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printerSettings/printerSettings2.bin" ContentType="application/vnd.openxmlformats-officedocument.spreadsheetml.printerSettings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thermofisher.sharepoint.com/sites/FinanceCTDLatam/Shared Documents/Finance/Billing/2026/2026_05/Revenue/"/>
    </mc:Choice>
  </mc:AlternateContent>
  <xr:revisionPtr revIDLastSave="5091" documentId="13_ncr:1_{ECE420F1-0BA9-4C2C-833D-8FF1BEB5ED18}" xr6:coauthVersionLast="47" xr6:coauthVersionMax="47" xr10:uidLastSave="{DE97E704-591E-4691-AA88-6E54CC898BF6}"/>
  <bookViews>
    <workbookView xWindow="28680" yWindow="-120" windowWidth="29040" windowHeight="15720" tabRatio="878" firstSheet="15" activeTab="9" xr2:uid="{AF2FDC3D-C20D-44F3-9907-B2E2F52C6EA6}"/>
  </bookViews>
  <sheets>
    <sheet name="Instructions" sheetId="4" r:id="rId1"/>
    <sheet name="Arg" sheetId="1" r:id="rId2"/>
    <sheet name="Bra TP" sheetId="57" r:id="rId3"/>
    <sheet name="Bra" sheetId="2" r:id="rId4"/>
    <sheet name="Mex " sheetId="49" r:id="rId5"/>
    <sheet name="Arg (2)" sheetId="43" state="hidden" r:id="rId6"/>
    <sheet name="TrasnP (2)" sheetId="44" state="hidden" r:id="rId7"/>
    <sheet name="Chi" sheetId="7" r:id="rId8"/>
    <sheet name="Col" sheetId="5" r:id="rId9"/>
    <sheet name="Per" sheetId="6" r:id="rId10"/>
    <sheet name="HFM (Datos)" sheetId="61" r:id="rId11"/>
    <sheet name="Selectable Table" sheetId="8" r:id="rId12"/>
    <sheet name="HFM" sheetId="63" r:id="rId13"/>
    <sheet name="HFM1" sheetId="54" state="hidden" r:id="rId14"/>
    <sheet name="PivoT" sheetId="58" r:id="rId15"/>
    <sheet name="Data all" sheetId="56" r:id="rId16"/>
    <sheet name="Data all (Envio)" sheetId="60" r:id="rId17"/>
    <sheet name="Data all (Envio) (3)" sheetId="62" r:id="rId18"/>
  </sheets>
  <externalReferences>
    <externalReference r:id="rId19"/>
    <externalReference r:id="rId20"/>
    <externalReference r:id="rId21"/>
  </externalReferences>
  <definedNames>
    <definedName name="_xlnm._FilterDatabase" localSheetId="1" hidden="1">Arg!$B$2:$S$557</definedName>
    <definedName name="_xlnm._FilterDatabase" localSheetId="5" hidden="1">'Arg (2)'!$A$2:$X$359</definedName>
    <definedName name="_xlnm._FilterDatabase" localSheetId="2" hidden="1">'Bra TP'!$A$2:$S$2</definedName>
    <definedName name="_xlnm._FilterDatabase" localSheetId="8" hidden="1">Col!$A$2:$AE$503</definedName>
    <definedName name="_xlnm._FilterDatabase" localSheetId="15" hidden="1">'Data all'!$A$1:$Z$3438</definedName>
    <definedName name="_xlnm._FilterDatabase" localSheetId="16" hidden="1">'Data all (Envio)'!$A$1:$Z$3514</definedName>
    <definedName name="_xlnm._FilterDatabase" localSheetId="17" hidden="1">'Data all (Envio) (3)'!$A$1:$Z$3516</definedName>
    <definedName name="_xlnm._FilterDatabase" localSheetId="11" hidden="1">'Selectable Table'!$A$1:$Y$370</definedName>
    <definedName name="_xlnm._FilterDatabase" localSheetId="6" hidden="1">'TrasnP (2)'!$A$1:$BA$2211</definedName>
  </definedNames>
  <calcPr calcId="191028"/>
  <pivotCaches>
    <pivotCache cacheId="610" r:id="rId22"/>
    <pivotCache cacheId="611" r:id="rId23"/>
    <pivotCache cacheId="612" r:id="rId24"/>
    <pivotCache cacheId="613" r:id="rId25"/>
    <pivotCache cacheId="614" r:id="rId26"/>
    <pivotCache cacheId="615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63" l="1"/>
  <c r="G35" i="63"/>
  <c r="F35" i="63"/>
  <c r="E35" i="63"/>
  <c r="D35" i="63"/>
  <c r="C35" i="63"/>
  <c r="E45" i="63"/>
  <c r="L57" i="63"/>
  <c r="V36" i="63"/>
  <c r="U36" i="63"/>
  <c r="T36" i="63"/>
  <c r="S36" i="63"/>
  <c r="R36" i="63"/>
  <c r="Q36" i="63"/>
  <c r="Q35" i="63"/>
  <c r="N35" i="63"/>
  <c r="T35" i="63" s="1"/>
  <c r="M35" i="63"/>
  <c r="S35" i="63" s="1"/>
  <c r="L35" i="63"/>
  <c r="L37" i="63" s="1"/>
  <c r="K35" i="63"/>
  <c r="K37" i="63" s="1"/>
  <c r="AC34" i="63"/>
  <c r="AD33" i="63"/>
  <c r="V33" i="63"/>
  <c r="U33" i="63"/>
  <c r="T33" i="63"/>
  <c r="S33" i="63"/>
  <c r="R33" i="63"/>
  <c r="Q33" i="63"/>
  <c r="J33" i="63"/>
  <c r="AB27" i="63"/>
  <c r="AB25" i="63"/>
  <c r="AB34" i="63" s="1"/>
  <c r="N36" i="63"/>
  <c r="M36" i="63"/>
  <c r="K28" i="63"/>
  <c r="M28" i="63"/>
  <c r="L29" i="63"/>
  <c r="F27" i="63"/>
  <c r="N28" i="63"/>
  <c r="H27" i="63"/>
  <c r="C31" i="63"/>
  <c r="N30" i="63"/>
  <c r="B26" i="63"/>
  <c r="L31" i="63"/>
  <c r="N32" i="63"/>
  <c r="E34" i="63"/>
  <c r="M30" i="63"/>
  <c r="H26" i="63"/>
  <c r="E28" i="63"/>
  <c r="B25" i="63"/>
  <c r="H31" i="63"/>
  <c r="E25" i="63"/>
  <c r="H32" i="63"/>
  <c r="E31" i="63"/>
  <c r="B29" i="63"/>
  <c r="G34" i="63"/>
  <c r="B34" i="63"/>
  <c r="K27" i="63"/>
  <c r="F30" i="63"/>
  <c r="F29" i="63"/>
  <c r="D25" i="63"/>
  <c r="D28" i="63"/>
  <c r="H29" i="63"/>
  <c r="E29" i="63"/>
  <c r="H34" i="63"/>
  <c r="K29" i="63"/>
  <c r="N31" i="63"/>
  <c r="M25" i="63"/>
  <c r="E27" i="63"/>
  <c r="M26" i="63"/>
  <c r="K34" i="63"/>
  <c r="H25" i="63"/>
  <c r="C34" i="63"/>
  <c r="H30" i="63"/>
  <c r="M32" i="63"/>
  <c r="C32" i="63"/>
  <c r="B30" i="63"/>
  <c r="B32" i="63"/>
  <c r="F34" i="63"/>
  <c r="L26" i="63"/>
  <c r="B28" i="63"/>
  <c r="D30" i="63"/>
  <c r="N27" i="63"/>
  <c r="H28" i="63"/>
  <c r="G27" i="63"/>
  <c r="G25" i="63"/>
  <c r="M27" i="63"/>
  <c r="K25" i="63"/>
  <c r="N26" i="63"/>
  <c r="C30" i="63"/>
  <c r="F25" i="63"/>
  <c r="M29" i="63"/>
  <c r="N25" i="63"/>
  <c r="N29" i="63"/>
  <c r="M31" i="63"/>
  <c r="M34" i="63"/>
  <c r="D31" i="63"/>
  <c r="C27" i="63"/>
  <c r="B31" i="63"/>
  <c r="K30" i="63"/>
  <c r="L25" i="63"/>
  <c r="B27" i="63"/>
  <c r="G28" i="63"/>
  <c r="L30" i="63"/>
  <c r="C29" i="63"/>
  <c r="C25" i="63"/>
  <c r="K31" i="63"/>
  <c r="N34" i="63"/>
  <c r="D34" i="63"/>
  <c r="F26" i="63"/>
  <c r="K26" i="63"/>
  <c r="G30" i="63"/>
  <c r="G31" i="63"/>
  <c r="F32" i="63"/>
  <c r="F28" i="63"/>
  <c r="D32" i="63"/>
  <c r="G32" i="63"/>
  <c r="L27" i="63"/>
  <c r="F31" i="63"/>
  <c r="D29" i="63"/>
  <c r="E26" i="63"/>
  <c r="L32" i="63"/>
  <c r="D27" i="63"/>
  <c r="D26" i="63"/>
  <c r="C26" i="63"/>
  <c r="L34" i="63"/>
  <c r="E32" i="63"/>
  <c r="K32" i="63"/>
  <c r="G29" i="63"/>
  <c r="G26" i="63"/>
  <c r="L28" i="63"/>
  <c r="E30" i="63"/>
  <c r="C28" i="63"/>
  <c r="C38" i="63" l="1"/>
  <c r="C46" i="63"/>
  <c r="C44" i="63"/>
  <c r="C39" i="63"/>
  <c r="C43" i="63"/>
  <c r="C45" i="63"/>
  <c r="C41" i="63"/>
  <c r="C40" i="63"/>
  <c r="C42" i="63"/>
  <c r="W36" i="63"/>
  <c r="R35" i="63"/>
  <c r="W35" i="63" s="1"/>
  <c r="S29" i="63"/>
  <c r="S31" i="63"/>
  <c r="U32" i="63"/>
  <c r="D36" i="63"/>
  <c r="S34" i="63"/>
  <c r="S37" i="63" s="1"/>
  <c r="V25" i="63"/>
  <c r="J26" i="63"/>
  <c r="AA26" i="63" s="1"/>
  <c r="AD26" i="63" s="1"/>
  <c r="Q26" i="63"/>
  <c r="U28" i="63"/>
  <c r="T27" i="63"/>
  <c r="E36" i="63"/>
  <c r="U25" i="63"/>
  <c r="R26" i="63"/>
  <c r="V27" i="63"/>
  <c r="Q28" i="63"/>
  <c r="J28" i="63"/>
  <c r="AA28" i="63" s="1"/>
  <c r="AD28" i="63" s="1"/>
  <c r="T29" i="63"/>
  <c r="Q30" i="63"/>
  <c r="J30" i="63"/>
  <c r="AA30" i="63" s="1"/>
  <c r="AD30" i="63" s="1"/>
  <c r="T31" i="63"/>
  <c r="Q32" i="63"/>
  <c r="J32" i="63"/>
  <c r="AA32" i="63" s="1"/>
  <c r="AD32" i="63" s="1"/>
  <c r="T34" i="63"/>
  <c r="T37" i="63" s="1"/>
  <c r="M37" i="63"/>
  <c r="U27" i="63"/>
  <c r="R30" i="63"/>
  <c r="V31" i="63"/>
  <c r="R32" i="63"/>
  <c r="V34" i="63"/>
  <c r="V37" i="63" s="1"/>
  <c r="G36" i="63"/>
  <c r="N37" i="63"/>
  <c r="U29" i="63"/>
  <c r="U31" i="63"/>
  <c r="S32" i="63"/>
  <c r="U34" i="63"/>
  <c r="U37" i="63" s="1"/>
  <c r="H36" i="63"/>
  <c r="S30" i="63"/>
  <c r="T26" i="63"/>
  <c r="T25" i="63"/>
  <c r="S26" i="63"/>
  <c r="R28" i="63"/>
  <c r="R25" i="63"/>
  <c r="J27" i="63"/>
  <c r="AA27" i="63" s="1"/>
  <c r="AD27" i="63" s="1"/>
  <c r="Q27" i="63"/>
  <c r="S25" i="63"/>
  <c r="V26" i="63"/>
  <c r="R27" i="63"/>
  <c r="T28" i="63"/>
  <c r="J29" i="63"/>
  <c r="AA29" i="63" s="1"/>
  <c r="AD29" i="63" s="1"/>
  <c r="Q29" i="63"/>
  <c r="T30" i="63"/>
  <c r="J31" i="63"/>
  <c r="AA31" i="63" s="1"/>
  <c r="AD31" i="63" s="1"/>
  <c r="Q31" i="63"/>
  <c r="T32" i="63"/>
  <c r="J34" i="63"/>
  <c r="AA34" i="63" s="1"/>
  <c r="AD34" i="63" s="1"/>
  <c r="Q34" i="63"/>
  <c r="U30" i="63"/>
  <c r="V29" i="63"/>
  <c r="J25" i="63"/>
  <c r="AA25" i="63" s="1"/>
  <c r="AD25" i="63" s="1"/>
  <c r="Q25" i="63"/>
  <c r="S28" i="63"/>
  <c r="U26" i="63"/>
  <c r="S27" i="63"/>
  <c r="V28" i="63"/>
  <c r="R29" i="63"/>
  <c r="V30" i="63"/>
  <c r="R31" i="63"/>
  <c r="V32" i="63"/>
  <c r="C36" i="63"/>
  <c r="R34" i="63"/>
  <c r="F36" i="63"/>
  <c r="R37" i="63" l="1"/>
  <c r="Q37" i="63"/>
  <c r="W37" i="63" s="1"/>
  <c r="W34" i="63"/>
  <c r="W36" i="54" l="1"/>
  <c r="V36" i="54"/>
  <c r="U36" i="54"/>
  <c r="T36" i="54"/>
  <c r="S36" i="54"/>
  <c r="R36" i="54"/>
  <c r="R35" i="54"/>
  <c r="AD31" i="54"/>
  <c r="AD30" i="54"/>
  <c r="AD29" i="54"/>
  <c r="AD28" i="54"/>
  <c r="AD27" i="54"/>
  <c r="AD26" i="54"/>
  <c r="AD25" i="54"/>
  <c r="AC32" i="54"/>
  <c r="AC31" i="54"/>
  <c r="AC30" i="54"/>
  <c r="AC29" i="54"/>
  <c r="AC28" i="54"/>
  <c r="AC27" i="54"/>
  <c r="AC26" i="54"/>
  <c r="AC25" i="54"/>
  <c r="O35" i="54"/>
  <c r="U35" i="54" s="1"/>
  <c r="N35" i="54"/>
  <c r="T35" i="54" s="1"/>
  <c r="M35" i="54"/>
  <c r="S35" i="54" s="1"/>
  <c r="L35" i="54"/>
  <c r="X36" i="54" l="1"/>
  <c r="O424" i="7"/>
  <c r="M424" i="7"/>
  <c r="E45" i="54"/>
  <c r="H35" i="54"/>
  <c r="G35" i="54"/>
  <c r="F35" i="54"/>
  <c r="E35" i="54"/>
  <c r="D35" i="54"/>
  <c r="C35" i="5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3" i="1"/>
  <c r="C12" i="61"/>
  <c r="O876" i="2"/>
  <c r="M876" i="2"/>
  <c r="H12" i="61" l="1"/>
  <c r="M334" i="57"/>
  <c r="O334" i="57"/>
  <c r="K923" i="2"/>
  <c r="K922" i="2"/>
  <c r="K920" i="2"/>
  <c r="K918" i="2"/>
  <c r="K919" i="2"/>
  <c r="K917" i="2"/>
  <c r="K916" i="2"/>
  <c r="K921" i="2"/>
  <c r="M461" i="49" l="1"/>
  <c r="N461" i="49"/>
  <c r="K473" i="49"/>
  <c r="K474" i="49"/>
  <c r="K467" i="49"/>
  <c r="K468" i="49"/>
  <c r="K469" i="49"/>
  <c r="K471" i="49"/>
  <c r="K472" i="49"/>
  <c r="K470" i="49"/>
  <c r="O456" i="49" l="1"/>
  <c r="O461" i="49" s="1"/>
  <c r="D12" i="61"/>
  <c r="C13" i="61" l="1"/>
  <c r="D13" i="61"/>
  <c r="H11" i="61"/>
  <c r="H13" i="61" s="1"/>
  <c r="G12" i="61"/>
  <c r="G13" i="61" s="1"/>
  <c r="O291" i="6"/>
  <c r="O500" i="5" l="1"/>
  <c r="F12" i="61" s="1"/>
  <c r="F13" i="61" s="1"/>
  <c r="F8" i="7" l="1"/>
  <c r="G8" i="7" s="1"/>
  <c r="F9" i="7"/>
  <c r="G9" i="7" s="1"/>
  <c r="F10" i="7"/>
  <c r="G10" i="7" s="1"/>
  <c r="F11" i="7"/>
  <c r="G11" i="7" s="1"/>
  <c r="F12" i="7"/>
  <c r="G12" i="7" s="1"/>
  <c r="F13" i="7"/>
  <c r="G13" i="7" s="1"/>
  <c r="F14" i="7"/>
  <c r="G14" i="7" s="1"/>
  <c r="F15" i="7"/>
  <c r="G15" i="7" s="1"/>
  <c r="F16" i="7"/>
  <c r="G16" i="7" s="1"/>
  <c r="F17" i="7"/>
  <c r="G17" i="7" s="1"/>
  <c r="F18" i="7"/>
  <c r="G18" i="7" s="1"/>
  <c r="F19" i="7"/>
  <c r="G19" i="7" s="1"/>
  <c r="F20" i="7"/>
  <c r="G20" i="7" s="1"/>
  <c r="F21" i="7"/>
  <c r="G21" i="7" s="1"/>
  <c r="F22" i="7"/>
  <c r="G22" i="7" s="1"/>
  <c r="F23" i="7"/>
  <c r="G23" i="7" s="1"/>
  <c r="F24" i="7"/>
  <c r="G24" i="7" s="1"/>
  <c r="F25" i="7"/>
  <c r="G25" i="7" s="1"/>
  <c r="F26" i="7"/>
  <c r="G26" i="7" s="1"/>
  <c r="F27" i="7"/>
  <c r="G27" i="7" s="1"/>
  <c r="F28" i="7"/>
  <c r="G28" i="7" s="1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G36" i="7" s="1"/>
  <c r="F37" i="7"/>
  <c r="G37" i="7" s="1"/>
  <c r="F38" i="7"/>
  <c r="G38" i="7" s="1"/>
  <c r="F39" i="7"/>
  <c r="G39" i="7" s="1"/>
  <c r="F40" i="7"/>
  <c r="G40" i="7" s="1"/>
  <c r="F41" i="7"/>
  <c r="G41" i="7" s="1"/>
  <c r="F42" i="7"/>
  <c r="G42" i="7" s="1"/>
  <c r="F43" i="7"/>
  <c r="G43" i="7" s="1"/>
  <c r="F44" i="7"/>
  <c r="G44" i="7" s="1"/>
  <c r="F45" i="7"/>
  <c r="G45" i="7" s="1"/>
  <c r="F46" i="7"/>
  <c r="G46" i="7" s="1"/>
  <c r="F47" i="7"/>
  <c r="G47" i="7" s="1"/>
  <c r="F48" i="7"/>
  <c r="G48" i="7" s="1"/>
  <c r="F49" i="7"/>
  <c r="G49" i="7" s="1"/>
  <c r="F50" i="7"/>
  <c r="G50" i="7" s="1"/>
  <c r="F51" i="7"/>
  <c r="G51" i="7" s="1"/>
  <c r="F52" i="7"/>
  <c r="G52" i="7" s="1"/>
  <c r="F53" i="7"/>
  <c r="G53" i="7" s="1"/>
  <c r="F54" i="7"/>
  <c r="G54" i="7" s="1"/>
  <c r="F55" i="7"/>
  <c r="G55" i="7" s="1"/>
  <c r="F56" i="7"/>
  <c r="G56" i="7" s="1"/>
  <c r="F57" i="7"/>
  <c r="G57" i="7" s="1"/>
  <c r="F58" i="7"/>
  <c r="G58" i="7" s="1"/>
  <c r="F59" i="7"/>
  <c r="G59" i="7" s="1"/>
  <c r="F60" i="7"/>
  <c r="G60" i="7" s="1"/>
  <c r="F61" i="7"/>
  <c r="G61" i="7" s="1"/>
  <c r="F62" i="7"/>
  <c r="G62" i="7" s="1"/>
  <c r="F63" i="7"/>
  <c r="G63" i="7" s="1"/>
  <c r="F64" i="7"/>
  <c r="G64" i="7" s="1"/>
  <c r="F65" i="7"/>
  <c r="G65" i="7" s="1"/>
  <c r="F66" i="7"/>
  <c r="G66" i="7" s="1"/>
  <c r="F67" i="7"/>
  <c r="G67" i="7" s="1"/>
  <c r="F68" i="7"/>
  <c r="G68" i="7" s="1"/>
  <c r="F69" i="7"/>
  <c r="G69" i="7" s="1"/>
  <c r="F70" i="7"/>
  <c r="G70" i="7" s="1"/>
  <c r="F71" i="7"/>
  <c r="G71" i="7" s="1"/>
  <c r="F72" i="7"/>
  <c r="G72" i="7" s="1"/>
  <c r="F73" i="7"/>
  <c r="G73" i="7" s="1"/>
  <c r="F74" i="7"/>
  <c r="G74" i="7" s="1"/>
  <c r="F75" i="7"/>
  <c r="G75" i="7" s="1"/>
  <c r="F76" i="7"/>
  <c r="G76" i="7" s="1"/>
  <c r="F77" i="7"/>
  <c r="G77" i="7" s="1"/>
  <c r="F78" i="7"/>
  <c r="G78" i="7" s="1"/>
  <c r="F79" i="7"/>
  <c r="G79" i="7" s="1"/>
  <c r="F80" i="7"/>
  <c r="G80" i="7" s="1"/>
  <c r="F81" i="7"/>
  <c r="G81" i="7" s="1"/>
  <c r="F82" i="7"/>
  <c r="G82" i="7" s="1"/>
  <c r="F83" i="7"/>
  <c r="G83" i="7" s="1"/>
  <c r="F84" i="7"/>
  <c r="G84" i="7" s="1"/>
  <c r="F85" i="7"/>
  <c r="G85" i="7" s="1"/>
  <c r="F86" i="7"/>
  <c r="G86" i="7" s="1"/>
  <c r="F87" i="7"/>
  <c r="G87" i="7" s="1"/>
  <c r="F88" i="7"/>
  <c r="G88" i="7" s="1"/>
  <c r="F89" i="7"/>
  <c r="G89" i="7" s="1"/>
  <c r="F90" i="7"/>
  <c r="G90" i="7" s="1"/>
  <c r="F91" i="7"/>
  <c r="G91" i="7" s="1"/>
  <c r="F92" i="7"/>
  <c r="G92" i="7" s="1"/>
  <c r="F93" i="7"/>
  <c r="G93" i="7" s="1"/>
  <c r="F94" i="7"/>
  <c r="G94" i="7" s="1"/>
  <c r="F95" i="7"/>
  <c r="G95" i="7" s="1"/>
  <c r="F96" i="7"/>
  <c r="G96" i="7" s="1"/>
  <c r="F97" i="7"/>
  <c r="G97" i="7" s="1"/>
  <c r="F98" i="7"/>
  <c r="G98" i="7" s="1"/>
  <c r="F99" i="7"/>
  <c r="G99" i="7" s="1"/>
  <c r="F100" i="7"/>
  <c r="G100" i="7" s="1"/>
  <c r="F101" i="7"/>
  <c r="G101" i="7" s="1"/>
  <c r="F102" i="7"/>
  <c r="G102" i="7" s="1"/>
  <c r="F103" i="7"/>
  <c r="G103" i="7" s="1"/>
  <c r="F104" i="7"/>
  <c r="G104" i="7" s="1"/>
  <c r="F105" i="7"/>
  <c r="G105" i="7" s="1"/>
  <c r="F106" i="7"/>
  <c r="G106" i="7" s="1"/>
  <c r="F107" i="7"/>
  <c r="G107" i="7" s="1"/>
  <c r="F108" i="7"/>
  <c r="G108" i="7" s="1"/>
  <c r="F109" i="7"/>
  <c r="G109" i="7" s="1"/>
  <c r="F110" i="7"/>
  <c r="G110" i="7" s="1"/>
  <c r="F111" i="7"/>
  <c r="G111" i="7" s="1"/>
  <c r="F112" i="7"/>
  <c r="G112" i="7" s="1"/>
  <c r="F113" i="7"/>
  <c r="G113" i="7" s="1"/>
  <c r="F114" i="7"/>
  <c r="G114" i="7" s="1"/>
  <c r="F115" i="7"/>
  <c r="G115" i="7" s="1"/>
  <c r="F116" i="7"/>
  <c r="G116" i="7" s="1"/>
  <c r="F117" i="7"/>
  <c r="G117" i="7" s="1"/>
  <c r="F118" i="7"/>
  <c r="G118" i="7" s="1"/>
  <c r="F119" i="7"/>
  <c r="G119" i="7" s="1"/>
  <c r="F120" i="7"/>
  <c r="G120" i="7" s="1"/>
  <c r="F121" i="7"/>
  <c r="G121" i="7" s="1"/>
  <c r="F122" i="7"/>
  <c r="G122" i="7" s="1"/>
  <c r="F123" i="7"/>
  <c r="G123" i="7" s="1"/>
  <c r="F124" i="7"/>
  <c r="G124" i="7" s="1"/>
  <c r="F125" i="7"/>
  <c r="G125" i="7" s="1"/>
  <c r="F126" i="7"/>
  <c r="G126" i="7" s="1"/>
  <c r="F127" i="7"/>
  <c r="G127" i="7" s="1"/>
  <c r="F128" i="7"/>
  <c r="G128" i="7" s="1"/>
  <c r="F129" i="7"/>
  <c r="G129" i="7" s="1"/>
  <c r="F130" i="7"/>
  <c r="G130" i="7" s="1"/>
  <c r="F131" i="7"/>
  <c r="G131" i="7" s="1"/>
  <c r="F132" i="7"/>
  <c r="G132" i="7" s="1"/>
  <c r="F133" i="7"/>
  <c r="G133" i="7" s="1"/>
  <c r="F134" i="7"/>
  <c r="G134" i="7" s="1"/>
  <c r="F135" i="7"/>
  <c r="G135" i="7" s="1"/>
  <c r="F136" i="7"/>
  <c r="G136" i="7" s="1"/>
  <c r="F137" i="7"/>
  <c r="G137" i="7" s="1"/>
  <c r="F138" i="7"/>
  <c r="G138" i="7" s="1"/>
  <c r="F139" i="7"/>
  <c r="G139" i="7" s="1"/>
  <c r="F140" i="7"/>
  <c r="G140" i="7" s="1"/>
  <c r="F141" i="7"/>
  <c r="G141" i="7" s="1"/>
  <c r="F142" i="7"/>
  <c r="G142" i="7" s="1"/>
  <c r="F143" i="7"/>
  <c r="G143" i="7" s="1"/>
  <c r="F144" i="7"/>
  <c r="G144" i="7" s="1"/>
  <c r="F145" i="7"/>
  <c r="G145" i="7" s="1"/>
  <c r="F146" i="7"/>
  <c r="G146" i="7" s="1"/>
  <c r="F147" i="7"/>
  <c r="G147" i="7" s="1"/>
  <c r="F148" i="7"/>
  <c r="G148" i="7" s="1"/>
  <c r="F149" i="7"/>
  <c r="G149" i="7" s="1"/>
  <c r="F150" i="7"/>
  <c r="G150" i="7" s="1"/>
  <c r="F151" i="7"/>
  <c r="G151" i="7" s="1"/>
  <c r="F152" i="7"/>
  <c r="G152" i="7" s="1"/>
  <c r="F153" i="7"/>
  <c r="G153" i="7" s="1"/>
  <c r="F154" i="7"/>
  <c r="G154" i="7" s="1"/>
  <c r="F155" i="7"/>
  <c r="G155" i="7" s="1"/>
  <c r="F156" i="7"/>
  <c r="G156" i="7" s="1"/>
  <c r="F157" i="7"/>
  <c r="G157" i="7" s="1"/>
  <c r="F158" i="7"/>
  <c r="G158" i="7" s="1"/>
  <c r="F159" i="7"/>
  <c r="G159" i="7" s="1"/>
  <c r="F160" i="7"/>
  <c r="G160" i="7" s="1"/>
  <c r="F161" i="7"/>
  <c r="G161" i="7" s="1"/>
  <c r="F162" i="7"/>
  <c r="G162" i="7" s="1"/>
  <c r="F163" i="7"/>
  <c r="G163" i="7" s="1"/>
  <c r="F164" i="7"/>
  <c r="G164" i="7" s="1"/>
  <c r="F165" i="7"/>
  <c r="G165" i="7" s="1"/>
  <c r="F166" i="7"/>
  <c r="G166" i="7" s="1"/>
  <c r="F167" i="7"/>
  <c r="G167" i="7" s="1"/>
  <c r="F168" i="7"/>
  <c r="G168" i="7" s="1"/>
  <c r="F169" i="7"/>
  <c r="G169" i="7" s="1"/>
  <c r="F170" i="7"/>
  <c r="G170" i="7" s="1"/>
  <c r="F171" i="7"/>
  <c r="G171" i="7" s="1"/>
  <c r="F172" i="7"/>
  <c r="G172" i="7" s="1"/>
  <c r="F173" i="7"/>
  <c r="G173" i="7" s="1"/>
  <c r="F174" i="7"/>
  <c r="G174" i="7" s="1"/>
  <c r="F175" i="7"/>
  <c r="G175" i="7" s="1"/>
  <c r="F176" i="7"/>
  <c r="G176" i="7" s="1"/>
  <c r="F177" i="7"/>
  <c r="G177" i="7" s="1"/>
  <c r="F178" i="7"/>
  <c r="G178" i="7" s="1"/>
  <c r="F179" i="7"/>
  <c r="G179" i="7" s="1"/>
  <c r="F180" i="7"/>
  <c r="G180" i="7" s="1"/>
  <c r="F181" i="7"/>
  <c r="G181" i="7" s="1"/>
  <c r="F182" i="7"/>
  <c r="G182" i="7" s="1"/>
  <c r="F183" i="7"/>
  <c r="G183" i="7" s="1"/>
  <c r="F184" i="7"/>
  <c r="G184" i="7" s="1"/>
  <c r="F185" i="7"/>
  <c r="G185" i="7" s="1"/>
  <c r="F186" i="7"/>
  <c r="G186" i="7" s="1"/>
  <c r="F187" i="7"/>
  <c r="G187" i="7" s="1"/>
  <c r="F188" i="7"/>
  <c r="G188" i="7" s="1"/>
  <c r="F189" i="7"/>
  <c r="G189" i="7" s="1"/>
  <c r="F190" i="7"/>
  <c r="G190" i="7" s="1"/>
  <c r="F191" i="7"/>
  <c r="G191" i="7" s="1"/>
  <c r="F192" i="7"/>
  <c r="G192" i="7" s="1"/>
  <c r="F193" i="7"/>
  <c r="G193" i="7" s="1"/>
  <c r="F194" i="7"/>
  <c r="G194" i="7" s="1"/>
  <c r="F195" i="7"/>
  <c r="G195" i="7" s="1"/>
  <c r="F196" i="7"/>
  <c r="G196" i="7" s="1"/>
  <c r="F197" i="7"/>
  <c r="G197" i="7" s="1"/>
  <c r="F198" i="7"/>
  <c r="G198" i="7" s="1"/>
  <c r="F199" i="7"/>
  <c r="G199" i="7" s="1"/>
  <c r="F200" i="7"/>
  <c r="G200" i="7" s="1"/>
  <c r="F201" i="7"/>
  <c r="G201" i="7" s="1"/>
  <c r="F202" i="7"/>
  <c r="G202" i="7" s="1"/>
  <c r="F203" i="7"/>
  <c r="G203" i="7" s="1"/>
  <c r="F204" i="7"/>
  <c r="G204" i="7" s="1"/>
  <c r="F205" i="7"/>
  <c r="G205" i="7" s="1"/>
  <c r="F206" i="7"/>
  <c r="G206" i="7" s="1"/>
  <c r="F207" i="7"/>
  <c r="G207" i="7" s="1"/>
  <c r="F208" i="7"/>
  <c r="G208" i="7" s="1"/>
  <c r="F209" i="7"/>
  <c r="G209" i="7" s="1"/>
  <c r="F210" i="7"/>
  <c r="G210" i="7" s="1"/>
  <c r="F211" i="7"/>
  <c r="G211" i="7" s="1"/>
  <c r="F212" i="7"/>
  <c r="G212" i="7" s="1"/>
  <c r="F213" i="7"/>
  <c r="G213" i="7" s="1"/>
  <c r="F214" i="7"/>
  <c r="G214" i="7" s="1"/>
  <c r="F215" i="7"/>
  <c r="G215" i="7" s="1"/>
  <c r="F216" i="7"/>
  <c r="G216" i="7" s="1"/>
  <c r="F217" i="7"/>
  <c r="G217" i="7" s="1"/>
  <c r="F218" i="7"/>
  <c r="G218" i="7" s="1"/>
  <c r="F219" i="7"/>
  <c r="G219" i="7" s="1"/>
  <c r="F220" i="7"/>
  <c r="G220" i="7" s="1"/>
  <c r="F221" i="7"/>
  <c r="G221" i="7" s="1"/>
  <c r="F222" i="7"/>
  <c r="G222" i="7" s="1"/>
  <c r="F223" i="7"/>
  <c r="G223" i="7" s="1"/>
  <c r="F224" i="7"/>
  <c r="G224" i="7" s="1"/>
  <c r="F225" i="7"/>
  <c r="G225" i="7" s="1"/>
  <c r="F226" i="7"/>
  <c r="G226" i="7" s="1"/>
  <c r="F227" i="7"/>
  <c r="G227" i="7" s="1"/>
  <c r="F228" i="7"/>
  <c r="G228" i="7" s="1"/>
  <c r="F229" i="7"/>
  <c r="G229" i="7" s="1"/>
  <c r="F230" i="7"/>
  <c r="G230" i="7" s="1"/>
  <c r="F231" i="7"/>
  <c r="G231" i="7" s="1"/>
  <c r="F232" i="7"/>
  <c r="G232" i="7" s="1"/>
  <c r="F233" i="7"/>
  <c r="G233" i="7" s="1"/>
  <c r="F234" i="7"/>
  <c r="G234" i="7" s="1"/>
  <c r="F235" i="7"/>
  <c r="G235" i="7" s="1"/>
  <c r="F236" i="7"/>
  <c r="G236" i="7" s="1"/>
  <c r="F237" i="7"/>
  <c r="G237" i="7" s="1"/>
  <c r="F238" i="7"/>
  <c r="G238" i="7" s="1"/>
  <c r="F239" i="7"/>
  <c r="G239" i="7" s="1"/>
  <c r="F240" i="7"/>
  <c r="G240" i="7" s="1"/>
  <c r="F241" i="7"/>
  <c r="G241" i="7" s="1"/>
  <c r="F242" i="7"/>
  <c r="G242" i="7" s="1"/>
  <c r="F243" i="7"/>
  <c r="G243" i="7" s="1"/>
  <c r="F244" i="7"/>
  <c r="G244" i="7" s="1"/>
  <c r="F245" i="7"/>
  <c r="G245" i="7" s="1"/>
  <c r="F246" i="7"/>
  <c r="G246" i="7" s="1"/>
  <c r="F247" i="7"/>
  <c r="G247" i="7" s="1"/>
  <c r="F248" i="7"/>
  <c r="G248" i="7" s="1"/>
  <c r="F249" i="7"/>
  <c r="G249" i="7" s="1"/>
  <c r="F250" i="7"/>
  <c r="G250" i="7" s="1"/>
  <c r="F251" i="7"/>
  <c r="G251" i="7" s="1"/>
  <c r="F252" i="7"/>
  <c r="G252" i="7" s="1"/>
  <c r="F253" i="7"/>
  <c r="G253" i="7" s="1"/>
  <c r="F254" i="7"/>
  <c r="G254" i="7" s="1"/>
  <c r="F255" i="7"/>
  <c r="G255" i="7" s="1"/>
  <c r="F256" i="7"/>
  <c r="G256" i="7" s="1"/>
  <c r="F257" i="7"/>
  <c r="G257" i="7" s="1"/>
  <c r="F258" i="7"/>
  <c r="G258" i="7" s="1"/>
  <c r="F259" i="7"/>
  <c r="G259" i="7" s="1"/>
  <c r="F260" i="7"/>
  <c r="G260" i="7" s="1"/>
  <c r="F261" i="7"/>
  <c r="G261" i="7" s="1"/>
  <c r="F262" i="7"/>
  <c r="G262" i="7" s="1"/>
  <c r="F263" i="7"/>
  <c r="G263" i="7" s="1"/>
  <c r="F264" i="7"/>
  <c r="G264" i="7" s="1"/>
  <c r="F265" i="7"/>
  <c r="G265" i="7" s="1"/>
  <c r="F266" i="7"/>
  <c r="G266" i="7" s="1"/>
  <c r="F267" i="7"/>
  <c r="G267" i="7" s="1"/>
  <c r="F268" i="7"/>
  <c r="G268" i="7" s="1"/>
  <c r="F269" i="7"/>
  <c r="G269" i="7" s="1"/>
  <c r="F270" i="7"/>
  <c r="G270" i="7" s="1"/>
  <c r="F271" i="7"/>
  <c r="G271" i="7" s="1"/>
  <c r="F272" i="7"/>
  <c r="G272" i="7" s="1"/>
  <c r="F273" i="7"/>
  <c r="G273" i="7" s="1"/>
  <c r="F274" i="7"/>
  <c r="G274" i="7" s="1"/>
  <c r="F275" i="7"/>
  <c r="G275" i="7" s="1"/>
  <c r="F276" i="7"/>
  <c r="G276" i="7" s="1"/>
  <c r="F277" i="7"/>
  <c r="G277" i="7" s="1"/>
  <c r="F278" i="7"/>
  <c r="G278" i="7" s="1"/>
  <c r="F279" i="7"/>
  <c r="G279" i="7" s="1"/>
  <c r="F280" i="7"/>
  <c r="G280" i="7" s="1"/>
  <c r="F281" i="7"/>
  <c r="G281" i="7" s="1"/>
  <c r="F282" i="7"/>
  <c r="G282" i="7" s="1"/>
  <c r="F283" i="7"/>
  <c r="G283" i="7" s="1"/>
  <c r="F284" i="7"/>
  <c r="G284" i="7" s="1"/>
  <c r="F285" i="7"/>
  <c r="G285" i="7" s="1"/>
  <c r="F286" i="7"/>
  <c r="G286" i="7" s="1"/>
  <c r="F287" i="7"/>
  <c r="G287" i="7" s="1"/>
  <c r="F288" i="7"/>
  <c r="G288" i="7" s="1"/>
  <c r="F289" i="7"/>
  <c r="G289" i="7" s="1"/>
  <c r="F290" i="7"/>
  <c r="G290" i="7" s="1"/>
  <c r="F291" i="7"/>
  <c r="G291" i="7" s="1"/>
  <c r="F292" i="7"/>
  <c r="G292" i="7" s="1"/>
  <c r="F293" i="7"/>
  <c r="G293" i="7" s="1"/>
  <c r="F294" i="7"/>
  <c r="G294" i="7" s="1"/>
  <c r="F295" i="7"/>
  <c r="G295" i="7" s="1"/>
  <c r="F296" i="7"/>
  <c r="G296" i="7" s="1"/>
  <c r="F297" i="7"/>
  <c r="G297" i="7" s="1"/>
  <c r="F298" i="7"/>
  <c r="G298" i="7" s="1"/>
  <c r="F299" i="7"/>
  <c r="G299" i="7" s="1"/>
  <c r="F300" i="7"/>
  <c r="G300" i="7" s="1"/>
  <c r="F301" i="7"/>
  <c r="G301" i="7" s="1"/>
  <c r="F302" i="7"/>
  <c r="G302" i="7" s="1"/>
  <c r="F303" i="7"/>
  <c r="G303" i="7" s="1"/>
  <c r="F304" i="7"/>
  <c r="G304" i="7" s="1"/>
  <c r="F305" i="7"/>
  <c r="G305" i="7" s="1"/>
  <c r="F306" i="7"/>
  <c r="G306" i="7" s="1"/>
  <c r="F307" i="7"/>
  <c r="G307" i="7" s="1"/>
  <c r="F308" i="7"/>
  <c r="G308" i="7" s="1"/>
  <c r="F309" i="7"/>
  <c r="G309" i="7" s="1"/>
  <c r="F310" i="7"/>
  <c r="G310" i="7" s="1"/>
  <c r="F311" i="7"/>
  <c r="G311" i="7" s="1"/>
  <c r="F312" i="7"/>
  <c r="G312" i="7" s="1"/>
  <c r="F313" i="7"/>
  <c r="G313" i="7" s="1"/>
  <c r="F314" i="7"/>
  <c r="G314" i="7" s="1"/>
  <c r="F315" i="7"/>
  <c r="G315" i="7" s="1"/>
  <c r="F316" i="7"/>
  <c r="G316" i="7" s="1"/>
  <c r="F317" i="7"/>
  <c r="G317" i="7" s="1"/>
  <c r="F318" i="7"/>
  <c r="G318" i="7" s="1"/>
  <c r="F319" i="7"/>
  <c r="G319" i="7" s="1"/>
  <c r="F320" i="7"/>
  <c r="G320" i="7" s="1"/>
  <c r="F321" i="7"/>
  <c r="G321" i="7" s="1"/>
  <c r="F322" i="7"/>
  <c r="G322" i="7" s="1"/>
  <c r="F323" i="7"/>
  <c r="G323" i="7" s="1"/>
  <c r="F324" i="7"/>
  <c r="G324" i="7" s="1"/>
  <c r="F325" i="7"/>
  <c r="G325" i="7" s="1"/>
  <c r="F326" i="7"/>
  <c r="G326" i="7" s="1"/>
  <c r="F327" i="7"/>
  <c r="G327" i="7" s="1"/>
  <c r="F328" i="7"/>
  <c r="G328" i="7" s="1"/>
  <c r="F329" i="7"/>
  <c r="G329" i="7" s="1"/>
  <c r="F330" i="7"/>
  <c r="G330" i="7" s="1"/>
  <c r="F331" i="7"/>
  <c r="G331" i="7" s="1"/>
  <c r="F332" i="7"/>
  <c r="G332" i="7" s="1"/>
  <c r="F333" i="7"/>
  <c r="G333" i="7" s="1"/>
  <c r="F334" i="7"/>
  <c r="G334" i="7" s="1"/>
  <c r="F335" i="7"/>
  <c r="G335" i="7" s="1"/>
  <c r="F336" i="7"/>
  <c r="G336" i="7" s="1"/>
  <c r="F337" i="7"/>
  <c r="G337" i="7" s="1"/>
  <c r="F338" i="7"/>
  <c r="G338" i="7" s="1"/>
  <c r="F339" i="7"/>
  <c r="G339" i="7" s="1"/>
  <c r="F340" i="7"/>
  <c r="G340" i="7" s="1"/>
  <c r="F341" i="7"/>
  <c r="G341" i="7" s="1"/>
  <c r="F342" i="7"/>
  <c r="G342" i="7" s="1"/>
  <c r="F343" i="7"/>
  <c r="G343" i="7" s="1"/>
  <c r="F344" i="7"/>
  <c r="G344" i="7" s="1"/>
  <c r="F345" i="7"/>
  <c r="G345" i="7" s="1"/>
  <c r="F346" i="7"/>
  <c r="G346" i="7" s="1"/>
  <c r="F347" i="7"/>
  <c r="G347" i="7" s="1"/>
  <c r="F348" i="7"/>
  <c r="G348" i="7" s="1"/>
  <c r="F349" i="7"/>
  <c r="G349" i="7" s="1"/>
  <c r="F350" i="7"/>
  <c r="G350" i="7" s="1"/>
  <c r="F351" i="7"/>
  <c r="G351" i="7" s="1"/>
  <c r="F352" i="7"/>
  <c r="G352" i="7" s="1"/>
  <c r="F353" i="7"/>
  <c r="G353" i="7" s="1"/>
  <c r="F354" i="7"/>
  <c r="G354" i="7" s="1"/>
  <c r="F355" i="7"/>
  <c r="G355" i="7" s="1"/>
  <c r="F356" i="7"/>
  <c r="G356" i="7" s="1"/>
  <c r="F357" i="7"/>
  <c r="G357" i="7" s="1"/>
  <c r="F358" i="7"/>
  <c r="G358" i="7" s="1"/>
  <c r="F359" i="7"/>
  <c r="G359" i="7" s="1"/>
  <c r="F360" i="7"/>
  <c r="G360" i="7" s="1"/>
  <c r="F361" i="7"/>
  <c r="G361" i="7" s="1"/>
  <c r="F362" i="7"/>
  <c r="G362" i="7" s="1"/>
  <c r="F363" i="7"/>
  <c r="G363" i="7" s="1"/>
  <c r="F364" i="7"/>
  <c r="G364" i="7" s="1"/>
  <c r="F365" i="7"/>
  <c r="G365" i="7" s="1"/>
  <c r="F366" i="7"/>
  <c r="G366" i="7" s="1"/>
  <c r="F367" i="7"/>
  <c r="G367" i="7" s="1"/>
  <c r="F368" i="7"/>
  <c r="G368" i="7" s="1"/>
  <c r="F369" i="7"/>
  <c r="G369" i="7" s="1"/>
  <c r="F370" i="7"/>
  <c r="G370" i="7" s="1"/>
  <c r="F371" i="7"/>
  <c r="G371" i="7" s="1"/>
  <c r="F372" i="7"/>
  <c r="G372" i="7" s="1"/>
  <c r="F373" i="7"/>
  <c r="G373" i="7" s="1"/>
  <c r="F374" i="7"/>
  <c r="G374" i="7" s="1"/>
  <c r="F375" i="7"/>
  <c r="G375" i="7" s="1"/>
  <c r="F376" i="7"/>
  <c r="G376" i="7" s="1"/>
  <c r="F377" i="7"/>
  <c r="G377" i="7" s="1"/>
  <c r="F378" i="7"/>
  <c r="G378" i="7" s="1"/>
  <c r="F379" i="7"/>
  <c r="G379" i="7" s="1"/>
  <c r="F380" i="7"/>
  <c r="G380" i="7" s="1"/>
  <c r="F381" i="7"/>
  <c r="G381" i="7" s="1"/>
  <c r="F382" i="7"/>
  <c r="G382" i="7" s="1"/>
  <c r="F383" i="7"/>
  <c r="G383" i="7" s="1"/>
  <c r="F384" i="7"/>
  <c r="G384" i="7" s="1"/>
  <c r="F385" i="7"/>
  <c r="G385" i="7" s="1"/>
  <c r="F386" i="7"/>
  <c r="G386" i="7" s="1"/>
  <c r="F387" i="7"/>
  <c r="G387" i="7" s="1"/>
  <c r="F388" i="7"/>
  <c r="G388" i="7" s="1"/>
  <c r="F389" i="7"/>
  <c r="G389" i="7" s="1"/>
  <c r="F390" i="7"/>
  <c r="G390" i="7" s="1"/>
  <c r="F391" i="7"/>
  <c r="G391" i="7" s="1"/>
  <c r="F392" i="7"/>
  <c r="G392" i="7" s="1"/>
  <c r="F393" i="7"/>
  <c r="G393" i="7" s="1"/>
  <c r="F394" i="7"/>
  <c r="G394" i="7" s="1"/>
  <c r="F395" i="7"/>
  <c r="G395" i="7" s="1"/>
  <c r="F396" i="7"/>
  <c r="G396" i="7" s="1"/>
  <c r="F397" i="7"/>
  <c r="G397" i="7" s="1"/>
  <c r="F398" i="7"/>
  <c r="G398" i="7" s="1"/>
  <c r="F399" i="7"/>
  <c r="G399" i="7" s="1"/>
  <c r="F400" i="7"/>
  <c r="G400" i="7" s="1"/>
  <c r="F401" i="7"/>
  <c r="G401" i="7" s="1"/>
  <c r="F402" i="7"/>
  <c r="G402" i="7" s="1"/>
  <c r="F403" i="7"/>
  <c r="G403" i="7" s="1"/>
  <c r="F404" i="7"/>
  <c r="G404" i="7" s="1"/>
  <c r="F405" i="7"/>
  <c r="G405" i="7" s="1"/>
  <c r="F406" i="7"/>
  <c r="G406" i="7" s="1"/>
  <c r="F407" i="7"/>
  <c r="G407" i="7" s="1"/>
  <c r="F408" i="7"/>
  <c r="G408" i="7" s="1"/>
  <c r="F409" i="7"/>
  <c r="G409" i="7" s="1"/>
  <c r="F410" i="7"/>
  <c r="G410" i="7" s="1"/>
  <c r="F411" i="7"/>
  <c r="G411" i="7" s="1"/>
  <c r="F412" i="7"/>
  <c r="G412" i="7" s="1"/>
  <c r="F413" i="7"/>
  <c r="G413" i="7" s="1"/>
  <c r="F414" i="7"/>
  <c r="G414" i="7" s="1"/>
  <c r="F415" i="7"/>
  <c r="G415" i="7" s="1"/>
  <c r="F416" i="7"/>
  <c r="G416" i="7" s="1"/>
  <c r="F417" i="7"/>
  <c r="G417" i="7" s="1"/>
  <c r="F418" i="7"/>
  <c r="G418" i="7" s="1"/>
  <c r="F419" i="7"/>
  <c r="G419" i="7" s="1"/>
  <c r="F420" i="7"/>
  <c r="G420" i="7" s="1"/>
  <c r="F421" i="7"/>
  <c r="G421" i="7" s="1"/>
  <c r="F422" i="7"/>
  <c r="G422" i="7" s="1"/>
  <c r="F423" i="7"/>
  <c r="G423" i="7" s="1"/>
  <c r="F424" i="7"/>
  <c r="G424" i="7" s="1"/>
  <c r="F425" i="7"/>
  <c r="G425" i="7" s="1"/>
  <c r="F426" i="7"/>
  <c r="G426" i="7" s="1"/>
  <c r="F427" i="7"/>
  <c r="G427" i="7" s="1"/>
  <c r="F428" i="7"/>
  <c r="G428" i="7" s="1"/>
  <c r="F429" i="7"/>
  <c r="G429" i="7" s="1"/>
  <c r="F430" i="7"/>
  <c r="G430" i="7" s="1"/>
  <c r="F431" i="7"/>
  <c r="G431" i="7" s="1"/>
  <c r="F4" i="7"/>
  <c r="G4" i="7" s="1"/>
  <c r="F5" i="7"/>
  <c r="G5" i="7" s="1"/>
  <c r="F6" i="7"/>
  <c r="G6" i="7" s="1"/>
  <c r="F7" i="7"/>
  <c r="G7" i="7" s="1"/>
  <c r="F3" i="7"/>
  <c r="G3" i="7" s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3" i="7"/>
  <c r="O432" i="7"/>
  <c r="E12" i="61" s="1"/>
  <c r="E13" i="61" s="1"/>
  <c r="B12" i="61"/>
  <c r="B13" i="61" s="1"/>
  <c r="Z4" i="1" l="1"/>
  <c r="Z5" i="1"/>
  <c r="Z6" i="1"/>
  <c r="Z7" i="1"/>
  <c r="Z8" i="1"/>
  <c r="Z9" i="1"/>
  <c r="O563" i="1"/>
  <c r="O562" i="1"/>
  <c r="O561" i="1"/>
  <c r="O560" i="1"/>
  <c r="O559" i="1"/>
  <c r="O558" i="1"/>
  <c r="Y10" i="1" l="1"/>
  <c r="Z10" i="1" s="1"/>
  <c r="O489" i="1" l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F3" i="5" l="1"/>
  <c r="G3" i="5" s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3" i="5"/>
  <c r="AE33" i="54"/>
  <c r="AD34" i="54"/>
  <c r="V33" i="54"/>
  <c r="W33" i="54"/>
  <c r="U33" i="54"/>
  <c r="T33" i="54"/>
  <c r="S33" i="54"/>
  <c r="R33" i="54"/>
  <c r="K33" i="54"/>
  <c r="AC34" i="54" l="1"/>
  <c r="N36" i="54"/>
  <c r="O36" i="54"/>
  <c r="L37" i="54" l="1"/>
  <c r="M37" i="54" l="1"/>
  <c r="N37" i="54"/>
  <c r="O37" i="54"/>
  <c r="X35" i="54" l="1"/>
  <c r="F4" i="5"/>
  <c r="G4" i="5" s="1"/>
  <c r="F5" i="5"/>
  <c r="G5" i="5" s="1"/>
  <c r="F6" i="5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G26" i="5" s="1"/>
  <c r="F27" i="5"/>
  <c r="G27" i="5" s="1"/>
  <c r="F28" i="5"/>
  <c r="G28" i="5" s="1"/>
  <c r="F29" i="5"/>
  <c r="G29" i="5" s="1"/>
  <c r="F30" i="5"/>
  <c r="G30" i="5" s="1"/>
  <c r="F31" i="5"/>
  <c r="G31" i="5" s="1"/>
  <c r="F32" i="5"/>
  <c r="G32" i="5" s="1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 s="1"/>
  <c r="F53" i="5"/>
  <c r="G53" i="5" s="1"/>
  <c r="F54" i="5"/>
  <c r="G54" i="5" s="1"/>
  <c r="F55" i="5"/>
  <c r="G55" i="5" s="1"/>
  <c r="F56" i="5"/>
  <c r="G56" i="5" s="1"/>
  <c r="F57" i="5"/>
  <c r="G57" i="5" s="1"/>
  <c r="F58" i="5"/>
  <c r="G58" i="5" s="1"/>
  <c r="F59" i="5"/>
  <c r="G59" i="5" s="1"/>
  <c r="F60" i="5"/>
  <c r="G60" i="5" s="1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G69" i="5" s="1"/>
  <c r="F70" i="5"/>
  <c r="G70" i="5" s="1"/>
  <c r="F71" i="5"/>
  <c r="G71" i="5" s="1"/>
  <c r="F72" i="5"/>
  <c r="G72" i="5" s="1"/>
  <c r="F73" i="5"/>
  <c r="G73" i="5" s="1"/>
  <c r="F74" i="5"/>
  <c r="G74" i="5" s="1"/>
  <c r="F75" i="5"/>
  <c r="G75" i="5" s="1"/>
  <c r="F76" i="5"/>
  <c r="G76" i="5" s="1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G85" i="5" s="1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G101" i="5" s="1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F109" i="5"/>
  <c r="G109" i="5" s="1"/>
  <c r="F110" i="5"/>
  <c r="G110" i="5" s="1"/>
  <c r="F111" i="5"/>
  <c r="G111" i="5" s="1"/>
  <c r="F112" i="5"/>
  <c r="G112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29" i="5"/>
  <c r="G129" i="5" s="1"/>
  <c r="F130" i="5"/>
  <c r="G130" i="5" s="1"/>
  <c r="F131" i="5"/>
  <c r="G131" i="5" s="1"/>
  <c r="F132" i="5"/>
  <c r="G132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G143" i="5" s="1"/>
  <c r="F144" i="5"/>
  <c r="G144" i="5" s="1"/>
  <c r="F145" i="5"/>
  <c r="G145" i="5" s="1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152" i="5"/>
  <c r="G152" i="5" s="1"/>
  <c r="F153" i="5"/>
  <c r="G153" i="5" s="1"/>
  <c r="F154" i="5"/>
  <c r="G154" i="5" s="1"/>
  <c r="F155" i="5"/>
  <c r="G155" i="5" s="1"/>
  <c r="F156" i="5"/>
  <c r="G156" i="5" s="1"/>
  <c r="F157" i="5"/>
  <c r="G157" i="5" s="1"/>
  <c r="F158" i="5"/>
  <c r="G158" i="5" s="1"/>
  <c r="F159" i="5"/>
  <c r="G159" i="5" s="1"/>
  <c r="F160" i="5"/>
  <c r="G160" i="5" s="1"/>
  <c r="F161" i="5"/>
  <c r="G161" i="5" s="1"/>
  <c r="F162" i="5"/>
  <c r="G162" i="5" s="1"/>
  <c r="F163" i="5"/>
  <c r="G163" i="5" s="1"/>
  <c r="F164" i="5"/>
  <c r="G164" i="5" s="1"/>
  <c r="F165" i="5"/>
  <c r="G165" i="5" s="1"/>
  <c r="F166" i="5"/>
  <c r="G166" i="5" s="1"/>
  <c r="F167" i="5"/>
  <c r="G167" i="5" s="1"/>
  <c r="F168" i="5"/>
  <c r="G168" i="5" s="1"/>
  <c r="F169" i="5"/>
  <c r="G169" i="5" s="1"/>
  <c r="F170" i="5"/>
  <c r="G170" i="5" s="1"/>
  <c r="F171" i="5"/>
  <c r="G171" i="5" s="1"/>
  <c r="F172" i="5"/>
  <c r="G172" i="5" s="1"/>
  <c r="F173" i="5"/>
  <c r="G173" i="5" s="1"/>
  <c r="F174" i="5"/>
  <c r="G174" i="5" s="1"/>
  <c r="F175" i="5"/>
  <c r="G175" i="5" s="1"/>
  <c r="F176" i="5"/>
  <c r="G176" i="5" s="1"/>
  <c r="F177" i="5"/>
  <c r="G177" i="5" s="1"/>
  <c r="F178" i="5"/>
  <c r="G178" i="5" s="1"/>
  <c r="F179" i="5"/>
  <c r="G179" i="5" s="1"/>
  <c r="F180" i="5"/>
  <c r="G180" i="5" s="1"/>
  <c r="F181" i="5"/>
  <c r="G181" i="5" s="1"/>
  <c r="F182" i="5"/>
  <c r="G182" i="5" s="1"/>
  <c r="F183" i="5"/>
  <c r="G183" i="5" s="1"/>
  <c r="F184" i="5"/>
  <c r="G184" i="5" s="1"/>
  <c r="F185" i="5"/>
  <c r="G185" i="5" s="1"/>
  <c r="F186" i="5"/>
  <c r="G186" i="5" s="1"/>
  <c r="F187" i="5"/>
  <c r="G187" i="5" s="1"/>
  <c r="F188" i="5"/>
  <c r="G188" i="5" s="1"/>
  <c r="F189" i="5"/>
  <c r="G189" i="5" s="1"/>
  <c r="F190" i="5"/>
  <c r="G190" i="5" s="1"/>
  <c r="F191" i="5"/>
  <c r="G191" i="5" s="1"/>
  <c r="F192" i="5"/>
  <c r="G192" i="5" s="1"/>
  <c r="F193" i="5"/>
  <c r="G193" i="5" s="1"/>
  <c r="F194" i="5"/>
  <c r="G194" i="5" s="1"/>
  <c r="F195" i="5"/>
  <c r="G195" i="5" s="1"/>
  <c r="F196" i="5"/>
  <c r="G196" i="5" s="1"/>
  <c r="F197" i="5"/>
  <c r="G197" i="5" s="1"/>
  <c r="F198" i="5"/>
  <c r="G198" i="5" s="1"/>
  <c r="F199" i="5"/>
  <c r="G199" i="5" s="1"/>
  <c r="F200" i="5"/>
  <c r="G200" i="5" s="1"/>
  <c r="F201" i="5"/>
  <c r="G201" i="5" s="1"/>
  <c r="F202" i="5"/>
  <c r="G202" i="5" s="1"/>
  <c r="F203" i="5"/>
  <c r="G203" i="5" s="1"/>
  <c r="F204" i="5"/>
  <c r="G204" i="5" s="1"/>
  <c r="F205" i="5"/>
  <c r="G205" i="5" s="1"/>
  <c r="F206" i="5"/>
  <c r="G206" i="5" s="1"/>
  <c r="F207" i="5"/>
  <c r="G207" i="5" s="1"/>
  <c r="F208" i="5"/>
  <c r="G208" i="5" s="1"/>
  <c r="F209" i="5"/>
  <c r="G209" i="5" s="1"/>
  <c r="F210" i="5"/>
  <c r="G210" i="5" s="1"/>
  <c r="F211" i="5"/>
  <c r="G211" i="5" s="1"/>
  <c r="F212" i="5"/>
  <c r="G212" i="5" s="1"/>
  <c r="F213" i="5"/>
  <c r="G213" i="5" s="1"/>
  <c r="F214" i="5"/>
  <c r="G214" i="5" s="1"/>
  <c r="F215" i="5"/>
  <c r="G215" i="5" s="1"/>
  <c r="F216" i="5"/>
  <c r="G216" i="5" s="1"/>
  <c r="F217" i="5"/>
  <c r="G217" i="5" s="1"/>
  <c r="F218" i="5"/>
  <c r="G218" i="5" s="1"/>
  <c r="F219" i="5"/>
  <c r="G219" i="5" s="1"/>
  <c r="F220" i="5"/>
  <c r="G220" i="5" s="1"/>
  <c r="F221" i="5"/>
  <c r="G221" i="5" s="1"/>
  <c r="F222" i="5"/>
  <c r="G222" i="5" s="1"/>
  <c r="F223" i="5"/>
  <c r="G223" i="5" s="1"/>
  <c r="F224" i="5"/>
  <c r="G224" i="5" s="1"/>
  <c r="F225" i="5"/>
  <c r="G225" i="5" s="1"/>
  <c r="F226" i="5"/>
  <c r="G226" i="5" s="1"/>
  <c r="F227" i="5"/>
  <c r="G227" i="5" s="1"/>
  <c r="F228" i="5"/>
  <c r="G228" i="5" s="1"/>
  <c r="F229" i="5"/>
  <c r="G229" i="5" s="1"/>
  <c r="F230" i="5"/>
  <c r="G230" i="5" s="1"/>
  <c r="F231" i="5"/>
  <c r="G231" i="5" s="1"/>
  <c r="F232" i="5"/>
  <c r="G232" i="5" s="1"/>
  <c r="F233" i="5"/>
  <c r="G233" i="5" s="1"/>
  <c r="F234" i="5"/>
  <c r="G234" i="5" s="1"/>
  <c r="F235" i="5"/>
  <c r="G235" i="5" s="1"/>
  <c r="F236" i="5"/>
  <c r="G236" i="5" s="1"/>
  <c r="F237" i="5"/>
  <c r="G237" i="5" s="1"/>
  <c r="F238" i="5"/>
  <c r="G238" i="5" s="1"/>
  <c r="F239" i="5"/>
  <c r="G239" i="5" s="1"/>
  <c r="F240" i="5"/>
  <c r="G240" i="5" s="1"/>
  <c r="F241" i="5"/>
  <c r="G241" i="5" s="1"/>
  <c r="F242" i="5"/>
  <c r="G242" i="5" s="1"/>
  <c r="F243" i="5"/>
  <c r="G243" i="5" s="1"/>
  <c r="F244" i="5"/>
  <c r="G244" i="5" s="1"/>
  <c r="F245" i="5"/>
  <c r="G245" i="5" s="1"/>
  <c r="F246" i="5"/>
  <c r="G246" i="5" s="1"/>
  <c r="F247" i="5"/>
  <c r="G247" i="5" s="1"/>
  <c r="F248" i="5"/>
  <c r="G248" i="5" s="1"/>
  <c r="F249" i="5"/>
  <c r="G249" i="5" s="1"/>
  <c r="F250" i="5"/>
  <c r="G250" i="5" s="1"/>
  <c r="F251" i="5"/>
  <c r="G251" i="5" s="1"/>
  <c r="F252" i="5"/>
  <c r="G252" i="5" s="1"/>
  <c r="F253" i="5"/>
  <c r="G253" i="5" s="1"/>
  <c r="F254" i="5"/>
  <c r="G254" i="5" s="1"/>
  <c r="F255" i="5"/>
  <c r="G255" i="5" s="1"/>
  <c r="F256" i="5"/>
  <c r="G256" i="5" s="1"/>
  <c r="F257" i="5"/>
  <c r="G257" i="5" s="1"/>
  <c r="F258" i="5"/>
  <c r="G258" i="5" s="1"/>
  <c r="F259" i="5"/>
  <c r="G259" i="5" s="1"/>
  <c r="F260" i="5"/>
  <c r="G260" i="5" s="1"/>
  <c r="F261" i="5"/>
  <c r="G261" i="5" s="1"/>
  <c r="F262" i="5"/>
  <c r="G262" i="5" s="1"/>
  <c r="F263" i="5"/>
  <c r="G263" i="5" s="1"/>
  <c r="F264" i="5"/>
  <c r="G264" i="5" s="1"/>
  <c r="F265" i="5"/>
  <c r="G265" i="5" s="1"/>
  <c r="F266" i="5"/>
  <c r="G266" i="5" s="1"/>
  <c r="F267" i="5"/>
  <c r="G267" i="5" s="1"/>
  <c r="F268" i="5"/>
  <c r="G268" i="5" s="1"/>
  <c r="F269" i="5"/>
  <c r="G269" i="5" s="1"/>
  <c r="F270" i="5"/>
  <c r="G270" i="5" s="1"/>
  <c r="F271" i="5"/>
  <c r="G271" i="5" s="1"/>
  <c r="F272" i="5"/>
  <c r="G272" i="5" s="1"/>
  <c r="F273" i="5"/>
  <c r="G273" i="5" s="1"/>
  <c r="F274" i="5"/>
  <c r="G274" i="5" s="1"/>
  <c r="F275" i="5"/>
  <c r="G275" i="5" s="1"/>
  <c r="F276" i="5"/>
  <c r="G276" i="5" s="1"/>
  <c r="F277" i="5"/>
  <c r="G277" i="5" s="1"/>
  <c r="F278" i="5"/>
  <c r="G278" i="5" s="1"/>
  <c r="F279" i="5"/>
  <c r="G279" i="5" s="1"/>
  <c r="F280" i="5"/>
  <c r="G280" i="5" s="1"/>
  <c r="F281" i="5"/>
  <c r="G281" i="5" s="1"/>
  <c r="F282" i="5"/>
  <c r="G282" i="5" s="1"/>
  <c r="F283" i="5"/>
  <c r="G283" i="5" s="1"/>
  <c r="F284" i="5"/>
  <c r="G284" i="5" s="1"/>
  <c r="F285" i="5"/>
  <c r="G285" i="5" s="1"/>
  <c r="F286" i="5"/>
  <c r="G286" i="5" s="1"/>
  <c r="F287" i="5"/>
  <c r="G287" i="5" s="1"/>
  <c r="F288" i="5"/>
  <c r="G288" i="5" s="1"/>
  <c r="F289" i="5"/>
  <c r="G289" i="5" s="1"/>
  <c r="F290" i="5"/>
  <c r="G290" i="5" s="1"/>
  <c r="F291" i="5"/>
  <c r="G291" i="5" s="1"/>
  <c r="F292" i="5"/>
  <c r="G292" i="5" s="1"/>
  <c r="F293" i="5"/>
  <c r="G293" i="5" s="1"/>
  <c r="F294" i="5"/>
  <c r="G294" i="5" s="1"/>
  <c r="F295" i="5"/>
  <c r="G295" i="5" s="1"/>
  <c r="F296" i="5"/>
  <c r="G296" i="5" s="1"/>
  <c r="F297" i="5"/>
  <c r="G297" i="5" s="1"/>
  <c r="F298" i="5"/>
  <c r="G298" i="5" s="1"/>
  <c r="F299" i="5"/>
  <c r="G299" i="5" s="1"/>
  <c r="F300" i="5"/>
  <c r="G300" i="5" s="1"/>
  <c r="F301" i="5"/>
  <c r="G301" i="5" s="1"/>
  <c r="F302" i="5"/>
  <c r="G302" i="5" s="1"/>
  <c r="F303" i="5"/>
  <c r="G303" i="5" s="1"/>
  <c r="F304" i="5"/>
  <c r="G304" i="5" s="1"/>
  <c r="F305" i="5"/>
  <c r="G305" i="5" s="1"/>
  <c r="F306" i="5"/>
  <c r="G306" i="5" s="1"/>
  <c r="F307" i="5"/>
  <c r="G307" i="5" s="1"/>
  <c r="F308" i="5"/>
  <c r="G308" i="5" s="1"/>
  <c r="F309" i="5"/>
  <c r="G309" i="5" s="1"/>
  <c r="F310" i="5"/>
  <c r="G310" i="5" s="1"/>
  <c r="F311" i="5"/>
  <c r="G311" i="5" s="1"/>
  <c r="F312" i="5"/>
  <c r="G312" i="5" s="1"/>
  <c r="F313" i="5"/>
  <c r="G313" i="5" s="1"/>
  <c r="F314" i="5"/>
  <c r="G314" i="5" s="1"/>
  <c r="F315" i="5"/>
  <c r="G315" i="5" s="1"/>
  <c r="F316" i="5"/>
  <c r="G316" i="5" s="1"/>
  <c r="F317" i="5"/>
  <c r="G317" i="5" s="1"/>
  <c r="F318" i="5"/>
  <c r="G318" i="5" s="1"/>
  <c r="F319" i="5"/>
  <c r="G319" i="5" s="1"/>
  <c r="F320" i="5"/>
  <c r="G320" i="5" s="1"/>
  <c r="F321" i="5"/>
  <c r="G321" i="5" s="1"/>
  <c r="F322" i="5"/>
  <c r="G322" i="5" s="1"/>
  <c r="F323" i="5"/>
  <c r="G323" i="5" s="1"/>
  <c r="F324" i="5"/>
  <c r="G324" i="5" s="1"/>
  <c r="F325" i="5"/>
  <c r="G325" i="5" s="1"/>
  <c r="F326" i="5"/>
  <c r="G326" i="5" s="1"/>
  <c r="F327" i="5"/>
  <c r="G327" i="5" s="1"/>
  <c r="F328" i="5"/>
  <c r="G328" i="5" s="1"/>
  <c r="F329" i="5"/>
  <c r="G329" i="5" s="1"/>
  <c r="F330" i="5"/>
  <c r="G330" i="5" s="1"/>
  <c r="F331" i="5"/>
  <c r="G331" i="5" s="1"/>
  <c r="F332" i="5"/>
  <c r="G332" i="5" s="1"/>
  <c r="F333" i="5"/>
  <c r="G333" i="5" s="1"/>
  <c r="F334" i="5"/>
  <c r="G334" i="5" s="1"/>
  <c r="F335" i="5"/>
  <c r="G335" i="5" s="1"/>
  <c r="F336" i="5"/>
  <c r="G336" i="5" s="1"/>
  <c r="F337" i="5"/>
  <c r="G337" i="5" s="1"/>
  <c r="F338" i="5"/>
  <c r="G338" i="5" s="1"/>
  <c r="F339" i="5"/>
  <c r="G339" i="5" s="1"/>
  <c r="F340" i="5"/>
  <c r="G340" i="5" s="1"/>
  <c r="F341" i="5"/>
  <c r="G341" i="5" s="1"/>
  <c r="F342" i="5"/>
  <c r="G342" i="5" s="1"/>
  <c r="F343" i="5"/>
  <c r="G343" i="5" s="1"/>
  <c r="F344" i="5"/>
  <c r="G344" i="5" s="1"/>
  <c r="F345" i="5"/>
  <c r="G345" i="5" s="1"/>
  <c r="F346" i="5"/>
  <c r="G346" i="5" s="1"/>
  <c r="F347" i="5"/>
  <c r="G347" i="5" s="1"/>
  <c r="F348" i="5"/>
  <c r="G348" i="5" s="1"/>
  <c r="F349" i="5"/>
  <c r="G349" i="5" s="1"/>
  <c r="F350" i="5"/>
  <c r="G350" i="5" s="1"/>
  <c r="F351" i="5"/>
  <c r="G351" i="5" s="1"/>
  <c r="F352" i="5"/>
  <c r="G352" i="5" s="1"/>
  <c r="F353" i="5"/>
  <c r="G353" i="5" s="1"/>
  <c r="F354" i="5"/>
  <c r="G354" i="5" s="1"/>
  <c r="F355" i="5"/>
  <c r="G355" i="5" s="1"/>
  <c r="F356" i="5"/>
  <c r="G356" i="5" s="1"/>
  <c r="F357" i="5"/>
  <c r="G357" i="5" s="1"/>
  <c r="F358" i="5"/>
  <c r="G358" i="5" s="1"/>
  <c r="F359" i="5"/>
  <c r="G359" i="5" s="1"/>
  <c r="F360" i="5"/>
  <c r="G360" i="5" s="1"/>
  <c r="F361" i="5"/>
  <c r="G361" i="5" s="1"/>
  <c r="F362" i="5"/>
  <c r="G362" i="5" s="1"/>
  <c r="F363" i="5"/>
  <c r="G363" i="5" s="1"/>
  <c r="F364" i="5"/>
  <c r="G364" i="5" s="1"/>
  <c r="F365" i="5"/>
  <c r="G365" i="5" s="1"/>
  <c r="F366" i="5"/>
  <c r="G366" i="5" s="1"/>
  <c r="F367" i="5"/>
  <c r="G367" i="5" s="1"/>
  <c r="F368" i="5"/>
  <c r="G368" i="5" s="1"/>
  <c r="F369" i="5"/>
  <c r="G369" i="5" s="1"/>
  <c r="F370" i="5"/>
  <c r="G370" i="5" s="1"/>
  <c r="F371" i="5"/>
  <c r="G371" i="5" s="1"/>
  <c r="F372" i="5"/>
  <c r="G372" i="5" s="1"/>
  <c r="F373" i="5"/>
  <c r="G373" i="5" s="1"/>
  <c r="F374" i="5"/>
  <c r="G374" i="5" s="1"/>
  <c r="F375" i="5"/>
  <c r="G375" i="5" s="1"/>
  <c r="F376" i="5"/>
  <c r="G376" i="5" s="1"/>
  <c r="F377" i="5"/>
  <c r="G377" i="5" s="1"/>
  <c r="F378" i="5"/>
  <c r="G378" i="5" s="1"/>
  <c r="F379" i="5"/>
  <c r="G379" i="5" s="1"/>
  <c r="F380" i="5"/>
  <c r="G380" i="5" s="1"/>
  <c r="F381" i="5"/>
  <c r="G381" i="5" s="1"/>
  <c r="F382" i="5"/>
  <c r="G382" i="5" s="1"/>
  <c r="F383" i="5"/>
  <c r="G383" i="5" s="1"/>
  <c r="F384" i="5"/>
  <c r="G384" i="5" s="1"/>
  <c r="F385" i="5"/>
  <c r="G385" i="5" s="1"/>
  <c r="F386" i="5"/>
  <c r="G386" i="5" s="1"/>
  <c r="F387" i="5"/>
  <c r="G387" i="5" s="1"/>
  <c r="F388" i="5"/>
  <c r="G388" i="5" s="1"/>
  <c r="F389" i="5"/>
  <c r="G389" i="5" s="1"/>
  <c r="F390" i="5"/>
  <c r="G390" i="5" s="1"/>
  <c r="F391" i="5"/>
  <c r="G391" i="5" s="1"/>
  <c r="F392" i="5"/>
  <c r="G392" i="5" s="1"/>
  <c r="F393" i="5"/>
  <c r="G393" i="5" s="1"/>
  <c r="F394" i="5"/>
  <c r="G394" i="5" s="1"/>
  <c r="F395" i="5"/>
  <c r="G395" i="5" s="1"/>
  <c r="F396" i="5"/>
  <c r="G396" i="5" s="1"/>
  <c r="F397" i="5"/>
  <c r="G397" i="5" s="1"/>
  <c r="F398" i="5"/>
  <c r="G398" i="5" s="1"/>
  <c r="F399" i="5"/>
  <c r="G399" i="5" s="1"/>
  <c r="F400" i="5"/>
  <c r="G400" i="5" s="1"/>
  <c r="F401" i="5"/>
  <c r="G401" i="5" s="1"/>
  <c r="F402" i="5"/>
  <c r="G402" i="5" s="1"/>
  <c r="F403" i="5"/>
  <c r="G403" i="5" s="1"/>
  <c r="F404" i="5"/>
  <c r="G404" i="5" s="1"/>
  <c r="F405" i="5"/>
  <c r="G405" i="5" s="1"/>
  <c r="F406" i="5"/>
  <c r="G406" i="5" s="1"/>
  <c r="F407" i="5"/>
  <c r="G407" i="5" s="1"/>
  <c r="F408" i="5"/>
  <c r="G408" i="5" s="1"/>
  <c r="F409" i="5"/>
  <c r="G409" i="5" s="1"/>
  <c r="F410" i="5"/>
  <c r="G410" i="5" s="1"/>
  <c r="F411" i="5"/>
  <c r="G411" i="5" s="1"/>
  <c r="F412" i="5"/>
  <c r="G412" i="5" s="1"/>
  <c r="F413" i="5"/>
  <c r="G413" i="5" s="1"/>
  <c r="F414" i="5"/>
  <c r="G414" i="5" s="1"/>
  <c r="F415" i="5"/>
  <c r="G415" i="5" s="1"/>
  <c r="F416" i="5"/>
  <c r="G416" i="5" s="1"/>
  <c r="F417" i="5"/>
  <c r="G417" i="5" s="1"/>
  <c r="F418" i="5"/>
  <c r="G418" i="5" s="1"/>
  <c r="F419" i="5"/>
  <c r="G419" i="5" s="1"/>
  <c r="F420" i="5"/>
  <c r="G420" i="5" s="1"/>
  <c r="F421" i="5"/>
  <c r="G421" i="5" s="1"/>
  <c r="F422" i="5"/>
  <c r="G422" i="5" s="1"/>
  <c r="F423" i="5"/>
  <c r="G423" i="5" s="1"/>
  <c r="F424" i="5"/>
  <c r="G424" i="5" s="1"/>
  <c r="F425" i="5"/>
  <c r="G425" i="5" s="1"/>
  <c r="F426" i="5"/>
  <c r="G426" i="5" s="1"/>
  <c r="F427" i="5"/>
  <c r="G427" i="5" s="1"/>
  <c r="F428" i="5"/>
  <c r="G428" i="5" s="1"/>
  <c r="F429" i="5"/>
  <c r="G429" i="5" s="1"/>
  <c r="F430" i="5"/>
  <c r="G430" i="5" s="1"/>
  <c r="F431" i="5"/>
  <c r="G431" i="5" s="1"/>
  <c r="F432" i="5"/>
  <c r="G432" i="5" s="1"/>
  <c r="F433" i="5"/>
  <c r="G433" i="5" s="1"/>
  <c r="F434" i="5"/>
  <c r="G434" i="5" s="1"/>
  <c r="F435" i="5"/>
  <c r="G435" i="5" s="1"/>
  <c r="F436" i="5"/>
  <c r="G436" i="5" s="1"/>
  <c r="F437" i="5"/>
  <c r="G437" i="5" s="1"/>
  <c r="F438" i="5"/>
  <c r="G438" i="5" s="1"/>
  <c r="F439" i="5"/>
  <c r="G439" i="5" s="1"/>
  <c r="F440" i="5"/>
  <c r="G440" i="5" s="1"/>
  <c r="F441" i="5"/>
  <c r="G441" i="5" s="1"/>
  <c r="F442" i="5"/>
  <c r="G442" i="5" s="1"/>
  <c r="F443" i="5"/>
  <c r="G443" i="5" s="1"/>
  <c r="F444" i="5"/>
  <c r="G444" i="5" s="1"/>
  <c r="F445" i="5"/>
  <c r="G445" i="5" s="1"/>
  <c r="F446" i="5"/>
  <c r="G446" i="5" s="1"/>
  <c r="F447" i="5"/>
  <c r="G447" i="5" s="1"/>
  <c r="F448" i="5"/>
  <c r="G448" i="5" s="1"/>
  <c r="F449" i="5"/>
  <c r="G449" i="5" s="1"/>
  <c r="F450" i="5"/>
  <c r="G450" i="5" s="1"/>
  <c r="F451" i="5"/>
  <c r="G451" i="5" s="1"/>
  <c r="F452" i="5"/>
  <c r="G452" i="5" s="1"/>
  <c r="F453" i="5"/>
  <c r="G453" i="5" s="1"/>
  <c r="F454" i="5"/>
  <c r="G454" i="5" s="1"/>
  <c r="F455" i="5"/>
  <c r="G455" i="5" s="1"/>
  <c r="F456" i="5"/>
  <c r="G456" i="5" s="1"/>
  <c r="F457" i="5"/>
  <c r="G457" i="5" s="1"/>
  <c r="F458" i="5"/>
  <c r="G458" i="5" s="1"/>
  <c r="F459" i="5"/>
  <c r="G459" i="5" s="1"/>
  <c r="F460" i="5"/>
  <c r="G460" i="5" s="1"/>
  <c r="F461" i="5"/>
  <c r="G461" i="5" s="1"/>
  <c r="F462" i="5"/>
  <c r="G462" i="5" s="1"/>
  <c r="F463" i="5"/>
  <c r="G463" i="5" s="1"/>
  <c r="F464" i="5"/>
  <c r="G464" i="5" s="1"/>
  <c r="F465" i="5"/>
  <c r="G465" i="5" s="1"/>
  <c r="F466" i="5"/>
  <c r="G466" i="5" s="1"/>
  <c r="F467" i="5"/>
  <c r="G467" i="5" s="1"/>
  <c r="F468" i="5"/>
  <c r="G468" i="5" s="1"/>
  <c r="F469" i="5"/>
  <c r="G469" i="5" s="1"/>
  <c r="F470" i="5"/>
  <c r="G470" i="5" s="1"/>
  <c r="F471" i="5"/>
  <c r="G471" i="5" s="1"/>
  <c r="F472" i="5"/>
  <c r="G472" i="5" s="1"/>
  <c r="F473" i="5"/>
  <c r="G473" i="5" s="1"/>
  <c r="F474" i="5"/>
  <c r="G474" i="5" s="1"/>
  <c r="F475" i="5"/>
  <c r="G475" i="5" s="1"/>
  <c r="F476" i="5"/>
  <c r="G476" i="5" s="1"/>
  <c r="F477" i="5"/>
  <c r="G477" i="5" s="1"/>
  <c r="F478" i="5"/>
  <c r="G478" i="5" s="1"/>
  <c r="F479" i="5"/>
  <c r="G479" i="5" s="1"/>
  <c r="F480" i="5"/>
  <c r="G480" i="5" s="1"/>
  <c r="F481" i="5"/>
  <c r="G481" i="5" s="1"/>
  <c r="F482" i="5"/>
  <c r="G482" i="5" s="1"/>
  <c r="F483" i="5"/>
  <c r="G483" i="5" s="1"/>
  <c r="F484" i="5"/>
  <c r="G484" i="5" s="1"/>
  <c r="F485" i="5"/>
  <c r="G485" i="5" s="1"/>
  <c r="F486" i="5"/>
  <c r="G486" i="5" s="1"/>
  <c r="F487" i="5"/>
  <c r="G487" i="5" s="1"/>
  <c r="F488" i="5"/>
  <c r="G488" i="5" s="1"/>
  <c r="F489" i="5"/>
  <c r="G489" i="5" s="1"/>
  <c r="F490" i="5"/>
  <c r="G490" i="5" s="1"/>
  <c r="F491" i="5"/>
  <c r="G491" i="5" s="1"/>
  <c r="F492" i="5"/>
  <c r="G492" i="5" s="1"/>
  <c r="F493" i="5"/>
  <c r="G493" i="5" s="1"/>
  <c r="F494" i="5"/>
  <c r="G494" i="5" s="1"/>
  <c r="F495" i="5"/>
  <c r="G495" i="5" s="1"/>
  <c r="F496" i="5"/>
  <c r="G496" i="5" s="1"/>
  <c r="F497" i="5"/>
  <c r="G497" i="5" s="1"/>
  <c r="F498" i="5"/>
  <c r="G498" i="5" s="1"/>
  <c r="F499" i="5"/>
  <c r="G499" i="5" s="1"/>
  <c r="AD9" i="2" l="1"/>
  <c r="O488" i="1" l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G70" i="43"/>
  <c r="G198" i="43"/>
  <c r="G204" i="43"/>
  <c r="G275" i="43"/>
  <c r="M2348" i="44"/>
  <c r="K2348" i="44"/>
  <c r="P2348" i="44" s="1"/>
  <c r="A2348" i="44"/>
  <c r="M2347" i="44"/>
  <c r="K2347" i="44"/>
  <c r="P2347" i="44" s="1"/>
  <c r="A2347" i="44"/>
  <c r="M2346" i="44"/>
  <c r="K2346" i="44"/>
  <c r="P2346" i="44" s="1"/>
  <c r="A2346" i="44"/>
  <c r="M2345" i="44"/>
  <c r="K2345" i="44"/>
  <c r="P2345" i="44" s="1"/>
  <c r="A2345" i="44"/>
  <c r="M2344" i="44"/>
  <c r="K2344" i="44"/>
  <c r="P2344" i="44" s="1"/>
  <c r="A2344" i="44"/>
  <c r="M2343" i="44"/>
  <c r="K2343" i="44"/>
  <c r="P2343" i="44" s="1"/>
  <c r="A2343" i="44"/>
  <c r="M2342" i="44"/>
  <c r="K2342" i="44"/>
  <c r="P2342" i="44" s="1"/>
  <c r="A2342" i="44"/>
  <c r="M2341" i="44"/>
  <c r="K2341" i="44"/>
  <c r="P2341" i="44" s="1"/>
  <c r="A2341" i="44"/>
  <c r="M2340" i="44"/>
  <c r="K2340" i="44"/>
  <c r="P2340" i="44" s="1"/>
  <c r="A2340" i="44"/>
  <c r="M2339" i="44"/>
  <c r="K2339" i="44"/>
  <c r="P2339" i="44" s="1"/>
  <c r="A2339" i="44"/>
  <c r="M2338" i="44"/>
  <c r="K2338" i="44"/>
  <c r="P2338" i="44" s="1"/>
  <c r="A2338" i="44"/>
  <c r="M2337" i="44"/>
  <c r="K2337" i="44"/>
  <c r="P2337" i="44" s="1"/>
  <c r="A2337" i="44"/>
  <c r="M2336" i="44"/>
  <c r="K2336" i="44"/>
  <c r="P2336" i="44" s="1"/>
  <c r="A2336" i="44"/>
  <c r="M2335" i="44"/>
  <c r="K2335" i="44"/>
  <c r="P2335" i="44" s="1"/>
  <c r="A2335" i="44"/>
  <c r="M2334" i="44"/>
  <c r="K2334" i="44"/>
  <c r="P2334" i="44" s="1"/>
  <c r="A2334" i="44"/>
  <c r="M2333" i="44"/>
  <c r="K2333" i="44"/>
  <c r="P2333" i="44" s="1"/>
  <c r="A2333" i="44"/>
  <c r="M2332" i="44"/>
  <c r="K2332" i="44"/>
  <c r="P2332" i="44" s="1"/>
  <c r="A2332" i="44"/>
  <c r="M2331" i="44"/>
  <c r="K2331" i="44"/>
  <c r="P2331" i="44" s="1"/>
  <c r="A2331" i="44"/>
  <c r="M2330" i="44"/>
  <c r="K2330" i="44"/>
  <c r="P2330" i="44" s="1"/>
  <c r="A2330" i="44"/>
  <c r="M2329" i="44"/>
  <c r="K2329" i="44"/>
  <c r="P2329" i="44" s="1"/>
  <c r="A2329" i="44"/>
  <c r="M2328" i="44"/>
  <c r="K2328" i="44"/>
  <c r="P2328" i="44" s="1"/>
  <c r="A2328" i="44"/>
  <c r="M2327" i="44"/>
  <c r="K2327" i="44"/>
  <c r="P2327" i="44" s="1"/>
  <c r="A2327" i="44"/>
  <c r="M2326" i="44"/>
  <c r="K2326" i="44"/>
  <c r="P2326" i="44" s="1"/>
  <c r="A2326" i="44"/>
  <c r="M2325" i="44"/>
  <c r="K2325" i="44"/>
  <c r="P2325" i="44" s="1"/>
  <c r="A2325" i="44"/>
  <c r="M2324" i="44"/>
  <c r="K2324" i="44"/>
  <c r="P2324" i="44" s="1"/>
  <c r="A2324" i="44"/>
  <c r="M2323" i="44"/>
  <c r="K2323" i="44"/>
  <c r="P2323" i="44" s="1"/>
  <c r="A2323" i="44"/>
  <c r="M2322" i="44"/>
  <c r="K2322" i="44"/>
  <c r="P2322" i="44" s="1"/>
  <c r="A2322" i="44"/>
  <c r="M2321" i="44"/>
  <c r="K2321" i="44"/>
  <c r="P2321" i="44" s="1"/>
  <c r="A2321" i="44"/>
  <c r="M2320" i="44"/>
  <c r="K2320" i="44"/>
  <c r="P2320" i="44" s="1"/>
  <c r="A2320" i="44"/>
  <c r="M2319" i="44"/>
  <c r="K2319" i="44"/>
  <c r="P2319" i="44" s="1"/>
  <c r="A2319" i="44"/>
  <c r="M2318" i="44"/>
  <c r="K2318" i="44"/>
  <c r="P2318" i="44" s="1"/>
  <c r="A2318" i="44"/>
  <c r="M2317" i="44"/>
  <c r="K2317" i="44"/>
  <c r="P2317" i="44" s="1"/>
  <c r="A2317" i="44"/>
  <c r="M2316" i="44"/>
  <c r="K2316" i="44"/>
  <c r="P2316" i="44" s="1"/>
  <c r="A2316" i="44"/>
  <c r="M2315" i="44"/>
  <c r="K2315" i="44"/>
  <c r="P2315" i="44" s="1"/>
  <c r="A2315" i="44"/>
  <c r="M2314" i="44"/>
  <c r="K2314" i="44"/>
  <c r="P2314" i="44" s="1"/>
  <c r="A2314" i="44"/>
  <c r="M2313" i="44"/>
  <c r="K2313" i="44"/>
  <c r="P2313" i="44" s="1"/>
  <c r="A2313" i="44"/>
  <c r="M2312" i="44"/>
  <c r="K2312" i="44"/>
  <c r="P2312" i="44" s="1"/>
  <c r="A2312" i="44"/>
  <c r="M2311" i="44"/>
  <c r="K2311" i="44"/>
  <c r="P2311" i="44" s="1"/>
  <c r="A2311" i="44"/>
  <c r="M2310" i="44"/>
  <c r="K2310" i="44"/>
  <c r="P2310" i="44" s="1"/>
  <c r="A2310" i="44"/>
  <c r="M2309" i="44"/>
  <c r="K2309" i="44"/>
  <c r="P2309" i="44" s="1"/>
  <c r="A2309" i="44"/>
  <c r="M2308" i="44"/>
  <c r="K2308" i="44"/>
  <c r="P2308" i="44" s="1"/>
  <c r="A2308" i="44"/>
  <c r="M2307" i="44"/>
  <c r="K2307" i="44"/>
  <c r="P2307" i="44" s="1"/>
  <c r="A2307" i="44"/>
  <c r="M2306" i="44"/>
  <c r="K2306" i="44"/>
  <c r="P2306" i="44" s="1"/>
  <c r="A2306" i="44"/>
  <c r="M2305" i="44"/>
  <c r="K2305" i="44"/>
  <c r="P2305" i="44" s="1"/>
  <c r="A2305" i="44"/>
  <c r="M2304" i="44"/>
  <c r="K2304" i="44"/>
  <c r="P2304" i="44" s="1"/>
  <c r="A2304" i="44"/>
  <c r="M2303" i="44"/>
  <c r="K2303" i="44"/>
  <c r="P2303" i="44" s="1"/>
  <c r="A2303" i="44"/>
  <c r="M2302" i="44"/>
  <c r="K2302" i="44"/>
  <c r="P2302" i="44" s="1"/>
  <c r="A2302" i="44"/>
  <c r="M2301" i="44"/>
  <c r="K2301" i="44"/>
  <c r="P2301" i="44" s="1"/>
  <c r="A2301" i="44"/>
  <c r="M2300" i="44"/>
  <c r="K2300" i="44"/>
  <c r="P2300" i="44" s="1"/>
  <c r="A2300" i="44"/>
  <c r="M2299" i="44"/>
  <c r="K2299" i="44"/>
  <c r="P2299" i="44" s="1"/>
  <c r="A2299" i="44"/>
  <c r="M2298" i="44"/>
  <c r="K2298" i="44"/>
  <c r="P2298" i="44" s="1"/>
  <c r="A2298" i="44"/>
  <c r="M2297" i="44"/>
  <c r="K2297" i="44"/>
  <c r="P2297" i="44" s="1"/>
  <c r="A2297" i="44"/>
  <c r="M2296" i="44"/>
  <c r="K2296" i="44"/>
  <c r="P2296" i="44" s="1"/>
  <c r="A2296" i="44"/>
  <c r="M2295" i="44"/>
  <c r="K2295" i="44"/>
  <c r="P2295" i="44" s="1"/>
  <c r="A2295" i="44"/>
  <c r="M2294" i="44"/>
  <c r="K2294" i="44"/>
  <c r="P2294" i="44" s="1"/>
  <c r="A2294" i="44"/>
  <c r="M2293" i="44"/>
  <c r="K2293" i="44"/>
  <c r="P2293" i="44" s="1"/>
  <c r="A2293" i="44"/>
  <c r="M2292" i="44"/>
  <c r="K2292" i="44"/>
  <c r="P2292" i="44" s="1"/>
  <c r="A2292" i="44"/>
  <c r="M2291" i="44"/>
  <c r="K2291" i="44"/>
  <c r="P2291" i="44" s="1"/>
  <c r="A2291" i="44"/>
  <c r="M2290" i="44"/>
  <c r="K2290" i="44"/>
  <c r="P2290" i="44" s="1"/>
  <c r="A2290" i="44"/>
  <c r="M2289" i="44"/>
  <c r="K2289" i="44"/>
  <c r="P2289" i="44" s="1"/>
  <c r="A2289" i="44"/>
  <c r="M2288" i="44"/>
  <c r="K2288" i="44"/>
  <c r="P2288" i="44" s="1"/>
  <c r="A2288" i="44"/>
  <c r="M2287" i="44"/>
  <c r="K2287" i="44"/>
  <c r="P2287" i="44" s="1"/>
  <c r="A2287" i="44"/>
  <c r="M2286" i="44"/>
  <c r="K2286" i="44"/>
  <c r="P2286" i="44" s="1"/>
  <c r="A2286" i="44"/>
  <c r="M2285" i="44"/>
  <c r="K2285" i="44"/>
  <c r="P2285" i="44" s="1"/>
  <c r="A2285" i="44"/>
  <c r="M2284" i="44"/>
  <c r="K2284" i="44"/>
  <c r="P2284" i="44" s="1"/>
  <c r="A2284" i="44"/>
  <c r="M2283" i="44"/>
  <c r="K2283" i="44"/>
  <c r="P2283" i="44" s="1"/>
  <c r="A2283" i="44"/>
  <c r="M2282" i="44"/>
  <c r="K2282" i="44"/>
  <c r="P2282" i="44" s="1"/>
  <c r="A2282" i="44"/>
  <c r="M2281" i="44"/>
  <c r="K2281" i="44"/>
  <c r="P2281" i="44" s="1"/>
  <c r="A2281" i="44"/>
  <c r="M2280" i="44"/>
  <c r="K2280" i="44"/>
  <c r="P2280" i="44" s="1"/>
  <c r="A2280" i="44"/>
  <c r="M2279" i="44"/>
  <c r="K2279" i="44"/>
  <c r="P2279" i="44" s="1"/>
  <c r="A2279" i="44"/>
  <c r="M2278" i="44"/>
  <c r="K2278" i="44"/>
  <c r="P2278" i="44" s="1"/>
  <c r="A2278" i="44"/>
  <c r="M2277" i="44"/>
  <c r="K2277" i="44"/>
  <c r="P2277" i="44" s="1"/>
  <c r="A2277" i="44"/>
  <c r="M2276" i="44"/>
  <c r="K2276" i="44"/>
  <c r="P2276" i="44" s="1"/>
  <c r="A2276" i="44"/>
  <c r="M2275" i="44"/>
  <c r="K2275" i="44"/>
  <c r="P2275" i="44" s="1"/>
  <c r="A2275" i="44"/>
  <c r="M2274" i="44"/>
  <c r="K2274" i="44"/>
  <c r="P2274" i="44" s="1"/>
  <c r="A2274" i="44"/>
  <c r="M2273" i="44"/>
  <c r="K2273" i="44"/>
  <c r="P2273" i="44" s="1"/>
  <c r="A2273" i="44"/>
  <c r="M2272" i="44"/>
  <c r="K2272" i="44"/>
  <c r="P2272" i="44" s="1"/>
  <c r="A2272" i="44"/>
  <c r="M2271" i="44"/>
  <c r="K2271" i="44"/>
  <c r="P2271" i="44" s="1"/>
  <c r="A2271" i="44"/>
  <c r="M2270" i="44"/>
  <c r="K2270" i="44"/>
  <c r="P2270" i="44" s="1"/>
  <c r="A2270" i="44"/>
  <c r="M2269" i="44"/>
  <c r="K2269" i="44"/>
  <c r="P2269" i="44" s="1"/>
  <c r="A2269" i="44"/>
  <c r="M2268" i="44"/>
  <c r="K2268" i="44"/>
  <c r="P2268" i="44" s="1"/>
  <c r="A2268" i="44"/>
  <c r="M2267" i="44"/>
  <c r="K2267" i="44"/>
  <c r="P2267" i="44" s="1"/>
  <c r="A2267" i="44"/>
  <c r="M2266" i="44"/>
  <c r="K2266" i="44"/>
  <c r="P2266" i="44" s="1"/>
  <c r="A2266" i="44"/>
  <c r="M2265" i="44"/>
  <c r="K2265" i="44"/>
  <c r="P2265" i="44" s="1"/>
  <c r="A2265" i="44"/>
  <c r="M2264" i="44"/>
  <c r="K2264" i="44"/>
  <c r="P2264" i="44" s="1"/>
  <c r="A2264" i="44"/>
  <c r="M2263" i="44"/>
  <c r="K2263" i="44"/>
  <c r="P2263" i="44" s="1"/>
  <c r="A2263" i="44"/>
  <c r="M2262" i="44"/>
  <c r="K2262" i="44"/>
  <c r="P2262" i="44" s="1"/>
  <c r="A2262" i="44"/>
  <c r="M2261" i="44"/>
  <c r="K2261" i="44"/>
  <c r="P2261" i="44" s="1"/>
  <c r="A2261" i="44"/>
  <c r="M2260" i="44"/>
  <c r="K2260" i="44"/>
  <c r="P2260" i="44" s="1"/>
  <c r="A2260" i="44"/>
  <c r="M2259" i="44"/>
  <c r="K2259" i="44"/>
  <c r="P2259" i="44" s="1"/>
  <c r="A2259" i="44"/>
  <c r="M2258" i="44"/>
  <c r="K2258" i="44"/>
  <c r="P2258" i="44" s="1"/>
  <c r="A2258" i="44"/>
  <c r="M2257" i="44"/>
  <c r="K2257" i="44"/>
  <c r="P2257" i="44" s="1"/>
  <c r="A2257" i="44"/>
  <c r="M2256" i="44"/>
  <c r="K2256" i="44"/>
  <c r="P2256" i="44" s="1"/>
  <c r="A2256" i="44"/>
  <c r="M2255" i="44"/>
  <c r="K2255" i="44"/>
  <c r="P2255" i="44" s="1"/>
  <c r="A2255" i="44"/>
  <c r="M2254" i="44"/>
  <c r="K2254" i="44"/>
  <c r="P2254" i="44" s="1"/>
  <c r="A2254" i="44"/>
  <c r="M2253" i="44"/>
  <c r="K2253" i="44"/>
  <c r="P2253" i="44" s="1"/>
  <c r="A2253" i="44"/>
  <c r="M2252" i="44"/>
  <c r="K2252" i="44"/>
  <c r="P2252" i="44" s="1"/>
  <c r="A2252" i="44"/>
  <c r="M2251" i="44"/>
  <c r="K2251" i="44"/>
  <c r="P2251" i="44" s="1"/>
  <c r="A2251" i="44"/>
  <c r="M2250" i="44"/>
  <c r="K2250" i="44"/>
  <c r="P2250" i="44" s="1"/>
  <c r="A2250" i="44"/>
  <c r="M2249" i="44"/>
  <c r="K2249" i="44"/>
  <c r="P2249" i="44" s="1"/>
  <c r="A2249" i="44"/>
  <c r="M2248" i="44"/>
  <c r="K2248" i="44"/>
  <c r="P2248" i="44" s="1"/>
  <c r="A2248" i="44"/>
  <c r="M2247" i="44"/>
  <c r="K2247" i="44"/>
  <c r="P2247" i="44" s="1"/>
  <c r="A2247" i="44"/>
  <c r="M2246" i="44"/>
  <c r="K2246" i="44"/>
  <c r="P2246" i="44" s="1"/>
  <c r="A2246" i="44"/>
  <c r="M2245" i="44"/>
  <c r="K2245" i="44"/>
  <c r="P2245" i="44" s="1"/>
  <c r="A2245" i="44"/>
  <c r="M2244" i="44"/>
  <c r="K2244" i="44"/>
  <c r="P2244" i="44" s="1"/>
  <c r="A2244" i="44"/>
  <c r="M2243" i="44"/>
  <c r="K2243" i="44"/>
  <c r="P2243" i="44" s="1"/>
  <c r="A2243" i="44"/>
  <c r="M2242" i="44"/>
  <c r="K2242" i="44"/>
  <c r="P2242" i="44" s="1"/>
  <c r="A2242" i="44"/>
  <c r="M2241" i="44"/>
  <c r="K2241" i="44"/>
  <c r="P2241" i="44" s="1"/>
  <c r="A2241" i="44"/>
  <c r="M2240" i="44"/>
  <c r="K2240" i="44"/>
  <c r="P2240" i="44" s="1"/>
  <c r="A2240" i="44"/>
  <c r="M2239" i="44"/>
  <c r="K2239" i="44"/>
  <c r="P2239" i="44" s="1"/>
  <c r="A2239" i="44"/>
  <c r="M2238" i="44"/>
  <c r="K2238" i="44"/>
  <c r="P2238" i="44" s="1"/>
  <c r="A2238" i="44"/>
  <c r="M2237" i="44"/>
  <c r="K2237" i="44"/>
  <c r="P2237" i="44" s="1"/>
  <c r="A2237" i="44"/>
  <c r="M2236" i="44"/>
  <c r="K2236" i="44"/>
  <c r="P2236" i="44" s="1"/>
  <c r="A2236" i="44"/>
  <c r="M2235" i="44"/>
  <c r="K2235" i="44"/>
  <c r="P2235" i="44" s="1"/>
  <c r="A2235" i="44"/>
  <c r="M2234" i="44"/>
  <c r="K2234" i="44"/>
  <c r="P2234" i="44" s="1"/>
  <c r="A2234" i="44"/>
  <c r="M2233" i="44"/>
  <c r="K2233" i="44"/>
  <c r="P2233" i="44" s="1"/>
  <c r="A2233" i="44"/>
  <c r="M2232" i="44"/>
  <c r="K2232" i="44"/>
  <c r="P2232" i="44" s="1"/>
  <c r="A2232" i="44"/>
  <c r="M2231" i="44"/>
  <c r="K2231" i="44"/>
  <c r="P2231" i="44" s="1"/>
  <c r="A2231" i="44"/>
  <c r="M2230" i="44"/>
  <c r="K2230" i="44"/>
  <c r="P2230" i="44" s="1"/>
  <c r="A2230" i="44"/>
  <c r="M2229" i="44"/>
  <c r="K2229" i="44"/>
  <c r="P2229" i="44" s="1"/>
  <c r="A2229" i="44"/>
  <c r="M2228" i="44"/>
  <c r="K2228" i="44"/>
  <c r="P2228" i="44" s="1"/>
  <c r="A2228" i="44"/>
  <c r="M2227" i="44"/>
  <c r="K2227" i="44"/>
  <c r="P2227" i="44" s="1"/>
  <c r="A2227" i="44"/>
  <c r="M2226" i="44"/>
  <c r="K2226" i="44"/>
  <c r="P2226" i="44" s="1"/>
  <c r="A2226" i="44"/>
  <c r="M2225" i="44"/>
  <c r="K2225" i="44"/>
  <c r="P2225" i="44" s="1"/>
  <c r="A2225" i="44"/>
  <c r="M2224" i="44"/>
  <c r="K2224" i="44"/>
  <c r="P2224" i="44" s="1"/>
  <c r="A2224" i="44"/>
  <c r="M2223" i="44"/>
  <c r="K2223" i="44"/>
  <c r="P2223" i="44" s="1"/>
  <c r="A2223" i="44"/>
  <c r="M2222" i="44"/>
  <c r="K2222" i="44"/>
  <c r="P2222" i="44" s="1"/>
  <c r="A2222" i="44"/>
  <c r="M2221" i="44"/>
  <c r="K2221" i="44"/>
  <c r="P2221" i="44" s="1"/>
  <c r="A2221" i="44"/>
  <c r="M2220" i="44"/>
  <c r="K2220" i="44"/>
  <c r="P2220" i="44" s="1"/>
  <c r="A2220" i="44"/>
  <c r="M2219" i="44"/>
  <c r="K2219" i="44"/>
  <c r="P2219" i="44" s="1"/>
  <c r="A2219" i="44"/>
  <c r="M2218" i="44"/>
  <c r="K2218" i="44"/>
  <c r="P2218" i="44" s="1"/>
  <c r="A2218" i="44"/>
  <c r="M2217" i="44"/>
  <c r="K2217" i="44"/>
  <c r="P2217" i="44" s="1"/>
  <c r="A2217" i="44"/>
  <c r="M2216" i="44"/>
  <c r="K2216" i="44"/>
  <c r="P2216" i="44" s="1"/>
  <c r="A2216" i="44"/>
  <c r="M2215" i="44"/>
  <c r="K2215" i="44"/>
  <c r="P2215" i="44" s="1"/>
  <c r="A2215" i="44"/>
  <c r="K2214" i="44"/>
  <c r="P2214" i="44" s="1"/>
  <c r="A2214" i="44"/>
  <c r="K2213" i="44"/>
  <c r="P2213" i="44" s="1"/>
  <c r="A2213" i="44"/>
  <c r="K2212" i="44"/>
  <c r="P2212" i="44" s="1"/>
  <c r="A2212" i="44"/>
  <c r="K2211" i="44"/>
  <c r="P2211" i="44" s="1"/>
  <c r="A2211" i="44"/>
  <c r="K2210" i="44"/>
  <c r="P2210" i="44" s="1"/>
  <c r="A2210" i="44"/>
  <c r="K2209" i="44"/>
  <c r="P2209" i="44" s="1"/>
  <c r="A2209" i="44"/>
  <c r="K2208" i="44"/>
  <c r="P2208" i="44" s="1"/>
  <c r="A2208" i="44"/>
  <c r="K2207" i="44"/>
  <c r="P2207" i="44" s="1"/>
  <c r="A2207" i="44"/>
  <c r="K2206" i="44"/>
  <c r="P2206" i="44" s="1"/>
  <c r="A2206" i="44"/>
  <c r="K2205" i="44"/>
  <c r="P2205" i="44" s="1"/>
  <c r="A2205" i="44"/>
  <c r="K2204" i="44"/>
  <c r="P2204" i="44" s="1"/>
  <c r="A2204" i="44"/>
  <c r="K2203" i="44"/>
  <c r="P2203" i="44" s="1"/>
  <c r="A2203" i="44"/>
  <c r="K2202" i="44"/>
  <c r="P2202" i="44" s="1"/>
  <c r="A2202" i="44"/>
  <c r="K2201" i="44"/>
  <c r="P2201" i="44" s="1"/>
  <c r="A2201" i="44"/>
  <c r="K2200" i="44"/>
  <c r="P2200" i="44" s="1"/>
  <c r="A2200" i="44"/>
  <c r="K2199" i="44"/>
  <c r="P2199" i="44" s="1"/>
  <c r="A2199" i="44"/>
  <c r="K2198" i="44"/>
  <c r="P2198" i="44" s="1"/>
  <c r="A2198" i="44"/>
  <c r="K2197" i="44"/>
  <c r="P2197" i="44" s="1"/>
  <c r="A2197" i="44"/>
  <c r="K2196" i="44"/>
  <c r="P2196" i="44" s="1"/>
  <c r="A2196" i="44"/>
  <c r="K2195" i="44"/>
  <c r="P2195" i="44" s="1"/>
  <c r="A2195" i="44"/>
  <c r="K2194" i="44"/>
  <c r="P2194" i="44" s="1"/>
  <c r="A2194" i="44"/>
  <c r="K2193" i="44"/>
  <c r="P2193" i="44" s="1"/>
  <c r="A2193" i="44"/>
  <c r="K2192" i="44"/>
  <c r="P2192" i="44" s="1"/>
  <c r="A2192" i="44"/>
  <c r="K2191" i="44"/>
  <c r="P2191" i="44" s="1"/>
  <c r="A2191" i="44"/>
  <c r="K2190" i="44"/>
  <c r="P2190" i="44" s="1"/>
  <c r="A2190" i="44"/>
  <c r="K2189" i="44"/>
  <c r="P2189" i="44" s="1"/>
  <c r="A2189" i="44"/>
  <c r="K2188" i="44"/>
  <c r="P2188" i="44" s="1"/>
  <c r="A2188" i="44"/>
  <c r="K2187" i="44"/>
  <c r="P2187" i="44" s="1"/>
  <c r="A2187" i="44"/>
  <c r="K2186" i="44"/>
  <c r="P2186" i="44" s="1"/>
  <c r="A2186" i="44"/>
  <c r="K2185" i="44"/>
  <c r="P2185" i="44" s="1"/>
  <c r="A2185" i="44"/>
  <c r="K2184" i="44"/>
  <c r="P2184" i="44" s="1"/>
  <c r="A2184" i="44"/>
  <c r="K2183" i="44"/>
  <c r="P2183" i="44" s="1"/>
  <c r="A2183" i="44"/>
  <c r="K2182" i="44"/>
  <c r="P2182" i="44" s="1"/>
  <c r="A2182" i="44"/>
  <c r="K2181" i="44"/>
  <c r="P2181" i="44" s="1"/>
  <c r="A2181" i="44"/>
  <c r="K2180" i="44"/>
  <c r="P2180" i="44" s="1"/>
  <c r="A2180" i="44"/>
  <c r="K2179" i="44"/>
  <c r="P2179" i="44" s="1"/>
  <c r="A2179" i="44"/>
  <c r="K2178" i="44"/>
  <c r="P2178" i="44" s="1"/>
  <c r="A2178" i="44"/>
  <c r="K2177" i="44"/>
  <c r="P2177" i="44" s="1"/>
  <c r="A2177" i="44"/>
  <c r="K2176" i="44"/>
  <c r="P2176" i="44" s="1"/>
  <c r="A2176" i="44"/>
  <c r="K2175" i="44"/>
  <c r="P2175" i="44" s="1"/>
  <c r="A2175" i="44"/>
  <c r="K2174" i="44"/>
  <c r="P2174" i="44" s="1"/>
  <c r="A2174" i="44"/>
  <c r="K2173" i="44"/>
  <c r="P2173" i="44" s="1"/>
  <c r="A2173" i="44"/>
  <c r="K2172" i="44"/>
  <c r="P2172" i="44" s="1"/>
  <c r="A2172" i="44"/>
  <c r="K2171" i="44"/>
  <c r="P2171" i="44" s="1"/>
  <c r="A2171" i="44"/>
  <c r="K2170" i="44"/>
  <c r="P2170" i="44" s="1"/>
  <c r="A2170" i="44"/>
  <c r="K2169" i="44"/>
  <c r="P2169" i="44" s="1"/>
  <c r="A2169" i="44"/>
  <c r="K2168" i="44"/>
  <c r="P2168" i="44" s="1"/>
  <c r="A2168" i="44"/>
  <c r="K2167" i="44"/>
  <c r="P2167" i="44" s="1"/>
  <c r="A2167" i="44"/>
  <c r="K2166" i="44"/>
  <c r="P2166" i="44" s="1"/>
  <c r="A2166" i="44"/>
  <c r="K2165" i="44"/>
  <c r="P2165" i="44" s="1"/>
  <c r="A2165" i="44"/>
  <c r="K2164" i="44"/>
  <c r="P2164" i="44" s="1"/>
  <c r="A2164" i="44"/>
  <c r="K2163" i="44"/>
  <c r="P2163" i="44" s="1"/>
  <c r="A2163" i="44"/>
  <c r="K2162" i="44"/>
  <c r="P2162" i="44" s="1"/>
  <c r="A2162" i="44"/>
  <c r="K2161" i="44"/>
  <c r="P2161" i="44" s="1"/>
  <c r="A2161" i="44"/>
  <c r="K2160" i="44"/>
  <c r="P2160" i="44" s="1"/>
  <c r="A2160" i="44"/>
  <c r="K2159" i="44"/>
  <c r="P2159" i="44" s="1"/>
  <c r="A2159" i="44"/>
  <c r="K2158" i="44"/>
  <c r="P2158" i="44" s="1"/>
  <c r="A2158" i="44"/>
  <c r="K2157" i="44"/>
  <c r="P2157" i="44" s="1"/>
  <c r="A2157" i="44"/>
  <c r="K2156" i="44"/>
  <c r="P2156" i="44" s="1"/>
  <c r="A2156" i="44"/>
  <c r="K2155" i="44"/>
  <c r="P2155" i="44" s="1"/>
  <c r="A2155" i="44"/>
  <c r="K2154" i="44"/>
  <c r="P2154" i="44" s="1"/>
  <c r="A2154" i="44"/>
  <c r="K2153" i="44"/>
  <c r="P2153" i="44" s="1"/>
  <c r="A2153" i="44"/>
  <c r="K2152" i="44"/>
  <c r="P2152" i="44" s="1"/>
  <c r="A2152" i="44"/>
  <c r="K2151" i="44"/>
  <c r="P2151" i="44" s="1"/>
  <c r="A2151" i="44"/>
  <c r="K2150" i="44"/>
  <c r="P2150" i="44" s="1"/>
  <c r="A2150" i="44"/>
  <c r="K2149" i="44"/>
  <c r="P2149" i="44" s="1"/>
  <c r="A2149" i="44"/>
  <c r="K2148" i="44"/>
  <c r="P2148" i="44" s="1"/>
  <c r="A2148" i="44"/>
  <c r="K2147" i="44"/>
  <c r="P2147" i="44" s="1"/>
  <c r="A2147" i="44"/>
  <c r="K2146" i="44"/>
  <c r="P2146" i="44" s="1"/>
  <c r="A2146" i="44"/>
  <c r="K2145" i="44"/>
  <c r="P2145" i="44" s="1"/>
  <c r="A2145" i="44"/>
  <c r="K2144" i="44"/>
  <c r="P2144" i="44" s="1"/>
  <c r="A2144" i="44"/>
  <c r="K2143" i="44"/>
  <c r="P2143" i="44" s="1"/>
  <c r="A2143" i="44"/>
  <c r="K2142" i="44"/>
  <c r="P2142" i="44" s="1"/>
  <c r="A2142" i="44"/>
  <c r="K2141" i="44"/>
  <c r="P2141" i="44" s="1"/>
  <c r="A2141" i="44"/>
  <c r="K2140" i="44"/>
  <c r="P2140" i="44" s="1"/>
  <c r="A2140" i="44"/>
  <c r="K2139" i="44"/>
  <c r="P2139" i="44" s="1"/>
  <c r="A2139" i="44"/>
  <c r="K2138" i="44"/>
  <c r="P2138" i="44" s="1"/>
  <c r="A2138" i="44"/>
  <c r="K2137" i="44"/>
  <c r="P2137" i="44" s="1"/>
  <c r="A2137" i="44"/>
  <c r="K2136" i="44"/>
  <c r="P2136" i="44" s="1"/>
  <c r="A2136" i="44"/>
  <c r="K2135" i="44"/>
  <c r="P2135" i="44" s="1"/>
  <c r="A2135" i="44"/>
  <c r="K2134" i="44"/>
  <c r="P2134" i="44" s="1"/>
  <c r="A2134" i="44"/>
  <c r="K2133" i="44"/>
  <c r="P2133" i="44" s="1"/>
  <c r="A2133" i="44"/>
  <c r="K2132" i="44"/>
  <c r="P2132" i="44" s="1"/>
  <c r="A2132" i="44"/>
  <c r="K2131" i="44"/>
  <c r="P2131" i="44" s="1"/>
  <c r="A2131" i="44"/>
  <c r="K2130" i="44"/>
  <c r="P2130" i="44" s="1"/>
  <c r="A2130" i="44"/>
  <c r="K2129" i="44"/>
  <c r="P2129" i="44" s="1"/>
  <c r="A2129" i="44"/>
  <c r="K2128" i="44"/>
  <c r="P2128" i="44" s="1"/>
  <c r="A2128" i="44"/>
  <c r="K2127" i="44"/>
  <c r="P2127" i="44" s="1"/>
  <c r="A2127" i="44"/>
  <c r="K2126" i="44"/>
  <c r="P2126" i="44" s="1"/>
  <c r="A2126" i="44"/>
  <c r="K2125" i="44"/>
  <c r="P2125" i="44" s="1"/>
  <c r="A2125" i="44"/>
  <c r="K2124" i="44"/>
  <c r="P2124" i="44" s="1"/>
  <c r="A2124" i="44"/>
  <c r="K2123" i="44"/>
  <c r="P2123" i="44" s="1"/>
  <c r="A2123" i="44"/>
  <c r="K2122" i="44"/>
  <c r="P2122" i="44" s="1"/>
  <c r="A2122" i="44"/>
  <c r="K2121" i="44"/>
  <c r="P2121" i="44" s="1"/>
  <c r="A2121" i="44"/>
  <c r="K2120" i="44"/>
  <c r="P2120" i="44" s="1"/>
  <c r="A2120" i="44"/>
  <c r="K2119" i="44"/>
  <c r="P2119" i="44" s="1"/>
  <c r="A2119" i="44"/>
  <c r="K2118" i="44"/>
  <c r="P2118" i="44" s="1"/>
  <c r="A2118" i="44"/>
  <c r="K2117" i="44"/>
  <c r="P2117" i="44" s="1"/>
  <c r="A2117" i="44"/>
  <c r="K2116" i="44"/>
  <c r="P2116" i="44" s="1"/>
  <c r="A2116" i="44"/>
  <c r="K2115" i="44"/>
  <c r="P2115" i="44" s="1"/>
  <c r="A2115" i="44"/>
  <c r="K2114" i="44"/>
  <c r="P2114" i="44" s="1"/>
  <c r="A2114" i="44"/>
  <c r="K2113" i="44"/>
  <c r="P2113" i="44" s="1"/>
  <c r="A2113" i="44"/>
  <c r="K2112" i="44"/>
  <c r="P2112" i="44" s="1"/>
  <c r="A2112" i="44"/>
  <c r="K2111" i="44"/>
  <c r="P2111" i="44" s="1"/>
  <c r="A2111" i="44"/>
  <c r="K2110" i="44"/>
  <c r="P2110" i="44" s="1"/>
  <c r="A2110" i="44"/>
  <c r="K2109" i="44"/>
  <c r="P2109" i="44" s="1"/>
  <c r="A2109" i="44"/>
  <c r="K2108" i="44"/>
  <c r="P2108" i="44" s="1"/>
  <c r="A2108" i="44"/>
  <c r="K2107" i="44"/>
  <c r="P2107" i="44" s="1"/>
  <c r="A2107" i="44"/>
  <c r="K2106" i="44"/>
  <c r="P2106" i="44" s="1"/>
  <c r="A2106" i="44"/>
  <c r="K2105" i="44"/>
  <c r="P2105" i="44" s="1"/>
  <c r="A2105" i="44"/>
  <c r="K2104" i="44"/>
  <c r="P2104" i="44" s="1"/>
  <c r="A2104" i="44"/>
  <c r="K2103" i="44"/>
  <c r="P2103" i="44" s="1"/>
  <c r="A2103" i="44"/>
  <c r="K2102" i="44"/>
  <c r="P2102" i="44" s="1"/>
  <c r="A2102" i="44"/>
  <c r="K2101" i="44"/>
  <c r="P2101" i="44" s="1"/>
  <c r="A2101" i="44"/>
  <c r="K2100" i="44"/>
  <c r="P2100" i="44" s="1"/>
  <c r="A2100" i="44"/>
  <c r="K2099" i="44"/>
  <c r="P2099" i="44" s="1"/>
  <c r="A2099" i="44"/>
  <c r="K2098" i="44"/>
  <c r="P2098" i="44" s="1"/>
  <c r="A2098" i="44"/>
  <c r="K2097" i="44"/>
  <c r="P2097" i="44" s="1"/>
  <c r="A2097" i="44"/>
  <c r="K2096" i="44"/>
  <c r="P2096" i="44" s="1"/>
  <c r="A2096" i="44"/>
  <c r="K2095" i="44"/>
  <c r="P2095" i="44" s="1"/>
  <c r="A2095" i="44"/>
  <c r="K2094" i="44"/>
  <c r="P2094" i="44" s="1"/>
  <c r="A2094" i="44"/>
  <c r="K2093" i="44"/>
  <c r="P2093" i="44" s="1"/>
  <c r="A2093" i="44"/>
  <c r="K2092" i="44"/>
  <c r="P2092" i="44" s="1"/>
  <c r="A2092" i="44"/>
  <c r="K2091" i="44"/>
  <c r="P2091" i="44" s="1"/>
  <c r="A2091" i="44"/>
  <c r="K2090" i="44"/>
  <c r="P2090" i="44" s="1"/>
  <c r="A2090" i="44"/>
  <c r="K2089" i="44"/>
  <c r="P2089" i="44" s="1"/>
  <c r="A2089" i="44"/>
  <c r="K2088" i="44"/>
  <c r="P2088" i="44" s="1"/>
  <c r="A2088" i="44"/>
  <c r="K2087" i="44"/>
  <c r="P2087" i="44" s="1"/>
  <c r="A2087" i="44"/>
  <c r="K2086" i="44"/>
  <c r="P2086" i="44" s="1"/>
  <c r="A2086" i="44"/>
  <c r="K2085" i="44"/>
  <c r="P2085" i="44" s="1"/>
  <c r="A2085" i="44"/>
  <c r="K2084" i="44"/>
  <c r="P2084" i="44" s="1"/>
  <c r="A2084" i="44"/>
  <c r="K2083" i="44"/>
  <c r="P2083" i="44" s="1"/>
  <c r="A2083" i="44"/>
  <c r="K2082" i="44"/>
  <c r="P2082" i="44" s="1"/>
  <c r="A2082" i="44"/>
  <c r="K2081" i="44"/>
  <c r="P2081" i="44" s="1"/>
  <c r="A2081" i="44"/>
  <c r="K2080" i="44"/>
  <c r="P2080" i="44" s="1"/>
  <c r="A2080" i="44"/>
  <c r="K2079" i="44"/>
  <c r="P2079" i="44" s="1"/>
  <c r="A2079" i="44"/>
  <c r="K2078" i="44"/>
  <c r="P2078" i="44" s="1"/>
  <c r="A2078" i="44"/>
  <c r="K2077" i="44"/>
  <c r="P2077" i="44" s="1"/>
  <c r="A2077" i="44"/>
  <c r="K2076" i="44"/>
  <c r="P2076" i="44" s="1"/>
  <c r="A2076" i="44"/>
  <c r="K2075" i="44"/>
  <c r="P2075" i="44" s="1"/>
  <c r="A2075" i="44"/>
  <c r="K2074" i="44"/>
  <c r="P2074" i="44" s="1"/>
  <c r="A2074" i="44"/>
  <c r="K2073" i="44"/>
  <c r="P2073" i="44" s="1"/>
  <c r="A2073" i="44"/>
  <c r="K2072" i="44"/>
  <c r="P2072" i="44" s="1"/>
  <c r="A2072" i="44"/>
  <c r="K2071" i="44"/>
  <c r="P2071" i="44" s="1"/>
  <c r="A2071" i="44"/>
  <c r="K2070" i="44"/>
  <c r="P2070" i="44" s="1"/>
  <c r="A2070" i="44"/>
  <c r="K2069" i="44"/>
  <c r="P2069" i="44" s="1"/>
  <c r="A2069" i="44"/>
  <c r="K2068" i="44"/>
  <c r="P2068" i="44" s="1"/>
  <c r="A2068" i="44"/>
  <c r="K2067" i="44"/>
  <c r="P2067" i="44" s="1"/>
  <c r="A2067" i="44"/>
  <c r="K2066" i="44"/>
  <c r="P2066" i="44" s="1"/>
  <c r="A2066" i="44"/>
  <c r="K2065" i="44"/>
  <c r="P2065" i="44" s="1"/>
  <c r="A2065" i="44"/>
  <c r="K2064" i="44"/>
  <c r="P2064" i="44" s="1"/>
  <c r="A2064" i="44"/>
  <c r="K2063" i="44"/>
  <c r="P2063" i="44" s="1"/>
  <c r="A2063" i="44"/>
  <c r="K2062" i="44"/>
  <c r="P2062" i="44" s="1"/>
  <c r="A2062" i="44"/>
  <c r="K2061" i="44"/>
  <c r="P2061" i="44" s="1"/>
  <c r="A2061" i="44"/>
  <c r="K2060" i="44"/>
  <c r="P2060" i="44" s="1"/>
  <c r="A2060" i="44"/>
  <c r="K2059" i="44"/>
  <c r="P2059" i="44" s="1"/>
  <c r="A2059" i="44"/>
  <c r="K2058" i="44"/>
  <c r="P2058" i="44" s="1"/>
  <c r="A2058" i="44"/>
  <c r="K2057" i="44"/>
  <c r="P2057" i="44" s="1"/>
  <c r="A2057" i="44"/>
  <c r="K2056" i="44"/>
  <c r="P2056" i="44" s="1"/>
  <c r="A2056" i="44"/>
  <c r="K2055" i="44"/>
  <c r="P2055" i="44" s="1"/>
  <c r="A2055" i="44"/>
  <c r="K2054" i="44"/>
  <c r="P2054" i="44" s="1"/>
  <c r="A2054" i="44"/>
  <c r="K2053" i="44"/>
  <c r="P2053" i="44" s="1"/>
  <c r="A2053" i="44"/>
  <c r="K2052" i="44"/>
  <c r="P2052" i="44" s="1"/>
  <c r="A2052" i="44"/>
  <c r="K2051" i="44"/>
  <c r="P2051" i="44" s="1"/>
  <c r="A2051" i="44"/>
  <c r="K2050" i="44"/>
  <c r="P2050" i="44" s="1"/>
  <c r="A2050" i="44"/>
  <c r="K2049" i="44"/>
  <c r="P2049" i="44" s="1"/>
  <c r="A2049" i="44"/>
  <c r="K2048" i="44"/>
  <c r="P2048" i="44" s="1"/>
  <c r="A2048" i="44"/>
  <c r="K2047" i="44"/>
  <c r="P2047" i="44" s="1"/>
  <c r="A2047" i="44"/>
  <c r="K2046" i="44"/>
  <c r="P2046" i="44" s="1"/>
  <c r="A2046" i="44"/>
  <c r="K2045" i="44"/>
  <c r="P2045" i="44" s="1"/>
  <c r="A2045" i="44"/>
  <c r="K2044" i="44"/>
  <c r="P2044" i="44" s="1"/>
  <c r="A2044" i="44"/>
  <c r="K2043" i="44"/>
  <c r="P2043" i="44" s="1"/>
  <c r="A2043" i="44"/>
  <c r="K2042" i="44"/>
  <c r="P2042" i="44" s="1"/>
  <c r="A2042" i="44"/>
  <c r="K2041" i="44"/>
  <c r="P2041" i="44" s="1"/>
  <c r="A2041" i="44"/>
  <c r="K2040" i="44"/>
  <c r="P2040" i="44" s="1"/>
  <c r="A2040" i="44"/>
  <c r="K2039" i="44"/>
  <c r="P2039" i="44" s="1"/>
  <c r="A2039" i="44"/>
  <c r="K2038" i="44"/>
  <c r="P2038" i="44" s="1"/>
  <c r="A2038" i="44"/>
  <c r="K2037" i="44"/>
  <c r="P2037" i="44" s="1"/>
  <c r="A2037" i="44"/>
  <c r="K2036" i="44"/>
  <c r="P2036" i="44" s="1"/>
  <c r="A2036" i="44"/>
  <c r="K2035" i="44"/>
  <c r="P2035" i="44" s="1"/>
  <c r="A2035" i="44"/>
  <c r="K2034" i="44"/>
  <c r="P2034" i="44" s="1"/>
  <c r="A2034" i="44"/>
  <c r="K2033" i="44"/>
  <c r="P2033" i="44" s="1"/>
  <c r="A2033" i="44"/>
  <c r="K2032" i="44"/>
  <c r="P2032" i="44" s="1"/>
  <c r="A2032" i="44"/>
  <c r="K2031" i="44"/>
  <c r="P2031" i="44" s="1"/>
  <c r="A2031" i="44"/>
  <c r="K2030" i="44"/>
  <c r="P2030" i="44" s="1"/>
  <c r="A2030" i="44"/>
  <c r="K2029" i="44"/>
  <c r="P2029" i="44" s="1"/>
  <c r="A2029" i="44"/>
  <c r="K2028" i="44"/>
  <c r="P2028" i="44" s="1"/>
  <c r="A2028" i="44"/>
  <c r="K2027" i="44"/>
  <c r="P2027" i="44" s="1"/>
  <c r="A2027" i="44"/>
  <c r="K2026" i="44"/>
  <c r="P2026" i="44" s="1"/>
  <c r="A2026" i="44"/>
  <c r="K2025" i="44"/>
  <c r="P2025" i="44" s="1"/>
  <c r="A2025" i="44"/>
  <c r="K2024" i="44"/>
  <c r="P2024" i="44" s="1"/>
  <c r="A2024" i="44"/>
  <c r="K2023" i="44"/>
  <c r="P2023" i="44" s="1"/>
  <c r="A2023" i="44"/>
  <c r="K2022" i="44"/>
  <c r="P2022" i="44" s="1"/>
  <c r="A2022" i="44"/>
  <c r="K2021" i="44"/>
  <c r="P2021" i="44" s="1"/>
  <c r="A2021" i="44"/>
  <c r="K2020" i="44"/>
  <c r="P2020" i="44" s="1"/>
  <c r="A2020" i="44"/>
  <c r="K2019" i="44"/>
  <c r="P2019" i="44"/>
  <c r="A2019" i="44"/>
  <c r="K2018" i="44"/>
  <c r="P2018" i="44" s="1"/>
  <c r="A2018" i="44"/>
  <c r="K2017" i="44"/>
  <c r="P2017" i="44" s="1"/>
  <c r="A2017" i="44"/>
  <c r="K2016" i="44"/>
  <c r="P2016" i="44" s="1"/>
  <c r="A2016" i="44"/>
  <c r="K2015" i="44"/>
  <c r="P2015" i="44" s="1"/>
  <c r="A2015" i="44"/>
  <c r="K2014" i="44"/>
  <c r="P2014" i="44" s="1"/>
  <c r="A2014" i="44"/>
  <c r="K2013" i="44"/>
  <c r="P2013" i="44" s="1"/>
  <c r="A2013" i="44"/>
  <c r="K2012" i="44"/>
  <c r="P2012" i="44" s="1"/>
  <c r="A2012" i="44"/>
  <c r="K2011" i="44"/>
  <c r="P2011" i="44" s="1"/>
  <c r="A2011" i="44"/>
  <c r="K2010" i="44"/>
  <c r="P2010" i="44" s="1"/>
  <c r="A2010" i="44"/>
  <c r="K2009" i="44"/>
  <c r="P2009" i="44" s="1"/>
  <c r="A2009" i="44"/>
  <c r="K2008" i="44"/>
  <c r="P2008" i="44" s="1"/>
  <c r="A2008" i="44"/>
  <c r="K2007" i="44"/>
  <c r="P2007" i="44" s="1"/>
  <c r="A2007" i="44"/>
  <c r="K2006" i="44"/>
  <c r="P2006" i="44" s="1"/>
  <c r="A2006" i="44"/>
  <c r="K2005" i="44"/>
  <c r="P2005" i="44" s="1"/>
  <c r="A2005" i="44"/>
  <c r="K2004" i="44"/>
  <c r="P2004" i="44" s="1"/>
  <c r="A2004" i="44"/>
  <c r="K2003" i="44"/>
  <c r="P2003" i="44" s="1"/>
  <c r="A2003" i="44"/>
  <c r="K2002" i="44"/>
  <c r="P2002" i="44" s="1"/>
  <c r="A2002" i="44"/>
  <c r="K2001" i="44"/>
  <c r="P2001" i="44" s="1"/>
  <c r="A2001" i="44"/>
  <c r="K2000" i="44"/>
  <c r="P2000" i="44" s="1"/>
  <c r="A2000" i="44"/>
  <c r="K1999" i="44"/>
  <c r="P1999" i="44" s="1"/>
  <c r="A1999" i="44"/>
  <c r="K1998" i="44"/>
  <c r="P1998" i="44" s="1"/>
  <c r="A1998" i="44"/>
  <c r="K1997" i="44"/>
  <c r="P1997" i="44" s="1"/>
  <c r="A1997" i="44"/>
  <c r="K1996" i="44"/>
  <c r="P1996" i="44" s="1"/>
  <c r="A1996" i="44"/>
  <c r="K1995" i="44"/>
  <c r="P1995" i="44" s="1"/>
  <c r="A1995" i="44"/>
  <c r="K1994" i="44"/>
  <c r="P1994" i="44" s="1"/>
  <c r="A1994" i="44"/>
  <c r="K1993" i="44"/>
  <c r="P1993" i="44" s="1"/>
  <c r="A1993" i="44"/>
  <c r="K1992" i="44"/>
  <c r="P1992" i="44" s="1"/>
  <c r="A1992" i="44"/>
  <c r="K1991" i="44"/>
  <c r="P1991" i="44" s="1"/>
  <c r="A1991" i="44"/>
  <c r="K1990" i="44"/>
  <c r="P1990" i="44" s="1"/>
  <c r="A1990" i="44"/>
  <c r="K1989" i="44"/>
  <c r="P1989" i="44" s="1"/>
  <c r="A1989" i="44"/>
  <c r="K1988" i="44"/>
  <c r="P1988" i="44" s="1"/>
  <c r="A1988" i="44"/>
  <c r="K1987" i="44"/>
  <c r="P1987" i="44" s="1"/>
  <c r="A1987" i="44"/>
  <c r="K1986" i="44"/>
  <c r="P1986" i="44" s="1"/>
  <c r="A1986" i="44"/>
  <c r="K1985" i="44"/>
  <c r="P1985" i="44" s="1"/>
  <c r="A1985" i="44"/>
  <c r="K1984" i="44"/>
  <c r="P1984" i="44" s="1"/>
  <c r="A1984" i="44"/>
  <c r="K1983" i="44"/>
  <c r="P1983" i="44" s="1"/>
  <c r="A1983" i="44"/>
  <c r="K1982" i="44"/>
  <c r="P1982" i="44" s="1"/>
  <c r="A1982" i="44"/>
  <c r="K1981" i="44"/>
  <c r="P1981" i="44" s="1"/>
  <c r="A1981" i="44"/>
  <c r="K1980" i="44"/>
  <c r="P1980" i="44" s="1"/>
  <c r="A1980" i="44"/>
  <c r="K1979" i="44"/>
  <c r="P1979" i="44" s="1"/>
  <c r="A1979" i="44"/>
  <c r="K1978" i="44"/>
  <c r="P1978" i="44" s="1"/>
  <c r="A1978" i="44"/>
  <c r="K1977" i="44"/>
  <c r="P1977" i="44" s="1"/>
  <c r="A1977" i="44"/>
  <c r="K1976" i="44"/>
  <c r="P1976" i="44" s="1"/>
  <c r="A1976" i="44"/>
  <c r="K1975" i="44"/>
  <c r="P1975" i="44" s="1"/>
  <c r="A1975" i="44"/>
  <c r="K1974" i="44"/>
  <c r="P1974" i="44" s="1"/>
  <c r="A1974" i="44"/>
  <c r="K1973" i="44"/>
  <c r="P1973" i="44" s="1"/>
  <c r="A1973" i="44"/>
  <c r="K1972" i="44"/>
  <c r="P1972" i="44" s="1"/>
  <c r="A1972" i="44"/>
  <c r="K1971" i="44"/>
  <c r="P1971" i="44" s="1"/>
  <c r="A1971" i="44"/>
  <c r="K1970" i="44"/>
  <c r="P1970" i="44" s="1"/>
  <c r="A1970" i="44"/>
  <c r="K1969" i="44"/>
  <c r="P1969" i="44" s="1"/>
  <c r="A1969" i="44"/>
  <c r="K1968" i="44"/>
  <c r="P1968" i="44" s="1"/>
  <c r="A1968" i="44"/>
  <c r="K1967" i="44"/>
  <c r="P1967" i="44" s="1"/>
  <c r="A1967" i="44"/>
  <c r="K1966" i="44"/>
  <c r="P1966" i="44" s="1"/>
  <c r="A1966" i="44"/>
  <c r="K1965" i="44"/>
  <c r="P1965" i="44" s="1"/>
  <c r="A1965" i="44"/>
  <c r="K1964" i="44"/>
  <c r="P1964" i="44" s="1"/>
  <c r="A1964" i="44"/>
  <c r="K1963" i="44"/>
  <c r="P1963" i="44" s="1"/>
  <c r="A1963" i="44"/>
  <c r="K1962" i="44"/>
  <c r="P1962" i="44" s="1"/>
  <c r="A1962" i="44"/>
  <c r="K1961" i="44"/>
  <c r="P1961" i="44" s="1"/>
  <c r="A1961" i="44"/>
  <c r="K1960" i="44"/>
  <c r="P1960" i="44" s="1"/>
  <c r="A1960" i="44"/>
  <c r="K1959" i="44"/>
  <c r="P1959" i="44" s="1"/>
  <c r="A1959" i="44"/>
  <c r="K1958" i="44"/>
  <c r="P1958" i="44" s="1"/>
  <c r="A1958" i="44"/>
  <c r="K1957" i="44"/>
  <c r="P1957" i="44" s="1"/>
  <c r="A1957" i="44"/>
  <c r="K1956" i="44"/>
  <c r="P1956" i="44" s="1"/>
  <c r="A1956" i="44"/>
  <c r="K1955" i="44"/>
  <c r="P1955" i="44" s="1"/>
  <c r="A1955" i="44"/>
  <c r="K1954" i="44"/>
  <c r="P1954" i="44" s="1"/>
  <c r="A1954" i="44"/>
  <c r="K1953" i="44"/>
  <c r="P1953" i="44" s="1"/>
  <c r="A1953" i="44"/>
  <c r="K1952" i="44"/>
  <c r="P1952" i="44" s="1"/>
  <c r="A1952" i="44"/>
  <c r="K1951" i="44"/>
  <c r="P1951" i="44" s="1"/>
  <c r="A1951" i="44"/>
  <c r="K1950" i="44"/>
  <c r="P1950" i="44" s="1"/>
  <c r="A1950" i="44"/>
  <c r="K1949" i="44"/>
  <c r="P1949" i="44" s="1"/>
  <c r="A1949" i="44"/>
  <c r="K1948" i="44"/>
  <c r="P1948" i="44" s="1"/>
  <c r="A1948" i="44"/>
  <c r="K1947" i="44"/>
  <c r="P1947" i="44" s="1"/>
  <c r="A1947" i="44"/>
  <c r="K1946" i="44"/>
  <c r="P1946" i="44" s="1"/>
  <c r="A1946" i="44"/>
  <c r="K1945" i="44"/>
  <c r="P1945" i="44" s="1"/>
  <c r="A1945" i="44"/>
  <c r="K1944" i="44"/>
  <c r="P1944" i="44" s="1"/>
  <c r="A1944" i="44"/>
  <c r="K1943" i="44"/>
  <c r="P1943" i="44" s="1"/>
  <c r="A1943" i="44"/>
  <c r="K1942" i="44"/>
  <c r="P1942" i="44" s="1"/>
  <c r="A1942" i="44"/>
  <c r="K1941" i="44"/>
  <c r="P1941" i="44" s="1"/>
  <c r="A1941" i="44"/>
  <c r="K1940" i="44"/>
  <c r="P1940" i="44" s="1"/>
  <c r="A1940" i="44"/>
  <c r="K1939" i="44"/>
  <c r="P1939" i="44" s="1"/>
  <c r="A1939" i="44"/>
  <c r="K1938" i="44"/>
  <c r="P1938" i="44" s="1"/>
  <c r="A1938" i="44"/>
  <c r="K1937" i="44"/>
  <c r="P1937" i="44" s="1"/>
  <c r="A1937" i="44"/>
  <c r="K1936" i="44"/>
  <c r="P1936" i="44" s="1"/>
  <c r="A1936" i="44"/>
  <c r="K1935" i="44"/>
  <c r="P1935" i="44" s="1"/>
  <c r="A1935" i="44"/>
  <c r="K1934" i="44"/>
  <c r="P1934" i="44" s="1"/>
  <c r="A1934" i="44"/>
  <c r="K1933" i="44"/>
  <c r="P1933" i="44" s="1"/>
  <c r="A1933" i="44"/>
  <c r="K1932" i="44"/>
  <c r="P1932" i="44" s="1"/>
  <c r="A1932" i="44"/>
  <c r="K1931" i="44"/>
  <c r="P1931" i="44" s="1"/>
  <c r="A1931" i="44"/>
  <c r="K1930" i="44"/>
  <c r="P1930" i="44" s="1"/>
  <c r="A1930" i="44"/>
  <c r="K1929" i="44"/>
  <c r="P1929" i="44" s="1"/>
  <c r="A1929" i="44"/>
  <c r="K1928" i="44"/>
  <c r="P1928" i="44" s="1"/>
  <c r="A1928" i="44"/>
  <c r="K1927" i="44"/>
  <c r="P1927" i="44" s="1"/>
  <c r="A1927" i="44"/>
  <c r="K1926" i="44"/>
  <c r="P1926" i="44" s="1"/>
  <c r="A1926" i="44"/>
  <c r="K1925" i="44"/>
  <c r="P1925" i="44" s="1"/>
  <c r="A1925" i="44"/>
  <c r="K1924" i="44"/>
  <c r="P1924" i="44" s="1"/>
  <c r="A1924" i="44"/>
  <c r="K1923" i="44"/>
  <c r="P1923" i="44" s="1"/>
  <c r="A1923" i="44"/>
  <c r="K1922" i="44"/>
  <c r="P1922" i="44" s="1"/>
  <c r="A1922" i="44"/>
  <c r="K1921" i="44"/>
  <c r="P1921" i="44" s="1"/>
  <c r="A1921" i="44"/>
  <c r="K1920" i="44"/>
  <c r="P1920" i="44" s="1"/>
  <c r="A1920" i="44"/>
  <c r="K1919" i="44"/>
  <c r="P1919" i="44" s="1"/>
  <c r="A1919" i="44"/>
  <c r="K1918" i="44"/>
  <c r="P1918" i="44" s="1"/>
  <c r="A1918" i="44"/>
  <c r="K1917" i="44"/>
  <c r="P1917" i="44" s="1"/>
  <c r="A1917" i="44"/>
  <c r="K1916" i="44"/>
  <c r="P1916" i="44" s="1"/>
  <c r="A1916" i="44"/>
  <c r="K1915" i="44"/>
  <c r="P1915" i="44" s="1"/>
  <c r="A1915" i="44"/>
  <c r="K1914" i="44"/>
  <c r="P1914" i="44" s="1"/>
  <c r="A1914" i="44"/>
  <c r="K1913" i="44"/>
  <c r="P1913" i="44" s="1"/>
  <c r="A1913" i="44"/>
  <c r="K1912" i="44"/>
  <c r="P1912" i="44" s="1"/>
  <c r="A1912" i="44"/>
  <c r="K1911" i="44"/>
  <c r="P1911" i="44" s="1"/>
  <c r="A1911" i="44"/>
  <c r="K1910" i="44"/>
  <c r="P1910" i="44" s="1"/>
  <c r="A1910" i="44"/>
  <c r="K1909" i="44"/>
  <c r="P1909" i="44" s="1"/>
  <c r="A1909" i="44"/>
  <c r="K1908" i="44"/>
  <c r="P1908" i="44" s="1"/>
  <c r="A1908" i="44"/>
  <c r="K1907" i="44"/>
  <c r="P1907" i="44" s="1"/>
  <c r="A1907" i="44"/>
  <c r="K1906" i="44"/>
  <c r="P1906" i="44" s="1"/>
  <c r="A1906" i="44"/>
  <c r="K1905" i="44"/>
  <c r="P1905" i="44" s="1"/>
  <c r="A1905" i="44"/>
  <c r="K1904" i="44"/>
  <c r="P1904" i="44" s="1"/>
  <c r="A1904" i="44"/>
  <c r="K1903" i="44"/>
  <c r="P1903" i="44" s="1"/>
  <c r="A1903" i="44"/>
  <c r="K1902" i="44"/>
  <c r="P1902" i="44" s="1"/>
  <c r="A1902" i="44"/>
  <c r="K1901" i="44"/>
  <c r="P1901" i="44" s="1"/>
  <c r="A1901" i="44"/>
  <c r="K1900" i="44"/>
  <c r="P1900" i="44" s="1"/>
  <c r="A1900" i="44"/>
  <c r="K1899" i="44"/>
  <c r="P1899" i="44" s="1"/>
  <c r="A1899" i="44"/>
  <c r="K1898" i="44"/>
  <c r="P1898" i="44" s="1"/>
  <c r="A1898" i="44"/>
  <c r="K1897" i="44"/>
  <c r="P1897" i="44" s="1"/>
  <c r="A1897" i="44"/>
  <c r="K1896" i="44"/>
  <c r="P1896" i="44" s="1"/>
  <c r="A1896" i="44"/>
  <c r="K1895" i="44"/>
  <c r="P1895" i="44" s="1"/>
  <c r="A1895" i="44"/>
  <c r="K1894" i="44"/>
  <c r="P1894" i="44" s="1"/>
  <c r="A1894" i="44"/>
  <c r="K1893" i="44"/>
  <c r="P1893" i="44" s="1"/>
  <c r="A1893" i="44"/>
  <c r="K1892" i="44"/>
  <c r="P1892" i="44" s="1"/>
  <c r="A1892" i="44"/>
  <c r="K1891" i="44"/>
  <c r="P1891" i="44" s="1"/>
  <c r="A1891" i="44"/>
  <c r="K1890" i="44"/>
  <c r="P1890" i="44" s="1"/>
  <c r="A1890" i="44"/>
  <c r="K1889" i="44"/>
  <c r="P1889" i="44" s="1"/>
  <c r="A1889" i="44"/>
  <c r="K1888" i="44"/>
  <c r="P1888" i="44" s="1"/>
  <c r="A1888" i="44"/>
  <c r="K1887" i="44"/>
  <c r="P1887" i="44" s="1"/>
  <c r="A1887" i="44"/>
  <c r="K1886" i="44"/>
  <c r="P1886" i="44" s="1"/>
  <c r="A1886" i="44"/>
  <c r="K1885" i="44"/>
  <c r="P1885" i="44" s="1"/>
  <c r="A1885" i="44"/>
  <c r="K1884" i="44"/>
  <c r="P1884" i="44" s="1"/>
  <c r="A1884" i="44"/>
  <c r="K1883" i="44"/>
  <c r="P1883" i="44" s="1"/>
  <c r="A1883" i="44"/>
  <c r="K1882" i="44"/>
  <c r="P1882" i="44" s="1"/>
  <c r="A1882" i="44"/>
  <c r="K1881" i="44"/>
  <c r="P1881" i="44" s="1"/>
  <c r="A1881" i="44"/>
  <c r="K1880" i="44"/>
  <c r="P1880" i="44" s="1"/>
  <c r="A1880" i="44"/>
  <c r="K1879" i="44"/>
  <c r="P1879" i="44" s="1"/>
  <c r="A1879" i="44"/>
  <c r="K1878" i="44"/>
  <c r="P1878" i="44" s="1"/>
  <c r="A1878" i="44"/>
  <c r="K1877" i="44"/>
  <c r="P1877" i="44" s="1"/>
  <c r="A1877" i="44"/>
  <c r="K1876" i="44"/>
  <c r="P1876" i="44" s="1"/>
  <c r="A1876" i="44"/>
  <c r="K1875" i="44"/>
  <c r="P1875" i="44" s="1"/>
  <c r="A1875" i="44"/>
  <c r="K1874" i="44"/>
  <c r="P1874" i="44" s="1"/>
  <c r="A1874" i="44"/>
  <c r="K1873" i="44"/>
  <c r="P1873" i="44" s="1"/>
  <c r="A1873" i="44"/>
  <c r="K1872" i="44"/>
  <c r="P1872" i="44" s="1"/>
  <c r="A1872" i="44"/>
  <c r="K1871" i="44"/>
  <c r="P1871" i="44" s="1"/>
  <c r="A1871" i="44"/>
  <c r="K1870" i="44"/>
  <c r="P1870" i="44" s="1"/>
  <c r="A1870" i="44"/>
  <c r="K1869" i="44"/>
  <c r="P1869" i="44" s="1"/>
  <c r="A1869" i="44"/>
  <c r="K1868" i="44"/>
  <c r="P1868" i="44" s="1"/>
  <c r="A1868" i="44"/>
  <c r="K1867" i="44"/>
  <c r="P1867" i="44" s="1"/>
  <c r="A1867" i="44"/>
  <c r="K1866" i="44"/>
  <c r="P1866" i="44" s="1"/>
  <c r="A1866" i="44"/>
  <c r="K1865" i="44"/>
  <c r="P1865" i="44" s="1"/>
  <c r="A1865" i="44"/>
  <c r="K1864" i="44"/>
  <c r="P1864" i="44" s="1"/>
  <c r="A1864" i="44"/>
  <c r="K1863" i="44"/>
  <c r="P1863" i="44" s="1"/>
  <c r="A1863" i="44"/>
  <c r="K1862" i="44"/>
  <c r="P1862" i="44" s="1"/>
  <c r="A1862" i="44"/>
  <c r="K1861" i="44"/>
  <c r="P1861" i="44" s="1"/>
  <c r="A1861" i="44"/>
  <c r="K1860" i="44"/>
  <c r="P1860" i="44" s="1"/>
  <c r="A1860" i="44"/>
  <c r="K1859" i="44"/>
  <c r="P1859" i="44" s="1"/>
  <c r="A1859" i="44"/>
  <c r="K1858" i="44"/>
  <c r="P1858" i="44" s="1"/>
  <c r="A1858" i="44"/>
  <c r="K1857" i="44"/>
  <c r="P1857" i="44" s="1"/>
  <c r="A1857" i="44"/>
  <c r="K1856" i="44"/>
  <c r="P1856" i="44" s="1"/>
  <c r="A1856" i="44"/>
  <c r="K1855" i="44"/>
  <c r="P1855" i="44" s="1"/>
  <c r="A1855" i="44"/>
  <c r="K1854" i="44"/>
  <c r="P1854" i="44" s="1"/>
  <c r="A1854" i="44"/>
  <c r="K1853" i="44"/>
  <c r="P1853" i="44" s="1"/>
  <c r="A1853" i="44"/>
  <c r="K1852" i="44"/>
  <c r="P1852" i="44" s="1"/>
  <c r="A1852" i="44"/>
  <c r="K1851" i="44"/>
  <c r="P1851" i="44" s="1"/>
  <c r="A1851" i="44"/>
  <c r="K1850" i="44"/>
  <c r="P1850" i="44" s="1"/>
  <c r="A1850" i="44"/>
  <c r="K1849" i="44"/>
  <c r="P1849" i="44" s="1"/>
  <c r="A1849" i="44"/>
  <c r="K1848" i="44"/>
  <c r="P1848" i="44" s="1"/>
  <c r="A1848" i="44"/>
  <c r="K1847" i="44"/>
  <c r="P1847" i="44" s="1"/>
  <c r="A1847" i="44"/>
  <c r="K1846" i="44"/>
  <c r="P1846" i="44" s="1"/>
  <c r="A1846" i="44"/>
  <c r="K1845" i="44"/>
  <c r="P1845" i="44" s="1"/>
  <c r="A1845" i="44"/>
  <c r="K1844" i="44"/>
  <c r="P1844" i="44" s="1"/>
  <c r="A1844" i="44"/>
  <c r="K1843" i="44"/>
  <c r="P1843" i="44" s="1"/>
  <c r="A1843" i="44"/>
  <c r="K1842" i="44"/>
  <c r="P1842" i="44" s="1"/>
  <c r="A1842" i="44"/>
  <c r="K1841" i="44"/>
  <c r="P1841" i="44" s="1"/>
  <c r="A1841" i="44"/>
  <c r="K1840" i="44"/>
  <c r="P1840" i="44" s="1"/>
  <c r="A1840" i="44"/>
  <c r="K1839" i="44"/>
  <c r="P1839" i="44" s="1"/>
  <c r="A1839" i="44"/>
  <c r="K1838" i="44"/>
  <c r="P1838" i="44" s="1"/>
  <c r="A1838" i="44"/>
  <c r="K1837" i="44"/>
  <c r="P1837" i="44" s="1"/>
  <c r="A1837" i="44"/>
  <c r="K1836" i="44"/>
  <c r="P1836" i="44" s="1"/>
  <c r="A1836" i="44"/>
  <c r="K1835" i="44"/>
  <c r="P1835" i="44" s="1"/>
  <c r="A1835" i="44"/>
  <c r="K1834" i="44"/>
  <c r="P1834" i="44" s="1"/>
  <c r="A1834" i="44"/>
  <c r="K1833" i="44"/>
  <c r="P1833" i="44" s="1"/>
  <c r="A1833" i="44"/>
  <c r="K1832" i="44"/>
  <c r="P1832" i="44" s="1"/>
  <c r="A1832" i="44"/>
  <c r="K1831" i="44"/>
  <c r="P1831" i="44" s="1"/>
  <c r="A1831" i="44"/>
  <c r="K1830" i="44"/>
  <c r="P1830" i="44" s="1"/>
  <c r="A1830" i="44"/>
  <c r="K1829" i="44"/>
  <c r="P1829" i="44" s="1"/>
  <c r="A1829" i="44"/>
  <c r="K1828" i="44"/>
  <c r="P1828" i="44" s="1"/>
  <c r="A1828" i="44"/>
  <c r="K1827" i="44"/>
  <c r="P1827" i="44" s="1"/>
  <c r="A1827" i="44"/>
  <c r="K1826" i="44"/>
  <c r="P1826" i="44" s="1"/>
  <c r="A1826" i="44"/>
  <c r="K1825" i="44"/>
  <c r="P1825" i="44" s="1"/>
  <c r="A1825" i="44"/>
  <c r="K1824" i="44"/>
  <c r="P1824" i="44" s="1"/>
  <c r="A1824" i="44"/>
  <c r="K1823" i="44"/>
  <c r="P1823" i="44" s="1"/>
  <c r="A1823" i="44"/>
  <c r="K1822" i="44"/>
  <c r="P1822" i="44" s="1"/>
  <c r="A1822" i="44"/>
  <c r="K1821" i="44"/>
  <c r="P1821" i="44" s="1"/>
  <c r="A1821" i="44"/>
  <c r="K1820" i="44"/>
  <c r="P1820" i="44" s="1"/>
  <c r="A1820" i="44"/>
  <c r="K1819" i="44"/>
  <c r="P1819" i="44" s="1"/>
  <c r="A1819" i="44"/>
  <c r="K1818" i="44"/>
  <c r="P1818" i="44" s="1"/>
  <c r="A1818" i="44"/>
  <c r="K1817" i="44"/>
  <c r="P1817" i="44" s="1"/>
  <c r="A1817" i="44"/>
  <c r="K1816" i="44"/>
  <c r="P1816" i="44" s="1"/>
  <c r="A1816" i="44"/>
  <c r="K1815" i="44"/>
  <c r="P1815" i="44" s="1"/>
  <c r="A1815" i="44"/>
  <c r="K1814" i="44"/>
  <c r="P1814" i="44" s="1"/>
  <c r="A1814" i="44"/>
  <c r="K1813" i="44"/>
  <c r="P1813" i="44" s="1"/>
  <c r="A1813" i="44"/>
  <c r="K1812" i="44"/>
  <c r="P1812" i="44" s="1"/>
  <c r="A1812" i="44"/>
  <c r="K1811" i="44"/>
  <c r="P1811" i="44" s="1"/>
  <c r="A1811" i="44"/>
  <c r="K1810" i="44"/>
  <c r="P1810" i="44" s="1"/>
  <c r="A1810" i="44"/>
  <c r="K1809" i="44"/>
  <c r="P1809" i="44" s="1"/>
  <c r="A1809" i="44"/>
  <c r="K1808" i="44"/>
  <c r="P1808" i="44" s="1"/>
  <c r="A1808" i="44"/>
  <c r="K1807" i="44"/>
  <c r="P1807" i="44" s="1"/>
  <c r="A1807" i="44"/>
  <c r="K1806" i="44"/>
  <c r="P1806" i="44" s="1"/>
  <c r="A1806" i="44"/>
  <c r="K1805" i="44"/>
  <c r="P1805" i="44" s="1"/>
  <c r="A1805" i="44"/>
  <c r="K1804" i="44"/>
  <c r="P1804" i="44" s="1"/>
  <c r="A1804" i="44"/>
  <c r="K1803" i="44"/>
  <c r="P1803" i="44" s="1"/>
  <c r="A1803" i="44"/>
  <c r="K1802" i="44"/>
  <c r="P1802" i="44" s="1"/>
  <c r="A1802" i="44"/>
  <c r="K1801" i="44"/>
  <c r="P1801" i="44" s="1"/>
  <c r="A1801" i="44"/>
  <c r="K1800" i="44"/>
  <c r="P1800" i="44" s="1"/>
  <c r="A1800" i="44"/>
  <c r="K1799" i="44"/>
  <c r="P1799" i="44" s="1"/>
  <c r="A1799" i="44"/>
  <c r="K1798" i="44"/>
  <c r="P1798" i="44" s="1"/>
  <c r="A1798" i="44"/>
  <c r="K1797" i="44"/>
  <c r="P1797" i="44" s="1"/>
  <c r="A1797" i="44"/>
  <c r="K1796" i="44"/>
  <c r="P1796" i="44" s="1"/>
  <c r="A1796" i="44"/>
  <c r="K1795" i="44"/>
  <c r="P1795" i="44" s="1"/>
  <c r="A1795" i="44"/>
  <c r="K1794" i="44"/>
  <c r="P1794" i="44" s="1"/>
  <c r="A1794" i="44"/>
  <c r="K1793" i="44"/>
  <c r="P1793" i="44" s="1"/>
  <c r="A1793" i="44"/>
  <c r="K1792" i="44"/>
  <c r="P1792" i="44" s="1"/>
  <c r="A1792" i="44"/>
  <c r="K1791" i="44"/>
  <c r="P1791" i="44" s="1"/>
  <c r="A1791" i="44"/>
  <c r="K1790" i="44"/>
  <c r="P1790" i="44" s="1"/>
  <c r="A1790" i="44"/>
  <c r="K1789" i="44"/>
  <c r="P1789" i="44" s="1"/>
  <c r="A1789" i="44"/>
  <c r="K1788" i="44"/>
  <c r="P1788" i="44" s="1"/>
  <c r="A1788" i="44"/>
  <c r="K1787" i="44"/>
  <c r="P1787" i="44" s="1"/>
  <c r="A1787" i="44"/>
  <c r="K1786" i="44"/>
  <c r="P1786" i="44" s="1"/>
  <c r="A1786" i="44"/>
  <c r="K1785" i="44"/>
  <c r="P1785" i="44" s="1"/>
  <c r="A1785" i="44"/>
  <c r="K1784" i="44"/>
  <c r="P1784" i="44" s="1"/>
  <c r="A1784" i="44"/>
  <c r="K1783" i="44"/>
  <c r="P1783" i="44" s="1"/>
  <c r="A1783" i="44"/>
  <c r="K1782" i="44"/>
  <c r="P1782" i="44" s="1"/>
  <c r="A1782" i="44"/>
  <c r="K1781" i="44"/>
  <c r="P1781" i="44" s="1"/>
  <c r="A1781" i="44"/>
  <c r="K1780" i="44"/>
  <c r="P1780" i="44" s="1"/>
  <c r="A1780" i="44"/>
  <c r="K1779" i="44"/>
  <c r="P1779" i="44" s="1"/>
  <c r="A1779" i="44"/>
  <c r="K1778" i="44"/>
  <c r="P1778" i="44" s="1"/>
  <c r="A1778" i="44"/>
  <c r="K1777" i="44"/>
  <c r="P1777" i="44" s="1"/>
  <c r="A1777" i="44"/>
  <c r="K1776" i="44"/>
  <c r="P1776" i="44" s="1"/>
  <c r="A1776" i="44"/>
  <c r="K1775" i="44"/>
  <c r="P1775" i="44" s="1"/>
  <c r="A1775" i="44"/>
  <c r="K1774" i="44"/>
  <c r="P1774" i="44" s="1"/>
  <c r="A1774" i="44"/>
  <c r="K1773" i="44"/>
  <c r="P1773" i="44" s="1"/>
  <c r="A1773" i="44"/>
  <c r="K1772" i="44"/>
  <c r="P1772" i="44" s="1"/>
  <c r="A1772" i="44"/>
  <c r="K1771" i="44"/>
  <c r="P1771" i="44" s="1"/>
  <c r="A1771" i="44"/>
  <c r="K1770" i="44"/>
  <c r="P1770" i="44" s="1"/>
  <c r="A1770" i="44"/>
  <c r="K1769" i="44"/>
  <c r="P1769" i="44" s="1"/>
  <c r="A1769" i="44"/>
  <c r="K1768" i="44"/>
  <c r="P1768" i="44" s="1"/>
  <c r="A1768" i="44"/>
  <c r="K1767" i="44"/>
  <c r="P1767" i="44" s="1"/>
  <c r="A1767" i="44"/>
  <c r="K1766" i="44"/>
  <c r="P1766" i="44" s="1"/>
  <c r="A1766" i="44"/>
  <c r="K1765" i="44"/>
  <c r="P1765" i="44" s="1"/>
  <c r="A1765" i="44"/>
  <c r="K1764" i="44"/>
  <c r="P1764" i="44" s="1"/>
  <c r="A1764" i="44"/>
  <c r="K1763" i="44"/>
  <c r="P1763" i="44" s="1"/>
  <c r="A1763" i="44"/>
  <c r="K1762" i="44"/>
  <c r="P1762" i="44" s="1"/>
  <c r="A1762" i="44"/>
  <c r="K1761" i="44"/>
  <c r="P1761" i="44" s="1"/>
  <c r="A1761" i="44"/>
  <c r="K1760" i="44"/>
  <c r="P1760" i="44" s="1"/>
  <c r="A1760" i="44"/>
  <c r="K1759" i="44"/>
  <c r="P1759" i="44" s="1"/>
  <c r="A1759" i="44"/>
  <c r="K1758" i="44"/>
  <c r="P1758" i="44" s="1"/>
  <c r="A1758" i="44"/>
  <c r="K1757" i="44"/>
  <c r="P1757" i="44" s="1"/>
  <c r="A1757" i="44"/>
  <c r="K1756" i="44"/>
  <c r="P1756" i="44" s="1"/>
  <c r="A1756" i="44"/>
  <c r="K1755" i="44"/>
  <c r="P1755" i="44" s="1"/>
  <c r="A1755" i="44"/>
  <c r="K1754" i="44"/>
  <c r="P1754" i="44" s="1"/>
  <c r="A1754" i="44"/>
  <c r="K1753" i="44"/>
  <c r="P1753" i="44" s="1"/>
  <c r="A1753" i="44"/>
  <c r="K1752" i="44"/>
  <c r="P1752" i="44" s="1"/>
  <c r="A1752" i="44"/>
  <c r="K1751" i="44"/>
  <c r="P1751" i="44" s="1"/>
  <c r="A1751" i="44"/>
  <c r="K1750" i="44"/>
  <c r="P1750" i="44" s="1"/>
  <c r="A1750" i="44"/>
  <c r="K1749" i="44"/>
  <c r="P1749" i="44" s="1"/>
  <c r="A1749" i="44"/>
  <c r="K1748" i="44"/>
  <c r="P1748" i="44" s="1"/>
  <c r="A1748" i="44"/>
  <c r="K1747" i="44"/>
  <c r="P1747" i="44" s="1"/>
  <c r="A1747" i="44"/>
  <c r="K1746" i="44"/>
  <c r="P1746" i="44" s="1"/>
  <c r="A1746" i="44"/>
  <c r="K1745" i="44"/>
  <c r="P1745" i="44" s="1"/>
  <c r="A1745" i="44"/>
  <c r="K1744" i="44"/>
  <c r="P1744" i="44" s="1"/>
  <c r="A1744" i="44"/>
  <c r="K1743" i="44"/>
  <c r="P1743" i="44" s="1"/>
  <c r="A1743" i="44"/>
  <c r="K1742" i="44"/>
  <c r="P1742" i="44" s="1"/>
  <c r="A1742" i="44"/>
  <c r="K1741" i="44"/>
  <c r="P1741" i="44" s="1"/>
  <c r="A1741" i="44"/>
  <c r="K1740" i="44"/>
  <c r="P1740" i="44" s="1"/>
  <c r="A1740" i="44"/>
  <c r="K1739" i="44"/>
  <c r="P1739" i="44" s="1"/>
  <c r="A1739" i="44"/>
  <c r="K1738" i="44"/>
  <c r="P1738" i="44" s="1"/>
  <c r="A1738" i="44"/>
  <c r="K1737" i="44"/>
  <c r="P1737" i="44" s="1"/>
  <c r="A1737" i="44"/>
  <c r="K1736" i="44"/>
  <c r="P1736" i="44" s="1"/>
  <c r="A1736" i="44"/>
  <c r="K1735" i="44"/>
  <c r="P1735" i="44" s="1"/>
  <c r="A1735" i="44"/>
  <c r="K1734" i="44"/>
  <c r="P1734" i="44" s="1"/>
  <c r="A1734" i="44"/>
  <c r="K1733" i="44"/>
  <c r="P1733" i="44" s="1"/>
  <c r="A1733" i="44"/>
  <c r="K1732" i="44"/>
  <c r="P1732" i="44" s="1"/>
  <c r="A1732" i="44"/>
  <c r="K1731" i="44"/>
  <c r="P1731" i="44" s="1"/>
  <c r="A1731" i="44"/>
  <c r="K1730" i="44"/>
  <c r="P1730" i="44" s="1"/>
  <c r="A1730" i="44"/>
  <c r="K1729" i="44"/>
  <c r="P1729" i="44" s="1"/>
  <c r="A1729" i="44"/>
  <c r="K1728" i="44"/>
  <c r="P1728" i="44" s="1"/>
  <c r="A1728" i="44"/>
  <c r="K1727" i="44"/>
  <c r="P1727" i="44" s="1"/>
  <c r="A1727" i="44"/>
  <c r="K1726" i="44"/>
  <c r="P1726" i="44" s="1"/>
  <c r="A1726" i="44"/>
  <c r="K1725" i="44"/>
  <c r="P1725" i="44" s="1"/>
  <c r="A1725" i="44"/>
  <c r="K1724" i="44"/>
  <c r="P1724" i="44" s="1"/>
  <c r="A1724" i="44"/>
  <c r="K1723" i="44"/>
  <c r="P1723" i="44" s="1"/>
  <c r="A1723" i="44"/>
  <c r="K1722" i="44"/>
  <c r="P1722" i="44" s="1"/>
  <c r="A1722" i="44"/>
  <c r="K1721" i="44"/>
  <c r="P1721" i="44" s="1"/>
  <c r="A1721" i="44"/>
  <c r="K1720" i="44"/>
  <c r="P1720" i="44" s="1"/>
  <c r="A1720" i="44"/>
  <c r="K1719" i="44"/>
  <c r="P1719" i="44" s="1"/>
  <c r="A1719" i="44"/>
  <c r="K1718" i="44"/>
  <c r="P1718" i="44" s="1"/>
  <c r="A1718" i="44"/>
  <c r="K1717" i="44"/>
  <c r="P1717" i="44" s="1"/>
  <c r="A1717" i="44"/>
  <c r="K1716" i="44"/>
  <c r="P1716" i="44" s="1"/>
  <c r="A1716" i="44"/>
  <c r="K1715" i="44"/>
  <c r="P1715" i="44" s="1"/>
  <c r="A1715" i="44"/>
  <c r="K1714" i="44"/>
  <c r="P1714" i="44" s="1"/>
  <c r="A1714" i="44"/>
  <c r="K1713" i="44"/>
  <c r="P1713" i="44" s="1"/>
  <c r="A1713" i="44"/>
  <c r="K1712" i="44"/>
  <c r="P1712" i="44" s="1"/>
  <c r="A1712" i="44"/>
  <c r="K1711" i="44"/>
  <c r="P1711" i="44" s="1"/>
  <c r="A1711" i="44"/>
  <c r="K1710" i="44"/>
  <c r="P1710" i="44" s="1"/>
  <c r="A1710" i="44"/>
  <c r="K1709" i="44"/>
  <c r="P1709" i="44" s="1"/>
  <c r="A1709" i="44"/>
  <c r="K1708" i="44"/>
  <c r="P1708" i="44" s="1"/>
  <c r="A1708" i="44"/>
  <c r="K1707" i="44"/>
  <c r="P1707" i="44" s="1"/>
  <c r="A1707" i="44"/>
  <c r="K1706" i="44"/>
  <c r="P1706" i="44" s="1"/>
  <c r="A1706" i="44"/>
  <c r="K1705" i="44"/>
  <c r="P1705" i="44" s="1"/>
  <c r="A1705" i="44"/>
  <c r="K1704" i="44"/>
  <c r="P1704" i="44" s="1"/>
  <c r="A1704" i="44"/>
  <c r="K1703" i="44"/>
  <c r="P1703" i="44" s="1"/>
  <c r="A1703" i="44"/>
  <c r="K1702" i="44"/>
  <c r="P1702" i="44" s="1"/>
  <c r="A1702" i="44"/>
  <c r="K1701" i="44"/>
  <c r="P1701" i="44" s="1"/>
  <c r="A1701" i="44"/>
  <c r="K1700" i="44"/>
  <c r="P1700" i="44" s="1"/>
  <c r="A1700" i="44"/>
  <c r="K1699" i="44"/>
  <c r="P1699" i="44" s="1"/>
  <c r="A1699" i="44"/>
  <c r="K1698" i="44"/>
  <c r="P1698" i="44" s="1"/>
  <c r="A1698" i="44"/>
  <c r="K1697" i="44"/>
  <c r="P1697" i="44" s="1"/>
  <c r="A1697" i="44"/>
  <c r="K1696" i="44"/>
  <c r="P1696" i="44" s="1"/>
  <c r="A1696" i="44"/>
  <c r="K1695" i="44"/>
  <c r="P1695" i="44" s="1"/>
  <c r="A1695" i="44"/>
  <c r="K1694" i="44"/>
  <c r="P1694" i="44" s="1"/>
  <c r="A1694" i="44"/>
  <c r="K1693" i="44"/>
  <c r="P1693" i="44" s="1"/>
  <c r="A1693" i="44"/>
  <c r="K1692" i="44"/>
  <c r="P1692" i="44" s="1"/>
  <c r="A1692" i="44"/>
  <c r="K1691" i="44"/>
  <c r="P1691" i="44" s="1"/>
  <c r="A1691" i="44"/>
  <c r="K1690" i="44"/>
  <c r="P1690" i="44" s="1"/>
  <c r="A1690" i="44"/>
  <c r="K1689" i="44"/>
  <c r="P1689" i="44" s="1"/>
  <c r="A1689" i="44"/>
  <c r="K1688" i="44"/>
  <c r="P1688" i="44" s="1"/>
  <c r="A1688" i="44"/>
  <c r="K1687" i="44"/>
  <c r="P1687" i="44" s="1"/>
  <c r="A1687" i="44"/>
  <c r="K1686" i="44"/>
  <c r="P1686" i="44" s="1"/>
  <c r="A1686" i="44"/>
  <c r="K1685" i="44"/>
  <c r="P1685" i="44" s="1"/>
  <c r="A1685" i="44"/>
  <c r="K1684" i="44"/>
  <c r="P1684" i="44" s="1"/>
  <c r="A1684" i="44"/>
  <c r="K1683" i="44"/>
  <c r="P1683" i="44" s="1"/>
  <c r="A1683" i="44"/>
  <c r="K1682" i="44"/>
  <c r="P1682" i="44" s="1"/>
  <c r="A1682" i="44"/>
  <c r="K1681" i="44"/>
  <c r="P1681" i="44" s="1"/>
  <c r="A1681" i="44"/>
  <c r="K1680" i="44"/>
  <c r="P1680" i="44" s="1"/>
  <c r="A1680" i="44"/>
  <c r="K1679" i="44"/>
  <c r="P1679" i="44" s="1"/>
  <c r="A1679" i="44"/>
  <c r="K1678" i="44"/>
  <c r="P1678" i="44" s="1"/>
  <c r="A1678" i="44"/>
  <c r="K1677" i="44"/>
  <c r="P1677" i="44" s="1"/>
  <c r="A1677" i="44"/>
  <c r="K1676" i="44"/>
  <c r="P1676" i="44" s="1"/>
  <c r="A1676" i="44"/>
  <c r="K1675" i="44"/>
  <c r="P1675" i="44" s="1"/>
  <c r="A1675" i="44"/>
  <c r="K1674" i="44"/>
  <c r="P1674" i="44" s="1"/>
  <c r="A1674" i="44"/>
  <c r="K1673" i="44"/>
  <c r="P1673" i="44" s="1"/>
  <c r="A1673" i="44"/>
  <c r="K1672" i="44"/>
  <c r="P1672" i="44" s="1"/>
  <c r="A1672" i="44"/>
  <c r="K1671" i="44"/>
  <c r="P1671" i="44" s="1"/>
  <c r="A1671" i="44"/>
  <c r="K1670" i="44"/>
  <c r="P1670" i="44" s="1"/>
  <c r="A1670" i="44"/>
  <c r="K1669" i="44"/>
  <c r="P1669" i="44" s="1"/>
  <c r="A1669" i="44"/>
  <c r="K1668" i="44"/>
  <c r="P1668" i="44" s="1"/>
  <c r="A1668" i="44"/>
  <c r="K1667" i="44"/>
  <c r="P1667" i="44" s="1"/>
  <c r="A1667" i="44"/>
  <c r="K1666" i="44"/>
  <c r="P1666" i="44" s="1"/>
  <c r="A1666" i="44"/>
  <c r="K1665" i="44"/>
  <c r="P1665" i="44" s="1"/>
  <c r="A1665" i="44"/>
  <c r="K1664" i="44"/>
  <c r="P1664" i="44" s="1"/>
  <c r="A1664" i="44"/>
  <c r="K1663" i="44"/>
  <c r="P1663" i="44" s="1"/>
  <c r="A1663" i="44"/>
  <c r="K1662" i="44"/>
  <c r="P1662" i="44" s="1"/>
  <c r="A1662" i="44"/>
  <c r="K1661" i="44"/>
  <c r="P1661" i="44" s="1"/>
  <c r="A1661" i="44"/>
  <c r="K1660" i="44"/>
  <c r="P1660" i="44" s="1"/>
  <c r="A1660" i="44"/>
  <c r="K1659" i="44"/>
  <c r="P1659" i="44" s="1"/>
  <c r="A1659" i="44"/>
  <c r="K1658" i="44"/>
  <c r="P1658" i="44" s="1"/>
  <c r="A1658" i="44"/>
  <c r="K1657" i="44"/>
  <c r="P1657" i="44" s="1"/>
  <c r="A1657" i="44"/>
  <c r="K1656" i="44"/>
  <c r="P1656" i="44" s="1"/>
  <c r="A1656" i="44"/>
  <c r="K1655" i="44"/>
  <c r="P1655" i="44" s="1"/>
  <c r="A1655" i="44"/>
  <c r="K1654" i="44"/>
  <c r="P1654" i="44" s="1"/>
  <c r="A1654" i="44"/>
  <c r="K1653" i="44"/>
  <c r="P1653" i="44" s="1"/>
  <c r="A1653" i="44"/>
  <c r="K1652" i="44"/>
  <c r="P1652" i="44" s="1"/>
  <c r="A1652" i="44"/>
  <c r="K1651" i="44"/>
  <c r="P1651" i="44" s="1"/>
  <c r="A1651" i="44"/>
  <c r="K1650" i="44"/>
  <c r="P1650" i="44" s="1"/>
  <c r="A1650" i="44"/>
  <c r="K1649" i="44"/>
  <c r="P1649" i="44" s="1"/>
  <c r="A1649" i="44"/>
  <c r="K1648" i="44"/>
  <c r="P1648" i="44" s="1"/>
  <c r="A1648" i="44"/>
  <c r="K1647" i="44"/>
  <c r="P1647" i="44" s="1"/>
  <c r="A1647" i="44"/>
  <c r="K1646" i="44"/>
  <c r="P1646" i="44" s="1"/>
  <c r="A1646" i="44"/>
  <c r="K1645" i="44"/>
  <c r="P1645" i="44" s="1"/>
  <c r="A1645" i="44"/>
  <c r="K1644" i="44"/>
  <c r="P1644" i="44" s="1"/>
  <c r="A1644" i="44"/>
  <c r="K1643" i="44"/>
  <c r="P1643" i="44" s="1"/>
  <c r="A1643" i="44"/>
  <c r="K1642" i="44"/>
  <c r="P1642" i="44" s="1"/>
  <c r="A1642" i="44"/>
  <c r="K1641" i="44"/>
  <c r="P1641" i="44" s="1"/>
  <c r="A1641" i="44"/>
  <c r="K1640" i="44"/>
  <c r="P1640" i="44" s="1"/>
  <c r="A1640" i="44"/>
  <c r="K1639" i="44"/>
  <c r="P1639" i="44" s="1"/>
  <c r="A1639" i="44"/>
  <c r="K1638" i="44"/>
  <c r="P1638" i="44" s="1"/>
  <c r="A1638" i="44"/>
  <c r="K1637" i="44"/>
  <c r="P1637" i="44" s="1"/>
  <c r="A1637" i="44"/>
  <c r="K1636" i="44"/>
  <c r="P1636" i="44" s="1"/>
  <c r="A1636" i="44"/>
  <c r="K1635" i="44"/>
  <c r="P1635" i="44" s="1"/>
  <c r="A1635" i="44"/>
  <c r="K1634" i="44"/>
  <c r="P1634" i="44" s="1"/>
  <c r="A1634" i="44"/>
  <c r="K1633" i="44"/>
  <c r="P1633" i="44" s="1"/>
  <c r="A1633" i="44"/>
  <c r="K1632" i="44"/>
  <c r="P1632" i="44" s="1"/>
  <c r="A1632" i="44"/>
  <c r="K1631" i="44"/>
  <c r="P1631" i="44" s="1"/>
  <c r="A1631" i="44"/>
  <c r="K1630" i="44"/>
  <c r="P1630" i="44" s="1"/>
  <c r="A1630" i="44"/>
  <c r="K1629" i="44"/>
  <c r="P1629" i="44" s="1"/>
  <c r="A1629" i="44"/>
  <c r="K1628" i="44"/>
  <c r="P1628" i="44" s="1"/>
  <c r="A1628" i="44"/>
  <c r="K1627" i="44"/>
  <c r="P1627" i="44" s="1"/>
  <c r="A1627" i="44"/>
  <c r="K1626" i="44"/>
  <c r="P1626" i="44" s="1"/>
  <c r="A1626" i="44"/>
  <c r="K1625" i="44"/>
  <c r="P1625" i="44" s="1"/>
  <c r="A1625" i="44"/>
  <c r="K1624" i="44"/>
  <c r="P1624" i="44" s="1"/>
  <c r="A1624" i="44"/>
  <c r="K1623" i="44"/>
  <c r="P1623" i="44" s="1"/>
  <c r="A1623" i="44"/>
  <c r="K1622" i="44"/>
  <c r="P1622" i="44" s="1"/>
  <c r="A1622" i="44"/>
  <c r="K1621" i="44"/>
  <c r="P1621" i="44" s="1"/>
  <c r="A1621" i="44"/>
  <c r="K1620" i="44"/>
  <c r="P1620" i="44" s="1"/>
  <c r="A1620" i="44"/>
  <c r="K1619" i="44"/>
  <c r="P1619" i="44" s="1"/>
  <c r="A1619" i="44"/>
  <c r="K1618" i="44"/>
  <c r="P1618" i="44" s="1"/>
  <c r="A1618" i="44"/>
  <c r="K1617" i="44"/>
  <c r="P1617" i="44" s="1"/>
  <c r="A1617" i="44"/>
  <c r="K1616" i="44"/>
  <c r="P1616" i="44" s="1"/>
  <c r="A1616" i="44"/>
  <c r="K1615" i="44"/>
  <c r="P1615" i="44" s="1"/>
  <c r="A1615" i="44"/>
  <c r="K1614" i="44"/>
  <c r="P1614" i="44" s="1"/>
  <c r="A1614" i="44"/>
  <c r="K1613" i="44"/>
  <c r="P1613" i="44" s="1"/>
  <c r="A1613" i="44"/>
  <c r="K1612" i="44"/>
  <c r="P1612" i="44" s="1"/>
  <c r="A1612" i="44"/>
  <c r="K1611" i="44"/>
  <c r="P1611" i="44" s="1"/>
  <c r="A1611" i="44"/>
  <c r="K1610" i="44"/>
  <c r="P1610" i="44" s="1"/>
  <c r="A1610" i="44"/>
  <c r="K1609" i="44"/>
  <c r="P1609" i="44" s="1"/>
  <c r="A1609" i="44"/>
  <c r="K1608" i="44"/>
  <c r="P1608" i="44" s="1"/>
  <c r="A1608" i="44"/>
  <c r="K1607" i="44"/>
  <c r="P1607" i="44" s="1"/>
  <c r="A1607" i="44"/>
  <c r="K1606" i="44"/>
  <c r="P1606" i="44" s="1"/>
  <c r="A1606" i="44"/>
  <c r="K1605" i="44"/>
  <c r="P1605" i="44" s="1"/>
  <c r="A1605" i="44"/>
  <c r="K1604" i="44"/>
  <c r="P1604" i="44" s="1"/>
  <c r="A1604" i="44"/>
  <c r="K1603" i="44"/>
  <c r="P1603" i="44" s="1"/>
  <c r="A1603" i="44"/>
  <c r="K1602" i="44"/>
  <c r="P1602" i="44" s="1"/>
  <c r="A1602" i="44"/>
  <c r="K1601" i="44"/>
  <c r="P1601" i="44" s="1"/>
  <c r="A1601" i="44"/>
  <c r="K1600" i="44"/>
  <c r="P1600" i="44" s="1"/>
  <c r="A1600" i="44"/>
  <c r="K1599" i="44"/>
  <c r="P1599" i="44" s="1"/>
  <c r="A1599" i="44"/>
  <c r="K1598" i="44"/>
  <c r="P1598" i="44" s="1"/>
  <c r="A1598" i="44"/>
  <c r="K1597" i="44"/>
  <c r="P1597" i="44" s="1"/>
  <c r="A1597" i="44"/>
  <c r="K1596" i="44"/>
  <c r="P1596" i="44" s="1"/>
  <c r="A1596" i="44"/>
  <c r="K1595" i="44"/>
  <c r="P1595" i="44" s="1"/>
  <c r="A1595" i="44"/>
  <c r="K1594" i="44"/>
  <c r="P1594" i="44" s="1"/>
  <c r="A1594" i="44"/>
  <c r="K1593" i="44"/>
  <c r="P1593" i="44" s="1"/>
  <c r="A1593" i="44"/>
  <c r="K1592" i="44"/>
  <c r="P1592" i="44" s="1"/>
  <c r="A1592" i="44"/>
  <c r="K1591" i="44"/>
  <c r="P1591" i="44" s="1"/>
  <c r="A1591" i="44"/>
  <c r="K1590" i="44"/>
  <c r="P1590" i="44" s="1"/>
  <c r="A1590" i="44"/>
  <c r="K1589" i="44"/>
  <c r="P1589" i="44" s="1"/>
  <c r="A1589" i="44"/>
  <c r="K1588" i="44"/>
  <c r="P1588" i="44" s="1"/>
  <c r="A1588" i="44"/>
  <c r="K1587" i="44"/>
  <c r="P1587" i="44" s="1"/>
  <c r="A1587" i="44"/>
  <c r="K1586" i="44"/>
  <c r="P1586" i="44" s="1"/>
  <c r="A1586" i="44"/>
  <c r="K1585" i="44"/>
  <c r="P1585" i="44" s="1"/>
  <c r="A1585" i="44"/>
  <c r="K1584" i="44"/>
  <c r="P1584" i="44" s="1"/>
  <c r="A1584" i="44"/>
  <c r="K1583" i="44"/>
  <c r="P1583" i="44" s="1"/>
  <c r="A1583" i="44"/>
  <c r="K1582" i="44"/>
  <c r="P1582" i="44" s="1"/>
  <c r="A1582" i="44"/>
  <c r="K1581" i="44"/>
  <c r="P1581" i="44" s="1"/>
  <c r="A1581" i="44"/>
  <c r="K1580" i="44"/>
  <c r="P1580" i="44" s="1"/>
  <c r="A1580" i="44"/>
  <c r="K1579" i="44"/>
  <c r="P1579" i="44" s="1"/>
  <c r="A1579" i="44"/>
  <c r="K1578" i="44"/>
  <c r="P1578" i="44" s="1"/>
  <c r="A1578" i="44"/>
  <c r="K1577" i="44"/>
  <c r="P1577" i="44" s="1"/>
  <c r="A1577" i="44"/>
  <c r="K1576" i="44"/>
  <c r="P1576" i="44" s="1"/>
  <c r="A1576" i="44"/>
  <c r="K1575" i="44"/>
  <c r="P1575" i="44" s="1"/>
  <c r="A1575" i="44"/>
  <c r="K1574" i="44"/>
  <c r="P1574" i="44" s="1"/>
  <c r="A1574" i="44"/>
  <c r="K1573" i="44"/>
  <c r="P1573" i="44" s="1"/>
  <c r="A1573" i="44"/>
  <c r="K1572" i="44"/>
  <c r="P1572" i="44" s="1"/>
  <c r="A1572" i="44"/>
  <c r="K1571" i="44"/>
  <c r="P1571" i="44" s="1"/>
  <c r="A1571" i="44"/>
  <c r="K1570" i="44"/>
  <c r="P1570" i="44" s="1"/>
  <c r="A1570" i="44"/>
  <c r="K1569" i="44"/>
  <c r="P1569" i="44" s="1"/>
  <c r="A1569" i="44"/>
  <c r="K1568" i="44"/>
  <c r="P1568" i="44" s="1"/>
  <c r="A1568" i="44"/>
  <c r="K1567" i="44"/>
  <c r="P1567" i="44" s="1"/>
  <c r="A1567" i="44"/>
  <c r="K1566" i="44"/>
  <c r="P1566" i="44" s="1"/>
  <c r="A1566" i="44"/>
  <c r="K1565" i="44"/>
  <c r="P1565" i="44" s="1"/>
  <c r="A1565" i="44"/>
  <c r="K1564" i="44"/>
  <c r="P1564" i="44" s="1"/>
  <c r="A1564" i="44"/>
  <c r="K1563" i="44"/>
  <c r="P1563" i="44" s="1"/>
  <c r="A1563" i="44"/>
  <c r="K1562" i="44"/>
  <c r="P1562" i="44" s="1"/>
  <c r="A1562" i="44"/>
  <c r="K1561" i="44"/>
  <c r="P1561" i="44" s="1"/>
  <c r="A1561" i="44"/>
  <c r="K1560" i="44"/>
  <c r="P1560" i="44" s="1"/>
  <c r="A1560" i="44"/>
  <c r="K1559" i="44"/>
  <c r="P1559" i="44" s="1"/>
  <c r="A1559" i="44"/>
  <c r="K1558" i="44"/>
  <c r="P1558" i="44" s="1"/>
  <c r="A1558" i="44"/>
  <c r="K1557" i="44"/>
  <c r="P1557" i="44" s="1"/>
  <c r="A1557" i="44"/>
  <c r="K1556" i="44"/>
  <c r="P1556" i="44" s="1"/>
  <c r="A1556" i="44"/>
  <c r="K1555" i="44"/>
  <c r="P1555" i="44" s="1"/>
  <c r="A1555" i="44"/>
  <c r="K1554" i="44"/>
  <c r="P1554" i="44" s="1"/>
  <c r="A1554" i="44"/>
  <c r="K1553" i="44"/>
  <c r="P1553" i="44" s="1"/>
  <c r="A1553" i="44"/>
  <c r="K1552" i="44"/>
  <c r="P1552" i="44" s="1"/>
  <c r="A1552" i="44"/>
  <c r="K1551" i="44"/>
  <c r="P1551" i="44" s="1"/>
  <c r="A1551" i="44"/>
  <c r="K1550" i="44"/>
  <c r="P1550" i="44" s="1"/>
  <c r="A1550" i="44"/>
  <c r="K1549" i="44"/>
  <c r="P1549" i="44" s="1"/>
  <c r="A1549" i="44"/>
  <c r="K1548" i="44"/>
  <c r="P1548" i="44" s="1"/>
  <c r="A1548" i="44"/>
  <c r="K1547" i="44"/>
  <c r="P1547" i="44" s="1"/>
  <c r="A1547" i="44"/>
  <c r="K1546" i="44"/>
  <c r="P1546" i="44" s="1"/>
  <c r="A1546" i="44"/>
  <c r="K1545" i="44"/>
  <c r="P1545" i="44" s="1"/>
  <c r="A1545" i="44"/>
  <c r="K1544" i="44"/>
  <c r="P1544" i="44" s="1"/>
  <c r="A1544" i="44"/>
  <c r="K1543" i="44"/>
  <c r="P1543" i="44" s="1"/>
  <c r="A1543" i="44"/>
  <c r="K1542" i="44"/>
  <c r="P1542" i="44" s="1"/>
  <c r="A1542" i="44"/>
  <c r="K1541" i="44"/>
  <c r="P1541" i="44" s="1"/>
  <c r="A1541" i="44"/>
  <c r="K1540" i="44"/>
  <c r="P1540" i="44" s="1"/>
  <c r="A1540" i="44"/>
  <c r="K1539" i="44"/>
  <c r="P1539" i="44" s="1"/>
  <c r="A1539" i="44"/>
  <c r="K1538" i="44"/>
  <c r="P1538" i="44" s="1"/>
  <c r="A1538" i="44"/>
  <c r="K1537" i="44"/>
  <c r="P1537" i="44" s="1"/>
  <c r="A1537" i="44"/>
  <c r="K1536" i="44"/>
  <c r="P1536" i="44" s="1"/>
  <c r="A1536" i="44"/>
  <c r="K1535" i="44"/>
  <c r="P1535" i="44" s="1"/>
  <c r="A1535" i="44"/>
  <c r="K1534" i="44"/>
  <c r="P1534" i="44" s="1"/>
  <c r="A1534" i="44"/>
  <c r="K1533" i="44"/>
  <c r="P1533" i="44" s="1"/>
  <c r="A1533" i="44"/>
  <c r="K1532" i="44"/>
  <c r="P1532" i="44" s="1"/>
  <c r="A1532" i="44"/>
  <c r="K1531" i="44"/>
  <c r="P1531" i="44" s="1"/>
  <c r="A1531" i="44"/>
  <c r="K1530" i="44"/>
  <c r="P1530" i="44" s="1"/>
  <c r="A1530" i="44"/>
  <c r="K1529" i="44"/>
  <c r="P1529" i="44" s="1"/>
  <c r="A1529" i="44"/>
  <c r="K1528" i="44"/>
  <c r="P1528" i="44" s="1"/>
  <c r="A1528" i="44"/>
  <c r="K1527" i="44"/>
  <c r="P1527" i="44" s="1"/>
  <c r="A1527" i="44"/>
  <c r="K1526" i="44"/>
  <c r="P1526" i="44" s="1"/>
  <c r="A1526" i="44"/>
  <c r="K1525" i="44"/>
  <c r="P1525" i="44" s="1"/>
  <c r="A1525" i="44"/>
  <c r="K1524" i="44"/>
  <c r="P1524" i="44" s="1"/>
  <c r="A1524" i="44"/>
  <c r="K1523" i="44"/>
  <c r="P1523" i="44" s="1"/>
  <c r="A1523" i="44"/>
  <c r="K1522" i="44"/>
  <c r="P1522" i="44" s="1"/>
  <c r="A1522" i="44"/>
  <c r="K1521" i="44"/>
  <c r="P1521" i="44" s="1"/>
  <c r="A1521" i="44"/>
  <c r="K1520" i="44"/>
  <c r="P1520" i="44" s="1"/>
  <c r="A1520" i="44"/>
  <c r="K1519" i="44"/>
  <c r="P1519" i="44" s="1"/>
  <c r="A1519" i="44"/>
  <c r="K1518" i="44"/>
  <c r="P1518" i="44" s="1"/>
  <c r="A1518" i="44"/>
  <c r="K1517" i="44"/>
  <c r="P1517" i="44" s="1"/>
  <c r="A1517" i="44"/>
  <c r="K1516" i="44"/>
  <c r="P1516" i="44" s="1"/>
  <c r="A1516" i="44"/>
  <c r="K1515" i="44"/>
  <c r="P1515" i="44" s="1"/>
  <c r="A1515" i="44"/>
  <c r="K1514" i="44"/>
  <c r="P1514" i="44" s="1"/>
  <c r="A1514" i="44"/>
  <c r="K1513" i="44"/>
  <c r="P1513" i="44" s="1"/>
  <c r="A1513" i="44"/>
  <c r="K1512" i="44"/>
  <c r="P1512" i="44" s="1"/>
  <c r="A1512" i="44"/>
  <c r="K1511" i="44"/>
  <c r="P1511" i="44" s="1"/>
  <c r="A1511" i="44"/>
  <c r="K1510" i="44"/>
  <c r="P1510" i="44" s="1"/>
  <c r="A1510" i="44"/>
  <c r="K1509" i="44"/>
  <c r="P1509" i="44" s="1"/>
  <c r="A1509" i="44"/>
  <c r="K1508" i="44"/>
  <c r="P1508" i="44" s="1"/>
  <c r="A1508" i="44"/>
  <c r="K1507" i="44"/>
  <c r="P1507" i="44" s="1"/>
  <c r="A1507" i="44"/>
  <c r="K1506" i="44"/>
  <c r="P1506" i="44" s="1"/>
  <c r="A1506" i="44"/>
  <c r="K1505" i="44"/>
  <c r="P1505" i="44" s="1"/>
  <c r="A1505" i="44"/>
  <c r="K1504" i="44"/>
  <c r="P1504" i="44" s="1"/>
  <c r="A1504" i="44"/>
  <c r="K1503" i="44"/>
  <c r="P1503" i="44" s="1"/>
  <c r="A1503" i="44"/>
  <c r="K1502" i="44"/>
  <c r="P1502" i="44" s="1"/>
  <c r="A1502" i="44"/>
  <c r="K1501" i="44"/>
  <c r="P1501" i="44" s="1"/>
  <c r="A1501" i="44"/>
  <c r="K1500" i="44"/>
  <c r="P1500" i="44" s="1"/>
  <c r="A1500" i="44"/>
  <c r="K1499" i="44"/>
  <c r="P1499" i="44" s="1"/>
  <c r="A1499" i="44"/>
  <c r="K1498" i="44"/>
  <c r="P1498" i="44" s="1"/>
  <c r="A1498" i="44"/>
  <c r="K1497" i="44"/>
  <c r="P1497" i="44" s="1"/>
  <c r="A1497" i="44"/>
  <c r="K1496" i="44"/>
  <c r="P1496" i="44" s="1"/>
  <c r="A1496" i="44"/>
  <c r="K1495" i="44"/>
  <c r="P1495" i="44" s="1"/>
  <c r="A1495" i="44"/>
  <c r="K1494" i="44"/>
  <c r="P1494" i="44" s="1"/>
  <c r="A1494" i="44"/>
  <c r="K1493" i="44"/>
  <c r="P1493" i="44" s="1"/>
  <c r="A1493" i="44"/>
  <c r="K1492" i="44"/>
  <c r="P1492" i="44" s="1"/>
  <c r="A1492" i="44"/>
  <c r="K1491" i="44"/>
  <c r="P1491" i="44" s="1"/>
  <c r="A1491" i="44"/>
  <c r="K1490" i="44"/>
  <c r="P1490" i="44" s="1"/>
  <c r="A1490" i="44"/>
  <c r="K1489" i="44"/>
  <c r="P1489" i="44" s="1"/>
  <c r="A1489" i="44"/>
  <c r="K1488" i="44"/>
  <c r="P1488" i="44" s="1"/>
  <c r="A1488" i="44"/>
  <c r="K1487" i="44"/>
  <c r="P1487" i="44" s="1"/>
  <c r="A1487" i="44"/>
  <c r="K1486" i="44"/>
  <c r="P1486" i="44" s="1"/>
  <c r="A1486" i="44"/>
  <c r="K1485" i="44"/>
  <c r="P1485" i="44" s="1"/>
  <c r="A1485" i="44"/>
  <c r="K1484" i="44"/>
  <c r="P1484" i="44" s="1"/>
  <c r="A1484" i="44"/>
  <c r="K1483" i="44"/>
  <c r="P1483" i="44" s="1"/>
  <c r="A1483" i="44"/>
  <c r="K1482" i="44"/>
  <c r="P1482" i="44" s="1"/>
  <c r="A1482" i="44"/>
  <c r="K1481" i="44"/>
  <c r="P1481" i="44" s="1"/>
  <c r="A1481" i="44"/>
  <c r="K1480" i="44"/>
  <c r="P1480" i="44" s="1"/>
  <c r="A1480" i="44"/>
  <c r="K1479" i="44"/>
  <c r="P1479" i="44" s="1"/>
  <c r="A1479" i="44"/>
  <c r="K1478" i="44"/>
  <c r="P1478" i="44" s="1"/>
  <c r="A1478" i="44"/>
  <c r="K1477" i="44"/>
  <c r="P1477" i="44" s="1"/>
  <c r="A1477" i="44"/>
  <c r="K1476" i="44"/>
  <c r="P1476" i="44" s="1"/>
  <c r="A1476" i="44"/>
  <c r="K1475" i="44"/>
  <c r="P1475" i="44" s="1"/>
  <c r="A1475" i="44"/>
  <c r="K1474" i="44"/>
  <c r="P1474" i="44" s="1"/>
  <c r="A1474" i="44"/>
  <c r="K1473" i="44"/>
  <c r="P1473" i="44" s="1"/>
  <c r="A1473" i="44"/>
  <c r="K1472" i="44"/>
  <c r="P1472" i="44" s="1"/>
  <c r="A1472" i="44"/>
  <c r="K1471" i="44"/>
  <c r="P1471" i="44" s="1"/>
  <c r="A1471" i="44"/>
  <c r="K1470" i="44"/>
  <c r="P1470" i="44" s="1"/>
  <c r="A1470" i="44"/>
  <c r="K1469" i="44"/>
  <c r="P1469" i="44" s="1"/>
  <c r="A1469" i="44"/>
  <c r="K1468" i="44"/>
  <c r="P1468" i="44" s="1"/>
  <c r="A1468" i="44"/>
  <c r="K1467" i="44"/>
  <c r="P1467" i="44" s="1"/>
  <c r="A1467" i="44"/>
  <c r="K1466" i="44"/>
  <c r="P1466" i="44" s="1"/>
  <c r="A1466" i="44"/>
  <c r="K1465" i="44"/>
  <c r="P1465" i="44" s="1"/>
  <c r="A1465" i="44"/>
  <c r="K1464" i="44"/>
  <c r="P1464" i="44" s="1"/>
  <c r="A1464" i="44"/>
  <c r="K1463" i="44"/>
  <c r="P1463" i="44" s="1"/>
  <c r="A1463" i="44"/>
  <c r="K1462" i="44"/>
  <c r="P1462" i="44" s="1"/>
  <c r="A1462" i="44"/>
  <c r="K1461" i="44"/>
  <c r="P1461" i="44" s="1"/>
  <c r="A1461" i="44"/>
  <c r="K1460" i="44"/>
  <c r="P1460" i="44" s="1"/>
  <c r="A1460" i="44"/>
  <c r="K1459" i="44"/>
  <c r="P1459" i="44" s="1"/>
  <c r="A1459" i="44"/>
  <c r="K1458" i="44"/>
  <c r="P1458" i="44" s="1"/>
  <c r="A1458" i="44"/>
  <c r="K1457" i="44"/>
  <c r="P1457" i="44" s="1"/>
  <c r="A1457" i="44"/>
  <c r="K1456" i="44"/>
  <c r="P1456" i="44" s="1"/>
  <c r="A1456" i="44"/>
  <c r="K1455" i="44"/>
  <c r="P1455" i="44" s="1"/>
  <c r="A1455" i="44"/>
  <c r="K1454" i="44"/>
  <c r="P1454" i="44" s="1"/>
  <c r="A1454" i="44"/>
  <c r="K1453" i="44"/>
  <c r="P1453" i="44" s="1"/>
  <c r="A1453" i="44"/>
  <c r="K1452" i="44"/>
  <c r="P1452" i="44" s="1"/>
  <c r="A1452" i="44"/>
  <c r="K1451" i="44"/>
  <c r="P1451" i="44" s="1"/>
  <c r="A1451" i="44"/>
  <c r="K1450" i="44"/>
  <c r="P1450" i="44" s="1"/>
  <c r="A1450" i="44"/>
  <c r="K1449" i="44"/>
  <c r="P1449" i="44" s="1"/>
  <c r="A1449" i="44"/>
  <c r="K1448" i="44"/>
  <c r="P1448" i="44" s="1"/>
  <c r="A1448" i="44"/>
  <c r="K1447" i="44"/>
  <c r="P1447" i="44" s="1"/>
  <c r="A1447" i="44"/>
  <c r="K1446" i="44"/>
  <c r="P1446" i="44" s="1"/>
  <c r="A1446" i="44"/>
  <c r="K1445" i="44"/>
  <c r="P1445" i="44" s="1"/>
  <c r="A1445" i="44"/>
  <c r="K1444" i="44"/>
  <c r="P1444" i="44" s="1"/>
  <c r="A1444" i="44"/>
  <c r="K1443" i="44"/>
  <c r="P1443" i="44" s="1"/>
  <c r="A1443" i="44"/>
  <c r="K1442" i="44"/>
  <c r="P1442" i="44" s="1"/>
  <c r="A1442" i="44"/>
  <c r="K1441" i="44"/>
  <c r="P1441" i="44" s="1"/>
  <c r="A1441" i="44"/>
  <c r="K1440" i="44"/>
  <c r="P1440" i="44" s="1"/>
  <c r="A1440" i="44"/>
  <c r="K1439" i="44"/>
  <c r="P1439" i="44" s="1"/>
  <c r="A1439" i="44"/>
  <c r="K1438" i="44"/>
  <c r="P1438" i="44" s="1"/>
  <c r="A1438" i="44"/>
  <c r="K1437" i="44"/>
  <c r="P1437" i="44" s="1"/>
  <c r="A1437" i="44"/>
  <c r="K1436" i="44"/>
  <c r="P1436" i="44" s="1"/>
  <c r="A1436" i="44"/>
  <c r="K1435" i="44"/>
  <c r="P1435" i="44" s="1"/>
  <c r="A1435" i="44"/>
  <c r="K1434" i="44"/>
  <c r="P1434" i="44" s="1"/>
  <c r="A1434" i="44"/>
  <c r="K1433" i="44"/>
  <c r="P1433" i="44" s="1"/>
  <c r="A1433" i="44"/>
  <c r="K1432" i="44"/>
  <c r="P1432" i="44" s="1"/>
  <c r="A1432" i="44"/>
  <c r="K1431" i="44"/>
  <c r="P1431" i="44" s="1"/>
  <c r="A1431" i="44"/>
  <c r="K1430" i="44"/>
  <c r="P1430" i="44" s="1"/>
  <c r="A1430" i="44"/>
  <c r="K1429" i="44"/>
  <c r="P1429" i="44" s="1"/>
  <c r="A1429" i="44"/>
  <c r="K1428" i="44"/>
  <c r="P1428" i="44" s="1"/>
  <c r="A1428" i="44"/>
  <c r="K1427" i="44"/>
  <c r="P1427" i="44" s="1"/>
  <c r="A1427" i="44"/>
  <c r="K1426" i="44"/>
  <c r="P1426" i="44" s="1"/>
  <c r="A1426" i="44"/>
  <c r="K1425" i="44"/>
  <c r="P1425" i="44" s="1"/>
  <c r="A1425" i="44"/>
  <c r="K1424" i="44"/>
  <c r="P1424" i="44" s="1"/>
  <c r="A1424" i="44"/>
  <c r="K1423" i="44"/>
  <c r="P1423" i="44" s="1"/>
  <c r="A1423" i="44"/>
  <c r="K1422" i="44"/>
  <c r="P1422" i="44" s="1"/>
  <c r="A1422" i="44"/>
  <c r="K1421" i="44"/>
  <c r="P1421" i="44" s="1"/>
  <c r="A1421" i="44"/>
  <c r="K1420" i="44"/>
  <c r="P1420" i="44" s="1"/>
  <c r="A1420" i="44"/>
  <c r="K1419" i="44"/>
  <c r="P1419" i="44" s="1"/>
  <c r="A1419" i="44"/>
  <c r="K1418" i="44"/>
  <c r="P1418" i="44" s="1"/>
  <c r="A1418" i="44"/>
  <c r="K1417" i="44"/>
  <c r="P1417" i="44" s="1"/>
  <c r="A1417" i="44"/>
  <c r="K1416" i="44"/>
  <c r="P1416" i="44" s="1"/>
  <c r="A1416" i="44"/>
  <c r="K1415" i="44"/>
  <c r="P1415" i="44" s="1"/>
  <c r="A1415" i="44"/>
  <c r="K1414" i="44"/>
  <c r="P1414" i="44" s="1"/>
  <c r="A1414" i="44"/>
  <c r="K1413" i="44"/>
  <c r="P1413" i="44" s="1"/>
  <c r="A1413" i="44"/>
  <c r="K1412" i="44"/>
  <c r="P1412" i="44" s="1"/>
  <c r="A1412" i="44"/>
  <c r="K1411" i="44"/>
  <c r="P1411" i="44" s="1"/>
  <c r="A1411" i="44"/>
  <c r="K1410" i="44"/>
  <c r="P1410" i="44" s="1"/>
  <c r="A1410" i="44"/>
  <c r="K1409" i="44"/>
  <c r="P1409" i="44" s="1"/>
  <c r="A1409" i="44"/>
  <c r="K1408" i="44"/>
  <c r="P1408" i="44" s="1"/>
  <c r="A1408" i="44"/>
  <c r="K1407" i="44"/>
  <c r="P1407" i="44" s="1"/>
  <c r="A1407" i="44"/>
  <c r="K1406" i="44"/>
  <c r="P1406" i="44" s="1"/>
  <c r="A1406" i="44"/>
  <c r="K1405" i="44"/>
  <c r="P1405" i="44" s="1"/>
  <c r="A1405" i="44"/>
  <c r="K1404" i="44"/>
  <c r="P1404" i="44" s="1"/>
  <c r="A1404" i="44"/>
  <c r="K1403" i="44"/>
  <c r="P1403" i="44" s="1"/>
  <c r="A1403" i="44"/>
  <c r="K1402" i="44"/>
  <c r="P1402" i="44" s="1"/>
  <c r="A1402" i="44"/>
  <c r="K1401" i="44"/>
  <c r="P1401" i="44" s="1"/>
  <c r="A1401" i="44"/>
  <c r="K1400" i="44"/>
  <c r="P1400" i="44" s="1"/>
  <c r="A1400" i="44"/>
  <c r="K1399" i="44"/>
  <c r="P1399" i="44" s="1"/>
  <c r="A1399" i="44"/>
  <c r="K1398" i="44"/>
  <c r="P1398" i="44" s="1"/>
  <c r="A1398" i="44"/>
  <c r="K1397" i="44"/>
  <c r="P1397" i="44" s="1"/>
  <c r="A1397" i="44"/>
  <c r="K1396" i="44"/>
  <c r="P1396" i="44" s="1"/>
  <c r="A1396" i="44"/>
  <c r="K1395" i="44"/>
  <c r="P1395" i="44" s="1"/>
  <c r="A1395" i="44"/>
  <c r="K1394" i="44"/>
  <c r="P1394" i="44" s="1"/>
  <c r="A1394" i="44"/>
  <c r="K1393" i="44"/>
  <c r="P1393" i="44" s="1"/>
  <c r="A1393" i="44"/>
  <c r="K1392" i="44"/>
  <c r="P1392" i="44" s="1"/>
  <c r="A1392" i="44"/>
  <c r="K1391" i="44"/>
  <c r="P1391" i="44" s="1"/>
  <c r="A1391" i="44"/>
  <c r="K1390" i="44"/>
  <c r="P1390" i="44" s="1"/>
  <c r="A1390" i="44"/>
  <c r="K1389" i="44"/>
  <c r="P1389" i="44" s="1"/>
  <c r="A1389" i="44"/>
  <c r="K1388" i="44"/>
  <c r="P1388" i="44" s="1"/>
  <c r="A1388" i="44"/>
  <c r="K1387" i="44"/>
  <c r="P1387" i="44" s="1"/>
  <c r="A1387" i="44"/>
  <c r="K1386" i="44"/>
  <c r="P1386" i="44" s="1"/>
  <c r="A1386" i="44"/>
  <c r="K1385" i="44"/>
  <c r="P1385" i="44" s="1"/>
  <c r="A1385" i="44"/>
  <c r="K1384" i="44"/>
  <c r="P1384" i="44" s="1"/>
  <c r="A1384" i="44"/>
  <c r="K1383" i="44"/>
  <c r="P1383" i="44" s="1"/>
  <c r="A1383" i="44"/>
  <c r="K1382" i="44"/>
  <c r="P1382" i="44" s="1"/>
  <c r="A1382" i="44"/>
  <c r="K1381" i="44"/>
  <c r="P1381" i="44" s="1"/>
  <c r="A1381" i="44"/>
  <c r="K1380" i="44"/>
  <c r="P1380" i="44" s="1"/>
  <c r="A1380" i="44"/>
  <c r="K1379" i="44"/>
  <c r="P1379" i="44" s="1"/>
  <c r="A1379" i="44"/>
  <c r="K1378" i="44"/>
  <c r="P1378" i="44" s="1"/>
  <c r="A1378" i="44"/>
  <c r="K1377" i="44"/>
  <c r="P1377" i="44" s="1"/>
  <c r="A1377" i="44"/>
  <c r="K1376" i="44"/>
  <c r="P1376" i="44" s="1"/>
  <c r="A1376" i="44"/>
  <c r="K1375" i="44"/>
  <c r="P1375" i="44" s="1"/>
  <c r="A1375" i="44"/>
  <c r="K1374" i="44"/>
  <c r="P1374" i="44" s="1"/>
  <c r="A1374" i="44"/>
  <c r="K1373" i="44"/>
  <c r="P1373" i="44" s="1"/>
  <c r="A1373" i="44"/>
  <c r="K1372" i="44"/>
  <c r="P1372" i="44" s="1"/>
  <c r="A1372" i="44"/>
  <c r="K1371" i="44"/>
  <c r="P1371" i="44" s="1"/>
  <c r="A1371" i="44"/>
  <c r="K1370" i="44"/>
  <c r="P1370" i="44" s="1"/>
  <c r="A1370" i="44"/>
  <c r="K1369" i="44"/>
  <c r="P1369" i="44" s="1"/>
  <c r="A1369" i="44"/>
  <c r="K1368" i="44"/>
  <c r="P1368" i="44" s="1"/>
  <c r="A1368" i="44"/>
  <c r="K1367" i="44"/>
  <c r="P1367" i="44" s="1"/>
  <c r="A1367" i="44"/>
  <c r="K1366" i="44"/>
  <c r="P1366" i="44" s="1"/>
  <c r="A1366" i="44"/>
  <c r="K1365" i="44"/>
  <c r="P1365" i="44" s="1"/>
  <c r="A1365" i="44"/>
  <c r="K1364" i="44"/>
  <c r="P1364" i="44" s="1"/>
  <c r="A1364" i="44"/>
  <c r="K1363" i="44"/>
  <c r="P1363" i="44" s="1"/>
  <c r="A1363" i="44"/>
  <c r="K1362" i="44"/>
  <c r="P1362" i="44" s="1"/>
  <c r="A1362" i="44"/>
  <c r="K1361" i="44"/>
  <c r="P1361" i="44" s="1"/>
  <c r="A1361" i="44"/>
  <c r="K1360" i="44"/>
  <c r="P1360" i="44" s="1"/>
  <c r="A1360" i="44"/>
  <c r="K1359" i="44"/>
  <c r="P1359" i="44" s="1"/>
  <c r="A1359" i="44"/>
  <c r="K1358" i="44"/>
  <c r="P1358" i="44" s="1"/>
  <c r="A1358" i="44"/>
  <c r="K1357" i="44"/>
  <c r="P1357" i="44" s="1"/>
  <c r="A1357" i="44"/>
  <c r="K1356" i="44"/>
  <c r="P1356" i="44" s="1"/>
  <c r="A1356" i="44"/>
  <c r="K1355" i="44"/>
  <c r="P1355" i="44" s="1"/>
  <c r="A1355" i="44"/>
  <c r="K1354" i="44"/>
  <c r="P1354" i="44" s="1"/>
  <c r="A1354" i="44"/>
  <c r="K1353" i="44"/>
  <c r="P1353" i="44" s="1"/>
  <c r="A1353" i="44"/>
  <c r="K1352" i="44"/>
  <c r="P1352" i="44" s="1"/>
  <c r="A1352" i="44"/>
  <c r="K1351" i="44"/>
  <c r="P1351" i="44" s="1"/>
  <c r="A1351" i="44"/>
  <c r="K1350" i="44"/>
  <c r="P1350" i="44" s="1"/>
  <c r="A1350" i="44"/>
  <c r="K1349" i="44"/>
  <c r="P1349" i="44" s="1"/>
  <c r="A1349" i="44"/>
  <c r="K1348" i="44"/>
  <c r="P1348" i="44" s="1"/>
  <c r="A1348" i="44"/>
  <c r="K1347" i="44"/>
  <c r="P1347" i="44" s="1"/>
  <c r="A1347" i="44"/>
  <c r="K1346" i="44"/>
  <c r="P1346" i="44" s="1"/>
  <c r="A1346" i="44"/>
  <c r="K1345" i="44"/>
  <c r="P1345" i="44" s="1"/>
  <c r="A1345" i="44"/>
  <c r="K1344" i="44"/>
  <c r="P1344" i="44" s="1"/>
  <c r="A1344" i="44"/>
  <c r="K1343" i="44"/>
  <c r="P1343" i="44" s="1"/>
  <c r="A1343" i="44"/>
  <c r="K1342" i="44"/>
  <c r="P1342" i="44" s="1"/>
  <c r="A1342" i="44"/>
  <c r="K1341" i="44"/>
  <c r="P1341" i="44" s="1"/>
  <c r="A1341" i="44"/>
  <c r="K1340" i="44"/>
  <c r="P1340" i="44" s="1"/>
  <c r="A1340" i="44"/>
  <c r="K1339" i="44"/>
  <c r="P1339" i="44" s="1"/>
  <c r="A1339" i="44"/>
  <c r="K1338" i="44"/>
  <c r="P1338" i="44" s="1"/>
  <c r="A1338" i="44"/>
  <c r="K1337" i="44"/>
  <c r="P1337" i="44" s="1"/>
  <c r="A1337" i="44"/>
  <c r="K1336" i="44"/>
  <c r="P1336" i="44" s="1"/>
  <c r="A1336" i="44"/>
  <c r="K1335" i="44"/>
  <c r="P1335" i="44" s="1"/>
  <c r="A1335" i="44"/>
  <c r="K1334" i="44"/>
  <c r="P1334" i="44" s="1"/>
  <c r="A1334" i="44"/>
  <c r="K1333" i="44"/>
  <c r="P1333" i="44" s="1"/>
  <c r="A1333" i="44"/>
  <c r="K1332" i="44"/>
  <c r="P1332" i="44" s="1"/>
  <c r="A1332" i="44"/>
  <c r="K1331" i="44"/>
  <c r="P1331" i="44" s="1"/>
  <c r="A1331" i="44"/>
  <c r="K1330" i="44"/>
  <c r="P1330" i="44" s="1"/>
  <c r="A1330" i="44"/>
  <c r="K1329" i="44"/>
  <c r="P1329" i="44" s="1"/>
  <c r="A1329" i="44"/>
  <c r="K1328" i="44"/>
  <c r="P1328" i="44" s="1"/>
  <c r="A1328" i="44"/>
  <c r="K1327" i="44"/>
  <c r="P1327" i="44" s="1"/>
  <c r="A1327" i="44"/>
  <c r="K1326" i="44"/>
  <c r="P1326" i="44" s="1"/>
  <c r="A1326" i="44"/>
  <c r="K1325" i="44"/>
  <c r="P1325" i="44" s="1"/>
  <c r="A1325" i="44"/>
  <c r="K1324" i="44"/>
  <c r="P1324" i="44" s="1"/>
  <c r="A1324" i="44"/>
  <c r="K1323" i="44"/>
  <c r="P1323" i="44" s="1"/>
  <c r="A1323" i="44"/>
  <c r="K1322" i="44"/>
  <c r="P1322" i="44" s="1"/>
  <c r="A1322" i="44"/>
  <c r="K1321" i="44"/>
  <c r="P1321" i="44" s="1"/>
  <c r="A1321" i="44"/>
  <c r="K1320" i="44"/>
  <c r="P1320" i="44" s="1"/>
  <c r="A1320" i="44"/>
  <c r="K1319" i="44"/>
  <c r="P1319" i="44" s="1"/>
  <c r="A1319" i="44"/>
  <c r="K1318" i="44"/>
  <c r="P1318" i="44" s="1"/>
  <c r="A1318" i="44"/>
  <c r="K1317" i="44"/>
  <c r="P1317" i="44" s="1"/>
  <c r="A1317" i="44"/>
  <c r="K1316" i="44"/>
  <c r="P1316" i="44" s="1"/>
  <c r="A1316" i="44"/>
  <c r="K1315" i="44"/>
  <c r="P1315" i="44" s="1"/>
  <c r="A1315" i="44"/>
  <c r="K1314" i="44"/>
  <c r="P1314" i="44" s="1"/>
  <c r="A1314" i="44"/>
  <c r="K1313" i="44"/>
  <c r="P1313" i="44" s="1"/>
  <c r="A1313" i="44"/>
  <c r="K1312" i="44"/>
  <c r="P1312" i="44" s="1"/>
  <c r="A1312" i="44"/>
  <c r="K1311" i="44"/>
  <c r="P1311" i="44" s="1"/>
  <c r="A1311" i="44"/>
  <c r="K1310" i="44"/>
  <c r="P1310" i="44" s="1"/>
  <c r="A1310" i="44"/>
  <c r="K1309" i="44"/>
  <c r="P1309" i="44" s="1"/>
  <c r="A1309" i="44"/>
  <c r="K1308" i="44"/>
  <c r="P1308" i="44" s="1"/>
  <c r="A1308" i="44"/>
  <c r="K1307" i="44"/>
  <c r="P1307" i="44" s="1"/>
  <c r="A1307" i="44"/>
  <c r="K1306" i="44"/>
  <c r="P1306" i="44" s="1"/>
  <c r="A1306" i="44"/>
  <c r="K1305" i="44"/>
  <c r="P1305" i="44" s="1"/>
  <c r="A1305" i="44"/>
  <c r="K1304" i="44"/>
  <c r="P1304" i="44" s="1"/>
  <c r="A1304" i="44"/>
  <c r="K1303" i="44"/>
  <c r="P1303" i="44" s="1"/>
  <c r="A1303" i="44"/>
  <c r="K1302" i="44"/>
  <c r="P1302" i="44" s="1"/>
  <c r="A1302" i="44"/>
  <c r="K1301" i="44"/>
  <c r="P1301" i="44" s="1"/>
  <c r="A1301" i="44"/>
  <c r="K1300" i="44"/>
  <c r="P1300" i="44" s="1"/>
  <c r="A1300" i="44"/>
  <c r="K1299" i="44"/>
  <c r="P1299" i="44" s="1"/>
  <c r="A1299" i="44"/>
  <c r="K1298" i="44"/>
  <c r="P1298" i="44" s="1"/>
  <c r="A1298" i="44"/>
  <c r="K1297" i="44"/>
  <c r="P1297" i="44" s="1"/>
  <c r="A1297" i="44"/>
  <c r="K1296" i="44"/>
  <c r="P1296" i="44" s="1"/>
  <c r="A1296" i="44"/>
  <c r="K1295" i="44"/>
  <c r="P1295" i="44" s="1"/>
  <c r="A1295" i="44"/>
  <c r="K1294" i="44"/>
  <c r="P1294" i="44" s="1"/>
  <c r="A1294" i="44"/>
  <c r="K1293" i="44"/>
  <c r="P1293" i="44" s="1"/>
  <c r="A1293" i="44"/>
  <c r="K1292" i="44"/>
  <c r="P1292" i="44" s="1"/>
  <c r="A1292" i="44"/>
  <c r="K1291" i="44"/>
  <c r="P1291" i="44" s="1"/>
  <c r="A1291" i="44"/>
  <c r="K1290" i="44"/>
  <c r="P1290" i="44" s="1"/>
  <c r="A1290" i="44"/>
  <c r="K1289" i="44"/>
  <c r="P1289" i="44" s="1"/>
  <c r="A1289" i="44"/>
  <c r="K1288" i="44"/>
  <c r="P1288" i="44" s="1"/>
  <c r="A1288" i="44"/>
  <c r="K1287" i="44"/>
  <c r="P1287" i="44" s="1"/>
  <c r="A1287" i="44"/>
  <c r="K1286" i="44"/>
  <c r="P1286" i="44" s="1"/>
  <c r="A1286" i="44"/>
  <c r="K1285" i="44"/>
  <c r="P1285" i="44" s="1"/>
  <c r="A1285" i="44"/>
  <c r="K1284" i="44"/>
  <c r="P1284" i="44" s="1"/>
  <c r="A1284" i="44"/>
  <c r="K1283" i="44"/>
  <c r="P1283" i="44" s="1"/>
  <c r="A1283" i="44"/>
  <c r="K1282" i="44"/>
  <c r="P1282" i="44" s="1"/>
  <c r="A1282" i="44"/>
  <c r="K1281" i="44"/>
  <c r="P1281" i="44" s="1"/>
  <c r="A1281" i="44"/>
  <c r="K1280" i="44"/>
  <c r="P1280" i="44" s="1"/>
  <c r="A1280" i="44"/>
  <c r="K1279" i="44"/>
  <c r="P1279" i="44" s="1"/>
  <c r="A1279" i="44"/>
  <c r="K1278" i="44"/>
  <c r="P1278" i="44" s="1"/>
  <c r="A1278" i="44"/>
  <c r="K1277" i="44"/>
  <c r="P1277" i="44" s="1"/>
  <c r="A1277" i="44"/>
  <c r="K1276" i="44"/>
  <c r="P1276" i="44" s="1"/>
  <c r="A1276" i="44"/>
  <c r="K1275" i="44"/>
  <c r="P1275" i="44" s="1"/>
  <c r="A1275" i="44"/>
  <c r="K1274" i="44"/>
  <c r="P1274" i="44" s="1"/>
  <c r="A1274" i="44"/>
  <c r="K1273" i="44"/>
  <c r="P1273" i="44" s="1"/>
  <c r="A1273" i="44"/>
  <c r="K1272" i="44"/>
  <c r="P1272" i="44" s="1"/>
  <c r="A1272" i="44"/>
  <c r="K1271" i="44"/>
  <c r="P1271" i="44" s="1"/>
  <c r="A1271" i="44"/>
  <c r="K1270" i="44"/>
  <c r="P1270" i="44" s="1"/>
  <c r="A1270" i="44"/>
  <c r="K1269" i="44"/>
  <c r="P1269" i="44" s="1"/>
  <c r="A1269" i="44"/>
  <c r="K1268" i="44"/>
  <c r="P1268" i="44" s="1"/>
  <c r="A1268" i="44"/>
  <c r="K1267" i="44"/>
  <c r="P1267" i="44" s="1"/>
  <c r="A1267" i="44"/>
  <c r="K1266" i="44"/>
  <c r="P1266" i="44" s="1"/>
  <c r="A1266" i="44"/>
  <c r="K1265" i="44"/>
  <c r="P1265" i="44" s="1"/>
  <c r="A1265" i="44"/>
  <c r="K1264" i="44"/>
  <c r="P1264" i="44" s="1"/>
  <c r="A1264" i="44"/>
  <c r="K1263" i="44"/>
  <c r="P1263" i="44" s="1"/>
  <c r="A1263" i="44"/>
  <c r="K1262" i="44"/>
  <c r="P1262" i="44" s="1"/>
  <c r="A1262" i="44"/>
  <c r="K1261" i="44"/>
  <c r="P1261" i="44" s="1"/>
  <c r="A1261" i="44"/>
  <c r="K1260" i="44"/>
  <c r="P1260" i="44" s="1"/>
  <c r="A1260" i="44"/>
  <c r="K1259" i="44"/>
  <c r="P1259" i="44" s="1"/>
  <c r="A1259" i="44"/>
  <c r="K1258" i="44"/>
  <c r="P1258" i="44" s="1"/>
  <c r="A1258" i="44"/>
  <c r="K1257" i="44"/>
  <c r="P1257" i="44" s="1"/>
  <c r="A1257" i="44"/>
  <c r="K1256" i="44"/>
  <c r="P1256" i="44" s="1"/>
  <c r="A1256" i="44"/>
  <c r="K1255" i="44"/>
  <c r="P1255" i="44" s="1"/>
  <c r="A1255" i="44"/>
  <c r="K1254" i="44"/>
  <c r="P1254" i="44" s="1"/>
  <c r="A1254" i="44"/>
  <c r="K1253" i="44"/>
  <c r="P1253" i="44" s="1"/>
  <c r="A1253" i="44"/>
  <c r="K1252" i="44"/>
  <c r="P1252" i="44" s="1"/>
  <c r="A1252" i="44"/>
  <c r="K1251" i="44"/>
  <c r="P1251" i="44" s="1"/>
  <c r="A1251" i="44"/>
  <c r="K1250" i="44"/>
  <c r="P1250" i="44" s="1"/>
  <c r="A1250" i="44"/>
  <c r="K1249" i="44"/>
  <c r="P1249" i="44" s="1"/>
  <c r="A1249" i="44"/>
  <c r="K1248" i="44"/>
  <c r="P1248" i="44" s="1"/>
  <c r="A1248" i="44"/>
  <c r="K1247" i="44"/>
  <c r="P1247" i="44" s="1"/>
  <c r="A1247" i="44"/>
  <c r="K1246" i="44"/>
  <c r="P1246" i="44" s="1"/>
  <c r="A1246" i="44"/>
  <c r="K1245" i="44"/>
  <c r="P1245" i="44" s="1"/>
  <c r="A1245" i="44"/>
  <c r="K1244" i="44"/>
  <c r="P1244" i="44" s="1"/>
  <c r="A1244" i="44"/>
  <c r="K1243" i="44"/>
  <c r="P1243" i="44" s="1"/>
  <c r="A1243" i="44"/>
  <c r="K1242" i="44"/>
  <c r="P1242" i="44" s="1"/>
  <c r="A1242" i="44"/>
  <c r="K1241" i="44"/>
  <c r="P1241" i="44" s="1"/>
  <c r="A1241" i="44"/>
  <c r="K1240" i="44"/>
  <c r="P1240" i="44" s="1"/>
  <c r="A1240" i="44"/>
  <c r="K1239" i="44"/>
  <c r="P1239" i="44" s="1"/>
  <c r="A1239" i="44"/>
  <c r="K1238" i="44"/>
  <c r="P1238" i="44" s="1"/>
  <c r="A1238" i="44"/>
  <c r="K1237" i="44"/>
  <c r="P1237" i="44" s="1"/>
  <c r="A1237" i="44"/>
  <c r="K1236" i="44"/>
  <c r="P1236" i="44" s="1"/>
  <c r="A1236" i="44"/>
  <c r="K1235" i="44"/>
  <c r="P1235" i="44" s="1"/>
  <c r="A1235" i="44"/>
  <c r="K1234" i="44"/>
  <c r="P1234" i="44" s="1"/>
  <c r="A1234" i="44"/>
  <c r="K1233" i="44"/>
  <c r="P1233" i="44" s="1"/>
  <c r="A1233" i="44"/>
  <c r="K1232" i="44"/>
  <c r="P1232" i="44" s="1"/>
  <c r="A1232" i="44"/>
  <c r="K1231" i="44"/>
  <c r="P1231" i="44" s="1"/>
  <c r="A1231" i="44"/>
  <c r="K1230" i="44"/>
  <c r="P1230" i="44" s="1"/>
  <c r="A1230" i="44"/>
  <c r="K1229" i="44"/>
  <c r="P1229" i="44" s="1"/>
  <c r="A1229" i="44"/>
  <c r="K1228" i="44"/>
  <c r="P1228" i="44" s="1"/>
  <c r="A1228" i="44"/>
  <c r="K1227" i="44"/>
  <c r="P1227" i="44" s="1"/>
  <c r="A1227" i="44"/>
  <c r="K1226" i="44"/>
  <c r="P1226" i="44" s="1"/>
  <c r="A1226" i="44"/>
  <c r="K1225" i="44"/>
  <c r="P1225" i="44" s="1"/>
  <c r="A1225" i="44"/>
  <c r="K1224" i="44"/>
  <c r="P1224" i="44" s="1"/>
  <c r="A1224" i="44"/>
  <c r="K1223" i="44"/>
  <c r="P1223" i="44" s="1"/>
  <c r="A1223" i="44"/>
  <c r="K1222" i="44"/>
  <c r="P1222" i="44" s="1"/>
  <c r="A1222" i="44"/>
  <c r="K1221" i="44"/>
  <c r="P1221" i="44" s="1"/>
  <c r="A1221" i="44"/>
  <c r="K1220" i="44"/>
  <c r="P1220" i="44" s="1"/>
  <c r="A1220" i="44"/>
  <c r="K1219" i="44"/>
  <c r="P1219" i="44" s="1"/>
  <c r="A1219" i="44"/>
  <c r="K1218" i="44"/>
  <c r="P1218" i="44" s="1"/>
  <c r="A1218" i="44"/>
  <c r="K1217" i="44"/>
  <c r="P1217" i="44" s="1"/>
  <c r="A1217" i="44"/>
  <c r="K1216" i="44"/>
  <c r="P1216" i="44" s="1"/>
  <c r="A1216" i="44"/>
  <c r="K1215" i="44"/>
  <c r="P1215" i="44" s="1"/>
  <c r="A1215" i="44"/>
  <c r="K1214" i="44"/>
  <c r="P1214" i="44" s="1"/>
  <c r="A1214" i="44"/>
  <c r="K1213" i="44"/>
  <c r="P1213" i="44" s="1"/>
  <c r="A1213" i="44"/>
  <c r="K1212" i="44"/>
  <c r="P1212" i="44" s="1"/>
  <c r="A1212" i="44"/>
  <c r="K1211" i="44"/>
  <c r="P1211" i="44" s="1"/>
  <c r="A1211" i="44"/>
  <c r="K1210" i="44"/>
  <c r="P1210" i="44" s="1"/>
  <c r="A1210" i="44"/>
  <c r="K1209" i="44"/>
  <c r="P1209" i="44" s="1"/>
  <c r="A1209" i="44"/>
  <c r="K1208" i="44"/>
  <c r="P1208" i="44" s="1"/>
  <c r="A1208" i="44"/>
  <c r="K1207" i="44"/>
  <c r="P1207" i="44" s="1"/>
  <c r="A1207" i="44"/>
  <c r="K1206" i="44"/>
  <c r="P1206" i="44" s="1"/>
  <c r="A1206" i="44"/>
  <c r="K1205" i="44"/>
  <c r="P1205" i="44" s="1"/>
  <c r="A1205" i="44"/>
  <c r="K1204" i="44"/>
  <c r="P1204" i="44" s="1"/>
  <c r="A1204" i="44"/>
  <c r="K1203" i="44"/>
  <c r="P1203" i="44" s="1"/>
  <c r="A1203" i="44"/>
  <c r="K1202" i="44"/>
  <c r="P1202" i="44" s="1"/>
  <c r="A1202" i="44"/>
  <c r="K1201" i="44"/>
  <c r="P1201" i="44" s="1"/>
  <c r="A1201" i="44"/>
  <c r="K1200" i="44"/>
  <c r="P1200" i="44" s="1"/>
  <c r="A1200" i="44"/>
  <c r="K1199" i="44"/>
  <c r="P1199" i="44" s="1"/>
  <c r="A1199" i="44"/>
  <c r="K1198" i="44"/>
  <c r="P1198" i="44" s="1"/>
  <c r="A1198" i="44"/>
  <c r="K1197" i="44"/>
  <c r="P1197" i="44" s="1"/>
  <c r="A1197" i="44"/>
  <c r="K1196" i="44"/>
  <c r="P1196" i="44" s="1"/>
  <c r="A1196" i="44"/>
  <c r="K1195" i="44"/>
  <c r="P1195" i="44" s="1"/>
  <c r="A1195" i="44"/>
  <c r="K1194" i="44"/>
  <c r="P1194" i="44" s="1"/>
  <c r="A1194" i="44"/>
  <c r="K1193" i="44"/>
  <c r="P1193" i="44" s="1"/>
  <c r="A1193" i="44"/>
  <c r="K1192" i="44"/>
  <c r="P1192" i="44" s="1"/>
  <c r="A1192" i="44"/>
  <c r="K1191" i="44"/>
  <c r="P1191" i="44" s="1"/>
  <c r="A1191" i="44"/>
  <c r="K1190" i="44"/>
  <c r="P1190" i="44" s="1"/>
  <c r="A1190" i="44"/>
  <c r="K1189" i="44"/>
  <c r="P1189" i="44" s="1"/>
  <c r="A1189" i="44"/>
  <c r="K1188" i="44"/>
  <c r="P1188" i="44" s="1"/>
  <c r="A1188" i="44"/>
  <c r="K1187" i="44"/>
  <c r="P1187" i="44" s="1"/>
  <c r="A1187" i="44"/>
  <c r="K1186" i="44"/>
  <c r="P1186" i="44" s="1"/>
  <c r="A1186" i="44"/>
  <c r="K1185" i="44"/>
  <c r="P1185" i="44" s="1"/>
  <c r="A1185" i="44"/>
  <c r="K1184" i="44"/>
  <c r="P1184" i="44" s="1"/>
  <c r="A1184" i="44"/>
  <c r="K1183" i="44"/>
  <c r="P1183" i="44" s="1"/>
  <c r="A1183" i="44"/>
  <c r="K1182" i="44"/>
  <c r="P1182" i="44" s="1"/>
  <c r="A1182" i="44"/>
  <c r="K1181" i="44"/>
  <c r="P1181" i="44" s="1"/>
  <c r="A1181" i="44"/>
  <c r="K1180" i="44"/>
  <c r="P1180" i="44" s="1"/>
  <c r="A1180" i="44"/>
  <c r="K1179" i="44"/>
  <c r="P1179" i="44" s="1"/>
  <c r="A1179" i="44"/>
  <c r="K1178" i="44"/>
  <c r="P1178" i="44" s="1"/>
  <c r="A1178" i="44"/>
  <c r="K1177" i="44"/>
  <c r="P1177" i="44" s="1"/>
  <c r="A1177" i="44"/>
  <c r="K1176" i="44"/>
  <c r="P1176" i="44" s="1"/>
  <c r="A1176" i="44"/>
  <c r="K1175" i="44"/>
  <c r="P1175" i="44" s="1"/>
  <c r="A1175" i="44"/>
  <c r="K1174" i="44"/>
  <c r="P1174" i="44" s="1"/>
  <c r="A1174" i="44"/>
  <c r="K1173" i="44"/>
  <c r="P1173" i="44" s="1"/>
  <c r="A1173" i="44"/>
  <c r="K1172" i="44"/>
  <c r="P1172" i="44" s="1"/>
  <c r="A1172" i="44"/>
  <c r="K1171" i="44"/>
  <c r="P1171" i="44" s="1"/>
  <c r="A1171" i="44"/>
  <c r="K1170" i="44"/>
  <c r="P1170" i="44" s="1"/>
  <c r="A1170" i="44"/>
  <c r="K1169" i="44"/>
  <c r="P1169" i="44" s="1"/>
  <c r="A1169" i="44"/>
  <c r="K1168" i="44"/>
  <c r="P1168" i="44" s="1"/>
  <c r="A1168" i="44"/>
  <c r="K1167" i="44"/>
  <c r="P1167" i="44" s="1"/>
  <c r="A1167" i="44"/>
  <c r="K1166" i="44"/>
  <c r="P1166" i="44" s="1"/>
  <c r="A1166" i="44"/>
  <c r="K1165" i="44"/>
  <c r="P1165" i="44" s="1"/>
  <c r="A1165" i="44"/>
  <c r="K1164" i="44"/>
  <c r="P1164" i="44" s="1"/>
  <c r="A1164" i="44"/>
  <c r="K1163" i="44"/>
  <c r="P1163" i="44" s="1"/>
  <c r="A1163" i="44"/>
  <c r="K1162" i="44"/>
  <c r="P1162" i="44" s="1"/>
  <c r="A1162" i="44"/>
  <c r="K1161" i="44"/>
  <c r="P1161" i="44" s="1"/>
  <c r="A1161" i="44"/>
  <c r="K1160" i="44"/>
  <c r="P1160" i="44" s="1"/>
  <c r="A1160" i="44"/>
  <c r="K1159" i="44"/>
  <c r="P1159" i="44" s="1"/>
  <c r="A1159" i="44"/>
  <c r="K1158" i="44"/>
  <c r="P1158" i="44" s="1"/>
  <c r="A1158" i="44"/>
  <c r="K1157" i="44"/>
  <c r="P1157" i="44" s="1"/>
  <c r="A1157" i="44"/>
  <c r="K1156" i="44"/>
  <c r="P1156" i="44" s="1"/>
  <c r="A1156" i="44"/>
  <c r="K1155" i="44"/>
  <c r="P1155" i="44" s="1"/>
  <c r="A1155" i="44"/>
  <c r="K1154" i="44"/>
  <c r="P1154" i="44" s="1"/>
  <c r="A1154" i="44"/>
  <c r="K1153" i="44"/>
  <c r="P1153" i="44" s="1"/>
  <c r="A1153" i="44"/>
  <c r="K1152" i="44"/>
  <c r="P1152" i="44" s="1"/>
  <c r="A1152" i="44"/>
  <c r="K1151" i="44"/>
  <c r="P1151" i="44" s="1"/>
  <c r="A1151" i="44"/>
  <c r="K1150" i="44"/>
  <c r="P1150" i="44" s="1"/>
  <c r="A1150" i="44"/>
  <c r="K1149" i="44"/>
  <c r="P1149" i="44" s="1"/>
  <c r="A1149" i="44"/>
  <c r="K1148" i="44"/>
  <c r="P1148" i="44" s="1"/>
  <c r="A1148" i="44"/>
  <c r="K1147" i="44"/>
  <c r="P1147" i="44" s="1"/>
  <c r="A1147" i="44"/>
  <c r="K1146" i="44"/>
  <c r="P1146" i="44" s="1"/>
  <c r="A1146" i="44"/>
  <c r="K1145" i="44"/>
  <c r="P1145" i="44" s="1"/>
  <c r="A1145" i="44"/>
  <c r="K1144" i="44"/>
  <c r="P1144" i="44" s="1"/>
  <c r="A1144" i="44"/>
  <c r="K1143" i="44"/>
  <c r="P1143" i="44" s="1"/>
  <c r="A1143" i="44"/>
  <c r="K1142" i="44"/>
  <c r="P1142" i="44" s="1"/>
  <c r="A1142" i="44"/>
  <c r="K1141" i="44"/>
  <c r="P1141" i="44" s="1"/>
  <c r="A1141" i="44"/>
  <c r="K1140" i="44"/>
  <c r="P1140" i="44" s="1"/>
  <c r="A1140" i="44"/>
  <c r="K1139" i="44"/>
  <c r="P1139" i="44" s="1"/>
  <c r="A1139" i="44"/>
  <c r="K1138" i="44"/>
  <c r="P1138" i="44" s="1"/>
  <c r="A1138" i="44"/>
  <c r="K1137" i="44"/>
  <c r="P1137" i="44" s="1"/>
  <c r="A1137" i="44"/>
  <c r="K1136" i="44"/>
  <c r="P1136" i="44" s="1"/>
  <c r="A1136" i="44"/>
  <c r="K1135" i="44"/>
  <c r="P1135" i="44" s="1"/>
  <c r="A1135" i="44"/>
  <c r="K1134" i="44"/>
  <c r="P1134" i="44" s="1"/>
  <c r="A1134" i="44"/>
  <c r="K1133" i="44"/>
  <c r="P1133" i="44" s="1"/>
  <c r="A1133" i="44"/>
  <c r="K1132" i="44"/>
  <c r="P1132" i="44" s="1"/>
  <c r="A1132" i="44"/>
  <c r="K1131" i="44"/>
  <c r="P1131" i="44" s="1"/>
  <c r="A1131" i="44"/>
  <c r="K1130" i="44"/>
  <c r="P1130" i="44" s="1"/>
  <c r="A1130" i="44"/>
  <c r="K1129" i="44"/>
  <c r="P1129" i="44" s="1"/>
  <c r="A1129" i="44"/>
  <c r="K1128" i="44"/>
  <c r="P1128" i="44" s="1"/>
  <c r="A1128" i="44"/>
  <c r="K1127" i="44"/>
  <c r="P1127" i="44" s="1"/>
  <c r="A1127" i="44"/>
  <c r="K1126" i="44"/>
  <c r="P1126" i="44" s="1"/>
  <c r="A1126" i="44"/>
  <c r="K1125" i="44"/>
  <c r="P1125" i="44" s="1"/>
  <c r="A1125" i="44"/>
  <c r="K1124" i="44"/>
  <c r="P1124" i="44" s="1"/>
  <c r="A1124" i="44"/>
  <c r="K1123" i="44"/>
  <c r="P1123" i="44" s="1"/>
  <c r="A1123" i="44"/>
  <c r="K1122" i="44"/>
  <c r="P1122" i="44" s="1"/>
  <c r="A1122" i="44"/>
  <c r="K1121" i="44"/>
  <c r="P1121" i="44" s="1"/>
  <c r="A1121" i="44"/>
  <c r="K1120" i="44"/>
  <c r="P1120" i="44" s="1"/>
  <c r="A1120" i="44"/>
  <c r="K1119" i="44"/>
  <c r="P1119" i="44" s="1"/>
  <c r="A1119" i="44"/>
  <c r="K1118" i="44"/>
  <c r="P1118" i="44" s="1"/>
  <c r="A1118" i="44"/>
  <c r="K1117" i="44"/>
  <c r="P1117" i="44" s="1"/>
  <c r="A1117" i="44"/>
  <c r="K1116" i="44"/>
  <c r="P1116" i="44" s="1"/>
  <c r="A1116" i="44"/>
  <c r="K1115" i="44"/>
  <c r="P1115" i="44" s="1"/>
  <c r="A1115" i="44"/>
  <c r="K1114" i="44"/>
  <c r="P1114" i="44" s="1"/>
  <c r="A1114" i="44"/>
  <c r="K1113" i="44"/>
  <c r="P1113" i="44" s="1"/>
  <c r="A1113" i="44"/>
  <c r="K1112" i="44"/>
  <c r="P1112" i="44" s="1"/>
  <c r="A1112" i="44"/>
  <c r="K1111" i="44"/>
  <c r="P1111" i="44" s="1"/>
  <c r="A1111" i="44"/>
  <c r="K1110" i="44"/>
  <c r="P1110" i="44" s="1"/>
  <c r="A1110" i="44"/>
  <c r="K1109" i="44"/>
  <c r="P1109" i="44" s="1"/>
  <c r="A1109" i="44"/>
  <c r="K1108" i="44"/>
  <c r="P1108" i="44" s="1"/>
  <c r="A1108" i="44"/>
  <c r="K1107" i="44"/>
  <c r="P1107" i="44" s="1"/>
  <c r="A1107" i="44"/>
  <c r="K1106" i="44"/>
  <c r="P1106" i="44" s="1"/>
  <c r="A1106" i="44"/>
  <c r="K1105" i="44"/>
  <c r="P1105" i="44" s="1"/>
  <c r="A1105" i="44"/>
  <c r="K1104" i="44"/>
  <c r="P1104" i="44" s="1"/>
  <c r="A1104" i="44"/>
  <c r="K1103" i="44"/>
  <c r="P1103" i="44" s="1"/>
  <c r="A1103" i="44"/>
  <c r="K1102" i="44"/>
  <c r="P1102" i="44" s="1"/>
  <c r="A1102" i="44"/>
  <c r="K1101" i="44"/>
  <c r="P1101" i="44" s="1"/>
  <c r="A1101" i="44"/>
  <c r="K1100" i="44"/>
  <c r="P1100" i="44" s="1"/>
  <c r="A1100" i="44"/>
  <c r="K1099" i="44"/>
  <c r="P1099" i="44" s="1"/>
  <c r="A1099" i="44"/>
  <c r="K1098" i="44"/>
  <c r="P1098" i="44" s="1"/>
  <c r="A1098" i="44"/>
  <c r="K1097" i="44"/>
  <c r="P1097" i="44" s="1"/>
  <c r="A1097" i="44"/>
  <c r="K1096" i="44"/>
  <c r="P1096" i="44" s="1"/>
  <c r="A1096" i="44"/>
  <c r="K1095" i="44"/>
  <c r="P1095" i="44" s="1"/>
  <c r="A1095" i="44"/>
  <c r="K1094" i="44"/>
  <c r="P1094" i="44" s="1"/>
  <c r="A1094" i="44"/>
  <c r="K1093" i="44"/>
  <c r="P1093" i="44" s="1"/>
  <c r="A1093" i="44"/>
  <c r="K1092" i="44"/>
  <c r="P1092" i="44" s="1"/>
  <c r="A1092" i="44"/>
  <c r="K1091" i="44"/>
  <c r="P1091" i="44" s="1"/>
  <c r="A1091" i="44"/>
  <c r="K1090" i="44"/>
  <c r="P1090" i="44" s="1"/>
  <c r="A1090" i="44"/>
  <c r="K1089" i="44"/>
  <c r="P1089" i="44" s="1"/>
  <c r="A1089" i="44"/>
  <c r="K1088" i="44"/>
  <c r="P1088" i="44" s="1"/>
  <c r="A1088" i="44"/>
  <c r="K1087" i="44"/>
  <c r="P1087" i="44" s="1"/>
  <c r="A1087" i="44"/>
  <c r="K1086" i="44"/>
  <c r="P1086" i="44" s="1"/>
  <c r="A1086" i="44"/>
  <c r="K1085" i="44"/>
  <c r="P1085" i="44" s="1"/>
  <c r="A1085" i="44"/>
  <c r="K1084" i="44"/>
  <c r="P1084" i="44" s="1"/>
  <c r="A1084" i="44"/>
  <c r="K1083" i="44"/>
  <c r="P1083" i="44" s="1"/>
  <c r="A1083" i="44"/>
  <c r="K1082" i="44"/>
  <c r="P1082" i="44" s="1"/>
  <c r="A1082" i="44"/>
  <c r="K1081" i="44"/>
  <c r="P1081" i="44" s="1"/>
  <c r="A1081" i="44"/>
  <c r="K1080" i="44"/>
  <c r="P1080" i="44" s="1"/>
  <c r="A1080" i="44"/>
  <c r="K1079" i="44"/>
  <c r="P1079" i="44" s="1"/>
  <c r="A1079" i="44"/>
  <c r="K1078" i="44"/>
  <c r="P1078" i="44" s="1"/>
  <c r="A1078" i="44"/>
  <c r="K1077" i="44"/>
  <c r="P1077" i="44" s="1"/>
  <c r="A1077" i="44"/>
  <c r="K1076" i="44"/>
  <c r="P1076" i="44" s="1"/>
  <c r="A1076" i="44"/>
  <c r="K1075" i="44"/>
  <c r="P1075" i="44" s="1"/>
  <c r="A1075" i="44"/>
  <c r="K1074" i="44"/>
  <c r="P1074" i="44" s="1"/>
  <c r="A1074" i="44"/>
  <c r="K1073" i="44"/>
  <c r="P1073" i="44" s="1"/>
  <c r="A1073" i="44"/>
  <c r="K1072" i="44"/>
  <c r="P1072" i="44" s="1"/>
  <c r="A1072" i="44"/>
  <c r="K1071" i="44"/>
  <c r="P1071" i="44" s="1"/>
  <c r="A1071" i="44"/>
  <c r="K1070" i="44"/>
  <c r="P1070" i="44" s="1"/>
  <c r="A1070" i="44"/>
  <c r="K1069" i="44"/>
  <c r="P1069" i="44" s="1"/>
  <c r="A1069" i="44"/>
  <c r="K1068" i="44"/>
  <c r="P1068" i="44" s="1"/>
  <c r="A1068" i="44"/>
  <c r="K1067" i="44"/>
  <c r="P1067" i="44" s="1"/>
  <c r="A1067" i="44"/>
  <c r="K1066" i="44"/>
  <c r="P1066" i="44" s="1"/>
  <c r="A1066" i="44"/>
  <c r="K1065" i="44"/>
  <c r="P1065" i="44" s="1"/>
  <c r="A1065" i="44"/>
  <c r="K1064" i="44"/>
  <c r="P1064" i="44" s="1"/>
  <c r="A1064" i="44"/>
  <c r="K1063" i="44"/>
  <c r="P1063" i="44" s="1"/>
  <c r="A1063" i="44"/>
  <c r="K1062" i="44"/>
  <c r="P1062" i="44" s="1"/>
  <c r="A1062" i="44"/>
  <c r="K1061" i="44"/>
  <c r="P1061" i="44" s="1"/>
  <c r="A1061" i="44"/>
  <c r="K1060" i="44"/>
  <c r="P1060" i="44" s="1"/>
  <c r="A1060" i="44"/>
  <c r="K1059" i="44"/>
  <c r="P1059" i="44" s="1"/>
  <c r="A1059" i="44"/>
  <c r="K1058" i="44"/>
  <c r="P1058" i="44" s="1"/>
  <c r="A1058" i="44"/>
  <c r="K1057" i="44"/>
  <c r="P1057" i="44" s="1"/>
  <c r="A1057" i="44"/>
  <c r="K1056" i="44"/>
  <c r="P1056" i="44" s="1"/>
  <c r="A1056" i="44"/>
  <c r="K1055" i="44"/>
  <c r="P1055" i="44" s="1"/>
  <c r="A1055" i="44"/>
  <c r="K1054" i="44"/>
  <c r="P1054" i="44" s="1"/>
  <c r="A1054" i="44"/>
  <c r="K1053" i="44"/>
  <c r="P1053" i="44" s="1"/>
  <c r="A1053" i="44"/>
  <c r="K1052" i="44"/>
  <c r="P1052" i="44" s="1"/>
  <c r="A1052" i="44"/>
  <c r="K1051" i="44"/>
  <c r="P1051" i="44" s="1"/>
  <c r="A1051" i="44"/>
  <c r="K1050" i="44"/>
  <c r="P1050" i="44" s="1"/>
  <c r="A1050" i="44"/>
  <c r="K1049" i="44"/>
  <c r="P1049" i="44" s="1"/>
  <c r="A1049" i="44"/>
  <c r="K1048" i="44"/>
  <c r="P1048" i="44" s="1"/>
  <c r="A1048" i="44"/>
  <c r="K1047" i="44"/>
  <c r="P1047" i="44" s="1"/>
  <c r="A1047" i="44"/>
  <c r="K1046" i="44"/>
  <c r="P1046" i="44" s="1"/>
  <c r="A1046" i="44"/>
  <c r="K1045" i="44"/>
  <c r="P1045" i="44" s="1"/>
  <c r="A1045" i="44"/>
  <c r="K1044" i="44"/>
  <c r="P1044" i="44" s="1"/>
  <c r="A1044" i="44"/>
  <c r="K1043" i="44"/>
  <c r="P1043" i="44" s="1"/>
  <c r="A1043" i="44"/>
  <c r="K1042" i="44"/>
  <c r="P1042" i="44" s="1"/>
  <c r="A1042" i="44"/>
  <c r="K1041" i="44"/>
  <c r="P1041" i="44" s="1"/>
  <c r="A1041" i="44"/>
  <c r="K1040" i="44"/>
  <c r="P1040" i="44" s="1"/>
  <c r="A1040" i="44"/>
  <c r="K1039" i="44"/>
  <c r="P1039" i="44" s="1"/>
  <c r="A1039" i="44"/>
  <c r="K1038" i="44"/>
  <c r="P1038" i="44" s="1"/>
  <c r="A1038" i="44"/>
  <c r="K1037" i="44"/>
  <c r="P1037" i="44" s="1"/>
  <c r="A1037" i="44"/>
  <c r="K1036" i="44"/>
  <c r="P1036" i="44" s="1"/>
  <c r="A1036" i="44"/>
  <c r="K1035" i="44"/>
  <c r="P1035" i="44" s="1"/>
  <c r="A1035" i="44"/>
  <c r="K1034" i="44"/>
  <c r="P1034" i="44" s="1"/>
  <c r="A1034" i="44"/>
  <c r="K1033" i="44"/>
  <c r="P1033" i="44" s="1"/>
  <c r="A1033" i="44"/>
  <c r="K1032" i="44"/>
  <c r="P1032" i="44" s="1"/>
  <c r="A1032" i="44"/>
  <c r="K1031" i="44"/>
  <c r="P1031" i="44" s="1"/>
  <c r="A1031" i="44"/>
  <c r="K1030" i="44"/>
  <c r="P1030" i="44" s="1"/>
  <c r="A1030" i="44"/>
  <c r="K1029" i="44"/>
  <c r="P1029" i="44" s="1"/>
  <c r="A1029" i="44"/>
  <c r="K1028" i="44"/>
  <c r="P1028" i="44" s="1"/>
  <c r="A1028" i="44"/>
  <c r="K1027" i="44"/>
  <c r="P1027" i="44" s="1"/>
  <c r="A1027" i="44"/>
  <c r="K1026" i="44"/>
  <c r="P1026" i="44" s="1"/>
  <c r="A1026" i="44"/>
  <c r="K1025" i="44"/>
  <c r="P1025" i="44" s="1"/>
  <c r="A1025" i="44"/>
  <c r="K1024" i="44"/>
  <c r="P1024" i="44" s="1"/>
  <c r="A1024" i="44"/>
  <c r="K1023" i="44"/>
  <c r="P1023" i="44" s="1"/>
  <c r="A1023" i="44"/>
  <c r="K1022" i="44"/>
  <c r="P1022" i="44" s="1"/>
  <c r="A1022" i="44"/>
  <c r="K1021" i="44"/>
  <c r="P1021" i="44" s="1"/>
  <c r="A1021" i="44"/>
  <c r="K1020" i="44"/>
  <c r="P1020" i="44" s="1"/>
  <c r="A1020" i="44"/>
  <c r="K1019" i="44"/>
  <c r="P1019" i="44" s="1"/>
  <c r="A1019" i="44"/>
  <c r="K1018" i="44"/>
  <c r="P1018" i="44" s="1"/>
  <c r="A1018" i="44"/>
  <c r="K1017" i="44"/>
  <c r="P1017" i="44" s="1"/>
  <c r="A1017" i="44"/>
  <c r="K1016" i="44"/>
  <c r="P1016" i="44" s="1"/>
  <c r="A1016" i="44"/>
  <c r="K1015" i="44"/>
  <c r="P1015" i="44" s="1"/>
  <c r="A1015" i="44"/>
  <c r="K1014" i="44"/>
  <c r="P1014" i="44" s="1"/>
  <c r="A1014" i="44"/>
  <c r="K1013" i="44"/>
  <c r="P1013" i="44" s="1"/>
  <c r="A1013" i="44"/>
  <c r="K1012" i="44"/>
  <c r="P1012" i="44" s="1"/>
  <c r="A1012" i="44"/>
  <c r="K1011" i="44"/>
  <c r="P1011" i="44" s="1"/>
  <c r="A1011" i="44"/>
  <c r="K1010" i="44"/>
  <c r="P1010" i="44" s="1"/>
  <c r="A1010" i="44"/>
  <c r="K1009" i="44"/>
  <c r="P1009" i="44" s="1"/>
  <c r="A1009" i="44"/>
  <c r="K1008" i="44"/>
  <c r="P1008" i="44" s="1"/>
  <c r="A1008" i="44"/>
  <c r="K1007" i="44"/>
  <c r="P1007" i="44" s="1"/>
  <c r="A1007" i="44"/>
  <c r="K1006" i="44"/>
  <c r="P1006" i="44" s="1"/>
  <c r="A1006" i="44"/>
  <c r="K1005" i="44"/>
  <c r="P1005" i="44" s="1"/>
  <c r="A1005" i="44"/>
  <c r="K1004" i="44"/>
  <c r="P1004" i="44" s="1"/>
  <c r="A1004" i="44"/>
  <c r="K1003" i="44"/>
  <c r="P1003" i="44" s="1"/>
  <c r="A1003" i="44"/>
  <c r="K1002" i="44"/>
  <c r="P1002" i="44" s="1"/>
  <c r="A1002" i="44"/>
  <c r="K1001" i="44"/>
  <c r="P1001" i="44" s="1"/>
  <c r="A1001" i="44"/>
  <c r="K1000" i="44"/>
  <c r="P1000" i="44" s="1"/>
  <c r="A1000" i="44"/>
  <c r="K999" i="44"/>
  <c r="P999" i="44" s="1"/>
  <c r="A999" i="44"/>
  <c r="K998" i="44"/>
  <c r="P998" i="44" s="1"/>
  <c r="A998" i="44"/>
  <c r="K997" i="44"/>
  <c r="P997" i="44" s="1"/>
  <c r="A997" i="44"/>
  <c r="K996" i="44"/>
  <c r="P996" i="44" s="1"/>
  <c r="A996" i="44"/>
  <c r="K995" i="44"/>
  <c r="P995" i="44" s="1"/>
  <c r="A995" i="44"/>
  <c r="K994" i="44"/>
  <c r="P994" i="44" s="1"/>
  <c r="A994" i="44"/>
  <c r="K993" i="44"/>
  <c r="P993" i="44" s="1"/>
  <c r="A993" i="44"/>
  <c r="K992" i="44"/>
  <c r="P992" i="44" s="1"/>
  <c r="A992" i="44"/>
  <c r="K991" i="44"/>
  <c r="P991" i="44" s="1"/>
  <c r="A991" i="44"/>
  <c r="K990" i="44"/>
  <c r="P990" i="44" s="1"/>
  <c r="A990" i="44"/>
  <c r="K989" i="44"/>
  <c r="P989" i="44" s="1"/>
  <c r="A989" i="44"/>
  <c r="K988" i="44"/>
  <c r="P988" i="44" s="1"/>
  <c r="A988" i="44"/>
  <c r="K987" i="44"/>
  <c r="P987" i="44" s="1"/>
  <c r="A987" i="44"/>
  <c r="K986" i="44"/>
  <c r="P986" i="44" s="1"/>
  <c r="A986" i="44"/>
  <c r="K985" i="44"/>
  <c r="P985" i="44" s="1"/>
  <c r="A985" i="44"/>
  <c r="K984" i="44"/>
  <c r="P984" i="44" s="1"/>
  <c r="A984" i="44"/>
  <c r="K983" i="44"/>
  <c r="P983" i="44" s="1"/>
  <c r="A983" i="44"/>
  <c r="K982" i="44"/>
  <c r="P982" i="44" s="1"/>
  <c r="A982" i="44"/>
  <c r="K981" i="44"/>
  <c r="P981" i="44" s="1"/>
  <c r="A981" i="44"/>
  <c r="K980" i="44"/>
  <c r="P980" i="44" s="1"/>
  <c r="A980" i="44"/>
  <c r="K979" i="44"/>
  <c r="P979" i="44" s="1"/>
  <c r="A979" i="44"/>
  <c r="K978" i="44"/>
  <c r="P978" i="44" s="1"/>
  <c r="A978" i="44"/>
  <c r="K977" i="44"/>
  <c r="P977" i="44" s="1"/>
  <c r="A977" i="44"/>
  <c r="K976" i="44"/>
  <c r="P976" i="44" s="1"/>
  <c r="A976" i="44"/>
  <c r="K975" i="44"/>
  <c r="P975" i="44" s="1"/>
  <c r="A975" i="44"/>
  <c r="K974" i="44"/>
  <c r="P974" i="44" s="1"/>
  <c r="A974" i="44"/>
  <c r="K973" i="44"/>
  <c r="P973" i="44" s="1"/>
  <c r="A973" i="44"/>
  <c r="K972" i="44"/>
  <c r="P972" i="44" s="1"/>
  <c r="A972" i="44"/>
  <c r="K971" i="44"/>
  <c r="P971" i="44" s="1"/>
  <c r="A971" i="44"/>
  <c r="K970" i="44"/>
  <c r="P970" i="44" s="1"/>
  <c r="A970" i="44"/>
  <c r="K969" i="44"/>
  <c r="P969" i="44" s="1"/>
  <c r="A969" i="44"/>
  <c r="K968" i="44"/>
  <c r="P968" i="44" s="1"/>
  <c r="A968" i="44"/>
  <c r="K967" i="44"/>
  <c r="P967" i="44" s="1"/>
  <c r="A967" i="44"/>
  <c r="K966" i="44"/>
  <c r="P966" i="44" s="1"/>
  <c r="A966" i="44"/>
  <c r="K965" i="44"/>
  <c r="P965" i="44" s="1"/>
  <c r="A965" i="44"/>
  <c r="K964" i="44"/>
  <c r="P964" i="44" s="1"/>
  <c r="A964" i="44"/>
  <c r="K963" i="44"/>
  <c r="P963" i="44" s="1"/>
  <c r="A963" i="44"/>
  <c r="K962" i="44"/>
  <c r="P962" i="44" s="1"/>
  <c r="A962" i="44"/>
  <c r="K961" i="44"/>
  <c r="P961" i="44" s="1"/>
  <c r="A961" i="44"/>
  <c r="K960" i="44"/>
  <c r="P960" i="44" s="1"/>
  <c r="A960" i="44"/>
  <c r="K959" i="44"/>
  <c r="P959" i="44" s="1"/>
  <c r="A959" i="44"/>
  <c r="K958" i="44"/>
  <c r="P958" i="44" s="1"/>
  <c r="A958" i="44"/>
  <c r="K957" i="44"/>
  <c r="P957" i="44" s="1"/>
  <c r="A957" i="44"/>
  <c r="K956" i="44"/>
  <c r="P956" i="44" s="1"/>
  <c r="A956" i="44"/>
  <c r="K955" i="44"/>
  <c r="P955" i="44" s="1"/>
  <c r="A955" i="44"/>
  <c r="K954" i="44"/>
  <c r="P954" i="44" s="1"/>
  <c r="A954" i="44"/>
  <c r="K953" i="44"/>
  <c r="P953" i="44" s="1"/>
  <c r="A953" i="44"/>
  <c r="K952" i="44"/>
  <c r="P952" i="44" s="1"/>
  <c r="A952" i="44"/>
  <c r="K951" i="44"/>
  <c r="P951" i="44" s="1"/>
  <c r="A951" i="44"/>
  <c r="K950" i="44"/>
  <c r="P950" i="44" s="1"/>
  <c r="A950" i="44"/>
  <c r="K949" i="44"/>
  <c r="P949" i="44" s="1"/>
  <c r="A949" i="44"/>
  <c r="K948" i="44"/>
  <c r="P948" i="44" s="1"/>
  <c r="A948" i="44"/>
  <c r="K947" i="44"/>
  <c r="P947" i="44" s="1"/>
  <c r="A947" i="44"/>
  <c r="K946" i="44"/>
  <c r="P946" i="44" s="1"/>
  <c r="A946" i="44"/>
  <c r="K945" i="44"/>
  <c r="P945" i="44" s="1"/>
  <c r="A945" i="44"/>
  <c r="K944" i="44"/>
  <c r="P944" i="44" s="1"/>
  <c r="A944" i="44"/>
  <c r="K943" i="44"/>
  <c r="P943" i="44" s="1"/>
  <c r="A943" i="44"/>
  <c r="K942" i="44"/>
  <c r="P942" i="44" s="1"/>
  <c r="A942" i="44"/>
  <c r="K941" i="44"/>
  <c r="P941" i="44" s="1"/>
  <c r="A941" i="44"/>
  <c r="K940" i="44"/>
  <c r="P940" i="44" s="1"/>
  <c r="A940" i="44"/>
  <c r="K939" i="44"/>
  <c r="P939" i="44" s="1"/>
  <c r="A939" i="44"/>
  <c r="K938" i="44"/>
  <c r="P938" i="44" s="1"/>
  <c r="A938" i="44"/>
  <c r="K937" i="44"/>
  <c r="P937" i="44" s="1"/>
  <c r="A937" i="44"/>
  <c r="K936" i="44"/>
  <c r="P936" i="44" s="1"/>
  <c r="A936" i="44"/>
  <c r="K935" i="44"/>
  <c r="P935" i="44" s="1"/>
  <c r="A935" i="44"/>
  <c r="K934" i="44"/>
  <c r="P934" i="44" s="1"/>
  <c r="A934" i="44"/>
  <c r="K933" i="44"/>
  <c r="P933" i="44" s="1"/>
  <c r="A933" i="44"/>
  <c r="K932" i="44"/>
  <c r="P932" i="44" s="1"/>
  <c r="A932" i="44"/>
  <c r="K931" i="44"/>
  <c r="P931" i="44" s="1"/>
  <c r="A931" i="44"/>
  <c r="K930" i="44"/>
  <c r="P930" i="44" s="1"/>
  <c r="A930" i="44"/>
  <c r="K929" i="44"/>
  <c r="P929" i="44" s="1"/>
  <c r="A929" i="44"/>
  <c r="K928" i="44"/>
  <c r="P928" i="44" s="1"/>
  <c r="A928" i="44"/>
  <c r="K927" i="44"/>
  <c r="P927" i="44" s="1"/>
  <c r="A927" i="44"/>
  <c r="K926" i="44"/>
  <c r="P926" i="44" s="1"/>
  <c r="A926" i="44"/>
  <c r="K925" i="44"/>
  <c r="P925" i="44" s="1"/>
  <c r="A925" i="44"/>
  <c r="K924" i="44"/>
  <c r="P924" i="44" s="1"/>
  <c r="A924" i="44"/>
  <c r="K923" i="44"/>
  <c r="P923" i="44" s="1"/>
  <c r="A923" i="44"/>
  <c r="K922" i="44"/>
  <c r="P922" i="44" s="1"/>
  <c r="A922" i="44"/>
  <c r="K921" i="44"/>
  <c r="P921" i="44" s="1"/>
  <c r="A921" i="44"/>
  <c r="K920" i="44"/>
  <c r="P920" i="44" s="1"/>
  <c r="A920" i="44"/>
  <c r="K919" i="44"/>
  <c r="P919" i="44" s="1"/>
  <c r="A919" i="44"/>
  <c r="K918" i="44"/>
  <c r="P918" i="44" s="1"/>
  <c r="A918" i="44"/>
  <c r="K917" i="44"/>
  <c r="P917" i="44" s="1"/>
  <c r="A917" i="44"/>
  <c r="K916" i="44"/>
  <c r="P916" i="44" s="1"/>
  <c r="A916" i="44"/>
  <c r="K915" i="44"/>
  <c r="P915" i="44" s="1"/>
  <c r="A915" i="44"/>
  <c r="K914" i="44"/>
  <c r="P914" i="44" s="1"/>
  <c r="A914" i="44"/>
  <c r="K913" i="44"/>
  <c r="P913" i="44" s="1"/>
  <c r="A913" i="44"/>
  <c r="K912" i="44"/>
  <c r="P912" i="44" s="1"/>
  <c r="A912" i="44"/>
  <c r="K911" i="44"/>
  <c r="P911" i="44" s="1"/>
  <c r="A911" i="44"/>
  <c r="K910" i="44"/>
  <c r="P910" i="44" s="1"/>
  <c r="A910" i="44"/>
  <c r="K909" i="44"/>
  <c r="P909" i="44" s="1"/>
  <c r="A909" i="44"/>
  <c r="K908" i="44"/>
  <c r="P908" i="44" s="1"/>
  <c r="A908" i="44"/>
  <c r="K907" i="44"/>
  <c r="P907" i="44" s="1"/>
  <c r="A907" i="44"/>
  <c r="K906" i="44"/>
  <c r="P906" i="44" s="1"/>
  <c r="A906" i="44"/>
  <c r="K905" i="44"/>
  <c r="P905" i="44" s="1"/>
  <c r="A905" i="44"/>
  <c r="K904" i="44"/>
  <c r="P904" i="44" s="1"/>
  <c r="A904" i="44"/>
  <c r="K903" i="44"/>
  <c r="P903" i="44" s="1"/>
  <c r="A903" i="44"/>
  <c r="K902" i="44"/>
  <c r="P902" i="44" s="1"/>
  <c r="A902" i="44"/>
  <c r="K901" i="44"/>
  <c r="P901" i="44" s="1"/>
  <c r="A901" i="44"/>
  <c r="K900" i="44"/>
  <c r="P900" i="44" s="1"/>
  <c r="A900" i="44"/>
  <c r="K899" i="44"/>
  <c r="P899" i="44" s="1"/>
  <c r="A899" i="44"/>
  <c r="K898" i="44"/>
  <c r="P898" i="44" s="1"/>
  <c r="A898" i="44"/>
  <c r="K897" i="44"/>
  <c r="P897" i="44" s="1"/>
  <c r="A897" i="44"/>
  <c r="K896" i="44"/>
  <c r="P896" i="44" s="1"/>
  <c r="A896" i="44"/>
  <c r="K895" i="44"/>
  <c r="P895" i="44" s="1"/>
  <c r="A895" i="44"/>
  <c r="K894" i="44"/>
  <c r="P894" i="44" s="1"/>
  <c r="A894" i="44"/>
  <c r="K893" i="44"/>
  <c r="P893" i="44" s="1"/>
  <c r="A893" i="44"/>
  <c r="K892" i="44"/>
  <c r="P892" i="44" s="1"/>
  <c r="A892" i="44"/>
  <c r="K891" i="44"/>
  <c r="P891" i="44" s="1"/>
  <c r="A891" i="44"/>
  <c r="K890" i="44"/>
  <c r="P890" i="44" s="1"/>
  <c r="A890" i="44"/>
  <c r="K889" i="44"/>
  <c r="P889" i="44" s="1"/>
  <c r="A889" i="44"/>
  <c r="K888" i="44"/>
  <c r="P888" i="44" s="1"/>
  <c r="A888" i="44"/>
  <c r="K887" i="44"/>
  <c r="P887" i="44" s="1"/>
  <c r="A887" i="44"/>
  <c r="K886" i="44"/>
  <c r="P886" i="44" s="1"/>
  <c r="A886" i="44"/>
  <c r="K885" i="44"/>
  <c r="P885" i="44" s="1"/>
  <c r="A885" i="44"/>
  <c r="K884" i="44"/>
  <c r="P884" i="44" s="1"/>
  <c r="A884" i="44"/>
  <c r="K883" i="44"/>
  <c r="P883" i="44" s="1"/>
  <c r="A883" i="44"/>
  <c r="K882" i="44"/>
  <c r="P882" i="44" s="1"/>
  <c r="A882" i="44"/>
  <c r="K881" i="44"/>
  <c r="P881" i="44" s="1"/>
  <c r="A881" i="44"/>
  <c r="K880" i="44"/>
  <c r="P880" i="44" s="1"/>
  <c r="A880" i="44"/>
  <c r="K879" i="44"/>
  <c r="P879" i="44" s="1"/>
  <c r="A879" i="44"/>
  <c r="K878" i="44"/>
  <c r="P878" i="44" s="1"/>
  <c r="A878" i="44"/>
  <c r="K877" i="44"/>
  <c r="P877" i="44" s="1"/>
  <c r="A877" i="44"/>
  <c r="K876" i="44"/>
  <c r="P876" i="44" s="1"/>
  <c r="A876" i="44"/>
  <c r="K875" i="44"/>
  <c r="P875" i="44" s="1"/>
  <c r="A875" i="44"/>
  <c r="K874" i="44"/>
  <c r="P874" i="44" s="1"/>
  <c r="A874" i="44"/>
  <c r="K873" i="44"/>
  <c r="P873" i="44" s="1"/>
  <c r="A873" i="44"/>
  <c r="K872" i="44"/>
  <c r="P872" i="44" s="1"/>
  <c r="A872" i="44"/>
  <c r="K871" i="44"/>
  <c r="P871" i="44" s="1"/>
  <c r="A871" i="44"/>
  <c r="K870" i="44"/>
  <c r="P870" i="44" s="1"/>
  <c r="A870" i="44"/>
  <c r="K869" i="44"/>
  <c r="P869" i="44" s="1"/>
  <c r="A869" i="44"/>
  <c r="K868" i="44"/>
  <c r="P868" i="44" s="1"/>
  <c r="A868" i="44"/>
  <c r="K867" i="44"/>
  <c r="P867" i="44" s="1"/>
  <c r="A867" i="44"/>
  <c r="K866" i="44"/>
  <c r="P866" i="44" s="1"/>
  <c r="A866" i="44"/>
  <c r="K865" i="44"/>
  <c r="P865" i="44" s="1"/>
  <c r="A865" i="44"/>
  <c r="K864" i="44"/>
  <c r="P864" i="44" s="1"/>
  <c r="A864" i="44"/>
  <c r="K863" i="44"/>
  <c r="P863" i="44" s="1"/>
  <c r="A863" i="44"/>
  <c r="K862" i="44"/>
  <c r="P862" i="44" s="1"/>
  <c r="A862" i="44"/>
  <c r="K861" i="44"/>
  <c r="P861" i="44" s="1"/>
  <c r="A861" i="44"/>
  <c r="K860" i="44"/>
  <c r="P860" i="44" s="1"/>
  <c r="A860" i="44"/>
  <c r="K859" i="44"/>
  <c r="P859" i="44" s="1"/>
  <c r="A859" i="44"/>
  <c r="K858" i="44"/>
  <c r="P858" i="44" s="1"/>
  <c r="A858" i="44"/>
  <c r="K857" i="44"/>
  <c r="P857" i="44" s="1"/>
  <c r="A857" i="44"/>
  <c r="K856" i="44"/>
  <c r="P856" i="44" s="1"/>
  <c r="A856" i="44"/>
  <c r="K855" i="44"/>
  <c r="P855" i="44" s="1"/>
  <c r="A855" i="44"/>
  <c r="K854" i="44"/>
  <c r="P854" i="44" s="1"/>
  <c r="A854" i="44"/>
  <c r="K853" i="44"/>
  <c r="P853" i="44" s="1"/>
  <c r="A853" i="44"/>
  <c r="K852" i="44"/>
  <c r="P852" i="44" s="1"/>
  <c r="A852" i="44"/>
  <c r="K851" i="44"/>
  <c r="P851" i="44" s="1"/>
  <c r="A851" i="44"/>
  <c r="K850" i="44"/>
  <c r="P850" i="44" s="1"/>
  <c r="A850" i="44"/>
  <c r="K849" i="44"/>
  <c r="P849" i="44" s="1"/>
  <c r="A849" i="44"/>
  <c r="K848" i="44"/>
  <c r="P848" i="44" s="1"/>
  <c r="A848" i="44"/>
  <c r="K847" i="44"/>
  <c r="P847" i="44" s="1"/>
  <c r="A847" i="44"/>
  <c r="K846" i="44"/>
  <c r="P846" i="44" s="1"/>
  <c r="A846" i="44"/>
  <c r="K845" i="44"/>
  <c r="P845" i="44" s="1"/>
  <c r="A845" i="44"/>
  <c r="K844" i="44"/>
  <c r="P844" i="44" s="1"/>
  <c r="A844" i="44"/>
  <c r="K843" i="44"/>
  <c r="P843" i="44" s="1"/>
  <c r="A843" i="44"/>
  <c r="K842" i="44"/>
  <c r="P842" i="44" s="1"/>
  <c r="A842" i="44"/>
  <c r="K841" i="44"/>
  <c r="P841" i="44" s="1"/>
  <c r="A841" i="44"/>
  <c r="K840" i="44"/>
  <c r="P840" i="44" s="1"/>
  <c r="A840" i="44"/>
  <c r="K839" i="44"/>
  <c r="P839" i="44" s="1"/>
  <c r="A839" i="44"/>
  <c r="K838" i="44"/>
  <c r="P838" i="44" s="1"/>
  <c r="A838" i="44"/>
  <c r="K837" i="44"/>
  <c r="P837" i="44" s="1"/>
  <c r="A837" i="44"/>
  <c r="K836" i="44"/>
  <c r="P836" i="44" s="1"/>
  <c r="A836" i="44"/>
  <c r="K835" i="44"/>
  <c r="P835" i="44" s="1"/>
  <c r="A835" i="44"/>
  <c r="K834" i="44"/>
  <c r="P834" i="44" s="1"/>
  <c r="A834" i="44"/>
  <c r="K833" i="44"/>
  <c r="P833" i="44" s="1"/>
  <c r="A833" i="44"/>
  <c r="K832" i="44"/>
  <c r="P832" i="44" s="1"/>
  <c r="A832" i="44"/>
  <c r="K831" i="44"/>
  <c r="P831" i="44" s="1"/>
  <c r="A831" i="44"/>
  <c r="K830" i="44"/>
  <c r="P830" i="44" s="1"/>
  <c r="A830" i="44"/>
  <c r="K829" i="44"/>
  <c r="P829" i="44" s="1"/>
  <c r="A829" i="44"/>
  <c r="K828" i="44"/>
  <c r="P828" i="44" s="1"/>
  <c r="A828" i="44"/>
  <c r="K827" i="44"/>
  <c r="P827" i="44" s="1"/>
  <c r="A827" i="44"/>
  <c r="K826" i="44"/>
  <c r="P826" i="44" s="1"/>
  <c r="A826" i="44"/>
  <c r="K825" i="44"/>
  <c r="P825" i="44" s="1"/>
  <c r="A825" i="44"/>
  <c r="K824" i="44"/>
  <c r="P824" i="44" s="1"/>
  <c r="A824" i="44"/>
  <c r="K823" i="44"/>
  <c r="P823" i="44" s="1"/>
  <c r="A823" i="44"/>
  <c r="K822" i="44"/>
  <c r="P822" i="44" s="1"/>
  <c r="A822" i="44"/>
  <c r="K821" i="44"/>
  <c r="P821" i="44" s="1"/>
  <c r="A821" i="44"/>
  <c r="K820" i="44"/>
  <c r="P820" i="44" s="1"/>
  <c r="A820" i="44"/>
  <c r="K819" i="44"/>
  <c r="P819" i="44" s="1"/>
  <c r="A819" i="44"/>
  <c r="K818" i="44"/>
  <c r="P818" i="44" s="1"/>
  <c r="A818" i="44"/>
  <c r="K817" i="44"/>
  <c r="P817" i="44" s="1"/>
  <c r="A817" i="44"/>
  <c r="K816" i="44"/>
  <c r="P816" i="44" s="1"/>
  <c r="A816" i="44"/>
  <c r="K815" i="44"/>
  <c r="P815" i="44" s="1"/>
  <c r="A815" i="44"/>
  <c r="K814" i="44"/>
  <c r="P814" i="44" s="1"/>
  <c r="A814" i="44"/>
  <c r="K813" i="44"/>
  <c r="P813" i="44" s="1"/>
  <c r="A813" i="44"/>
  <c r="K812" i="44"/>
  <c r="P812" i="44" s="1"/>
  <c r="A812" i="44"/>
  <c r="K811" i="44"/>
  <c r="P811" i="44" s="1"/>
  <c r="A811" i="44"/>
  <c r="K810" i="44"/>
  <c r="P810" i="44" s="1"/>
  <c r="A810" i="44"/>
  <c r="K809" i="44"/>
  <c r="P809" i="44" s="1"/>
  <c r="A809" i="44"/>
  <c r="K808" i="44"/>
  <c r="P808" i="44" s="1"/>
  <c r="A808" i="44"/>
  <c r="K807" i="44"/>
  <c r="P807" i="44" s="1"/>
  <c r="A807" i="44"/>
  <c r="K806" i="44"/>
  <c r="P806" i="44" s="1"/>
  <c r="A806" i="44"/>
  <c r="K805" i="44"/>
  <c r="P805" i="44" s="1"/>
  <c r="A805" i="44"/>
  <c r="K804" i="44"/>
  <c r="P804" i="44" s="1"/>
  <c r="A804" i="44"/>
  <c r="K803" i="44"/>
  <c r="P803" i="44" s="1"/>
  <c r="A803" i="44"/>
  <c r="K802" i="44"/>
  <c r="P802" i="44" s="1"/>
  <c r="A802" i="44"/>
  <c r="K801" i="44"/>
  <c r="P801" i="44" s="1"/>
  <c r="A801" i="44"/>
  <c r="K800" i="44"/>
  <c r="P800" i="44" s="1"/>
  <c r="A800" i="44"/>
  <c r="K799" i="44"/>
  <c r="P799" i="44" s="1"/>
  <c r="A799" i="44"/>
  <c r="K798" i="44"/>
  <c r="P798" i="44" s="1"/>
  <c r="A798" i="44"/>
  <c r="K797" i="44"/>
  <c r="P797" i="44" s="1"/>
  <c r="A797" i="44"/>
  <c r="K796" i="44"/>
  <c r="P796" i="44" s="1"/>
  <c r="A796" i="44"/>
  <c r="K795" i="44"/>
  <c r="P795" i="44" s="1"/>
  <c r="A795" i="44"/>
  <c r="K794" i="44"/>
  <c r="P794" i="44" s="1"/>
  <c r="A794" i="44"/>
  <c r="K793" i="44"/>
  <c r="P793" i="44" s="1"/>
  <c r="A793" i="44"/>
  <c r="K792" i="44"/>
  <c r="P792" i="44" s="1"/>
  <c r="A792" i="44"/>
  <c r="K791" i="44"/>
  <c r="P791" i="44" s="1"/>
  <c r="A791" i="44"/>
  <c r="K790" i="44"/>
  <c r="P790" i="44" s="1"/>
  <c r="A790" i="44"/>
  <c r="K789" i="44"/>
  <c r="P789" i="44" s="1"/>
  <c r="A789" i="44"/>
  <c r="K788" i="44"/>
  <c r="P788" i="44" s="1"/>
  <c r="A788" i="44"/>
  <c r="K787" i="44"/>
  <c r="P787" i="44" s="1"/>
  <c r="A787" i="44"/>
  <c r="K786" i="44"/>
  <c r="P786" i="44" s="1"/>
  <c r="A786" i="44"/>
  <c r="K785" i="44"/>
  <c r="P785" i="44" s="1"/>
  <c r="A785" i="44"/>
  <c r="K784" i="44"/>
  <c r="P784" i="44" s="1"/>
  <c r="A784" i="44"/>
  <c r="K783" i="44"/>
  <c r="P783" i="44" s="1"/>
  <c r="A783" i="44"/>
  <c r="K782" i="44"/>
  <c r="P782" i="44" s="1"/>
  <c r="A782" i="44"/>
  <c r="K781" i="44"/>
  <c r="P781" i="44" s="1"/>
  <c r="A781" i="44"/>
  <c r="K780" i="44"/>
  <c r="P780" i="44" s="1"/>
  <c r="A780" i="44"/>
  <c r="K779" i="44"/>
  <c r="P779" i="44" s="1"/>
  <c r="A779" i="44"/>
  <c r="K778" i="44"/>
  <c r="P778" i="44" s="1"/>
  <c r="A778" i="44"/>
  <c r="K777" i="44"/>
  <c r="P777" i="44" s="1"/>
  <c r="A777" i="44"/>
  <c r="K776" i="44"/>
  <c r="P776" i="44" s="1"/>
  <c r="A776" i="44"/>
  <c r="K775" i="44"/>
  <c r="P775" i="44" s="1"/>
  <c r="A775" i="44"/>
  <c r="K774" i="44"/>
  <c r="P774" i="44" s="1"/>
  <c r="A774" i="44"/>
  <c r="K773" i="44"/>
  <c r="P773" i="44" s="1"/>
  <c r="A773" i="44"/>
  <c r="K772" i="44"/>
  <c r="P772" i="44" s="1"/>
  <c r="A772" i="44"/>
  <c r="K771" i="44"/>
  <c r="P771" i="44" s="1"/>
  <c r="A771" i="44"/>
  <c r="K770" i="44"/>
  <c r="P770" i="44" s="1"/>
  <c r="A770" i="44"/>
  <c r="K769" i="44"/>
  <c r="P769" i="44" s="1"/>
  <c r="A769" i="44"/>
  <c r="K768" i="44"/>
  <c r="P768" i="44" s="1"/>
  <c r="A768" i="44"/>
  <c r="K767" i="44"/>
  <c r="P767" i="44" s="1"/>
  <c r="A767" i="44"/>
  <c r="K766" i="44"/>
  <c r="P766" i="44" s="1"/>
  <c r="A766" i="44"/>
  <c r="K765" i="44"/>
  <c r="P765" i="44" s="1"/>
  <c r="A765" i="44"/>
  <c r="K764" i="44"/>
  <c r="P764" i="44" s="1"/>
  <c r="A764" i="44"/>
  <c r="K763" i="44"/>
  <c r="P763" i="44" s="1"/>
  <c r="A763" i="44"/>
  <c r="K762" i="44"/>
  <c r="P762" i="44" s="1"/>
  <c r="A762" i="44"/>
  <c r="K761" i="44"/>
  <c r="P761" i="44" s="1"/>
  <c r="A761" i="44"/>
  <c r="K760" i="44"/>
  <c r="P760" i="44" s="1"/>
  <c r="A760" i="44"/>
  <c r="K759" i="44"/>
  <c r="P759" i="44" s="1"/>
  <c r="A759" i="44"/>
  <c r="K758" i="44"/>
  <c r="P758" i="44" s="1"/>
  <c r="A758" i="44"/>
  <c r="K757" i="44"/>
  <c r="P757" i="44" s="1"/>
  <c r="A757" i="44"/>
  <c r="K756" i="44"/>
  <c r="P756" i="44" s="1"/>
  <c r="A756" i="44"/>
  <c r="K755" i="44"/>
  <c r="P755" i="44" s="1"/>
  <c r="A755" i="44"/>
  <c r="K754" i="44"/>
  <c r="P754" i="44" s="1"/>
  <c r="A754" i="44"/>
  <c r="K753" i="44"/>
  <c r="P753" i="44" s="1"/>
  <c r="A753" i="44"/>
  <c r="K752" i="44"/>
  <c r="P752" i="44" s="1"/>
  <c r="A752" i="44"/>
  <c r="K751" i="44"/>
  <c r="P751" i="44" s="1"/>
  <c r="A751" i="44"/>
  <c r="K750" i="44"/>
  <c r="P750" i="44" s="1"/>
  <c r="A750" i="44"/>
  <c r="K749" i="44"/>
  <c r="P749" i="44" s="1"/>
  <c r="A749" i="44"/>
  <c r="K748" i="44"/>
  <c r="P748" i="44" s="1"/>
  <c r="A748" i="44"/>
  <c r="K747" i="44"/>
  <c r="P747" i="44" s="1"/>
  <c r="A747" i="44"/>
  <c r="K746" i="44"/>
  <c r="P746" i="44" s="1"/>
  <c r="A746" i="44"/>
  <c r="K745" i="44"/>
  <c r="P745" i="44" s="1"/>
  <c r="A745" i="44"/>
  <c r="K744" i="44"/>
  <c r="P744" i="44" s="1"/>
  <c r="A744" i="44"/>
  <c r="K743" i="44"/>
  <c r="P743" i="44" s="1"/>
  <c r="A743" i="44"/>
  <c r="K742" i="44"/>
  <c r="P742" i="44" s="1"/>
  <c r="A742" i="44"/>
  <c r="K741" i="44"/>
  <c r="P741" i="44" s="1"/>
  <c r="A741" i="44"/>
  <c r="K740" i="44"/>
  <c r="P740" i="44" s="1"/>
  <c r="A740" i="44"/>
  <c r="K739" i="44"/>
  <c r="P739" i="44" s="1"/>
  <c r="A739" i="44"/>
  <c r="K738" i="44"/>
  <c r="P738" i="44" s="1"/>
  <c r="A738" i="44"/>
  <c r="K737" i="44"/>
  <c r="P737" i="44" s="1"/>
  <c r="A737" i="44"/>
  <c r="K736" i="44"/>
  <c r="P736" i="44" s="1"/>
  <c r="A736" i="44"/>
  <c r="K735" i="44"/>
  <c r="P735" i="44" s="1"/>
  <c r="A735" i="44"/>
  <c r="K734" i="44"/>
  <c r="P734" i="44" s="1"/>
  <c r="A734" i="44"/>
  <c r="K733" i="44"/>
  <c r="P733" i="44" s="1"/>
  <c r="A733" i="44"/>
  <c r="K732" i="44"/>
  <c r="P732" i="44" s="1"/>
  <c r="A732" i="44"/>
  <c r="K731" i="44"/>
  <c r="P731" i="44" s="1"/>
  <c r="A731" i="44"/>
  <c r="K730" i="44"/>
  <c r="P730" i="44" s="1"/>
  <c r="A730" i="44"/>
  <c r="K729" i="44"/>
  <c r="P729" i="44" s="1"/>
  <c r="A729" i="44"/>
  <c r="K728" i="44"/>
  <c r="P728" i="44" s="1"/>
  <c r="A728" i="44"/>
  <c r="K727" i="44"/>
  <c r="P727" i="44" s="1"/>
  <c r="A727" i="44"/>
  <c r="K726" i="44"/>
  <c r="P726" i="44" s="1"/>
  <c r="A726" i="44"/>
  <c r="K725" i="44"/>
  <c r="P725" i="44" s="1"/>
  <c r="A725" i="44"/>
  <c r="K724" i="44"/>
  <c r="P724" i="44" s="1"/>
  <c r="A724" i="44"/>
  <c r="K723" i="44"/>
  <c r="P723" i="44" s="1"/>
  <c r="A723" i="44"/>
  <c r="K722" i="44"/>
  <c r="P722" i="44" s="1"/>
  <c r="A722" i="44"/>
  <c r="K721" i="44"/>
  <c r="P721" i="44" s="1"/>
  <c r="A721" i="44"/>
  <c r="K720" i="44"/>
  <c r="P720" i="44" s="1"/>
  <c r="A720" i="44"/>
  <c r="K719" i="44"/>
  <c r="P719" i="44" s="1"/>
  <c r="A719" i="44"/>
  <c r="K718" i="44"/>
  <c r="P718" i="44" s="1"/>
  <c r="A718" i="44"/>
  <c r="K717" i="44"/>
  <c r="P717" i="44" s="1"/>
  <c r="A717" i="44"/>
  <c r="K716" i="44"/>
  <c r="P716" i="44" s="1"/>
  <c r="A716" i="44"/>
  <c r="K715" i="44"/>
  <c r="P715" i="44" s="1"/>
  <c r="A715" i="44"/>
  <c r="K714" i="44"/>
  <c r="P714" i="44" s="1"/>
  <c r="A714" i="44"/>
  <c r="K713" i="44"/>
  <c r="P713" i="44" s="1"/>
  <c r="A713" i="44"/>
  <c r="K712" i="44"/>
  <c r="P712" i="44" s="1"/>
  <c r="A712" i="44"/>
  <c r="K711" i="44"/>
  <c r="P711" i="44" s="1"/>
  <c r="A711" i="44"/>
  <c r="K710" i="44"/>
  <c r="P710" i="44" s="1"/>
  <c r="A710" i="44"/>
  <c r="K709" i="44"/>
  <c r="P709" i="44" s="1"/>
  <c r="A709" i="44"/>
  <c r="K708" i="44"/>
  <c r="P708" i="44" s="1"/>
  <c r="A708" i="44"/>
  <c r="K707" i="44"/>
  <c r="P707" i="44" s="1"/>
  <c r="A707" i="44"/>
  <c r="K706" i="44"/>
  <c r="P706" i="44" s="1"/>
  <c r="A706" i="44"/>
  <c r="K705" i="44"/>
  <c r="P705" i="44" s="1"/>
  <c r="A705" i="44"/>
  <c r="K704" i="44"/>
  <c r="P704" i="44" s="1"/>
  <c r="A704" i="44"/>
  <c r="K703" i="44"/>
  <c r="P703" i="44" s="1"/>
  <c r="A703" i="44"/>
  <c r="K702" i="44"/>
  <c r="P702" i="44" s="1"/>
  <c r="A702" i="44"/>
  <c r="K701" i="44"/>
  <c r="P701" i="44" s="1"/>
  <c r="A701" i="44"/>
  <c r="K700" i="44"/>
  <c r="P700" i="44" s="1"/>
  <c r="A700" i="44"/>
  <c r="K699" i="44"/>
  <c r="P699" i="44" s="1"/>
  <c r="A699" i="44"/>
  <c r="K698" i="44"/>
  <c r="P698" i="44" s="1"/>
  <c r="A698" i="44"/>
  <c r="K697" i="44"/>
  <c r="P697" i="44" s="1"/>
  <c r="A697" i="44"/>
  <c r="K696" i="44"/>
  <c r="P696" i="44" s="1"/>
  <c r="A696" i="44"/>
  <c r="K695" i="44"/>
  <c r="P695" i="44" s="1"/>
  <c r="A695" i="44"/>
  <c r="K694" i="44"/>
  <c r="P694" i="44" s="1"/>
  <c r="A694" i="44"/>
  <c r="K693" i="44"/>
  <c r="P693" i="44" s="1"/>
  <c r="A693" i="44"/>
  <c r="K692" i="44"/>
  <c r="P692" i="44" s="1"/>
  <c r="A692" i="44"/>
  <c r="K691" i="44"/>
  <c r="P691" i="44" s="1"/>
  <c r="A691" i="44"/>
  <c r="K690" i="44"/>
  <c r="P690" i="44" s="1"/>
  <c r="A690" i="44"/>
  <c r="K689" i="44"/>
  <c r="P689" i="44" s="1"/>
  <c r="A689" i="44"/>
  <c r="K688" i="44"/>
  <c r="P688" i="44" s="1"/>
  <c r="A688" i="44"/>
  <c r="K687" i="44"/>
  <c r="P687" i="44" s="1"/>
  <c r="A687" i="44"/>
  <c r="K686" i="44"/>
  <c r="P686" i="44" s="1"/>
  <c r="A686" i="44"/>
  <c r="K685" i="44"/>
  <c r="P685" i="44" s="1"/>
  <c r="A685" i="44"/>
  <c r="K684" i="44"/>
  <c r="P684" i="44" s="1"/>
  <c r="A684" i="44"/>
  <c r="K683" i="44"/>
  <c r="P683" i="44" s="1"/>
  <c r="A683" i="44"/>
  <c r="K682" i="44"/>
  <c r="P682" i="44" s="1"/>
  <c r="A682" i="44"/>
  <c r="K681" i="44"/>
  <c r="P681" i="44" s="1"/>
  <c r="A681" i="44"/>
  <c r="K680" i="44"/>
  <c r="P680" i="44" s="1"/>
  <c r="A680" i="44"/>
  <c r="K679" i="44"/>
  <c r="P679" i="44" s="1"/>
  <c r="A679" i="44"/>
  <c r="K678" i="44"/>
  <c r="P678" i="44" s="1"/>
  <c r="A678" i="44"/>
  <c r="K677" i="44"/>
  <c r="P677" i="44" s="1"/>
  <c r="A677" i="44"/>
  <c r="K676" i="44"/>
  <c r="P676" i="44" s="1"/>
  <c r="A676" i="44"/>
  <c r="K675" i="44"/>
  <c r="P675" i="44" s="1"/>
  <c r="A675" i="44"/>
  <c r="K674" i="44"/>
  <c r="P674" i="44" s="1"/>
  <c r="A674" i="44"/>
  <c r="K673" i="44"/>
  <c r="P673" i="44" s="1"/>
  <c r="A673" i="44"/>
  <c r="K672" i="44"/>
  <c r="P672" i="44" s="1"/>
  <c r="A672" i="44"/>
  <c r="K671" i="44"/>
  <c r="P671" i="44" s="1"/>
  <c r="A671" i="44"/>
  <c r="K670" i="44"/>
  <c r="P670" i="44" s="1"/>
  <c r="A670" i="44"/>
  <c r="K669" i="44"/>
  <c r="P669" i="44" s="1"/>
  <c r="A669" i="44"/>
  <c r="K668" i="44"/>
  <c r="P668" i="44" s="1"/>
  <c r="A668" i="44"/>
  <c r="K667" i="44"/>
  <c r="P667" i="44" s="1"/>
  <c r="A667" i="44"/>
  <c r="K666" i="44"/>
  <c r="P666" i="44" s="1"/>
  <c r="A666" i="44"/>
  <c r="K665" i="44"/>
  <c r="P665" i="44" s="1"/>
  <c r="A665" i="44"/>
  <c r="K664" i="44"/>
  <c r="P664" i="44" s="1"/>
  <c r="A664" i="44"/>
  <c r="K663" i="44"/>
  <c r="P663" i="44" s="1"/>
  <c r="A663" i="44"/>
  <c r="K662" i="44"/>
  <c r="P662" i="44" s="1"/>
  <c r="A662" i="44"/>
  <c r="K661" i="44"/>
  <c r="P661" i="44" s="1"/>
  <c r="A661" i="44"/>
  <c r="K660" i="44"/>
  <c r="P660" i="44" s="1"/>
  <c r="A660" i="44"/>
  <c r="K659" i="44"/>
  <c r="P659" i="44" s="1"/>
  <c r="A659" i="44"/>
  <c r="K658" i="44"/>
  <c r="P658" i="44" s="1"/>
  <c r="A658" i="44"/>
  <c r="K657" i="44"/>
  <c r="P657" i="44" s="1"/>
  <c r="A657" i="44"/>
  <c r="K656" i="44"/>
  <c r="P656" i="44" s="1"/>
  <c r="A656" i="44"/>
  <c r="K655" i="44"/>
  <c r="P655" i="44" s="1"/>
  <c r="A655" i="44"/>
  <c r="K654" i="44"/>
  <c r="P654" i="44" s="1"/>
  <c r="A654" i="44"/>
  <c r="K653" i="44"/>
  <c r="P653" i="44" s="1"/>
  <c r="A653" i="44"/>
  <c r="K652" i="44"/>
  <c r="P652" i="44" s="1"/>
  <c r="A652" i="44"/>
  <c r="K651" i="44"/>
  <c r="P651" i="44" s="1"/>
  <c r="A651" i="44"/>
  <c r="K650" i="44"/>
  <c r="P650" i="44" s="1"/>
  <c r="A650" i="44"/>
  <c r="K649" i="44"/>
  <c r="P649" i="44" s="1"/>
  <c r="A649" i="44"/>
  <c r="K648" i="44"/>
  <c r="P648" i="44" s="1"/>
  <c r="A648" i="44"/>
  <c r="K647" i="44"/>
  <c r="P647" i="44" s="1"/>
  <c r="A647" i="44"/>
  <c r="K646" i="44"/>
  <c r="P646" i="44" s="1"/>
  <c r="A646" i="44"/>
  <c r="K645" i="44"/>
  <c r="P645" i="44" s="1"/>
  <c r="A645" i="44"/>
  <c r="K644" i="44"/>
  <c r="P644" i="44" s="1"/>
  <c r="A644" i="44"/>
  <c r="K643" i="44"/>
  <c r="P643" i="44" s="1"/>
  <c r="A643" i="44"/>
  <c r="K642" i="44"/>
  <c r="P642" i="44" s="1"/>
  <c r="A642" i="44"/>
  <c r="K641" i="44"/>
  <c r="P641" i="44" s="1"/>
  <c r="A641" i="44"/>
  <c r="K640" i="44"/>
  <c r="P640" i="44" s="1"/>
  <c r="A640" i="44"/>
  <c r="K639" i="44"/>
  <c r="P639" i="44" s="1"/>
  <c r="A639" i="44"/>
  <c r="K638" i="44"/>
  <c r="P638" i="44" s="1"/>
  <c r="A638" i="44"/>
  <c r="K637" i="44"/>
  <c r="P637" i="44" s="1"/>
  <c r="A637" i="44"/>
  <c r="K636" i="44"/>
  <c r="P636" i="44" s="1"/>
  <c r="A636" i="44"/>
  <c r="K635" i="44"/>
  <c r="P635" i="44" s="1"/>
  <c r="A635" i="44"/>
  <c r="K634" i="44"/>
  <c r="P634" i="44" s="1"/>
  <c r="A634" i="44"/>
  <c r="K633" i="44"/>
  <c r="P633" i="44" s="1"/>
  <c r="A633" i="44"/>
  <c r="K632" i="44"/>
  <c r="P632" i="44" s="1"/>
  <c r="A632" i="44"/>
  <c r="K631" i="44"/>
  <c r="P631" i="44" s="1"/>
  <c r="A631" i="44"/>
  <c r="K630" i="44"/>
  <c r="P630" i="44" s="1"/>
  <c r="A630" i="44"/>
  <c r="K629" i="44"/>
  <c r="P629" i="44" s="1"/>
  <c r="A629" i="44"/>
  <c r="K628" i="44"/>
  <c r="P628" i="44" s="1"/>
  <c r="A628" i="44"/>
  <c r="K627" i="44"/>
  <c r="P627" i="44" s="1"/>
  <c r="A627" i="44"/>
  <c r="K626" i="44"/>
  <c r="P626" i="44" s="1"/>
  <c r="A626" i="44"/>
  <c r="K625" i="44"/>
  <c r="P625" i="44" s="1"/>
  <c r="A625" i="44"/>
  <c r="K624" i="44"/>
  <c r="P624" i="44" s="1"/>
  <c r="A624" i="44"/>
  <c r="K623" i="44"/>
  <c r="P623" i="44" s="1"/>
  <c r="A623" i="44"/>
  <c r="K622" i="44"/>
  <c r="P622" i="44" s="1"/>
  <c r="A622" i="44"/>
  <c r="K621" i="44"/>
  <c r="P621" i="44" s="1"/>
  <c r="A621" i="44"/>
  <c r="K620" i="44"/>
  <c r="P620" i="44" s="1"/>
  <c r="A620" i="44"/>
  <c r="K619" i="44"/>
  <c r="P619" i="44" s="1"/>
  <c r="A619" i="44"/>
  <c r="K618" i="44"/>
  <c r="P618" i="44" s="1"/>
  <c r="A618" i="44"/>
  <c r="K617" i="44"/>
  <c r="P617" i="44" s="1"/>
  <c r="A617" i="44"/>
  <c r="K616" i="44"/>
  <c r="P616" i="44" s="1"/>
  <c r="A616" i="44"/>
  <c r="K615" i="44"/>
  <c r="P615" i="44" s="1"/>
  <c r="A615" i="44"/>
  <c r="K614" i="44"/>
  <c r="P614" i="44" s="1"/>
  <c r="A614" i="44"/>
  <c r="K613" i="44"/>
  <c r="P613" i="44" s="1"/>
  <c r="A613" i="44"/>
  <c r="K612" i="44"/>
  <c r="P612" i="44" s="1"/>
  <c r="A612" i="44"/>
  <c r="K611" i="44"/>
  <c r="P611" i="44" s="1"/>
  <c r="A611" i="44"/>
  <c r="K610" i="44"/>
  <c r="P610" i="44" s="1"/>
  <c r="A610" i="44"/>
  <c r="K609" i="44"/>
  <c r="P609" i="44" s="1"/>
  <c r="A609" i="44"/>
  <c r="K608" i="44"/>
  <c r="P608" i="44" s="1"/>
  <c r="A608" i="44"/>
  <c r="K607" i="44"/>
  <c r="P607" i="44" s="1"/>
  <c r="A607" i="44"/>
  <c r="K606" i="44"/>
  <c r="P606" i="44" s="1"/>
  <c r="A606" i="44"/>
  <c r="K605" i="44"/>
  <c r="P605" i="44" s="1"/>
  <c r="A605" i="44"/>
  <c r="K604" i="44"/>
  <c r="P604" i="44" s="1"/>
  <c r="A604" i="44"/>
  <c r="K603" i="44"/>
  <c r="P603" i="44" s="1"/>
  <c r="A603" i="44"/>
  <c r="K602" i="44"/>
  <c r="P602" i="44" s="1"/>
  <c r="A602" i="44"/>
  <c r="K601" i="44"/>
  <c r="P601" i="44" s="1"/>
  <c r="A601" i="44"/>
  <c r="K600" i="44"/>
  <c r="P600" i="44" s="1"/>
  <c r="A600" i="44"/>
  <c r="K599" i="44"/>
  <c r="P599" i="44" s="1"/>
  <c r="A599" i="44"/>
  <c r="K598" i="44"/>
  <c r="P598" i="44" s="1"/>
  <c r="A598" i="44"/>
  <c r="K597" i="44"/>
  <c r="P597" i="44" s="1"/>
  <c r="A597" i="44"/>
  <c r="K596" i="44"/>
  <c r="P596" i="44" s="1"/>
  <c r="A596" i="44"/>
  <c r="K595" i="44"/>
  <c r="P595" i="44" s="1"/>
  <c r="A595" i="44"/>
  <c r="K594" i="44"/>
  <c r="P594" i="44" s="1"/>
  <c r="A594" i="44"/>
  <c r="K593" i="44"/>
  <c r="P593" i="44" s="1"/>
  <c r="A593" i="44"/>
  <c r="K592" i="44"/>
  <c r="P592" i="44" s="1"/>
  <c r="A592" i="44"/>
  <c r="K591" i="44"/>
  <c r="P591" i="44" s="1"/>
  <c r="A591" i="44"/>
  <c r="K590" i="44"/>
  <c r="P590" i="44" s="1"/>
  <c r="A590" i="44"/>
  <c r="K589" i="44"/>
  <c r="P589" i="44" s="1"/>
  <c r="A589" i="44"/>
  <c r="K588" i="44"/>
  <c r="P588" i="44" s="1"/>
  <c r="A588" i="44"/>
  <c r="K587" i="44"/>
  <c r="P587" i="44" s="1"/>
  <c r="A587" i="44"/>
  <c r="K586" i="44"/>
  <c r="P586" i="44" s="1"/>
  <c r="A586" i="44"/>
  <c r="K585" i="44"/>
  <c r="P585" i="44" s="1"/>
  <c r="A585" i="44"/>
  <c r="K584" i="44"/>
  <c r="P584" i="44" s="1"/>
  <c r="A584" i="44"/>
  <c r="K583" i="44"/>
  <c r="P583" i="44" s="1"/>
  <c r="A583" i="44"/>
  <c r="K582" i="44"/>
  <c r="P582" i="44" s="1"/>
  <c r="A582" i="44"/>
  <c r="K581" i="44"/>
  <c r="P581" i="44" s="1"/>
  <c r="A581" i="44"/>
  <c r="K580" i="44"/>
  <c r="P580" i="44" s="1"/>
  <c r="A580" i="44"/>
  <c r="K579" i="44"/>
  <c r="P579" i="44" s="1"/>
  <c r="A579" i="44"/>
  <c r="K578" i="44"/>
  <c r="P578" i="44" s="1"/>
  <c r="A578" i="44"/>
  <c r="K577" i="44"/>
  <c r="P577" i="44" s="1"/>
  <c r="A577" i="44"/>
  <c r="K576" i="44"/>
  <c r="P576" i="44" s="1"/>
  <c r="A576" i="44"/>
  <c r="K575" i="44"/>
  <c r="P575" i="44" s="1"/>
  <c r="A575" i="44"/>
  <c r="K574" i="44"/>
  <c r="P574" i="44" s="1"/>
  <c r="A574" i="44"/>
  <c r="K573" i="44"/>
  <c r="P573" i="44" s="1"/>
  <c r="A573" i="44"/>
  <c r="K572" i="44"/>
  <c r="P572" i="44" s="1"/>
  <c r="A572" i="44"/>
  <c r="K571" i="44"/>
  <c r="P571" i="44" s="1"/>
  <c r="A571" i="44"/>
  <c r="K570" i="44"/>
  <c r="P570" i="44" s="1"/>
  <c r="A570" i="44"/>
  <c r="K569" i="44"/>
  <c r="P569" i="44" s="1"/>
  <c r="A569" i="44"/>
  <c r="K568" i="44"/>
  <c r="P568" i="44" s="1"/>
  <c r="A568" i="44"/>
  <c r="K567" i="44"/>
  <c r="P567" i="44" s="1"/>
  <c r="A567" i="44"/>
  <c r="K566" i="44"/>
  <c r="P566" i="44" s="1"/>
  <c r="A566" i="44"/>
  <c r="K565" i="44"/>
  <c r="P565" i="44" s="1"/>
  <c r="A565" i="44"/>
  <c r="K564" i="44"/>
  <c r="P564" i="44" s="1"/>
  <c r="A564" i="44"/>
  <c r="K563" i="44"/>
  <c r="P563" i="44" s="1"/>
  <c r="A563" i="44"/>
  <c r="K562" i="44"/>
  <c r="P562" i="44" s="1"/>
  <c r="A562" i="44"/>
  <c r="K561" i="44"/>
  <c r="P561" i="44" s="1"/>
  <c r="A561" i="44"/>
  <c r="K560" i="44"/>
  <c r="P560" i="44" s="1"/>
  <c r="A560" i="44"/>
  <c r="K559" i="44"/>
  <c r="P559" i="44" s="1"/>
  <c r="A559" i="44"/>
  <c r="K558" i="44"/>
  <c r="P558" i="44" s="1"/>
  <c r="A558" i="44"/>
  <c r="K557" i="44"/>
  <c r="P557" i="44" s="1"/>
  <c r="A557" i="44"/>
  <c r="K556" i="44"/>
  <c r="P556" i="44" s="1"/>
  <c r="A556" i="44"/>
  <c r="K555" i="44"/>
  <c r="P555" i="44" s="1"/>
  <c r="A555" i="44"/>
  <c r="K554" i="44"/>
  <c r="P554" i="44" s="1"/>
  <c r="A554" i="44"/>
  <c r="K553" i="44"/>
  <c r="P553" i="44" s="1"/>
  <c r="A553" i="44"/>
  <c r="K552" i="44"/>
  <c r="P552" i="44" s="1"/>
  <c r="A552" i="44"/>
  <c r="K551" i="44"/>
  <c r="P551" i="44" s="1"/>
  <c r="A551" i="44"/>
  <c r="K550" i="44"/>
  <c r="P550" i="44" s="1"/>
  <c r="A550" i="44"/>
  <c r="K549" i="44"/>
  <c r="P549" i="44" s="1"/>
  <c r="A549" i="44"/>
  <c r="K548" i="44"/>
  <c r="P548" i="44" s="1"/>
  <c r="A548" i="44"/>
  <c r="K547" i="44"/>
  <c r="P547" i="44" s="1"/>
  <c r="A547" i="44"/>
  <c r="K546" i="44"/>
  <c r="P546" i="44" s="1"/>
  <c r="A546" i="44"/>
  <c r="K545" i="44"/>
  <c r="P545" i="44" s="1"/>
  <c r="A545" i="44"/>
  <c r="K544" i="44"/>
  <c r="P544" i="44" s="1"/>
  <c r="A544" i="44"/>
  <c r="K543" i="44"/>
  <c r="P543" i="44" s="1"/>
  <c r="A543" i="44"/>
  <c r="K542" i="44"/>
  <c r="P542" i="44" s="1"/>
  <c r="A542" i="44"/>
  <c r="K541" i="44"/>
  <c r="P541" i="44" s="1"/>
  <c r="A541" i="44"/>
  <c r="K540" i="44"/>
  <c r="P540" i="44" s="1"/>
  <c r="A540" i="44"/>
  <c r="K539" i="44"/>
  <c r="P539" i="44" s="1"/>
  <c r="A539" i="44"/>
  <c r="K538" i="44"/>
  <c r="P538" i="44" s="1"/>
  <c r="A538" i="44"/>
  <c r="K537" i="44"/>
  <c r="P537" i="44" s="1"/>
  <c r="A537" i="44"/>
  <c r="K536" i="44"/>
  <c r="P536" i="44" s="1"/>
  <c r="A536" i="44"/>
  <c r="K535" i="44"/>
  <c r="P535" i="44" s="1"/>
  <c r="A535" i="44"/>
  <c r="K534" i="44"/>
  <c r="P534" i="44" s="1"/>
  <c r="A534" i="44"/>
  <c r="K533" i="44"/>
  <c r="P533" i="44" s="1"/>
  <c r="A533" i="44"/>
  <c r="K532" i="44"/>
  <c r="P532" i="44" s="1"/>
  <c r="A532" i="44"/>
  <c r="K531" i="44"/>
  <c r="P531" i="44" s="1"/>
  <c r="A531" i="44"/>
  <c r="K530" i="44"/>
  <c r="P530" i="44" s="1"/>
  <c r="A530" i="44"/>
  <c r="K529" i="44"/>
  <c r="P529" i="44" s="1"/>
  <c r="A529" i="44"/>
  <c r="K528" i="44"/>
  <c r="P528" i="44" s="1"/>
  <c r="A528" i="44"/>
  <c r="K527" i="44"/>
  <c r="P527" i="44" s="1"/>
  <c r="A527" i="44"/>
  <c r="K526" i="44"/>
  <c r="P526" i="44" s="1"/>
  <c r="A526" i="44"/>
  <c r="K525" i="44"/>
  <c r="P525" i="44" s="1"/>
  <c r="A525" i="44"/>
  <c r="K524" i="44"/>
  <c r="P524" i="44" s="1"/>
  <c r="A524" i="44"/>
  <c r="K523" i="44"/>
  <c r="P523" i="44" s="1"/>
  <c r="A523" i="44"/>
  <c r="K522" i="44"/>
  <c r="P522" i="44" s="1"/>
  <c r="A522" i="44"/>
  <c r="K521" i="44"/>
  <c r="P521" i="44" s="1"/>
  <c r="A521" i="44"/>
  <c r="K520" i="44"/>
  <c r="P520" i="44" s="1"/>
  <c r="A520" i="44"/>
  <c r="K519" i="44"/>
  <c r="P519" i="44" s="1"/>
  <c r="A519" i="44"/>
  <c r="K518" i="44"/>
  <c r="P518" i="44" s="1"/>
  <c r="A518" i="44"/>
  <c r="K517" i="44"/>
  <c r="P517" i="44" s="1"/>
  <c r="A517" i="44"/>
  <c r="K516" i="44"/>
  <c r="P516" i="44" s="1"/>
  <c r="A516" i="44"/>
  <c r="K515" i="44"/>
  <c r="P515" i="44" s="1"/>
  <c r="A515" i="44"/>
  <c r="K514" i="44"/>
  <c r="P514" i="44" s="1"/>
  <c r="A514" i="44"/>
  <c r="K513" i="44"/>
  <c r="P513" i="44" s="1"/>
  <c r="A513" i="44"/>
  <c r="K512" i="44"/>
  <c r="P512" i="44" s="1"/>
  <c r="A512" i="44"/>
  <c r="K511" i="44"/>
  <c r="P511" i="44" s="1"/>
  <c r="A511" i="44"/>
  <c r="K510" i="44"/>
  <c r="P510" i="44" s="1"/>
  <c r="A510" i="44"/>
  <c r="K509" i="44"/>
  <c r="P509" i="44" s="1"/>
  <c r="A509" i="44"/>
  <c r="K508" i="44"/>
  <c r="P508" i="44" s="1"/>
  <c r="A508" i="44"/>
  <c r="K507" i="44"/>
  <c r="P507" i="44" s="1"/>
  <c r="A507" i="44"/>
  <c r="K506" i="44"/>
  <c r="P506" i="44" s="1"/>
  <c r="A506" i="44"/>
  <c r="K505" i="44"/>
  <c r="P505" i="44" s="1"/>
  <c r="A505" i="44"/>
  <c r="K504" i="44"/>
  <c r="P504" i="44" s="1"/>
  <c r="A504" i="44"/>
  <c r="K503" i="44"/>
  <c r="P503" i="44" s="1"/>
  <c r="A503" i="44"/>
  <c r="K502" i="44"/>
  <c r="P502" i="44" s="1"/>
  <c r="A502" i="44"/>
  <c r="K501" i="44"/>
  <c r="P501" i="44" s="1"/>
  <c r="A501" i="44"/>
  <c r="K500" i="44"/>
  <c r="P500" i="44" s="1"/>
  <c r="A500" i="44"/>
  <c r="K499" i="44"/>
  <c r="P499" i="44" s="1"/>
  <c r="A499" i="44"/>
  <c r="K498" i="44"/>
  <c r="P498" i="44" s="1"/>
  <c r="A498" i="44"/>
  <c r="K497" i="44"/>
  <c r="P497" i="44" s="1"/>
  <c r="A497" i="44"/>
  <c r="K496" i="44"/>
  <c r="P496" i="44" s="1"/>
  <c r="A496" i="44"/>
  <c r="K495" i="44"/>
  <c r="P495" i="44" s="1"/>
  <c r="A495" i="44"/>
  <c r="K494" i="44"/>
  <c r="P494" i="44" s="1"/>
  <c r="A494" i="44"/>
  <c r="K493" i="44"/>
  <c r="P493" i="44" s="1"/>
  <c r="A493" i="44"/>
  <c r="K492" i="44"/>
  <c r="P492" i="44" s="1"/>
  <c r="A492" i="44"/>
  <c r="K491" i="44"/>
  <c r="P491" i="44" s="1"/>
  <c r="A491" i="44"/>
  <c r="K490" i="44"/>
  <c r="P490" i="44" s="1"/>
  <c r="A490" i="44"/>
  <c r="K489" i="44"/>
  <c r="P489" i="44" s="1"/>
  <c r="A489" i="44"/>
  <c r="K488" i="44"/>
  <c r="P488" i="44" s="1"/>
  <c r="A488" i="44"/>
  <c r="K487" i="44"/>
  <c r="P487" i="44" s="1"/>
  <c r="A487" i="44"/>
  <c r="K486" i="44"/>
  <c r="P486" i="44" s="1"/>
  <c r="A486" i="44"/>
  <c r="K485" i="44"/>
  <c r="P485" i="44" s="1"/>
  <c r="A485" i="44"/>
  <c r="K484" i="44"/>
  <c r="P484" i="44" s="1"/>
  <c r="A484" i="44"/>
  <c r="K483" i="44"/>
  <c r="P483" i="44" s="1"/>
  <c r="A483" i="44"/>
  <c r="K482" i="44"/>
  <c r="P482" i="44" s="1"/>
  <c r="A482" i="44"/>
  <c r="K481" i="44"/>
  <c r="P481" i="44" s="1"/>
  <c r="A481" i="44"/>
  <c r="K480" i="44"/>
  <c r="P480" i="44" s="1"/>
  <c r="A480" i="44"/>
  <c r="K479" i="44"/>
  <c r="P479" i="44" s="1"/>
  <c r="A479" i="44"/>
  <c r="K478" i="44"/>
  <c r="P478" i="44" s="1"/>
  <c r="A478" i="44"/>
  <c r="K477" i="44"/>
  <c r="P477" i="44" s="1"/>
  <c r="A477" i="44"/>
  <c r="K476" i="44"/>
  <c r="P476" i="44" s="1"/>
  <c r="A476" i="44"/>
  <c r="K475" i="44"/>
  <c r="P475" i="44" s="1"/>
  <c r="A475" i="44"/>
  <c r="K474" i="44"/>
  <c r="P474" i="44" s="1"/>
  <c r="A474" i="44"/>
  <c r="K473" i="44"/>
  <c r="P473" i="44" s="1"/>
  <c r="A473" i="44"/>
  <c r="K472" i="44"/>
  <c r="P472" i="44" s="1"/>
  <c r="A472" i="44"/>
  <c r="K471" i="44"/>
  <c r="P471" i="44" s="1"/>
  <c r="A471" i="44"/>
  <c r="K470" i="44"/>
  <c r="P470" i="44" s="1"/>
  <c r="A470" i="44"/>
  <c r="K469" i="44"/>
  <c r="P469" i="44" s="1"/>
  <c r="A469" i="44"/>
  <c r="K468" i="44"/>
  <c r="P468" i="44" s="1"/>
  <c r="A468" i="44"/>
  <c r="K467" i="44"/>
  <c r="P467" i="44" s="1"/>
  <c r="A467" i="44"/>
  <c r="K466" i="44"/>
  <c r="P466" i="44" s="1"/>
  <c r="A466" i="44"/>
  <c r="K465" i="44"/>
  <c r="P465" i="44" s="1"/>
  <c r="A465" i="44"/>
  <c r="K464" i="44"/>
  <c r="P464" i="44" s="1"/>
  <c r="A464" i="44"/>
  <c r="K463" i="44"/>
  <c r="P463" i="44" s="1"/>
  <c r="A463" i="44"/>
  <c r="K462" i="44"/>
  <c r="P462" i="44" s="1"/>
  <c r="A462" i="44"/>
  <c r="K461" i="44"/>
  <c r="P461" i="44" s="1"/>
  <c r="A461" i="44"/>
  <c r="K460" i="44"/>
  <c r="P460" i="44" s="1"/>
  <c r="A460" i="44"/>
  <c r="K459" i="44"/>
  <c r="P459" i="44" s="1"/>
  <c r="A459" i="44"/>
  <c r="K458" i="44"/>
  <c r="P458" i="44" s="1"/>
  <c r="A458" i="44"/>
  <c r="K457" i="44"/>
  <c r="P457" i="44" s="1"/>
  <c r="A457" i="44"/>
  <c r="K456" i="44"/>
  <c r="P456" i="44" s="1"/>
  <c r="A456" i="44"/>
  <c r="K455" i="44"/>
  <c r="P455" i="44" s="1"/>
  <c r="A455" i="44"/>
  <c r="K454" i="44"/>
  <c r="P454" i="44" s="1"/>
  <c r="A454" i="44"/>
  <c r="K453" i="44"/>
  <c r="P453" i="44" s="1"/>
  <c r="A453" i="44"/>
  <c r="K452" i="44"/>
  <c r="P452" i="44" s="1"/>
  <c r="A452" i="44"/>
  <c r="K451" i="44"/>
  <c r="P451" i="44" s="1"/>
  <c r="A451" i="44"/>
  <c r="K450" i="44"/>
  <c r="P450" i="44" s="1"/>
  <c r="A450" i="44"/>
  <c r="K449" i="44"/>
  <c r="P449" i="44" s="1"/>
  <c r="A449" i="44"/>
  <c r="K448" i="44"/>
  <c r="P448" i="44" s="1"/>
  <c r="A448" i="44"/>
  <c r="K447" i="44"/>
  <c r="P447" i="44" s="1"/>
  <c r="A447" i="44"/>
  <c r="K446" i="44"/>
  <c r="P446" i="44" s="1"/>
  <c r="A446" i="44"/>
  <c r="K445" i="44"/>
  <c r="P445" i="44" s="1"/>
  <c r="A445" i="44"/>
  <c r="K444" i="44"/>
  <c r="P444" i="44" s="1"/>
  <c r="A444" i="44"/>
  <c r="K443" i="44"/>
  <c r="P443" i="44" s="1"/>
  <c r="A443" i="44"/>
  <c r="K442" i="44"/>
  <c r="P442" i="44" s="1"/>
  <c r="A442" i="44"/>
  <c r="K441" i="44"/>
  <c r="P441" i="44" s="1"/>
  <c r="A441" i="44"/>
  <c r="K440" i="44"/>
  <c r="P440" i="44" s="1"/>
  <c r="A440" i="44"/>
  <c r="K439" i="44"/>
  <c r="P439" i="44" s="1"/>
  <c r="A439" i="44"/>
  <c r="K438" i="44"/>
  <c r="P438" i="44" s="1"/>
  <c r="A438" i="44"/>
  <c r="K437" i="44"/>
  <c r="P437" i="44" s="1"/>
  <c r="A437" i="44"/>
  <c r="K436" i="44"/>
  <c r="P436" i="44"/>
  <c r="A436" i="44"/>
  <c r="K435" i="44"/>
  <c r="P435" i="44" s="1"/>
  <c r="A435" i="44"/>
  <c r="K434" i="44"/>
  <c r="P434" i="44" s="1"/>
  <c r="A434" i="44"/>
  <c r="K433" i="44"/>
  <c r="P433" i="44" s="1"/>
  <c r="A433" i="44"/>
  <c r="K432" i="44"/>
  <c r="P432" i="44" s="1"/>
  <c r="A432" i="44"/>
  <c r="K431" i="44"/>
  <c r="P431" i="44" s="1"/>
  <c r="A431" i="44"/>
  <c r="K430" i="44"/>
  <c r="P430" i="44" s="1"/>
  <c r="A430" i="44"/>
  <c r="K429" i="44"/>
  <c r="P429" i="44" s="1"/>
  <c r="A429" i="44"/>
  <c r="K428" i="44"/>
  <c r="P428" i="44" s="1"/>
  <c r="A428" i="44"/>
  <c r="K427" i="44"/>
  <c r="P427" i="44" s="1"/>
  <c r="A427" i="44"/>
  <c r="K426" i="44"/>
  <c r="P426" i="44" s="1"/>
  <c r="A426" i="44"/>
  <c r="K425" i="44"/>
  <c r="P425" i="44" s="1"/>
  <c r="A425" i="44"/>
  <c r="K424" i="44"/>
  <c r="P424" i="44" s="1"/>
  <c r="A424" i="44"/>
  <c r="K423" i="44"/>
  <c r="P423" i="44" s="1"/>
  <c r="A423" i="44"/>
  <c r="K422" i="44"/>
  <c r="P422" i="44" s="1"/>
  <c r="A422" i="44"/>
  <c r="K421" i="44"/>
  <c r="P421" i="44" s="1"/>
  <c r="A421" i="44"/>
  <c r="K420" i="44"/>
  <c r="P420" i="44" s="1"/>
  <c r="A420" i="44"/>
  <c r="K419" i="44"/>
  <c r="P419" i="44" s="1"/>
  <c r="A419" i="44"/>
  <c r="K418" i="44"/>
  <c r="P418" i="44" s="1"/>
  <c r="A418" i="44"/>
  <c r="K417" i="44"/>
  <c r="P417" i="44" s="1"/>
  <c r="A417" i="44"/>
  <c r="K416" i="44"/>
  <c r="P416" i="44" s="1"/>
  <c r="A416" i="44"/>
  <c r="K415" i="44"/>
  <c r="P415" i="44" s="1"/>
  <c r="A415" i="44"/>
  <c r="K414" i="44"/>
  <c r="P414" i="44" s="1"/>
  <c r="A414" i="44"/>
  <c r="K413" i="44"/>
  <c r="P413" i="44" s="1"/>
  <c r="A413" i="44"/>
  <c r="K412" i="44"/>
  <c r="P412" i="44" s="1"/>
  <c r="A412" i="44"/>
  <c r="K411" i="44"/>
  <c r="P411" i="44" s="1"/>
  <c r="A411" i="44"/>
  <c r="K410" i="44"/>
  <c r="P410" i="44" s="1"/>
  <c r="A410" i="44"/>
  <c r="K409" i="44"/>
  <c r="P409" i="44" s="1"/>
  <c r="A409" i="44"/>
  <c r="K408" i="44"/>
  <c r="P408" i="44" s="1"/>
  <c r="A408" i="44"/>
  <c r="K407" i="44"/>
  <c r="P407" i="44" s="1"/>
  <c r="A407" i="44"/>
  <c r="K406" i="44"/>
  <c r="P406" i="44" s="1"/>
  <c r="A406" i="44"/>
  <c r="K405" i="44"/>
  <c r="P405" i="44" s="1"/>
  <c r="A405" i="44"/>
  <c r="K404" i="44"/>
  <c r="P404" i="44" s="1"/>
  <c r="A404" i="44"/>
  <c r="K403" i="44"/>
  <c r="P403" i="44" s="1"/>
  <c r="A403" i="44"/>
  <c r="K402" i="44"/>
  <c r="P402" i="44" s="1"/>
  <c r="A402" i="44"/>
  <c r="K401" i="44"/>
  <c r="P401" i="44" s="1"/>
  <c r="A401" i="44"/>
  <c r="K400" i="44"/>
  <c r="P400" i="44" s="1"/>
  <c r="A400" i="44"/>
  <c r="K399" i="44"/>
  <c r="P399" i="44" s="1"/>
  <c r="A399" i="44"/>
  <c r="K398" i="44"/>
  <c r="P398" i="44" s="1"/>
  <c r="A398" i="44"/>
  <c r="K397" i="44"/>
  <c r="P397" i="44" s="1"/>
  <c r="A397" i="44"/>
  <c r="K396" i="44"/>
  <c r="P396" i="44" s="1"/>
  <c r="A396" i="44"/>
  <c r="K395" i="44"/>
  <c r="P395" i="44" s="1"/>
  <c r="A395" i="44"/>
  <c r="K394" i="44"/>
  <c r="P394" i="44" s="1"/>
  <c r="A394" i="44"/>
  <c r="K393" i="44"/>
  <c r="P393" i="44" s="1"/>
  <c r="A393" i="44"/>
  <c r="K392" i="44"/>
  <c r="P392" i="44" s="1"/>
  <c r="A392" i="44"/>
  <c r="K391" i="44"/>
  <c r="P391" i="44" s="1"/>
  <c r="A391" i="44"/>
  <c r="K390" i="44"/>
  <c r="P390" i="44" s="1"/>
  <c r="A390" i="44"/>
  <c r="K389" i="44"/>
  <c r="P389" i="44" s="1"/>
  <c r="A389" i="44"/>
  <c r="K388" i="44"/>
  <c r="P388" i="44" s="1"/>
  <c r="A388" i="44"/>
  <c r="K387" i="44"/>
  <c r="P387" i="44" s="1"/>
  <c r="A387" i="44"/>
  <c r="K386" i="44"/>
  <c r="P386" i="44" s="1"/>
  <c r="A386" i="44"/>
  <c r="K385" i="44"/>
  <c r="P385" i="44" s="1"/>
  <c r="A385" i="44"/>
  <c r="K384" i="44"/>
  <c r="P384" i="44" s="1"/>
  <c r="A384" i="44"/>
  <c r="K383" i="44"/>
  <c r="P383" i="44" s="1"/>
  <c r="A383" i="44"/>
  <c r="K382" i="44"/>
  <c r="P382" i="44" s="1"/>
  <c r="A382" i="44"/>
  <c r="K381" i="44"/>
  <c r="P381" i="44" s="1"/>
  <c r="A381" i="44"/>
  <c r="K380" i="44"/>
  <c r="P380" i="44" s="1"/>
  <c r="A380" i="44"/>
  <c r="K379" i="44"/>
  <c r="P379" i="44" s="1"/>
  <c r="A379" i="44"/>
  <c r="K378" i="44"/>
  <c r="P378" i="44" s="1"/>
  <c r="A378" i="44"/>
  <c r="K377" i="44"/>
  <c r="P377" i="44" s="1"/>
  <c r="A377" i="44"/>
  <c r="K376" i="44"/>
  <c r="P376" i="44" s="1"/>
  <c r="A376" i="44"/>
  <c r="K375" i="44"/>
  <c r="P375" i="44" s="1"/>
  <c r="A375" i="44"/>
  <c r="K374" i="44"/>
  <c r="P374" i="44" s="1"/>
  <c r="A374" i="44"/>
  <c r="K373" i="44"/>
  <c r="P373" i="44" s="1"/>
  <c r="A373" i="44"/>
  <c r="K372" i="44"/>
  <c r="P372" i="44" s="1"/>
  <c r="A372" i="44"/>
  <c r="K371" i="44"/>
  <c r="P371" i="44" s="1"/>
  <c r="A371" i="44"/>
  <c r="K370" i="44"/>
  <c r="P370" i="44" s="1"/>
  <c r="A370" i="44"/>
  <c r="K369" i="44"/>
  <c r="P369" i="44" s="1"/>
  <c r="A369" i="44"/>
  <c r="K368" i="44"/>
  <c r="P368" i="44" s="1"/>
  <c r="A368" i="44"/>
  <c r="K367" i="44"/>
  <c r="P367" i="44" s="1"/>
  <c r="A367" i="44"/>
  <c r="K366" i="44"/>
  <c r="P366" i="44" s="1"/>
  <c r="A366" i="44"/>
  <c r="K365" i="44"/>
  <c r="P365" i="44" s="1"/>
  <c r="A365" i="44"/>
  <c r="K364" i="44"/>
  <c r="P364" i="44" s="1"/>
  <c r="A364" i="44"/>
  <c r="K363" i="44"/>
  <c r="P363" i="44" s="1"/>
  <c r="A363" i="44"/>
  <c r="K362" i="44"/>
  <c r="P362" i="44" s="1"/>
  <c r="A362" i="44"/>
  <c r="K361" i="44"/>
  <c r="P361" i="44" s="1"/>
  <c r="A361" i="44"/>
  <c r="K360" i="44"/>
  <c r="P360" i="44" s="1"/>
  <c r="A360" i="44"/>
  <c r="K359" i="44"/>
  <c r="P359" i="44" s="1"/>
  <c r="A359" i="44"/>
  <c r="K358" i="44"/>
  <c r="P358" i="44" s="1"/>
  <c r="A358" i="44"/>
  <c r="K357" i="44"/>
  <c r="P357" i="44" s="1"/>
  <c r="A357" i="44"/>
  <c r="K356" i="44"/>
  <c r="P356" i="44" s="1"/>
  <c r="A356" i="44"/>
  <c r="K355" i="44"/>
  <c r="P355" i="44" s="1"/>
  <c r="A355" i="44"/>
  <c r="K354" i="44"/>
  <c r="P354" i="44" s="1"/>
  <c r="A354" i="44"/>
  <c r="K353" i="44"/>
  <c r="P353" i="44" s="1"/>
  <c r="A353" i="44"/>
  <c r="K352" i="44"/>
  <c r="P352" i="44" s="1"/>
  <c r="A352" i="44"/>
  <c r="K351" i="44"/>
  <c r="P351" i="44" s="1"/>
  <c r="A351" i="44"/>
  <c r="K350" i="44"/>
  <c r="P350" i="44" s="1"/>
  <c r="A350" i="44"/>
  <c r="K349" i="44"/>
  <c r="P349" i="44" s="1"/>
  <c r="A349" i="44"/>
  <c r="K348" i="44"/>
  <c r="P348" i="44" s="1"/>
  <c r="A348" i="44"/>
  <c r="K347" i="44"/>
  <c r="P347" i="44" s="1"/>
  <c r="A347" i="44"/>
  <c r="K346" i="44"/>
  <c r="P346" i="44" s="1"/>
  <c r="A346" i="44"/>
  <c r="K345" i="44"/>
  <c r="P345" i="44" s="1"/>
  <c r="A345" i="44"/>
  <c r="K344" i="44"/>
  <c r="P344" i="44" s="1"/>
  <c r="A344" i="44"/>
  <c r="K343" i="44"/>
  <c r="P343" i="44" s="1"/>
  <c r="A343" i="44"/>
  <c r="K342" i="44"/>
  <c r="P342" i="44" s="1"/>
  <c r="A342" i="44"/>
  <c r="K341" i="44"/>
  <c r="P341" i="44" s="1"/>
  <c r="A341" i="44"/>
  <c r="K340" i="44"/>
  <c r="P340" i="44" s="1"/>
  <c r="A340" i="44"/>
  <c r="K339" i="44"/>
  <c r="P339" i="44" s="1"/>
  <c r="A339" i="44"/>
  <c r="K338" i="44"/>
  <c r="P338" i="44" s="1"/>
  <c r="A338" i="44"/>
  <c r="K337" i="44"/>
  <c r="P337" i="44" s="1"/>
  <c r="A337" i="44"/>
  <c r="K336" i="44"/>
  <c r="P336" i="44" s="1"/>
  <c r="A336" i="44"/>
  <c r="K335" i="44"/>
  <c r="P335" i="44" s="1"/>
  <c r="A335" i="44"/>
  <c r="K334" i="44"/>
  <c r="P334" i="44" s="1"/>
  <c r="A334" i="44"/>
  <c r="K333" i="44"/>
  <c r="P333" i="44" s="1"/>
  <c r="A333" i="44"/>
  <c r="K332" i="44"/>
  <c r="P332" i="44" s="1"/>
  <c r="A332" i="44"/>
  <c r="K331" i="44"/>
  <c r="P331" i="44" s="1"/>
  <c r="A331" i="44"/>
  <c r="K330" i="44"/>
  <c r="P330" i="44" s="1"/>
  <c r="A330" i="44"/>
  <c r="K329" i="44"/>
  <c r="P329" i="44" s="1"/>
  <c r="A329" i="44"/>
  <c r="K328" i="44"/>
  <c r="P328" i="44" s="1"/>
  <c r="A328" i="44"/>
  <c r="K327" i="44"/>
  <c r="P327" i="44" s="1"/>
  <c r="A327" i="44"/>
  <c r="K326" i="44"/>
  <c r="P326" i="44" s="1"/>
  <c r="A326" i="44"/>
  <c r="K325" i="44"/>
  <c r="P325" i="44" s="1"/>
  <c r="A325" i="44"/>
  <c r="K324" i="44"/>
  <c r="P324" i="44" s="1"/>
  <c r="A324" i="44"/>
  <c r="K323" i="44"/>
  <c r="P323" i="44" s="1"/>
  <c r="A323" i="44"/>
  <c r="K322" i="44"/>
  <c r="P322" i="44" s="1"/>
  <c r="A322" i="44"/>
  <c r="K321" i="44"/>
  <c r="P321" i="44" s="1"/>
  <c r="A321" i="44"/>
  <c r="K320" i="44"/>
  <c r="P320" i="44" s="1"/>
  <c r="A320" i="44"/>
  <c r="K319" i="44"/>
  <c r="P319" i="44" s="1"/>
  <c r="A319" i="44"/>
  <c r="K318" i="44"/>
  <c r="P318" i="44" s="1"/>
  <c r="A318" i="44"/>
  <c r="K317" i="44"/>
  <c r="P317" i="44" s="1"/>
  <c r="A317" i="44"/>
  <c r="K316" i="44"/>
  <c r="P316" i="44" s="1"/>
  <c r="A316" i="44"/>
  <c r="K315" i="44"/>
  <c r="P315" i="44" s="1"/>
  <c r="A315" i="44"/>
  <c r="K314" i="44"/>
  <c r="P314" i="44" s="1"/>
  <c r="A314" i="44"/>
  <c r="K313" i="44"/>
  <c r="P313" i="44" s="1"/>
  <c r="A313" i="44"/>
  <c r="K312" i="44"/>
  <c r="P312" i="44" s="1"/>
  <c r="A312" i="44"/>
  <c r="K311" i="44"/>
  <c r="P311" i="44" s="1"/>
  <c r="A311" i="44"/>
  <c r="K310" i="44"/>
  <c r="P310" i="44" s="1"/>
  <c r="A310" i="44"/>
  <c r="K309" i="44"/>
  <c r="P309" i="44" s="1"/>
  <c r="A309" i="44"/>
  <c r="K308" i="44"/>
  <c r="P308" i="44" s="1"/>
  <c r="A308" i="44"/>
  <c r="K307" i="44"/>
  <c r="P307" i="44" s="1"/>
  <c r="A307" i="44"/>
  <c r="K306" i="44"/>
  <c r="P306" i="44" s="1"/>
  <c r="A306" i="44"/>
  <c r="K305" i="44"/>
  <c r="P305" i="44" s="1"/>
  <c r="A305" i="44"/>
  <c r="K304" i="44"/>
  <c r="P304" i="44" s="1"/>
  <c r="A304" i="44"/>
  <c r="K303" i="44"/>
  <c r="P303" i="44" s="1"/>
  <c r="A303" i="44"/>
  <c r="K302" i="44"/>
  <c r="P302" i="44" s="1"/>
  <c r="A302" i="44"/>
  <c r="K301" i="44"/>
  <c r="P301" i="44" s="1"/>
  <c r="A301" i="44"/>
  <c r="K300" i="44"/>
  <c r="P300" i="44" s="1"/>
  <c r="A300" i="44"/>
  <c r="K299" i="44"/>
  <c r="P299" i="44" s="1"/>
  <c r="A299" i="44"/>
  <c r="K298" i="44"/>
  <c r="P298" i="44" s="1"/>
  <c r="A298" i="44"/>
  <c r="K297" i="44"/>
  <c r="P297" i="44" s="1"/>
  <c r="A297" i="44"/>
  <c r="K296" i="44"/>
  <c r="P296" i="44" s="1"/>
  <c r="A296" i="44"/>
  <c r="K295" i="44"/>
  <c r="P295" i="44" s="1"/>
  <c r="A295" i="44"/>
  <c r="K294" i="44"/>
  <c r="P294" i="44" s="1"/>
  <c r="A294" i="44"/>
  <c r="K293" i="44"/>
  <c r="P293" i="44" s="1"/>
  <c r="A293" i="44"/>
  <c r="K292" i="44"/>
  <c r="P292" i="44" s="1"/>
  <c r="A292" i="44"/>
  <c r="K291" i="44"/>
  <c r="P291" i="44" s="1"/>
  <c r="A291" i="44"/>
  <c r="K290" i="44"/>
  <c r="P290" i="44" s="1"/>
  <c r="A290" i="44"/>
  <c r="K289" i="44"/>
  <c r="P289" i="44" s="1"/>
  <c r="A289" i="44"/>
  <c r="K288" i="44"/>
  <c r="P288" i="44" s="1"/>
  <c r="A288" i="44"/>
  <c r="K287" i="44"/>
  <c r="P287" i="44" s="1"/>
  <c r="A287" i="44"/>
  <c r="K286" i="44"/>
  <c r="P286" i="44" s="1"/>
  <c r="A286" i="44"/>
  <c r="K285" i="44"/>
  <c r="P285" i="44" s="1"/>
  <c r="A285" i="44"/>
  <c r="K284" i="44"/>
  <c r="P284" i="44" s="1"/>
  <c r="A284" i="44"/>
  <c r="K283" i="44"/>
  <c r="P283" i="44" s="1"/>
  <c r="A283" i="44"/>
  <c r="K282" i="44"/>
  <c r="P282" i="44" s="1"/>
  <c r="A282" i="44"/>
  <c r="K281" i="44"/>
  <c r="P281" i="44" s="1"/>
  <c r="A281" i="44"/>
  <c r="K280" i="44"/>
  <c r="P280" i="44" s="1"/>
  <c r="A280" i="44"/>
  <c r="K279" i="44"/>
  <c r="P279" i="44" s="1"/>
  <c r="A279" i="44"/>
  <c r="K278" i="44"/>
  <c r="P278" i="44" s="1"/>
  <c r="A278" i="44"/>
  <c r="K277" i="44"/>
  <c r="P277" i="44" s="1"/>
  <c r="A277" i="44"/>
  <c r="K276" i="44"/>
  <c r="P276" i="44" s="1"/>
  <c r="A276" i="44"/>
  <c r="K275" i="44"/>
  <c r="P275" i="44" s="1"/>
  <c r="A275" i="44"/>
  <c r="K274" i="44"/>
  <c r="P274" i="44" s="1"/>
  <c r="A274" i="44"/>
  <c r="K273" i="44"/>
  <c r="P273" i="44" s="1"/>
  <c r="A273" i="44"/>
  <c r="K272" i="44"/>
  <c r="P272" i="44" s="1"/>
  <c r="A272" i="44"/>
  <c r="K271" i="44"/>
  <c r="P271" i="44" s="1"/>
  <c r="A271" i="44"/>
  <c r="K270" i="44"/>
  <c r="P270" i="44" s="1"/>
  <c r="A270" i="44"/>
  <c r="K269" i="44"/>
  <c r="P269" i="44" s="1"/>
  <c r="A269" i="44"/>
  <c r="K268" i="44"/>
  <c r="P268" i="44" s="1"/>
  <c r="A268" i="44"/>
  <c r="K267" i="44"/>
  <c r="P267" i="44" s="1"/>
  <c r="A267" i="44"/>
  <c r="K266" i="44"/>
  <c r="P266" i="44" s="1"/>
  <c r="A266" i="44"/>
  <c r="K265" i="44"/>
  <c r="P265" i="44" s="1"/>
  <c r="A265" i="44"/>
  <c r="K264" i="44"/>
  <c r="P264" i="44" s="1"/>
  <c r="A264" i="44"/>
  <c r="K263" i="44"/>
  <c r="P263" i="44" s="1"/>
  <c r="A263" i="44"/>
  <c r="K262" i="44"/>
  <c r="P262" i="44" s="1"/>
  <c r="A262" i="44"/>
  <c r="K261" i="44"/>
  <c r="P261" i="44" s="1"/>
  <c r="A261" i="44"/>
  <c r="K260" i="44"/>
  <c r="P260" i="44" s="1"/>
  <c r="A260" i="44"/>
  <c r="K259" i="44"/>
  <c r="P259" i="44" s="1"/>
  <c r="A259" i="44"/>
  <c r="K258" i="44"/>
  <c r="P258" i="44" s="1"/>
  <c r="A258" i="44"/>
  <c r="K257" i="44"/>
  <c r="P257" i="44" s="1"/>
  <c r="A257" i="44"/>
  <c r="K256" i="44"/>
  <c r="P256" i="44" s="1"/>
  <c r="A256" i="44"/>
  <c r="K255" i="44"/>
  <c r="P255" i="44" s="1"/>
  <c r="A255" i="44"/>
  <c r="K254" i="44"/>
  <c r="P254" i="44" s="1"/>
  <c r="A254" i="44"/>
  <c r="K253" i="44"/>
  <c r="P253" i="44" s="1"/>
  <c r="A253" i="44"/>
  <c r="K252" i="44"/>
  <c r="P252" i="44" s="1"/>
  <c r="A252" i="44"/>
  <c r="K251" i="44"/>
  <c r="P251" i="44" s="1"/>
  <c r="A251" i="44"/>
  <c r="K250" i="44"/>
  <c r="P250" i="44" s="1"/>
  <c r="A250" i="44"/>
  <c r="K249" i="44"/>
  <c r="P249" i="44" s="1"/>
  <c r="A249" i="44"/>
  <c r="K248" i="44"/>
  <c r="P248" i="44" s="1"/>
  <c r="A248" i="44"/>
  <c r="K247" i="44"/>
  <c r="P247" i="44" s="1"/>
  <c r="A247" i="44"/>
  <c r="K246" i="44"/>
  <c r="P246" i="44" s="1"/>
  <c r="A246" i="44"/>
  <c r="K245" i="44"/>
  <c r="P245" i="44" s="1"/>
  <c r="A245" i="44"/>
  <c r="K244" i="44"/>
  <c r="P244" i="44" s="1"/>
  <c r="A244" i="44"/>
  <c r="K243" i="44"/>
  <c r="P243" i="44" s="1"/>
  <c r="A243" i="44"/>
  <c r="K242" i="44"/>
  <c r="P242" i="44" s="1"/>
  <c r="A242" i="44"/>
  <c r="K241" i="44"/>
  <c r="P241" i="44" s="1"/>
  <c r="A241" i="44"/>
  <c r="K240" i="44"/>
  <c r="P240" i="44" s="1"/>
  <c r="A240" i="44"/>
  <c r="K239" i="44"/>
  <c r="P239" i="44" s="1"/>
  <c r="A239" i="44"/>
  <c r="K238" i="44"/>
  <c r="P238" i="44" s="1"/>
  <c r="A238" i="44"/>
  <c r="K237" i="44"/>
  <c r="P237" i="44" s="1"/>
  <c r="A237" i="44"/>
  <c r="K236" i="44"/>
  <c r="P236" i="44" s="1"/>
  <c r="A236" i="44"/>
  <c r="K235" i="44"/>
  <c r="P235" i="44" s="1"/>
  <c r="A235" i="44"/>
  <c r="K234" i="44"/>
  <c r="P234" i="44" s="1"/>
  <c r="A234" i="44"/>
  <c r="K233" i="44"/>
  <c r="P233" i="44" s="1"/>
  <c r="A233" i="44"/>
  <c r="K232" i="44"/>
  <c r="P232" i="44" s="1"/>
  <c r="A232" i="44"/>
  <c r="K231" i="44"/>
  <c r="P231" i="44" s="1"/>
  <c r="A231" i="44"/>
  <c r="K230" i="44"/>
  <c r="P230" i="44" s="1"/>
  <c r="A230" i="44"/>
  <c r="K229" i="44"/>
  <c r="P229" i="44" s="1"/>
  <c r="A229" i="44"/>
  <c r="K228" i="44"/>
  <c r="P228" i="44" s="1"/>
  <c r="A228" i="44"/>
  <c r="K227" i="44"/>
  <c r="P227" i="44" s="1"/>
  <c r="A227" i="44"/>
  <c r="K226" i="44"/>
  <c r="P226" i="44" s="1"/>
  <c r="A226" i="44"/>
  <c r="K225" i="44"/>
  <c r="P225" i="44" s="1"/>
  <c r="A225" i="44"/>
  <c r="K224" i="44"/>
  <c r="P224" i="44" s="1"/>
  <c r="A224" i="44"/>
  <c r="K223" i="44"/>
  <c r="P223" i="44" s="1"/>
  <c r="A223" i="44"/>
  <c r="K222" i="44"/>
  <c r="P222" i="44" s="1"/>
  <c r="A222" i="44"/>
  <c r="K221" i="44"/>
  <c r="P221" i="44" s="1"/>
  <c r="A221" i="44"/>
  <c r="K220" i="44"/>
  <c r="P220" i="44" s="1"/>
  <c r="A220" i="44"/>
  <c r="K219" i="44"/>
  <c r="P219" i="44" s="1"/>
  <c r="A219" i="44"/>
  <c r="K218" i="44"/>
  <c r="P218" i="44" s="1"/>
  <c r="A218" i="44"/>
  <c r="K217" i="44"/>
  <c r="P217" i="44" s="1"/>
  <c r="A217" i="44"/>
  <c r="K216" i="44"/>
  <c r="P216" i="44" s="1"/>
  <c r="A216" i="44"/>
  <c r="K215" i="44"/>
  <c r="P215" i="44" s="1"/>
  <c r="A215" i="44"/>
  <c r="K214" i="44"/>
  <c r="P214" i="44" s="1"/>
  <c r="A214" i="44"/>
  <c r="K213" i="44"/>
  <c r="P213" i="44" s="1"/>
  <c r="A213" i="44"/>
  <c r="K212" i="44"/>
  <c r="P212" i="44" s="1"/>
  <c r="A212" i="44"/>
  <c r="K211" i="44"/>
  <c r="P211" i="44" s="1"/>
  <c r="A211" i="44"/>
  <c r="K210" i="44"/>
  <c r="P210" i="44" s="1"/>
  <c r="A210" i="44"/>
  <c r="K209" i="44"/>
  <c r="P209" i="44" s="1"/>
  <c r="A209" i="44"/>
  <c r="K208" i="44"/>
  <c r="P208" i="44" s="1"/>
  <c r="A208" i="44"/>
  <c r="K207" i="44"/>
  <c r="P207" i="44" s="1"/>
  <c r="A207" i="44"/>
  <c r="K206" i="44"/>
  <c r="P206" i="44" s="1"/>
  <c r="A206" i="44"/>
  <c r="K205" i="44"/>
  <c r="P205" i="44" s="1"/>
  <c r="A205" i="44"/>
  <c r="K204" i="44"/>
  <c r="P204" i="44" s="1"/>
  <c r="A204" i="44"/>
  <c r="K203" i="44"/>
  <c r="P203" i="44" s="1"/>
  <c r="A203" i="44"/>
  <c r="K202" i="44"/>
  <c r="P202" i="44" s="1"/>
  <c r="A202" i="44"/>
  <c r="K201" i="44"/>
  <c r="P201" i="44" s="1"/>
  <c r="A201" i="44"/>
  <c r="K200" i="44"/>
  <c r="P200" i="44" s="1"/>
  <c r="A200" i="44"/>
  <c r="K199" i="44"/>
  <c r="P199" i="44" s="1"/>
  <c r="A199" i="44"/>
  <c r="K198" i="44"/>
  <c r="P198" i="44" s="1"/>
  <c r="A198" i="44"/>
  <c r="K197" i="44"/>
  <c r="P197" i="44" s="1"/>
  <c r="A197" i="44"/>
  <c r="K196" i="44"/>
  <c r="P196" i="44" s="1"/>
  <c r="A196" i="44"/>
  <c r="K195" i="44"/>
  <c r="P195" i="44" s="1"/>
  <c r="A195" i="44"/>
  <c r="K194" i="44"/>
  <c r="P194" i="44" s="1"/>
  <c r="A194" i="44"/>
  <c r="K193" i="44"/>
  <c r="P193" i="44" s="1"/>
  <c r="A193" i="44"/>
  <c r="K192" i="44"/>
  <c r="P192" i="44" s="1"/>
  <c r="A192" i="44"/>
  <c r="K191" i="44"/>
  <c r="P191" i="44" s="1"/>
  <c r="A191" i="44"/>
  <c r="K190" i="44"/>
  <c r="P190" i="44" s="1"/>
  <c r="A190" i="44"/>
  <c r="K189" i="44"/>
  <c r="P189" i="44" s="1"/>
  <c r="A189" i="44"/>
  <c r="K188" i="44"/>
  <c r="P188" i="44" s="1"/>
  <c r="A188" i="44"/>
  <c r="K187" i="44"/>
  <c r="P187" i="44" s="1"/>
  <c r="A187" i="44"/>
  <c r="K186" i="44"/>
  <c r="P186" i="44" s="1"/>
  <c r="A186" i="44"/>
  <c r="K185" i="44"/>
  <c r="P185" i="44" s="1"/>
  <c r="A185" i="44"/>
  <c r="K184" i="44"/>
  <c r="P184" i="44" s="1"/>
  <c r="A184" i="44"/>
  <c r="K183" i="44"/>
  <c r="P183" i="44" s="1"/>
  <c r="A183" i="44"/>
  <c r="K182" i="44"/>
  <c r="P182" i="44" s="1"/>
  <c r="A182" i="44"/>
  <c r="K181" i="44"/>
  <c r="P181" i="44" s="1"/>
  <c r="A181" i="44"/>
  <c r="K180" i="44"/>
  <c r="P180" i="44" s="1"/>
  <c r="A180" i="44"/>
  <c r="K179" i="44"/>
  <c r="P179" i="44" s="1"/>
  <c r="A179" i="44"/>
  <c r="K178" i="44"/>
  <c r="P178" i="44" s="1"/>
  <c r="A178" i="44"/>
  <c r="K177" i="44"/>
  <c r="P177" i="44" s="1"/>
  <c r="A177" i="44"/>
  <c r="K176" i="44"/>
  <c r="P176" i="44" s="1"/>
  <c r="A176" i="44"/>
  <c r="K175" i="44"/>
  <c r="P175" i="44" s="1"/>
  <c r="A175" i="44"/>
  <c r="K174" i="44"/>
  <c r="P174" i="44" s="1"/>
  <c r="A174" i="44"/>
  <c r="K173" i="44"/>
  <c r="P173" i="44" s="1"/>
  <c r="A173" i="44"/>
  <c r="K172" i="44"/>
  <c r="P172" i="44" s="1"/>
  <c r="A172" i="44"/>
  <c r="K171" i="44"/>
  <c r="P171" i="44" s="1"/>
  <c r="A171" i="44"/>
  <c r="K170" i="44"/>
  <c r="P170" i="44" s="1"/>
  <c r="A170" i="44"/>
  <c r="K169" i="44"/>
  <c r="P169" i="44" s="1"/>
  <c r="A169" i="44"/>
  <c r="K168" i="44"/>
  <c r="P168" i="44" s="1"/>
  <c r="A168" i="44"/>
  <c r="K167" i="44"/>
  <c r="P167" i="44" s="1"/>
  <c r="A167" i="44"/>
  <c r="K166" i="44"/>
  <c r="P166" i="44" s="1"/>
  <c r="A166" i="44"/>
  <c r="K165" i="44"/>
  <c r="P165" i="44" s="1"/>
  <c r="A165" i="44"/>
  <c r="K164" i="44"/>
  <c r="P164" i="44" s="1"/>
  <c r="A164" i="44"/>
  <c r="K163" i="44"/>
  <c r="P163" i="44" s="1"/>
  <c r="A163" i="44"/>
  <c r="K162" i="44"/>
  <c r="P162" i="44" s="1"/>
  <c r="A162" i="44"/>
  <c r="K161" i="44"/>
  <c r="P161" i="44" s="1"/>
  <c r="A161" i="44"/>
  <c r="K160" i="44"/>
  <c r="P160" i="44" s="1"/>
  <c r="A160" i="44"/>
  <c r="K159" i="44"/>
  <c r="P159" i="44" s="1"/>
  <c r="A159" i="44"/>
  <c r="K158" i="44"/>
  <c r="P158" i="44" s="1"/>
  <c r="A158" i="44"/>
  <c r="K157" i="44"/>
  <c r="P157" i="44" s="1"/>
  <c r="A157" i="44"/>
  <c r="K156" i="44"/>
  <c r="P156" i="44" s="1"/>
  <c r="A156" i="44"/>
  <c r="K155" i="44"/>
  <c r="P155" i="44" s="1"/>
  <c r="A155" i="44"/>
  <c r="K154" i="44"/>
  <c r="P154" i="44" s="1"/>
  <c r="A154" i="44"/>
  <c r="K153" i="44"/>
  <c r="P153" i="44" s="1"/>
  <c r="A153" i="44"/>
  <c r="K152" i="44"/>
  <c r="P152" i="44" s="1"/>
  <c r="A152" i="44"/>
  <c r="K151" i="44"/>
  <c r="P151" i="44" s="1"/>
  <c r="A151" i="44"/>
  <c r="K150" i="44"/>
  <c r="P150" i="44" s="1"/>
  <c r="A150" i="44"/>
  <c r="K149" i="44"/>
  <c r="P149" i="44" s="1"/>
  <c r="A149" i="44"/>
  <c r="K148" i="44"/>
  <c r="P148" i="44" s="1"/>
  <c r="A148" i="44"/>
  <c r="K147" i="44"/>
  <c r="P147" i="44" s="1"/>
  <c r="A147" i="44"/>
  <c r="K146" i="44"/>
  <c r="P146" i="44" s="1"/>
  <c r="A146" i="44"/>
  <c r="K145" i="44"/>
  <c r="P145" i="44" s="1"/>
  <c r="A145" i="44"/>
  <c r="K144" i="44"/>
  <c r="P144" i="44" s="1"/>
  <c r="A144" i="44"/>
  <c r="K143" i="44"/>
  <c r="P143" i="44" s="1"/>
  <c r="A143" i="44"/>
  <c r="K142" i="44"/>
  <c r="P142" i="44" s="1"/>
  <c r="A142" i="44"/>
  <c r="K141" i="44"/>
  <c r="P141" i="44" s="1"/>
  <c r="A141" i="44"/>
  <c r="K140" i="44"/>
  <c r="P140" i="44" s="1"/>
  <c r="A140" i="44"/>
  <c r="K139" i="44"/>
  <c r="P139" i="44" s="1"/>
  <c r="A139" i="44"/>
  <c r="K138" i="44"/>
  <c r="P138" i="44" s="1"/>
  <c r="A138" i="44"/>
  <c r="K137" i="44"/>
  <c r="P137" i="44" s="1"/>
  <c r="A137" i="44"/>
  <c r="K136" i="44"/>
  <c r="P136" i="44" s="1"/>
  <c r="A136" i="44"/>
  <c r="K135" i="44"/>
  <c r="P135" i="44" s="1"/>
  <c r="A135" i="44"/>
  <c r="K134" i="44"/>
  <c r="P134" i="44" s="1"/>
  <c r="A134" i="44"/>
  <c r="K133" i="44"/>
  <c r="P133" i="44" s="1"/>
  <c r="A133" i="44"/>
  <c r="K132" i="44"/>
  <c r="P132" i="44" s="1"/>
  <c r="A132" i="44"/>
  <c r="K131" i="44"/>
  <c r="P131" i="44" s="1"/>
  <c r="A131" i="44"/>
  <c r="K130" i="44"/>
  <c r="P130" i="44" s="1"/>
  <c r="A130" i="44"/>
  <c r="K129" i="44"/>
  <c r="P129" i="44" s="1"/>
  <c r="A129" i="44"/>
  <c r="K128" i="44"/>
  <c r="P128" i="44" s="1"/>
  <c r="A128" i="44"/>
  <c r="K127" i="44"/>
  <c r="P127" i="44" s="1"/>
  <c r="A127" i="44"/>
  <c r="K126" i="44"/>
  <c r="P126" i="44" s="1"/>
  <c r="A126" i="44"/>
  <c r="K125" i="44"/>
  <c r="P125" i="44" s="1"/>
  <c r="A125" i="44"/>
  <c r="K124" i="44"/>
  <c r="P124" i="44" s="1"/>
  <c r="A124" i="44"/>
  <c r="K123" i="44"/>
  <c r="P123" i="44" s="1"/>
  <c r="A123" i="44"/>
  <c r="K122" i="44"/>
  <c r="P122" i="44" s="1"/>
  <c r="A122" i="44"/>
  <c r="K121" i="44"/>
  <c r="P121" i="44" s="1"/>
  <c r="A121" i="44"/>
  <c r="K120" i="44"/>
  <c r="P120" i="44" s="1"/>
  <c r="A120" i="44"/>
  <c r="K119" i="44"/>
  <c r="P119" i="44" s="1"/>
  <c r="A119" i="44"/>
  <c r="K118" i="44"/>
  <c r="P118" i="44" s="1"/>
  <c r="A118" i="44"/>
  <c r="K117" i="44"/>
  <c r="P117" i="44" s="1"/>
  <c r="A117" i="44"/>
  <c r="K116" i="44"/>
  <c r="P116" i="44" s="1"/>
  <c r="A116" i="44"/>
  <c r="K115" i="44"/>
  <c r="P115" i="44" s="1"/>
  <c r="A115" i="44"/>
  <c r="K114" i="44"/>
  <c r="P114" i="44" s="1"/>
  <c r="A114" i="44"/>
  <c r="K113" i="44"/>
  <c r="P113" i="44" s="1"/>
  <c r="A113" i="44"/>
  <c r="K112" i="44"/>
  <c r="P112" i="44" s="1"/>
  <c r="A112" i="44"/>
  <c r="K111" i="44"/>
  <c r="P111" i="44" s="1"/>
  <c r="A111" i="44"/>
  <c r="K110" i="44"/>
  <c r="P110" i="44" s="1"/>
  <c r="A110" i="44"/>
  <c r="K109" i="44"/>
  <c r="P109" i="44" s="1"/>
  <c r="A109" i="44"/>
  <c r="K108" i="44"/>
  <c r="P108" i="44" s="1"/>
  <c r="A108" i="44"/>
  <c r="K107" i="44"/>
  <c r="P107" i="44" s="1"/>
  <c r="A107" i="44"/>
  <c r="K106" i="44"/>
  <c r="P106" i="44" s="1"/>
  <c r="A106" i="44"/>
  <c r="K105" i="44"/>
  <c r="P105" i="44" s="1"/>
  <c r="A105" i="44"/>
  <c r="K104" i="44"/>
  <c r="P104" i="44" s="1"/>
  <c r="A104" i="44"/>
  <c r="K103" i="44"/>
  <c r="P103" i="44" s="1"/>
  <c r="A103" i="44"/>
  <c r="K102" i="44"/>
  <c r="P102" i="44" s="1"/>
  <c r="A102" i="44"/>
  <c r="K101" i="44"/>
  <c r="P101" i="44" s="1"/>
  <c r="A101" i="44"/>
  <c r="K100" i="44"/>
  <c r="P100" i="44" s="1"/>
  <c r="A100" i="44"/>
  <c r="K99" i="44"/>
  <c r="P99" i="44" s="1"/>
  <c r="A99" i="44"/>
  <c r="K98" i="44"/>
  <c r="P98" i="44" s="1"/>
  <c r="A98" i="44"/>
  <c r="K97" i="44"/>
  <c r="P97" i="44" s="1"/>
  <c r="A97" i="44"/>
  <c r="K96" i="44"/>
  <c r="P96" i="44" s="1"/>
  <c r="A96" i="44"/>
  <c r="K95" i="44"/>
  <c r="P95" i="44" s="1"/>
  <c r="A95" i="44"/>
  <c r="K94" i="44"/>
  <c r="P94" i="44" s="1"/>
  <c r="A94" i="44"/>
  <c r="K93" i="44"/>
  <c r="P93" i="44" s="1"/>
  <c r="A93" i="44"/>
  <c r="K92" i="44"/>
  <c r="P92" i="44" s="1"/>
  <c r="A92" i="44"/>
  <c r="K91" i="44"/>
  <c r="P91" i="44" s="1"/>
  <c r="A91" i="44"/>
  <c r="K90" i="44"/>
  <c r="P90" i="44" s="1"/>
  <c r="A90" i="44"/>
  <c r="K89" i="44"/>
  <c r="P89" i="44" s="1"/>
  <c r="A89" i="44"/>
  <c r="K88" i="44"/>
  <c r="P88" i="44" s="1"/>
  <c r="A88" i="44"/>
  <c r="K87" i="44"/>
  <c r="P87" i="44" s="1"/>
  <c r="A87" i="44"/>
  <c r="K86" i="44"/>
  <c r="P86" i="44" s="1"/>
  <c r="A86" i="44"/>
  <c r="K85" i="44"/>
  <c r="P85" i="44" s="1"/>
  <c r="A85" i="44"/>
  <c r="K84" i="44"/>
  <c r="P84" i="44" s="1"/>
  <c r="A84" i="44"/>
  <c r="K83" i="44"/>
  <c r="P83" i="44" s="1"/>
  <c r="A83" i="44"/>
  <c r="K82" i="44"/>
  <c r="P82" i="44" s="1"/>
  <c r="A82" i="44"/>
  <c r="K81" i="44"/>
  <c r="P81" i="44" s="1"/>
  <c r="A81" i="44"/>
  <c r="K80" i="44"/>
  <c r="P80" i="44" s="1"/>
  <c r="A80" i="44"/>
  <c r="K79" i="44"/>
  <c r="P79" i="44" s="1"/>
  <c r="A79" i="44"/>
  <c r="K78" i="44"/>
  <c r="P78" i="44" s="1"/>
  <c r="A78" i="44"/>
  <c r="K77" i="44"/>
  <c r="P77" i="44" s="1"/>
  <c r="A77" i="44"/>
  <c r="K76" i="44"/>
  <c r="P76" i="44" s="1"/>
  <c r="A76" i="44"/>
  <c r="K75" i="44"/>
  <c r="P75" i="44" s="1"/>
  <c r="A75" i="44"/>
  <c r="K74" i="44"/>
  <c r="P74" i="44" s="1"/>
  <c r="A74" i="44"/>
  <c r="K73" i="44"/>
  <c r="P73" i="44" s="1"/>
  <c r="A73" i="44"/>
  <c r="K72" i="44"/>
  <c r="P72" i="44" s="1"/>
  <c r="A72" i="44"/>
  <c r="K71" i="44"/>
  <c r="P71" i="44" s="1"/>
  <c r="A71" i="44"/>
  <c r="K70" i="44"/>
  <c r="P70" i="44" s="1"/>
  <c r="A70" i="44"/>
  <c r="K69" i="44"/>
  <c r="P69" i="44" s="1"/>
  <c r="A69" i="44"/>
  <c r="K68" i="44"/>
  <c r="P68" i="44" s="1"/>
  <c r="A68" i="44"/>
  <c r="K67" i="44"/>
  <c r="P67" i="44" s="1"/>
  <c r="A67" i="44"/>
  <c r="K66" i="44"/>
  <c r="P66" i="44" s="1"/>
  <c r="A66" i="44"/>
  <c r="K65" i="44"/>
  <c r="P65" i="44" s="1"/>
  <c r="A65" i="44"/>
  <c r="K64" i="44"/>
  <c r="P64" i="44" s="1"/>
  <c r="A64" i="44"/>
  <c r="K63" i="44"/>
  <c r="P63" i="44" s="1"/>
  <c r="A63" i="44"/>
  <c r="K62" i="44"/>
  <c r="P62" i="44" s="1"/>
  <c r="A62" i="44"/>
  <c r="K61" i="44"/>
  <c r="P61" i="44" s="1"/>
  <c r="A61" i="44"/>
  <c r="K60" i="44"/>
  <c r="P60" i="44" s="1"/>
  <c r="A60" i="44"/>
  <c r="K59" i="44"/>
  <c r="P59" i="44" s="1"/>
  <c r="A59" i="44"/>
  <c r="K58" i="44"/>
  <c r="P58" i="44" s="1"/>
  <c r="A58" i="44"/>
  <c r="K57" i="44"/>
  <c r="P57" i="44" s="1"/>
  <c r="A57" i="44"/>
  <c r="K56" i="44"/>
  <c r="P56" i="44" s="1"/>
  <c r="A56" i="44"/>
  <c r="K55" i="44"/>
  <c r="P55" i="44" s="1"/>
  <c r="A55" i="44"/>
  <c r="K54" i="44"/>
  <c r="P54" i="44" s="1"/>
  <c r="A54" i="44"/>
  <c r="K53" i="44"/>
  <c r="P53" i="44" s="1"/>
  <c r="A53" i="44"/>
  <c r="K52" i="44"/>
  <c r="P52" i="44" s="1"/>
  <c r="A52" i="44"/>
  <c r="K51" i="44"/>
  <c r="P51" i="44" s="1"/>
  <c r="A51" i="44"/>
  <c r="K50" i="44"/>
  <c r="P50" i="44" s="1"/>
  <c r="A50" i="44"/>
  <c r="K49" i="44"/>
  <c r="P49" i="44" s="1"/>
  <c r="A49" i="44"/>
  <c r="K48" i="44"/>
  <c r="P48" i="44" s="1"/>
  <c r="A48" i="44"/>
  <c r="K47" i="44"/>
  <c r="P47" i="44" s="1"/>
  <c r="A47" i="44"/>
  <c r="K46" i="44"/>
  <c r="P46" i="44" s="1"/>
  <c r="A46" i="44"/>
  <c r="K45" i="44"/>
  <c r="P45" i="44" s="1"/>
  <c r="A45" i="44"/>
  <c r="K44" i="44"/>
  <c r="P44" i="44" s="1"/>
  <c r="A44" i="44"/>
  <c r="K43" i="44"/>
  <c r="P43" i="44" s="1"/>
  <c r="A43" i="44"/>
  <c r="K42" i="44"/>
  <c r="P42" i="44" s="1"/>
  <c r="A42" i="44"/>
  <c r="K41" i="44"/>
  <c r="P41" i="44" s="1"/>
  <c r="A41" i="44"/>
  <c r="K40" i="44"/>
  <c r="P40" i="44" s="1"/>
  <c r="A40" i="44"/>
  <c r="K39" i="44"/>
  <c r="P39" i="44" s="1"/>
  <c r="A39" i="44"/>
  <c r="K38" i="44"/>
  <c r="P38" i="44" s="1"/>
  <c r="A38" i="44"/>
  <c r="K37" i="44"/>
  <c r="P37" i="44" s="1"/>
  <c r="A37" i="44"/>
  <c r="K36" i="44"/>
  <c r="P36" i="44" s="1"/>
  <c r="A36" i="44"/>
  <c r="K35" i="44"/>
  <c r="P35" i="44" s="1"/>
  <c r="A35" i="44"/>
  <c r="K34" i="44"/>
  <c r="P34" i="44" s="1"/>
  <c r="A34" i="44"/>
  <c r="K33" i="44"/>
  <c r="P33" i="44" s="1"/>
  <c r="A33" i="44"/>
  <c r="K32" i="44"/>
  <c r="P32" i="44" s="1"/>
  <c r="A32" i="44"/>
  <c r="K31" i="44"/>
  <c r="P31" i="44" s="1"/>
  <c r="A31" i="44"/>
  <c r="K30" i="44"/>
  <c r="P30" i="44" s="1"/>
  <c r="A30" i="44"/>
  <c r="K29" i="44"/>
  <c r="P29" i="44" s="1"/>
  <c r="A29" i="44"/>
  <c r="K28" i="44"/>
  <c r="P28" i="44" s="1"/>
  <c r="A28" i="44"/>
  <c r="K27" i="44"/>
  <c r="P27" i="44" s="1"/>
  <c r="A27" i="44"/>
  <c r="K26" i="44"/>
  <c r="P26" i="44" s="1"/>
  <c r="A26" i="44"/>
  <c r="K25" i="44"/>
  <c r="P25" i="44" s="1"/>
  <c r="A25" i="44"/>
  <c r="K24" i="44"/>
  <c r="P24" i="44" s="1"/>
  <c r="A24" i="44"/>
  <c r="K23" i="44"/>
  <c r="P23" i="44" s="1"/>
  <c r="A23" i="44"/>
  <c r="K22" i="44"/>
  <c r="P22" i="44" s="1"/>
  <c r="A22" i="44"/>
  <c r="K21" i="44"/>
  <c r="P21" i="44" s="1"/>
  <c r="A21" i="44"/>
  <c r="K20" i="44"/>
  <c r="P20" i="44" s="1"/>
  <c r="A20" i="44"/>
  <c r="K19" i="44"/>
  <c r="P19" i="44" s="1"/>
  <c r="A19" i="44"/>
  <c r="K18" i="44"/>
  <c r="P18" i="44" s="1"/>
  <c r="A18" i="44"/>
  <c r="K17" i="44"/>
  <c r="P17" i="44" s="1"/>
  <c r="A17" i="44"/>
  <c r="K16" i="44"/>
  <c r="P16" i="44" s="1"/>
  <c r="A16" i="44"/>
  <c r="K15" i="44"/>
  <c r="P15" i="44" s="1"/>
  <c r="A15" i="44"/>
  <c r="K14" i="44"/>
  <c r="P14" i="44" s="1"/>
  <c r="A14" i="44"/>
  <c r="K13" i="44"/>
  <c r="P13" i="44" s="1"/>
  <c r="A13" i="44"/>
  <c r="K12" i="44"/>
  <c r="P12" i="44" s="1"/>
  <c r="A12" i="44"/>
  <c r="K11" i="44"/>
  <c r="P11" i="44" s="1"/>
  <c r="A11" i="44"/>
  <c r="K10" i="44"/>
  <c r="P10" i="44" s="1"/>
  <c r="A10" i="44"/>
  <c r="K9" i="44"/>
  <c r="P9" i="44" s="1"/>
  <c r="A9" i="44"/>
  <c r="K8" i="44"/>
  <c r="P8" i="44" s="1"/>
  <c r="A8" i="44"/>
  <c r="K7" i="44"/>
  <c r="P7" i="44" s="1"/>
  <c r="A7" i="44"/>
  <c r="K6" i="44"/>
  <c r="P6" i="44" s="1"/>
  <c r="A6" i="44"/>
  <c r="K5" i="44"/>
  <c r="P5" i="44" s="1"/>
  <c r="A5" i="44"/>
  <c r="K4" i="44"/>
  <c r="P4" i="44" s="1"/>
  <c r="A4" i="44"/>
  <c r="K3" i="44"/>
  <c r="P3" i="44" s="1"/>
  <c r="A3" i="44"/>
  <c r="K2" i="44"/>
  <c r="P2" i="44" s="1"/>
  <c r="A2" i="44"/>
  <c r="K360" i="43"/>
  <c r="P360" i="43" s="1"/>
  <c r="K359" i="43"/>
  <c r="P359" i="43" s="1"/>
  <c r="K358" i="43"/>
  <c r="P358" i="43" s="1"/>
  <c r="K357" i="43"/>
  <c r="P357" i="43" s="1"/>
  <c r="K356" i="43"/>
  <c r="P356" i="43" s="1"/>
  <c r="K355" i="43"/>
  <c r="P355" i="43" s="1"/>
  <c r="K354" i="43"/>
  <c r="P354" i="43" s="1"/>
  <c r="A354" i="43"/>
  <c r="K353" i="43"/>
  <c r="P353" i="43" s="1"/>
  <c r="A353" i="43"/>
  <c r="K352" i="43"/>
  <c r="P352" i="43" s="1"/>
  <c r="A352" i="43"/>
  <c r="K351" i="43"/>
  <c r="P351" i="43" s="1"/>
  <c r="A351" i="43"/>
  <c r="K350" i="43"/>
  <c r="P350" i="43" s="1"/>
  <c r="A350" i="43"/>
  <c r="K349" i="43"/>
  <c r="P349" i="43" s="1"/>
  <c r="A349" i="43"/>
  <c r="K348" i="43"/>
  <c r="P348" i="43" s="1"/>
  <c r="A348" i="43"/>
  <c r="K347" i="43"/>
  <c r="P347" i="43" s="1"/>
  <c r="A347" i="43"/>
  <c r="K346" i="43"/>
  <c r="P346" i="43" s="1"/>
  <c r="A346" i="43"/>
  <c r="K345" i="43"/>
  <c r="P345" i="43" s="1"/>
  <c r="A345" i="43"/>
  <c r="K344" i="43"/>
  <c r="P344" i="43" s="1"/>
  <c r="A344" i="43"/>
  <c r="K343" i="43"/>
  <c r="P343" i="43" s="1"/>
  <c r="A343" i="43"/>
  <c r="K342" i="43"/>
  <c r="P342" i="43" s="1"/>
  <c r="G342" i="43"/>
  <c r="A342" i="43"/>
  <c r="K341" i="43"/>
  <c r="P341" i="43" s="1"/>
  <c r="A341" i="43"/>
  <c r="K340" i="43"/>
  <c r="P340" i="43" s="1"/>
  <c r="G340" i="43"/>
  <c r="A340" i="43"/>
  <c r="K339" i="43"/>
  <c r="P339" i="43" s="1"/>
  <c r="A339" i="43"/>
  <c r="K338" i="43"/>
  <c r="P338" i="43" s="1"/>
  <c r="A338" i="43"/>
  <c r="K337" i="43"/>
  <c r="P337" i="43" s="1"/>
  <c r="A337" i="43"/>
  <c r="K336" i="43"/>
  <c r="P336" i="43" s="1"/>
  <c r="A336" i="43"/>
  <c r="K335" i="43"/>
  <c r="P335" i="43" s="1"/>
  <c r="A335" i="43"/>
  <c r="K334" i="43"/>
  <c r="P334" i="43" s="1"/>
  <c r="G334" i="43"/>
  <c r="A334" i="43"/>
  <c r="K333" i="43"/>
  <c r="P333" i="43" s="1"/>
  <c r="A333" i="43"/>
  <c r="K332" i="43"/>
  <c r="P332" i="43" s="1"/>
  <c r="A332" i="43"/>
  <c r="K331" i="43"/>
  <c r="P331" i="43" s="1"/>
  <c r="A331" i="43"/>
  <c r="K330" i="43"/>
  <c r="P330" i="43" s="1"/>
  <c r="A330" i="43"/>
  <c r="K329" i="43"/>
  <c r="P329" i="43" s="1"/>
  <c r="A329" i="43"/>
  <c r="K328" i="43"/>
  <c r="P328" i="43" s="1"/>
  <c r="A328" i="43"/>
  <c r="K327" i="43"/>
  <c r="P327" i="43" s="1"/>
  <c r="A327" i="43"/>
  <c r="K326" i="43"/>
  <c r="P326" i="43" s="1"/>
  <c r="A326" i="43"/>
  <c r="K325" i="43"/>
  <c r="P325" i="43" s="1"/>
  <c r="A325" i="43"/>
  <c r="K324" i="43"/>
  <c r="P324" i="43" s="1"/>
  <c r="A324" i="43"/>
  <c r="K323" i="43"/>
  <c r="P323" i="43" s="1"/>
  <c r="A323" i="43"/>
  <c r="K322" i="43"/>
  <c r="P322" i="43" s="1"/>
  <c r="A322" i="43"/>
  <c r="K321" i="43"/>
  <c r="P321" i="43" s="1"/>
  <c r="A321" i="43"/>
  <c r="K320" i="43"/>
  <c r="P320" i="43" s="1"/>
  <c r="A320" i="43"/>
  <c r="K319" i="43"/>
  <c r="P319" i="43" s="1"/>
  <c r="A319" i="43"/>
  <c r="K318" i="43"/>
  <c r="P318" i="43" s="1"/>
  <c r="A318" i="43"/>
  <c r="K317" i="43"/>
  <c r="P317" i="43" s="1"/>
  <c r="A317" i="43"/>
  <c r="K316" i="43"/>
  <c r="P316" i="43" s="1"/>
  <c r="A316" i="43"/>
  <c r="K315" i="43"/>
  <c r="P315" i="43" s="1"/>
  <c r="A315" i="43"/>
  <c r="K314" i="43"/>
  <c r="P314" i="43" s="1"/>
  <c r="A314" i="43"/>
  <c r="K313" i="43"/>
  <c r="P313" i="43" s="1"/>
  <c r="A313" i="43"/>
  <c r="K312" i="43"/>
  <c r="P312" i="43" s="1"/>
  <c r="A312" i="43"/>
  <c r="K311" i="43"/>
  <c r="P311" i="43" s="1"/>
  <c r="A311" i="43"/>
  <c r="K310" i="43"/>
  <c r="P310" i="43" s="1"/>
  <c r="A310" i="43"/>
  <c r="K309" i="43"/>
  <c r="P309" i="43" s="1"/>
  <c r="G309" i="43"/>
  <c r="A309" i="43"/>
  <c r="K308" i="43"/>
  <c r="P308" i="43" s="1"/>
  <c r="G308" i="43"/>
  <c r="A308" i="43"/>
  <c r="K307" i="43"/>
  <c r="P307" i="43" s="1"/>
  <c r="A307" i="43"/>
  <c r="K306" i="43"/>
  <c r="P306" i="43" s="1"/>
  <c r="A306" i="43"/>
  <c r="K305" i="43"/>
  <c r="P305" i="43" s="1"/>
  <c r="A305" i="43"/>
  <c r="K304" i="43"/>
  <c r="P304" i="43" s="1"/>
  <c r="A304" i="43"/>
  <c r="K303" i="43"/>
  <c r="P303" i="43" s="1"/>
  <c r="A303" i="43"/>
  <c r="K302" i="43"/>
  <c r="P302" i="43" s="1"/>
  <c r="A302" i="43"/>
  <c r="K301" i="43"/>
  <c r="P301" i="43" s="1"/>
  <c r="A301" i="43"/>
  <c r="K300" i="43"/>
  <c r="P300" i="43" s="1"/>
  <c r="A300" i="43"/>
  <c r="K299" i="43"/>
  <c r="P299" i="43" s="1"/>
  <c r="A299" i="43"/>
  <c r="K298" i="43"/>
  <c r="P298" i="43" s="1"/>
  <c r="A298" i="43"/>
  <c r="K297" i="43"/>
  <c r="P297" i="43" s="1"/>
  <c r="A297" i="43"/>
  <c r="K296" i="43"/>
  <c r="P296" i="43" s="1"/>
  <c r="A296" i="43"/>
  <c r="K295" i="43"/>
  <c r="P295" i="43"/>
  <c r="A295" i="43"/>
  <c r="K294" i="43"/>
  <c r="P294" i="43" s="1"/>
  <c r="A294" i="43"/>
  <c r="K293" i="43"/>
  <c r="P293" i="43" s="1"/>
  <c r="A293" i="43"/>
  <c r="K292" i="43"/>
  <c r="P292" i="43" s="1"/>
  <c r="A292" i="43"/>
  <c r="K291" i="43"/>
  <c r="P291" i="43" s="1"/>
  <c r="A291" i="43"/>
  <c r="K290" i="43"/>
  <c r="P290" i="43" s="1"/>
  <c r="A290" i="43"/>
  <c r="K289" i="43"/>
  <c r="P289" i="43" s="1"/>
  <c r="A289" i="43"/>
  <c r="K288" i="43"/>
  <c r="P288" i="43" s="1"/>
  <c r="A288" i="43"/>
  <c r="K287" i="43"/>
  <c r="P287" i="43" s="1"/>
  <c r="A287" i="43"/>
  <c r="K286" i="43"/>
  <c r="P286" i="43" s="1"/>
  <c r="A286" i="43"/>
  <c r="K285" i="43"/>
  <c r="P285" i="43" s="1"/>
  <c r="A285" i="43"/>
  <c r="K284" i="43"/>
  <c r="P284" i="43" s="1"/>
  <c r="A284" i="43"/>
  <c r="K283" i="43"/>
  <c r="P283" i="43" s="1"/>
  <c r="A283" i="43"/>
  <c r="K282" i="43"/>
  <c r="P282" i="43" s="1"/>
  <c r="A282" i="43"/>
  <c r="K281" i="43"/>
  <c r="P281" i="43" s="1"/>
  <c r="A281" i="43"/>
  <c r="K280" i="43"/>
  <c r="P280" i="43" s="1"/>
  <c r="A280" i="43"/>
  <c r="K279" i="43"/>
  <c r="P279" i="43" s="1"/>
  <c r="A279" i="43"/>
  <c r="K278" i="43"/>
  <c r="P278" i="43" s="1"/>
  <c r="A278" i="43"/>
  <c r="K277" i="43"/>
  <c r="P277" i="43" s="1"/>
  <c r="A277" i="43"/>
  <c r="K276" i="43"/>
  <c r="P276" i="43" s="1"/>
  <c r="A276" i="43"/>
  <c r="K275" i="43"/>
  <c r="P275" i="43" s="1"/>
  <c r="A275" i="43"/>
  <c r="K274" i="43"/>
  <c r="P274" i="43" s="1"/>
  <c r="A274" i="43"/>
  <c r="K273" i="43"/>
  <c r="P273" i="43" s="1"/>
  <c r="A273" i="43"/>
  <c r="K272" i="43"/>
  <c r="P272" i="43" s="1"/>
  <c r="A272" i="43"/>
  <c r="K271" i="43"/>
  <c r="P271" i="43" s="1"/>
  <c r="A271" i="43"/>
  <c r="K270" i="43"/>
  <c r="P270" i="43" s="1"/>
  <c r="A270" i="43"/>
  <c r="K269" i="43"/>
  <c r="P269" i="43" s="1"/>
  <c r="A269" i="43"/>
  <c r="K268" i="43"/>
  <c r="P268" i="43" s="1"/>
  <c r="A268" i="43"/>
  <c r="K267" i="43"/>
  <c r="P267" i="43" s="1"/>
  <c r="A267" i="43"/>
  <c r="K266" i="43"/>
  <c r="P266" i="43" s="1"/>
  <c r="A266" i="43"/>
  <c r="K265" i="43"/>
  <c r="P265" i="43" s="1"/>
  <c r="A265" i="43"/>
  <c r="K264" i="43"/>
  <c r="P264" i="43" s="1"/>
  <c r="A264" i="43"/>
  <c r="K263" i="43"/>
  <c r="P263" i="43" s="1"/>
  <c r="A263" i="43"/>
  <c r="K262" i="43"/>
  <c r="P262" i="43" s="1"/>
  <c r="A262" i="43"/>
  <c r="K261" i="43"/>
  <c r="P261" i="43" s="1"/>
  <c r="A261" i="43"/>
  <c r="K260" i="43"/>
  <c r="P260" i="43" s="1"/>
  <c r="A260" i="43"/>
  <c r="K259" i="43"/>
  <c r="P259" i="43" s="1"/>
  <c r="A259" i="43"/>
  <c r="K258" i="43"/>
  <c r="P258" i="43" s="1"/>
  <c r="A258" i="43"/>
  <c r="K257" i="43"/>
  <c r="P257" i="43" s="1"/>
  <c r="A257" i="43"/>
  <c r="K256" i="43"/>
  <c r="P256" i="43" s="1"/>
  <c r="A256" i="43"/>
  <c r="K255" i="43"/>
  <c r="P255" i="43" s="1"/>
  <c r="A255" i="43"/>
  <c r="K254" i="43"/>
  <c r="P254" i="43" s="1"/>
  <c r="A254" i="43"/>
  <c r="K253" i="43"/>
  <c r="P253" i="43" s="1"/>
  <c r="A253" i="43"/>
  <c r="K252" i="43"/>
  <c r="P252" i="43" s="1"/>
  <c r="A252" i="43"/>
  <c r="K251" i="43"/>
  <c r="P251" i="43" s="1"/>
  <c r="A251" i="43"/>
  <c r="K250" i="43"/>
  <c r="P250" i="43" s="1"/>
  <c r="A250" i="43"/>
  <c r="K249" i="43"/>
  <c r="P249" i="43" s="1"/>
  <c r="A249" i="43"/>
  <c r="K248" i="43"/>
  <c r="P248" i="43" s="1"/>
  <c r="A248" i="43"/>
  <c r="K247" i="43"/>
  <c r="P247" i="43" s="1"/>
  <c r="A247" i="43"/>
  <c r="K246" i="43"/>
  <c r="P246" i="43" s="1"/>
  <c r="A246" i="43"/>
  <c r="K245" i="43"/>
  <c r="P245" i="43" s="1"/>
  <c r="A245" i="43"/>
  <c r="K244" i="43"/>
  <c r="P244" i="43" s="1"/>
  <c r="A244" i="43"/>
  <c r="K243" i="43"/>
  <c r="P243" i="43" s="1"/>
  <c r="A243" i="43"/>
  <c r="K242" i="43"/>
  <c r="P242" i="43" s="1"/>
  <c r="A242" i="43"/>
  <c r="K241" i="43"/>
  <c r="P241" i="43" s="1"/>
  <c r="A241" i="43"/>
  <c r="K240" i="43"/>
  <c r="P240" i="43" s="1"/>
  <c r="A240" i="43"/>
  <c r="K239" i="43"/>
  <c r="P239" i="43" s="1"/>
  <c r="A239" i="43"/>
  <c r="K238" i="43"/>
  <c r="P238" i="43" s="1"/>
  <c r="A238" i="43"/>
  <c r="K237" i="43"/>
  <c r="P237" i="43" s="1"/>
  <c r="A237" i="43"/>
  <c r="K236" i="43"/>
  <c r="P236" i="43" s="1"/>
  <c r="A236" i="43"/>
  <c r="K235" i="43"/>
  <c r="P235" i="43" s="1"/>
  <c r="A235" i="43"/>
  <c r="K234" i="43"/>
  <c r="P234" i="43" s="1"/>
  <c r="A234" i="43"/>
  <c r="K233" i="43"/>
  <c r="P233" i="43" s="1"/>
  <c r="A233" i="43"/>
  <c r="K232" i="43"/>
  <c r="P232" i="43" s="1"/>
  <c r="A232" i="43"/>
  <c r="K231" i="43"/>
  <c r="P231" i="43" s="1"/>
  <c r="A231" i="43"/>
  <c r="K230" i="43"/>
  <c r="P230" i="43" s="1"/>
  <c r="A230" i="43"/>
  <c r="K229" i="43"/>
  <c r="P229" i="43" s="1"/>
  <c r="A229" i="43"/>
  <c r="K228" i="43"/>
  <c r="P228" i="43" s="1"/>
  <c r="A228" i="43"/>
  <c r="K227" i="43"/>
  <c r="P227" i="43" s="1"/>
  <c r="A227" i="43"/>
  <c r="K226" i="43"/>
  <c r="P226" i="43" s="1"/>
  <c r="A226" i="43"/>
  <c r="K225" i="43"/>
  <c r="P225" i="43" s="1"/>
  <c r="A225" i="43"/>
  <c r="K224" i="43"/>
  <c r="P224" i="43" s="1"/>
  <c r="A224" i="43"/>
  <c r="K223" i="43"/>
  <c r="P223" i="43" s="1"/>
  <c r="A223" i="43"/>
  <c r="K222" i="43"/>
  <c r="P222" i="43" s="1"/>
  <c r="A222" i="43"/>
  <c r="K221" i="43"/>
  <c r="P221" i="43" s="1"/>
  <c r="A221" i="43"/>
  <c r="K220" i="43"/>
  <c r="P220" i="43" s="1"/>
  <c r="A220" i="43"/>
  <c r="K219" i="43"/>
  <c r="P219" i="43" s="1"/>
  <c r="A219" i="43"/>
  <c r="K218" i="43"/>
  <c r="P218" i="43" s="1"/>
  <c r="A218" i="43"/>
  <c r="K217" i="43"/>
  <c r="P217" i="43" s="1"/>
  <c r="A217" i="43"/>
  <c r="K216" i="43"/>
  <c r="P216" i="43" s="1"/>
  <c r="A216" i="43"/>
  <c r="K215" i="43"/>
  <c r="P215" i="43" s="1"/>
  <c r="A215" i="43"/>
  <c r="K214" i="43"/>
  <c r="P214" i="43" s="1"/>
  <c r="A214" i="43"/>
  <c r="K213" i="43"/>
  <c r="P213" i="43" s="1"/>
  <c r="A213" i="43"/>
  <c r="K212" i="43"/>
  <c r="P212" i="43" s="1"/>
  <c r="A212" i="43"/>
  <c r="K211" i="43"/>
  <c r="P211" i="43" s="1"/>
  <c r="A211" i="43"/>
  <c r="K210" i="43"/>
  <c r="P210" i="43" s="1"/>
  <c r="A210" i="43"/>
  <c r="K209" i="43"/>
  <c r="P209" i="43" s="1"/>
  <c r="A209" i="43"/>
  <c r="K208" i="43"/>
  <c r="P208" i="43" s="1"/>
  <c r="A208" i="43"/>
  <c r="K207" i="43"/>
  <c r="P207" i="43" s="1"/>
  <c r="A207" i="43"/>
  <c r="K206" i="43"/>
  <c r="P206" i="43" s="1"/>
  <c r="A206" i="43"/>
  <c r="K205" i="43"/>
  <c r="P205" i="43" s="1"/>
  <c r="A205" i="43"/>
  <c r="K204" i="43"/>
  <c r="P204" i="43" s="1"/>
  <c r="A204" i="43"/>
  <c r="K203" i="43"/>
  <c r="P203" i="43" s="1"/>
  <c r="A203" i="43"/>
  <c r="K202" i="43"/>
  <c r="P202" i="43" s="1"/>
  <c r="A202" i="43"/>
  <c r="K201" i="43"/>
  <c r="P201" i="43" s="1"/>
  <c r="A201" i="43"/>
  <c r="K200" i="43"/>
  <c r="P200" i="43" s="1"/>
  <c r="A200" i="43"/>
  <c r="K199" i="43"/>
  <c r="P199" i="43" s="1"/>
  <c r="A199" i="43"/>
  <c r="K198" i="43"/>
  <c r="P198" i="43" s="1"/>
  <c r="A198" i="43"/>
  <c r="K197" i="43"/>
  <c r="P197" i="43" s="1"/>
  <c r="A197" i="43"/>
  <c r="K196" i="43"/>
  <c r="P196" i="43" s="1"/>
  <c r="A196" i="43"/>
  <c r="K195" i="43"/>
  <c r="P195" i="43" s="1"/>
  <c r="A195" i="43"/>
  <c r="K194" i="43"/>
  <c r="P194" i="43" s="1"/>
  <c r="A194" i="43"/>
  <c r="K193" i="43"/>
  <c r="P193" i="43" s="1"/>
  <c r="A193" i="43"/>
  <c r="K192" i="43"/>
  <c r="P192" i="43" s="1"/>
  <c r="A192" i="43"/>
  <c r="K191" i="43"/>
  <c r="P191" i="43" s="1"/>
  <c r="A191" i="43"/>
  <c r="K190" i="43"/>
  <c r="P190" i="43" s="1"/>
  <c r="A190" i="43"/>
  <c r="K189" i="43"/>
  <c r="P189" i="43" s="1"/>
  <c r="A189" i="43"/>
  <c r="K188" i="43"/>
  <c r="P188" i="43" s="1"/>
  <c r="A188" i="43"/>
  <c r="K187" i="43"/>
  <c r="P187" i="43" s="1"/>
  <c r="A187" i="43"/>
  <c r="K186" i="43"/>
  <c r="P186" i="43" s="1"/>
  <c r="A186" i="43"/>
  <c r="K185" i="43"/>
  <c r="P185" i="43" s="1"/>
  <c r="A185" i="43"/>
  <c r="K184" i="43"/>
  <c r="P184" i="43" s="1"/>
  <c r="A184" i="43"/>
  <c r="K183" i="43"/>
  <c r="P183" i="43" s="1"/>
  <c r="A183" i="43"/>
  <c r="K182" i="43"/>
  <c r="P182" i="43" s="1"/>
  <c r="A182" i="43"/>
  <c r="K181" i="43"/>
  <c r="P181" i="43" s="1"/>
  <c r="A181" i="43"/>
  <c r="K180" i="43"/>
  <c r="P180" i="43" s="1"/>
  <c r="A180" i="43"/>
  <c r="K179" i="43"/>
  <c r="P179" i="43" s="1"/>
  <c r="A179" i="43"/>
  <c r="K178" i="43"/>
  <c r="P178" i="43" s="1"/>
  <c r="A178" i="43"/>
  <c r="K177" i="43"/>
  <c r="P177" i="43" s="1"/>
  <c r="A177" i="43"/>
  <c r="K176" i="43"/>
  <c r="P176" i="43" s="1"/>
  <c r="A176" i="43"/>
  <c r="K175" i="43"/>
  <c r="P175" i="43" s="1"/>
  <c r="A175" i="43"/>
  <c r="K174" i="43"/>
  <c r="P174" i="43" s="1"/>
  <c r="A174" i="43"/>
  <c r="K173" i="43"/>
  <c r="P173" i="43" s="1"/>
  <c r="A173" i="43"/>
  <c r="K172" i="43"/>
  <c r="P172" i="43" s="1"/>
  <c r="A172" i="43"/>
  <c r="K171" i="43"/>
  <c r="P171" i="43" s="1"/>
  <c r="A171" i="43"/>
  <c r="K170" i="43"/>
  <c r="P170" i="43" s="1"/>
  <c r="A170" i="43"/>
  <c r="K169" i="43"/>
  <c r="P169" i="43" s="1"/>
  <c r="A169" i="43"/>
  <c r="K168" i="43"/>
  <c r="P168" i="43" s="1"/>
  <c r="A168" i="43"/>
  <c r="K167" i="43"/>
  <c r="P167" i="43" s="1"/>
  <c r="A167" i="43"/>
  <c r="K166" i="43"/>
  <c r="P166" i="43" s="1"/>
  <c r="A166" i="43"/>
  <c r="K165" i="43"/>
  <c r="P165" i="43" s="1"/>
  <c r="A165" i="43"/>
  <c r="K164" i="43"/>
  <c r="P164" i="43" s="1"/>
  <c r="A164" i="43"/>
  <c r="K163" i="43"/>
  <c r="P163" i="43" s="1"/>
  <c r="A163" i="43"/>
  <c r="K162" i="43"/>
  <c r="P162" i="43" s="1"/>
  <c r="A162" i="43"/>
  <c r="K161" i="43"/>
  <c r="P161" i="43" s="1"/>
  <c r="A161" i="43"/>
  <c r="K160" i="43"/>
  <c r="P160" i="43" s="1"/>
  <c r="A160" i="43"/>
  <c r="K159" i="43"/>
  <c r="P159" i="43" s="1"/>
  <c r="A159" i="43"/>
  <c r="K158" i="43"/>
  <c r="P158" i="43" s="1"/>
  <c r="A158" i="43"/>
  <c r="K157" i="43"/>
  <c r="P157" i="43" s="1"/>
  <c r="A157" i="43"/>
  <c r="K156" i="43"/>
  <c r="P156" i="43" s="1"/>
  <c r="A156" i="43"/>
  <c r="K155" i="43"/>
  <c r="P155" i="43" s="1"/>
  <c r="A155" i="43"/>
  <c r="K154" i="43"/>
  <c r="P154" i="43" s="1"/>
  <c r="A154" i="43"/>
  <c r="K153" i="43"/>
  <c r="P153" i="43"/>
  <c r="A153" i="43"/>
  <c r="K152" i="43"/>
  <c r="P152" i="43" s="1"/>
  <c r="A152" i="43"/>
  <c r="K151" i="43"/>
  <c r="P151" i="43" s="1"/>
  <c r="A151" i="43"/>
  <c r="K150" i="43"/>
  <c r="P150" i="43" s="1"/>
  <c r="A150" i="43"/>
  <c r="K149" i="43"/>
  <c r="P149" i="43" s="1"/>
  <c r="A149" i="43"/>
  <c r="K148" i="43"/>
  <c r="P148" i="43" s="1"/>
  <c r="A148" i="43"/>
  <c r="K147" i="43"/>
  <c r="P147" i="43" s="1"/>
  <c r="A147" i="43"/>
  <c r="K146" i="43"/>
  <c r="P146" i="43" s="1"/>
  <c r="A146" i="43"/>
  <c r="K145" i="43"/>
  <c r="P145" i="43" s="1"/>
  <c r="A145" i="43"/>
  <c r="K144" i="43"/>
  <c r="P144" i="43" s="1"/>
  <c r="A144" i="43"/>
  <c r="K143" i="43"/>
  <c r="P143" i="43" s="1"/>
  <c r="A143" i="43"/>
  <c r="K142" i="43"/>
  <c r="P142" i="43" s="1"/>
  <c r="A142" i="43"/>
  <c r="K141" i="43"/>
  <c r="P141" i="43" s="1"/>
  <c r="A141" i="43"/>
  <c r="K140" i="43"/>
  <c r="P140" i="43" s="1"/>
  <c r="A140" i="43"/>
  <c r="K139" i="43"/>
  <c r="P139" i="43" s="1"/>
  <c r="A139" i="43"/>
  <c r="K138" i="43"/>
  <c r="P138" i="43" s="1"/>
  <c r="A138" i="43"/>
  <c r="K137" i="43"/>
  <c r="P137" i="43" s="1"/>
  <c r="A137" i="43"/>
  <c r="K136" i="43"/>
  <c r="P136" i="43" s="1"/>
  <c r="A136" i="43"/>
  <c r="K135" i="43"/>
  <c r="P135" i="43" s="1"/>
  <c r="A135" i="43"/>
  <c r="K134" i="43"/>
  <c r="P134" i="43" s="1"/>
  <c r="A134" i="43"/>
  <c r="K133" i="43"/>
  <c r="P133" i="43" s="1"/>
  <c r="A133" i="43"/>
  <c r="K132" i="43"/>
  <c r="P132" i="43" s="1"/>
  <c r="A132" i="43"/>
  <c r="K131" i="43"/>
  <c r="P131" i="43" s="1"/>
  <c r="A131" i="43"/>
  <c r="K130" i="43"/>
  <c r="P130" i="43" s="1"/>
  <c r="A130" i="43"/>
  <c r="K129" i="43"/>
  <c r="P129" i="43" s="1"/>
  <c r="A129" i="43"/>
  <c r="K128" i="43"/>
  <c r="P128" i="43" s="1"/>
  <c r="A128" i="43"/>
  <c r="K127" i="43"/>
  <c r="P127" i="43" s="1"/>
  <c r="A127" i="43"/>
  <c r="K126" i="43"/>
  <c r="P126" i="43" s="1"/>
  <c r="A126" i="43"/>
  <c r="K125" i="43"/>
  <c r="P125" i="43" s="1"/>
  <c r="A125" i="43"/>
  <c r="K124" i="43"/>
  <c r="P124" i="43" s="1"/>
  <c r="A124" i="43"/>
  <c r="K123" i="43"/>
  <c r="P123" i="43" s="1"/>
  <c r="A123" i="43"/>
  <c r="K122" i="43"/>
  <c r="P122" i="43" s="1"/>
  <c r="A122" i="43"/>
  <c r="K121" i="43"/>
  <c r="P121" i="43" s="1"/>
  <c r="A121" i="43"/>
  <c r="K120" i="43"/>
  <c r="P120" i="43" s="1"/>
  <c r="A120" i="43"/>
  <c r="K119" i="43"/>
  <c r="P119" i="43" s="1"/>
  <c r="A119" i="43"/>
  <c r="K118" i="43"/>
  <c r="P118" i="43" s="1"/>
  <c r="A118" i="43"/>
  <c r="K117" i="43"/>
  <c r="P117" i="43" s="1"/>
  <c r="A117" i="43"/>
  <c r="K116" i="43"/>
  <c r="P116" i="43" s="1"/>
  <c r="A116" i="43"/>
  <c r="K115" i="43"/>
  <c r="P115" i="43" s="1"/>
  <c r="A115" i="43"/>
  <c r="K114" i="43"/>
  <c r="P114" i="43" s="1"/>
  <c r="A114" i="43"/>
  <c r="K113" i="43"/>
  <c r="P113" i="43" s="1"/>
  <c r="A113" i="43"/>
  <c r="K112" i="43"/>
  <c r="P112" i="43" s="1"/>
  <c r="A112" i="43"/>
  <c r="K111" i="43"/>
  <c r="P111" i="43" s="1"/>
  <c r="A111" i="43"/>
  <c r="K110" i="43"/>
  <c r="P110" i="43" s="1"/>
  <c r="A110" i="43"/>
  <c r="K109" i="43"/>
  <c r="P109" i="43" s="1"/>
  <c r="A109" i="43"/>
  <c r="K108" i="43"/>
  <c r="P108" i="43" s="1"/>
  <c r="A108" i="43"/>
  <c r="K107" i="43"/>
  <c r="P107" i="43" s="1"/>
  <c r="A107" i="43"/>
  <c r="K106" i="43"/>
  <c r="P106" i="43" s="1"/>
  <c r="A106" i="43"/>
  <c r="K105" i="43"/>
  <c r="P105" i="43" s="1"/>
  <c r="A105" i="43"/>
  <c r="K104" i="43"/>
  <c r="P104" i="43" s="1"/>
  <c r="A104" i="43"/>
  <c r="K103" i="43"/>
  <c r="P103" i="43" s="1"/>
  <c r="A103" i="43"/>
  <c r="K102" i="43"/>
  <c r="P102" i="43" s="1"/>
  <c r="A102" i="43"/>
  <c r="K101" i="43"/>
  <c r="P101" i="43" s="1"/>
  <c r="A101" i="43"/>
  <c r="K100" i="43"/>
  <c r="P100" i="43" s="1"/>
  <c r="A100" i="43"/>
  <c r="K99" i="43"/>
  <c r="P99" i="43" s="1"/>
  <c r="A99" i="43"/>
  <c r="K98" i="43"/>
  <c r="P98" i="43" s="1"/>
  <c r="A98" i="43"/>
  <c r="K97" i="43"/>
  <c r="P97" i="43" s="1"/>
  <c r="A97" i="43"/>
  <c r="K96" i="43"/>
  <c r="P96" i="43" s="1"/>
  <c r="A96" i="43"/>
  <c r="K95" i="43"/>
  <c r="P95" i="43" s="1"/>
  <c r="A95" i="43"/>
  <c r="K94" i="43"/>
  <c r="P94" i="43" s="1"/>
  <c r="A94" i="43"/>
  <c r="K93" i="43"/>
  <c r="P93" i="43" s="1"/>
  <c r="A93" i="43"/>
  <c r="K92" i="43"/>
  <c r="P92" i="43" s="1"/>
  <c r="A92" i="43"/>
  <c r="K91" i="43"/>
  <c r="P91" i="43" s="1"/>
  <c r="A91" i="43"/>
  <c r="K90" i="43"/>
  <c r="P90" i="43" s="1"/>
  <c r="A90" i="43"/>
  <c r="K89" i="43"/>
  <c r="P89" i="43" s="1"/>
  <c r="A89" i="43"/>
  <c r="K88" i="43"/>
  <c r="P88" i="43" s="1"/>
  <c r="A88" i="43"/>
  <c r="K87" i="43"/>
  <c r="P87" i="43" s="1"/>
  <c r="A87" i="43"/>
  <c r="K86" i="43"/>
  <c r="P86" i="43" s="1"/>
  <c r="A86" i="43"/>
  <c r="K85" i="43"/>
  <c r="P85" i="43" s="1"/>
  <c r="A85" i="43"/>
  <c r="K84" i="43"/>
  <c r="P84" i="43" s="1"/>
  <c r="A84" i="43"/>
  <c r="K83" i="43"/>
  <c r="P83" i="43" s="1"/>
  <c r="A83" i="43"/>
  <c r="K82" i="43"/>
  <c r="P82" i="43" s="1"/>
  <c r="A82" i="43"/>
  <c r="K81" i="43"/>
  <c r="P81" i="43" s="1"/>
  <c r="A81" i="43"/>
  <c r="K80" i="43"/>
  <c r="P80" i="43" s="1"/>
  <c r="A80" i="43"/>
  <c r="K79" i="43"/>
  <c r="P79" i="43" s="1"/>
  <c r="A79" i="43"/>
  <c r="K78" i="43"/>
  <c r="P78" i="43" s="1"/>
  <c r="A78" i="43"/>
  <c r="K77" i="43"/>
  <c r="P77" i="43" s="1"/>
  <c r="A77" i="43"/>
  <c r="K76" i="43"/>
  <c r="P76" i="43" s="1"/>
  <c r="A76" i="43"/>
  <c r="K75" i="43"/>
  <c r="P75" i="43" s="1"/>
  <c r="A75" i="43"/>
  <c r="K74" i="43"/>
  <c r="P74" i="43" s="1"/>
  <c r="A74" i="43"/>
  <c r="K73" i="43"/>
  <c r="P73" i="43" s="1"/>
  <c r="A73" i="43"/>
  <c r="K72" i="43"/>
  <c r="P72" i="43" s="1"/>
  <c r="A72" i="43"/>
  <c r="K71" i="43"/>
  <c r="P71" i="43" s="1"/>
  <c r="A71" i="43"/>
  <c r="K70" i="43"/>
  <c r="P70" i="43" s="1"/>
  <c r="A70" i="43"/>
  <c r="K69" i="43"/>
  <c r="P69" i="43" s="1"/>
  <c r="A69" i="43"/>
  <c r="K68" i="43"/>
  <c r="P68" i="43" s="1"/>
  <c r="A68" i="43"/>
  <c r="K67" i="43"/>
  <c r="P67" i="43" s="1"/>
  <c r="A67" i="43"/>
  <c r="K66" i="43"/>
  <c r="P66" i="43" s="1"/>
  <c r="A66" i="43"/>
  <c r="K65" i="43"/>
  <c r="P65" i="43" s="1"/>
  <c r="A65" i="43"/>
  <c r="K64" i="43"/>
  <c r="P64" i="43" s="1"/>
  <c r="A64" i="43"/>
  <c r="K63" i="43"/>
  <c r="P63" i="43" s="1"/>
  <c r="A63" i="43"/>
  <c r="K62" i="43"/>
  <c r="P62" i="43" s="1"/>
  <c r="A62" i="43"/>
  <c r="K61" i="43"/>
  <c r="P61" i="43" s="1"/>
  <c r="A61" i="43"/>
  <c r="K60" i="43"/>
  <c r="P60" i="43" s="1"/>
  <c r="A60" i="43"/>
  <c r="K59" i="43"/>
  <c r="P59" i="43" s="1"/>
  <c r="A59" i="43"/>
  <c r="K58" i="43"/>
  <c r="P58" i="43" s="1"/>
  <c r="A58" i="43"/>
  <c r="K57" i="43"/>
  <c r="P57" i="43" s="1"/>
  <c r="A57" i="43"/>
  <c r="K56" i="43"/>
  <c r="P56" i="43" s="1"/>
  <c r="A56" i="43"/>
  <c r="K55" i="43"/>
  <c r="P55" i="43" s="1"/>
  <c r="A55" i="43"/>
  <c r="K54" i="43"/>
  <c r="P54" i="43" s="1"/>
  <c r="A54" i="43"/>
  <c r="K53" i="43"/>
  <c r="P53" i="43" s="1"/>
  <c r="A53" i="43"/>
  <c r="K52" i="43"/>
  <c r="P52" i="43" s="1"/>
  <c r="A52" i="43"/>
  <c r="K51" i="43"/>
  <c r="P51" i="43" s="1"/>
  <c r="A51" i="43"/>
  <c r="K50" i="43"/>
  <c r="P50" i="43" s="1"/>
  <c r="A50" i="43"/>
  <c r="K49" i="43"/>
  <c r="P49" i="43" s="1"/>
  <c r="A49" i="43"/>
  <c r="K48" i="43"/>
  <c r="P48" i="43" s="1"/>
  <c r="A48" i="43"/>
  <c r="K47" i="43"/>
  <c r="P47" i="43" s="1"/>
  <c r="A47" i="43"/>
  <c r="K46" i="43"/>
  <c r="P46" i="43" s="1"/>
  <c r="A46" i="43"/>
  <c r="K45" i="43"/>
  <c r="P45" i="43" s="1"/>
  <c r="A45" i="43"/>
  <c r="K44" i="43"/>
  <c r="P44" i="43" s="1"/>
  <c r="A44" i="43"/>
  <c r="K43" i="43"/>
  <c r="P43" i="43" s="1"/>
  <c r="A43" i="43"/>
  <c r="K42" i="43"/>
  <c r="P42" i="43" s="1"/>
  <c r="A42" i="43"/>
  <c r="K41" i="43"/>
  <c r="P41" i="43" s="1"/>
  <c r="A41" i="43"/>
  <c r="K40" i="43"/>
  <c r="P40" i="43" s="1"/>
  <c r="A40" i="43"/>
  <c r="K39" i="43"/>
  <c r="P39" i="43" s="1"/>
  <c r="A39" i="43"/>
  <c r="K38" i="43"/>
  <c r="P38" i="43" s="1"/>
  <c r="A38" i="43"/>
  <c r="K37" i="43"/>
  <c r="P37" i="43" s="1"/>
  <c r="A37" i="43"/>
  <c r="K36" i="43"/>
  <c r="P36" i="43" s="1"/>
  <c r="A36" i="43"/>
  <c r="K35" i="43"/>
  <c r="P35" i="43" s="1"/>
  <c r="A35" i="43"/>
  <c r="K34" i="43"/>
  <c r="P34" i="43" s="1"/>
  <c r="A34" i="43"/>
  <c r="K33" i="43"/>
  <c r="P33" i="43" s="1"/>
  <c r="A33" i="43"/>
  <c r="K32" i="43"/>
  <c r="P32" i="43" s="1"/>
  <c r="A32" i="43"/>
  <c r="K31" i="43"/>
  <c r="P31" i="43" s="1"/>
  <c r="A31" i="43"/>
  <c r="K30" i="43"/>
  <c r="P30" i="43" s="1"/>
  <c r="A30" i="43"/>
  <c r="K29" i="43"/>
  <c r="P29" i="43" s="1"/>
  <c r="A29" i="43"/>
  <c r="K28" i="43"/>
  <c r="P28" i="43" s="1"/>
  <c r="A28" i="43"/>
  <c r="K27" i="43"/>
  <c r="P27" i="43" s="1"/>
  <c r="A27" i="43"/>
  <c r="K26" i="43"/>
  <c r="P26" i="43" s="1"/>
  <c r="A26" i="43"/>
  <c r="K25" i="43"/>
  <c r="P25" i="43" s="1"/>
  <c r="A25" i="43"/>
  <c r="K24" i="43"/>
  <c r="P24" i="43" s="1"/>
  <c r="A24" i="43"/>
  <c r="K23" i="43"/>
  <c r="P23" i="43" s="1"/>
  <c r="A23" i="43"/>
  <c r="K22" i="43"/>
  <c r="P22" i="43" s="1"/>
  <c r="A22" i="43"/>
  <c r="K21" i="43"/>
  <c r="P21" i="43" s="1"/>
  <c r="A21" i="43"/>
  <c r="K20" i="43"/>
  <c r="P20" i="43" s="1"/>
  <c r="A20" i="43"/>
  <c r="K19" i="43"/>
  <c r="P19" i="43" s="1"/>
  <c r="A19" i="43"/>
  <c r="K18" i="43"/>
  <c r="P18" i="43" s="1"/>
  <c r="A18" i="43"/>
  <c r="K17" i="43"/>
  <c r="P17" i="43" s="1"/>
  <c r="A17" i="43"/>
  <c r="K16" i="43"/>
  <c r="P16" i="43" s="1"/>
  <c r="A16" i="43"/>
  <c r="K15" i="43"/>
  <c r="P15" i="43" s="1"/>
  <c r="A15" i="43"/>
  <c r="K14" i="43"/>
  <c r="P14" i="43" s="1"/>
  <c r="A14" i="43"/>
  <c r="K13" i="43"/>
  <c r="P13" i="43" s="1"/>
  <c r="A13" i="43"/>
  <c r="K12" i="43"/>
  <c r="P12" i="43" s="1"/>
  <c r="A12" i="43"/>
  <c r="K11" i="43"/>
  <c r="P11" i="43"/>
  <c r="A11" i="43"/>
  <c r="K10" i="43"/>
  <c r="P10" i="43" s="1"/>
  <c r="A10" i="43"/>
  <c r="K9" i="43"/>
  <c r="P9" i="43" s="1"/>
  <c r="A9" i="43"/>
  <c r="K8" i="43"/>
  <c r="P8" i="43" s="1"/>
  <c r="A8" i="43"/>
  <c r="K7" i="43"/>
  <c r="P7" i="43" s="1"/>
  <c r="A7" i="43"/>
  <c r="K6" i="43"/>
  <c r="P6" i="43" s="1"/>
  <c r="A6" i="43"/>
  <c r="K5" i="43"/>
  <c r="P5" i="43" s="1"/>
  <c r="A5" i="43"/>
  <c r="K4" i="43"/>
  <c r="P4" i="43" s="1"/>
  <c r="G4" i="43"/>
  <c r="A4" i="43"/>
  <c r="K3" i="43"/>
  <c r="P3" i="43" s="1"/>
  <c r="A3" i="43"/>
  <c r="G82" i="43"/>
  <c r="G225" i="43"/>
  <c r="G281" i="43"/>
  <c r="G85" i="43"/>
  <c r="G322" i="43"/>
  <c r="G278" i="43"/>
  <c r="G244" i="43"/>
  <c r="G7" i="43"/>
  <c r="G72" i="43"/>
  <c r="G59" i="43"/>
  <c r="G32" i="54"/>
  <c r="E31" i="54"/>
  <c r="F26" i="54"/>
  <c r="L27" i="54"/>
  <c r="G25" i="54"/>
  <c r="F34" i="54"/>
  <c r="F30" i="54"/>
  <c r="F27" i="54"/>
  <c r="D31" i="54"/>
  <c r="B28" i="54"/>
  <c r="F32" i="54"/>
  <c r="B30" i="54"/>
  <c r="D25" i="54"/>
  <c r="O25" i="54"/>
  <c r="F29" i="54"/>
  <c r="H27" i="54"/>
  <c r="L29" i="54"/>
  <c r="O30" i="54"/>
  <c r="C27" i="54"/>
  <c r="N32" i="54"/>
  <c r="E26" i="54"/>
  <c r="B34" i="54"/>
  <c r="D30" i="54"/>
  <c r="O26" i="54"/>
  <c r="M32" i="54"/>
  <c r="C31" i="54"/>
  <c r="O34" i="54"/>
  <c r="F25" i="54"/>
  <c r="E30" i="54"/>
  <c r="L30" i="54"/>
  <c r="M29" i="54"/>
  <c r="G34" i="54"/>
  <c r="B25" i="54"/>
  <c r="H32" i="54"/>
  <c r="D34" i="54"/>
  <c r="G31" i="54"/>
  <c r="B27" i="54"/>
  <c r="M34" i="54"/>
  <c r="B26" i="54"/>
  <c r="M30" i="54"/>
  <c r="L25" i="54"/>
  <c r="C30" i="54"/>
  <c r="E29" i="54"/>
  <c r="H31" i="54"/>
  <c r="D26" i="54"/>
  <c r="O32" i="54"/>
  <c r="H34" i="54"/>
  <c r="C32" i="54"/>
  <c r="F31" i="54"/>
  <c r="N34" i="54"/>
  <c r="D28" i="54"/>
  <c r="L34" i="54"/>
  <c r="G30" i="54"/>
  <c r="N26" i="54"/>
  <c r="O28" i="54"/>
  <c r="H25" i="54"/>
  <c r="N28" i="54"/>
  <c r="F28" i="54"/>
  <c r="N31" i="54"/>
  <c r="H29" i="54"/>
  <c r="G26" i="54"/>
  <c r="L31" i="54"/>
  <c r="O29" i="54"/>
  <c r="B32" i="54"/>
  <c r="G27" i="54"/>
  <c r="E34" i="54"/>
  <c r="E32" i="54"/>
  <c r="C25" i="54"/>
  <c r="H30" i="54"/>
  <c r="M26" i="54"/>
  <c r="E27" i="54"/>
  <c r="L26" i="54"/>
  <c r="H28" i="54"/>
  <c r="N30" i="54"/>
  <c r="O27" i="54"/>
  <c r="O31" i="54"/>
  <c r="E28" i="54"/>
  <c r="C29" i="54"/>
  <c r="B31" i="54"/>
  <c r="L28" i="54"/>
  <c r="L32" i="54"/>
  <c r="G29" i="54"/>
  <c r="G28" i="54"/>
  <c r="C26" i="54"/>
  <c r="N29" i="54"/>
  <c r="D27" i="54"/>
  <c r="H26" i="54"/>
  <c r="M31" i="54"/>
  <c r="M28" i="54"/>
  <c r="N25" i="54"/>
  <c r="B29" i="54"/>
  <c r="C34" i="54"/>
  <c r="D29" i="54"/>
  <c r="E25" i="54"/>
  <c r="N27" i="54"/>
  <c r="C28" i="54"/>
  <c r="M27" i="54"/>
  <c r="M25" i="54"/>
  <c r="D32" i="54"/>
  <c r="O564" i="1" l="1"/>
  <c r="C38" i="54"/>
  <c r="C46" i="54"/>
  <c r="C42" i="54"/>
  <c r="S25" i="54"/>
  <c r="T32" i="54"/>
  <c r="T26" i="54"/>
  <c r="S28" i="54"/>
  <c r="U30" i="54"/>
  <c r="V32" i="54"/>
  <c r="U34" i="54"/>
  <c r="U37" i="54" s="1"/>
  <c r="F36" i="54"/>
  <c r="T27" i="54"/>
  <c r="R27" i="54"/>
  <c r="K27" i="54"/>
  <c r="AB27" i="54" s="1"/>
  <c r="AE27" i="54" s="1"/>
  <c r="K28" i="54"/>
  <c r="AB28" i="54" s="1"/>
  <c r="AE28" i="54" s="1"/>
  <c r="R28" i="54"/>
  <c r="T31" i="54"/>
  <c r="C41" i="54"/>
  <c r="C40" i="54"/>
  <c r="U25" i="54"/>
  <c r="U28" i="54"/>
  <c r="W34" i="54"/>
  <c r="W37" i="54" s="1"/>
  <c r="G36" i="54"/>
  <c r="V27" i="54"/>
  <c r="R29" i="54"/>
  <c r="K29" i="54"/>
  <c r="AB29" i="54" s="1"/>
  <c r="AE29" i="54" s="1"/>
  <c r="S27" i="54"/>
  <c r="K34" i="54"/>
  <c r="AB34" i="54" s="1"/>
  <c r="AE34" i="54" s="1"/>
  <c r="R34" i="54"/>
  <c r="R37" i="54" s="1"/>
  <c r="C43" i="54"/>
  <c r="W25" i="54"/>
  <c r="W28" i="54"/>
  <c r="K32" i="54"/>
  <c r="AB32" i="54" s="1"/>
  <c r="AE32" i="54" s="1"/>
  <c r="R32" i="54"/>
  <c r="U31" i="54"/>
  <c r="V28" i="54"/>
  <c r="U26" i="54"/>
  <c r="T25" i="54"/>
  <c r="S32" i="54"/>
  <c r="S26" i="54"/>
  <c r="T28" i="54"/>
  <c r="C39" i="54"/>
  <c r="V31" i="54"/>
  <c r="S31" i="54"/>
  <c r="E36" i="54"/>
  <c r="W31" i="54"/>
  <c r="V26" i="54"/>
  <c r="U27" i="54"/>
  <c r="S30" i="54"/>
  <c r="R26" i="54"/>
  <c r="K26" i="54"/>
  <c r="AB26" i="54" s="1"/>
  <c r="AE26" i="54" s="1"/>
  <c r="T29" i="54"/>
  <c r="T34" i="54"/>
  <c r="T37" i="54" s="1"/>
  <c r="R30" i="54"/>
  <c r="K30" i="54"/>
  <c r="AB30" i="54" s="1"/>
  <c r="AE30" i="54" s="1"/>
  <c r="W30" i="54"/>
  <c r="W27" i="54"/>
  <c r="V30" i="54"/>
  <c r="V34" i="54"/>
  <c r="V37" i="54" s="1"/>
  <c r="H36" i="54"/>
  <c r="C44" i="54"/>
  <c r="D36" i="54"/>
  <c r="W26" i="54"/>
  <c r="W29" i="54"/>
  <c r="V29" i="54"/>
  <c r="R31" i="54"/>
  <c r="K31" i="54"/>
  <c r="AB31" i="54" s="1"/>
  <c r="AE31" i="54" s="1"/>
  <c r="K25" i="54"/>
  <c r="R25" i="54"/>
  <c r="V25" i="54"/>
  <c r="C45" i="54"/>
  <c r="C36" i="54"/>
  <c r="U29" i="54"/>
  <c r="U32" i="54"/>
  <c r="W32" i="54"/>
  <c r="T30" i="54"/>
  <c r="S29" i="54"/>
  <c r="S34" i="54"/>
  <c r="S37" i="54" s="1"/>
  <c r="G321" i="43"/>
  <c r="G297" i="43"/>
  <c r="G129" i="43"/>
  <c r="G49" i="43"/>
  <c r="G104" i="43"/>
  <c r="G149" i="43"/>
  <c r="G93" i="43"/>
  <c r="G28" i="43"/>
  <c r="G80" i="43"/>
  <c r="G125" i="43"/>
  <c r="G245" i="43"/>
  <c r="G75" i="43"/>
  <c r="G109" i="43"/>
  <c r="G118" i="43"/>
  <c r="G202" i="43"/>
  <c r="G207" i="43"/>
  <c r="G256" i="43"/>
  <c r="G343" i="43"/>
  <c r="G345" i="43"/>
  <c r="G30" i="43"/>
  <c r="G130" i="43"/>
  <c r="G292" i="43"/>
  <c r="G115" i="43"/>
  <c r="G134" i="43"/>
  <c r="G98" i="43"/>
  <c r="G126" i="43"/>
  <c r="G262" i="43"/>
  <c r="G259" i="43"/>
  <c r="G64" i="43"/>
  <c r="G156" i="43"/>
  <c r="G220" i="43"/>
  <c r="G311" i="43"/>
  <c r="G178" i="43"/>
  <c r="G188" i="43"/>
  <c r="G14" i="43"/>
  <c r="G192" i="43"/>
  <c r="G301" i="43"/>
  <c r="G8" i="43"/>
  <c r="G185" i="43"/>
  <c r="G41" i="43"/>
  <c r="G254" i="43"/>
  <c r="G73" i="43"/>
  <c r="G277" i="43"/>
  <c r="G84" i="43"/>
  <c r="G6" i="43"/>
  <c r="G91" i="43"/>
  <c r="G114" i="43"/>
  <c r="G71" i="43"/>
  <c r="G231" i="43"/>
  <c r="G310" i="43"/>
  <c r="G233" i="43"/>
  <c r="G261" i="43"/>
  <c r="G217" i="43"/>
  <c r="G57" i="43"/>
  <c r="G258" i="43"/>
  <c r="G175" i="43"/>
  <c r="G87" i="43"/>
  <c r="G53" i="43"/>
  <c r="G34" i="43"/>
  <c r="G122" i="43"/>
  <c r="G232" i="43"/>
  <c r="G237" i="43"/>
  <c r="G267" i="43"/>
  <c r="G100" i="43"/>
  <c r="G60" i="43"/>
  <c r="G39" i="43"/>
  <c r="G136" i="43"/>
  <c r="G24" i="43"/>
  <c r="G219" i="43"/>
  <c r="G224" i="43"/>
  <c r="G208" i="43"/>
  <c r="G32" i="43"/>
  <c r="G336" i="43"/>
  <c r="G274" i="43"/>
  <c r="G139" i="43"/>
  <c r="G44" i="43"/>
  <c r="G323" i="43"/>
  <c r="G96" i="43"/>
  <c r="G119" i="43"/>
  <c r="G280" i="43"/>
  <c r="G253" i="43"/>
  <c r="G325" i="43"/>
  <c r="G286" i="43"/>
  <c r="G158" i="43"/>
  <c r="G180" i="43"/>
  <c r="G249" i="43"/>
  <c r="G162" i="43"/>
  <c r="G228" i="43"/>
  <c r="G317" i="43"/>
  <c r="G306" i="43"/>
  <c r="G58" i="43"/>
  <c r="G35" i="43"/>
  <c r="G236" i="43"/>
  <c r="G50" i="43"/>
  <c r="G76" i="43"/>
  <c r="G168" i="43"/>
  <c r="G62" i="43"/>
  <c r="G195" i="43"/>
  <c r="G251" i="43"/>
  <c r="G333" i="43"/>
  <c r="G271" i="43"/>
  <c r="G314" i="43"/>
  <c r="G353" i="43"/>
  <c r="G349" i="43"/>
  <c r="G184" i="43"/>
  <c r="G222" i="43"/>
  <c r="G328" i="43"/>
  <c r="G283" i="43"/>
  <c r="G143" i="43"/>
  <c r="G142" i="43"/>
  <c r="G227" i="43"/>
  <c r="G354" i="43"/>
  <c r="G153" i="43"/>
  <c r="G319" i="43"/>
  <c r="G273" i="43"/>
  <c r="G191" i="43"/>
  <c r="G352" i="43"/>
  <c r="G183" i="43"/>
  <c r="G165" i="43"/>
  <c r="G282" i="43"/>
  <c r="G348" i="43"/>
  <c r="G288" i="43"/>
  <c r="G200" i="43"/>
  <c r="G300" i="43"/>
  <c r="G351" i="43"/>
  <c r="G211" i="43"/>
  <c r="G108" i="43"/>
  <c r="G285" i="43"/>
  <c r="G341" i="43"/>
  <c r="G133" i="43"/>
  <c r="G160" i="43"/>
  <c r="G25" i="43"/>
  <c r="G238" i="43"/>
  <c r="G113" i="43"/>
  <c r="G16" i="43"/>
  <c r="G123" i="43"/>
  <c r="G215" i="43"/>
  <c r="G337" i="43"/>
  <c r="G223" i="43"/>
  <c r="G205" i="43"/>
  <c r="G151" i="43"/>
  <c r="G209" i="43"/>
  <c r="G54" i="43"/>
  <c r="G67" i="43"/>
  <c r="G312" i="43"/>
  <c r="G181" i="43"/>
  <c r="G320" i="43"/>
  <c r="G295" i="43"/>
  <c r="G189" i="43"/>
  <c r="G88" i="43"/>
  <c r="G99" i="43"/>
  <c r="G276" i="43"/>
  <c r="G150" i="43"/>
  <c r="G131" i="43"/>
  <c r="G101" i="43"/>
  <c r="G111" i="43"/>
  <c r="G193" i="43"/>
  <c r="G163" i="43"/>
  <c r="G116" i="43"/>
  <c r="G326" i="43"/>
  <c r="G154" i="43"/>
  <c r="G269" i="43"/>
  <c r="G135" i="43"/>
  <c r="G298" i="43"/>
  <c r="G318" i="43"/>
  <c r="G65" i="43"/>
  <c r="G344" i="43"/>
  <c r="G106" i="43"/>
  <c r="G23" i="43"/>
  <c r="G272" i="43"/>
  <c r="G196" i="43"/>
  <c r="G81" i="43"/>
  <c r="G257" i="43"/>
  <c r="G157" i="43"/>
  <c r="G289" i="43"/>
  <c r="G83" i="43"/>
  <c r="G190" i="43"/>
  <c r="G221" i="43"/>
  <c r="G287" i="43"/>
  <c r="G246" i="43"/>
  <c r="G216" i="43"/>
  <c r="G22" i="43"/>
  <c r="G5" i="43"/>
  <c r="G164" i="43"/>
  <c r="G51" i="43"/>
  <c r="G210" i="43"/>
  <c r="G52" i="43"/>
  <c r="G21" i="43"/>
  <c r="G252" i="43"/>
  <c r="G177" i="43"/>
  <c r="G140" i="43"/>
  <c r="G155" i="43"/>
  <c r="G293" i="43"/>
  <c r="G199" i="43"/>
  <c r="G260" i="43"/>
  <c r="G55" i="43"/>
  <c r="G15" i="43"/>
  <c r="G243" i="43"/>
  <c r="G152" i="43"/>
  <c r="G166" i="43"/>
  <c r="G94" i="43"/>
  <c r="G206" i="43"/>
  <c r="G132" i="43"/>
  <c r="G305" i="43"/>
  <c r="G226" i="43"/>
  <c r="G315" i="43"/>
  <c r="G68" i="43"/>
  <c r="G194" i="43"/>
  <c r="G127" i="43"/>
  <c r="G120" i="43"/>
  <c r="G159" i="43"/>
  <c r="G107" i="43"/>
  <c r="G56" i="43"/>
  <c r="G97" i="43"/>
  <c r="G169" i="43"/>
  <c r="G36" i="43"/>
  <c r="G182" i="43"/>
  <c r="G112" i="43"/>
  <c r="G33" i="43"/>
  <c r="G45" i="43"/>
  <c r="G77" i="43"/>
  <c r="G31" i="43"/>
  <c r="G89" i="43"/>
  <c r="G172" i="43"/>
  <c r="G29" i="43"/>
  <c r="G66" i="43"/>
  <c r="G250" i="43"/>
  <c r="G86" i="43"/>
  <c r="G19" i="43"/>
  <c r="G9" i="43"/>
  <c r="G218" i="43"/>
  <c r="G117" i="43"/>
  <c r="G332" i="43"/>
  <c r="G146" i="43"/>
  <c r="G329" i="43"/>
  <c r="G46" i="43"/>
  <c r="G307" i="43"/>
  <c r="G316" i="43"/>
  <c r="G144" i="43"/>
  <c r="G330" i="43"/>
  <c r="G268" i="43"/>
  <c r="G230" i="43"/>
  <c r="G350" i="43"/>
  <c r="G255" i="43"/>
  <c r="G294" i="43"/>
  <c r="G145" i="43"/>
  <c r="G339" i="43"/>
  <c r="G239" i="43"/>
  <c r="G346" i="43"/>
  <c r="G47" i="43"/>
  <c r="G167" i="43"/>
  <c r="G26" i="43"/>
  <c r="G79" i="43"/>
  <c r="G20" i="43"/>
  <c r="G63" i="43"/>
  <c r="G161" i="43"/>
  <c r="G3" i="43"/>
  <c r="G201" i="43"/>
  <c r="G11" i="43"/>
  <c r="G102" i="43"/>
  <c r="G61" i="43"/>
  <c r="G95" i="43"/>
  <c r="G296" i="43"/>
  <c r="G279" i="43"/>
  <c r="G270" i="43"/>
  <c r="G148" i="43"/>
  <c r="G324" i="43"/>
  <c r="G92" i="43"/>
  <c r="G141" i="43"/>
  <c r="G121" i="43"/>
  <c r="G265" i="43"/>
  <c r="G203" i="43"/>
  <c r="G18" i="43"/>
  <c r="G241" i="43"/>
  <c r="G138" i="43"/>
  <c r="G291" i="43"/>
  <c r="G235" i="43"/>
  <c r="G187" i="43"/>
  <c r="G213" i="43"/>
  <c r="G248" i="43"/>
  <c r="G13" i="43"/>
  <c r="G303" i="43"/>
  <c r="G38" i="43"/>
  <c r="G43" i="43"/>
  <c r="G103" i="43"/>
  <c r="G234" i="43"/>
  <c r="G335" i="43"/>
  <c r="G186" i="43"/>
  <c r="G124" i="43"/>
  <c r="G128" i="43"/>
  <c r="G37" i="43"/>
  <c r="G264" i="43"/>
  <c r="G170" i="43"/>
  <c r="G17" i="43"/>
  <c r="G247" i="43"/>
  <c r="G12" i="43"/>
  <c r="G240" i="43"/>
  <c r="G147" i="43"/>
  <c r="G42" i="43"/>
  <c r="G74" i="43"/>
  <c r="G27" i="43"/>
  <c r="G174" i="43"/>
  <c r="G137" i="43"/>
  <c r="G48" i="43"/>
  <c r="G302" i="43"/>
  <c r="G197" i="43"/>
  <c r="G284" i="43"/>
  <c r="G304" i="43"/>
  <c r="G266" i="43"/>
  <c r="G110" i="43"/>
  <c r="G105" i="43"/>
  <c r="G290" i="43"/>
  <c r="G10" i="43"/>
  <c r="G179" i="43"/>
  <c r="G78" i="43"/>
  <c r="G327" i="43"/>
  <c r="G40" i="43"/>
  <c r="G263" i="43"/>
  <c r="G299" i="43"/>
  <c r="G69" i="43"/>
  <c r="G90" i="43"/>
  <c r="G313" i="43"/>
  <c r="AB25" i="54" l="1"/>
  <c r="AE25" i="54" s="1"/>
  <c r="X34" i="54"/>
  <c r="X37" i="5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tc={2FBE2959-6120-4088-A416-1D90F768861E}</author>
    <author>tc={FA2D360A-5F39-498E-852A-E8FC25131275}</author>
  </authors>
  <commentList>
    <comment ref="I1" authorId="0" shapeId="0" xr:uid="{2FBE2959-6120-4088-A416-1D90F768861E}">
      <text>
        <t>[Threaded comment]
Your version of Excel allows you to read this threaded comment; however, any edits to it will get removed if the file is opened in a newer version of Excel. Learn more: https://go.microsoft.com/fwlink/?linkid=870924
Comment:
    Cruza con la columna Invoiced de la revenue</t>
      </text>
    </comment>
    <comment ref="G2" authorId="1" shapeId="0" xr:uid="{FA2D360A-5F39-498E-852A-E8FC251312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Reutilizar Vlookup de CHI (Colunas AW hasta AY, col 3, por servicio)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tc={D70C29A5-7FA1-4D9A-9B92-86133F151B90}</author>
  </authors>
  <commentList>
    <comment ref="M37" authorId="0" shapeId="0" xr:uid="{D70C29A5-7FA1-4D9A-9B92-86133F151B90}">
      <text>
        <t>[Threaded comment]
Your version of Excel allows you to read this threaded comment; however, any edits to it will get removed if the file is opened in a newer version of Excel. Learn more: https://go.microsoft.com/fwlink/?linkid=870924
Comment:
    OV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tc={6AF5F177-ACD1-4B27-8C90-02442FDC58F0}</author>
  </authors>
  <commentList>
    <comment ref="N37" authorId="0" shapeId="0" xr:uid="{6AF5F177-ACD1-4B27-8C90-02442FDC58F0}">
      <text>
        <t>[Threaded comment]
Your version of Excel allows you to read this threaded comment; however, any edits to it will get removed if the file is opened in a newer version of Excel. Learn more: https://go.microsoft.com/fwlink/?linkid=870924
Comment:
    OV</t>
      </text>
    </comment>
  </commentList>
</comments>
</file>

<file path=xl/sharedStrings.xml><?xml version="1.0" encoding="utf-8"?>
<sst xmlns="http://schemas.openxmlformats.org/spreadsheetml/2006/main" count="147855" uniqueCount="3048">
  <si>
    <t>EJEMPLO</t>
  </si>
  <si>
    <t>BS USD rate</t>
  </si>
  <si>
    <t>FB Revenue Report</t>
  </si>
  <si>
    <t>Vacio</t>
  </si>
  <si>
    <t>Protocol</t>
  </si>
  <si>
    <t>Sponsor</t>
  </si>
  <si>
    <t>Allentown / Argentina</t>
  </si>
  <si>
    <t>Custom 2</t>
  </si>
  <si>
    <t>Line description</t>
  </si>
  <si>
    <t>YYYY</t>
  </si>
  <si>
    <t>MM</t>
  </si>
  <si>
    <t>CURRENCY</t>
  </si>
  <si>
    <t>40 % (sin hadling)</t>
  </si>
  <si>
    <t>Not Applicable
(solo para Allentown)</t>
  </si>
  <si>
    <t>no cambia</t>
  </si>
  <si>
    <t>grpcode</t>
  </si>
  <si>
    <t>el4</t>
  </si>
  <si>
    <t>el4_name</t>
  </si>
  <si>
    <t>el4_sname</t>
  </si>
  <si>
    <t>name</t>
  </si>
  <si>
    <t>el2</t>
  </si>
  <si>
    <t>el2_name</t>
  </si>
  <si>
    <t>el3</t>
  </si>
  <si>
    <t>el3_name</t>
  </si>
  <si>
    <t>yr</t>
  </si>
  <si>
    <t>period</t>
  </si>
  <si>
    <t>curcode</t>
  </si>
  <si>
    <t>LOC AMT</t>
  </si>
  <si>
    <t>Rate</t>
  </si>
  <si>
    <t>USD AMT</t>
  </si>
  <si>
    <t>cmpcode</t>
  </si>
  <si>
    <t>Discount Flag</t>
  </si>
  <si>
    <t>Selectable Table</t>
  </si>
  <si>
    <t>CUSTOMER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</si>
  <si>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grpcode Name</t>
    </r>
  </si>
  <si>
    <t>INVOICE_.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</si>
  <si>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Invoice Number (FB/Manual Inv /CN)</t>
    </r>
  </si>
  <si>
    <t>blank</t>
  </si>
  <si>
    <t>FISHER_JOB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</si>
  <si>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Fisher Job Number  GPM</t>
    </r>
  </si>
  <si>
    <t>PROTOCOL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</si>
  <si>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Protocol Number</t>
    </r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</si>
  <si>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Year</t>
    </r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</si>
  <si>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Period Number</t>
    </r>
  </si>
  <si>
    <t>PRODUCT</t>
  </si>
  <si>
    <r>
      <rPr>
        <b/>
        <sz val="11"/>
        <color rgb="FFFF0000"/>
        <rFont val="Calibri"/>
        <family val="2"/>
        <scheme val="minor"/>
      </rPr>
      <t>Select</t>
    </r>
    <r>
      <rPr>
        <b/>
        <sz val="11"/>
        <color rgb="FF0000FF"/>
        <rFont val="Calibri"/>
        <family val="2"/>
        <scheme val="minor"/>
      </rPr>
      <t xml:space="preserve"> Category of Revenue</t>
    </r>
  </si>
  <si>
    <t>SUB-PRODUCT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</si>
  <si>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Service</t>
    </r>
  </si>
  <si>
    <t>DocValue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</si>
  <si>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Total with VAT (Include Surcharge)</t>
    </r>
  </si>
  <si>
    <t>DOC_CURRENCY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</si>
  <si>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Currency Invoice</t>
    </r>
  </si>
  <si>
    <t>USD Value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</si>
  <si>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Total with VAT in SD  Exchange Rate Balance sheet</t>
    </r>
  </si>
  <si>
    <t>FISHER_LOC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</si>
  <si>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Site</t>
    </r>
  </si>
  <si>
    <t>PO.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</si>
  <si>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PO Number (ONLY)</t>
    </r>
  </si>
  <si>
    <t>doccode</t>
  </si>
  <si>
    <t>NA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</si>
  <si>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 Sponsor Name</t>
    </r>
  </si>
  <si>
    <t>Home Currency</t>
  </si>
  <si>
    <t>docdate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</si>
  <si>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Billing Date</t>
    </r>
  </si>
  <si>
    <t>ref1</t>
  </si>
  <si>
    <r>
      <rPr>
        <b/>
        <sz val="11"/>
        <color rgb="FFFF0000"/>
        <rFont val="Calibri"/>
        <family val="2"/>
        <scheme val="minor"/>
      </rPr>
      <t>Enter</t>
    </r>
    <r>
      <rPr>
        <b/>
        <sz val="11"/>
        <color rgb="FF0000FF"/>
        <rFont val="Calibri"/>
        <family val="2"/>
        <scheme val="minor"/>
      </rPr>
      <t xml:space="preserve"> Revenue Code</t>
    </r>
  </si>
  <si>
    <t>Include :</t>
  </si>
  <si>
    <t xml:space="preserve"> Allentown Invoices 40%  (Excluding handling fee) </t>
  </si>
  <si>
    <t>Fisherbook Billing_ Local Clients</t>
  </si>
  <si>
    <t>Manual Invoices / Rebill</t>
  </si>
  <si>
    <t>Credit Notes</t>
  </si>
  <si>
    <t>PTC Duties Adjustemnts</t>
  </si>
  <si>
    <t>Surcharge lines</t>
  </si>
  <si>
    <t>Revenue Adjustments (FX, per category or last 15days estimation)</t>
  </si>
  <si>
    <t>Revenue Adjustments (Local Adj /Duty Adj/GNRE Adj)</t>
  </si>
  <si>
    <t>Adjustment 606</t>
  </si>
  <si>
    <t>Don't Include:</t>
  </si>
  <si>
    <t>a.</t>
  </si>
  <si>
    <t xml:space="preserve"> Allentown Invoices Full Amount</t>
  </si>
  <si>
    <t>b.</t>
  </si>
  <si>
    <t>Manual Invoices / Rebill  Transfer Pricing</t>
  </si>
  <si>
    <t>c.</t>
  </si>
  <si>
    <t>Credit Notes Transfer Pricing</t>
  </si>
  <si>
    <t>Porque es importante?</t>
  </si>
  <si>
    <t>Informacion a equipo comercial para calculo rebate</t>
  </si>
  <si>
    <t>Generacion de reporte por cliente para McCloskey, Breanna L.</t>
  </si>
  <si>
    <t>Información útil  para consolidación con Americas y otras regiones</t>
  </si>
  <si>
    <t>Element 4 short name</t>
  </si>
  <si>
    <t>_</t>
  </si>
  <si>
    <t>x</t>
  </si>
  <si>
    <t>Transfer Pricing 05-2026</t>
  </si>
  <si>
    <t>Allentown</t>
  </si>
  <si>
    <t>Total Distribution</t>
  </si>
  <si>
    <t xml:space="preserve">Revenues - Third Parties </t>
  </si>
  <si>
    <t>Transfer Pricing</t>
  </si>
  <si>
    <t>USD</t>
  </si>
  <si>
    <t>BSArgentina</t>
  </si>
  <si>
    <t>Not Applicable</t>
  </si>
  <si>
    <t>Row Labels</t>
  </si>
  <si>
    <t>Sum of LOC AMT</t>
  </si>
  <si>
    <t>HFM</t>
  </si>
  <si>
    <t>DIF</t>
  </si>
  <si>
    <t>Total Duty</t>
  </si>
  <si>
    <t>Total Freight</t>
  </si>
  <si>
    <t>Total Packaging</t>
  </si>
  <si>
    <t>Total Return Drug</t>
  </si>
  <si>
    <t>Total Storage</t>
  </si>
  <si>
    <t>Materiales pool Janssen</t>
  </si>
  <si>
    <t>Janssen</t>
  </si>
  <si>
    <t>Argentina</t>
  </si>
  <si>
    <t>Non-Drug Storage Ambient (per Pallet)</t>
  </si>
  <si>
    <t>64091742PCR3001_anc_returns</t>
  </si>
  <si>
    <t>Storage of Returns (per Pallet)</t>
  </si>
  <si>
    <t>Grand Total</t>
  </si>
  <si>
    <t>56021927PCR3011_Anc_Returns</t>
  </si>
  <si>
    <t>CNTO1959UCO3001_Anc_Returns</t>
  </si>
  <si>
    <t>Antes del ajuste:</t>
  </si>
  <si>
    <t>AC-055-315_anc_returns</t>
  </si>
  <si>
    <t>Storage Ambient (per Pallet)</t>
  </si>
  <si>
    <t>67652000PCR3002_anc_returns</t>
  </si>
  <si>
    <t>Freight - Returns</t>
  </si>
  <si>
    <t>73841937NSC3003_Anc_Returns</t>
  </si>
  <si>
    <t>Reconciliation of Returns (per Hour)</t>
  </si>
  <si>
    <t>Returns Receipt (per Receipt)</t>
  </si>
  <si>
    <t>CNTO1959PSA4002_Anc_Returns</t>
  </si>
  <si>
    <t>64007957MMY3001_anc_returns</t>
  </si>
  <si>
    <t>61186372NSC3002_anc_returns</t>
  </si>
  <si>
    <t>68284528MMY3004_anc_returns</t>
  </si>
  <si>
    <t>61186372NSC3004_anc_returns</t>
  </si>
  <si>
    <t>CNTO1959UCO3004_anc_returns</t>
  </si>
  <si>
    <t>Freight - Shipments</t>
  </si>
  <si>
    <t>17000139BLC3002_anc_returns</t>
  </si>
  <si>
    <t>MK-3475-564 (Local)</t>
  </si>
  <si>
    <t>Merck Sharp and Dohme LLC</t>
  </si>
  <si>
    <t>Returns (per Process)</t>
  </si>
  <si>
    <t>MK-3475-671 (local)</t>
  </si>
  <si>
    <t>Destruction (per Kg)</t>
  </si>
  <si>
    <t>Destruction Setup Fee</t>
  </si>
  <si>
    <t>MK-8228-002 (Local)</t>
  </si>
  <si>
    <t>MK-3475-689 (local)</t>
  </si>
  <si>
    <t>Non Protocol Specific - MSD Arg ancillaries pool</t>
  </si>
  <si>
    <t>Receipt fee Ancillaries (per Receipt_ID)</t>
  </si>
  <si>
    <t>MK-3475-775 (Local)</t>
  </si>
  <si>
    <t>Storage of Labels Ambient (per Pallet)</t>
  </si>
  <si>
    <t>MK-3475-859 (Local)</t>
  </si>
  <si>
    <t>MK-7339-002 (local)</t>
  </si>
  <si>
    <t>Storage Ambient (per Shelf)</t>
  </si>
  <si>
    <t>MK-3475-630 (Local)</t>
  </si>
  <si>
    <t>MK-7902-001 (local)</t>
  </si>
  <si>
    <t>MK-3475-641 (local)</t>
  </si>
  <si>
    <t>MK-3475-867 (Local)</t>
  </si>
  <si>
    <t>MK-7902-006 (local)</t>
  </si>
  <si>
    <t>MK-7339-006 (Local)</t>
  </si>
  <si>
    <t>MK-7902-011 (Local)</t>
  </si>
  <si>
    <t>MK-3475-975 (Local)</t>
  </si>
  <si>
    <t>MK-7339-007 (Local)</t>
  </si>
  <si>
    <t>MK-3475-587 (Local)</t>
  </si>
  <si>
    <t>MK-6482-011 (Local)</t>
  </si>
  <si>
    <t>Returns Setup Fee</t>
  </si>
  <si>
    <t>MK-3475-B21 (Local)</t>
  </si>
  <si>
    <t>MK-7902-015 (Local)</t>
  </si>
  <si>
    <t>MK-7339-012 (Local)</t>
  </si>
  <si>
    <t>MK-7902-014 (Local)</t>
  </si>
  <si>
    <t>Storage Refrigerated (per Shelf)</t>
  </si>
  <si>
    <t>MK-5475-007 (Local)</t>
  </si>
  <si>
    <t>MK-3475-905 (Local)</t>
  </si>
  <si>
    <t>MK-3475-B49 (local)</t>
  </si>
  <si>
    <t>MK-3655-001 (Local)</t>
  </si>
  <si>
    <t>MK-1026-003 (Local)</t>
  </si>
  <si>
    <t>MK-2140-003 (Local)</t>
  </si>
  <si>
    <t>MK-1084-001  (Local)</t>
  </si>
  <si>
    <t>Labeling / Relabeling (per Kit)</t>
  </si>
  <si>
    <t>Labeling / Relabeling (per Label)</t>
  </si>
  <si>
    <t>Labeling / Relabeling Process</t>
  </si>
  <si>
    <t>Labeling / Relabeling Set Up Fee</t>
  </si>
  <si>
    <t>MK-7684A-006 (Local)</t>
  </si>
  <si>
    <t>MK-7684A-007 (Local)</t>
  </si>
  <si>
    <t>MK-7684A-008 (Local)</t>
  </si>
  <si>
    <t>MK-7902-013 (Local)</t>
  </si>
  <si>
    <t>MK-3475-B15 (Local)</t>
  </si>
  <si>
    <t>MK-3475A-D77 (Local)</t>
  </si>
  <si>
    <t>MK-7684A-010 (Local)</t>
  </si>
  <si>
    <t>MK-8591A-053 (local)</t>
  </si>
  <si>
    <t>MK-1942-008 (Local)</t>
  </si>
  <si>
    <t>MK-3475-02B (Local)</t>
  </si>
  <si>
    <t>MK-3475-02D (Local)</t>
  </si>
  <si>
    <t>MK-5475-013 (Local)</t>
  </si>
  <si>
    <t>MK-1026-010 (Local)</t>
  </si>
  <si>
    <t>V940-001 (Local)</t>
  </si>
  <si>
    <t>MK-0616-015 (Local)</t>
  </si>
  <si>
    <t>V940-004 (Local)</t>
  </si>
  <si>
    <t>V940-002 (Local)</t>
  </si>
  <si>
    <t>MK-0616-013 (Local)</t>
  </si>
  <si>
    <t>MK-3475A-F11 (Local)</t>
  </si>
  <si>
    <t>MK-6194-006 (Local)</t>
  </si>
  <si>
    <t>MK-7240-001 (Local)</t>
  </si>
  <si>
    <t>Pick and Pack (Ambient)</t>
  </si>
  <si>
    <t>Receipt fee Ambient (per Receipt_ID)</t>
  </si>
  <si>
    <t>V940-007 (Local)</t>
  </si>
  <si>
    <t>MK-5684-003 (Local)</t>
  </si>
  <si>
    <t>Pick and Pack Cancellation Fee (Pre Pick &amp; Pack)</t>
  </si>
  <si>
    <t>MK-2870-005 (LOCAL)</t>
  </si>
  <si>
    <t>MK-2870-010 (Local)</t>
  </si>
  <si>
    <t>Insulated shipper - Credo S22 - 12L (Leasing)</t>
  </si>
  <si>
    <t>Pick and Pack (Controlled Ambient)</t>
  </si>
  <si>
    <t>Receipt of Labels (per Receipt_ID)</t>
  </si>
  <si>
    <t>MK-2870-007 (Local)</t>
  </si>
  <si>
    <t>MK-2870-019 (Local)</t>
  </si>
  <si>
    <t>MK-2870-012 (Local)</t>
  </si>
  <si>
    <t>MK-8591A-054 (Local)</t>
  </si>
  <si>
    <t>MK-1084-004 (Local)</t>
  </si>
  <si>
    <t>MK-2870-020 (Local)</t>
  </si>
  <si>
    <t>MK-2870-009 (Local)</t>
  </si>
  <si>
    <t>MK-3543-006 (Local)</t>
  </si>
  <si>
    <t>MK-2870-023 (Local)</t>
  </si>
  <si>
    <t>Receipt fee Refrigerated (per Receipt_ID)</t>
  </si>
  <si>
    <t>MK-0616-019 (Local)</t>
  </si>
  <si>
    <t>MK-3543-007 (Local)</t>
  </si>
  <si>
    <t>MK-6482-029 Local</t>
  </si>
  <si>
    <t>V940-009 (Local)</t>
  </si>
  <si>
    <t>MK-1167-008 (Local)</t>
  </si>
  <si>
    <t>Pick and Pack Materials</t>
  </si>
  <si>
    <t>MK-1084-012 (Local)</t>
  </si>
  <si>
    <t>MK-4482-023 (Local)</t>
  </si>
  <si>
    <t>MK-2140-010 (Local)</t>
  </si>
  <si>
    <t>Pick and Pack Cancellation Fee (Post Pick &amp; Pack)</t>
  </si>
  <si>
    <t>MK-2870-011 (Local)</t>
  </si>
  <si>
    <t>Insulated shipper - Large (Leasing)</t>
  </si>
  <si>
    <t>MK-6070-002 (Local)</t>
  </si>
  <si>
    <t>V940-011 (Local)</t>
  </si>
  <si>
    <t>MK-2400-001 (Local)</t>
  </si>
  <si>
    <t>MK-2870-033 (Local)</t>
  </si>
  <si>
    <t>MK-5909-005 (Local)</t>
  </si>
  <si>
    <t>MK-2870-031 (Local)</t>
  </si>
  <si>
    <t>MK-5890-003 (Local)</t>
  </si>
  <si>
    <t>MK-2400-01A (Local)</t>
  </si>
  <si>
    <t>MK-5684-015 (Local)</t>
  </si>
  <si>
    <t>MK-2870-032 (Local)</t>
  </si>
  <si>
    <t>MK-7240-012 (Local)</t>
  </si>
  <si>
    <t>MK-2870-022 (Local)</t>
  </si>
  <si>
    <t>MK-8527-011 (Local)</t>
  </si>
  <si>
    <t>MK-1022-016 (Local)</t>
  </si>
  <si>
    <t>MK-7962-024 (Local)</t>
  </si>
  <si>
    <t>MK-1084-007 (Local)</t>
  </si>
  <si>
    <t>MK-6482-033 (Local)</t>
  </si>
  <si>
    <t>MK-2214-004 (Local)</t>
  </si>
  <si>
    <t>MK-7962-038 (Local)</t>
  </si>
  <si>
    <t>MK-2870-036 (Local)</t>
  </si>
  <si>
    <t>MK-2870-021 (Local)</t>
  </si>
  <si>
    <t>MK-8591B-062 (Local)</t>
  </si>
  <si>
    <t>Emergency Pick and Pack fee (Add per Pick and Pack)</t>
  </si>
  <si>
    <t>MK-1084-013 (Local)</t>
  </si>
  <si>
    <t>Insulated shipper - Medium (Leasing)</t>
  </si>
  <si>
    <t>V940-013 (Local)</t>
  </si>
  <si>
    <t>MK-6482-034 (Local)</t>
  </si>
  <si>
    <t>MK-6070-003 (Local)</t>
  </si>
  <si>
    <t>Insulated shipper - Credo S4 - 12L (Leasing)</t>
  </si>
  <si>
    <t>Pick and Pack (Refrigerated)</t>
  </si>
  <si>
    <t>C6461001 Comparator</t>
  </si>
  <si>
    <t>Pfizer</t>
  </si>
  <si>
    <t>Project Management Fee</t>
  </si>
  <si>
    <t>SPLFIO-174</t>
  </si>
  <si>
    <t>Servier</t>
  </si>
  <si>
    <t>PHRI.COLT-HF</t>
  </si>
  <si>
    <t>Site Management Organization Argentina SA</t>
  </si>
  <si>
    <t>CN NO TP</t>
  </si>
  <si>
    <t>Non-Drug Storage Ambient (per Shelf)</t>
  </si>
  <si>
    <t>RB NO TP</t>
  </si>
  <si>
    <t>Ajuste manual</t>
  </si>
  <si>
    <t>I8F-MC-GPJA (CAM)</t>
  </si>
  <si>
    <t>Eli Lilly &amp; Co.</t>
  </si>
  <si>
    <t>Annual Rebate</t>
  </si>
  <si>
    <t>GG917 Psych Bundle (CAM)</t>
  </si>
  <si>
    <t>PTC Duties</t>
  </si>
  <si>
    <t>J6M-MC-JSGD (CAM)</t>
  </si>
  <si>
    <t>J3R-MC-YDAF (CAM)</t>
  </si>
  <si>
    <t>J2A-MC-GZPR (CAM)</t>
  </si>
  <si>
    <t>Lilly Admin and one-time costs</t>
  </si>
  <si>
    <t>J2G-OX-Y049</t>
  </si>
  <si>
    <t>J2J-OX-JZLC</t>
  </si>
  <si>
    <t>I8F-MC-GPIJ</t>
  </si>
  <si>
    <t>J2J-MC-JZLH</t>
  </si>
  <si>
    <t>J1I-MC-GZBO</t>
  </si>
  <si>
    <t>J3L-MC-EZEF</t>
  </si>
  <si>
    <t>J1I-MC-GZBP</t>
  </si>
  <si>
    <t>J5P-MC-GZ01</t>
  </si>
  <si>
    <t>J1I-MC-GZQD</t>
  </si>
  <si>
    <t>I8F-MC-GPJA</t>
  </si>
  <si>
    <t>J2A-MC-GZPO</t>
  </si>
  <si>
    <t>J2S-MC-GZMR</t>
  </si>
  <si>
    <t>J2A-MC-GZPR</t>
  </si>
  <si>
    <t>J2A-MC-GZPW</t>
  </si>
  <si>
    <t>J2V-MC-GZLF</t>
  </si>
  <si>
    <t>N1T-MC-RT01</t>
  </si>
  <si>
    <t>C1091009 (CAM)</t>
  </si>
  <si>
    <t>D6972C00003</t>
  </si>
  <si>
    <t>Astra Zeneca</t>
  </si>
  <si>
    <t>D6973C00001</t>
  </si>
  <si>
    <t>D5180C00047</t>
  </si>
  <si>
    <t>C3671059 Priority One(CAM)</t>
  </si>
  <si>
    <t>D5241C00007</t>
  </si>
  <si>
    <t>J3R-MC-YDAG (IQVIA)</t>
  </si>
  <si>
    <t>IQVIA RDS Inc</t>
  </si>
  <si>
    <t>IC4C eCOA Devices</t>
  </si>
  <si>
    <t>CLXE408B12201 Succeed</t>
  </si>
  <si>
    <t>Novartis Pharma AG</t>
  </si>
  <si>
    <t>D361BC00001</t>
  </si>
  <si>
    <t>Temperature Monitor-Global Pooling</t>
  </si>
  <si>
    <t>D3461C00030</t>
  </si>
  <si>
    <t>D8531C00002</t>
  </si>
  <si>
    <t>D6402C00012</t>
  </si>
  <si>
    <t>D702BC00001</t>
  </si>
  <si>
    <t>D702FC00001</t>
  </si>
  <si>
    <t>Amgen, Inc.</t>
  </si>
  <si>
    <t>Others</t>
  </si>
  <si>
    <t>Deferred Revenue</t>
  </si>
  <si>
    <t>PTC Duties - Reverse</t>
  </si>
  <si>
    <t>Adjustment due to services rendered between 16/03 - 31/03</t>
  </si>
  <si>
    <t>Adjustment Estimated Revenue of the month 16/03 - 15/04</t>
  </si>
  <si>
    <t>PTC Duties (AMGEN)</t>
  </si>
  <si>
    <t>Estimated Revenue from 16/04 - 30/04</t>
  </si>
  <si>
    <t>Estimated Revenue of the month from 16/04 - 15/05</t>
  </si>
  <si>
    <t>Provision NC Pfizer Storage</t>
  </si>
  <si>
    <t>Storage</t>
  </si>
  <si>
    <t>Distribution</t>
  </si>
  <si>
    <t>Freight</t>
  </si>
  <si>
    <t>FX Translation</t>
  </si>
  <si>
    <t>AJUSTES</t>
  </si>
  <si>
    <t>LocalAdj- Duties</t>
  </si>
  <si>
    <t>ICO+NONICO</t>
  </si>
  <si>
    <t>EMN30-64007957MMY3003 - Azidus</t>
  </si>
  <si>
    <t>Azidus Brasil Pesquisa Científica</t>
  </si>
  <si>
    <t>Brazil</t>
  </si>
  <si>
    <t>Duties</t>
  </si>
  <si>
    <t>BSBRAZILTP</t>
  </si>
  <si>
    <t>Bayer - Importer of Record Services</t>
  </si>
  <si>
    <t>Bayer AG (No consolidate)</t>
  </si>
  <si>
    <t>J3R-MC-YDAL (CAM)</t>
  </si>
  <si>
    <t>J3R-MC-YDAO (CAM)</t>
  </si>
  <si>
    <t>42756493BLC3001</t>
  </si>
  <si>
    <t>39039039THR3001</t>
  </si>
  <si>
    <t>J2G-MC-JZJB</t>
  </si>
  <si>
    <t>I8F-MC-GPGN</t>
  </si>
  <si>
    <t>67652000PCR3002</t>
  </si>
  <si>
    <t>J2G-MC-JZJX</t>
  </si>
  <si>
    <t>I8F-MC-GPI1</t>
  </si>
  <si>
    <t>64407564MMY3002</t>
  </si>
  <si>
    <t>64007957MMY3006</t>
  </si>
  <si>
    <t>J2T-MC-KGBJ</t>
  </si>
  <si>
    <t>64407564MMY3009</t>
  </si>
  <si>
    <t>J3M-MC-JZQB</t>
  </si>
  <si>
    <t>D6972C00002</t>
  </si>
  <si>
    <t>42756493BLC3004</t>
  </si>
  <si>
    <t>61186372COR3001</t>
  </si>
  <si>
    <t>Nanoray-312</t>
  </si>
  <si>
    <t>42756493BLC3005</t>
  </si>
  <si>
    <t>77242113CRD3001</t>
  </si>
  <si>
    <t>I6T-MC-AMCE</t>
  </si>
  <si>
    <t>J2S-MC-GZMJ</t>
  </si>
  <si>
    <t>J2S-MC-GZMK</t>
  </si>
  <si>
    <t>79635322MMY3001</t>
  </si>
  <si>
    <t>95597528ADM2001</t>
  </si>
  <si>
    <t>J5E-MC-JZXB</t>
  </si>
  <si>
    <t>D9311C00001</t>
  </si>
  <si>
    <t>D967LC00001</t>
  </si>
  <si>
    <t>337HNAS20011</t>
  </si>
  <si>
    <t>Inventiva</t>
  </si>
  <si>
    <t>D9075C00001</t>
  </si>
  <si>
    <t>D926NC00001</t>
  </si>
  <si>
    <t>D7020C00001</t>
  </si>
  <si>
    <t>MedImmune Inc</t>
  </si>
  <si>
    <t>D3466C00001</t>
  </si>
  <si>
    <t>D8535C00001</t>
  </si>
  <si>
    <t>D926QC00001</t>
  </si>
  <si>
    <t>D781PC00001</t>
  </si>
  <si>
    <t>D516NC00001</t>
  </si>
  <si>
    <t>D7029C00001</t>
  </si>
  <si>
    <t>GRN163LMYF3001</t>
  </si>
  <si>
    <t>Geron Corporation</t>
  </si>
  <si>
    <t>KRT-232-101</t>
  </si>
  <si>
    <t>Kartos Therapeutics Inc</t>
  </si>
  <si>
    <t>LP352-301</t>
  </si>
  <si>
    <t>Longboard Pharmaceuticals</t>
  </si>
  <si>
    <t>LP352-302</t>
  </si>
  <si>
    <t>D9640C00003</t>
  </si>
  <si>
    <t>MK-8748-003 (Local)</t>
  </si>
  <si>
    <t>BGB-43395-101</t>
  </si>
  <si>
    <t>BeOne</t>
  </si>
  <si>
    <t>I8F-MC-GPIJ (CAM)</t>
  </si>
  <si>
    <t>J2A-MC-GZGP (CAM)</t>
  </si>
  <si>
    <t>J3L-MC-EZEF (CAM)</t>
  </si>
  <si>
    <t>J1I-MC-GZBO (CAM)</t>
  </si>
  <si>
    <t>J2O-MC-EKBG (CAM)</t>
  </si>
  <si>
    <t>J2S-MC-GZMR (CAM)</t>
  </si>
  <si>
    <t>N1T-MC-MALO (CAM)</t>
  </si>
  <si>
    <t>I4V-MC-JAJK (CAM)</t>
  </si>
  <si>
    <t>J2A-MC-GZPW (ATTAIN-Outcomes) (CAM)</t>
  </si>
  <si>
    <t>MK-3475-587</t>
  </si>
  <si>
    <t>64091742PCR3001</t>
  </si>
  <si>
    <t>PassThrough - Freight</t>
  </si>
  <si>
    <t>AC-065A310</t>
  </si>
  <si>
    <t>AC-055-315</t>
  </si>
  <si>
    <t>73841937NSC3003</t>
  </si>
  <si>
    <t>VIB0551.P3.S1</t>
  </si>
  <si>
    <t>Viela Bio</t>
  </si>
  <si>
    <t>MK-6482-012</t>
  </si>
  <si>
    <t>I6T-MC-AMAX</t>
  </si>
  <si>
    <t>MK-1026-003</t>
  </si>
  <si>
    <t>D134BC00001</t>
  </si>
  <si>
    <t>61186372NSC3002</t>
  </si>
  <si>
    <t>64007957MMY3001</t>
  </si>
  <si>
    <t>68284528MMY3004</t>
  </si>
  <si>
    <t>CNTO1959CRD3004</t>
  </si>
  <si>
    <t>MK-2140-003</t>
  </si>
  <si>
    <t>D5244C00001</t>
  </si>
  <si>
    <t>I3Y-MC-JPEG</t>
  </si>
  <si>
    <t>MK-1026-008</t>
  </si>
  <si>
    <t>C4891001</t>
  </si>
  <si>
    <t>78934804UCO2001</t>
  </si>
  <si>
    <t>78934804CRD2001</t>
  </si>
  <si>
    <t>J2N-OX-JZNU</t>
  </si>
  <si>
    <t>80202135EBF3001</t>
  </si>
  <si>
    <t>XL092-304</t>
  </si>
  <si>
    <t>Exelixis, Inc.</t>
  </si>
  <si>
    <t>IQVIA</t>
  </si>
  <si>
    <t>64007957MMY3005</t>
  </si>
  <si>
    <t>61186372PANSC2001</t>
  </si>
  <si>
    <t>70033093STR3001</t>
  </si>
  <si>
    <t>MK-3475-D46</t>
  </si>
  <si>
    <t>61186372NSC2002</t>
  </si>
  <si>
    <t>GS-US-626-6216</t>
  </si>
  <si>
    <t>Gilead Sciences, Inc.</t>
  </si>
  <si>
    <t>J2N-OX-JZNP</t>
  </si>
  <si>
    <t>CNTO1959UCO3004</t>
  </si>
  <si>
    <t>70033093AFL3002</t>
  </si>
  <si>
    <t>Debio 4326-301</t>
  </si>
  <si>
    <t>DebioPharm</t>
  </si>
  <si>
    <t>MK-1026-011</t>
  </si>
  <si>
    <t>D3463C00003</t>
  </si>
  <si>
    <t>J2N-OX-JZNM</t>
  </si>
  <si>
    <t>MK-0616-015</t>
  </si>
  <si>
    <t>D346BC00001</t>
  </si>
  <si>
    <t>SGNDV-001</t>
  </si>
  <si>
    <t>Seattle Genetics Inc</t>
  </si>
  <si>
    <t>J2A-MC-GZGP</t>
  </si>
  <si>
    <t>CSL300_2301_ph3</t>
  </si>
  <si>
    <t>CSL Behring GmbH</t>
  </si>
  <si>
    <t>D5989C00001</t>
  </si>
  <si>
    <t>XL092-305</t>
  </si>
  <si>
    <t>V940-002</t>
  </si>
  <si>
    <t>MK-7240-001</t>
  </si>
  <si>
    <t>D4325C00010</t>
  </si>
  <si>
    <t>MK-2870-007</t>
  </si>
  <si>
    <t>MK-5684-004</t>
  </si>
  <si>
    <t>TAS6417-301</t>
  </si>
  <si>
    <t>Taiho Pharma USA</t>
  </si>
  <si>
    <t>MK-9999-01A</t>
  </si>
  <si>
    <t>61186372NSC2007</t>
  </si>
  <si>
    <t>DS6000-109</t>
  </si>
  <si>
    <t>Daiichi Sankyo Pharma Development</t>
  </si>
  <si>
    <t>MK-5684-003</t>
  </si>
  <si>
    <t>CNTO1959CRD3008</t>
  </si>
  <si>
    <t>MK-2870-019</t>
  </si>
  <si>
    <t>77242113PSO3004</t>
  </si>
  <si>
    <t>MK-2870-015</t>
  </si>
  <si>
    <t>64407564MMY2006</t>
  </si>
  <si>
    <t>MK-3475-06D</t>
  </si>
  <si>
    <t>MK-2870-012</t>
  </si>
  <si>
    <t>R3918-MG-2018</t>
  </si>
  <si>
    <t>Regeneron Pharmaceuticals Inc</t>
  </si>
  <si>
    <t>J1I-MC-GZQA</t>
  </si>
  <si>
    <t>MK-2870-023</t>
  </si>
  <si>
    <t>MK-3475-06C</t>
  </si>
  <si>
    <t>MK-1084-004</t>
  </si>
  <si>
    <t>MK-2870-010</t>
  </si>
  <si>
    <t>MK-7240-008</t>
  </si>
  <si>
    <t>54767414MMY2093</t>
  </si>
  <si>
    <t>MK-2870-020</t>
  </si>
  <si>
    <t>CNTO1959ISD3001</t>
  </si>
  <si>
    <t>V940-009</t>
  </si>
  <si>
    <t>42847922MDD3003</t>
  </si>
  <si>
    <t>TMC207LEP3001</t>
  </si>
  <si>
    <t>MK-1084-007</t>
  </si>
  <si>
    <t>D5241C00006</t>
  </si>
  <si>
    <t>DS8201-724 (DG-05)</t>
  </si>
  <si>
    <t>R2810-ONC-2268</t>
  </si>
  <si>
    <t>LP352-302 (CAM)</t>
  </si>
  <si>
    <t>D9181C00002</t>
  </si>
  <si>
    <t>80202135SJS3001</t>
  </si>
  <si>
    <t>61186372COR3002</t>
  </si>
  <si>
    <t>MK-2400-01A</t>
  </si>
  <si>
    <t>77242113PSA3002</t>
  </si>
  <si>
    <t>LP352-301 (CAM)</t>
  </si>
  <si>
    <t>MK-2870-011</t>
  </si>
  <si>
    <t>V940-011</t>
  </si>
  <si>
    <t>LP352-303 (CAM)</t>
  </si>
  <si>
    <t>MK-2870-022</t>
  </si>
  <si>
    <t>MK-5684-015</t>
  </si>
  <si>
    <t>MK-9999-01C</t>
  </si>
  <si>
    <t>MK-2400-001</t>
  </si>
  <si>
    <t>MK-2870-033</t>
  </si>
  <si>
    <t>MK-2870-031</t>
  </si>
  <si>
    <t>DS8201-793</t>
  </si>
  <si>
    <t>J3M-MC-JZQH</t>
  </si>
  <si>
    <t>75276617AML3001</t>
  </si>
  <si>
    <t>MK-2870-032</t>
  </si>
  <si>
    <t>54767414MMY3030</t>
  </si>
  <si>
    <t>HLX22-GC-301</t>
  </si>
  <si>
    <t>Shanghai Henlius Biotech Inc</t>
  </si>
  <si>
    <t>MK-1022-016</t>
  </si>
  <si>
    <t>I8F-MC-GPJD</t>
  </si>
  <si>
    <t>A011-12 (MK-7962-004)</t>
  </si>
  <si>
    <t>C2321008</t>
  </si>
  <si>
    <t>20220196 Ancillaries</t>
  </si>
  <si>
    <t>78278343PCR3001</t>
  </si>
  <si>
    <t>MK-8527-011</t>
  </si>
  <si>
    <t>C4921003</t>
  </si>
  <si>
    <t>C5731006</t>
  </si>
  <si>
    <t>61186372HNC3001</t>
  </si>
  <si>
    <t>MK-7240-013</t>
  </si>
  <si>
    <t>MK-7962-038</t>
  </si>
  <si>
    <t>77242113UCO3001</t>
  </si>
  <si>
    <t>C4921003 (CAM)</t>
  </si>
  <si>
    <t>MK-0616-037</t>
  </si>
  <si>
    <t>MK-2870-036</t>
  </si>
  <si>
    <t>J2O-MC-EKBG</t>
  </si>
  <si>
    <t>I6T-MC-AMCD</t>
  </si>
  <si>
    <t>80202135SLE3001</t>
  </si>
  <si>
    <t>N1T-MC-TZ01</t>
  </si>
  <si>
    <t>I4V-MC-JAJJ</t>
  </si>
  <si>
    <t>N1T-MC-MALO (eCOA)</t>
  </si>
  <si>
    <t>J6E-MC-KWAN (eCOA)</t>
  </si>
  <si>
    <t>J2A-MC-GZPR (eCOA)</t>
  </si>
  <si>
    <t>J2S-MC-GZMR (eCOA)</t>
  </si>
  <si>
    <t>CBAF312D2301</t>
  </si>
  <si>
    <t>CLNP023A2002B</t>
  </si>
  <si>
    <t>CLOU064C12302</t>
  </si>
  <si>
    <t>CKJX839B12302</t>
  </si>
  <si>
    <t>CVAY736K12301</t>
  </si>
  <si>
    <t>CLNP023K12201</t>
  </si>
  <si>
    <t>CAIN457I2401</t>
  </si>
  <si>
    <t>CKJX839D12302</t>
  </si>
  <si>
    <t>CLNP023B12302</t>
  </si>
  <si>
    <t>CVAY736F12301</t>
  </si>
  <si>
    <t>BAY 1841788-21492</t>
  </si>
  <si>
    <t>Bayer AG</t>
  </si>
  <si>
    <t>CEYU688A12201</t>
  </si>
  <si>
    <t>CVAY736A2301E1</t>
  </si>
  <si>
    <t>Debio 4126-301</t>
  </si>
  <si>
    <t>CLOU064A2304</t>
  </si>
  <si>
    <t>CAIN457C22301E1</t>
  </si>
  <si>
    <t>CVAY736F12301E1</t>
  </si>
  <si>
    <t>PHA022121-C307</t>
  </si>
  <si>
    <t>Pharvaris BV</t>
  </si>
  <si>
    <t>CVAY736S12201</t>
  </si>
  <si>
    <t>CVAY736K12301E1</t>
  </si>
  <si>
    <t>ID-064A303</t>
  </si>
  <si>
    <t>Viatris Innovation GmbH</t>
  </si>
  <si>
    <t>BAY 2927088-22615</t>
  </si>
  <si>
    <t>CHK01-01 (CEVX811A12301)</t>
  </si>
  <si>
    <t>NW-3509_023_III_2024</t>
  </si>
  <si>
    <t>CliniRx UK Limited</t>
  </si>
  <si>
    <t>CTQJ230A12301E1</t>
  </si>
  <si>
    <t>CLXE408B12201</t>
  </si>
  <si>
    <t>BAY 94-8862 19920</t>
  </si>
  <si>
    <t>CLOU064O12301</t>
  </si>
  <si>
    <t>BGB-16673-304</t>
  </si>
  <si>
    <t>BAY 94-8862-21466</t>
  </si>
  <si>
    <t>GS-US-595-6184</t>
  </si>
  <si>
    <t>CLNP023Q12301</t>
  </si>
  <si>
    <t>D5160C00048</t>
  </si>
  <si>
    <t>D516AC00001</t>
  </si>
  <si>
    <t>D967JC00001</t>
  </si>
  <si>
    <t>D967UC00001</t>
  </si>
  <si>
    <t>D5086C00001</t>
  </si>
  <si>
    <t>D967SC00001</t>
  </si>
  <si>
    <t>C1071007</t>
  </si>
  <si>
    <t>D7630C00001</t>
  </si>
  <si>
    <t>C4391002</t>
  </si>
  <si>
    <t>TAS-120-205</t>
  </si>
  <si>
    <t>D5180C00016</t>
  </si>
  <si>
    <t>C4891002</t>
  </si>
  <si>
    <t>D7632C00001</t>
  </si>
  <si>
    <t>D361DC00001</t>
  </si>
  <si>
    <t>C1071032</t>
  </si>
  <si>
    <t>D702AC00001</t>
  </si>
  <si>
    <t>C2321014</t>
  </si>
  <si>
    <t>C2321003</t>
  </si>
  <si>
    <t>C5751003</t>
  </si>
  <si>
    <t>D7960C00012</t>
  </si>
  <si>
    <t>D702GC00001</t>
  </si>
  <si>
    <t>C4391024</t>
  </si>
  <si>
    <t>D7960C00015</t>
  </si>
  <si>
    <t>D702NC00001</t>
  </si>
  <si>
    <t>D7700C00003</t>
  </si>
  <si>
    <t>GS-US-528-9023</t>
  </si>
  <si>
    <t>ALXN1720-MG-301</t>
  </si>
  <si>
    <t>Alexion Pharmaceuticals Inc</t>
  </si>
  <si>
    <t>RYZ101-301</t>
  </si>
  <si>
    <t>RayzeBio Inc</t>
  </si>
  <si>
    <t>CY 6022</t>
  </si>
  <si>
    <t>Cytokinetics Incorporated</t>
  </si>
  <si>
    <t>AK-US-001-0106</t>
  </si>
  <si>
    <t>Akero Therapeutics</t>
  </si>
  <si>
    <t>LP352-303</t>
  </si>
  <si>
    <t>VX24-AIS-D10</t>
  </si>
  <si>
    <t>Vertex Pharmaceuticals</t>
  </si>
  <si>
    <t>64407564MMY4003</t>
  </si>
  <si>
    <t>77242113UCO4001</t>
  </si>
  <si>
    <t>MK-3475-756 (Local)</t>
  </si>
  <si>
    <t>MK-3475-676 (Local)</t>
  </si>
  <si>
    <t>MK-5684-004 (Local)</t>
  </si>
  <si>
    <t>FMGX-CS-302</t>
  </si>
  <si>
    <t>PSI CRO AG</t>
  </si>
  <si>
    <t>BSBrazilUSD</t>
  </si>
  <si>
    <t>Packaging</t>
  </si>
  <si>
    <t>Returns and Destructions</t>
  </si>
  <si>
    <t>Temperature Monitoring Device (Ambient)</t>
  </si>
  <si>
    <t>BGB-Retain sample storage</t>
  </si>
  <si>
    <t>BGB-58067-101</t>
  </si>
  <si>
    <t>D3251C00014 Returns and Destruction</t>
  </si>
  <si>
    <t>D9185C00001 Returns and Destruction</t>
  </si>
  <si>
    <t>D5244C00001 Returns and Destruction</t>
  </si>
  <si>
    <t>D9180C00012 Returns and Destruction</t>
  </si>
  <si>
    <t>D6972C00003 Returns and Destruction</t>
  </si>
  <si>
    <t>D6402C00012 Returns and Destruction</t>
  </si>
  <si>
    <t>D9180C00008 Returns and Destruction</t>
  </si>
  <si>
    <t>D9180C00004 Returns and Destruction</t>
  </si>
  <si>
    <t>D5180C00018 Post Trial Returns and Destruction</t>
  </si>
  <si>
    <t>D9690C00005 Returns and Destruction</t>
  </si>
  <si>
    <t>D8210C00003 Returns and Destruction</t>
  </si>
  <si>
    <t>D5989C00001 Returns and Destruction</t>
  </si>
  <si>
    <t>AZ Local Returns and Destruction (Onco)</t>
  </si>
  <si>
    <t>D3466C00001 Returns And Destruction</t>
  </si>
  <si>
    <t>D6973C00001 Returns and Destruction</t>
  </si>
  <si>
    <t>D9640C00003 Ancillaries</t>
  </si>
  <si>
    <t>Import Services</t>
  </si>
  <si>
    <t>Import License Fee</t>
  </si>
  <si>
    <t>Insulated shipper - Credo S22 - 28L (Leasing)</t>
  </si>
  <si>
    <t>Pick and Pack of Controlled/Hazardous Substances</t>
  </si>
  <si>
    <t>Receipt fee Ambient of Controlled Drugs (per Receipt_ID)</t>
  </si>
  <si>
    <t>Storage Controlled Drug - Ambient (per Pallet)</t>
  </si>
  <si>
    <t>BAY 2927088_21607 Local</t>
  </si>
  <si>
    <t>BAY 2927088-22615 Local</t>
  </si>
  <si>
    <t>BAY 94-8862-19920 Local</t>
  </si>
  <si>
    <t>Janssen Local Returns and Destruction</t>
  </si>
  <si>
    <t>Reconciliation of Returns - Controlled Drugs (per Hour)</t>
  </si>
  <si>
    <t>Returns Receipt - Controlled Drugs (per Receipt_ID)</t>
  </si>
  <si>
    <t>Storage of Returns - Controlled Drugs (per Pallet)</t>
  </si>
  <si>
    <t>67896062PAH4002</t>
  </si>
  <si>
    <t>42847922MDD4002</t>
  </si>
  <si>
    <t>67896062PUH4009</t>
  </si>
  <si>
    <t>CNTO1959CRD4005</t>
  </si>
  <si>
    <t>Mk-3475-426 Local Brazil Distribution and Ret Dest</t>
  </si>
  <si>
    <t>Reconciliation of Returns (per Receipt)</t>
  </si>
  <si>
    <t>Merck Storage Returns and Destructions</t>
  </si>
  <si>
    <t>MK-3475-716 (Local)</t>
  </si>
  <si>
    <t>Variable Print</t>
  </si>
  <si>
    <t>MK-7339-001 (Local)</t>
  </si>
  <si>
    <t>MK-3475-991 (Local)</t>
  </si>
  <si>
    <t>MK-6482-005 (Local)</t>
  </si>
  <si>
    <t>MK-6482-012 (Local)</t>
  </si>
  <si>
    <t>MK-7075-006 (Local)</t>
  </si>
  <si>
    <t>MK-3475-B96 (Local)</t>
  </si>
  <si>
    <t>Storage of Labels Ambient (per Shelf)</t>
  </si>
  <si>
    <t>MK-3475-158 (Local)</t>
  </si>
  <si>
    <t>MK-3475-A86 (Local)</t>
  </si>
  <si>
    <t>MK-4280A-008 (Local)</t>
  </si>
  <si>
    <t>MK-2140-006 (Local)</t>
  </si>
  <si>
    <t>MK-1026-008 (Local)</t>
  </si>
  <si>
    <t>MK-3475-06A (Local)</t>
  </si>
  <si>
    <t>MK-3475-D46 (Local)</t>
  </si>
  <si>
    <t>MK-1026-011 (Local)</t>
  </si>
  <si>
    <t>MK-3475-06B (Local)</t>
  </si>
  <si>
    <t>MK-1242-036 (Local)</t>
  </si>
  <si>
    <t>MK-7902-009 (Local)</t>
  </si>
  <si>
    <t>MK-2870-004 (Local)</t>
  </si>
  <si>
    <t>Merck Bulk Ancillaries Local</t>
  </si>
  <si>
    <t>MK-9999-01A (Local)</t>
  </si>
  <si>
    <t>MK-3475-06C (Local)</t>
  </si>
  <si>
    <t>MK-2870-015 (Local)</t>
  </si>
  <si>
    <t>MK-3475-06D (Local)</t>
  </si>
  <si>
    <t>MK-7240-008 (Local)</t>
  </si>
  <si>
    <t>Temperature Monitoring Device (Refrigerated)</t>
  </si>
  <si>
    <t>MK-3475-06E (Local)</t>
  </si>
  <si>
    <t>MK-9999-01C (Local)</t>
  </si>
  <si>
    <t>Non-Drug Storage Refrigerated (per Shelf)</t>
  </si>
  <si>
    <t>MK-0616-029 (Local)</t>
  </si>
  <si>
    <t>MK-7240-013 (Local)</t>
  </si>
  <si>
    <t>MK-0616-037 (Local)</t>
  </si>
  <si>
    <t>MK-3475-01F (Local)</t>
  </si>
  <si>
    <t>Merck Comparator for multiple protocols</t>
  </si>
  <si>
    <t>Setup Fee</t>
  </si>
  <si>
    <t>FMGX-CS-302 - Local Purchase (Zero)</t>
  </si>
  <si>
    <t>Comparator</t>
  </si>
  <si>
    <t>X LocalAdj</t>
  </si>
  <si>
    <t>Not-Billed</t>
  </si>
  <si>
    <t>LocalAdj-15 days (Previous Month)</t>
  </si>
  <si>
    <t>ClinicalSvcsOther</t>
  </si>
  <si>
    <t>LocalAdj-15 days (Current Month)</t>
  </si>
  <si>
    <t>Distributing</t>
  </si>
  <si>
    <t>ReturnDrug</t>
  </si>
  <si>
    <t>Sum of USD AMT</t>
  </si>
  <si>
    <t>BSDDuty</t>
  </si>
  <si>
    <t>BSMexico</t>
  </si>
  <si>
    <t>Mexico</t>
  </si>
  <si>
    <t>Storage Samples (per Shelf)</t>
  </si>
  <si>
    <t>IMP21500</t>
  </si>
  <si>
    <t>IMP22518</t>
  </si>
  <si>
    <t>Administrative fee</t>
  </si>
  <si>
    <t>Storage Controlled Drug - Ambient (per Shelf)</t>
  </si>
  <si>
    <t>Storage Frozen (per Shelf)</t>
  </si>
  <si>
    <t>Storage of Returns (per Shelf)</t>
  </si>
  <si>
    <t>Storage Ultra Frozen (per Shelf)</t>
  </si>
  <si>
    <t>I3Y-MC-JPBL</t>
  </si>
  <si>
    <t>Ambient Shipment Low Protection</t>
  </si>
  <si>
    <t>Carton Boxes (per Shipper)</t>
  </si>
  <si>
    <t>Refurbishment (per Shipper)</t>
  </si>
  <si>
    <t>I3Y-MC-JPBM</t>
  </si>
  <si>
    <t>Ambient Shipment High Protection</t>
  </si>
  <si>
    <t>I4V-MC-JAHX</t>
  </si>
  <si>
    <t>I6T-MC-AMAP</t>
  </si>
  <si>
    <t>I4V-MC-JAHU</t>
  </si>
  <si>
    <t>I4V-MC-JAIP</t>
  </si>
  <si>
    <t>J2G-MC-JZJC</t>
  </si>
  <si>
    <t>I1F-MC-RHCG</t>
  </si>
  <si>
    <t>AoR per Receipt</t>
  </si>
  <si>
    <t>Receipt fee Refrigerated (per Batch)</t>
  </si>
  <si>
    <t>I4V-MC-KHAB</t>
  </si>
  <si>
    <t>Receipt fee Ambient (per Batch)</t>
  </si>
  <si>
    <t>I5Q-MC-CGAT</t>
  </si>
  <si>
    <t>Customs Clearence</t>
  </si>
  <si>
    <t>Receipt more than 150 kits (per Hour)</t>
  </si>
  <si>
    <t>I8F-MC-GPHE</t>
  </si>
  <si>
    <t>J2T-MC-KGBI</t>
  </si>
  <si>
    <t>Reconciliation of Returns (per Kit)</t>
  </si>
  <si>
    <t>J1I-MC-GZBJ</t>
  </si>
  <si>
    <t>J2A-MC-GZGS</t>
  </si>
  <si>
    <t>J1I-MC-GZBM</t>
  </si>
  <si>
    <t>J3P-MC-FTAF</t>
  </si>
  <si>
    <t>I8F-MC-GPIT</t>
  </si>
  <si>
    <t>I4V-MC-JAIO</t>
  </si>
  <si>
    <t>Receipt of Labels (per Receipt)</t>
  </si>
  <si>
    <t>J1I-MC-GZBK</t>
  </si>
  <si>
    <t>J1I-MC-GZBZ</t>
  </si>
  <si>
    <t>J1I-MC-GZBY</t>
  </si>
  <si>
    <t>I8F-MC-GPIX</t>
  </si>
  <si>
    <t>J5P-MC-GZ02</t>
  </si>
  <si>
    <t>J4F-MC-CYAB</t>
  </si>
  <si>
    <t>J6E-MC-KWAN</t>
  </si>
  <si>
    <t>Expedited Receipt Fee</t>
  </si>
  <si>
    <t>J2A-MC-GZPS</t>
  </si>
  <si>
    <t>J2A-MC-GZPT</t>
  </si>
  <si>
    <t>D3465C00001 Returns and Destructions</t>
  </si>
  <si>
    <t>AC-065A310 Returns and Destructions</t>
  </si>
  <si>
    <t>AC-055-315 Returns and Destructions</t>
  </si>
  <si>
    <t>61186372NSC3001 Returns and Destructions</t>
  </si>
  <si>
    <t>80202135IIM2001 Returns and Destructions</t>
  </si>
  <si>
    <t>MK-7339-008 (Local)</t>
  </si>
  <si>
    <t>MK-7684A-003 (Local)</t>
  </si>
  <si>
    <t>MK-1439-066 (Local)</t>
  </si>
  <si>
    <t>MSD Multiple Protocols</t>
  </si>
  <si>
    <t>MK-3475-365 (Local)</t>
  </si>
  <si>
    <t>MK-6024-013 (Local)</t>
  </si>
  <si>
    <t>MK-5592-127 (Local)</t>
  </si>
  <si>
    <t>CAM</t>
  </si>
  <si>
    <t>BuscarV de selectable table</t>
  </si>
  <si>
    <t>FB Invoice</t>
  </si>
  <si>
    <t>Fisher reference</t>
  </si>
  <si>
    <t>Año</t>
  </si>
  <si>
    <t>Mes del año en numero</t>
  </si>
  <si>
    <t>Category en FB BuscarV de selectable table</t>
  </si>
  <si>
    <t>Service</t>
  </si>
  <si>
    <t>Invoiced</t>
  </si>
  <si>
    <t>currency</t>
  </si>
  <si>
    <t xml:space="preserve">convertir el valor a BS USD RATE </t>
  </si>
  <si>
    <t>Site</t>
  </si>
  <si>
    <t>Solo PO</t>
  </si>
  <si>
    <t>Sponsor tal cual FB</t>
  </si>
  <si>
    <t>mismo columna K</t>
  </si>
  <si>
    <t xml:space="preserve">fecha emision de facturacion </t>
  </si>
  <si>
    <t xml:space="preserve">   Ex. Rates   </t>
  </si>
  <si>
    <t>BS</t>
  </si>
  <si>
    <t>Local Trials</t>
  </si>
  <si>
    <t>Revenues - Third Parties</t>
  </si>
  <si>
    <t>EUR</t>
  </si>
  <si>
    <t>Local Trial</t>
  </si>
  <si>
    <t>CHF</t>
  </si>
  <si>
    <t>CLP</t>
  </si>
  <si>
    <t>GBP</t>
  </si>
  <si>
    <t>BRL</t>
  </si>
  <si>
    <t>42756493BLC2003_anc_returns</t>
  </si>
  <si>
    <t>Contrato Local Ancillaries and Returns</t>
  </si>
  <si>
    <t>80202135SLE2001_Anc_returns</t>
  </si>
  <si>
    <t>Contrato Local - Retornos y Ancillaries</t>
  </si>
  <si>
    <t>54135419TRD4010_anc_returns</t>
  </si>
  <si>
    <t>(ARG) Contrato Local - Retornos y Ancillaries</t>
  </si>
  <si>
    <t>ARG PO#8200873875</t>
  </si>
  <si>
    <t>PO#8200873875</t>
  </si>
  <si>
    <t>58474 - ARG PO#8200873875</t>
  </si>
  <si>
    <t>58474 - ARG PO# 8200873875</t>
  </si>
  <si>
    <t>PO# 8200873875</t>
  </si>
  <si>
    <t>(ARG) PO 8200873875</t>
  </si>
  <si>
    <t>PO 8200873875</t>
  </si>
  <si>
    <t>(ARG) FR# 58474- ARG PO 8200873875</t>
  </si>
  <si>
    <t>(ARG) 58474 - ARG PO 8200873875</t>
  </si>
  <si>
    <t>ARG 58474 - PO 8200873875</t>
  </si>
  <si>
    <t>(ARG) FR# 58474 ARG PO# 8200873875</t>
  </si>
  <si>
    <t>58474 - ARG PO 8200873875</t>
  </si>
  <si>
    <t>MK-7339-010 (Local)</t>
  </si>
  <si>
    <t>58474-ARG PO 8200873875</t>
  </si>
  <si>
    <t>MK-3475-937 (Local)</t>
  </si>
  <si>
    <t>(AR) PO 8201117014</t>
  </si>
  <si>
    <t>MK-3475-B10 (Local)</t>
  </si>
  <si>
    <t>PO 8201117014</t>
  </si>
  <si>
    <t>(ARG) FR# 58474 / PO# 8200873875</t>
  </si>
  <si>
    <t>(ARG) FR# 58474 - ARG PO# 8200873875</t>
  </si>
  <si>
    <t>(ARG) FR 58474 PO 8200873875</t>
  </si>
  <si>
    <t>(AR) PO# 8201145175</t>
  </si>
  <si>
    <t>MK-7684A-002 (Local)</t>
  </si>
  <si>
    <t>PO# 8201145175</t>
  </si>
  <si>
    <t>MK-7902-017 (Local)</t>
  </si>
  <si>
    <t>(ARG) FR 58474 - PO 8200873875</t>
  </si>
  <si>
    <t>ARG 58474 - PO#8200873875</t>
  </si>
  <si>
    <t>ARG FR# 58474  PO#: 8200873875</t>
  </si>
  <si>
    <t>MK-2060-007 (Local)</t>
  </si>
  <si>
    <t>PO#: 8200873875</t>
  </si>
  <si>
    <t>FR# 58474 PO# 8200873875</t>
  </si>
  <si>
    <t>FR#58474 | PO# 8200873875</t>
  </si>
  <si>
    <t>(AR) PO# 8200873875</t>
  </si>
  <si>
    <t>(ARG) PSG-A-1072403 PO 8200873875</t>
  </si>
  <si>
    <t>(ARG) PO # 8200873875</t>
  </si>
  <si>
    <t>PO # 8200873875</t>
  </si>
  <si>
    <t>MK-6194-007 (Local)</t>
  </si>
  <si>
    <t>(ARG) PSG-A-1072403 PO# 8200873875</t>
  </si>
  <si>
    <t>ARG 58474 - PO# 8200873875</t>
  </si>
  <si>
    <t>(ARG) 8200873875</t>
  </si>
  <si>
    <t>ARG - PO # 8200873875</t>
  </si>
  <si>
    <t>MK-0616-018 (Local)</t>
  </si>
  <si>
    <t>0004-00000010</t>
  </si>
  <si>
    <t>N/A</t>
  </si>
  <si>
    <t>Tranfer Pricing 06-2025</t>
  </si>
  <si>
    <t>Total Duties</t>
  </si>
  <si>
    <t xml:space="preserve">Transfer pricing </t>
  </si>
  <si>
    <t>BS May</t>
  </si>
  <si>
    <t>Sponsor de Revenue</t>
  </si>
  <si>
    <t>NO TOCAR</t>
  </si>
  <si>
    <t>5415166</t>
  </si>
  <si>
    <t>PARG57830</t>
  </si>
  <si>
    <t>I5T-MC-AACO (CAM)</t>
  </si>
  <si>
    <t>totalStorage</t>
  </si>
  <si>
    <t>BSLATAMTP</t>
  </si>
  <si>
    <t>4200451914</t>
  </si>
  <si>
    <t>ELI LILLY AND CO</t>
  </si>
  <si>
    <t>totalDistribution</t>
  </si>
  <si>
    <t>5413135</t>
  </si>
  <si>
    <t>PARG87129</t>
  </si>
  <si>
    <t>J1I-MC-GZBP (CAM)</t>
  </si>
  <si>
    <t>totalFreight</t>
  </si>
  <si>
    <t>E005473054</t>
  </si>
  <si>
    <t>FISHER CLINICAL SERV</t>
  </si>
  <si>
    <t>5415165</t>
  </si>
  <si>
    <t>PARG84773</t>
  </si>
  <si>
    <t>PO-23-0179</t>
  </si>
  <si>
    <t>DEBIOPHARM INTL SA</t>
  </si>
  <si>
    <t>J1I-MC-GZQD (CAM)</t>
  </si>
  <si>
    <t>I8F-MC-GPJD (CAM)</t>
  </si>
  <si>
    <t>totalDuties</t>
  </si>
  <si>
    <t>5415167</t>
  </si>
  <si>
    <t>PARG44307</t>
  </si>
  <si>
    <t>7300837283</t>
  </si>
  <si>
    <t>J2A-MC-GZPL (CAM)</t>
  </si>
  <si>
    <t>5415171</t>
  </si>
  <si>
    <t>PARG60366</t>
  </si>
  <si>
    <t>9500854302</t>
  </si>
  <si>
    <t>HORSHAM GBP</t>
  </si>
  <si>
    <t>5415172</t>
  </si>
  <si>
    <t>PARG58334</t>
  </si>
  <si>
    <t>8201026791</t>
  </si>
  <si>
    <t>MERCK</t>
  </si>
  <si>
    <t>totalReturns and Destructions</t>
  </si>
  <si>
    <t>5415174</t>
  </si>
  <si>
    <t>PARG65754</t>
  </si>
  <si>
    <t>7100420798</t>
  </si>
  <si>
    <t>5415175</t>
  </si>
  <si>
    <t>PARG68489</t>
  </si>
  <si>
    <t>7100005462</t>
  </si>
  <si>
    <t>5415178</t>
  </si>
  <si>
    <t>PARG67136</t>
  </si>
  <si>
    <t>994817603</t>
  </si>
  <si>
    <t>Janssen R&amp;D LLC</t>
  </si>
  <si>
    <t>5415180</t>
  </si>
  <si>
    <t>PARG73387</t>
  </si>
  <si>
    <t>8001166311</t>
  </si>
  <si>
    <t>5415184</t>
  </si>
  <si>
    <t>PARG68587</t>
  </si>
  <si>
    <t>I4V-MC-JAIR</t>
  </si>
  <si>
    <t>5415187</t>
  </si>
  <si>
    <t>PARG71011</t>
  </si>
  <si>
    <t>5415189</t>
  </si>
  <si>
    <t>PARG74009</t>
  </si>
  <si>
    <t>9500851363</t>
  </si>
  <si>
    <t>Seagen, Inc.</t>
  </si>
  <si>
    <t>5415190</t>
  </si>
  <si>
    <t>PARG76204</t>
  </si>
  <si>
    <t>7300837279</t>
  </si>
  <si>
    <t>Horizon Therapeutics</t>
  </si>
  <si>
    <t>5415192</t>
  </si>
  <si>
    <t>PARG73145</t>
  </si>
  <si>
    <t>7100004874</t>
  </si>
  <si>
    <t>5415193</t>
  </si>
  <si>
    <t>PARG71672</t>
  </si>
  <si>
    <t>7100013687</t>
  </si>
  <si>
    <t>5415196</t>
  </si>
  <si>
    <t>PARG71944</t>
  </si>
  <si>
    <t>7100013144</t>
  </si>
  <si>
    <t>5415197</t>
  </si>
  <si>
    <t>PARG71852</t>
  </si>
  <si>
    <t>2151667422</t>
  </si>
  <si>
    <t>FISHER - BASEL</t>
  </si>
  <si>
    <t>5415199</t>
  </si>
  <si>
    <t>PARG72966</t>
  </si>
  <si>
    <t>5415200</t>
  </si>
  <si>
    <t>PARG72129</t>
  </si>
  <si>
    <t>5415201</t>
  </si>
  <si>
    <t>PARG76091</t>
  </si>
  <si>
    <t>5415204</t>
  </si>
  <si>
    <t>PARG81200</t>
  </si>
  <si>
    <t>C028-3900027807</t>
  </si>
  <si>
    <t>Basel CHF</t>
  </si>
  <si>
    <t>5415207</t>
  </si>
  <si>
    <t>PARG81883</t>
  </si>
  <si>
    <t>4400211584</t>
  </si>
  <si>
    <t>CSL BERHING LLC</t>
  </si>
  <si>
    <t>5415209</t>
  </si>
  <si>
    <t>PARG75430</t>
  </si>
  <si>
    <t>23429</t>
  </si>
  <si>
    <t>HORSHAM EUROS</t>
  </si>
  <si>
    <t>5415210</t>
  </si>
  <si>
    <t>PARG76806</t>
  </si>
  <si>
    <t>I3Y-MC-JPEF</t>
  </si>
  <si>
    <t>5415211</t>
  </si>
  <si>
    <t>PARG81532</t>
  </si>
  <si>
    <t>7000077619</t>
  </si>
  <si>
    <t>FISHER - MT PROSPECT</t>
  </si>
  <si>
    <t>5415217</t>
  </si>
  <si>
    <t>PARG74981</t>
  </si>
  <si>
    <t>7100017189</t>
  </si>
  <si>
    <t>5415218</t>
  </si>
  <si>
    <t>PARG75429</t>
  </si>
  <si>
    <t>C028-3900028596</t>
  </si>
  <si>
    <t>5415219</t>
  </si>
  <si>
    <t>PARG76412</t>
  </si>
  <si>
    <t>7100420793</t>
  </si>
  <si>
    <t>ASTRAZENECA(ZPG)</t>
  </si>
  <si>
    <t>5415221</t>
  </si>
  <si>
    <t>PARG80908</t>
  </si>
  <si>
    <t>ZYM13956</t>
  </si>
  <si>
    <t>Patheon UK Limited</t>
  </si>
  <si>
    <t>5415222</t>
  </si>
  <si>
    <t>PARG75620</t>
  </si>
  <si>
    <t>5415225</t>
  </si>
  <si>
    <t>PARG79289</t>
  </si>
  <si>
    <t>ALE-14480</t>
  </si>
  <si>
    <t>Alector LLC</t>
  </si>
  <si>
    <t>5415226</t>
  </si>
  <si>
    <t>PARG77572</t>
  </si>
  <si>
    <t>C028-3900027899</t>
  </si>
  <si>
    <t>5415227</t>
  </si>
  <si>
    <t>PARG76566</t>
  </si>
  <si>
    <t>10068</t>
  </si>
  <si>
    <t>5415231</t>
  </si>
  <si>
    <t>PARG76234</t>
  </si>
  <si>
    <t>C028-3900028490</t>
  </si>
  <si>
    <t>5415233</t>
  </si>
  <si>
    <t>PARG76025</t>
  </si>
  <si>
    <t>JAN-ORTHO</t>
  </si>
  <si>
    <t>5415234</t>
  </si>
  <si>
    <t>PARG76057</t>
  </si>
  <si>
    <t>5415235</t>
  </si>
  <si>
    <t>PARG78402</t>
  </si>
  <si>
    <t>5415239</t>
  </si>
  <si>
    <t>PARG78517</t>
  </si>
  <si>
    <t>C028-3900028850</t>
  </si>
  <si>
    <t>totalPackaging</t>
  </si>
  <si>
    <t>5415240</t>
  </si>
  <si>
    <t>PARG76514</t>
  </si>
  <si>
    <t>C028-3900029141</t>
  </si>
  <si>
    <t>5415242</t>
  </si>
  <si>
    <t>PARG77171</t>
  </si>
  <si>
    <t>7100358543-3</t>
  </si>
  <si>
    <t>5415243</t>
  </si>
  <si>
    <t>PARG76764</t>
  </si>
  <si>
    <t>5415244</t>
  </si>
  <si>
    <t>PARG76670</t>
  </si>
  <si>
    <t>5415246</t>
  </si>
  <si>
    <t>PARG76752</t>
  </si>
  <si>
    <t>PFIZER</t>
  </si>
  <si>
    <t>5415247</t>
  </si>
  <si>
    <t>PARG76914</t>
  </si>
  <si>
    <t>7100061271</t>
  </si>
  <si>
    <t>5415248</t>
  </si>
  <si>
    <t>PARG79647</t>
  </si>
  <si>
    <t>C028-3900029288</t>
  </si>
  <si>
    <t>5415249</t>
  </si>
  <si>
    <t>PARG77987</t>
  </si>
  <si>
    <t>J3E-MC-EZDB</t>
  </si>
  <si>
    <t>5415250</t>
  </si>
  <si>
    <t>PARG80061</t>
  </si>
  <si>
    <t>5070340792</t>
  </si>
  <si>
    <t>Basel Euro</t>
  </si>
  <si>
    <t>5415251</t>
  </si>
  <si>
    <t>PARG78264</t>
  </si>
  <si>
    <t>BV-2023-3202</t>
  </si>
  <si>
    <t>5415252</t>
  </si>
  <si>
    <t>PARG79154</t>
  </si>
  <si>
    <t>7100096548</t>
  </si>
  <si>
    <t>5415253</t>
  </si>
  <si>
    <t>PARG86268</t>
  </si>
  <si>
    <t>5415257</t>
  </si>
  <si>
    <t>PARG78208</t>
  </si>
  <si>
    <t>050699</t>
  </si>
  <si>
    <t>Denali Therapeutics,</t>
  </si>
  <si>
    <t>5415259</t>
  </si>
  <si>
    <t>PARG77684</t>
  </si>
  <si>
    <t>5415260</t>
  </si>
  <si>
    <t>PARG81013</t>
  </si>
  <si>
    <t>7100186817</t>
  </si>
  <si>
    <t>5415261</t>
  </si>
  <si>
    <t>PARG80918</t>
  </si>
  <si>
    <t>7100159161</t>
  </si>
  <si>
    <t>5415263</t>
  </si>
  <si>
    <t>PARG77759</t>
  </si>
  <si>
    <t>7200056488</t>
  </si>
  <si>
    <t>5415264</t>
  </si>
  <si>
    <t>PARG78485</t>
  </si>
  <si>
    <t>C028-3900028784</t>
  </si>
  <si>
    <t>5415266</t>
  </si>
  <si>
    <t>PARG80678</t>
  </si>
  <si>
    <t>138599</t>
  </si>
  <si>
    <t>5415268</t>
  </si>
  <si>
    <t>PARG80171</t>
  </si>
  <si>
    <t>4800036921</t>
  </si>
  <si>
    <t>5415269</t>
  </si>
  <si>
    <t>PARG78561</t>
  </si>
  <si>
    <t>5415270</t>
  </si>
  <si>
    <t>PARG78603</t>
  </si>
  <si>
    <t>5415271</t>
  </si>
  <si>
    <t>PARG82717</t>
  </si>
  <si>
    <t>5415275</t>
  </si>
  <si>
    <t>PARG82237</t>
  </si>
  <si>
    <t>J2A-MC-GZGQ</t>
  </si>
  <si>
    <t>4300020409</t>
  </si>
  <si>
    <t>EXELIXIS, INC.</t>
  </si>
  <si>
    <t>5415278</t>
  </si>
  <si>
    <t>PARG80871</t>
  </si>
  <si>
    <t>C028_3900032221</t>
  </si>
  <si>
    <t>5415279</t>
  </si>
  <si>
    <t>PARG80758</t>
  </si>
  <si>
    <t>204858</t>
  </si>
  <si>
    <t>IQVIA Ltd.</t>
  </si>
  <si>
    <t>5415280</t>
  </si>
  <si>
    <t>PARG80885</t>
  </si>
  <si>
    <t>5415284</t>
  </si>
  <si>
    <t>PARG80290</t>
  </si>
  <si>
    <t>7100338742</t>
  </si>
  <si>
    <t>5415285</t>
  </si>
  <si>
    <t>PARG80428</t>
  </si>
  <si>
    <t>7000100655</t>
  </si>
  <si>
    <t>GILEAD SCIENCES INC</t>
  </si>
  <si>
    <t>5415287</t>
  </si>
  <si>
    <t>PARG79593</t>
  </si>
  <si>
    <t>C028-3900031008</t>
  </si>
  <si>
    <t>J2A-MC-GZGU</t>
  </si>
  <si>
    <t>5415288</t>
  </si>
  <si>
    <t>PARG80903</t>
  </si>
  <si>
    <t>7100365937</t>
  </si>
  <si>
    <t>5415289</t>
  </si>
  <si>
    <t>PARG83577</t>
  </si>
  <si>
    <t>7100409107</t>
  </si>
  <si>
    <t>5415290</t>
  </si>
  <si>
    <t>PARG80164</t>
  </si>
  <si>
    <t>7100372740</t>
  </si>
  <si>
    <t>5415291</t>
  </si>
  <si>
    <t>PARG81451</t>
  </si>
  <si>
    <t>C028-3900031720</t>
  </si>
  <si>
    <t>5415295</t>
  </si>
  <si>
    <t>PARG82896</t>
  </si>
  <si>
    <t>2500105607</t>
  </si>
  <si>
    <t>5415296</t>
  </si>
  <si>
    <t>PARG82546</t>
  </si>
  <si>
    <t>50574</t>
  </si>
  <si>
    <t>5415298</t>
  </si>
  <si>
    <t>PARG79788</t>
  </si>
  <si>
    <t>5415299</t>
  </si>
  <si>
    <t>PARG79909</t>
  </si>
  <si>
    <t>5415301</t>
  </si>
  <si>
    <t>PARG80115</t>
  </si>
  <si>
    <t>20221203</t>
  </si>
  <si>
    <t>MICURX PHARMACEUTICA</t>
  </si>
  <si>
    <t>5415302</t>
  </si>
  <si>
    <t>PARG80460</t>
  </si>
  <si>
    <t>5415303</t>
  </si>
  <si>
    <t>PARG80101</t>
  </si>
  <si>
    <t>5415307</t>
  </si>
  <si>
    <t>PARG80578</t>
  </si>
  <si>
    <t>3900031883</t>
  </si>
  <si>
    <t>5415309</t>
  </si>
  <si>
    <t>PARG80636</t>
  </si>
  <si>
    <t>C028-3900031030</t>
  </si>
  <si>
    <t>5415317</t>
  </si>
  <si>
    <t>PARG82471</t>
  </si>
  <si>
    <t>7100282515</t>
  </si>
  <si>
    <t>5415318</t>
  </si>
  <si>
    <t>PARG82989</t>
  </si>
  <si>
    <t>000412</t>
  </si>
  <si>
    <t>89bio, Inc.</t>
  </si>
  <si>
    <t>5415320</t>
  </si>
  <si>
    <t>PARG83122</t>
  </si>
  <si>
    <t>7100343819</t>
  </si>
  <si>
    <t>5415322</t>
  </si>
  <si>
    <t>PARG81144</t>
  </si>
  <si>
    <t>4800061223</t>
  </si>
  <si>
    <t>5415323</t>
  </si>
  <si>
    <t>PARG83610</t>
  </si>
  <si>
    <t>7200608524</t>
  </si>
  <si>
    <t>5415324</t>
  </si>
  <si>
    <t>PARG86829</t>
  </si>
  <si>
    <t xml:space="preserve"> I5T-MC-AACO</t>
  </si>
  <si>
    <t>-2023-098</t>
  </si>
  <si>
    <t>5415326</t>
  </si>
  <si>
    <t>PARG81456</t>
  </si>
  <si>
    <t>100000014685</t>
  </si>
  <si>
    <t>5415328</t>
  </si>
  <si>
    <t>PARG82714</t>
  </si>
  <si>
    <t>19068</t>
  </si>
  <si>
    <t>Gossamer Bio, Inc</t>
  </si>
  <si>
    <t>5415329</t>
  </si>
  <si>
    <t>PARG81294</t>
  </si>
  <si>
    <t>C028-3900032097</t>
  </si>
  <si>
    <t>5415330</t>
  </si>
  <si>
    <t>PARG87527</t>
  </si>
  <si>
    <t>C028-3900032142</t>
  </si>
  <si>
    <t>5415332</t>
  </si>
  <si>
    <t>PARG84650</t>
  </si>
  <si>
    <t>7100580661</t>
  </si>
  <si>
    <t>5415335</t>
  </si>
  <si>
    <t>PARG87422</t>
  </si>
  <si>
    <t>7100525972</t>
  </si>
  <si>
    <t>ASTRAZENECA(MACCLES)</t>
  </si>
  <si>
    <t>5415336</t>
  </si>
  <si>
    <t>PARG82567</t>
  </si>
  <si>
    <t>4500062049</t>
  </si>
  <si>
    <t>5415341</t>
  </si>
  <si>
    <t>PARG81916</t>
  </si>
  <si>
    <t>100000020523</t>
  </si>
  <si>
    <t>PPD Development LP</t>
  </si>
  <si>
    <t>5415342</t>
  </si>
  <si>
    <t>PARG88046</t>
  </si>
  <si>
    <t>DNLI-062426</t>
  </si>
  <si>
    <t>5415343</t>
  </si>
  <si>
    <t>PARG84377</t>
  </si>
  <si>
    <t>5415344</t>
  </si>
  <si>
    <t>PARG83281</t>
  </si>
  <si>
    <t>7100597523</t>
  </si>
  <si>
    <t>5415345</t>
  </si>
  <si>
    <t>PARG83119</t>
  </si>
  <si>
    <t>7100613957</t>
  </si>
  <si>
    <t>MEDIMMUNE, INC.</t>
  </si>
  <si>
    <t>W8M-MC-LAA2</t>
  </si>
  <si>
    <t>5415347</t>
  </si>
  <si>
    <t>PARG84441</t>
  </si>
  <si>
    <t>8001243182</t>
  </si>
  <si>
    <t>TAKEDA</t>
  </si>
  <si>
    <t>5415348</t>
  </si>
  <si>
    <t>PARG83028</t>
  </si>
  <si>
    <t>4500072910</t>
  </si>
  <si>
    <t>5415352</t>
  </si>
  <si>
    <t>PARG82902</t>
  </si>
  <si>
    <t>400000121968</t>
  </si>
  <si>
    <t>5415354</t>
  </si>
  <si>
    <t>PARG83836</t>
  </si>
  <si>
    <t>7100731545</t>
  </si>
  <si>
    <t>5415355</t>
  </si>
  <si>
    <t>PARG82843</t>
  </si>
  <si>
    <t>C028-3900032852</t>
  </si>
  <si>
    <t>5415356</t>
  </si>
  <si>
    <t>PARG86661</t>
  </si>
  <si>
    <t>C028_3900032638</t>
  </si>
  <si>
    <t>5415359</t>
  </si>
  <si>
    <t>PARG84443</t>
  </si>
  <si>
    <t>4724</t>
  </si>
  <si>
    <t>5415361</t>
  </si>
  <si>
    <t>PARG82878</t>
  </si>
  <si>
    <t>MDV3100-14</t>
  </si>
  <si>
    <t>400000126539</t>
  </si>
  <si>
    <t>5415364</t>
  </si>
  <si>
    <t>PARG83925</t>
  </si>
  <si>
    <t>7100588680</t>
  </si>
  <si>
    <t>ASTRAZENCA</t>
  </si>
  <si>
    <t>5415365</t>
  </si>
  <si>
    <t>PARG85557</t>
  </si>
  <si>
    <t>Janssen Storage of temperature monitors</t>
  </si>
  <si>
    <t>HORIZON THERAPEUTICS</t>
  </si>
  <si>
    <t>5415366</t>
  </si>
  <si>
    <t>PARG83195</t>
  </si>
  <si>
    <t>7200588467</t>
  </si>
  <si>
    <t>5415367</t>
  </si>
  <si>
    <t>PARG82622</t>
  </si>
  <si>
    <t>PCI-32765CAN3001</t>
  </si>
  <si>
    <t>100000013713</t>
  </si>
  <si>
    <t>5415368</t>
  </si>
  <si>
    <t>PARG83252</t>
  </si>
  <si>
    <t>7100004348-6</t>
  </si>
  <si>
    <t>5415371</t>
  </si>
  <si>
    <t>PARG85768</t>
  </si>
  <si>
    <t>Merck Receipt and Storage of CREDOS and TT4</t>
  </si>
  <si>
    <t>000197</t>
  </si>
  <si>
    <t>5415372</t>
  </si>
  <si>
    <t>PARG82920</t>
  </si>
  <si>
    <t>7100475308</t>
  </si>
  <si>
    <t>5415373</t>
  </si>
  <si>
    <t>PARG87091</t>
  </si>
  <si>
    <t>7200848597</t>
  </si>
  <si>
    <t>5415374</t>
  </si>
  <si>
    <t>PARG84551</t>
  </si>
  <si>
    <t>MK-3475-564</t>
  </si>
  <si>
    <t>5415375</t>
  </si>
  <si>
    <t>PARG82987</t>
  </si>
  <si>
    <t>MK-3475-598</t>
  </si>
  <si>
    <t>QEDX-010376</t>
  </si>
  <si>
    <t>QED Therapeutics, In</t>
  </si>
  <si>
    <t>5415378</t>
  </si>
  <si>
    <t>PARG83177</t>
  </si>
  <si>
    <t>MK-3475-590</t>
  </si>
  <si>
    <t>AE10276094</t>
  </si>
  <si>
    <t>5415379</t>
  </si>
  <si>
    <t>PARG84618</t>
  </si>
  <si>
    <t>MK-3475-689</t>
  </si>
  <si>
    <t>7200830117</t>
  </si>
  <si>
    <t>MK-3475-671</t>
  </si>
  <si>
    <t>5415380</t>
  </si>
  <si>
    <t>PARG84287</t>
  </si>
  <si>
    <t>MK-7264-027</t>
  </si>
  <si>
    <t>7200845735</t>
  </si>
  <si>
    <t>5415381</t>
  </si>
  <si>
    <t>PARG84280</t>
  </si>
  <si>
    <t>MK-8228-002</t>
  </si>
  <si>
    <t>7100774202</t>
  </si>
  <si>
    <t>MK-3475-775</t>
  </si>
  <si>
    <t>5415382</t>
  </si>
  <si>
    <t>PARG84991</t>
  </si>
  <si>
    <t>C028-3900033329</t>
  </si>
  <si>
    <t>5415383</t>
  </si>
  <si>
    <t>PARG84235</t>
  </si>
  <si>
    <t>5415384</t>
  </si>
  <si>
    <t>PARG86512</t>
  </si>
  <si>
    <t>000308</t>
  </si>
  <si>
    <t>5415387</t>
  </si>
  <si>
    <t>PARG88105</t>
  </si>
  <si>
    <t/>
  </si>
  <si>
    <t>5415388</t>
  </si>
  <si>
    <t>PARG83725</t>
  </si>
  <si>
    <t>5415390</t>
  </si>
  <si>
    <t>PARG85608</t>
  </si>
  <si>
    <t>5415391</t>
  </si>
  <si>
    <t>PARG83424</t>
  </si>
  <si>
    <t>MK-3475-826</t>
  </si>
  <si>
    <t>5415392</t>
  </si>
  <si>
    <t>PARG85685</t>
  </si>
  <si>
    <t>C028_3900033677</t>
  </si>
  <si>
    <t>MK-7339-002</t>
  </si>
  <si>
    <t>5415394</t>
  </si>
  <si>
    <t>PARG86954</t>
  </si>
  <si>
    <t>6053</t>
  </si>
  <si>
    <t>5415395</t>
  </si>
  <si>
    <t>PARG83534</t>
  </si>
  <si>
    <t>MK-3475-630</t>
  </si>
  <si>
    <t>286</t>
  </si>
  <si>
    <t>5415396</t>
  </si>
  <si>
    <t>PARG84914</t>
  </si>
  <si>
    <t>0082549361</t>
  </si>
  <si>
    <t>5415397</t>
  </si>
  <si>
    <t>PARG87966</t>
  </si>
  <si>
    <t>5415398</t>
  </si>
  <si>
    <t>PARG84763</t>
  </si>
  <si>
    <t>0081034683</t>
  </si>
  <si>
    <t>5415401</t>
  </si>
  <si>
    <t>PARG86340</t>
  </si>
  <si>
    <t>MK-7902-006</t>
  </si>
  <si>
    <t>C028-3900033890</t>
  </si>
  <si>
    <t>5415402</t>
  </si>
  <si>
    <t>PARG86247</t>
  </si>
  <si>
    <t>7100995446</t>
  </si>
  <si>
    <t>5415404</t>
  </si>
  <si>
    <t>PARG84762</t>
  </si>
  <si>
    <t>MK-7902-005</t>
  </si>
  <si>
    <t>18876</t>
  </si>
  <si>
    <t>5415405</t>
  </si>
  <si>
    <t>PARG86836</t>
  </si>
  <si>
    <t>7000058075</t>
  </si>
  <si>
    <t>5415406</t>
  </si>
  <si>
    <t>PARG84050</t>
  </si>
  <si>
    <t>MK-3475-937</t>
  </si>
  <si>
    <t>7100536166-3</t>
  </si>
  <si>
    <t>MK-3475-921</t>
  </si>
  <si>
    <t>5415407</t>
  </si>
  <si>
    <t>PARG84159</t>
  </si>
  <si>
    <t>MK-7902-001</t>
  </si>
  <si>
    <t>7000006767</t>
  </si>
  <si>
    <t>5415409</t>
  </si>
  <si>
    <t>PARG85617</t>
  </si>
  <si>
    <t>084088</t>
  </si>
  <si>
    <t>5415410</t>
  </si>
  <si>
    <t>PARG84498</t>
  </si>
  <si>
    <t>C028-3900033917</t>
  </si>
  <si>
    <t>MK-7339-010</t>
  </si>
  <si>
    <t>5415411</t>
  </si>
  <si>
    <t>PARG86215</t>
  </si>
  <si>
    <t>MK-7902-008</t>
  </si>
  <si>
    <t>8201045028</t>
  </si>
  <si>
    <t>Prometheus Bioscienc</t>
  </si>
  <si>
    <t>5415413</t>
  </si>
  <si>
    <t>PARG86899</t>
  </si>
  <si>
    <t>7101158976</t>
  </si>
  <si>
    <t>5415417</t>
  </si>
  <si>
    <t>PARG86506</t>
  </si>
  <si>
    <t>7101233392</t>
  </si>
  <si>
    <t>5415418</t>
  </si>
  <si>
    <t>PARG87624</t>
  </si>
  <si>
    <t>2500103299</t>
  </si>
  <si>
    <t>5415419</t>
  </si>
  <si>
    <t>PARG84931</t>
  </si>
  <si>
    <t>C028-3900034501</t>
  </si>
  <si>
    <t>5415421</t>
  </si>
  <si>
    <t>PARG86660</t>
  </si>
  <si>
    <t>000092</t>
  </si>
  <si>
    <t>5415423</t>
  </si>
  <si>
    <t>PARG85200</t>
  </si>
  <si>
    <t>7200996246</t>
  </si>
  <si>
    <t>ASTRAZENECA(AMG)</t>
  </si>
  <si>
    <t>MK-7902-011</t>
  </si>
  <si>
    <t>MK-7339-008</t>
  </si>
  <si>
    <t>5415424</t>
  </si>
  <si>
    <t>PARG86357</t>
  </si>
  <si>
    <t>5415425</t>
  </si>
  <si>
    <t>PARG85353</t>
  </si>
  <si>
    <t>Fisher AHMEDABAD</t>
  </si>
  <si>
    <t>5415426</t>
  </si>
  <si>
    <t>PARG85411</t>
  </si>
  <si>
    <t>400000162155</t>
  </si>
  <si>
    <t>5415427</t>
  </si>
  <si>
    <t>PARG86879</t>
  </si>
  <si>
    <t>MK-7339-006</t>
  </si>
  <si>
    <t>4550003161</t>
  </si>
  <si>
    <t>5415428</t>
  </si>
  <si>
    <t>PARG85490</t>
  </si>
  <si>
    <t>7000068341</t>
  </si>
  <si>
    <t>5415430</t>
  </si>
  <si>
    <t>PARG85289</t>
  </si>
  <si>
    <t>4200500829</t>
  </si>
  <si>
    <t>PSG - Memphis</t>
  </si>
  <si>
    <t>5415432</t>
  </si>
  <si>
    <t>PARG86001</t>
  </si>
  <si>
    <t>7000110235</t>
  </si>
  <si>
    <t>5415433</t>
  </si>
  <si>
    <t>PARG88196</t>
  </si>
  <si>
    <t>7101376956</t>
  </si>
  <si>
    <t>5415436</t>
  </si>
  <si>
    <t>PARG86352</t>
  </si>
  <si>
    <t>5415439</t>
  </si>
  <si>
    <t>PARG86646</t>
  </si>
  <si>
    <t>7000113634</t>
  </si>
  <si>
    <t>5415441</t>
  </si>
  <si>
    <t>PARG87116</t>
  </si>
  <si>
    <t>MK-3475-641</t>
  </si>
  <si>
    <t>7201343205</t>
  </si>
  <si>
    <t>5415442</t>
  </si>
  <si>
    <t>PARG86888</t>
  </si>
  <si>
    <t>7000112181</t>
  </si>
  <si>
    <t>5415445</t>
  </si>
  <si>
    <t>PARG86470</t>
  </si>
  <si>
    <t>4200408837</t>
  </si>
  <si>
    <t>5415446</t>
  </si>
  <si>
    <t>PARG86964</t>
  </si>
  <si>
    <t>PO-BV-2024-3794</t>
  </si>
  <si>
    <t>5415448</t>
  </si>
  <si>
    <t>PARG87461</t>
  </si>
  <si>
    <t>4100000042-6</t>
  </si>
  <si>
    <t>5415449</t>
  </si>
  <si>
    <t>PARG86628</t>
  </si>
  <si>
    <t>MK-3475-867</t>
  </si>
  <si>
    <t>4200485980</t>
  </si>
  <si>
    <t>5415450</t>
  </si>
  <si>
    <t>PARG86986</t>
  </si>
  <si>
    <t>4200418140</t>
  </si>
  <si>
    <t>5415451</t>
  </si>
  <si>
    <t>PARG86612</t>
  </si>
  <si>
    <t>D3251C00014</t>
  </si>
  <si>
    <t>6012</t>
  </si>
  <si>
    <t>Priovant Therapeutic</t>
  </si>
  <si>
    <t>5415452</t>
  </si>
  <si>
    <t>PARG82633</t>
  </si>
  <si>
    <t>C028-3900035339</t>
  </si>
  <si>
    <t>5415453</t>
  </si>
  <si>
    <t>PARG87043</t>
  </si>
  <si>
    <t>D3254C00001</t>
  </si>
  <si>
    <t>4200471853</t>
  </si>
  <si>
    <t>5415454</t>
  </si>
  <si>
    <t>PARG86701</t>
  </si>
  <si>
    <t>CNTO1959UCO3001</t>
  </si>
  <si>
    <t>289199</t>
  </si>
  <si>
    <t>IQVIA RDS, Inc.</t>
  </si>
  <si>
    <t>5415455</t>
  </si>
  <si>
    <t>PARG86712</t>
  </si>
  <si>
    <t>400000162703</t>
  </si>
  <si>
    <t>5415458</t>
  </si>
  <si>
    <t>PARG88215</t>
  </si>
  <si>
    <t>4200438690</t>
  </si>
  <si>
    <t>MK-3475-966</t>
  </si>
  <si>
    <t>5415459</t>
  </si>
  <si>
    <t>PARG87009</t>
  </si>
  <si>
    <t>42756493BLC2003</t>
  </si>
  <si>
    <t>C028-3900035231</t>
  </si>
  <si>
    <t>5415460</t>
  </si>
  <si>
    <t>PARG87854</t>
  </si>
  <si>
    <t>C028-3900035934</t>
  </si>
  <si>
    <t>5415462</t>
  </si>
  <si>
    <t>PARG87097</t>
  </si>
  <si>
    <t>C028-3900035236</t>
  </si>
  <si>
    <t>5415464</t>
  </si>
  <si>
    <t>PARG87488</t>
  </si>
  <si>
    <t>7200977435</t>
  </si>
  <si>
    <t>5415465</t>
  </si>
  <si>
    <t>PARG88107</t>
  </si>
  <si>
    <t>4200462823</t>
  </si>
  <si>
    <t>5415466</t>
  </si>
  <si>
    <t>PARG88175</t>
  </si>
  <si>
    <t>5415469</t>
  </si>
  <si>
    <t>PARG88293</t>
  </si>
  <si>
    <t>MK-8591A-020</t>
  </si>
  <si>
    <t>5415470</t>
  </si>
  <si>
    <t>PARG88093</t>
  </si>
  <si>
    <t>298649</t>
  </si>
  <si>
    <t>MK-7264-042</t>
  </si>
  <si>
    <t>MK-7339-007</t>
  </si>
  <si>
    <t>5415471</t>
  </si>
  <si>
    <t>PARG88124</t>
  </si>
  <si>
    <t>304049</t>
  </si>
  <si>
    <t>MK-3475-975</t>
  </si>
  <si>
    <t>5415472</t>
  </si>
  <si>
    <t>PARG88167</t>
  </si>
  <si>
    <t>299616</t>
  </si>
  <si>
    <t>SGN22E-003</t>
  </si>
  <si>
    <t>5415473</t>
  </si>
  <si>
    <t>PARG88109</t>
  </si>
  <si>
    <t>7201406084</t>
  </si>
  <si>
    <t>5415474</t>
  </si>
  <si>
    <t>PARG88231</t>
  </si>
  <si>
    <t>4200471854</t>
  </si>
  <si>
    <t>VIB0551.P3.S2</t>
  </si>
  <si>
    <t>5415475</t>
  </si>
  <si>
    <t>PARG88329</t>
  </si>
  <si>
    <t>4200458824</t>
  </si>
  <si>
    <t>5413132C</t>
  </si>
  <si>
    <t>E005246955</t>
  </si>
  <si>
    <t>MK-7902-013</t>
  </si>
  <si>
    <t>MK-7339-012</t>
  </si>
  <si>
    <t>67896062CTP3001</t>
  </si>
  <si>
    <t>MK-3475-B10</t>
  </si>
  <si>
    <t>DS8201-A-U305</t>
  </si>
  <si>
    <t>MSD-ASM pool study</t>
  </si>
  <si>
    <t>MK-3655-001</t>
  </si>
  <si>
    <t>D5982C00007</t>
  </si>
  <si>
    <t>MK-7902-015</t>
  </si>
  <si>
    <t>MK-7684A-002</t>
  </si>
  <si>
    <t>DS8201-A-U306</t>
  </si>
  <si>
    <t>IgPro20_3007</t>
  </si>
  <si>
    <t>MK-3475-B21</t>
  </si>
  <si>
    <t>MK-7902-014</t>
  </si>
  <si>
    <t>MK-1654-004</t>
  </si>
  <si>
    <t>MK-3475-B15</t>
  </si>
  <si>
    <t>MK-6482-011</t>
  </si>
  <si>
    <t>MK-5475-007</t>
  </si>
  <si>
    <t>MK-7902-017</t>
  </si>
  <si>
    <t>MK-3475-B49</t>
  </si>
  <si>
    <t>SGNTV-003</t>
  </si>
  <si>
    <t>MK-4482-013</t>
  </si>
  <si>
    <t>D3465C00001</t>
  </si>
  <si>
    <t>17000139BLC3001</t>
  </si>
  <si>
    <t>MK-1242-035</t>
  </si>
  <si>
    <t>AL001-3</t>
  </si>
  <si>
    <t>D910PC00001</t>
  </si>
  <si>
    <t>5413123</t>
  </si>
  <si>
    <t>PARG84651</t>
  </si>
  <si>
    <t>4200460613</t>
  </si>
  <si>
    <t>5413142</t>
  </si>
  <si>
    <t>PARG80091</t>
  </si>
  <si>
    <t>5414612</t>
  </si>
  <si>
    <t>PARG83279</t>
  </si>
  <si>
    <t>400000120957</t>
  </si>
  <si>
    <t>MK-2060-007</t>
  </si>
  <si>
    <t>5415168</t>
  </si>
  <si>
    <t>PARG67937</t>
  </si>
  <si>
    <t>MEDIVATION, INC.</t>
  </si>
  <si>
    <t>5415169</t>
  </si>
  <si>
    <t>PARG63212</t>
  </si>
  <si>
    <t>J&amp;J PRD LLC</t>
  </si>
  <si>
    <t>5415170</t>
  </si>
  <si>
    <t>PARG63904</t>
  </si>
  <si>
    <t>MK-1084-001</t>
  </si>
  <si>
    <t>MK-6024-001</t>
  </si>
  <si>
    <t>5415173</t>
  </si>
  <si>
    <t>PARG68572</t>
  </si>
  <si>
    <t>4510001802</t>
  </si>
  <si>
    <t>5415176</t>
  </si>
  <si>
    <t>PARG67453</t>
  </si>
  <si>
    <t>7300147790</t>
  </si>
  <si>
    <t>5415177</t>
  </si>
  <si>
    <t>PARG67221</t>
  </si>
  <si>
    <t>7100007475</t>
  </si>
  <si>
    <t>5415179</t>
  </si>
  <si>
    <t>PARG69992</t>
  </si>
  <si>
    <t>7100009797</t>
  </si>
  <si>
    <t>CNTO1959PSA4002</t>
  </si>
  <si>
    <t>5415181</t>
  </si>
  <si>
    <t>PARG69049</t>
  </si>
  <si>
    <t>7100415997-2</t>
  </si>
  <si>
    <t>5415182</t>
  </si>
  <si>
    <t>PARG83766</t>
  </si>
  <si>
    <t>7200070389</t>
  </si>
  <si>
    <t>5415183</t>
  </si>
  <si>
    <t>PARG72592</t>
  </si>
  <si>
    <t>4510030639</t>
  </si>
  <si>
    <t>1698-301-007</t>
  </si>
  <si>
    <t>5415185</t>
  </si>
  <si>
    <t>PARG74210</t>
  </si>
  <si>
    <t>:994817603</t>
  </si>
  <si>
    <t>5415188</t>
  </si>
  <si>
    <t>PARG70026</t>
  </si>
  <si>
    <t>7100006007</t>
  </si>
  <si>
    <t>C4161001</t>
  </si>
  <si>
    <t>5415194</t>
  </si>
  <si>
    <t>PARG71347</t>
  </si>
  <si>
    <t>MK-7684A-007</t>
  </si>
  <si>
    <t>5415195</t>
  </si>
  <si>
    <t>PARG82224</t>
  </si>
  <si>
    <t>CH-12963</t>
  </si>
  <si>
    <t>MK-7684A-006</t>
  </si>
  <si>
    <t>5415198</t>
  </si>
  <si>
    <t>PARG78028</t>
  </si>
  <si>
    <t>DNLI-E-0007</t>
  </si>
  <si>
    <t>6500019114</t>
  </si>
  <si>
    <t>DAIICHI SANKYO- NJ</t>
  </si>
  <si>
    <t>5415202</t>
  </si>
  <si>
    <t>PARG73562</t>
  </si>
  <si>
    <t>CNTO1275JPA3001</t>
  </si>
  <si>
    <t>8000581194</t>
  </si>
  <si>
    <t>5415203</t>
  </si>
  <si>
    <t>PARG73529</t>
  </si>
  <si>
    <t>30365</t>
  </si>
  <si>
    <t>5415205</t>
  </si>
  <si>
    <t>PARG73043</t>
  </si>
  <si>
    <t>7100863346</t>
  </si>
  <si>
    <t>5415206</t>
  </si>
  <si>
    <t>PARG76360</t>
  </si>
  <si>
    <t>6500020151</t>
  </si>
  <si>
    <t>5415208</t>
  </si>
  <si>
    <t>PARG80031</t>
  </si>
  <si>
    <t>32046</t>
  </si>
  <si>
    <t>MK-7684A-008</t>
  </si>
  <si>
    <t>MK-1026-010</t>
  </si>
  <si>
    <t>5415212</t>
  </si>
  <si>
    <t>PARG76726</t>
  </si>
  <si>
    <t>C028-3900027912</t>
  </si>
  <si>
    <t>5415213</t>
  </si>
  <si>
    <t>PARG74113</t>
  </si>
  <si>
    <t>4450615253</t>
  </si>
  <si>
    <t>5415214</t>
  </si>
  <si>
    <t>PARG74933</t>
  </si>
  <si>
    <t>C0283900026462</t>
  </si>
  <si>
    <t>MK-3475-905</t>
  </si>
  <si>
    <t>5415215</t>
  </si>
  <si>
    <t>PARG76808</t>
  </si>
  <si>
    <t>MK-1942-008</t>
  </si>
  <si>
    <t>5415216</t>
  </si>
  <si>
    <t>PARG74848</t>
  </si>
  <si>
    <t>61186372NSC3004</t>
  </si>
  <si>
    <t>5415220</t>
  </si>
  <si>
    <t>PARG76226</t>
  </si>
  <si>
    <t>7100003056-2</t>
  </si>
  <si>
    <t>5415223</t>
  </si>
  <si>
    <t>PARG75407</t>
  </si>
  <si>
    <t>C028-3900027934</t>
  </si>
  <si>
    <t>5415224</t>
  </si>
  <si>
    <t>PARG75418</t>
  </si>
  <si>
    <t>C028-3900028802</t>
  </si>
  <si>
    <t>MK-4280A-008</t>
  </si>
  <si>
    <t>5415228</t>
  </si>
  <si>
    <t>PARG77224</t>
  </si>
  <si>
    <t>7100023486</t>
  </si>
  <si>
    <t>5415229</t>
  </si>
  <si>
    <t>PARG78726</t>
  </si>
  <si>
    <t>7100419745</t>
  </si>
  <si>
    <t>5415230</t>
  </si>
  <si>
    <t>PARG77441</t>
  </si>
  <si>
    <t>C028-3900028266</t>
  </si>
  <si>
    <t>VIB0551.P2.S2.NMO</t>
  </si>
  <si>
    <t>5415232</t>
  </si>
  <si>
    <t>PARG75753</t>
  </si>
  <si>
    <t>5415237</t>
  </si>
  <si>
    <t>PARG76153</t>
  </si>
  <si>
    <t>5415238</t>
  </si>
  <si>
    <t>PARG76224</t>
  </si>
  <si>
    <t>C028-3900028172</t>
  </si>
  <si>
    <t>5415241</t>
  </si>
  <si>
    <t>PARG78814</t>
  </si>
  <si>
    <t>C028-3900029088</t>
  </si>
  <si>
    <t>5415245</t>
  </si>
  <si>
    <t>PARG84430</t>
  </si>
  <si>
    <t>4201830280</t>
  </si>
  <si>
    <t>ALLERGAN</t>
  </si>
  <si>
    <t>17000139BLC3002</t>
  </si>
  <si>
    <t>5415254</t>
  </si>
  <si>
    <t>PARG79834</t>
  </si>
  <si>
    <t>V116-010</t>
  </si>
  <si>
    <t>C028-3900029417</t>
  </si>
  <si>
    <t>5415255</t>
  </si>
  <si>
    <t>PARG81714</t>
  </si>
  <si>
    <t>D9180C00008</t>
  </si>
  <si>
    <t>C028-3900029552</t>
  </si>
  <si>
    <t>5415256</t>
  </si>
  <si>
    <t>PARG80320</t>
  </si>
  <si>
    <t>5415258</t>
  </si>
  <si>
    <t>PARG79069</t>
  </si>
  <si>
    <t>C028-3900030319</t>
  </si>
  <si>
    <t>5415262</t>
  </si>
  <si>
    <t>PARG78399</t>
  </si>
  <si>
    <t>C028-3900033521</t>
  </si>
  <si>
    <t>5415265</t>
  </si>
  <si>
    <t>PARG80080</t>
  </si>
  <si>
    <t>C028-3900030706</t>
  </si>
  <si>
    <t>MK-3475A-D77</t>
  </si>
  <si>
    <t>5415272</t>
  </si>
  <si>
    <t>PARG79902</t>
  </si>
  <si>
    <t>5415273</t>
  </si>
  <si>
    <t>PARG84789</t>
  </si>
  <si>
    <t>5415274</t>
  </si>
  <si>
    <t>PARG82490</t>
  </si>
  <si>
    <t>0081031596</t>
  </si>
  <si>
    <t>FISHER - SINGAPORE</t>
  </si>
  <si>
    <t>MK-7684A-010</t>
  </si>
  <si>
    <t>5415276</t>
  </si>
  <si>
    <t>PARG88104</t>
  </si>
  <si>
    <t>-03-00000421</t>
  </si>
  <si>
    <t>5415277</t>
  </si>
  <si>
    <t>PARG86543</t>
  </si>
  <si>
    <t>RC48G001</t>
  </si>
  <si>
    <t>-2022-242</t>
  </si>
  <si>
    <t>5415281</t>
  </si>
  <si>
    <t>PARG79339</t>
  </si>
  <si>
    <t>C028-3900031345</t>
  </si>
  <si>
    <t>AL001-3 (CAM)</t>
  </si>
  <si>
    <t>5415282</t>
  </si>
  <si>
    <t>PARG80869</t>
  </si>
  <si>
    <t>MRXC-302</t>
  </si>
  <si>
    <t>C028-3900032356</t>
  </si>
  <si>
    <t>5415283</t>
  </si>
  <si>
    <t>PARG85183</t>
  </si>
  <si>
    <t>C028-3900031468</t>
  </si>
  <si>
    <t>5415286</t>
  </si>
  <si>
    <t>PARG77164</t>
  </si>
  <si>
    <t>117907</t>
  </si>
  <si>
    <t>5415292</t>
  </si>
  <si>
    <t>PARG83386</t>
  </si>
  <si>
    <t>C028-3900031683</t>
  </si>
  <si>
    <t>5415293</t>
  </si>
  <si>
    <t>PARG80777</t>
  </si>
  <si>
    <t>C028-3900031698</t>
  </si>
  <si>
    <t>MK-8591A-053</t>
  </si>
  <si>
    <t>5415297</t>
  </si>
  <si>
    <t>PARG79750</t>
  </si>
  <si>
    <t>5415300</t>
  </si>
  <si>
    <t>PARG79780</t>
  </si>
  <si>
    <t>ALE-13509</t>
  </si>
  <si>
    <t>IgAN WA43966 (CAM)</t>
  </si>
  <si>
    <t>MK-5475-013</t>
  </si>
  <si>
    <t>5415305</t>
  </si>
  <si>
    <t>PARG81097</t>
  </si>
  <si>
    <t>7100448189</t>
  </si>
  <si>
    <t>5415306</t>
  </si>
  <si>
    <t>PARG82195</t>
  </si>
  <si>
    <t>792300</t>
  </si>
  <si>
    <t>5415308</t>
  </si>
  <si>
    <t>PARG82918</t>
  </si>
  <si>
    <t>P000165877</t>
  </si>
  <si>
    <t>F.HOFFMAN</t>
  </si>
  <si>
    <t>5415310</t>
  </si>
  <si>
    <t>PARG82694</t>
  </si>
  <si>
    <t>7100479337</t>
  </si>
  <si>
    <t>5415311</t>
  </si>
  <si>
    <t>PARG84526</t>
  </si>
  <si>
    <t>CYT121784</t>
  </si>
  <si>
    <t>5415312</t>
  </si>
  <si>
    <t>PARG84813</t>
  </si>
  <si>
    <t>20230447</t>
  </si>
  <si>
    <t>5415313</t>
  </si>
  <si>
    <t>PARG80862</t>
  </si>
  <si>
    <t>MK-3475-02B</t>
  </si>
  <si>
    <t>C028-3900031661</t>
  </si>
  <si>
    <t>5415314</t>
  </si>
  <si>
    <t>PARG80947</t>
  </si>
  <si>
    <t>C028-3900030984</t>
  </si>
  <si>
    <t>BIO89-100-231</t>
  </si>
  <si>
    <t>5415319</t>
  </si>
  <si>
    <t>PARG81026</t>
  </si>
  <si>
    <t>5415321</t>
  </si>
  <si>
    <t>PARG81143</t>
  </si>
  <si>
    <t>C028-3900036175</t>
  </si>
  <si>
    <t>5415325</t>
  </si>
  <si>
    <t>PARG83556</t>
  </si>
  <si>
    <t>MK-8591A-054</t>
  </si>
  <si>
    <t>C028_3900032437</t>
  </si>
  <si>
    <t>5415327</t>
  </si>
  <si>
    <t>PARG82102</t>
  </si>
  <si>
    <t>6600638006</t>
  </si>
  <si>
    <t>V940-001</t>
  </si>
  <si>
    <t>5415331</t>
  </si>
  <si>
    <t>PARG82539</t>
  </si>
  <si>
    <t>GB002-3101</t>
  </si>
  <si>
    <t>0082443442</t>
  </si>
  <si>
    <t>5415333</t>
  </si>
  <si>
    <t>PARG81850</t>
  </si>
  <si>
    <t>196006</t>
  </si>
  <si>
    <t>5415337</t>
  </si>
  <si>
    <t>PARG85762</t>
  </si>
  <si>
    <t>298084</t>
  </si>
  <si>
    <t>5415339</t>
  </si>
  <si>
    <t>PARG86471</t>
  </si>
  <si>
    <t>P25512534R</t>
  </si>
  <si>
    <t>MK-0616-013</t>
  </si>
  <si>
    <t>5415346</t>
  </si>
  <si>
    <t>MK-6194-007</t>
  </si>
  <si>
    <t>5415350</t>
  </si>
  <si>
    <t>PARG84993</t>
  </si>
  <si>
    <t>CLG5542700</t>
  </si>
  <si>
    <t>5415351</t>
  </si>
  <si>
    <t>PARG82225</t>
  </si>
  <si>
    <t>-BV-2023-3201</t>
  </si>
  <si>
    <t>5415353</t>
  </si>
  <si>
    <t>PARG87759</t>
  </si>
  <si>
    <t>4400529028</t>
  </si>
  <si>
    <t>5415357</t>
  </si>
  <si>
    <t>PARG85790</t>
  </si>
  <si>
    <t>C028-3900032743</t>
  </si>
  <si>
    <t>5415358</t>
  </si>
  <si>
    <t>PARG82200</t>
  </si>
  <si>
    <t>C028-3900032046</t>
  </si>
  <si>
    <t>5415360</t>
  </si>
  <si>
    <t>PARG84445</t>
  </si>
  <si>
    <t>EDP938-104</t>
  </si>
  <si>
    <t>5646</t>
  </si>
  <si>
    <t>5415362</t>
  </si>
  <si>
    <t>PARG84293</t>
  </si>
  <si>
    <t>4300033782</t>
  </si>
  <si>
    <t>DNLI-E-0008</t>
  </si>
  <si>
    <t>5415363</t>
  </si>
  <si>
    <t>PARG82223</t>
  </si>
  <si>
    <t>C028-3900032189</t>
  </si>
  <si>
    <t>5415369</t>
  </si>
  <si>
    <t>PARG82670</t>
  </si>
  <si>
    <t>5415370</t>
  </si>
  <si>
    <t>PARG82839</t>
  </si>
  <si>
    <t>400000136016</t>
  </si>
  <si>
    <t>D9180C00012</t>
  </si>
  <si>
    <t>5415376</t>
  </si>
  <si>
    <t>PARG82919</t>
  </si>
  <si>
    <t>3005761632</t>
  </si>
  <si>
    <t>VAD00004</t>
  </si>
  <si>
    <t>TAK-279-3002</t>
  </si>
  <si>
    <t>5415386</t>
  </si>
  <si>
    <t>PARG83419</t>
  </si>
  <si>
    <t>219873</t>
  </si>
  <si>
    <t>MK-2870-005</t>
  </si>
  <si>
    <t>5415399</t>
  </si>
  <si>
    <t>PARG85193</t>
  </si>
  <si>
    <t>5664</t>
  </si>
  <si>
    <t>5415400</t>
  </si>
  <si>
    <t>PARG85234</t>
  </si>
  <si>
    <t>GB002-3101 (CAM)</t>
  </si>
  <si>
    <t>5415403</t>
  </si>
  <si>
    <t>PARG85005</t>
  </si>
  <si>
    <t>100000018038</t>
  </si>
  <si>
    <t>5415408</t>
  </si>
  <si>
    <t>PARG84176</t>
  </si>
  <si>
    <t>7200830661</t>
  </si>
  <si>
    <t>5415412</t>
  </si>
  <si>
    <t>PARG86325</t>
  </si>
  <si>
    <t>2001058925</t>
  </si>
  <si>
    <t>Syneos Health</t>
  </si>
  <si>
    <t>5415414</t>
  </si>
  <si>
    <t>PARG85101</t>
  </si>
  <si>
    <t>994752837</t>
  </si>
  <si>
    <t>5415415</t>
  </si>
  <si>
    <t>PARG85113</t>
  </si>
  <si>
    <t>994759925</t>
  </si>
  <si>
    <t>5415416</t>
  </si>
  <si>
    <t>MK-6194-006</t>
  </si>
  <si>
    <t>5415420</t>
  </si>
  <si>
    <t>PARG85105</t>
  </si>
  <si>
    <t>994752650</t>
  </si>
  <si>
    <t>5415422</t>
  </si>
  <si>
    <t>PARG85989</t>
  </si>
  <si>
    <t>400000077261</t>
  </si>
  <si>
    <t>MK-3543-006</t>
  </si>
  <si>
    <t>5415429</t>
  </si>
  <si>
    <t>PARG86853</t>
  </si>
  <si>
    <t>C028-3900035417</t>
  </si>
  <si>
    <t>V940-004</t>
  </si>
  <si>
    <t>5415434</t>
  </si>
  <si>
    <t>PARG85367</t>
  </si>
  <si>
    <t>C028-3900035853</t>
  </si>
  <si>
    <t>5415435</t>
  </si>
  <si>
    <t>PARG85881</t>
  </si>
  <si>
    <t>7000092623</t>
  </si>
  <si>
    <t>5415437</t>
  </si>
  <si>
    <t>PARG86171</t>
  </si>
  <si>
    <t>100000019043</t>
  </si>
  <si>
    <t>5415440</t>
  </si>
  <si>
    <t>PARG86204</t>
  </si>
  <si>
    <t>400000150399</t>
  </si>
  <si>
    <t>5415443</t>
  </si>
  <si>
    <t>PARG86127</t>
  </si>
  <si>
    <t>Worldwide Clinical T</t>
  </si>
  <si>
    <t>5415444</t>
  </si>
  <si>
    <t>PARG85978</t>
  </si>
  <si>
    <t>267781</t>
  </si>
  <si>
    <t>5415447</t>
  </si>
  <si>
    <t>PARG86492</t>
  </si>
  <si>
    <t>267854</t>
  </si>
  <si>
    <t>5415456</t>
  </si>
  <si>
    <t>PARG86704</t>
  </si>
  <si>
    <t>100000020774</t>
  </si>
  <si>
    <t>5415457</t>
  </si>
  <si>
    <t>PARG85725</t>
  </si>
  <si>
    <t>HZNP-TEP-305</t>
  </si>
  <si>
    <t>100000019915</t>
  </si>
  <si>
    <t>5415461</t>
  </si>
  <si>
    <t>PARG87029</t>
  </si>
  <si>
    <t>294192</t>
  </si>
  <si>
    <t>MK-3475A-F11</t>
  </si>
  <si>
    <t>5415463</t>
  </si>
  <si>
    <t>5415468</t>
  </si>
  <si>
    <t>PARG87531</t>
  </si>
  <si>
    <t>D6970C00002</t>
  </si>
  <si>
    <t>7000178841</t>
  </si>
  <si>
    <t>5413114C</t>
  </si>
  <si>
    <t>4200332641</t>
  </si>
  <si>
    <t>PRIORITY SOLUTIONS</t>
  </si>
  <si>
    <t>5413141C</t>
  </si>
  <si>
    <t>C028-3900030789</t>
  </si>
  <si>
    <t>5414611C</t>
  </si>
  <si>
    <t>V940-007</t>
  </si>
  <si>
    <t>C4891001 Returns</t>
  </si>
  <si>
    <t>D3250C00024</t>
  </si>
  <si>
    <t>SGNB6A-002</t>
  </si>
  <si>
    <t>QBGJ398-303</t>
  </si>
  <si>
    <t>D6970C00008</t>
  </si>
  <si>
    <t>BIO89-100-132</t>
  </si>
  <si>
    <t>HZNP-HZN-1116-201</t>
  </si>
  <si>
    <t>MK-2870-009</t>
  </si>
  <si>
    <t>MK-0616-019</t>
  </si>
  <si>
    <t>GB002-3102</t>
  </si>
  <si>
    <t>D5985C00002</t>
  </si>
  <si>
    <t>MK-4482-023</t>
  </si>
  <si>
    <t>D6970C00009</t>
  </si>
  <si>
    <t>PR200-104</t>
  </si>
  <si>
    <t>TARA-002-101-Ph 2</t>
  </si>
  <si>
    <t>70033093ACS3003 Returns and Destruction</t>
  </si>
  <si>
    <t>70033093STR3001 Returns and Destruction</t>
  </si>
  <si>
    <t>MK-0616-018</t>
  </si>
  <si>
    <t>MK-3543-007</t>
  </si>
  <si>
    <t>70033093AFL3002 Returns and Destruction</t>
  </si>
  <si>
    <t>BIO89-100-131</t>
  </si>
  <si>
    <t>MK-6482-029</t>
  </si>
  <si>
    <t>mRNA1273-P306</t>
  </si>
  <si>
    <t>D6830C00003</t>
  </si>
  <si>
    <t>GSK 206867</t>
  </si>
  <si>
    <t>MK-1167-008</t>
  </si>
  <si>
    <t>CB8025-41837</t>
  </si>
  <si>
    <t>GS-US-380-6684</t>
  </si>
  <si>
    <t>MBX 2H1002</t>
  </si>
  <si>
    <t>DNTH103-MG-201</t>
  </si>
  <si>
    <t>MK-2140-010</t>
  </si>
  <si>
    <t>MK-5890-003</t>
  </si>
  <si>
    <t>J1I-MC-GZBP (IQVIA)</t>
  </si>
  <si>
    <t>MK-7962-024</t>
  </si>
  <si>
    <t>J5P-MC-GZRA (eCOA)</t>
  </si>
  <si>
    <t>J5P-MC-GZRA (IQVIA)</t>
  </si>
  <si>
    <t>J4Z-MC-GIDI (CAM)</t>
  </si>
  <si>
    <t>PVT-2201-303</t>
  </si>
  <si>
    <t>J1I-MC-GZQD (eCOA)</t>
  </si>
  <si>
    <t>20210184 (CAM)</t>
  </si>
  <si>
    <t>MBX-2H1004</t>
  </si>
  <si>
    <t>CV027-1088</t>
  </si>
  <si>
    <t>AVT16-GL-C01 (CAM)</t>
  </si>
  <si>
    <t>5413152</t>
  </si>
  <si>
    <t>PARG76354</t>
  </si>
  <si>
    <t>W8M-MC-LAA2 (IQVIA)</t>
  </si>
  <si>
    <t>MK-5909-005</t>
  </si>
  <si>
    <t>GS-US-592-6238</t>
  </si>
  <si>
    <t>I8F-MC-GPJA (IQVIA)</t>
  </si>
  <si>
    <t>J1I-MC-GZQD (IQVIA)</t>
  </si>
  <si>
    <t>I8F-MC-GPJD (IQVIA)</t>
  </si>
  <si>
    <t>5415338</t>
  </si>
  <si>
    <t>PARG86151</t>
  </si>
  <si>
    <t>P25505060R</t>
  </si>
  <si>
    <t>5413151C</t>
  </si>
  <si>
    <t>C028-3900027286</t>
  </si>
  <si>
    <t>J4Z-MC-GIDI (eCOA)</t>
  </si>
  <si>
    <t>ALN-TTRSC02-003</t>
  </si>
  <si>
    <t>BAY 94-8862 20103</t>
  </si>
  <si>
    <t>BAY 86-5321-20968</t>
  </si>
  <si>
    <t>5414614</t>
  </si>
  <si>
    <t>PARG82441</t>
  </si>
  <si>
    <t>DTX301-CL301</t>
  </si>
  <si>
    <t>400000107221</t>
  </si>
  <si>
    <t>CLNP023B12301</t>
  </si>
  <si>
    <t>CLNP023A2301</t>
  </si>
  <si>
    <t>BAY 94-8862 21177</t>
  </si>
  <si>
    <t>CLNA043A12202</t>
  </si>
  <si>
    <t>CDRB436J12301</t>
  </si>
  <si>
    <t>CABL001A2302</t>
  </si>
  <si>
    <t>CABL001A2001B</t>
  </si>
  <si>
    <t>CAIN457R12301</t>
  </si>
  <si>
    <t>CDFV890B12201</t>
  </si>
  <si>
    <t>CJDQ443B12301</t>
  </si>
  <si>
    <t>MS200569_0048</t>
  </si>
  <si>
    <t>ARGX-113-2007</t>
  </si>
  <si>
    <t>CKJX839D12303</t>
  </si>
  <si>
    <t>CLEE011A2412B</t>
  </si>
  <si>
    <t>ARGX-113-2007 (CAM)</t>
  </si>
  <si>
    <t>CVAY736A2302</t>
  </si>
  <si>
    <t>Novartis Temperature Monitors</t>
  </si>
  <si>
    <t>CLOU064C12301</t>
  </si>
  <si>
    <t>BAY 94-9027_21824</t>
  </si>
  <si>
    <t>PHA022121-C305</t>
  </si>
  <si>
    <t>PHA022121-C306</t>
  </si>
  <si>
    <t>CJDQ443B12201</t>
  </si>
  <si>
    <t>CTIN816A12201</t>
  </si>
  <si>
    <t>CVAY736I12301</t>
  </si>
  <si>
    <t>CKJX839C12001B</t>
  </si>
  <si>
    <t>BAY 2433334-19767-20604-20605</t>
  </si>
  <si>
    <t>CLOU064A2303B</t>
  </si>
  <si>
    <t>CAIN457C22301</t>
  </si>
  <si>
    <t>ID-064A301</t>
  </si>
  <si>
    <t>STAR-221</t>
  </si>
  <si>
    <t>CVAY736F12302</t>
  </si>
  <si>
    <t>CABL001J12302</t>
  </si>
  <si>
    <t>CVAY736Q12301</t>
  </si>
  <si>
    <t>CVAY736O12301</t>
  </si>
  <si>
    <t>NW-3509_020_III_2021</t>
  </si>
  <si>
    <t>BAY 94-8862-20186</t>
  </si>
  <si>
    <t>CLTP001A12201E1</t>
  </si>
  <si>
    <t>PHA022121-C303</t>
  </si>
  <si>
    <t>CQMF149G2301</t>
  </si>
  <si>
    <t>CLOU064F12301</t>
  </si>
  <si>
    <t>5414613C</t>
  </si>
  <si>
    <t>MS200569_0003 Returns and destruction</t>
  </si>
  <si>
    <t>GLPG3667-CL-214</t>
  </si>
  <si>
    <t>GLPG3667-CL-215</t>
  </si>
  <si>
    <t>BAY 94-8862-19920</t>
  </si>
  <si>
    <t>ARGX-113-2011 (CAM)</t>
  </si>
  <si>
    <t>CLOU064M12301</t>
  </si>
  <si>
    <t>CTIN816B12202</t>
  </si>
  <si>
    <t>CAIN457O12301</t>
  </si>
  <si>
    <t>INS1007-221</t>
  </si>
  <si>
    <t>CRHH646A12201</t>
  </si>
  <si>
    <t>KZR-616-202</t>
  </si>
  <si>
    <t>ARGX-113-2011</t>
  </si>
  <si>
    <t>UPB-CP-04</t>
  </si>
  <si>
    <t>CVAY736Q12201</t>
  </si>
  <si>
    <t>MS700568_0183</t>
  </si>
  <si>
    <t>MS200569_0048 Returns and Destruction</t>
  </si>
  <si>
    <t>HIB-202-101</t>
  </si>
  <si>
    <t>D8535C00001 (CAM)</t>
  </si>
  <si>
    <t>GS-US-621-6463</t>
  </si>
  <si>
    <t>CAAA617D12302</t>
  </si>
  <si>
    <t>CVAY736A2202</t>
  </si>
  <si>
    <t>CLNP023R12201</t>
  </si>
  <si>
    <t>BAY 3283142-22040</t>
  </si>
  <si>
    <t>ALN-TTRSC02-007</t>
  </si>
  <si>
    <t>CKJX839C12303</t>
  </si>
  <si>
    <t>AVT16-GL-C01</t>
  </si>
  <si>
    <t>ARGX-113-2317(CAM)</t>
  </si>
  <si>
    <t>CHK02 -02 (CFUB523A12301)</t>
  </si>
  <si>
    <t>CLOU064J12301</t>
  </si>
  <si>
    <t>CLOU064J12302</t>
  </si>
  <si>
    <t>ENRICH-AF New</t>
  </si>
  <si>
    <t>Amgen Studies</t>
  </si>
  <si>
    <t>B7461006</t>
  </si>
  <si>
    <t>D933SC00001</t>
  </si>
  <si>
    <t>D3614C00001</t>
  </si>
  <si>
    <t>D5169C00001</t>
  </si>
  <si>
    <t>SHP611-201</t>
  </si>
  <si>
    <t>D3615C00001</t>
  </si>
  <si>
    <t>D9670C00001</t>
  </si>
  <si>
    <t>D5084C00009</t>
  </si>
  <si>
    <t>C4221015</t>
  </si>
  <si>
    <t>Non-Protocol Specific - Ancillaries</t>
  </si>
  <si>
    <t>C4221016</t>
  </si>
  <si>
    <t>D9268C00001</t>
  </si>
  <si>
    <t>Pfizer temperature monitors</t>
  </si>
  <si>
    <t>D9180C00003</t>
  </si>
  <si>
    <t>C4391001</t>
  </si>
  <si>
    <t>D9612C09998</t>
  </si>
  <si>
    <t>C1071005</t>
  </si>
  <si>
    <t>D926PC00001</t>
  </si>
  <si>
    <t>B7841007</t>
  </si>
  <si>
    <t>MS200527_0080 Returns and Destruction</t>
  </si>
  <si>
    <t>D533BC00001</t>
  </si>
  <si>
    <t>D5087C00001</t>
  </si>
  <si>
    <t>D7830C00004</t>
  </si>
  <si>
    <t>B7841008</t>
  </si>
  <si>
    <t>2206T1331</t>
  </si>
  <si>
    <t>D4191C00137</t>
  </si>
  <si>
    <t>D7552C00001</t>
  </si>
  <si>
    <t>GB44332 (CAM)</t>
  </si>
  <si>
    <t>ACE-536-MF-002</t>
  </si>
  <si>
    <t>67953964MDD3001 Returns and Destruction</t>
  </si>
  <si>
    <t>67953964MDD3002 Returns and Destruction</t>
  </si>
  <si>
    <t>67953964MDD3003 Returns and Destruction</t>
  </si>
  <si>
    <t>D8210C00003</t>
  </si>
  <si>
    <t>CC-220-MM-002 (CAM)</t>
  </si>
  <si>
    <t>FpA-AS-30094</t>
  </si>
  <si>
    <t>RC18G006</t>
  </si>
  <si>
    <t>C4391022</t>
  </si>
  <si>
    <t>CC-220-MM-002</t>
  </si>
  <si>
    <t>5415340</t>
  </si>
  <si>
    <t>PARG88020</t>
  </si>
  <si>
    <t>P25507764R</t>
  </si>
  <si>
    <t>JZP598-302</t>
  </si>
  <si>
    <t>(ARG) PO 7300837283</t>
  </si>
  <si>
    <t>(ARG) PSG-A-1100690.V1 - PO E005473054</t>
  </si>
  <si>
    <t>DFI17808 (CAM)</t>
  </si>
  <si>
    <t>Sanofi - Aventis</t>
  </si>
  <si>
    <t>(LATAM) PO 9500854302</t>
  </si>
  <si>
    <t>(ARG) PSG-A-1011335 / PO 4510001802</t>
  </si>
  <si>
    <t>ALN-TTRSC02-002</t>
  </si>
  <si>
    <t>Alnylam Pharmaceuticals</t>
  </si>
  <si>
    <t>ARG PSG-A-1093577- PO 7300147790</t>
  </si>
  <si>
    <t>20170625 (CAM)</t>
  </si>
  <si>
    <t>Amgen Ancillaries</t>
  </si>
  <si>
    <t>(ARG) PSG-A-1019935 / PO CH-12963</t>
  </si>
  <si>
    <t>ADCT-402-311</t>
  </si>
  <si>
    <t>ADC Therapeutics SA</t>
  </si>
  <si>
    <t>(LATAM) PSG-A-1028345 / PO 8000581194</t>
  </si>
  <si>
    <t>Ponatinib-1501</t>
  </si>
  <si>
    <t>Millennium</t>
  </si>
  <si>
    <t>(BRA) PSG-A-1023508 / PO 30365</t>
  </si>
  <si>
    <t>(MEX) PSG-A-1073820 / PO 7000077619</t>
  </si>
  <si>
    <t>(LATAM) PSG-A-1030673 / PO 10068</t>
  </si>
  <si>
    <t>PSG-A-1057491 PO# 10068</t>
  </si>
  <si>
    <t>(ARG) PSG-A-1059683.V1 / PO 4800036921</t>
  </si>
  <si>
    <t>(LATAM)  PSG-A-1066047 / PO 7100372740</t>
  </si>
  <si>
    <t>D9185C00001</t>
  </si>
  <si>
    <t>(LATAM) PSG-A-1066047 / PO 7100372740</t>
  </si>
  <si>
    <t>(LATAM) PSG-A-1071773 / PO CYT121784</t>
  </si>
  <si>
    <t>CY 6033</t>
  </si>
  <si>
    <t>(LATAM) PSG-A-1074544/1103510 / PO 4800061223</t>
  </si>
  <si>
    <t>ALXN1210-CSA-AKI-318 (Ancillaries Distribution)</t>
  </si>
  <si>
    <t>(LATAM) PSG-A-1074654 / PO 6600638006</t>
  </si>
  <si>
    <t>4010-01-001</t>
  </si>
  <si>
    <t>GSK Vaccines Biologicals</t>
  </si>
  <si>
    <t>PSG-A-1075336 | PO 4724</t>
  </si>
  <si>
    <t>AK-US-001-0105</t>
  </si>
  <si>
    <t>(ARG) PSG-A-1075892 / PO 5646</t>
  </si>
  <si>
    <t>AK-US-001-0107</t>
  </si>
  <si>
    <t>(LATAM) PSG-A-1075890 / PO 6053</t>
  </si>
  <si>
    <t>(LATAM) PSG-A-1089766.V1 / PO 6053</t>
  </si>
  <si>
    <t>AK-US-001-0106 (CAM)</t>
  </si>
  <si>
    <t>PSG-A-1077736 | PO #5664</t>
  </si>
  <si>
    <t>AK-US-001-0107 (CAM)</t>
  </si>
  <si>
    <t>PSG-A-1076523 | PO #4724</t>
  </si>
  <si>
    <t>AK-US-001-0105 (CAM)</t>
  </si>
  <si>
    <t>(LATAM) PSG-A-1091935 / PO 7100995446</t>
  </si>
  <si>
    <t>D9690C00005</t>
  </si>
  <si>
    <t>PSG-A-1061136.V2 - PO 7000006767</t>
  </si>
  <si>
    <t>GS-US-621-6289</t>
  </si>
  <si>
    <t>(LATAM)PSG-A-1095211_PSG-A-1089733 / PO 7000068341</t>
  </si>
  <si>
    <t>GS-US-621-6290</t>
  </si>
  <si>
    <t>PSG-A-1100681.V3 - PO 7000113634</t>
  </si>
  <si>
    <t>GS-US-563-5925</t>
  </si>
  <si>
    <t>(LATAM) PSG-A-1100694.V5 / PO 7000112181</t>
  </si>
  <si>
    <t>GS-US-563-5926</t>
  </si>
  <si>
    <t>(LATAM) PSG-A-1099278 / PO 4100000042-6</t>
  </si>
  <si>
    <t>DAY101-002</t>
  </si>
  <si>
    <t>Day One Biopharmaceuticals Inc</t>
  </si>
  <si>
    <t>(LATAM) PSG-A-1075699.V1 / PO  0081031596</t>
  </si>
  <si>
    <t>D8531C00002 (CAM)</t>
  </si>
  <si>
    <t>Fortrea</t>
  </si>
  <si>
    <t>PSG-A-1031976</t>
  </si>
  <si>
    <t>SARO.20.002</t>
  </si>
  <si>
    <t>Zydus Discovery DMCC</t>
  </si>
  <si>
    <t>PSG-A-1056467</t>
  </si>
  <si>
    <t>SARO.21.001</t>
  </si>
  <si>
    <t>PSG-A-1083762</t>
  </si>
  <si>
    <t>SARO.23.002</t>
  </si>
  <si>
    <t>PSG-A-1028786 PO POZYM13956</t>
  </si>
  <si>
    <t>ZWI-ZW25-301</t>
  </si>
  <si>
    <t>Zymeworks Inc</t>
  </si>
  <si>
    <t>BSChile</t>
  </si>
  <si>
    <t>D3252C00002 (Local)</t>
  </si>
  <si>
    <t>Chile</t>
  </si>
  <si>
    <t>D361BC00001 (Local)</t>
  </si>
  <si>
    <t>D5169C00001 (Local)</t>
  </si>
  <si>
    <t>D516AC00001 (Local)</t>
  </si>
  <si>
    <t>D081SC00001 (Local)</t>
  </si>
  <si>
    <t>D9075C00001 (Local)</t>
  </si>
  <si>
    <t>D933RC00001 (Local)</t>
  </si>
  <si>
    <t>D9319C00001 (Local)</t>
  </si>
  <si>
    <t>D8532C00001 (Local)</t>
  </si>
  <si>
    <t>D3251C00014  (Local)</t>
  </si>
  <si>
    <t>D5982C00007 (Local)</t>
  </si>
  <si>
    <t>D9180C00004 (Local)</t>
  </si>
  <si>
    <t>D5180C00024 (Local)</t>
  </si>
  <si>
    <t>D9180C00008 (Local)</t>
  </si>
  <si>
    <t>D7830C00004 (Local)</t>
  </si>
  <si>
    <t>D9723C00001 (Local)</t>
  </si>
  <si>
    <t>Medication Purchase A (Per Unit)</t>
  </si>
  <si>
    <t>D5989C00001 (Local)</t>
  </si>
  <si>
    <t>D9180C00012 (Local)</t>
  </si>
  <si>
    <t>D928FC00001 (Local)</t>
  </si>
  <si>
    <t>D6402C00012 (Local)</t>
  </si>
  <si>
    <t>D9690C00005 (Local)</t>
  </si>
  <si>
    <t>D6972C00003 (Local)</t>
  </si>
  <si>
    <t>D6830C00003 (Local)</t>
  </si>
  <si>
    <t>D9181C00002 (Local)</t>
  </si>
  <si>
    <t>D3463C00003 (Local)</t>
  </si>
  <si>
    <t>D5241C00006 (Local)</t>
  </si>
  <si>
    <t>D7860C00006 (Local)</t>
  </si>
  <si>
    <t>D6972C00002 (Local)</t>
  </si>
  <si>
    <t>D7960C00012 (Local)</t>
  </si>
  <si>
    <t>D7960C00015 (Local)</t>
  </si>
  <si>
    <t>D7700C00003 (Local)</t>
  </si>
  <si>
    <t>D9640C00003 (Local)</t>
  </si>
  <si>
    <t>D081SC00001 (comparator)</t>
  </si>
  <si>
    <t>Medication Purchase B (Per Unit)</t>
  </si>
  <si>
    <t>MK-3475-598 (local)</t>
  </si>
  <si>
    <t>MK-3475-355 (local)</t>
  </si>
  <si>
    <t>MK-3475-826 (Local)</t>
  </si>
  <si>
    <t>MK-3475-811 (Local)</t>
  </si>
  <si>
    <t>MK-7339-009 (Local)</t>
  </si>
  <si>
    <t>MK-7902-012 (Local)</t>
  </si>
  <si>
    <t>MK-3475-A18 (Local)</t>
  </si>
  <si>
    <t>MK-8591A-020 (Local)</t>
  </si>
  <si>
    <t>MK-7684A-005 (Local)</t>
  </si>
  <si>
    <t>MK-8591A-033 (Local)</t>
  </si>
  <si>
    <t>Expedite Direct to Site Fee</t>
  </si>
  <si>
    <t>MK-3475A-C18 (Local)</t>
  </si>
  <si>
    <t>MK-6482-022 (Local)</t>
  </si>
  <si>
    <t>MK-6482-016 (Local)</t>
  </si>
  <si>
    <t>MK-3475-04A (Local)</t>
  </si>
  <si>
    <t>MK-3475-04B (Local)</t>
  </si>
  <si>
    <t>MK-3475-992 (Local)</t>
  </si>
  <si>
    <t>MK-3475-03B (Local)</t>
  </si>
  <si>
    <t>MK-3475-03A (Local)</t>
  </si>
  <si>
    <t>MK-3475-C93 (Local)</t>
  </si>
  <si>
    <t>MK-8591A-052 (Local)</t>
  </si>
  <si>
    <t>MK-0616-017 (Local)</t>
  </si>
  <si>
    <t>V940-005 (Local)</t>
  </si>
  <si>
    <t>MK-1200-002 (Local)</t>
  </si>
  <si>
    <t>MK-5684-01A (Local)</t>
  </si>
  <si>
    <t>MK-9999-02A (Local)</t>
  </si>
  <si>
    <t>MK-3475A-F65 (Local)</t>
  </si>
  <si>
    <t>MK-3120-002 (Local)</t>
  </si>
  <si>
    <t>MK-0472-001 (Local)</t>
  </si>
  <si>
    <t>MK-3475-01H (Local)</t>
  </si>
  <si>
    <t>MK-3475-01E (Local)</t>
  </si>
  <si>
    <t>MK-3475-01G (Local)</t>
  </si>
  <si>
    <t>Medication Purchase C (Per Unit)</t>
  </si>
  <si>
    <t>Procurement Fee A (Per Unit)</t>
  </si>
  <si>
    <t>Procurement Fee B (Per Unit)</t>
  </si>
  <si>
    <t>Cost of duties</t>
  </si>
  <si>
    <t>Ajuste 606</t>
  </si>
  <si>
    <t>Provision rebate Accrual</t>
  </si>
  <si>
    <t>Adjustment due to services rendered between 16/12 - 31/12</t>
  </si>
  <si>
    <t>Estimated Revenue from 16/01 - 30/01</t>
  </si>
  <si>
    <t>Surcharge</t>
  </si>
  <si>
    <t>Colombia</t>
  </si>
  <si>
    <t>BSColombia</t>
  </si>
  <si>
    <t>TAK-390MR_205</t>
  </si>
  <si>
    <t>Takeda</t>
  </si>
  <si>
    <t>TAK-390MR_204</t>
  </si>
  <si>
    <t>CNTO1959CRD3001</t>
  </si>
  <si>
    <t>AC-055-312</t>
  </si>
  <si>
    <t>42847922MDD3001 (CAM)</t>
  </si>
  <si>
    <t>MK-8591A-033</t>
  </si>
  <si>
    <t>Storage Refrigerated (per Pallet)</t>
  </si>
  <si>
    <t>MK-7684A-005</t>
  </si>
  <si>
    <t>MK-3475-676</t>
  </si>
  <si>
    <t>80202135CDP3001</t>
  </si>
  <si>
    <t>DNLI-H-0001</t>
  </si>
  <si>
    <t>Denali Therapeutics</t>
  </si>
  <si>
    <t>MK-3475-03A</t>
  </si>
  <si>
    <t>MK-8591A-051</t>
  </si>
  <si>
    <t>Gossamer</t>
  </si>
  <si>
    <t>Configuration of Temperature Monitoring Device</t>
  </si>
  <si>
    <t>Insulated shipper - Credo S4 - 28L (Leasing)</t>
  </si>
  <si>
    <t>MK-6024-017</t>
  </si>
  <si>
    <t>VNS20-002 (CAM)</t>
  </si>
  <si>
    <t>MK-1084-012</t>
  </si>
  <si>
    <t>MK-7962-031</t>
  </si>
  <si>
    <t>File Close Out and Archiving or File Return  (per Study)</t>
  </si>
  <si>
    <t>MK-0616-029</t>
  </si>
  <si>
    <t>DNTH103-CIDP-301</t>
  </si>
  <si>
    <t>Worldwide Clinical Trials Inc</t>
  </si>
  <si>
    <t>RED expiry update jobs</t>
  </si>
  <si>
    <t>MK-7240-012</t>
  </si>
  <si>
    <t>P_3475_A</t>
  </si>
  <si>
    <t>P_7240_A</t>
  </si>
  <si>
    <t>P_1022_A</t>
  </si>
  <si>
    <t>P_1084_A</t>
  </si>
  <si>
    <t>P_Pacli_A</t>
  </si>
  <si>
    <t>P_DEXAM_A</t>
  </si>
  <si>
    <t>P_2870_A</t>
  </si>
  <si>
    <t>P_3475A_A</t>
  </si>
  <si>
    <t>P_2400_A</t>
  </si>
  <si>
    <t>20230227 (CAM)</t>
  </si>
  <si>
    <t>20220196 (CAM)</t>
  </si>
  <si>
    <t>20230227 ECOA</t>
  </si>
  <si>
    <t>20220196 ECOA</t>
  </si>
  <si>
    <t>MK-7240-015</t>
  </si>
  <si>
    <t>MK-7240-014</t>
  </si>
  <si>
    <t>BAY 1841788-20321</t>
  </si>
  <si>
    <t>DIAN-TU-002</t>
  </si>
  <si>
    <t>Washington University</t>
  </si>
  <si>
    <t>Merck KGaA</t>
  </si>
  <si>
    <t>Shipper Preparation</t>
  </si>
  <si>
    <t>Galapagos NV</t>
  </si>
  <si>
    <t>DEN-306</t>
  </si>
  <si>
    <t>Inovio COVID19-311 (CAM)</t>
  </si>
  <si>
    <t>Icon Clinical Research Limited</t>
  </si>
  <si>
    <t>D9180C00004</t>
  </si>
  <si>
    <t>D9078C00001</t>
  </si>
  <si>
    <t>MERCK GLOBAL</t>
  </si>
  <si>
    <t>Destruction</t>
  </si>
  <si>
    <t>OTHERS</t>
  </si>
  <si>
    <t>Adjustment for Adoption Nbr. 606</t>
  </si>
  <si>
    <t>Estimated Revenue from 16/10 - 31/10</t>
  </si>
  <si>
    <t>Destruction executed on june 25</t>
  </si>
  <si>
    <t>Adjustment due to services rendered between 16/09 - 04/10</t>
  </si>
  <si>
    <t>IMVT-1402-2801 (CAM)</t>
  </si>
  <si>
    <t>IMVT Corporation</t>
  </si>
  <si>
    <t>Peru</t>
  </si>
  <si>
    <t>BSPeru</t>
  </si>
  <si>
    <t>Prometheus Biosciences</t>
  </si>
  <si>
    <t>IMVT-1402-2801</t>
  </si>
  <si>
    <t>BAY 1841788 21140</t>
  </si>
  <si>
    <t>Argenx BVBA</t>
  </si>
  <si>
    <t>ID-064A302</t>
  </si>
  <si>
    <t>Arcus Biosciences Inc</t>
  </si>
  <si>
    <t>Non-Drug Storage &amp; Returns Storage Ambient (per Pallet)</t>
  </si>
  <si>
    <t>Additional Reports</t>
  </si>
  <si>
    <t>Storage Controlled Drug - Refrigerated (per Pallet)</t>
  </si>
  <si>
    <t>P3-IMU-838-RMS-02</t>
  </si>
  <si>
    <t>Immunic AG</t>
  </si>
  <si>
    <t>D7860C00006</t>
  </si>
  <si>
    <t>Components</t>
  </si>
  <si>
    <t>OBI-822-011 Sourcing of Medicinal Product(s)</t>
  </si>
  <si>
    <t>Sourcing of Corretal (Capecitabina) 500mg film-coated tablet</t>
  </si>
  <si>
    <t>Handling and Shipping fees</t>
  </si>
  <si>
    <t>OBI-822-011</t>
  </si>
  <si>
    <t>All protocols</t>
  </si>
  <si>
    <t>Idorsia</t>
  </si>
  <si>
    <t>Unbilled</t>
  </si>
  <si>
    <t>BrazilTP</t>
  </si>
  <si>
    <t>Revenue</t>
  </si>
  <si>
    <t>Se registra en positivo o negativo</t>
  </si>
  <si>
    <t>Categoria</t>
  </si>
  <si>
    <t>Product Line Name</t>
  </si>
  <si>
    <t xml:space="preserve">Tipo de Revenue </t>
  </si>
  <si>
    <t>EL2 Codes</t>
  </si>
  <si>
    <t>Exchange Rates</t>
  </si>
  <si>
    <t>Period</t>
  </si>
  <si>
    <t>Line description / SUB-PRODUCT</t>
  </si>
  <si>
    <t>Custom 2 / PRODUCT</t>
  </si>
  <si>
    <t>Total Manufacturing</t>
  </si>
  <si>
    <t xml:space="preserve"> Amgen, Inc.</t>
  </si>
  <si>
    <t>AMGEN</t>
  </si>
  <si>
    <t>Fisherbook</t>
  </si>
  <si>
    <t>89bio Inc</t>
  </si>
  <si>
    <t>606 Adj mar20</t>
  </si>
  <si>
    <t>Non-Drug Total Storage Ambient (per Pallet)</t>
  </si>
  <si>
    <t xml:space="preserve"> Eledon Pharmaceuticals Inc</t>
  </si>
  <si>
    <t>OTH CUST</t>
  </si>
  <si>
    <t>Manuales</t>
  </si>
  <si>
    <t>AbbVie Inc.</t>
  </si>
  <si>
    <t>606 Adjustement</t>
  </si>
  <si>
    <t>Total Storage Ambient (per Pallet)</t>
  </si>
  <si>
    <t xml:space="preserve"> IQVIA</t>
  </si>
  <si>
    <t>Rebate 2023</t>
  </si>
  <si>
    <t>Additional Documents to Add (per Shipment)</t>
  </si>
  <si>
    <t>Total Storage of Returns (per Pallet)</t>
  </si>
  <si>
    <t xml:space="preserve"> Janssen </t>
  </si>
  <si>
    <t>J &amp; J</t>
  </si>
  <si>
    <t>Advanced Accelerator Applications International</t>
  </si>
  <si>
    <t>Total Freight - Returns</t>
  </si>
  <si>
    <t>Total Tooling</t>
  </si>
  <si>
    <t xml:space="preserve"> Merck Sharp &amp; Dohme </t>
  </si>
  <si>
    <t>606 ADJUSTMENT</t>
  </si>
  <si>
    <t>Total Program Management</t>
  </si>
  <si>
    <t xml:space="preserve"> Novocure Inc</t>
  </si>
  <si>
    <t>Duties adjustment</t>
  </si>
  <si>
    <t>Adjustment due to services rendered between 16/02 - 29/02</t>
  </si>
  <si>
    <t xml:space="preserve"> Regeneron Pharmaceuticals Inc</t>
  </si>
  <si>
    <t>REGENERON</t>
  </si>
  <si>
    <t>15 días</t>
  </si>
  <si>
    <t>Adjustment due to services rendered between 16/05 - 04/06</t>
  </si>
  <si>
    <t>Total Freight - Shipments</t>
  </si>
  <si>
    <t>Total Comparator</t>
  </si>
  <si>
    <t>AON Insurance Charge - NC Pfizer</t>
  </si>
  <si>
    <t>Total FACTS</t>
  </si>
  <si>
    <t xml:space="preserve"> Viracta Subsidiary Inc</t>
  </si>
  <si>
    <t>Alpine Immune Sciences Inc</t>
  </si>
  <si>
    <t>Adjustment due to services rendered between 16/09 - 30/09</t>
  </si>
  <si>
    <t>Total Label Generation</t>
  </si>
  <si>
    <t>Fisherbook Local</t>
  </si>
  <si>
    <t>Adjustment Estimated Revenue of the month 16/01 - 15/02</t>
  </si>
  <si>
    <t>Total Storage of Labels Ambient (per Pallet)</t>
  </si>
  <si>
    <t>89Bio Inc.</t>
  </si>
  <si>
    <t>Fisherbook Foreign</t>
  </si>
  <si>
    <t>Adjustment Estimated Revenue of the month 16/08 - 15/09</t>
  </si>
  <si>
    <t>Total Bio Services</t>
  </si>
  <si>
    <t>LocalAdj - GNRE</t>
  </si>
  <si>
    <t>Abbvie</t>
  </si>
  <si>
    <t>Array Biopharma Inc.</t>
  </si>
  <si>
    <t>Total Storage Refrigerated (per Shelf)</t>
  </si>
  <si>
    <t>Destructions</t>
  </si>
  <si>
    <t>Astellas Pharma Europe B.V</t>
  </si>
  <si>
    <t>Returns</t>
  </si>
  <si>
    <t>Ablynx</t>
  </si>
  <si>
    <t>ABLYNX</t>
  </si>
  <si>
    <t>Total Storage Ambient (per Shelf)</t>
  </si>
  <si>
    <t>Acceleron Pharma INC</t>
  </si>
  <si>
    <t>aTyr Pharma Inc</t>
  </si>
  <si>
    <t>Assembly of Kits (Refrigerated)</t>
  </si>
  <si>
    <t>ActivaCro</t>
  </si>
  <si>
    <t>Bayer Accrual Q3-2019</t>
  </si>
  <si>
    <t>Other</t>
  </si>
  <si>
    <t>Total Other</t>
  </si>
  <si>
    <t>Acucela Inc</t>
  </si>
  <si>
    <t>Adagio Therapeutics Inc</t>
  </si>
  <si>
    <t>Beigene, Ltd</t>
  </si>
  <si>
    <t>Comparator Freight</t>
  </si>
  <si>
    <t>ADC Therapeutics Am</t>
  </si>
  <si>
    <t>Celgene Corporation</t>
  </si>
  <si>
    <t>Cost per Hour Other Services</t>
  </si>
  <si>
    <t>Aduro Biotech Holdin</t>
  </si>
  <si>
    <t>Credit Note for Destruction Setup Fee wrongly billed - Jan19</t>
  </si>
  <si>
    <t>Aduro Biotech Holdings Europe BV</t>
  </si>
  <si>
    <t>Credit Note for Destruction Setup Fee wrongly billed - Jul19</t>
  </si>
  <si>
    <t>Advanced Accelerator</t>
  </si>
  <si>
    <t>Credit Note for Discount wrongly applied (2% instead of 3%)</t>
  </si>
  <si>
    <t>Handling fee</t>
  </si>
  <si>
    <t>AET Laboratories</t>
  </si>
  <si>
    <t>Destruction (per Kg) - Others</t>
  </si>
  <si>
    <t>Duty</t>
  </si>
  <si>
    <t>Alcon Laboratories</t>
  </si>
  <si>
    <t>Dizal Jiangsu Pharmaceutical Co Ltd</t>
  </si>
  <si>
    <t>Destruction Setup Fee of Controlled Drug</t>
  </si>
  <si>
    <t>Return Drug</t>
  </si>
  <si>
    <t>Eledon Pharmaceuticals Inc</t>
  </si>
  <si>
    <t>Die Usage Fee</t>
  </si>
  <si>
    <t>Total Storage Frozen (per Shelf)</t>
  </si>
  <si>
    <t>Disassembly of Kits (Refrigerated)</t>
  </si>
  <si>
    <t>Total Storage of Labels Ambient (per Shelf)</t>
  </si>
  <si>
    <t>Handling</t>
  </si>
  <si>
    <t>Alexion Pharmaceutic</t>
  </si>
  <si>
    <t>Total Storage of Returns (per Shelf)</t>
  </si>
  <si>
    <t>F Hoffmann-La Roche Ltd</t>
  </si>
  <si>
    <t>Estimated Revenue from 16/02 - 28/02</t>
  </si>
  <si>
    <t>Total Storage Ultra Frozen (per Shelf)</t>
  </si>
  <si>
    <t>Alios BioPharma</t>
  </si>
  <si>
    <t>ALIOS</t>
  </si>
  <si>
    <t>Estimated Revenue from 16/03 - 27/03</t>
  </si>
  <si>
    <t>All Sponsors</t>
  </si>
  <si>
    <t>Estimated Revenue from 16/03 - 28/03</t>
  </si>
  <si>
    <t>Allecra Therapeutics SAS</t>
  </si>
  <si>
    <t>Estimated Revenue from 16/03 - 28/3</t>
  </si>
  <si>
    <t>Allergan</t>
  </si>
  <si>
    <t>Estimated Revenue from 16/06 - 29/06</t>
  </si>
  <si>
    <t>Estimated Revenue from 16/10 - 02/11</t>
  </si>
  <si>
    <t>Allergan SALES LLC</t>
  </si>
  <si>
    <t>AlloVir Inc</t>
  </si>
  <si>
    <t>HiBio</t>
  </si>
  <si>
    <t>Estimated Revenue of the month from 16/02 - 15/03</t>
  </si>
  <si>
    <t>Expedited Labeling / Relabeling (per Label)</t>
  </si>
  <si>
    <t>Alnylam Pharmaceutic</t>
  </si>
  <si>
    <t>Estimated Revenue of the month from 16/09 - 15/10</t>
  </si>
  <si>
    <t>Secondary Room setup and Batch preparation (Ambient)</t>
  </si>
  <si>
    <t>ALNYLAM</t>
  </si>
  <si>
    <t>Hospira</t>
  </si>
  <si>
    <t>Export Services</t>
  </si>
  <si>
    <t>Alvotech Swiss AG</t>
  </si>
  <si>
    <t>Idorsia Pharmaceuticals Ltd</t>
  </si>
  <si>
    <t>External Temperature Monitoring Devices</t>
  </si>
  <si>
    <t>Non-Drug Total Storage Ambient (per Shelf)</t>
  </si>
  <si>
    <t>Non-Drug Total Storage Frozen (per Shelf)</t>
  </si>
  <si>
    <t>Amarin Pharma Inc</t>
  </si>
  <si>
    <t>Amarin</t>
  </si>
  <si>
    <t>Non-Drug Total Storage Refrigerated (per Shelf)</t>
  </si>
  <si>
    <t>Amgen</t>
  </si>
  <si>
    <t>Ipsen Bioscience Inc</t>
  </si>
  <si>
    <t>Non-Drug Total Storage Refrigerated (per Pallet)</t>
  </si>
  <si>
    <t>Freight per Contract (per Shipment)</t>
  </si>
  <si>
    <t>Amgen, Inc,</t>
  </si>
  <si>
    <t>ARCA Biopharma Inc</t>
  </si>
  <si>
    <t>Insulated Shipper – Cool Logistics – EN12</t>
  </si>
  <si>
    <t>Archigen</t>
  </si>
  <si>
    <t>Medivation Inc.</t>
  </si>
  <si>
    <t>Insulated Shipper – Cool Logistics – EN34</t>
  </si>
  <si>
    <t>Total Storage Refrigerated (per Pallet)</t>
  </si>
  <si>
    <t>Insulated Shipper – Cool Logistics – EN6</t>
  </si>
  <si>
    <t>Arcus Biosciences, I</t>
  </si>
  <si>
    <t>Insulated shipper - Credo S20M - 12L (Leasing)</t>
  </si>
  <si>
    <t>MicuRX Pharmaceuticals, Inc.</t>
  </si>
  <si>
    <t>Insulated shipper - Credo S20M - 4L (Leasing)</t>
  </si>
  <si>
    <t>Array Biopharma Inc,</t>
  </si>
  <si>
    <t>ARRAY</t>
  </si>
  <si>
    <t>ModernaTX Inc.</t>
  </si>
  <si>
    <t>Insulated shipper - Credo S22 - 16L (Leasing)</t>
  </si>
  <si>
    <t>Ascendis Pharma AS</t>
  </si>
  <si>
    <t>Pick and Pack Cancellation Fee</t>
  </si>
  <si>
    <t>ASTELLAS FARMA BRASIL</t>
  </si>
  <si>
    <t>ASTELLAS</t>
  </si>
  <si>
    <t>Novocure Inc</t>
  </si>
  <si>
    <t>Insulated shipper - Credo S4 - 16L (Leasing)</t>
  </si>
  <si>
    <t>ASTRAZENECA</t>
  </si>
  <si>
    <t>Pick and Pack (Frozen)</t>
  </si>
  <si>
    <t>Temperature Monitoring Device (Frozen)</t>
  </si>
  <si>
    <t>AstraZeneca Pharmace</t>
  </si>
  <si>
    <t>Revenues- IC</t>
  </si>
  <si>
    <t>PassThrough - Total Freight</t>
  </si>
  <si>
    <t>AstraZeneca SA de CV</t>
  </si>
  <si>
    <t>Priovant Therapeutics Inc</t>
  </si>
  <si>
    <t>Insulated Shipper (large)</t>
  </si>
  <si>
    <t>AstraZeneca UK Ltd</t>
  </si>
  <si>
    <t>Pick and Pack (Ambient) - SSS</t>
  </si>
  <si>
    <t>AstraZeneca UK, Ltd.</t>
  </si>
  <si>
    <t>QED Therapeutics Inc</t>
  </si>
  <si>
    <t>Labeling / Relabeling Set Up GMP Room Fee</t>
  </si>
  <si>
    <t>AstraZeneca, L.P</t>
  </si>
  <si>
    <t>RemeGen Co Ltd</t>
  </si>
  <si>
    <t>Atlant Clinical Ltd</t>
  </si>
  <si>
    <t>Non-Drug Storage Frozen (per Shelf)</t>
  </si>
  <si>
    <t>Shionogi Inc</t>
  </si>
  <si>
    <t>Non-Drug Storage Refrigerated (per Pallet)</t>
  </si>
  <si>
    <t>Bausch Health US LLC</t>
  </si>
  <si>
    <t>Shire</t>
  </si>
  <si>
    <t>Baxalta</t>
  </si>
  <si>
    <t>BAYER</t>
  </si>
  <si>
    <t>Syneos Health LLC</t>
  </si>
  <si>
    <t>BEIGENE</t>
  </si>
  <si>
    <t>Beijing Wantai Biological Pharmacy Enterprise</t>
  </si>
  <si>
    <t>Teva Branded Pharmaceuticals Products R&amp;D Inc</t>
  </si>
  <si>
    <t>Bill &amp; Melinda Gates Medical Research Institute</t>
  </si>
  <si>
    <t>UCB Pharma SA</t>
  </si>
  <si>
    <t>Biogen Idec</t>
  </si>
  <si>
    <t>BIOGEN</t>
  </si>
  <si>
    <t>Ultragenyx Pharmaceutical Inc</t>
  </si>
  <si>
    <t>Boehringer Ingelheim</t>
  </si>
  <si>
    <t>BIPI</t>
  </si>
  <si>
    <t>Upstream Bio Inc</t>
  </si>
  <si>
    <t>Bristol-Myers Squibb</t>
  </si>
  <si>
    <t>BMS</t>
  </si>
  <si>
    <t>CELGENE</t>
  </si>
  <si>
    <t>Centocor, Inc.</t>
  </si>
  <si>
    <t>Chinook Therapeutics</t>
  </si>
  <si>
    <t>Eli Lilly</t>
  </si>
  <si>
    <t>Project Management (per hour)</t>
  </si>
  <si>
    <t>Chinook Therapeutics Inc</t>
  </si>
  <si>
    <t>Merck Sharp &amp; Dohme</t>
  </si>
  <si>
    <t>Clementia Pharmaceuticals Ins,</t>
  </si>
  <si>
    <t>IPSEN</t>
  </si>
  <si>
    <t>Clementia Pharmaceuticals Ins.</t>
  </si>
  <si>
    <t>Sanofi-Aventis</t>
  </si>
  <si>
    <t>PTC Duties Adjustment</t>
  </si>
  <si>
    <t>PTC Duties adjustments</t>
  </si>
  <si>
    <t>Cohortias International SAPI de CV</t>
  </si>
  <si>
    <t>DebioPharm SA</t>
  </si>
  <si>
    <t>Purchase Material A</t>
  </si>
  <si>
    <t>Covance Inc</t>
  </si>
  <si>
    <t>J&amp;JPRD</t>
  </si>
  <si>
    <t>Purchase Material B</t>
  </si>
  <si>
    <t>CSL</t>
  </si>
  <si>
    <t>Pfizer Inc (Groton)</t>
  </si>
  <si>
    <t>Rebill of services without Destruction Setup Fee - Jan19</t>
  </si>
  <si>
    <t>CSL Behring, LLC</t>
  </si>
  <si>
    <t>Shire Biologics</t>
  </si>
  <si>
    <t>Rebill of services without Destruction Setup Fee - Jul19</t>
  </si>
  <si>
    <t>Seattle Genetics</t>
  </si>
  <si>
    <t>Receipt fee Ambient (per Receipt)</t>
  </si>
  <si>
    <t>Viela Bio, Inc.</t>
  </si>
  <si>
    <t>Cytokinetics, Inc.</t>
  </si>
  <si>
    <t>DAIICHI</t>
  </si>
  <si>
    <t>Receipt fee Frozen (per Receipt_ID)</t>
  </si>
  <si>
    <t>Receipt fee of Ancillaries (per Receipt)</t>
  </si>
  <si>
    <t>Daiichi Sankyo, Inc.</t>
  </si>
  <si>
    <t>Gilead Sciences, Inc</t>
  </si>
  <si>
    <t>Receipt fee of Ancillaries (per Receipt_ID)</t>
  </si>
  <si>
    <t>DEBIOPHARM</t>
  </si>
  <si>
    <t>Zymeworks, Inc.</t>
  </si>
  <si>
    <t>Receipt fee Refrigerated (per Receipt)</t>
  </si>
  <si>
    <t>MedImmune, Inc.</t>
  </si>
  <si>
    <t>MerckKGaA</t>
  </si>
  <si>
    <t>DEFERRED</t>
  </si>
  <si>
    <t>Argenx bvba</t>
  </si>
  <si>
    <t>Pfizer R&amp;D UK Limite</t>
  </si>
  <si>
    <t>Labcorp Drug Develop</t>
  </si>
  <si>
    <t xml:space="preserve">Dizal Jiangsu Pharmaceutical Co Ltd </t>
  </si>
  <si>
    <t>Exelixis</t>
  </si>
  <si>
    <t>Reconciliation of Returns (per Shipper)</t>
  </si>
  <si>
    <t>Dorta &amp; Cia SMO Gestão</t>
  </si>
  <si>
    <t>Idorsia Pharmaceutic</t>
  </si>
  <si>
    <t>Eidos Therapeutics</t>
  </si>
  <si>
    <t>MicuRx Pharmaceutica</t>
  </si>
  <si>
    <t>Eiger Pharmaceuticals Inc</t>
  </si>
  <si>
    <t>Taiho Oncology, Inc.</t>
  </si>
  <si>
    <t>Secondary Room setup and Batch preparation (Refrigerated)</t>
  </si>
  <si>
    <t>ELI LILLY</t>
  </si>
  <si>
    <t>Single Panel Carton Label</t>
  </si>
  <si>
    <t>Eli Lilly &amp; Co,</t>
  </si>
  <si>
    <t>Galapagos nv</t>
  </si>
  <si>
    <t>PPD</t>
  </si>
  <si>
    <t>Storage Ambient (per Shelf) - SSS</t>
  </si>
  <si>
    <t>Eli Lilly and Compan</t>
  </si>
  <si>
    <t>Takeda Global R&amp;D</t>
  </si>
  <si>
    <t>EQRx</t>
  </si>
  <si>
    <t>F Hoffman La Roche</t>
  </si>
  <si>
    <t>ROCHE</t>
  </si>
  <si>
    <t>Teva Branded Pharm</t>
  </si>
  <si>
    <t>Storage of Pending Destructions (per Pallet)</t>
  </si>
  <si>
    <t>Tamper Sealing (Refrigerated)</t>
  </si>
  <si>
    <t>Fisher Bioservices Inc</t>
  </si>
  <si>
    <t>PPD Development, LP</t>
  </si>
  <si>
    <t>Translation Fee</t>
  </si>
  <si>
    <t>Fortrea Inc</t>
  </si>
  <si>
    <t>Unbilled IM fee (invoices 076/077/078</t>
  </si>
  <si>
    <t>Genentech</t>
  </si>
  <si>
    <t>PPD Development</t>
  </si>
  <si>
    <t>QA Approval per Batch Record</t>
  </si>
  <si>
    <t>Insulated Shipper (medium)</t>
  </si>
  <si>
    <t>GILEAD SCI</t>
  </si>
  <si>
    <t>Estimated Revenue from 16/04 - 01/05</t>
  </si>
  <si>
    <t>Gilead Sciences, Inc,</t>
  </si>
  <si>
    <t>GlaxoSmithKline</t>
  </si>
  <si>
    <t>Label Proof</t>
  </si>
  <si>
    <t>Janssen Pharmaceutic</t>
  </si>
  <si>
    <t>Medivation, Inc.</t>
  </si>
  <si>
    <t>Adjustment due to services rendered between 16/03 - 28/03</t>
  </si>
  <si>
    <t>Adjustment Estimated Revenue of the month 16/02 - 15/03</t>
  </si>
  <si>
    <t>Estimated Revenue from 16/04 - 02/05</t>
  </si>
  <si>
    <t>Grunenthal GmgH</t>
  </si>
  <si>
    <t>Ultragenyx Pharmaceu</t>
  </si>
  <si>
    <t>GSK</t>
  </si>
  <si>
    <t>Kartos Therapeutics,</t>
  </si>
  <si>
    <t>Estimated Revenue of the month from 16/03 - 15/04</t>
  </si>
  <si>
    <t>Zydus Therapeutics I</t>
  </si>
  <si>
    <t>Freight per Contract (per Return)</t>
  </si>
  <si>
    <t>Hangzhou Tigermed Consulting Co Ltd</t>
  </si>
  <si>
    <t>Quintiles, Inc.</t>
  </si>
  <si>
    <t>Storage of Pending Destructions (per Shelf)</t>
  </si>
  <si>
    <t>Novartis Pharma</t>
  </si>
  <si>
    <t>Hillevax</t>
  </si>
  <si>
    <t>Hoffmann-La Roche</t>
  </si>
  <si>
    <t>Horizon Therapeutics Ireland DAC</t>
  </si>
  <si>
    <t>HOSPIRA</t>
  </si>
  <si>
    <t>IBPCLIN Site</t>
  </si>
  <si>
    <t>Syneos Health Inc</t>
  </si>
  <si>
    <t>Estimated Revenue from 16/05 - 29/05</t>
  </si>
  <si>
    <t>IGM Biosciences</t>
  </si>
  <si>
    <t>Rebate 2019  Accrual reversal</t>
  </si>
  <si>
    <t>Pfizer Inc (NY)</t>
  </si>
  <si>
    <t>Back Translation Reconciliations</t>
  </si>
  <si>
    <t>Immutep GmbH</t>
  </si>
  <si>
    <t>Back Translations</t>
  </si>
  <si>
    <t>Inmunova SA</t>
  </si>
  <si>
    <t>New Translations</t>
  </si>
  <si>
    <t>Regulatory Consultation</t>
  </si>
  <si>
    <t>Inovio Pharmaceuticals Inc</t>
  </si>
  <si>
    <t>Receipt fee Ultra Frozen (per Receipt_ID)</t>
  </si>
  <si>
    <t>Insulated shipper - Small (Leasing)</t>
  </si>
  <si>
    <t>INVITROGEN ARGENTINA S.A.</t>
  </si>
  <si>
    <t>Bayer Accrual</t>
  </si>
  <si>
    <t>Astra Zeneca Duties</t>
  </si>
  <si>
    <t>Adjustment due to services rendered between 16/04 - 02/05</t>
  </si>
  <si>
    <t>Estimated Revenue from 16/05 - 30/05</t>
  </si>
  <si>
    <t>CM Accrual/Unbilled</t>
  </si>
  <si>
    <t>PM Accrual/Unbilled Reversal</t>
  </si>
  <si>
    <t>Medication Purchase Fee</t>
  </si>
  <si>
    <t>Reversal Bayer Accrual 2019 Final</t>
  </si>
  <si>
    <t>Population Health Research Institude</t>
  </si>
  <si>
    <t>Management Charge</t>
  </si>
  <si>
    <t>ADJ 606 Q2</t>
  </si>
  <si>
    <t>Kaleido Biosciences</t>
  </si>
  <si>
    <t>Remegen</t>
  </si>
  <si>
    <t>Emergency Receipt</t>
  </si>
  <si>
    <t>Day One Biopharmaceu</t>
  </si>
  <si>
    <t>Estimated Revenue from 16/06 - 26/06</t>
  </si>
  <si>
    <t>Kronos Bio Inc</t>
  </si>
  <si>
    <t>Population Health Re</t>
  </si>
  <si>
    <t>Adjustment due to services rendered between 16/05 - 30/05</t>
  </si>
  <si>
    <t>Labcorp Drug Development Inc,</t>
  </si>
  <si>
    <t>Shanghai Henlius Bio</t>
  </si>
  <si>
    <t>Adjustment Estimated Revenue of the month 16/04 - 15/05</t>
  </si>
  <si>
    <t>Labcorp Drug Development Inc.</t>
  </si>
  <si>
    <t>(CGC) Novartis Pharm</t>
  </si>
  <si>
    <t>Estimated Revenue from 16/06 - 27/06</t>
  </si>
  <si>
    <t>LACOG</t>
  </si>
  <si>
    <t>Estimated Revenue of the month from 16/05 - 15/06</t>
  </si>
  <si>
    <t>MEDIMMUNE</t>
  </si>
  <si>
    <t>Celcuity Inc</t>
  </si>
  <si>
    <t>COST OF DUTIES</t>
  </si>
  <si>
    <t>Zura Bio Ltd</t>
  </si>
  <si>
    <t>Eli Lilly &amp; Company</t>
  </si>
  <si>
    <t>Equipment Calibration and Qualification</t>
  </si>
  <si>
    <t>Medivation Inc,</t>
  </si>
  <si>
    <t>MEDIVATION</t>
  </si>
  <si>
    <t>Celcuity LLC</t>
  </si>
  <si>
    <t>Installation Services</t>
  </si>
  <si>
    <t>Washington Univ. Sch</t>
  </si>
  <si>
    <t>Compilation (per Kit)</t>
  </si>
  <si>
    <t>Merck and Co., Inc.</t>
  </si>
  <si>
    <t>Tamper Sealing (Ambient)</t>
  </si>
  <si>
    <t>Azafaros BV</t>
  </si>
  <si>
    <t>UF Instalation</t>
  </si>
  <si>
    <t>Resolution Latin America</t>
  </si>
  <si>
    <t>Adjustment due to services rendered between 16/06 - 27/06</t>
  </si>
  <si>
    <t>MERCK SERONO</t>
  </si>
  <si>
    <t>Adjustment Estimated Revenue of the month 16/05 - 15/06</t>
  </si>
  <si>
    <t>Novartis AG</t>
  </si>
  <si>
    <t>Estimated Revenue from 16/07 - 01/08</t>
  </si>
  <si>
    <t>Merck KGaA - surcharge</t>
  </si>
  <si>
    <t>Pfizer Inc (NY) - An</t>
  </si>
  <si>
    <t>Estimated Revenue of the month from 16/06 - 15/07</t>
  </si>
  <si>
    <t>Merck Sharp &amp; Dohme (No-Consolidate)</t>
  </si>
  <si>
    <t>Takeda Vaccines, Inc</t>
  </si>
  <si>
    <t>Dry Ice Supply (per Kg)</t>
  </si>
  <si>
    <t>Pfizer Inc</t>
  </si>
  <si>
    <t>Facility Labeling Expedite Charge</t>
  </si>
  <si>
    <t>PPD Argentina SA</t>
  </si>
  <si>
    <t>Estimated Revenue from 16/07 - 31/07</t>
  </si>
  <si>
    <t>Astria Therapeutics Inc</t>
  </si>
  <si>
    <t>mAbxience Research</t>
  </si>
  <si>
    <t>Adjustment due to services rendered between 16/07 - 01/08</t>
  </si>
  <si>
    <t>MILLENNIUM</t>
  </si>
  <si>
    <t>Adjustment Estimated Revenue of the month 16/06 - 15/07</t>
  </si>
  <si>
    <t>MorphoSys AG</t>
  </si>
  <si>
    <t>Estimated Revenue from 16/08 - 29/08</t>
  </si>
  <si>
    <t>NOVARTIS</t>
  </si>
  <si>
    <t>Estimated Revenue of the month from 16/07 - 15/08</t>
  </si>
  <si>
    <t>Novocure</t>
  </si>
  <si>
    <t>Estimated Revenue from 16/08 - 28/08</t>
  </si>
  <si>
    <t>OBG Pharmaceuticals Ltd</t>
  </si>
  <si>
    <t>Rebate 2020  Accrual</t>
  </si>
  <si>
    <t>Passage Bio Inc</t>
  </si>
  <si>
    <t>Credit Note Accrual</t>
  </si>
  <si>
    <t>Daiichi Sankyo Pharm</t>
  </si>
  <si>
    <t>Adjustment due to services rendered between 16/07 - 30/07</t>
  </si>
  <si>
    <t>Estimated Revenue from 16/08 - 27/08</t>
  </si>
  <si>
    <t>Estimated Revenue of the month from 16/08 - 15/09</t>
  </si>
  <si>
    <t>Polyphor AG</t>
  </si>
  <si>
    <t>Out of hours Receipt Fee</t>
  </si>
  <si>
    <t>GSK Vaccines Biologi</t>
  </si>
  <si>
    <t>Estimated Revenue from 16/09 - 25/09</t>
  </si>
  <si>
    <t>606 Adj jun20</t>
  </si>
  <si>
    <t>Adjustment due to services rendered between 16/08 - 29/08</t>
  </si>
  <si>
    <t>Adjustment Estimated Revenue of the month 16/07 - 15/08</t>
  </si>
  <si>
    <t>Estimated Revenue from 16/09 - 26/09</t>
  </si>
  <si>
    <t>Janssen R and D, L.L</t>
  </si>
  <si>
    <t>Returns / Destruction</t>
  </si>
  <si>
    <t>Unbilled Revenue VAC31518COV3001 due to dealy in contract and PO</t>
  </si>
  <si>
    <t>Annual rebate UCB</t>
  </si>
  <si>
    <t>MicuRX Pharmaceutica</t>
  </si>
  <si>
    <t>Adjustment due to services rendered between 16/09 - 26/09</t>
  </si>
  <si>
    <t>Insulated shipper - Credo S20M - 16L (Leasing)</t>
  </si>
  <si>
    <t>Costo Duties</t>
  </si>
  <si>
    <t>Quintiles</t>
  </si>
  <si>
    <t>QUINTILES</t>
  </si>
  <si>
    <t>Regeneron Pharma</t>
  </si>
  <si>
    <t>Reata Pharmaceuticals, Inc</t>
  </si>
  <si>
    <t>RedHill Biopharma Ltd</t>
  </si>
  <si>
    <t>Regeneron Pharmaceuticals</t>
  </si>
  <si>
    <t>Adjustment due to services rendered between 16/10 - 31/10</t>
  </si>
  <si>
    <t>Adjustment Estimated Revenue of the month 16/09 - 15/10</t>
  </si>
  <si>
    <t>Estimated Revenue from 16/11 - 28/11</t>
  </si>
  <si>
    <t xml:space="preserve">Roche </t>
  </si>
  <si>
    <t>Estimated Revenue of the month from 16/10 - 15/11</t>
  </si>
  <si>
    <t>S AVENTIS</t>
  </si>
  <si>
    <t>Estimated Revenue from 16/10 - 30/10</t>
  </si>
  <si>
    <t>Estimated Revenue from 16/11 - 27/11</t>
  </si>
  <si>
    <t>Connect Biopharm LLC</t>
  </si>
  <si>
    <t>Insulated shipper - Credo S22 - 12L (Lost Shipper Surcharge)</t>
  </si>
  <si>
    <t>Leasing</t>
  </si>
  <si>
    <t>Adjustment due to services rendered between 16/11 - 28/11</t>
  </si>
  <si>
    <t>Secura Bio Inc</t>
  </si>
  <si>
    <t>Sendum</t>
  </si>
  <si>
    <t>Janssen (AR)</t>
  </si>
  <si>
    <t>Adjustment Estimated Revenue of the month 16/10 - 15/11</t>
  </si>
  <si>
    <t>SERVIER</t>
  </si>
  <si>
    <t>MSD (AR)</t>
  </si>
  <si>
    <t>Estimated Revenue from 16/12 - 31/12</t>
  </si>
  <si>
    <t>Servier (AR)</t>
  </si>
  <si>
    <t>Site Management (AR)</t>
  </si>
  <si>
    <t>Estimated Revenue of the month from 16/11 - 15/12</t>
  </si>
  <si>
    <t>SHIRE</t>
  </si>
  <si>
    <t>Immunovant</t>
  </si>
  <si>
    <t>Clinical Ancillary Procurement Fee A (Per Unit)</t>
  </si>
  <si>
    <t>Maplight Therapeutics Inc</t>
  </si>
  <si>
    <t>Clinical Ancillary Purchase Fee</t>
  </si>
  <si>
    <t>Sinocelltech Ltd</t>
  </si>
  <si>
    <t>Sinocellth Ltda</t>
  </si>
  <si>
    <t xml:space="preserve"> Azidus Brasil Pesquisa Científica</t>
  </si>
  <si>
    <t>Sun Pharma Global FZE</t>
  </si>
  <si>
    <t>SUNPHARMA</t>
  </si>
  <si>
    <t>X LocalAdj (Rebate Accrual)</t>
  </si>
  <si>
    <t>606 Adj Dec20</t>
  </si>
  <si>
    <t>Sun Pharmaceutical Industries Ltd.</t>
  </si>
  <si>
    <t>Invoice 12BRAZ2020</t>
  </si>
  <si>
    <t>Jazz Pharmaceuticals Ireland</t>
  </si>
  <si>
    <t>Celgene Refund - Price Change</t>
  </si>
  <si>
    <t>Estimated Revenue from 18/01 - 31/01</t>
  </si>
  <si>
    <t>Suzhou Kintor Pharmaceuticals Inc</t>
  </si>
  <si>
    <t>Estimated Revenue of the month from 18/12 - 15/01</t>
  </si>
  <si>
    <t>Assembly of Kits (Ambient)</t>
  </si>
  <si>
    <t>Decompilation (per Kit)</t>
  </si>
  <si>
    <t>Taiho Oncology</t>
  </si>
  <si>
    <t>Estimated Revenue from 16/01 - 06/02</t>
  </si>
  <si>
    <t>Exp Freezer install / valid - Argentina</t>
  </si>
  <si>
    <t>Adjustment due to services rendered between 16/01 - 31/01</t>
  </si>
  <si>
    <t>Telios Pharma Inc</t>
  </si>
  <si>
    <t>Adjustment Estimated Revenue of the month 16/12 - 15/01</t>
  </si>
  <si>
    <t>Estimated Revenue of the month from 16/01 - 15/02</t>
  </si>
  <si>
    <t>Estimated Revenue from 16/02 - 06/03</t>
  </si>
  <si>
    <t>Theravance Biopharma Antibiotics, Inc</t>
  </si>
  <si>
    <t>THERAVANCE</t>
  </si>
  <si>
    <t>Adjustment</t>
  </si>
  <si>
    <t>Tibotec</t>
  </si>
  <si>
    <t>UCB-SCHWARZ</t>
  </si>
  <si>
    <t>Biogen Rebate 2020</t>
  </si>
  <si>
    <t xml:space="preserve">Rebate 2020 Biogen </t>
  </si>
  <si>
    <t>University Health Network</t>
  </si>
  <si>
    <t>Disassembly of Kits (Ambient)</t>
  </si>
  <si>
    <t>Adjustment due to services rendered between 16/02 - 28/02</t>
  </si>
  <si>
    <t>Vir Biotechnology Inc</t>
  </si>
  <si>
    <t>Estimated Revenue from 16/03 - 31/03</t>
  </si>
  <si>
    <t>Viracta Subsidiary Inc</t>
  </si>
  <si>
    <t>Estimated Revenue of the month from 16/01 - 15/03</t>
  </si>
  <si>
    <t>AoR per Site Shipment</t>
  </si>
  <si>
    <t>Worldwide Clinical</t>
  </si>
  <si>
    <t>Estimated Revenue from 16/03 - 03/04</t>
  </si>
  <si>
    <t>Diferença storage</t>
  </si>
  <si>
    <t>Worldwide Clinical Trials</t>
  </si>
  <si>
    <t>Ambient Shipment Medium Protection</t>
  </si>
  <si>
    <t>Courier Shipment Document Fee</t>
  </si>
  <si>
    <t>Courier Waybill Processing Fee</t>
  </si>
  <si>
    <t>Rebate 2021  Accrual</t>
  </si>
  <si>
    <t>Taxes Adjustment</t>
  </si>
  <si>
    <t>Temperature Monitoring Device Download / Reading</t>
  </si>
  <si>
    <t>Q1 2021 Bayer Volume Discount</t>
  </si>
  <si>
    <t>Adjustment due to services rendered between 16/04 - 30/04</t>
  </si>
  <si>
    <t>Estimated Revenue from 16/05 - 31/05</t>
  </si>
  <si>
    <t>Insulated shipper - Credo S4 - 12L (Lost Shipper Surcharge)</t>
  </si>
  <si>
    <t>Adjustment due to services rendered between 16/05 - 31/05</t>
  </si>
  <si>
    <t>Estimated Revenue from 16/06 - 30/06</t>
  </si>
  <si>
    <t>606 Adj Jun21</t>
  </si>
  <si>
    <t xml:space="preserve"> FX Translation </t>
  </si>
  <si>
    <t>Adjustment due to services rendered between 16/06 - 30/06</t>
  </si>
  <si>
    <t>Pfizer Inc.</t>
  </si>
  <si>
    <t>Insulated shipper - Credo S4 - 28L (Lost Shipper Surcharge)</t>
  </si>
  <si>
    <t>Janssen R&amp;D, L.L.C.</t>
  </si>
  <si>
    <t>Adjustment due to services rendered between 16/07 - 31/07</t>
  </si>
  <si>
    <t>Estimated Revenue from 16/08 - 31/08</t>
  </si>
  <si>
    <t>PPD Global Ltd</t>
  </si>
  <si>
    <t>Daiichi Sankyo</t>
  </si>
  <si>
    <t>Inventory Management Fee (per Protocol)</t>
  </si>
  <si>
    <t>Adjustment due to services rendered between 16/08 - 31/08</t>
  </si>
  <si>
    <t>Receipt fee Ambient of Controlled Drugs (per Receipt)</t>
  </si>
  <si>
    <t>File Close Out and Archiving or File Return (per Study)</t>
  </si>
  <si>
    <t>Insulated shipper - Credo S50M - 4L (Leasing)</t>
  </si>
  <si>
    <t>Storage - Ambient - Ambient (Per Pallet Per Month)</t>
  </si>
  <si>
    <t>Rebate UCB</t>
  </si>
  <si>
    <t>Estimated Revenue from 16/11 - 30/11</t>
  </si>
  <si>
    <t>Adjustment due to services rendered between 16/10 - 30/10</t>
  </si>
  <si>
    <t>Purchase Material C</t>
  </si>
  <si>
    <t>Medication Purchase Gemzar/Abraxane</t>
  </si>
  <si>
    <t>Rebate</t>
  </si>
  <si>
    <t>Rebate Allentown 2021</t>
  </si>
  <si>
    <t>NC PTC Freight</t>
  </si>
  <si>
    <t>Insulated shipper - Medium (Lost Shipper Surcharge)</t>
  </si>
  <si>
    <t>Rebate Basel</t>
  </si>
  <si>
    <t>Freight  Returns</t>
  </si>
  <si>
    <t>NonDrug Storage Ambient (per Pallet)</t>
  </si>
  <si>
    <t>Costo de Duties</t>
  </si>
  <si>
    <t>Insulated shipper - Credo S22 - 16L (Lost Shipper Surcharge)</t>
  </si>
  <si>
    <t xml:space="preserve">Project Management Fee </t>
  </si>
  <si>
    <t>Non- Drug Storage &amp; Returns storage Ambient (per pallet)</t>
  </si>
  <si>
    <t>Non-Drug Storage  &amp; Returns ambient Ambient (per pallet)</t>
  </si>
  <si>
    <t>Pick &amp; Pack (Ambient)</t>
  </si>
  <si>
    <t>Pick &amp; Pack Refrigerated</t>
  </si>
  <si>
    <t>Reconcilation of returns (per hour)</t>
  </si>
  <si>
    <t>Pick and Pack</t>
  </si>
  <si>
    <t>Project Management</t>
  </si>
  <si>
    <t>Adjustment Estimated Revenue of the month 16/11 - 15/12</t>
  </si>
  <si>
    <t>Estimated Revenue from 16/01 - 02/02</t>
  </si>
  <si>
    <t>Estimated Revenue of the month from 16/12 - 15/01</t>
  </si>
  <si>
    <t>DEFERRED INVENTORY</t>
  </si>
  <si>
    <t>Adjustment due to services rendered between 16/01 - 02/02</t>
  </si>
  <si>
    <t>Estimated Revenue from 16/02 - 02/03</t>
  </si>
  <si>
    <t>Rebate Adjustment</t>
  </si>
  <si>
    <t>Adjustment due to services rendered between 16/02 - 02/03</t>
  </si>
  <si>
    <t>Estimated Revenue from 16/03 - 30/03</t>
  </si>
  <si>
    <t>Annual Rebate 2018</t>
  </si>
  <si>
    <t>Adjustment due to services rendered between 16/03 - 30/03</t>
  </si>
  <si>
    <t>Estimated Revenue from 16/04 - 04/05</t>
  </si>
  <si>
    <t>Adjustment due to services rendered between 16/04 - 04/05</t>
  </si>
  <si>
    <t>Estimated Revenue from 16/05 - 01/06</t>
  </si>
  <si>
    <t>Adjustment due to services rendered between 16/05 - 01/06</t>
  </si>
  <si>
    <t>Estimated Revenue from 16/05 - 29/06</t>
  </si>
  <si>
    <t>Inventory Management Fee billed in Jan-19</t>
  </si>
  <si>
    <t>Data Logger Receipt billed in Mar-19</t>
  </si>
  <si>
    <t>Adjustment due to services rendered between 16/07 - 03/08</t>
  </si>
  <si>
    <t>Estimated Revenue from 16/09 - 28/09</t>
  </si>
  <si>
    <t>Adjustment due to services rendered between 16/09 - 28/09</t>
  </si>
  <si>
    <t>Estimated Revenue from 16/10 - 2/11</t>
  </si>
  <si>
    <t>Adjustment due to services rendered between 16/10 - 02/11</t>
  </si>
  <si>
    <t>Packaging adjustment 11/2019</t>
  </si>
  <si>
    <t>PM fees adjustment</t>
  </si>
  <si>
    <t>Adjustment due to services rendered between 16/11 - 30/11</t>
  </si>
  <si>
    <t>Bayer Accrual 2018 Year</t>
  </si>
  <si>
    <t>Reversal Bayer accrual 2018</t>
  </si>
  <si>
    <t>Estimated Revenue from 16/04 - 4/05</t>
  </si>
  <si>
    <t>Annual Rebate for Bayer 2018</t>
  </si>
  <si>
    <t xml:space="preserve">Comparator Freight </t>
  </si>
  <si>
    <t>Adjustment Rebate</t>
  </si>
  <si>
    <t>Estimated Revenue from 16/05 - 04/06</t>
  </si>
  <si>
    <t>Annual Rebate for UCB Pharma 2018</t>
  </si>
  <si>
    <t>Bayer Accrual 2019 1 Half</t>
  </si>
  <si>
    <t>Destruction set up fee</t>
  </si>
  <si>
    <t>Credit Note for Difference in discount applied in
May 2019 (2% instead of 3%)</t>
  </si>
  <si>
    <t>Credit Note for Difference in discount applied in May 2019 (2% instead of 3%)</t>
  </si>
  <si>
    <t>All services</t>
  </si>
  <si>
    <t>Cost of PTC Duties</t>
  </si>
  <si>
    <t>Bayer Accrual 2019 Q3</t>
  </si>
  <si>
    <t>Adjustment due to services rendered between 16/10 - 2/11</t>
  </si>
  <si>
    <t>Estimated Revenue from 16/01 - 01/02</t>
  </si>
  <si>
    <t>Storage Returns (per Pallet)</t>
  </si>
  <si>
    <t>Adjustments booked in general ledger due to increase in rates % of PIS and COFINS since Jan/19</t>
  </si>
  <si>
    <t>Receipt fee Ambient (per Receipt_ID) - SSS</t>
  </si>
  <si>
    <t>Estimated Revenue from 16/02 - 01/03</t>
  </si>
  <si>
    <t>Estimated Revenue from 16/03 - 29/03</t>
  </si>
  <si>
    <t>Rebate 2018</t>
  </si>
  <si>
    <t>CREDIT NOTE NBR. 0001-00000219</t>
  </si>
  <si>
    <t>Manual Invoice 0003-00000076 Diferença (ajuste)</t>
  </si>
  <si>
    <t>Manual Invoice 0003-00000077 Diferença (ajuste)</t>
  </si>
  <si>
    <t>Rebate 2019</t>
  </si>
  <si>
    <t>606 Adj</t>
  </si>
  <si>
    <t>Rebate 2019  Accrual</t>
  </si>
  <si>
    <t>Unbilled balance adjustment</t>
  </si>
  <si>
    <t>Insulated shipper - Credo S22 - 56L (Leasing)</t>
  </si>
  <si>
    <t>Cost per Shipment</t>
  </si>
  <si>
    <t>Project and Inventory</t>
  </si>
  <si>
    <t xml:space="preserve">Receipt of medication </t>
  </si>
  <si>
    <t>Set- up  fees</t>
  </si>
  <si>
    <t>Storage Refrigerated(per Pallet)</t>
  </si>
  <si>
    <t xml:space="preserve"> CSOS - Storage overages</t>
  </si>
  <si>
    <t xml:space="preserve">Additional Reports </t>
  </si>
  <si>
    <t>Adjustment due to services rendered between 116/04 - 30/04</t>
  </si>
  <si>
    <t>Destruction (per Process)</t>
  </si>
  <si>
    <t>Adjustment Estimated Revenue of the month</t>
  </si>
  <si>
    <t>Surcharge Credit Note</t>
  </si>
  <si>
    <t>Freight Shipments</t>
  </si>
  <si>
    <t>Materials</t>
  </si>
  <si>
    <t>Receipts</t>
  </si>
  <si>
    <t>Setup Fees</t>
  </si>
  <si>
    <t>Labeling / Relabeling</t>
  </si>
  <si>
    <t>Pass Through - Freight</t>
  </si>
  <si>
    <t>Ajuste Surcharge factura Agosto</t>
  </si>
  <si>
    <t>606 Adj Sep22</t>
  </si>
  <si>
    <t>Estimated Revenue from 16/09 - 31/10</t>
  </si>
  <si>
    <t>Receipt (per Kit)</t>
  </si>
  <si>
    <t>Comparator -Novocure Amended Brazil Rebill</t>
  </si>
  <si>
    <t>Destruction (per Kg) Dec</t>
  </si>
  <si>
    <t>Adjustment due to services rendered between 16/11 - 31/11</t>
  </si>
  <si>
    <t>Adjustment Estimated Revenue of the month 16/11 - 15/11</t>
  </si>
  <si>
    <t>Estimated Revenue from 16/01 - 31/01</t>
  </si>
  <si>
    <t xml:space="preserve">Reconciliation of Returns (per Hour) </t>
  </si>
  <si>
    <t>Insulated shipper - Credo S22 - 28L (Lost Shipper Surcharge)</t>
  </si>
  <si>
    <t>Estimated Revenue from 16/04 - 31/04</t>
  </si>
  <si>
    <t>CAM Commercial Agrement, Credit Note</t>
  </si>
  <si>
    <t>Volume Rebate</t>
  </si>
  <si>
    <t>Pick&amp;Pack Cancel Fee-Amb Ship High Protection (Post P&amp;P)</t>
  </si>
  <si>
    <t>Insulated shipper - Large (Lost Shipper Surcharge)</t>
  </si>
  <si>
    <t>Cost Duties</t>
  </si>
  <si>
    <t>cambio de fcatura por error en precio</t>
  </si>
  <si>
    <t>Credit Note Project Management Fee</t>
  </si>
  <si>
    <t>Estimated Revenue from 16/09 - 30/09</t>
  </si>
  <si>
    <t>Provision NC Pfizer</t>
  </si>
  <si>
    <t>GMO fee</t>
  </si>
  <si>
    <t>Reversal Provision NC Pfizer</t>
  </si>
  <si>
    <t>Setup Fee 2022</t>
  </si>
  <si>
    <t>Project Management Fee 2022</t>
  </si>
  <si>
    <t>Project Management Fee 2023</t>
  </si>
  <si>
    <t>Adjustment due to services rendered between 16/09 - 31/09</t>
  </si>
  <si>
    <t>Insulated shipper - Credo S20M - 16L (Lost Shipper Surcharge</t>
  </si>
  <si>
    <t>Non Drug (Per Shelf Per Month)</t>
  </si>
  <si>
    <t xml:space="preserve">Non-Drug Storage &amp; Returns Storage Ambient (per Pallet) </t>
  </si>
  <si>
    <t>Destruction (per Kg) y Destruction Setup Fee</t>
  </si>
  <si>
    <t>Credit Note Surcharge</t>
  </si>
  <si>
    <t>Estimated Revenue Days 15</t>
  </si>
  <si>
    <t>Rebates</t>
  </si>
  <si>
    <t>CN Duties Eli lilly</t>
  </si>
  <si>
    <t>Pick and Pack (Ultra Frozen)</t>
  </si>
  <si>
    <t>Nota credito</t>
  </si>
  <si>
    <t>FX Traslation</t>
  </si>
  <si>
    <t>Adjustment due services rendered 15days</t>
  </si>
  <si>
    <t>Medication Purchase D (Per Unit)</t>
  </si>
  <si>
    <t>Insulated shipper - Credo S4 - 16L (Lost Shipper Surcharge)</t>
  </si>
  <si>
    <t>Elimination  Revenue billed by Allentow</t>
  </si>
  <si>
    <t>FX Translation  Revenue  Transfer Pricng</t>
  </si>
  <si>
    <t>Transfer Pricing  Allentown</t>
  </si>
  <si>
    <t>TP  Services Rebilled</t>
  </si>
  <si>
    <t>Delabeling (per Label)</t>
  </si>
  <si>
    <t>Storage Ultra Frozen (per Pallet)</t>
  </si>
  <si>
    <t>Adjustment Estimated Revenue of the month 16/98 - 15/10</t>
  </si>
  <si>
    <t>Estimated Revenue from 16109 - 31/10</t>
  </si>
  <si>
    <t>Storage ambient</t>
  </si>
  <si>
    <t>Storage Controlled Drug - Refrigerated (per Shelf)</t>
  </si>
  <si>
    <t>Purchase Material D</t>
  </si>
  <si>
    <t>Estimated Revenue from 16/12 - 31/01</t>
  </si>
  <si>
    <t>Factura por Anulacion de NC 505 de Allentown</t>
  </si>
  <si>
    <t>Insulated Shipper (small)</t>
  </si>
  <si>
    <t>PassThrough - Materials</t>
  </si>
  <si>
    <t>Medication Purchase E (Per Unit)</t>
  </si>
  <si>
    <t>Medication Purchase F (Per Unit)</t>
  </si>
  <si>
    <t>BSLATAM Revenue</t>
  </si>
  <si>
    <t>Destruction (per Kg</t>
  </si>
  <si>
    <t>Cost per Kit Other Services</t>
  </si>
  <si>
    <t>Pick and Pack (Bulk)</t>
  </si>
  <si>
    <t>Credit Note</t>
  </si>
  <si>
    <t>Unbilled Swedesboro JUN Y JUL</t>
  </si>
  <si>
    <t>CREDO 12L CREDO 28L and Components</t>
  </si>
  <si>
    <t>Subsequent Setup Fee</t>
  </si>
  <si>
    <t>Credo 12-28-Components</t>
  </si>
  <si>
    <t>Receipt fee Ultra Frozen (per Receipt)</t>
  </si>
  <si>
    <t>CREDO 12L</t>
  </si>
  <si>
    <t>CREDO 28L</t>
  </si>
  <si>
    <t>BSTransferPricing</t>
  </si>
  <si>
    <t>Novartis Succeed rebate cross charge YTD 25/06</t>
  </si>
  <si>
    <t>Medication Purchase G (Per Unit)</t>
  </si>
  <si>
    <t>Credit Note - Novartis 2025- Basel</t>
  </si>
  <si>
    <t>BSBrazil TP Revenue</t>
  </si>
  <si>
    <t>NC Freight provision</t>
  </si>
  <si>
    <t>LocalAdj-15 days (Previous Mth)</t>
  </si>
  <si>
    <t>LocalAdj-15 days (Current Mth)</t>
  </si>
  <si>
    <t>Booklet Labels</t>
  </si>
  <si>
    <t>Reversa NC Freight provision</t>
  </si>
  <si>
    <t>Rebate Accrual Q4-2025</t>
  </si>
  <si>
    <t>FX Adjustment</t>
  </si>
  <si>
    <t xml:space="preserve">Others </t>
  </si>
  <si>
    <t>REVERSION PROV ENERO</t>
  </si>
  <si>
    <t>Estimated Revenue from 16/01 - 28/02</t>
  </si>
  <si>
    <t>Transfer Princing 40% 2603</t>
  </si>
  <si>
    <t>Pick and Pack - Miscellaneous - Bulk Shipment - Frozen</t>
  </si>
  <si>
    <t>Proforma invoice (Mexico)</t>
  </si>
  <si>
    <t>Shipper - Single Use - Frozen - Credo S20M - 16L</t>
  </si>
  <si>
    <t>Non Drug / Returns (Per Pallet Per Month)</t>
  </si>
  <si>
    <t xml:space="preserve">Transfer Pricing </t>
  </si>
  <si>
    <t>Unbilled Medication Purchase A (Per Unit)</t>
  </si>
  <si>
    <t>UnbilledMedication Purchase B (Per Unit)</t>
  </si>
  <si>
    <t>Connection</t>
  </si>
  <si>
    <t>CMR</t>
  </si>
  <si>
    <t>Scenario#</t>
  </si>
  <si>
    <t>Actual</t>
  </si>
  <si>
    <t>;Year#</t>
  </si>
  <si>
    <t>;Period#</t>
  </si>
  <si>
    <t>May</t>
  </si>
  <si>
    <t>;Entity#</t>
  </si>
  <si>
    <t>BSDepotsLA</t>
  </si>
  <si>
    <t>BSLatamTP</t>
  </si>
  <si>
    <t>BSBrazilTP</t>
  </si>
  <si>
    <t>BSMexicoTP</t>
  </si>
  <si>
    <t>BSChileTP</t>
  </si>
  <si>
    <t>;Value#</t>
  </si>
  <si>
    <t>;Account#</t>
  </si>
  <si>
    <t>ColumnA</t>
  </si>
  <si>
    <t>;ICP#</t>
  </si>
  <si>
    <t>[ICP Top]</t>
  </si>
  <si>
    <t>;Custom1#</t>
  </si>
  <si>
    <t>Subaccounts</t>
  </si>
  <si>
    <t>;Custom2#</t>
  </si>
  <si>
    <t>BSDPL</t>
  </si>
  <si>
    <t>;Custom3#</t>
  </si>
  <si>
    <t>TotalDataCMR</t>
  </si>
  <si>
    <t>;Custom4#</t>
  </si>
  <si>
    <t>C4None</t>
  </si>
  <si>
    <t>Function</t>
  </si>
  <si>
    <t>COS_NOFUNCTION</t>
  </si>
  <si>
    <t>;Geography#</t>
  </si>
  <si>
    <t>Geography</t>
  </si>
  <si>
    <t>Total Revenue  per site</t>
  </si>
  <si>
    <t>Revenue by PL</t>
  </si>
  <si>
    <t>TP entities</t>
  </si>
  <si>
    <t xml:space="preserve">Total Latam </t>
  </si>
  <si>
    <t>Local</t>
  </si>
  <si>
    <t xml:space="preserve">Allentown </t>
  </si>
  <si>
    <t>Dif</t>
  </si>
  <si>
    <t>Total latam</t>
  </si>
  <si>
    <t>Total</t>
  </si>
  <si>
    <t>OK</t>
  </si>
  <si>
    <t xml:space="preserve">Dawn Allentown </t>
  </si>
  <si>
    <t>Dawn</t>
  </si>
  <si>
    <t>100% Ryan+handling</t>
  </si>
  <si>
    <t>local sites</t>
  </si>
  <si>
    <t>Dif OK</t>
  </si>
  <si>
    <t>PARG</t>
  </si>
  <si>
    <t>PBRA</t>
  </si>
  <si>
    <t>PCHI</t>
  </si>
  <si>
    <t>PMEX</t>
  </si>
  <si>
    <t>may</t>
  </si>
  <si>
    <t>Validación Total Revenue  per site</t>
  </si>
  <si>
    <t>Validación</t>
  </si>
  <si>
    <t xml:space="preserve"> total Brazil</t>
  </si>
  <si>
    <t xml:space="preserve">Latam </t>
  </si>
  <si>
    <t>Revenue sin facturas TP</t>
  </si>
  <si>
    <t>(Multiple Items)</t>
  </si>
  <si>
    <t>Prod Lookup</t>
  </si>
  <si>
    <t>Concat</t>
  </si>
  <si>
    <t>Cust Lookup</t>
  </si>
  <si>
    <t>TRIM- EL4name</t>
  </si>
  <si>
    <t>TRIM- EL3name</t>
  </si>
  <si>
    <t>Source</t>
  </si>
  <si>
    <t>Original GrpCode</t>
  </si>
  <si>
    <t>Segment</t>
  </si>
  <si>
    <t>compare</t>
  </si>
  <si>
    <t>Local Adjustment</t>
  </si>
  <si>
    <t>BSBRAZILUSD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</si>
</sst>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$&quot;#,##0_);[Red]\(&quot;$&quot;#,##0\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[$-10409]000\1\-00000000"/>
    <numFmt numFmtId="167" formatCode="_(* #,##0.0_);_(* \(#,##0.0\);_(* &quot;-&quot;??_);_(@_)"/>
    <numFmt numFmtId="168" formatCode="_-&quot;$&quot;* #,##0_-;\-&quot;$&quot;* #,##0_-;_-&quot;$&quot;* &quot;-&quot;??_-;_-@_-"/>
    <numFmt numFmtId="169" formatCode="_(* #,##0.00000_);_(* \(#,##0.00000\);_(* &quot;-&quot;?????_);_(@_)"/>
    <numFmt numFmtId="170" formatCode="#,##0.0_);[Red]\(#,##0.0\)"/>
    <numFmt numFmtId="171" formatCode="_(* #,##0_);_(* \(#,##0\);_(* &quot;-&quot;??_);_(@_)"/>
    <numFmt numFmtId="172" formatCode="0.000000000"/>
  </numFmts>
  <fonts count="29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8"/>
      <color theme="3"/>
      <name val="Segoe UI"/>
      <family val="2"/>
    </font>
    <font>
      <sz val="8"/>
      <color theme="3"/>
      <name val="Segoe UI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theme="3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C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7">
    <xf numFmtId="0" fontId="0" fillId="0" borderId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3" fillId="0" borderId="0"/>
    <xf numFmtId="165" fontId="9" fillId="0" borderId="0" applyFont="0" applyFill="0" applyBorder="0" applyAlignment="0" applyProtection="0"/>
    <xf numFmtId="0" fontId="18" fillId="0" borderId="0"/>
    <xf numFmtId="0" fontId="21" fillId="0" borderId="0"/>
  </cellStyleXfs>
  <cellXfs count="16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3" borderId="0" xfId="0" applyFill="1"/>
    <xf numFmtId="14" fontId="0" fillId="0" borderId="0" xfId="0" applyNumberFormat="1"/>
    <xf numFmtId="0" fontId="3" fillId="4" borderId="1" xfId="0" applyFont="1" applyFill="1" applyBorder="1"/>
    <xf numFmtId="0" fontId="4" fillId="0" borderId="0" xfId="0" applyFont="1"/>
    <xf numFmtId="0" fontId="6" fillId="0" borderId="0" xfId="0" applyFont="1"/>
    <xf numFmtId="0" fontId="2" fillId="0" borderId="0" xfId="0" applyFont="1"/>
    <xf numFmtId="0" fontId="0" fillId="5" borderId="0" xfId="0" applyFill="1"/>
    <xf numFmtId="0" fontId="5" fillId="0" borderId="0" xfId="0" applyFont="1"/>
    <xf numFmtId="0" fontId="3" fillId="0" borderId="0" xfId="0" applyFont="1"/>
    <xf numFmtId="0" fontId="7" fillId="3" borderId="0" xfId="0" applyFont="1" applyFill="1"/>
    <xf numFmtId="0" fontId="8" fillId="0" borderId="0" xfId="0" applyFont="1"/>
    <xf numFmtId="0" fontId="0" fillId="0" borderId="0" xfId="0" applyAlignment="1">
      <alignment wrapText="1"/>
    </xf>
    <xf numFmtId="0" fontId="0" fillId="6" borderId="0" xfId="0" applyFill="1"/>
    <xf numFmtId="166" fontId="10" fillId="0" borderId="0" xfId="0" applyNumberFormat="1" applyFont="1" applyAlignment="1">
      <alignment horizontal="right" vertical="center" wrapText="1" readingOrder="1"/>
    </xf>
    <xf numFmtId="167" fontId="1" fillId="2" borderId="1" xfId="1" applyNumberFormat="1" applyFont="1" applyFill="1" applyBorder="1" applyAlignment="1">
      <alignment horizontal="right"/>
    </xf>
    <xf numFmtId="167" fontId="0" fillId="0" borderId="0" xfId="1" applyNumberFormat="1" applyFont="1"/>
    <xf numFmtId="167" fontId="0" fillId="6" borderId="0" xfId="1" applyNumberFormat="1" applyFont="1" applyFill="1"/>
    <xf numFmtId="0" fontId="0" fillId="0" borderId="0" xfId="1" applyNumberFormat="1" applyFont="1" applyAlignment="1">
      <alignment horizontal="right"/>
    </xf>
    <xf numFmtId="0" fontId="0" fillId="7" borderId="0" xfId="0" applyFill="1"/>
    <xf numFmtId="0" fontId="6" fillId="7" borderId="0" xfId="0" applyFont="1" applyFill="1"/>
    <xf numFmtId="0" fontId="1" fillId="8" borderId="1" xfId="0" applyFont="1" applyFill="1" applyBorder="1"/>
    <xf numFmtId="167" fontId="1" fillId="8" borderId="1" xfId="1" applyNumberFormat="1" applyFont="1" applyFill="1" applyBorder="1"/>
    <xf numFmtId="0" fontId="0" fillId="9" borderId="0" xfId="0" applyFill="1"/>
    <xf numFmtId="0" fontId="0" fillId="0" borderId="0" xfId="1" applyNumberFormat="1" applyFont="1" applyAlignment="1">
      <alignment horizontal="left" indent="1"/>
    </xf>
    <xf numFmtId="0" fontId="1" fillId="2" borderId="2" xfId="0" applyFont="1" applyFill="1" applyBorder="1"/>
    <xf numFmtId="0" fontId="0" fillId="0" borderId="1" xfId="0" applyBorder="1"/>
    <xf numFmtId="43" fontId="11" fillId="10" borderId="0" xfId="1" applyFont="1" applyFill="1" applyBorder="1" applyAlignment="1">
      <alignment horizontal="center" vertical="center" wrapText="1"/>
    </xf>
    <xf numFmtId="43" fontId="12" fillId="10" borderId="0" xfId="1" applyFont="1" applyFill="1" applyBorder="1" applyAlignment="1">
      <alignment horizontal="center" vertical="center" wrapText="1"/>
    </xf>
    <xf numFmtId="43" fontId="12" fillId="0" borderId="0" xfId="1" applyFont="1" applyFill="1" applyBorder="1" applyAlignment="1">
      <alignment horizontal="center" vertical="center" wrapText="1"/>
    </xf>
    <xf numFmtId="169" fontId="14" fillId="6" borderId="0" xfId="3" applyNumberFormat="1" applyFont="1" applyFill="1" applyAlignment="1">
      <alignment horizontal="center"/>
    </xf>
    <xf numFmtId="0" fontId="1" fillId="11" borderId="1" xfId="0" applyFont="1" applyFill="1" applyBorder="1"/>
    <xf numFmtId="0" fontId="15" fillId="0" borderId="0" xfId="0" applyFont="1"/>
    <xf numFmtId="0" fontId="0" fillId="3" borderId="0" xfId="0" applyFill="1" applyAlignment="1">
      <alignment wrapText="1"/>
    </xf>
    <xf numFmtId="0" fontId="1" fillId="2" borderId="3" xfId="0" applyFont="1" applyFill="1" applyBorder="1"/>
    <xf numFmtId="0" fontId="10" fillId="0" borderId="0" xfId="0" applyFont="1" applyAlignment="1">
      <alignment wrapText="1" readingOrder="1"/>
    </xf>
    <xf numFmtId="167" fontId="0" fillId="6" borderId="0" xfId="0" applyNumberFormat="1" applyFill="1"/>
    <xf numFmtId="0" fontId="0" fillId="12" borderId="0" xfId="0" applyFill="1"/>
    <xf numFmtId="0" fontId="17" fillId="0" borderId="0" xfId="0" applyFont="1" applyAlignment="1">
      <alignment wrapText="1"/>
    </xf>
    <xf numFmtId="0" fontId="14" fillId="0" borderId="0" xfId="0" applyFont="1" applyAlignment="1">
      <alignment horizontal="left" vertical="top"/>
    </xf>
    <xf numFmtId="168" fontId="0" fillId="0" borderId="0" xfId="2" applyNumberFormat="1" applyFont="1" applyFill="1"/>
    <xf numFmtId="168" fontId="0" fillId="0" borderId="0" xfId="0" applyNumberFormat="1"/>
    <xf numFmtId="16" fontId="0" fillId="0" borderId="0" xfId="0" applyNumberFormat="1"/>
    <xf numFmtId="0" fontId="14" fillId="0" borderId="0" xfId="0" applyFont="1"/>
    <xf numFmtId="6" fontId="18" fillId="0" borderId="0" xfId="0" applyNumberFormat="1" applyFont="1"/>
    <xf numFmtId="0" fontId="10" fillId="0" borderId="0" xfId="0" applyFont="1" applyAlignment="1">
      <alignment horizontal="right" vertical="center" wrapText="1" readingOrder="1"/>
    </xf>
    <xf numFmtId="0" fontId="18" fillId="0" borderId="0" xfId="0" applyFont="1"/>
    <xf numFmtId="0" fontId="0" fillId="0" borderId="0" xfId="0" quotePrefix="1"/>
    <xf numFmtId="0" fontId="15" fillId="0" borderId="0" xfId="0" applyFont="1" applyAlignment="1">
      <alignment wrapText="1"/>
    </xf>
    <xf numFmtId="0" fontId="0" fillId="6" borderId="0" xfId="0" applyFill="1" applyAlignment="1">
      <alignment wrapText="1"/>
    </xf>
    <xf numFmtId="15" fontId="10" fillId="0" borderId="0" xfId="0" applyNumberFormat="1" applyFont="1" applyAlignment="1">
      <alignment wrapText="1" readingOrder="1"/>
    </xf>
    <xf numFmtId="0" fontId="0" fillId="0" borderId="0" xfId="0" applyAlignment="1">
      <alignment horizontal="center"/>
    </xf>
    <xf numFmtId="0" fontId="15" fillId="6" borderId="0" xfId="0" applyFont="1" applyFill="1" applyAlignment="1">
      <alignment wrapText="1"/>
    </xf>
    <xf numFmtId="0" fontId="3" fillId="0" borderId="0" xfId="0" applyFont="1" applyAlignment="1">
      <alignment horizontal="right"/>
    </xf>
    <xf numFmtId="0" fontId="3" fillId="13" borderId="0" xfId="0" applyFont="1" applyFill="1"/>
    <xf numFmtId="0" fontId="0" fillId="13" borderId="0" xfId="0" applyFill="1"/>
    <xf numFmtId="9" fontId="3" fillId="13" borderId="0" xfId="0" applyNumberFormat="1" applyFont="1" applyFill="1"/>
    <xf numFmtId="9" fontId="0" fillId="13" borderId="0" xfId="0" applyNumberFormat="1" applyFill="1"/>
    <xf numFmtId="4" fontId="0" fillId="0" borderId="0" xfId="0" applyNumberFormat="1"/>
    <xf numFmtId="0" fontId="0" fillId="0" borderId="0" xfId="0" applyAlignment="1">
      <alignment horizontal="left"/>
    </xf>
    <xf numFmtId="0" fontId="19" fillId="1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9" fillId="0" borderId="0" xfId="4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4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left"/>
    </xf>
    <xf numFmtId="0" fontId="0" fillId="14" borderId="0" xfId="0" applyFill="1" applyAlignment="1">
      <alignment wrapText="1"/>
    </xf>
    <xf numFmtId="170" fontId="21" fillId="0" borderId="0" xfId="6" applyNumberFormat="1"/>
    <xf numFmtId="170" fontId="20" fillId="0" borderId="0" xfId="6" applyNumberFormat="1" applyFont="1"/>
    <xf numFmtId="0" fontId="21" fillId="0" borderId="0" xfId="6" applyAlignment="1">
      <alignment horizontal="left"/>
    </xf>
    <xf numFmtId="49" fontId="21" fillId="0" borderId="0" xfId="6" applyNumberFormat="1" applyAlignment="1">
      <alignment horizontal="left"/>
    </xf>
    <xf numFmtId="38" fontId="21" fillId="0" borderId="0" xfId="6" applyNumberFormat="1" applyAlignment="1">
      <alignment horizontal="left"/>
    </xf>
    <xf numFmtId="0" fontId="22" fillId="0" borderId="0" xfId="6" applyFont="1"/>
    <xf numFmtId="43" fontId="21" fillId="0" borderId="0" xfId="1" applyFont="1" applyBorder="1" applyAlignment="1">
      <alignment horizontal="center"/>
    </xf>
    <xf numFmtId="43" fontId="20" fillId="0" borderId="5" xfId="1" applyFont="1" applyBorder="1" applyAlignment="1">
      <alignment horizontal="center"/>
    </xf>
    <xf numFmtId="0" fontId="22" fillId="0" borderId="4" xfId="6" applyFont="1" applyBorder="1"/>
    <xf numFmtId="43" fontId="21" fillId="0" borderId="4" xfId="1" applyFont="1" applyBorder="1" applyAlignment="1">
      <alignment horizontal="center"/>
    </xf>
    <xf numFmtId="170" fontId="21" fillId="0" borderId="4" xfId="6" applyNumberFormat="1" applyBorder="1"/>
    <xf numFmtId="43" fontId="20" fillId="15" borderId="5" xfId="1" applyFont="1" applyFill="1" applyBorder="1" applyAlignment="1">
      <alignment horizontal="center"/>
    </xf>
    <xf numFmtId="0" fontId="0" fillId="0" borderId="0" xfId="0" pivotButton="1"/>
    <xf numFmtId="43" fontId="0" fillId="0" borderId="0" xfId="1" applyFont="1"/>
    <xf numFmtId="43" fontId="2" fillId="0" borderId="0" xfId="1" applyFont="1"/>
    <xf numFmtId="4" fontId="2" fillId="0" borderId="0" xfId="0" applyNumberFormat="1" applyFont="1"/>
    <xf numFmtId="3" fontId="0" fillId="0" borderId="0" xfId="0" applyNumberFormat="1"/>
    <xf numFmtId="0" fontId="3" fillId="17" borderId="0" xfId="0" applyFont="1" applyFill="1"/>
    <xf numFmtId="0" fontId="3" fillId="16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43" fontId="3" fillId="4" borderId="0" xfId="1" applyFont="1" applyFill="1" applyBorder="1"/>
    <xf numFmtId="0" fontId="3" fillId="4" borderId="0" xfId="1" applyNumberFormat="1" applyFont="1" applyFill="1" applyBorder="1"/>
    <xf numFmtId="2" fontId="3" fillId="17" borderId="0" xfId="0" applyNumberFormat="1" applyFont="1" applyFill="1"/>
    <xf numFmtId="2" fontId="3" fillId="3" borderId="0" xfId="0" applyNumberFormat="1" applyFont="1" applyFill="1"/>
    <xf numFmtId="0" fontId="0" fillId="0" borderId="0" xfId="0" applyAlignment="1">
      <alignment horizontal="left" indent="1"/>
    </xf>
    <xf numFmtId="43" fontId="20" fillId="0" borderId="0" xfId="1" applyFont="1" applyBorder="1" applyAlignment="1">
      <alignment horizontal="center"/>
    </xf>
    <xf numFmtId="38" fontId="21" fillId="15" borderId="0" xfId="6" applyNumberFormat="1" applyFill="1" applyAlignment="1">
      <alignment horizontal="left"/>
    </xf>
    <xf numFmtId="43" fontId="21" fillId="15" borderId="0" xfId="1" applyFont="1" applyFill="1" applyBorder="1" applyAlignment="1">
      <alignment horizontal="center"/>
    </xf>
    <xf numFmtId="43" fontId="21" fillId="15" borderId="4" xfId="1" applyFont="1" applyFill="1" applyBorder="1" applyAlignment="1">
      <alignment horizontal="center"/>
    </xf>
    <xf numFmtId="38" fontId="21" fillId="7" borderId="0" xfId="6" applyNumberFormat="1" applyFill="1" applyAlignment="1">
      <alignment horizontal="left"/>
    </xf>
    <xf numFmtId="43" fontId="21" fillId="7" borderId="0" xfId="1" applyFont="1" applyFill="1" applyBorder="1" applyAlignment="1">
      <alignment horizontal="center"/>
    </xf>
    <xf numFmtId="43" fontId="21" fillId="7" borderId="4" xfId="1" applyFont="1" applyFill="1" applyBorder="1" applyAlignment="1">
      <alignment horizontal="center"/>
    </xf>
    <xf numFmtId="43" fontId="20" fillId="7" borderId="0" xfId="1" applyFont="1" applyFill="1" applyBorder="1" applyAlignment="1">
      <alignment horizontal="center"/>
    </xf>
    <xf numFmtId="170" fontId="20" fillId="0" borderId="0" xfId="6" applyNumberFormat="1" applyFont="1" applyAlignment="1">
      <alignment horizontal="center"/>
    </xf>
    <xf numFmtId="43" fontId="21" fillId="0" borderId="0" xfId="1" applyFont="1"/>
    <xf numFmtId="43" fontId="20" fillId="0" borderId="0" xfId="1" applyFont="1"/>
    <xf numFmtId="43" fontId="23" fillId="0" borderId="0" xfId="1" applyFont="1"/>
    <xf numFmtId="43" fontId="24" fillId="0" borderId="0" xfId="1" applyFont="1"/>
    <xf numFmtId="170" fontId="24" fillId="0" borderId="0" xfId="6" applyNumberFormat="1" applyFont="1"/>
    <xf numFmtId="0" fontId="3" fillId="18" borderId="0" xfId="0" applyFont="1" applyFill="1" applyAlignment="1">
      <alignment horizontal="center" vertical="center"/>
    </xf>
    <xf numFmtId="0" fontId="19" fillId="18" borderId="0" xfId="0" applyFont="1" applyFill="1" applyAlignment="1">
      <alignment horizontal="center" vertical="center"/>
    </xf>
    <xf numFmtId="0" fontId="0" fillId="18" borderId="0" xfId="0" applyFill="1"/>
    <xf numFmtId="0" fontId="3" fillId="19" borderId="0" xfId="0" applyFont="1" applyFill="1" applyAlignment="1">
      <alignment horizontal="center" vertical="center"/>
    </xf>
    <xf numFmtId="0" fontId="19" fillId="19" borderId="0" xfId="0" applyFont="1" applyFill="1" applyAlignment="1">
      <alignment horizontal="center" vertical="center"/>
    </xf>
    <xf numFmtId="0" fontId="0" fillId="19" borderId="0" xfId="0" applyFill="1"/>
    <xf numFmtId="0" fontId="3" fillId="19" borderId="0" xfId="0" applyFont="1" applyFill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5" fillId="13" borderId="0" xfId="0" applyFont="1" applyFill="1"/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13" borderId="0" xfId="0" applyFont="1" applyFill="1"/>
    <xf numFmtId="9" fontId="26" fillId="13" borderId="0" xfId="0" applyNumberFormat="1" applyFont="1" applyFill="1"/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13" borderId="0" xfId="0" applyFont="1" applyFill="1"/>
    <xf numFmtId="43" fontId="3" fillId="0" borderId="0" xfId="1" applyFont="1" applyFill="1" applyAlignment="1">
      <alignment horizontal="center" vertical="center"/>
    </xf>
    <xf numFmtId="43" fontId="19" fillId="0" borderId="0" xfId="1" applyFont="1" applyFill="1" applyAlignment="1">
      <alignment horizontal="center" vertical="center"/>
    </xf>
    <xf numFmtId="43" fontId="9" fillId="14" borderId="0" xfId="1" applyFont="1" applyFill="1"/>
    <xf numFmtId="43" fontId="0" fillId="0" borderId="0" xfId="1" applyFont="1" applyFill="1"/>
    <xf numFmtId="43" fontId="26" fillId="0" borderId="0" xfId="1" applyFont="1" applyFill="1"/>
    <xf numFmtId="43" fontId="27" fillId="0" borderId="0" xfId="1" applyFont="1" applyFill="1"/>
    <xf numFmtId="43" fontId="25" fillId="0" borderId="0" xfId="1" applyFont="1" applyFill="1"/>
    <xf numFmtId="43" fontId="27" fillId="0" borderId="0" xfId="1" applyFont="1"/>
    <xf numFmtId="43" fontId="25" fillId="0" borderId="0" xfId="1" applyFont="1"/>
    <xf numFmtId="43" fontId="0" fillId="0" borderId="0" xfId="0" applyNumberFormat="1"/>
    <xf numFmtId="43" fontId="3" fillId="0" borderId="0" xfId="1" applyFont="1" applyAlignment="1">
      <alignment horizontal="center"/>
    </xf>
    <xf numFmtId="171" fontId="0" fillId="0" borderId="0" xfId="1" applyNumberFormat="1" applyFont="1"/>
    <xf numFmtId="171" fontId="3" fillId="0" borderId="0" xfId="1" applyNumberFormat="1" applyFont="1"/>
    <xf numFmtId="0" fontId="28" fillId="0" borderId="0" xfId="0" applyFont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43" fontId="28" fillId="0" borderId="0" xfId="1" applyFont="1"/>
    <xf numFmtId="43" fontId="28" fillId="0" borderId="0" xfId="1" applyFont="1" applyFill="1"/>
    <xf numFmtId="0" fontId="28" fillId="13" borderId="0" xfId="0" applyFont="1" applyFill="1"/>
    <xf numFmtId="171" fontId="0" fillId="0" borderId="0" xfId="0" applyNumberFormat="1"/>
    <xf numFmtId="172" fontId="0" fillId="0" borderId="0" xfId="0" applyNumberFormat="1"/>
    <xf numFmtId="43" fontId="3" fillId="0" borderId="0" xfId="1" applyFont="1" applyAlignment="1">
      <alignment horizontal="center" vertical="center"/>
    </xf>
    <xf numFmtId="43" fontId="19" fillId="0" borderId="0" xfId="1" applyFont="1" applyAlignment="1">
      <alignment horizontal="center" vertical="center"/>
    </xf>
    <xf numFmtId="170" fontId="20" fillId="12" borderId="0" xfId="6" applyNumberFormat="1" applyFont="1" applyFill="1"/>
    <xf numFmtId="170" fontId="20" fillId="12" borderId="0" xfId="6" applyNumberFormat="1" applyFont="1" applyFill="1" applyAlignment="1">
      <alignment horizontal="center"/>
    </xf>
    <xf numFmtId="170" fontId="20" fillId="6" borderId="0" xfId="6" applyNumberFormat="1" applyFont="1" applyFill="1"/>
    <xf numFmtId="170" fontId="21" fillId="6" borderId="0" xfId="6" applyNumberFormat="1" applyFill="1"/>
    <xf numFmtId="40" fontId="21" fillId="0" borderId="0" xfId="6" applyNumberFormat="1"/>
    <xf numFmtId="40" fontId="20" fillId="0" borderId="0" xfId="6" applyNumberFormat="1" applyFont="1"/>
    <xf numFmtId="0" fontId="0" fillId="9" borderId="0" xfId="0" applyFill="1" applyAlignment="1">
      <alignment horizontal="center"/>
    </xf>
  </cellXfs>
  <cellStyles count="7">
    <cellStyle name="Comma" xfId="1" builtinId="3"/>
    <cellStyle name="Comma 2" xfId="4" xr:uid="{8EAB3276-E7F0-4699-BA66-3E23D7C10F1E}"/>
    <cellStyle name="Currency" xfId="2" builtinId="4"/>
    <cellStyle name="Normal" xfId="0" builtinId="0"/>
    <cellStyle name="Normal 28" xfId="5" xr:uid="{C79C60C5-34EC-42E0-B16A-CB0AA052FBCB}"/>
    <cellStyle name="Normal_Clincal_Scorecard_Q3" xfId="6" xr:uid="{6726D2AD-67A5-41AF-8A58-D2BACBD61BEC}"/>
    <cellStyle name="Normal_monthlyrates_5-2001" xfId="3" xr:uid="{A32CABDA-FF75-4C7A-B304-19C0E3D379CD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1" formatCode="_(* #,##0_);_(* \(#,##0\);_(* &quot;-&quot;??_);_(@_)"/>
    </dxf>
  </dxfs>
  <tableStyles count="1" defaultTableStyle="TableStyleMedium2" defaultPivotStyle="PivotStyleLight16">
    <tableStyle name="Invisible" pivot="0" table="0" count="0" xr9:uid="{51354C3D-23F4-4D59-8662-F64C3FB3C6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13</xdr:row>
      <xdr:rowOff>0</xdr:rowOff>
    </xdr:from>
    <xdr:to>
      <xdr:col>26</xdr:col>
      <xdr:colOff>9525</xdr:colOff>
      <xdr:row>21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F47C0C-9C0C-3E59-42BE-4BF7AEE5C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60850" y="2762250"/>
          <a:ext cx="4959350" cy="147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53789</xdr:colOff>
      <xdr:row>3</xdr:row>
      <xdr:rowOff>35859</xdr:rowOff>
    </xdr:from>
    <xdr:to>
      <xdr:col>27</xdr:col>
      <xdr:colOff>54928</xdr:colOff>
      <xdr:row>11</xdr:row>
      <xdr:rowOff>13586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FD8212-4343-412B-9AAE-2A560775D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90942" y="941294"/>
          <a:ext cx="2789162" cy="14120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27</xdr:col>
      <xdr:colOff>422480</xdr:colOff>
      <xdr:row>6</xdr:row>
      <xdr:rowOff>130127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A403E-5C89-3A03-46A8-99D8FD639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41671" y="914400"/>
          <a:ext cx="2789162" cy="1600339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2</xdr:row>
      <xdr:rowOff>0</xdr:rowOff>
    </xdr:from>
    <xdr:to>
      <xdr:col>32</xdr:col>
      <xdr:colOff>251460</xdr:colOff>
      <xdr:row>5</xdr:row>
      <xdr:rowOff>190500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C857106-DCC0-0F2A-4FC5-C83ABADF2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98100" y="914400"/>
          <a:ext cx="3421380" cy="128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676275</xdr:colOff>
      <xdr:row>0</xdr:row>
      <xdr:rowOff>3166</xdr:rowOff>
    </xdr:from>
    <xdr:to>
      <xdr:col>39</xdr:col>
      <xdr:colOff>601731</xdr:colOff>
      <xdr:row>35</xdr:row>
      <xdr:rowOff>134749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AB9B9-06FB-43CA-884F-1BF1B439A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18875" y="3166"/>
          <a:ext cx="8412231" cy="71800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racle\SmartView\bin\HsTbar.xla" TargetMode="External"/><Relationship Id="rId1" Type="http://schemas.openxmlformats.org/officeDocument/2006/relationships/externalLinkPath" Target="file:///C:\Oracle\SmartView\bin\HsTbar.xla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_04/Invoices/Mexico/Mexico%20M4%202026.xlsx" TargetMode="External"/><Relationship Id="rId2" Type="http://schemas.openxmlformats.org/officeDocument/2006/relationships/externalLinkPath" Target="https://thermofisher.sharepoint.com/sites/FinanceCTDLatam/Shared%20Documents/Finance/Billing/2026/2026_04/Invoices/Mexico/Mexico%20M4%202026.xlsx" TargetMode="External"/><Relationship Id="rId1" Type="http://schemas.openxmlformats.org/officeDocument/2006/relationships/externalLinkPath" Target="/sites/FinanceCTDLatam/Shared%20Documents/Finance/Billing/2026/2026_04/Invoices/Mexico/Mexico%20M4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_04/Invoices/Chile/Chile%20M4%202026.xlsx" TargetMode="External"/><Relationship Id="rId2" Type="http://schemas.openxmlformats.org/officeDocument/2006/relationships/externalLinkPath" Target="https://thermofisher.sharepoint.com/sites/FinanceCTDLatam/Shared%20Documents/Finance/Billing/2026/2026_04/Invoices/Chile/Chile%20M4%202026.xlsx" TargetMode="External"/><Relationship Id="rId1" Type="http://schemas.openxmlformats.org/officeDocument/2006/relationships/externalLinkPath" Target="/sites/FinanceCTDLatam/Shared%20Documents/Finance/Billing/2026/2026_04/Invoices/Chile/Chile%20M4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sTbar"/>
    </sheetNames>
    <definedNames>
      <definedName name="HsGetValue"/>
    </defined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em6Dv1R80y-q9ACSTpjB2MqcUJLp-xMkqZapRoCdVVuq263xs9yQKDFafF9dDby" itemId="01XUPXUW6NQFNOXWCH4NFZCPQUOHQE4AND">
      <xxl21:absoluteUrl r:id="rId2"/>
      <xxl21:relativeUrl r:id="rId3"/>
    </xxl21:alternateUrls>
    <sheetNames>
      <sheetName val="Pivot"/>
      <sheetName val="Invoices less handling fee"/>
      <sheetName val="handling fee"/>
      <sheetName val="Mapping"/>
    </sheetNames>
    <sheetDataSet>
      <sheetData sheetId="0">
        <row r="3">
          <cell r="A3" t="str">
            <v>Row Labels</v>
          </cell>
        </row>
        <row r="11">
          <cell r="E11">
            <v>-154547.89728000009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em6Dv1R80y-q9ACSTpjB2MqcUJLp-xMkqZapRoCdVVuq263xs9yQKDFafF9dDby" itemId="01XUPXUW6ZGHZKWUI6C5G26N53QVDFKZPO">
      <xxl21:absoluteUrl r:id="rId2"/>
      <xxl21:relativeUrl r:id="rId3"/>
    </xxl21:alternateUrls>
    <sheetNames>
      <sheetName val="Pivot"/>
      <sheetName val="Invoices less handling fee"/>
      <sheetName val="handling fee"/>
      <sheetName val="Mapping"/>
      <sheetName val="Invoices less handling fee (Re)"/>
    </sheetNames>
    <sheetDataSet>
      <sheetData sheetId="0">
        <row r="3">
          <cell r="A3" t="str">
            <v>Row Labels</v>
          </cell>
        </row>
        <row r="10">
          <cell r="D10">
            <v>-188878.00250000012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uiz, Bruno" id="{20F56E42-398C-4FC1-9DAF-4C95EDDD256E}" userId="S::bruno.ruiz@thermofisher.com::6c30f3a8-3092-4f3b-9fe6-6c45638fa639" providerId="AD"/>
  <person displayName="Austria, Diana" id="{E498F210-A85B-45F9-B519-D7D66BF444BA}" userId="S::Diana.Austria@thermofisher.com::e0c6cdd8-547d-4a79-b261-5395f95aeda0" providerId="AD"/>
  <person displayName="Palavecino, Luciano" id="{5C4F5056-F938-405D-8CD9-A7C8E353467E}" userId="S::luciano.palavecino@thermofisher.com::d9937bef-ad75-46ab-b086-a91f12b8cd5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LLEGRINO, CLARA" refreshedDate="46175.69228865741" createdVersion="8" refreshedVersion="8" minRefreshableVersion="3" recordCount="561" xr:uid="{0800613A-EF3D-4BA5-898C-308D5C890076}">
  <cacheSource type="worksheet">
    <worksheetSource ref="B2:M563" sheet="Arg"/>
  </cacheSource>
  <cacheFields count="12">
    <cacheField name="el4" numFmtId="0">
      <sharedItems containsMixedTypes="1" containsNumber="1" containsInteger="1" minValue="20190341" maxValue="20240236"/>
    </cacheField>
    <cacheField name="el4_name" numFmtId="0">
      <sharedItems/>
    </cacheField>
    <cacheField name="el4_sname" numFmtId="0">
      <sharedItems/>
    </cacheField>
    <cacheField name="name" numFmtId="0">
      <sharedItems count="6">
        <s v="Total Distribution"/>
        <s v="Total Duty"/>
        <s v="Total Freight"/>
        <s v="Total Packaging"/>
        <s v="Total Return Drug"/>
        <s v="Total Storage"/>
      </sharedItems>
    </cacheField>
    <cacheField name="el2" numFmtId="0">
      <sharedItems containsSemiMixedTypes="0" containsString="0" containsNumber="1" containsInteger="1" minValue="40700" maxValue="40700"/>
    </cacheField>
    <cacheField name="el2_name" numFmtId="0">
      <sharedItems/>
    </cacheField>
    <cacheField name="el3" numFmtId="0">
      <sharedItems containsNonDate="0" containsString="0" containsBlank="1"/>
    </cacheField>
    <cacheField name="el3_name" numFmtId="0">
      <sharedItems/>
    </cacheField>
    <cacheField name="yr" numFmtId="0">
      <sharedItems containsSemiMixedTypes="0" containsString="0" containsNumber="1" containsInteger="1" minValue="2026" maxValue="2026"/>
    </cacheField>
    <cacheField name="period" numFmtId="0">
      <sharedItems containsSemiMixedTypes="0" containsString="0" containsNumber="1" containsInteger="1" minValue="5" maxValue="5"/>
    </cacheField>
    <cacheField name="curcode" numFmtId="0">
      <sharedItems/>
    </cacheField>
    <cacheField name="LOC AMT" numFmtId="43">
      <sharedItems containsSemiMixedTypes="0" containsString="0" containsNumber="1" minValue="-1400513.0194556599" maxValue="1379027.71835089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ria, Diana" refreshedDate="46177.743917245367" createdVersion="8" refreshedVersion="8" minRefreshableVersion="3" recordCount="458" xr:uid="{2828DF8C-2657-437E-BF33-A3117090FA71}">
  <cacheSource type="worksheet">
    <worksheetSource ref="B2:O460" sheet="Mex "/>
  </cacheSource>
  <cacheFields count="14">
    <cacheField name="el4" numFmtId="0">
      <sharedItems containsMixedTypes="1" containsNumber="1" containsInteger="1" minValue="20307" maxValue="20307"/>
    </cacheField>
    <cacheField name="el4_name" numFmtId="0">
      <sharedItems/>
    </cacheField>
    <cacheField name="el4_sname" numFmtId="0">
      <sharedItems/>
    </cacheField>
    <cacheField name="name" numFmtId="0">
      <sharedItems count="8">
        <s v="Distribution"/>
        <s v="Duties"/>
        <s v="Freight"/>
        <s v="Packaging"/>
        <s v="Returns and Destructions"/>
        <s v="Storage"/>
        <s v="Comparator"/>
        <s v="ClinicalSvcsOther"/>
      </sharedItems>
    </cacheField>
    <cacheField name="el2" numFmtId="0">
      <sharedItems containsString="0" containsBlank="1" containsNumber="1" containsInteger="1" minValue="40700" maxValue="40700"/>
    </cacheField>
    <cacheField name="el2_name" numFmtId="0">
      <sharedItems containsBlank="1"/>
    </cacheField>
    <cacheField name="el3" numFmtId="0">
      <sharedItems containsNonDate="0" containsString="0" containsBlank="1"/>
    </cacheField>
    <cacheField name="el3_name" numFmtId="0">
      <sharedItems/>
    </cacheField>
    <cacheField name="yr" numFmtId="0">
      <sharedItems containsSemiMixedTypes="0" containsString="0" containsNumber="1" containsInteger="1" minValue="2026" maxValue="2026"/>
    </cacheField>
    <cacheField name="period" numFmtId="0">
      <sharedItems containsSemiMixedTypes="0" containsString="0" containsNumber="1" containsInteger="1" minValue="5" maxValue="5"/>
    </cacheField>
    <cacheField name="curcode" numFmtId="0">
      <sharedItems/>
    </cacheField>
    <cacheField name="LOC AMT" numFmtId="43">
      <sharedItems containsString="0" containsBlank="1" containsNumber="1" minValue="-410107.87493348337" maxValue="437311.89571549994"/>
    </cacheField>
    <cacheField name="Rate" numFmtId="43">
      <sharedItems containsNonDate="0" containsString="0" containsBlank="1"/>
    </cacheField>
    <cacheField name="USD AMT" numFmtId="43">
      <sharedItems containsString="0" containsBlank="1" containsNumber="1" minValue="-410107.87493348337" maxValue="437311.704933484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ria, Diana" refreshedDate="46177.806702430556" createdVersion="8" refreshedVersion="8" minRefreshableVersion="3" recordCount="865" xr:uid="{B590EFB9-F323-47DE-AB71-290910734C97}">
  <cacheSource type="worksheet">
    <worksheetSource ref="B2:O867" sheet="Bra"/>
  </cacheSource>
  <cacheFields count="14">
    <cacheField name="el4" numFmtId="0">
      <sharedItems containsMixedTypes="1" containsNumber="1" containsInteger="1" minValue="996" maxValue="20240236"/>
    </cacheField>
    <cacheField name="el4_name" numFmtId="0">
      <sharedItems/>
    </cacheField>
    <cacheField name="el4_sname" numFmtId="0">
      <sharedItems/>
    </cacheField>
    <cacheField name="name" numFmtId="0">
      <sharedItems count="8">
        <s v="Distribution"/>
        <s v="Duties"/>
        <s v="Freight"/>
        <s v="Packaging"/>
        <s v="Returns and Destructions"/>
        <s v="Storage"/>
        <s v="Comparator"/>
        <s v="ClinicalSvcsOther"/>
      </sharedItems>
    </cacheField>
    <cacheField name="el2" numFmtId="0">
      <sharedItems containsString="0" containsBlank="1" containsNumber="1" containsInteger="1" minValue="40700" maxValue="40700"/>
    </cacheField>
    <cacheField name="el2_name" numFmtId="0">
      <sharedItems containsBlank="1"/>
    </cacheField>
    <cacheField name="el3" numFmtId="0">
      <sharedItems containsNonDate="0" containsString="0" containsBlank="1"/>
    </cacheField>
    <cacheField name="el3_name" numFmtId="0">
      <sharedItems/>
    </cacheField>
    <cacheField name="yr" numFmtId="0">
      <sharedItems containsString="0" containsBlank="1" containsNumber="1" containsInteger="1" minValue="2026" maxValue="2026"/>
    </cacheField>
    <cacheField name="period" numFmtId="0">
      <sharedItems containsString="0" containsBlank="1" containsNumber="1" containsInteger="1" minValue="5" maxValue="5"/>
    </cacheField>
    <cacheField name="curcode" numFmtId="0">
      <sharedItems containsBlank="1"/>
    </cacheField>
    <cacheField name="LOC AMT" numFmtId="43">
      <sharedItems containsSemiMixedTypes="0" containsString="0" containsNumber="1" minValue="-866603.88309688831" maxValue="1727743.03"/>
    </cacheField>
    <cacheField name="Rate" numFmtId="43">
      <sharedItems containsNonDate="0" containsString="0" containsBlank="1"/>
    </cacheField>
    <cacheField name="USD AMT" numFmtId="43">
      <sharedItems containsSemiMixedTypes="0" containsString="0" containsNumber="1" minValue="-866603.88309688831" maxValue="1727743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ria, Diana" refreshedDate="46177.862131944443" createdVersion="8" refreshedVersion="8" minRefreshableVersion="3" recordCount="3437" xr:uid="{DE6B1374-D73E-4D03-8875-5C4D5BBE91A4}">
  <cacheSource type="worksheet">
    <worksheetSource ref="A1:R3438" sheet="Data all"/>
  </cacheSource>
  <cacheFields count="18">
    <cacheField name="grpcode" numFmtId="0">
      <sharedItems count="23">
        <s v="OTH CUST"/>
        <s v="MERCK"/>
        <s v="DAIICHI"/>
        <s v="ASTRAZENECA"/>
        <s v="MEDIMMUNE"/>
        <s v="ALNYLAM"/>
        <s v="BAYER"/>
        <s v="AMGEN"/>
        <s v="GILEAD SCI"/>
        <s v="DEFERRED"/>
        <s v="J &amp; J"/>
        <s v="TAKEDA"/>
        <s v="IQVIA"/>
        <s v="GSK"/>
        <s v="Worldwide Clinical"/>
        <s v="MERCK SERONO"/>
        <s v="NOVARTIS"/>
        <s v="ELI LILLY"/>
        <s v="SERVIER"/>
        <s v="PFIZER"/>
        <s v="DEBIOPHARM"/>
        <s v="CSL"/>
        <s v="REGENERON"/>
      </sharedItems>
    </cacheField>
    <cacheField name="el4" numFmtId="0">
      <sharedItems containsMixedTypes="1" containsNumber="1" containsInteger="1" minValue="996" maxValue="20240236" count="692">
        <s v="IMVT-1402-2801 (CAM)"/>
        <s v="Merck Receipt and Storage of CREDOS and TT4"/>
        <s v="DS8201-A-U305"/>
        <s v="SGNTV-003"/>
        <s v="D9180C00008"/>
        <s v="MK-0616-015"/>
        <s v="SGNDV-001"/>
        <s v="D9180C00012"/>
        <s v="D5989C00001"/>
        <s v="MK-2870-007"/>
        <s v="D6972C00002"/>
        <s v="D6972C00003"/>
        <s v="PR200-104"/>
        <s v="D9181C00002"/>
        <s v="IMVT-1402-2801"/>
        <s v="D6973C00001"/>
        <s v="AVT16-GL-C01 (CAM)"/>
        <s v="HLX22-GC-301"/>
        <s v="D5241C00007"/>
        <s v="ALN-TTRSC02-003"/>
        <s v="BAY 1841788-20321"/>
        <s v="BAY 1841788 21140"/>
        <s v="ARGX-113-2007"/>
        <s v="ID-064A302"/>
        <s v="STAR-221"/>
        <s v="GLPG3667-CL-215"/>
        <s v="ARGX-113-2011 (CAM)"/>
        <s v="ARGX-113-2011"/>
        <s v="D8535C00001 (CAM)"/>
        <s v="ID-064A303"/>
        <s v="AVT16-GL-C01"/>
        <s v="Amgen Studies"/>
        <s v="D5160C00048"/>
        <s v="D5169C00001"/>
        <n v="20170770"/>
        <s v="D361BC00001"/>
        <s v="D967UC00001"/>
        <s v="D9180C00004"/>
        <s v="D926NC00001"/>
        <s v="D9078C00001"/>
        <n v="20210096"/>
        <s v="D3466C00001"/>
        <s v="Temperature Monitor-Global Pooling"/>
        <s v="D8531C00002"/>
        <s v="D8535C00001"/>
        <n v="20190341"/>
        <s v="P3-IMU-838-RMS-02"/>
        <s v="D6402C00012"/>
        <n v="20220093"/>
        <s v="D702AC00001"/>
        <n v="20230050"/>
        <s v="D7960C00015"/>
        <s v="D7860C00006"/>
        <s v="D7700C00003"/>
        <s v="GS-US-528-9023"/>
        <s v="D9185C00001"/>
        <s v="D8531C00002 (CAM)"/>
        <s v="OBI-822-011 Sourcing of Medicinal Product(s)"/>
        <s v="OBI-822-011"/>
        <s v="All protocols"/>
        <s v="Others"/>
        <s v="Surcharge"/>
        <s v="Janssen Storage of temperature monitors"/>
        <s v="TAK-390MR_205"/>
        <s v="TAK-390MR_204"/>
        <s v="CNTO1959CRD3001"/>
        <s v="AC-065A310"/>
        <s v="AC-055-315"/>
        <s v="AC-055-312"/>
        <s v="67896062CTP3001"/>
        <s v="42847922MDD3001 (CAM)"/>
        <s v="MK-8591A-033"/>
        <s v="D3465C00001"/>
        <s v="MK-7684A-005"/>
        <s v="MK-1242-035"/>
        <s v="MK-3475-676"/>
        <s v="MK-2140-003"/>
        <s v="80202135CDP3001"/>
        <s v="DNLI-H-0001"/>
        <s v="MK-3475-03A"/>
        <s v="MK-8591A-053"/>
        <s v="MK-1026-011"/>
        <s v="MK-8591A-054"/>
        <s v="MK-8591A-051"/>
        <s v="GB002-3101"/>
        <s v="D346BC00001"/>
        <s v="D3465C00001 Returns and Destructions"/>
        <s v="VAD00004"/>
        <s v="XL092-305"/>
        <s v="MK-5684-004"/>
        <s v="MK-9999-01A"/>
        <s v="MK-5684-003"/>
        <s v="HZNP-HZN-1116-201"/>
        <s v="MK-2870-015"/>
        <s v="MK-2870-009"/>
        <s v="MK-0616-019"/>
        <s v="GB002-3102"/>
        <s v="MK-4482-023"/>
        <s v="MK-2870-023"/>
        <s v="MK-2870-010"/>
        <s v="MK-2870-020"/>
        <s v="V940-009"/>
        <s v="42847922MDD3003"/>
        <s v="MK-6482-029"/>
        <s v="MK-6024-017"/>
        <s v="MK-1084-007"/>
        <s v="VNS20-002 (CAM)"/>
        <s v="MK-2140-010"/>
        <s v="MK-2870-011"/>
        <s v="MK-7962-024"/>
        <s v="V940-011"/>
        <s v="MK-9999-01C"/>
        <s v="MK-1084-012"/>
        <s v="MK-7962-031"/>
        <s v="MK-2400-001"/>
        <s v="MK-2870-033"/>
        <s v="MK-0616-029"/>
        <s v="DNTH103-CIDP-301"/>
        <s v="MK-1022-016"/>
        <s v="RED expiry update jobs"/>
        <s v="MK-7240-012"/>
        <s v="MK-8527-011"/>
        <s v="P_3475_A"/>
        <s v="MK-7240-013"/>
        <s v="P_7240_A"/>
        <s v="P_1022_A"/>
        <s v="P_1084_A"/>
        <s v="P_Pacli_A"/>
        <s v="P_DEXAM_A"/>
        <s v="P_2870_A"/>
        <s v="P_3475A_A"/>
        <s v="P_2400_A"/>
        <s v="MK-7962-038"/>
        <s v="MK-2870-036"/>
        <s v="20230227 (CAM)"/>
        <s v="20220196 (CAM)"/>
        <s v="20230227 ECOA"/>
        <s v="20220196 ECOA"/>
        <s v="MK-7240-015"/>
        <s v="MK-7240-014"/>
        <s v="DIAN-TU-002"/>
        <s v="MS200569_0048"/>
        <s v="ID-064A301"/>
        <s v="GLPG3667-CL-214"/>
        <s v="MS200569_0048 Returns and Destruction"/>
        <s v="CLXE408B12201 Succeed"/>
        <s v="CHK01-01 (CEVX811A12301)"/>
        <s v="NW-3509_023_III_2024"/>
        <s v="DEN-306"/>
        <s v="D9311C00001"/>
        <s v="Non-Protocol Specific - Ancillaries"/>
        <s v="AC-065A310 Returns and Destructions"/>
        <s v="Inovio COVID19-311 (CAM)"/>
        <s v="MS200527_0080 Returns and Destruction"/>
        <s v="D3461C00030"/>
        <s v="D702GC00001"/>
        <s v="GRN163LMYF3001"/>
        <s v="MERCK GLOBAL"/>
        <s v="Transfer Pricing"/>
        <s v="D3252C00002 (Local)"/>
        <s v="D361BC00001 (Local)"/>
        <s v="D5169C00001 (Local)"/>
        <s v="D516AC00001 (Local)"/>
        <s v="D081SC00001 (Local)"/>
        <s v="D9075C00001 (Local)"/>
        <s v="D933RC00001 (Local)"/>
        <s v="D9319C00001 (Local)"/>
        <s v="D8532C00001 (Local)"/>
        <s v="D3251C00014  (Local)"/>
        <s v="D5982C00007 (Local)"/>
        <s v="D9180C00004 (Local)"/>
        <s v="D5180C00024 (Local)"/>
        <s v="D9180C00008 (Local)"/>
        <s v="D7830C00004 (Local)"/>
        <s v="D9723C00001 (Local)"/>
        <s v="D5989C00001 (Local)"/>
        <s v="D9180C00012 (Local)"/>
        <s v="D928FC00001 (Local)"/>
        <s v="D6402C00012 (Local)"/>
        <s v="D9690C00005 (Local)"/>
        <s v="D6972C00003 (Local)"/>
        <s v="D6830C00003 (Local)"/>
        <s v="D9181C00002 (Local)"/>
        <s v="D3463C00003 (Local)"/>
        <s v="D5241C00006 (Local)"/>
        <s v="D7860C00006 (Local)"/>
        <s v="D6972C00002 (Local)"/>
        <s v="D7960C00012 (Local)"/>
        <s v="D7960C00015 (Local)"/>
        <s v="D7700C00003 (Local)"/>
        <s v="D9640C00003 (Local)"/>
        <s v="D081SC00001 (comparator)"/>
        <s v="MK-3475-564 (Local)"/>
        <s v="MK-3475-598 (local)"/>
        <s v="MK-3475-689 (local)"/>
        <s v="MK-3475-355 (local)"/>
        <s v="MK-3475-826 (Local)"/>
        <s v="MK-3475-716 (Local)"/>
        <s v="MK-3475-811 (Local)"/>
        <s v="MK-3475-630 (Local)"/>
        <s v="MK-3475-641 (local)"/>
        <s v="MK-7339-010 (Local)"/>
        <s v="MK-7339-001 (Local)"/>
        <s v="MK-7902-006 (local)"/>
        <s v="MK-3475-975 (Local)"/>
        <s v="MK-7339-009 (Local)"/>
        <s v="MK-7902-012 (Local)"/>
        <s v="MK-3475-991 (Local)"/>
        <s v="MK-3475-A18 (Local)"/>
        <s v="MK-3475-587 (Local)"/>
        <s v="MK-6482-005 (Local)"/>
        <s v="MK-8591A-020 (Local)"/>
        <s v="MK-6482-011 (Local)"/>
        <s v="MK-3475-B21 (Local)"/>
        <s v="MK-7902-015 (Local)"/>
        <s v="MK-6482-012 (Local)"/>
        <s v="MK-7339-012 (Local)"/>
        <s v="MK-7684A-003 (Local)"/>
        <s v="MK-7902-014 (Local)"/>
        <s v="MK-7684A-005 (Local)"/>
        <s v="MK-3475-B49 (local)"/>
        <s v="MK-8591A-033 (Local)"/>
        <s v="MK-2140-003 (Local)"/>
        <s v="MK-1084-001  (Local)"/>
        <s v="MK-3475A-C18 (Local)"/>
        <s v="MK-3475-B96 (Local)"/>
        <s v="MK-6482-022 (Local)"/>
        <s v="MK-6482-016 (Local)"/>
        <s v="MK-3475-158 (Local)"/>
        <s v="MK-7684A-006 (Local)"/>
        <s v="MK-7684A-007 (Local)"/>
        <s v="MK-4280A-008 (Local)"/>
        <s v="MK-2140-006 (Local)"/>
        <s v="MK-1026-008 (Local)"/>
        <s v="MK-3475-06A (Local)"/>
        <s v="MK-3475A-D77 (Local)"/>
        <s v="MK-7684A-010 (Local)"/>
        <s v="MK-3475-04A (Local)"/>
        <s v="MK-3475-D46 (Local)"/>
        <s v="MK-3475-04B (Local)"/>
        <s v="MK-8591A-053 (local)"/>
        <s v="MK-3475-992 (Local)"/>
        <s v="MK-3475-03B (Local)"/>
        <s v="MK-1026-011 (Local)"/>
        <s v="MK-3475-02B (Local)"/>
        <s v="MK-3475-06B (Local)"/>
        <s v="MK-3475-03A (Local)"/>
        <s v="MK-3475-C93 (Local)"/>
        <s v="MK-1026-010 (Local)"/>
        <s v="MK-8591A-052 (Local)"/>
        <s v="MK-0616-017 (Local)"/>
        <s v="MK-6024-013 (Local)"/>
        <s v="V940-001 (Local)"/>
        <s v="MK-0616-015 (Local)"/>
        <s v="V940-004 (Local)"/>
        <s v="V940-002 (Local)"/>
        <s v="MK-2870-004 (Local)"/>
        <s v="MK-3475A-F11 (Local)"/>
        <s v="V940-005 (Local)"/>
        <s v="MK-6194-007 (Local)"/>
        <s v="MK-7240-001 (Local)"/>
        <s v="V940-007 (Local)"/>
        <s v="MK-5684-003 (Local)"/>
        <s v="MK-2870-005 (LOCAL)"/>
        <s v="MK-5684-004 (Local)"/>
        <s v="MK-2870-010 (Local)"/>
        <s v="MK-1200-002 (Local)"/>
        <s v="MK-2870-007 (Local)"/>
        <s v="MK-2870-019 (Local)"/>
        <s v="MK-8591A-054 (Local)"/>
        <s v="MK-5684-01A (Local)"/>
        <s v="MK-3475-06C (Local)"/>
        <s v="MK-2870-015 (Local)"/>
        <s v="MK-1084-004 (Local)"/>
        <s v="MK-2870-020 (Local)"/>
        <s v="MK-2870-023 (Local)"/>
        <s v="MK-9999-02A (Local)"/>
        <s v="MK-0616-019 (Local)"/>
        <s v="MK-3475-06D (Local)"/>
        <s v="MK-7240-008 (Local)"/>
        <s v="MK-3543-007 (Local)"/>
        <s v="MK-6482-029 Local"/>
        <s v="V940-009 (Local)"/>
        <s v="MK-3475A-F65 (Local)"/>
        <s v="MK-2140-010 (Local)"/>
        <s v="MK-2870-011 (Local)"/>
        <s v="MK-3120-002 (Local)"/>
        <s v="MK-0472-001 (Local)"/>
        <s v="V940-011 (Local)"/>
        <s v="MK-2870-033 (Local)"/>
        <s v="MK-5909-005 (Local)"/>
        <s v="MK-3475-01H (Local)"/>
        <s v="MK-3475-01E (Local)"/>
        <s v="MK-2400-01A (Local)"/>
        <s v="MK-3475-01G (Local)"/>
        <n v="20307"/>
        <s v="IMP21500"/>
        <s v="IMP22518"/>
        <s v="Lilly Admin and one-time costs"/>
        <s v="I3Y-MC-JPBL"/>
        <s v="I3Y-MC-JPBM"/>
        <s v="I4V-MC-JAHX"/>
        <s v="I6T-MC-AMAP"/>
        <s v="I4V-MC-JAHU"/>
        <s v="I4V-MC-JAIP"/>
        <s v="J2G-MC-JZJC"/>
        <s v="I6T-MC-AMAX"/>
        <s v="I1F-MC-RHCG"/>
        <s v="I4V-MC-KHAB"/>
        <s v="J2J-OX-JZLC"/>
        <s v="I5Q-MC-CGAT"/>
        <s v="I8F-MC-GPIJ"/>
        <s v="I8F-MC-GPHE"/>
        <s v="J2T-MC-KGBI"/>
        <s v="J2J-MC-JZLH"/>
        <s v="J2T-MC-KGBJ"/>
        <s v="J1I-MC-GZBJ"/>
        <s v="J2A-MC-GZGS"/>
        <s v="J1I-MC-GZBM"/>
        <s v="J3P-MC-FTAF"/>
        <s v="I8F-MC-GPIT"/>
        <s v="I4V-MC-JAIO"/>
        <s v="J3M-MC-JZQB"/>
        <s v="J1I-MC-GZBK"/>
        <s v="J1I-MC-GZQA"/>
        <s v="J1I-MC-GZBO"/>
        <s v="J1I-MC-GZBZ"/>
        <s v="J3L-MC-EZEF"/>
        <s v="J1I-MC-GZBY"/>
        <s v="I8F-MC-GPIX"/>
        <s v="J5P-MC-GZ02"/>
        <s v="J5P-MC-GZ01"/>
        <s v="J4F-MC-CYAB"/>
        <s v="I8F-MC-GPJA"/>
        <s v="I8F-MC-GPJD"/>
        <s v="J2S-MC-GZMR"/>
        <s v="J2O-MC-EKBG"/>
        <s v="J6E-MC-KWAN"/>
        <s v="I6T-MC-AMCD"/>
        <s v="I6T-MC-AMCE"/>
        <s v="J2A-MC-GZPW"/>
        <s v="N1T-MC-TZ01"/>
        <s v="N1T-MC-RT01"/>
        <s v="J2A-MC-GZPS"/>
        <s v="J2A-MC-GZPT"/>
        <s v="67652000PCR3002_anc_returns"/>
        <s v="73841937NSC3003_Anc_Returns"/>
        <s v="AC-055-315 Returns and Destructions"/>
        <s v="61186372NSC3002_anc_returns"/>
        <s v="61186372NSC3001 Returns and Destructions"/>
        <s v="17000139BLC3002_anc_returns"/>
        <s v="80202135IIM2001 Returns and Destructions"/>
        <s v="MK-7339-002 (local)"/>
        <s v="MK-7902-001 (local)"/>
        <s v="MK-7339-008 (Local)"/>
        <s v="MK-7339-007 (Local)"/>
        <s v="MK-1439-066 (Local)"/>
        <s v="MSD Multiple Protocols"/>
        <s v="MK-3475-365 (Local)"/>
        <s v="MK-5475-013 (Local)"/>
        <s v="MK-1242-036 (Local)"/>
        <s v="MK-2870-012 (Local)"/>
        <s v="MK-2870-009 (Local)"/>
        <s v="MK-5592-127 (Local)"/>
        <s v="MK-1084-012 (Local)"/>
        <s v="MK-4482-023 (Local)"/>
        <s v="MK-2400-001 (Local)"/>
        <s v="MK-2870-022 (Local)"/>
        <s v="MK-1084-007 (Local)"/>
        <s v="MK-6482-033 (Local)"/>
        <s v="MK-8591B-062 (Local)"/>
        <s v="BGB-43395-101"/>
        <s v="BGB-Retain sample storage"/>
        <s v="BGB-58067-101"/>
        <s v="D3251C00014 Returns and Destruction"/>
        <s v="D9185C00001 Returns and Destruction"/>
        <s v="D5244C00001 Returns and Destruction"/>
        <s v="D9180C00012 Returns and Destruction"/>
        <s v="D6972C00003 Returns and Destruction"/>
        <s v="D6402C00012 Returns and Destruction"/>
        <s v="D9180C00008 Returns and Destruction"/>
        <s v="D9180C00004 Returns and Destruction"/>
        <s v="D5180C00018 Post Trial Returns and Destruction"/>
        <s v="D9690C00005 Returns and Destruction"/>
        <s v="D8210C00003 Returns and Destruction"/>
        <s v="D5989C00001 Returns and Destruction"/>
        <s v="AZ Local Returns and Destruction (Onco)"/>
        <s v="D3466C00001 Returns And Destruction"/>
        <s v="D6973C00001 Returns and Destruction"/>
        <s v="D9640C00003 Ancillaries"/>
        <s v="EMN30-64007957MMY3003 - Azidus"/>
        <s v="Bayer - Importer of Record Services"/>
        <s v="BAY 2927088_21607 Local"/>
        <s v="BAY 2927088-22615 Local"/>
        <s v="BAY 94-8862-19920 Local"/>
        <s v="Janssen Local Returns and Destruction"/>
        <s v="67896062PAH4002"/>
        <s v="42847922MDD4002"/>
        <s v="67896062PUH4009"/>
        <s v="64407564MMY4003"/>
        <s v="CNTO1959CRD4005"/>
        <s v="77242113UCO4001"/>
        <s v="Mk-3475-426 Local Brazil Distribution and Ret Dest"/>
        <s v="MK-3475-775 (Local)"/>
        <s v="Merck Storage Returns and Destructions"/>
        <s v="MK-3475-859 (Local)"/>
        <s v="MK-3475-756 (Local)"/>
        <s v="MK-7339-006 (Local)"/>
        <s v="MK-1026-003 (Local)"/>
        <s v="MK-7075-006 (Local)"/>
        <s v="MK-3475-A86 (Local)"/>
        <s v="MK-3475-676 (Local)"/>
        <s v="MK-7902-009 (Local)"/>
        <s v="Merck Bulk Ancillaries Local"/>
        <s v="MK-9999-01A (Local)"/>
        <s v="MK-3475-06E (Local)"/>
        <s v="MK-9999-01C (Local)"/>
        <s v="MK-2870-031 (Local)"/>
        <s v="MK-5684-015 (Local)"/>
        <s v="MK-2870-032 (Local)"/>
        <s v="MK-8527-011 (Local)"/>
        <s v="MK-1022-016 (Local)"/>
        <s v="MK-0616-029 (Local)"/>
        <s v="MK-7240-013 (Local)"/>
        <s v="MK-0616-037 (Local)"/>
        <s v="MK-7962-038 (Local)"/>
        <s v="MK-2870-036 (Local)"/>
        <s v="MK-2870-021 (Local)"/>
        <s v="MK-3475-01F (Local)"/>
        <s v="Merck Comparator for multiple protocols"/>
        <s v="MK-8748-003 (Local)"/>
        <s v="FMGX-CS-302"/>
        <s v="SPLFIO-174"/>
        <s v="FMGX-CS-302 - Local Purchase (Zero)"/>
        <s v="J3R-MC-YDAL (CAM)"/>
        <s v="J3R-MC-YDAO (CAM)"/>
        <s v="42756493BLC3001"/>
        <s v="39039039THR3001"/>
        <s v="J2G-MC-JZJB"/>
        <s v="I8F-MC-GPGN"/>
        <s v="67652000PCR3002"/>
        <s v="J2G-MC-JZJX"/>
        <s v="I8F-MC-GPI1"/>
        <s v="64407564MMY3002"/>
        <s v="64007957MMY3006"/>
        <s v="64407564MMY3009"/>
        <s v="42756493BLC3004"/>
        <s v="61186372COR3001"/>
        <s v="Nanoray-312"/>
        <s v="42756493BLC3005"/>
        <s v="77242113CRD3001"/>
        <s v="J2S-MC-GZMJ"/>
        <s v="J2S-MC-GZMK"/>
        <s v="79635322MMY3001"/>
        <s v="95597528ADM2001"/>
        <s v="J5E-MC-JZXB"/>
        <s v="D967LC00001"/>
        <s v="337HNAS20011"/>
        <s v="D9075C00001"/>
        <n v="20190360"/>
        <s v="D7020C00001"/>
        <s v="D926QC00001"/>
        <n v="20200041"/>
        <s v="D781PC00001"/>
        <n v="20230167"/>
        <s v="D516NC00001"/>
        <s v="D7029C00001"/>
        <n v="20240178"/>
        <n v="20220196"/>
        <n v="20240236"/>
        <n v="20240202"/>
        <n v="20240113"/>
        <s v="KRT-232-101"/>
        <s v="LP352-301"/>
        <s v="LP352-302"/>
        <s v="D9640C00003"/>
        <s v="I8F-MC-GPIJ (CAM)"/>
        <s v="J2A-MC-GZGP (CAM)"/>
        <s v="J3L-MC-EZEF (CAM)"/>
        <s v="J1I-MC-GZBO (CAM)"/>
        <s v="GG917 Psych Bundle (CAM)"/>
        <s v="J2O-MC-EKBG (CAM)"/>
        <s v="J2S-MC-GZMR (CAM)"/>
        <s v="N1T-MC-MALO (CAM)"/>
        <s v="I4V-MC-JAJK (CAM)"/>
        <s v="J2A-MC-GZPW (ATTAIN-Outcomes) (CAM)"/>
        <s v="MK-3475-587"/>
        <s v="64091742PCR3001"/>
        <s v="73841937NSC3003"/>
        <s v="VIB0551.P3.S1"/>
        <s v="MK-6482-012"/>
        <s v="MK-1026-003"/>
        <s v="D134BC00001"/>
        <s v="61186372NSC3002"/>
        <s v="64007957MMY3001"/>
        <s v="68284528MMY3004"/>
        <s v="CNTO1959CRD3004"/>
        <s v="D5244C00001"/>
        <s v="I3Y-MC-JPEG"/>
        <s v="MK-1026-008"/>
        <s v="C4891001"/>
        <s v="78934804UCO2001"/>
        <s v="78934804CRD2001"/>
        <s v="J2N-OX-JZNU"/>
        <s v="80202135EBF3001"/>
        <s v="XL092-304"/>
        <n v="996"/>
        <s v="64007957MMY3005"/>
        <s v="61186372PANSC2001"/>
        <s v="70033093STR3001"/>
        <s v="MK-3475-D46"/>
        <s v="61186372NSC2002"/>
        <s v="GS-US-626-6216"/>
        <s v="J2N-OX-JZNP"/>
        <s v="CNTO1959UCO3004"/>
        <s v="70033093AFL3002"/>
        <s v="Debio 4326-301"/>
        <s v="D3463C00003"/>
        <s v="J2N-OX-JZNM"/>
        <s v="J2A-MC-GZGP"/>
        <s v="CSL300_2301_ph3"/>
        <s v="V940-002"/>
        <s v="MK-7240-001"/>
        <s v="D4325C00010"/>
        <s v="TAS6417-301"/>
        <s v="61186372NSC2007"/>
        <s v="DS6000-109"/>
        <s v="CNTO1959CRD3008"/>
        <s v="MK-2870-019"/>
        <s v="77242113PSO3004"/>
        <s v="64407564MMY2006"/>
        <s v="MK-3475-06D"/>
        <s v="MK-2870-012"/>
        <s v="R3918-MG-2018"/>
        <s v="MK-3475-06C"/>
        <s v="MK-1084-004"/>
        <s v="MK-7240-008"/>
        <s v="54767414MMY2093"/>
        <s v="CNTO1959ISD3001"/>
        <s v="TMC207LEP3001"/>
        <s v="D5241C00006"/>
        <s v="DS8201-724 (DG-05)"/>
        <s v="R2810-ONC-2268"/>
        <s v="LP352-302 (CAM)"/>
        <s v="80202135SJS3001"/>
        <s v="61186372COR3002"/>
        <s v="MK-2400-01A"/>
        <s v="77242113PSA3002"/>
        <s v="LP352-301 (CAM)"/>
        <s v="LP352-303 (CAM)"/>
        <s v="MK-2870-022"/>
        <s v="MK-5684-015"/>
        <s v="MK-2870-031"/>
        <s v="DS8201-793"/>
        <s v="J3M-MC-JZQH"/>
        <s v="75276617AML3001"/>
        <s v="MK-2870-032"/>
        <s v="54767414MMY3030"/>
        <s v="A011-12 (MK-7962-004)"/>
        <s v="C2321008"/>
        <s v="20220196 Ancillaries"/>
        <s v="78278343PCR3001"/>
        <s v="C4921003"/>
        <s v="C5731006"/>
        <s v="61186372HNC3001"/>
        <s v="77242113UCO3001"/>
        <s v="C4921003 (CAM)"/>
        <s v="MK-0616-037"/>
        <s v="80202135SLE3001"/>
        <s v="I4V-MC-JAJJ"/>
        <s v="N1T-MC-MALO (eCOA)"/>
        <s v="J6E-MC-KWAN (eCOA)"/>
        <s v="J2A-MC-GZPR (eCOA)"/>
        <s v="J2S-MC-GZMR (eCOA)"/>
        <s v="CBAF312D2301"/>
        <s v="CLNP023A2002B"/>
        <s v="CLOU064C12302"/>
        <s v="CKJX839B12302"/>
        <s v="CVAY736K12301"/>
        <s v="CLNP023K12201"/>
        <s v="CAIN457I2401"/>
        <s v="CKJX839D12302"/>
        <s v="CLNP023B12302"/>
        <s v="CVAY736F12301"/>
        <s v="BAY 1841788-21492"/>
        <s v="CEYU688A12201"/>
        <s v="CVAY736A2301E1"/>
        <s v="Debio 4126-301"/>
        <s v="CLOU064A2304"/>
        <s v="CAIN457C22301E1"/>
        <s v="CVAY736F12301E1"/>
        <s v="PHA022121-C307"/>
        <s v="CVAY736S12201"/>
        <s v="CVAY736K12301E1"/>
        <s v="BAY 2927088-22615"/>
        <s v="CTQJ230A12301E1"/>
        <s v="CLXE408B12201"/>
        <s v="BAY 94-8862 19920"/>
        <s v="CLOU064O12301"/>
        <s v="BGB-16673-304"/>
        <s v="BAY 94-8862-21466"/>
        <s v="GS-US-595-6184"/>
        <s v="CLNP023Q12301"/>
        <s v="D516AC00001"/>
        <s v="D967JC00001"/>
        <s v="D5086C00001"/>
        <s v="D967SC00001"/>
        <s v="C1071007"/>
        <n v="20180244"/>
        <s v="D7630C00001"/>
        <s v="C4391002"/>
        <n v="20210004"/>
        <s v="TAS-120-205"/>
        <s v="D5180C00016"/>
        <s v="C4891002"/>
        <s v="D7632C00001"/>
        <s v="D361DC00001"/>
        <n v="20210081"/>
        <s v="C1071032"/>
        <s v="D702BC00001"/>
        <s v="D702FC00001"/>
        <s v="C2321014"/>
        <s v="C2321003"/>
        <n v="20240092"/>
        <s v="C5751003"/>
        <s v="D7960C00012"/>
        <s v="C4391024"/>
        <n v="20230227"/>
        <n v="20230225"/>
        <s v="D702NC00001"/>
        <s v="ALXN1720-MG-301"/>
        <s v="RYZ101-301"/>
        <s v="CY 6022"/>
        <s v="AK-US-001-0106"/>
        <s v="LP352-303"/>
        <s v="VX24-AIS-D10"/>
        <s v="Transfer Pricing 05-2026"/>
        <s v="Materiales pool Janssen"/>
        <s v="64091742PCR3001_anc_returns"/>
        <s v="56021927PCR3011_Anc_Returns"/>
        <s v="CNTO1959UCO3001_Anc_Returns"/>
        <s v="AC-055-315_anc_returns"/>
        <s v="CNTO1959PSA4002_Anc_Returns"/>
        <s v="64007957MMY3001_anc_returns"/>
        <s v="68284528MMY3004_anc_returns"/>
        <s v="61186372NSC3004_anc_returns"/>
        <s v="CNTO1959UCO3004_anc_returns"/>
        <s v="MK-3475-671 (local)"/>
        <s v="MK-8228-002 (Local)"/>
        <s v="Non Protocol Specific - MSD Arg ancillaries pool"/>
        <s v="MK-3475-867 (Local)"/>
        <s v="MK-7902-011 (Local)"/>
        <s v="MK-5475-007 (Local)"/>
        <s v="MK-3475-905 (Local)"/>
        <s v="MK-3655-001 (Local)"/>
        <s v="MK-7684A-008 (Local)"/>
        <s v="MK-7902-013 (Local)"/>
        <s v="MK-3475-B15 (Local)"/>
        <s v="MK-1942-008 (Local)"/>
        <s v="MK-3475-02D (Local)"/>
        <s v="MK-0616-013 (Local)"/>
        <s v="MK-6194-006 (Local)"/>
        <s v="MK-3543-006 (Local)"/>
        <s v="MK-1167-008 (Local)"/>
        <s v="MK-6070-002 (Local)"/>
        <s v="MK-5890-003 (Local)"/>
        <s v="MK-7240-012 (Local)"/>
        <s v="MK-7962-024 (Local)"/>
        <s v="MK-2214-004 (Local)"/>
        <s v="MK-1084-013 (Local)"/>
        <s v="V940-013 (Local)"/>
        <s v="MK-6482-034 (Local)"/>
        <s v="MK-6070-003 (Local)"/>
        <s v="C6461001 Comparator"/>
        <s v="PHRI.COLT-HF"/>
        <s v="J6M-MC-JSGD (CAM)"/>
        <s v="J3R-MC-YDAF (CAM)"/>
        <s v="J2A-MC-GZPR (CAM)"/>
        <s v="J2G-OX-Y049"/>
        <s v="J1I-MC-GZBP"/>
        <s v="J1I-MC-GZQD"/>
        <s v="J2A-MC-GZPO"/>
        <s v="J2A-MC-GZPR"/>
        <s v="J2V-MC-GZLF"/>
        <s v="C1091009 (CAM)"/>
        <s v="D5180C00047"/>
        <s v="C3671059 Priority One(CAM)"/>
        <s v="J3R-MC-YDAG (IQVIA)"/>
        <s v="IC4C eCOA Devices"/>
        <n v="20230016"/>
        <n v="20210181"/>
        <n v="20210184"/>
      </sharedItems>
    </cacheField>
    <cacheField name="el4_name" numFmtId="0">
      <sharedItems count="62">
        <s v="IMVT Corporation"/>
        <s v="Merck Sharp and Dohme LLC"/>
        <s v="Daiichi Sankyo Pharma Development"/>
        <s v="Seattle Genetics Inc"/>
        <s v="Astra Zeneca"/>
        <s v="MedImmune Inc"/>
        <s v="Prometheus Biosciences"/>
        <s v="PPD Development LP"/>
        <s v="Shanghai Henlius Biotech Inc"/>
        <s v="Alnylam Pharmaceuticals"/>
        <s v="Bayer AG"/>
        <s v="Argenx BVBA"/>
        <s v="Viatris Innovation GmbH"/>
        <s v="Arcus Biosciences Inc"/>
        <s v="Galapagos NV"/>
        <s v="Fortrea"/>
        <s v="Amgen, Inc."/>
        <s v="Immunic AG"/>
        <s v="Gilead Sciences, Inc."/>
        <s v="PSI CRO AG"/>
        <s v="Idorsia"/>
        <s v="Others"/>
        <s v="Surcharge"/>
        <s v="Deferred Revenue"/>
        <s v="Janssen"/>
        <s v="Takeda"/>
        <s v="Denali Therapeutics"/>
        <s v="Gossamer"/>
        <s v="IQVIA"/>
        <s v="Exelixis, Inc."/>
        <s v="Horizon Therapeutics"/>
        <s v="GSK Vaccines Biologicals"/>
        <s v="Worldwide Clinical Trials Inc"/>
        <s v="IQVIA RDS Inc"/>
        <s v="Washington University"/>
        <s v="Merck KGaA"/>
        <s v="Novartis Pharma AG"/>
        <s v="CliniRx UK Limited"/>
        <s v="Icon Clinical Research Limited"/>
        <s v="Geron Corporation"/>
        <s v="Allentown"/>
        <s v="Bayer AG (No consolidate)"/>
        <s v="Eli Lilly &amp; Co."/>
        <s v="BeOne"/>
        <s v="Azidus Brasil Pesquisa Científica"/>
        <s v="Servier"/>
        <s v="Inventiva"/>
        <s v="Kartos Therapeutics Inc"/>
        <s v="Longboard Pharmaceuticals"/>
        <s v="Viela Bio"/>
        <s v="Pfizer"/>
        <s v="DebioPharm"/>
        <s v="CSL Behring GmbH"/>
        <s v="Taiho Pharma USA"/>
        <s v="Regeneron Pharmaceuticals Inc"/>
        <s v="Pharvaris BV"/>
        <s v="Alexion Pharmaceuticals Inc"/>
        <s v="RayzeBio Inc"/>
        <s v="Cytokinetics Incorporated"/>
        <s v="Akero Therapeutics"/>
        <s v="Vertex Pharmaceuticals"/>
        <s v="Site Management Organization Argentina SA"/>
      </sharedItems>
    </cacheField>
    <cacheField name="el4_sname" numFmtId="0">
      <sharedItems/>
    </cacheField>
    <cacheField name="name" numFmtId="0">
      <sharedItems count="9">
        <s v="Total Distribution"/>
        <s v="Total Storage"/>
        <s v="Total Freight"/>
        <s v="Total Return Drug"/>
        <s v="Total Comparator"/>
        <s v="Total Other"/>
        <s v="Total Packaging"/>
        <s v="Total Duty"/>
        <e v="#N/A" u="1"/>
      </sharedItems>
    </cacheField>
    <cacheField name="el2" numFmtId="0">
      <sharedItems containsSemiMixedTypes="0" containsString="0" containsNumber="1" containsInteger="1" minValue="40700" maxValue="40900"/>
    </cacheField>
    <cacheField name="el2_name" numFmtId="0">
      <sharedItems/>
    </cacheField>
    <cacheField name="el3" numFmtId="0">
      <sharedItems containsNonDate="0" containsString="0" containsBlank="1"/>
    </cacheField>
    <cacheField name="el3_name" numFmtId="0">
      <sharedItems count="119">
        <s v="Project Management Fee"/>
        <s v="Receipt fee Ancillaries (per Receipt_ID)"/>
        <s v="Setup Fee"/>
        <s v="Storage Ambient (per Pallet)"/>
        <s v="Non-Drug Storage Ambient (per Pallet)"/>
        <s v="Storage of Returns (per Pallet)"/>
        <s v="Storage Refrigerated (per Shelf)"/>
        <s v="Storage Refrigerated (per Pallet)"/>
        <s v="Freight - Shipments"/>
        <s v="Insulated shipper - Credo S22 - 12L (Leasing)"/>
        <s v="Insulated shipper - Credo S22 - 28L (Leasing)"/>
        <s v="Pick and Pack (Controlled Ambient)"/>
        <s v="Configuration of Temperature Monitoring Device"/>
        <s v="Pick and Pack (Ambient)"/>
        <s v="Insulated shipper - Credo S4 - 12L (Leasing)"/>
        <s v="Pick and Pack (Refrigerated)"/>
        <s v="Receipt fee Ambient (per Receipt_ID)"/>
        <s v="Storage Ambient (per Shelf)"/>
        <s v="Insulated shipper - Credo S4 - 28L (Leasing)"/>
        <s v="Receipt fee Refrigerated (per Receipt_ID)"/>
        <s v="File Close Out and Archiving or File Return  (per Study)"/>
        <s v="Pick and Pack Cancellation Fee (Post Pick &amp; Pack)"/>
        <s v="Temperature Monitoring Device (Refrigerated)"/>
        <s v="Freight - Returns"/>
        <s v="Reconciliation of Returns (per Hour)"/>
        <s v="Returns Receipt (per Receipt)"/>
        <s v="Temperature Monitoring Device (Ambient)"/>
        <s v="Non-Drug Storage Refrigerated (per Shelf)"/>
        <s v="Pick and Pack Cancellation Fee (Pre Pick &amp; Pack)"/>
        <s v="Non-Drug Storage &amp; Returns Storage Ambient (per Pallet)"/>
        <s v="Additional Reports"/>
        <s v="Storage Controlled Drug - Refrigerated (per Pallet)"/>
        <s v="Non-Drug Storage Ambient (per Shelf)"/>
        <s v="Components"/>
        <s v="Sourcing of Corretal (Capecitabina) 500mg film-coated tablet"/>
        <s v="Handling and Shipping fees"/>
        <s v="Unbilled"/>
        <s v="Provision rebate Accrual"/>
        <s v="Surcharge"/>
        <s v="Adjustment for Adoption Nbr. 606"/>
        <s v="Estimated Revenue from 16/04 - 30/04"/>
        <s v="Adjustment due to services rendered between 16/03 - 31/03"/>
        <s v="FX Translation"/>
        <s v="Storage Ultra Frozen (per Shelf)"/>
        <s v="Storage of Labels Ambient (per Shelf)"/>
        <s v="Expedite Direct to Site Fee"/>
        <s v="Shipper Preparation"/>
        <s v="Destruction"/>
        <s v="Duties"/>
        <s v="Estimated Revenue from 16/10 - 31/10"/>
        <s v="Destruction executed on june 25"/>
        <s v="Adjustment due to services rendered between 16/09 - 04/10"/>
        <s v="Transfer Pricing"/>
        <s v="Administrative fee"/>
        <s v="Import Services"/>
        <s v="PTC Duties"/>
        <s v="Medication Purchase A (Per Unit)"/>
        <s v="Emergency Pick and Pack fee (Add per Pick and Pack)"/>
        <s v="Import License Fee"/>
        <s v="Medication Purchase B (Per Unit)"/>
        <s v="Medication Purchase C (Per Unit)"/>
        <s v="Procurement Fee A (Per Unit)"/>
        <s v="Procurement Fee B (Per Unit)"/>
        <s v="Cost of duties"/>
        <s v="Ajuste 606"/>
        <s v="Adjustment due to services rendered between 16/12 - 31/12"/>
        <s v="Estimated Revenue from 16/01 - 30/01"/>
        <s v="Storage Samples (per Shelf)"/>
        <s v="Destruction (per Kg)"/>
        <s v="Destruction Setup Fee"/>
        <s v="Storage Controlled Drug - Ambient (per Shelf)"/>
        <s v="Storage Frozen (per Shelf)"/>
        <s v="Storage of Returns (per Shelf)"/>
        <s v="Ambient Shipment Low Protection"/>
        <s v="Carton Boxes (per Shipper)"/>
        <s v="Refurbishment (per Shipper)"/>
        <s v="Ambient Shipment High Protection"/>
        <s v="AoR per Receipt"/>
        <s v="Receipt fee Refrigerated (per Batch)"/>
        <s v="Receipt fee Ambient (per Batch)"/>
        <s v="Customs Clearence"/>
        <s v="Receipt more than 150 kits (per Hour)"/>
        <s v="Reconciliation of Returns (per Kit)"/>
        <s v="Receipt of Labels (per Receipt)"/>
        <s v="Expedited Receipt Fee"/>
        <s v="Others"/>
        <s v="PassThrough - Freight"/>
        <s v="Pick and Pack of Controlled/Hazardous Substances"/>
        <s v="Receipt fee Ambient of Controlled Drugs (per Receipt_ID)"/>
        <s v="Storage Controlled Drug - Ambient (per Pallet)"/>
        <s v="Reconciliation of Returns - Controlled Drugs (per Hour)"/>
        <s v="Returns Receipt - Controlled Drugs (per Receipt_ID)"/>
        <s v="Storage of Returns - Controlled Drugs (per Pallet)"/>
        <s v="Reconciliation of Returns (per Receipt)"/>
        <s v="Labeling / Relabeling Process"/>
        <s v="Variable Print"/>
        <s v="Pick and Pack Materials"/>
        <s v="X LocalAdj"/>
        <s v="Not-Billed"/>
        <s v="LocalAdj-15 days (Previous Month)"/>
        <s v="LocalAdj-15 days (Current Month)"/>
        <s v="Returns (per Process)"/>
        <s v="Storage of Labels Ambient (per Pallet)"/>
        <s v="Returns Setup Fee"/>
        <s v="Labeling / Relabeling (per Kit)"/>
        <s v="Labeling / Relabeling (per Label)"/>
        <s v="Labeling / Relabeling Set Up Fee"/>
        <s v="Receipt of Labels (per Receipt_ID)"/>
        <s v="Insulated shipper - Large (Leasing)"/>
        <s v="Insulated shipper - Medium (Leasing)"/>
        <s v="Annual Rebate"/>
        <s v="PTC Duties - Reverse"/>
        <s v="Adjustment Estimated Revenue of the month 16/03 - 15/04"/>
        <s v="PTC Duties (AMGEN)"/>
        <s v="Estimated Revenue of the month from 16/04 - 15/05"/>
        <s v="Provision NC Pfizer Storage"/>
        <s v="Storage"/>
        <s v="Distribution"/>
        <s v="Freight"/>
      </sharedItems>
    </cacheField>
    <cacheField name="yr" numFmtId="0">
      <sharedItems containsSemiMixedTypes="0" containsString="0" containsNumber="1" containsInteger="1" minValue="2026" maxValue="2026"/>
    </cacheField>
    <cacheField name="period" numFmtId="0">
      <sharedItems containsSemiMixedTypes="0" containsString="0" containsNumber="1" containsInteger="1" minValue="5" maxValue="5"/>
    </cacheField>
    <cacheField name="curcode" numFmtId="0">
      <sharedItems/>
    </cacheField>
    <cacheField name="LOC AMT" numFmtId="0">
      <sharedItems containsSemiMixedTypes="0" containsString="0" containsNumber="1" minValue="-1400513.0194556599" maxValue="1727743.03"/>
    </cacheField>
    <cacheField name="Rate" numFmtId="0">
      <sharedItems containsString="0" containsBlank="1" containsNumber="1" containsInteger="1" minValue="1" maxValue="1"/>
    </cacheField>
    <cacheField name="USD AMT" numFmtId="0">
      <sharedItems containsSemiMixedTypes="0" containsString="0" containsNumber="1" minValue="-1400513.0194556599" maxValue="1727743.03"/>
    </cacheField>
    <cacheField name="cmpcode" numFmtId="0">
      <sharedItems count="7">
        <s v="BSPeru"/>
        <s v="BSColombia"/>
        <s v="BSChile"/>
        <s v="BSMexico"/>
        <s v="BSBrazilUSD"/>
        <s v="BSArgentina"/>
        <s v="BSBRAZILTP"/>
      </sharedItems>
    </cacheField>
    <cacheField name="Discount Flag" numFmtId="0">
      <sharedItems containsBlank="1" containsMixedTypes="1" containsNumber="1" containsInteger="1" minValue="1" maxValue="1"/>
    </cacheField>
    <cacheField name="Prod Lookup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ria, Diana" refreshedDate="46178.220497222224" createdVersion="8" refreshedVersion="8" minRefreshableVersion="3" recordCount="3414" xr:uid="{3B6FA43D-5584-4BC9-9ACF-A1224CA8C684}">
  <cacheSource type="worksheet">
    <worksheetSource ref="A1:Z3415" sheet="Data all (Envio)"/>
  </cacheSource>
  <cacheFields count="26">
    <cacheField name="grpcode" numFmtId="0">
      <sharedItems/>
    </cacheField>
    <cacheField name="el4" numFmtId="0">
      <sharedItems containsMixedTypes="1" containsNumber="1" containsInteger="1" minValue="996" maxValue="20240236"/>
    </cacheField>
    <cacheField name="el4_name" numFmtId="0">
      <sharedItems/>
    </cacheField>
    <cacheField name="el4_sname" numFmtId="0">
      <sharedItems/>
    </cacheField>
    <cacheField name="name" numFmtId="0">
      <sharedItems count="8">
        <s v="Total Distribution"/>
        <s v="Total Storage"/>
        <s v="Total Freight"/>
        <s v="Total Return Drug"/>
        <s v="Total Comparator"/>
        <s v="Total Other"/>
        <s v="Total Packaging"/>
        <s v="Total Duty"/>
      </sharedItems>
    </cacheField>
    <cacheField name="el2" numFmtId="0">
      <sharedItems containsSemiMixedTypes="0" containsString="0" containsNumber="1" containsInteger="1" minValue="40700" maxValue="40900"/>
    </cacheField>
    <cacheField name="el2_name" numFmtId="0">
      <sharedItems/>
    </cacheField>
    <cacheField name="el3" numFmtId="0">
      <sharedItems containsNonDate="0" containsString="0" containsBlank="1"/>
    </cacheField>
    <cacheField name="el3_name" numFmtId="0">
      <sharedItems/>
    </cacheField>
    <cacheField name="yr" numFmtId="0">
      <sharedItems containsSemiMixedTypes="0" containsString="0" containsNumber="1" containsInteger="1" minValue="2026" maxValue="2026"/>
    </cacheField>
    <cacheField name="period" numFmtId="0">
      <sharedItems containsSemiMixedTypes="0" containsString="0" containsNumber="1" containsInteger="1" minValue="5" maxValue="5"/>
    </cacheField>
    <cacheField name="curcode" numFmtId="0">
      <sharedItems/>
    </cacheField>
    <cacheField name="LOC AMT" numFmtId="0">
      <sharedItems containsSemiMixedTypes="0" containsString="0" containsNumber="1" minValue="-1400513.0194556599" maxValue="1379027.7183508959"/>
    </cacheField>
    <cacheField name="Rate" numFmtId="0">
      <sharedItems containsSemiMixedTypes="0" containsString="0" containsNumber="1" containsInteger="1" minValue="1" maxValue="1"/>
    </cacheField>
    <cacheField name="USD AMT" numFmtId="0">
      <sharedItems containsSemiMixedTypes="0" containsString="0" containsNumber="1" minValue="-1400513.0194556599" maxValue="1379027.7183508959"/>
    </cacheField>
    <cacheField name="cmpcode" numFmtId="0">
      <sharedItems count="7">
        <s v="BSPeru"/>
        <s v="BSColombia"/>
        <s v="BSChile"/>
        <s v="BSMexico"/>
        <s v="BSBrazilUSD"/>
        <s v="BSArgentina"/>
        <s v="BSBRAZILTP"/>
      </sharedItems>
    </cacheField>
    <cacheField name="Discount Flag" numFmtId="0">
      <sharedItems containsBlank="1" containsMixedTypes="1" containsNumber="1" containsInteger="1" minValue="1" maxValue="1"/>
    </cacheField>
    <cacheField name="Prod Lookup" numFmtId="0">
      <sharedItems containsNonDate="0" containsString="0" containsBlank="1"/>
    </cacheField>
    <cacheField name="Concat" numFmtId="0">
      <sharedItems containsNonDate="0" containsString="0" containsBlank="1"/>
    </cacheField>
    <cacheField name="Cust Lookup" numFmtId="0">
      <sharedItems containsNonDate="0" containsString="0" containsBlank="1"/>
    </cacheField>
    <cacheField name="TRIM- EL4name" numFmtId="0">
      <sharedItems containsNonDate="0" containsString="0" containsBlank="1"/>
    </cacheField>
    <cacheField name="TRIM- EL3name" numFmtId="0">
      <sharedItems containsNonDate="0" containsString="0" containsBlank="1"/>
    </cacheField>
    <cacheField name="Source" numFmtId="0">
      <sharedItems containsNonDate="0" containsString="0" containsBlank="1"/>
    </cacheField>
    <cacheField name="Original GrpCode" numFmtId="0">
      <sharedItems containsNonDate="0" containsString="0" containsBlank="1"/>
    </cacheField>
    <cacheField name="Segment" numFmtId="0">
      <sharedItems containsNonDate="0" containsString="0" containsBlank="1"/>
    </cacheField>
    <cacheField name="compar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ria, Diana" refreshedDate="46178.221942476855" createdVersion="8" refreshedVersion="8" minRefreshableVersion="3" recordCount="3417" xr:uid="{9B545900-560B-405E-8E13-C0F88199C225}">
  <cacheSource type="worksheet">
    <worksheetSource ref="A1:Z3418" sheet="Data all (Envio) (3)"/>
  </cacheSource>
  <cacheFields count="26">
    <cacheField name="grpcode" numFmtId="0">
      <sharedItems/>
    </cacheField>
    <cacheField name="el4" numFmtId="0">
      <sharedItems containsMixedTypes="1" containsNumber="1" containsInteger="1" minValue="996" maxValue="20240236"/>
    </cacheField>
    <cacheField name="el4_name" numFmtId="0">
      <sharedItems/>
    </cacheField>
    <cacheField name="el4_sname" numFmtId="0">
      <sharedItems/>
    </cacheField>
    <cacheField name="name" numFmtId="0">
      <sharedItems count="8">
        <s v="Total Distribution"/>
        <s v="Total Storage"/>
        <s v="Total Freight"/>
        <s v="Total Return Drug"/>
        <s v="Total Comparator"/>
        <s v="Total Other"/>
        <s v="Total Packaging"/>
        <s v="Total Duty"/>
      </sharedItems>
    </cacheField>
    <cacheField name="el2" numFmtId="0">
      <sharedItems containsSemiMixedTypes="0" containsString="0" containsNumber="1" containsInteger="1" minValue="40700" maxValue="40900"/>
    </cacheField>
    <cacheField name="el2_name" numFmtId="0">
      <sharedItems/>
    </cacheField>
    <cacheField name="el3" numFmtId="0">
      <sharedItems containsNonDate="0" containsString="0" containsBlank="1"/>
    </cacheField>
    <cacheField name="el3_name" numFmtId="0">
      <sharedItems/>
    </cacheField>
    <cacheField name="yr" numFmtId="0">
      <sharedItems containsSemiMixedTypes="0" containsString="0" containsNumber="1" containsInteger="1" minValue="2026" maxValue="2026"/>
    </cacheField>
    <cacheField name="period" numFmtId="0">
      <sharedItems containsSemiMixedTypes="0" containsString="0" containsNumber="1" containsInteger="1" minValue="5" maxValue="5"/>
    </cacheField>
    <cacheField name="curcode" numFmtId="0">
      <sharedItems/>
    </cacheField>
    <cacheField name="LOC AMT" numFmtId="0">
      <sharedItems containsSemiMixedTypes="0" containsString="0" containsNumber="1" minValue="-1400513.0194556599" maxValue="1379027.7183508959"/>
    </cacheField>
    <cacheField name="Rate" numFmtId="0">
      <sharedItems containsSemiMixedTypes="0" containsString="0" containsNumber="1" containsInteger="1" minValue="1" maxValue="1"/>
    </cacheField>
    <cacheField name="USD AMT" numFmtId="0">
      <sharedItems containsSemiMixedTypes="0" containsString="0" containsNumber="1" minValue="-1400513.0194556599" maxValue="1379027.7183508959"/>
    </cacheField>
    <cacheField name="cmpcode" numFmtId="0">
      <sharedItems count="7">
        <s v="BSPeru"/>
        <s v="BSColombia"/>
        <s v="BSChile"/>
        <s v="BSMexico"/>
        <s v="BSBrazilUSD"/>
        <s v="BSArgentina"/>
        <s v="BSBRAZILTP"/>
      </sharedItems>
    </cacheField>
    <cacheField name="Discount Flag" numFmtId="0">
      <sharedItems containsBlank="1" containsMixedTypes="1" containsNumber="1" containsInteger="1" minValue="1" maxValue="1"/>
    </cacheField>
    <cacheField name="Prod Lookup" numFmtId="0">
      <sharedItems containsNonDate="0" containsString="0" containsBlank="1"/>
    </cacheField>
    <cacheField name="Concat" numFmtId="0">
      <sharedItems containsNonDate="0" containsString="0" containsBlank="1"/>
    </cacheField>
    <cacheField name="Cust Lookup" numFmtId="0">
      <sharedItems containsNonDate="0" containsString="0" containsBlank="1"/>
    </cacheField>
    <cacheField name="TRIM- EL4name" numFmtId="0">
      <sharedItems containsNonDate="0" containsString="0" containsBlank="1"/>
    </cacheField>
    <cacheField name="TRIM- EL3name" numFmtId="0">
      <sharedItems containsNonDate="0" containsString="0" containsBlank="1"/>
    </cacheField>
    <cacheField name="Source" numFmtId="0">
      <sharedItems containsNonDate="0" containsString="0" containsBlank="1"/>
    </cacheField>
    <cacheField name="Original GrpCode" numFmtId="0">
      <sharedItems containsNonDate="0" containsString="0" containsBlank="1"/>
    </cacheField>
    <cacheField name="Segment" numFmtId="0">
      <sharedItems containsNonDate="0" containsString="0" containsBlank="1"/>
    </cacheField>
    <cacheField name="compar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1">
  <r>
    <s v="Transfer Pricing 05-2026"/>
    <s v="Allentown"/>
    <s v="Allentown"/>
    <x v="0"/>
    <n v="40700"/>
    <s v="Revenues - Third Parties "/>
    <m/>
    <s v="Transfer Pricing 05-2026"/>
    <n v="2026"/>
    <n v="5"/>
    <s v="USD"/>
    <n v="632795.22799999965"/>
  </r>
  <r>
    <s v="Transfer Pricing 05-2026"/>
    <s v="Allentown"/>
    <s v="Allentown"/>
    <x v="1"/>
    <n v="40700"/>
    <s v="Revenues - Third Parties "/>
    <m/>
    <s v="Transfer Pricing 05-2026"/>
    <n v="2026"/>
    <n v="5"/>
    <s v="USD"/>
    <n v="939471.60800000001"/>
  </r>
  <r>
    <s v="Transfer Pricing 05-2026"/>
    <s v="Allentown"/>
    <s v="Allentown"/>
    <x v="2"/>
    <n v="40700"/>
    <s v="Revenues - Third Parties "/>
    <m/>
    <s v="Transfer Pricing 05-2026"/>
    <n v="2026"/>
    <n v="5"/>
    <s v="USD"/>
    <n v="553076.89600000007"/>
  </r>
  <r>
    <s v="Transfer Pricing 05-2026"/>
    <s v="Allentown"/>
    <s v="Allentown"/>
    <x v="3"/>
    <n v="40700"/>
    <s v="Revenues - Third Parties "/>
    <m/>
    <s v="Transfer Pricing 05-2026"/>
    <n v="2026"/>
    <n v="5"/>
    <s v="USD"/>
    <n v="11523.531999999999"/>
  </r>
  <r>
    <s v="Transfer Pricing 05-2026"/>
    <s v="Allentown"/>
    <s v="Allentown"/>
    <x v="4"/>
    <n v="40700"/>
    <s v="Revenues - Third Parties "/>
    <m/>
    <s v="Transfer Pricing 05-2026"/>
    <n v="2026"/>
    <n v="5"/>
    <s v="USD"/>
    <n v="53437.631999999976"/>
  </r>
  <r>
    <s v="Transfer Pricing 05-2026"/>
    <s v="Allentown"/>
    <s v="Allentown"/>
    <x v="5"/>
    <n v="40700"/>
    <s v="Revenues - Third Parties "/>
    <m/>
    <s v="Transfer Pricing 05-2026"/>
    <n v="2026"/>
    <n v="5"/>
    <s v="USD"/>
    <n v="399083.04399999947"/>
  </r>
  <r>
    <s v="Materiales pool Janssen"/>
    <s v="Janssen"/>
    <s v="Argentina"/>
    <x v="5"/>
    <n v="40700"/>
    <s v="Revenues - Third Parties "/>
    <m/>
    <s v="Non-Drug Storage Ambient (per Pallet)"/>
    <n v="2026"/>
    <n v="5"/>
    <s v="USD"/>
    <n v="727.77740000000006"/>
  </r>
  <r>
    <s v="64091742PCR3001_anc_returns"/>
    <s v="Janssen"/>
    <s v="Argentina"/>
    <x v="5"/>
    <n v="40700"/>
    <s v="Revenues - Third Parties "/>
    <m/>
    <s v="Storage of Returns (per Pallet)"/>
    <n v="2026"/>
    <n v="5"/>
    <s v="USD"/>
    <n v="262.00912500000004"/>
  </r>
  <r>
    <s v="56021927PCR3011_Anc_Returns"/>
    <s v="Janssen"/>
    <s v="Argentina"/>
    <x v="5"/>
    <n v="40700"/>
    <s v="Revenues - Third Parties "/>
    <m/>
    <s v="Non-Drug Storage Ambient (per Pallet)"/>
    <n v="2026"/>
    <n v="5"/>
    <s v="USD"/>
    <n v="181.94435000000001"/>
  </r>
  <r>
    <s v="56021927PCR3011_Anc_Returns"/>
    <s v="Janssen"/>
    <s v="Argentina"/>
    <x v="5"/>
    <n v="40700"/>
    <s v="Revenues - Third Parties "/>
    <m/>
    <s v="Storage of Returns (per Pallet)"/>
    <n v="2026"/>
    <n v="5"/>
    <s v="USD"/>
    <n v="87.33637499999999"/>
  </r>
  <r>
    <s v="CNTO1959UCO3001_Anc_Returns"/>
    <s v="Janssen"/>
    <s v="Argentina"/>
    <x v="5"/>
    <n v="40700"/>
    <s v="Revenues - Third Parties "/>
    <m/>
    <s v="Non-Drug Storage Ambient (per Pallet)"/>
    <n v="2026"/>
    <n v="5"/>
    <s v="USD"/>
    <n v="1091.6660999999999"/>
  </r>
  <r>
    <s v="CNTO1959UCO3001_Anc_Returns"/>
    <s v="Janssen"/>
    <s v="Argentina"/>
    <x v="5"/>
    <n v="40700"/>
    <s v="Revenues - Third Parties "/>
    <m/>
    <s v="Storage of Returns (per Pallet)"/>
    <n v="2026"/>
    <n v="5"/>
    <s v="USD"/>
    <n v="436.68187499999999"/>
  </r>
  <r>
    <s v="AC-055-315_anc_returns"/>
    <s v="Janssen"/>
    <s v="Argentina"/>
    <x v="5"/>
    <n v="40700"/>
    <s v="Revenues - Third Parties "/>
    <m/>
    <s v="Non-Drug Storage Ambient (per Pallet)"/>
    <n v="2026"/>
    <n v="5"/>
    <s v="USD"/>
    <n v="181.94435000000001"/>
  </r>
  <r>
    <s v="AC-055-315_anc_returns"/>
    <s v="Janssen"/>
    <s v="Argentina"/>
    <x v="5"/>
    <n v="40700"/>
    <s v="Revenues - Third Parties "/>
    <m/>
    <s v="Storage Ambient (per Pallet)"/>
    <n v="2026"/>
    <n v="5"/>
    <s v="USD"/>
    <n v="545.83304999999996"/>
  </r>
  <r>
    <s v="AC-055-315_anc_returns"/>
    <s v="Janssen"/>
    <s v="Argentina"/>
    <x v="5"/>
    <n v="40700"/>
    <s v="Revenues - Third Parties "/>
    <m/>
    <s v="Storage of Returns (per Pallet)"/>
    <n v="2026"/>
    <n v="5"/>
    <s v="USD"/>
    <n v="611.35462500000006"/>
  </r>
  <r>
    <s v="67652000PCR3002_anc_returns"/>
    <s v="Janssen"/>
    <s v="Argentina"/>
    <x v="2"/>
    <n v="40700"/>
    <s v="Revenues - Third Parties "/>
    <m/>
    <s v="Freight - Returns"/>
    <n v="2026"/>
    <n v="5"/>
    <s v="USD"/>
    <n v="333.03"/>
  </r>
  <r>
    <s v="67652000PCR3002_anc_returns"/>
    <s v="Janssen"/>
    <s v="Argentina"/>
    <x v="5"/>
    <n v="40700"/>
    <s v="Revenues - Third Parties "/>
    <m/>
    <s v="Storage of Returns (per Pallet)"/>
    <n v="2026"/>
    <n v="5"/>
    <s v="USD"/>
    <n v="786.02737500000001"/>
  </r>
  <r>
    <s v="73841937NSC3003_Anc_Returns"/>
    <s v="Janssen"/>
    <s v="Argentina"/>
    <x v="2"/>
    <n v="40700"/>
    <s v="Revenues - Third Parties "/>
    <m/>
    <s v="Freight - Returns"/>
    <n v="2026"/>
    <n v="5"/>
    <s v="USD"/>
    <n v="752.04"/>
  </r>
  <r>
    <s v="73841937NSC3003_Anc_Returns"/>
    <s v="Janssen"/>
    <s v="Argentina"/>
    <x v="5"/>
    <n v="40700"/>
    <s v="Revenues - Third Parties "/>
    <m/>
    <s v="Non-Drug Storage Ambient (per Pallet)"/>
    <n v="2026"/>
    <n v="5"/>
    <s v="USD"/>
    <n v="181.94435000000001"/>
  </r>
  <r>
    <s v="73841937NSC3003_Anc_Returns"/>
    <s v="Janssen"/>
    <s v="Argentina"/>
    <x v="4"/>
    <n v="40700"/>
    <s v="Revenues - Third Parties "/>
    <m/>
    <s v="Reconciliation of Returns (per Hour)"/>
    <n v="2026"/>
    <n v="5"/>
    <s v="USD"/>
    <n v="50.944074999999998"/>
  </r>
  <r>
    <s v="73841937NSC3003_Anc_Returns"/>
    <s v="Janssen"/>
    <s v="Argentina"/>
    <x v="4"/>
    <n v="40700"/>
    <s v="Revenues - Third Parties "/>
    <m/>
    <s v="Returns Receipt (per Receipt)"/>
    <n v="2026"/>
    <n v="5"/>
    <s v="USD"/>
    <n v="133.727125"/>
  </r>
  <r>
    <s v="73841937NSC3003_Anc_Returns"/>
    <s v="Janssen"/>
    <s v="Argentina"/>
    <x v="5"/>
    <n v="40700"/>
    <s v="Revenues - Third Parties "/>
    <m/>
    <s v="Storage of Returns (per Pallet)"/>
    <n v="2026"/>
    <n v="5"/>
    <s v="USD"/>
    <n v="611.35462500000006"/>
  </r>
  <r>
    <s v="CNTO1959PSA4002_Anc_Returns"/>
    <s v="Janssen"/>
    <s v="Argentina"/>
    <x v="2"/>
    <n v="40700"/>
    <s v="Revenues - Third Parties "/>
    <m/>
    <s v="Freight - Returns"/>
    <n v="2026"/>
    <n v="5"/>
    <s v="USD"/>
    <n v="191.15"/>
  </r>
  <r>
    <s v="CNTO1959PSA4002_Anc_Returns"/>
    <s v="Janssen"/>
    <s v="Argentina"/>
    <x v="5"/>
    <n v="40700"/>
    <s v="Revenues - Third Parties "/>
    <m/>
    <s v="Storage of Returns (per Pallet)"/>
    <n v="2026"/>
    <n v="5"/>
    <s v="USD"/>
    <n v="87.33637499999999"/>
  </r>
  <r>
    <s v="64007957MMY3001_anc_returns"/>
    <s v="Janssen"/>
    <s v="Argentina"/>
    <x v="2"/>
    <n v="40700"/>
    <s v="Revenues - Third Parties "/>
    <m/>
    <s v="Freight - Returns"/>
    <n v="2026"/>
    <n v="5"/>
    <s v="USD"/>
    <n v="218"/>
  </r>
  <r>
    <s v="64007957MMY3001_anc_returns"/>
    <s v="Janssen"/>
    <s v="Argentina"/>
    <x v="5"/>
    <n v="40700"/>
    <s v="Revenues - Third Parties "/>
    <m/>
    <s v="Non-Drug Storage Ambient (per Pallet)"/>
    <n v="2026"/>
    <n v="5"/>
    <s v="USD"/>
    <n v="181.94435000000001"/>
  </r>
  <r>
    <s v="64007957MMY3001_anc_returns"/>
    <s v="Janssen"/>
    <s v="Argentina"/>
    <x v="4"/>
    <n v="40700"/>
    <s v="Revenues - Third Parties "/>
    <m/>
    <s v="Reconciliation of Returns (per Hour)"/>
    <n v="2026"/>
    <n v="5"/>
    <s v="USD"/>
    <n v="50.944074999999998"/>
  </r>
  <r>
    <s v="64007957MMY3001_anc_returns"/>
    <s v="Janssen"/>
    <s v="Argentina"/>
    <x v="4"/>
    <n v="40700"/>
    <s v="Revenues - Third Parties "/>
    <m/>
    <s v="Returns Receipt (per Receipt)"/>
    <n v="2026"/>
    <n v="5"/>
    <s v="USD"/>
    <n v="133.727125"/>
  </r>
  <r>
    <s v="64007957MMY3001_anc_returns"/>
    <s v="Janssen"/>
    <s v="Argentina"/>
    <x v="5"/>
    <n v="40700"/>
    <s v="Revenues - Third Parties "/>
    <m/>
    <s v="Storage of Returns (per Pallet)"/>
    <n v="2026"/>
    <n v="5"/>
    <s v="USD"/>
    <n v="436.68187499999999"/>
  </r>
  <r>
    <s v="61186372NSC3002_anc_returns"/>
    <s v="Janssen"/>
    <s v="Argentina"/>
    <x v="2"/>
    <n v="40700"/>
    <s v="Revenues - Third Parties "/>
    <m/>
    <s v="Freight - Returns"/>
    <n v="2026"/>
    <n v="5"/>
    <s v="USD"/>
    <n v="125.09"/>
  </r>
  <r>
    <s v="61186372NSC3002_anc_returns"/>
    <s v="Janssen"/>
    <s v="Argentina"/>
    <x v="5"/>
    <n v="40700"/>
    <s v="Revenues - Third Parties "/>
    <m/>
    <s v="Storage Ambient (per Pallet)"/>
    <n v="2026"/>
    <n v="5"/>
    <s v="USD"/>
    <n v="181.94435000000001"/>
  </r>
  <r>
    <s v="61186372NSC3002_anc_returns"/>
    <s v="Janssen"/>
    <s v="Argentina"/>
    <x v="5"/>
    <n v="40700"/>
    <s v="Revenues - Third Parties "/>
    <m/>
    <s v="Storage of Returns (per Pallet)"/>
    <n v="2026"/>
    <n v="5"/>
    <s v="USD"/>
    <n v="349.34549999999996"/>
  </r>
  <r>
    <s v="68284528MMY3004_anc_returns"/>
    <s v="Janssen"/>
    <s v="Argentina"/>
    <x v="5"/>
    <n v="40700"/>
    <s v="Revenues - Third Parties "/>
    <m/>
    <s v="Non-Drug Storage Ambient (per Pallet)"/>
    <n v="2026"/>
    <n v="5"/>
    <s v="USD"/>
    <n v="181.94435000000001"/>
  </r>
  <r>
    <s v="68284528MMY3004_anc_returns"/>
    <s v="Janssen"/>
    <s v="Argentina"/>
    <x v="5"/>
    <n v="40700"/>
    <s v="Revenues - Third Parties "/>
    <m/>
    <s v="Storage of Returns (per Pallet)"/>
    <n v="2026"/>
    <n v="5"/>
    <s v="USD"/>
    <n v="524.01825000000008"/>
  </r>
  <r>
    <s v="61186372NSC3004_anc_returns"/>
    <s v="Janssen"/>
    <s v="Argentina"/>
    <x v="4"/>
    <n v="40700"/>
    <s v="Revenues - Third Parties "/>
    <m/>
    <s v="Reconciliation of Returns (per Hour)"/>
    <n v="2026"/>
    <n v="5"/>
    <s v="USD"/>
    <n v="50.944074999999998"/>
  </r>
  <r>
    <s v="61186372NSC3004_anc_returns"/>
    <s v="Janssen"/>
    <s v="Argentina"/>
    <x v="4"/>
    <n v="40700"/>
    <s v="Revenues - Third Parties "/>
    <m/>
    <s v="Returns Receipt (per Receipt)"/>
    <n v="2026"/>
    <n v="5"/>
    <s v="USD"/>
    <n v="133.727125"/>
  </r>
  <r>
    <s v="61186372NSC3004_anc_returns"/>
    <s v="Janssen"/>
    <s v="Argentina"/>
    <x v="5"/>
    <n v="40700"/>
    <s v="Revenues - Third Parties "/>
    <m/>
    <s v="Storage of Returns (per Pallet)"/>
    <n v="2026"/>
    <n v="5"/>
    <s v="USD"/>
    <n v="349.34549999999996"/>
  </r>
  <r>
    <s v="CNTO1959UCO3004_anc_returns"/>
    <s v="Janssen"/>
    <s v="Argentina"/>
    <x v="2"/>
    <n v="40700"/>
    <s v="Revenues - Third Parties "/>
    <m/>
    <s v="Freight - Shipments"/>
    <n v="2026"/>
    <n v="5"/>
    <s v="USD"/>
    <n v="279.23"/>
  </r>
  <r>
    <s v="CNTO1959UCO3004_anc_returns"/>
    <s v="Janssen"/>
    <s v="Argentina"/>
    <x v="5"/>
    <n v="40700"/>
    <s v="Revenues - Third Parties "/>
    <m/>
    <s v="Non-Drug Storage Ambient (per Pallet)"/>
    <n v="2026"/>
    <n v="5"/>
    <s v="USD"/>
    <n v="1273.6104499999999"/>
  </r>
  <r>
    <s v="CNTO1959UCO3004_anc_returns"/>
    <s v="Janssen"/>
    <s v="Argentina"/>
    <x v="5"/>
    <n v="40700"/>
    <s v="Revenues - Third Parties "/>
    <m/>
    <s v="Storage of Returns (per Pallet)"/>
    <n v="2026"/>
    <n v="5"/>
    <s v="USD"/>
    <n v="262.00912500000004"/>
  </r>
  <r>
    <s v="17000139BLC3002_anc_returns"/>
    <s v="Janssen"/>
    <s v="Argentina"/>
    <x v="5"/>
    <n v="40700"/>
    <s v="Revenues - Third Parties "/>
    <m/>
    <s v="Non-Drug Storage Ambient (per Pallet)"/>
    <n v="2026"/>
    <n v="5"/>
    <s v="USD"/>
    <n v="1273.6104499999999"/>
  </r>
  <r>
    <s v="17000139BLC3002_anc_returns"/>
    <s v="Janssen"/>
    <s v="Argentina"/>
    <x v="5"/>
    <n v="40700"/>
    <s v="Revenues - Third Parties "/>
    <m/>
    <s v="Storage Ambient (per Pallet)"/>
    <n v="2026"/>
    <n v="5"/>
    <s v="USD"/>
    <n v="181.94435000000001"/>
  </r>
  <r>
    <s v="17000139BLC3002_anc_returns"/>
    <s v="Janssen"/>
    <s v="Argentina"/>
    <x v="5"/>
    <n v="40700"/>
    <s v="Revenues - Third Parties "/>
    <m/>
    <s v="Storage of Returns (per Pallet)"/>
    <n v="2026"/>
    <n v="5"/>
    <s v="USD"/>
    <n v="611.35462500000006"/>
  </r>
  <r>
    <s v="MK-3475-564 (Local)"/>
    <s v="Merck Sharp and Dohme LLC"/>
    <s v="Argentina"/>
    <x v="4"/>
    <n v="40700"/>
    <s v="Revenues - Third Parties "/>
    <m/>
    <s v="Returns (per Process)"/>
    <n v="2026"/>
    <n v="5"/>
    <s v="USD"/>
    <n v="114.36"/>
  </r>
  <r>
    <s v="MK-3475-564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3475-671 (local)"/>
    <s v="Merck Sharp and Dohme LLC"/>
    <s v="Argentina"/>
    <x v="4"/>
    <n v="40700"/>
    <s v="Revenues - Third Parties "/>
    <m/>
    <s v="Destruction (per Kg)"/>
    <n v="2026"/>
    <n v="5"/>
    <s v="USD"/>
    <n v="3408.33"/>
  </r>
  <r>
    <s v="MK-3475-671 (local)"/>
    <s v="Merck Sharp and Dohme LLC"/>
    <s v="Argentina"/>
    <x v="4"/>
    <n v="40700"/>
    <s v="Revenues - Third Parties "/>
    <m/>
    <s v="Destruction Setup Fee"/>
    <n v="2026"/>
    <n v="5"/>
    <s v="USD"/>
    <n v="675.99"/>
  </r>
  <r>
    <s v="MK-3475-671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MK-3475-671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8228-002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3475-689 (local)"/>
    <s v="Merck Sharp and Dohme LLC"/>
    <s v="Argentina"/>
    <x v="5"/>
    <n v="40700"/>
    <s v="Revenues - Third Parties "/>
    <m/>
    <s v="Non-Drug Storage Ambient (per Pallet)"/>
    <n v="2026"/>
    <n v="5"/>
    <s v="USD"/>
    <n v="286.89"/>
  </r>
  <r>
    <s v="MK-3475-689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Non Protocol Specific - MSD Arg ancillaries pool"/>
    <s v="Merck Sharp and Dohme LLC"/>
    <s v="Argentina"/>
    <x v="5"/>
    <n v="40700"/>
    <s v="Revenues - Third Parties "/>
    <m/>
    <s v="Non-Drug Storage Ambient (per Pallet)"/>
    <n v="2026"/>
    <n v="5"/>
    <s v="USD"/>
    <n v="12049.38"/>
  </r>
  <r>
    <s v="Non Protocol Specific - MSD Arg ancillaries pool"/>
    <s v="Merck Sharp and Dohme LLC"/>
    <s v="Argentina"/>
    <x v="0"/>
    <n v="40700"/>
    <s v="Revenues - Third Parties "/>
    <m/>
    <s v="Receipt fee Ancillaries (per Receipt_ID)"/>
    <n v="2026"/>
    <n v="5"/>
    <s v="USD"/>
    <n v="753.3"/>
  </r>
  <r>
    <s v="Non Protocol Specific - MSD Arg ancillaries pool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3475-775 (Local)"/>
    <s v="Merck Sharp and Dohme LLC"/>
    <s v="Argentina"/>
    <x v="5"/>
    <n v="40700"/>
    <s v="Revenues - Third Parties "/>
    <m/>
    <s v="Non-Drug Storage Ambient (per Pallet)"/>
    <n v="2026"/>
    <n v="5"/>
    <s v="USD"/>
    <n v="286.89"/>
  </r>
  <r>
    <s v="MK-3475-775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3475-775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3475-775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3475-859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3475-859 (Local)"/>
    <s v="Merck Sharp and Dohme LLC"/>
    <s v="Argentina"/>
    <x v="5"/>
    <n v="40700"/>
    <s v="Revenues - Third Parties "/>
    <m/>
    <s v="Storage of Returns (per Pallet)"/>
    <n v="2026"/>
    <n v="5"/>
    <s v="USD"/>
    <n v="478.15"/>
  </r>
  <r>
    <s v="MK-7339-002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MK-7339-002 (local)"/>
    <s v="Merck Sharp and Dohme LLC"/>
    <s v="Argentina"/>
    <x v="5"/>
    <n v="40700"/>
    <s v="Revenues - Third Parties "/>
    <m/>
    <s v="Storage Ambient (per Shelf)"/>
    <n v="2026"/>
    <n v="5"/>
    <s v="USD"/>
    <n v="101.41"/>
  </r>
  <r>
    <s v="MK-7339-002 (local)"/>
    <s v="Merck Sharp and Dohme LLC"/>
    <s v="Argentina"/>
    <x v="5"/>
    <n v="40700"/>
    <s v="Revenues - Third Parties "/>
    <m/>
    <s v="Storage of Returns (per Pallet)"/>
    <n v="2026"/>
    <n v="5"/>
    <s v="USD"/>
    <n v="382.52"/>
  </r>
  <r>
    <s v="MK-3475-630 (Local)"/>
    <s v="Merck Sharp and Dohme LLC"/>
    <s v="Argentina"/>
    <x v="2"/>
    <n v="40700"/>
    <s v="Revenues - Third Parties "/>
    <m/>
    <s v="Freight - Returns"/>
    <n v="2026"/>
    <n v="5"/>
    <s v="USD"/>
    <n v="551.67999999999995"/>
  </r>
  <r>
    <s v="MK-3475-630 (Local)"/>
    <s v="Merck Sharp and Dohme LLC"/>
    <s v="Argentina"/>
    <x v="5"/>
    <n v="40700"/>
    <s v="Revenues - Third Parties "/>
    <m/>
    <s v="Non-Drug Storage Ambient (per Pallet)"/>
    <n v="2026"/>
    <n v="5"/>
    <s v="USD"/>
    <n v="286.89"/>
  </r>
  <r>
    <s v="MK-3475-630 (Local)"/>
    <s v="Merck Sharp and Dohme LLC"/>
    <s v="Argentina"/>
    <x v="4"/>
    <n v="40700"/>
    <s v="Revenues - Third Parties "/>
    <m/>
    <s v="Reconciliation of Returns (per Hour)"/>
    <n v="2026"/>
    <n v="5"/>
    <s v="USD"/>
    <n v="324.48"/>
  </r>
  <r>
    <s v="MK-3475-630 (Local)"/>
    <s v="Merck Sharp and Dohme LLC"/>
    <s v="Argentina"/>
    <x v="4"/>
    <n v="40700"/>
    <s v="Revenues - Third Parties "/>
    <m/>
    <s v="Returns Receipt (per Receipt)"/>
    <n v="2026"/>
    <n v="5"/>
    <s v="USD"/>
    <n v="811.2"/>
  </r>
  <r>
    <s v="MK-3475-630 (Local)"/>
    <s v="Merck Sharp and Dohme LLC"/>
    <s v="Argentina"/>
    <x v="5"/>
    <n v="40700"/>
    <s v="Revenues - Third Parties "/>
    <m/>
    <s v="Storage Ambient (per Pallet)"/>
    <n v="2026"/>
    <n v="5"/>
    <s v="USD"/>
    <n v="231.78"/>
  </r>
  <r>
    <s v="MK-3475-630 (Local)"/>
    <s v="Merck Sharp and Dohme LLC"/>
    <s v="Argentina"/>
    <x v="5"/>
    <n v="40700"/>
    <s v="Revenues - Third Parties "/>
    <m/>
    <s v="Storage of Returns (per Pallet)"/>
    <n v="2026"/>
    <n v="5"/>
    <s v="USD"/>
    <n v="1338.82"/>
  </r>
  <r>
    <s v="MK-7902-001 (local)"/>
    <s v="Merck Sharp and Dohme LLC"/>
    <s v="Argentina"/>
    <x v="5"/>
    <n v="40700"/>
    <s v="Revenues - Third Parties "/>
    <m/>
    <s v="Non-Drug Storage Ambient (per Pallet)"/>
    <n v="2026"/>
    <n v="5"/>
    <s v="USD"/>
    <n v="573.78"/>
  </r>
  <r>
    <s v="MK-7902-001 (local)"/>
    <s v="Merck Sharp and Dohme LLC"/>
    <s v="Argentina"/>
    <x v="5"/>
    <n v="40700"/>
    <s v="Revenues - Third Parties "/>
    <m/>
    <s v="Storage Ambient (per Shelf)"/>
    <n v="2026"/>
    <n v="5"/>
    <s v="USD"/>
    <n v="101.41"/>
  </r>
  <r>
    <s v="MK-7902-001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7902-001 (local)"/>
    <s v="Merck Sharp and Dohme LLC"/>
    <s v="Argentina"/>
    <x v="5"/>
    <n v="40700"/>
    <s v="Revenues - Third Parties "/>
    <m/>
    <s v="Storage of Returns (per Pallet)"/>
    <n v="2026"/>
    <n v="5"/>
    <s v="USD"/>
    <n v="1051.93"/>
  </r>
  <r>
    <s v="MK-3475-641 (local)"/>
    <s v="Merck Sharp and Dohme LLC"/>
    <s v="Argentina"/>
    <x v="5"/>
    <n v="40700"/>
    <s v="Revenues - Third Parties "/>
    <m/>
    <s v="Non-Drug Storage Ambient (per Pallet)"/>
    <n v="2026"/>
    <n v="5"/>
    <s v="USD"/>
    <n v="573.78"/>
  </r>
  <r>
    <s v="MK-3475-641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3475-641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3475-641 (local)"/>
    <s v="Merck Sharp and Dohme LLC"/>
    <s v="Argentina"/>
    <x v="5"/>
    <n v="40700"/>
    <s v="Revenues - Third Parties "/>
    <m/>
    <s v="Storage of Returns (per Pallet)"/>
    <n v="2026"/>
    <n v="5"/>
    <s v="USD"/>
    <n v="286.89"/>
  </r>
  <r>
    <s v="MK-3475-867 (Local)"/>
    <s v="Merck Sharp and Dohme LLC"/>
    <s v="Argentina"/>
    <x v="4"/>
    <n v="40700"/>
    <s v="Revenues - Third Parties "/>
    <m/>
    <s v="Destruction (per Kg)"/>
    <n v="2026"/>
    <n v="5"/>
    <s v="USD"/>
    <n v="637.33000000000004"/>
  </r>
  <r>
    <s v="MK-3475-867 (Local)"/>
    <s v="Merck Sharp and Dohme LLC"/>
    <s v="Argentina"/>
    <x v="4"/>
    <n v="40700"/>
    <s v="Revenues - Third Parties "/>
    <m/>
    <s v="Destruction Setup Fee"/>
    <n v="2026"/>
    <n v="5"/>
    <s v="USD"/>
    <n v="675.99"/>
  </r>
  <r>
    <s v="MK-3475-867 (Local)"/>
    <s v="Merck Sharp and Dohme LLC"/>
    <s v="Argentina"/>
    <x v="5"/>
    <n v="40700"/>
    <s v="Revenues - Third Parties "/>
    <m/>
    <s v="Non-Drug Storage Ambient (per Pallet)"/>
    <n v="2026"/>
    <n v="5"/>
    <s v="USD"/>
    <n v="191.26"/>
  </r>
  <r>
    <s v="MK-3475-867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7902-006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7902-006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7902-006 (local)"/>
    <s v="Merck Sharp and Dohme LLC"/>
    <s v="Argentina"/>
    <x v="5"/>
    <n v="40700"/>
    <s v="Revenues - Third Parties "/>
    <m/>
    <s v="Storage of Returns (per Pallet)"/>
    <n v="2026"/>
    <n v="5"/>
    <s v="USD"/>
    <n v="286.89"/>
  </r>
  <r>
    <s v="MK-7339-006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MK-7339-006 (Local)"/>
    <s v="Merck Sharp and Dohme LLC"/>
    <s v="Argentina"/>
    <x v="4"/>
    <n v="40700"/>
    <s v="Revenues - Third Parties "/>
    <m/>
    <s v="Reconciliation of Returns (per Hour)"/>
    <n v="2026"/>
    <n v="5"/>
    <s v="USD"/>
    <n v="108.16"/>
  </r>
  <r>
    <s v="MK-7339-006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7339-006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7339-006 (Local)"/>
    <s v="Merck Sharp and Dohme LLC"/>
    <s v="Argentina"/>
    <x v="5"/>
    <n v="40700"/>
    <s v="Revenues - Third Parties "/>
    <m/>
    <s v="Storage of Returns (per Pallet)"/>
    <n v="2026"/>
    <n v="5"/>
    <s v="USD"/>
    <n v="478.15"/>
  </r>
  <r>
    <s v="MK-7902-011 (Local)"/>
    <s v="Merck Sharp and Dohme LLC"/>
    <s v="Argentina"/>
    <x v="4"/>
    <n v="40700"/>
    <s v="Revenues - Third Parties "/>
    <m/>
    <s v="Destruction Setup Fee"/>
    <n v="2026"/>
    <n v="5"/>
    <s v="USD"/>
    <n v="675.99"/>
  </r>
  <r>
    <s v="MK-7902-011 (Local)"/>
    <s v="Merck Sharp and Dohme LLC"/>
    <s v="Argentina"/>
    <x v="4"/>
    <n v="40700"/>
    <s v="Revenues - Third Parties "/>
    <m/>
    <s v="Destruction (per Kg)"/>
    <n v="2026"/>
    <n v="5"/>
    <s v="USD"/>
    <n v="526.49"/>
  </r>
  <r>
    <s v="MK-3475-975 (Local)"/>
    <s v="Merck Sharp and Dohme LLC"/>
    <s v="Argentina"/>
    <x v="5"/>
    <n v="40700"/>
    <s v="Revenues - Third Parties "/>
    <m/>
    <s v="Non-Drug Storage Ambient (per Pallet)"/>
    <n v="2026"/>
    <n v="5"/>
    <s v="USD"/>
    <n v="191.26"/>
  </r>
  <r>
    <s v="MK-3475-975 (Local)"/>
    <s v="Merck Sharp and Dohme LLC"/>
    <s v="Argentina"/>
    <x v="5"/>
    <n v="40700"/>
    <s v="Revenues - Third Parties "/>
    <m/>
    <s v="Storage Ambient (per Pallet)"/>
    <n v="2026"/>
    <n v="5"/>
    <s v="USD"/>
    <n v="347.67"/>
  </r>
  <r>
    <s v="MK-3475-975 (Local)"/>
    <s v="Merck Sharp and Dohme LLC"/>
    <s v="Argentina"/>
    <x v="5"/>
    <n v="40700"/>
    <s v="Revenues - Third Parties "/>
    <m/>
    <s v="Storage of Labels Ambient (per Pallet)"/>
    <n v="2026"/>
    <n v="5"/>
    <s v="USD"/>
    <n v="191.26"/>
  </r>
  <r>
    <s v="MK-3475-975 (Local)"/>
    <s v="Merck Sharp and Dohme LLC"/>
    <s v="Argentina"/>
    <x v="5"/>
    <n v="40700"/>
    <s v="Revenues - Third Parties "/>
    <m/>
    <s v="Storage of Returns (per Pallet)"/>
    <n v="2026"/>
    <n v="5"/>
    <s v="USD"/>
    <n v="478.15"/>
  </r>
  <r>
    <s v="MK-7339-007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MK-7339-007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7339-007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3475-587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6482-011 (Local)"/>
    <s v="Merck Sharp and Dohme LLC"/>
    <s v="Argentina"/>
    <x v="2"/>
    <n v="40700"/>
    <s v="Revenues - Third Parties "/>
    <m/>
    <s v="Freight - Returns"/>
    <n v="2026"/>
    <n v="5"/>
    <s v="USD"/>
    <n v="241.46"/>
  </r>
  <r>
    <s v="MK-6482-011 (Local)"/>
    <s v="Merck Sharp and Dohme LLC"/>
    <s v="Argentina"/>
    <x v="4"/>
    <n v="40700"/>
    <s v="Revenues - Third Parties "/>
    <m/>
    <s v="Returns Setup Fee"/>
    <n v="2026"/>
    <n v="5"/>
    <s v="USD"/>
    <n v="114.36"/>
  </r>
  <r>
    <s v="MK-6482-011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6482-011 (Local)"/>
    <s v="Merck Sharp and Dohme LLC"/>
    <s v="Argentina"/>
    <x v="5"/>
    <n v="40700"/>
    <s v="Revenues - Third Parties "/>
    <m/>
    <s v="Storage of Returns (per Pallet)"/>
    <n v="2026"/>
    <n v="5"/>
    <s v="USD"/>
    <n v="286.89"/>
  </r>
  <r>
    <s v="MK-3475-B21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3475-B21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3475-B21 (Local)"/>
    <s v="Merck Sharp and Dohme LLC"/>
    <s v="Argentina"/>
    <x v="5"/>
    <n v="40700"/>
    <s v="Revenues - Third Parties "/>
    <m/>
    <s v="Storage of Returns (per Pallet)"/>
    <n v="2026"/>
    <n v="5"/>
    <s v="USD"/>
    <n v="478.15"/>
  </r>
  <r>
    <s v="MK-7902-015 (Local)"/>
    <s v="Merck Sharp and Dohme LLC"/>
    <s v="Argentina"/>
    <x v="4"/>
    <n v="40700"/>
    <s v="Revenues - Third Parties "/>
    <m/>
    <s v="Returns (per Process)"/>
    <n v="2026"/>
    <n v="5"/>
    <s v="USD"/>
    <n v="114.36"/>
  </r>
  <r>
    <s v="MK-7902-015 (Local)"/>
    <s v="Merck Sharp and Dohme LLC"/>
    <s v="Argentina"/>
    <x v="5"/>
    <n v="40700"/>
    <s v="Revenues - Third Parties "/>
    <m/>
    <s v="Storage Ambient (per Pallet)"/>
    <n v="2026"/>
    <n v="5"/>
    <s v="USD"/>
    <n v="231.78"/>
  </r>
  <r>
    <s v="MK-7902-015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7902-015 (Local)"/>
    <s v="Merck Sharp and Dohme LLC"/>
    <s v="Argentina"/>
    <x v="5"/>
    <n v="40700"/>
    <s v="Revenues - Third Parties "/>
    <m/>
    <s v="Storage of Returns (per Pallet)"/>
    <n v="2026"/>
    <n v="5"/>
    <s v="USD"/>
    <n v="669.41"/>
  </r>
  <r>
    <s v="MK-7339-012 (Local)"/>
    <s v="Merck Sharp and Dohme LLC"/>
    <s v="Argentina"/>
    <x v="4"/>
    <n v="40700"/>
    <s v="Revenues - Third Parties "/>
    <m/>
    <s v="Destruction (per Kg)"/>
    <n v="2026"/>
    <n v="5"/>
    <s v="USD"/>
    <n v="914.43"/>
  </r>
  <r>
    <s v="MK-7339-012 (Local)"/>
    <s v="Merck Sharp and Dohme LLC"/>
    <s v="Argentina"/>
    <x v="4"/>
    <n v="40700"/>
    <s v="Revenues - Third Parties "/>
    <m/>
    <s v="Destruction Setup Fee"/>
    <n v="2026"/>
    <n v="5"/>
    <s v="USD"/>
    <n v="675.99"/>
  </r>
  <r>
    <s v="MK-7339-012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7339-012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7902-014 (Local)"/>
    <s v="Merck Sharp and Dohme LLC"/>
    <s v="Argentina"/>
    <x v="2"/>
    <n v="40700"/>
    <s v="Revenues - Third Parties "/>
    <m/>
    <s v="Freight - Returns"/>
    <n v="2026"/>
    <n v="5"/>
    <s v="USD"/>
    <n v="895.48"/>
  </r>
  <r>
    <s v="MK-7902-014 (Local)"/>
    <s v="Merck Sharp and Dohme LLC"/>
    <s v="Argentina"/>
    <x v="5"/>
    <n v="40700"/>
    <s v="Revenues - Third Parties "/>
    <m/>
    <s v="Storage Ambient (per Shelf)"/>
    <n v="2026"/>
    <n v="5"/>
    <s v="USD"/>
    <n v="1216.92"/>
  </r>
  <r>
    <s v="MK-7902-014 (Local)"/>
    <s v="Merck Sharp and Dohme LLC"/>
    <s v="Argentina"/>
    <x v="5"/>
    <n v="40700"/>
    <s v="Revenues - Third Parties "/>
    <m/>
    <s v="Storage of Labels Ambient (per Pallet)"/>
    <n v="2026"/>
    <n v="5"/>
    <s v="USD"/>
    <n v="191.26"/>
  </r>
  <r>
    <s v="MK-7902-014 (Local)"/>
    <s v="Merck Sharp and Dohme LLC"/>
    <s v="Argentina"/>
    <x v="5"/>
    <n v="40700"/>
    <s v="Revenues - Third Parties "/>
    <m/>
    <s v="Storage of Returns (per Pallet)"/>
    <n v="2026"/>
    <n v="5"/>
    <s v="USD"/>
    <n v="1243.19"/>
  </r>
  <r>
    <s v="MK-7902-014 (Local)"/>
    <s v="Merck Sharp and Dohme LLC"/>
    <s v="Argentina"/>
    <x v="5"/>
    <n v="40700"/>
    <s v="Revenues - Third Parties "/>
    <m/>
    <s v="Storage Refrigerated (per Shelf)"/>
    <n v="2026"/>
    <n v="5"/>
    <s v="USD"/>
    <n v="347.64"/>
  </r>
  <r>
    <s v="MK-5475-007 (Local)"/>
    <s v="Merck Sharp and Dohme LLC"/>
    <s v="Argentina"/>
    <x v="5"/>
    <n v="40700"/>
    <s v="Revenues - Third Parties "/>
    <m/>
    <s v="Storage Ambient (per Pallet)"/>
    <n v="2026"/>
    <n v="5"/>
    <s v="USD"/>
    <n v="695.34"/>
  </r>
  <r>
    <s v="MK-5475-007 (Local)"/>
    <s v="Merck Sharp and Dohme LLC"/>
    <s v="Argentina"/>
    <x v="5"/>
    <n v="40700"/>
    <s v="Revenues - Third Parties "/>
    <m/>
    <s v="Storage of Returns (per Pallet)"/>
    <n v="2026"/>
    <n v="5"/>
    <s v="USD"/>
    <n v="860.67"/>
  </r>
  <r>
    <s v="MK-3475-905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3475-905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3475-B49 (local)"/>
    <s v="Merck Sharp and Dohme LLC"/>
    <s v="Argentina"/>
    <x v="2"/>
    <n v="40700"/>
    <s v="Revenues - Third Parties "/>
    <m/>
    <s v="Freight - Returns"/>
    <n v="2026"/>
    <n v="5"/>
    <s v="USD"/>
    <n v="192.66"/>
  </r>
  <r>
    <s v="MK-3475-B49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MK-3475-B49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3475-B49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3475-B49 (local)"/>
    <s v="Merck Sharp and Dohme LLC"/>
    <s v="Argentina"/>
    <x v="5"/>
    <n v="40700"/>
    <s v="Revenues - Third Parties "/>
    <m/>
    <s v="Storage Ambient (per Pallet)"/>
    <n v="2026"/>
    <n v="5"/>
    <s v="USD"/>
    <n v="231.78"/>
  </r>
  <r>
    <s v="MK-3475-B49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3475-B49 (local)"/>
    <s v="Merck Sharp and Dohme LLC"/>
    <s v="Argentina"/>
    <x v="5"/>
    <n v="40700"/>
    <s v="Revenues - Third Parties "/>
    <m/>
    <s v="Storage of Returns (per Pallet)"/>
    <n v="2026"/>
    <n v="5"/>
    <s v="USD"/>
    <n v="956.3"/>
  </r>
  <r>
    <s v="MK-3475-B49 (local)"/>
    <s v="Merck Sharp and Dohme LLC"/>
    <s v="Argentina"/>
    <x v="5"/>
    <n v="40700"/>
    <s v="Revenues - Third Parties "/>
    <m/>
    <s v="Storage Refrigerated (per Shelf)"/>
    <n v="2026"/>
    <n v="5"/>
    <s v="USD"/>
    <n v="521.46"/>
  </r>
  <r>
    <s v="MK-3655-001 (Local)"/>
    <s v="Merck Sharp and Dohme LLC"/>
    <s v="Argentina"/>
    <x v="5"/>
    <n v="40700"/>
    <s v="Revenues - Third Parties "/>
    <m/>
    <s v="Storage of Returns (per Pallet)"/>
    <n v="2026"/>
    <n v="5"/>
    <s v="USD"/>
    <n v="382.52"/>
  </r>
  <r>
    <s v="MK-1026-003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MK-1026-003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1026-003 (Local)"/>
    <s v="Merck Sharp and Dohme LLC"/>
    <s v="Argentina"/>
    <x v="5"/>
    <n v="40700"/>
    <s v="Revenues - Third Parties "/>
    <m/>
    <s v="Storage of Returns (per Pallet)"/>
    <n v="2026"/>
    <n v="5"/>
    <s v="USD"/>
    <n v="478.15"/>
  </r>
  <r>
    <s v="MK-2140-003 (Local)"/>
    <s v="Merck Sharp and Dohme LLC"/>
    <s v="Argentina"/>
    <x v="2"/>
    <n v="40700"/>
    <s v="Revenues - Third Parties "/>
    <m/>
    <s v="Freight - Returns"/>
    <n v="2026"/>
    <n v="5"/>
    <s v="USD"/>
    <n v="218.54"/>
  </r>
  <r>
    <s v="MK-2140-003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2140-003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2140-003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2140-003 (Local)"/>
    <s v="Merck Sharp and Dohme LLC"/>
    <s v="Argentina"/>
    <x v="5"/>
    <n v="40700"/>
    <s v="Revenues - Third Parties "/>
    <m/>
    <s v="Storage of Returns (per Pallet)"/>
    <n v="2026"/>
    <n v="5"/>
    <s v="USD"/>
    <n v="573.78"/>
  </r>
  <r>
    <s v="MK-1084-001  (Local)"/>
    <s v="Merck Sharp and Dohme LLC"/>
    <s v="Argentina"/>
    <x v="3"/>
    <n v="40700"/>
    <s v="Revenues - Third Parties "/>
    <m/>
    <s v="Labeling / Relabeling (per Kit)"/>
    <n v="2026"/>
    <n v="5"/>
    <s v="USD"/>
    <n v="316.05"/>
  </r>
  <r>
    <s v="MK-1084-001  (Local)"/>
    <s v="Merck Sharp and Dohme LLC"/>
    <s v="Argentina"/>
    <x v="3"/>
    <n v="40700"/>
    <s v="Revenues - Third Parties "/>
    <m/>
    <s v="Labeling / Relabeling (per Label)"/>
    <n v="2026"/>
    <n v="5"/>
    <s v="USD"/>
    <n v="60.6"/>
  </r>
  <r>
    <s v="MK-1084-001  (Local)"/>
    <s v="Merck Sharp and Dohme LLC"/>
    <s v="Argentina"/>
    <x v="3"/>
    <n v="40700"/>
    <s v="Revenues - Third Parties "/>
    <m/>
    <s v="Labeling / Relabeling Process"/>
    <n v="2026"/>
    <n v="5"/>
    <s v="USD"/>
    <n v="2269.71"/>
  </r>
  <r>
    <s v="MK-1084-001  (Local)"/>
    <s v="Merck Sharp and Dohme LLC"/>
    <s v="Argentina"/>
    <x v="3"/>
    <n v="40700"/>
    <s v="Revenues - Third Parties "/>
    <m/>
    <s v="Labeling / Relabeling Set Up Fee"/>
    <n v="2026"/>
    <n v="5"/>
    <s v="USD"/>
    <n v="3319.14"/>
  </r>
  <r>
    <s v="MK-1084-001 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1084-001 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1084-001  (Local)"/>
    <s v="Merck Sharp and Dohme LLC"/>
    <s v="Argentina"/>
    <x v="5"/>
    <n v="40700"/>
    <s v="Revenues - Third Parties "/>
    <m/>
    <s v="Storage Refrigerated (per Shelf)"/>
    <n v="2026"/>
    <n v="5"/>
    <s v="USD"/>
    <n v="173.82"/>
  </r>
  <r>
    <s v="MK-7684A-006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7684A-006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7684A-006 (Local)"/>
    <s v="Merck Sharp and Dohme LLC"/>
    <s v="Argentina"/>
    <x v="5"/>
    <n v="40700"/>
    <s v="Revenues - Third Parties "/>
    <m/>
    <s v="Storage Ambient (per Pallet)"/>
    <n v="2026"/>
    <n v="5"/>
    <s v="USD"/>
    <n v="347.67"/>
  </r>
  <r>
    <s v="MK-7684A-006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7684A-006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7684A-006 (Local)"/>
    <s v="Merck Sharp and Dohme LLC"/>
    <s v="Argentina"/>
    <x v="5"/>
    <n v="40700"/>
    <s v="Revenues - Third Parties "/>
    <m/>
    <s v="Storage Refrigerated (per Shelf)"/>
    <n v="2026"/>
    <n v="5"/>
    <s v="USD"/>
    <n v="347.64"/>
  </r>
  <r>
    <s v="MK-7684A-007 (Local)"/>
    <s v="Merck Sharp and Dohme LLC"/>
    <s v="Argentina"/>
    <x v="5"/>
    <n v="40700"/>
    <s v="Revenues - Third Parties "/>
    <m/>
    <s v="Storage Ambient (per Pallet)"/>
    <n v="2026"/>
    <n v="5"/>
    <s v="USD"/>
    <n v="231.78"/>
  </r>
  <r>
    <s v="MK-7684A-007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7684A-007 (Local)"/>
    <s v="Merck Sharp and Dohme LLC"/>
    <s v="Argentina"/>
    <x v="5"/>
    <n v="40700"/>
    <s v="Revenues - Third Parties "/>
    <m/>
    <s v="Storage of Returns (per Pallet)"/>
    <n v="2026"/>
    <n v="5"/>
    <s v="USD"/>
    <n v="860.67"/>
  </r>
  <r>
    <s v="MK-7684A-007 (Local)"/>
    <s v="Merck Sharp and Dohme LLC"/>
    <s v="Argentina"/>
    <x v="5"/>
    <n v="40700"/>
    <s v="Revenues - Third Parties "/>
    <m/>
    <s v="Storage Refrigerated (per Shelf)"/>
    <n v="2026"/>
    <n v="5"/>
    <s v="USD"/>
    <n v="347.64"/>
  </r>
  <r>
    <s v="MK-7684A-008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7684A-008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7684A-008 (Local)"/>
    <s v="Merck Sharp and Dohme LLC"/>
    <s v="Argentina"/>
    <x v="5"/>
    <n v="40700"/>
    <s v="Revenues - Third Parties "/>
    <m/>
    <s v="Storage of Returns (per Pallet)"/>
    <n v="2026"/>
    <n v="5"/>
    <s v="USD"/>
    <n v="669.41"/>
  </r>
  <r>
    <s v="MK-7902-013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3475-B15 (Local)"/>
    <s v="Merck Sharp and Dohme LLC"/>
    <s v="Argentina"/>
    <x v="5"/>
    <n v="40700"/>
    <s v="Revenues - Third Parties "/>
    <m/>
    <s v="Non-Drug Storage Ambient (per Pallet)"/>
    <n v="2026"/>
    <n v="5"/>
    <s v="USD"/>
    <n v="191.26"/>
  </r>
  <r>
    <s v="MK-3475-B15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3475-B15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3475-B15 (Local)"/>
    <s v="Merck Sharp and Dohme LLC"/>
    <s v="Argentina"/>
    <x v="5"/>
    <n v="40700"/>
    <s v="Revenues - Third Parties "/>
    <m/>
    <s v="Storage of Returns (per Pallet)"/>
    <n v="2026"/>
    <n v="5"/>
    <s v="USD"/>
    <n v="573.78"/>
  </r>
  <r>
    <s v="MK-3475A-D77 (Local)"/>
    <s v="Merck Sharp and Dohme LLC"/>
    <s v="Argentina"/>
    <x v="2"/>
    <n v="40700"/>
    <s v="Revenues - Third Parties "/>
    <m/>
    <s v="Freight - Returns"/>
    <n v="2026"/>
    <n v="5"/>
    <s v="USD"/>
    <n v="139.34"/>
  </r>
  <r>
    <s v="MK-3475A-D77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3475A-D77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3475A-D77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3475A-D77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3475A-D77 (Local)"/>
    <s v="Merck Sharp and Dohme LLC"/>
    <s v="Argentina"/>
    <x v="5"/>
    <n v="40700"/>
    <s v="Revenues - Third Parties "/>
    <m/>
    <s v="Storage of Returns (per Pallet)"/>
    <n v="2026"/>
    <n v="5"/>
    <s v="USD"/>
    <n v="956.3"/>
  </r>
  <r>
    <s v="MK-7684A-010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7684A-010 (Local)"/>
    <s v="Merck Sharp and Dohme LLC"/>
    <s v="Argentina"/>
    <x v="4"/>
    <n v="40700"/>
    <s v="Revenues - Third Parties "/>
    <m/>
    <s v="Destruction (per Kg)"/>
    <n v="2026"/>
    <n v="5"/>
    <s v="USD"/>
    <n v="277.10000000000002"/>
  </r>
  <r>
    <s v="MK-7684A-010 (Local)"/>
    <s v="Merck Sharp and Dohme LLC"/>
    <s v="Argentina"/>
    <x v="4"/>
    <n v="40700"/>
    <s v="Revenues - Third Parties "/>
    <m/>
    <s v="Destruction Setup Fee"/>
    <n v="2026"/>
    <n v="5"/>
    <s v="USD"/>
    <n v="675.99"/>
  </r>
  <r>
    <s v="MK-8591A-053 (local)"/>
    <s v="Merck Sharp and Dohme LLC"/>
    <s v="Argentina"/>
    <x v="5"/>
    <n v="40700"/>
    <s v="Revenues - Third Parties "/>
    <m/>
    <s v="Storage of Returns (per Pallet)"/>
    <n v="2026"/>
    <n v="5"/>
    <s v="USD"/>
    <n v="382.52"/>
  </r>
  <r>
    <s v="MK-1942-008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MK-3475-02B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3475-02D (Local)"/>
    <s v="Merck Sharp and Dohme LLC"/>
    <s v="Argentina"/>
    <x v="4"/>
    <n v="40700"/>
    <s v="Revenues - Third Parties "/>
    <m/>
    <s v="Destruction (per Kg)"/>
    <n v="2026"/>
    <n v="5"/>
    <s v="USD"/>
    <n v="360.23"/>
  </r>
  <r>
    <s v="MK-3475-02D (Local)"/>
    <s v="Merck Sharp and Dohme LLC"/>
    <s v="Argentina"/>
    <x v="4"/>
    <n v="40700"/>
    <s v="Revenues - Third Parties "/>
    <m/>
    <s v="Destruction Setup Fee"/>
    <n v="2026"/>
    <n v="5"/>
    <s v="USD"/>
    <n v="675.99"/>
  </r>
  <r>
    <s v="MK-5475-013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5475-013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5475-013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5475-013 (Local)"/>
    <s v="Merck Sharp and Dohme LLC"/>
    <s v="Argentina"/>
    <x v="5"/>
    <n v="40700"/>
    <s v="Revenues - Third Parties "/>
    <m/>
    <s v="Storage of Returns (per Pallet)"/>
    <n v="2026"/>
    <n v="5"/>
    <s v="USD"/>
    <n v="573.78"/>
  </r>
  <r>
    <s v="MK-1026-010 (Local)"/>
    <s v="Merck Sharp and Dohme LLC"/>
    <s v="Argentina"/>
    <x v="2"/>
    <n v="40700"/>
    <s v="Revenues - Third Parties "/>
    <m/>
    <s v="Freight - Returns"/>
    <n v="2026"/>
    <n v="5"/>
    <s v="USD"/>
    <n v="109.27"/>
  </r>
  <r>
    <s v="MK-1026-010 (Local)"/>
    <s v="Merck Sharp and Dohme LLC"/>
    <s v="Argentina"/>
    <x v="5"/>
    <n v="40700"/>
    <s v="Revenues - Third Parties "/>
    <m/>
    <s v="Storage Ambient (per Pallet)"/>
    <n v="2026"/>
    <n v="5"/>
    <s v="USD"/>
    <n v="347.67"/>
  </r>
  <r>
    <s v="MK-1026-010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1026-010 (Local)"/>
    <s v="Merck Sharp and Dohme LLC"/>
    <s v="Argentina"/>
    <x v="5"/>
    <n v="40700"/>
    <s v="Revenues - Third Parties "/>
    <m/>
    <s v="Storage of Returns (per Pallet)"/>
    <n v="2026"/>
    <n v="5"/>
    <s v="USD"/>
    <n v="382.52"/>
  </r>
  <r>
    <s v="V940-001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V940-001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V940-001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V940-001 (Local)"/>
    <s v="Merck Sharp and Dohme LLC"/>
    <s v="Argentina"/>
    <x v="5"/>
    <n v="40700"/>
    <s v="Revenues - Third Parties "/>
    <m/>
    <s v="Storage of Returns (per Pallet)"/>
    <n v="2026"/>
    <n v="5"/>
    <s v="USD"/>
    <n v="669.41"/>
  </r>
  <r>
    <s v="MK-0616-015 (Local)"/>
    <s v="Merck Sharp and Dohme LLC"/>
    <s v="Argentina"/>
    <x v="5"/>
    <n v="40700"/>
    <s v="Revenues - Third Parties "/>
    <m/>
    <s v="Non-Drug Storage Ambient (per Pallet)"/>
    <n v="2026"/>
    <n v="5"/>
    <s v="USD"/>
    <n v="286.89"/>
  </r>
  <r>
    <s v="MK-0616-015 (Local)"/>
    <s v="Merck Sharp and Dohme LLC"/>
    <s v="Argentina"/>
    <x v="4"/>
    <n v="40700"/>
    <s v="Revenues - Third Parties "/>
    <m/>
    <s v="Reconciliation of Returns (per Hour)"/>
    <n v="2026"/>
    <n v="5"/>
    <s v="USD"/>
    <n v="108.16"/>
  </r>
  <r>
    <s v="MK-0616-015 (Local)"/>
    <s v="Merck Sharp and Dohme LLC"/>
    <s v="Argentina"/>
    <x v="4"/>
    <n v="40700"/>
    <s v="Revenues - Third Parties "/>
    <m/>
    <s v="Returns Receipt (per Receipt)"/>
    <n v="2026"/>
    <n v="5"/>
    <s v="USD"/>
    <n v="270.39999999999998"/>
  </r>
  <r>
    <s v="MK-0616-015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0616-015 (Local)"/>
    <s v="Merck Sharp and Dohme LLC"/>
    <s v="Argentina"/>
    <x v="5"/>
    <n v="40700"/>
    <s v="Revenues - Third Parties "/>
    <m/>
    <s v="Storage of Returns (per Pallet)"/>
    <n v="2026"/>
    <n v="5"/>
    <s v="USD"/>
    <n v="765.04"/>
  </r>
  <r>
    <s v="V940-004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V940-004 (Local)"/>
    <s v="Merck Sharp and Dohme LLC"/>
    <s v="Argentina"/>
    <x v="5"/>
    <n v="40700"/>
    <s v="Revenues - Third Parties "/>
    <m/>
    <s v="Storage of Returns (per Pallet)"/>
    <n v="2026"/>
    <n v="5"/>
    <s v="USD"/>
    <n v="286.89"/>
  </r>
  <r>
    <s v="V940-002 (Local)"/>
    <s v="Merck Sharp and Dohme LLC"/>
    <s v="Argentina"/>
    <x v="4"/>
    <n v="40700"/>
    <s v="Revenues - Third Parties "/>
    <m/>
    <s v="Reconciliation of Returns (per Hour)"/>
    <n v="2026"/>
    <n v="5"/>
    <s v="USD"/>
    <n v="108.16"/>
  </r>
  <r>
    <s v="V940-002 (Local)"/>
    <s v="Merck Sharp and Dohme LLC"/>
    <s v="Argentina"/>
    <x v="4"/>
    <n v="40700"/>
    <s v="Revenues - Third Parties "/>
    <m/>
    <s v="Returns Receipt (per Receipt)"/>
    <n v="2026"/>
    <n v="5"/>
    <s v="USD"/>
    <n v="270.39999999999998"/>
  </r>
  <r>
    <s v="V940-002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V940-002 (Local)"/>
    <s v="Merck Sharp and Dohme LLC"/>
    <s v="Argentina"/>
    <x v="5"/>
    <n v="40700"/>
    <s v="Revenues - Third Parties "/>
    <m/>
    <s v="Storage of Returns (per Pallet)"/>
    <n v="2026"/>
    <n v="5"/>
    <s v="USD"/>
    <n v="478.15"/>
  </r>
  <r>
    <s v="MK-0616-013 (Local)"/>
    <s v="Merck Sharp and Dohme LLC"/>
    <s v="Argentina"/>
    <x v="4"/>
    <n v="40700"/>
    <s v="Revenues - Third Parties "/>
    <m/>
    <s v="Destruction (per Kg)"/>
    <n v="2026"/>
    <n v="5"/>
    <s v="USD"/>
    <n v="942.14"/>
  </r>
  <r>
    <s v="MK-0616-013 (Local)"/>
    <s v="Merck Sharp and Dohme LLC"/>
    <s v="Argentina"/>
    <x v="4"/>
    <n v="40700"/>
    <s v="Revenues - Third Parties "/>
    <m/>
    <s v="Destruction Setup Fee"/>
    <n v="2026"/>
    <n v="5"/>
    <s v="USD"/>
    <n v="675.99"/>
  </r>
  <r>
    <s v="MK-3475A-F11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6194-006 (Local)"/>
    <s v="Merck Sharp and Dohme LLC"/>
    <s v="Argentina"/>
    <x v="4"/>
    <n v="40700"/>
    <s v="Revenues - Third Parties "/>
    <m/>
    <s v="Returns (per Process)"/>
    <n v="2026"/>
    <n v="5"/>
    <s v="USD"/>
    <n v="114.36"/>
  </r>
  <r>
    <s v="MK-7240-001 (Local)"/>
    <s v="Merck Sharp and Dohme LLC"/>
    <s v="Argentina"/>
    <x v="0"/>
    <n v="40700"/>
    <s v="Revenues - Third Parties "/>
    <m/>
    <s v="Pick and Pack (Ambient)"/>
    <n v="2026"/>
    <n v="5"/>
    <s v="USD"/>
    <n v="125.55"/>
  </r>
  <r>
    <s v="MK-7240-001 (Local)"/>
    <s v="Merck Sharp and Dohme LLC"/>
    <s v="Argentina"/>
    <x v="0"/>
    <n v="40700"/>
    <s v="Revenues - Third Parties "/>
    <m/>
    <s v="Receipt fee Ambient (per Receipt_ID)"/>
    <n v="2026"/>
    <n v="5"/>
    <s v="USD"/>
    <n v="125.55"/>
  </r>
  <r>
    <s v="MK-7240-001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7240-001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7240-001 (Local)"/>
    <s v="Merck Sharp and Dohme LLC"/>
    <s v="Argentina"/>
    <x v="5"/>
    <n v="40700"/>
    <s v="Revenues - Third Parties "/>
    <m/>
    <s v="Storage Ambient (per Pallet)"/>
    <n v="2026"/>
    <n v="5"/>
    <s v="USD"/>
    <n v="231.78"/>
  </r>
  <r>
    <s v="MK-7240-001 (Local)"/>
    <s v="Merck Sharp and Dohme LLC"/>
    <s v="Argentina"/>
    <x v="5"/>
    <n v="40700"/>
    <s v="Revenues - Third Parties "/>
    <m/>
    <s v="Storage of Returns (per Pallet)"/>
    <n v="2026"/>
    <n v="5"/>
    <s v="USD"/>
    <n v="382.52"/>
  </r>
  <r>
    <s v="V940-007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V940-007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5684-003 (Local)"/>
    <s v="Merck Sharp and Dohme LLC"/>
    <s v="Argentina"/>
    <x v="2"/>
    <n v="40700"/>
    <s v="Revenues - Third Parties "/>
    <m/>
    <s v="Freight - Returns"/>
    <n v="2026"/>
    <n v="5"/>
    <s v="USD"/>
    <n v="132.19"/>
  </r>
  <r>
    <s v="MK-5684-003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MK-5684-003 (Local)"/>
    <s v="Merck Sharp and Dohme LLC"/>
    <s v="Argentina"/>
    <x v="0"/>
    <n v="40700"/>
    <s v="Revenues - Third Parties "/>
    <m/>
    <s v="Pick and Pack Cancellation Fee (Pre Pick &amp; Pack)"/>
    <n v="2026"/>
    <n v="5"/>
    <s v="USD"/>
    <n v="44.58"/>
  </r>
  <r>
    <s v="MK-5684-003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5684-003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5684-003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5684-003 (Local)"/>
    <s v="Merck Sharp and Dohme LLC"/>
    <s v="Argentina"/>
    <x v="5"/>
    <n v="40700"/>
    <s v="Revenues - Third Parties "/>
    <m/>
    <s v="Storage of Returns (per Pallet)"/>
    <n v="2026"/>
    <n v="5"/>
    <s v="USD"/>
    <n v="286.89"/>
  </r>
  <r>
    <s v="MK-2870-005 (LOCAL)"/>
    <s v="Merck Sharp and Dohme LLC"/>
    <s v="Argentina"/>
    <x v="5"/>
    <n v="40700"/>
    <s v="Revenues - Third Parties "/>
    <m/>
    <s v="Storage Ambient (per Shelf)"/>
    <n v="2026"/>
    <n v="5"/>
    <s v="USD"/>
    <n v="101.41"/>
  </r>
  <r>
    <s v="MK-2870-005 (LOCAL)"/>
    <s v="Merck Sharp and Dohme LLC"/>
    <s v="Argentina"/>
    <x v="5"/>
    <n v="40700"/>
    <s v="Revenues - Third Parties "/>
    <m/>
    <s v="Storage of Returns (per Pallet)"/>
    <n v="2026"/>
    <n v="5"/>
    <s v="USD"/>
    <n v="669.41"/>
  </r>
  <r>
    <s v="MK-2870-010 (Local)"/>
    <s v="Merck Sharp and Dohme LLC"/>
    <s v="Argentina"/>
    <x v="2"/>
    <n v="40700"/>
    <s v="Revenues - Third Parties "/>
    <m/>
    <s v="Freight - Returns"/>
    <n v="2026"/>
    <n v="5"/>
    <s v="USD"/>
    <n v="83.39"/>
  </r>
  <r>
    <s v="MK-2870-010 (Local)"/>
    <s v="Merck Sharp and Dohme LLC"/>
    <s v="Argentina"/>
    <x v="2"/>
    <n v="40700"/>
    <s v="Revenues - Third Parties "/>
    <m/>
    <s v="Freight - Shipments"/>
    <n v="2026"/>
    <n v="5"/>
    <s v="USD"/>
    <n v="269.89"/>
  </r>
  <r>
    <s v="MK-2870-010 (Local)"/>
    <s v="Merck Sharp and Dohme LLC"/>
    <s v="Argentina"/>
    <x v="0"/>
    <n v="40700"/>
    <s v="Revenues - Third Parties "/>
    <m/>
    <s v="Insulated shipper - Credo S22 - 12L (Leasing)"/>
    <n v="2026"/>
    <n v="5"/>
    <s v="USD"/>
    <n v="177.58"/>
  </r>
  <r>
    <s v="MK-2870-010 (Local)"/>
    <s v="Merck Sharp and Dohme LLC"/>
    <s v="Argentina"/>
    <x v="0"/>
    <n v="40700"/>
    <s v="Revenues - Third Parties "/>
    <m/>
    <s v="Pick and Pack (Ambient)"/>
    <n v="2026"/>
    <n v="5"/>
    <s v="USD"/>
    <n v="125.55"/>
  </r>
  <r>
    <s v="MK-2870-010 (Local)"/>
    <s v="Merck Sharp and Dohme LLC"/>
    <s v="Argentina"/>
    <x v="0"/>
    <n v="40700"/>
    <s v="Revenues - Third Parties "/>
    <m/>
    <s v="Pick and Pack (Controlled Ambient)"/>
    <n v="2026"/>
    <n v="5"/>
    <s v="USD"/>
    <n v="125.55"/>
  </r>
  <r>
    <s v="MK-2870-010 (Local)"/>
    <s v="Merck Sharp and Dohme LLC"/>
    <s v="Argentina"/>
    <x v="0"/>
    <n v="40700"/>
    <s v="Revenues - Third Parties "/>
    <m/>
    <s v="Receipt fee Ambient (per Receipt_ID)"/>
    <n v="2026"/>
    <n v="5"/>
    <s v="USD"/>
    <n v="125.55"/>
  </r>
  <r>
    <s v="MK-2870-010 (Local)"/>
    <s v="Merck Sharp and Dohme LLC"/>
    <s v="Argentina"/>
    <x v="0"/>
    <n v="40700"/>
    <s v="Revenues - Third Parties "/>
    <m/>
    <s v="Receipt of Labels (per Receipt_ID)"/>
    <n v="2026"/>
    <n v="5"/>
    <s v="USD"/>
    <n v="101.41"/>
  </r>
  <r>
    <s v="MK-2870-010 (Local)"/>
    <s v="Merck Sharp and Dohme LLC"/>
    <s v="Argentina"/>
    <x v="5"/>
    <n v="40700"/>
    <s v="Revenues - Third Parties "/>
    <m/>
    <s v="Storage Ambient (per Pallet)"/>
    <n v="2026"/>
    <n v="5"/>
    <s v="USD"/>
    <n v="463.56"/>
  </r>
  <r>
    <s v="MK-2870-010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2870-010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2870-010 (Local)"/>
    <s v="Merck Sharp and Dohme LLC"/>
    <s v="Argentina"/>
    <x v="5"/>
    <n v="40700"/>
    <s v="Revenues - Third Parties "/>
    <m/>
    <s v="Storage Refrigerated (per Shelf)"/>
    <n v="2026"/>
    <n v="5"/>
    <s v="USD"/>
    <n v="173.82"/>
  </r>
  <r>
    <s v="MK-2870-007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2870-007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2870-007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2870-007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2870-019 (Local)"/>
    <s v="Merck Sharp and Dohme LLC"/>
    <s v="Argentina"/>
    <x v="2"/>
    <n v="40700"/>
    <s v="Revenues - Third Parties "/>
    <m/>
    <s v="Freight - Shipments"/>
    <n v="2026"/>
    <n v="5"/>
    <s v="USD"/>
    <n v="992.67"/>
  </r>
  <r>
    <s v="MK-2870-019 (Local)"/>
    <s v="Merck Sharp and Dohme LLC"/>
    <s v="Argentina"/>
    <x v="0"/>
    <n v="40700"/>
    <s v="Revenues - Third Parties "/>
    <m/>
    <s v="Insulated shipper - Credo S22 - 12L (Leasing)"/>
    <n v="2026"/>
    <n v="5"/>
    <s v="USD"/>
    <n v="532.74"/>
  </r>
  <r>
    <s v="MK-2870-019 (Local)"/>
    <s v="Merck Sharp and Dohme LLC"/>
    <s v="Argentina"/>
    <x v="3"/>
    <n v="40700"/>
    <s v="Revenues - Third Parties "/>
    <m/>
    <s v="Labeling / Relabeling (per Kit)"/>
    <n v="2026"/>
    <n v="5"/>
    <s v="USD"/>
    <n v="367.5"/>
  </r>
  <r>
    <s v="MK-2870-019 (Local)"/>
    <s v="Merck Sharp and Dohme LLC"/>
    <s v="Argentina"/>
    <x v="3"/>
    <n v="40700"/>
    <s v="Revenues - Third Parties "/>
    <m/>
    <s v="Labeling / Relabeling (per Label)"/>
    <n v="2026"/>
    <n v="5"/>
    <s v="USD"/>
    <n v="50.5"/>
  </r>
  <r>
    <s v="MK-2870-019 (Local)"/>
    <s v="Merck Sharp and Dohme LLC"/>
    <s v="Argentina"/>
    <x v="3"/>
    <n v="40700"/>
    <s v="Revenues - Third Parties "/>
    <m/>
    <s v="Labeling / Relabeling Process"/>
    <n v="2026"/>
    <n v="5"/>
    <s v="USD"/>
    <n v="4539.42"/>
  </r>
  <r>
    <s v="MK-2870-019 (Local)"/>
    <s v="Merck Sharp and Dohme LLC"/>
    <s v="Argentina"/>
    <x v="0"/>
    <n v="40700"/>
    <s v="Revenues - Third Parties "/>
    <m/>
    <s v="Pick and Pack (Controlled Ambient)"/>
    <n v="2026"/>
    <n v="5"/>
    <s v="USD"/>
    <n v="376.65"/>
  </r>
  <r>
    <s v="MK-2870-019 (Local)"/>
    <s v="Merck Sharp and Dohme LLC"/>
    <s v="Argentina"/>
    <x v="5"/>
    <n v="40700"/>
    <s v="Revenues - Third Parties "/>
    <m/>
    <s v="Storage Ambient (per Pallet)"/>
    <n v="2026"/>
    <n v="5"/>
    <s v="USD"/>
    <n v="579.45000000000005"/>
  </r>
  <r>
    <s v="MK-2870-019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2870-019 (Local)"/>
    <s v="Merck Sharp and Dohme LLC"/>
    <s v="Argentina"/>
    <x v="5"/>
    <n v="40700"/>
    <s v="Revenues - Third Parties "/>
    <m/>
    <s v="Storage of Returns (per Pallet)"/>
    <n v="2026"/>
    <n v="5"/>
    <s v="USD"/>
    <n v="382.52"/>
  </r>
  <r>
    <s v="MK-2870-019 (Local)"/>
    <s v="Merck Sharp and Dohme LLC"/>
    <s v="Argentina"/>
    <x v="5"/>
    <n v="40700"/>
    <s v="Revenues - Third Parties "/>
    <m/>
    <s v="Storage Refrigerated (per Shelf)"/>
    <n v="2026"/>
    <n v="5"/>
    <s v="USD"/>
    <n v="521.46"/>
  </r>
  <r>
    <s v="MK-2870-012 (Local)"/>
    <s v="Merck Sharp and Dohme LLC"/>
    <s v="Argentina"/>
    <x v="2"/>
    <n v="40700"/>
    <s v="Revenues - Third Parties "/>
    <m/>
    <s v="Freight - Returns"/>
    <n v="2026"/>
    <n v="5"/>
    <s v="USD"/>
    <n v="83.39"/>
  </r>
  <r>
    <s v="MK-2870-012 (Local)"/>
    <s v="Merck Sharp and Dohme LLC"/>
    <s v="Argentina"/>
    <x v="0"/>
    <n v="40700"/>
    <s v="Revenues - Third Parties "/>
    <m/>
    <s v="Pick and Pack (Ambient)"/>
    <n v="2026"/>
    <n v="5"/>
    <s v="USD"/>
    <n v="125.55"/>
  </r>
  <r>
    <s v="MK-2870-012 (Local)"/>
    <s v="Merck Sharp and Dohme LLC"/>
    <s v="Argentina"/>
    <x v="4"/>
    <n v="40700"/>
    <s v="Revenues - Third Parties "/>
    <m/>
    <s v="Reconciliation of Returns (per Hour)"/>
    <n v="2026"/>
    <n v="5"/>
    <s v="USD"/>
    <n v="108.16"/>
  </r>
  <r>
    <s v="MK-2870-012 (Local)"/>
    <s v="Merck Sharp and Dohme LLC"/>
    <s v="Argentina"/>
    <x v="4"/>
    <n v="40700"/>
    <s v="Revenues - Third Parties "/>
    <m/>
    <s v="Returns Receipt (per Receipt)"/>
    <n v="2026"/>
    <n v="5"/>
    <s v="USD"/>
    <n v="270.39999999999998"/>
  </r>
  <r>
    <s v="MK-2870-012 (Local)"/>
    <s v="Merck Sharp and Dohme LLC"/>
    <s v="Argentina"/>
    <x v="5"/>
    <n v="40700"/>
    <s v="Revenues - Third Parties "/>
    <m/>
    <s v="Storage of Returns (per Pallet)"/>
    <n v="2026"/>
    <n v="5"/>
    <s v="USD"/>
    <n v="669.41"/>
  </r>
  <r>
    <s v="MK-8591A-054 (Local)"/>
    <s v="Merck Sharp and Dohme LLC"/>
    <s v="Argentina"/>
    <x v="2"/>
    <n v="40700"/>
    <s v="Revenues - Third Parties "/>
    <m/>
    <s v="Freight - Returns"/>
    <n v="2026"/>
    <n v="5"/>
    <s v="USD"/>
    <n v="192.66"/>
  </r>
  <r>
    <s v="MK-8591A-054 (Local)"/>
    <s v="Merck Sharp and Dohme LLC"/>
    <s v="Argentina"/>
    <x v="5"/>
    <n v="40700"/>
    <s v="Revenues - Third Parties "/>
    <m/>
    <s v="Storage of Returns (per Pallet)"/>
    <n v="2026"/>
    <n v="5"/>
    <s v="USD"/>
    <n v="573.78"/>
  </r>
  <r>
    <s v="MK-1084-004 (Local)"/>
    <s v="Merck Sharp and Dohme LLC"/>
    <s v="Argentina"/>
    <x v="0"/>
    <n v="40700"/>
    <s v="Revenues - Third Parties "/>
    <m/>
    <s v="Pick and Pack (Ambient)"/>
    <n v="2026"/>
    <n v="5"/>
    <s v="USD"/>
    <n v="376.65"/>
  </r>
  <r>
    <s v="MK-1084-004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1084-004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1084-004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1084-004 (Local)"/>
    <s v="Merck Sharp and Dohme LLC"/>
    <s v="Argentina"/>
    <x v="5"/>
    <n v="40700"/>
    <s v="Revenues - Third Parties "/>
    <m/>
    <s v="Storage of Returns (per Pallet)"/>
    <n v="2026"/>
    <n v="5"/>
    <s v="USD"/>
    <n v="382.52"/>
  </r>
  <r>
    <s v="MK-2870-020 (Local)"/>
    <s v="Merck Sharp and Dohme LLC"/>
    <s v="Argentina"/>
    <x v="2"/>
    <n v="40700"/>
    <s v="Revenues - Third Parties "/>
    <m/>
    <s v="Freight - Shipments"/>
    <n v="2026"/>
    <n v="5"/>
    <s v="USD"/>
    <n v="480.08"/>
  </r>
  <r>
    <s v="MK-2870-020 (Local)"/>
    <s v="Merck Sharp and Dohme LLC"/>
    <s v="Argentina"/>
    <x v="3"/>
    <n v="40700"/>
    <s v="Revenues - Third Parties "/>
    <m/>
    <s v="Labeling / Relabeling (per Label)"/>
    <n v="2026"/>
    <n v="5"/>
    <s v="USD"/>
    <n v="121.2"/>
  </r>
  <r>
    <s v="MK-2870-020 (Local)"/>
    <s v="Merck Sharp and Dohme LLC"/>
    <s v="Argentina"/>
    <x v="3"/>
    <n v="40700"/>
    <s v="Revenues - Third Parties "/>
    <m/>
    <s v="Labeling / Relabeling Set Up Fee"/>
    <n v="2026"/>
    <n v="5"/>
    <s v="USD"/>
    <n v="1659.57"/>
  </r>
  <r>
    <s v="MK-2870-020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2870-020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2870-020 (Local)"/>
    <s v="Merck Sharp and Dohme LLC"/>
    <s v="Argentina"/>
    <x v="5"/>
    <n v="40700"/>
    <s v="Revenues - Third Parties "/>
    <m/>
    <s v="Storage Ambient (per Pallet)"/>
    <n v="2026"/>
    <n v="5"/>
    <s v="USD"/>
    <n v="347.67"/>
  </r>
  <r>
    <s v="MK-2870-020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2870-020 (Local)"/>
    <s v="Merck Sharp and Dohme LLC"/>
    <s v="Argentina"/>
    <x v="5"/>
    <n v="40700"/>
    <s v="Revenues - Third Parties "/>
    <m/>
    <s v="Storage of Returns (per Pallet)"/>
    <n v="2026"/>
    <n v="5"/>
    <s v="USD"/>
    <n v="286.89"/>
  </r>
  <r>
    <s v="MK-2870-020 (Local)"/>
    <s v="Merck Sharp and Dohme LLC"/>
    <s v="Argentina"/>
    <x v="5"/>
    <n v="40700"/>
    <s v="Revenues - Third Parties "/>
    <m/>
    <s v="Storage Refrigerated (per Shelf)"/>
    <n v="2026"/>
    <n v="5"/>
    <s v="USD"/>
    <n v="173.82"/>
  </r>
  <r>
    <s v="MK-2870-009 (Local)"/>
    <s v="Merck Sharp and Dohme LLC"/>
    <s v="Argentina"/>
    <x v="2"/>
    <n v="40700"/>
    <s v="Revenues - Third Parties "/>
    <m/>
    <s v="Freight - Returns"/>
    <n v="2026"/>
    <n v="5"/>
    <s v="USD"/>
    <n v="215.58"/>
  </r>
  <r>
    <s v="MK-2870-009 (Local)"/>
    <s v="Merck Sharp and Dohme LLC"/>
    <s v="Argentina"/>
    <x v="2"/>
    <n v="40700"/>
    <s v="Revenues - Third Parties "/>
    <m/>
    <s v="Freight - Shipments"/>
    <n v="2026"/>
    <n v="5"/>
    <s v="USD"/>
    <n v="292.63"/>
  </r>
  <r>
    <s v="MK-2870-009 (Local)"/>
    <s v="Merck Sharp and Dohme LLC"/>
    <s v="Argentina"/>
    <x v="5"/>
    <n v="40700"/>
    <s v="Revenues - Third Parties "/>
    <m/>
    <s v="Storage Ambient (per Shelf)"/>
    <n v="2026"/>
    <n v="5"/>
    <s v="USD"/>
    <n v="202.82"/>
  </r>
  <r>
    <s v="MK-2870-009 (Local)"/>
    <s v="Merck Sharp and Dohme LLC"/>
    <s v="Argentina"/>
    <x v="5"/>
    <n v="40700"/>
    <s v="Revenues - Third Parties "/>
    <m/>
    <s v="Storage of Returns (per Pallet)"/>
    <n v="2026"/>
    <n v="5"/>
    <s v="USD"/>
    <n v="382.52"/>
  </r>
  <r>
    <s v="MK-3543-006 (Local)"/>
    <s v="Merck Sharp and Dohme LLC"/>
    <s v="Argentina"/>
    <x v="4"/>
    <n v="40700"/>
    <s v="Revenues - Third Parties "/>
    <m/>
    <s v="Reconciliation of Returns (per Hour)"/>
    <n v="2026"/>
    <n v="5"/>
    <s v="USD"/>
    <n v="162.24"/>
  </r>
  <r>
    <s v="MK-3543-006 (Local)"/>
    <s v="Merck Sharp and Dohme LLC"/>
    <s v="Argentina"/>
    <x v="4"/>
    <n v="40700"/>
    <s v="Revenues - Third Parties "/>
    <m/>
    <s v="Returns Receipt (per Receipt)"/>
    <n v="2026"/>
    <n v="5"/>
    <s v="USD"/>
    <n v="405.6"/>
  </r>
  <r>
    <s v="MK-3543-006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3543-006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2870-023 (Local)"/>
    <s v="Merck Sharp and Dohme LLC"/>
    <s v="Argentina"/>
    <x v="0"/>
    <n v="40700"/>
    <s v="Revenues - Third Parties "/>
    <m/>
    <s v="Insulated shipper - Credo S22 - 12L (Leasing)"/>
    <n v="2026"/>
    <n v="5"/>
    <s v="USD"/>
    <n v="177.58"/>
  </r>
  <r>
    <s v="MK-2870-023 (Local)"/>
    <s v="Merck Sharp and Dohme LLC"/>
    <s v="Argentina"/>
    <x v="3"/>
    <n v="40700"/>
    <s v="Revenues - Third Parties "/>
    <m/>
    <s v="Labeling / Relabeling (per Kit)"/>
    <n v="2026"/>
    <n v="5"/>
    <s v="USD"/>
    <n v="88.2"/>
  </r>
  <r>
    <s v="MK-2870-023 (Local)"/>
    <s v="Merck Sharp and Dohme LLC"/>
    <s v="Argentina"/>
    <x v="3"/>
    <n v="40700"/>
    <s v="Revenues - Third Parties "/>
    <m/>
    <s v="Labeling / Relabeling Process"/>
    <n v="2026"/>
    <n v="5"/>
    <s v="USD"/>
    <n v="2269.71"/>
  </r>
  <r>
    <s v="MK-2870-023 (Local)"/>
    <s v="Merck Sharp and Dohme LLC"/>
    <s v="Argentina"/>
    <x v="0"/>
    <n v="40700"/>
    <s v="Revenues - Third Parties "/>
    <m/>
    <s v="Pick and Pack (Controlled Ambient)"/>
    <n v="2026"/>
    <n v="5"/>
    <s v="USD"/>
    <n v="125.55"/>
  </r>
  <r>
    <s v="MK-2870-023 (Local)"/>
    <s v="Merck Sharp and Dohme LLC"/>
    <s v="Argentina"/>
    <x v="0"/>
    <n v="40700"/>
    <s v="Revenues - Third Parties "/>
    <m/>
    <s v="Receipt fee Ambient (per Receipt_ID)"/>
    <n v="2026"/>
    <n v="5"/>
    <s v="USD"/>
    <n v="251.1"/>
  </r>
  <r>
    <s v="MK-2870-023 (Local)"/>
    <s v="Merck Sharp and Dohme LLC"/>
    <s v="Argentina"/>
    <x v="0"/>
    <n v="40700"/>
    <s v="Revenues - Third Parties "/>
    <m/>
    <s v="Receipt fee Refrigerated (per Receipt_ID)"/>
    <n v="2026"/>
    <n v="5"/>
    <s v="USD"/>
    <n v="125.55"/>
  </r>
  <r>
    <s v="MK-2870-023 (Local)"/>
    <s v="Merck Sharp and Dohme LLC"/>
    <s v="Argentina"/>
    <x v="5"/>
    <n v="40700"/>
    <s v="Revenues - Third Parties "/>
    <m/>
    <s v="Storage Ambient (per Pallet)"/>
    <n v="2026"/>
    <n v="5"/>
    <s v="USD"/>
    <n v="347.67"/>
  </r>
  <r>
    <s v="MK-2870-023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2870-023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2870-023 (Local)"/>
    <s v="Merck Sharp and Dohme LLC"/>
    <s v="Argentina"/>
    <x v="5"/>
    <n v="40700"/>
    <s v="Revenues - Third Parties "/>
    <m/>
    <s v="Storage Refrigerated (per Shelf)"/>
    <n v="2026"/>
    <n v="5"/>
    <s v="USD"/>
    <n v="173.82"/>
  </r>
  <r>
    <s v="MK-0616-019 (Local)"/>
    <s v="Merck Sharp and Dohme LLC"/>
    <s v="Argentina"/>
    <x v="2"/>
    <n v="40700"/>
    <s v="Revenues - Third Parties "/>
    <m/>
    <s v="Freight - Returns"/>
    <n v="2026"/>
    <n v="5"/>
    <s v="USD"/>
    <n v="446.53"/>
  </r>
  <r>
    <s v="MK-0616-019 (Local)"/>
    <s v="Merck Sharp and Dohme LLC"/>
    <s v="Argentina"/>
    <x v="4"/>
    <n v="40700"/>
    <s v="Revenues - Third Parties "/>
    <m/>
    <s v="Reconciliation of Returns (per Hour)"/>
    <n v="2026"/>
    <n v="5"/>
    <s v="USD"/>
    <n v="108.16"/>
  </r>
  <r>
    <s v="MK-0616-019 (Local)"/>
    <s v="Merck Sharp and Dohme LLC"/>
    <s v="Argentina"/>
    <x v="4"/>
    <n v="40700"/>
    <s v="Revenues - Third Parties "/>
    <m/>
    <s v="Returns Receipt (per Receipt)"/>
    <n v="2026"/>
    <n v="5"/>
    <s v="USD"/>
    <n v="270.39999999999998"/>
  </r>
  <r>
    <s v="MK-0616-019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3543-007 (Local)"/>
    <s v="Merck Sharp and Dohme LLC"/>
    <s v="Argentina"/>
    <x v="2"/>
    <n v="40700"/>
    <s v="Revenues - Third Parties "/>
    <m/>
    <s v="Freight - Returns"/>
    <n v="2026"/>
    <n v="5"/>
    <s v="USD"/>
    <n v="109.27"/>
  </r>
  <r>
    <s v="MK-3543-007 (Local)"/>
    <s v="Merck Sharp and Dohme LLC"/>
    <s v="Argentina"/>
    <x v="4"/>
    <n v="40700"/>
    <s v="Revenues - Third Parties "/>
    <m/>
    <s v="Reconciliation of Returns (per Hour)"/>
    <n v="2026"/>
    <n v="5"/>
    <s v="USD"/>
    <n v="108.16"/>
  </r>
  <r>
    <s v="MK-3543-007 (Local)"/>
    <s v="Merck Sharp and Dohme LLC"/>
    <s v="Argentina"/>
    <x v="4"/>
    <n v="40700"/>
    <s v="Revenues - Third Parties "/>
    <m/>
    <s v="Returns Receipt (per Receipt)"/>
    <n v="2026"/>
    <n v="5"/>
    <s v="USD"/>
    <n v="270.39999999999998"/>
  </r>
  <r>
    <s v="MK-3543-007 (Local)"/>
    <s v="Merck Sharp and Dohme LLC"/>
    <s v="Argentina"/>
    <x v="5"/>
    <n v="40700"/>
    <s v="Revenues - Third Parties "/>
    <m/>
    <s v="Storage Ambient (per Pallet)"/>
    <n v="2026"/>
    <n v="5"/>
    <s v="USD"/>
    <n v="231.78"/>
  </r>
  <r>
    <s v="MK-3543-007 (Local)"/>
    <s v="Merck Sharp and Dohme LLC"/>
    <s v="Argentina"/>
    <x v="5"/>
    <n v="40700"/>
    <s v="Revenues - Third Parties "/>
    <m/>
    <s v="Storage of Returns (per Pallet)"/>
    <n v="2026"/>
    <n v="5"/>
    <s v="USD"/>
    <n v="478.15"/>
  </r>
  <r>
    <s v="MK-6482-029 Local"/>
    <s v="Merck Sharp and Dohme LLC"/>
    <s v="Argentina"/>
    <x v="2"/>
    <n v="40700"/>
    <s v="Revenues - Third Parties "/>
    <m/>
    <s v="Freight - Returns"/>
    <n v="2026"/>
    <n v="5"/>
    <s v="USD"/>
    <n v="192.66"/>
  </r>
  <r>
    <s v="MK-6482-029 Local"/>
    <s v="Merck Sharp and Dohme LLC"/>
    <s v="Argentina"/>
    <x v="5"/>
    <n v="40700"/>
    <s v="Revenues - Third Parties "/>
    <m/>
    <s v="Storage Ambient (per Pallet)"/>
    <n v="2026"/>
    <n v="5"/>
    <s v="USD"/>
    <n v="347.67"/>
  </r>
  <r>
    <s v="MK-6482-029 Local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6482-029 Local"/>
    <s v="Merck Sharp and Dohme LLC"/>
    <s v="Argentina"/>
    <x v="5"/>
    <n v="40700"/>
    <s v="Revenues - Third Parties "/>
    <m/>
    <s v="Storage of Returns (per Pallet)"/>
    <n v="2026"/>
    <n v="5"/>
    <s v="USD"/>
    <n v="286.89"/>
  </r>
  <r>
    <s v="V940-009 (Local)"/>
    <s v="Merck Sharp and Dohme LLC"/>
    <s v="Argentina"/>
    <x v="2"/>
    <n v="40700"/>
    <s v="Revenues - Third Parties "/>
    <m/>
    <s v="Freight - Returns"/>
    <n v="2026"/>
    <n v="5"/>
    <s v="USD"/>
    <n v="109.27"/>
  </r>
  <r>
    <s v="V940-009 (Local)"/>
    <s v="Merck Sharp and Dohme LLC"/>
    <s v="Argentina"/>
    <x v="4"/>
    <n v="40700"/>
    <s v="Revenues - Third Parties "/>
    <m/>
    <s v="Reconciliation of Returns (per Hour)"/>
    <n v="2026"/>
    <n v="5"/>
    <s v="USD"/>
    <n v="216.32"/>
  </r>
  <r>
    <s v="V940-009 (Local)"/>
    <s v="Merck Sharp and Dohme LLC"/>
    <s v="Argentina"/>
    <x v="4"/>
    <n v="40700"/>
    <s v="Revenues - Third Parties "/>
    <m/>
    <s v="Returns Receipt (per Receipt)"/>
    <n v="2026"/>
    <n v="5"/>
    <s v="USD"/>
    <n v="540.79999999999995"/>
  </r>
  <r>
    <s v="V940-009 (Local)"/>
    <s v="Merck Sharp and Dohme LLC"/>
    <s v="Argentina"/>
    <x v="5"/>
    <n v="40700"/>
    <s v="Revenues - Third Parties "/>
    <m/>
    <s v="Storage Ambient (per Pallet)"/>
    <n v="2026"/>
    <n v="5"/>
    <s v="USD"/>
    <n v="347.67"/>
  </r>
  <r>
    <s v="V940-009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V940-009 (Local)"/>
    <s v="Merck Sharp and Dohme LLC"/>
    <s v="Argentina"/>
    <x v="5"/>
    <n v="40700"/>
    <s v="Revenues - Third Parties "/>
    <m/>
    <s v="Storage of Returns (per Pallet)"/>
    <n v="2026"/>
    <n v="5"/>
    <s v="USD"/>
    <n v="286.89"/>
  </r>
  <r>
    <s v="MK-1167-008 (Local)"/>
    <s v="Merck Sharp and Dohme LLC"/>
    <s v="Argentina"/>
    <x v="2"/>
    <n v="40700"/>
    <s v="Revenues - Third Parties "/>
    <m/>
    <s v="Freight - Returns"/>
    <n v="2026"/>
    <n v="5"/>
    <s v="USD"/>
    <n v="3946.51"/>
  </r>
  <r>
    <s v="MK-1167-008 (Local)"/>
    <s v="Merck Sharp and Dohme LLC"/>
    <s v="Argentina"/>
    <x v="5"/>
    <n v="40700"/>
    <s v="Revenues - Third Parties "/>
    <m/>
    <s v="Non-Drug Storage Ambient (per Pallet)"/>
    <n v="2026"/>
    <n v="5"/>
    <s v="USD"/>
    <n v="191.26"/>
  </r>
  <r>
    <s v="MK-1167-008 (Local)"/>
    <s v="Merck Sharp and Dohme LLC"/>
    <s v="Argentina"/>
    <x v="0"/>
    <n v="40700"/>
    <s v="Revenues - Third Parties "/>
    <m/>
    <s v="Pick and Pack (Ambient)"/>
    <n v="2026"/>
    <n v="5"/>
    <s v="USD"/>
    <n v="251.1"/>
  </r>
  <r>
    <s v="MK-1167-008 (Local)"/>
    <s v="Merck Sharp and Dohme LLC"/>
    <s v="Argentina"/>
    <x v="0"/>
    <n v="40700"/>
    <s v="Revenues - Third Parties "/>
    <m/>
    <s v="Pick and Pack Materials"/>
    <n v="2026"/>
    <n v="5"/>
    <s v="USD"/>
    <n v="251.1"/>
  </r>
  <r>
    <s v="MK-1167-008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1167-008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1167-008 (Local)"/>
    <s v="Merck Sharp and Dohme LLC"/>
    <s v="Argentina"/>
    <x v="5"/>
    <n v="40700"/>
    <s v="Revenues - Third Parties "/>
    <m/>
    <s v="Storage Ambient (per Pallet)"/>
    <n v="2026"/>
    <n v="5"/>
    <s v="USD"/>
    <n v="231.78"/>
  </r>
  <r>
    <s v="MK-1167-008 (Local)"/>
    <s v="Merck Sharp and Dohme LLC"/>
    <s v="Argentina"/>
    <x v="5"/>
    <n v="40700"/>
    <s v="Revenues - Third Parties "/>
    <m/>
    <s v="Storage of Returns (per Pallet)"/>
    <n v="2026"/>
    <n v="5"/>
    <s v="USD"/>
    <n v="286.89"/>
  </r>
  <r>
    <s v="MK-1084-012 (Local)"/>
    <s v="Merck Sharp and Dohme LLC"/>
    <s v="Argentina"/>
    <x v="2"/>
    <n v="40700"/>
    <s v="Revenues - Third Parties "/>
    <m/>
    <s v="Freight - Returns"/>
    <n v="2026"/>
    <n v="5"/>
    <s v="USD"/>
    <n v="109.27"/>
  </r>
  <r>
    <s v="MK-1084-012 (Local)"/>
    <s v="Merck Sharp and Dohme LLC"/>
    <s v="Argentina"/>
    <x v="5"/>
    <n v="40700"/>
    <s v="Revenues - Third Parties "/>
    <m/>
    <s v="Non-Drug Storage Ambient (per Pallet)"/>
    <n v="2026"/>
    <n v="5"/>
    <s v="USD"/>
    <n v="191.26"/>
  </r>
  <r>
    <s v="MK-1084-012 (Local)"/>
    <s v="Merck Sharp and Dohme LLC"/>
    <s v="Argentina"/>
    <x v="0"/>
    <n v="40700"/>
    <s v="Revenues - Third Parties "/>
    <m/>
    <s v="Pick and Pack (Ambient)"/>
    <n v="2026"/>
    <n v="5"/>
    <s v="USD"/>
    <n v="753.3"/>
  </r>
  <r>
    <s v="MK-1084-012 (Local)"/>
    <s v="Merck Sharp and Dohme LLC"/>
    <s v="Argentina"/>
    <x v="0"/>
    <n v="40700"/>
    <s v="Revenues - Third Parties "/>
    <m/>
    <s v="Pick and Pack Materials"/>
    <n v="2026"/>
    <n v="5"/>
    <s v="USD"/>
    <n v="753.3"/>
  </r>
  <r>
    <s v="MK-1084-012 (Local)"/>
    <s v="Merck Sharp and Dohme LLC"/>
    <s v="Argentina"/>
    <x v="0"/>
    <n v="40700"/>
    <s v="Revenues - Third Parties "/>
    <m/>
    <s v="Receipt fee Ancillaries (per Receipt_ID)"/>
    <n v="2026"/>
    <n v="5"/>
    <s v="USD"/>
    <n v="376.65"/>
  </r>
  <r>
    <s v="MK-1084-012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1084-012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1084-012 (Local)"/>
    <s v="Merck Sharp and Dohme LLC"/>
    <s v="Argentina"/>
    <x v="5"/>
    <n v="40700"/>
    <s v="Revenues - Third Parties "/>
    <m/>
    <s v="Storage Ambient (per Pallet)"/>
    <n v="2026"/>
    <n v="5"/>
    <s v="USD"/>
    <n v="231.78"/>
  </r>
  <r>
    <s v="MK-1084-012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1084-012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1084-012 (Local)"/>
    <s v="Merck Sharp and Dohme LLC"/>
    <s v="Argentina"/>
    <x v="5"/>
    <n v="40700"/>
    <s v="Revenues - Third Parties "/>
    <m/>
    <s v="Storage Refrigerated (per Shelf)"/>
    <n v="2026"/>
    <n v="5"/>
    <s v="USD"/>
    <n v="695.28"/>
  </r>
  <r>
    <s v="MK-4482-023 (Local)"/>
    <s v="Merck Sharp and Dohme LLC"/>
    <s v="Argentina"/>
    <x v="2"/>
    <n v="40700"/>
    <s v="Revenues - Third Parties "/>
    <m/>
    <s v="Freight - Returns"/>
    <n v="2026"/>
    <n v="5"/>
    <s v="USD"/>
    <n v="83.39"/>
  </r>
  <r>
    <s v="MK-4482-023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2140-010 (Local)"/>
    <s v="Merck Sharp and Dohme LLC"/>
    <s v="Argentina"/>
    <x v="2"/>
    <n v="40700"/>
    <s v="Revenues - Third Parties "/>
    <m/>
    <s v="Freight - Returns"/>
    <n v="2026"/>
    <n v="5"/>
    <s v="USD"/>
    <n v="327.81"/>
  </r>
  <r>
    <s v="MK-2140-010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MK-2140-010 (Local)"/>
    <s v="Merck Sharp and Dohme LLC"/>
    <s v="Argentina"/>
    <x v="0"/>
    <n v="40700"/>
    <s v="Revenues - Third Parties "/>
    <m/>
    <s v="Pick and Pack Cancellation Fee (Post Pick &amp; Pack)"/>
    <n v="2026"/>
    <n v="5"/>
    <s v="USD"/>
    <n v="44.58"/>
  </r>
  <r>
    <s v="MK-2140-010 (Local)"/>
    <s v="Merck Sharp and Dohme LLC"/>
    <s v="Argentina"/>
    <x v="4"/>
    <n v="40700"/>
    <s v="Revenues - Third Parties "/>
    <m/>
    <s v="Reconciliation of Returns (per Hour)"/>
    <n v="2026"/>
    <n v="5"/>
    <s v="USD"/>
    <n v="162.24"/>
  </r>
  <r>
    <s v="MK-2140-010 (Local)"/>
    <s v="Merck Sharp and Dohme LLC"/>
    <s v="Argentina"/>
    <x v="4"/>
    <n v="40700"/>
    <s v="Revenues - Third Parties "/>
    <m/>
    <s v="Returns Receipt (per Receipt)"/>
    <n v="2026"/>
    <n v="5"/>
    <s v="USD"/>
    <n v="405.6"/>
  </r>
  <r>
    <s v="MK-2140-010 (Local)"/>
    <s v="Merck Sharp and Dohme LLC"/>
    <s v="Argentina"/>
    <x v="5"/>
    <n v="40700"/>
    <s v="Revenues - Third Parties "/>
    <m/>
    <s v="Storage Ambient (per Pallet)"/>
    <n v="2026"/>
    <n v="5"/>
    <s v="USD"/>
    <n v="286.89"/>
  </r>
  <r>
    <s v="MK-2140-010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2140-010 (Local)"/>
    <s v="Merck Sharp and Dohme LLC"/>
    <s v="Argentina"/>
    <x v="5"/>
    <n v="40700"/>
    <s v="Revenues - Third Parties "/>
    <m/>
    <s v="Storage of Returns (per Pallet)"/>
    <n v="2026"/>
    <n v="5"/>
    <s v="USD"/>
    <n v="573.78"/>
  </r>
  <r>
    <s v="MK-2140-010 (Local)"/>
    <s v="Merck Sharp and Dohme LLC"/>
    <s v="Argentina"/>
    <x v="5"/>
    <n v="40700"/>
    <s v="Revenues - Third Parties "/>
    <m/>
    <s v="Storage Refrigerated (per Shelf)"/>
    <n v="2026"/>
    <n v="5"/>
    <s v="USD"/>
    <n v="347.64"/>
  </r>
  <r>
    <s v="MK-2870-011 (Local)"/>
    <s v="Merck Sharp and Dohme LLC"/>
    <s v="Argentina"/>
    <x v="2"/>
    <n v="40700"/>
    <s v="Revenues - Third Parties "/>
    <m/>
    <s v="Freight - Shipments"/>
    <n v="2026"/>
    <n v="5"/>
    <s v="USD"/>
    <n v="109.27"/>
  </r>
  <r>
    <s v="MK-2870-011 (Local)"/>
    <s v="Merck Sharp and Dohme LLC"/>
    <s v="Argentina"/>
    <x v="0"/>
    <n v="40700"/>
    <s v="Revenues - Third Parties "/>
    <m/>
    <s v="Insulated shipper - Large (Leasing)"/>
    <n v="2026"/>
    <n v="5"/>
    <s v="USD"/>
    <n v="233.81"/>
  </r>
  <r>
    <s v="MK-2870-011 (Local)"/>
    <s v="Merck Sharp and Dohme LLC"/>
    <s v="Argentina"/>
    <x v="3"/>
    <n v="40700"/>
    <s v="Revenues - Third Parties "/>
    <m/>
    <s v="Labeling / Relabeling (per Label)"/>
    <n v="2026"/>
    <n v="5"/>
    <s v="USD"/>
    <n v="60.6"/>
  </r>
  <r>
    <s v="MK-2870-011 (Local)"/>
    <s v="Merck Sharp and Dohme LLC"/>
    <s v="Argentina"/>
    <x v="3"/>
    <n v="40700"/>
    <s v="Revenues - Third Parties "/>
    <m/>
    <s v="Labeling / Relabeling Set Up Fee"/>
    <n v="2026"/>
    <n v="5"/>
    <s v="USD"/>
    <n v="1659.57"/>
  </r>
  <r>
    <s v="MK-2870-011 (Local)"/>
    <s v="Merck Sharp and Dohme LLC"/>
    <s v="Argentina"/>
    <x v="0"/>
    <n v="40700"/>
    <s v="Revenues - Third Parties "/>
    <m/>
    <s v="Pick and Pack (Controlled Ambient)"/>
    <n v="2026"/>
    <n v="5"/>
    <s v="USD"/>
    <n v="125.55"/>
  </r>
  <r>
    <s v="MK-2870-011 (Local)"/>
    <s v="Merck Sharp and Dohme LLC"/>
    <s v="Argentina"/>
    <x v="0"/>
    <n v="40700"/>
    <s v="Revenues - Third Parties "/>
    <m/>
    <s v="Receipt of Labels (per Receipt_ID)"/>
    <n v="2026"/>
    <n v="5"/>
    <s v="USD"/>
    <n v="101.41"/>
  </r>
  <r>
    <s v="MK-2870-011 (Local)"/>
    <s v="Merck Sharp and Dohme LLC"/>
    <s v="Argentina"/>
    <x v="5"/>
    <n v="40700"/>
    <s v="Revenues - Third Parties "/>
    <m/>
    <s v="Storage Ambient (per Pallet)"/>
    <n v="2026"/>
    <n v="5"/>
    <s v="USD"/>
    <n v="191.26"/>
  </r>
  <r>
    <s v="MK-2870-011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2870-011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6070-002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6070-002 (Local)"/>
    <s v="Merck Sharp and Dohme LLC"/>
    <s v="Argentina"/>
    <x v="5"/>
    <n v="40700"/>
    <s v="Revenues - Third Parties "/>
    <m/>
    <s v="Storage Refrigerated (per Shelf)"/>
    <n v="2026"/>
    <n v="5"/>
    <s v="USD"/>
    <n v="173.82"/>
  </r>
  <r>
    <s v="V940-011 (Local)"/>
    <s v="Merck Sharp and Dohme LLC"/>
    <s v="Argentina"/>
    <x v="5"/>
    <n v="40700"/>
    <s v="Revenues - Third Parties "/>
    <m/>
    <s v="Storage Ambient (per Pallet)"/>
    <n v="2026"/>
    <n v="5"/>
    <s v="USD"/>
    <n v="95.63"/>
  </r>
  <r>
    <s v="MK-2400-001 (Local)"/>
    <s v="Merck Sharp and Dohme LLC"/>
    <s v="Argentina"/>
    <x v="0"/>
    <n v="40700"/>
    <s v="Revenues - Third Parties "/>
    <m/>
    <s v="Pick and Pack (Ambient)"/>
    <n v="2026"/>
    <n v="5"/>
    <s v="USD"/>
    <n v="502.2"/>
  </r>
  <r>
    <s v="MK-2400-001 (Local)"/>
    <s v="Merck Sharp and Dohme LLC"/>
    <s v="Argentina"/>
    <x v="0"/>
    <n v="40700"/>
    <s v="Revenues - Third Parties "/>
    <m/>
    <s v="Pick and Pack Materials"/>
    <n v="2026"/>
    <n v="5"/>
    <s v="USD"/>
    <n v="251.1"/>
  </r>
  <r>
    <s v="MK-2400-001 (Local)"/>
    <s v="Merck Sharp and Dohme LLC"/>
    <s v="Argentina"/>
    <x v="5"/>
    <n v="40700"/>
    <s v="Revenues - Third Parties "/>
    <m/>
    <s v="Storage Ambient (per Pallet)"/>
    <n v="2026"/>
    <n v="5"/>
    <s v="USD"/>
    <n v="286.89"/>
  </r>
  <r>
    <s v="MK-2870-033 (Local)"/>
    <s v="Merck Sharp and Dohme LLC"/>
    <s v="Argentina"/>
    <x v="2"/>
    <n v="40700"/>
    <s v="Revenues - Third Parties "/>
    <m/>
    <s v="Freight - Shipments"/>
    <n v="2026"/>
    <n v="5"/>
    <s v="USD"/>
    <n v="705.19"/>
  </r>
  <r>
    <s v="MK-2870-033 (Local)"/>
    <s v="Merck Sharp and Dohme LLC"/>
    <s v="Argentina"/>
    <x v="0"/>
    <n v="40700"/>
    <s v="Revenues - Third Parties "/>
    <m/>
    <s v="Pick and Pack (Ambient)"/>
    <n v="2026"/>
    <n v="5"/>
    <s v="USD"/>
    <n v="125.55"/>
  </r>
  <r>
    <s v="MK-2870-033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5909-005 (Local)"/>
    <s v="Merck Sharp and Dohme LLC"/>
    <s v="Argentina"/>
    <x v="2"/>
    <n v="40700"/>
    <s v="Revenues - Third Parties "/>
    <m/>
    <s v="Freight - Returns"/>
    <n v="2026"/>
    <n v="5"/>
    <s v="USD"/>
    <n v="109.27"/>
  </r>
  <r>
    <s v="MK-5909-005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2870-031 (Local)"/>
    <s v="Merck Sharp and Dohme LLC"/>
    <s v="Argentina"/>
    <x v="0"/>
    <n v="40700"/>
    <s v="Revenues - Third Parties "/>
    <m/>
    <s v="Pick and Pack (Ambient)"/>
    <n v="2026"/>
    <n v="5"/>
    <s v="USD"/>
    <n v="376.65"/>
  </r>
  <r>
    <s v="MK-2870-031 (Local)"/>
    <s v="Merck Sharp and Dohme LLC"/>
    <s v="Argentina"/>
    <x v="0"/>
    <n v="40700"/>
    <s v="Revenues - Third Parties "/>
    <m/>
    <s v="Pick and Pack Materials"/>
    <n v="2026"/>
    <n v="5"/>
    <s v="USD"/>
    <n v="125.55"/>
  </r>
  <r>
    <s v="MK-2870-031 (Local)"/>
    <s v="Merck Sharp and Dohme LLC"/>
    <s v="Argentina"/>
    <x v="0"/>
    <n v="40700"/>
    <s v="Revenues - Third Parties "/>
    <m/>
    <s v="Receipt fee Ambient (per Receipt_ID)"/>
    <n v="2026"/>
    <n v="5"/>
    <s v="USD"/>
    <n v="376.65"/>
  </r>
  <r>
    <s v="MK-2870-031 (Local)"/>
    <s v="Merck Sharp and Dohme LLC"/>
    <s v="Argentina"/>
    <x v="5"/>
    <n v="40700"/>
    <s v="Revenues - Third Parties "/>
    <m/>
    <s v="Storage Ambient (per Pallet)"/>
    <n v="2026"/>
    <n v="5"/>
    <s v="USD"/>
    <n v="95.63"/>
  </r>
  <r>
    <s v="MK-5890-003 (Local)"/>
    <s v="Merck Sharp and Dohme LLC"/>
    <s v="Argentina"/>
    <x v="5"/>
    <n v="40700"/>
    <s v="Revenues - Third Parties "/>
    <m/>
    <s v="Storage Ambient (per Pallet)"/>
    <n v="2026"/>
    <n v="5"/>
    <s v="USD"/>
    <n v="231.78"/>
  </r>
  <r>
    <s v="MK-5890-003 (Local)"/>
    <s v="Merck Sharp and Dohme LLC"/>
    <s v="Argentina"/>
    <x v="5"/>
    <n v="40700"/>
    <s v="Revenues - Third Parties "/>
    <m/>
    <s v="Storage Refrigerated (per Shelf)"/>
    <n v="2026"/>
    <n v="5"/>
    <s v="USD"/>
    <n v="173.82"/>
  </r>
  <r>
    <s v="MK-2400-01A (Local)"/>
    <s v="Merck Sharp and Dohme LLC"/>
    <s v="Argentina"/>
    <x v="2"/>
    <n v="40700"/>
    <s v="Revenues - Third Parties "/>
    <m/>
    <s v="Freight - Returns"/>
    <n v="2026"/>
    <n v="5"/>
    <s v="USD"/>
    <n v="83.39"/>
  </r>
  <r>
    <s v="MK-2400-01A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MK-2400-01A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2400-01A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2400-01A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2400-01A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2400-01A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5684-015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5684-015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2870-032 (Local)"/>
    <s v="Merck Sharp and Dohme LLC"/>
    <s v="Argentina"/>
    <x v="0"/>
    <n v="40700"/>
    <s v="Revenues - Third Parties "/>
    <m/>
    <s v="Pick and Pack (Ambient)"/>
    <n v="2026"/>
    <n v="5"/>
    <s v="USD"/>
    <n v="125.55"/>
  </r>
  <r>
    <s v="MK-2870-032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7240-012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2870-022 (Local)"/>
    <s v="Merck Sharp and Dohme LLC"/>
    <s v="Argentina"/>
    <x v="5"/>
    <n v="40700"/>
    <s v="Revenues - Third Parties "/>
    <m/>
    <s v="Storage Ambient (per Shelf)"/>
    <n v="2026"/>
    <n v="5"/>
    <s v="USD"/>
    <n v="202.82"/>
  </r>
  <r>
    <s v="MK-8527-011 (Local)"/>
    <s v="Merck Sharp and Dohme LLC"/>
    <s v="Argentina"/>
    <x v="4"/>
    <n v="40700"/>
    <s v="Revenues - Third Parties "/>
    <m/>
    <s v="Reconciliation of Returns (per Hour)"/>
    <n v="2026"/>
    <n v="5"/>
    <s v="USD"/>
    <n v="54.08"/>
  </r>
  <r>
    <s v="MK-8527-011 (Local)"/>
    <s v="Merck Sharp and Dohme LLC"/>
    <s v="Argentina"/>
    <x v="4"/>
    <n v="40700"/>
    <s v="Revenues - Third Parties "/>
    <m/>
    <s v="Returns Receipt (per Receipt)"/>
    <n v="2026"/>
    <n v="5"/>
    <s v="USD"/>
    <n v="135.19999999999999"/>
  </r>
  <r>
    <s v="MK-8527-011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1022-016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7962-024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1084-007 (Local)"/>
    <s v="Merck Sharp and Dohme LLC"/>
    <s v="Argentina"/>
    <x v="5"/>
    <n v="40700"/>
    <s v="Revenues - Third Parties "/>
    <m/>
    <s v="Storage Ambient (per Shelf)"/>
    <n v="2026"/>
    <n v="5"/>
    <s v="USD"/>
    <n v="202.82"/>
  </r>
  <r>
    <s v="MK-6482-033 (Local)"/>
    <s v="Merck Sharp and Dohme LLC"/>
    <s v="Argentina"/>
    <x v="0"/>
    <n v="40700"/>
    <s v="Revenues - Third Parties "/>
    <m/>
    <s v="Pick and Pack (Ambient)"/>
    <n v="2026"/>
    <n v="5"/>
    <s v="USD"/>
    <n v="125.55"/>
  </r>
  <r>
    <s v="MK-6482-033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2214-004 (Local)"/>
    <s v="Merck Sharp and Dohme LLC"/>
    <s v="Argentina"/>
    <x v="5"/>
    <n v="40700"/>
    <s v="Revenues - Third Parties "/>
    <m/>
    <s v="Storage Ambient (per Shelf)"/>
    <n v="2026"/>
    <n v="5"/>
    <s v="USD"/>
    <n v="382.52"/>
  </r>
  <r>
    <s v="MK-7962-038 (Local)"/>
    <s v="Merck Sharp and Dohme LLC"/>
    <s v="Argentina"/>
    <x v="5"/>
    <n v="40700"/>
    <s v="Revenues - Third Parties "/>
    <m/>
    <s v="Non-Drug Storage Ambient (per Pallet)"/>
    <n v="2026"/>
    <n v="5"/>
    <s v="USD"/>
    <n v="191.26"/>
  </r>
  <r>
    <s v="MK-2870-036 (Local)"/>
    <s v="Merck Sharp and Dohme LLC"/>
    <s v="Argentina"/>
    <x v="2"/>
    <n v="40700"/>
    <s v="Revenues - Third Parties "/>
    <m/>
    <s v="Freight - Shipments"/>
    <n v="2026"/>
    <n v="5"/>
    <s v="USD"/>
    <n v="269.89"/>
  </r>
  <r>
    <s v="MK-2870-036 (Local)"/>
    <s v="Merck Sharp and Dohme LLC"/>
    <s v="Argentina"/>
    <x v="0"/>
    <n v="40700"/>
    <s v="Revenues - Third Parties "/>
    <m/>
    <s v="Pick and Pack (Ambient)"/>
    <n v="2026"/>
    <n v="5"/>
    <s v="USD"/>
    <n v="376.65"/>
  </r>
  <r>
    <s v="MK-2870-036 (Local)"/>
    <s v="Merck Sharp and Dohme LLC"/>
    <s v="Argentina"/>
    <x v="0"/>
    <n v="40700"/>
    <s v="Revenues - Third Parties "/>
    <m/>
    <s v="Pick and Pack Materials"/>
    <n v="2026"/>
    <n v="5"/>
    <s v="USD"/>
    <n v="125.55"/>
  </r>
  <r>
    <s v="MK-2870-036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2870-021 (Local)"/>
    <s v="Merck Sharp and Dohme LLC"/>
    <s v="Argentina"/>
    <x v="0"/>
    <n v="40700"/>
    <s v="Revenues - Third Parties "/>
    <m/>
    <s v="Pick and Pack (Ambient)"/>
    <n v="2026"/>
    <n v="5"/>
    <s v="USD"/>
    <n v="878.85"/>
  </r>
  <r>
    <s v="MK-2870-021 (Local)"/>
    <s v="Merck Sharp and Dohme LLC"/>
    <s v="Argentina"/>
    <x v="0"/>
    <n v="40700"/>
    <s v="Revenues - Third Parties "/>
    <m/>
    <s v="Pick and Pack Materials"/>
    <n v="2026"/>
    <n v="5"/>
    <s v="USD"/>
    <n v="878.85"/>
  </r>
  <r>
    <s v="MK-2870-021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8591B-062 (Local)"/>
    <s v="Merck Sharp and Dohme LLC"/>
    <s v="Argentina"/>
    <x v="0"/>
    <n v="40700"/>
    <s v="Revenues - Third Parties "/>
    <m/>
    <s v="Emergency Pick and Pack fee (Add per Pick and Pack)"/>
    <n v="2026"/>
    <n v="5"/>
    <s v="USD"/>
    <n v="62.77"/>
  </r>
  <r>
    <s v="MK-8591B-062 (Local)"/>
    <s v="Merck Sharp and Dohme LLC"/>
    <s v="Argentina"/>
    <x v="2"/>
    <n v="40700"/>
    <s v="Revenues - Third Parties "/>
    <m/>
    <s v="Freight - Shipments"/>
    <n v="2026"/>
    <n v="5"/>
    <s v="USD"/>
    <n v="696.41"/>
  </r>
  <r>
    <s v="MK-8591B-062 (Local)"/>
    <s v="Merck Sharp and Dohme LLC"/>
    <s v="Argentina"/>
    <x v="0"/>
    <n v="40700"/>
    <s v="Revenues - Third Parties "/>
    <m/>
    <s v="Pick and Pack (Ambient)"/>
    <n v="2026"/>
    <n v="5"/>
    <s v="USD"/>
    <n v="125.55"/>
  </r>
  <r>
    <s v="MK-8591B-062 (Local)"/>
    <s v="Merck Sharp and Dohme LLC"/>
    <s v="Argentina"/>
    <x v="5"/>
    <n v="40700"/>
    <s v="Revenues - Third Parties "/>
    <m/>
    <s v="Storage Ambient (per Pallet)"/>
    <n v="2026"/>
    <n v="5"/>
    <s v="USD"/>
    <n v="95.63"/>
  </r>
  <r>
    <s v="MK-1084-013 (Local)"/>
    <s v="Merck Sharp and Dohme LLC"/>
    <s v="Argentina"/>
    <x v="0"/>
    <n v="40700"/>
    <s v="Revenues - Third Parties "/>
    <m/>
    <s v="Insulated shipper - Medium (Leasing)"/>
    <n v="2026"/>
    <n v="5"/>
    <s v="USD"/>
    <n v="177.58"/>
  </r>
  <r>
    <s v="MK-1084-013 (Local)"/>
    <s v="Merck Sharp and Dohme LLC"/>
    <s v="Argentina"/>
    <x v="3"/>
    <n v="40700"/>
    <s v="Revenues - Third Parties "/>
    <m/>
    <s v="Labeling / Relabeling (per Label)"/>
    <n v="2026"/>
    <n v="5"/>
    <s v="USD"/>
    <n v="20.2"/>
  </r>
  <r>
    <s v="MK-1084-013 (Local)"/>
    <s v="Merck Sharp and Dohme LLC"/>
    <s v="Argentina"/>
    <x v="3"/>
    <n v="40700"/>
    <s v="Revenues - Third Parties "/>
    <m/>
    <s v="Labeling / Relabeling Set Up Fee"/>
    <n v="2026"/>
    <n v="5"/>
    <s v="USD"/>
    <n v="1659.57"/>
  </r>
  <r>
    <s v="MK-1084-013 (Local)"/>
    <s v="Merck Sharp and Dohme LLC"/>
    <s v="Argentina"/>
    <x v="0"/>
    <n v="40700"/>
    <s v="Revenues - Third Parties "/>
    <m/>
    <s v="Pick and Pack (Ambient)"/>
    <n v="2026"/>
    <n v="5"/>
    <s v="USD"/>
    <n v="376.65"/>
  </r>
  <r>
    <s v="MK-1084-013 (Local)"/>
    <s v="Merck Sharp and Dohme LLC"/>
    <s v="Argentina"/>
    <x v="0"/>
    <n v="40700"/>
    <s v="Revenues - Third Parties "/>
    <m/>
    <s v="Pick and Pack (Controlled Ambient)"/>
    <n v="2026"/>
    <n v="5"/>
    <s v="USD"/>
    <n v="125.55"/>
  </r>
  <r>
    <s v="MK-1084-013 (Local)"/>
    <s v="Merck Sharp and Dohme LLC"/>
    <s v="Argentina"/>
    <x v="0"/>
    <n v="40700"/>
    <s v="Revenues - Third Parties "/>
    <m/>
    <s v="Pick and Pack Materials"/>
    <n v="2026"/>
    <n v="5"/>
    <s v="USD"/>
    <n v="251.1"/>
  </r>
  <r>
    <s v="MK-1084-013 (Local)"/>
    <s v="Merck Sharp and Dohme LLC"/>
    <s v="Argentina"/>
    <x v="0"/>
    <n v="40700"/>
    <s v="Revenues - Third Parties "/>
    <m/>
    <s v="Receipt fee Ambient (per Receipt_ID)"/>
    <n v="2026"/>
    <n v="5"/>
    <s v="USD"/>
    <n v="125.55"/>
  </r>
  <r>
    <s v="MK-1084-013 (Local)"/>
    <s v="Merck Sharp and Dohme LLC"/>
    <s v="Argentina"/>
    <x v="5"/>
    <n v="40700"/>
    <s v="Revenues - Third Parties "/>
    <m/>
    <s v="Storage Ambient (per Pallet)"/>
    <n v="2026"/>
    <n v="5"/>
    <s v="USD"/>
    <n v="231.78"/>
  </r>
  <r>
    <s v="MK-1084-013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V940-013 (Local)"/>
    <s v="Merck Sharp and Dohme LLC"/>
    <s v="Argentina"/>
    <x v="5"/>
    <n v="40700"/>
    <s v="Revenues - Third Parties "/>
    <m/>
    <s v="Storage Ambient (per Pallet)"/>
    <n v="2026"/>
    <n v="5"/>
    <s v="USD"/>
    <n v="95.63"/>
  </r>
  <r>
    <s v="MK-6482-034 (Local)"/>
    <s v="Merck Sharp and Dohme LLC"/>
    <s v="Argentina"/>
    <x v="0"/>
    <n v="40700"/>
    <s v="Revenues - Third Parties "/>
    <m/>
    <s v="Pick and Pack (Ambient)"/>
    <n v="2026"/>
    <n v="5"/>
    <s v="USD"/>
    <n v="627.75"/>
  </r>
  <r>
    <s v="MK-6482-034 (Local)"/>
    <s v="Merck Sharp and Dohme LLC"/>
    <s v="Argentina"/>
    <x v="0"/>
    <n v="40700"/>
    <s v="Revenues - Third Parties "/>
    <m/>
    <s v="Pick and Pack Materials"/>
    <n v="2026"/>
    <n v="5"/>
    <s v="USD"/>
    <n v="376.65"/>
  </r>
  <r>
    <s v="MK-6482-034 (Local)"/>
    <s v="Merck Sharp and Dohme LLC"/>
    <s v="Argentina"/>
    <x v="0"/>
    <n v="40700"/>
    <s v="Revenues - Third Parties "/>
    <m/>
    <s v="Receipt fee Ambient (per Receipt_ID)"/>
    <n v="2026"/>
    <n v="5"/>
    <s v="USD"/>
    <n v="251.1"/>
  </r>
  <r>
    <s v="MK-6482-034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6070-003 (Local)"/>
    <s v="Merck Sharp and Dohme LLC"/>
    <s v="Argentina"/>
    <x v="0"/>
    <n v="40700"/>
    <s v="Revenues - Third Parties "/>
    <m/>
    <s v="Insulated shipper - Credo S22 - 12L (Leasing)"/>
    <n v="2026"/>
    <n v="5"/>
    <s v="USD"/>
    <n v="532.74"/>
  </r>
  <r>
    <s v="MK-6070-003 (Local)"/>
    <s v="Merck Sharp and Dohme LLC"/>
    <s v="Argentina"/>
    <x v="0"/>
    <n v="40700"/>
    <s v="Revenues - Third Parties "/>
    <m/>
    <s v="Insulated shipper - Credo S4 - 12L (Leasing)"/>
    <n v="2026"/>
    <n v="5"/>
    <s v="USD"/>
    <n v="510.72"/>
  </r>
  <r>
    <s v="MK-6070-003 (Local)"/>
    <s v="Merck Sharp and Dohme LLC"/>
    <s v="Argentina"/>
    <x v="3"/>
    <n v="40700"/>
    <s v="Revenues - Third Parties "/>
    <m/>
    <s v="Labeling / Relabeling (per Kit)"/>
    <n v="2026"/>
    <n v="5"/>
    <s v="USD"/>
    <n v="44.1"/>
  </r>
  <r>
    <s v="MK-6070-003 (Local)"/>
    <s v="Merck Sharp and Dohme LLC"/>
    <s v="Argentina"/>
    <x v="3"/>
    <n v="40700"/>
    <s v="Revenues - Third Parties "/>
    <m/>
    <s v="Labeling / Relabeling (per Label)"/>
    <n v="2026"/>
    <n v="5"/>
    <s v="USD"/>
    <n v="70.7"/>
  </r>
  <r>
    <s v="MK-6070-003 (Local)"/>
    <s v="Merck Sharp and Dohme LLC"/>
    <s v="Argentina"/>
    <x v="3"/>
    <n v="40700"/>
    <s v="Revenues - Third Parties "/>
    <m/>
    <s v="Labeling / Relabeling Process"/>
    <n v="2026"/>
    <n v="5"/>
    <s v="USD"/>
    <n v="2269.71"/>
  </r>
  <r>
    <s v="MK-6070-003 (Local)"/>
    <s v="Merck Sharp and Dohme LLC"/>
    <s v="Argentina"/>
    <x v="3"/>
    <n v="40700"/>
    <s v="Revenues - Third Parties "/>
    <m/>
    <s v="Labeling / Relabeling Set Up Fee"/>
    <n v="2026"/>
    <n v="5"/>
    <s v="USD"/>
    <n v="3319.14"/>
  </r>
  <r>
    <s v="MK-6070-003 (Local)"/>
    <s v="Merck Sharp and Dohme LLC"/>
    <s v="Argentina"/>
    <x v="0"/>
    <n v="40700"/>
    <s v="Revenues - Third Parties "/>
    <m/>
    <s v="Pick and Pack (Controlled Ambient)"/>
    <n v="2026"/>
    <n v="5"/>
    <s v="USD"/>
    <n v="376.65"/>
  </r>
  <r>
    <s v="MK-6070-003 (Local)"/>
    <s v="Merck Sharp and Dohme LLC"/>
    <s v="Argentina"/>
    <x v="0"/>
    <n v="40700"/>
    <s v="Revenues - Third Parties "/>
    <m/>
    <s v="Pick and Pack (Refrigerated)"/>
    <n v="2026"/>
    <n v="5"/>
    <s v="USD"/>
    <n v="451.95"/>
  </r>
  <r>
    <s v="MK-6070-003 (Local)"/>
    <s v="Merck Sharp and Dohme LLC"/>
    <s v="Argentina"/>
    <x v="0"/>
    <n v="40700"/>
    <s v="Revenues - Third Parties "/>
    <m/>
    <s v="Receipt fee Ambient (per Receipt_ID)"/>
    <n v="2026"/>
    <n v="5"/>
    <s v="USD"/>
    <n v="251.1"/>
  </r>
  <r>
    <s v="MK-6070-003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6070-003 (Local)"/>
    <s v="Merck Sharp and Dohme LLC"/>
    <s v="Argentina"/>
    <x v="5"/>
    <n v="40700"/>
    <s v="Revenues - Third Parties "/>
    <m/>
    <s v="Storage of Labels Ambient (per Pallet)"/>
    <n v="2026"/>
    <n v="5"/>
    <s v="USD"/>
    <n v="95.63"/>
  </r>
  <r>
    <s v="MK-6070-003 (Local)"/>
    <s v="Merck Sharp and Dohme LLC"/>
    <s v="Argentina"/>
    <x v="5"/>
    <n v="40700"/>
    <s v="Revenues - Third Parties "/>
    <m/>
    <s v="Storage Refrigerated (per Shelf)"/>
    <n v="2026"/>
    <n v="5"/>
    <s v="USD"/>
    <n v="173.82"/>
  </r>
  <r>
    <s v="C6461001 Comparator"/>
    <s v="Pfizer"/>
    <s v="Argentina"/>
    <x v="0"/>
    <n v="40700"/>
    <s v="Revenues - Third Parties "/>
    <m/>
    <s v="Pick and Pack (Ambient)"/>
    <n v="2026"/>
    <n v="5"/>
    <s v="USD"/>
    <n v="2098.0223999999998"/>
  </r>
  <r>
    <s v="C6461001 Comparator"/>
    <s v="Pfizer"/>
    <s v="Argentina"/>
    <x v="0"/>
    <n v="40700"/>
    <s v="Revenues - Third Parties "/>
    <m/>
    <s v="Project Management Fee"/>
    <n v="2026"/>
    <n v="5"/>
    <s v="USD"/>
    <n v="1261.3536000000001"/>
  </r>
  <r>
    <s v="C6461001 Comparator"/>
    <s v="Pfizer"/>
    <s v="Argentina"/>
    <x v="5"/>
    <n v="40700"/>
    <s v="Revenues - Third Parties "/>
    <m/>
    <s v="Storage Ambient (per Pallet)"/>
    <n v="2026"/>
    <n v="5"/>
    <s v="USD"/>
    <n v="1103.6928"/>
  </r>
  <r>
    <s v="SPLFIO-174"/>
    <s v="Servier"/>
    <s v="Argentina"/>
    <x v="0"/>
    <n v="40700"/>
    <s v="Revenues - Third Parties "/>
    <m/>
    <s v="Project Management Fee"/>
    <n v="2026"/>
    <n v="5"/>
    <s v="USD"/>
    <n v="1696.88"/>
  </r>
  <r>
    <s v="SPLFIO-174"/>
    <s v="Servier"/>
    <s v="Argentina"/>
    <x v="5"/>
    <n v="40700"/>
    <s v="Revenues - Third Parties "/>
    <m/>
    <s v="Storage Refrigerated (per Shelf)"/>
    <n v="2026"/>
    <n v="5"/>
    <s v="USD"/>
    <n v="2124.35"/>
  </r>
  <r>
    <s v="PHRI.COLT-HF"/>
    <s v="Site Management Organization Argentina SA"/>
    <s v="Argentina"/>
    <x v="2"/>
    <n v="40700"/>
    <s v="Revenues - Third Parties "/>
    <m/>
    <s v="Freight - Shipments"/>
    <n v="2026"/>
    <n v="5"/>
    <s v="USD"/>
    <n v="981.8"/>
  </r>
  <r>
    <s v="PHRI.COLT-HF"/>
    <s v="Site Management Organization Argentina SA"/>
    <s v="Argentina"/>
    <x v="0"/>
    <n v="40700"/>
    <s v="Revenues - Third Parties "/>
    <m/>
    <s v="Project Management Fee"/>
    <n v="2026"/>
    <n v="5"/>
    <s v="USD"/>
    <n v="450"/>
  </r>
  <r>
    <s v="PHRI.COLT-HF"/>
    <s v="Site Management Organization Argentina SA"/>
    <s v="Argentina"/>
    <x v="5"/>
    <n v="40700"/>
    <s v="Revenues - Third Parties "/>
    <m/>
    <s v="Storage Ambient (per Pallet)"/>
    <n v="2026"/>
    <n v="5"/>
    <s v="USD"/>
    <n v="2594.48"/>
  </r>
  <r>
    <s v="PHRI.COLT-HF"/>
    <s v="Site Management Organization Argentina SA"/>
    <s v="Argentina"/>
    <x v="5"/>
    <n v="40700"/>
    <s v="Revenues - Third Parties "/>
    <m/>
    <s v="Storage of Labels Ambient (per Pallet)"/>
    <n v="2026"/>
    <n v="5"/>
    <s v="USD"/>
    <n v="1011.84"/>
  </r>
  <r>
    <s v="PHRI.COLT-HF"/>
    <s v="Site Management Organization Argentina SA"/>
    <s v="Argentina"/>
    <x v="4"/>
    <n v="40700"/>
    <s v="Revenues - Third Parties "/>
    <m/>
    <s v="Destruction (per Kg)"/>
    <n v="2026"/>
    <n v="5"/>
    <s v="USD"/>
    <n v="-106.65"/>
  </r>
  <r>
    <s v="PHRI.COLT-HF"/>
    <s v="Site Management Organization Argentina SA"/>
    <s v="Argentina"/>
    <x v="4"/>
    <n v="40700"/>
    <s v="Revenues - Third Parties "/>
    <m/>
    <s v="Destruction Setup Fee"/>
    <n v="2026"/>
    <n v="5"/>
    <s v="USD"/>
    <n v="-1360.1"/>
  </r>
  <r>
    <s v="PHRI.COLT-HF"/>
    <s v="Site Management Organization Argentina SA"/>
    <s v="Argentina"/>
    <x v="5"/>
    <n v="40700"/>
    <s v="Revenues - Third Parties "/>
    <m/>
    <s v="Non-Drug Storage Ambient (per Shelf)"/>
    <n v="2026"/>
    <n v="5"/>
    <s v="USD"/>
    <n v="-95"/>
  </r>
  <r>
    <s v="PHRI.COLT-HF"/>
    <s v="Site Management Organization Argentina SA"/>
    <s v="Argentina"/>
    <x v="0"/>
    <n v="40700"/>
    <s v="Revenues - Third Parties "/>
    <m/>
    <s v="Project Management Fee"/>
    <n v="2026"/>
    <n v="5"/>
    <s v="USD"/>
    <n v="-450"/>
  </r>
  <r>
    <s v="PHRI.COLT-HF"/>
    <s v="Site Management Organization Argentina SA"/>
    <s v="Argentina"/>
    <x v="0"/>
    <n v="40700"/>
    <s v="Revenues - Third Parties "/>
    <m/>
    <s v="Receipt of Labels (per Receipt_ID)"/>
    <n v="2026"/>
    <n v="5"/>
    <s v="USD"/>
    <n v="-296.39999999999998"/>
  </r>
  <r>
    <s v="PHRI.COLT-HF"/>
    <s v="Site Management Organization Argentina SA"/>
    <s v="Argentina"/>
    <x v="5"/>
    <n v="40700"/>
    <s v="Revenues - Third Parties "/>
    <m/>
    <s v="Storage Ambient (per Pallet)"/>
    <n v="2026"/>
    <n v="5"/>
    <s v="USD"/>
    <n v="-3243.1"/>
  </r>
  <r>
    <s v="PHRI.COLT-HF"/>
    <s v="Site Management Organization Argentina SA"/>
    <s v="Argentina"/>
    <x v="5"/>
    <n v="40700"/>
    <s v="Revenues - Third Parties "/>
    <m/>
    <s v="Storage of Labels Ambient (per Pallet)"/>
    <n v="2026"/>
    <n v="5"/>
    <s v="USD"/>
    <n v="-1349.12"/>
  </r>
  <r>
    <s v="PHRI.COLT-HF"/>
    <s v="Site Management Organization Argentina SA"/>
    <s v="Argentina"/>
    <x v="4"/>
    <n v="40700"/>
    <s v="Revenues - Third Parties "/>
    <m/>
    <s v="Destruction (per Kg)"/>
    <n v="2026"/>
    <n v="5"/>
    <s v="USD"/>
    <n v="106.65"/>
  </r>
  <r>
    <s v="PHRI.COLT-HF"/>
    <s v="Site Management Organization Argentina SA"/>
    <s v="Argentina"/>
    <x v="4"/>
    <n v="40700"/>
    <s v="Revenues - Third Parties "/>
    <m/>
    <s v="Destruction Setup Fee"/>
    <n v="2026"/>
    <n v="5"/>
    <s v="USD"/>
    <n v="1360.1"/>
  </r>
  <r>
    <s v="PHRI.COLT-HF"/>
    <s v="Site Management Organization Argentina SA"/>
    <s v="Argentina"/>
    <x v="5"/>
    <n v="40700"/>
    <s v="Revenues - Third Parties "/>
    <m/>
    <s v="Non-Drug Storage Ambient (per Shelf)"/>
    <n v="2026"/>
    <n v="5"/>
    <s v="USD"/>
    <n v="95"/>
  </r>
  <r>
    <s v="PHRI.COLT-HF"/>
    <s v="Site Management Organization Argentina SA"/>
    <s v="Argentina"/>
    <x v="0"/>
    <n v="40700"/>
    <s v="Revenues - Third Parties "/>
    <m/>
    <s v="Project Management Fee"/>
    <n v="2026"/>
    <n v="5"/>
    <s v="USD"/>
    <n v="450"/>
  </r>
  <r>
    <s v="PHRI.COLT-HF"/>
    <s v="Site Management Organization Argentina SA"/>
    <s v="Argentina"/>
    <x v="5"/>
    <n v="40700"/>
    <s v="Revenues - Third Parties "/>
    <m/>
    <s v="Storage Ambient (per Pallet)"/>
    <n v="2026"/>
    <n v="5"/>
    <s v="USD"/>
    <n v="3243.1"/>
  </r>
  <r>
    <s v="PHRI.COLT-HF"/>
    <s v="Site Management Organization Argentina SA"/>
    <s v="Argentina"/>
    <x v="5"/>
    <n v="40700"/>
    <s v="Revenues - Third Parties "/>
    <m/>
    <s v="Storage of Labels Ambient (per Pallet)"/>
    <n v="2026"/>
    <n v="5"/>
    <s v="USD"/>
    <n v="1349.12"/>
  </r>
  <r>
    <s v="MK-3475-671 (local)"/>
    <s v="Merck Sharp and Dohme LLC"/>
    <s v="Argentina"/>
    <x v="4"/>
    <n v="40700"/>
    <s v="Revenues - Third Parties "/>
    <m/>
    <s v="Destruction (per Kg)"/>
    <n v="2026"/>
    <n v="5"/>
    <s v="USD"/>
    <n v="-3408.33"/>
  </r>
  <r>
    <s v="MK-3475-671 (local)"/>
    <s v="Merck Sharp and Dohme LLC"/>
    <s v="Argentina"/>
    <x v="4"/>
    <n v="40700"/>
    <s v="Revenues - Third Parties "/>
    <m/>
    <s v="Destruction Setup Fee"/>
    <n v="2026"/>
    <n v="5"/>
    <s v="USD"/>
    <n v="-675.99"/>
  </r>
  <r>
    <s v="MK-3475-671 (local)"/>
    <s v="Merck Sharp and Dohme LLC"/>
    <s v="Argentina"/>
    <x v="5"/>
    <n v="40700"/>
    <s v="Revenues - Third Parties "/>
    <m/>
    <s v="Non-Drug Storage Ambient (per Pallet)"/>
    <n v="2026"/>
    <n v="5"/>
    <s v="USD"/>
    <n v="-95.63"/>
  </r>
  <r>
    <s v="MK-3475-671 (local)"/>
    <s v="Merck Sharp and Dohme LLC"/>
    <s v="Argentina"/>
    <x v="5"/>
    <n v="40700"/>
    <s v="Revenues - Third Parties "/>
    <m/>
    <s v="Storage of Returns (per Pallet)"/>
    <n v="2026"/>
    <n v="5"/>
    <s v="USD"/>
    <n v="-191.26"/>
  </r>
  <r>
    <s v="MK-3475-671 (local)"/>
    <s v="Merck Sharp and Dohme LLC"/>
    <s v="Argentina"/>
    <x v="5"/>
    <n v="40700"/>
    <s v="Revenues - Third Parties "/>
    <m/>
    <s v="Non-Drug Storage Ambient (per Pallet)"/>
    <n v="2026"/>
    <n v="5"/>
    <s v="USD"/>
    <n v="95.63"/>
  </r>
  <r>
    <s v="MK-3475-671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3475-671 (local)"/>
    <s v="Merck Sharp and Dohme LLC"/>
    <s v="Argentina"/>
    <x v="4"/>
    <n v="40700"/>
    <s v="Revenues - Third Parties "/>
    <m/>
    <s v="Destruction (per Kg)"/>
    <n v="2026"/>
    <n v="5"/>
    <s v="USD"/>
    <n v="3408.33"/>
  </r>
  <r>
    <s v="MK-3475-671 (local)"/>
    <s v="Merck Sharp and Dohme LLC"/>
    <s v="Argentina"/>
    <x v="4"/>
    <n v="40700"/>
    <s v="Revenues - Third Parties "/>
    <m/>
    <s v="Destruction Setup Fee"/>
    <n v="2026"/>
    <n v="5"/>
    <s v="USD"/>
    <n v="675.99"/>
  </r>
  <r>
    <s v="MK-3475-867 (Local)"/>
    <s v="Merck Sharp and Dohme LLC"/>
    <s v="Argentina"/>
    <x v="4"/>
    <n v="40700"/>
    <s v="Revenues - Third Parties "/>
    <m/>
    <s v="Destruction (per Kg)"/>
    <n v="2026"/>
    <n v="5"/>
    <s v="USD"/>
    <n v="-637.33000000000004"/>
  </r>
  <r>
    <s v="MK-3475-867 (Local)"/>
    <s v="Merck Sharp and Dohme LLC"/>
    <s v="Argentina"/>
    <x v="4"/>
    <n v="40700"/>
    <s v="Revenues - Third Parties "/>
    <m/>
    <s v="Destruction Setup Fee"/>
    <n v="2026"/>
    <n v="5"/>
    <s v="USD"/>
    <n v="-675.99"/>
  </r>
  <r>
    <s v="MK-3475-867 (Local)"/>
    <s v="Merck Sharp and Dohme LLC"/>
    <s v="Argentina"/>
    <x v="5"/>
    <n v="40700"/>
    <s v="Revenues - Third Parties "/>
    <m/>
    <s v="Non-Drug Storage Ambient (per Pallet)"/>
    <n v="2026"/>
    <n v="5"/>
    <s v="USD"/>
    <n v="-191.26"/>
  </r>
  <r>
    <s v="MK-3475-867 (Local)"/>
    <s v="Merck Sharp and Dohme LLC"/>
    <s v="Argentina"/>
    <x v="5"/>
    <n v="40700"/>
    <s v="Revenues - Third Parties "/>
    <m/>
    <s v="Storage of Returns (per Pallet)"/>
    <n v="2026"/>
    <n v="5"/>
    <s v="USD"/>
    <n v="-191.26"/>
  </r>
  <r>
    <s v="MK-3475-867 (Local)"/>
    <s v="Merck Sharp and Dohme LLC"/>
    <s v="Argentina"/>
    <x v="5"/>
    <n v="40700"/>
    <s v="Revenues - Third Parties "/>
    <m/>
    <s v="Non-Drug Storage Ambient (per Pallet)"/>
    <n v="2026"/>
    <n v="5"/>
    <s v="USD"/>
    <n v="191.26"/>
  </r>
  <r>
    <s v="MK-3475-867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3475-867 (Local)"/>
    <s v="Merck Sharp and Dohme LLC"/>
    <s v="Argentina"/>
    <x v="4"/>
    <n v="40700"/>
    <s v="Revenues - Third Parties "/>
    <m/>
    <s v="Destruction (per Kg)"/>
    <n v="2026"/>
    <n v="5"/>
    <s v="USD"/>
    <n v="637.33000000000004"/>
  </r>
  <r>
    <s v="MK-3475-867 (Local)"/>
    <s v="Merck Sharp and Dohme LLC"/>
    <s v="Argentina"/>
    <x v="4"/>
    <n v="40700"/>
    <s v="Revenues - Third Parties "/>
    <m/>
    <s v="Destruction Setup Fee"/>
    <n v="2026"/>
    <n v="5"/>
    <s v="USD"/>
    <n v="675.99"/>
  </r>
  <r>
    <s v="MK-7339-012 (Local)"/>
    <s v="Merck Sharp and Dohme LLC"/>
    <s v="Argentina"/>
    <x v="4"/>
    <n v="40700"/>
    <s v="Revenues - Third Parties "/>
    <m/>
    <s v="Destruction (per Kg)"/>
    <n v="2026"/>
    <n v="5"/>
    <s v="USD"/>
    <n v="-914.43000000000006"/>
  </r>
  <r>
    <s v="MK-7339-012 (Local)"/>
    <s v="Merck Sharp and Dohme LLC"/>
    <s v="Argentina"/>
    <x v="4"/>
    <n v="40700"/>
    <s v="Revenues - Third Parties "/>
    <m/>
    <s v="Destruction Setup Fee"/>
    <n v="2026"/>
    <n v="5"/>
    <s v="USD"/>
    <n v="-675.99"/>
  </r>
  <r>
    <s v="MK-7339-012 (Local)"/>
    <s v="Merck Sharp and Dohme LLC"/>
    <s v="Argentina"/>
    <x v="5"/>
    <n v="40700"/>
    <s v="Revenues - Third Parties "/>
    <m/>
    <s v="Storage Ambient (per Pallet)"/>
    <n v="2026"/>
    <n v="5"/>
    <s v="USD"/>
    <n v="-115.89"/>
  </r>
  <r>
    <s v="MK-7339-012 (Local)"/>
    <s v="Merck Sharp and Dohme LLC"/>
    <s v="Argentina"/>
    <x v="5"/>
    <n v="40700"/>
    <s v="Revenues - Third Parties "/>
    <m/>
    <s v="Storage of Returns (per Pallet)"/>
    <n v="2026"/>
    <n v="5"/>
    <s v="USD"/>
    <n v="-191.26"/>
  </r>
  <r>
    <s v="MK-7339-012 (Local)"/>
    <s v="Merck Sharp and Dohme LLC"/>
    <s v="Argentina"/>
    <x v="5"/>
    <n v="40700"/>
    <s v="Revenues - Third Parties "/>
    <m/>
    <s v="Storage Ambient (per Pallet)"/>
    <n v="2026"/>
    <n v="5"/>
    <s v="USD"/>
    <n v="115.89"/>
  </r>
  <r>
    <s v="MK-7339-012 (Local)"/>
    <s v="Merck Sharp and Dohme LLC"/>
    <s v="Argentina"/>
    <x v="5"/>
    <n v="40700"/>
    <s v="Revenues - Third Parties "/>
    <m/>
    <s v="Storage of Returns (per Pallet)"/>
    <n v="2026"/>
    <n v="5"/>
    <s v="USD"/>
    <n v="191.26"/>
  </r>
  <r>
    <s v="MK-7339-012 (Local)"/>
    <s v="Merck Sharp and Dohme LLC"/>
    <s v="Argentina"/>
    <x v="4"/>
    <n v="40700"/>
    <s v="Revenues - Third Parties "/>
    <m/>
    <s v="Destruction (per Kg)"/>
    <n v="2026"/>
    <n v="5"/>
    <s v="USD"/>
    <n v="692.75"/>
  </r>
  <r>
    <s v="MK-7339-012 (Local)"/>
    <s v="Merck Sharp and Dohme LLC"/>
    <s v="Argentina"/>
    <x v="4"/>
    <n v="40700"/>
    <s v="Revenues - Third Parties "/>
    <m/>
    <s v="Destruction Setup Fee"/>
    <n v="2026"/>
    <n v="5"/>
    <s v="USD"/>
    <n v="675.99"/>
  </r>
  <r>
    <s v="MK-7684A-010 (Local)"/>
    <s v="Merck Sharp and Dohme LLC"/>
    <s v="Argentina"/>
    <x v="4"/>
    <n v="40700"/>
    <s v="Revenues - Third Parties "/>
    <m/>
    <s v="Destruction (per Kg)"/>
    <n v="2026"/>
    <n v="5"/>
    <s v="USD"/>
    <n v="-277.10000000000002"/>
  </r>
  <r>
    <s v="MK-7684A-010 (Local)"/>
    <s v="Merck Sharp and Dohme LLC"/>
    <s v="Argentina"/>
    <x v="4"/>
    <n v="40700"/>
    <s v="Revenues - Third Parties "/>
    <m/>
    <s v="Destruction Setup Fee"/>
    <n v="2026"/>
    <n v="5"/>
    <s v="USD"/>
    <n v="-675.99"/>
  </r>
  <r>
    <s v="MK-7684A-010 (Local)"/>
    <s v="Merck Sharp and Dohme LLC"/>
    <s v="Argentina"/>
    <x v="5"/>
    <n v="40700"/>
    <s v="Revenues - Third Parties "/>
    <m/>
    <s v="Storage of Returns (per Pallet)"/>
    <n v="2026"/>
    <n v="5"/>
    <s v="USD"/>
    <n v="-95.63"/>
  </r>
  <r>
    <s v="MK-7684A-010 (Local)"/>
    <s v="Merck Sharp and Dohme LLC"/>
    <s v="Argentina"/>
    <x v="5"/>
    <n v="40700"/>
    <s v="Revenues - Third Parties "/>
    <m/>
    <s v="Storage of Returns (per Pallet)"/>
    <n v="2026"/>
    <n v="5"/>
    <s v="USD"/>
    <n v="95.63"/>
  </r>
  <r>
    <s v="MK-7684A-010 (Local)"/>
    <s v="Merck Sharp and Dohme LLC"/>
    <s v="Argentina"/>
    <x v="4"/>
    <n v="40700"/>
    <s v="Revenues - Third Parties "/>
    <m/>
    <s v="Destruction (per Kg)"/>
    <n v="2026"/>
    <n v="5"/>
    <s v="USD"/>
    <n v="277.10000000000002"/>
  </r>
  <r>
    <s v="MK-7684A-010 (Local)"/>
    <s v="Merck Sharp and Dohme LLC"/>
    <s v="Argentina"/>
    <x v="4"/>
    <n v="40700"/>
    <s v="Revenues - Third Parties "/>
    <m/>
    <s v="Destruction Setup Fee"/>
    <n v="2026"/>
    <n v="5"/>
    <s v="USD"/>
    <n v="675.99"/>
  </r>
  <r>
    <s v="MK-8591B-062 (Local)"/>
    <s v="Merck Sharp and Dohme LLC"/>
    <s v="Argentina"/>
    <x v="0"/>
    <n v="40700"/>
    <s v="Revenues - Third Parties "/>
    <m/>
    <s v="Emergency Pick and Pack fee (Add per Pick and Pack)"/>
    <n v="2026"/>
    <n v="5"/>
    <s v="USD"/>
    <n v="-62.77"/>
  </r>
  <r>
    <s v="MK-8591B-062 (Local)"/>
    <s v="Merck Sharp and Dohme LLC"/>
    <s v="Argentina"/>
    <x v="2"/>
    <n v="40700"/>
    <s v="Revenues - Third Parties "/>
    <m/>
    <s v="Freight - Shipments"/>
    <n v="2026"/>
    <n v="5"/>
    <s v="USD"/>
    <n v="-696.41"/>
  </r>
  <r>
    <s v="MK-8591B-062 (Local)"/>
    <s v="Merck Sharp and Dohme LLC"/>
    <s v="Argentina"/>
    <x v="0"/>
    <n v="40700"/>
    <s v="Revenues - Third Parties "/>
    <m/>
    <s v="Pick and Pack (Ambient)"/>
    <n v="2026"/>
    <n v="5"/>
    <s v="USD"/>
    <n v="-125.55"/>
  </r>
  <r>
    <s v="MK-8591B-062 (Local)"/>
    <s v="Merck Sharp and Dohme LLC"/>
    <s v="Argentina"/>
    <x v="5"/>
    <n v="40700"/>
    <s v="Revenues - Third Parties "/>
    <m/>
    <s v="Storage Ambient (per Pallet)"/>
    <n v="2026"/>
    <n v="5"/>
    <s v="USD"/>
    <n v="-95.63"/>
  </r>
  <r>
    <s v="MK-8591B-062 (Local)"/>
    <s v="Merck Sharp and Dohme LLC"/>
    <s v="Argentina"/>
    <x v="2"/>
    <n v="40700"/>
    <s v="Revenues - Third Parties "/>
    <m/>
    <s v="Freight - Shipments"/>
    <n v="2026"/>
    <n v="5"/>
    <s v="USD"/>
    <n v="696.41"/>
  </r>
  <r>
    <s v="MK-8591B-062 (Local)"/>
    <s v="Merck Sharp and Dohme LLC"/>
    <s v="Argentina"/>
    <x v="5"/>
    <n v="40700"/>
    <s v="Revenues - Third Parties "/>
    <m/>
    <s v="Storage Ambient (per Pallet)"/>
    <n v="2026"/>
    <n v="5"/>
    <s v="USD"/>
    <n v="95.63"/>
  </r>
  <r>
    <s v="MK-2400-001 (Local)"/>
    <s v="Merck Sharp and Dohme LLC"/>
    <s v="Argentina"/>
    <x v="0"/>
    <n v="40700"/>
    <s v="Revenues - Third Parties "/>
    <m/>
    <s v="Pick and Pack (Ambient)"/>
    <n v="2026"/>
    <n v="5"/>
    <s v="USD"/>
    <n v="-502.2"/>
  </r>
  <r>
    <s v="MK-2400-001 (Local)"/>
    <s v="Merck Sharp and Dohme LLC"/>
    <s v="Argentina"/>
    <x v="0"/>
    <n v="40700"/>
    <s v="Revenues - Third Parties "/>
    <m/>
    <s v="Pick and Pack Materials"/>
    <n v="2026"/>
    <n v="5"/>
    <s v="USD"/>
    <n v="-251.1"/>
  </r>
  <r>
    <s v="MK-2400-001 (Local)"/>
    <s v="Merck Sharp and Dohme LLC"/>
    <s v="Argentina"/>
    <x v="5"/>
    <n v="40700"/>
    <s v="Revenues - Third Parties "/>
    <m/>
    <s v="Storage Ambient (per Pallet)"/>
    <n v="2026"/>
    <n v="5"/>
    <s v="USD"/>
    <n v="-286.89"/>
  </r>
  <r>
    <s v="MK-2400-001 (Local)"/>
    <s v="Merck Sharp and Dohme LLC"/>
    <s v="Argentina"/>
    <x v="0"/>
    <n v="40700"/>
    <s v="Revenues - Third Parties "/>
    <m/>
    <s v="Pick and Pack (Ambient)"/>
    <n v="2026"/>
    <n v="5"/>
    <s v="USD"/>
    <n v="502.2"/>
  </r>
  <r>
    <s v="MK-2400-001 (Local)"/>
    <s v="Merck Sharp and Dohme LLC"/>
    <s v="Argentina"/>
    <x v="5"/>
    <n v="40700"/>
    <s v="Revenues - Third Parties "/>
    <m/>
    <s v="Storage Ambient (per Pallet)"/>
    <n v="2026"/>
    <n v="5"/>
    <s v="USD"/>
    <n v="286.89"/>
  </r>
  <r>
    <s v="I8F-MC-GPJA (CAM)"/>
    <s v="Others"/>
    <s v="Argentina"/>
    <x v="2"/>
    <n v="40700"/>
    <s v="Revenues - Third Parties "/>
    <m/>
    <s v="Annual Rebate"/>
    <n v="2026"/>
    <n v="5"/>
    <s v="USD"/>
    <n v="0"/>
  </r>
  <r>
    <s v="GG917 Psych Bundle (CAM)"/>
    <s v="Eli Lilly &amp; Co."/>
    <s v="Argentina"/>
    <x v="1"/>
    <n v="40700"/>
    <s v="Revenues - Third Parties "/>
    <m/>
    <s v="PTC Duties"/>
    <n v="2026"/>
    <n v="5"/>
    <s v="USD"/>
    <n v="0"/>
  </r>
  <r>
    <s v="J6M-MC-JSGD (CAM)"/>
    <s v="Eli Lilly &amp; Co."/>
    <s v="Argentina"/>
    <x v="1"/>
    <n v="40700"/>
    <s v="Revenues - Third Parties "/>
    <m/>
    <s v="PTC Duties"/>
    <n v="2026"/>
    <n v="5"/>
    <s v="USD"/>
    <n v="-978.40499999999997"/>
  </r>
  <r>
    <s v="J3R-MC-YDAF (CAM)"/>
    <s v="Eli Lilly &amp; Co."/>
    <s v="Argentina"/>
    <x v="1"/>
    <n v="40700"/>
    <s v="Revenues - Third Parties "/>
    <m/>
    <s v="PTC Duties"/>
    <n v="2026"/>
    <n v="5"/>
    <s v="USD"/>
    <n v="0"/>
  </r>
  <r>
    <s v="J2A-MC-GZPR (CAM)"/>
    <s v="Eli Lilly &amp; Co."/>
    <s v="Argentina"/>
    <x v="1"/>
    <n v="40700"/>
    <s v="Revenues - Third Parties "/>
    <m/>
    <s v="PTC Duties"/>
    <n v="2026"/>
    <n v="5"/>
    <s v="USD"/>
    <n v="-12376.8146"/>
  </r>
  <r>
    <s v="Lilly Admin and one-time costs"/>
    <s v="Eli Lilly &amp; Co."/>
    <s v="Argentina"/>
    <x v="1"/>
    <n v="40700"/>
    <s v="Revenues - Third Parties "/>
    <m/>
    <s v="PTC Duties"/>
    <n v="2026"/>
    <n v="5"/>
    <s v="USD"/>
    <n v="0"/>
  </r>
  <r>
    <s v="J2G-OX-Y049"/>
    <s v="Eli Lilly &amp; Co."/>
    <s v="Argentina"/>
    <x v="1"/>
    <n v="40700"/>
    <s v="Revenues - Third Parties "/>
    <m/>
    <s v="PTC Duties"/>
    <n v="2026"/>
    <n v="5"/>
    <s v="USD"/>
    <n v="-11999.223400000001"/>
  </r>
  <r>
    <s v="J2J-OX-JZLC"/>
    <s v="Eli Lilly &amp; Co."/>
    <s v="Argentina"/>
    <x v="1"/>
    <n v="40700"/>
    <s v="Revenues - Third Parties "/>
    <m/>
    <s v="PTC Duties"/>
    <n v="2026"/>
    <n v="5"/>
    <s v="USD"/>
    <n v="-1094.8561"/>
  </r>
  <r>
    <s v="I8F-MC-GPIJ"/>
    <s v="Eli Lilly &amp; Co."/>
    <s v="Argentina"/>
    <x v="1"/>
    <n v="40700"/>
    <s v="Revenues - Third Parties "/>
    <m/>
    <s v="PTC Duties"/>
    <n v="2026"/>
    <n v="5"/>
    <s v="USD"/>
    <n v="-13342.445399999999"/>
  </r>
  <r>
    <s v="J2J-MC-JZLH"/>
    <s v="Eli Lilly &amp; Co."/>
    <s v="Argentina"/>
    <x v="1"/>
    <n v="40700"/>
    <s v="Revenues - Third Parties "/>
    <m/>
    <s v="PTC Duties"/>
    <n v="2026"/>
    <n v="5"/>
    <s v="USD"/>
    <n v="-24881.039300000004"/>
  </r>
  <r>
    <s v="J1I-MC-GZBO"/>
    <s v="Eli Lilly &amp; Co."/>
    <s v="Argentina"/>
    <x v="1"/>
    <n v="40700"/>
    <s v="Revenues - Third Parties "/>
    <m/>
    <s v="PTC Duties"/>
    <n v="2026"/>
    <n v="5"/>
    <s v="USD"/>
    <n v="-1160.2215000000001"/>
  </r>
  <r>
    <s v="J3L-MC-EZEF"/>
    <s v="Eli Lilly &amp; Co."/>
    <s v="Argentina"/>
    <x v="1"/>
    <n v="40700"/>
    <s v="Revenues - Third Parties "/>
    <m/>
    <s v="PTC Duties"/>
    <n v="2026"/>
    <n v="5"/>
    <s v="USD"/>
    <n v="-42528.054800000005"/>
  </r>
  <r>
    <s v="J1I-MC-GZBP"/>
    <s v="Eli Lilly &amp; Co."/>
    <s v="Argentina"/>
    <x v="1"/>
    <n v="40700"/>
    <s v="Revenues - Third Parties "/>
    <m/>
    <s v="PTC Duties"/>
    <n v="2026"/>
    <n v="5"/>
    <s v="USD"/>
    <n v="-7099.7457999999997"/>
  </r>
  <r>
    <s v="J5P-MC-GZ01"/>
    <s v="Eli Lilly &amp; Co."/>
    <s v="Argentina"/>
    <x v="1"/>
    <n v="40700"/>
    <s v="Revenues - Third Parties "/>
    <m/>
    <s v="PTC Duties"/>
    <n v="2026"/>
    <n v="5"/>
    <s v="USD"/>
    <n v="-7918.8024999999989"/>
  </r>
  <r>
    <s v="J1I-MC-GZQD"/>
    <s v="Eli Lilly &amp; Co."/>
    <s v="Argentina"/>
    <x v="1"/>
    <n v="40700"/>
    <s v="Revenues - Third Parties "/>
    <m/>
    <s v="PTC Duties"/>
    <n v="2026"/>
    <n v="5"/>
    <s v="USD"/>
    <n v="-1796.5650000000001"/>
  </r>
  <r>
    <s v="I8F-MC-GPJA"/>
    <s v="Eli Lilly &amp; Co."/>
    <s v="Argentina"/>
    <x v="1"/>
    <n v="40700"/>
    <s v="Revenues - Third Parties "/>
    <m/>
    <s v="PTC Duties"/>
    <n v="2026"/>
    <n v="5"/>
    <s v="USD"/>
    <n v="-2269.7622999999999"/>
  </r>
  <r>
    <s v="J2A-MC-GZPO"/>
    <s v="Eli Lilly &amp; Co."/>
    <s v="Argentina"/>
    <x v="1"/>
    <n v="40700"/>
    <s v="Revenues - Third Parties "/>
    <m/>
    <s v="PTC Duties"/>
    <n v="2026"/>
    <n v="5"/>
    <s v="USD"/>
    <n v="-1656.0319000000002"/>
  </r>
  <r>
    <s v="J2S-MC-GZMR"/>
    <s v="Eli Lilly &amp; Co."/>
    <s v="Argentina"/>
    <x v="1"/>
    <n v="40700"/>
    <s v="Revenues - Third Parties "/>
    <m/>
    <s v="PTC Duties"/>
    <n v="2026"/>
    <n v="5"/>
    <s v="USD"/>
    <n v="-1554.3196"/>
  </r>
  <r>
    <s v="J2A-MC-GZPR"/>
    <s v="Eli Lilly &amp; Co."/>
    <s v="Argentina"/>
    <x v="1"/>
    <n v="40700"/>
    <s v="Revenues - Third Parties "/>
    <m/>
    <s v="PTC Duties"/>
    <n v="2026"/>
    <n v="5"/>
    <s v="USD"/>
    <n v="-16041.437500000002"/>
  </r>
  <r>
    <s v="J2A-MC-GZPW"/>
    <s v="Eli Lilly &amp; Co."/>
    <s v="Argentina"/>
    <x v="1"/>
    <n v="40700"/>
    <s v="Revenues - Third Parties "/>
    <m/>
    <s v="PTC Duties"/>
    <n v="2026"/>
    <n v="5"/>
    <s v="USD"/>
    <n v="-11401.776600000001"/>
  </r>
  <r>
    <s v="J2V-MC-GZLF"/>
    <s v="Eli Lilly &amp; Co."/>
    <s v="Argentina"/>
    <x v="1"/>
    <n v="40700"/>
    <s v="Revenues - Third Parties "/>
    <m/>
    <s v="PTC Duties"/>
    <n v="2026"/>
    <n v="5"/>
    <s v="USD"/>
    <n v="-51483.588100000008"/>
  </r>
  <r>
    <s v="N1T-MC-RT01"/>
    <s v="Eli Lilly &amp; Co."/>
    <s v="Argentina"/>
    <x v="1"/>
    <n v="40700"/>
    <s v="Revenues - Third Parties "/>
    <m/>
    <s v="PTC Duties"/>
    <n v="2026"/>
    <n v="5"/>
    <s v="USD"/>
    <n v="-6935.8266999999996"/>
  </r>
  <r>
    <s v="C1091009 (CAM)"/>
    <s v="Eli Lilly &amp; Co."/>
    <s v="Argentina"/>
    <x v="1"/>
    <n v="40700"/>
    <s v="Revenues - Third Parties "/>
    <m/>
    <s v="PTC Duties"/>
    <n v="2026"/>
    <n v="5"/>
    <s v="USD"/>
    <n v="-1806.8713000000002"/>
  </r>
  <r>
    <s v="D6972C00003"/>
    <s v="Pfizer"/>
    <s v="Argentina"/>
    <x v="1"/>
    <n v="40700"/>
    <s v="Revenues - Third Parties "/>
    <m/>
    <s v="PTC Duties"/>
    <n v="2026"/>
    <n v="5"/>
    <s v="USD"/>
    <n v="0"/>
  </r>
  <r>
    <s v="D6973C00001"/>
    <s v="Astra Zeneca"/>
    <s v="Argentina"/>
    <x v="1"/>
    <n v="40700"/>
    <s v="Revenues - Third Parties "/>
    <m/>
    <s v="PTC Duties"/>
    <n v="2026"/>
    <n v="5"/>
    <s v="USD"/>
    <n v="-2853.8818000000001"/>
  </r>
  <r>
    <s v="D5180C00047"/>
    <s v="Astra Zeneca"/>
    <s v="Argentina"/>
    <x v="1"/>
    <n v="40700"/>
    <s v="Revenues - Third Parties "/>
    <m/>
    <s v="PTC Duties"/>
    <n v="2026"/>
    <n v="5"/>
    <s v="USD"/>
    <n v="-17575.036500000002"/>
  </r>
  <r>
    <s v="C3671059 Priority One(CAM)"/>
    <s v="Astra Zeneca"/>
    <s v="Argentina"/>
    <x v="1"/>
    <n v="40700"/>
    <s v="Revenues - Third Parties "/>
    <m/>
    <s v="PTC Duties"/>
    <n v="2026"/>
    <n v="5"/>
    <s v="USD"/>
    <n v="-4921.3691999999992"/>
  </r>
  <r>
    <s v="D5241C00007"/>
    <s v="Pfizer"/>
    <s v="Argentina"/>
    <x v="1"/>
    <n v="40700"/>
    <s v="Revenues - Third Parties "/>
    <m/>
    <s v="PTC Duties"/>
    <n v="2026"/>
    <n v="5"/>
    <s v="USD"/>
    <n v="-2192.6014"/>
  </r>
  <r>
    <s v="J3R-MC-YDAG (IQVIA)"/>
    <s v="Astra Zeneca"/>
    <s v="Argentina"/>
    <x v="1"/>
    <n v="40700"/>
    <s v="Revenues - Third Parties "/>
    <m/>
    <s v="PTC Duties"/>
    <n v="2026"/>
    <n v="5"/>
    <s v="USD"/>
    <n v="-11091.6759"/>
  </r>
  <r>
    <s v="IC4C eCOA Devices"/>
    <s v="IQVIA RDS Inc"/>
    <s v="Argentina"/>
    <x v="1"/>
    <n v="40700"/>
    <s v="Revenues - Third Parties "/>
    <m/>
    <s v="PTC Duties"/>
    <n v="2026"/>
    <n v="5"/>
    <s v="USD"/>
    <n v="-956.18550000000005"/>
  </r>
  <r>
    <s v="CLXE408B12201 Succeed"/>
    <s v="Eli Lilly &amp; Co."/>
    <s v="Argentina"/>
    <x v="1"/>
    <n v="40700"/>
    <s v="Revenues - Third Parties "/>
    <m/>
    <s v="PTC Duties"/>
    <n v="2026"/>
    <n v="5"/>
    <s v="USD"/>
    <n v="-15552.810300000001"/>
  </r>
  <r>
    <s v="D361BC00001"/>
    <s v="Novartis Pharma AG"/>
    <s v="Argentina"/>
    <x v="1"/>
    <n v="40700"/>
    <s v="Revenues - Third Parties "/>
    <m/>
    <s v="PTC Duties"/>
    <n v="2026"/>
    <n v="5"/>
    <s v="USD"/>
    <n v="-1024.8308149100001"/>
  </r>
  <r>
    <s v="Temperature Monitor-Global Pooling"/>
    <s v="Astra Zeneca"/>
    <s v="Argentina"/>
    <x v="1"/>
    <n v="40700"/>
    <s v="Revenues - Third Parties "/>
    <m/>
    <s v="PTC Duties"/>
    <n v="2026"/>
    <n v="5"/>
    <s v="USD"/>
    <n v="-6712.6137774899989"/>
  </r>
  <r>
    <s v="D3461C00030"/>
    <s v="Astra Zeneca"/>
    <s v="Argentina"/>
    <x v="1"/>
    <n v="40700"/>
    <s v="Revenues - Third Parties "/>
    <m/>
    <s v="PTC Duties"/>
    <n v="2026"/>
    <n v="5"/>
    <s v="USD"/>
    <n v="0"/>
  </r>
  <r>
    <s v="D8531C00002"/>
    <s v="Astra Zeneca"/>
    <s v="Argentina"/>
    <x v="1"/>
    <n v="40700"/>
    <s v="Revenues - Third Parties "/>
    <m/>
    <s v="PTC Duties"/>
    <n v="2026"/>
    <n v="5"/>
    <s v="USD"/>
    <n v="-1810.6510424159994"/>
  </r>
  <r>
    <s v="D6402C00012"/>
    <s v="Astra Zeneca"/>
    <s v="Argentina"/>
    <x v="1"/>
    <n v="40700"/>
    <s v="Revenues - Third Parties "/>
    <m/>
    <s v="PTC Duties"/>
    <n v="2026"/>
    <n v="5"/>
    <s v="USD"/>
    <n v="-7147.1531908440002"/>
  </r>
  <r>
    <s v="D702BC00001"/>
    <s v="Astra Zeneca"/>
    <s v="Argentina"/>
    <x v="1"/>
    <n v="40700"/>
    <s v="Revenues - Third Parties "/>
    <m/>
    <s v="PTC Duties"/>
    <n v="2026"/>
    <n v="5"/>
    <s v="USD"/>
    <n v="-4896.7623806399997"/>
  </r>
  <r>
    <s v="D702FC00001"/>
    <s v="Astra Zeneca"/>
    <s v="Argentina"/>
    <x v="1"/>
    <n v="40700"/>
    <s v="Revenues - Third Parties "/>
    <m/>
    <s v="PTC Duties"/>
    <n v="2026"/>
    <n v="5"/>
    <s v="USD"/>
    <n v="-10988.540074794"/>
  </r>
  <r>
    <n v="20190341"/>
    <s v="Astra Zeneca"/>
    <s v="Argentina"/>
    <x v="1"/>
    <n v="40700"/>
    <s v="Revenues - Third Parties "/>
    <m/>
    <s v="PTC Duties"/>
    <n v="2026"/>
    <n v="5"/>
    <s v="USD"/>
    <n v="-1355.454658116"/>
  </r>
  <r>
    <n v="20230016"/>
    <s v="Amgen, Inc."/>
    <s v="Argentina"/>
    <x v="1"/>
    <n v="40700"/>
    <s v="Revenues - Third Parties "/>
    <m/>
    <s v="PTC Duties"/>
    <n v="2026"/>
    <n v="5"/>
    <s v="USD"/>
    <n v="-14053.609999999999"/>
  </r>
  <r>
    <n v="20200041"/>
    <s v="Amgen, Inc."/>
    <s v="Argentina"/>
    <x v="1"/>
    <n v="40700"/>
    <s v="Revenues - Third Parties "/>
    <m/>
    <s v="PTC Duties"/>
    <n v="2026"/>
    <n v="5"/>
    <s v="USD"/>
    <n v="-9383.4788999999982"/>
  </r>
  <r>
    <n v="20210081"/>
    <s v="Amgen, Inc."/>
    <s v="Argentina"/>
    <x v="1"/>
    <n v="40700"/>
    <s v="Revenues - Third Parties "/>
    <m/>
    <s v="PTC Duties"/>
    <n v="2026"/>
    <n v="5"/>
    <s v="USD"/>
    <n v="-1174.3523"/>
  </r>
  <r>
    <n v="20210181"/>
    <s v="Amgen, Inc."/>
    <s v="Argentina"/>
    <x v="1"/>
    <n v="40700"/>
    <s v="Revenues - Third Parties "/>
    <m/>
    <s v="PTC Duties"/>
    <n v="2026"/>
    <n v="5"/>
    <s v="USD"/>
    <n v="-256619.42389999999"/>
  </r>
  <r>
    <n v="20220196"/>
    <s v="Amgen, Inc."/>
    <s v="Argentina"/>
    <x v="1"/>
    <n v="40700"/>
    <s v="Revenues - Third Parties "/>
    <m/>
    <s v="PTC Duties"/>
    <n v="2026"/>
    <n v="5"/>
    <s v="USD"/>
    <n v="-12851.8573"/>
  </r>
  <r>
    <n v="20210184"/>
    <s v="Amgen, Inc."/>
    <s v="Argentina"/>
    <x v="1"/>
    <n v="40700"/>
    <s v="Revenues - Third Parties "/>
    <m/>
    <s v="PTC Duties"/>
    <n v="2026"/>
    <n v="5"/>
    <s v="USD"/>
    <n v="-103865.6851"/>
  </r>
  <r>
    <n v="20240236"/>
    <s v="Amgen, Inc."/>
    <s v="Argentina"/>
    <x v="1"/>
    <n v="40700"/>
    <s v="Revenues - Third Parties "/>
    <m/>
    <s v="PTC Duties"/>
    <n v="2026"/>
    <n v="5"/>
    <s v="USD"/>
    <n v="-33796.129600000007"/>
  </r>
  <r>
    <s v="Others"/>
    <s v="Amgen, Inc."/>
    <s v="Argentina"/>
    <x v="1"/>
    <n v="40700"/>
    <s v="Revenues - Third Parties "/>
    <m/>
    <s v="PTC Duties"/>
    <n v="2026"/>
    <n v="5"/>
    <s v="USD"/>
    <n v="-2464.5221999999999"/>
  </r>
  <r>
    <s v="Others"/>
    <s v="Deferred Revenue"/>
    <s v="Argentina"/>
    <x v="1"/>
    <n v="40700"/>
    <s v="Revenues - Third Parties "/>
    <m/>
    <s v="PTC Duties - Reverse"/>
    <n v="2026"/>
    <n v="5"/>
    <s v="USD"/>
    <n v="-665000"/>
  </r>
  <r>
    <s v="Others"/>
    <s v="Deferred Revenue"/>
    <s v="Argentina"/>
    <x v="2"/>
    <n v="40700"/>
    <s v="Revenues - Third Parties "/>
    <m/>
    <s v="Adjustment due to services rendered between 16/03 - 31/03"/>
    <n v="2026"/>
    <n v="5"/>
    <s v="USD"/>
    <n v="-388113.46476378402"/>
  </r>
  <r>
    <s v="Others"/>
    <s v="Deferred Revenue"/>
    <s v="Argentina"/>
    <x v="0"/>
    <n v="40700"/>
    <s v="Revenues - Third Parties "/>
    <m/>
    <s v="Adjustment due to services rendered between 16/03 - 31/03"/>
    <n v="2026"/>
    <n v="5"/>
    <s v="USD"/>
    <n v="-147607.56233467901"/>
  </r>
  <r>
    <s v="Others"/>
    <s v="Deferred Revenue"/>
    <s v="Argentina"/>
    <x v="2"/>
    <n v="40700"/>
    <s v="Revenues - Third Parties "/>
    <m/>
    <s v="Adjustment Estimated Revenue of the month 16/03 - 15/04"/>
    <n v="2026"/>
    <n v="5"/>
    <s v="USD"/>
    <n v="-1400513.0194556599"/>
  </r>
  <r>
    <s v="Others"/>
    <s v="Deferred Revenue"/>
    <s v="Argentina"/>
    <x v="1"/>
    <n v="40700"/>
    <s v="Revenues - Third Parties "/>
    <m/>
    <s v="PTC Duties (AMGEN)"/>
    <n v="2026"/>
    <n v="5"/>
    <s v="USD"/>
    <n v="0"/>
  </r>
  <r>
    <s v="Others"/>
    <s v="Deferred Revenue"/>
    <s v="Argentina"/>
    <x v="2"/>
    <n v="40700"/>
    <s v="Revenues - Third Parties "/>
    <m/>
    <s v="Estimated Revenue from 16/04 - 30/04"/>
    <n v="2026"/>
    <n v="5"/>
    <s v="USD"/>
    <n v="333351.19758003682"/>
  </r>
  <r>
    <s v="Others"/>
    <s v="Deferred Revenue"/>
    <s v="Argentina"/>
    <x v="0"/>
    <n v="40700"/>
    <s v="Revenues - Third Parties "/>
    <m/>
    <s v="Estimated Revenue from 16/04 - 30/04"/>
    <n v="2026"/>
    <n v="5"/>
    <s v="USD"/>
    <n v="150775.71961162661"/>
  </r>
  <r>
    <s v="Others"/>
    <s v="Deferred Revenue"/>
    <s v="Argentina"/>
    <x v="2"/>
    <n v="40700"/>
    <s v="Revenues - Third Parties "/>
    <m/>
    <s v="Estimated Revenue of the month from 16/04 - 15/05"/>
    <n v="2026"/>
    <n v="5"/>
    <s v="USD"/>
    <n v="1379027.7183508959"/>
  </r>
  <r>
    <s v="Others"/>
    <s v="Deferred Revenue"/>
    <s v="Argentina"/>
    <x v="5"/>
    <n v="40700"/>
    <s v="Revenues - Third Parties "/>
    <m/>
    <s v="Provision NC Pfizer Storage"/>
    <n v="2026"/>
    <n v="5"/>
    <s v="USD"/>
    <n v="0"/>
  </r>
  <r>
    <s v="Others"/>
    <s v="Others"/>
    <s v="Argentina"/>
    <x v="5"/>
    <n v="40700"/>
    <s v="Revenues - Third Parties "/>
    <m/>
    <s v="Storage"/>
    <n v="2026"/>
    <n v="5"/>
    <s v="USD"/>
    <n v="0"/>
  </r>
  <r>
    <s v="Others"/>
    <s v="Others"/>
    <s v="Argentina"/>
    <x v="0"/>
    <n v="40700"/>
    <s v="Revenues - Third Parties "/>
    <m/>
    <s v="Distribution"/>
    <n v="2026"/>
    <n v="5"/>
    <s v="USD"/>
    <n v="0"/>
  </r>
  <r>
    <s v="Others"/>
    <s v="Others"/>
    <s v="Argentina"/>
    <x v="2"/>
    <n v="40700"/>
    <s v="Revenues - Third Parties "/>
    <m/>
    <s v="Freight"/>
    <n v="2026"/>
    <n v="5"/>
    <s v="USD"/>
    <n v="0"/>
  </r>
  <r>
    <s v="Others"/>
    <s v="Others"/>
    <s v="Argentina"/>
    <x v="5"/>
    <n v="40700"/>
    <s v="Revenues - Third Parties "/>
    <m/>
    <s v="Storage"/>
    <n v="2026"/>
    <n v="5"/>
    <s v="USD"/>
    <n v="0"/>
  </r>
  <r>
    <s v="Others"/>
    <s v="Others"/>
    <s v="Argentina"/>
    <x v="0"/>
    <n v="40700"/>
    <s v="Revenues - Third Parties "/>
    <m/>
    <s v="Distribution"/>
    <n v="2026"/>
    <n v="5"/>
    <s v="USD"/>
    <n v="0"/>
  </r>
  <r>
    <s v="Others"/>
    <s v="Others"/>
    <s v="Argentina"/>
    <x v="2"/>
    <n v="40700"/>
    <s v="Revenues - Third Parties "/>
    <m/>
    <s v="Freight"/>
    <n v="2026"/>
    <n v="5"/>
    <s v="USD"/>
    <n v="0"/>
  </r>
  <r>
    <s v="Others"/>
    <s v="Others"/>
    <s v="Argentina"/>
    <x v="0"/>
    <n v="40700"/>
    <s v="Revenues - Third Parties "/>
    <m/>
    <s v="Distribution"/>
    <n v="2026"/>
    <n v="5"/>
    <s v="USD"/>
    <n v="0"/>
  </r>
  <r>
    <s v="Others"/>
    <s v="Others"/>
    <s v="Argentina"/>
    <x v="3"/>
    <n v="40700"/>
    <s v="Revenues - Third Parties "/>
    <m/>
    <s v="FX Translation"/>
    <n v="2026"/>
    <n v="5"/>
    <s v="USD"/>
    <n v="338.53303440001037"/>
  </r>
  <r>
    <s v="Others"/>
    <s v="Others"/>
    <s v="Argentina"/>
    <x v="5"/>
    <n v="40700"/>
    <s v="Revenues - Third Parties "/>
    <m/>
    <s v="FX Translation"/>
    <n v="2026"/>
    <n v="5"/>
    <s v="USD"/>
    <n v="24826.979455243796"/>
  </r>
  <r>
    <s v="Others"/>
    <s v="Others"/>
    <s v="Argentina"/>
    <x v="0"/>
    <n v="40700"/>
    <s v="Revenues - Third Parties "/>
    <m/>
    <s v="FX Translation"/>
    <n v="2026"/>
    <n v="5"/>
    <s v="USD"/>
    <n v="35073.88169687544"/>
  </r>
  <r>
    <s v="Others"/>
    <s v="Others"/>
    <s v="Argentina"/>
    <x v="1"/>
    <n v="40700"/>
    <s v="Revenues - Third Parties "/>
    <m/>
    <s v="FX Translation"/>
    <n v="2026"/>
    <n v="5"/>
    <s v="USD"/>
    <n v="-31448.280645189574"/>
  </r>
  <r>
    <s v="Others"/>
    <s v="Others"/>
    <s v="Argentina"/>
    <x v="2"/>
    <n v="40700"/>
    <s v="Revenues - Third Parties "/>
    <m/>
    <s v="FX Translation"/>
    <n v="2026"/>
    <n v="5"/>
    <s v="USD"/>
    <n v="35895.805229500169"/>
  </r>
  <r>
    <s v="Others"/>
    <s v="Others"/>
    <s v="Argentina"/>
    <x v="4"/>
    <n v="40700"/>
    <s v="Revenues - Third Parties "/>
    <m/>
    <s v="FX Translation"/>
    <n v="2026"/>
    <n v="5"/>
    <s v="USD"/>
    <n v="2447.4262324700831"/>
  </r>
  <r>
    <s v="Others"/>
    <s v="Others"/>
    <s v="Argentina"/>
    <x v="0"/>
    <n v="40700"/>
    <s v="Revenues - Third Parties "/>
    <m/>
    <s v="FX Translation"/>
    <n v="2026"/>
    <n v="5"/>
    <s v="USD"/>
    <n v="471.3970261765644"/>
  </r>
  <r>
    <s v="Others"/>
    <s v="Others"/>
    <s v="Argentina"/>
    <x v="1"/>
    <n v="40700"/>
    <s v="Revenues - Third Parties "/>
    <m/>
    <s v="FX Translation"/>
    <n v="2026"/>
    <n v="5"/>
    <s v="USD"/>
    <n v="-57.91411560040433"/>
  </r>
  <r>
    <s v="Others"/>
    <s v="Others"/>
    <s v="Argentina"/>
    <x v="2"/>
    <n v="40700"/>
    <s v="Revenues - Third Parties "/>
    <m/>
    <s v="FX Translation"/>
    <n v="2026"/>
    <n v="5"/>
    <s v="USD"/>
    <n v="1647.487059010542"/>
  </r>
  <r>
    <s v="Others"/>
    <s v="Others"/>
    <s v="Argentina"/>
    <x v="3"/>
    <n v="40700"/>
    <s v="Revenues - Third Parties "/>
    <m/>
    <s v="FX Translation"/>
    <n v="2026"/>
    <n v="5"/>
    <s v="USD"/>
    <n v="0.74496559999533929"/>
  </r>
  <r>
    <s v="Others"/>
    <s v="Others"/>
    <s v="Argentina"/>
    <x v="4"/>
    <n v="40700"/>
    <s v="Revenues - Third Parties "/>
    <m/>
    <s v="FX Translation"/>
    <n v="2026"/>
    <n v="5"/>
    <s v="USD"/>
    <n v="-1340.931832470058"/>
  </r>
  <r>
    <s v="Others"/>
    <s v="Others"/>
    <s v="Argentina"/>
    <x v="5"/>
    <n v="40700"/>
    <s v="Revenues - Third Parties "/>
    <m/>
    <s v="FX Translation"/>
    <n v="2026"/>
    <n v="5"/>
    <s v="USD"/>
    <n v="448.4005947549594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">
  <r>
    <s v="Transfer Pricing"/>
    <s v="Allentown"/>
    <s v="Allentown"/>
    <x v="0"/>
    <n v="40700"/>
    <s v="Revenues - Third Parties "/>
    <m/>
    <s v="Transfer Pricing"/>
    <n v="2026"/>
    <n v="5"/>
    <s v="USD"/>
    <n v="173964.22"/>
    <m/>
    <n v="173964.22"/>
  </r>
  <r>
    <s v="Transfer Pricing"/>
    <s v="Allentown"/>
    <s v="Allentown"/>
    <x v="1"/>
    <n v="40700"/>
    <s v="Revenues - Third Parties "/>
    <m/>
    <s v="Transfer Pricing"/>
    <n v="2026"/>
    <n v="5"/>
    <s v="USD"/>
    <n v="12575.77"/>
    <m/>
    <n v="12575.77"/>
  </r>
  <r>
    <s v="Transfer Pricing"/>
    <s v="Allentown"/>
    <s v="Allentown"/>
    <x v="2"/>
    <n v="40700"/>
    <s v="Revenues - Third Parties "/>
    <m/>
    <s v="Transfer Pricing"/>
    <n v="2026"/>
    <n v="5"/>
    <s v="USD"/>
    <n v="88926.07"/>
    <m/>
    <n v="88926.07"/>
  </r>
  <r>
    <s v="Transfer Pricing"/>
    <s v="Allentown"/>
    <s v="Allentown"/>
    <x v="3"/>
    <n v="40700"/>
    <s v="Revenues - Third Parties "/>
    <m/>
    <s v="Transfer Pricing"/>
    <n v="2026"/>
    <n v="5"/>
    <s v="USD"/>
    <n v="69.77"/>
    <m/>
    <n v="69.77"/>
  </r>
  <r>
    <s v="Transfer Pricing"/>
    <s v="Allentown"/>
    <s v="Allentown"/>
    <x v="4"/>
    <n v="40700"/>
    <s v="Revenues - Third Parties "/>
    <m/>
    <s v="Transfer Pricing"/>
    <n v="2026"/>
    <n v="5"/>
    <s v="USD"/>
    <n v="14716.71"/>
    <m/>
    <n v="14716.71"/>
  </r>
  <r>
    <s v="Transfer Pricing"/>
    <s v="Allentown"/>
    <s v="Allentown"/>
    <x v="5"/>
    <n v="40700"/>
    <s v="Revenues - Third Parties "/>
    <m/>
    <s v="Transfer Pricing"/>
    <n v="2026"/>
    <n v="5"/>
    <s v="USD"/>
    <n v="115435.91"/>
    <m/>
    <n v="115435.91"/>
  </r>
  <r>
    <n v="20307"/>
    <s v="Bayer AG (No consolidate)"/>
    <s v="Mexico"/>
    <x v="5"/>
    <m/>
    <m/>
    <m/>
    <s v="Storage Samples (per Shelf)"/>
    <n v="2026"/>
    <n v="5"/>
    <s v="USD"/>
    <n v="201.26"/>
    <m/>
    <n v="201.26"/>
  </r>
  <r>
    <s v="IMP21500"/>
    <s v="Bayer AG (No consolidate)"/>
    <s v="Mexico"/>
    <x v="0"/>
    <m/>
    <m/>
    <m/>
    <s v="Project Management Fee"/>
    <n v="2026"/>
    <n v="5"/>
    <s v="USD"/>
    <n v="385.40000000000003"/>
    <m/>
    <n v="385.40000000000003"/>
  </r>
  <r>
    <s v="IMP21500"/>
    <s v="Bayer AG (No consolidate)"/>
    <s v="Mexico"/>
    <x v="5"/>
    <m/>
    <m/>
    <m/>
    <s v="Storage Samples (per Shelf)"/>
    <n v="2026"/>
    <n v="5"/>
    <s v="USD"/>
    <n v="201.26"/>
    <m/>
    <n v="201.26"/>
  </r>
  <r>
    <s v="IMP22518"/>
    <s v="Bayer AG (No consolidate)"/>
    <s v="Mexico"/>
    <x v="5"/>
    <m/>
    <m/>
    <m/>
    <s v="Storage Samples (per Shelf)"/>
    <n v="2026"/>
    <n v="5"/>
    <s v="USD"/>
    <n v="201.26"/>
    <m/>
    <n v="201.26"/>
  </r>
  <r>
    <s v="IMP22518"/>
    <s v="Bayer AG (No consolidate)"/>
    <s v="Mexico"/>
    <x v="4"/>
    <m/>
    <m/>
    <m/>
    <s v="Destruction (per Kg)"/>
    <n v="2026"/>
    <n v="5"/>
    <s v="USD"/>
    <n v="55.019999999999996"/>
    <m/>
    <n v="55.019999999999996"/>
  </r>
  <r>
    <s v="IMP22518"/>
    <s v="Bayer AG (No consolidate)"/>
    <s v="Mexico"/>
    <x v="4"/>
    <m/>
    <m/>
    <m/>
    <s v="Destruction Setup Fee"/>
    <n v="2026"/>
    <n v="5"/>
    <s v="USD"/>
    <n v="384.22"/>
    <m/>
    <n v="384.22"/>
  </r>
  <r>
    <s v="IMP22518"/>
    <s v="Bayer AG (No consolidate)"/>
    <s v="Mexico"/>
    <x v="0"/>
    <m/>
    <m/>
    <m/>
    <s v="Project Management Fee"/>
    <n v="2026"/>
    <n v="5"/>
    <s v="USD"/>
    <n v="469.15999999999997"/>
    <m/>
    <n v="469.15999999999997"/>
  </r>
  <r>
    <s v="IMP22518"/>
    <s v="Bayer AG (No consolidate)"/>
    <s v="Mexico"/>
    <x v="5"/>
    <m/>
    <m/>
    <m/>
    <s v="Storage Ambient (per Shelf)"/>
    <n v="2026"/>
    <n v="5"/>
    <s v="USD"/>
    <n v="142.30000000000001"/>
    <m/>
    <n v="142.30000000000001"/>
  </r>
  <r>
    <s v="IMP22518"/>
    <s v="Bayer AG (No consolidate)"/>
    <s v="Mexico"/>
    <x v="5"/>
    <m/>
    <m/>
    <m/>
    <s v="Storage of Labels Ambient (per Shelf)"/>
    <n v="2026"/>
    <n v="5"/>
    <s v="USD"/>
    <n v="71.150000000000006"/>
    <m/>
    <n v="71.150000000000006"/>
  </r>
  <r>
    <s v="Lilly Admin and one-time costs"/>
    <s v="Eli Lilly &amp; Co."/>
    <s v="Mexico"/>
    <x v="0"/>
    <m/>
    <m/>
    <m/>
    <s v="Administrative fee"/>
    <n v="2026"/>
    <n v="5"/>
    <s v="USD"/>
    <n v="12264.780999999999"/>
    <m/>
    <n v="12264.780999999999"/>
  </r>
  <r>
    <s v="Lilly Admin and one-time costs"/>
    <s v="Eli Lilly &amp; Co."/>
    <s v="Mexico"/>
    <x v="5"/>
    <m/>
    <m/>
    <m/>
    <s v="Non-Drug Storage Ambient (per Pallet)"/>
    <n v="2026"/>
    <n v="5"/>
    <s v="USD"/>
    <n v="6878.1353999999992"/>
    <m/>
    <n v="6878.1353999999992"/>
  </r>
  <r>
    <s v="Lilly Admin and one-time costs"/>
    <s v="Eli Lilly &amp; Co."/>
    <s v="Mexico"/>
    <x v="0"/>
    <m/>
    <m/>
    <m/>
    <s v="Receipt fee Ancillaries (per Receipt_ID)"/>
    <n v="2026"/>
    <n v="5"/>
    <s v="USD"/>
    <n v="98.121200000000002"/>
    <m/>
    <n v="98.121200000000002"/>
  </r>
  <r>
    <s v="Lilly Admin and one-time costs"/>
    <s v="Eli Lilly &amp; Co."/>
    <s v="Mexico"/>
    <x v="5"/>
    <m/>
    <m/>
    <m/>
    <s v="Storage Ambient (per Shelf)"/>
    <n v="2026"/>
    <n v="5"/>
    <s v="USD"/>
    <n v="14258.282999999999"/>
    <m/>
    <n v="14258.282999999999"/>
  </r>
  <r>
    <s v="Lilly Admin and one-time costs"/>
    <s v="Eli Lilly &amp; Co."/>
    <s v="Mexico"/>
    <x v="5"/>
    <m/>
    <m/>
    <m/>
    <s v="Storage Controlled Drug - Ambient (per Shelf)"/>
    <n v="2026"/>
    <n v="5"/>
    <s v="USD"/>
    <n v="1011.5027999999999"/>
    <m/>
    <n v="1011.5027999999999"/>
  </r>
  <r>
    <s v="Lilly Admin and one-time costs"/>
    <s v="Eli Lilly &amp; Co."/>
    <s v="Mexico"/>
    <x v="5"/>
    <m/>
    <m/>
    <m/>
    <s v="Storage Frozen (per Shelf)"/>
    <n v="2026"/>
    <n v="5"/>
    <s v="USD"/>
    <n v="36067.929600000003"/>
    <m/>
    <n v="36067.929600000003"/>
  </r>
  <r>
    <s v="Lilly Admin and one-time costs"/>
    <s v="Eli Lilly &amp; Co."/>
    <s v="Mexico"/>
    <x v="5"/>
    <m/>
    <m/>
    <m/>
    <s v="Storage of Returns (per Shelf)"/>
    <n v="2026"/>
    <n v="5"/>
    <s v="USD"/>
    <n v="2872.1894000000002"/>
    <m/>
    <n v="2872.1894000000002"/>
  </r>
  <r>
    <s v="Lilly Admin and one-time costs"/>
    <s v="Eli Lilly &amp; Co."/>
    <s v="Mexico"/>
    <x v="5"/>
    <m/>
    <m/>
    <m/>
    <s v="Storage Refrigerated (per Shelf)"/>
    <n v="2026"/>
    <n v="5"/>
    <s v="USD"/>
    <n v="70402.592399999994"/>
    <m/>
    <n v="70402.592399999994"/>
  </r>
  <r>
    <s v="Lilly Admin and one-time costs"/>
    <s v="Eli Lilly &amp; Co."/>
    <s v="Mexico"/>
    <x v="5"/>
    <m/>
    <m/>
    <m/>
    <s v="Storage Ultra Frozen (per Shelf)"/>
    <n v="2026"/>
    <n v="5"/>
    <s v="USD"/>
    <n v="4142.4431999999997"/>
    <m/>
    <n v="4142.4431999999997"/>
  </r>
  <r>
    <s v="I3Y-MC-JPBL"/>
    <s v="Eli Lilly &amp; Co."/>
    <s v="Mexico"/>
    <x v="0"/>
    <m/>
    <m/>
    <m/>
    <s v="Ambient Shipment Low Protection"/>
    <n v="2026"/>
    <n v="5"/>
    <s v="USD"/>
    <n v="266.93459999999999"/>
    <m/>
    <n v="266.93459999999999"/>
  </r>
  <r>
    <s v="I3Y-MC-JPBL"/>
    <s v="Eli Lilly &amp; Co."/>
    <s v="Mexico"/>
    <x v="0"/>
    <m/>
    <m/>
    <m/>
    <s v="Carton Boxes (per Shipper)"/>
    <n v="2026"/>
    <n v="5"/>
    <s v="USD"/>
    <n v="97.92"/>
    <m/>
    <n v="97.92"/>
  </r>
  <r>
    <s v="I3Y-MC-JPBL"/>
    <s v="Eli Lilly &amp; Co."/>
    <s v="Mexico"/>
    <x v="4"/>
    <m/>
    <m/>
    <m/>
    <s v="Destruction (per Kg)"/>
    <n v="2026"/>
    <n v="5"/>
    <s v="USD"/>
    <n v="65.28"/>
    <m/>
    <n v="65.28"/>
  </r>
  <r>
    <s v="I3Y-MC-JPBL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I3Y-MC-JPBL"/>
    <s v="Eli Lilly &amp; Co."/>
    <s v="Mexico"/>
    <x v="2"/>
    <m/>
    <m/>
    <m/>
    <s v="Freight - Shipments"/>
    <n v="2026"/>
    <n v="5"/>
    <s v="USD"/>
    <n v="2265.16"/>
    <m/>
    <n v="2265.16"/>
  </r>
  <r>
    <s v="I3Y-MC-JPBL"/>
    <s v="Eli Lilly &amp; Co."/>
    <s v="Mexico"/>
    <x v="0"/>
    <m/>
    <m/>
    <m/>
    <s v="Pick and Pack (Refrigerated)"/>
    <n v="2026"/>
    <n v="5"/>
    <s v="USD"/>
    <n v="187.32079999999999"/>
    <m/>
    <n v="187.32079999999999"/>
  </r>
  <r>
    <s v="I3Y-MC-JPBL"/>
    <s v="Eli Lilly &amp; Co."/>
    <s v="Mexico"/>
    <x v="0"/>
    <m/>
    <m/>
    <m/>
    <s v="Refurbishment (per Shipper)"/>
    <n v="2026"/>
    <n v="5"/>
    <s v="USD"/>
    <n v="107.0346"/>
    <m/>
    <n v="107.0346"/>
  </r>
  <r>
    <s v="I3Y-MC-JPBM"/>
    <s v="Eli Lilly &amp; Co."/>
    <s v="Mexico"/>
    <x v="0"/>
    <m/>
    <m/>
    <m/>
    <s v="Ambient Shipment High Protection"/>
    <n v="2026"/>
    <n v="5"/>
    <s v="USD"/>
    <n v="93.660399999999996"/>
    <m/>
    <n v="93.660399999999996"/>
  </r>
  <r>
    <s v="I3Y-MC-JPBM"/>
    <s v="Eli Lilly &amp; Co."/>
    <s v="Mexico"/>
    <x v="0"/>
    <m/>
    <m/>
    <m/>
    <s v="Carton Boxes (per Shipper)"/>
    <n v="2026"/>
    <n v="5"/>
    <s v="USD"/>
    <n v="21.759999999999998"/>
    <m/>
    <n v="21.759999999999998"/>
  </r>
  <r>
    <s v="I3Y-MC-JPBM"/>
    <s v="Eli Lilly &amp; Co."/>
    <s v="Mexico"/>
    <x v="0"/>
    <m/>
    <m/>
    <m/>
    <s v="Refurbishment (per Shipper)"/>
    <n v="2026"/>
    <n v="5"/>
    <s v="USD"/>
    <n v="35.678200000000004"/>
    <m/>
    <n v="35.678200000000004"/>
  </r>
  <r>
    <s v="I4V-MC-JAHX"/>
    <s v="Eli Lilly &amp; Co."/>
    <s v="Mexico"/>
    <x v="0"/>
    <m/>
    <m/>
    <m/>
    <s v="Ambient Shipment High Protection"/>
    <n v="2026"/>
    <n v="5"/>
    <s v="USD"/>
    <n v="187.32079999999999"/>
    <m/>
    <n v="187.32079999999999"/>
  </r>
  <r>
    <s v="I4V-MC-JAHX"/>
    <s v="Eli Lilly &amp; Co."/>
    <s v="Mexico"/>
    <x v="0"/>
    <m/>
    <m/>
    <m/>
    <s v="Carton Boxes (per Shipper)"/>
    <n v="2026"/>
    <n v="5"/>
    <s v="USD"/>
    <n v="43.519999999999996"/>
    <m/>
    <n v="43.519999999999996"/>
  </r>
  <r>
    <s v="I4V-MC-JAHX"/>
    <s v="Eli Lilly &amp; Co."/>
    <s v="Mexico"/>
    <x v="4"/>
    <m/>
    <m/>
    <m/>
    <s v="Destruction (per Kg)"/>
    <n v="2026"/>
    <n v="5"/>
    <s v="USD"/>
    <n v="108.8"/>
    <m/>
    <n v="108.8"/>
  </r>
  <r>
    <s v="I4V-MC-JAHX"/>
    <s v="Eli Lilly &amp; Co."/>
    <s v="Mexico"/>
    <x v="4"/>
    <m/>
    <m/>
    <m/>
    <s v="Destruction Setup Fee"/>
    <n v="2026"/>
    <n v="5"/>
    <s v="USD"/>
    <n v="936.58760000000007"/>
    <m/>
    <n v="936.58760000000007"/>
  </r>
  <r>
    <s v="I4V-MC-JAHX"/>
    <s v="Eli Lilly &amp; Co."/>
    <s v="Mexico"/>
    <x v="2"/>
    <m/>
    <m/>
    <m/>
    <s v="Freight - Returns"/>
    <n v="2026"/>
    <n v="5"/>
    <s v="USD"/>
    <n v="307.14"/>
    <m/>
    <n v="307.14"/>
  </r>
  <r>
    <s v="I4V-MC-JAHX"/>
    <s v="Eli Lilly &amp; Co."/>
    <s v="Mexico"/>
    <x v="2"/>
    <m/>
    <m/>
    <m/>
    <s v="Freight - Shipments"/>
    <n v="2026"/>
    <n v="5"/>
    <s v="USD"/>
    <n v="1906.6600000000003"/>
    <m/>
    <n v="1906.6600000000003"/>
  </r>
  <r>
    <s v="I4V-MC-JAHX"/>
    <s v="Eli Lilly &amp; Co."/>
    <s v="Mexico"/>
    <x v="0"/>
    <m/>
    <m/>
    <m/>
    <s v="Refurbishment (per Shipper)"/>
    <n v="2026"/>
    <n v="5"/>
    <s v="USD"/>
    <n v="71.356400000000008"/>
    <m/>
    <n v="71.356400000000008"/>
  </r>
  <r>
    <s v="I6T-MC-AMAP"/>
    <s v="Eli Lilly &amp; Co."/>
    <s v="Mexico"/>
    <x v="2"/>
    <m/>
    <m/>
    <m/>
    <s v="Freight - Shipments"/>
    <n v="2026"/>
    <n v="5"/>
    <s v="USD"/>
    <n v="1792.56"/>
    <m/>
    <n v="1792.56"/>
  </r>
  <r>
    <s v="I6T-MC-AMAP"/>
    <s v="Eli Lilly &amp; Co."/>
    <s v="Mexico"/>
    <x v="0"/>
    <m/>
    <m/>
    <m/>
    <s v="Carton Boxes (per Shipper)"/>
    <n v="2026"/>
    <n v="5"/>
    <s v="USD"/>
    <n v="43.519999999999996"/>
    <m/>
    <n v="43.519999999999996"/>
  </r>
  <r>
    <s v="I6T-MC-AMAP"/>
    <s v="Eli Lilly &amp; Co."/>
    <s v="Mexico"/>
    <x v="0"/>
    <m/>
    <m/>
    <m/>
    <s v="Pick and Pack (Refrigerated)"/>
    <n v="2026"/>
    <n v="5"/>
    <s v="USD"/>
    <n v="187.32079999999999"/>
    <m/>
    <n v="187.32079999999999"/>
  </r>
  <r>
    <s v="I6T-MC-AMAP"/>
    <s v="Eli Lilly &amp; Co."/>
    <s v="Mexico"/>
    <x v="0"/>
    <m/>
    <m/>
    <m/>
    <s v="Refurbishment (per Shipper)"/>
    <n v="2026"/>
    <n v="5"/>
    <s v="USD"/>
    <n v="71.356400000000008"/>
    <m/>
    <n v="71.356400000000008"/>
  </r>
  <r>
    <s v="I4V-MC-JAHU"/>
    <s v="Eli Lilly &amp; Co."/>
    <s v="Mexico"/>
    <x v="4"/>
    <m/>
    <m/>
    <m/>
    <s v="Destruction (per Kg)"/>
    <n v="2026"/>
    <n v="5"/>
    <s v="USD"/>
    <n v="65.28"/>
    <m/>
    <n v="65.28"/>
  </r>
  <r>
    <s v="I4V-MC-JAHU"/>
    <s v="Eli Lilly &amp; Co."/>
    <s v="Mexico"/>
    <x v="4"/>
    <m/>
    <m/>
    <m/>
    <s v="Destruction Setup Fee"/>
    <n v="2026"/>
    <n v="5"/>
    <s v="USD"/>
    <n v="936.58760000000007"/>
    <m/>
    <n v="936.58760000000007"/>
  </r>
  <r>
    <s v="I4V-MC-JAIP"/>
    <s v="Eli Lilly &amp; Co."/>
    <s v="Mexico"/>
    <x v="4"/>
    <m/>
    <m/>
    <m/>
    <s v="Destruction (per Kg)"/>
    <n v="2026"/>
    <n v="5"/>
    <s v="USD"/>
    <n v="239.36"/>
    <m/>
    <n v="239.36"/>
  </r>
  <r>
    <s v="I4V-MC-JAIP"/>
    <s v="Eli Lilly &amp; Co."/>
    <s v="Mexico"/>
    <x v="4"/>
    <m/>
    <m/>
    <m/>
    <s v="Destruction Setup Fee"/>
    <n v="2026"/>
    <n v="5"/>
    <s v="USD"/>
    <n v="936.58760000000007"/>
    <m/>
    <n v="936.58760000000007"/>
  </r>
  <r>
    <s v="I4V-MC-JAIP"/>
    <s v="Eli Lilly &amp; Co."/>
    <s v="Mexico"/>
    <x v="2"/>
    <m/>
    <m/>
    <m/>
    <s v="Freight - Returns"/>
    <n v="2026"/>
    <n v="5"/>
    <s v="USD"/>
    <n v="745.88000000000011"/>
    <m/>
    <n v="745.88000000000011"/>
  </r>
  <r>
    <s v="J2G-MC-JZJC"/>
    <s v="Eli Lilly &amp; Co."/>
    <s v="Mexico"/>
    <x v="4"/>
    <m/>
    <m/>
    <m/>
    <s v="Destruction (per Kg)"/>
    <n v="2026"/>
    <n v="5"/>
    <s v="USD"/>
    <n v="43.519999999999996"/>
    <m/>
    <n v="43.519999999999996"/>
  </r>
  <r>
    <s v="J2G-MC-JZJC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I6T-MC-AMAX"/>
    <s v="Eli Lilly &amp; Co."/>
    <s v="Mexico"/>
    <x v="0"/>
    <m/>
    <m/>
    <m/>
    <s v="Carton Boxes (per Shipper)"/>
    <n v="2026"/>
    <n v="5"/>
    <s v="USD"/>
    <n v="21.759999999999998"/>
    <m/>
    <n v="21.759999999999998"/>
  </r>
  <r>
    <s v="I6T-MC-AMAX"/>
    <s v="Eli Lilly &amp; Co."/>
    <s v="Mexico"/>
    <x v="0"/>
    <m/>
    <m/>
    <m/>
    <s v="Pick and Pack (Refrigerated)"/>
    <n v="2026"/>
    <n v="5"/>
    <s v="USD"/>
    <n v="93.660399999999996"/>
    <m/>
    <n v="93.660399999999996"/>
  </r>
  <r>
    <s v="I6T-MC-AMAX"/>
    <s v="Eli Lilly &amp; Co."/>
    <s v="Mexico"/>
    <x v="0"/>
    <m/>
    <m/>
    <m/>
    <s v="Refurbishment (per Shipper)"/>
    <n v="2026"/>
    <n v="5"/>
    <s v="USD"/>
    <n v="35.678200000000004"/>
    <m/>
    <n v="35.678200000000004"/>
  </r>
  <r>
    <s v="I1F-MC-RHCG"/>
    <s v="Eli Lilly &amp; Co."/>
    <s v="Mexico"/>
    <x v="0"/>
    <m/>
    <m/>
    <m/>
    <s v="AoR per Receipt"/>
    <n v="2026"/>
    <n v="5"/>
    <s v="USD"/>
    <n v="102.58199999999999"/>
    <m/>
    <n v="102.58199999999999"/>
  </r>
  <r>
    <s v="I1F-MC-RHCG"/>
    <s v="Eli Lilly &amp; Co."/>
    <s v="Mexico"/>
    <x v="0"/>
    <m/>
    <m/>
    <m/>
    <s v="Carton Boxes (per Shipper)"/>
    <n v="2026"/>
    <n v="5"/>
    <s v="USD"/>
    <n v="65.28"/>
    <m/>
    <n v="65.28"/>
  </r>
  <r>
    <s v="I1F-MC-RHCG"/>
    <s v="Eli Lilly &amp; Co."/>
    <s v="Mexico"/>
    <x v="4"/>
    <m/>
    <m/>
    <m/>
    <s v="Destruction (per Kg)"/>
    <n v="2026"/>
    <n v="5"/>
    <s v="USD"/>
    <n v="21.759999999999998"/>
    <m/>
    <n v="21.759999999999998"/>
  </r>
  <r>
    <s v="I1F-MC-RHCG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I1F-MC-RHCG"/>
    <s v="Eli Lilly &amp; Co."/>
    <s v="Mexico"/>
    <x v="2"/>
    <m/>
    <m/>
    <m/>
    <s v="Freight - Shipments"/>
    <n v="2026"/>
    <n v="5"/>
    <s v="USD"/>
    <n v="6800.36"/>
    <m/>
    <n v="6800.36"/>
  </r>
  <r>
    <s v="I1F-MC-RHCG"/>
    <s v="Eli Lilly &amp; Co."/>
    <s v="Mexico"/>
    <x v="0"/>
    <m/>
    <m/>
    <m/>
    <s v="Pick and Pack (Refrigerated)"/>
    <n v="2026"/>
    <n v="5"/>
    <s v="USD"/>
    <n v="280.9812"/>
    <m/>
    <n v="280.9812"/>
  </r>
  <r>
    <s v="I1F-MC-RHCG"/>
    <s v="Eli Lilly &amp; Co."/>
    <s v="Mexico"/>
    <x v="0"/>
    <m/>
    <m/>
    <m/>
    <s v="Receipt fee Refrigerated (per Batch)"/>
    <n v="2026"/>
    <n v="5"/>
    <s v="USD"/>
    <n v="196.23420000000002"/>
    <m/>
    <n v="196.23420000000002"/>
  </r>
  <r>
    <s v="I1F-MC-RHCG"/>
    <s v="Eli Lilly &amp; Co."/>
    <s v="Mexico"/>
    <x v="0"/>
    <m/>
    <m/>
    <m/>
    <s v="Refurbishment (per Shipper)"/>
    <n v="2026"/>
    <n v="5"/>
    <s v="USD"/>
    <n v="107.0346"/>
    <m/>
    <n v="107.0346"/>
  </r>
  <r>
    <s v="I4V-MC-KHAB"/>
    <s v="Eli Lilly &amp; Co."/>
    <s v="Mexico"/>
    <x v="4"/>
    <m/>
    <m/>
    <m/>
    <s v="Destruction (per Kg)"/>
    <n v="2026"/>
    <n v="5"/>
    <s v="USD"/>
    <n v="87.039999999999992"/>
    <m/>
    <n v="87.039999999999992"/>
  </r>
  <r>
    <s v="I4V-MC-KHAB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J2J-OX-JZLC"/>
    <s v="Eli Lilly &amp; Co."/>
    <s v="Mexico"/>
    <x v="0"/>
    <m/>
    <m/>
    <m/>
    <s v="Ambient Shipment Low Protection"/>
    <n v="2026"/>
    <n v="5"/>
    <s v="USD"/>
    <n v="88.978200000000001"/>
    <m/>
    <n v="88.978200000000001"/>
  </r>
  <r>
    <s v="J2J-OX-JZLC"/>
    <s v="Eli Lilly &amp; Co."/>
    <s v="Mexico"/>
    <x v="0"/>
    <m/>
    <m/>
    <m/>
    <s v="AoR per Receipt"/>
    <n v="2026"/>
    <n v="5"/>
    <s v="USD"/>
    <n v="102.58199999999999"/>
    <m/>
    <n v="102.58199999999999"/>
  </r>
  <r>
    <s v="J2J-OX-JZLC"/>
    <s v="Eli Lilly &amp; Co."/>
    <s v="Mexico"/>
    <x v="0"/>
    <m/>
    <m/>
    <m/>
    <s v="Carton Boxes (per Shipper)"/>
    <n v="2026"/>
    <n v="5"/>
    <s v="USD"/>
    <n v="32.64"/>
    <m/>
    <n v="32.64"/>
  </r>
  <r>
    <s v="J2J-OX-JZLC"/>
    <s v="Eli Lilly &amp; Co."/>
    <s v="Mexico"/>
    <x v="4"/>
    <m/>
    <m/>
    <m/>
    <s v="Destruction (per Kg)"/>
    <n v="2026"/>
    <n v="5"/>
    <s v="USD"/>
    <n v="21.759999999999998"/>
    <m/>
    <n v="21.759999999999998"/>
  </r>
  <r>
    <s v="J2J-OX-JZLC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J2J-OX-JZLC"/>
    <s v="Eli Lilly &amp; Co."/>
    <s v="Mexico"/>
    <x v="2"/>
    <m/>
    <m/>
    <m/>
    <s v="Freight - Shipments"/>
    <n v="2026"/>
    <n v="5"/>
    <s v="USD"/>
    <n v="2898.24"/>
    <m/>
    <n v="2898.24"/>
  </r>
  <r>
    <s v="J2J-OX-JZLC"/>
    <s v="Eli Lilly &amp; Co."/>
    <s v="Mexico"/>
    <x v="0"/>
    <m/>
    <m/>
    <m/>
    <s v="Pick and Pack (Refrigerated)"/>
    <n v="2026"/>
    <n v="5"/>
    <s v="USD"/>
    <n v="93.660399999999996"/>
    <m/>
    <n v="93.660399999999996"/>
  </r>
  <r>
    <s v="J2J-OX-JZLC"/>
    <s v="Eli Lilly &amp; Co."/>
    <s v="Mexico"/>
    <x v="0"/>
    <m/>
    <m/>
    <m/>
    <s v="Receipt fee Ambient (per Batch)"/>
    <n v="2026"/>
    <n v="5"/>
    <s v="USD"/>
    <n v="196.23420000000002"/>
    <m/>
    <n v="196.23420000000002"/>
  </r>
  <r>
    <s v="J2J-OX-JZLC"/>
    <s v="Eli Lilly &amp; Co."/>
    <s v="Mexico"/>
    <x v="0"/>
    <m/>
    <m/>
    <m/>
    <s v="Refurbishment (per Shipper)"/>
    <n v="2026"/>
    <n v="5"/>
    <s v="USD"/>
    <n v="35.678200000000004"/>
    <m/>
    <n v="35.678200000000004"/>
  </r>
  <r>
    <s v="J2J-OX-JZLC"/>
    <s v="Eli Lilly &amp; Co."/>
    <s v="Mexico"/>
    <x v="4"/>
    <m/>
    <m/>
    <m/>
    <s v="Returns Receipt (per Receipt)"/>
    <n v="2026"/>
    <n v="5"/>
    <s v="USD"/>
    <n v="178.39920000000001"/>
    <m/>
    <n v="178.39920000000001"/>
  </r>
  <r>
    <s v="I5Q-MC-CGAT"/>
    <s v="Eli Lilly &amp; Co."/>
    <s v="Mexico"/>
    <x v="4"/>
    <m/>
    <m/>
    <m/>
    <s v="Destruction (per Kg)"/>
    <n v="2026"/>
    <n v="5"/>
    <s v="USD"/>
    <n v="21.759999999999998"/>
    <m/>
    <n v="21.759999999999998"/>
  </r>
  <r>
    <s v="I5Q-MC-CGAT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I5Q-MC-CGAT"/>
    <s v="Eli Lilly &amp; Co."/>
    <s v="Mexico"/>
    <x v="2"/>
    <m/>
    <m/>
    <m/>
    <s v="Freight - Returns"/>
    <n v="2026"/>
    <n v="5"/>
    <s v="USD"/>
    <n v="307.14"/>
    <m/>
    <n v="307.14"/>
  </r>
  <r>
    <s v="I5Q-MC-CGAT"/>
    <s v="Eli Lilly &amp; Co."/>
    <s v="Mexico"/>
    <x v="2"/>
    <m/>
    <m/>
    <m/>
    <s v="Freight - Shipments"/>
    <n v="2026"/>
    <n v="5"/>
    <s v="USD"/>
    <n v="877.48"/>
    <m/>
    <n v="877.48"/>
  </r>
  <r>
    <s v="I8F-MC-GPIJ"/>
    <s v="Eli Lilly &amp; Co."/>
    <s v="Mexico"/>
    <x v="0"/>
    <m/>
    <m/>
    <m/>
    <s v="AoR per Receipt"/>
    <n v="2026"/>
    <n v="5"/>
    <s v="USD"/>
    <n v="102.58199999999999"/>
    <m/>
    <n v="102.58199999999999"/>
  </r>
  <r>
    <s v="I8F-MC-GPIJ"/>
    <s v="Eli Lilly &amp; Co."/>
    <s v="Mexico"/>
    <x v="0"/>
    <m/>
    <m/>
    <m/>
    <s v="Carton Boxes (per Shipper)"/>
    <n v="2026"/>
    <n v="5"/>
    <s v="USD"/>
    <n v="5331.2"/>
    <m/>
    <n v="5331.2"/>
  </r>
  <r>
    <s v="I8F-MC-GPIJ"/>
    <s v="Eli Lilly &amp; Co."/>
    <s v="Mexico"/>
    <x v="0"/>
    <m/>
    <m/>
    <m/>
    <s v="Customs Clearence"/>
    <n v="2026"/>
    <n v="5"/>
    <s v="USD"/>
    <n v="624.38080000000002"/>
    <m/>
    <n v="624.38080000000002"/>
  </r>
  <r>
    <s v="I8F-MC-GPIJ"/>
    <s v="Eli Lilly &amp; Co."/>
    <s v="Mexico"/>
    <x v="4"/>
    <m/>
    <m/>
    <m/>
    <s v="Destruction (per Kg)"/>
    <n v="2026"/>
    <n v="5"/>
    <s v="USD"/>
    <n v="282.88"/>
    <m/>
    <n v="282.88"/>
  </r>
  <r>
    <s v="I8F-MC-GPIJ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I8F-MC-GPIJ"/>
    <s v="Eli Lilly &amp; Co."/>
    <s v="Mexico"/>
    <x v="0"/>
    <m/>
    <m/>
    <m/>
    <s v="Emergency Pick and Pack fee (Add per Pick and Pack)"/>
    <n v="2026"/>
    <n v="5"/>
    <s v="USD"/>
    <n v="60.876799999999996"/>
    <m/>
    <n v="60.876799999999996"/>
  </r>
  <r>
    <s v="I8F-MC-GPIJ"/>
    <s v="Eli Lilly &amp; Co."/>
    <s v="Mexico"/>
    <x v="2"/>
    <m/>
    <m/>
    <m/>
    <s v="Freight - Shipments"/>
    <n v="2026"/>
    <n v="5"/>
    <s v="USD"/>
    <n v="216230.3799999991"/>
    <m/>
    <n v="216230.3799999991"/>
  </r>
  <r>
    <s v="I8F-MC-GPIJ"/>
    <s v="Eli Lilly &amp; Co."/>
    <s v="Mexico"/>
    <x v="0"/>
    <m/>
    <m/>
    <m/>
    <s v="Pick and Pack (Refrigerated)"/>
    <n v="2026"/>
    <n v="5"/>
    <s v="USD"/>
    <n v="22853.137600000002"/>
    <m/>
    <n v="22853.137600000002"/>
  </r>
  <r>
    <s v="I8F-MC-GPIJ"/>
    <s v="Eli Lilly &amp; Co."/>
    <s v="Mexico"/>
    <x v="1"/>
    <m/>
    <m/>
    <m/>
    <s v="PTC Duties"/>
    <n v="2026"/>
    <n v="5"/>
    <s v="USD"/>
    <n v="23700.28"/>
    <m/>
    <n v="23700.28"/>
  </r>
  <r>
    <s v="I8F-MC-GPIJ"/>
    <s v="Eli Lilly &amp; Co."/>
    <s v="Mexico"/>
    <x v="0"/>
    <m/>
    <m/>
    <m/>
    <s v="Receipt fee Refrigerated (per Batch)"/>
    <n v="2026"/>
    <n v="5"/>
    <s v="USD"/>
    <n v="196.23420000000002"/>
    <m/>
    <n v="196.23420000000002"/>
  </r>
  <r>
    <s v="I8F-MC-GPIJ"/>
    <s v="Eli Lilly &amp; Co."/>
    <s v="Mexico"/>
    <x v="0"/>
    <m/>
    <m/>
    <m/>
    <s v="Receipt more than 150 kits (per Hour)"/>
    <n v="2026"/>
    <n v="5"/>
    <s v="USD"/>
    <n v="647.63599999999997"/>
    <m/>
    <n v="647.63599999999997"/>
  </r>
  <r>
    <s v="I8F-MC-GPIJ"/>
    <s v="Eli Lilly &amp; Co."/>
    <s v="Mexico"/>
    <x v="0"/>
    <m/>
    <m/>
    <m/>
    <s v="Refurbishment (per Shipper)"/>
    <n v="2026"/>
    <n v="5"/>
    <s v="USD"/>
    <n v="8741.1589999999997"/>
    <m/>
    <n v="8741.1589999999997"/>
  </r>
  <r>
    <s v="I8F-MC-GPHE"/>
    <s v="Eli Lilly &amp; Co."/>
    <s v="Mexico"/>
    <x v="0"/>
    <m/>
    <m/>
    <m/>
    <s v="Carton Boxes (per Shipper)"/>
    <n v="2026"/>
    <n v="5"/>
    <s v="USD"/>
    <n v="87.039999999999992"/>
    <m/>
    <n v="87.039999999999992"/>
  </r>
  <r>
    <s v="I8F-MC-GPHE"/>
    <s v="Eli Lilly &amp; Co."/>
    <s v="Mexico"/>
    <x v="4"/>
    <m/>
    <m/>
    <m/>
    <s v="Destruction (per Kg)"/>
    <n v="2026"/>
    <n v="5"/>
    <s v="USD"/>
    <n v="522.24"/>
    <m/>
    <n v="522.24"/>
  </r>
  <r>
    <s v="I8F-MC-GPHE"/>
    <s v="Eli Lilly &amp; Co."/>
    <s v="Mexico"/>
    <x v="4"/>
    <m/>
    <m/>
    <m/>
    <s v="Destruction Setup Fee"/>
    <n v="2026"/>
    <n v="5"/>
    <s v="USD"/>
    <n v="1873.1752000000001"/>
    <m/>
    <n v="1873.1752000000001"/>
  </r>
  <r>
    <s v="I8F-MC-GPHE"/>
    <s v="Eli Lilly &amp; Co."/>
    <s v="Mexico"/>
    <x v="2"/>
    <m/>
    <m/>
    <m/>
    <s v="Freight - Shipments"/>
    <n v="2026"/>
    <n v="5"/>
    <s v="USD"/>
    <n v="5038.84"/>
    <m/>
    <n v="5038.84"/>
  </r>
  <r>
    <s v="I8F-MC-GPHE"/>
    <s v="Eli Lilly &amp; Co."/>
    <s v="Mexico"/>
    <x v="0"/>
    <m/>
    <m/>
    <m/>
    <s v="Pick and Pack (Refrigerated)"/>
    <n v="2026"/>
    <n v="5"/>
    <s v="USD"/>
    <n v="280.9812"/>
    <m/>
    <n v="280.9812"/>
  </r>
  <r>
    <s v="I8F-MC-GPHE"/>
    <s v="Eli Lilly &amp; Co."/>
    <s v="Mexico"/>
    <x v="0"/>
    <m/>
    <m/>
    <m/>
    <s v="Refurbishment (per Shipper)"/>
    <n v="2026"/>
    <n v="5"/>
    <s v="USD"/>
    <n v="142.71280000000002"/>
    <m/>
    <n v="142.71280000000002"/>
  </r>
  <r>
    <s v="J2T-MC-KGBI"/>
    <s v="Eli Lilly &amp; Co."/>
    <s v="Mexico"/>
    <x v="0"/>
    <m/>
    <m/>
    <m/>
    <s v="Carton Boxes (per Shipper)"/>
    <n v="2026"/>
    <n v="5"/>
    <s v="USD"/>
    <n v="87.039999999999992"/>
    <m/>
    <n v="87.039999999999992"/>
  </r>
  <r>
    <s v="J2T-MC-KGBI"/>
    <s v="Eli Lilly &amp; Co."/>
    <s v="Mexico"/>
    <x v="2"/>
    <m/>
    <m/>
    <m/>
    <s v="Freight - Returns"/>
    <n v="2026"/>
    <n v="5"/>
    <s v="USD"/>
    <n v="114.1"/>
    <m/>
    <n v="114.1"/>
  </r>
  <r>
    <s v="J2T-MC-KGBI"/>
    <s v="Eli Lilly &amp; Co."/>
    <s v="Mexico"/>
    <x v="2"/>
    <m/>
    <m/>
    <m/>
    <s v="Freight - Shipments"/>
    <n v="2026"/>
    <n v="5"/>
    <s v="USD"/>
    <n v="4880.62"/>
    <m/>
    <n v="4880.62"/>
  </r>
  <r>
    <s v="J2T-MC-KGBI"/>
    <s v="Eli Lilly &amp; Co."/>
    <s v="Mexico"/>
    <x v="0"/>
    <m/>
    <m/>
    <m/>
    <s v="Pick and Pack (Refrigerated)"/>
    <n v="2026"/>
    <n v="5"/>
    <s v="USD"/>
    <n v="374.64159999999998"/>
    <m/>
    <n v="374.64159999999998"/>
  </r>
  <r>
    <s v="J2T-MC-KGBI"/>
    <s v="Eli Lilly &amp; Co."/>
    <s v="Mexico"/>
    <x v="4"/>
    <m/>
    <m/>
    <m/>
    <s v="Reconciliation of Returns (per Kit)"/>
    <n v="2026"/>
    <n v="5"/>
    <s v="USD"/>
    <n v="63.599199999999996"/>
    <m/>
    <n v="63.599199999999996"/>
  </r>
  <r>
    <s v="J2T-MC-KGBI"/>
    <s v="Eli Lilly &amp; Co."/>
    <s v="Mexico"/>
    <x v="0"/>
    <m/>
    <m/>
    <m/>
    <s v="Refurbishment (per Shipper)"/>
    <n v="2026"/>
    <n v="5"/>
    <s v="USD"/>
    <n v="142.71280000000002"/>
    <m/>
    <n v="142.71280000000002"/>
  </r>
  <r>
    <s v="J2T-MC-KGBI"/>
    <s v="Eli Lilly &amp; Co."/>
    <s v="Mexico"/>
    <x v="4"/>
    <m/>
    <m/>
    <m/>
    <s v="Returns Receipt (per Receipt)"/>
    <n v="2026"/>
    <n v="5"/>
    <s v="USD"/>
    <n v="178.39920000000001"/>
    <m/>
    <n v="178.39920000000001"/>
  </r>
  <r>
    <s v="J2J-MC-JZLH"/>
    <s v="Eli Lilly &amp; Co."/>
    <s v="Mexico"/>
    <x v="0"/>
    <m/>
    <m/>
    <m/>
    <s v="Ambient Shipment High Protection"/>
    <n v="2026"/>
    <n v="5"/>
    <s v="USD"/>
    <n v="1123.9248"/>
    <m/>
    <n v="1123.9248"/>
  </r>
  <r>
    <s v="J2J-MC-JZLH"/>
    <s v="Eli Lilly &amp; Co."/>
    <s v="Mexico"/>
    <x v="0"/>
    <m/>
    <m/>
    <m/>
    <s v="Ambient Shipment Low Protection"/>
    <n v="2026"/>
    <n v="5"/>
    <s v="USD"/>
    <n v="177.9564"/>
    <m/>
    <n v="177.9564"/>
  </r>
  <r>
    <s v="J2J-MC-JZLH"/>
    <s v="Eli Lilly &amp; Co."/>
    <s v="Mexico"/>
    <x v="0"/>
    <m/>
    <m/>
    <m/>
    <s v="Carton Boxes (per Shipper)"/>
    <n v="2026"/>
    <n v="5"/>
    <s v="USD"/>
    <n v="304.64"/>
    <m/>
    <n v="304.64"/>
  </r>
  <r>
    <s v="J2J-MC-JZLH"/>
    <s v="Eli Lilly &amp; Co."/>
    <s v="Mexico"/>
    <x v="4"/>
    <m/>
    <m/>
    <m/>
    <s v="Destruction (per Kg)"/>
    <n v="2026"/>
    <n v="5"/>
    <s v="USD"/>
    <n v="87.039999999999992"/>
    <m/>
    <n v="87.039999999999992"/>
  </r>
  <r>
    <s v="J2J-MC-JZLH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J2J-MC-JZLH"/>
    <s v="Eli Lilly &amp; Co."/>
    <s v="Mexico"/>
    <x v="2"/>
    <m/>
    <m/>
    <m/>
    <s v="Freight - Returns"/>
    <n v="2026"/>
    <n v="5"/>
    <s v="USD"/>
    <n v="1649.8"/>
    <m/>
    <n v="1649.8"/>
  </r>
  <r>
    <s v="J2J-MC-JZLH"/>
    <s v="Eli Lilly &amp; Co."/>
    <s v="Mexico"/>
    <x v="2"/>
    <m/>
    <m/>
    <m/>
    <s v="Freight - Shipments"/>
    <n v="2026"/>
    <n v="5"/>
    <s v="USD"/>
    <n v="11583.859999999999"/>
    <m/>
    <n v="11583.859999999999"/>
  </r>
  <r>
    <s v="J2J-MC-JZLH"/>
    <s v="Eli Lilly &amp; Co."/>
    <s v="Mexico"/>
    <x v="4"/>
    <m/>
    <m/>
    <m/>
    <s v="Reconciliation of Returns (per Kit)"/>
    <n v="2026"/>
    <n v="5"/>
    <s v="USD"/>
    <n v="47.699400000000004"/>
    <m/>
    <n v="47.699400000000004"/>
  </r>
  <r>
    <s v="J2J-MC-JZLH"/>
    <s v="Eli Lilly &amp; Co."/>
    <s v="Mexico"/>
    <x v="0"/>
    <m/>
    <m/>
    <m/>
    <s v="Refurbishment (per Shipper)"/>
    <n v="2026"/>
    <n v="5"/>
    <s v="USD"/>
    <n v="463.81659999999999"/>
    <m/>
    <n v="463.81659999999999"/>
  </r>
  <r>
    <s v="J2J-MC-JZLH"/>
    <s v="Eli Lilly &amp; Co."/>
    <s v="Mexico"/>
    <x v="4"/>
    <m/>
    <m/>
    <m/>
    <s v="Returns Receipt (per Receipt)"/>
    <n v="2026"/>
    <n v="5"/>
    <s v="USD"/>
    <n v="1070.3951999999999"/>
    <m/>
    <n v="1070.3951999999999"/>
  </r>
  <r>
    <s v="J2T-MC-KGBJ"/>
    <s v="Eli Lilly &amp; Co."/>
    <s v="Mexico"/>
    <x v="0"/>
    <m/>
    <m/>
    <m/>
    <s v="Carton Boxes (per Shipper)"/>
    <n v="2026"/>
    <n v="5"/>
    <s v="USD"/>
    <n v="21.759999999999998"/>
    <m/>
    <n v="21.759999999999998"/>
  </r>
  <r>
    <s v="J2T-MC-KGBJ"/>
    <s v="Eli Lilly &amp; Co."/>
    <s v="Mexico"/>
    <x v="2"/>
    <m/>
    <m/>
    <m/>
    <s v="Freight - Returns"/>
    <n v="2026"/>
    <n v="5"/>
    <s v="USD"/>
    <n v="448.84000000000003"/>
    <m/>
    <n v="448.84000000000003"/>
  </r>
  <r>
    <s v="J2T-MC-KGBJ"/>
    <s v="Eli Lilly &amp; Co."/>
    <s v="Mexico"/>
    <x v="0"/>
    <m/>
    <m/>
    <m/>
    <s v="Pick and Pack (Refrigerated)"/>
    <n v="2026"/>
    <n v="5"/>
    <s v="USD"/>
    <n v="93.660399999999996"/>
    <m/>
    <n v="93.660399999999996"/>
  </r>
  <r>
    <s v="J2T-MC-KGBJ"/>
    <s v="Eli Lilly &amp; Co."/>
    <s v="Mexico"/>
    <x v="4"/>
    <m/>
    <m/>
    <m/>
    <s v="Reconciliation of Returns (per Kit)"/>
    <n v="2026"/>
    <n v="5"/>
    <s v="USD"/>
    <n v="72.684799999999996"/>
    <m/>
    <n v="72.684799999999996"/>
  </r>
  <r>
    <s v="J2T-MC-KGBJ"/>
    <s v="Eli Lilly &amp; Co."/>
    <s v="Mexico"/>
    <x v="0"/>
    <m/>
    <m/>
    <m/>
    <s v="Refurbishment (per Shipper)"/>
    <n v="2026"/>
    <n v="5"/>
    <s v="USD"/>
    <n v="35.678200000000004"/>
    <m/>
    <n v="35.678200000000004"/>
  </r>
  <r>
    <s v="J2T-MC-KGBJ"/>
    <s v="Eli Lilly &amp; Co."/>
    <s v="Mexico"/>
    <x v="4"/>
    <m/>
    <m/>
    <m/>
    <s v="Returns Receipt (per Receipt)"/>
    <n v="2026"/>
    <n v="5"/>
    <s v="USD"/>
    <n v="356.79840000000002"/>
    <m/>
    <n v="356.79840000000002"/>
  </r>
  <r>
    <s v="J1I-MC-GZBJ"/>
    <s v="Eli Lilly &amp; Co."/>
    <s v="Mexico"/>
    <x v="4"/>
    <m/>
    <m/>
    <m/>
    <s v="Destruction (per Kg)"/>
    <n v="2026"/>
    <n v="5"/>
    <s v="USD"/>
    <n v="152.32"/>
    <m/>
    <n v="152.32"/>
  </r>
  <r>
    <s v="J1I-MC-GZBJ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J1I-MC-GZBJ"/>
    <s v="Eli Lilly &amp; Co."/>
    <s v="Mexico"/>
    <x v="2"/>
    <m/>
    <m/>
    <m/>
    <s v="Freight - Returns"/>
    <n v="2026"/>
    <n v="5"/>
    <s v="USD"/>
    <n v="2475.2400000000002"/>
    <m/>
    <n v="2475.2400000000002"/>
  </r>
  <r>
    <s v="J1I-MC-GZBJ"/>
    <s v="Eli Lilly &amp; Co."/>
    <s v="Mexico"/>
    <x v="4"/>
    <m/>
    <m/>
    <m/>
    <s v="Reconciliation of Returns (per Kit)"/>
    <n v="2026"/>
    <n v="5"/>
    <s v="USD"/>
    <n v="36.342399999999998"/>
    <m/>
    <n v="36.342399999999998"/>
  </r>
  <r>
    <s v="J1I-MC-GZBJ"/>
    <s v="Eli Lilly &amp; Co."/>
    <s v="Mexico"/>
    <x v="4"/>
    <m/>
    <m/>
    <m/>
    <s v="Returns Receipt (per Receipt)"/>
    <n v="2026"/>
    <n v="5"/>
    <s v="USD"/>
    <n v="2140.7903999999999"/>
    <m/>
    <n v="2140.7903999999999"/>
  </r>
  <r>
    <s v="J2A-MC-GZGS"/>
    <s v="Eli Lilly &amp; Co."/>
    <s v="Mexico"/>
    <x v="4"/>
    <m/>
    <m/>
    <m/>
    <s v="Destruction (per Kg)"/>
    <n v="2026"/>
    <n v="5"/>
    <s v="USD"/>
    <n v="2894.08"/>
    <m/>
    <n v="2894.08"/>
  </r>
  <r>
    <s v="J2A-MC-GZGS"/>
    <s v="Eli Lilly &amp; Co."/>
    <s v="Mexico"/>
    <x v="4"/>
    <m/>
    <m/>
    <m/>
    <s v="Destruction Setup Fee"/>
    <n v="2026"/>
    <n v="5"/>
    <s v="USD"/>
    <n v="3746.3504000000003"/>
    <m/>
    <n v="3746.3504000000003"/>
  </r>
  <r>
    <s v="J2A-MC-GZGS"/>
    <s v="Eli Lilly &amp; Co."/>
    <s v="Mexico"/>
    <x v="2"/>
    <m/>
    <m/>
    <m/>
    <s v="Freight - Returns"/>
    <n v="2026"/>
    <n v="5"/>
    <s v="USD"/>
    <n v="2989.64"/>
    <m/>
    <n v="2989.64"/>
  </r>
  <r>
    <s v="J2A-MC-GZGS"/>
    <s v="Eli Lilly &amp; Co."/>
    <s v="Mexico"/>
    <x v="4"/>
    <m/>
    <m/>
    <m/>
    <s v="Returns Receipt (per Receipt)"/>
    <n v="2026"/>
    <n v="5"/>
    <s v="USD"/>
    <n v="891.99599999999987"/>
    <m/>
    <n v="891.99599999999987"/>
  </r>
  <r>
    <s v="J1I-MC-GZBM"/>
    <s v="Eli Lilly &amp; Co."/>
    <s v="Mexico"/>
    <x v="4"/>
    <m/>
    <m/>
    <m/>
    <s v="Destruction (per Kg)"/>
    <n v="2026"/>
    <n v="5"/>
    <s v="USD"/>
    <n v="87.039999999999992"/>
    <m/>
    <n v="87.039999999999992"/>
  </r>
  <r>
    <s v="J1I-MC-GZBM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J1I-MC-GZBM"/>
    <s v="Eli Lilly &amp; Co."/>
    <s v="Mexico"/>
    <x v="2"/>
    <m/>
    <m/>
    <m/>
    <s v="Freight - Returns"/>
    <n v="2026"/>
    <n v="5"/>
    <s v="USD"/>
    <n v="307.14"/>
    <m/>
    <n v="307.14"/>
  </r>
  <r>
    <s v="J1I-MC-GZBM"/>
    <s v="Eli Lilly &amp; Co."/>
    <s v="Mexico"/>
    <x v="2"/>
    <m/>
    <m/>
    <m/>
    <s v="Freight - Shipments"/>
    <n v="2026"/>
    <n v="5"/>
    <s v="USD"/>
    <n v="896.28"/>
    <m/>
    <n v="896.28"/>
  </r>
  <r>
    <s v="J1I-MC-GZBM"/>
    <s v="Eli Lilly &amp; Co."/>
    <s v="Mexico"/>
    <x v="0"/>
    <m/>
    <m/>
    <m/>
    <s v="Pick and Pack Cancellation Fee (Pre Pick &amp; Pack)"/>
    <n v="2026"/>
    <n v="5"/>
    <s v="USD"/>
    <n v="655.6228000000001"/>
    <m/>
    <n v="655.6228000000001"/>
  </r>
  <r>
    <s v="J3P-MC-FTAF"/>
    <s v="Eli Lilly &amp; Co."/>
    <s v="Mexico"/>
    <x v="4"/>
    <m/>
    <m/>
    <m/>
    <s v="Destruction (per Kg)"/>
    <n v="2026"/>
    <n v="5"/>
    <s v="USD"/>
    <n v="43.519999999999996"/>
    <m/>
    <n v="43.519999999999996"/>
  </r>
  <r>
    <s v="J3P-MC-FTAF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J3P-MC-FTAF"/>
    <s v="Eli Lilly &amp; Co."/>
    <s v="Mexico"/>
    <x v="2"/>
    <m/>
    <m/>
    <m/>
    <s v="Freight - Returns"/>
    <n v="2026"/>
    <n v="5"/>
    <s v="USD"/>
    <n v="307.14"/>
    <m/>
    <n v="307.14"/>
  </r>
  <r>
    <s v="J3P-MC-FTAF"/>
    <s v="Eli Lilly &amp; Co."/>
    <s v="Mexico"/>
    <x v="4"/>
    <m/>
    <m/>
    <m/>
    <s v="Returns Receipt (per Receipt)"/>
    <n v="2026"/>
    <n v="5"/>
    <s v="USD"/>
    <n v="178.39920000000001"/>
    <m/>
    <n v="178.39920000000001"/>
  </r>
  <r>
    <s v="I8F-MC-GPIT"/>
    <s v="Eli Lilly &amp; Co."/>
    <s v="Mexico"/>
    <x v="0"/>
    <m/>
    <m/>
    <m/>
    <s v="Carton Boxes (per Shipper)"/>
    <n v="2026"/>
    <n v="5"/>
    <s v="USD"/>
    <n v="108.8"/>
    <m/>
    <n v="108.8"/>
  </r>
  <r>
    <s v="I8F-MC-GPIT"/>
    <s v="Eli Lilly &amp; Co."/>
    <s v="Mexico"/>
    <x v="2"/>
    <m/>
    <m/>
    <m/>
    <s v="Freight - Returns"/>
    <n v="2026"/>
    <n v="5"/>
    <s v="USD"/>
    <n v="911.38000000000011"/>
    <m/>
    <n v="911.38000000000011"/>
  </r>
  <r>
    <s v="I8F-MC-GPIT"/>
    <s v="Eli Lilly &amp; Co."/>
    <s v="Mexico"/>
    <x v="2"/>
    <m/>
    <m/>
    <m/>
    <s v="Freight - Shipments"/>
    <n v="2026"/>
    <n v="5"/>
    <s v="USD"/>
    <n v="3605.16"/>
    <m/>
    <n v="3605.16"/>
  </r>
  <r>
    <s v="I8F-MC-GPIT"/>
    <s v="Eli Lilly &amp; Co."/>
    <s v="Mexico"/>
    <x v="0"/>
    <m/>
    <m/>
    <m/>
    <s v="Pick and Pack (Refrigerated)"/>
    <n v="2026"/>
    <n v="5"/>
    <s v="USD"/>
    <n v="468.30200000000002"/>
    <m/>
    <n v="468.30200000000002"/>
  </r>
  <r>
    <s v="I8F-MC-GPIT"/>
    <s v="Eli Lilly &amp; Co."/>
    <s v="Mexico"/>
    <x v="0"/>
    <m/>
    <m/>
    <m/>
    <s v="Refurbishment (per Shipper)"/>
    <n v="2026"/>
    <n v="5"/>
    <s v="USD"/>
    <n v="178.39099999999999"/>
    <m/>
    <n v="178.39099999999999"/>
  </r>
  <r>
    <s v="I8F-MC-GPIT"/>
    <s v="Eli Lilly &amp; Co."/>
    <s v="Mexico"/>
    <x v="4"/>
    <m/>
    <m/>
    <m/>
    <s v="Returns Receipt (per Receipt)"/>
    <n v="2026"/>
    <n v="5"/>
    <s v="USD"/>
    <n v="535.19759999999997"/>
    <m/>
    <n v="535.19759999999997"/>
  </r>
  <r>
    <s v="I4V-MC-JAIO"/>
    <s v="Eli Lilly &amp; Co."/>
    <s v="Mexico"/>
    <x v="4"/>
    <m/>
    <m/>
    <m/>
    <s v="Destruction (per Kg)"/>
    <n v="2026"/>
    <n v="5"/>
    <s v="USD"/>
    <n v="174.07999999999998"/>
    <m/>
    <n v="174.07999999999998"/>
  </r>
  <r>
    <s v="I4V-MC-JAIO"/>
    <s v="Eli Lilly &amp; Co."/>
    <s v="Mexico"/>
    <x v="4"/>
    <m/>
    <m/>
    <m/>
    <s v="Destruction Setup Fee"/>
    <n v="2026"/>
    <n v="5"/>
    <s v="USD"/>
    <n v="936.58760000000007"/>
    <m/>
    <n v="936.58760000000007"/>
  </r>
  <r>
    <s v="J3M-MC-JZQB"/>
    <s v="Eli Lilly &amp; Co."/>
    <s v="Mexico"/>
    <x v="0"/>
    <m/>
    <m/>
    <m/>
    <s v="Ambient Shipment High Protection"/>
    <n v="2026"/>
    <n v="5"/>
    <s v="USD"/>
    <n v="561.9624"/>
    <m/>
    <n v="561.9624"/>
  </r>
  <r>
    <s v="J3M-MC-JZQB"/>
    <s v="Eli Lilly &amp; Co."/>
    <s v="Mexico"/>
    <x v="0"/>
    <m/>
    <m/>
    <m/>
    <s v="Ambient Shipment Low Protection"/>
    <n v="2026"/>
    <n v="5"/>
    <s v="USD"/>
    <n v="177.9564"/>
    <m/>
    <n v="177.9564"/>
  </r>
  <r>
    <s v="J3M-MC-JZQB"/>
    <s v="Eli Lilly &amp; Co."/>
    <s v="Mexico"/>
    <x v="0"/>
    <m/>
    <m/>
    <m/>
    <s v="Carton Boxes (per Shipper)"/>
    <n v="2026"/>
    <n v="5"/>
    <s v="USD"/>
    <n v="152.32"/>
    <m/>
    <n v="152.32"/>
  </r>
  <r>
    <s v="J3M-MC-JZQB"/>
    <s v="Eli Lilly &amp; Co."/>
    <s v="Mexico"/>
    <x v="2"/>
    <m/>
    <m/>
    <m/>
    <s v="Freight - Shipments"/>
    <n v="2026"/>
    <n v="5"/>
    <s v="USD"/>
    <n v="4569.42"/>
    <m/>
    <n v="4569.42"/>
  </r>
  <r>
    <s v="J3M-MC-JZQB"/>
    <s v="Eli Lilly &amp; Co."/>
    <s v="Mexico"/>
    <x v="0"/>
    <m/>
    <m/>
    <m/>
    <s v="Receipt of Labels (per Receipt)"/>
    <n v="2026"/>
    <n v="5"/>
    <s v="USD"/>
    <n v="133.79939999999999"/>
    <m/>
    <n v="133.79939999999999"/>
  </r>
  <r>
    <s v="J3M-MC-JZQB"/>
    <s v="Eli Lilly &amp; Co."/>
    <s v="Mexico"/>
    <x v="0"/>
    <m/>
    <m/>
    <m/>
    <s v="Refurbishment (per Shipper)"/>
    <n v="2026"/>
    <n v="5"/>
    <s v="USD"/>
    <n v="214.0692"/>
    <m/>
    <n v="214.0692"/>
  </r>
  <r>
    <s v="J1I-MC-GZBK"/>
    <s v="Eli Lilly &amp; Co."/>
    <s v="Mexico"/>
    <x v="2"/>
    <m/>
    <m/>
    <m/>
    <s v="Freight - Returns"/>
    <n v="2026"/>
    <n v="5"/>
    <s v="USD"/>
    <n v="1053.02"/>
    <m/>
    <n v="1053.02"/>
  </r>
  <r>
    <s v="J1I-MC-GZBK"/>
    <s v="Eli Lilly &amp; Co."/>
    <s v="Mexico"/>
    <x v="4"/>
    <m/>
    <m/>
    <m/>
    <s v="Returns Receipt (per Receipt)"/>
    <n v="2026"/>
    <n v="5"/>
    <s v="USD"/>
    <n v="535.19759999999997"/>
    <m/>
    <n v="535.19759999999997"/>
  </r>
  <r>
    <s v="J1I-MC-GZQA"/>
    <s v="Eli Lilly &amp; Co."/>
    <s v="Mexico"/>
    <x v="0"/>
    <m/>
    <m/>
    <m/>
    <s v="AoR per Receipt"/>
    <n v="2026"/>
    <n v="5"/>
    <s v="USD"/>
    <n v="102.58199999999999"/>
    <m/>
    <n v="102.58199999999999"/>
  </r>
  <r>
    <s v="J1I-MC-GZQA"/>
    <s v="Eli Lilly &amp; Co."/>
    <s v="Mexico"/>
    <x v="0"/>
    <m/>
    <m/>
    <m/>
    <s v="Carton Boxes (per Shipper)"/>
    <n v="2026"/>
    <n v="5"/>
    <s v="USD"/>
    <n v="43.519999999999996"/>
    <m/>
    <n v="43.519999999999996"/>
  </r>
  <r>
    <s v="J1I-MC-GZQA"/>
    <s v="Eli Lilly &amp; Co."/>
    <s v="Mexico"/>
    <x v="0"/>
    <m/>
    <m/>
    <m/>
    <s v="Customs Clearence"/>
    <n v="2026"/>
    <n v="5"/>
    <s v="USD"/>
    <n v="312.19040000000001"/>
    <m/>
    <n v="312.19040000000001"/>
  </r>
  <r>
    <s v="J1I-MC-GZQA"/>
    <s v="Eli Lilly &amp; Co."/>
    <s v="Mexico"/>
    <x v="2"/>
    <m/>
    <m/>
    <m/>
    <s v="Freight - Shipments"/>
    <n v="2026"/>
    <n v="5"/>
    <s v="USD"/>
    <n v="14183.92"/>
    <m/>
    <n v="14183.92"/>
  </r>
  <r>
    <s v="J1I-MC-GZQA"/>
    <s v="Eli Lilly &amp; Co."/>
    <s v="Mexico"/>
    <x v="0"/>
    <m/>
    <m/>
    <m/>
    <s v="Pick and Pack (Refrigerated)"/>
    <n v="2026"/>
    <n v="5"/>
    <s v="USD"/>
    <n v="187.32079999999999"/>
    <m/>
    <n v="187.32079999999999"/>
  </r>
  <r>
    <s v="J1I-MC-GZQA"/>
    <s v="Eli Lilly &amp; Co."/>
    <s v="Mexico"/>
    <x v="1"/>
    <m/>
    <m/>
    <m/>
    <s v="PTC Duties"/>
    <n v="2026"/>
    <n v="5"/>
    <s v="USD"/>
    <n v="1391.52"/>
    <m/>
    <n v="1391.52"/>
  </r>
  <r>
    <s v="J1I-MC-GZQA"/>
    <s v="Eli Lilly &amp; Co."/>
    <s v="Mexico"/>
    <x v="0"/>
    <m/>
    <m/>
    <m/>
    <s v="Receipt fee Refrigerated (per Batch)"/>
    <n v="2026"/>
    <n v="5"/>
    <s v="USD"/>
    <n v="196.23420000000002"/>
    <m/>
    <n v="196.23420000000002"/>
  </r>
  <r>
    <s v="J1I-MC-GZQA"/>
    <s v="Eli Lilly &amp; Co."/>
    <s v="Mexico"/>
    <x v="0"/>
    <m/>
    <m/>
    <m/>
    <s v="Refurbishment (per Shipper)"/>
    <n v="2026"/>
    <n v="5"/>
    <s v="USD"/>
    <n v="71.356400000000008"/>
    <m/>
    <n v="71.356400000000008"/>
  </r>
  <r>
    <s v="J1I-MC-GZBO"/>
    <s v="Eli Lilly &amp; Co."/>
    <s v="Mexico"/>
    <x v="0"/>
    <m/>
    <m/>
    <m/>
    <s v="Carton Boxes (per Shipper)"/>
    <n v="2026"/>
    <n v="5"/>
    <s v="USD"/>
    <n v="1544.96"/>
    <m/>
    <n v="1544.96"/>
  </r>
  <r>
    <s v="J1I-MC-GZBO"/>
    <s v="Eli Lilly &amp; Co."/>
    <s v="Mexico"/>
    <x v="4"/>
    <m/>
    <m/>
    <m/>
    <s v="Destruction (per Kg)"/>
    <n v="2026"/>
    <n v="5"/>
    <s v="USD"/>
    <n v="1697.2800000000002"/>
    <m/>
    <n v="1697.2800000000002"/>
  </r>
  <r>
    <s v="J1I-MC-GZBO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J1I-MC-GZBO"/>
    <s v="Eli Lilly &amp; Co."/>
    <s v="Mexico"/>
    <x v="2"/>
    <m/>
    <m/>
    <m/>
    <s v="Freight - Returns"/>
    <n v="2026"/>
    <n v="5"/>
    <s v="USD"/>
    <n v="3843.5"/>
    <m/>
    <n v="3843.5"/>
  </r>
  <r>
    <s v="J1I-MC-GZBO"/>
    <s v="Eli Lilly &amp; Co."/>
    <s v="Mexico"/>
    <x v="2"/>
    <m/>
    <m/>
    <m/>
    <s v="Freight - Shipments"/>
    <n v="2026"/>
    <n v="5"/>
    <s v="USD"/>
    <n v="69110.8"/>
    <m/>
    <n v="69110.8"/>
  </r>
  <r>
    <s v="J1I-MC-GZBO"/>
    <s v="Eli Lilly &amp; Co."/>
    <s v="Mexico"/>
    <x v="0"/>
    <m/>
    <m/>
    <m/>
    <s v="Pick and Pack (Refrigerated)"/>
    <n v="2026"/>
    <n v="5"/>
    <s v="USD"/>
    <n v="6368.9071999999996"/>
    <m/>
    <n v="6368.9071999999996"/>
  </r>
  <r>
    <s v="J1I-MC-GZBO"/>
    <s v="Eli Lilly &amp; Co."/>
    <s v="Mexico"/>
    <x v="4"/>
    <m/>
    <m/>
    <m/>
    <s v="Reconciliation of Returns (per Kit)"/>
    <n v="2026"/>
    <n v="5"/>
    <s v="USD"/>
    <n v="9.0855999999999995"/>
    <m/>
    <n v="9.0855999999999995"/>
  </r>
  <r>
    <s v="J1I-MC-GZBO"/>
    <s v="Eli Lilly &amp; Co."/>
    <s v="Mexico"/>
    <x v="0"/>
    <m/>
    <m/>
    <m/>
    <s v="Refurbishment (per Shipper)"/>
    <n v="2026"/>
    <n v="5"/>
    <s v="USD"/>
    <n v="2533.1522"/>
    <m/>
    <n v="2533.1522"/>
  </r>
  <r>
    <s v="J1I-MC-GZBO"/>
    <s v="Eli Lilly &amp; Co."/>
    <s v="Mexico"/>
    <x v="4"/>
    <m/>
    <m/>
    <m/>
    <s v="Returns Receipt (per Receipt)"/>
    <n v="2026"/>
    <n v="5"/>
    <s v="USD"/>
    <n v="1070.3951999999999"/>
    <m/>
    <n v="1070.3951999999999"/>
  </r>
  <r>
    <s v="J1I-MC-GZBZ"/>
    <s v="Eli Lilly &amp; Co."/>
    <s v="Mexico"/>
    <x v="0"/>
    <m/>
    <m/>
    <m/>
    <s v="Carton Boxes (per Shipper)"/>
    <n v="2026"/>
    <n v="5"/>
    <s v="USD"/>
    <n v="674.56"/>
    <m/>
    <n v="674.56"/>
  </r>
  <r>
    <s v="J1I-MC-GZBZ"/>
    <s v="Eli Lilly &amp; Co."/>
    <s v="Mexico"/>
    <x v="4"/>
    <m/>
    <m/>
    <m/>
    <s v="Destruction (per Kg)"/>
    <n v="2026"/>
    <n v="5"/>
    <s v="USD"/>
    <n v="217.6"/>
    <m/>
    <n v="217.6"/>
  </r>
  <r>
    <s v="J1I-MC-GZBZ"/>
    <s v="Eli Lilly &amp; Co."/>
    <s v="Mexico"/>
    <x v="4"/>
    <m/>
    <m/>
    <m/>
    <s v="Destruction Setup Fee"/>
    <n v="2026"/>
    <n v="5"/>
    <s v="USD"/>
    <n v="936.58760000000007"/>
    <m/>
    <n v="936.58760000000007"/>
  </r>
  <r>
    <s v="J1I-MC-GZBZ"/>
    <s v="Eli Lilly &amp; Co."/>
    <s v="Mexico"/>
    <x v="2"/>
    <m/>
    <m/>
    <m/>
    <s v="Freight - Returns"/>
    <n v="2026"/>
    <n v="5"/>
    <s v="USD"/>
    <n v="155.5"/>
    <m/>
    <n v="155.5"/>
  </r>
  <r>
    <s v="J1I-MC-GZBZ"/>
    <s v="Eli Lilly &amp; Co."/>
    <s v="Mexico"/>
    <x v="2"/>
    <m/>
    <m/>
    <m/>
    <s v="Freight - Shipments"/>
    <n v="2026"/>
    <n v="5"/>
    <s v="USD"/>
    <n v="45493.11"/>
    <m/>
    <n v="45493.11"/>
  </r>
  <r>
    <s v="J1I-MC-GZBZ"/>
    <s v="Eli Lilly &amp; Co."/>
    <s v="Mexico"/>
    <x v="0"/>
    <m/>
    <m/>
    <m/>
    <s v="Import License Fee"/>
    <n v="2026"/>
    <n v="5"/>
    <s v="USD"/>
    <n v="624.38900000000001"/>
    <m/>
    <n v="624.38900000000001"/>
  </r>
  <r>
    <s v="J1I-MC-GZBZ"/>
    <s v="Eli Lilly &amp; Co."/>
    <s v="Mexico"/>
    <x v="0"/>
    <m/>
    <m/>
    <m/>
    <s v="Pick and Pack (Refrigerated)"/>
    <n v="2026"/>
    <n v="5"/>
    <s v="USD"/>
    <n v="2903.4723999999997"/>
    <m/>
    <n v="2903.4723999999997"/>
  </r>
  <r>
    <s v="J1I-MC-GZBZ"/>
    <s v="Eli Lilly &amp; Co."/>
    <s v="Mexico"/>
    <x v="0"/>
    <m/>
    <m/>
    <m/>
    <s v="Refurbishment (per Shipper)"/>
    <n v="2026"/>
    <n v="5"/>
    <s v="USD"/>
    <n v="1106.0242000000001"/>
    <m/>
    <n v="1106.0242000000001"/>
  </r>
  <r>
    <s v="J1I-MC-GZBZ"/>
    <s v="Eli Lilly &amp; Co."/>
    <s v="Mexico"/>
    <x v="4"/>
    <m/>
    <m/>
    <m/>
    <s v="Returns Receipt (per Receipt)"/>
    <n v="2026"/>
    <n v="5"/>
    <s v="USD"/>
    <n v="356.79840000000002"/>
    <m/>
    <n v="356.79840000000002"/>
  </r>
  <r>
    <s v="J3L-MC-EZEF"/>
    <s v="Eli Lilly &amp; Co."/>
    <s v="Mexico"/>
    <x v="0"/>
    <m/>
    <m/>
    <m/>
    <s v="AoR per Receipt"/>
    <n v="2026"/>
    <n v="5"/>
    <s v="USD"/>
    <n v="205.16399999999999"/>
    <m/>
    <n v="205.16399999999999"/>
  </r>
  <r>
    <s v="J3L-MC-EZEF"/>
    <s v="Eli Lilly &amp; Co."/>
    <s v="Mexico"/>
    <x v="0"/>
    <m/>
    <m/>
    <m/>
    <s v="Carton Boxes (per Shipper)"/>
    <n v="2026"/>
    <n v="5"/>
    <s v="USD"/>
    <n v="478.72"/>
    <m/>
    <n v="478.72"/>
  </r>
  <r>
    <s v="J3L-MC-EZEF"/>
    <s v="Eli Lilly &amp; Co."/>
    <s v="Mexico"/>
    <x v="0"/>
    <m/>
    <m/>
    <m/>
    <s v="Customs Clearence"/>
    <n v="2026"/>
    <n v="5"/>
    <s v="USD"/>
    <n v="312.19040000000001"/>
    <m/>
    <n v="312.19040000000001"/>
  </r>
  <r>
    <s v="J3L-MC-EZEF"/>
    <s v="Eli Lilly &amp; Co."/>
    <s v="Mexico"/>
    <x v="4"/>
    <m/>
    <m/>
    <m/>
    <s v="Destruction (per Kg)"/>
    <n v="2026"/>
    <n v="5"/>
    <s v="USD"/>
    <n v="565.76"/>
    <m/>
    <n v="565.76"/>
  </r>
  <r>
    <s v="J3L-MC-EZEF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J3L-MC-EZEF"/>
    <s v="Eli Lilly &amp; Co."/>
    <s v="Mexico"/>
    <x v="2"/>
    <m/>
    <m/>
    <m/>
    <s v="Freight - Returns"/>
    <n v="2026"/>
    <n v="5"/>
    <s v="USD"/>
    <n v="1663.56"/>
    <m/>
    <n v="1663.56"/>
  </r>
  <r>
    <s v="J3L-MC-EZEF"/>
    <s v="Eli Lilly &amp; Co."/>
    <s v="Mexico"/>
    <x v="2"/>
    <m/>
    <m/>
    <m/>
    <s v="Freight - Shipments"/>
    <n v="2026"/>
    <n v="5"/>
    <s v="USD"/>
    <n v="29282.840000000095"/>
    <m/>
    <n v="29282.840000000095"/>
  </r>
  <r>
    <s v="J3L-MC-EZEF"/>
    <s v="Eli Lilly &amp; Co."/>
    <s v="Mexico"/>
    <x v="0"/>
    <m/>
    <m/>
    <m/>
    <s v="Pick and Pack (Refrigerated)"/>
    <n v="2026"/>
    <n v="5"/>
    <s v="USD"/>
    <n v="2060.5288"/>
    <m/>
    <n v="2060.5288"/>
  </r>
  <r>
    <s v="J3L-MC-EZEF"/>
    <s v="Eli Lilly &amp; Co."/>
    <s v="Mexico"/>
    <x v="1"/>
    <m/>
    <m/>
    <m/>
    <s v="PTC Duties"/>
    <n v="2026"/>
    <n v="5"/>
    <s v="USD"/>
    <n v="2997.25"/>
    <m/>
    <n v="2997.25"/>
  </r>
  <r>
    <s v="J3L-MC-EZEF"/>
    <s v="Eli Lilly &amp; Co."/>
    <s v="Mexico"/>
    <x v="0"/>
    <m/>
    <m/>
    <m/>
    <s v="Receipt fee Refrigerated (per Batch)"/>
    <n v="2026"/>
    <n v="5"/>
    <s v="USD"/>
    <n v="392.46840000000003"/>
    <m/>
    <n v="392.46840000000003"/>
  </r>
  <r>
    <s v="J3L-MC-EZEF"/>
    <s v="Eli Lilly &amp; Co."/>
    <s v="Mexico"/>
    <x v="0"/>
    <m/>
    <m/>
    <m/>
    <s v="Receipt more than 150 kits (per Hour)"/>
    <n v="2026"/>
    <n v="5"/>
    <s v="USD"/>
    <n v="824.26400000000001"/>
    <m/>
    <n v="824.26400000000001"/>
  </r>
  <r>
    <s v="J3L-MC-EZEF"/>
    <s v="Eli Lilly &amp; Co."/>
    <s v="Mexico"/>
    <x v="0"/>
    <m/>
    <m/>
    <m/>
    <s v="Refurbishment (per Shipper)"/>
    <n v="2026"/>
    <n v="5"/>
    <s v="USD"/>
    <n v="784.92039999999997"/>
    <m/>
    <n v="784.92039999999997"/>
  </r>
  <r>
    <s v="J3L-MC-EZEF"/>
    <s v="Eli Lilly &amp; Co."/>
    <s v="Mexico"/>
    <x v="4"/>
    <m/>
    <m/>
    <m/>
    <s v="Returns Receipt (per Receipt)"/>
    <n v="2026"/>
    <n v="5"/>
    <s v="USD"/>
    <n v="713.59680000000003"/>
    <m/>
    <n v="713.59680000000003"/>
  </r>
  <r>
    <s v="J1I-MC-GZBY"/>
    <s v="Eli Lilly &amp; Co."/>
    <s v="Mexico"/>
    <x v="4"/>
    <m/>
    <m/>
    <m/>
    <s v="Destruction (per Kg)"/>
    <n v="2026"/>
    <n v="5"/>
    <s v="USD"/>
    <n v="478.72"/>
    <m/>
    <n v="478.72"/>
  </r>
  <r>
    <s v="J1I-MC-GZBY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J1I-MC-GZBY"/>
    <s v="Eli Lilly &amp; Co."/>
    <s v="Mexico"/>
    <x v="2"/>
    <m/>
    <m/>
    <m/>
    <s v="Freight - Returns"/>
    <n v="2026"/>
    <n v="5"/>
    <s v="USD"/>
    <n v="307.14"/>
    <m/>
    <n v="307.14"/>
  </r>
  <r>
    <s v="J1I-MC-GZBY"/>
    <s v="Eli Lilly &amp; Co."/>
    <s v="Mexico"/>
    <x v="4"/>
    <m/>
    <m/>
    <m/>
    <s v="Returns Receipt (per Receipt)"/>
    <n v="2026"/>
    <n v="5"/>
    <s v="USD"/>
    <n v="178.39920000000001"/>
    <m/>
    <n v="178.39920000000001"/>
  </r>
  <r>
    <s v="I8F-MC-GPIX"/>
    <s v="Eli Lilly &amp; Co."/>
    <s v="Mexico"/>
    <x v="0"/>
    <m/>
    <m/>
    <m/>
    <s v="Carton Boxes (per Shipper)"/>
    <n v="2026"/>
    <n v="5"/>
    <s v="USD"/>
    <n v="652.80000000000007"/>
    <m/>
    <n v="652.80000000000007"/>
  </r>
  <r>
    <s v="I8F-MC-GPIX"/>
    <s v="Eli Lilly &amp; Co."/>
    <s v="Mexico"/>
    <x v="4"/>
    <m/>
    <m/>
    <m/>
    <s v="Destruction (per Kg)"/>
    <n v="2026"/>
    <n v="5"/>
    <s v="USD"/>
    <n v="195.84"/>
    <m/>
    <n v="195.84"/>
  </r>
  <r>
    <s v="I8F-MC-GPIX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I8F-MC-GPIX"/>
    <s v="Eli Lilly &amp; Co."/>
    <s v="Mexico"/>
    <x v="2"/>
    <m/>
    <m/>
    <m/>
    <s v="Freight - Returns"/>
    <n v="2026"/>
    <n v="5"/>
    <s v="USD"/>
    <n v="307.14"/>
    <m/>
    <n v="307.14"/>
  </r>
  <r>
    <s v="I8F-MC-GPIX"/>
    <s v="Eli Lilly &amp; Co."/>
    <s v="Mexico"/>
    <x v="2"/>
    <m/>
    <m/>
    <m/>
    <s v="Freight - Shipments"/>
    <n v="2026"/>
    <n v="5"/>
    <s v="USD"/>
    <n v="23089.48"/>
    <m/>
    <n v="23089.48"/>
  </r>
  <r>
    <s v="I8F-MC-GPIX"/>
    <s v="Eli Lilly &amp; Co."/>
    <s v="Mexico"/>
    <x v="0"/>
    <m/>
    <m/>
    <m/>
    <s v="Pick and Pack (Refrigerated)"/>
    <n v="2026"/>
    <n v="5"/>
    <s v="USD"/>
    <n v="2809.8119999999999"/>
    <m/>
    <n v="2809.8119999999999"/>
  </r>
  <r>
    <s v="I8F-MC-GPIX"/>
    <s v="Eli Lilly &amp; Co."/>
    <s v="Mexico"/>
    <x v="0"/>
    <m/>
    <m/>
    <m/>
    <s v="Refurbishment (per Shipper)"/>
    <n v="2026"/>
    <n v="5"/>
    <s v="USD"/>
    <n v="1070.346"/>
    <m/>
    <n v="1070.346"/>
  </r>
  <r>
    <s v="J5P-MC-GZ02"/>
    <s v="Eli Lilly &amp; Co."/>
    <s v="Mexico"/>
    <x v="0"/>
    <m/>
    <m/>
    <m/>
    <s v="Ambient Shipment High Protection"/>
    <n v="2026"/>
    <n v="5"/>
    <s v="USD"/>
    <n v="374.64159999999998"/>
    <m/>
    <n v="374.64159999999998"/>
  </r>
  <r>
    <s v="J5P-MC-GZ02"/>
    <s v="Eli Lilly &amp; Co."/>
    <s v="Mexico"/>
    <x v="0"/>
    <m/>
    <m/>
    <m/>
    <s v="Ambient Shipment Low Protection"/>
    <n v="2026"/>
    <n v="5"/>
    <s v="USD"/>
    <n v="88.978200000000001"/>
    <m/>
    <n v="88.978200000000001"/>
  </r>
  <r>
    <s v="J5P-MC-GZ02"/>
    <s v="Eli Lilly &amp; Co."/>
    <s v="Mexico"/>
    <x v="0"/>
    <m/>
    <m/>
    <m/>
    <s v="Carton Boxes (per Shipper)"/>
    <n v="2026"/>
    <n v="5"/>
    <s v="USD"/>
    <n v="97.92"/>
    <m/>
    <n v="97.92"/>
  </r>
  <r>
    <s v="J5P-MC-GZ02"/>
    <s v="Eli Lilly &amp; Co."/>
    <s v="Mexico"/>
    <x v="4"/>
    <m/>
    <m/>
    <m/>
    <s v="Destruction (per Kg)"/>
    <n v="2026"/>
    <n v="5"/>
    <s v="USD"/>
    <n v="87.039999999999992"/>
    <m/>
    <n v="87.039999999999992"/>
  </r>
  <r>
    <s v="J5P-MC-GZ02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J5P-MC-GZ02"/>
    <s v="Eli Lilly &amp; Co."/>
    <s v="Mexico"/>
    <x v="2"/>
    <m/>
    <m/>
    <m/>
    <s v="Freight - Shipments"/>
    <n v="2026"/>
    <n v="5"/>
    <s v="USD"/>
    <n v="3012.34"/>
    <m/>
    <n v="3012.34"/>
  </r>
  <r>
    <s v="J5P-MC-GZ02"/>
    <s v="Eli Lilly &amp; Co."/>
    <s v="Mexico"/>
    <x v="0"/>
    <m/>
    <m/>
    <m/>
    <s v="Refurbishment (per Shipper)"/>
    <n v="2026"/>
    <n v="5"/>
    <s v="USD"/>
    <n v="142.71280000000002"/>
    <m/>
    <n v="142.71280000000002"/>
  </r>
  <r>
    <s v="J5P-MC-GZ01"/>
    <s v="Eli Lilly &amp; Co."/>
    <s v="Mexico"/>
    <x v="0"/>
    <m/>
    <m/>
    <m/>
    <s v="Ambient Shipment High Protection"/>
    <n v="2026"/>
    <n v="5"/>
    <s v="USD"/>
    <n v="561.9624"/>
    <m/>
    <n v="561.9624"/>
  </r>
  <r>
    <s v="J5P-MC-GZ01"/>
    <s v="Eli Lilly &amp; Co."/>
    <s v="Mexico"/>
    <x v="0"/>
    <m/>
    <m/>
    <m/>
    <s v="Ambient Shipment Low Protection"/>
    <n v="2026"/>
    <n v="5"/>
    <s v="USD"/>
    <n v="177.9564"/>
    <m/>
    <n v="177.9564"/>
  </r>
  <r>
    <s v="J5P-MC-GZ01"/>
    <s v="Eli Lilly &amp; Co."/>
    <s v="Mexico"/>
    <x v="0"/>
    <m/>
    <m/>
    <m/>
    <s v="AoR per Receipt"/>
    <n v="2026"/>
    <n v="5"/>
    <s v="USD"/>
    <n v="102.58199999999999"/>
    <m/>
    <n v="102.58199999999999"/>
  </r>
  <r>
    <s v="J5P-MC-GZ01"/>
    <s v="Eli Lilly &amp; Co."/>
    <s v="Mexico"/>
    <x v="0"/>
    <m/>
    <m/>
    <m/>
    <s v="Carton Boxes (per Shipper)"/>
    <n v="2026"/>
    <n v="5"/>
    <s v="USD"/>
    <n v="152.32"/>
    <m/>
    <n v="152.32"/>
  </r>
  <r>
    <s v="J5P-MC-GZ01"/>
    <s v="Eli Lilly &amp; Co."/>
    <s v="Mexico"/>
    <x v="0"/>
    <m/>
    <m/>
    <m/>
    <s v="Customs Clearence"/>
    <n v="2026"/>
    <n v="5"/>
    <s v="USD"/>
    <n v="312.19040000000001"/>
    <m/>
    <n v="312.19040000000001"/>
  </r>
  <r>
    <s v="J5P-MC-GZ01"/>
    <s v="Eli Lilly &amp; Co."/>
    <s v="Mexico"/>
    <x v="4"/>
    <m/>
    <m/>
    <m/>
    <s v="Destruction (per Kg)"/>
    <n v="2026"/>
    <n v="5"/>
    <s v="USD"/>
    <n v="108.8"/>
    <m/>
    <n v="108.8"/>
  </r>
  <r>
    <s v="J5P-MC-GZ01"/>
    <s v="Eli Lilly &amp; Co."/>
    <s v="Mexico"/>
    <x v="4"/>
    <m/>
    <m/>
    <m/>
    <s v="Destruction Setup Fee"/>
    <n v="2026"/>
    <n v="5"/>
    <s v="USD"/>
    <n v="936.58760000000007"/>
    <m/>
    <n v="936.58760000000007"/>
  </r>
  <r>
    <s v="J5P-MC-GZ01"/>
    <s v="Eli Lilly &amp; Co."/>
    <s v="Mexico"/>
    <x v="2"/>
    <m/>
    <m/>
    <m/>
    <s v="Freight - Shipments"/>
    <n v="2026"/>
    <n v="5"/>
    <s v="USD"/>
    <n v="8238.32"/>
    <m/>
    <n v="8238.32"/>
  </r>
  <r>
    <s v="J5P-MC-GZ01"/>
    <s v="Eli Lilly &amp; Co."/>
    <s v="Mexico"/>
    <x v="1"/>
    <m/>
    <m/>
    <m/>
    <s v="PTC Duties"/>
    <n v="2026"/>
    <n v="5"/>
    <s v="USD"/>
    <n v="1757.04"/>
    <m/>
    <n v="1757.04"/>
  </r>
  <r>
    <s v="J5P-MC-GZ01"/>
    <s v="Eli Lilly &amp; Co."/>
    <s v="Mexico"/>
    <x v="0"/>
    <m/>
    <m/>
    <m/>
    <s v="Receipt fee Ambient (per Batch)"/>
    <n v="2026"/>
    <n v="5"/>
    <s v="USD"/>
    <n v="196.23420000000002"/>
    <m/>
    <n v="196.23420000000002"/>
  </r>
  <r>
    <s v="J5P-MC-GZ01"/>
    <s v="Eli Lilly &amp; Co."/>
    <s v="Mexico"/>
    <x v="0"/>
    <m/>
    <m/>
    <m/>
    <s v="Refurbishment (per Shipper)"/>
    <n v="2026"/>
    <n v="5"/>
    <s v="USD"/>
    <n v="214.0692"/>
    <m/>
    <n v="214.0692"/>
  </r>
  <r>
    <s v="J4F-MC-CYAB"/>
    <s v="Eli Lilly &amp; Co."/>
    <s v="Mexico"/>
    <x v="4"/>
    <m/>
    <m/>
    <m/>
    <s v="Destruction (per Kg)"/>
    <n v="2026"/>
    <n v="5"/>
    <s v="USD"/>
    <n v="87.039999999999992"/>
    <m/>
    <n v="87.039999999999992"/>
  </r>
  <r>
    <s v="J4F-MC-CYAB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I8F-MC-GPJA"/>
    <s v="Eli Lilly &amp; Co."/>
    <s v="Mexico"/>
    <x v="0"/>
    <m/>
    <m/>
    <m/>
    <s v="Carton Boxes (per Shipper)"/>
    <n v="2026"/>
    <n v="5"/>
    <s v="USD"/>
    <n v="152.32"/>
    <m/>
    <n v="152.32"/>
  </r>
  <r>
    <s v="I8F-MC-GPJA"/>
    <s v="Eli Lilly &amp; Co."/>
    <s v="Mexico"/>
    <x v="2"/>
    <m/>
    <m/>
    <m/>
    <s v="Freight - Shipments"/>
    <n v="2026"/>
    <n v="5"/>
    <s v="USD"/>
    <n v="23047"/>
    <m/>
    <n v="23047"/>
  </r>
  <r>
    <s v="I8F-MC-GPJA"/>
    <s v="Eli Lilly &amp; Co."/>
    <s v="Mexico"/>
    <x v="0"/>
    <m/>
    <m/>
    <m/>
    <s v="Pick and Pack (Refrigerated)"/>
    <n v="2026"/>
    <n v="5"/>
    <s v="USD"/>
    <n v="655.6228000000001"/>
    <m/>
    <n v="655.6228000000001"/>
  </r>
  <r>
    <s v="I8F-MC-GPJA"/>
    <s v="Eli Lilly &amp; Co."/>
    <s v="Mexico"/>
    <x v="0"/>
    <m/>
    <m/>
    <m/>
    <s v="Refurbishment (per Shipper)"/>
    <n v="2026"/>
    <n v="5"/>
    <s v="USD"/>
    <n v="249.74739999999997"/>
    <m/>
    <n v="249.74739999999997"/>
  </r>
  <r>
    <s v="I8F-MC-GPJD"/>
    <s v="Eli Lilly &amp; Co."/>
    <s v="Mexico"/>
    <x v="0"/>
    <m/>
    <m/>
    <m/>
    <s v="AoR per Receipt"/>
    <n v="2026"/>
    <n v="5"/>
    <s v="USD"/>
    <n v="102.58199999999999"/>
    <m/>
    <n v="102.58199999999999"/>
  </r>
  <r>
    <s v="I8F-MC-GPJD"/>
    <s v="Eli Lilly &amp; Co."/>
    <s v="Mexico"/>
    <x v="0"/>
    <m/>
    <m/>
    <m/>
    <s v="Carton Boxes (per Shipper)"/>
    <n v="2026"/>
    <n v="5"/>
    <s v="USD"/>
    <n v="304.64"/>
    <m/>
    <n v="304.64"/>
  </r>
  <r>
    <s v="I8F-MC-GPJD"/>
    <s v="Eli Lilly &amp; Co."/>
    <s v="Mexico"/>
    <x v="2"/>
    <m/>
    <m/>
    <m/>
    <s v="Freight - Shipments"/>
    <n v="2026"/>
    <n v="5"/>
    <s v="USD"/>
    <n v="24971.55"/>
    <m/>
    <n v="24971.55"/>
  </r>
  <r>
    <s v="I8F-MC-GPJD"/>
    <s v="Eli Lilly &amp; Co."/>
    <s v="Mexico"/>
    <x v="0"/>
    <m/>
    <m/>
    <m/>
    <s v="Pick and Pack (Refrigerated)"/>
    <n v="2026"/>
    <n v="5"/>
    <s v="USD"/>
    <n v="1311.2456000000002"/>
    <m/>
    <n v="1311.2456000000002"/>
  </r>
  <r>
    <s v="I8F-MC-GPJD"/>
    <s v="Eli Lilly &amp; Co."/>
    <s v="Mexico"/>
    <x v="0"/>
    <m/>
    <m/>
    <m/>
    <s v="Receipt fee Refrigerated (per Batch)"/>
    <n v="2026"/>
    <n v="5"/>
    <s v="USD"/>
    <n v="196.23420000000002"/>
    <m/>
    <n v="196.23420000000002"/>
  </r>
  <r>
    <s v="I8F-MC-GPJD"/>
    <s v="Eli Lilly &amp; Co."/>
    <s v="Mexico"/>
    <x v="0"/>
    <m/>
    <m/>
    <m/>
    <s v="Refurbishment (per Shipper)"/>
    <n v="2026"/>
    <n v="5"/>
    <s v="USD"/>
    <n v="499.49479999999994"/>
    <m/>
    <n v="499.49479999999994"/>
  </r>
  <r>
    <s v="J2S-MC-GZMR"/>
    <s v="Eli Lilly &amp; Co."/>
    <s v="Mexico"/>
    <x v="0"/>
    <m/>
    <m/>
    <m/>
    <s v="Ambient Shipment High Protection"/>
    <n v="2026"/>
    <n v="5"/>
    <s v="USD"/>
    <n v="468.30200000000002"/>
    <m/>
    <n v="468.30200000000002"/>
  </r>
  <r>
    <s v="J2S-MC-GZMR"/>
    <s v="Eli Lilly &amp; Co."/>
    <s v="Mexico"/>
    <x v="0"/>
    <m/>
    <m/>
    <m/>
    <s v="Carton Boxes (per Shipper)"/>
    <n v="2026"/>
    <n v="5"/>
    <s v="USD"/>
    <n v="108.8"/>
    <m/>
    <n v="108.8"/>
  </r>
  <r>
    <s v="J2S-MC-GZMR"/>
    <s v="Eli Lilly &amp; Co."/>
    <s v="Mexico"/>
    <x v="2"/>
    <m/>
    <m/>
    <m/>
    <s v="Freight - Shipments"/>
    <n v="2026"/>
    <n v="5"/>
    <s v="USD"/>
    <n v="17787.440000000002"/>
    <m/>
    <n v="17787.440000000002"/>
  </r>
  <r>
    <s v="J2S-MC-GZMR"/>
    <s v="Eli Lilly &amp; Co."/>
    <s v="Mexico"/>
    <x v="0"/>
    <m/>
    <m/>
    <m/>
    <s v="Refurbishment (per Shipper)"/>
    <n v="2026"/>
    <n v="5"/>
    <s v="USD"/>
    <n v="178.39099999999999"/>
    <m/>
    <n v="178.39099999999999"/>
  </r>
  <r>
    <s v="J2O-MC-EKBG"/>
    <s v="Eli Lilly &amp; Co."/>
    <s v="Mexico"/>
    <x v="0"/>
    <m/>
    <m/>
    <m/>
    <s v="Ambient Shipment High Protection"/>
    <n v="2026"/>
    <n v="5"/>
    <s v="USD"/>
    <n v="749.28319999999997"/>
    <m/>
    <n v="749.28319999999997"/>
  </r>
  <r>
    <s v="J2O-MC-EKBG"/>
    <s v="Eli Lilly &amp; Co."/>
    <s v="Mexico"/>
    <x v="0"/>
    <m/>
    <m/>
    <m/>
    <s v="Ambient Shipment Low Protection"/>
    <n v="2026"/>
    <n v="5"/>
    <s v="USD"/>
    <n v="88.978200000000001"/>
    <m/>
    <n v="88.978200000000001"/>
  </r>
  <r>
    <s v="J2O-MC-EKBG"/>
    <s v="Eli Lilly &amp; Co."/>
    <s v="Mexico"/>
    <x v="0"/>
    <m/>
    <m/>
    <m/>
    <s v="Carton Boxes (per Shipper)"/>
    <n v="2026"/>
    <n v="5"/>
    <s v="USD"/>
    <n v="184.95999999999998"/>
    <m/>
    <n v="184.95999999999998"/>
  </r>
  <r>
    <s v="J2O-MC-EKBG"/>
    <s v="Eli Lilly &amp; Co."/>
    <s v="Mexico"/>
    <x v="4"/>
    <m/>
    <m/>
    <m/>
    <s v="Destruction (per Kg)"/>
    <n v="2026"/>
    <n v="5"/>
    <s v="USD"/>
    <n v="21.759999999999998"/>
    <m/>
    <n v="21.759999999999998"/>
  </r>
  <r>
    <s v="J2O-MC-EKBG"/>
    <s v="Eli Lilly &amp; Co."/>
    <s v="Mexico"/>
    <x v="4"/>
    <m/>
    <m/>
    <m/>
    <s v="Destruction Setup Fee"/>
    <n v="2026"/>
    <n v="5"/>
    <s v="USD"/>
    <n v="468.29380000000003"/>
    <m/>
    <n v="468.29380000000003"/>
  </r>
  <r>
    <s v="J2O-MC-EKBG"/>
    <s v="Eli Lilly &amp; Co."/>
    <s v="Mexico"/>
    <x v="2"/>
    <m/>
    <m/>
    <m/>
    <s v="Freight - Shipments"/>
    <n v="2026"/>
    <n v="5"/>
    <s v="USD"/>
    <n v="11595.24"/>
    <m/>
    <n v="11595.24"/>
  </r>
  <r>
    <s v="J2O-MC-EKBG"/>
    <s v="Eli Lilly &amp; Co."/>
    <s v="Mexico"/>
    <x v="0"/>
    <m/>
    <m/>
    <m/>
    <s v="Refurbishment (per Shipper)"/>
    <n v="2026"/>
    <n v="5"/>
    <s v="USD"/>
    <n v="285.42560000000003"/>
    <m/>
    <n v="285.42560000000003"/>
  </r>
  <r>
    <s v="J6E-MC-KWAN"/>
    <s v="Eli Lilly &amp; Co."/>
    <s v="Mexico"/>
    <x v="0"/>
    <m/>
    <m/>
    <m/>
    <s v="AoR per Receipt"/>
    <n v="2026"/>
    <n v="5"/>
    <s v="USD"/>
    <n v="205.16399999999999"/>
    <m/>
    <n v="205.16399999999999"/>
  </r>
  <r>
    <s v="J6E-MC-KWAN"/>
    <s v="Eli Lilly &amp; Co."/>
    <s v="Mexico"/>
    <x v="0"/>
    <m/>
    <m/>
    <m/>
    <s v="Customs Clearence"/>
    <n v="2026"/>
    <n v="5"/>
    <s v="USD"/>
    <n v="624.38080000000002"/>
    <m/>
    <n v="624.38080000000002"/>
  </r>
  <r>
    <s v="J6E-MC-KWAN"/>
    <s v="Eli Lilly &amp; Co."/>
    <s v="Mexico"/>
    <x v="0"/>
    <m/>
    <m/>
    <m/>
    <s v="Expedited Receipt Fee"/>
    <n v="2026"/>
    <n v="5"/>
    <s v="USD"/>
    <n v="196.2424"/>
    <m/>
    <n v="196.2424"/>
  </r>
  <r>
    <s v="J6E-MC-KWAN"/>
    <s v="Eli Lilly &amp; Co."/>
    <s v="Mexico"/>
    <x v="1"/>
    <m/>
    <m/>
    <m/>
    <s v="PTC Duties"/>
    <n v="2026"/>
    <n v="5"/>
    <s v="USD"/>
    <n v="7899.65"/>
    <m/>
    <n v="7899.65"/>
  </r>
  <r>
    <s v="J6E-MC-KWAN"/>
    <s v="Eli Lilly &amp; Co."/>
    <s v="Mexico"/>
    <x v="0"/>
    <m/>
    <m/>
    <m/>
    <s v="Receipt fee Ambient (per Batch)"/>
    <n v="2026"/>
    <n v="5"/>
    <s v="USD"/>
    <n v="196.23420000000002"/>
    <m/>
    <n v="196.23420000000002"/>
  </r>
  <r>
    <s v="J6E-MC-KWAN"/>
    <s v="Eli Lilly &amp; Co."/>
    <s v="Mexico"/>
    <x v="0"/>
    <m/>
    <m/>
    <m/>
    <s v="Receipt fee Refrigerated (per Batch)"/>
    <n v="2026"/>
    <n v="5"/>
    <s v="USD"/>
    <n v="392.46840000000003"/>
    <m/>
    <n v="392.46840000000003"/>
  </r>
  <r>
    <s v="J6E-MC-KWAN"/>
    <s v="Eli Lilly &amp; Co."/>
    <s v="Mexico"/>
    <x v="0"/>
    <m/>
    <m/>
    <m/>
    <s v="Receipt more than 150 kits (per Hour)"/>
    <n v="2026"/>
    <n v="5"/>
    <s v="USD"/>
    <n v="176.62799999999999"/>
    <m/>
    <n v="176.62799999999999"/>
  </r>
  <r>
    <s v="I6T-MC-AMCD"/>
    <s v="Eli Lilly &amp; Co."/>
    <s v="Mexico"/>
    <x v="0"/>
    <m/>
    <m/>
    <m/>
    <s v="Carton Boxes (per Shipper)"/>
    <n v="2026"/>
    <n v="5"/>
    <s v="USD"/>
    <n v="217.6"/>
    <m/>
    <n v="217.6"/>
  </r>
  <r>
    <s v="I6T-MC-AMCD"/>
    <s v="Eli Lilly &amp; Co."/>
    <s v="Mexico"/>
    <x v="2"/>
    <m/>
    <m/>
    <m/>
    <s v="Freight - Shipments"/>
    <n v="2026"/>
    <n v="5"/>
    <s v="USD"/>
    <n v="9064.02"/>
    <m/>
    <n v="9064.02"/>
  </r>
  <r>
    <s v="I6T-MC-AMCD"/>
    <s v="Eli Lilly &amp; Co."/>
    <s v="Mexico"/>
    <x v="0"/>
    <m/>
    <m/>
    <m/>
    <s v="Pick and Pack (Refrigerated)"/>
    <n v="2026"/>
    <n v="5"/>
    <s v="USD"/>
    <n v="936.60400000000004"/>
    <m/>
    <n v="936.60400000000004"/>
  </r>
  <r>
    <s v="I6T-MC-AMCD"/>
    <s v="Eli Lilly &amp; Co."/>
    <s v="Mexico"/>
    <x v="0"/>
    <m/>
    <m/>
    <m/>
    <s v="Refurbishment (per Shipper)"/>
    <n v="2026"/>
    <n v="5"/>
    <s v="USD"/>
    <n v="356.78199999999998"/>
    <m/>
    <n v="356.78199999999998"/>
  </r>
  <r>
    <s v="I6T-MC-AMCE"/>
    <s v="Eli Lilly &amp; Co."/>
    <s v="Mexico"/>
    <x v="0"/>
    <m/>
    <m/>
    <m/>
    <s v="Carton Boxes (per Shipper)"/>
    <n v="2026"/>
    <n v="5"/>
    <s v="USD"/>
    <n v="65.28"/>
    <m/>
    <n v="65.28"/>
  </r>
  <r>
    <s v="I6T-MC-AMCE"/>
    <s v="Eli Lilly &amp; Co."/>
    <s v="Mexico"/>
    <x v="2"/>
    <m/>
    <m/>
    <m/>
    <s v="Freight - Shipments"/>
    <n v="2026"/>
    <n v="5"/>
    <s v="USD"/>
    <n v="896.28"/>
    <m/>
    <n v="896.28"/>
  </r>
  <r>
    <s v="I6T-MC-AMCE"/>
    <s v="Eli Lilly &amp; Co."/>
    <s v="Mexico"/>
    <x v="0"/>
    <m/>
    <m/>
    <m/>
    <s v="Pick and Pack (Refrigerated)"/>
    <n v="2026"/>
    <n v="5"/>
    <s v="USD"/>
    <n v="280.9812"/>
    <m/>
    <n v="280.9812"/>
  </r>
  <r>
    <s v="I6T-MC-AMCE"/>
    <s v="Eli Lilly &amp; Co."/>
    <s v="Mexico"/>
    <x v="0"/>
    <m/>
    <m/>
    <m/>
    <s v="Refurbishment (per Shipper)"/>
    <n v="2026"/>
    <n v="5"/>
    <s v="USD"/>
    <n v="107.0346"/>
    <m/>
    <n v="107.0346"/>
  </r>
  <r>
    <s v="J2A-MC-GZPW"/>
    <s v="Eli Lilly &amp; Co."/>
    <s v="Mexico"/>
    <x v="0"/>
    <m/>
    <m/>
    <m/>
    <s v="Ambient Shipment High Protection"/>
    <n v="2026"/>
    <n v="5"/>
    <s v="USD"/>
    <n v="1873.2080000000001"/>
    <m/>
    <n v="1873.2080000000001"/>
  </r>
  <r>
    <s v="J2A-MC-GZPW"/>
    <s v="Eli Lilly &amp; Co."/>
    <s v="Mexico"/>
    <x v="0"/>
    <m/>
    <m/>
    <m/>
    <s v="Ambient Shipment Low Protection"/>
    <n v="2026"/>
    <n v="5"/>
    <s v="USD"/>
    <n v="444.89100000000008"/>
    <m/>
    <n v="444.89100000000008"/>
  </r>
  <r>
    <s v="J2A-MC-GZPW"/>
    <s v="Eli Lilly &amp; Co."/>
    <s v="Mexico"/>
    <x v="0"/>
    <m/>
    <m/>
    <m/>
    <s v="Carton Boxes (per Shipper)"/>
    <n v="2026"/>
    <n v="5"/>
    <s v="USD"/>
    <n v="489.6"/>
    <m/>
    <n v="489.6"/>
  </r>
  <r>
    <s v="J2A-MC-GZPW"/>
    <s v="Eli Lilly &amp; Co."/>
    <s v="Mexico"/>
    <x v="2"/>
    <m/>
    <m/>
    <m/>
    <s v="Freight - Shipments"/>
    <n v="2026"/>
    <n v="5"/>
    <s v="USD"/>
    <n v="25023.179999999989"/>
    <m/>
    <n v="25023.179999999989"/>
  </r>
  <r>
    <s v="J2A-MC-GZPW"/>
    <s v="Eli Lilly &amp; Co."/>
    <s v="Mexico"/>
    <x v="0"/>
    <m/>
    <m/>
    <m/>
    <s v="Refurbishment (per Shipper)"/>
    <n v="2026"/>
    <n v="5"/>
    <s v="USD"/>
    <n v="713.56399999999996"/>
    <m/>
    <n v="713.56399999999996"/>
  </r>
  <r>
    <s v="N1T-MC-TZ01"/>
    <s v="Eli Lilly &amp; Co."/>
    <s v="Mexico"/>
    <x v="0"/>
    <m/>
    <m/>
    <m/>
    <s v="AoR per Receipt"/>
    <n v="2026"/>
    <n v="5"/>
    <s v="USD"/>
    <n v="102.58199999999999"/>
    <m/>
    <n v="102.58199999999999"/>
  </r>
  <r>
    <s v="N1T-MC-TZ01"/>
    <s v="Eli Lilly &amp; Co."/>
    <s v="Mexico"/>
    <x v="0"/>
    <m/>
    <m/>
    <m/>
    <s v="Carton Boxes (per Shipper)"/>
    <n v="2026"/>
    <n v="5"/>
    <s v="USD"/>
    <n v="65.28"/>
    <m/>
    <n v="65.28"/>
  </r>
  <r>
    <s v="N1T-MC-TZ01"/>
    <s v="Eli Lilly &amp; Co."/>
    <s v="Mexico"/>
    <x v="0"/>
    <m/>
    <m/>
    <m/>
    <s v="Customs Clearence"/>
    <n v="2026"/>
    <n v="5"/>
    <s v="USD"/>
    <n v="624.38080000000002"/>
    <m/>
    <n v="624.38080000000002"/>
  </r>
  <r>
    <s v="N1T-MC-TZ01"/>
    <s v="Eli Lilly &amp; Co."/>
    <s v="Mexico"/>
    <x v="2"/>
    <m/>
    <m/>
    <m/>
    <s v="Freight - Shipments"/>
    <n v="2026"/>
    <n v="5"/>
    <s v="USD"/>
    <n v="2651.24"/>
    <m/>
    <n v="2651.24"/>
  </r>
  <r>
    <s v="N1T-MC-TZ01"/>
    <s v="Eli Lilly &amp; Co."/>
    <s v="Mexico"/>
    <x v="0"/>
    <m/>
    <m/>
    <m/>
    <s v="Pick and Pack (Refrigerated)"/>
    <n v="2026"/>
    <n v="5"/>
    <s v="USD"/>
    <n v="280.9812"/>
    <m/>
    <n v="280.9812"/>
  </r>
  <r>
    <s v="N1T-MC-TZ01"/>
    <s v="Eli Lilly &amp; Co."/>
    <s v="Mexico"/>
    <x v="1"/>
    <m/>
    <m/>
    <m/>
    <s v="PTC Duties"/>
    <n v="2026"/>
    <n v="5"/>
    <s v="USD"/>
    <n v="13868.73"/>
    <m/>
    <n v="13868.73"/>
  </r>
  <r>
    <s v="N1T-MC-TZ01"/>
    <s v="Eli Lilly &amp; Co."/>
    <s v="Mexico"/>
    <x v="0"/>
    <m/>
    <m/>
    <m/>
    <s v="Receipt fee Refrigerated (per Batch)"/>
    <n v="2026"/>
    <n v="5"/>
    <s v="USD"/>
    <n v="196.23420000000002"/>
    <m/>
    <n v="196.23420000000002"/>
  </r>
  <r>
    <s v="N1T-MC-TZ01"/>
    <s v="Eli Lilly &amp; Co."/>
    <s v="Mexico"/>
    <x v="0"/>
    <m/>
    <m/>
    <m/>
    <s v="Receipt more than 150 kits (per Hour)"/>
    <n v="2026"/>
    <n v="5"/>
    <s v="USD"/>
    <n v="294.38"/>
    <m/>
    <n v="294.38"/>
  </r>
  <r>
    <s v="N1T-MC-TZ01"/>
    <s v="Eli Lilly &amp; Co."/>
    <s v="Mexico"/>
    <x v="0"/>
    <m/>
    <m/>
    <m/>
    <s v="Refurbishment (per Shipper)"/>
    <n v="2026"/>
    <n v="5"/>
    <s v="USD"/>
    <n v="107.0346"/>
    <m/>
    <n v="107.0346"/>
  </r>
  <r>
    <s v="N1T-MC-RT01"/>
    <s v="Eli Lilly &amp; Co."/>
    <s v="Mexico"/>
    <x v="0"/>
    <m/>
    <m/>
    <m/>
    <s v="Carton Boxes (per Shipper)"/>
    <n v="2026"/>
    <n v="5"/>
    <s v="USD"/>
    <n v="65.28"/>
    <m/>
    <n v="65.28"/>
  </r>
  <r>
    <s v="N1T-MC-RT01"/>
    <s v="Eli Lilly &amp; Co."/>
    <s v="Mexico"/>
    <x v="0"/>
    <m/>
    <m/>
    <m/>
    <s v="Customs Clearence"/>
    <n v="2026"/>
    <n v="5"/>
    <s v="USD"/>
    <n v="312.19040000000001"/>
    <m/>
    <n v="312.19040000000001"/>
  </r>
  <r>
    <s v="N1T-MC-RT01"/>
    <s v="Eli Lilly &amp; Co."/>
    <s v="Mexico"/>
    <x v="2"/>
    <m/>
    <m/>
    <m/>
    <s v="Freight - Shipments"/>
    <n v="2026"/>
    <n v="5"/>
    <s v="USD"/>
    <n v="2632.44"/>
    <m/>
    <n v="2632.44"/>
  </r>
  <r>
    <s v="N1T-MC-RT01"/>
    <s v="Eli Lilly &amp; Co."/>
    <s v="Mexico"/>
    <x v="0"/>
    <m/>
    <m/>
    <m/>
    <s v="Pick and Pack (Refrigerated)"/>
    <n v="2026"/>
    <n v="5"/>
    <s v="USD"/>
    <n v="280.9812"/>
    <m/>
    <n v="280.9812"/>
  </r>
  <r>
    <s v="N1T-MC-RT01"/>
    <s v="Eli Lilly &amp; Co."/>
    <s v="Mexico"/>
    <x v="1"/>
    <m/>
    <m/>
    <m/>
    <s v="PTC Duties"/>
    <n v="2026"/>
    <n v="5"/>
    <s v="USD"/>
    <n v="3988.3599999999997"/>
    <m/>
    <n v="3988.3599999999997"/>
  </r>
  <r>
    <s v="N1T-MC-RT01"/>
    <s v="Eli Lilly &amp; Co."/>
    <s v="Mexico"/>
    <x v="0"/>
    <m/>
    <m/>
    <m/>
    <s v="Refurbishment (per Shipper)"/>
    <n v="2026"/>
    <n v="5"/>
    <s v="USD"/>
    <n v="107.0346"/>
    <m/>
    <n v="107.0346"/>
  </r>
  <r>
    <s v="J2A-MC-GZPS"/>
    <s v="Eli Lilly &amp; Co."/>
    <s v="Mexico"/>
    <x v="0"/>
    <m/>
    <m/>
    <m/>
    <s v="Ambient Shipment High Protection"/>
    <n v="2026"/>
    <n v="5"/>
    <s v="USD"/>
    <n v="1311.2456000000002"/>
    <m/>
    <n v="1311.2456000000002"/>
  </r>
  <r>
    <s v="J2A-MC-GZPS"/>
    <s v="Eli Lilly &amp; Co."/>
    <s v="Mexico"/>
    <x v="0"/>
    <m/>
    <m/>
    <m/>
    <s v="Ambient Shipment Low Protection"/>
    <n v="2026"/>
    <n v="5"/>
    <s v="USD"/>
    <n v="533.86919999999998"/>
    <m/>
    <n v="533.86919999999998"/>
  </r>
  <r>
    <s v="J2A-MC-GZPS"/>
    <s v="Eli Lilly &amp; Co."/>
    <s v="Mexico"/>
    <x v="0"/>
    <m/>
    <m/>
    <m/>
    <s v="AoR per Receipt"/>
    <n v="2026"/>
    <n v="5"/>
    <s v="USD"/>
    <n v="307.74600000000004"/>
    <m/>
    <n v="307.74600000000004"/>
  </r>
  <r>
    <s v="J2A-MC-GZPS"/>
    <s v="Eli Lilly &amp; Co."/>
    <s v="Mexico"/>
    <x v="0"/>
    <m/>
    <m/>
    <m/>
    <s v="Carton Boxes (per Shipper)"/>
    <n v="2026"/>
    <n v="5"/>
    <s v="USD"/>
    <n v="391.68"/>
    <m/>
    <n v="391.68"/>
  </r>
  <r>
    <s v="J2A-MC-GZPS"/>
    <s v="Eli Lilly &amp; Co."/>
    <s v="Mexico"/>
    <x v="0"/>
    <m/>
    <m/>
    <m/>
    <s v="Customs Clearence"/>
    <n v="2026"/>
    <n v="5"/>
    <s v="USD"/>
    <n v="624.38080000000002"/>
    <m/>
    <n v="624.38080000000002"/>
  </r>
  <r>
    <s v="J2A-MC-GZPS"/>
    <s v="Eli Lilly &amp; Co."/>
    <s v="Mexico"/>
    <x v="2"/>
    <m/>
    <m/>
    <m/>
    <s v="Freight - Shipments"/>
    <n v="2026"/>
    <n v="5"/>
    <s v="USD"/>
    <n v="7570.24"/>
    <m/>
    <n v="7570.24"/>
  </r>
  <r>
    <s v="J2A-MC-GZPS"/>
    <s v="Eli Lilly &amp; Co."/>
    <s v="Mexico"/>
    <x v="1"/>
    <m/>
    <m/>
    <m/>
    <s v="PTC Duties"/>
    <n v="2026"/>
    <n v="5"/>
    <s v="USD"/>
    <n v="7635.51"/>
    <m/>
    <n v="7635.51"/>
  </r>
  <r>
    <s v="J2A-MC-GZPS"/>
    <s v="Eli Lilly &amp; Co."/>
    <s v="Mexico"/>
    <x v="0"/>
    <m/>
    <m/>
    <m/>
    <s v="Receipt fee Ambient (per Batch)"/>
    <n v="2026"/>
    <n v="5"/>
    <s v="USD"/>
    <n v="3139.7472000000002"/>
    <m/>
    <n v="3139.7472000000002"/>
  </r>
  <r>
    <s v="J2A-MC-GZPS"/>
    <s v="Eli Lilly &amp; Co."/>
    <s v="Mexico"/>
    <x v="0"/>
    <m/>
    <m/>
    <m/>
    <s v="Receipt more than 150 kits (per Hour)"/>
    <n v="2026"/>
    <n v="5"/>
    <s v="USD"/>
    <n v="58.876000000000005"/>
    <m/>
    <n v="58.876000000000005"/>
  </r>
  <r>
    <s v="J2A-MC-GZPS"/>
    <s v="Eli Lilly &amp; Co."/>
    <s v="Mexico"/>
    <x v="0"/>
    <m/>
    <m/>
    <m/>
    <s v="Refurbishment (per Shipper)"/>
    <n v="2026"/>
    <n v="5"/>
    <s v="USD"/>
    <n v="535.173"/>
    <m/>
    <n v="535.173"/>
  </r>
  <r>
    <s v="J2A-MC-GZPT"/>
    <s v="Eli Lilly &amp; Co."/>
    <s v="Mexico"/>
    <x v="0"/>
    <m/>
    <m/>
    <m/>
    <s v="Ambient Shipment High Protection"/>
    <n v="2026"/>
    <n v="5"/>
    <s v="USD"/>
    <n v="655.6228000000001"/>
    <m/>
    <n v="655.6228000000001"/>
  </r>
  <r>
    <s v="J2A-MC-GZPT"/>
    <s v="Eli Lilly &amp; Co."/>
    <s v="Mexico"/>
    <x v="0"/>
    <m/>
    <m/>
    <m/>
    <s v="Carton Boxes (per Shipper)"/>
    <n v="2026"/>
    <n v="5"/>
    <s v="USD"/>
    <n v="239.36"/>
    <m/>
    <n v="239.36"/>
  </r>
  <r>
    <s v="J2A-MC-GZPT"/>
    <s v="Eli Lilly &amp; Co."/>
    <s v="Mexico"/>
    <x v="0"/>
    <m/>
    <m/>
    <m/>
    <s v="Customs Clearence"/>
    <n v="2026"/>
    <n v="5"/>
    <s v="USD"/>
    <n v="312.19040000000001"/>
    <m/>
    <n v="312.19040000000001"/>
  </r>
  <r>
    <s v="J2A-MC-GZPT"/>
    <s v="Eli Lilly &amp; Co."/>
    <s v="Mexico"/>
    <x v="2"/>
    <m/>
    <m/>
    <m/>
    <s v="Freight - Shipments"/>
    <n v="2026"/>
    <n v="5"/>
    <s v="USD"/>
    <n v="4443.8"/>
    <m/>
    <n v="4443.8"/>
  </r>
  <r>
    <s v="J2A-MC-GZPT"/>
    <s v="Eli Lilly &amp; Co."/>
    <s v="Mexico"/>
    <x v="1"/>
    <m/>
    <m/>
    <m/>
    <s v="PTC Duties"/>
    <n v="2026"/>
    <n v="5"/>
    <s v="USD"/>
    <n v="8758.6200000000008"/>
    <m/>
    <n v="8758.6200000000008"/>
  </r>
  <r>
    <s v="J2A-MC-GZPT"/>
    <s v="Eli Lilly &amp; Co."/>
    <s v="Mexico"/>
    <x v="0"/>
    <m/>
    <m/>
    <m/>
    <s v="Refurbishment (per Shipper)"/>
    <n v="2026"/>
    <n v="5"/>
    <s v="USD"/>
    <n v="392.46019999999999"/>
    <m/>
    <n v="392.46019999999999"/>
  </r>
  <r>
    <s v="D3465C00001 Returns and Destructions"/>
    <s v="IQVIA"/>
    <s v="Mexico"/>
    <x v="5"/>
    <m/>
    <m/>
    <m/>
    <s v="Storage of Returns (per Pallet)"/>
    <n v="2026"/>
    <n v="5"/>
    <s v="USD"/>
    <n v="311.44"/>
    <m/>
    <n v="311.44"/>
  </r>
  <r>
    <s v="67652000PCR3002_anc_returns"/>
    <s v="Janssen"/>
    <s v="Mexico"/>
    <x v="5"/>
    <m/>
    <m/>
    <m/>
    <s v="Storage of Returns (per Pallet)"/>
    <n v="2026"/>
    <n v="5"/>
    <s v="USD"/>
    <n v="436.68187499999999"/>
    <m/>
    <n v="436.68187499999999"/>
  </r>
  <r>
    <s v="73841937NSC3003_Anc_Returns"/>
    <s v="Janssen"/>
    <s v="Mexico"/>
    <x v="2"/>
    <m/>
    <m/>
    <m/>
    <s v="Freight - Returns"/>
    <n v="2026"/>
    <n v="5"/>
    <s v="USD"/>
    <n v="325.94"/>
    <m/>
    <n v="325.94"/>
  </r>
  <r>
    <s v="73841937NSC3003_Anc_Returns"/>
    <s v="Janssen"/>
    <s v="Mexico"/>
    <x v="4"/>
    <m/>
    <m/>
    <m/>
    <s v="Reconciliation of Returns (per Hour)"/>
    <n v="2026"/>
    <n v="5"/>
    <s v="USD"/>
    <n v="101.88815"/>
    <m/>
    <n v="101.88815"/>
  </r>
  <r>
    <s v="73841937NSC3003_Anc_Returns"/>
    <s v="Janssen"/>
    <s v="Mexico"/>
    <x v="4"/>
    <m/>
    <m/>
    <m/>
    <s v="Returns Receipt (per Receipt)"/>
    <n v="2026"/>
    <n v="5"/>
    <s v="USD"/>
    <n v="267.45425"/>
    <m/>
    <n v="267.45425"/>
  </r>
  <r>
    <s v="73841937NSC3003_Anc_Returns"/>
    <s v="Janssen"/>
    <s v="Mexico"/>
    <x v="5"/>
    <m/>
    <m/>
    <m/>
    <s v="Storage of Returns (per Pallet)"/>
    <n v="2026"/>
    <n v="5"/>
    <s v="USD"/>
    <n v="174.67274999999998"/>
    <m/>
    <n v="174.67274999999998"/>
  </r>
  <r>
    <s v="AC-065A310 Returns and Destructions"/>
    <s v="Janssen"/>
    <s v="Mexico"/>
    <x v="5"/>
    <m/>
    <m/>
    <m/>
    <s v="Storage of Returns (per Pallet)"/>
    <n v="2026"/>
    <n v="5"/>
    <s v="USD"/>
    <n v="87.33637499999999"/>
    <m/>
    <n v="87.33637499999999"/>
  </r>
  <r>
    <s v="AC-055-315 Returns and Destructions"/>
    <s v="Janssen"/>
    <s v="Mexico"/>
    <x v="2"/>
    <m/>
    <m/>
    <m/>
    <s v="Freight - Returns"/>
    <n v="2026"/>
    <n v="5"/>
    <s v="USD"/>
    <n v="440.03999999999996"/>
    <m/>
    <n v="440.03999999999996"/>
  </r>
  <r>
    <s v="AC-055-315 Returns and Destructions"/>
    <s v="Janssen"/>
    <s v="Mexico"/>
    <x v="5"/>
    <m/>
    <m/>
    <m/>
    <s v="Non-Drug Storage Ambient (per Pallet)"/>
    <n v="2026"/>
    <n v="5"/>
    <s v="USD"/>
    <n v="87.33637499999999"/>
    <m/>
    <n v="87.33637499999999"/>
  </r>
  <r>
    <s v="AC-055-315 Returns and Destructions"/>
    <s v="Janssen"/>
    <s v="Mexico"/>
    <x v="4"/>
    <m/>
    <m/>
    <m/>
    <s v="Reconciliation of Returns (per Hour)"/>
    <n v="2026"/>
    <n v="5"/>
    <s v="USD"/>
    <n v="50.944074999999998"/>
    <m/>
    <n v="50.944074999999998"/>
  </r>
  <r>
    <s v="AC-055-315 Returns and Destructions"/>
    <s v="Janssen"/>
    <s v="Mexico"/>
    <x v="4"/>
    <m/>
    <m/>
    <m/>
    <s v="Returns Receipt (per Receipt)"/>
    <n v="2026"/>
    <n v="5"/>
    <s v="USD"/>
    <n v="133.727125"/>
    <m/>
    <n v="133.727125"/>
  </r>
  <r>
    <s v="AC-055-315 Returns and Destructions"/>
    <s v="Janssen"/>
    <s v="Mexico"/>
    <x v="5"/>
    <m/>
    <m/>
    <m/>
    <s v="Storage of Returns (per Pallet)"/>
    <n v="2026"/>
    <n v="5"/>
    <s v="USD"/>
    <n v="349.34549999999996"/>
    <m/>
    <n v="349.34549999999996"/>
  </r>
  <r>
    <s v="61186372NSC3002_anc_returns"/>
    <s v="Janssen"/>
    <s v="Mexico"/>
    <x v="5"/>
    <m/>
    <m/>
    <m/>
    <s v="Storage Ambient (per Pallet)"/>
    <n v="2026"/>
    <n v="5"/>
    <s v="USD"/>
    <n v="181.94434999999999"/>
    <m/>
    <n v="181.94434999999999"/>
  </r>
  <r>
    <s v="61186372NSC3001 Returns and Destructions"/>
    <s v="Janssen"/>
    <s v="Mexico"/>
    <x v="5"/>
    <m/>
    <m/>
    <m/>
    <s v="Storage of Returns (per Pallet)"/>
    <n v="2026"/>
    <n v="5"/>
    <s v="USD"/>
    <n v="262.00912499999998"/>
    <m/>
    <n v="262.00912499999998"/>
  </r>
  <r>
    <s v="17000139BLC3002_anc_returns"/>
    <s v="Janssen"/>
    <s v="Mexico"/>
    <x v="5"/>
    <m/>
    <m/>
    <m/>
    <s v="Non-Drug Storage Ambient (per Pallet)"/>
    <n v="2026"/>
    <n v="5"/>
    <s v="USD"/>
    <n v="87.33637499999999"/>
    <m/>
    <n v="87.33637499999999"/>
  </r>
  <r>
    <s v="17000139BLC3002_anc_returns"/>
    <s v="Janssen"/>
    <s v="Mexico"/>
    <x v="5"/>
    <m/>
    <m/>
    <m/>
    <s v="Storage Ambient (per Pallet)"/>
    <n v="2026"/>
    <n v="5"/>
    <s v="USD"/>
    <n v="181.94434999999999"/>
    <m/>
    <n v="181.94434999999999"/>
  </r>
  <r>
    <s v="17000139BLC3002_anc_returns"/>
    <s v="Janssen"/>
    <s v="Mexico"/>
    <x v="5"/>
    <m/>
    <m/>
    <m/>
    <s v="Storage of Returns (per Pallet)"/>
    <n v="2026"/>
    <n v="5"/>
    <s v="USD"/>
    <n v="87.33637499999999"/>
    <m/>
    <n v="87.33637499999999"/>
  </r>
  <r>
    <s v="80202135IIM2001 Returns and Destructions"/>
    <s v="Janssen"/>
    <s v="Mexico"/>
    <x v="5"/>
    <m/>
    <m/>
    <m/>
    <s v="Non-Drug Storage Ambient (per Pallet)"/>
    <n v="2026"/>
    <n v="5"/>
    <s v="USD"/>
    <n v="174.67274999999998"/>
    <m/>
    <n v="174.67274999999998"/>
  </r>
  <r>
    <s v="MK-7339-002 (local)"/>
    <s v="Merck Sharp and Dohme LLC"/>
    <s v="Mexico"/>
    <x v="2"/>
    <m/>
    <m/>
    <m/>
    <s v="Freight - Returns"/>
    <n v="2026"/>
    <n v="5"/>
    <s v="USD"/>
    <n v="1004.0400000000001"/>
    <m/>
    <n v="1004.0400000000001"/>
  </r>
  <r>
    <s v="MK-7339-002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7902-001 (local)"/>
    <s v="Merck Sharp and Dohme LLC"/>
    <s v="Mexico"/>
    <x v="4"/>
    <m/>
    <m/>
    <m/>
    <s v="Reconciliation of Returns (per Hour)"/>
    <n v="2026"/>
    <n v="5"/>
    <s v="USD"/>
    <n v="81.11999999999999"/>
    <m/>
    <n v="81.11999999999999"/>
  </r>
  <r>
    <s v="MK-7902-001 (local)"/>
    <s v="Merck Sharp and Dohme LLC"/>
    <s v="Mexico"/>
    <x v="4"/>
    <m/>
    <m/>
    <m/>
    <s v="Returns Receipt (per Receipt)"/>
    <n v="2026"/>
    <n v="5"/>
    <s v="USD"/>
    <n v="135.19999999999999"/>
    <m/>
    <n v="135.19999999999999"/>
  </r>
  <r>
    <s v="MK-7902-001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7339-008 (Local)"/>
    <s v="Merck Sharp and Dohme LLC"/>
    <s v="Mexico"/>
    <x v="2"/>
    <m/>
    <m/>
    <m/>
    <s v="Freight - Returns"/>
    <n v="2026"/>
    <n v="5"/>
    <s v="USD"/>
    <n v="571.14"/>
    <m/>
    <n v="571.14"/>
  </r>
  <r>
    <s v="MK-7339-008 (Local)"/>
    <s v="Merck Sharp and Dohme LLC"/>
    <s v="Mexico"/>
    <x v="4"/>
    <m/>
    <m/>
    <m/>
    <s v="Reconciliation of Returns (per Hour)"/>
    <n v="2026"/>
    <n v="5"/>
    <s v="USD"/>
    <n v="540.79999999999995"/>
    <m/>
    <n v="540.79999999999995"/>
  </r>
  <r>
    <s v="MK-7339-008 (Local)"/>
    <s v="Merck Sharp and Dohme LLC"/>
    <s v="Mexico"/>
    <x v="4"/>
    <m/>
    <m/>
    <m/>
    <s v="Returns Receipt (per Receipt)"/>
    <n v="2026"/>
    <n v="5"/>
    <s v="USD"/>
    <n v="811.19999999999993"/>
    <m/>
    <n v="811.19999999999993"/>
  </r>
  <r>
    <s v="MK-7339-008 (Local)"/>
    <s v="Merck Sharp and Dohme LLC"/>
    <s v="Mexico"/>
    <x v="5"/>
    <m/>
    <m/>
    <m/>
    <s v="Storage of Returns (per Pallet)"/>
    <n v="2026"/>
    <n v="5"/>
    <s v="USD"/>
    <n v="231.78"/>
    <m/>
    <n v="231.78"/>
  </r>
  <r>
    <s v="MK-7339-007 (Local)"/>
    <s v="Merck Sharp and Dohme LLC"/>
    <s v="Mexico"/>
    <x v="2"/>
    <m/>
    <m/>
    <m/>
    <s v="Freight - Returns"/>
    <n v="2026"/>
    <n v="5"/>
    <s v="USD"/>
    <n v="889.94"/>
    <m/>
    <n v="889.94"/>
  </r>
  <r>
    <s v="MK-7339-007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3475-991 (Local)"/>
    <s v="Merck Sharp and Dohme LLC"/>
    <s v="Mexico"/>
    <x v="2"/>
    <m/>
    <m/>
    <m/>
    <s v="Freight - Returns"/>
    <n v="2026"/>
    <n v="5"/>
    <s v="USD"/>
    <n v="783.48"/>
    <m/>
    <n v="783.48"/>
  </r>
  <r>
    <s v="MK-3475-991 (Local)"/>
    <s v="Merck Sharp and Dohme LLC"/>
    <s v="Mexico"/>
    <x v="5"/>
    <m/>
    <m/>
    <m/>
    <s v="Storage of Returns (per Pallet)"/>
    <n v="2026"/>
    <n v="5"/>
    <s v="USD"/>
    <n v="231.78"/>
    <m/>
    <n v="231.78"/>
  </r>
  <r>
    <s v="MK-6482-012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7684A-003 (Local)"/>
    <s v="Merck Sharp and Dohme LLC"/>
    <s v="Mexico"/>
    <x v="2"/>
    <m/>
    <m/>
    <m/>
    <s v="Freight - Returns"/>
    <n v="2026"/>
    <n v="5"/>
    <s v="USD"/>
    <n v="363.53999999999996"/>
    <m/>
    <n v="363.53999999999996"/>
  </r>
  <r>
    <s v="MK-7684A-003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3475-B49 (local)"/>
    <s v="Merck Sharp and Dohme LLC"/>
    <s v="Mexico"/>
    <x v="4"/>
    <m/>
    <m/>
    <m/>
    <s v="Reconciliation of Returns (per Hour)"/>
    <n v="2026"/>
    <n v="5"/>
    <s v="USD"/>
    <n v="81.11999999999999"/>
    <m/>
    <n v="81.11999999999999"/>
  </r>
  <r>
    <s v="MK-3475-B49 (local)"/>
    <s v="Merck Sharp and Dohme LLC"/>
    <s v="Mexico"/>
    <x v="4"/>
    <m/>
    <m/>
    <m/>
    <s v="Returns Receipt (per Receipt)"/>
    <n v="2026"/>
    <n v="5"/>
    <s v="USD"/>
    <n v="135.19999999999999"/>
    <m/>
    <n v="135.19999999999999"/>
  </r>
  <r>
    <s v="MK-3475-B49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2140-003 (Local)"/>
    <s v="Merck Sharp and Dohme LLC"/>
    <s v="Mexico"/>
    <x v="5"/>
    <m/>
    <m/>
    <m/>
    <s v="Non-Drug Storage Ambient (per Pallet)"/>
    <n v="2026"/>
    <n v="5"/>
    <s v="USD"/>
    <n v="95.63000000000001"/>
    <m/>
    <n v="95.63000000000001"/>
  </r>
  <r>
    <s v="MK-7684A-006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7684A-007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1439-066 (Local)"/>
    <s v="Merck Sharp and Dohme LLC"/>
    <s v="Mexico"/>
    <x v="2"/>
    <m/>
    <m/>
    <m/>
    <s v="Freight - Returns"/>
    <n v="2026"/>
    <n v="5"/>
    <s v="USD"/>
    <n v="228.2"/>
    <m/>
    <n v="228.2"/>
  </r>
  <r>
    <s v="MK-1439-066 (Local)"/>
    <s v="Merck Sharp and Dohme LLC"/>
    <s v="Mexico"/>
    <x v="4"/>
    <m/>
    <m/>
    <m/>
    <s v="Reconciliation of Returns (per Hour)"/>
    <n v="2026"/>
    <n v="5"/>
    <s v="USD"/>
    <n v="81.11999999999999"/>
    <m/>
    <n v="81.11999999999999"/>
  </r>
  <r>
    <s v="MK-1439-066 (Local)"/>
    <s v="Merck Sharp and Dohme LLC"/>
    <s v="Mexico"/>
    <x v="4"/>
    <m/>
    <m/>
    <m/>
    <s v="Returns Receipt (per Receipt)"/>
    <n v="2026"/>
    <n v="5"/>
    <s v="USD"/>
    <n v="135.19999999999999"/>
    <m/>
    <n v="135.19999999999999"/>
  </r>
  <r>
    <s v="MK-1439-066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1026-008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SD Multiple Protocols"/>
    <s v="Merck Sharp and Dohme LLC"/>
    <s v="Mexico"/>
    <x v="5"/>
    <m/>
    <m/>
    <m/>
    <s v="Non-Drug Storage Ambient (per Pallet)"/>
    <n v="2026"/>
    <n v="5"/>
    <s v="USD"/>
    <n v="95.63000000000001"/>
    <m/>
    <n v="95.63000000000001"/>
  </r>
  <r>
    <s v="MK-3475-D46 (Local)"/>
    <s v="Merck Sharp and Dohme LLC"/>
    <s v="Mexico"/>
    <x v="2"/>
    <m/>
    <m/>
    <m/>
    <s v="Freight - Returns"/>
    <n v="2026"/>
    <n v="5"/>
    <s v="USD"/>
    <n v="633.07999999999993"/>
    <m/>
    <n v="633.07999999999993"/>
  </r>
  <r>
    <s v="MK-3475-D46 (Local)"/>
    <s v="Merck Sharp and Dohme LLC"/>
    <s v="Mexico"/>
    <x v="4"/>
    <m/>
    <m/>
    <m/>
    <s v="Reconciliation of Returns (per Hour)"/>
    <n v="2026"/>
    <n v="5"/>
    <s v="USD"/>
    <n v="162.23999999999998"/>
    <m/>
    <n v="162.23999999999998"/>
  </r>
  <r>
    <s v="MK-3475-D46 (Local)"/>
    <s v="Merck Sharp and Dohme LLC"/>
    <s v="Mexico"/>
    <x v="4"/>
    <m/>
    <m/>
    <m/>
    <s v="Returns Receipt (per Receipt)"/>
    <n v="2026"/>
    <n v="5"/>
    <s v="USD"/>
    <n v="270.39999999999998"/>
    <m/>
    <n v="270.39999999999998"/>
  </r>
  <r>
    <s v="MK-3475-D46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8591A-053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3475-365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5475-013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1242-036 (Local)"/>
    <s v="Merck Sharp and Dohme LLC"/>
    <s v="Mexico"/>
    <x v="2"/>
    <m/>
    <m/>
    <m/>
    <s v="Freight - Returns"/>
    <n v="2026"/>
    <n v="5"/>
    <s v="USD"/>
    <n v="683.14"/>
    <m/>
    <n v="683.14"/>
  </r>
  <r>
    <s v="MK-1242-036 (Local)"/>
    <s v="Merck Sharp and Dohme LLC"/>
    <s v="Mexico"/>
    <x v="5"/>
    <m/>
    <m/>
    <m/>
    <s v="Storage of Returns (per Pallet)"/>
    <n v="2026"/>
    <n v="5"/>
    <s v="USD"/>
    <n v="231.78"/>
    <m/>
    <n v="231.78"/>
  </r>
  <r>
    <s v="MK-6024-013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6024-013 (Local)"/>
    <s v="Merck Sharp and Dohme LLC"/>
    <s v="Mexico"/>
    <x v="2"/>
    <m/>
    <m/>
    <m/>
    <s v="Freight - Returns"/>
    <n v="2026"/>
    <n v="5"/>
    <s v="USD"/>
    <n v="307.14"/>
    <m/>
    <n v="307.14"/>
  </r>
  <r>
    <s v="MK-6024-013 (Local)"/>
    <s v="Merck Sharp and Dohme LLC"/>
    <s v="Mexico"/>
    <x v="4"/>
    <m/>
    <m/>
    <m/>
    <s v="Reconciliation of Returns (per Hour)"/>
    <n v="2026"/>
    <n v="5"/>
    <s v="USD"/>
    <n v="81.11999999999999"/>
    <m/>
    <n v="81.11999999999999"/>
  </r>
  <r>
    <s v="MK-6024-013 (Local)"/>
    <s v="Merck Sharp and Dohme LLC"/>
    <s v="Mexico"/>
    <x v="4"/>
    <m/>
    <m/>
    <m/>
    <s v="Returns Receipt (per Receipt)"/>
    <n v="2026"/>
    <n v="5"/>
    <s v="USD"/>
    <n v="135.19999999999999"/>
    <m/>
    <n v="135.19999999999999"/>
  </r>
  <r>
    <s v="MK-6024-013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0616-015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0616-015 (Local)"/>
    <s v="Merck Sharp and Dohme LLC"/>
    <s v="Mexico"/>
    <x v="2"/>
    <m/>
    <m/>
    <m/>
    <s v="Freight - Returns"/>
    <n v="2026"/>
    <n v="5"/>
    <s v="USD"/>
    <n v="2056.6"/>
    <m/>
    <n v="2056.6"/>
  </r>
  <r>
    <s v="MK-0616-015 (Local)"/>
    <s v="Merck Sharp and Dohme LLC"/>
    <s v="Mexico"/>
    <x v="4"/>
    <m/>
    <m/>
    <m/>
    <s v="Reconciliation of Returns (per Hour)"/>
    <n v="2026"/>
    <n v="5"/>
    <s v="USD"/>
    <n v="378.56"/>
    <m/>
    <n v="378.56"/>
  </r>
  <r>
    <s v="MK-0616-015 (Local)"/>
    <s v="Merck Sharp and Dohme LLC"/>
    <s v="Mexico"/>
    <x v="4"/>
    <m/>
    <m/>
    <m/>
    <s v="Returns Receipt (per Receipt)"/>
    <n v="2026"/>
    <n v="5"/>
    <s v="USD"/>
    <n v="540.79999999999995"/>
    <m/>
    <n v="540.79999999999995"/>
  </r>
  <r>
    <s v="MK-0616-015 (Local)"/>
    <s v="Merck Sharp and Dohme LLC"/>
    <s v="Mexico"/>
    <x v="5"/>
    <m/>
    <m/>
    <m/>
    <s v="Storage of Returns (per Pallet)"/>
    <n v="2026"/>
    <n v="5"/>
    <s v="USD"/>
    <n v="695.33999999999992"/>
    <m/>
    <n v="695.33999999999992"/>
  </r>
  <r>
    <s v="V940-002 (Local)"/>
    <s v="Merck Sharp and Dohme LLC"/>
    <s v="Mexico"/>
    <x v="5"/>
    <m/>
    <m/>
    <m/>
    <s v="Storage Ambient (per Pallet)"/>
    <n v="2026"/>
    <n v="5"/>
    <s v="USD"/>
    <n v="115.89"/>
    <m/>
    <n v="115.89"/>
  </r>
  <r>
    <s v="V940-002 (Local)"/>
    <s v="Merck Sharp and Dohme LLC"/>
    <s v="Mexico"/>
    <x v="2"/>
    <m/>
    <m/>
    <m/>
    <s v="Freight - Returns"/>
    <n v="2026"/>
    <n v="5"/>
    <s v="USD"/>
    <n v="728.38"/>
    <m/>
    <n v="728.38"/>
  </r>
  <r>
    <s v="V940-002 (Local)"/>
    <s v="Merck Sharp and Dohme LLC"/>
    <s v="Mexico"/>
    <x v="4"/>
    <m/>
    <m/>
    <m/>
    <s v="Reconciliation of Returns (per Hour)"/>
    <n v="2026"/>
    <n v="5"/>
    <s v="USD"/>
    <n v="405.59999999999997"/>
    <m/>
    <n v="405.59999999999997"/>
  </r>
  <r>
    <s v="V940-002 (Local)"/>
    <s v="Merck Sharp and Dohme LLC"/>
    <s v="Mexico"/>
    <x v="4"/>
    <m/>
    <m/>
    <m/>
    <s v="Returns Receipt (per Receipt)"/>
    <n v="2026"/>
    <n v="5"/>
    <s v="USD"/>
    <n v="676"/>
    <m/>
    <n v="676"/>
  </r>
  <r>
    <s v="V940-002 (Local)"/>
    <s v="Merck Sharp and Dohme LLC"/>
    <s v="Mexico"/>
    <x v="5"/>
    <m/>
    <m/>
    <m/>
    <s v="Storage of Returns (per Pallet)"/>
    <n v="2026"/>
    <n v="5"/>
    <s v="USD"/>
    <n v="231.78"/>
    <m/>
    <n v="231.78"/>
  </r>
  <r>
    <s v="MK-2870-004 (Local)"/>
    <s v="Merck Sharp and Dohme LLC"/>
    <s v="Mexico"/>
    <x v="2"/>
    <m/>
    <m/>
    <m/>
    <s v="Freight - Returns"/>
    <n v="2026"/>
    <n v="5"/>
    <s v="USD"/>
    <n v="325.94"/>
    <m/>
    <n v="325.94"/>
  </r>
  <r>
    <s v="MK-2870-004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7240-001 (Local)"/>
    <s v="Merck Sharp and Dohme LLC"/>
    <s v="Mexico"/>
    <x v="5"/>
    <m/>
    <m/>
    <m/>
    <s v="Non-Drug Storage Ambient (per Pallet)"/>
    <n v="2026"/>
    <n v="5"/>
    <s v="USD"/>
    <n v="95.63000000000001"/>
    <m/>
    <n v="95.63000000000001"/>
  </r>
  <r>
    <s v="MK-7240-001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7240-001 (Local)"/>
    <s v="Merck Sharp and Dohme LLC"/>
    <s v="Mexico"/>
    <x v="2"/>
    <m/>
    <m/>
    <m/>
    <s v="Freight - Returns"/>
    <n v="2026"/>
    <n v="5"/>
    <s v="USD"/>
    <n v="307.14"/>
    <m/>
    <n v="307.14"/>
  </r>
  <r>
    <s v="MK-7240-001 (Local)"/>
    <s v="Merck Sharp and Dohme LLC"/>
    <s v="Mexico"/>
    <x v="4"/>
    <m/>
    <m/>
    <m/>
    <s v="Reconciliation of Returns (per Hour)"/>
    <n v="2026"/>
    <n v="5"/>
    <s v="USD"/>
    <n v="162.23999999999998"/>
    <m/>
    <n v="162.23999999999998"/>
  </r>
  <r>
    <s v="MK-7240-001 (Local)"/>
    <s v="Merck Sharp and Dohme LLC"/>
    <s v="Mexico"/>
    <x v="4"/>
    <m/>
    <m/>
    <m/>
    <s v="Returns Receipt (per Receipt)"/>
    <n v="2026"/>
    <n v="5"/>
    <s v="USD"/>
    <n v="270.39999999999998"/>
    <m/>
    <n v="270.39999999999998"/>
  </r>
  <r>
    <s v="MK-7240-001 (Local)"/>
    <s v="Merck Sharp and Dohme LLC"/>
    <s v="Mexico"/>
    <x v="5"/>
    <m/>
    <m/>
    <m/>
    <s v="Storage of Returns (per Pallet)"/>
    <n v="2026"/>
    <n v="5"/>
    <s v="USD"/>
    <n v="231.78"/>
    <m/>
    <n v="231.78"/>
  </r>
  <r>
    <s v="MK-5684-003 (Local)"/>
    <s v="Merck Sharp and Dohme LLC"/>
    <s v="Mexico"/>
    <x v="5"/>
    <m/>
    <m/>
    <m/>
    <s v="Storage Ambient (per Pallet)"/>
    <n v="2026"/>
    <n v="5"/>
    <s v="USD"/>
    <n v="231.78"/>
    <m/>
    <n v="231.78"/>
  </r>
  <r>
    <s v="MK-5684-003 (Local)"/>
    <s v="Merck Sharp and Dohme LLC"/>
    <s v="Mexico"/>
    <x v="2"/>
    <m/>
    <m/>
    <m/>
    <s v="Freight - Returns"/>
    <n v="2026"/>
    <n v="5"/>
    <s v="USD"/>
    <n v="664.34"/>
    <m/>
    <n v="664.34"/>
  </r>
  <r>
    <s v="MK-5684-003 (Local)"/>
    <s v="Merck Sharp and Dohme LLC"/>
    <s v="Mexico"/>
    <x v="4"/>
    <m/>
    <m/>
    <m/>
    <s v="Reconciliation of Returns (per Hour)"/>
    <n v="2026"/>
    <n v="5"/>
    <s v="USD"/>
    <n v="135.19999999999999"/>
    <m/>
    <n v="135.19999999999999"/>
  </r>
  <r>
    <s v="MK-5684-003 (Local)"/>
    <s v="Merck Sharp and Dohme LLC"/>
    <s v="Mexico"/>
    <x v="4"/>
    <m/>
    <m/>
    <m/>
    <s v="Returns Receipt (per Receipt)"/>
    <n v="2026"/>
    <n v="5"/>
    <s v="USD"/>
    <n v="135.19999999999999"/>
    <m/>
    <n v="135.19999999999999"/>
  </r>
  <r>
    <s v="MK-5684-003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2870-005 (LOCAL)"/>
    <s v="Merck Sharp and Dohme LLC"/>
    <s v="Mexico"/>
    <x v="2"/>
    <m/>
    <m/>
    <m/>
    <s v="Freight - Returns"/>
    <n v="2026"/>
    <n v="5"/>
    <s v="USD"/>
    <n v="457.53999999999996"/>
    <m/>
    <n v="457.53999999999996"/>
  </r>
  <r>
    <s v="MK-2870-005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5684-004 (Local)"/>
    <s v="Merck Sharp and Dohme LLC"/>
    <s v="Mexico"/>
    <x v="5"/>
    <m/>
    <m/>
    <m/>
    <s v="Storage Ambient (per Pallet)"/>
    <n v="2026"/>
    <n v="5"/>
    <s v="USD"/>
    <n v="231.78"/>
    <m/>
    <n v="231.78"/>
  </r>
  <r>
    <s v="MK-5684-004 (Local)"/>
    <s v="Merck Sharp and Dohme LLC"/>
    <s v="Mexico"/>
    <x v="2"/>
    <m/>
    <m/>
    <m/>
    <s v="Freight - Returns"/>
    <n v="2026"/>
    <n v="5"/>
    <s v="USD"/>
    <n v="127.9"/>
    <m/>
    <n v="127.9"/>
  </r>
  <r>
    <s v="MK-5684-004 (Local)"/>
    <s v="Merck Sharp and Dohme LLC"/>
    <s v="Mexico"/>
    <x v="4"/>
    <m/>
    <m/>
    <m/>
    <s v="Reconciliation of Returns (per Hour)"/>
    <n v="2026"/>
    <n v="5"/>
    <s v="USD"/>
    <n v="81.11999999999999"/>
    <m/>
    <n v="81.11999999999999"/>
  </r>
  <r>
    <s v="MK-5684-004 (Local)"/>
    <s v="Merck Sharp and Dohme LLC"/>
    <s v="Mexico"/>
    <x v="4"/>
    <m/>
    <m/>
    <m/>
    <s v="Returns Receipt (per Receipt)"/>
    <n v="2026"/>
    <n v="5"/>
    <s v="USD"/>
    <n v="135.19999999999999"/>
    <m/>
    <n v="135.19999999999999"/>
  </r>
  <r>
    <s v="MK-5684-004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2870-010 (Local)"/>
    <s v="Merck Sharp and Dohme LLC"/>
    <s v="Mexico"/>
    <x v="2"/>
    <m/>
    <m/>
    <m/>
    <s v="Freight - Returns"/>
    <n v="2026"/>
    <n v="5"/>
    <s v="USD"/>
    <n v="134.79999999999998"/>
    <m/>
    <n v="134.79999999999998"/>
  </r>
  <r>
    <s v="MK-2870-010 (Local)"/>
    <s v="Merck Sharp and Dohme LLC"/>
    <s v="Mexico"/>
    <x v="4"/>
    <m/>
    <m/>
    <m/>
    <s v="Reconciliation of Returns (per Hour)"/>
    <n v="2026"/>
    <n v="5"/>
    <s v="USD"/>
    <n v="81.11999999999999"/>
    <m/>
    <n v="81.11999999999999"/>
  </r>
  <r>
    <s v="MK-2870-010 (Local)"/>
    <s v="Merck Sharp and Dohme LLC"/>
    <s v="Mexico"/>
    <x v="4"/>
    <m/>
    <m/>
    <m/>
    <s v="Returns Receipt (per Receipt)"/>
    <n v="2026"/>
    <n v="5"/>
    <s v="USD"/>
    <n v="135.19999999999999"/>
    <m/>
    <n v="135.19999999999999"/>
  </r>
  <r>
    <s v="MK-2870-010 (Local)"/>
    <s v="Merck Sharp and Dohme LLC"/>
    <s v="Mexico"/>
    <x v="5"/>
    <m/>
    <m/>
    <m/>
    <s v="Storage of Returns (per Pallet)"/>
    <n v="2026"/>
    <n v="5"/>
    <s v="USD"/>
    <n v="231.78"/>
    <m/>
    <n v="231.78"/>
  </r>
  <r>
    <s v="MK-2870-007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2870-019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2870-019 (Local)"/>
    <s v="Merck Sharp and Dohme LLC"/>
    <s v="Mexico"/>
    <x v="2"/>
    <m/>
    <m/>
    <m/>
    <s v="Freight - Returns"/>
    <n v="2026"/>
    <n v="5"/>
    <s v="USD"/>
    <n v="114.1"/>
    <m/>
    <n v="114.1"/>
  </r>
  <r>
    <s v="MK-2870-019 (Local)"/>
    <s v="Merck Sharp and Dohme LLC"/>
    <s v="Mexico"/>
    <x v="4"/>
    <m/>
    <m/>
    <m/>
    <s v="Reconciliation of Returns (per Hour)"/>
    <n v="2026"/>
    <n v="5"/>
    <s v="USD"/>
    <n v="162.23999999999998"/>
    <m/>
    <n v="162.23999999999998"/>
  </r>
  <r>
    <s v="MK-2870-019 (Local)"/>
    <s v="Merck Sharp and Dohme LLC"/>
    <s v="Mexico"/>
    <x v="4"/>
    <m/>
    <m/>
    <m/>
    <s v="Returns Receipt (per Receipt)"/>
    <n v="2026"/>
    <n v="5"/>
    <s v="USD"/>
    <n v="270.39999999999998"/>
    <m/>
    <n v="270.39999999999998"/>
  </r>
  <r>
    <s v="MK-2870-019 (Local)"/>
    <s v="Merck Sharp and Dohme LLC"/>
    <s v="Mexico"/>
    <x v="5"/>
    <m/>
    <m/>
    <m/>
    <s v="Storage of Returns (per Pallet)"/>
    <n v="2026"/>
    <n v="5"/>
    <s v="USD"/>
    <n v="231.78"/>
    <m/>
    <n v="231.78"/>
  </r>
  <r>
    <s v="MK-2870-012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2870-012 (Local)"/>
    <s v="Merck Sharp and Dohme LLC"/>
    <s v="Mexico"/>
    <x v="2"/>
    <m/>
    <m/>
    <m/>
    <s v="Freight - Returns"/>
    <n v="2026"/>
    <n v="5"/>
    <s v="USD"/>
    <n v="114.1"/>
    <m/>
    <n v="114.1"/>
  </r>
  <r>
    <s v="MK-2870-012 (Local)"/>
    <s v="Merck Sharp and Dohme LLC"/>
    <s v="Mexico"/>
    <x v="4"/>
    <m/>
    <m/>
    <m/>
    <s v="Reconciliation of Returns (per Hour)"/>
    <n v="2026"/>
    <n v="5"/>
    <s v="USD"/>
    <n v="162.23999999999998"/>
    <m/>
    <n v="162.23999999999998"/>
  </r>
  <r>
    <s v="MK-2870-012 (Local)"/>
    <s v="Merck Sharp and Dohme LLC"/>
    <s v="Mexico"/>
    <x v="4"/>
    <m/>
    <m/>
    <m/>
    <s v="Returns Receipt (per Receipt)"/>
    <n v="2026"/>
    <n v="5"/>
    <s v="USD"/>
    <n v="270.39999999999998"/>
    <m/>
    <n v="270.39999999999998"/>
  </r>
  <r>
    <s v="MK-2870-012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2870-015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1084-004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2870-020 (Local)"/>
    <s v="Merck Sharp and Dohme LLC"/>
    <s v="Mexico"/>
    <x v="4"/>
    <m/>
    <m/>
    <m/>
    <s v="Reconciliation of Returns (per Hour)"/>
    <n v="2026"/>
    <n v="5"/>
    <s v="USD"/>
    <n v="81.11999999999999"/>
    <m/>
    <n v="81.11999999999999"/>
  </r>
  <r>
    <s v="MK-2870-020 (Local)"/>
    <s v="Merck Sharp and Dohme LLC"/>
    <s v="Mexico"/>
    <x v="4"/>
    <m/>
    <m/>
    <m/>
    <s v="Returns Receipt (per Receipt)"/>
    <n v="2026"/>
    <n v="5"/>
    <s v="USD"/>
    <n v="135.19999999999999"/>
    <m/>
    <n v="135.19999999999999"/>
  </r>
  <r>
    <s v="MK-2870-020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2870-009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2870-009 (Local)"/>
    <s v="Merck Sharp and Dohme LLC"/>
    <s v="Mexico"/>
    <x v="2"/>
    <m/>
    <m/>
    <m/>
    <s v="Freight - Returns"/>
    <n v="2026"/>
    <n v="5"/>
    <s v="USD"/>
    <n v="325.94"/>
    <m/>
    <n v="325.94"/>
  </r>
  <r>
    <s v="MK-2870-009 (Local)"/>
    <s v="Merck Sharp and Dohme LLC"/>
    <s v="Mexico"/>
    <x v="4"/>
    <m/>
    <m/>
    <m/>
    <s v="Reconciliation of Returns (per Hour)"/>
    <n v="2026"/>
    <n v="5"/>
    <s v="USD"/>
    <n v="162.23999999999998"/>
    <m/>
    <n v="162.23999999999998"/>
  </r>
  <r>
    <s v="MK-2870-009 (Local)"/>
    <s v="Merck Sharp and Dohme LLC"/>
    <s v="Mexico"/>
    <x v="4"/>
    <m/>
    <m/>
    <m/>
    <s v="Returns Receipt (per Receipt)"/>
    <n v="2026"/>
    <n v="5"/>
    <s v="USD"/>
    <n v="270.39999999999998"/>
    <m/>
    <n v="270.39999999999998"/>
  </r>
  <r>
    <s v="MK-2870-009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0616-019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7240-008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7240-008 (Local)"/>
    <s v="Merck Sharp and Dohme LLC"/>
    <s v="Mexico"/>
    <x v="2"/>
    <m/>
    <m/>
    <m/>
    <s v="Freight - Returns"/>
    <n v="2026"/>
    <n v="5"/>
    <s v="USD"/>
    <n v="401.14"/>
    <m/>
    <n v="401.14"/>
  </r>
  <r>
    <s v="MK-7240-008 (Local)"/>
    <s v="Merck Sharp and Dohme LLC"/>
    <s v="Mexico"/>
    <x v="4"/>
    <m/>
    <m/>
    <m/>
    <s v="Reconciliation of Returns (per Hour)"/>
    <n v="2026"/>
    <n v="5"/>
    <s v="USD"/>
    <n v="162.23999999999998"/>
    <m/>
    <n v="162.23999999999998"/>
  </r>
  <r>
    <s v="MK-7240-008 (Local)"/>
    <s v="Merck Sharp and Dohme LLC"/>
    <s v="Mexico"/>
    <x v="4"/>
    <m/>
    <m/>
    <m/>
    <s v="Returns Receipt (per Receipt)"/>
    <n v="2026"/>
    <n v="5"/>
    <s v="USD"/>
    <n v="270.39999999999998"/>
    <m/>
    <n v="270.39999999999998"/>
  </r>
  <r>
    <s v="MK-7240-008 (Local)"/>
    <s v="Merck Sharp and Dohme LLC"/>
    <s v="Mexico"/>
    <x v="5"/>
    <m/>
    <m/>
    <m/>
    <s v="Storage of Returns (per Pallet)"/>
    <n v="2026"/>
    <n v="5"/>
    <s v="USD"/>
    <n v="231.78"/>
    <m/>
    <n v="231.78"/>
  </r>
  <r>
    <s v="MK-3543-007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3543-007 (Local)"/>
    <s v="Merck Sharp and Dohme LLC"/>
    <s v="Mexico"/>
    <x v="2"/>
    <m/>
    <m/>
    <m/>
    <s v="Freight - Returns"/>
    <n v="2026"/>
    <n v="5"/>
    <s v="USD"/>
    <n v="344.74"/>
    <m/>
    <n v="344.74"/>
  </r>
  <r>
    <s v="MK-3543-007 (Local)"/>
    <s v="Merck Sharp and Dohme LLC"/>
    <s v="Mexico"/>
    <x v="4"/>
    <m/>
    <m/>
    <m/>
    <s v="Reconciliation of Returns (per Hour)"/>
    <n v="2026"/>
    <n v="5"/>
    <s v="USD"/>
    <n v="162.23999999999998"/>
    <m/>
    <n v="162.23999999999998"/>
  </r>
  <r>
    <s v="MK-3543-007 (Local)"/>
    <s v="Merck Sharp and Dohme LLC"/>
    <s v="Mexico"/>
    <x v="4"/>
    <m/>
    <m/>
    <m/>
    <s v="Returns Receipt (per Receipt)"/>
    <n v="2026"/>
    <n v="5"/>
    <s v="USD"/>
    <n v="270.39999999999998"/>
    <m/>
    <n v="270.39999999999998"/>
  </r>
  <r>
    <s v="MK-3543-007 (Local)"/>
    <s v="Merck Sharp and Dohme LLC"/>
    <s v="Mexico"/>
    <x v="5"/>
    <m/>
    <m/>
    <m/>
    <s v="Storage of Returns (per Pallet)"/>
    <n v="2026"/>
    <n v="5"/>
    <s v="USD"/>
    <n v="231.78"/>
    <m/>
    <n v="231.78"/>
  </r>
  <r>
    <s v="MK-5592-127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1084-012 (Local)"/>
    <s v="Merck Sharp and Dohme LLC"/>
    <s v="Mexico"/>
    <x v="5"/>
    <m/>
    <m/>
    <m/>
    <s v="Non-Drug Storage Ambient (per Pallet)"/>
    <n v="2026"/>
    <n v="5"/>
    <s v="USD"/>
    <n v="191.26000000000002"/>
    <m/>
    <n v="191.26000000000002"/>
  </r>
  <r>
    <s v="MK-4482-023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4482-023 (Local)"/>
    <s v="Merck Sharp and Dohme LLC"/>
    <s v="Mexico"/>
    <x v="2"/>
    <m/>
    <m/>
    <m/>
    <s v="Freight - Returns"/>
    <n v="2026"/>
    <n v="5"/>
    <s v="USD"/>
    <n v="633.07999999999993"/>
    <m/>
    <n v="633.07999999999993"/>
  </r>
  <r>
    <s v="MK-4482-023 (Local)"/>
    <s v="Merck Sharp and Dohme LLC"/>
    <s v="Mexico"/>
    <x v="4"/>
    <m/>
    <m/>
    <m/>
    <s v="Reconciliation of Returns (per Hour)"/>
    <n v="2026"/>
    <n v="5"/>
    <s v="USD"/>
    <n v="243.35999999999999"/>
    <m/>
    <n v="243.35999999999999"/>
  </r>
  <r>
    <s v="MK-4482-023 (Local)"/>
    <s v="Merck Sharp and Dohme LLC"/>
    <s v="Mexico"/>
    <x v="4"/>
    <m/>
    <m/>
    <m/>
    <s v="Returns Receipt (per Receipt)"/>
    <n v="2026"/>
    <n v="5"/>
    <s v="USD"/>
    <n v="405.59999999999997"/>
    <m/>
    <n v="405.59999999999997"/>
  </r>
  <r>
    <s v="MK-4482-023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2140-010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2870-011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2870-011 (Local)"/>
    <s v="Merck Sharp and Dohme LLC"/>
    <s v="Mexico"/>
    <x v="5"/>
    <m/>
    <m/>
    <m/>
    <s v="Storage of Returns (per Pallet)"/>
    <n v="2026"/>
    <n v="5"/>
    <s v="USD"/>
    <n v="115.89"/>
    <m/>
    <n v="115.89"/>
  </r>
  <r>
    <s v="MK-2400-001 (Local)"/>
    <s v="Merck Sharp and Dohme LLC"/>
    <s v="Mexico"/>
    <x v="2"/>
    <m/>
    <m/>
    <m/>
    <s v="Freight - Shipments"/>
    <n v="2026"/>
    <n v="5"/>
    <s v="USD"/>
    <n v="114.1"/>
    <m/>
    <n v="114.1"/>
  </r>
  <r>
    <s v="MK-2400-001 (Local)"/>
    <s v="Merck Sharp and Dohme LLC"/>
    <s v="Mexico"/>
    <x v="0"/>
    <m/>
    <m/>
    <m/>
    <s v="Pick and Pack (Ambient)"/>
    <n v="2026"/>
    <n v="5"/>
    <s v="USD"/>
    <n v="125.55000000000001"/>
    <m/>
    <n v="125.55000000000001"/>
  </r>
  <r>
    <s v="MK-2400-001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2870-033 (Local)"/>
    <s v="Merck Sharp and Dohme LLC"/>
    <s v="Mexico"/>
    <x v="5"/>
    <m/>
    <m/>
    <m/>
    <s v="Non-Drug Storage Ambient (per Pallet)"/>
    <n v="2026"/>
    <n v="5"/>
    <s v="USD"/>
    <n v="286.89"/>
    <m/>
    <n v="286.89"/>
  </r>
  <r>
    <s v="MK-2870-022 (Local)"/>
    <s v="Merck Sharp and Dohme LLC"/>
    <s v="Mexico"/>
    <x v="5"/>
    <m/>
    <m/>
    <m/>
    <s v="Storage Ambient (per Pallet)"/>
    <n v="2026"/>
    <n v="5"/>
    <s v="USD"/>
    <n v="231.78"/>
    <m/>
    <n v="231.78"/>
  </r>
  <r>
    <s v="MK-1084-007 (Local)"/>
    <s v="Merck Sharp and Dohme LLC"/>
    <s v="Mexico"/>
    <x v="2"/>
    <m/>
    <m/>
    <m/>
    <s v="Freight - Shipments"/>
    <n v="2026"/>
    <n v="5"/>
    <s v="USD"/>
    <n v="1352.02"/>
    <m/>
    <n v="1352.02"/>
  </r>
  <r>
    <s v="MK-1084-007 (Local)"/>
    <s v="Merck Sharp and Dohme LLC"/>
    <s v="Mexico"/>
    <x v="0"/>
    <m/>
    <m/>
    <m/>
    <s v="Pick and Pack (Ambient)"/>
    <n v="2026"/>
    <n v="5"/>
    <s v="USD"/>
    <n v="502.20000000000005"/>
    <m/>
    <n v="502.20000000000005"/>
  </r>
  <r>
    <s v="MK-1084-007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6482-033 (Local)"/>
    <s v="Merck Sharp and Dohme LLC"/>
    <s v="Mexico"/>
    <x v="5"/>
    <m/>
    <m/>
    <m/>
    <s v="Storage Ambient (per Pallet)"/>
    <n v="2026"/>
    <n v="5"/>
    <s v="USD"/>
    <n v="115.89"/>
    <m/>
    <n v="115.89"/>
  </r>
  <r>
    <s v="MK-8591B-062 (Local)"/>
    <s v="Merck Sharp and Dohme LLC"/>
    <s v="Mexico"/>
    <x v="5"/>
    <m/>
    <m/>
    <m/>
    <s v="Non-Drug Storage Ambient (per Pallet)"/>
    <n v="2026"/>
    <n v="5"/>
    <s v="USD"/>
    <n v="286.89"/>
    <m/>
    <n v="286.89"/>
  </r>
  <r>
    <s v="MK-8591B-062 (Local)"/>
    <s v="Merck Sharp and Dohme LLC"/>
    <s v="Mexico"/>
    <x v="0"/>
    <m/>
    <m/>
    <m/>
    <s v="Receipt fee Ancillaries (per Receipt_ID)"/>
    <n v="2026"/>
    <n v="5"/>
    <s v="USD"/>
    <n v="1381.05"/>
    <m/>
    <n v="1381.05"/>
  </r>
  <r>
    <s v="MK-8591B-062 (Local)"/>
    <s v="Merck Sharp and Dohme LLC"/>
    <s v="Mexico"/>
    <x v="5"/>
    <m/>
    <m/>
    <m/>
    <s v="Storage Ambient (per Pallet)"/>
    <n v="2026"/>
    <n v="5"/>
    <s v="USD"/>
    <n v="115.89"/>
    <m/>
    <n v="115.89"/>
  </r>
  <r>
    <s v="Others"/>
    <s v="Others"/>
    <s v="Mexico"/>
    <x v="6"/>
    <m/>
    <m/>
    <m/>
    <s v="Others"/>
    <n v="2026"/>
    <n v="5"/>
    <s v="USD"/>
    <m/>
    <m/>
    <m/>
  </r>
  <r>
    <s v="Others"/>
    <s v="Others"/>
    <s v="Mexico"/>
    <x v="0"/>
    <m/>
    <m/>
    <m/>
    <s v="Others"/>
    <n v="2026"/>
    <n v="5"/>
    <s v="USD"/>
    <n v="-338137.51152106043"/>
    <m/>
    <n v="-338137.51152106043"/>
  </r>
  <r>
    <s v="Others"/>
    <s v="Others"/>
    <s v="Mexico"/>
    <x v="1"/>
    <m/>
    <m/>
    <m/>
    <s v="Others"/>
    <n v="2026"/>
    <n v="5"/>
    <s v="USD"/>
    <n v="-126239.03006649998"/>
    <m/>
    <n v="-126239.03006649998"/>
  </r>
  <r>
    <s v="Others"/>
    <s v="Others"/>
    <s v="Mexico"/>
    <x v="2"/>
    <m/>
    <m/>
    <m/>
    <s v="Others"/>
    <n v="2026"/>
    <n v="5"/>
    <s v="USD"/>
    <n v="-410107.87493348337"/>
    <m/>
    <n v="-410107.87493348337"/>
  </r>
  <r>
    <s v="Others"/>
    <s v="Others"/>
    <s v="Mexico"/>
    <x v="3"/>
    <m/>
    <m/>
    <m/>
    <s v="Others"/>
    <n v="2026"/>
    <n v="5"/>
    <s v="USD"/>
    <n v="0"/>
    <m/>
    <n v="0"/>
  </r>
  <r>
    <s v="Others"/>
    <s v="Others"/>
    <s v="Mexico"/>
    <x v="4"/>
    <m/>
    <m/>
    <m/>
    <s v="Others"/>
    <n v="2026"/>
    <n v="5"/>
    <s v="USD"/>
    <n v="-55637.288897909268"/>
    <m/>
    <n v="-55637.288897909268"/>
  </r>
  <r>
    <s v="Others"/>
    <s v="Others"/>
    <s v="Mexico"/>
    <x v="5"/>
    <m/>
    <m/>
    <m/>
    <s v="Others"/>
    <n v="2026"/>
    <n v="5"/>
    <s v="USD"/>
    <n v="0"/>
    <m/>
    <n v="4.7999999253079295E-2"/>
  </r>
  <r>
    <s v="Others"/>
    <s v="Others"/>
    <s v="Mexico"/>
    <x v="6"/>
    <m/>
    <m/>
    <m/>
    <s v="Others"/>
    <n v="2026"/>
    <n v="5"/>
    <s v="USD"/>
    <n v="64909"/>
    <m/>
    <n v="64909"/>
  </r>
  <r>
    <s v="Others"/>
    <s v="Others"/>
    <s v="Mexico"/>
    <x v="0"/>
    <m/>
    <m/>
    <m/>
    <s v="Others"/>
    <n v="2026"/>
    <n v="5"/>
    <s v="USD"/>
    <n v="355966.07476206339"/>
    <m/>
    <n v="355966.49872105988"/>
  </r>
  <r>
    <s v="Others"/>
    <s v="Others"/>
    <s v="Mexico"/>
    <x v="1"/>
    <m/>
    <m/>
    <m/>
    <s v="Others"/>
    <n v="2026"/>
    <n v="5"/>
    <s v="USD"/>
    <n v="116128.32274050001"/>
    <m/>
    <n v="116128.32274050001"/>
  </r>
  <r>
    <s v="Others"/>
    <s v="Others"/>
    <s v="Mexico"/>
    <x v="2"/>
    <m/>
    <m/>
    <m/>
    <s v="Others"/>
    <n v="2026"/>
    <n v="5"/>
    <s v="USD"/>
    <n v="437311.89571549994"/>
    <m/>
    <n v="437311.70493348443"/>
  </r>
  <r>
    <s v="Others"/>
    <s v="Others"/>
    <s v="Mexico"/>
    <x v="3"/>
    <m/>
    <m/>
    <m/>
    <s v="Others"/>
    <n v="2026"/>
    <n v="5"/>
    <s v="USD"/>
    <n v="0"/>
    <m/>
    <n v="0.23000000000000398"/>
  </r>
  <r>
    <s v="Others"/>
    <s v="Others"/>
    <s v="Mexico"/>
    <x v="4"/>
    <m/>
    <m/>
    <m/>
    <s v="Others"/>
    <n v="2026"/>
    <n v="5"/>
    <s v="USD"/>
    <n v="49455.141437752151"/>
    <m/>
    <n v="49455.171897909349"/>
  </r>
  <r>
    <s v="Others"/>
    <s v="Others"/>
    <s v="Mexico"/>
    <x v="7"/>
    <m/>
    <m/>
    <m/>
    <s v="Others"/>
    <n v="2026"/>
    <n v="5"/>
    <s v="USD"/>
    <n v="0"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5">
  <r>
    <s v="Transfer Pricing"/>
    <s v="Allentown"/>
    <s v="Allentown"/>
    <x v="0"/>
    <n v="40700"/>
    <s v="Revenues - Third Parties "/>
    <m/>
    <s v="Transfer Pricing"/>
    <n v="2026"/>
    <n v="5"/>
    <s v="USD"/>
    <n v="1115806.22"/>
    <m/>
    <n v="1115806.22"/>
  </r>
  <r>
    <s v="Transfer Pricing"/>
    <s v="Allentown"/>
    <s v="Allentown"/>
    <x v="1"/>
    <n v="40700"/>
    <s v="Revenues - Third Parties "/>
    <m/>
    <s v="Transfer Pricing"/>
    <n v="2026"/>
    <n v="5"/>
    <s v="USD"/>
    <n v="1529489.23"/>
    <m/>
    <n v="1529489.23"/>
  </r>
  <r>
    <s v="Transfer Pricing"/>
    <s v="Allentown"/>
    <s v="Allentown"/>
    <x v="2"/>
    <n v="40700"/>
    <s v="Revenues - Third Parties "/>
    <m/>
    <s v="Transfer Pricing"/>
    <n v="2026"/>
    <n v="5"/>
    <s v="USD"/>
    <n v="1727743.03"/>
    <m/>
    <n v="1727743.03"/>
  </r>
  <r>
    <s v="Transfer Pricing"/>
    <s v="Allentown"/>
    <s v="Allentown"/>
    <x v="3"/>
    <n v="40700"/>
    <s v="Revenues - Third Parties "/>
    <m/>
    <s v="Transfer Pricing"/>
    <n v="2026"/>
    <n v="5"/>
    <s v="USD"/>
    <n v="15291.33"/>
    <m/>
    <n v="15291.33"/>
  </r>
  <r>
    <s v="Transfer Pricing"/>
    <s v="Allentown"/>
    <s v="Allentown"/>
    <x v="4"/>
    <n v="40700"/>
    <s v="Revenues - Third Parties "/>
    <m/>
    <s v="Transfer Pricing"/>
    <n v="2026"/>
    <n v="5"/>
    <s v="USD"/>
    <n v="97572.4"/>
    <m/>
    <n v="97572.4"/>
  </r>
  <r>
    <s v="Transfer Pricing"/>
    <s v="Allentown"/>
    <s v="Allentown"/>
    <x v="5"/>
    <n v="40700"/>
    <s v="Revenues - Third Parties "/>
    <m/>
    <s v="Transfer Pricing"/>
    <n v="2026"/>
    <n v="5"/>
    <s v="USD"/>
    <n v="533585.46"/>
    <m/>
    <n v="533585.46"/>
  </r>
  <r>
    <s v="BGB-43395-101"/>
    <s v="BeOne"/>
    <s v="Brazil"/>
    <x v="2"/>
    <m/>
    <m/>
    <m/>
    <s v="Freight - Returns"/>
    <m/>
    <n v="5"/>
    <m/>
    <n v="1755.0773461000001"/>
    <m/>
    <n v="1755.0773461000001"/>
  </r>
  <r>
    <s v="BGB-43395-101"/>
    <s v="BeOne"/>
    <s v="Brazil"/>
    <x v="2"/>
    <m/>
    <m/>
    <m/>
    <s v="Freight - Shipments"/>
    <m/>
    <n v="5"/>
    <m/>
    <n v="2814.7655544999998"/>
    <m/>
    <n v="2814.7655544999998"/>
  </r>
  <r>
    <s v="BGB-43395-101"/>
    <s v="BeOne"/>
    <s v="Brazil"/>
    <x v="0"/>
    <m/>
    <m/>
    <m/>
    <s v="Insulated shipper - Credo S22 - 12L (Leasing)"/>
    <m/>
    <n v="5"/>
    <m/>
    <n v="174.59476199999997"/>
    <m/>
    <n v="174.59476199999997"/>
  </r>
  <r>
    <s v="BGB-43395-101"/>
    <s v="BeOne"/>
    <s v="Brazil"/>
    <x v="0"/>
    <m/>
    <m/>
    <m/>
    <s v="Pick and Pack (Controlled Ambient)"/>
    <m/>
    <n v="5"/>
    <m/>
    <n v="415.52753380000001"/>
    <m/>
    <n v="415.52753380000001"/>
  </r>
  <r>
    <s v="BGB-43395-101"/>
    <s v="BeOne"/>
    <s v="Brazil"/>
    <x v="0"/>
    <m/>
    <m/>
    <m/>
    <s v="Project Management Fee"/>
    <m/>
    <n v="5"/>
    <m/>
    <n v="986.90039209999975"/>
    <m/>
    <n v="986.90039209999975"/>
  </r>
  <r>
    <s v="BGB-43395-101"/>
    <s v="BeOne"/>
    <s v="Brazil"/>
    <x v="4"/>
    <m/>
    <m/>
    <m/>
    <s v="Reconciliation of Returns (per Hour)"/>
    <m/>
    <n v="5"/>
    <m/>
    <n v="277.03168880000004"/>
    <m/>
    <n v="277.03168880000004"/>
  </r>
  <r>
    <s v="BGB-43395-101"/>
    <s v="BeOne"/>
    <s v="Brazil"/>
    <x v="4"/>
    <m/>
    <m/>
    <m/>
    <s v="Returns Receipt (per Receipt)"/>
    <m/>
    <n v="5"/>
    <m/>
    <n v="692.57922199999996"/>
    <m/>
    <n v="692.57922199999996"/>
  </r>
  <r>
    <s v="BGB-43395-101"/>
    <s v="BeOne"/>
    <s v="Brazil"/>
    <x v="5"/>
    <m/>
    <m/>
    <m/>
    <s v="Storage Ambient (per Shelf)"/>
    <m/>
    <n v="5"/>
    <m/>
    <n v="2960.9111699999999"/>
    <m/>
    <n v="2960.9111699999999"/>
  </r>
  <r>
    <s v="BGB-43395-101"/>
    <s v="BeOne"/>
    <s v="Brazil"/>
    <x v="5"/>
    <m/>
    <m/>
    <m/>
    <s v="Storage of Returns (per Pallet)"/>
    <m/>
    <n v="5"/>
    <m/>
    <n v="1113.8065848000001"/>
    <m/>
    <n v="1113.8065848000001"/>
  </r>
  <r>
    <s v="BGB-43395-101"/>
    <s v="BeOne"/>
    <s v="Brazil"/>
    <x v="0"/>
    <m/>
    <m/>
    <m/>
    <s v="Temperature Monitoring Device (Ambient)"/>
    <m/>
    <n v="5"/>
    <m/>
    <n v="77.597672000000003"/>
    <m/>
    <n v="77.597672000000003"/>
  </r>
  <r>
    <s v="BGB-Retain sample storage"/>
    <s v="BeOne"/>
    <s v="Brazil"/>
    <x v="5"/>
    <m/>
    <m/>
    <m/>
    <s v="Storage Ambient (per Shelf)"/>
    <m/>
    <n v="5"/>
    <m/>
    <n v="528.73413749999986"/>
    <m/>
    <n v="528.73413749999986"/>
  </r>
  <r>
    <s v="BGB-58067-101"/>
    <s v="BeOne"/>
    <s v="Brazil"/>
    <x v="0"/>
    <m/>
    <m/>
    <m/>
    <s v="Project Management Fee"/>
    <m/>
    <n v="5"/>
    <m/>
    <n v="888.21335280000005"/>
    <m/>
    <n v="888.21335280000005"/>
  </r>
  <r>
    <s v="BGB-58067-101"/>
    <s v="BeOne"/>
    <s v="Brazil"/>
    <x v="5"/>
    <m/>
    <m/>
    <m/>
    <s v="Storage Ambient (per Shelf)"/>
    <m/>
    <n v="5"/>
    <m/>
    <n v="317.24048250000004"/>
    <m/>
    <n v="317.24048250000004"/>
  </r>
  <r>
    <s v="BGB-58067-101"/>
    <s v="BeOne"/>
    <s v="Brazil"/>
    <x v="5"/>
    <m/>
    <m/>
    <m/>
    <s v="Storage Refrigerated (per Shelf)"/>
    <m/>
    <n v="5"/>
    <m/>
    <n v="444.10667640000003"/>
    <m/>
    <n v="444.10667640000003"/>
  </r>
  <r>
    <s v="D3251C00014 Returns and Destruction"/>
    <s v="Astra Zeneca"/>
    <s v="Brazil"/>
    <x v="5"/>
    <m/>
    <m/>
    <m/>
    <s v="Storage of Returns (per Pallet)"/>
    <m/>
    <m/>
    <m/>
    <n v="472.11275453191917"/>
    <m/>
    <n v="472.11275453191917"/>
  </r>
  <r>
    <s v="D9185C00001 Returns and Destruction"/>
    <s v="Astra Zeneca"/>
    <s v="Brazil"/>
    <x v="2"/>
    <m/>
    <m/>
    <m/>
    <s v="Freight - Returns"/>
    <m/>
    <m/>
    <m/>
    <n v="719.93937840374338"/>
    <m/>
    <n v="719.93937840374338"/>
  </r>
  <r>
    <s v="D9185C00001 Returns and Destruction"/>
    <s v="Astra Zeneca"/>
    <s v="Brazil"/>
    <x v="5"/>
    <m/>
    <m/>
    <m/>
    <s v="Storage of Returns (per Pallet)"/>
    <m/>
    <m/>
    <m/>
    <n v="343.0099983715902"/>
    <m/>
    <n v="343.0099983715902"/>
  </r>
  <r>
    <s v="D5244C00001 Returns and Destruction"/>
    <s v="Astra Zeneca"/>
    <s v="Brazil"/>
    <x v="5"/>
    <m/>
    <m/>
    <m/>
    <s v="Storage of Returns (per Pallet)"/>
    <m/>
    <m/>
    <m/>
    <n v="366.81991642875602"/>
    <m/>
    <n v="366.81991642875602"/>
  </r>
  <r>
    <s v="D9180C00012 Returns and Destruction"/>
    <s v="Astra Zeneca"/>
    <s v="Brazil"/>
    <x v="2"/>
    <m/>
    <m/>
    <m/>
    <s v="Freight - Returns"/>
    <m/>
    <m/>
    <m/>
    <n v="122.7210064631964"/>
    <m/>
    <n v="122.7210064631964"/>
  </r>
  <r>
    <s v="D9180C00012 Returns and Destruction"/>
    <s v="Astra Zeneca"/>
    <s v="Brazil"/>
    <x v="4"/>
    <m/>
    <m/>
    <m/>
    <s v="Returns Receipt (per Receipt)"/>
    <m/>
    <m/>
    <m/>
    <n v="195.91207529590619"/>
    <m/>
    <n v="195.91207529590619"/>
  </r>
  <r>
    <s v="D9180C00012 Returns and Destruction"/>
    <s v="Astra Zeneca"/>
    <s v="Brazil"/>
    <x v="5"/>
    <m/>
    <m/>
    <m/>
    <s v="Storage of Returns (per Pallet)"/>
    <m/>
    <m/>
    <m/>
    <n v="240.70093989997864"/>
    <m/>
    <n v="240.70093989997864"/>
  </r>
  <r>
    <s v="D6972C00003 Returns and Destruction"/>
    <s v="Astra Zeneca"/>
    <s v="Brazil"/>
    <x v="5"/>
    <m/>
    <m/>
    <m/>
    <s v="Storage of Returns (per Pallet)"/>
    <m/>
    <m/>
    <m/>
    <n v="240.70093989997864"/>
    <m/>
    <n v="240.70093989997864"/>
  </r>
  <r>
    <s v="D6402C00012 Returns and Destruction"/>
    <s v="Astra Zeneca"/>
    <s v="Brazil"/>
    <x v="4"/>
    <m/>
    <m/>
    <m/>
    <s v="Returns Receipt (per Receipt)"/>
    <m/>
    <m/>
    <m/>
    <n v="181.85976003653008"/>
    <m/>
    <n v="181.85976003653008"/>
  </r>
  <r>
    <s v="D6402C00012 Returns and Destruction"/>
    <s v="Astra Zeneca"/>
    <s v="Brazil"/>
    <x v="5"/>
    <m/>
    <m/>
    <m/>
    <s v="Storage of Returns (per Pallet)"/>
    <m/>
    <m/>
    <m/>
    <n v="183.40995821437801"/>
    <m/>
    <n v="183.40995821437801"/>
  </r>
  <r>
    <s v="D9180C00008 Returns and Destruction"/>
    <s v="Astra Zeneca"/>
    <s v="Brazil"/>
    <x v="5"/>
    <m/>
    <m/>
    <m/>
    <s v="Storage of Returns (per Pallet)"/>
    <m/>
    <m/>
    <m/>
    <n v="453.9728220279714"/>
    <m/>
    <n v="453.9728220279714"/>
  </r>
  <r>
    <s v="D9180C00004 Returns and Destruction"/>
    <s v="Astra Zeneca"/>
    <s v="Brazil"/>
    <x v="5"/>
    <m/>
    <m/>
    <m/>
    <s v="Storage of Returns (per Pallet)"/>
    <m/>
    <m/>
    <m/>
    <n v="366.81991642875602"/>
    <m/>
    <n v="366.81991642875602"/>
  </r>
  <r>
    <s v="D5180C00018 Post Trial Returns and Destruction"/>
    <s v="Astra Zeneca"/>
    <s v="Brazil"/>
    <x v="5"/>
    <m/>
    <m/>
    <m/>
    <s v="Storage of Returns (per Pallet)"/>
    <m/>
    <m/>
    <m/>
    <n v="119.16821764314811"/>
    <m/>
    <n v="119.16821764314811"/>
  </r>
  <r>
    <s v="D9690C00005 Returns and Destruction"/>
    <s v="Astra Zeneca"/>
    <s v="Brazil"/>
    <x v="5"/>
    <m/>
    <m/>
    <m/>
    <s v="Storage of Returns (per Pallet)"/>
    <m/>
    <m/>
    <m/>
    <n v="130.21061503969889"/>
    <m/>
    <n v="130.21061503969889"/>
  </r>
  <r>
    <s v="D8210C00003 Returns and Destruction"/>
    <s v="Astra Zeneca"/>
    <s v="Brazil"/>
    <x v="4"/>
    <m/>
    <m/>
    <m/>
    <s v="Destruction (per Kg)"/>
    <m/>
    <m/>
    <m/>
    <n v="3131.3158726594124"/>
    <m/>
    <n v="3131.3158726594124"/>
  </r>
  <r>
    <s v="D8210C00003 Returns and Destruction"/>
    <s v="Astra Zeneca"/>
    <s v="Brazil"/>
    <x v="4"/>
    <m/>
    <m/>
    <m/>
    <s v="Destruction Setup Fee"/>
    <m/>
    <m/>
    <m/>
    <n v="589.21002000492024"/>
    <m/>
    <n v="589.21002000492024"/>
  </r>
  <r>
    <s v="D8210C00003 Returns and Destruction"/>
    <s v="Astra Zeneca"/>
    <s v="Brazil"/>
    <x v="5"/>
    <m/>
    <m/>
    <m/>
    <s v="Storage of Returns (per Pallet)"/>
    <m/>
    <m/>
    <m/>
    <n v="299.65672585439637"/>
    <m/>
    <n v="299.65672585439637"/>
  </r>
  <r>
    <s v="D5989C00001 Returns and Destruction"/>
    <s v="Astra Zeneca"/>
    <s v="Brazil"/>
    <x v="2"/>
    <m/>
    <m/>
    <m/>
    <s v="Freight - Returns"/>
    <m/>
    <m/>
    <m/>
    <n v="1559.5114307140366"/>
    <m/>
    <n v="1559.5114307140366"/>
  </r>
  <r>
    <s v="D5989C00001 Returns and Destruction"/>
    <s v="Astra Zeneca"/>
    <s v="Brazil"/>
    <x v="2"/>
    <m/>
    <m/>
    <m/>
    <s v="PassThrough - Freight"/>
    <m/>
    <m/>
    <m/>
    <n v="308.06117252547847"/>
    <m/>
    <n v="308.06117252547847"/>
  </r>
  <r>
    <s v="D5989C00001 Returns and Destruction"/>
    <s v="Astra Zeneca"/>
    <s v="Brazil"/>
    <x v="4"/>
    <m/>
    <m/>
    <m/>
    <s v="Returns Receipt (per Receipt)"/>
    <m/>
    <m/>
    <m/>
    <n v="825.08342965196414"/>
    <m/>
    <n v="825.08342965196414"/>
  </r>
  <r>
    <s v="D5989C00001 Returns and Destruction"/>
    <s v="Astra Zeneca"/>
    <s v="Brazil"/>
    <x v="5"/>
    <m/>
    <m/>
    <m/>
    <s v="Storage of Returns (per Pallet)"/>
    <m/>
    <m/>
    <m/>
    <n v="520.84246015879557"/>
    <m/>
    <n v="520.84246015879557"/>
  </r>
  <r>
    <s v="AZ Local Returns and Destruction (Onco)"/>
    <s v="Astra Zeneca"/>
    <s v="Brazil"/>
    <x v="2"/>
    <m/>
    <m/>
    <m/>
    <s v="Freight - Returns"/>
    <m/>
    <m/>
    <m/>
    <n v="2776.7758160449998"/>
    <m/>
    <n v="2776.7758160449998"/>
  </r>
  <r>
    <s v="AZ Local Returns and Destruction (Onco)"/>
    <s v="Astra Zeneca"/>
    <s v="Brazil"/>
    <x v="2"/>
    <m/>
    <m/>
    <m/>
    <s v="PassThrough - Freight"/>
    <m/>
    <m/>
    <m/>
    <n v="302.514991415"/>
    <m/>
    <n v="302.514991415"/>
  </r>
  <r>
    <s v="AZ Local Returns and Destruction (Onco)"/>
    <s v="Astra Zeneca"/>
    <s v="Brazil"/>
    <x v="4"/>
    <m/>
    <m/>
    <m/>
    <s v="Returns Receipt (per Receipt)"/>
    <m/>
    <m/>
    <m/>
    <n v="1594.46630826"/>
    <m/>
    <n v="1594.46630826"/>
  </r>
  <r>
    <s v="AZ Local Returns and Destruction (Onco)"/>
    <s v="Astra Zeneca"/>
    <s v="Brazil"/>
    <x v="5"/>
    <m/>
    <m/>
    <m/>
    <s v="Storage of Returns (per Pallet)"/>
    <m/>
    <m/>
    <m/>
    <n v="3716.5213215899998"/>
    <m/>
    <n v="3716.5213215899998"/>
  </r>
  <r>
    <s v="D3466C00001 Returns And Destruction"/>
    <s v="Astra Zeneca"/>
    <s v="Brazil"/>
    <x v="5"/>
    <m/>
    <m/>
    <m/>
    <s v="Storage of Returns (per Pallet)"/>
    <m/>
    <m/>
    <m/>
    <n v="124.83217129684139"/>
    <m/>
    <n v="124.83217129684139"/>
  </r>
  <r>
    <s v="D6973C00001 Returns and Destruction"/>
    <s v="Astra Zeneca"/>
    <s v="Brazil"/>
    <x v="5"/>
    <m/>
    <m/>
    <m/>
    <s v="Storage of Returns (per Pallet)"/>
    <m/>
    <m/>
    <m/>
    <n v="125.51980784265719"/>
    <m/>
    <n v="125.51980784265719"/>
  </r>
  <r>
    <s v="D9640C00003 Ancillaries"/>
    <s v="Astra Zeneca"/>
    <s v="Brazil"/>
    <x v="0"/>
    <m/>
    <m/>
    <m/>
    <s v="Import Services"/>
    <m/>
    <m/>
    <m/>
    <n v="443.85129462552482"/>
    <m/>
    <n v="443.85129462552482"/>
  </r>
  <r>
    <s v="D9640C00003 Ancillaries"/>
    <s v="Astra Zeneca"/>
    <s v="Brazil"/>
    <x v="5"/>
    <m/>
    <m/>
    <m/>
    <s v="Non-Drug Storage Ambient (per Pallet)"/>
    <m/>
    <m/>
    <m/>
    <n v="252.26208065565359"/>
    <m/>
    <n v="252.26208065565359"/>
  </r>
  <r>
    <s v="D9640C00003 Ancillaries"/>
    <s v="Astra Zeneca"/>
    <s v="Brazil"/>
    <x v="0"/>
    <m/>
    <m/>
    <m/>
    <s v="Project Management Fee"/>
    <m/>
    <m/>
    <m/>
    <n v="425.16044863165439"/>
    <m/>
    <n v="425.16044863165439"/>
  </r>
  <r>
    <s v="EMN30-64007957MMY3003 - Azidus"/>
    <s v="Azidus Brasil Pesquisa Científica"/>
    <s v="Brazil"/>
    <x v="2"/>
    <m/>
    <m/>
    <m/>
    <s v="Freight - Shipments"/>
    <m/>
    <m/>
    <m/>
    <n v="563.68930072000001"/>
    <m/>
    <n v="563.68930072000001"/>
  </r>
  <r>
    <s v="EMN30-64007957MMY3003 - Azidus"/>
    <s v="Azidus Brasil Pesquisa Científica"/>
    <s v="Brazil"/>
    <x v="0"/>
    <m/>
    <m/>
    <m/>
    <s v="Import License Fee"/>
    <m/>
    <m/>
    <m/>
    <n v="1836.7703062100002"/>
    <m/>
    <n v="1836.7703062100002"/>
  </r>
  <r>
    <s v="EMN30-64007957MMY3003 - Azidus"/>
    <s v="Azidus Brasil Pesquisa Científica"/>
    <s v="Brazil"/>
    <x v="0"/>
    <m/>
    <m/>
    <m/>
    <s v="Insulated shipper - Credo S22 - 28L (Leasing)"/>
    <m/>
    <m/>
    <m/>
    <n v="141.512334915"/>
    <m/>
    <n v="141.512334915"/>
  </r>
  <r>
    <s v="EMN30-64007957MMY3003 - Azidus"/>
    <s v="Azidus Brasil Pesquisa Científica"/>
    <s v="Brazil"/>
    <x v="0"/>
    <m/>
    <m/>
    <m/>
    <s v="Pick and Pack of Controlled/Hazardous Substances"/>
    <m/>
    <m/>
    <m/>
    <n v="505.93834784500007"/>
    <m/>
    <n v="505.93834784500007"/>
  </r>
  <r>
    <s v="EMN30-64007957MMY3003 - Azidus"/>
    <s v="Azidus Brasil Pesquisa Científica"/>
    <s v="Brazil"/>
    <x v="0"/>
    <m/>
    <m/>
    <m/>
    <s v="Project Management Fee"/>
    <m/>
    <m/>
    <m/>
    <n v="2019.8133263699999"/>
    <m/>
    <n v="2019.8133263699999"/>
  </r>
  <r>
    <s v="EMN30-64007957MMY3003 - Azidus"/>
    <s v="Azidus Brasil Pesquisa Científica"/>
    <s v="Brazil"/>
    <x v="1"/>
    <m/>
    <m/>
    <m/>
    <s v="PTC Duties"/>
    <m/>
    <m/>
    <m/>
    <n v="36109.848075000002"/>
    <m/>
    <n v="36109.848075000002"/>
  </r>
  <r>
    <s v="EMN30-64007957MMY3003 - Azidus"/>
    <s v="Azidus Brasil Pesquisa Científica"/>
    <s v="Brazil"/>
    <x v="0"/>
    <m/>
    <m/>
    <m/>
    <s v="Receipt fee Ambient of Controlled Drugs (per Receipt_ID)"/>
    <m/>
    <m/>
    <m/>
    <n v="2154.4555479300002"/>
    <m/>
    <n v="2154.4555479300002"/>
  </r>
  <r>
    <s v="EMN30-64007957MMY3003 - Azidus"/>
    <s v="Azidus Brasil Pesquisa Científica"/>
    <s v="Brazil"/>
    <x v="5"/>
    <m/>
    <m/>
    <m/>
    <s v="Storage Controlled Drug - Ambient (per Pallet)"/>
    <m/>
    <m/>
    <m/>
    <n v="7271.3399751299994"/>
    <m/>
    <n v="7271.3399751299994"/>
  </r>
  <r>
    <s v="EMN30-64007957MMY3003 - Azidus"/>
    <s v="Azidus Brasil Pesquisa Científica"/>
    <s v="Brazil"/>
    <x v="0"/>
    <m/>
    <m/>
    <m/>
    <s v="Temperature Monitoring Device (Ambient)"/>
    <m/>
    <m/>
    <m/>
    <n v="132.62218823000003"/>
    <m/>
    <n v="132.62218823000003"/>
  </r>
  <r>
    <s v="Bayer - Importer of Record Services"/>
    <s v="Bayer AG (No consolidate)"/>
    <s v="Brazil"/>
    <x v="0"/>
    <m/>
    <m/>
    <m/>
    <s v="Import License Fee"/>
    <m/>
    <m/>
    <m/>
    <n v="1766.12914065"/>
    <m/>
    <n v="1766.12914065"/>
  </r>
  <r>
    <s v="Bayer - Importer of Record Services"/>
    <s v="Bayer AG (No consolidate)"/>
    <s v="Brazil"/>
    <x v="0"/>
    <m/>
    <m/>
    <m/>
    <s v="Import Services"/>
    <m/>
    <m/>
    <m/>
    <n v="1468.3442272799998"/>
    <m/>
    <n v="1468.3442272799998"/>
  </r>
  <r>
    <s v="Bayer - Importer of Record Services"/>
    <s v="Bayer AG (No consolidate)"/>
    <s v="Brazil"/>
    <x v="1"/>
    <m/>
    <m/>
    <m/>
    <s v="PTC Duties"/>
    <m/>
    <m/>
    <m/>
    <n v="161028.70734999998"/>
    <m/>
    <n v="161028.70734999998"/>
  </r>
  <r>
    <s v="BAY 2927088_21607 Local"/>
    <s v="Bayer AG (No consolidate)"/>
    <s v="Brazil"/>
    <x v="5"/>
    <m/>
    <m/>
    <m/>
    <s v="Non-Drug Storage Ambient (per Pallet)"/>
    <m/>
    <m/>
    <m/>
    <n v="409.84676235999996"/>
    <m/>
    <n v="409.84676235999996"/>
  </r>
  <r>
    <s v="BAY 2927088_21607 Local"/>
    <s v="Bayer AG (No consolidate)"/>
    <s v="Brazil"/>
    <x v="0"/>
    <m/>
    <m/>
    <m/>
    <s v="Project Management Fee"/>
    <m/>
    <m/>
    <m/>
    <n v="407.95673117500002"/>
    <m/>
    <n v="407.95673117500002"/>
  </r>
  <r>
    <s v="BAY 2927088-22615 Local"/>
    <s v="Bayer AG (No consolidate)"/>
    <s v="Brazil"/>
    <x v="5"/>
    <m/>
    <m/>
    <m/>
    <s v="Non-Drug Storage Ambient (per Pallet)"/>
    <m/>
    <m/>
    <m/>
    <n v="409.84676235999996"/>
    <m/>
    <n v="409.84676235999996"/>
  </r>
  <r>
    <s v="BAY 2927088-22615 Local"/>
    <s v="Bayer AG (No consolidate)"/>
    <s v="Brazil"/>
    <x v="0"/>
    <m/>
    <m/>
    <m/>
    <s v="Project Management Fee"/>
    <m/>
    <m/>
    <m/>
    <n v="407.95673117500002"/>
    <m/>
    <n v="407.95673117500002"/>
  </r>
  <r>
    <s v="BAY 94-8862-19920 Local"/>
    <s v="Bayer AG (No consolidate)"/>
    <s v="Brazil"/>
    <x v="5"/>
    <m/>
    <m/>
    <m/>
    <s v="Non-Drug Storage Ambient (per Pallet)"/>
    <m/>
    <m/>
    <m/>
    <n v="409.84676235999996"/>
    <m/>
    <n v="409.84676235999996"/>
  </r>
  <r>
    <s v="BAY 94-8862-19920 Local"/>
    <s v="Bayer AG (No consolidate)"/>
    <s v="Brazil"/>
    <x v="0"/>
    <m/>
    <m/>
    <m/>
    <s v="Project Management Fee"/>
    <m/>
    <m/>
    <m/>
    <n v="407.95673117500002"/>
    <m/>
    <n v="407.95673117500002"/>
  </r>
  <r>
    <s v="BAY 94-8862-19920 Local"/>
    <s v="Bayer AG (No consolidate)"/>
    <s v="Brazil"/>
    <x v="0"/>
    <m/>
    <m/>
    <m/>
    <s v="Receipt fee Ancillaries (per Receipt_ID)"/>
    <m/>
    <m/>
    <m/>
    <n v="432.60713790000011"/>
    <m/>
    <n v="432.60713790000011"/>
  </r>
  <r>
    <s v="Janssen Local Returns and Destruction"/>
    <s v="Janssen"/>
    <s v="Brazil"/>
    <x v="2"/>
    <m/>
    <m/>
    <m/>
    <s v="Freight - Returns"/>
    <m/>
    <m/>
    <m/>
    <n v="7990.008929172086"/>
    <m/>
    <n v="7990.008929172086"/>
  </r>
  <r>
    <s v="Janssen Local Returns and Destruction"/>
    <s v="Janssen"/>
    <s v="Brazil"/>
    <x v="4"/>
    <m/>
    <m/>
    <m/>
    <s v="Reconciliation of Returns - Controlled Drugs (per Hour)"/>
    <m/>
    <m/>
    <m/>
    <n v="1402.2406437443681"/>
    <m/>
    <n v="1402.2406437443681"/>
  </r>
  <r>
    <s v="Janssen Local Returns and Destruction"/>
    <s v="Janssen"/>
    <s v="Brazil"/>
    <x v="4"/>
    <m/>
    <m/>
    <m/>
    <s v="Returns Receipt - Controlled Drugs (per Receipt_ID)"/>
    <m/>
    <m/>
    <m/>
    <n v="3505.2214413535012"/>
    <m/>
    <n v="3505.2214413535012"/>
  </r>
  <r>
    <s v="Janssen Local Returns and Destruction"/>
    <s v="Janssen"/>
    <s v="Brazil"/>
    <x v="4"/>
    <m/>
    <m/>
    <m/>
    <s v="Returns Receipt (per Receipt)"/>
    <m/>
    <m/>
    <m/>
    <n v="3651.2076803202003"/>
    <m/>
    <n v="3651.2076803202003"/>
  </r>
  <r>
    <s v="Janssen Local Returns and Destruction"/>
    <s v="Janssen"/>
    <s v="Brazil"/>
    <x v="5"/>
    <m/>
    <m/>
    <m/>
    <s v="Storage of Returns - Controlled Drugs (per Pallet)"/>
    <m/>
    <m/>
    <m/>
    <n v="1758.2106557701552"/>
    <m/>
    <n v="1758.2106557701552"/>
  </r>
  <r>
    <s v="Janssen Local Returns and Destruction"/>
    <s v="Janssen"/>
    <s v="Brazil"/>
    <x v="5"/>
    <m/>
    <m/>
    <m/>
    <s v="Storage of Returns (per Pallet)"/>
    <m/>
    <m/>
    <m/>
    <n v="858.45039487430631"/>
    <m/>
    <n v="858.45039487430631"/>
  </r>
  <r>
    <s v="67896062PAH4002"/>
    <s v="Janssen"/>
    <s v="Brazil"/>
    <x v="0"/>
    <m/>
    <m/>
    <m/>
    <s v="Project Management Fee"/>
    <m/>
    <m/>
    <m/>
    <n v="514.52679494753897"/>
    <m/>
    <n v="514.52679494753897"/>
  </r>
  <r>
    <s v="67896062PAH4002"/>
    <s v="Janssen"/>
    <s v="Brazil"/>
    <x v="5"/>
    <m/>
    <m/>
    <m/>
    <s v="Storage Ambient (per Shelf)"/>
    <m/>
    <m/>
    <m/>
    <n v="233.86970310343122"/>
    <m/>
    <n v="233.86970310343122"/>
  </r>
  <r>
    <s v="42847922MDD4002"/>
    <s v="Janssen"/>
    <s v="Brazil"/>
    <x v="2"/>
    <m/>
    <m/>
    <m/>
    <s v="Freight - Shipments"/>
    <m/>
    <m/>
    <m/>
    <n v="132.44040723066303"/>
    <m/>
    <n v="132.44040723066303"/>
  </r>
  <r>
    <s v="42847922MDD4002"/>
    <s v="Janssen"/>
    <s v="Brazil"/>
    <x v="0"/>
    <m/>
    <m/>
    <m/>
    <s v="Pick and Pack (Ambient)"/>
    <m/>
    <m/>
    <m/>
    <n v="109.52459261346056"/>
    <m/>
    <n v="109.52459261346056"/>
  </r>
  <r>
    <s v="42847922MDD4002"/>
    <s v="Janssen"/>
    <s v="Brazil"/>
    <x v="0"/>
    <m/>
    <m/>
    <m/>
    <s v="Project Management Fee"/>
    <m/>
    <m/>
    <m/>
    <n v="521.54567911171682"/>
    <m/>
    <n v="521.54567911171682"/>
  </r>
  <r>
    <s v="42847922MDD4002"/>
    <s v="Janssen"/>
    <s v="Brazil"/>
    <x v="5"/>
    <m/>
    <m/>
    <m/>
    <s v="Storage Ambient (per Shelf)"/>
    <m/>
    <m/>
    <m/>
    <n v="1659.4635244463718"/>
    <m/>
    <n v="1659.4635244463718"/>
  </r>
  <r>
    <s v="67896062PUH4009"/>
    <s v="Janssen"/>
    <s v="Brazil"/>
    <x v="2"/>
    <m/>
    <m/>
    <m/>
    <s v="Freight - Shipments"/>
    <m/>
    <m/>
    <m/>
    <n v="1675.2696144925542"/>
    <m/>
    <n v="1675.2696144925542"/>
  </r>
  <r>
    <s v="67896062PUH4009"/>
    <s v="Janssen"/>
    <s v="Brazil"/>
    <x v="0"/>
    <m/>
    <m/>
    <m/>
    <s v="Pick and Pack (Ambient)"/>
    <m/>
    <m/>
    <m/>
    <n v="357.4768911118818"/>
    <m/>
    <n v="357.4768911118818"/>
  </r>
  <r>
    <s v="67896062PUH4009"/>
    <s v="Janssen"/>
    <s v="Brazil"/>
    <x v="0"/>
    <m/>
    <m/>
    <m/>
    <s v="Project Management Fee"/>
    <m/>
    <m/>
    <m/>
    <n v="567.39687180691362"/>
    <m/>
    <n v="567.39687180691362"/>
  </r>
  <r>
    <s v="67896062PUH4009"/>
    <s v="Janssen"/>
    <s v="Brazil"/>
    <x v="5"/>
    <m/>
    <m/>
    <m/>
    <s v="Storage Ambient (per Shelf)"/>
    <m/>
    <m/>
    <m/>
    <n v="128.9502295276811"/>
    <m/>
    <n v="128.9502295276811"/>
  </r>
  <r>
    <s v="64407564MMY4003"/>
    <s v="Janssen"/>
    <s v="Brazil"/>
    <x v="2"/>
    <m/>
    <m/>
    <m/>
    <s v="Freight - Shipments"/>
    <m/>
    <m/>
    <m/>
    <n v="9386.4539881353849"/>
    <m/>
    <n v="9386.4539881353849"/>
  </r>
  <r>
    <s v="64407564MMY4003"/>
    <s v="Janssen"/>
    <s v="Brazil"/>
    <x v="0"/>
    <m/>
    <m/>
    <m/>
    <s v="Insulated shipper - Credo S22 - 12L (Leasing)"/>
    <m/>
    <m/>
    <m/>
    <n v="897.97290350843878"/>
    <m/>
    <n v="897.97290350843878"/>
  </r>
  <r>
    <s v="64407564MMY4003"/>
    <s v="Janssen"/>
    <s v="Brazil"/>
    <x v="0"/>
    <m/>
    <m/>
    <m/>
    <s v="Pick and Pack (Refrigerated)"/>
    <m/>
    <m/>
    <m/>
    <n v="290.15525761675724"/>
    <m/>
    <n v="290.15525761675724"/>
  </r>
  <r>
    <s v="64407564MMY4003"/>
    <s v="Janssen"/>
    <s v="Brazil"/>
    <x v="0"/>
    <m/>
    <m/>
    <m/>
    <s v="Project Management Fee"/>
    <m/>
    <m/>
    <m/>
    <n v="613.78426518377557"/>
    <m/>
    <n v="613.78426518377557"/>
  </r>
  <r>
    <s v="64407564MMY4003"/>
    <s v="Janssen"/>
    <s v="Brazil"/>
    <x v="5"/>
    <m/>
    <m/>
    <m/>
    <s v="Storage Refrigerated (per Shelf)"/>
    <m/>
    <m/>
    <m/>
    <n v="368.27159358103376"/>
    <m/>
    <n v="368.27159358103376"/>
  </r>
  <r>
    <s v="CNTO1959CRD4005"/>
    <s v="Janssen"/>
    <s v="Brazil"/>
    <x v="0"/>
    <m/>
    <m/>
    <m/>
    <s v="Project Management Fee"/>
    <m/>
    <m/>
    <m/>
    <n v="514.52679494753897"/>
    <m/>
    <n v="514.52679494753897"/>
  </r>
  <r>
    <s v="CNTO1959CRD4005"/>
    <s v="Janssen"/>
    <s v="Brazil"/>
    <x v="5"/>
    <m/>
    <m/>
    <m/>
    <s v="Storage Refrigerated (per Shelf)"/>
    <m/>
    <m/>
    <m/>
    <n v="552.40739037155072"/>
    <m/>
    <n v="552.40739037155072"/>
  </r>
  <r>
    <s v="77242113UCO4001"/>
    <s v="Janssen"/>
    <s v="Brazil"/>
    <x v="2"/>
    <m/>
    <m/>
    <m/>
    <s v="Freight - Shipments"/>
    <m/>
    <m/>
    <m/>
    <n v="845.50744144259818"/>
    <m/>
    <n v="845.50744144259818"/>
  </r>
  <r>
    <s v="77242113UCO4001"/>
    <s v="Janssen"/>
    <s v="Brazil"/>
    <x v="0"/>
    <m/>
    <m/>
    <m/>
    <s v="Insulated shipper - Credo S22 - 12L (Leasing)"/>
    <m/>
    <m/>
    <m/>
    <n v="419.47035674668746"/>
    <m/>
    <n v="419.47035674668746"/>
  </r>
  <r>
    <s v="77242113UCO4001"/>
    <s v="Janssen"/>
    <s v="Brazil"/>
    <x v="0"/>
    <m/>
    <m/>
    <m/>
    <s v="Pick and Pack (Controlled Ambient)"/>
    <m/>
    <m/>
    <m/>
    <n v="135.53980832293723"/>
    <m/>
    <n v="135.53980832293723"/>
  </r>
  <r>
    <s v="77242113UCO4001"/>
    <s v="Janssen"/>
    <s v="Brazil"/>
    <x v="0"/>
    <m/>
    <m/>
    <m/>
    <s v="Project Management Fee"/>
    <m/>
    <m/>
    <m/>
    <n v="573.43300874102965"/>
    <m/>
    <n v="573.43300874102965"/>
  </r>
  <r>
    <s v="77242113UCO4001"/>
    <s v="Janssen"/>
    <s v="Brazil"/>
    <x v="5"/>
    <m/>
    <m/>
    <m/>
    <s v="Storage Ambient (per Shelf)"/>
    <m/>
    <m/>
    <m/>
    <n v="390.9678822416177"/>
    <m/>
    <n v="390.9678822416177"/>
  </r>
  <r>
    <s v="Mk-3475-426 Local Brazil Distribution and Ret Dest"/>
    <s v="Merck Sharp and Dohme LLC"/>
    <s v="Brazil"/>
    <x v="0"/>
    <m/>
    <m/>
    <m/>
    <s v="Project Management Fee"/>
    <m/>
    <m/>
    <m/>
    <n v="304.50841137500004"/>
    <m/>
    <n v="304.50841137500004"/>
  </r>
  <r>
    <s v="Mk-3475-426 Local Brazil Distribution and Ret Dest"/>
    <s v="Merck Sharp and Dohme LLC"/>
    <s v="Brazil"/>
    <x v="5"/>
    <m/>
    <m/>
    <m/>
    <s v="Storage Ambient (per Shelf)"/>
    <m/>
    <m/>
    <m/>
    <n v="99.350743187499987"/>
    <m/>
    <n v="99.350743187499987"/>
  </r>
  <r>
    <s v="MK-3475-564 (Local)"/>
    <s v="Merck Sharp and Dohme LLC"/>
    <s v="Brazil"/>
    <x v="2"/>
    <m/>
    <m/>
    <m/>
    <s v="Freight - Returns"/>
    <m/>
    <m/>
    <m/>
    <n v="118.974009"/>
    <m/>
    <n v="118.974009"/>
  </r>
  <r>
    <s v="MK-3475-564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564 (Local)"/>
    <s v="Merck Sharp and Dohme LLC"/>
    <s v="Brazil"/>
    <x v="4"/>
    <m/>
    <m/>
    <m/>
    <s v="Reconciliation of Returns (per Receipt)"/>
    <m/>
    <m/>
    <m/>
    <n v="52.981838000000003"/>
    <m/>
    <n v="52.981838000000003"/>
  </r>
  <r>
    <s v="MK-3475-564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3475-564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3475-689 (local)"/>
    <s v="Merck Sharp and Dohme LLC"/>
    <s v="Brazil"/>
    <x v="0"/>
    <m/>
    <m/>
    <m/>
    <s v="Import Services"/>
    <m/>
    <m/>
    <m/>
    <n v="121.39385256249999"/>
    <m/>
    <n v="121.39385256249999"/>
  </r>
  <r>
    <s v="MK-3475-689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689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775 (Local)"/>
    <s v="Merck Sharp and Dohme LLC"/>
    <s v="Brazil"/>
    <x v="4"/>
    <m/>
    <m/>
    <m/>
    <s v="Destruction (per Kg)"/>
    <m/>
    <m/>
    <m/>
    <n v="162.88388287499998"/>
    <m/>
    <n v="162.88388287499998"/>
  </r>
  <r>
    <s v="MK-3475-775 (Local)"/>
    <s v="Merck Sharp and Dohme LLC"/>
    <s v="Brazil"/>
    <x v="4"/>
    <m/>
    <m/>
    <m/>
    <s v="Destruction Setup Fee"/>
    <m/>
    <m/>
    <m/>
    <n v="662.26317806249995"/>
    <m/>
    <n v="662.26317806249995"/>
  </r>
  <r>
    <s v="MK-3475-775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775 (Local)"/>
    <s v="Merck Sharp and Dohme LLC"/>
    <s v="Brazil"/>
    <x v="0"/>
    <m/>
    <m/>
    <m/>
    <s v="Project Management Fee"/>
    <m/>
    <m/>
    <m/>
    <n v="304.50841137500004"/>
    <m/>
    <n v="304.50841137500004"/>
  </r>
  <r>
    <s v="Merck Storage Returns and Destructions"/>
    <s v="Merck Sharp and Dohme LLC"/>
    <s v="Brazil"/>
    <x v="4"/>
    <m/>
    <m/>
    <m/>
    <s v="Destruction (per Kg)"/>
    <m/>
    <m/>
    <m/>
    <n v="1140.1871801249999"/>
    <m/>
    <n v="1140.1871801249999"/>
  </r>
  <r>
    <s v="Merck Storage Returns and Destructions"/>
    <s v="Merck Sharp and Dohme LLC"/>
    <s v="Brazil"/>
    <x v="4"/>
    <m/>
    <m/>
    <m/>
    <s v="Destruction Setup Fee"/>
    <m/>
    <m/>
    <m/>
    <n v="662.26317806249995"/>
    <m/>
    <n v="662.26317806249995"/>
  </r>
  <r>
    <s v="Merck Storage Returns and Destructions"/>
    <s v="Merck Sharp and Dohme LLC"/>
    <s v="Brazil"/>
    <x v="5"/>
    <m/>
    <m/>
    <m/>
    <s v="Storage of Returns (per Pallet)"/>
    <m/>
    <m/>
    <m/>
    <n v="6277.1035919374999"/>
    <m/>
    <n v="6277.1035919374999"/>
  </r>
  <r>
    <s v="MK-3475-716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716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859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859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3475-756 (Local)"/>
    <s v="Merck Sharp and Dohme LLC"/>
    <s v="Brazil"/>
    <x v="2"/>
    <m/>
    <m/>
    <m/>
    <s v="Freight - Shipments"/>
    <m/>
    <m/>
    <m/>
    <n v="297.1509113125"/>
    <m/>
    <n v="297.1509113125"/>
  </r>
  <r>
    <s v="MK-3475-756 (Local)"/>
    <s v="Merck Sharp and Dohme LLC"/>
    <s v="Brazil"/>
    <x v="0"/>
    <m/>
    <m/>
    <m/>
    <s v="Import Services"/>
    <m/>
    <m/>
    <m/>
    <n v="242.78770512499997"/>
    <m/>
    <n v="242.78770512499997"/>
  </r>
  <r>
    <s v="MK-3475-756 (Local)"/>
    <s v="Merck Sharp and Dohme LLC"/>
    <s v="Brazil"/>
    <x v="0"/>
    <m/>
    <m/>
    <m/>
    <s v="Insulated shipper - Credo S22 - 12L (Leasing)"/>
    <m/>
    <m/>
    <m/>
    <n v="173.97401612499999"/>
    <m/>
    <n v="173.97401612499999"/>
  </r>
  <r>
    <s v="MK-3475-756 (Local)"/>
    <s v="Merck Sharp and Dohme LLC"/>
    <s v="Brazil"/>
    <x v="3"/>
    <m/>
    <m/>
    <m/>
    <s v="Labeling / Relabeling Process"/>
    <m/>
    <m/>
    <m/>
    <n v="6.0545073749999991"/>
    <m/>
    <n v="6.0545073749999991"/>
  </r>
  <r>
    <s v="MK-3475-756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3475-756 (Local)"/>
    <s v="Merck Sharp and Dohme LLC"/>
    <s v="Brazil"/>
    <x v="0"/>
    <m/>
    <m/>
    <m/>
    <s v="Pick and Pack (Controlled Ambient)"/>
    <m/>
    <m/>
    <m/>
    <n v="123.00055031250001"/>
    <m/>
    <n v="123.00055031250001"/>
  </r>
  <r>
    <s v="MK-3475-756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756 (Local)"/>
    <s v="Merck Sharp and Dohme LLC"/>
    <s v="Brazil"/>
    <x v="5"/>
    <m/>
    <m/>
    <m/>
    <s v="Storage Ambient (per Shelf)"/>
    <m/>
    <m/>
    <m/>
    <n v="695.45520231249998"/>
    <m/>
    <n v="695.45520231249998"/>
  </r>
  <r>
    <s v="MK-3475-756 (Local)"/>
    <s v="Merck Sharp and Dohme LLC"/>
    <s v="Brazil"/>
    <x v="0"/>
    <m/>
    <m/>
    <m/>
    <s v="Temperature Monitoring Device (Ambient)"/>
    <m/>
    <m/>
    <m/>
    <n v="124.93054699999999"/>
    <m/>
    <n v="124.93054699999999"/>
  </r>
  <r>
    <s v="MK-3475-756 (Local)"/>
    <s v="Merck Sharp and Dohme LLC"/>
    <s v="Brazil"/>
    <x v="3"/>
    <m/>
    <m/>
    <m/>
    <s v="Variable Print"/>
    <m/>
    <m/>
    <m/>
    <n v="3.4093342499999997"/>
    <m/>
    <n v="3.4093342499999997"/>
  </r>
  <r>
    <s v="MK-3475-630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630 (Local)"/>
    <s v="Merck Sharp and Dohme LLC"/>
    <s v="Brazil"/>
    <x v="0"/>
    <m/>
    <m/>
    <m/>
    <s v="Pick and Pack Materials"/>
    <m/>
    <m/>
    <m/>
    <n v="123.00055031250001"/>
    <m/>
    <n v="123.00055031250001"/>
  </r>
  <r>
    <s v="MK-3475-630 (Local)"/>
    <s v="Merck Sharp and Dohme LLC"/>
    <s v="Brazil"/>
    <x v="0"/>
    <m/>
    <m/>
    <m/>
    <s v="Project Management Fee"/>
    <m/>
    <m/>
    <m/>
    <n v="304.50841137500004"/>
    <m/>
    <n v="304.50841137500004"/>
  </r>
  <r>
    <s v="MK-7902-001 (local)"/>
    <s v="Merck Sharp and Dohme LLC"/>
    <s v="Brazil"/>
    <x v="5"/>
    <m/>
    <m/>
    <m/>
    <s v="Non-Drug Storage Ambient (per Shelf)"/>
    <m/>
    <m/>
    <m/>
    <n v="397.40297274999995"/>
    <m/>
    <n v="397.40297274999995"/>
  </r>
  <r>
    <s v="MK-7902-001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641 (local)"/>
    <s v="Merck Sharp and Dohme LLC"/>
    <s v="Brazil"/>
    <x v="2"/>
    <m/>
    <m/>
    <m/>
    <s v="Freight - Returns"/>
    <m/>
    <m/>
    <m/>
    <n v="118.06289381250002"/>
    <m/>
    <n v="118.06289381250002"/>
  </r>
  <r>
    <s v="MK-3475-641 (local)"/>
    <s v="Merck Sharp and Dohme LLC"/>
    <s v="Brazil"/>
    <x v="5"/>
    <m/>
    <m/>
    <m/>
    <s v="Non-Drug Storage Ambient (per Shelf)"/>
    <m/>
    <m/>
    <m/>
    <n v="298.05222956250003"/>
    <m/>
    <n v="298.05222956250003"/>
  </r>
  <r>
    <s v="MK-3475-641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641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7339-001 (Local)"/>
    <s v="Merck Sharp and Dohme LLC"/>
    <s v="Brazil"/>
    <x v="2"/>
    <m/>
    <m/>
    <m/>
    <s v="Freight - Returns"/>
    <m/>
    <m/>
    <m/>
    <n v="265.35005218750001"/>
    <m/>
    <n v="265.35005218750001"/>
  </r>
  <r>
    <s v="MK-7339-001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7339-001 (Local)"/>
    <s v="Merck Sharp and Dohme LLC"/>
    <s v="Brazil"/>
    <x v="0"/>
    <m/>
    <m/>
    <m/>
    <s v="Project Management Fee"/>
    <m/>
    <m/>
    <m/>
    <n v="304.50841137500004"/>
    <m/>
    <n v="304.50841137500004"/>
  </r>
  <r>
    <s v="MK-7339-006 (Local)"/>
    <s v="Merck Sharp and Dohme LLC"/>
    <s v="Brazil"/>
    <x v="0"/>
    <m/>
    <m/>
    <m/>
    <s v="Pick and Pack Materials"/>
    <m/>
    <m/>
    <m/>
    <n v="123.00055031250001"/>
    <m/>
    <n v="123.00055031250001"/>
  </r>
  <r>
    <s v="MK-7339-006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975 (Local)"/>
    <s v="Merck Sharp and Dohme LLC"/>
    <s v="Brazil"/>
    <x v="0"/>
    <m/>
    <m/>
    <m/>
    <s v="Import Services"/>
    <m/>
    <m/>
    <m/>
    <n v="121.39385256249999"/>
    <m/>
    <n v="121.39385256249999"/>
  </r>
  <r>
    <s v="MK-3475-975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975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991 (Local)"/>
    <s v="Merck Sharp and Dohme LLC"/>
    <s v="Brazil"/>
    <x v="2"/>
    <m/>
    <m/>
    <m/>
    <s v="Freight - Returns"/>
    <m/>
    <m/>
    <m/>
    <n v="234.85218574999999"/>
    <m/>
    <n v="234.85218574999999"/>
  </r>
  <r>
    <s v="MK-3475-991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991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991 (Local)"/>
    <s v="Merck Sharp and Dohme LLC"/>
    <s v="Brazil"/>
    <x v="4"/>
    <m/>
    <m/>
    <m/>
    <s v="Returns Receipt (per Receipt)"/>
    <m/>
    <m/>
    <m/>
    <n v="397.36378500000001"/>
    <m/>
    <n v="397.36378500000001"/>
  </r>
  <r>
    <s v="MK-3475-991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3475-991 (Local)"/>
    <s v="Merck Sharp and Dohme LLC"/>
    <s v="Brazil"/>
    <x v="5"/>
    <m/>
    <m/>
    <m/>
    <s v="Storage Refrigerated (per Shelf)"/>
    <m/>
    <m/>
    <m/>
    <n v="170.29036762500002"/>
    <m/>
    <n v="170.29036762500002"/>
  </r>
  <r>
    <s v="MK-3475-587 (Local)"/>
    <s v="Merck Sharp and Dohme LLC"/>
    <s v="Brazil"/>
    <x v="2"/>
    <m/>
    <m/>
    <m/>
    <s v="Freight - Returns"/>
    <m/>
    <m/>
    <m/>
    <n v="118.06289381250002"/>
    <m/>
    <n v="118.06289381250002"/>
  </r>
  <r>
    <s v="MK-3475-587 (Local)"/>
    <s v="Merck Sharp and Dohme LLC"/>
    <s v="Brazil"/>
    <x v="2"/>
    <m/>
    <m/>
    <m/>
    <s v="Freight - Shipments"/>
    <m/>
    <m/>
    <m/>
    <n v="1009.1433441250001"/>
    <m/>
    <n v="1009.1433441250001"/>
  </r>
  <r>
    <s v="MK-3475-587 (Local)"/>
    <s v="Merck Sharp and Dohme LLC"/>
    <s v="Brazil"/>
    <x v="0"/>
    <m/>
    <m/>
    <m/>
    <s v="Insulated shipper - Credo S22 - 12L (Leasing)"/>
    <m/>
    <m/>
    <m/>
    <n v="173.97401612499999"/>
    <m/>
    <n v="173.97401612499999"/>
  </r>
  <r>
    <s v="MK-3475-587 (Local)"/>
    <s v="Merck Sharp and Dohme LLC"/>
    <s v="Brazil"/>
    <x v="0"/>
    <m/>
    <m/>
    <m/>
    <s v="Insulated shipper - Credo S22 - 28L (Leasing)"/>
    <m/>
    <m/>
    <m/>
    <n v="229.06219568750001"/>
    <m/>
    <n v="229.06219568750001"/>
  </r>
  <r>
    <s v="MK-3475-587 (Local)"/>
    <s v="Merck Sharp and Dohme LLC"/>
    <s v="Brazil"/>
    <x v="3"/>
    <m/>
    <m/>
    <m/>
    <s v="Labeling / Relabeling Process"/>
    <m/>
    <m/>
    <m/>
    <n v="6.0545073749999991"/>
    <m/>
    <n v="6.0545073749999991"/>
  </r>
  <r>
    <s v="MK-3475-587 (Local)"/>
    <s v="Merck Sharp and Dohme LLC"/>
    <s v="Brazil"/>
    <x v="0"/>
    <m/>
    <m/>
    <m/>
    <s v="Pick and Pack (Controlled Ambient)"/>
    <m/>
    <m/>
    <m/>
    <n v="246.00110062500002"/>
    <m/>
    <n v="246.00110062500002"/>
  </r>
  <r>
    <s v="MK-3475-587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587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3475-587 (Local)"/>
    <s v="Merck Sharp and Dohme LLC"/>
    <s v="Brazil"/>
    <x v="0"/>
    <m/>
    <m/>
    <m/>
    <s v="Temperature Monitoring Device (Ambient)"/>
    <m/>
    <m/>
    <m/>
    <n v="249.86109399999998"/>
    <m/>
    <n v="249.86109399999998"/>
  </r>
  <r>
    <s v="MK-3475-587 (Local)"/>
    <s v="Merck Sharp and Dohme LLC"/>
    <s v="Brazil"/>
    <x v="3"/>
    <m/>
    <m/>
    <m/>
    <s v="Variable Print"/>
    <m/>
    <m/>
    <m/>
    <n v="34.093342499999991"/>
    <m/>
    <n v="34.093342499999991"/>
  </r>
  <r>
    <s v="MK-6482-005 (Local)"/>
    <s v="Merck Sharp and Dohme LLC"/>
    <s v="Brazil"/>
    <x v="0"/>
    <m/>
    <m/>
    <m/>
    <s v="Project Management Fee"/>
    <m/>
    <m/>
    <m/>
    <n v="609.01682275000007"/>
    <m/>
    <n v="609.01682275000007"/>
  </r>
  <r>
    <s v="MK-6482-005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6482-011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6482-011 (Local)"/>
    <s v="Merck Sharp and Dohme LLC"/>
    <s v="Brazil"/>
    <x v="0"/>
    <m/>
    <m/>
    <m/>
    <s v="Project Management Fee"/>
    <m/>
    <m/>
    <m/>
    <n v="304.50841137500004"/>
    <m/>
    <n v="304.50841137500004"/>
  </r>
  <r>
    <s v="MK-6482-012 (Local)"/>
    <s v="Merck Sharp and Dohme LLC"/>
    <s v="Brazil"/>
    <x v="2"/>
    <m/>
    <m/>
    <m/>
    <s v="Freight - Returns"/>
    <m/>
    <m/>
    <m/>
    <n v="352.91507956250001"/>
    <m/>
    <n v="352.91507956250001"/>
  </r>
  <r>
    <s v="MK-6482-012 (Local)"/>
    <s v="Merck Sharp and Dohme LLC"/>
    <s v="Brazil"/>
    <x v="0"/>
    <m/>
    <m/>
    <m/>
    <s v="Project Management Fee"/>
    <m/>
    <m/>
    <m/>
    <n v="304.50841137500004"/>
    <m/>
    <n v="304.50841137500004"/>
  </r>
  <r>
    <s v="MK-6482-012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3475-B49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B49 (local)"/>
    <s v="Merck Sharp and Dohme LLC"/>
    <s v="Brazil"/>
    <x v="0"/>
    <m/>
    <m/>
    <m/>
    <s v="Project Management Fee"/>
    <m/>
    <m/>
    <m/>
    <n v="304.50841137500004"/>
    <m/>
    <n v="304.50841137500004"/>
  </r>
  <r>
    <s v="MK-1026-003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1026-003 (Local)"/>
    <s v="Merck Sharp and Dohme LLC"/>
    <s v="Brazil"/>
    <x v="0"/>
    <m/>
    <m/>
    <m/>
    <s v="Project Management Fee"/>
    <m/>
    <m/>
    <m/>
    <n v="304.50841137500004"/>
    <m/>
    <n v="304.50841137500004"/>
  </r>
  <r>
    <s v="MK-1026-003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7075-006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7075-006 (Local)"/>
    <s v="Merck Sharp and Dohme LLC"/>
    <s v="Brazil"/>
    <x v="0"/>
    <m/>
    <m/>
    <m/>
    <s v="Project Management Fee"/>
    <m/>
    <m/>
    <m/>
    <n v="304.50841137500004"/>
    <m/>
    <n v="304.50841137500004"/>
  </r>
  <r>
    <s v="MK-2140-003 (Local)"/>
    <s v="Merck Sharp and Dohme LLC"/>
    <s v="Brazil"/>
    <x v="2"/>
    <m/>
    <m/>
    <m/>
    <s v="Freight - Returns"/>
    <m/>
    <m/>
    <m/>
    <n v="118.06289381250002"/>
    <m/>
    <n v="118.06289381250002"/>
  </r>
  <r>
    <s v="MK-2140-003 (Local)"/>
    <s v="Merck Sharp and Dohme LLC"/>
    <s v="Brazil"/>
    <x v="0"/>
    <m/>
    <m/>
    <m/>
    <s v="Project Management Fee"/>
    <m/>
    <m/>
    <m/>
    <n v="304.50841137500004"/>
    <m/>
    <n v="304.50841137500004"/>
  </r>
  <r>
    <s v="MK-2140-003 (Local)"/>
    <s v="Merck Sharp and Dohme LLC"/>
    <s v="Brazil"/>
    <x v="5"/>
    <m/>
    <m/>
    <m/>
    <s v="Storage Refrigerated (per Shelf)"/>
    <m/>
    <m/>
    <m/>
    <n v="170.29036762500002"/>
    <m/>
    <n v="170.29036762500002"/>
  </r>
  <r>
    <s v="MK-3475-B96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B96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B96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3475-B96 (Local)"/>
    <s v="Merck Sharp and Dohme LLC"/>
    <s v="Brazil"/>
    <x v="5"/>
    <m/>
    <m/>
    <m/>
    <s v="Storage of Labels Ambient (per Shelf)"/>
    <m/>
    <m/>
    <m/>
    <n v="99.350743187499987"/>
    <m/>
    <n v="99.350743187499987"/>
  </r>
  <r>
    <s v="MK-3475-158 (Local)"/>
    <s v="Merck Sharp and Dohme LLC"/>
    <s v="Brazil"/>
    <x v="0"/>
    <m/>
    <m/>
    <m/>
    <s v="Import Services"/>
    <m/>
    <m/>
    <m/>
    <n v="121.39385256249999"/>
    <m/>
    <n v="121.39385256249999"/>
  </r>
  <r>
    <s v="MK-3475-158 (Local)"/>
    <s v="Merck Sharp and Dohme LLC"/>
    <s v="Brazil"/>
    <x v="5"/>
    <m/>
    <m/>
    <m/>
    <s v="Non-Drug Storage Ambient (per Shelf)"/>
    <m/>
    <m/>
    <m/>
    <n v="298.05222956250003"/>
    <m/>
    <n v="298.05222956250003"/>
  </r>
  <r>
    <s v="MK-3475-158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A86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A86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676 (Local)"/>
    <s v="Merck Sharp and Dohme LLC"/>
    <s v="Brazil"/>
    <x v="2"/>
    <m/>
    <m/>
    <m/>
    <s v="Freight - Shipments"/>
    <m/>
    <m/>
    <m/>
    <n v="665.05530524999995"/>
    <m/>
    <n v="665.05530524999995"/>
  </r>
  <r>
    <s v="MK-3475-676 (Local)"/>
    <s v="Merck Sharp and Dohme LLC"/>
    <s v="Brazil"/>
    <x v="0"/>
    <m/>
    <m/>
    <m/>
    <s v="Import Services"/>
    <m/>
    <m/>
    <m/>
    <n v="121.39385256249999"/>
    <m/>
    <n v="121.39385256249999"/>
  </r>
  <r>
    <s v="MK-3475-676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3475-676 (Local)"/>
    <s v="Merck Sharp and Dohme LLC"/>
    <s v="Brazil"/>
    <x v="0"/>
    <m/>
    <m/>
    <m/>
    <s v="Pick and Pack Materials"/>
    <m/>
    <m/>
    <m/>
    <n v="246.00110062500002"/>
    <m/>
    <n v="246.00110062500002"/>
  </r>
  <r>
    <s v="MK-3475-676 (Local)"/>
    <s v="Merck Sharp and Dohme LLC"/>
    <s v="Brazil"/>
    <x v="0"/>
    <m/>
    <m/>
    <m/>
    <s v="Project Management Fee"/>
    <m/>
    <m/>
    <m/>
    <n v="304.50841137500004"/>
    <m/>
    <n v="304.50841137500004"/>
  </r>
  <r>
    <s v="MK-4280A-008 (Local)"/>
    <s v="Merck Sharp and Dohme LLC"/>
    <s v="Brazil"/>
    <x v="0"/>
    <m/>
    <m/>
    <m/>
    <s v="Project Management Fee"/>
    <m/>
    <m/>
    <m/>
    <n v="304.50841137500004"/>
    <m/>
    <n v="304.50841137500004"/>
  </r>
  <r>
    <s v="MK-4280A-008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2140-006 (Local)"/>
    <s v="Merck Sharp and Dohme LLC"/>
    <s v="Brazil"/>
    <x v="2"/>
    <m/>
    <m/>
    <m/>
    <s v="Freight - Returns"/>
    <m/>
    <m/>
    <m/>
    <n v="118.06289381250002"/>
    <m/>
    <n v="118.06289381250002"/>
  </r>
  <r>
    <s v="MK-2140-006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2140-006 (Local)"/>
    <s v="Merck Sharp and Dohme LLC"/>
    <s v="Brazil"/>
    <x v="0"/>
    <m/>
    <m/>
    <m/>
    <s v="Project Management Fee"/>
    <m/>
    <m/>
    <m/>
    <n v="304.50841137500004"/>
    <m/>
    <n v="304.50841137500004"/>
  </r>
  <r>
    <s v="MK-2140-006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2140-006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2140-006 (Local)"/>
    <s v="Merck Sharp and Dohme LLC"/>
    <s v="Brazil"/>
    <x v="5"/>
    <m/>
    <m/>
    <m/>
    <s v="Storage Refrigerated (per Shelf)"/>
    <m/>
    <m/>
    <m/>
    <n v="170.29036762500002"/>
    <m/>
    <n v="170.29036762500002"/>
  </r>
  <r>
    <s v="MK-1026-008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1026-008 (Local)"/>
    <s v="Merck Sharp and Dohme LLC"/>
    <s v="Brazil"/>
    <x v="0"/>
    <m/>
    <m/>
    <m/>
    <s v="Project Management Fee"/>
    <m/>
    <m/>
    <m/>
    <n v="304.50841137500004"/>
    <m/>
    <n v="304.50841137500004"/>
  </r>
  <r>
    <s v="MK-1026-008 (Local)"/>
    <s v="Merck Sharp and Dohme LLC"/>
    <s v="Brazil"/>
    <x v="5"/>
    <m/>
    <m/>
    <m/>
    <s v="Storage Ambient (per Shelf)"/>
    <m/>
    <m/>
    <m/>
    <n v="298.05222956250003"/>
    <m/>
    <n v="298.05222956250003"/>
  </r>
  <r>
    <s v="MK-1026-008 (Local)"/>
    <s v="Merck Sharp and Dohme LLC"/>
    <s v="Brazil"/>
    <x v="5"/>
    <m/>
    <m/>
    <m/>
    <s v="Storage Refrigerated (per Shelf)"/>
    <m/>
    <m/>
    <m/>
    <n v="510.87110287500008"/>
    <m/>
    <n v="510.87110287500008"/>
  </r>
  <r>
    <s v="MK-3475-06A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06A (Local)"/>
    <s v="Merck Sharp and Dohme LLC"/>
    <s v="Brazil"/>
    <x v="0"/>
    <m/>
    <m/>
    <m/>
    <s v="Project Management Fee"/>
    <m/>
    <m/>
    <m/>
    <n v="304.50841137500004"/>
    <m/>
    <n v="304.50841137500004"/>
  </r>
  <r>
    <s v="MK-3475A-D77 (Local)"/>
    <s v="Merck Sharp and Dohme LLC"/>
    <s v="Brazil"/>
    <x v="2"/>
    <m/>
    <m/>
    <m/>
    <s v="Freight - Returns"/>
    <m/>
    <m/>
    <m/>
    <n v="246.06967918749996"/>
    <m/>
    <n v="246.06967918749996"/>
  </r>
  <r>
    <s v="MK-3475A-D77 (Local)"/>
    <s v="Merck Sharp and Dohme LLC"/>
    <s v="Brazil"/>
    <x v="5"/>
    <m/>
    <m/>
    <m/>
    <s v="Non-Drug Storage Ambient (per Shelf)"/>
    <m/>
    <m/>
    <m/>
    <n v="496.75371593749998"/>
    <m/>
    <n v="496.75371593749998"/>
  </r>
  <r>
    <s v="MK-3475A-D77 (Local)"/>
    <s v="Merck Sharp and Dohme LLC"/>
    <s v="Brazil"/>
    <x v="0"/>
    <m/>
    <m/>
    <m/>
    <s v="Project Management Fee"/>
    <m/>
    <m/>
    <m/>
    <n v="304.50841137500004"/>
    <m/>
    <n v="304.50841137500004"/>
  </r>
  <r>
    <s v="MK-3475A-D77 (Local)"/>
    <s v="Merck Sharp and Dohme LLC"/>
    <s v="Brazil"/>
    <x v="5"/>
    <m/>
    <m/>
    <m/>
    <s v="Storage Refrigerated (per Shelf)"/>
    <m/>
    <m/>
    <m/>
    <n v="170.29036762500002"/>
    <m/>
    <n v="170.29036762500002"/>
  </r>
  <r>
    <s v="MK-3475-D46 (Local)"/>
    <s v="Merck Sharp and Dohme LLC"/>
    <s v="Brazil"/>
    <x v="0"/>
    <m/>
    <m/>
    <m/>
    <s v="Import Services"/>
    <m/>
    <m/>
    <m/>
    <n v="121.39385256249999"/>
    <m/>
    <n v="121.39385256249999"/>
  </r>
  <r>
    <s v="MK-3475-D46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D46 (Local)"/>
    <s v="Merck Sharp and Dohme LLC"/>
    <s v="Brazil"/>
    <x v="0"/>
    <m/>
    <m/>
    <m/>
    <s v="Project Management Fee"/>
    <m/>
    <m/>
    <m/>
    <n v="304.50841137500004"/>
    <m/>
    <n v="304.50841137500004"/>
  </r>
  <r>
    <s v="MK-1026-011 (Local)"/>
    <s v="Merck Sharp and Dohme LLC"/>
    <s v="Brazil"/>
    <x v="2"/>
    <m/>
    <m/>
    <m/>
    <s v="Freight - Shipments"/>
    <m/>
    <m/>
    <m/>
    <n v="467.90173500000003"/>
    <m/>
    <n v="467.90173500000003"/>
  </r>
  <r>
    <s v="MK-1026-011 (Local)"/>
    <s v="Merck Sharp and Dohme LLC"/>
    <s v="Brazil"/>
    <x v="0"/>
    <m/>
    <m/>
    <m/>
    <s v="Import Services"/>
    <m/>
    <m/>
    <m/>
    <n v="242.78770512499997"/>
    <m/>
    <n v="242.78770512499997"/>
  </r>
  <r>
    <s v="MK-1026-011 (Local)"/>
    <s v="Merck Sharp and Dohme LLC"/>
    <s v="Brazil"/>
    <x v="0"/>
    <m/>
    <m/>
    <m/>
    <s v="Insulated shipper - Credo S22 - 12L (Leasing)"/>
    <m/>
    <m/>
    <m/>
    <n v="173.97401612499999"/>
    <m/>
    <n v="173.97401612499999"/>
  </r>
  <r>
    <s v="MK-1026-011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1026-011 (Local)"/>
    <s v="Merck Sharp and Dohme LLC"/>
    <s v="Brazil"/>
    <x v="0"/>
    <m/>
    <m/>
    <m/>
    <s v="Pick and Pack (Controlled Ambient)"/>
    <m/>
    <m/>
    <m/>
    <n v="123.00055031250001"/>
    <m/>
    <n v="123.00055031250001"/>
  </r>
  <r>
    <s v="MK-1026-011 (Local)"/>
    <s v="Merck Sharp and Dohme LLC"/>
    <s v="Brazil"/>
    <x v="0"/>
    <m/>
    <m/>
    <m/>
    <s v="Project Management Fee"/>
    <m/>
    <m/>
    <m/>
    <n v="304.50841137500004"/>
    <m/>
    <n v="304.50841137500004"/>
  </r>
  <r>
    <s v="MK-1026-011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1026-011 (Local)"/>
    <s v="Merck Sharp and Dohme LLC"/>
    <s v="Brazil"/>
    <x v="0"/>
    <m/>
    <m/>
    <m/>
    <s v="Temperature Monitoring Device (Ambient)"/>
    <m/>
    <m/>
    <m/>
    <n v="124.93054699999999"/>
    <m/>
    <n v="124.93054699999999"/>
  </r>
  <r>
    <s v="MK-3475-06B (Local)"/>
    <s v="Merck Sharp and Dohme LLC"/>
    <s v="Brazil"/>
    <x v="0"/>
    <m/>
    <m/>
    <m/>
    <s v="Import Services"/>
    <m/>
    <m/>
    <m/>
    <n v="121.39385256249999"/>
    <m/>
    <n v="121.39385256249999"/>
  </r>
  <r>
    <s v="MK-3475-06B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06B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06B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3475-06B (Local)"/>
    <s v="Merck Sharp and Dohme LLC"/>
    <s v="Brazil"/>
    <x v="5"/>
    <m/>
    <m/>
    <m/>
    <s v="Storage Refrigerated (per Shelf)"/>
    <m/>
    <m/>
    <m/>
    <n v="170.29036762500002"/>
    <m/>
    <n v="170.29036762500002"/>
  </r>
  <r>
    <s v="MK-1242-036 (Local)"/>
    <s v="Merck Sharp and Dohme LLC"/>
    <s v="Brazil"/>
    <x v="2"/>
    <m/>
    <m/>
    <m/>
    <s v="Freight - Returns"/>
    <m/>
    <m/>
    <m/>
    <n v="118.06289381250002"/>
    <m/>
    <n v="118.06289381250002"/>
  </r>
  <r>
    <s v="MK-1242-036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1242-036 (Local)"/>
    <s v="Merck Sharp and Dohme LLC"/>
    <s v="Brazil"/>
    <x v="0"/>
    <m/>
    <m/>
    <m/>
    <s v="Project Management Fee"/>
    <m/>
    <m/>
    <m/>
    <n v="304.50841137500004"/>
    <m/>
    <n v="304.50841137500004"/>
  </r>
  <r>
    <s v="MK-1242-036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1026-010 (Local)"/>
    <s v="Merck Sharp and Dohme LLC"/>
    <s v="Brazil"/>
    <x v="2"/>
    <m/>
    <m/>
    <m/>
    <s v="Freight - Returns"/>
    <m/>
    <m/>
    <m/>
    <n v="118.06289381250002"/>
    <m/>
    <n v="118.06289381250002"/>
  </r>
  <r>
    <s v="MK-1026-010 (Local)"/>
    <s v="Merck Sharp and Dohme LLC"/>
    <s v="Brazil"/>
    <x v="0"/>
    <m/>
    <m/>
    <m/>
    <s v="Project Management Fee"/>
    <m/>
    <m/>
    <m/>
    <n v="304.50841137500004"/>
    <m/>
    <n v="304.50841137500004"/>
  </r>
  <r>
    <s v="MK-1026-010 (Local)"/>
    <s v="Merck Sharp and Dohme LLC"/>
    <s v="Brazil"/>
    <x v="4"/>
    <m/>
    <m/>
    <m/>
    <s v="Returns Receipt (per Receipt)"/>
    <m/>
    <m/>
    <m/>
    <n v="132.45459499999996"/>
    <m/>
    <n v="132.45459499999996"/>
  </r>
  <r>
    <s v="V940-001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V940-001 (Local)"/>
    <s v="Merck Sharp and Dohme LLC"/>
    <s v="Brazil"/>
    <x v="0"/>
    <m/>
    <m/>
    <m/>
    <s v="Project Management Fee"/>
    <m/>
    <m/>
    <m/>
    <n v="304.50841137500004"/>
    <m/>
    <n v="304.50841137500004"/>
  </r>
  <r>
    <s v="MK-0616-015 (Local)"/>
    <s v="Merck Sharp and Dohme LLC"/>
    <s v="Brazil"/>
    <x v="2"/>
    <m/>
    <m/>
    <m/>
    <s v="Freight - Returns"/>
    <m/>
    <m/>
    <m/>
    <n v="289.14681337500002"/>
    <m/>
    <n v="289.14681337500002"/>
  </r>
  <r>
    <s v="MK-0616-015 (Local)"/>
    <s v="Merck Sharp and Dohme LLC"/>
    <s v="Brazil"/>
    <x v="0"/>
    <m/>
    <m/>
    <m/>
    <s v="Import Services"/>
    <m/>
    <m/>
    <m/>
    <n v="971.1508204999999"/>
    <m/>
    <n v="971.1508204999999"/>
  </r>
  <r>
    <s v="MK-0616-015 (Local)"/>
    <s v="Merck Sharp and Dohme LLC"/>
    <s v="Brazil"/>
    <x v="0"/>
    <m/>
    <m/>
    <m/>
    <s v="Project Management Fee"/>
    <m/>
    <m/>
    <m/>
    <n v="304.50841137500004"/>
    <m/>
    <n v="304.50841137500004"/>
  </r>
  <r>
    <s v="MK-0616-015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7902-009 (Local)"/>
    <s v="Merck Sharp and Dohme LLC"/>
    <s v="Brazil"/>
    <x v="0"/>
    <m/>
    <m/>
    <m/>
    <s v="Project Management Fee"/>
    <m/>
    <m/>
    <m/>
    <n v="304.50841137500004"/>
    <m/>
    <n v="304.50841137500004"/>
  </r>
  <r>
    <s v="MK-7902-009 (Local)"/>
    <s v="Merck Sharp and Dohme LLC"/>
    <s v="Brazil"/>
    <x v="5"/>
    <m/>
    <m/>
    <m/>
    <s v="Storage Refrigerated (per Shelf)"/>
    <m/>
    <m/>
    <m/>
    <n v="170.29036762500002"/>
    <m/>
    <n v="170.29036762500002"/>
  </r>
  <r>
    <s v="V940-002 (Local)"/>
    <s v="Merck Sharp and Dohme LLC"/>
    <s v="Brazil"/>
    <x v="0"/>
    <m/>
    <m/>
    <m/>
    <s v="Import Services"/>
    <m/>
    <m/>
    <m/>
    <n v="485.57541024999995"/>
    <m/>
    <n v="485.57541024999995"/>
  </r>
  <r>
    <s v="V940-002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V940-002 (Local)"/>
    <s v="Merck Sharp and Dohme LLC"/>
    <s v="Brazil"/>
    <x v="0"/>
    <m/>
    <m/>
    <m/>
    <s v="Project Management Fee"/>
    <m/>
    <m/>
    <m/>
    <n v="304.50841137500004"/>
    <m/>
    <n v="304.50841137500004"/>
  </r>
  <r>
    <s v="V940-002 (Local)"/>
    <s v="Merck Sharp and Dohme LLC"/>
    <s v="Brazil"/>
    <x v="0"/>
    <m/>
    <m/>
    <m/>
    <s v="Receipt fee Ancillaries (per Receipt_ID)"/>
    <m/>
    <m/>
    <m/>
    <n v="123.00055031250001"/>
    <m/>
    <n v="123.00055031250001"/>
  </r>
  <r>
    <s v="MK-2870-004 (Local)"/>
    <s v="Merck Sharp and Dohme LLC"/>
    <s v="Brazil"/>
    <x v="2"/>
    <m/>
    <m/>
    <m/>
    <s v="Freight - Returns"/>
    <m/>
    <m/>
    <m/>
    <n v="517.32728468749985"/>
    <m/>
    <n v="517.32728468749985"/>
  </r>
  <r>
    <s v="MK-2870-004 (Local)"/>
    <s v="Merck Sharp and Dohme LLC"/>
    <s v="Brazil"/>
    <x v="0"/>
    <m/>
    <m/>
    <m/>
    <s v="Import Services"/>
    <m/>
    <m/>
    <m/>
    <n v="242.78770512499997"/>
    <m/>
    <n v="242.78770512499997"/>
  </r>
  <r>
    <s v="MK-2870-004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2870-004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04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erck Bulk Ancillaries Local"/>
    <s v="Merck Sharp and Dohme LLC"/>
    <s v="Brazil"/>
    <x v="5"/>
    <m/>
    <m/>
    <m/>
    <s v="Non-Drug Storage Ambient (per Shelf)"/>
    <m/>
    <m/>
    <m/>
    <n v="695.45520231249998"/>
    <m/>
    <n v="695.45520231249998"/>
  </r>
  <r>
    <s v="Merck Bulk Ancillaries Local"/>
    <s v="Merck Sharp and Dohme LLC"/>
    <s v="Brazil"/>
    <x v="0"/>
    <m/>
    <m/>
    <m/>
    <s v="Project Management Fee"/>
    <m/>
    <m/>
    <m/>
    <n v="304.50841137500004"/>
    <m/>
    <n v="304.50841137500004"/>
  </r>
  <r>
    <s v="Merck Bulk Ancillaries Local"/>
    <s v="Merck Sharp and Dohme LLC"/>
    <s v="Brazil"/>
    <x v="0"/>
    <m/>
    <m/>
    <m/>
    <s v="Receipt fee Ancillaries (per Receipt_ID)"/>
    <m/>
    <m/>
    <m/>
    <n v="492.00220125000004"/>
    <m/>
    <n v="492.00220125000004"/>
  </r>
  <r>
    <s v="MK-7240-001 (Local)"/>
    <s v="Merck Sharp and Dohme LLC"/>
    <s v="Brazil"/>
    <x v="2"/>
    <m/>
    <m/>
    <m/>
    <s v="Freight - Returns"/>
    <m/>
    <m/>
    <m/>
    <n v="781.72703393749987"/>
    <m/>
    <n v="781.72703393749987"/>
  </r>
  <r>
    <s v="MK-7240-001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7240-001 (Local)"/>
    <s v="Merck Sharp and Dohme LLC"/>
    <s v="Brazil"/>
    <x v="0"/>
    <m/>
    <m/>
    <m/>
    <s v="Project Management Fee"/>
    <m/>
    <m/>
    <m/>
    <n v="304.50841137500004"/>
    <m/>
    <n v="304.50841137500004"/>
  </r>
  <r>
    <s v="V940-007 (Local)"/>
    <s v="Merck Sharp and Dohme LLC"/>
    <s v="Brazil"/>
    <x v="0"/>
    <m/>
    <m/>
    <m/>
    <s v="Pick and Pack Materials"/>
    <m/>
    <m/>
    <m/>
    <n v="123.00055031250001"/>
    <m/>
    <n v="123.00055031250001"/>
  </r>
  <r>
    <s v="V940-007 (Local)"/>
    <s v="Merck Sharp and Dohme LLC"/>
    <s v="Brazil"/>
    <x v="0"/>
    <m/>
    <m/>
    <m/>
    <s v="Project Management Fee"/>
    <m/>
    <m/>
    <m/>
    <n v="304.50841137500004"/>
    <m/>
    <n v="304.50841137500004"/>
  </r>
  <r>
    <s v="MK-5684-003 (Local)"/>
    <s v="Merck Sharp and Dohme LLC"/>
    <s v="Brazil"/>
    <x v="2"/>
    <m/>
    <m/>
    <m/>
    <s v="Freight - Shipments"/>
    <m/>
    <m/>
    <m/>
    <n v="1027.3166631874999"/>
    <m/>
    <n v="1027.3166631874999"/>
  </r>
  <r>
    <s v="MK-5684-003 (Local)"/>
    <s v="Merck Sharp and Dohme LLC"/>
    <s v="Brazil"/>
    <x v="0"/>
    <m/>
    <m/>
    <m/>
    <s v="Import Services"/>
    <m/>
    <m/>
    <m/>
    <n v="606.96926281250001"/>
    <m/>
    <n v="606.96926281250001"/>
  </r>
  <r>
    <s v="MK-5684-003 (Local)"/>
    <s v="Merck Sharp and Dohme LLC"/>
    <s v="Brazil"/>
    <x v="0"/>
    <m/>
    <m/>
    <m/>
    <s v="Insulated shipper - Credo S22 - 12L (Leasing)"/>
    <m/>
    <m/>
    <m/>
    <n v="347.94803224999998"/>
    <m/>
    <n v="347.94803224999998"/>
  </r>
  <r>
    <s v="MK-5684-003 (Local)"/>
    <s v="Merck Sharp and Dohme LLC"/>
    <s v="Brazil"/>
    <x v="3"/>
    <m/>
    <m/>
    <m/>
    <s v="Labeling / Relabeling Process"/>
    <m/>
    <m/>
    <m/>
    <n v="12.109014749999998"/>
    <m/>
    <n v="12.109014749999998"/>
  </r>
  <r>
    <s v="MK-5684-003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5684-003 (Local)"/>
    <s v="Merck Sharp and Dohme LLC"/>
    <s v="Brazil"/>
    <x v="2"/>
    <m/>
    <m/>
    <m/>
    <s v="PassThrough - Freight"/>
    <m/>
    <m/>
    <m/>
    <n v="54.784474500000002"/>
    <m/>
    <n v="54.784474500000002"/>
  </r>
  <r>
    <s v="MK-5684-003 (Local)"/>
    <s v="Merck Sharp and Dohme LLC"/>
    <s v="Brazil"/>
    <x v="0"/>
    <m/>
    <m/>
    <m/>
    <s v="Pick and Pack (Controlled Ambient)"/>
    <m/>
    <m/>
    <m/>
    <n v="246.00110062500002"/>
    <m/>
    <n v="246.00110062500002"/>
  </r>
  <r>
    <s v="MK-5684-003 (Local)"/>
    <s v="Merck Sharp and Dohme LLC"/>
    <s v="Brazil"/>
    <x v="0"/>
    <m/>
    <m/>
    <m/>
    <s v="Project Management Fee"/>
    <m/>
    <m/>
    <m/>
    <n v="304.50841137500004"/>
    <m/>
    <n v="304.50841137500004"/>
  </r>
  <r>
    <s v="MK-5684-003 (Local)"/>
    <s v="Merck Sharp and Dohme LLC"/>
    <s v="Brazil"/>
    <x v="5"/>
    <m/>
    <m/>
    <m/>
    <s v="Storage Ambient (per Shelf)"/>
    <m/>
    <m/>
    <m/>
    <n v="397.40297274999995"/>
    <m/>
    <n v="397.40297274999995"/>
  </r>
  <r>
    <s v="MK-5684-003 (Local)"/>
    <s v="Merck Sharp and Dohme LLC"/>
    <s v="Brazil"/>
    <x v="0"/>
    <m/>
    <m/>
    <m/>
    <s v="Temperature Monitoring Device (Ambient)"/>
    <m/>
    <m/>
    <m/>
    <n v="249.86109399999998"/>
    <m/>
    <n v="249.86109399999998"/>
  </r>
  <r>
    <s v="MK-5684-003 (Local)"/>
    <s v="Merck Sharp and Dohme LLC"/>
    <s v="Brazil"/>
    <x v="3"/>
    <m/>
    <m/>
    <m/>
    <s v="Variable Print"/>
    <m/>
    <m/>
    <m/>
    <n v="28.41111875"/>
    <m/>
    <n v="28.41111875"/>
  </r>
  <r>
    <s v="MK-2870-005 (LOCAL)"/>
    <s v="Merck Sharp and Dohme LLC"/>
    <s v="Brazil"/>
    <x v="0"/>
    <m/>
    <m/>
    <m/>
    <s v="Import Services"/>
    <m/>
    <m/>
    <m/>
    <n v="121.39385256249999"/>
    <m/>
    <n v="121.39385256249999"/>
  </r>
  <r>
    <s v="MK-2870-005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05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5684-004 (Local)"/>
    <s v="Merck Sharp and Dohme LLC"/>
    <s v="Brazil"/>
    <x v="2"/>
    <m/>
    <m/>
    <m/>
    <s v="Freight - Returns"/>
    <m/>
    <m/>
    <m/>
    <n v="553.86986156249998"/>
    <m/>
    <n v="553.86986156249998"/>
  </r>
  <r>
    <s v="MK-5684-004 (Local)"/>
    <s v="Merck Sharp and Dohme LLC"/>
    <s v="Brazil"/>
    <x v="2"/>
    <m/>
    <m/>
    <m/>
    <s v="Freight - Shipments"/>
    <m/>
    <m/>
    <m/>
    <n v="290.54777543749998"/>
    <m/>
    <n v="290.54777543749998"/>
  </r>
  <r>
    <s v="MK-5684-004 (Local)"/>
    <s v="Merck Sharp and Dohme LLC"/>
    <s v="Brazil"/>
    <x v="0"/>
    <m/>
    <m/>
    <m/>
    <s v="Import Services"/>
    <m/>
    <m/>
    <m/>
    <n v="1335.3323781874999"/>
    <m/>
    <n v="1335.3323781874999"/>
  </r>
  <r>
    <s v="MK-5684-004 (Local)"/>
    <s v="Merck Sharp and Dohme LLC"/>
    <s v="Brazil"/>
    <x v="0"/>
    <m/>
    <m/>
    <m/>
    <s v="Insulated shipper - Credo S22 - 12L (Leasing)"/>
    <m/>
    <m/>
    <m/>
    <n v="173.97401612499999"/>
    <m/>
    <n v="173.97401612499999"/>
  </r>
  <r>
    <s v="MK-5684-004 (Local)"/>
    <s v="Merck Sharp and Dohme LLC"/>
    <s v="Brazil"/>
    <x v="3"/>
    <m/>
    <m/>
    <m/>
    <s v="Labeling / Relabeling Process"/>
    <m/>
    <m/>
    <m/>
    <n v="6.0545073749999991"/>
    <m/>
    <n v="6.0545073749999991"/>
  </r>
  <r>
    <s v="MK-5684-004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5684-004 (Local)"/>
    <s v="Merck Sharp and Dohme LLC"/>
    <s v="Brazil"/>
    <x v="0"/>
    <m/>
    <m/>
    <m/>
    <s v="Pick and Pack (Controlled Ambient)"/>
    <m/>
    <m/>
    <m/>
    <n v="123.00055031250001"/>
    <m/>
    <n v="123.00055031250001"/>
  </r>
  <r>
    <s v="MK-5684-004 (Local)"/>
    <s v="Merck Sharp and Dohme LLC"/>
    <s v="Brazil"/>
    <x v="0"/>
    <m/>
    <m/>
    <m/>
    <s v="Project Management Fee"/>
    <m/>
    <m/>
    <m/>
    <n v="304.50841137500004"/>
    <m/>
    <n v="304.50841137500004"/>
  </r>
  <r>
    <s v="MK-5684-004 (Local)"/>
    <s v="Merck Sharp and Dohme LLC"/>
    <s v="Brazil"/>
    <x v="4"/>
    <m/>
    <m/>
    <m/>
    <s v="Returns Receipt (per Receipt)"/>
    <m/>
    <m/>
    <m/>
    <n v="264.90918999999991"/>
    <m/>
    <n v="264.90918999999991"/>
  </r>
  <r>
    <s v="MK-5684-004 (Local)"/>
    <s v="Merck Sharp and Dohme LLC"/>
    <s v="Brazil"/>
    <x v="5"/>
    <m/>
    <m/>
    <m/>
    <s v="Storage Ambient (per Shelf)"/>
    <m/>
    <m/>
    <m/>
    <n v="198.70148637499997"/>
    <m/>
    <n v="198.70148637499997"/>
  </r>
  <r>
    <s v="MK-5684-004 (Local)"/>
    <s v="Merck Sharp and Dohme LLC"/>
    <s v="Brazil"/>
    <x v="0"/>
    <m/>
    <m/>
    <m/>
    <s v="Temperature Monitoring Device (Ambient)"/>
    <m/>
    <m/>
    <m/>
    <n v="124.93054699999999"/>
    <m/>
    <n v="124.93054699999999"/>
  </r>
  <r>
    <s v="MK-5684-004 (Local)"/>
    <s v="Merck Sharp and Dohme LLC"/>
    <s v="Brazil"/>
    <x v="3"/>
    <m/>
    <m/>
    <m/>
    <s v="Variable Print"/>
    <m/>
    <m/>
    <m/>
    <n v="10.22800275"/>
    <m/>
    <n v="10.22800275"/>
  </r>
  <r>
    <s v="MK-2870-010 (Local)"/>
    <s v="Merck Sharp and Dohme LLC"/>
    <s v="Brazil"/>
    <x v="2"/>
    <m/>
    <m/>
    <m/>
    <s v="Freight - Returns"/>
    <m/>
    <m/>
    <m/>
    <n v="352.91507956250001"/>
    <m/>
    <n v="352.91507956250001"/>
  </r>
  <r>
    <s v="MK-2870-010 (Local)"/>
    <s v="Merck Sharp and Dohme LLC"/>
    <s v="Brazil"/>
    <x v="0"/>
    <m/>
    <m/>
    <m/>
    <s v="Import Services"/>
    <m/>
    <m/>
    <m/>
    <n v="242.78770512499997"/>
    <m/>
    <n v="242.78770512499997"/>
  </r>
  <r>
    <s v="MK-2870-010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2870-010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10 (Local)"/>
    <s v="Merck Sharp and Dohme LLC"/>
    <s v="Brazil"/>
    <x v="4"/>
    <m/>
    <m/>
    <m/>
    <s v="Returns Receipt (per Receipt)"/>
    <m/>
    <m/>
    <m/>
    <n v="264.90918999999991"/>
    <m/>
    <n v="264.90918999999991"/>
  </r>
  <r>
    <s v="MK-2870-010 (Local)"/>
    <s v="Merck Sharp and Dohme LLC"/>
    <s v="Brazil"/>
    <x v="5"/>
    <m/>
    <m/>
    <m/>
    <s v="Storage Ambient (per Shelf)"/>
    <m/>
    <m/>
    <m/>
    <n v="397.40297274999995"/>
    <m/>
    <n v="397.40297274999995"/>
  </r>
  <r>
    <s v="MK-2870-010 (Local)"/>
    <s v="Merck Sharp and Dohme LLC"/>
    <s v="Brazil"/>
    <x v="5"/>
    <m/>
    <m/>
    <m/>
    <s v="Storage Refrigerated (per Shelf)"/>
    <m/>
    <m/>
    <m/>
    <n v="170.29036762500002"/>
    <m/>
    <n v="170.29036762500002"/>
  </r>
  <r>
    <s v="MK-9999-01A (Local)"/>
    <s v="Merck Sharp and Dohme LLC"/>
    <s v="Brazil"/>
    <x v="0"/>
    <m/>
    <m/>
    <m/>
    <s v="Import Services"/>
    <m/>
    <m/>
    <m/>
    <n v="121.39385256249999"/>
    <m/>
    <n v="121.39385256249999"/>
  </r>
  <r>
    <s v="MK-9999-01A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07 (Local)"/>
    <s v="Merck Sharp and Dohme LLC"/>
    <s v="Brazil"/>
    <x v="0"/>
    <m/>
    <m/>
    <m/>
    <s v="Import Services"/>
    <m/>
    <m/>
    <m/>
    <n v="606.96926281250001"/>
    <m/>
    <n v="606.96926281250001"/>
  </r>
  <r>
    <s v="MK-2870-007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2870-007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19 (Local)"/>
    <s v="Merck Sharp and Dohme LLC"/>
    <s v="Brazil"/>
    <x v="2"/>
    <m/>
    <m/>
    <m/>
    <s v="Freight - Shipments"/>
    <m/>
    <m/>
    <m/>
    <n v="522.45108299999993"/>
    <m/>
    <n v="522.45108299999993"/>
  </r>
  <r>
    <s v="MK-2870-019 (Local)"/>
    <s v="Merck Sharp and Dohme LLC"/>
    <s v="Brazil"/>
    <x v="0"/>
    <m/>
    <m/>
    <m/>
    <s v="Insulated shipper - Credo S22 - 12L (Leasing)"/>
    <m/>
    <m/>
    <m/>
    <n v="173.97401612499999"/>
    <m/>
    <n v="173.97401612499999"/>
  </r>
  <r>
    <s v="MK-2870-019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2870-019 (Local)"/>
    <s v="Merck Sharp and Dohme LLC"/>
    <s v="Brazil"/>
    <x v="0"/>
    <m/>
    <m/>
    <m/>
    <s v="Pick and Pack (Controlled Ambient)"/>
    <m/>
    <m/>
    <m/>
    <n v="123.00055031250001"/>
    <m/>
    <n v="123.00055031250001"/>
  </r>
  <r>
    <s v="MK-2870-019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19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2870-019 (Local)"/>
    <s v="Merck Sharp and Dohme LLC"/>
    <s v="Brazil"/>
    <x v="5"/>
    <m/>
    <m/>
    <m/>
    <s v="Storage Ambient (per Shelf)"/>
    <m/>
    <m/>
    <m/>
    <n v="695.45520231249998"/>
    <m/>
    <n v="695.45520231249998"/>
  </r>
  <r>
    <s v="MK-2870-019 (Local)"/>
    <s v="Merck Sharp and Dohme LLC"/>
    <s v="Brazil"/>
    <x v="5"/>
    <m/>
    <m/>
    <m/>
    <s v="Storage of Labels Ambient (per Shelf)"/>
    <m/>
    <m/>
    <m/>
    <n v="99.350743187499987"/>
    <m/>
    <n v="99.350743187499987"/>
  </r>
  <r>
    <s v="MK-2870-019 (Local)"/>
    <s v="Merck Sharp and Dohme LLC"/>
    <s v="Brazil"/>
    <x v="0"/>
    <m/>
    <m/>
    <m/>
    <s v="Temperature Monitoring Device (Ambient)"/>
    <m/>
    <m/>
    <m/>
    <n v="124.93054699999999"/>
    <m/>
    <n v="124.93054699999999"/>
  </r>
  <r>
    <s v="MK-2870-012 (Local)"/>
    <s v="Merck Sharp and Dohme LLC"/>
    <s v="Brazil"/>
    <x v="2"/>
    <m/>
    <m/>
    <m/>
    <s v="Freight - Returns"/>
    <m/>
    <m/>
    <m/>
    <n v="247.38246881249998"/>
    <m/>
    <n v="247.38246881249998"/>
  </r>
  <r>
    <s v="MK-2870-012 (Local)"/>
    <s v="Merck Sharp and Dohme LLC"/>
    <s v="Brazil"/>
    <x v="0"/>
    <m/>
    <m/>
    <m/>
    <s v="Import Services"/>
    <m/>
    <m/>
    <m/>
    <n v="1092.5446730624999"/>
    <m/>
    <n v="1092.5446730624999"/>
  </r>
  <r>
    <s v="MK-2870-012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12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3475-06C (Local)"/>
    <s v="Merck Sharp and Dohme LLC"/>
    <s v="Brazil"/>
    <x v="2"/>
    <m/>
    <m/>
    <m/>
    <s v="Freight - Returns"/>
    <m/>
    <m/>
    <m/>
    <n v="118.06289381250002"/>
    <m/>
    <n v="118.06289381250002"/>
  </r>
  <r>
    <s v="MK-3475-06C (Local)"/>
    <s v="Merck Sharp and Dohme LLC"/>
    <s v="Brazil"/>
    <x v="0"/>
    <m/>
    <m/>
    <m/>
    <s v="Import Services"/>
    <m/>
    <m/>
    <m/>
    <n v="121.39385256249999"/>
    <m/>
    <n v="121.39385256249999"/>
  </r>
  <r>
    <s v="MK-3475-06C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3475-06C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06C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3475-06C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2870-015 (Local)"/>
    <s v="Merck Sharp and Dohme LLC"/>
    <s v="Brazil"/>
    <x v="0"/>
    <m/>
    <m/>
    <m/>
    <s v="Import Services"/>
    <m/>
    <m/>
    <m/>
    <n v="121.39385256249999"/>
    <m/>
    <n v="121.39385256249999"/>
  </r>
  <r>
    <s v="MK-2870-015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2870-015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15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1084-004 (Local)"/>
    <s v="Merck Sharp and Dohme LLC"/>
    <s v="Brazil"/>
    <x v="2"/>
    <m/>
    <m/>
    <m/>
    <s v="Freight - Returns"/>
    <m/>
    <m/>
    <m/>
    <n v="234.85218574999999"/>
    <m/>
    <n v="234.85218574999999"/>
  </r>
  <r>
    <s v="MK-1084-004 (Local)"/>
    <s v="Merck Sharp and Dohme LLC"/>
    <s v="Brazil"/>
    <x v="0"/>
    <m/>
    <m/>
    <m/>
    <s v="Import Services"/>
    <m/>
    <m/>
    <m/>
    <n v="1335.3323781874999"/>
    <m/>
    <n v="1335.3323781874999"/>
  </r>
  <r>
    <s v="MK-1084-004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1084-004 (Local)"/>
    <s v="Merck Sharp and Dohme LLC"/>
    <s v="Brazil"/>
    <x v="0"/>
    <m/>
    <m/>
    <m/>
    <s v="Project Management Fee"/>
    <m/>
    <m/>
    <m/>
    <n v="304.50841137500004"/>
    <m/>
    <n v="304.50841137500004"/>
  </r>
  <r>
    <s v="MK-1084-004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2870-020 (Local)"/>
    <s v="Merck Sharp and Dohme LLC"/>
    <s v="Brazil"/>
    <x v="2"/>
    <m/>
    <m/>
    <m/>
    <s v="Freight - Returns"/>
    <m/>
    <m/>
    <m/>
    <n v="362.42790587500002"/>
    <m/>
    <n v="362.42790587500002"/>
  </r>
  <r>
    <s v="MK-2870-020 (Local)"/>
    <s v="Merck Sharp and Dohme LLC"/>
    <s v="Brazil"/>
    <x v="0"/>
    <m/>
    <m/>
    <m/>
    <s v="Import Services"/>
    <m/>
    <m/>
    <m/>
    <n v="121.39385256249999"/>
    <m/>
    <n v="121.39385256249999"/>
  </r>
  <r>
    <s v="MK-2870-020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2870-020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20 (Local)"/>
    <s v="Merck Sharp and Dohme LLC"/>
    <s v="Brazil"/>
    <x v="4"/>
    <m/>
    <m/>
    <m/>
    <s v="Reconciliation of Returns (per Receipt)"/>
    <m/>
    <m/>
    <m/>
    <n v="105.96367600000001"/>
    <m/>
    <n v="105.96367600000001"/>
  </r>
  <r>
    <s v="MK-2870-020 (Local)"/>
    <s v="Merck Sharp and Dohme LLC"/>
    <s v="Brazil"/>
    <x v="4"/>
    <m/>
    <m/>
    <m/>
    <s v="Returns Receipt (per Receipt)"/>
    <m/>
    <m/>
    <m/>
    <n v="927.18216499999994"/>
    <m/>
    <n v="927.18216499999994"/>
  </r>
  <r>
    <s v="MK-2870-020 (Local)"/>
    <s v="Merck Sharp and Dohme LLC"/>
    <s v="Brazil"/>
    <x v="5"/>
    <m/>
    <m/>
    <m/>
    <s v="Storage Ambient (per Shelf)"/>
    <m/>
    <m/>
    <m/>
    <n v="397.40297274999995"/>
    <m/>
    <n v="397.40297274999995"/>
  </r>
  <r>
    <s v="MK-2870-020 (Local)"/>
    <s v="Merck Sharp and Dohme LLC"/>
    <s v="Brazil"/>
    <x v="5"/>
    <m/>
    <m/>
    <m/>
    <s v="Storage Refrigerated (per Shelf)"/>
    <m/>
    <m/>
    <m/>
    <n v="170.29036762500002"/>
    <m/>
    <n v="170.29036762500002"/>
  </r>
  <r>
    <s v="MK-2870-023 (Local)"/>
    <s v="Merck Sharp and Dohme LLC"/>
    <s v="Brazil"/>
    <x v="2"/>
    <m/>
    <m/>
    <m/>
    <s v="Freight - Shipments"/>
    <m/>
    <m/>
    <m/>
    <n v="1056.2862073750002"/>
    <m/>
    <n v="1056.2862073750002"/>
  </r>
  <r>
    <s v="MK-2870-023 (Local)"/>
    <s v="Merck Sharp and Dohme LLC"/>
    <s v="Brazil"/>
    <x v="0"/>
    <m/>
    <m/>
    <m/>
    <s v="Import Services"/>
    <m/>
    <m/>
    <m/>
    <n v="364.1815576875"/>
    <m/>
    <n v="364.1815576875"/>
  </r>
  <r>
    <s v="MK-2870-023 (Local)"/>
    <s v="Merck Sharp and Dohme LLC"/>
    <s v="Brazil"/>
    <x v="0"/>
    <m/>
    <m/>
    <m/>
    <s v="Insulated shipper - Credo S22 - 12L (Leasing)"/>
    <m/>
    <m/>
    <m/>
    <n v="173.97401612499999"/>
    <m/>
    <n v="173.97401612499999"/>
  </r>
  <r>
    <s v="MK-2870-023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2870-023 (Local)"/>
    <s v="Merck Sharp and Dohme LLC"/>
    <s v="Brazil"/>
    <x v="0"/>
    <m/>
    <m/>
    <m/>
    <s v="Pick and Pack (Controlled Ambient)"/>
    <m/>
    <m/>
    <m/>
    <n v="123.00055031250001"/>
    <m/>
    <n v="123.00055031250001"/>
  </r>
  <r>
    <s v="MK-2870-023 (Local)"/>
    <s v="Merck Sharp and Dohme LLC"/>
    <s v="Brazil"/>
    <x v="0"/>
    <m/>
    <m/>
    <m/>
    <s v="Pick and Pack Materials"/>
    <m/>
    <m/>
    <m/>
    <n v="246.00110062500002"/>
    <m/>
    <n v="246.00110062500002"/>
  </r>
  <r>
    <s v="MK-2870-023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23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2870-023 (Local)"/>
    <s v="Merck Sharp and Dohme LLC"/>
    <s v="Brazil"/>
    <x v="5"/>
    <m/>
    <m/>
    <m/>
    <s v="Storage of Labels Ambient (per Shelf)"/>
    <m/>
    <m/>
    <m/>
    <n v="99.350743187499987"/>
    <m/>
    <n v="99.350743187499987"/>
  </r>
  <r>
    <s v="MK-2870-023 (Local)"/>
    <s v="Merck Sharp and Dohme LLC"/>
    <s v="Brazil"/>
    <x v="0"/>
    <m/>
    <m/>
    <m/>
    <s v="Temperature Monitoring Device (Ambient)"/>
    <m/>
    <m/>
    <m/>
    <n v="124.93054699999999"/>
    <m/>
    <n v="124.93054699999999"/>
  </r>
  <r>
    <s v="MK-0616-019 (Local)"/>
    <s v="Merck Sharp and Dohme LLC"/>
    <s v="Brazil"/>
    <x v="0"/>
    <m/>
    <m/>
    <m/>
    <s v="Import Services"/>
    <m/>
    <m/>
    <m/>
    <n v="121.39385256249999"/>
    <m/>
    <n v="121.39385256249999"/>
  </r>
  <r>
    <s v="MK-0616-019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06D (Local)"/>
    <s v="Merck Sharp and Dohme LLC"/>
    <s v="Brazil"/>
    <x v="0"/>
    <m/>
    <m/>
    <m/>
    <s v="Import Services"/>
    <m/>
    <m/>
    <m/>
    <n v="121.39385256249999"/>
    <m/>
    <n v="121.39385256249999"/>
  </r>
  <r>
    <s v="MK-3475-06D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3475-06D (Local)"/>
    <s v="Merck Sharp and Dohme LLC"/>
    <s v="Brazil"/>
    <x v="0"/>
    <m/>
    <m/>
    <m/>
    <s v="Project Management Fee"/>
    <m/>
    <m/>
    <m/>
    <n v="304.50841137500004"/>
    <m/>
    <n v="304.50841137500004"/>
  </r>
  <r>
    <s v="MK-7240-008 (Local)"/>
    <s v="Merck Sharp and Dohme LLC"/>
    <s v="Brazil"/>
    <x v="2"/>
    <m/>
    <m/>
    <m/>
    <s v="Freight - Returns"/>
    <m/>
    <m/>
    <m/>
    <n v="217.90348387500001"/>
    <m/>
    <n v="217.90348387500001"/>
  </r>
  <r>
    <s v="MK-7240-008 (Local)"/>
    <s v="Merck Sharp and Dohme LLC"/>
    <s v="Brazil"/>
    <x v="0"/>
    <m/>
    <m/>
    <m/>
    <s v="Import Services"/>
    <m/>
    <m/>
    <m/>
    <n v="728.36311537500001"/>
    <m/>
    <n v="728.36311537500001"/>
  </r>
  <r>
    <s v="MK-7240-008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7240-008 (Local)"/>
    <s v="Merck Sharp and Dohme LLC"/>
    <s v="Brazil"/>
    <x v="2"/>
    <m/>
    <m/>
    <m/>
    <s v="PassThrough - Freight"/>
    <m/>
    <m/>
    <m/>
    <n v="54.676708187500004"/>
    <m/>
    <n v="54.676708187500004"/>
  </r>
  <r>
    <s v="MK-7240-008 (Local)"/>
    <s v="Merck Sharp and Dohme LLC"/>
    <s v="Brazil"/>
    <x v="0"/>
    <m/>
    <m/>
    <m/>
    <s v="Pick and Pack Materials"/>
    <m/>
    <m/>
    <m/>
    <n v="123.00055031250001"/>
    <m/>
    <n v="123.00055031250001"/>
  </r>
  <r>
    <s v="MK-7240-008 (Local)"/>
    <s v="Merck Sharp and Dohme LLC"/>
    <s v="Brazil"/>
    <x v="0"/>
    <m/>
    <m/>
    <m/>
    <s v="Project Management Fee"/>
    <m/>
    <m/>
    <m/>
    <n v="304.50841137500004"/>
    <m/>
    <n v="304.50841137500004"/>
  </r>
  <r>
    <s v="MK-7240-008 (Local)"/>
    <s v="Merck Sharp and Dohme LLC"/>
    <s v="Brazil"/>
    <x v="4"/>
    <m/>
    <m/>
    <m/>
    <s v="Returns Receipt (per Receipt)"/>
    <m/>
    <m/>
    <m/>
    <n v="132.45459499999996"/>
    <m/>
    <n v="132.45459499999996"/>
  </r>
  <r>
    <s v="V940-009 (Local)"/>
    <s v="Merck Sharp and Dohme LLC"/>
    <s v="Brazil"/>
    <x v="2"/>
    <m/>
    <m/>
    <m/>
    <s v="Freight - Returns"/>
    <m/>
    <m/>
    <m/>
    <n v="2077.8422713125001"/>
    <m/>
    <n v="2077.8422713125001"/>
  </r>
  <r>
    <s v="V940-009 (Local)"/>
    <s v="Merck Sharp and Dohme LLC"/>
    <s v="Brazil"/>
    <x v="0"/>
    <m/>
    <m/>
    <m/>
    <s v="Import Services"/>
    <m/>
    <m/>
    <m/>
    <n v="728.36311537500001"/>
    <m/>
    <n v="728.36311537500001"/>
  </r>
  <r>
    <s v="V940-009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V940-009 (Local)"/>
    <s v="Merck Sharp and Dohme LLC"/>
    <s v="Brazil"/>
    <x v="0"/>
    <m/>
    <m/>
    <m/>
    <s v="Pick and Pack Materials"/>
    <m/>
    <m/>
    <m/>
    <n v="123.00055031250001"/>
    <m/>
    <n v="123.00055031250001"/>
  </r>
  <r>
    <s v="V940-009 (Local)"/>
    <s v="Merck Sharp and Dohme LLC"/>
    <s v="Brazil"/>
    <x v="0"/>
    <m/>
    <m/>
    <m/>
    <s v="Project Management Fee"/>
    <m/>
    <m/>
    <m/>
    <n v="304.50841137500004"/>
    <m/>
    <n v="304.50841137500004"/>
  </r>
  <r>
    <s v="V940-009 (Local)"/>
    <s v="Merck Sharp and Dohme LLC"/>
    <s v="Brazil"/>
    <x v="4"/>
    <m/>
    <m/>
    <m/>
    <s v="Returns Receipt (per Receipt)"/>
    <m/>
    <m/>
    <m/>
    <n v="397.36378500000001"/>
    <m/>
    <n v="397.36378500000001"/>
  </r>
  <r>
    <s v="V940-009 (Local)"/>
    <s v="Merck Sharp and Dohme LLC"/>
    <s v="Brazil"/>
    <x v="5"/>
    <m/>
    <m/>
    <m/>
    <s v="Storage Ambient (per Shelf)"/>
    <m/>
    <m/>
    <m/>
    <n v="198.70148637499997"/>
    <m/>
    <n v="198.70148637499997"/>
  </r>
  <r>
    <s v="V940-009 (Local)"/>
    <s v="Merck Sharp and Dohme LLC"/>
    <s v="Brazil"/>
    <x v="5"/>
    <m/>
    <m/>
    <m/>
    <s v="Storage of Labels Ambient (per Shelf)"/>
    <m/>
    <m/>
    <m/>
    <n v="99.350743187499987"/>
    <m/>
    <n v="99.350743187499987"/>
  </r>
  <r>
    <s v="MK-1084-012 (Local)"/>
    <s v="Merck Sharp and Dohme LLC"/>
    <s v="Brazil"/>
    <x v="0"/>
    <m/>
    <m/>
    <m/>
    <s v="Emergency Pick and Pack fee (Add per Pick and Pack)"/>
    <m/>
    <m/>
    <m/>
    <n v="61.495376687500006"/>
    <m/>
    <n v="61.495376687500006"/>
  </r>
  <r>
    <s v="MK-1084-012 (Local)"/>
    <s v="Merck Sharp and Dohme LLC"/>
    <s v="Brazil"/>
    <x v="2"/>
    <m/>
    <m/>
    <m/>
    <s v="Freight - Shipments"/>
    <m/>
    <m/>
    <m/>
    <n v="2527.2669821875002"/>
    <m/>
    <n v="2527.2669821875002"/>
  </r>
  <r>
    <s v="MK-1084-012 (Local)"/>
    <s v="Merck Sharp and Dohme LLC"/>
    <s v="Brazil"/>
    <x v="0"/>
    <m/>
    <m/>
    <m/>
    <s v="Import Services"/>
    <m/>
    <m/>
    <m/>
    <n v="242.78770512499997"/>
    <m/>
    <n v="242.78770512499997"/>
  </r>
  <r>
    <s v="MK-1084-012 (Local)"/>
    <s v="Merck Sharp and Dohme LLC"/>
    <s v="Brazil"/>
    <x v="0"/>
    <m/>
    <m/>
    <m/>
    <s v="Insulated shipper - Credo S22 - 12L (Leasing)"/>
    <m/>
    <m/>
    <m/>
    <n v="173.97401612499999"/>
    <m/>
    <n v="173.97401612499999"/>
  </r>
  <r>
    <s v="MK-1084-012 (Local)"/>
    <s v="Merck Sharp and Dohme LLC"/>
    <s v="Brazil"/>
    <x v="0"/>
    <m/>
    <m/>
    <m/>
    <s v="Insulated shipper - Credo S4 - 12L (Leasing)"/>
    <m/>
    <m/>
    <m/>
    <n v="333.56612799999999"/>
    <m/>
    <n v="333.56612799999999"/>
  </r>
  <r>
    <s v="MK-1084-012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1084-012 (Local)"/>
    <s v="Merck Sharp and Dohme LLC"/>
    <s v="Brazil"/>
    <x v="0"/>
    <m/>
    <m/>
    <m/>
    <s v="Pick and Pack (Controlled Ambient)"/>
    <m/>
    <m/>
    <m/>
    <n v="123.00055031250001"/>
    <m/>
    <n v="123.00055031250001"/>
  </r>
  <r>
    <s v="MK-1084-012 (Local)"/>
    <s v="Merck Sharp and Dohme LLC"/>
    <s v="Brazil"/>
    <x v="0"/>
    <m/>
    <m/>
    <m/>
    <s v="Pick and Pack (Refrigerated)"/>
    <m/>
    <m/>
    <m/>
    <n v="295.18172687500004"/>
    <m/>
    <n v="295.18172687500004"/>
  </r>
  <r>
    <s v="MK-1084-012 (Local)"/>
    <s v="Merck Sharp and Dohme LLC"/>
    <s v="Brazil"/>
    <x v="0"/>
    <m/>
    <m/>
    <m/>
    <s v="Pick and Pack Materials"/>
    <m/>
    <m/>
    <m/>
    <n v="246.00110062500002"/>
    <m/>
    <n v="246.00110062500002"/>
  </r>
  <r>
    <s v="MK-1084-012 (Local)"/>
    <s v="Merck Sharp and Dohme LLC"/>
    <s v="Brazil"/>
    <x v="0"/>
    <m/>
    <m/>
    <m/>
    <s v="Project Management Fee"/>
    <m/>
    <m/>
    <m/>
    <n v="304.50841137500004"/>
    <m/>
    <n v="304.50841137500004"/>
  </r>
  <r>
    <s v="MK-1084-012 (Local)"/>
    <s v="Merck Sharp and Dohme LLC"/>
    <s v="Brazil"/>
    <x v="0"/>
    <m/>
    <m/>
    <m/>
    <s v="Receipt fee Ancillaries (per Receipt_ID)"/>
    <m/>
    <m/>
    <m/>
    <n v="123.00055031250001"/>
    <m/>
    <n v="123.00055031250001"/>
  </r>
  <r>
    <s v="MK-1084-012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1084-012 (Local)"/>
    <s v="Merck Sharp and Dohme LLC"/>
    <s v="Brazil"/>
    <x v="5"/>
    <m/>
    <m/>
    <m/>
    <s v="Storage Refrigerated (per Shelf)"/>
    <m/>
    <m/>
    <m/>
    <n v="170.29036762500002"/>
    <m/>
    <n v="170.29036762500002"/>
  </r>
  <r>
    <s v="MK-1084-012 (Local)"/>
    <s v="Merck Sharp and Dohme LLC"/>
    <s v="Brazil"/>
    <x v="0"/>
    <m/>
    <m/>
    <m/>
    <s v="Temperature Monitoring Device (Ambient)"/>
    <m/>
    <m/>
    <m/>
    <n v="124.93054699999999"/>
    <m/>
    <n v="124.93054699999999"/>
  </r>
  <r>
    <s v="MK-1084-012 (Local)"/>
    <s v="Merck Sharp and Dohme LLC"/>
    <s v="Brazil"/>
    <x v="0"/>
    <m/>
    <m/>
    <m/>
    <s v="Temperature Monitoring Device (Refrigerated)"/>
    <m/>
    <m/>
    <m/>
    <n v="374.79164099999997"/>
    <m/>
    <n v="374.79164099999997"/>
  </r>
  <r>
    <s v="MK-4482-023 (Local)"/>
    <s v="Merck Sharp and Dohme LLC"/>
    <s v="Brazil"/>
    <x v="2"/>
    <m/>
    <m/>
    <m/>
    <s v="Freight - Shipments"/>
    <m/>
    <m/>
    <m/>
    <n v="1309.4586662499999"/>
    <m/>
    <n v="1309.4586662499999"/>
  </r>
  <r>
    <s v="MK-4482-023 (Local)"/>
    <s v="Merck Sharp and Dohme LLC"/>
    <s v="Brazil"/>
    <x v="5"/>
    <m/>
    <m/>
    <m/>
    <s v="Non-Drug Storage Ambient (per Shelf)"/>
    <m/>
    <m/>
    <m/>
    <n v="596.10445912500006"/>
    <m/>
    <n v="596.10445912500006"/>
  </r>
  <r>
    <s v="MK-4482-023 (Local)"/>
    <s v="Merck Sharp and Dohme LLC"/>
    <s v="Brazil"/>
    <x v="0"/>
    <m/>
    <m/>
    <m/>
    <s v="Pick and Pack Materials"/>
    <m/>
    <m/>
    <m/>
    <n v="615.00275156250007"/>
    <m/>
    <n v="615.00275156250007"/>
  </r>
  <r>
    <s v="MK-4482-023 (Local)"/>
    <s v="Merck Sharp and Dohme LLC"/>
    <s v="Brazil"/>
    <x v="0"/>
    <m/>
    <m/>
    <m/>
    <s v="Project Management Fee"/>
    <m/>
    <m/>
    <m/>
    <n v="304.50841137500004"/>
    <m/>
    <n v="304.50841137500004"/>
  </r>
  <r>
    <s v="MK-2140-010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2140-010 (Local)"/>
    <s v="Merck Sharp and Dohme LLC"/>
    <s v="Brazil"/>
    <x v="0"/>
    <m/>
    <m/>
    <m/>
    <s v="Project Management Fee"/>
    <m/>
    <m/>
    <m/>
    <n v="304.50841137500004"/>
    <m/>
    <n v="304.50841137500004"/>
  </r>
  <r>
    <s v="MK-2140-010 (Local)"/>
    <s v="Merck Sharp and Dohme LLC"/>
    <s v="Brazil"/>
    <x v="5"/>
    <m/>
    <m/>
    <m/>
    <s v="Storage Refrigerated (per Shelf)"/>
    <m/>
    <m/>
    <m/>
    <n v="170.29036762500002"/>
    <m/>
    <n v="170.29036762500002"/>
  </r>
  <r>
    <s v="MK-2870-011 (Local)"/>
    <s v="Merck Sharp and Dohme LLC"/>
    <s v="Brazil"/>
    <x v="2"/>
    <m/>
    <m/>
    <m/>
    <s v="Freight - Returns"/>
    <m/>
    <m/>
    <m/>
    <n v="364.13257300000004"/>
    <m/>
    <n v="364.13257300000004"/>
  </r>
  <r>
    <s v="MK-2870-011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2870-011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11 (Local)"/>
    <s v="Merck Sharp and Dohme LLC"/>
    <s v="Brazil"/>
    <x v="4"/>
    <m/>
    <m/>
    <m/>
    <s v="Returns Receipt (per Receipt)"/>
    <m/>
    <m/>
    <m/>
    <n v="132.45459499999996"/>
    <m/>
    <n v="132.45459499999996"/>
  </r>
  <r>
    <s v="MK-3475-06E (Local)"/>
    <s v="Merck Sharp and Dohme LLC"/>
    <s v="Brazil"/>
    <x v="2"/>
    <m/>
    <m/>
    <m/>
    <s v="Freight - Shipments"/>
    <m/>
    <m/>
    <m/>
    <n v="546.6789094374999"/>
    <m/>
    <n v="546.6789094374999"/>
  </r>
  <r>
    <s v="MK-3475-06E (Local)"/>
    <s v="Merck Sharp and Dohme LLC"/>
    <s v="Brazil"/>
    <x v="0"/>
    <m/>
    <m/>
    <m/>
    <s v="Insulated shipper - Credo S22 - 12L (Leasing)"/>
    <m/>
    <m/>
    <m/>
    <n v="173.97401612499999"/>
    <m/>
    <n v="173.97401612499999"/>
  </r>
  <r>
    <s v="MK-3475-06E (Local)"/>
    <s v="Merck Sharp and Dohme LLC"/>
    <s v="Brazil"/>
    <x v="0"/>
    <m/>
    <m/>
    <m/>
    <s v="Insulated shipper - Credo S4 - 12L (Leasing)"/>
    <m/>
    <m/>
    <m/>
    <n v="333.56612799999999"/>
    <m/>
    <n v="333.56612799999999"/>
  </r>
  <r>
    <s v="MK-3475-06E (Local)"/>
    <s v="Merck Sharp and Dohme LLC"/>
    <s v="Brazil"/>
    <x v="0"/>
    <m/>
    <m/>
    <m/>
    <s v="Pick and Pack (Controlled Ambient)"/>
    <m/>
    <m/>
    <m/>
    <n v="123.00055031250001"/>
    <m/>
    <n v="123.00055031250001"/>
  </r>
  <r>
    <s v="MK-3475-06E (Local)"/>
    <s v="Merck Sharp and Dohme LLC"/>
    <s v="Brazil"/>
    <x v="0"/>
    <m/>
    <m/>
    <m/>
    <s v="Pick and Pack (Refrigerated)"/>
    <m/>
    <m/>
    <m/>
    <n v="295.18172687500004"/>
    <m/>
    <n v="295.18172687500004"/>
  </r>
  <r>
    <s v="MK-3475-06E (Local)"/>
    <s v="Merck Sharp and Dohme LLC"/>
    <s v="Brazil"/>
    <x v="0"/>
    <m/>
    <m/>
    <m/>
    <s v="Project Management Fee"/>
    <m/>
    <m/>
    <m/>
    <n v="304.50841137500004"/>
    <m/>
    <n v="304.50841137500004"/>
  </r>
  <r>
    <s v="MK-3475-06E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3475-06E (Local)"/>
    <s v="Merck Sharp and Dohme LLC"/>
    <s v="Brazil"/>
    <x v="5"/>
    <m/>
    <m/>
    <m/>
    <s v="Storage of Labels Ambient (per Shelf)"/>
    <m/>
    <m/>
    <m/>
    <n v="99.350743187499987"/>
    <m/>
    <n v="99.350743187499987"/>
  </r>
  <r>
    <s v="MK-3475-06E (Local)"/>
    <s v="Merck Sharp and Dohme LLC"/>
    <s v="Brazil"/>
    <x v="5"/>
    <m/>
    <m/>
    <m/>
    <s v="Storage Refrigerated (per Shelf)"/>
    <m/>
    <m/>
    <m/>
    <n v="510.87110287500008"/>
    <m/>
    <n v="510.87110287500008"/>
  </r>
  <r>
    <s v="MK-3475-06E (Local)"/>
    <s v="Merck Sharp and Dohme LLC"/>
    <s v="Brazil"/>
    <x v="0"/>
    <m/>
    <m/>
    <m/>
    <s v="Temperature Monitoring Device (Ambient)"/>
    <m/>
    <m/>
    <m/>
    <n v="124.93054699999999"/>
    <m/>
    <n v="124.93054699999999"/>
  </r>
  <r>
    <s v="MK-3475-06E (Local)"/>
    <s v="Merck Sharp and Dohme LLC"/>
    <s v="Brazil"/>
    <x v="0"/>
    <m/>
    <m/>
    <m/>
    <s v="Temperature Monitoring Device (Refrigerated)"/>
    <m/>
    <m/>
    <m/>
    <n v="374.79164099999997"/>
    <m/>
    <n v="374.79164099999997"/>
  </r>
  <r>
    <s v="MK-9999-01C (Local)"/>
    <s v="Merck Sharp and Dohme LLC"/>
    <s v="Brazil"/>
    <x v="0"/>
    <m/>
    <m/>
    <m/>
    <s v="Import Services"/>
    <m/>
    <m/>
    <m/>
    <n v="242.78770512499997"/>
    <m/>
    <n v="242.78770512499997"/>
  </r>
  <r>
    <s v="MK-9999-01C (Local)"/>
    <s v="Merck Sharp and Dohme LLC"/>
    <s v="Brazil"/>
    <x v="0"/>
    <m/>
    <m/>
    <m/>
    <s v="Project Management Fee"/>
    <m/>
    <m/>
    <m/>
    <n v="304.50841137500004"/>
    <m/>
    <n v="304.50841137500004"/>
  </r>
  <r>
    <s v="V940-011 (Local)"/>
    <s v="Merck Sharp and Dohme LLC"/>
    <s v="Brazil"/>
    <x v="0"/>
    <m/>
    <m/>
    <m/>
    <s v="Import License Fee"/>
    <m/>
    <m/>
    <m/>
    <n v="630.72683624999991"/>
    <m/>
    <n v="630.72683624999991"/>
  </r>
  <r>
    <s v="V940-011 (Local)"/>
    <s v="Merck Sharp and Dohme LLC"/>
    <s v="Brazil"/>
    <x v="0"/>
    <m/>
    <m/>
    <m/>
    <s v="Import Services"/>
    <m/>
    <m/>
    <m/>
    <n v="364.1815576875"/>
    <m/>
    <n v="364.1815576875"/>
  </r>
  <r>
    <s v="V940-011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V940-011 (Local)"/>
    <s v="Merck Sharp and Dohme LLC"/>
    <s v="Brazil"/>
    <x v="0"/>
    <m/>
    <m/>
    <m/>
    <s v="Project Management Fee"/>
    <m/>
    <m/>
    <m/>
    <n v="304.50841137500004"/>
    <m/>
    <n v="304.50841137500004"/>
  </r>
  <r>
    <s v="V940-011 (Local)"/>
    <s v="Merck Sharp and Dohme LLC"/>
    <s v="Brazil"/>
    <x v="1"/>
    <m/>
    <m/>
    <m/>
    <s v="PTC Duties"/>
    <m/>
    <m/>
    <m/>
    <n v="1253.0904749999997"/>
    <m/>
    <n v="1253.0904749999997"/>
  </r>
  <r>
    <s v="MK-2400-001 (Local)"/>
    <s v="Merck Sharp and Dohme LLC"/>
    <s v="Brazil"/>
    <x v="2"/>
    <m/>
    <m/>
    <m/>
    <s v="Freight - Shipments"/>
    <m/>
    <m/>
    <m/>
    <n v="529.40690862499991"/>
    <m/>
    <n v="529.40690862499991"/>
  </r>
  <r>
    <s v="MK-2400-001 (Local)"/>
    <s v="Merck Sharp and Dohme LLC"/>
    <s v="Brazil"/>
    <x v="0"/>
    <m/>
    <m/>
    <m/>
    <s v="Import Services"/>
    <m/>
    <m/>
    <m/>
    <n v="364.1815576875"/>
    <m/>
    <n v="364.1815576875"/>
  </r>
  <r>
    <s v="MK-2400-001 (Local)"/>
    <s v="Merck Sharp and Dohme LLC"/>
    <s v="Brazil"/>
    <x v="0"/>
    <m/>
    <m/>
    <m/>
    <s v="Insulated shipper - Credo S22 - 12L (Leasing)"/>
    <m/>
    <m/>
    <m/>
    <n v="347.94803224999998"/>
    <m/>
    <n v="347.94803224999998"/>
  </r>
  <r>
    <s v="MK-2400-001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2400-001 (Local)"/>
    <s v="Merck Sharp and Dohme LLC"/>
    <s v="Brazil"/>
    <x v="0"/>
    <m/>
    <m/>
    <m/>
    <s v="Pick and Pack (Controlled Ambient)"/>
    <m/>
    <m/>
    <m/>
    <n v="246.00110062500002"/>
    <m/>
    <n v="246.00110062500002"/>
  </r>
  <r>
    <s v="MK-2400-001 (Local)"/>
    <s v="Merck Sharp and Dohme LLC"/>
    <s v="Brazil"/>
    <x v="0"/>
    <m/>
    <m/>
    <m/>
    <s v="Project Management Fee"/>
    <m/>
    <m/>
    <m/>
    <n v="304.50841137500004"/>
    <m/>
    <n v="304.50841137500004"/>
  </r>
  <r>
    <s v="MK-2400-001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2400-001 (Local)"/>
    <s v="Merck Sharp and Dohme LLC"/>
    <s v="Brazil"/>
    <x v="0"/>
    <m/>
    <m/>
    <m/>
    <s v="Temperature Monitoring Device (Ambient)"/>
    <m/>
    <m/>
    <m/>
    <n v="249.86109399999998"/>
    <m/>
    <n v="249.86109399999998"/>
  </r>
  <r>
    <s v="MK-2870-033 (Local)"/>
    <s v="Merck Sharp and Dohme LLC"/>
    <s v="Brazil"/>
    <x v="0"/>
    <m/>
    <m/>
    <m/>
    <s v="Import Services"/>
    <m/>
    <m/>
    <m/>
    <n v="242.78770512499997"/>
    <m/>
    <n v="242.78770512499997"/>
  </r>
  <r>
    <s v="MK-2870-033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2870-033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33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2870-031 (Local)"/>
    <s v="Merck Sharp and Dohme LLC"/>
    <s v="Brazil"/>
    <x v="5"/>
    <m/>
    <m/>
    <m/>
    <s v="Non-Drug Storage Ambient (per Pallet)"/>
    <m/>
    <m/>
    <m/>
    <n v="187.37622662499999"/>
    <m/>
    <n v="187.37622662499999"/>
  </r>
  <r>
    <s v="MK-2870-031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31 (Local)"/>
    <s v="Merck Sharp and Dohme LLC"/>
    <s v="Brazil"/>
    <x v="0"/>
    <m/>
    <m/>
    <m/>
    <s v="Receipt fee Ancillaries (per Receipt_ID)"/>
    <m/>
    <m/>
    <m/>
    <n v="615.00275156250007"/>
    <m/>
    <n v="615.00275156250007"/>
  </r>
  <r>
    <s v="MK-2400-01A (Local)"/>
    <s v="Merck Sharp and Dohme LLC"/>
    <s v="Brazil"/>
    <x v="0"/>
    <m/>
    <m/>
    <m/>
    <s v="Import Services"/>
    <m/>
    <m/>
    <m/>
    <n v="606.96926281250001"/>
    <m/>
    <n v="606.96926281250001"/>
  </r>
  <r>
    <s v="MK-2400-01A (Local)"/>
    <s v="Merck Sharp and Dohme LLC"/>
    <s v="Brazil"/>
    <x v="5"/>
    <m/>
    <m/>
    <m/>
    <s v="Non-Drug Storage Ambient (per Shelf)"/>
    <m/>
    <m/>
    <m/>
    <n v="496.75371593749998"/>
    <m/>
    <n v="496.75371593749998"/>
  </r>
  <r>
    <s v="MK-2400-01A (Local)"/>
    <s v="Merck Sharp and Dohme LLC"/>
    <s v="Brazil"/>
    <x v="0"/>
    <m/>
    <m/>
    <m/>
    <s v="Project Management Fee"/>
    <m/>
    <m/>
    <m/>
    <n v="304.50841137500004"/>
    <m/>
    <n v="304.50841137500004"/>
  </r>
  <r>
    <s v="MK-2400-01A (Local)"/>
    <s v="Merck Sharp and Dohme LLC"/>
    <s v="Brazil"/>
    <x v="5"/>
    <m/>
    <m/>
    <m/>
    <s v="Storage Ambient (per Shelf)"/>
    <m/>
    <m/>
    <m/>
    <n v="198.70148637499997"/>
    <m/>
    <n v="198.70148637499997"/>
  </r>
  <r>
    <s v="MK-5684-015 (Local)"/>
    <s v="Merck Sharp and Dohme LLC"/>
    <s v="Brazil"/>
    <x v="0"/>
    <m/>
    <m/>
    <m/>
    <s v="Import Services"/>
    <m/>
    <m/>
    <m/>
    <n v="606.96926281250001"/>
    <m/>
    <n v="606.96926281250001"/>
  </r>
  <r>
    <s v="MK-5684-015 (Local)"/>
    <s v="Merck Sharp and Dohme LLC"/>
    <s v="Brazil"/>
    <x v="0"/>
    <m/>
    <m/>
    <m/>
    <s v="Project Management Fee"/>
    <m/>
    <m/>
    <m/>
    <n v="304.50841137500004"/>
    <m/>
    <n v="304.50841137500004"/>
  </r>
  <r>
    <s v="MK-5684-015 (Local)"/>
    <s v="Merck Sharp and Dohme LLC"/>
    <s v="Brazil"/>
    <x v="5"/>
    <m/>
    <m/>
    <m/>
    <s v="Storage Ambient (per Shelf)"/>
    <m/>
    <m/>
    <m/>
    <n v="198.70148637499997"/>
    <m/>
    <n v="198.70148637499997"/>
  </r>
  <r>
    <s v="MK-2870-032 (Local)"/>
    <s v="Merck Sharp and Dohme LLC"/>
    <s v="Brazil"/>
    <x v="2"/>
    <m/>
    <m/>
    <m/>
    <s v="Freight - Returns"/>
    <m/>
    <m/>
    <m/>
    <n v="246.51054137499997"/>
    <m/>
    <n v="246.51054137499997"/>
  </r>
  <r>
    <s v="MK-2870-032 (Local)"/>
    <s v="Merck Sharp and Dohme LLC"/>
    <s v="Brazil"/>
    <x v="0"/>
    <m/>
    <m/>
    <m/>
    <s v="Import Services"/>
    <m/>
    <m/>
    <m/>
    <n v="485.57541024999995"/>
    <m/>
    <n v="485.57541024999995"/>
  </r>
  <r>
    <s v="MK-2870-032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2870-032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32 (Local)"/>
    <s v="Merck Sharp and Dohme LLC"/>
    <s v="Brazil"/>
    <x v="5"/>
    <m/>
    <m/>
    <m/>
    <s v="Storage Ambient (per Shelf)"/>
    <m/>
    <m/>
    <m/>
    <n v="99.350743187499987"/>
    <m/>
    <n v="99.350743187499987"/>
  </r>
  <r>
    <s v="MK-2870-022 (Local)"/>
    <s v="Merck Sharp and Dohme LLC"/>
    <s v="Brazil"/>
    <x v="2"/>
    <m/>
    <m/>
    <m/>
    <s v="Freight - Shipments"/>
    <m/>
    <m/>
    <m/>
    <n v="2572.8913201249998"/>
    <m/>
    <n v="2572.8913201249998"/>
  </r>
  <r>
    <s v="MK-2870-022 (Local)"/>
    <s v="Merck Sharp and Dohme LLC"/>
    <s v="Brazil"/>
    <x v="5"/>
    <m/>
    <m/>
    <m/>
    <s v="Non-Drug Storage Ambient (per Shelf)"/>
    <m/>
    <m/>
    <m/>
    <n v="397.40297274999995"/>
    <m/>
    <n v="397.40297274999995"/>
  </r>
  <r>
    <s v="MK-2870-022 (Local)"/>
    <s v="Merck Sharp and Dohme LLC"/>
    <s v="Brazil"/>
    <x v="0"/>
    <m/>
    <m/>
    <m/>
    <s v="Pick and Pack Materials"/>
    <m/>
    <m/>
    <m/>
    <n v="246.00110062500002"/>
    <m/>
    <n v="246.00110062500002"/>
  </r>
  <r>
    <s v="MK-2870-022 (Local)"/>
    <s v="Merck Sharp and Dohme LLC"/>
    <s v="Brazil"/>
    <x v="0"/>
    <m/>
    <m/>
    <m/>
    <s v="Project Management Fee"/>
    <m/>
    <m/>
    <m/>
    <n v="304.50841137500004"/>
    <m/>
    <n v="304.50841137500004"/>
  </r>
  <r>
    <s v="MK-8527-011 (Local)"/>
    <s v="Merck Sharp and Dohme LLC"/>
    <s v="Brazil"/>
    <x v="0"/>
    <m/>
    <m/>
    <m/>
    <s v="Import Services"/>
    <m/>
    <m/>
    <m/>
    <n v="3884.6032819999996"/>
    <m/>
    <n v="3884.6032819999996"/>
  </r>
  <r>
    <s v="MK-8527-011 (Local)"/>
    <s v="Merck Sharp and Dohme LLC"/>
    <s v="Brazil"/>
    <x v="5"/>
    <m/>
    <m/>
    <m/>
    <s v="Non-Drug Storage Refrigerated (per Shelf)"/>
    <m/>
    <m/>
    <m/>
    <n v="510.87110287500008"/>
    <m/>
    <n v="510.87110287500008"/>
  </r>
  <r>
    <s v="MK-8527-011 (Local)"/>
    <s v="Merck Sharp and Dohme LLC"/>
    <s v="Brazil"/>
    <x v="0"/>
    <m/>
    <m/>
    <m/>
    <s v="Project Management Fee"/>
    <m/>
    <m/>
    <m/>
    <n v="304.50841137500004"/>
    <m/>
    <n v="304.50841137500004"/>
  </r>
  <r>
    <s v="MK-8527-011 (Local)"/>
    <s v="Merck Sharp and Dohme LLC"/>
    <s v="Brazil"/>
    <x v="0"/>
    <m/>
    <m/>
    <m/>
    <s v="Receipt fee Refrigerated (per Receipt_ID)"/>
    <m/>
    <m/>
    <m/>
    <n v="123.00055031250001"/>
    <m/>
    <n v="123.00055031250001"/>
  </r>
  <r>
    <s v="MK-1022-016 (Local)"/>
    <s v="Merck Sharp and Dohme LLC"/>
    <s v="Brazil"/>
    <x v="2"/>
    <m/>
    <m/>
    <m/>
    <s v="Freight - Shipments"/>
    <m/>
    <m/>
    <m/>
    <n v="1720.3716158124998"/>
    <m/>
    <n v="1720.3716158124998"/>
  </r>
  <r>
    <s v="MK-1022-016 (Local)"/>
    <s v="Merck Sharp and Dohme LLC"/>
    <s v="Brazil"/>
    <x v="0"/>
    <m/>
    <m/>
    <m/>
    <s v="Import Services"/>
    <m/>
    <m/>
    <m/>
    <n v="364.1815576875"/>
    <m/>
    <n v="364.1815576875"/>
  </r>
  <r>
    <s v="MK-1022-016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1022-016 (Local)"/>
    <s v="Merck Sharp and Dohme LLC"/>
    <s v="Brazil"/>
    <x v="0"/>
    <m/>
    <m/>
    <m/>
    <s v="Pick and Pack Materials"/>
    <m/>
    <m/>
    <m/>
    <n v="123.00055031250001"/>
    <m/>
    <n v="123.00055031250001"/>
  </r>
  <r>
    <s v="MK-1022-016 (Local)"/>
    <s v="Merck Sharp and Dohme LLC"/>
    <s v="Brazil"/>
    <x v="0"/>
    <m/>
    <m/>
    <m/>
    <s v="Project Management Fee"/>
    <m/>
    <m/>
    <m/>
    <n v="304.50841137500004"/>
    <m/>
    <n v="304.50841137500004"/>
  </r>
  <r>
    <s v="MK-1022-016 (Local)"/>
    <s v="Merck Sharp and Dohme LLC"/>
    <s v="Brazil"/>
    <x v="5"/>
    <m/>
    <m/>
    <m/>
    <s v="Storage Ambient (per Shelf)"/>
    <m/>
    <m/>
    <m/>
    <n v="198.70148637499997"/>
    <m/>
    <n v="198.70148637499997"/>
  </r>
  <r>
    <s v="MK-1022-016 (Local)"/>
    <s v="Merck Sharp and Dohme LLC"/>
    <s v="Brazil"/>
    <x v="5"/>
    <m/>
    <m/>
    <m/>
    <s v="Storage of Labels Ambient (per Shelf)"/>
    <m/>
    <m/>
    <m/>
    <n v="99.350743187499987"/>
    <m/>
    <n v="99.350743187499987"/>
  </r>
  <r>
    <s v="MK-0616-029 (Local)"/>
    <s v="Merck Sharp and Dohme LLC"/>
    <s v="Brazil"/>
    <x v="0"/>
    <m/>
    <m/>
    <m/>
    <s v="Import Services"/>
    <m/>
    <m/>
    <m/>
    <n v="121.39385256249999"/>
    <m/>
    <n v="121.39385256249999"/>
  </r>
  <r>
    <s v="MK-0616-029 (Local)"/>
    <s v="Merck Sharp and Dohme LLC"/>
    <s v="Brazil"/>
    <x v="0"/>
    <m/>
    <m/>
    <m/>
    <s v="Project Management Fee"/>
    <m/>
    <m/>
    <m/>
    <n v="304.50841137500004"/>
    <m/>
    <n v="304.50841137500004"/>
  </r>
  <r>
    <s v="MK-7240-013 (Local)"/>
    <s v="Merck Sharp and Dohme LLC"/>
    <s v="Brazil"/>
    <x v="0"/>
    <m/>
    <m/>
    <m/>
    <s v="Import Services"/>
    <m/>
    <m/>
    <m/>
    <n v="485.57541024999995"/>
    <m/>
    <n v="485.57541024999995"/>
  </r>
  <r>
    <s v="MK-7240-013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7240-013 (Local)"/>
    <s v="Merck Sharp and Dohme LLC"/>
    <s v="Brazil"/>
    <x v="0"/>
    <m/>
    <m/>
    <m/>
    <s v="Project Management Fee"/>
    <m/>
    <m/>
    <m/>
    <n v="304.50841137500004"/>
    <m/>
    <n v="304.50841137500004"/>
  </r>
  <r>
    <s v="MK-1084-007 (Local)"/>
    <s v="Merck Sharp and Dohme LLC"/>
    <s v="Brazil"/>
    <x v="0"/>
    <m/>
    <m/>
    <m/>
    <s v="Import Services"/>
    <m/>
    <m/>
    <m/>
    <n v="485.57541024999995"/>
    <m/>
    <n v="485.57541024999995"/>
  </r>
  <r>
    <s v="MK-1084-007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1084-007 (Local)"/>
    <s v="Merck Sharp and Dohme LLC"/>
    <s v="Brazil"/>
    <x v="0"/>
    <m/>
    <m/>
    <m/>
    <s v="Project Management Fee"/>
    <m/>
    <m/>
    <m/>
    <n v="304.50841137500004"/>
    <m/>
    <n v="304.50841137500004"/>
  </r>
  <r>
    <s v="MK-6482-033 (Local)"/>
    <s v="Merck Sharp and Dohme LLC"/>
    <s v="Brazil"/>
    <x v="5"/>
    <m/>
    <m/>
    <m/>
    <s v="Non-Drug Storage Ambient (per Shelf)"/>
    <m/>
    <m/>
    <m/>
    <n v="198.70148637499997"/>
    <m/>
    <n v="198.70148637499997"/>
  </r>
  <r>
    <s v="MK-6482-033 (Local)"/>
    <s v="Merck Sharp and Dohme LLC"/>
    <s v="Brazil"/>
    <x v="0"/>
    <m/>
    <m/>
    <m/>
    <s v="Project Management Fee"/>
    <m/>
    <m/>
    <m/>
    <n v="304.50841137500004"/>
    <m/>
    <n v="304.50841137500004"/>
  </r>
  <r>
    <s v="MK-6482-033 (Local)"/>
    <s v="Merck Sharp and Dohme LLC"/>
    <s v="Brazil"/>
    <x v="0"/>
    <m/>
    <m/>
    <m/>
    <s v="Receipt fee Ancillaries (per Receipt_ID)"/>
    <m/>
    <m/>
    <m/>
    <n v="369.00165093749996"/>
    <m/>
    <n v="369.00165093749996"/>
  </r>
  <r>
    <s v="MK-0616-037 (Local)"/>
    <s v="Merck Sharp and Dohme LLC"/>
    <s v="Brazil"/>
    <x v="0"/>
    <m/>
    <m/>
    <m/>
    <s v="Import Services"/>
    <m/>
    <m/>
    <m/>
    <n v="121.39385256249999"/>
    <m/>
    <n v="121.39385256249999"/>
  </r>
  <r>
    <s v="MK-0616-037 (Local)"/>
    <s v="Merck Sharp and Dohme LLC"/>
    <s v="Brazil"/>
    <x v="0"/>
    <m/>
    <m/>
    <m/>
    <s v="Project Management Fee"/>
    <m/>
    <m/>
    <m/>
    <n v="304.50841137500004"/>
    <m/>
    <n v="304.50841137500004"/>
  </r>
  <r>
    <s v="MK-7962-038 (Local)"/>
    <s v="Merck Sharp and Dohme LLC"/>
    <s v="Brazil"/>
    <x v="0"/>
    <m/>
    <m/>
    <m/>
    <s v="Import License Fee"/>
    <m/>
    <m/>
    <m/>
    <n v="630.72683624999991"/>
    <m/>
    <n v="630.72683624999991"/>
  </r>
  <r>
    <s v="MK-7962-038 (Local)"/>
    <s v="Merck Sharp and Dohme LLC"/>
    <s v="Brazil"/>
    <x v="5"/>
    <m/>
    <m/>
    <m/>
    <s v="Non-Drug Storage Ambient (per Shelf)"/>
    <m/>
    <m/>
    <m/>
    <n v="298.05222956250003"/>
    <m/>
    <n v="298.05222956250003"/>
  </r>
  <r>
    <s v="MK-7962-038 (Local)"/>
    <s v="Merck Sharp and Dohme LLC"/>
    <s v="Brazil"/>
    <x v="0"/>
    <m/>
    <m/>
    <m/>
    <s v="Project Management Fee"/>
    <m/>
    <m/>
    <m/>
    <n v="304.50841137500004"/>
    <m/>
    <n v="304.50841137500004"/>
  </r>
  <r>
    <s v="MK-7962-038 (Local)"/>
    <s v="Merck Sharp and Dohme LLC"/>
    <s v="Brazil"/>
    <x v="1"/>
    <m/>
    <m/>
    <m/>
    <s v="PTC Duties"/>
    <m/>
    <m/>
    <m/>
    <n v="2721.9365249999996"/>
    <m/>
    <n v="2721.9365249999996"/>
  </r>
  <r>
    <s v="MK-7962-038 (Local)"/>
    <s v="Merck Sharp and Dohme LLC"/>
    <s v="Brazil"/>
    <x v="0"/>
    <m/>
    <m/>
    <m/>
    <s v="Receipt fee Ancillaries (per Receipt_ID)"/>
    <m/>
    <m/>
    <m/>
    <n v="615.00275156250007"/>
    <m/>
    <n v="615.00275156250007"/>
  </r>
  <r>
    <s v="MK-2870-036 (Local)"/>
    <s v="Merck Sharp and Dohme LLC"/>
    <s v="Brazil"/>
    <x v="2"/>
    <m/>
    <m/>
    <m/>
    <s v="Freight - Shipments"/>
    <m/>
    <m/>
    <m/>
    <n v="2632.5742633750001"/>
    <m/>
    <n v="2632.5742633750001"/>
  </r>
  <r>
    <s v="MK-2870-036 (Local)"/>
    <s v="Merck Sharp and Dohme LLC"/>
    <s v="Brazil"/>
    <x v="5"/>
    <m/>
    <m/>
    <m/>
    <s v="Non-Drug Storage Ambient (per Shelf)"/>
    <m/>
    <m/>
    <m/>
    <n v="99.350743187499987"/>
    <m/>
    <n v="99.350743187499987"/>
  </r>
  <r>
    <s v="MK-2870-036 (Local)"/>
    <s v="Merck Sharp and Dohme LLC"/>
    <s v="Brazil"/>
    <x v="0"/>
    <m/>
    <m/>
    <m/>
    <s v="Pick and Pack Materials"/>
    <m/>
    <m/>
    <m/>
    <n v="369.00165093749996"/>
    <m/>
    <n v="369.00165093749996"/>
  </r>
  <r>
    <s v="MK-2870-036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21 (Local)"/>
    <s v="Merck Sharp and Dohme LLC"/>
    <s v="Brazil"/>
    <x v="2"/>
    <m/>
    <m/>
    <m/>
    <s v="Freight - Shipments"/>
    <m/>
    <m/>
    <m/>
    <n v="373.851135"/>
    <m/>
    <n v="373.851135"/>
  </r>
  <r>
    <s v="MK-2870-021 (Local)"/>
    <s v="Merck Sharp and Dohme LLC"/>
    <s v="Brazil"/>
    <x v="0"/>
    <m/>
    <m/>
    <m/>
    <s v="Import Services"/>
    <m/>
    <m/>
    <m/>
    <n v="364.1815576875"/>
    <m/>
    <n v="364.1815576875"/>
  </r>
  <r>
    <s v="MK-2870-021 (Local)"/>
    <s v="Merck Sharp and Dohme LLC"/>
    <s v="Brazil"/>
    <x v="5"/>
    <m/>
    <m/>
    <m/>
    <s v="Non-Drug Storage Ambient (per Shelf)"/>
    <m/>
    <m/>
    <m/>
    <n v="298.05222956250003"/>
    <m/>
    <n v="298.05222956250003"/>
  </r>
  <r>
    <s v="MK-2870-021 (Local)"/>
    <s v="Merck Sharp and Dohme LLC"/>
    <s v="Brazil"/>
    <x v="0"/>
    <m/>
    <m/>
    <m/>
    <s v="Pick and Pack Materials"/>
    <m/>
    <m/>
    <m/>
    <n v="123.00055031250001"/>
    <m/>
    <n v="123.00055031250001"/>
  </r>
  <r>
    <s v="MK-2870-021 (Local)"/>
    <s v="Merck Sharp and Dohme LLC"/>
    <s v="Brazil"/>
    <x v="0"/>
    <m/>
    <m/>
    <m/>
    <s v="Project Management Fee"/>
    <m/>
    <m/>
    <m/>
    <n v="304.50841137500004"/>
    <m/>
    <n v="304.50841137500004"/>
  </r>
  <r>
    <s v="MK-2870-021 (Local)"/>
    <s v="Merck Sharp and Dohme LLC"/>
    <s v="Brazil"/>
    <x v="0"/>
    <m/>
    <m/>
    <m/>
    <s v="Receipt fee Ancillaries (per Receipt_ID)"/>
    <m/>
    <m/>
    <m/>
    <n v="492.00220125000004"/>
    <m/>
    <n v="492.00220125000004"/>
  </r>
  <r>
    <s v="MK-3475-01F (Local)"/>
    <s v="Merck Sharp and Dohme LLC"/>
    <s v="Brazil"/>
    <x v="0"/>
    <m/>
    <m/>
    <m/>
    <s v="Import Services"/>
    <m/>
    <m/>
    <m/>
    <n v="364.1815576875"/>
    <m/>
    <n v="364.1815576875"/>
  </r>
  <r>
    <s v="MK-3475-01F (Local)"/>
    <s v="Merck Sharp and Dohme LLC"/>
    <s v="Brazil"/>
    <x v="0"/>
    <m/>
    <m/>
    <m/>
    <s v="Project Management Fee"/>
    <m/>
    <m/>
    <m/>
    <n v="304.50841137500004"/>
    <m/>
    <n v="304.50841137500004"/>
  </r>
  <r>
    <s v="Merck Comparator for multiple protocols"/>
    <s v="Merck Sharp and Dohme LLC"/>
    <s v="Brazil"/>
    <x v="0"/>
    <m/>
    <m/>
    <m/>
    <s v="Project Management Fee"/>
    <m/>
    <m/>
    <m/>
    <n v="304.50841137500004"/>
    <m/>
    <n v="304.50841137500004"/>
  </r>
  <r>
    <s v="Merck Comparator for multiple protocols"/>
    <s v="Merck Sharp and Dohme LLC"/>
    <s v="Brazil"/>
    <x v="0"/>
    <m/>
    <m/>
    <m/>
    <s v="Receipt fee Ambient (per Receipt_ID)"/>
    <m/>
    <m/>
    <m/>
    <n v="492.00220125000004"/>
    <m/>
    <n v="492.00220125000004"/>
  </r>
  <r>
    <s v="Merck Comparator for multiple protocols"/>
    <s v="Merck Sharp and Dohme LLC"/>
    <s v="Brazil"/>
    <x v="0"/>
    <m/>
    <m/>
    <m/>
    <s v="Receipt fee Refrigerated (per Receipt_ID)"/>
    <m/>
    <m/>
    <m/>
    <n v="123.00055031250001"/>
    <m/>
    <n v="123.00055031250001"/>
  </r>
  <r>
    <s v="Merck Comparator for multiple protocols"/>
    <s v="Merck Sharp and Dohme LLC"/>
    <s v="Brazil"/>
    <x v="5"/>
    <m/>
    <m/>
    <m/>
    <s v="Storage Ambient (per Shelf)"/>
    <m/>
    <m/>
    <m/>
    <n v="2185.7163501249997"/>
    <m/>
    <n v="2185.7163501249997"/>
  </r>
  <r>
    <s v="Merck Comparator for multiple protocols"/>
    <s v="Merck Sharp and Dohme LLC"/>
    <s v="Brazil"/>
    <x v="5"/>
    <m/>
    <m/>
    <m/>
    <s v="Storage Refrigerated (per Shelf)"/>
    <m/>
    <m/>
    <m/>
    <n v="681.16147050000006"/>
    <m/>
    <n v="681.16147050000006"/>
  </r>
  <r>
    <s v="MK-8748-003 (Local)"/>
    <s v="Merck Sharp and Dohme LLC"/>
    <s v="Brazil"/>
    <x v="0"/>
    <m/>
    <m/>
    <m/>
    <s v="Import License Fee"/>
    <m/>
    <m/>
    <m/>
    <n v="630.72683624999991"/>
    <m/>
    <n v="630.72683624999991"/>
  </r>
  <r>
    <s v="MK-8748-003 (Local)"/>
    <s v="Merck Sharp and Dohme LLC"/>
    <s v="Brazil"/>
    <x v="0"/>
    <m/>
    <m/>
    <m/>
    <s v="Project Management Fee"/>
    <m/>
    <m/>
    <m/>
    <n v="304.50841137500004"/>
    <m/>
    <n v="304.50841137500004"/>
  </r>
  <r>
    <s v="MK-8748-003 (Local)"/>
    <s v="Merck Sharp and Dohme LLC"/>
    <s v="Brazil"/>
    <x v="1"/>
    <m/>
    <m/>
    <m/>
    <s v="PTC Duties"/>
    <m/>
    <m/>
    <m/>
    <n v="4051.7818249999996"/>
    <m/>
    <n v="4051.7818249999996"/>
  </r>
  <r>
    <s v="MK-8748-003 (Local)"/>
    <s v="Merck Sharp and Dohme LLC"/>
    <s v="Brazil"/>
    <x v="0"/>
    <m/>
    <m/>
    <m/>
    <s v="Receipt fee Ancillaries (per Receipt_ID)"/>
    <m/>
    <m/>
    <m/>
    <n v="123.00055031250001"/>
    <m/>
    <n v="123.00055031250001"/>
  </r>
  <r>
    <s v="MK-8748-003 (Local)"/>
    <s v="Merck Sharp and Dohme LLC"/>
    <s v="Brazil"/>
    <x v="0"/>
    <m/>
    <m/>
    <m/>
    <s v="Setup Fee"/>
    <m/>
    <m/>
    <m/>
    <n v="473.05492412499996"/>
    <m/>
    <n v="473.05492412499996"/>
  </r>
  <r>
    <s v="FMGX-CS-302"/>
    <s v="PSI CRO AG"/>
    <s v="Brazil"/>
    <x v="2"/>
    <m/>
    <m/>
    <m/>
    <s v="Freight - Shipments"/>
    <m/>
    <m/>
    <m/>
    <n v="11762.394076300003"/>
    <m/>
    <n v="11762.394076300003"/>
  </r>
  <r>
    <s v="FMGX-CS-302"/>
    <s v="PSI CRO AG"/>
    <s v="Brazil"/>
    <x v="0"/>
    <m/>
    <m/>
    <m/>
    <s v="Insulated shipper - Credo S22 - 12L (Leasing)"/>
    <m/>
    <m/>
    <m/>
    <n v="475.92785268"/>
    <m/>
    <n v="475.92785268"/>
  </r>
  <r>
    <s v="FMGX-CS-302"/>
    <s v="PSI CRO AG"/>
    <s v="Brazil"/>
    <x v="0"/>
    <m/>
    <m/>
    <m/>
    <s v="Insulated shipper - Credo S22 - 28L (Leasing)"/>
    <m/>
    <m/>
    <m/>
    <n v="283.02466982999999"/>
    <m/>
    <n v="283.02466982999999"/>
  </r>
  <r>
    <s v="FMGX-CS-302"/>
    <s v="PSI CRO AG"/>
    <s v="Brazil"/>
    <x v="0"/>
    <m/>
    <m/>
    <m/>
    <s v="Pick and Pack (Controlled Ambient)"/>
    <m/>
    <m/>
    <m/>
    <n v="849.75402071000008"/>
    <m/>
    <n v="849.75402071000008"/>
  </r>
  <r>
    <s v="FMGX-CS-302"/>
    <s v="PSI CRO AG"/>
    <s v="Brazil"/>
    <x v="0"/>
    <m/>
    <m/>
    <m/>
    <s v="Pick and Pack (Refrigerated)"/>
    <m/>
    <m/>
    <m/>
    <n v="849.75402071000008"/>
    <m/>
    <n v="849.75402071000008"/>
  </r>
  <r>
    <s v="FMGX-CS-302"/>
    <s v="PSI CRO AG"/>
    <s v="Brazil"/>
    <x v="0"/>
    <m/>
    <m/>
    <m/>
    <s v="Project Management Fee"/>
    <m/>
    <m/>
    <m/>
    <n v="1696.9079985200001"/>
    <m/>
    <n v="1696.9079985200001"/>
  </r>
  <r>
    <s v="FMGX-CS-302"/>
    <s v="PSI CRO AG"/>
    <s v="Brazil"/>
    <x v="0"/>
    <m/>
    <m/>
    <m/>
    <s v="Setup Fee"/>
    <m/>
    <m/>
    <m/>
    <n v="3535.0083266749994"/>
    <m/>
    <n v="3535.0083266749994"/>
  </r>
  <r>
    <s v="FMGX-CS-302"/>
    <s v="PSI CRO AG"/>
    <s v="Brazil"/>
    <x v="5"/>
    <m/>
    <m/>
    <m/>
    <s v="Storage Ambient (per Shelf)"/>
    <m/>
    <m/>
    <m/>
    <n v="1215.8000603699998"/>
    <m/>
    <n v="1215.8000603699998"/>
  </r>
  <r>
    <s v="FMGX-CS-302"/>
    <s v="PSI CRO AG"/>
    <s v="Brazil"/>
    <x v="5"/>
    <m/>
    <m/>
    <m/>
    <s v="Storage Refrigerated (per Shelf)"/>
    <m/>
    <m/>
    <m/>
    <n v="424.87701035500004"/>
    <m/>
    <n v="424.87701035500004"/>
  </r>
  <r>
    <s v="FMGX-CS-302"/>
    <s v="PSI CRO AG"/>
    <s v="Brazil"/>
    <x v="0"/>
    <m/>
    <m/>
    <m/>
    <s v="Temperature Monitoring Device (Ambient)"/>
    <m/>
    <m/>
    <m/>
    <n v="530.48875292000014"/>
    <m/>
    <n v="530.48875292000014"/>
  </r>
  <r>
    <s v="FMGX-CS-302"/>
    <s v="PSI CRO AG"/>
    <s v="Brazil"/>
    <x v="0"/>
    <m/>
    <m/>
    <m/>
    <s v="Temperature Monitoring Device (Refrigerated)"/>
    <m/>
    <m/>
    <m/>
    <n v="265.24437646000007"/>
    <m/>
    <n v="265.24437646000007"/>
  </r>
  <r>
    <s v="SPLFIO-174"/>
    <s v="Servier"/>
    <s v="Brazil"/>
    <x v="2"/>
    <m/>
    <m/>
    <m/>
    <s v="Freight - Returns"/>
    <m/>
    <m/>
    <m/>
    <n v="342.93565834499998"/>
    <m/>
    <n v="342.93565834499998"/>
  </r>
  <r>
    <s v="SPLFIO-174"/>
    <s v="Servier"/>
    <s v="Brazil"/>
    <x v="2"/>
    <m/>
    <m/>
    <m/>
    <s v="Freight - Shipments"/>
    <m/>
    <m/>
    <m/>
    <n v="147.81243886499999"/>
    <m/>
    <n v="147.81243886499999"/>
  </r>
  <r>
    <s v="SPLFIO-174"/>
    <s v="Servier"/>
    <s v="Brazil"/>
    <x v="0"/>
    <m/>
    <m/>
    <m/>
    <s v="Insulated shipper - Credo S22 - 12L (Leasing)"/>
    <m/>
    <m/>
    <m/>
    <n v="419.00691349999994"/>
    <m/>
    <n v="419.00691349999994"/>
  </r>
  <r>
    <s v="SPLFIO-174"/>
    <s v="Servier"/>
    <s v="Brazil"/>
    <x v="0"/>
    <m/>
    <m/>
    <m/>
    <s v="Pick and Pack (Refrigerated)"/>
    <m/>
    <m/>
    <m/>
    <n v="392.20647130000003"/>
    <m/>
    <n v="392.20647130000003"/>
  </r>
  <r>
    <s v="SPLFIO-174"/>
    <s v="Servier"/>
    <s v="Brazil"/>
    <x v="0"/>
    <m/>
    <m/>
    <m/>
    <s v="Project Management Fee"/>
    <m/>
    <m/>
    <m/>
    <n v="1631.64692173"/>
    <m/>
    <n v="1631.64692173"/>
  </r>
  <r>
    <s v="SPLFIO-174"/>
    <s v="Servier"/>
    <s v="Brazil"/>
    <x v="0"/>
    <m/>
    <m/>
    <m/>
    <s v="Receipt fee Refrigerated (per Receipt_ID)"/>
    <m/>
    <m/>
    <m/>
    <n v="959.12582531499993"/>
    <m/>
    <n v="959.12582531499993"/>
  </r>
  <r>
    <s v="SPLFIO-174"/>
    <s v="Servier"/>
    <s v="Brazil"/>
    <x v="5"/>
    <m/>
    <m/>
    <m/>
    <s v="Storage of Returns (per Pallet)"/>
    <m/>
    <m/>
    <m/>
    <n v="204.90338085000002"/>
    <m/>
    <n v="204.90338085000002"/>
  </r>
  <r>
    <s v="SPLFIO-174"/>
    <s v="Servier"/>
    <s v="Brazil"/>
    <x v="5"/>
    <m/>
    <m/>
    <m/>
    <s v="Storage Refrigerated (per Shelf)"/>
    <m/>
    <m/>
    <m/>
    <n v="2859.7571852149995"/>
    <m/>
    <n v="2859.7571852149995"/>
  </r>
  <r>
    <s v="SPLFIO-174"/>
    <s v="Servier"/>
    <s v="Brazil"/>
    <x v="0"/>
    <m/>
    <m/>
    <m/>
    <s v="Temperature Monitoring Device (Refrigerated)"/>
    <m/>
    <m/>
    <m/>
    <n v="127.52210407999999"/>
    <m/>
    <n v="127.52210407999999"/>
  </r>
  <r>
    <s v="FMGX-CS-302 - Local Purchase (Zero)"/>
    <s v="PSI CRO AG"/>
    <s v="Brazil"/>
    <x v="6"/>
    <m/>
    <m/>
    <m/>
    <s v="X LocalAdj"/>
    <m/>
    <m/>
    <m/>
    <n v="833119"/>
    <m/>
    <n v="833119"/>
  </r>
  <r>
    <s v="EMN30-64007957MMY3003 - Azidus"/>
    <s v="Azidus Brasil Pesquisa Científica"/>
    <s v="Brazil"/>
    <x v="1"/>
    <m/>
    <m/>
    <m/>
    <s v="PTC Duties"/>
    <m/>
    <m/>
    <m/>
    <n v="-17744.062126320001"/>
    <m/>
    <n v="-17744.062126320001"/>
  </r>
  <r>
    <s v="Bayer - Importer of Record Services"/>
    <s v="Bayer AG (No consolidate)"/>
    <s v="Brazil"/>
    <x v="1"/>
    <m/>
    <m/>
    <m/>
    <s v="PTC Duties"/>
    <m/>
    <m/>
    <m/>
    <n v="-77437.282250519987"/>
    <m/>
    <n v="-77437.282250519987"/>
  </r>
  <r>
    <s v="J3R-MC-YDAL (CAM)"/>
    <s v="Eli Lilly &amp; Co."/>
    <s v="Brazil"/>
    <x v="1"/>
    <m/>
    <m/>
    <m/>
    <s v="PTC Duties"/>
    <m/>
    <m/>
    <m/>
    <n v="-4667.1100754400004"/>
    <m/>
    <n v="-4667.1100754400004"/>
  </r>
  <r>
    <s v="J3R-MC-YDAO (CAM)"/>
    <s v="Eli Lilly &amp; Co."/>
    <s v="Brazil"/>
    <x v="1"/>
    <m/>
    <m/>
    <m/>
    <s v="PTC Duties"/>
    <m/>
    <m/>
    <m/>
    <n v="-3376.5196075199997"/>
    <m/>
    <n v="-3376.5196075199997"/>
  </r>
  <r>
    <s v="Lilly Admin and one-time costs"/>
    <s v="Eli Lilly &amp; Co."/>
    <s v="Brazil"/>
    <x v="1"/>
    <m/>
    <m/>
    <m/>
    <s v="PTC Duties"/>
    <m/>
    <m/>
    <m/>
    <n v="-617.06761631999996"/>
    <m/>
    <n v="-617.06761631999996"/>
  </r>
  <r>
    <s v="42756493BLC3001"/>
    <s v="Janssen"/>
    <s v="Brazil"/>
    <x v="1"/>
    <m/>
    <m/>
    <m/>
    <s v="PTC Duties"/>
    <m/>
    <m/>
    <m/>
    <n v="-6030.38132064"/>
    <m/>
    <n v="-6030.38132064"/>
  </r>
  <r>
    <s v="39039039THR3001"/>
    <s v="Janssen"/>
    <s v="Brazil"/>
    <x v="1"/>
    <m/>
    <m/>
    <m/>
    <s v="PTC Duties"/>
    <m/>
    <m/>
    <m/>
    <n v="-250.55132112000001"/>
    <m/>
    <n v="-250.55132112000001"/>
  </r>
  <r>
    <s v="J2G-MC-JZJB"/>
    <s v="Eli Lilly &amp; Co."/>
    <s v="Brazil"/>
    <x v="1"/>
    <m/>
    <m/>
    <m/>
    <s v="PTC Duties"/>
    <m/>
    <m/>
    <m/>
    <n v="-106998.38972640001"/>
    <m/>
    <n v="-106998.38972640001"/>
  </r>
  <r>
    <s v="I8F-MC-GPGN"/>
    <s v="Eli Lilly &amp; Co."/>
    <s v="Brazil"/>
    <x v="1"/>
    <m/>
    <m/>
    <m/>
    <s v="PTC Duties"/>
    <m/>
    <m/>
    <m/>
    <n v="-7486.2624103199996"/>
    <m/>
    <n v="-7486.2624103199996"/>
  </r>
  <r>
    <s v="67652000PCR3002"/>
    <s v="Janssen"/>
    <s v="Brazil"/>
    <x v="1"/>
    <m/>
    <m/>
    <m/>
    <s v="PTC Duties"/>
    <m/>
    <m/>
    <m/>
    <n v="-1468.321074"/>
    <m/>
    <n v="-1468.321074"/>
  </r>
  <r>
    <s v="J2G-MC-JZJX"/>
    <s v="Eli Lilly &amp; Co."/>
    <s v="Brazil"/>
    <x v="1"/>
    <m/>
    <m/>
    <m/>
    <s v="PTC Duties"/>
    <m/>
    <m/>
    <m/>
    <n v="-30682.566271799999"/>
    <m/>
    <n v="-30682.566271799999"/>
  </r>
  <r>
    <s v="I8F-MC-GPI1"/>
    <s v="Eli Lilly &amp; Co."/>
    <s v="Brazil"/>
    <x v="1"/>
    <m/>
    <m/>
    <m/>
    <s v="PTC Duties"/>
    <m/>
    <m/>
    <m/>
    <n v="-2912.7948235199997"/>
    <m/>
    <n v="-2912.7948235199997"/>
  </r>
  <r>
    <s v="I8F-MC-GPIJ"/>
    <s v="Eli Lilly &amp; Co."/>
    <s v="Brazil"/>
    <x v="1"/>
    <m/>
    <m/>
    <m/>
    <s v="PTC Duties"/>
    <m/>
    <m/>
    <m/>
    <n v="-15194.807507879999"/>
    <m/>
    <n v="-15194.807507879999"/>
  </r>
  <r>
    <s v="64407564MMY3002"/>
    <s v="Janssen"/>
    <s v="Brazil"/>
    <x v="1"/>
    <m/>
    <m/>
    <m/>
    <s v="PTC Duties"/>
    <m/>
    <m/>
    <m/>
    <n v="-19131.184315079998"/>
    <m/>
    <n v="-19131.184315079998"/>
  </r>
  <r>
    <s v="64007957MMY3006"/>
    <s v="Janssen"/>
    <s v="Brazil"/>
    <x v="1"/>
    <m/>
    <m/>
    <m/>
    <s v="PTC Duties"/>
    <m/>
    <m/>
    <m/>
    <n v="-6515.2741035600011"/>
    <m/>
    <n v="-6515.2741035600011"/>
  </r>
  <r>
    <s v="J2T-MC-KGBJ"/>
    <s v="Eli Lilly &amp; Co."/>
    <s v="Brazil"/>
    <x v="1"/>
    <m/>
    <m/>
    <m/>
    <s v="PTC Duties"/>
    <m/>
    <m/>
    <m/>
    <n v="-5767.9799252399998"/>
    <m/>
    <n v="-5767.9799252399998"/>
  </r>
  <r>
    <s v="64407564MMY3009"/>
    <s v="Janssen"/>
    <s v="Brazil"/>
    <x v="1"/>
    <m/>
    <m/>
    <m/>
    <s v="PTC Duties"/>
    <m/>
    <m/>
    <m/>
    <n v="-750.69973260000006"/>
    <m/>
    <n v="-750.69973260000006"/>
  </r>
  <r>
    <s v="J3M-MC-JZQB"/>
    <s v="Eli Lilly &amp; Co."/>
    <s v="Brazil"/>
    <x v="1"/>
    <m/>
    <m/>
    <m/>
    <s v="PTC Duties"/>
    <m/>
    <m/>
    <m/>
    <n v="-69752.997052559993"/>
    <m/>
    <n v="-69752.997052559993"/>
  </r>
  <r>
    <s v="D6972C00002"/>
    <s v="Astra Zeneca"/>
    <s v="Brazil"/>
    <x v="1"/>
    <m/>
    <m/>
    <m/>
    <s v="PTC Duties"/>
    <m/>
    <m/>
    <m/>
    <n v="-13260.303088200002"/>
    <m/>
    <n v="-13260.303088200002"/>
  </r>
  <r>
    <s v="42756493BLC3004"/>
    <s v="Janssen"/>
    <s v="Brazil"/>
    <x v="1"/>
    <m/>
    <m/>
    <m/>
    <s v="PTC Duties"/>
    <m/>
    <m/>
    <m/>
    <n v="-208.40954724000002"/>
    <m/>
    <n v="-208.40954724000002"/>
  </r>
  <r>
    <s v="J1I-MC-GZBO"/>
    <s v="Eli Lilly &amp; Co."/>
    <s v="Brazil"/>
    <x v="1"/>
    <m/>
    <m/>
    <m/>
    <s v="PTC Duties"/>
    <m/>
    <m/>
    <m/>
    <n v="-49599.669941280001"/>
    <m/>
    <n v="-49599.669941280001"/>
  </r>
  <r>
    <s v="61186372COR3001"/>
    <s v="Janssen"/>
    <s v="Brazil"/>
    <x v="1"/>
    <m/>
    <m/>
    <m/>
    <s v="PTC Duties"/>
    <m/>
    <m/>
    <m/>
    <n v="-4343.4099093599998"/>
    <m/>
    <n v="-4343.4099093599998"/>
  </r>
  <r>
    <s v="D6973C00001"/>
    <s v="Astra Zeneca"/>
    <s v="Brazil"/>
    <x v="1"/>
    <m/>
    <m/>
    <m/>
    <s v="PTC Duties"/>
    <m/>
    <m/>
    <m/>
    <n v="-55884.006930959993"/>
    <m/>
    <n v="-55884.006930959993"/>
  </r>
  <r>
    <s v="Nanoray-312"/>
    <s v="Janssen"/>
    <s v="Brazil"/>
    <x v="1"/>
    <m/>
    <m/>
    <m/>
    <s v="PTC Duties"/>
    <m/>
    <m/>
    <m/>
    <n v="-2222.1295963200005"/>
    <m/>
    <n v="-2222.1295963200005"/>
  </r>
  <r>
    <s v="I8F-MC-GPJA"/>
    <s v="Eli Lilly &amp; Co."/>
    <s v="Brazil"/>
    <x v="1"/>
    <m/>
    <m/>
    <m/>
    <s v="PTC Duties"/>
    <m/>
    <m/>
    <m/>
    <n v="-33956.103751559996"/>
    <m/>
    <n v="-33956.103751559996"/>
  </r>
  <r>
    <s v="42756493BLC3005"/>
    <s v="Janssen"/>
    <s v="Brazil"/>
    <x v="1"/>
    <m/>
    <m/>
    <m/>
    <s v="PTC Duties"/>
    <m/>
    <m/>
    <m/>
    <n v="-369.00622224000011"/>
    <m/>
    <n v="-369.00622224000011"/>
  </r>
  <r>
    <s v="J2S-MC-GZMR"/>
    <s v="Eli Lilly &amp; Co."/>
    <s v="Brazil"/>
    <x v="1"/>
    <m/>
    <m/>
    <m/>
    <s v="PTC Duties"/>
    <m/>
    <m/>
    <m/>
    <n v="-3107.74742496"/>
    <m/>
    <n v="-3107.74742496"/>
  </r>
  <r>
    <s v="77242113CRD3001"/>
    <s v="Janssen"/>
    <s v="Brazil"/>
    <x v="1"/>
    <m/>
    <m/>
    <m/>
    <s v="PTC Duties"/>
    <m/>
    <m/>
    <m/>
    <n v="-73443.251086199991"/>
    <m/>
    <n v="-73443.251086199991"/>
  </r>
  <r>
    <s v="I6T-MC-AMCE"/>
    <s v="Eli Lilly &amp; Co."/>
    <s v="Brazil"/>
    <x v="1"/>
    <m/>
    <m/>
    <m/>
    <s v="PTC Duties"/>
    <m/>
    <m/>
    <m/>
    <n v="-4334.3211931200003"/>
    <m/>
    <n v="-4334.3211931200003"/>
  </r>
  <r>
    <s v="J2S-MC-GZMJ"/>
    <s v="Eli Lilly &amp; Co."/>
    <s v="Brazil"/>
    <x v="1"/>
    <m/>
    <m/>
    <m/>
    <s v="PTC Duties"/>
    <m/>
    <m/>
    <m/>
    <n v="-14398.219047239998"/>
    <m/>
    <n v="-14398.219047239998"/>
  </r>
  <r>
    <s v="J2S-MC-GZMK"/>
    <s v="Eli Lilly &amp; Co."/>
    <s v="Brazil"/>
    <x v="1"/>
    <m/>
    <m/>
    <m/>
    <s v="PTC Duties"/>
    <m/>
    <m/>
    <m/>
    <n v="-3699.8819927999998"/>
    <m/>
    <n v="-3699.8819927999998"/>
  </r>
  <r>
    <s v="J2A-MC-GZPW"/>
    <s v="Eli Lilly &amp; Co."/>
    <s v="Brazil"/>
    <x v="1"/>
    <m/>
    <m/>
    <m/>
    <s v="PTC Duties"/>
    <m/>
    <m/>
    <m/>
    <n v="-30060.956710079998"/>
    <m/>
    <n v="-30060.956710079998"/>
  </r>
  <r>
    <s v="79635322MMY3001"/>
    <s v="Janssen"/>
    <s v="Brazil"/>
    <x v="1"/>
    <m/>
    <m/>
    <m/>
    <s v="PTC Duties"/>
    <m/>
    <m/>
    <m/>
    <n v="-31759.171396559996"/>
    <m/>
    <n v="-31759.171396559996"/>
  </r>
  <r>
    <s v="95597528ADM2001"/>
    <s v="Janssen"/>
    <s v="Brazil"/>
    <x v="1"/>
    <m/>
    <m/>
    <m/>
    <s v="PTC Duties"/>
    <m/>
    <m/>
    <m/>
    <n v="-7347.5442802800007"/>
    <m/>
    <n v="-7347.5442802800007"/>
  </r>
  <r>
    <s v="J5E-MC-JZXB"/>
    <s v="Eli Lilly &amp; Co."/>
    <s v="Brazil"/>
    <x v="1"/>
    <m/>
    <m/>
    <m/>
    <s v="PTC Duties"/>
    <m/>
    <m/>
    <m/>
    <n v="-773.02583712000012"/>
    <m/>
    <n v="-773.02583712000012"/>
  </r>
  <r>
    <s v="D9311C00001"/>
    <s v="Astra Zeneca"/>
    <s v="Brazil"/>
    <x v="1"/>
    <m/>
    <m/>
    <m/>
    <s v="PTC Duties"/>
    <m/>
    <m/>
    <m/>
    <n v="-1437.9328656"/>
    <m/>
    <n v="-1437.9328656"/>
  </r>
  <r>
    <s v="D967LC00001"/>
    <s v="Astra Zeneca"/>
    <s v="Brazil"/>
    <x v="1"/>
    <m/>
    <m/>
    <m/>
    <s v="PTC Duties"/>
    <m/>
    <m/>
    <m/>
    <n v="-3035.8350989999999"/>
    <m/>
    <n v="-3035.8350989999999"/>
  </r>
  <r>
    <s v="337HNAS20011"/>
    <s v="Inventiva"/>
    <s v="Brazil"/>
    <x v="1"/>
    <m/>
    <m/>
    <m/>
    <s v="PTC Duties"/>
    <m/>
    <m/>
    <m/>
    <n v="-2981.8709971200001"/>
    <m/>
    <n v="-2981.8709971200001"/>
  </r>
  <r>
    <s v="D9075C00001"/>
    <s v="Astra Zeneca"/>
    <s v="Brazil"/>
    <x v="1"/>
    <m/>
    <m/>
    <m/>
    <s v="PTC Duties"/>
    <m/>
    <m/>
    <m/>
    <n v="-19398.47508756"/>
    <m/>
    <n v="-19398.47508756"/>
  </r>
  <r>
    <s v="D926NC00001"/>
    <s v="Astra Zeneca"/>
    <s v="Brazil"/>
    <x v="1"/>
    <m/>
    <m/>
    <m/>
    <s v="PTC Duties"/>
    <m/>
    <m/>
    <m/>
    <n v="-2135.4767575199994"/>
    <m/>
    <n v="-2135.4767575199994"/>
  </r>
  <r>
    <n v="20190360"/>
    <s v="Amgen, Inc."/>
    <s v="Brazil"/>
    <x v="1"/>
    <m/>
    <m/>
    <m/>
    <s v="PTC Duties"/>
    <m/>
    <m/>
    <m/>
    <n v="-2931.58870596"/>
    <m/>
    <n v="-2931.58870596"/>
  </r>
  <r>
    <s v="D7020C00001"/>
    <s v="MedImmune Inc"/>
    <s v="Brazil"/>
    <x v="1"/>
    <m/>
    <m/>
    <m/>
    <s v="PTC Duties"/>
    <m/>
    <m/>
    <m/>
    <n v="-3111.9660658800003"/>
    <m/>
    <n v="-3111.9660658800003"/>
  </r>
  <r>
    <s v="D3466C00001"/>
    <s v="Astra Zeneca"/>
    <s v="Brazil"/>
    <x v="1"/>
    <m/>
    <m/>
    <m/>
    <s v="PTC Duties"/>
    <m/>
    <m/>
    <m/>
    <n v="-1427.8669977599998"/>
    <m/>
    <n v="-1427.8669977599998"/>
  </r>
  <r>
    <s v="Temperature Monitor-Global Pooling"/>
    <s v="Astra Zeneca"/>
    <s v="Brazil"/>
    <x v="1"/>
    <m/>
    <m/>
    <m/>
    <s v="PTC Duties"/>
    <m/>
    <m/>
    <m/>
    <n v="-5680.4585072399996"/>
    <m/>
    <n v="-5680.4585072399996"/>
  </r>
  <r>
    <s v="D8535C00001"/>
    <s v="Astra Zeneca"/>
    <s v="Brazil"/>
    <x v="1"/>
    <m/>
    <m/>
    <m/>
    <s v="PTC Duties"/>
    <m/>
    <m/>
    <m/>
    <n v="-19570.10030568"/>
    <m/>
    <n v="-19570.10030568"/>
  </r>
  <r>
    <s v="D926QC00001"/>
    <s v="Astra Zeneca"/>
    <s v="Brazil"/>
    <x v="1"/>
    <m/>
    <m/>
    <m/>
    <s v="PTC Duties"/>
    <m/>
    <m/>
    <m/>
    <n v="-456.54091019999998"/>
    <m/>
    <n v="-456.54091019999998"/>
  </r>
  <r>
    <n v="20200041"/>
    <s v="Amgen, Inc."/>
    <s v="Brazil"/>
    <x v="1"/>
    <m/>
    <m/>
    <m/>
    <s v="PTC Duties"/>
    <m/>
    <m/>
    <m/>
    <n v="-3030.6658463999997"/>
    <m/>
    <n v="-3030.6658463999997"/>
  </r>
  <r>
    <s v="D781PC00001"/>
    <s v="Astra Zeneca"/>
    <s v="Brazil"/>
    <x v="1"/>
    <m/>
    <m/>
    <m/>
    <s v="PTC Duties"/>
    <m/>
    <m/>
    <m/>
    <n v="-4990.1925851999995"/>
    <m/>
    <n v="-4990.1925851999995"/>
  </r>
  <r>
    <n v="20230167"/>
    <s v="Amgen, Inc."/>
    <s v="Brazil"/>
    <x v="1"/>
    <m/>
    <m/>
    <m/>
    <s v="PTC Duties"/>
    <m/>
    <m/>
    <m/>
    <n v="-26900.796562200001"/>
    <m/>
    <n v="-26900.796562200001"/>
  </r>
  <r>
    <s v="D516NC00001"/>
    <s v="Astra Zeneca"/>
    <s v="Brazil"/>
    <x v="1"/>
    <m/>
    <m/>
    <m/>
    <s v="PTC Duties"/>
    <m/>
    <m/>
    <m/>
    <n v="-2067.3801482399999"/>
    <m/>
    <n v="-2067.3801482399999"/>
  </r>
  <r>
    <s v="D7029C00001"/>
    <s v="Astra Zeneca"/>
    <s v="Brazil"/>
    <x v="1"/>
    <m/>
    <m/>
    <m/>
    <s v="PTC Duties"/>
    <m/>
    <m/>
    <m/>
    <n v="-423.35032752000001"/>
    <m/>
    <n v="-423.35032752000001"/>
  </r>
  <r>
    <n v="20240178"/>
    <s v="Amgen, Inc."/>
    <s v="Brazil"/>
    <x v="1"/>
    <m/>
    <m/>
    <m/>
    <s v="PTC Duties"/>
    <m/>
    <m/>
    <m/>
    <n v="-2388.9703906799996"/>
    <m/>
    <n v="-2388.9703906799996"/>
  </r>
  <r>
    <n v="20220196"/>
    <s v="Amgen, Inc."/>
    <s v="Brazil"/>
    <x v="1"/>
    <m/>
    <m/>
    <m/>
    <s v="PTC Duties"/>
    <m/>
    <m/>
    <m/>
    <n v="-85734.750585600006"/>
    <m/>
    <n v="-85734.750585600006"/>
  </r>
  <r>
    <n v="20240236"/>
    <s v="Amgen, Inc."/>
    <s v="Brazil"/>
    <x v="1"/>
    <m/>
    <m/>
    <m/>
    <s v="PTC Duties"/>
    <m/>
    <m/>
    <m/>
    <n v="-152011.71056879999"/>
    <m/>
    <n v="-152011.71056879999"/>
  </r>
  <r>
    <n v="20240202"/>
    <s v="Amgen, Inc."/>
    <s v="Brazil"/>
    <x v="1"/>
    <m/>
    <m/>
    <m/>
    <s v="PTC Duties"/>
    <m/>
    <m/>
    <m/>
    <n v="-181940.11002935999"/>
    <m/>
    <n v="-181940.11002935999"/>
  </r>
  <r>
    <n v="20240113"/>
    <s v="Amgen, Inc."/>
    <s v="Brazil"/>
    <x v="1"/>
    <m/>
    <m/>
    <m/>
    <s v="PTC Duties"/>
    <m/>
    <m/>
    <m/>
    <n v="-6164.6672840399997"/>
    <m/>
    <n v="-6164.6672840399997"/>
  </r>
  <r>
    <s v="GRN163LMYF3001"/>
    <s v="Geron Corporation"/>
    <s v="Brazil"/>
    <x v="1"/>
    <m/>
    <m/>
    <m/>
    <s v="PTC Duties"/>
    <m/>
    <m/>
    <m/>
    <n v="-16418.11445316"/>
    <m/>
    <n v="-16418.11445316"/>
  </r>
  <r>
    <s v="KRT-232-101"/>
    <s v="Kartos Therapeutics Inc"/>
    <s v="Brazil"/>
    <x v="1"/>
    <m/>
    <m/>
    <m/>
    <s v="PTC Duties"/>
    <m/>
    <m/>
    <m/>
    <n v="-290.75085539999998"/>
    <m/>
    <n v="-290.75085539999998"/>
  </r>
  <r>
    <s v="LP352-301"/>
    <s v="Longboard Pharmaceuticals"/>
    <s v="Brazil"/>
    <x v="1"/>
    <m/>
    <m/>
    <m/>
    <s v="PTC Duties"/>
    <m/>
    <m/>
    <m/>
    <n v="-5309.5595061600006"/>
    <m/>
    <n v="-5309.5595061600006"/>
  </r>
  <r>
    <s v="LP352-302"/>
    <s v="Longboard Pharmaceuticals"/>
    <s v="Brazil"/>
    <x v="1"/>
    <m/>
    <m/>
    <m/>
    <s v="PTC Duties"/>
    <m/>
    <m/>
    <m/>
    <n v="-4868.3297170799997"/>
    <m/>
    <n v="-4868.3297170799997"/>
  </r>
  <r>
    <s v="D9640C00003"/>
    <s v="MedImmune Inc"/>
    <s v="Brazil"/>
    <x v="1"/>
    <m/>
    <m/>
    <m/>
    <s v="PTC Duties"/>
    <m/>
    <m/>
    <m/>
    <n v="-3486.8291659199999"/>
    <m/>
    <n v="-3486.8291659199999"/>
  </r>
  <r>
    <s v="V940-011 (Local)"/>
    <s v="Merck Sharp and Dohme LLC"/>
    <s v="Brazil"/>
    <x v="1"/>
    <m/>
    <m/>
    <m/>
    <s v="PTC Duties"/>
    <m/>
    <m/>
    <m/>
    <n v="-377.51829839999994"/>
    <m/>
    <n v="-377.51829839999994"/>
  </r>
  <r>
    <s v="MK-7962-038 (Local)"/>
    <s v="Merck Sharp and Dohme LLC"/>
    <s v="Brazil"/>
    <x v="1"/>
    <m/>
    <m/>
    <m/>
    <s v="PTC Duties"/>
    <m/>
    <m/>
    <m/>
    <n v="-950.88069827999993"/>
    <m/>
    <n v="-950.88069827999993"/>
  </r>
  <r>
    <s v="MK-8748-003 (Local)"/>
    <s v="Merck Sharp and Dohme LLC"/>
    <s v="Brazil"/>
    <x v="1"/>
    <m/>
    <m/>
    <m/>
    <s v="PTC Duties"/>
    <m/>
    <m/>
    <m/>
    <n v="-1539.8690792399998"/>
    <m/>
    <n v="-1539.8690792399998"/>
  </r>
  <r>
    <s v="BGB-43395-101"/>
    <s v="BeOne"/>
    <s v="Brazil"/>
    <x v="2"/>
    <m/>
    <m/>
    <m/>
    <s v="Freight - Returns"/>
    <m/>
    <m/>
    <m/>
    <n v="-1129.4581690799998"/>
    <m/>
    <n v="-1129.4581690799998"/>
  </r>
  <r>
    <s v="I8F-MC-GPIJ (CAM)"/>
    <s v="Eli Lilly &amp; Co."/>
    <s v="Brazil"/>
    <x v="2"/>
    <m/>
    <m/>
    <m/>
    <s v="Freight - Shipments"/>
    <m/>
    <m/>
    <m/>
    <n v="-287.11126727999999"/>
    <m/>
    <n v="-287.11126727999999"/>
  </r>
  <r>
    <s v="J2A-MC-GZGP (CAM)"/>
    <s v="Eli Lilly &amp; Co."/>
    <s v="Brazil"/>
    <x v="2"/>
    <m/>
    <m/>
    <m/>
    <s v="Freight - Shipments"/>
    <m/>
    <m/>
    <m/>
    <n v="-1.9518904799999999"/>
    <m/>
    <n v="-1.9518904799999999"/>
  </r>
  <r>
    <s v="J3L-MC-EZEF (CAM)"/>
    <s v="Eli Lilly &amp; Co."/>
    <s v="Brazil"/>
    <x v="2"/>
    <m/>
    <m/>
    <m/>
    <s v="Freight - Shipments"/>
    <m/>
    <m/>
    <m/>
    <n v="-40.584363120000006"/>
    <m/>
    <n v="-40.584363120000006"/>
  </r>
  <r>
    <s v="J1I-MC-GZBO (CAM)"/>
    <s v="Eli Lilly &amp; Co."/>
    <s v="Brazil"/>
    <x v="2"/>
    <m/>
    <m/>
    <m/>
    <s v="Freight - Shipments"/>
    <m/>
    <m/>
    <m/>
    <n v="-32.936040720000001"/>
    <m/>
    <n v="-32.936040720000001"/>
  </r>
  <r>
    <s v="GG917 Psych Bundle (CAM)"/>
    <s v="Eli Lilly &amp; Co."/>
    <s v="Brazil"/>
    <x v="2"/>
    <m/>
    <m/>
    <m/>
    <s v="Freight - Shipments"/>
    <m/>
    <m/>
    <m/>
    <n v="-181.80448380000004"/>
    <m/>
    <n v="-181.80448380000004"/>
  </r>
  <r>
    <s v="J2O-MC-EKBG (CAM)"/>
    <s v="Eli Lilly &amp; Co."/>
    <s v="Brazil"/>
    <x v="2"/>
    <m/>
    <m/>
    <m/>
    <s v="Freight - Shipments"/>
    <m/>
    <m/>
    <m/>
    <n v="-247.14697320000005"/>
    <m/>
    <n v="-247.14697320000005"/>
  </r>
  <r>
    <s v="J2S-MC-GZMR (CAM)"/>
    <s v="Eli Lilly &amp; Co."/>
    <s v="Brazil"/>
    <x v="2"/>
    <m/>
    <m/>
    <m/>
    <s v="Freight - Shipments"/>
    <m/>
    <m/>
    <m/>
    <n v="-96.868295279999998"/>
    <m/>
    <n v="-96.868295279999998"/>
  </r>
  <r>
    <s v="N1T-MC-MALO (CAM)"/>
    <s v="Eli Lilly &amp; Co."/>
    <s v="Brazil"/>
    <x v="2"/>
    <m/>
    <m/>
    <m/>
    <s v="Freight - Shipments"/>
    <m/>
    <m/>
    <m/>
    <n v="-258.46504271999999"/>
    <m/>
    <n v="-258.46504271999999"/>
  </r>
  <r>
    <s v="I4V-MC-JAJK (CAM)"/>
    <s v="Eli Lilly &amp; Co."/>
    <s v="Brazil"/>
    <x v="2"/>
    <m/>
    <m/>
    <m/>
    <s v="Freight - Shipments"/>
    <m/>
    <m/>
    <m/>
    <n v="-512.99735184000008"/>
    <m/>
    <n v="-512.99735184000008"/>
  </r>
  <r>
    <s v="J2A-MC-GZPW (ATTAIN-Outcomes) (CAM)"/>
    <s v="Eli Lilly &amp; Co."/>
    <s v="Brazil"/>
    <x v="2"/>
    <m/>
    <m/>
    <m/>
    <s v="Freight - Shipments"/>
    <m/>
    <m/>
    <m/>
    <n v="-78.408574559999991"/>
    <m/>
    <n v="-78.408574559999991"/>
  </r>
  <r>
    <s v="J3R-MC-YDAL (CAM)"/>
    <s v="Eli Lilly &amp; Co."/>
    <s v="Brazil"/>
    <x v="2"/>
    <m/>
    <m/>
    <m/>
    <s v="Freight - Shipments"/>
    <m/>
    <m/>
    <m/>
    <n v="-129.99132179999998"/>
    <m/>
    <n v="-129.99132179999998"/>
  </r>
  <r>
    <s v="MK-3475-587"/>
    <s v="Merck Sharp and Dohme LLC"/>
    <s v="Brazil"/>
    <x v="2"/>
    <m/>
    <m/>
    <m/>
    <s v="Freight - Shipments"/>
    <m/>
    <m/>
    <m/>
    <n v="-869.20288812000001"/>
    <m/>
    <n v="-869.20288812000001"/>
  </r>
  <r>
    <s v="64091742PCR3001"/>
    <s v="Janssen"/>
    <s v="Brazil"/>
    <x v="2"/>
    <m/>
    <m/>
    <m/>
    <s v="PassThrough - Freight"/>
    <m/>
    <m/>
    <m/>
    <n v="-2973.6906699599999"/>
    <m/>
    <n v="-2973.6906699599999"/>
  </r>
  <r>
    <s v="AC-065A310"/>
    <s v="Janssen"/>
    <s v="Brazil"/>
    <x v="2"/>
    <m/>
    <m/>
    <m/>
    <s v="Freight - Shipments"/>
    <m/>
    <m/>
    <m/>
    <n v="-177.425397"/>
    <m/>
    <n v="-177.425397"/>
  </r>
  <r>
    <s v="AC-055-315"/>
    <s v="Janssen"/>
    <s v="Brazil"/>
    <x v="2"/>
    <m/>
    <m/>
    <m/>
    <s v="Freight - Shipments"/>
    <m/>
    <m/>
    <m/>
    <n v="-1442.1370301999998"/>
    <m/>
    <n v="-1442.1370301999998"/>
  </r>
  <r>
    <s v="J2G-MC-JZJB"/>
    <s v="Eli Lilly &amp; Co."/>
    <s v="Brazil"/>
    <x v="2"/>
    <m/>
    <m/>
    <m/>
    <s v="Freight - Shipments"/>
    <m/>
    <m/>
    <m/>
    <n v="-16794.345565440002"/>
    <m/>
    <n v="-16794.345565440002"/>
  </r>
  <r>
    <s v="I8F-MC-GPGN"/>
    <s v="Eli Lilly &amp; Co."/>
    <s v="Brazil"/>
    <x v="2"/>
    <m/>
    <m/>
    <m/>
    <s v="Freight - Returns"/>
    <m/>
    <m/>
    <m/>
    <n v="-32.938453440000004"/>
    <m/>
    <n v="-32.938453440000004"/>
  </r>
  <r>
    <s v="67652000PCR3002"/>
    <s v="Janssen"/>
    <s v="Brazil"/>
    <x v="2"/>
    <m/>
    <m/>
    <m/>
    <s v="Freight - Shipments"/>
    <m/>
    <m/>
    <m/>
    <n v="-1763.42930172"/>
    <m/>
    <n v="-1763.42930172"/>
  </r>
  <r>
    <s v="73841937NSC3003"/>
    <s v="Janssen"/>
    <s v="Brazil"/>
    <x v="2"/>
    <m/>
    <m/>
    <m/>
    <s v="Freight - Shipments"/>
    <m/>
    <m/>
    <m/>
    <n v="-1132.2557179199998"/>
    <m/>
    <n v="-1132.2557179199998"/>
  </r>
  <r>
    <s v="VIB0551.P3.S1"/>
    <s v="Viela Bio"/>
    <s v="Brazil"/>
    <x v="2"/>
    <m/>
    <m/>
    <m/>
    <s v="Freight - Shipments"/>
    <m/>
    <m/>
    <m/>
    <n v="-19.503222119999997"/>
    <m/>
    <n v="-19.503222119999997"/>
  </r>
  <r>
    <s v="MK-6482-012"/>
    <s v="Merck Sharp and Dohme LLC"/>
    <s v="Brazil"/>
    <x v="2"/>
    <m/>
    <m/>
    <m/>
    <s v="Freight - Shipments"/>
    <m/>
    <m/>
    <m/>
    <n v="-1446.9902164800001"/>
    <m/>
    <n v="-1446.9902164800001"/>
  </r>
  <r>
    <s v="I6T-MC-AMAX"/>
    <s v="Eli Lilly &amp; Co."/>
    <s v="Brazil"/>
    <x v="2"/>
    <m/>
    <m/>
    <m/>
    <s v="Freight - Returns"/>
    <m/>
    <m/>
    <m/>
    <n v="-124.55667"/>
    <m/>
    <n v="-124.55667"/>
  </r>
  <r>
    <s v="MK-1026-003"/>
    <s v="Merck Sharp and Dohme LLC"/>
    <s v="Brazil"/>
    <x v="2"/>
    <m/>
    <m/>
    <m/>
    <s v="Freight - Shipments"/>
    <m/>
    <m/>
    <m/>
    <n v="-112.27351247999999"/>
    <m/>
    <n v="-112.27351247999999"/>
  </r>
  <r>
    <s v="J2G-MC-JZJX"/>
    <s v="Eli Lilly &amp; Co."/>
    <s v="Brazil"/>
    <x v="2"/>
    <m/>
    <m/>
    <m/>
    <s v="Freight - Shipments"/>
    <m/>
    <m/>
    <m/>
    <n v="-1372.2067537199998"/>
    <m/>
    <n v="-1372.2067537199998"/>
  </r>
  <r>
    <s v="D134BC00001"/>
    <s v="Astra Zeneca"/>
    <s v="Brazil"/>
    <x v="2"/>
    <m/>
    <m/>
    <m/>
    <s v="Freight - Shipments"/>
    <m/>
    <m/>
    <m/>
    <n v="-6961.3763806799998"/>
    <m/>
    <n v="-6961.3763806799998"/>
  </r>
  <r>
    <s v="61186372NSC3002"/>
    <s v="Janssen"/>
    <s v="Brazil"/>
    <x v="2"/>
    <m/>
    <m/>
    <m/>
    <s v="Freight - Shipments"/>
    <m/>
    <m/>
    <m/>
    <n v="-385.80357887999998"/>
    <m/>
    <n v="-385.80357887999998"/>
  </r>
  <r>
    <s v="64007957MMY3001"/>
    <s v="Janssen"/>
    <s v="Brazil"/>
    <x v="2"/>
    <m/>
    <m/>
    <m/>
    <s v="Freight - Shipments"/>
    <m/>
    <m/>
    <m/>
    <n v="-5753.4529381199991"/>
    <m/>
    <n v="-5753.4529381199991"/>
  </r>
  <r>
    <s v="68284528MMY3004"/>
    <s v="Janssen"/>
    <s v="Brazil"/>
    <x v="2"/>
    <m/>
    <m/>
    <m/>
    <s v="Freight - Shipments"/>
    <m/>
    <m/>
    <m/>
    <n v="-1228.36038732"/>
    <m/>
    <n v="-1228.36038732"/>
  </r>
  <r>
    <s v="CNTO1959CRD3004"/>
    <s v="Janssen"/>
    <s v="Brazil"/>
    <x v="2"/>
    <m/>
    <m/>
    <m/>
    <s v="Freight - Shipments"/>
    <m/>
    <m/>
    <m/>
    <n v="-276.46272756000002"/>
    <m/>
    <n v="-276.46272756000002"/>
  </r>
  <r>
    <s v="MK-2140-003"/>
    <s v="Merck Sharp and Dohme LLC"/>
    <s v="Brazil"/>
    <x v="2"/>
    <m/>
    <m/>
    <m/>
    <s v="Freight - Shipments"/>
    <m/>
    <m/>
    <m/>
    <n v="-548.71646507999992"/>
    <m/>
    <n v="-548.71646507999992"/>
  </r>
  <r>
    <s v="D5244C00001"/>
    <s v="Astra Zeneca"/>
    <s v="Brazil"/>
    <x v="2"/>
    <m/>
    <m/>
    <m/>
    <s v="Freight - Shipments"/>
    <m/>
    <m/>
    <m/>
    <n v="-272.31888096"/>
    <m/>
    <n v="-272.31888096"/>
  </r>
  <r>
    <s v="I3Y-MC-JPEG"/>
    <s v="Eli Lilly &amp; Co."/>
    <s v="Brazil"/>
    <x v="2"/>
    <m/>
    <m/>
    <m/>
    <s v="Freight - Shipments"/>
    <m/>
    <m/>
    <m/>
    <n v="-9.9657399600000005"/>
    <m/>
    <n v="-9.9657399600000005"/>
  </r>
  <r>
    <s v="MK-1026-008"/>
    <s v="Merck Sharp and Dohme LLC"/>
    <s v="Brazil"/>
    <x v="2"/>
    <m/>
    <m/>
    <m/>
    <s v="Freight - Shipments"/>
    <m/>
    <m/>
    <m/>
    <n v="-29.088958680000001"/>
    <m/>
    <n v="-29.088958680000001"/>
  </r>
  <r>
    <s v="I8F-MC-GPIJ"/>
    <s v="Eli Lilly &amp; Co."/>
    <s v="Brazil"/>
    <x v="2"/>
    <m/>
    <m/>
    <m/>
    <s v="Freight - Returns"/>
    <m/>
    <m/>
    <m/>
    <n v="-5465.9676992399991"/>
    <m/>
    <n v="-5465.9676992399991"/>
  </r>
  <r>
    <s v="C4891001"/>
    <s v="Pfizer"/>
    <s v="Brazil"/>
    <x v="2"/>
    <m/>
    <m/>
    <m/>
    <s v="Freight - Shipments"/>
    <m/>
    <m/>
    <m/>
    <n v="-1191.7690757999999"/>
    <m/>
    <n v="-1191.7690757999999"/>
  </r>
  <r>
    <s v="78934804UCO2001"/>
    <s v="Janssen"/>
    <s v="Brazil"/>
    <x v="2"/>
    <m/>
    <m/>
    <m/>
    <s v="Freight - Shipments"/>
    <m/>
    <m/>
    <m/>
    <n v="-97.458205320000005"/>
    <m/>
    <n v="-97.458205320000005"/>
  </r>
  <r>
    <s v="78934804CRD2001"/>
    <s v="Janssen"/>
    <s v="Brazil"/>
    <x v="2"/>
    <m/>
    <m/>
    <m/>
    <s v="Freight - Shipments"/>
    <m/>
    <m/>
    <m/>
    <n v="-368.90126891999995"/>
    <m/>
    <n v="-368.90126891999995"/>
  </r>
  <r>
    <s v="J2N-OX-JZNU"/>
    <s v="Eli Lilly &amp; Co."/>
    <s v="Brazil"/>
    <x v="2"/>
    <m/>
    <m/>
    <m/>
    <s v="Freight - Returns"/>
    <m/>
    <m/>
    <m/>
    <n v="-7245.9820382399994"/>
    <m/>
    <n v="-7245.9820382399994"/>
  </r>
  <r>
    <s v="64407564MMY3002"/>
    <s v="Janssen"/>
    <s v="Brazil"/>
    <x v="2"/>
    <m/>
    <m/>
    <m/>
    <s v="Freight - Shipments"/>
    <m/>
    <m/>
    <m/>
    <n v="-12698.06332752"/>
    <m/>
    <n v="-12698.06332752"/>
  </r>
  <r>
    <s v="80202135EBF3001"/>
    <s v="Janssen"/>
    <s v="Brazil"/>
    <x v="2"/>
    <m/>
    <m/>
    <m/>
    <s v="Freight - Shipments"/>
    <m/>
    <m/>
    <m/>
    <n v="-635.90975315999992"/>
    <m/>
    <n v="-635.90975315999992"/>
  </r>
  <r>
    <s v="XL092-304"/>
    <s v="Exelixis, Inc."/>
    <s v="Brazil"/>
    <x v="2"/>
    <m/>
    <m/>
    <m/>
    <s v="Freight - Shipments"/>
    <m/>
    <m/>
    <m/>
    <n v="-1996.7936119199999"/>
    <m/>
    <n v="-1996.7936119199999"/>
  </r>
  <r>
    <n v="996"/>
    <s v="IQVIA"/>
    <s v="Brazil"/>
    <x v="2"/>
    <m/>
    <m/>
    <m/>
    <s v="Freight - Shipments"/>
    <m/>
    <m/>
    <m/>
    <n v="-2099.67923088"/>
    <m/>
    <n v="-2099.67923088"/>
  </r>
  <r>
    <s v="64007957MMY3005"/>
    <s v="Janssen"/>
    <s v="Brazil"/>
    <x v="2"/>
    <m/>
    <m/>
    <m/>
    <s v="Freight - Shipments"/>
    <m/>
    <m/>
    <m/>
    <n v="-16275.12098328"/>
    <m/>
    <n v="-16275.12098328"/>
  </r>
  <r>
    <s v="61186372PANSC2001"/>
    <s v="Janssen"/>
    <s v="Brazil"/>
    <x v="2"/>
    <m/>
    <m/>
    <m/>
    <s v="Freight - Shipments"/>
    <m/>
    <m/>
    <m/>
    <n v="-143.59061807999998"/>
    <m/>
    <n v="-143.59061807999998"/>
  </r>
  <r>
    <s v="70033093STR3001"/>
    <s v="Janssen"/>
    <s v="Brazil"/>
    <x v="2"/>
    <m/>
    <m/>
    <m/>
    <s v="Freight - Shipments"/>
    <m/>
    <m/>
    <m/>
    <n v="-1549.6309443600001"/>
    <m/>
    <n v="-1549.6309443600001"/>
  </r>
  <r>
    <s v="J2J-MC-JZLH"/>
    <s v="Eli Lilly &amp; Co."/>
    <s v="Brazil"/>
    <x v="2"/>
    <m/>
    <m/>
    <m/>
    <s v="Freight - Returns"/>
    <m/>
    <m/>
    <m/>
    <n v="-44017.476694200006"/>
    <m/>
    <n v="-44017.476694200006"/>
  </r>
  <r>
    <s v="MK-3475-D46"/>
    <s v="Merck Sharp and Dohme LLC"/>
    <s v="Brazil"/>
    <x v="2"/>
    <m/>
    <m/>
    <m/>
    <s v="Freight - Shipments"/>
    <m/>
    <m/>
    <m/>
    <n v="-2636.8411798799998"/>
    <m/>
    <n v="-2636.8411798799998"/>
  </r>
  <r>
    <s v="61186372NSC2002"/>
    <s v="Janssen"/>
    <s v="Brazil"/>
    <x v="2"/>
    <m/>
    <m/>
    <m/>
    <s v="Freight - Shipments"/>
    <m/>
    <m/>
    <m/>
    <n v="-460.84520268"/>
    <m/>
    <n v="-460.84520268"/>
  </r>
  <r>
    <s v="GS-US-626-6216"/>
    <s v="Gilead Sciences, Inc."/>
    <s v="Brazil"/>
    <x v="2"/>
    <m/>
    <m/>
    <m/>
    <s v="Freight - Shipments"/>
    <m/>
    <m/>
    <m/>
    <n v="-3688.2430315199995"/>
    <m/>
    <n v="-3688.2430315199995"/>
  </r>
  <r>
    <s v="64007957MMY3006"/>
    <s v="Janssen"/>
    <s v="Brazil"/>
    <x v="2"/>
    <m/>
    <m/>
    <m/>
    <s v="Freight - Shipments"/>
    <m/>
    <m/>
    <m/>
    <n v="-8838.7741306799981"/>
    <m/>
    <n v="-8838.7741306799981"/>
  </r>
  <r>
    <s v="J2N-OX-JZNP"/>
    <s v="Eli Lilly &amp; Co."/>
    <s v="Brazil"/>
    <x v="2"/>
    <m/>
    <m/>
    <m/>
    <s v="Freight - Returns"/>
    <m/>
    <m/>
    <m/>
    <n v="-10532.65315932"/>
    <m/>
    <n v="-10532.65315932"/>
  </r>
  <r>
    <s v="CNTO1959UCO3004"/>
    <s v="Janssen"/>
    <s v="Brazil"/>
    <x v="2"/>
    <m/>
    <m/>
    <m/>
    <s v="Freight - Shipments"/>
    <m/>
    <m/>
    <m/>
    <n v="-1477.33620228"/>
    <m/>
    <n v="-1477.33620228"/>
  </r>
  <r>
    <s v="70033093AFL3002"/>
    <s v="Janssen"/>
    <s v="Brazil"/>
    <x v="2"/>
    <m/>
    <m/>
    <m/>
    <s v="Freight - Shipments"/>
    <m/>
    <m/>
    <m/>
    <n v="-34471.752682679995"/>
    <m/>
    <n v="-34471.752682679995"/>
  </r>
  <r>
    <s v="Debio 4326-301"/>
    <s v="DebioPharm"/>
    <s v="Brazil"/>
    <x v="2"/>
    <m/>
    <m/>
    <m/>
    <s v="Freight - Shipments"/>
    <m/>
    <m/>
    <m/>
    <n v="-1090.0367369999999"/>
    <m/>
    <n v="-1090.0367369999999"/>
  </r>
  <r>
    <s v="MK-1026-011"/>
    <s v="Merck Sharp and Dohme LLC"/>
    <s v="Brazil"/>
    <x v="2"/>
    <m/>
    <m/>
    <m/>
    <s v="Freight - Shipments"/>
    <m/>
    <m/>
    <m/>
    <n v="-75.342007439999989"/>
    <m/>
    <n v="-75.342007439999989"/>
  </r>
  <r>
    <s v="D3463C00003"/>
    <s v="Astra Zeneca"/>
    <s v="Brazil"/>
    <x v="2"/>
    <m/>
    <m/>
    <m/>
    <s v="PassThrough - Freight"/>
    <m/>
    <m/>
    <m/>
    <n v="-36.863948879999995"/>
    <m/>
    <n v="-36.863948879999995"/>
  </r>
  <r>
    <s v="J2N-OX-JZNM"/>
    <s v="Eli Lilly &amp; Co."/>
    <s v="Brazil"/>
    <x v="2"/>
    <m/>
    <m/>
    <m/>
    <s v="Freight - Returns"/>
    <m/>
    <m/>
    <m/>
    <n v="-1064.3436817200002"/>
    <m/>
    <n v="-1064.3436817200002"/>
  </r>
  <r>
    <s v="MK-0616-015"/>
    <s v="Merck Sharp and Dohme LLC"/>
    <s v="Brazil"/>
    <x v="2"/>
    <m/>
    <m/>
    <m/>
    <s v="Freight - Shipments"/>
    <m/>
    <m/>
    <m/>
    <n v="-3086.02811952"/>
    <m/>
    <n v="-3086.02811952"/>
  </r>
  <r>
    <s v="D346BC00001"/>
    <s v="Astra Zeneca"/>
    <s v="Brazil"/>
    <x v="2"/>
    <m/>
    <m/>
    <m/>
    <s v="Freight - Shipments"/>
    <m/>
    <m/>
    <m/>
    <n v="-1687.4901460799999"/>
    <m/>
    <n v="-1687.4901460799999"/>
  </r>
  <r>
    <s v="SGNDV-001"/>
    <s v="Seattle Genetics Inc"/>
    <s v="Brazil"/>
    <x v="2"/>
    <m/>
    <m/>
    <m/>
    <s v="Freight - Returns"/>
    <m/>
    <m/>
    <m/>
    <n v="-2384.7433052400002"/>
    <m/>
    <n v="-2384.7433052400002"/>
  </r>
  <r>
    <s v="J2A-MC-GZGP"/>
    <s v="Eli Lilly &amp; Co."/>
    <s v="Brazil"/>
    <x v="2"/>
    <m/>
    <m/>
    <m/>
    <s v="Freight - Shipments"/>
    <m/>
    <m/>
    <m/>
    <n v="-1546.3255179600001"/>
    <m/>
    <n v="-1546.3255179600001"/>
  </r>
  <r>
    <s v="64407564MMY3009"/>
    <s v="Janssen"/>
    <s v="Brazil"/>
    <x v="2"/>
    <m/>
    <m/>
    <m/>
    <s v="Freight - Shipments"/>
    <m/>
    <m/>
    <m/>
    <n v="-14389.04226672"/>
    <m/>
    <n v="-14389.04226672"/>
  </r>
  <r>
    <s v="CSL300_2301_ph3"/>
    <s v="CSL Behring GmbH"/>
    <s v="Brazil"/>
    <x v="2"/>
    <m/>
    <m/>
    <m/>
    <s v="Freight - Shipments"/>
    <m/>
    <m/>
    <m/>
    <n v="-637.87129451999999"/>
    <m/>
    <n v="-637.87129451999999"/>
  </r>
  <r>
    <s v="D5989C00001"/>
    <s v="Astra Zeneca"/>
    <s v="Brazil"/>
    <x v="2"/>
    <m/>
    <m/>
    <m/>
    <s v="Freight - Shipments"/>
    <m/>
    <m/>
    <m/>
    <n v="-1784.9314623599998"/>
    <m/>
    <n v="-1784.9314623599998"/>
  </r>
  <r>
    <s v="XL092-305"/>
    <s v="Exelixis, Inc."/>
    <s v="Brazil"/>
    <x v="2"/>
    <m/>
    <m/>
    <m/>
    <s v="Freight - Shipments"/>
    <m/>
    <m/>
    <m/>
    <n v="-5274.9743713200005"/>
    <m/>
    <n v="-5274.9743713200005"/>
  </r>
  <r>
    <s v="V940-002"/>
    <s v="Merck Sharp and Dohme LLC"/>
    <s v="Brazil"/>
    <x v="2"/>
    <m/>
    <m/>
    <m/>
    <s v="Freight - Shipments"/>
    <m/>
    <m/>
    <m/>
    <n v="-3589.6110379200004"/>
    <m/>
    <n v="-3589.6110379200004"/>
  </r>
  <r>
    <s v="MK-7240-001"/>
    <s v="Merck Sharp and Dohme LLC"/>
    <s v="Brazil"/>
    <x v="2"/>
    <m/>
    <m/>
    <m/>
    <s v="Freight - Shipments"/>
    <m/>
    <m/>
    <m/>
    <n v="-25.210511279999999"/>
    <m/>
    <n v="-25.210511279999999"/>
  </r>
  <r>
    <s v="D4325C00010"/>
    <s v="Astra Zeneca"/>
    <s v="Brazil"/>
    <x v="2"/>
    <m/>
    <m/>
    <m/>
    <s v="Freight - Shipments"/>
    <m/>
    <m/>
    <m/>
    <n v="-16.948151640000003"/>
    <m/>
    <n v="-16.948151640000003"/>
  </r>
  <r>
    <s v="MK-2870-007"/>
    <s v="Merck Sharp and Dohme LLC"/>
    <s v="Brazil"/>
    <x v="2"/>
    <m/>
    <m/>
    <m/>
    <s v="Freight - Shipments"/>
    <m/>
    <m/>
    <m/>
    <n v="-1799.4162268800003"/>
    <m/>
    <n v="-1799.4162268800003"/>
  </r>
  <r>
    <s v="MK-5684-004"/>
    <s v="Merck Sharp and Dohme LLC"/>
    <s v="Brazil"/>
    <x v="2"/>
    <m/>
    <m/>
    <m/>
    <s v="Freight - Shipments"/>
    <m/>
    <m/>
    <m/>
    <n v="-108.01988712000001"/>
    <m/>
    <n v="-108.01988712000001"/>
  </r>
  <r>
    <s v="TAS6417-301"/>
    <s v="Taiho Pharma USA"/>
    <s v="Brazil"/>
    <x v="2"/>
    <m/>
    <m/>
    <m/>
    <s v="Freight - Shipments"/>
    <m/>
    <m/>
    <m/>
    <n v="-33.430648320000003"/>
    <m/>
    <n v="-33.430648320000003"/>
  </r>
  <r>
    <s v="J3M-MC-JZQB"/>
    <s v="Eli Lilly &amp; Co."/>
    <s v="Brazil"/>
    <x v="2"/>
    <m/>
    <m/>
    <m/>
    <s v="Freight - Shipments"/>
    <m/>
    <m/>
    <m/>
    <n v="-5164.5393514800007"/>
    <m/>
    <n v="-5164.5393514800007"/>
  </r>
  <r>
    <s v="MK-9999-01A"/>
    <s v="Merck Sharp and Dohme LLC"/>
    <s v="Brazil"/>
    <x v="2"/>
    <m/>
    <m/>
    <m/>
    <s v="Freight - Shipments"/>
    <m/>
    <m/>
    <m/>
    <n v="-9.0778590000000001"/>
    <m/>
    <n v="-9.0778590000000001"/>
  </r>
  <r>
    <s v="61186372NSC2007"/>
    <s v="Janssen"/>
    <s v="Brazil"/>
    <x v="2"/>
    <m/>
    <m/>
    <m/>
    <s v="Freight - Shipments"/>
    <m/>
    <m/>
    <m/>
    <n v="-961.91165411999998"/>
    <m/>
    <n v="-961.91165411999998"/>
  </r>
  <r>
    <s v="D6972C00002"/>
    <s v="Astra Zeneca"/>
    <s v="Brazil"/>
    <x v="2"/>
    <m/>
    <m/>
    <m/>
    <s v="Freight - Shipments"/>
    <m/>
    <m/>
    <m/>
    <n v="-2367.2269580399998"/>
    <m/>
    <n v="-2367.2269580399998"/>
  </r>
  <r>
    <s v="DS6000-109"/>
    <s v="Daiichi Sankyo Pharma Development"/>
    <s v="Brazil"/>
    <x v="2"/>
    <m/>
    <m/>
    <m/>
    <s v="Freight - Shipments"/>
    <m/>
    <m/>
    <m/>
    <n v="-2860.9732170000002"/>
    <m/>
    <n v="-2860.9732170000002"/>
  </r>
  <r>
    <s v="MK-5684-003"/>
    <s v="Merck Sharp and Dohme LLC"/>
    <s v="Brazil"/>
    <x v="2"/>
    <m/>
    <m/>
    <m/>
    <s v="Freight - Shipments"/>
    <m/>
    <m/>
    <m/>
    <n v="-393.70523688000003"/>
    <m/>
    <n v="-393.70523688000003"/>
  </r>
  <r>
    <s v="CNTO1959CRD3008"/>
    <s v="Janssen"/>
    <s v="Brazil"/>
    <x v="2"/>
    <m/>
    <m/>
    <m/>
    <s v="Freight - Shipments"/>
    <m/>
    <m/>
    <m/>
    <n v="-3953.1247030799996"/>
    <m/>
    <n v="-3953.1247030799996"/>
  </r>
  <r>
    <s v="MK-2870-019"/>
    <s v="Merck Sharp and Dohme LLC"/>
    <s v="Brazil"/>
    <x v="2"/>
    <m/>
    <m/>
    <m/>
    <s v="Freight - Shipments"/>
    <m/>
    <m/>
    <m/>
    <n v="-2102.6734164"/>
    <m/>
    <n v="-2102.6734164"/>
  </r>
  <r>
    <s v="77242113PSO3004"/>
    <s v="Janssen"/>
    <s v="Brazil"/>
    <x v="2"/>
    <m/>
    <m/>
    <m/>
    <s v="Freight - Shipments"/>
    <m/>
    <m/>
    <m/>
    <n v="-693.61960283999997"/>
    <m/>
    <n v="-693.61960283999997"/>
  </r>
  <r>
    <s v="MK-2870-015"/>
    <s v="Merck Sharp and Dohme LLC"/>
    <s v="Brazil"/>
    <x v="2"/>
    <m/>
    <m/>
    <m/>
    <s v="Freight - Shipments"/>
    <m/>
    <m/>
    <m/>
    <n v="-330.32428883999995"/>
    <m/>
    <n v="-330.32428883999995"/>
  </r>
  <r>
    <s v="64407564MMY2006"/>
    <s v="Janssen"/>
    <s v="Brazil"/>
    <x v="2"/>
    <m/>
    <m/>
    <m/>
    <s v="Freight - Shipments"/>
    <m/>
    <m/>
    <m/>
    <n v="-6305.2202876399997"/>
    <m/>
    <n v="-6305.2202876399997"/>
  </r>
  <r>
    <s v="MK-3475-06D"/>
    <s v="Merck Sharp and Dohme LLC"/>
    <s v="Brazil"/>
    <x v="2"/>
    <m/>
    <m/>
    <m/>
    <s v="Freight - Shipments"/>
    <m/>
    <m/>
    <m/>
    <n v="-184.39212600000002"/>
    <m/>
    <n v="-184.39212600000002"/>
  </r>
  <r>
    <s v="MK-2870-012"/>
    <s v="Merck Sharp and Dohme LLC"/>
    <s v="Brazil"/>
    <x v="2"/>
    <m/>
    <m/>
    <m/>
    <s v="Freight - Shipments"/>
    <m/>
    <m/>
    <m/>
    <n v="-1435.357287"/>
    <m/>
    <n v="-1435.357287"/>
  </r>
  <r>
    <s v="R3918-MG-2018"/>
    <s v="Regeneron Pharmaceuticals Inc"/>
    <s v="Brazil"/>
    <x v="2"/>
    <m/>
    <m/>
    <m/>
    <s v="Freight - Shipments"/>
    <m/>
    <m/>
    <m/>
    <n v="-1982.7612324000002"/>
    <m/>
    <n v="-1982.7612324000002"/>
  </r>
  <r>
    <s v="J1I-MC-GZQA"/>
    <s v="Eli Lilly &amp; Co."/>
    <s v="Brazil"/>
    <x v="2"/>
    <m/>
    <m/>
    <m/>
    <s v="Freight - Shipments"/>
    <m/>
    <m/>
    <m/>
    <n v="-182.823858"/>
    <m/>
    <n v="-182.823858"/>
  </r>
  <r>
    <s v="J1I-MC-GZBO"/>
    <s v="Eli Lilly &amp; Co."/>
    <s v="Brazil"/>
    <x v="2"/>
    <m/>
    <m/>
    <m/>
    <s v="Freight - Returns"/>
    <m/>
    <m/>
    <m/>
    <n v="-16238.337860520003"/>
    <m/>
    <n v="-16238.337860520003"/>
  </r>
  <r>
    <s v="J3L-MC-EZEF"/>
    <s v="Eli Lilly &amp; Co."/>
    <s v="Brazil"/>
    <x v="2"/>
    <m/>
    <m/>
    <m/>
    <s v="Freight - Returns"/>
    <m/>
    <m/>
    <m/>
    <n v="-1393.4772932399999"/>
    <m/>
    <n v="-1393.4772932399999"/>
  </r>
  <r>
    <s v="MK-2870-023"/>
    <s v="Merck Sharp and Dohme LLC"/>
    <s v="Brazil"/>
    <x v="2"/>
    <m/>
    <m/>
    <m/>
    <s v="Freight - Shipments"/>
    <m/>
    <m/>
    <m/>
    <n v="-4012.0529763599993"/>
    <m/>
    <n v="-4012.0529763599993"/>
  </r>
  <r>
    <s v="MK-3475-06C"/>
    <s v="Merck Sharp and Dohme LLC"/>
    <s v="Brazil"/>
    <x v="2"/>
    <m/>
    <m/>
    <m/>
    <s v="Freight - Shipments"/>
    <m/>
    <m/>
    <m/>
    <n v="-2405.51320536"/>
    <m/>
    <n v="-2405.51320536"/>
  </r>
  <r>
    <s v="MK-1084-004"/>
    <s v="Merck Sharp and Dohme LLC"/>
    <s v="Brazil"/>
    <x v="2"/>
    <m/>
    <m/>
    <m/>
    <s v="Freight - Shipments"/>
    <m/>
    <m/>
    <m/>
    <n v="-315.65736396"/>
    <m/>
    <n v="-315.65736396"/>
  </r>
  <r>
    <s v="MK-2870-010"/>
    <s v="Merck Sharp and Dohme LLC"/>
    <s v="Brazil"/>
    <x v="2"/>
    <m/>
    <m/>
    <m/>
    <s v="Freight - Shipments"/>
    <m/>
    <m/>
    <m/>
    <n v="-864.82621403999985"/>
    <m/>
    <n v="-864.82621403999985"/>
  </r>
  <r>
    <s v="MK-7240-008"/>
    <s v="Merck Sharp and Dohme LLC"/>
    <s v="Brazil"/>
    <x v="2"/>
    <m/>
    <m/>
    <m/>
    <s v="Freight - Shipments"/>
    <m/>
    <m/>
    <m/>
    <n v="-218.46455783999997"/>
    <m/>
    <n v="-218.46455783999997"/>
  </r>
  <r>
    <s v="54767414MMY2093"/>
    <s v="Janssen"/>
    <s v="Brazil"/>
    <x v="2"/>
    <m/>
    <m/>
    <m/>
    <s v="Freight - Shipments"/>
    <m/>
    <m/>
    <m/>
    <n v="-1222.8231949199999"/>
    <m/>
    <n v="-1222.8231949199999"/>
  </r>
  <r>
    <s v="MK-2870-020"/>
    <s v="Merck Sharp and Dohme LLC"/>
    <s v="Brazil"/>
    <x v="2"/>
    <m/>
    <m/>
    <m/>
    <s v="Freight - Shipments"/>
    <m/>
    <m/>
    <m/>
    <n v="-302.99420304"/>
    <m/>
    <n v="-302.99420304"/>
  </r>
  <r>
    <s v="CNTO1959ISD3001"/>
    <s v="Janssen"/>
    <s v="Brazil"/>
    <x v="2"/>
    <m/>
    <m/>
    <m/>
    <s v="Freight - Shipments"/>
    <m/>
    <m/>
    <m/>
    <n v="-2336.3272529999999"/>
    <m/>
    <n v="-2336.3272529999999"/>
  </r>
  <r>
    <s v="V940-009"/>
    <s v="Merck Sharp and Dohme LLC"/>
    <s v="Brazil"/>
    <x v="2"/>
    <m/>
    <m/>
    <m/>
    <s v="Freight - Shipments"/>
    <m/>
    <m/>
    <m/>
    <n v="-7247.7698637599988"/>
    <m/>
    <n v="-7247.7698637599988"/>
  </r>
  <r>
    <s v="42847922MDD3003"/>
    <s v="Janssen"/>
    <s v="Brazil"/>
    <x v="2"/>
    <m/>
    <m/>
    <m/>
    <s v="Freight - Shipments"/>
    <m/>
    <m/>
    <m/>
    <n v="-511.65587952000004"/>
    <m/>
    <n v="-511.65587952000004"/>
  </r>
  <r>
    <s v="TMC207LEP3001"/>
    <s v="Janssen"/>
    <s v="Brazil"/>
    <x v="2"/>
    <m/>
    <m/>
    <m/>
    <s v="Freight - Shipments"/>
    <m/>
    <m/>
    <m/>
    <n v="-791.84746583999993"/>
    <m/>
    <n v="-791.84746583999993"/>
  </r>
  <r>
    <s v="MK-1084-007"/>
    <s v="Merck Sharp and Dohme LLC"/>
    <s v="Brazil"/>
    <x v="2"/>
    <m/>
    <m/>
    <m/>
    <s v="Freight - Shipments"/>
    <m/>
    <m/>
    <m/>
    <n v="-451.10625840000006"/>
    <m/>
    <n v="-451.10625840000006"/>
  </r>
  <r>
    <s v="D5241C00006"/>
    <s v="Astra Zeneca"/>
    <s v="Brazil"/>
    <x v="2"/>
    <m/>
    <m/>
    <m/>
    <s v="Freight - Shipments"/>
    <m/>
    <m/>
    <m/>
    <n v="-2804.2755033600001"/>
    <m/>
    <n v="-2804.2755033600001"/>
  </r>
  <r>
    <s v="DS8201-724 (DG-05)"/>
    <s v="Daiichi Sankyo Pharma Development"/>
    <s v="Brazil"/>
    <x v="2"/>
    <m/>
    <m/>
    <m/>
    <s v="Freight - Shipments"/>
    <m/>
    <m/>
    <m/>
    <n v="-1869.3223761599997"/>
    <m/>
    <n v="-1869.3223761599997"/>
  </r>
  <r>
    <s v="R2810-ONC-2268"/>
    <s v="Regeneron Pharmaceuticals Inc"/>
    <s v="Brazil"/>
    <x v="2"/>
    <m/>
    <m/>
    <m/>
    <s v="Freight - Shipments"/>
    <m/>
    <m/>
    <m/>
    <n v="-85.682925359999999"/>
    <m/>
    <n v="-85.682925359999999"/>
  </r>
  <r>
    <s v="LP352-302 (CAM)"/>
    <s v="Longboard Pharmaceuticals"/>
    <s v="Brazil"/>
    <x v="2"/>
    <m/>
    <m/>
    <m/>
    <s v="Freight - Shipments"/>
    <m/>
    <m/>
    <m/>
    <n v="-92.407175999999993"/>
    <m/>
    <n v="-92.407175999999993"/>
  </r>
  <r>
    <s v="61186372COR3001"/>
    <s v="Janssen"/>
    <s v="Brazil"/>
    <x v="2"/>
    <m/>
    <m/>
    <m/>
    <s v="Freight - Shipments"/>
    <m/>
    <m/>
    <m/>
    <n v="-678.34949796000012"/>
    <m/>
    <n v="-678.34949796000012"/>
  </r>
  <r>
    <s v="D9181C00002"/>
    <s v="Astra Zeneca"/>
    <s v="Brazil"/>
    <x v="2"/>
    <m/>
    <m/>
    <m/>
    <s v="Freight - Shipments"/>
    <m/>
    <m/>
    <m/>
    <n v="-648.0626238000001"/>
    <m/>
    <n v="-648.0626238000001"/>
  </r>
  <r>
    <s v="80202135SJS3001"/>
    <s v="Janssen"/>
    <s v="Brazil"/>
    <x v="2"/>
    <m/>
    <m/>
    <m/>
    <s v="Freight - Shipments"/>
    <m/>
    <m/>
    <m/>
    <n v="-1194.5461165200002"/>
    <m/>
    <n v="-1194.5461165200002"/>
  </r>
  <r>
    <s v="61186372COR3002"/>
    <s v="Janssen"/>
    <s v="Brazil"/>
    <x v="2"/>
    <m/>
    <m/>
    <m/>
    <s v="Freight - Shipments"/>
    <m/>
    <m/>
    <m/>
    <n v="-1387.32485724"/>
    <m/>
    <n v="-1387.32485724"/>
  </r>
  <r>
    <s v="MK-2400-01A"/>
    <s v="Merck Sharp and Dohme LLC"/>
    <s v="Brazil"/>
    <x v="2"/>
    <m/>
    <m/>
    <m/>
    <s v="Freight - Shipments"/>
    <m/>
    <m/>
    <m/>
    <n v="-75.121243559999996"/>
    <m/>
    <n v="-75.121243559999996"/>
  </r>
  <r>
    <s v="77242113PSA3002"/>
    <s v="Janssen"/>
    <s v="Brazil"/>
    <x v="2"/>
    <m/>
    <m/>
    <m/>
    <s v="Freight - Shipments"/>
    <m/>
    <m/>
    <m/>
    <n v="-603.50812991999999"/>
    <m/>
    <n v="-603.50812991999999"/>
  </r>
  <r>
    <s v="D6973C00001"/>
    <s v="Astra Zeneca"/>
    <s v="Brazil"/>
    <x v="2"/>
    <m/>
    <m/>
    <m/>
    <s v="Freight - Shipments"/>
    <m/>
    <m/>
    <m/>
    <n v="-10821.466600559999"/>
    <m/>
    <n v="-10821.466600559999"/>
  </r>
  <r>
    <s v="LP352-301 (CAM)"/>
    <s v="Longboard Pharmaceuticals"/>
    <s v="Brazil"/>
    <x v="2"/>
    <m/>
    <m/>
    <m/>
    <s v="Freight - Shipments"/>
    <m/>
    <m/>
    <m/>
    <n v="-202.99902263999999"/>
    <m/>
    <n v="-202.99902263999999"/>
  </r>
  <r>
    <s v="MK-2870-011"/>
    <s v="Merck Sharp and Dohme LLC"/>
    <s v="Brazil"/>
    <x v="2"/>
    <m/>
    <m/>
    <m/>
    <s v="Freight - Shipments"/>
    <m/>
    <m/>
    <m/>
    <n v="-4752.7797308400004"/>
    <m/>
    <n v="-4752.7797308400004"/>
  </r>
  <r>
    <s v="V940-011"/>
    <s v="Merck Sharp and Dohme LLC"/>
    <s v="Brazil"/>
    <x v="2"/>
    <m/>
    <m/>
    <m/>
    <s v="Freight - Shipments"/>
    <m/>
    <m/>
    <m/>
    <n v="-315.57291875999994"/>
    <m/>
    <n v="-315.57291875999994"/>
  </r>
  <r>
    <s v="LP352-303 (CAM)"/>
    <s v="Longboard Pharmaceuticals"/>
    <s v="Brazil"/>
    <x v="2"/>
    <m/>
    <m/>
    <m/>
    <s v="Freight - Shipments"/>
    <m/>
    <m/>
    <m/>
    <n v="-3.2113303200000001"/>
    <m/>
    <n v="-3.2113303200000001"/>
  </r>
  <r>
    <s v="MK-2870-022"/>
    <s v="Merck Sharp and Dohme LLC"/>
    <s v="Brazil"/>
    <x v="2"/>
    <m/>
    <m/>
    <m/>
    <s v="Freight - Shipments"/>
    <m/>
    <m/>
    <m/>
    <n v="-349.07836139999995"/>
    <m/>
    <n v="-349.07836139999995"/>
  </r>
  <r>
    <s v="MK-5684-015"/>
    <s v="Merck Sharp and Dohme LLC"/>
    <s v="Brazil"/>
    <x v="2"/>
    <m/>
    <m/>
    <m/>
    <s v="Freight - Shipments"/>
    <m/>
    <m/>
    <m/>
    <n v="-201.20516531999999"/>
    <m/>
    <n v="-201.20516531999999"/>
  </r>
  <r>
    <s v="MK-9999-01C"/>
    <s v="Merck Sharp and Dohme LLC"/>
    <s v="Brazil"/>
    <x v="2"/>
    <m/>
    <m/>
    <m/>
    <s v="Freight - Shipments"/>
    <m/>
    <m/>
    <m/>
    <n v="-261.65707128000003"/>
    <m/>
    <n v="-261.65707128000003"/>
  </r>
  <r>
    <s v="MK-2400-001"/>
    <s v="Merck Sharp and Dohme LLC"/>
    <s v="Brazil"/>
    <x v="2"/>
    <m/>
    <m/>
    <m/>
    <s v="Freight - Shipments"/>
    <m/>
    <m/>
    <m/>
    <n v="-607.95959831999994"/>
    <m/>
    <n v="-607.95959831999994"/>
  </r>
  <r>
    <s v="MK-2870-033"/>
    <s v="Merck Sharp and Dohme LLC"/>
    <s v="Brazil"/>
    <x v="2"/>
    <m/>
    <m/>
    <m/>
    <s v="Freight - Shipments"/>
    <m/>
    <m/>
    <m/>
    <n v="-9399.9884853599979"/>
    <m/>
    <n v="-9399.9884853599979"/>
  </r>
  <r>
    <s v="MK-2870-031"/>
    <s v="Merck Sharp and Dohme LLC"/>
    <s v="Brazil"/>
    <x v="2"/>
    <m/>
    <m/>
    <m/>
    <s v="Freight - Shipments"/>
    <m/>
    <m/>
    <m/>
    <n v="-76.915100879999997"/>
    <m/>
    <n v="-76.915100879999997"/>
  </r>
  <r>
    <s v="DS8201-793"/>
    <s v="Daiichi Sankyo Pharma Development"/>
    <s v="Brazil"/>
    <x v="2"/>
    <m/>
    <m/>
    <m/>
    <s v="Freight - Shipments"/>
    <m/>
    <m/>
    <m/>
    <n v="-7978.1303667599996"/>
    <m/>
    <n v="-7978.1303667599996"/>
  </r>
  <r>
    <s v="J3M-MC-JZQH"/>
    <s v="Eli Lilly &amp; Co."/>
    <s v="Brazil"/>
    <x v="2"/>
    <m/>
    <m/>
    <m/>
    <s v="Freight - Shipments"/>
    <m/>
    <m/>
    <m/>
    <n v="-2038.9462430399999"/>
    <m/>
    <n v="-2038.9462430399999"/>
  </r>
  <r>
    <s v="75276617AML3001"/>
    <s v="Janssen"/>
    <s v="Brazil"/>
    <x v="2"/>
    <m/>
    <m/>
    <m/>
    <s v="Freight - Shipments"/>
    <m/>
    <m/>
    <m/>
    <n v="-760.84522020000009"/>
    <m/>
    <n v="-760.84522020000009"/>
  </r>
  <r>
    <s v="MK-2870-032"/>
    <s v="Merck Sharp and Dohme LLC"/>
    <s v="Brazil"/>
    <x v="2"/>
    <m/>
    <m/>
    <m/>
    <s v="Freight - Shipments"/>
    <m/>
    <m/>
    <m/>
    <n v="-9147.4961309999999"/>
    <m/>
    <n v="-9147.4961309999999"/>
  </r>
  <r>
    <s v="54767414MMY3030"/>
    <s v="Janssen"/>
    <s v="Brazil"/>
    <x v="2"/>
    <m/>
    <m/>
    <m/>
    <s v="Freight - Shipments"/>
    <m/>
    <m/>
    <m/>
    <n v="-1902.4827998399999"/>
    <m/>
    <n v="-1902.4827998399999"/>
  </r>
  <r>
    <s v="HLX22-GC-301"/>
    <s v="Shanghai Henlius Biotech Inc"/>
    <s v="Brazil"/>
    <x v="2"/>
    <m/>
    <m/>
    <m/>
    <s v="Freight - Shipments"/>
    <m/>
    <m/>
    <m/>
    <n v="-6979.9470865200001"/>
    <m/>
    <n v="-6979.9470865200001"/>
  </r>
  <r>
    <s v="MK-1022-016"/>
    <s v="Merck Sharp and Dohme LLC"/>
    <s v="Brazil"/>
    <x v="2"/>
    <m/>
    <m/>
    <m/>
    <s v="Freight - Shipments"/>
    <m/>
    <m/>
    <m/>
    <n v="-354.60831564"/>
    <m/>
    <n v="-354.60831564"/>
  </r>
  <r>
    <s v="I8F-MC-GPJA"/>
    <s v="Eli Lilly &amp; Co."/>
    <s v="Brazil"/>
    <x v="2"/>
    <m/>
    <m/>
    <m/>
    <s v="Freight - Shipments"/>
    <m/>
    <m/>
    <m/>
    <n v="-3792.7680937199993"/>
    <m/>
    <n v="-3792.7680937199993"/>
  </r>
  <r>
    <s v="I8F-MC-GPJD"/>
    <s v="Eli Lilly &amp; Co."/>
    <s v="Brazil"/>
    <x v="2"/>
    <m/>
    <m/>
    <m/>
    <s v="Freight - Shipments"/>
    <m/>
    <m/>
    <m/>
    <n v="-1661.3519439599997"/>
    <m/>
    <n v="-1661.3519439599997"/>
  </r>
  <r>
    <s v="A011-12 (MK-7962-004)"/>
    <s v="Merck Sharp and Dohme LLC"/>
    <s v="Brazil"/>
    <x v="2"/>
    <m/>
    <m/>
    <m/>
    <s v="Freight - Shipments"/>
    <m/>
    <m/>
    <m/>
    <n v="-9222.8067730799994"/>
    <m/>
    <n v="-9222.8067730799994"/>
  </r>
  <r>
    <s v="C2321008"/>
    <s v="Pfizer"/>
    <s v="Brazil"/>
    <x v="2"/>
    <m/>
    <m/>
    <m/>
    <s v="Freight - Shipments"/>
    <m/>
    <m/>
    <m/>
    <n v="-5263.7081752799995"/>
    <m/>
    <n v="-5263.7081752799995"/>
  </r>
  <r>
    <s v="20220196 Ancillaries"/>
    <s v="IQVIA"/>
    <s v="Brazil"/>
    <x v="2"/>
    <m/>
    <m/>
    <m/>
    <s v="Freight - Shipments"/>
    <m/>
    <m/>
    <m/>
    <n v="-388.85446331999998"/>
    <m/>
    <n v="-388.85446331999998"/>
  </r>
  <r>
    <s v="78278343PCR3001"/>
    <s v="Janssen"/>
    <s v="Brazil"/>
    <x v="2"/>
    <m/>
    <m/>
    <m/>
    <s v="Freight - Shipments"/>
    <m/>
    <m/>
    <m/>
    <n v="-171.78445764"/>
    <m/>
    <n v="-171.78445764"/>
  </r>
  <r>
    <s v="MK-8527-011"/>
    <s v="Merck Sharp and Dohme LLC"/>
    <s v="Brazil"/>
    <x v="2"/>
    <m/>
    <m/>
    <m/>
    <s v="Freight - Shipments"/>
    <m/>
    <m/>
    <m/>
    <n v="-1914.6332577599999"/>
    <m/>
    <n v="-1914.6332577599999"/>
  </r>
  <r>
    <s v="C4921003"/>
    <s v="Pfizer"/>
    <s v="Brazil"/>
    <x v="2"/>
    <m/>
    <m/>
    <m/>
    <s v="Freight - Shipments"/>
    <m/>
    <m/>
    <m/>
    <n v="-282.36062159999994"/>
    <m/>
    <n v="-282.36062159999994"/>
  </r>
  <r>
    <s v="C5731006"/>
    <s v="Pfizer"/>
    <s v="Brazil"/>
    <x v="2"/>
    <m/>
    <m/>
    <m/>
    <s v="Freight - Shipments"/>
    <m/>
    <m/>
    <m/>
    <n v="-671.03533727999991"/>
    <m/>
    <n v="-671.03533727999991"/>
  </r>
  <r>
    <s v="61186372HNC3001"/>
    <s v="Janssen"/>
    <s v="Brazil"/>
    <x v="2"/>
    <m/>
    <m/>
    <m/>
    <s v="Freight - Shipments"/>
    <m/>
    <m/>
    <m/>
    <n v="-4545.6742587600002"/>
    <m/>
    <n v="-4545.6742587600002"/>
  </r>
  <r>
    <s v="MK-7240-013"/>
    <s v="Merck Sharp and Dohme LLC"/>
    <s v="Brazil"/>
    <x v="2"/>
    <m/>
    <m/>
    <m/>
    <s v="Freight - Shipments"/>
    <m/>
    <m/>
    <m/>
    <n v="-96.696992159999994"/>
    <m/>
    <n v="-96.696992159999994"/>
  </r>
  <r>
    <s v="J2S-MC-GZMR"/>
    <s v="Eli Lilly &amp; Co."/>
    <s v="Brazil"/>
    <x v="2"/>
    <m/>
    <m/>
    <m/>
    <s v="Freight - Shipments"/>
    <m/>
    <m/>
    <m/>
    <n v="-476.20699091999995"/>
    <m/>
    <n v="-476.20699091999995"/>
  </r>
  <r>
    <s v="MK-7962-038"/>
    <s v="Merck Sharp and Dohme LLC"/>
    <s v="Brazil"/>
    <x v="2"/>
    <m/>
    <m/>
    <m/>
    <s v="Freight - Shipments"/>
    <m/>
    <m/>
    <m/>
    <n v="-2112.8587138800003"/>
    <m/>
    <n v="-2112.8587138800003"/>
  </r>
  <r>
    <s v="77242113UCO3001"/>
    <s v="Janssen"/>
    <s v="Brazil"/>
    <x v="2"/>
    <m/>
    <m/>
    <m/>
    <s v="Freight - Shipments"/>
    <m/>
    <m/>
    <m/>
    <n v="-1935.38626884"/>
    <m/>
    <n v="-1935.38626884"/>
  </r>
  <r>
    <s v="77242113CRD3001"/>
    <s v="Janssen"/>
    <s v="Brazil"/>
    <x v="2"/>
    <m/>
    <m/>
    <m/>
    <s v="Freight - Shipments"/>
    <m/>
    <m/>
    <m/>
    <n v="-2163.2097675600003"/>
    <m/>
    <n v="-2163.2097675600003"/>
  </r>
  <r>
    <s v="C4921003 (CAM)"/>
    <s v="Pfizer"/>
    <s v="Brazil"/>
    <x v="2"/>
    <m/>
    <m/>
    <m/>
    <s v="Freight - Shipments"/>
    <m/>
    <m/>
    <m/>
    <n v="-716.58266543999991"/>
    <m/>
    <n v="-716.58266543999991"/>
  </r>
  <r>
    <s v="MK-0616-037"/>
    <s v="Merck Sharp and Dohme LLC"/>
    <s v="Brazil"/>
    <x v="2"/>
    <m/>
    <m/>
    <m/>
    <s v="Freight - Shipments"/>
    <m/>
    <m/>
    <m/>
    <n v="-8220.445868159999"/>
    <m/>
    <n v="-8220.445868159999"/>
  </r>
  <r>
    <s v="MK-2870-036"/>
    <s v="Merck Sharp and Dohme LLC"/>
    <s v="Brazil"/>
    <x v="2"/>
    <m/>
    <m/>
    <m/>
    <s v="Freight - Shipments"/>
    <m/>
    <m/>
    <m/>
    <n v="-3457.5399514800001"/>
    <m/>
    <n v="-3457.5399514800001"/>
  </r>
  <r>
    <s v="J2O-MC-EKBG"/>
    <s v="Eli Lilly &amp; Co."/>
    <s v="Brazil"/>
    <x v="2"/>
    <m/>
    <m/>
    <m/>
    <s v="Freight - Shipments"/>
    <m/>
    <m/>
    <m/>
    <n v="-7852.8679761599997"/>
    <m/>
    <n v="-7852.8679761599997"/>
  </r>
  <r>
    <s v="I6T-MC-AMCD"/>
    <s v="Eli Lilly &amp; Co."/>
    <s v="Brazil"/>
    <x v="2"/>
    <m/>
    <m/>
    <m/>
    <s v="Freight - Shipments"/>
    <m/>
    <m/>
    <m/>
    <n v="-678.51597564000008"/>
    <m/>
    <n v="-678.51597564000008"/>
  </r>
  <r>
    <s v="I6T-MC-AMCE"/>
    <s v="Eli Lilly &amp; Co."/>
    <s v="Brazil"/>
    <x v="2"/>
    <m/>
    <m/>
    <m/>
    <s v="Freight - Shipments"/>
    <m/>
    <m/>
    <m/>
    <n v="-593.04416327999991"/>
    <m/>
    <n v="-593.04416327999991"/>
  </r>
  <r>
    <s v="J2A-MC-GZPW"/>
    <s v="Eli Lilly &amp; Co."/>
    <s v="Brazil"/>
    <x v="2"/>
    <m/>
    <m/>
    <m/>
    <s v="Freight - Shipments"/>
    <m/>
    <m/>
    <m/>
    <n v="-2583.4597498799999"/>
    <m/>
    <n v="-2583.4597498799999"/>
  </r>
  <r>
    <s v="80202135SLE3001"/>
    <s v="Janssen"/>
    <s v="Brazil"/>
    <x v="2"/>
    <m/>
    <m/>
    <m/>
    <s v="Freight - Shipments"/>
    <m/>
    <m/>
    <m/>
    <n v="-468.04837823999998"/>
    <m/>
    <n v="-468.04837823999998"/>
  </r>
  <r>
    <s v="N1T-MC-TZ01"/>
    <s v="Eli Lilly &amp; Co."/>
    <s v="Brazil"/>
    <x v="2"/>
    <m/>
    <m/>
    <m/>
    <s v="Freight - Shipments"/>
    <m/>
    <m/>
    <m/>
    <n v="-463.16382660000011"/>
    <m/>
    <n v="-463.16382660000011"/>
  </r>
  <r>
    <s v="N1T-MC-RT01"/>
    <s v="Eli Lilly &amp; Co."/>
    <s v="Brazil"/>
    <x v="2"/>
    <m/>
    <m/>
    <m/>
    <s v="Freight - Shipments"/>
    <m/>
    <m/>
    <m/>
    <n v="-435.14249652000007"/>
    <m/>
    <n v="-435.14249652000007"/>
  </r>
  <r>
    <s v="95597528ADM2001"/>
    <s v="Janssen"/>
    <s v="Brazil"/>
    <x v="2"/>
    <m/>
    <m/>
    <m/>
    <s v="Freight - Shipments"/>
    <m/>
    <m/>
    <m/>
    <n v="-610.51949423999997"/>
    <m/>
    <n v="-610.51949423999997"/>
  </r>
  <r>
    <s v="I4V-MC-JAJJ"/>
    <s v="Eli Lilly &amp; Co."/>
    <s v="Brazil"/>
    <x v="2"/>
    <m/>
    <m/>
    <m/>
    <s v="Freight - Shipments"/>
    <m/>
    <m/>
    <m/>
    <n v="-1876.2094853999997"/>
    <m/>
    <n v="-1876.2094853999997"/>
  </r>
  <r>
    <s v="N1T-MC-MALO (eCOA)"/>
    <s v="Eli Lilly &amp; Co."/>
    <s v="Brazil"/>
    <x v="2"/>
    <m/>
    <m/>
    <m/>
    <s v="Freight - Shipments"/>
    <m/>
    <m/>
    <m/>
    <n v="-324.64715868000002"/>
    <m/>
    <n v="-324.64715868000002"/>
  </r>
  <r>
    <s v="J6E-MC-KWAN (eCOA)"/>
    <s v="Eli Lilly &amp; Co."/>
    <s v="Brazil"/>
    <x v="2"/>
    <m/>
    <m/>
    <m/>
    <s v="Freight - Shipments"/>
    <m/>
    <m/>
    <m/>
    <n v="-90.872686080000008"/>
    <m/>
    <n v="-90.872686080000008"/>
  </r>
  <r>
    <s v="J2A-MC-GZPR (eCOA)"/>
    <s v="Eli Lilly &amp; Co."/>
    <s v="Brazil"/>
    <x v="2"/>
    <m/>
    <m/>
    <m/>
    <s v="Freight - Shipments"/>
    <m/>
    <m/>
    <m/>
    <n v="-374.90532264000001"/>
    <m/>
    <n v="-374.90532264000001"/>
  </r>
  <r>
    <s v="J2S-MC-GZMR (eCOA)"/>
    <s v="Eli Lilly &amp; Co."/>
    <s v="Brazil"/>
    <x v="2"/>
    <m/>
    <m/>
    <m/>
    <s v="Freight - Shipments"/>
    <m/>
    <m/>
    <m/>
    <n v="-709.26006023999992"/>
    <m/>
    <n v="-709.26006023999992"/>
  </r>
  <r>
    <s v="CBAF312D2301"/>
    <s v="Novartis Pharma AG"/>
    <s v="Brazil"/>
    <x v="2"/>
    <m/>
    <m/>
    <m/>
    <s v="Freight - Shipments"/>
    <m/>
    <m/>
    <m/>
    <n v="-1997.9336221200001"/>
    <m/>
    <n v="-1997.9336221200001"/>
  </r>
  <r>
    <s v="CLNP023A2002B"/>
    <s v="Novartis Pharma AG"/>
    <s v="Brazil"/>
    <x v="2"/>
    <m/>
    <m/>
    <m/>
    <s v="Freight - Shipments"/>
    <m/>
    <m/>
    <m/>
    <n v="-8891.1265356000004"/>
    <m/>
    <n v="-8891.1265356000004"/>
  </r>
  <r>
    <s v="CLOU064C12302"/>
    <s v="Novartis Pharma AG"/>
    <s v="Brazil"/>
    <x v="2"/>
    <m/>
    <m/>
    <m/>
    <s v="Freight - Shipments"/>
    <m/>
    <m/>
    <m/>
    <n v="-5496.3197168399993"/>
    <m/>
    <n v="-5496.3197168399993"/>
  </r>
  <r>
    <s v="CKJX839B12302"/>
    <s v="Novartis Pharma AG"/>
    <s v="Brazil"/>
    <x v="2"/>
    <m/>
    <m/>
    <m/>
    <s v="Freight - Shipments"/>
    <m/>
    <m/>
    <m/>
    <n v="-6742.8840765600007"/>
    <m/>
    <n v="-6742.8840765600007"/>
  </r>
  <r>
    <s v="CVAY736K12301"/>
    <s v="Novartis Pharma AG"/>
    <s v="Brazil"/>
    <x v="2"/>
    <m/>
    <m/>
    <m/>
    <s v="Freight - Shipments"/>
    <m/>
    <m/>
    <m/>
    <n v="-1059.8113872000001"/>
    <m/>
    <n v="-1059.8113872000001"/>
  </r>
  <r>
    <s v="CLNP023K12201"/>
    <s v="Novartis Pharma AG"/>
    <s v="Brazil"/>
    <x v="2"/>
    <m/>
    <m/>
    <m/>
    <s v="Freight - Shipments"/>
    <m/>
    <m/>
    <m/>
    <n v="-159.41806128000002"/>
    <m/>
    <n v="-159.41806128000002"/>
  </r>
  <r>
    <s v="CAIN457I2401"/>
    <s v="Novartis Pharma AG"/>
    <s v="Brazil"/>
    <x v="2"/>
    <m/>
    <m/>
    <m/>
    <s v="Freight - Shipments"/>
    <m/>
    <m/>
    <m/>
    <n v="-57.265909199999996"/>
    <m/>
    <n v="-57.265909199999996"/>
  </r>
  <r>
    <s v="CKJX839D12302"/>
    <s v="Novartis Pharma AG"/>
    <s v="Brazil"/>
    <x v="2"/>
    <m/>
    <m/>
    <m/>
    <s v="Freight - Shipments"/>
    <m/>
    <m/>
    <m/>
    <n v="-3511.3074166799997"/>
    <m/>
    <n v="-3511.3074166799997"/>
  </r>
  <r>
    <s v="CLNP023B12302"/>
    <s v="Novartis Pharma AG"/>
    <s v="Brazil"/>
    <x v="2"/>
    <m/>
    <m/>
    <m/>
    <s v="Freight - Shipments"/>
    <m/>
    <m/>
    <m/>
    <n v="-287.66860559999998"/>
    <m/>
    <n v="-287.66860559999998"/>
  </r>
  <r>
    <s v="CVAY736F12301"/>
    <s v="Novartis Pharma AG"/>
    <s v="Brazil"/>
    <x v="2"/>
    <m/>
    <m/>
    <m/>
    <s v="Freight - Shipments"/>
    <m/>
    <m/>
    <m/>
    <n v="-75.222577799999996"/>
    <m/>
    <n v="-75.222577799999996"/>
  </r>
  <r>
    <s v="BAY 1841788-21492"/>
    <s v="Bayer AG"/>
    <s v="Brazil"/>
    <x v="2"/>
    <m/>
    <m/>
    <m/>
    <s v="PassThrough - Freight"/>
    <m/>
    <m/>
    <m/>
    <n v="-4998.5514536399996"/>
    <m/>
    <n v="-4998.5514536399996"/>
  </r>
  <r>
    <s v="CEYU688A12201"/>
    <s v="Novartis Pharma AG"/>
    <s v="Brazil"/>
    <x v="2"/>
    <m/>
    <m/>
    <m/>
    <s v="Freight - Shipments"/>
    <m/>
    <m/>
    <m/>
    <n v="-135.45733895999999"/>
    <m/>
    <n v="-135.45733895999999"/>
  </r>
  <r>
    <s v="CVAY736A2301E1"/>
    <s v="Novartis Pharma AG"/>
    <s v="Brazil"/>
    <x v="2"/>
    <m/>
    <m/>
    <m/>
    <s v="Freight - Shipments"/>
    <m/>
    <m/>
    <m/>
    <n v="-114.92750447999998"/>
    <m/>
    <n v="-114.92750447999998"/>
  </r>
  <r>
    <s v="Debio 4126-301"/>
    <s v="DebioPharm"/>
    <s v="Brazil"/>
    <x v="2"/>
    <m/>
    <m/>
    <m/>
    <s v="Freight - Shipments"/>
    <m/>
    <m/>
    <m/>
    <n v="-9411.9604019999988"/>
    <m/>
    <n v="-9411.9604019999988"/>
  </r>
  <r>
    <s v="CLOU064A2304"/>
    <s v="Novartis Pharma AG"/>
    <s v="Brazil"/>
    <x v="2"/>
    <m/>
    <m/>
    <m/>
    <s v="Freight - Shipments"/>
    <m/>
    <m/>
    <m/>
    <n v="-229.10706575999998"/>
    <m/>
    <n v="-229.10706575999998"/>
  </r>
  <r>
    <s v="CAIN457C22301E1"/>
    <s v="Novartis Pharma AG"/>
    <s v="Brazil"/>
    <x v="2"/>
    <m/>
    <m/>
    <m/>
    <s v="Freight - Shipments"/>
    <m/>
    <m/>
    <m/>
    <n v="-164.17353240000003"/>
    <m/>
    <n v="-164.17353240000003"/>
  </r>
  <r>
    <s v="CVAY736F12301E1"/>
    <s v="Novartis Pharma AG"/>
    <s v="Brazil"/>
    <x v="2"/>
    <m/>
    <m/>
    <m/>
    <s v="Freight - Shipments"/>
    <m/>
    <m/>
    <m/>
    <n v="-414.25557948000005"/>
    <m/>
    <n v="-414.25557948000005"/>
  </r>
  <r>
    <s v="PHA022121-C307"/>
    <s v="Pharvaris BV"/>
    <s v="Brazil"/>
    <x v="2"/>
    <m/>
    <m/>
    <m/>
    <s v="Freight - Shipments"/>
    <m/>
    <m/>
    <m/>
    <n v="-231.58854828"/>
    <m/>
    <n v="-231.58854828"/>
  </r>
  <r>
    <s v="CVAY736S12201"/>
    <s v="Novartis Pharma AG"/>
    <s v="Brazil"/>
    <x v="2"/>
    <m/>
    <m/>
    <m/>
    <s v="Freight - Shipments"/>
    <m/>
    <m/>
    <m/>
    <n v="-573.85459475999994"/>
    <m/>
    <n v="-573.85459475999994"/>
  </r>
  <r>
    <s v="CVAY736K12301E1"/>
    <s v="Novartis Pharma AG"/>
    <s v="Brazil"/>
    <x v="2"/>
    <m/>
    <m/>
    <m/>
    <s v="Freight - Shipments"/>
    <m/>
    <m/>
    <m/>
    <n v="-155.71091699999999"/>
    <m/>
    <n v="-155.71091699999999"/>
  </r>
  <r>
    <s v="ID-064A303"/>
    <s v="Viatris Innovation GmbH"/>
    <s v="Brazil"/>
    <x v="2"/>
    <m/>
    <m/>
    <m/>
    <s v="Freight - Shipments"/>
    <m/>
    <m/>
    <m/>
    <n v="-27.371102039999997"/>
    <m/>
    <n v="-27.371102039999997"/>
  </r>
  <r>
    <s v="BAY 2927088-22615"/>
    <s v="Bayer AG"/>
    <s v="Brazil"/>
    <x v="2"/>
    <m/>
    <m/>
    <m/>
    <s v="PassThrough - Freight"/>
    <m/>
    <m/>
    <m/>
    <n v="-154.76874984"/>
    <m/>
    <n v="-154.76874984"/>
  </r>
  <r>
    <s v="CHK01-01 (CEVX811A12301)"/>
    <s v="Novartis Pharma AG"/>
    <s v="Brazil"/>
    <x v="2"/>
    <m/>
    <m/>
    <m/>
    <s v="Freight - Shipments"/>
    <m/>
    <m/>
    <m/>
    <n v="-11.864550599999999"/>
    <m/>
    <n v="-11.864550599999999"/>
  </r>
  <r>
    <s v="NW-3509_023_III_2024"/>
    <s v="CliniRx UK Limited"/>
    <s v="Brazil"/>
    <x v="2"/>
    <m/>
    <m/>
    <m/>
    <s v="Freight - Shipments"/>
    <m/>
    <m/>
    <m/>
    <n v="-124.26111179999999"/>
    <m/>
    <n v="-124.26111179999999"/>
  </r>
  <r>
    <s v="CTQJ230A12301E1"/>
    <s v="Novartis Pharma AG"/>
    <s v="Brazil"/>
    <x v="2"/>
    <m/>
    <m/>
    <m/>
    <s v="Freight - Shipments"/>
    <m/>
    <m/>
    <m/>
    <n v="-908.11644263999995"/>
    <m/>
    <n v="-908.11644263999995"/>
  </r>
  <r>
    <s v="CLXE408B12201"/>
    <s v="Novartis Pharma AG"/>
    <s v="Brazil"/>
    <x v="2"/>
    <m/>
    <m/>
    <m/>
    <s v="Freight - Shipments"/>
    <m/>
    <m/>
    <m/>
    <n v="-298.82502288000001"/>
    <m/>
    <n v="-298.82502288000001"/>
  </r>
  <r>
    <s v="BAY 94-8862 19920"/>
    <s v="Bayer AG"/>
    <s v="Brazil"/>
    <x v="2"/>
    <m/>
    <m/>
    <m/>
    <s v="PassThrough - Freight"/>
    <m/>
    <m/>
    <m/>
    <n v="-53.194444199999992"/>
    <m/>
    <n v="-53.194444199999992"/>
  </r>
  <r>
    <s v="CLOU064O12301"/>
    <s v="Novartis Pharma AG"/>
    <s v="Brazil"/>
    <x v="2"/>
    <m/>
    <m/>
    <m/>
    <s v="Freight - Shipments"/>
    <m/>
    <m/>
    <m/>
    <n v="-222.58548359999998"/>
    <m/>
    <n v="-222.58548359999998"/>
  </r>
  <r>
    <s v="BGB-16673-304"/>
    <s v="BeOne"/>
    <s v="Brazil"/>
    <x v="2"/>
    <m/>
    <m/>
    <m/>
    <s v="Freight - Shipments"/>
    <m/>
    <m/>
    <m/>
    <n v="-5812.8915016800011"/>
    <m/>
    <n v="-5812.8915016800011"/>
  </r>
  <r>
    <s v="BAY 94-8862-21466"/>
    <s v="Bayer AG"/>
    <s v="Brazil"/>
    <x v="2"/>
    <m/>
    <m/>
    <m/>
    <s v="PassThrough - Freight"/>
    <m/>
    <m/>
    <m/>
    <n v="-24.602505839999999"/>
    <m/>
    <n v="-24.602505839999999"/>
  </r>
  <r>
    <s v="GS-US-595-6184"/>
    <s v="Gilead Sciences, Inc."/>
    <s v="Brazil"/>
    <x v="2"/>
    <m/>
    <m/>
    <m/>
    <s v="Freight - Shipments"/>
    <m/>
    <m/>
    <m/>
    <n v="-1646.4147944400002"/>
    <m/>
    <n v="-1646.4147944400002"/>
  </r>
  <r>
    <s v="CLNP023Q12301"/>
    <s v="Novartis Pharma AG"/>
    <s v="Brazil"/>
    <x v="2"/>
    <m/>
    <m/>
    <m/>
    <s v="Freight - Shipments"/>
    <m/>
    <m/>
    <m/>
    <n v="-22261.226479200002"/>
    <m/>
    <n v="-22261.226479200002"/>
  </r>
  <r>
    <s v="D5160C00048"/>
    <s v="Astra Zeneca"/>
    <s v="Brazil"/>
    <x v="2"/>
    <m/>
    <m/>
    <m/>
    <s v="Freight - Shipments"/>
    <m/>
    <m/>
    <m/>
    <n v="-3324.4277763599998"/>
    <m/>
    <n v="-3324.4277763599998"/>
  </r>
  <r>
    <s v="D967LC00001"/>
    <s v="Astra Zeneca"/>
    <s v="Brazil"/>
    <x v="2"/>
    <m/>
    <m/>
    <m/>
    <s v="Freight - Shipments"/>
    <m/>
    <m/>
    <m/>
    <n v="-75.613438439999996"/>
    <m/>
    <n v="-75.613438439999996"/>
  </r>
  <r>
    <s v="D361BC00001"/>
    <s v="Astra Zeneca"/>
    <s v="Brazil"/>
    <x v="2"/>
    <m/>
    <m/>
    <m/>
    <s v="Freight - Shipments"/>
    <m/>
    <m/>
    <m/>
    <n v="-145.61850923999998"/>
    <m/>
    <n v="-145.61850923999998"/>
  </r>
  <r>
    <s v="D516AC00001"/>
    <s v="Astra Zeneca"/>
    <s v="Brazil"/>
    <x v="2"/>
    <m/>
    <m/>
    <m/>
    <s v="Freight - Shipments"/>
    <m/>
    <m/>
    <m/>
    <n v="-2720.91844008"/>
    <m/>
    <n v="-2720.91844008"/>
  </r>
  <r>
    <s v="D967JC00001"/>
    <s v="Astra Zeneca"/>
    <s v="Brazil"/>
    <x v="2"/>
    <m/>
    <m/>
    <m/>
    <s v="Freight - Shipments"/>
    <m/>
    <m/>
    <m/>
    <n v="-3948.0712610399996"/>
    <m/>
    <n v="-3948.0712610399996"/>
  </r>
  <r>
    <s v="337HNAS20011"/>
    <s v="Inventiva"/>
    <s v="Brazil"/>
    <x v="2"/>
    <m/>
    <m/>
    <m/>
    <s v="Freight - Shipments"/>
    <m/>
    <m/>
    <m/>
    <n v="-214.92871668000001"/>
    <m/>
    <n v="-214.92871668000001"/>
  </r>
  <r>
    <s v="D967UC00001"/>
    <s v="Astra Zeneca"/>
    <s v="Brazil"/>
    <x v="2"/>
    <m/>
    <m/>
    <m/>
    <s v="Freight - Shipments"/>
    <m/>
    <m/>
    <m/>
    <n v="-941.93433252"/>
    <m/>
    <n v="-941.93433252"/>
  </r>
  <r>
    <s v="D5086C00001"/>
    <s v="Astra Zeneca"/>
    <s v="Brazil"/>
    <x v="2"/>
    <m/>
    <m/>
    <m/>
    <s v="Freight - Shipments"/>
    <m/>
    <m/>
    <m/>
    <n v="-126.79446779999998"/>
    <m/>
    <n v="-126.79446779999998"/>
  </r>
  <r>
    <s v="D967SC00001"/>
    <s v="Astra Zeneca"/>
    <s v="Brazil"/>
    <x v="2"/>
    <m/>
    <m/>
    <m/>
    <s v="Freight - Shipments"/>
    <m/>
    <m/>
    <m/>
    <n v="-106.73028828000001"/>
    <m/>
    <n v="-106.73028828000001"/>
  </r>
  <r>
    <s v="D9075C00001"/>
    <s v="Astra Zeneca"/>
    <s v="Brazil"/>
    <x v="2"/>
    <m/>
    <m/>
    <m/>
    <s v="Freight - Shipments"/>
    <m/>
    <m/>
    <m/>
    <n v="-877.51108943999998"/>
    <m/>
    <n v="-877.51108943999998"/>
  </r>
  <r>
    <s v="D926NC00001"/>
    <s v="Astra Zeneca"/>
    <s v="Brazil"/>
    <x v="2"/>
    <m/>
    <m/>
    <m/>
    <s v="Freight - Shipments"/>
    <m/>
    <m/>
    <m/>
    <n v="-248.07948948000003"/>
    <m/>
    <n v="-248.07948948000003"/>
  </r>
  <r>
    <s v="C1071007"/>
    <s v="Pfizer"/>
    <s v="Brazil"/>
    <x v="2"/>
    <m/>
    <m/>
    <m/>
    <s v="Freight - Shipments"/>
    <m/>
    <m/>
    <m/>
    <n v="-1191.0151007999998"/>
    <m/>
    <n v="-1191.0151007999998"/>
  </r>
  <r>
    <s v="D3466C00001"/>
    <s v="Astra Zeneca"/>
    <s v="Brazil"/>
    <x v="2"/>
    <m/>
    <m/>
    <m/>
    <s v="Freight - Shipments"/>
    <m/>
    <m/>
    <m/>
    <n v="-919.39952772000004"/>
    <m/>
    <n v="-919.39952772000004"/>
  </r>
  <r>
    <n v="20180244"/>
    <s v="Amgen, Inc."/>
    <s v="Brazil"/>
    <x v="2"/>
    <m/>
    <m/>
    <m/>
    <s v="Freight - Shipments"/>
    <m/>
    <m/>
    <m/>
    <n v="-4632.8313560400002"/>
    <m/>
    <n v="-4632.8313560400002"/>
  </r>
  <r>
    <s v="D7630C00001"/>
    <s v="Astra Zeneca"/>
    <s v="Brazil"/>
    <x v="2"/>
    <m/>
    <m/>
    <m/>
    <s v="Freight - Shipments"/>
    <m/>
    <m/>
    <m/>
    <n v="-12528.595081079999"/>
    <m/>
    <n v="-12528.595081079999"/>
  </r>
  <r>
    <s v="C4391002"/>
    <s v="Pfizer"/>
    <s v="Brazil"/>
    <x v="2"/>
    <m/>
    <m/>
    <m/>
    <s v="Freight - Shipments"/>
    <m/>
    <m/>
    <m/>
    <n v="-3470.8087051199996"/>
    <m/>
    <n v="-3470.8087051199996"/>
  </r>
  <r>
    <n v="20210004"/>
    <s v="Amgen, Inc."/>
    <s v="Brazil"/>
    <x v="2"/>
    <m/>
    <m/>
    <m/>
    <s v="Freight - Shipments"/>
    <m/>
    <m/>
    <m/>
    <n v="-346.54983084000003"/>
    <m/>
    <n v="-346.54983084000003"/>
  </r>
  <r>
    <s v="TAS-120-205"/>
    <s v="Taiho Pharma USA"/>
    <s v="Brazil"/>
    <x v="2"/>
    <m/>
    <m/>
    <m/>
    <s v="Freight - Shipments"/>
    <m/>
    <m/>
    <m/>
    <n v="-433.66349915999996"/>
    <m/>
    <n v="-433.66349915999996"/>
  </r>
  <r>
    <s v="D8531C00002"/>
    <s v="Astra Zeneca"/>
    <s v="Brazil"/>
    <x v="2"/>
    <m/>
    <m/>
    <m/>
    <s v="Freight - Shipments"/>
    <m/>
    <m/>
    <m/>
    <n v="-2550.96644328"/>
    <m/>
    <n v="-2550.96644328"/>
  </r>
  <r>
    <s v="D5180C00016"/>
    <s v="Astra Zeneca"/>
    <s v="Brazil"/>
    <x v="2"/>
    <m/>
    <m/>
    <m/>
    <s v="Freight - Shipments"/>
    <m/>
    <m/>
    <m/>
    <n v="-630.23865480000006"/>
    <m/>
    <n v="-630.23865480000006"/>
  </r>
  <r>
    <s v="C4891002"/>
    <s v="Pfizer"/>
    <s v="Brazil"/>
    <x v="2"/>
    <m/>
    <m/>
    <m/>
    <s v="Freight - Shipments"/>
    <m/>
    <m/>
    <m/>
    <n v="-1226.7137059200002"/>
    <m/>
    <n v="-1226.7137059200002"/>
  </r>
  <r>
    <s v="D8535C00001"/>
    <s v="Astra Zeneca"/>
    <s v="Brazil"/>
    <x v="2"/>
    <m/>
    <m/>
    <m/>
    <s v="Freight - Shipments"/>
    <m/>
    <m/>
    <m/>
    <n v="-6459.3581112000011"/>
    <m/>
    <n v="-6459.3581112000011"/>
  </r>
  <r>
    <n v="20190341"/>
    <s v="Amgen, Inc."/>
    <s v="Brazil"/>
    <x v="2"/>
    <m/>
    <m/>
    <m/>
    <s v="Freight - Shipments"/>
    <m/>
    <m/>
    <m/>
    <n v="-6940.7681327999999"/>
    <m/>
    <n v="-6940.7681327999999"/>
  </r>
  <r>
    <s v="D7632C00001"/>
    <s v="Astra Zeneca"/>
    <s v="Brazil"/>
    <x v="2"/>
    <m/>
    <m/>
    <m/>
    <s v="Freight - Shipments"/>
    <m/>
    <m/>
    <m/>
    <n v="-934.49832947999994"/>
    <m/>
    <n v="-934.49832947999994"/>
  </r>
  <r>
    <n v="20200041"/>
    <s v="Amgen, Inc."/>
    <s v="Brazil"/>
    <x v="2"/>
    <m/>
    <m/>
    <m/>
    <s v="Freight - Shipments"/>
    <m/>
    <m/>
    <m/>
    <n v="-183.57180120000001"/>
    <m/>
    <n v="-183.57180120000001"/>
  </r>
  <r>
    <s v="D361DC00001"/>
    <s v="Astra Zeneca"/>
    <s v="Brazil"/>
    <x v="2"/>
    <m/>
    <m/>
    <m/>
    <s v="Freight - Shipments"/>
    <m/>
    <m/>
    <m/>
    <n v="-138.85686143999999"/>
    <m/>
    <n v="-138.85686143999999"/>
  </r>
  <r>
    <n v="20210081"/>
    <s v="Amgen, Inc."/>
    <s v="Brazil"/>
    <x v="2"/>
    <m/>
    <m/>
    <m/>
    <s v="Freight - Shipments"/>
    <m/>
    <m/>
    <m/>
    <n v="-2216.1400189199999"/>
    <m/>
    <n v="-2216.1400189199999"/>
  </r>
  <r>
    <s v="D6402C00012"/>
    <s v="Astra Zeneca"/>
    <s v="Brazil"/>
    <x v="2"/>
    <m/>
    <m/>
    <m/>
    <s v="Freight - Shipments"/>
    <m/>
    <m/>
    <m/>
    <n v="-123.21640403999999"/>
    <m/>
    <n v="-123.21640403999999"/>
  </r>
  <r>
    <s v="C1071032"/>
    <s v="Pfizer"/>
    <s v="Brazil"/>
    <x v="2"/>
    <m/>
    <m/>
    <m/>
    <s v="Freight - Shipments"/>
    <m/>
    <m/>
    <m/>
    <n v="-22551.212502360002"/>
    <m/>
    <n v="-22551.212502360002"/>
  </r>
  <r>
    <s v="D781PC00001"/>
    <s v="Astra Zeneca"/>
    <s v="Brazil"/>
    <x v="2"/>
    <m/>
    <m/>
    <m/>
    <s v="Freight - Shipments"/>
    <m/>
    <m/>
    <m/>
    <n v="-599.54041187999997"/>
    <m/>
    <n v="-599.54041187999997"/>
  </r>
  <r>
    <s v="D702AC00001"/>
    <s v="Astra Zeneca"/>
    <s v="Brazil"/>
    <x v="2"/>
    <m/>
    <m/>
    <m/>
    <s v="Freight - Shipments"/>
    <m/>
    <m/>
    <m/>
    <n v="-91.093449960000001"/>
    <m/>
    <n v="-91.093449960000001"/>
  </r>
  <r>
    <s v="D702BC00001"/>
    <s v="Astra Zeneca"/>
    <s v="Brazil"/>
    <x v="2"/>
    <m/>
    <m/>
    <m/>
    <s v="Freight - Shipments"/>
    <m/>
    <m/>
    <m/>
    <n v="-84.933775799999992"/>
    <m/>
    <n v="-84.933775799999992"/>
  </r>
  <r>
    <s v="D516NC00001"/>
    <s v="Astra Zeneca"/>
    <s v="Brazil"/>
    <x v="2"/>
    <m/>
    <m/>
    <m/>
    <s v="Freight - Shipments"/>
    <m/>
    <m/>
    <m/>
    <n v="-38.423772359999994"/>
    <m/>
    <n v="-38.423772359999994"/>
  </r>
  <r>
    <s v="D702FC00001"/>
    <s v="Astra Zeneca"/>
    <s v="Brazil"/>
    <x v="2"/>
    <m/>
    <m/>
    <m/>
    <s v="Freight - Shipments"/>
    <m/>
    <m/>
    <m/>
    <n v="-421.14268872000002"/>
    <m/>
    <n v="-421.14268872000002"/>
  </r>
  <r>
    <s v="C2321014"/>
    <s v="Pfizer"/>
    <s v="Brazil"/>
    <x v="2"/>
    <m/>
    <m/>
    <m/>
    <s v="Freight - Shipments"/>
    <m/>
    <m/>
    <m/>
    <n v="-4661.4462152399992"/>
    <m/>
    <n v="-4661.4462152399992"/>
  </r>
  <r>
    <s v="C2321003"/>
    <s v="Pfizer"/>
    <s v="Brazil"/>
    <x v="2"/>
    <m/>
    <m/>
    <m/>
    <s v="Freight - Shipments"/>
    <m/>
    <m/>
    <m/>
    <n v="-31304.847776040002"/>
    <m/>
    <n v="-31304.847776040002"/>
  </r>
  <r>
    <n v="20240092"/>
    <s v="Amgen, Inc."/>
    <s v="Brazil"/>
    <x v="2"/>
    <m/>
    <m/>
    <m/>
    <s v="Freight - Shipments"/>
    <m/>
    <m/>
    <m/>
    <n v="-126.185256"/>
    <m/>
    <n v="-126.185256"/>
  </r>
  <r>
    <s v="D7029C00001"/>
    <s v="Astra Zeneca"/>
    <s v="Brazil"/>
    <x v="2"/>
    <m/>
    <m/>
    <m/>
    <s v="Freight - Shipments"/>
    <m/>
    <m/>
    <m/>
    <n v="-58.620651479999999"/>
    <m/>
    <n v="-58.620651479999999"/>
  </r>
  <r>
    <s v="C5751003"/>
    <s v="Pfizer"/>
    <s v="Brazil"/>
    <x v="2"/>
    <m/>
    <m/>
    <m/>
    <s v="Freight - Shipments"/>
    <m/>
    <m/>
    <m/>
    <n v="-5411.926390319999"/>
    <m/>
    <n v="-5411.926390319999"/>
  </r>
  <r>
    <s v="D7960C00012"/>
    <s v="Astra Zeneca"/>
    <s v="Brazil"/>
    <x v="2"/>
    <m/>
    <m/>
    <m/>
    <s v="Freight - Shipments"/>
    <m/>
    <m/>
    <m/>
    <n v="-246.12397991999995"/>
    <m/>
    <n v="-246.12397991999995"/>
  </r>
  <r>
    <s v="D702GC00001"/>
    <s v="Astra Zeneca"/>
    <s v="Brazil"/>
    <x v="2"/>
    <m/>
    <m/>
    <m/>
    <s v="Freight - Shipments"/>
    <m/>
    <m/>
    <m/>
    <n v="-3942.1407952800005"/>
    <m/>
    <n v="-3942.1407952800005"/>
  </r>
  <r>
    <s v="C4391024"/>
    <s v="Pfizer"/>
    <s v="Brazil"/>
    <x v="2"/>
    <m/>
    <m/>
    <m/>
    <s v="Freight - Shipments"/>
    <m/>
    <m/>
    <m/>
    <n v="-41552.672101199998"/>
    <m/>
    <n v="-41552.672101199998"/>
  </r>
  <r>
    <n v="20240178"/>
    <s v="Amgen, Inc."/>
    <s v="Brazil"/>
    <x v="2"/>
    <m/>
    <m/>
    <m/>
    <s v="Freight - Shipments"/>
    <m/>
    <m/>
    <m/>
    <n v="-154.61916119999998"/>
    <m/>
    <n v="-154.61916119999998"/>
  </r>
  <r>
    <s v="D7960C00015"/>
    <s v="Astra Zeneca"/>
    <s v="Brazil"/>
    <x v="2"/>
    <m/>
    <m/>
    <m/>
    <s v="Freight - Shipments"/>
    <m/>
    <m/>
    <m/>
    <n v="-1042.0501489200001"/>
    <m/>
    <n v="-1042.0501489200001"/>
  </r>
  <r>
    <n v="20220196"/>
    <s v="Amgen, Inc."/>
    <s v="Brazil"/>
    <x v="2"/>
    <m/>
    <m/>
    <m/>
    <s v="Freight - Shipments"/>
    <m/>
    <m/>
    <m/>
    <n v="-48775.471519320017"/>
    <m/>
    <n v="-48775.471519320017"/>
  </r>
  <r>
    <n v="20230227"/>
    <s v="Amgen, Inc."/>
    <s v="Brazil"/>
    <x v="2"/>
    <m/>
    <m/>
    <m/>
    <s v="Freight - Shipments"/>
    <m/>
    <m/>
    <m/>
    <n v="-1776.0237001199996"/>
    <m/>
    <n v="-1776.0237001199996"/>
  </r>
  <r>
    <n v="20230225"/>
    <s v="Amgen, Inc."/>
    <s v="Brazil"/>
    <x v="2"/>
    <m/>
    <m/>
    <m/>
    <s v="Freight - Shipments"/>
    <m/>
    <m/>
    <m/>
    <n v="-600.44880095999997"/>
    <m/>
    <n v="-600.44880095999997"/>
  </r>
  <r>
    <s v="D702NC00001"/>
    <s v="Astra Zeneca"/>
    <s v="Brazil"/>
    <x v="2"/>
    <m/>
    <m/>
    <m/>
    <s v="Freight - Shipments"/>
    <m/>
    <m/>
    <m/>
    <n v="-136.76985864"/>
    <m/>
    <n v="-136.76985864"/>
  </r>
  <r>
    <s v="D7700C00003"/>
    <s v="MedImmune Inc"/>
    <s v="Brazil"/>
    <x v="2"/>
    <m/>
    <m/>
    <m/>
    <s v="Freight - Shipments"/>
    <m/>
    <m/>
    <m/>
    <n v="-17.786571839999997"/>
    <m/>
    <n v="-17.786571839999997"/>
  </r>
  <r>
    <s v="GRN163LMYF3001"/>
    <s v="Geron Corporation"/>
    <s v="Brazil"/>
    <x v="2"/>
    <m/>
    <m/>
    <m/>
    <s v="Freight - Shipments"/>
    <m/>
    <m/>
    <m/>
    <n v="-2775.0188606399997"/>
    <m/>
    <n v="-2775.0188606399997"/>
  </r>
  <r>
    <s v="GS-US-528-9023"/>
    <s v="Gilead Sciences, Inc."/>
    <s v="Brazil"/>
    <x v="2"/>
    <m/>
    <m/>
    <m/>
    <s v="Freight - Returns"/>
    <m/>
    <m/>
    <m/>
    <n v="-624.07415519999995"/>
    <m/>
    <n v="-624.07415519999995"/>
  </r>
  <r>
    <s v="KRT-232-101"/>
    <s v="Kartos Therapeutics Inc"/>
    <s v="Brazil"/>
    <x v="2"/>
    <m/>
    <m/>
    <m/>
    <s v="Freight - Shipments"/>
    <m/>
    <m/>
    <m/>
    <n v="-2.59729308"/>
    <m/>
    <n v="-2.59729308"/>
  </r>
  <r>
    <s v="ALXN1720-MG-301"/>
    <s v="Alexion Pharmaceuticals Inc"/>
    <s v="Brazil"/>
    <x v="2"/>
    <m/>
    <m/>
    <m/>
    <s v="Freight - Shipments"/>
    <m/>
    <m/>
    <m/>
    <n v="-176.43738815999998"/>
    <m/>
    <n v="-176.43738815999998"/>
  </r>
  <r>
    <s v="RYZ101-301"/>
    <s v="RayzeBio Inc"/>
    <s v="Brazil"/>
    <x v="2"/>
    <m/>
    <m/>
    <m/>
    <s v="Freight - Shipments"/>
    <m/>
    <m/>
    <m/>
    <n v="-760.14673776000006"/>
    <m/>
    <n v="-760.14673776000006"/>
  </r>
  <r>
    <s v="CY 6022"/>
    <s v="Cytokinetics Incorporated"/>
    <s v="Brazil"/>
    <x v="2"/>
    <m/>
    <m/>
    <m/>
    <s v="Freight - Shipments"/>
    <m/>
    <m/>
    <m/>
    <n v="-101.08331712"/>
    <m/>
    <n v="-101.08331712"/>
  </r>
  <r>
    <s v="AK-US-001-0106"/>
    <s v="Akero Therapeutics"/>
    <s v="Brazil"/>
    <x v="2"/>
    <m/>
    <m/>
    <m/>
    <s v="Freight - Shipments"/>
    <m/>
    <m/>
    <m/>
    <n v="-435.73120019999999"/>
    <m/>
    <n v="-435.73120019999999"/>
  </r>
  <r>
    <s v="LP352-301"/>
    <s v="Longboard Pharmaceuticals"/>
    <s v="Brazil"/>
    <x v="2"/>
    <m/>
    <m/>
    <m/>
    <s v="Freight - Shipments"/>
    <m/>
    <m/>
    <m/>
    <n v="-169.00621056"/>
    <m/>
    <n v="-169.00621056"/>
  </r>
  <r>
    <s v="LP352-303"/>
    <s v="Longboard Pharmaceuticals"/>
    <s v="Brazil"/>
    <x v="2"/>
    <m/>
    <m/>
    <m/>
    <s v="Freight - Shipments"/>
    <m/>
    <m/>
    <m/>
    <n v="-31.849110359999997"/>
    <m/>
    <n v="-31.849110359999997"/>
  </r>
  <r>
    <s v="LP352-302"/>
    <s v="Longboard Pharmaceuticals"/>
    <s v="Brazil"/>
    <x v="2"/>
    <m/>
    <m/>
    <m/>
    <s v="Freight - Shipments"/>
    <m/>
    <m/>
    <m/>
    <n v="-111.68842788000001"/>
    <m/>
    <n v="-111.68842788000001"/>
  </r>
  <r>
    <s v="VX24-AIS-D10"/>
    <s v="Vertex Pharmaceuticals"/>
    <s v="Brazil"/>
    <x v="2"/>
    <m/>
    <m/>
    <m/>
    <s v="Freight - Shipments"/>
    <m/>
    <m/>
    <m/>
    <n v="-3467.28130848"/>
    <m/>
    <n v="-3467.28130848"/>
  </r>
  <r>
    <s v="64407564MMY4003"/>
    <s v="Janssen"/>
    <s v="Brazil"/>
    <x v="2"/>
    <m/>
    <m/>
    <m/>
    <s v="Freight - Shipments"/>
    <m/>
    <m/>
    <m/>
    <n v="-3643.5872034000004"/>
    <m/>
    <n v="-3643.5872034000004"/>
  </r>
  <r>
    <s v="77242113UCO4001"/>
    <s v="Janssen"/>
    <s v="Brazil"/>
    <x v="2"/>
    <m/>
    <m/>
    <m/>
    <s v="Freight - Shipments"/>
    <m/>
    <m/>
    <m/>
    <n v="-211.02734844"/>
    <m/>
    <n v="-211.02734844"/>
  </r>
  <r>
    <s v="MK-3475-756 (Local)"/>
    <s v="Merck Sharp and Dohme LLC"/>
    <s v="Brazil"/>
    <x v="2"/>
    <m/>
    <m/>
    <m/>
    <s v="Freight - Shipments"/>
    <m/>
    <m/>
    <m/>
    <n v="-5.8568777999999995"/>
    <m/>
    <n v="-5.8568777999999995"/>
  </r>
  <r>
    <s v="MK-3475-676 (Local)"/>
    <s v="Merck Sharp and Dohme LLC"/>
    <s v="Brazil"/>
    <x v="2"/>
    <m/>
    <m/>
    <m/>
    <s v="Freight - Shipments"/>
    <m/>
    <m/>
    <m/>
    <n v="-3.6588898799999998"/>
    <m/>
    <n v="-3.6588898799999998"/>
  </r>
  <r>
    <s v="MK-5684-003 (Local)"/>
    <s v="Merck Sharp and Dohme LLC"/>
    <s v="Brazil"/>
    <x v="2"/>
    <m/>
    <m/>
    <m/>
    <s v="Freight - Shipments"/>
    <m/>
    <m/>
    <m/>
    <n v="-2.99297916"/>
    <m/>
    <n v="-2.99297916"/>
  </r>
  <r>
    <s v="MK-5684-004 (Local)"/>
    <s v="Merck Sharp and Dohme LLC"/>
    <s v="Brazil"/>
    <x v="2"/>
    <m/>
    <m/>
    <m/>
    <s v="Freight - Returns"/>
    <m/>
    <m/>
    <m/>
    <n v="-1.5694743599999998"/>
    <m/>
    <n v="-1.5694743599999998"/>
  </r>
  <r>
    <s v="MK-2870-023 (Local)"/>
    <s v="Merck Sharp and Dohme LLC"/>
    <s v="Brazil"/>
    <x v="2"/>
    <m/>
    <m/>
    <m/>
    <s v="Freight - Shipments"/>
    <m/>
    <m/>
    <m/>
    <n v="-10.290250799999999"/>
    <m/>
    <n v="-10.290250799999999"/>
  </r>
  <r>
    <s v="MK-1084-012 (Local)"/>
    <s v="Merck Sharp and Dohme LLC"/>
    <s v="Brazil"/>
    <x v="2"/>
    <m/>
    <m/>
    <m/>
    <s v="Freight - Shipments"/>
    <m/>
    <m/>
    <m/>
    <n v="-266.39685972000001"/>
    <m/>
    <n v="-266.39685972000001"/>
  </r>
  <r>
    <s v="MK-4482-023 (Local)"/>
    <s v="Merck Sharp and Dohme LLC"/>
    <s v="Brazil"/>
    <x v="2"/>
    <m/>
    <m/>
    <m/>
    <s v="Freight - Shipments"/>
    <m/>
    <m/>
    <m/>
    <n v="-36.547882560000005"/>
    <m/>
    <n v="-36.547882560000005"/>
  </r>
  <r>
    <s v="MK-2400-001 (Local)"/>
    <s v="Merck Sharp and Dohme LLC"/>
    <s v="Brazil"/>
    <x v="2"/>
    <m/>
    <m/>
    <m/>
    <s v="Freight - Shipments"/>
    <m/>
    <m/>
    <m/>
    <n v="-44.733035159999993"/>
    <m/>
    <n v="-44.733035159999993"/>
  </r>
  <r>
    <s v="MK-2870-022 (Local)"/>
    <s v="Merck Sharp and Dohme LLC"/>
    <s v="Brazil"/>
    <x v="2"/>
    <m/>
    <m/>
    <m/>
    <s v="Freight - Shipments"/>
    <m/>
    <m/>
    <m/>
    <n v="-923.66159759999994"/>
    <m/>
    <n v="-923.66159759999994"/>
  </r>
  <r>
    <s v="MK-1022-016 (Local)"/>
    <s v="Merck Sharp and Dohme LLC"/>
    <s v="Brazil"/>
    <x v="2"/>
    <m/>
    <m/>
    <m/>
    <s v="Freight - Shipments"/>
    <m/>
    <m/>
    <m/>
    <n v="-397.39307940000003"/>
    <m/>
    <n v="-397.39307940000003"/>
  </r>
  <r>
    <s v="MK-2870-036 (Local)"/>
    <s v="Merck Sharp and Dohme LLC"/>
    <s v="Brazil"/>
    <x v="2"/>
    <m/>
    <m/>
    <m/>
    <s v="Freight - Shipments"/>
    <m/>
    <m/>
    <m/>
    <n v="-1034.8964341200001"/>
    <m/>
    <n v="-1034.8964341200001"/>
  </r>
  <r>
    <s v="MK-2870-021 (Local)"/>
    <s v="Merck Sharp and Dohme LLC"/>
    <s v="Brazil"/>
    <x v="2"/>
    <m/>
    <m/>
    <m/>
    <s v="Freight - Shipments"/>
    <m/>
    <m/>
    <m/>
    <n v="-70.019547119999999"/>
    <m/>
    <n v="-70.019547119999999"/>
  </r>
  <r>
    <s v="FMGX-CS-302"/>
    <s v="PSI CRO AG"/>
    <s v="Brazil"/>
    <x v="2"/>
    <m/>
    <m/>
    <m/>
    <s v="Freight - Shipments"/>
    <m/>
    <m/>
    <m/>
    <n v="-3955.8848547600001"/>
    <m/>
    <n v="-3955.8848547600001"/>
  </r>
  <r>
    <s v="Janssen Local Returns and Destruction"/>
    <s v="Janssen"/>
    <s v="Brazil"/>
    <x v="2"/>
    <m/>
    <m/>
    <m/>
    <s v="Not-Billed"/>
    <m/>
    <m/>
    <m/>
    <n v="12391.60927184874"/>
    <m/>
    <n v="12391.60927184874"/>
  </r>
  <r>
    <s v="Janssen Local Returns and Destruction"/>
    <s v="Janssen"/>
    <s v="Brazil"/>
    <x v="4"/>
    <m/>
    <m/>
    <m/>
    <s v="Not-Billed"/>
    <m/>
    <m/>
    <m/>
    <n v="29288.462161799725"/>
    <m/>
    <n v="29288.462161799725"/>
  </r>
  <r>
    <s v="Janssen Local Returns and Destruction"/>
    <s v="Janssen"/>
    <s v="Brazil"/>
    <x v="5"/>
    <m/>
    <m/>
    <m/>
    <s v="Not-Billed"/>
    <m/>
    <m/>
    <m/>
    <n v="4163.3786169976393"/>
    <m/>
    <n v="4163.3786169976393"/>
  </r>
  <r>
    <s v="Others"/>
    <s v="Others"/>
    <s v="Brazil"/>
    <x v="0"/>
    <m/>
    <m/>
    <m/>
    <s v="LocalAdj-15 days (Previous Month)"/>
    <m/>
    <m/>
    <m/>
    <n v="-866603.88309688831"/>
    <m/>
    <n v="-866603.88309688831"/>
  </r>
  <r>
    <s v="Others"/>
    <s v="Others"/>
    <s v="Brazil"/>
    <x v="1"/>
    <m/>
    <m/>
    <m/>
    <s v="LocalAdj-15 days (Previous Month)"/>
    <m/>
    <m/>
    <m/>
    <n v="-265896.27054802206"/>
    <m/>
    <n v="-265896.27054802206"/>
  </r>
  <r>
    <s v="Others"/>
    <s v="Others"/>
    <s v="Brazil"/>
    <x v="2"/>
    <m/>
    <m/>
    <m/>
    <s v="LocalAdj-15 days (Previous Month)"/>
    <m/>
    <m/>
    <m/>
    <n v="-764359.95162525354"/>
    <m/>
    <n v="-764359.95162525354"/>
  </r>
  <r>
    <s v="Others"/>
    <s v="Others"/>
    <s v="Brazil"/>
    <x v="4"/>
    <m/>
    <m/>
    <m/>
    <s v="LocalAdj-15 days (Previous Month)"/>
    <m/>
    <m/>
    <m/>
    <n v="-82050.974249908002"/>
    <m/>
    <n v="-82050.974249908002"/>
  </r>
  <r>
    <s v="Others"/>
    <s v="Others"/>
    <s v="Brazil"/>
    <x v="0"/>
    <m/>
    <m/>
    <m/>
    <s v="X LocalAdj"/>
    <m/>
    <m/>
    <m/>
    <n v="57410.371186953271"/>
    <m/>
    <n v="57410.371186953271"/>
  </r>
  <r>
    <s v="Others"/>
    <s v="Others"/>
    <s v="Brazil"/>
    <x v="1"/>
    <m/>
    <m/>
    <m/>
    <s v="X LocalAdj"/>
    <m/>
    <m/>
    <m/>
    <n v="163922.55914814887"/>
    <m/>
    <n v="163922.55914814887"/>
  </r>
  <r>
    <s v="Others"/>
    <s v="Others"/>
    <s v="Brazil"/>
    <x v="2"/>
    <m/>
    <m/>
    <m/>
    <s v="X LocalAdj"/>
    <m/>
    <m/>
    <m/>
    <n v="72465.151424844051"/>
    <m/>
    <n v="72465.151424844051"/>
  </r>
  <r>
    <s v="Others"/>
    <s v="Others"/>
    <s v="Brazil"/>
    <x v="3"/>
    <m/>
    <m/>
    <m/>
    <s v="X LocalAdj"/>
    <m/>
    <m/>
    <m/>
    <n v="837.44322555905819"/>
    <m/>
    <n v="837.44322555905819"/>
  </r>
  <r>
    <s v="Others"/>
    <s v="Others"/>
    <s v="Brazil"/>
    <x v="4"/>
    <m/>
    <m/>
    <m/>
    <s v="X LocalAdj"/>
    <m/>
    <m/>
    <m/>
    <n v="-42321.020264339284"/>
    <m/>
    <n v="-42321.020264339284"/>
  </r>
  <r>
    <s v="Others"/>
    <s v="Others"/>
    <s v="Brazil"/>
    <x v="5"/>
    <m/>
    <m/>
    <m/>
    <s v="X LocalAdj"/>
    <m/>
    <m/>
    <m/>
    <n v="-52308.458780810586"/>
    <m/>
    <n v="-52308.458780810586"/>
  </r>
  <r>
    <s v="Others"/>
    <s v="Others"/>
    <s v="Brazil"/>
    <x v="7"/>
    <m/>
    <m/>
    <m/>
    <s v="X LocalAdj"/>
    <m/>
    <m/>
    <m/>
    <n v="0"/>
    <m/>
    <n v="0"/>
  </r>
  <r>
    <s v="Others"/>
    <s v="Others"/>
    <s v="Brazil"/>
    <x v="6"/>
    <m/>
    <m/>
    <m/>
    <s v="X LocalAdj"/>
    <m/>
    <m/>
    <m/>
    <n v="0.70347439998295158"/>
    <m/>
    <n v="0.70347439998295158"/>
  </r>
  <r>
    <s v="Others"/>
    <s v="Others"/>
    <s v="Brazil"/>
    <x v="0"/>
    <m/>
    <m/>
    <m/>
    <s v="X LocalAdj"/>
    <m/>
    <m/>
    <m/>
    <n v="-3629.5839557670988"/>
    <m/>
    <n v="-3629.5839557670988"/>
  </r>
  <r>
    <s v="Others"/>
    <s v="Others"/>
    <s v="Brazil"/>
    <x v="1"/>
    <m/>
    <m/>
    <m/>
    <s v="X LocalAdj"/>
    <m/>
    <m/>
    <m/>
    <n v="-109.23634172521997"/>
    <m/>
    <n v="-109.23634172521997"/>
  </r>
  <r>
    <s v="Others"/>
    <s v="Others"/>
    <s v="Brazil"/>
    <x v="2"/>
    <m/>
    <m/>
    <m/>
    <s v="X LocalAdj"/>
    <m/>
    <m/>
    <m/>
    <n v="-4776.9051399407908"/>
    <m/>
    <n v="-4776.9051399407908"/>
  </r>
  <r>
    <s v="Others"/>
    <s v="Others"/>
    <s v="Brazil"/>
    <x v="3"/>
    <m/>
    <m/>
    <m/>
    <s v="X LocalAdj"/>
    <m/>
    <m/>
    <m/>
    <n v="-9.4904299536192411"/>
    <m/>
    <n v="-9.4904299536192411"/>
  </r>
  <r>
    <s v="Others"/>
    <s v="Others"/>
    <s v="Brazil"/>
    <x v="4"/>
    <m/>
    <m/>
    <m/>
    <s v="X LocalAdj"/>
    <m/>
    <m/>
    <m/>
    <n v="-1570.9942233547044"/>
    <m/>
    <n v="-1570.9942233547044"/>
  </r>
  <r>
    <s v="Others"/>
    <s v="Others"/>
    <s v="Brazil"/>
    <x v="5"/>
    <m/>
    <m/>
    <m/>
    <s v="X LocalAdj"/>
    <m/>
    <m/>
    <m/>
    <n v="-4028.3694397110958"/>
    <m/>
    <n v="-4028.3694397110958"/>
  </r>
  <r>
    <s v="Others"/>
    <s v="Others"/>
    <s v="Brazil"/>
    <x v="0"/>
    <m/>
    <m/>
    <m/>
    <s v="LocalAdj-15 days (Current Month)"/>
    <m/>
    <m/>
    <m/>
    <n v="918752.9038463484"/>
    <m/>
    <n v="918752.9038463484"/>
  </r>
  <r>
    <s v="Others"/>
    <s v="Others"/>
    <s v="Brazil"/>
    <x v="1"/>
    <m/>
    <m/>
    <m/>
    <s v="LocalAdj-15 days (Current Month)"/>
    <m/>
    <m/>
    <m/>
    <n v="276386.29777418642"/>
    <m/>
    <n v="276386.29777418642"/>
  </r>
  <r>
    <s v="Others"/>
    <s v="Others"/>
    <s v="Brazil"/>
    <x v="2"/>
    <m/>
    <m/>
    <m/>
    <s v="LocalAdj-15 days (Current Month)"/>
    <m/>
    <m/>
    <m/>
    <n v="807657.5614592582"/>
    <m/>
    <n v="807657.5614592582"/>
  </r>
  <r>
    <s v="Others"/>
    <s v="Others"/>
    <s v="Brazil"/>
    <x v="4"/>
    <m/>
    <m/>
    <m/>
    <s v="LocalAdj-15 days (Current Month)"/>
    <m/>
    <m/>
    <m/>
    <n v="93599.42022018219"/>
    <m/>
    <n v="93599.4202201821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7">
  <r>
    <x v="0"/>
    <x v="0"/>
    <x v="0"/>
    <s v="Peru"/>
    <x v="0"/>
    <n v="40700"/>
    <s v="Revenues - Third Parties"/>
    <m/>
    <x v="0"/>
    <n v="2026"/>
    <n v="5"/>
    <s v="USD"/>
    <n v="1696.88"/>
    <n v="1"/>
    <n v="1696.88"/>
    <x v="0"/>
    <m/>
    <m/>
  </r>
  <r>
    <x v="0"/>
    <x v="0"/>
    <x v="0"/>
    <s v="Peru"/>
    <x v="0"/>
    <n v="40700"/>
    <s v="Revenues - Third Parties"/>
    <m/>
    <x v="1"/>
    <n v="2026"/>
    <n v="5"/>
    <s v="USD"/>
    <n v="3989.88"/>
    <n v="1"/>
    <n v="3989.88"/>
    <x v="0"/>
    <m/>
    <m/>
  </r>
  <r>
    <x v="0"/>
    <x v="0"/>
    <x v="0"/>
    <s v="Peru"/>
    <x v="0"/>
    <n v="40700"/>
    <s v="Revenues - Third Parties"/>
    <m/>
    <x v="2"/>
    <n v="2026"/>
    <n v="5"/>
    <s v="USD"/>
    <n v="3534.95"/>
    <n v="1"/>
    <n v="3534.95"/>
    <x v="0"/>
    <m/>
    <m/>
  </r>
  <r>
    <x v="0"/>
    <x v="0"/>
    <x v="0"/>
    <s v="Peru"/>
    <x v="1"/>
    <n v="40700"/>
    <s v="Revenues - Third Parties"/>
    <m/>
    <x v="3"/>
    <n v="2026"/>
    <n v="5"/>
    <s v="USD"/>
    <n v="3622.7"/>
    <n v="1"/>
    <n v="3622.7"/>
    <x v="0"/>
    <m/>
    <m/>
  </r>
  <r>
    <x v="1"/>
    <x v="1"/>
    <x v="1"/>
    <s v="Peru"/>
    <x v="1"/>
    <n v="40700"/>
    <s v="Revenues - Third Parties"/>
    <m/>
    <x v="4"/>
    <n v="2026"/>
    <n v="5"/>
    <s v="USD"/>
    <n v="573.78"/>
    <n v="1"/>
    <n v="573.78"/>
    <x v="0"/>
    <m/>
    <m/>
  </r>
  <r>
    <x v="2"/>
    <x v="2"/>
    <x v="2"/>
    <s v="Peru"/>
    <x v="0"/>
    <n v="40700"/>
    <s v="Revenues - Third Parties"/>
    <m/>
    <x v="0"/>
    <n v="2026"/>
    <n v="5"/>
    <s v="USD"/>
    <n v="1200"/>
    <n v="1"/>
    <n v="1200"/>
    <x v="0"/>
    <m/>
    <m/>
  </r>
  <r>
    <x v="2"/>
    <x v="2"/>
    <x v="2"/>
    <s v="Peru"/>
    <x v="1"/>
    <n v="40700"/>
    <s v="Revenues - Third Parties"/>
    <m/>
    <x v="5"/>
    <n v="2026"/>
    <n v="5"/>
    <s v="USD"/>
    <n v="326"/>
    <n v="1"/>
    <n v="326"/>
    <x v="0"/>
    <m/>
    <m/>
  </r>
  <r>
    <x v="2"/>
    <x v="2"/>
    <x v="2"/>
    <s v="Peru"/>
    <x v="1"/>
    <n v="40700"/>
    <s v="Revenues - Third Parties"/>
    <m/>
    <x v="6"/>
    <n v="2026"/>
    <n v="5"/>
    <s v="USD"/>
    <n v="2100"/>
    <n v="1"/>
    <n v="2100"/>
    <x v="0"/>
    <m/>
    <m/>
  </r>
  <r>
    <x v="0"/>
    <x v="3"/>
    <x v="3"/>
    <s v="Peru"/>
    <x v="0"/>
    <n v="40700"/>
    <s v="Revenues - Third Parties"/>
    <m/>
    <x v="0"/>
    <n v="2026"/>
    <n v="5"/>
    <s v="USD"/>
    <n v="1336.2438"/>
    <n v="1"/>
    <n v="1336.2438"/>
    <x v="0"/>
    <m/>
    <m/>
  </r>
  <r>
    <x v="0"/>
    <x v="3"/>
    <x v="3"/>
    <s v="Peru"/>
    <x v="1"/>
    <n v="40700"/>
    <s v="Revenues - Third Parties"/>
    <m/>
    <x v="3"/>
    <n v="2026"/>
    <n v="5"/>
    <s v="USD"/>
    <n v="222.70910000000001"/>
    <n v="1"/>
    <n v="222.70910000000001"/>
    <x v="0"/>
    <m/>
    <m/>
  </r>
  <r>
    <x v="0"/>
    <x v="3"/>
    <x v="3"/>
    <s v="Peru"/>
    <x v="1"/>
    <n v="40700"/>
    <s v="Revenues - Third Parties"/>
    <m/>
    <x v="5"/>
    <n v="2026"/>
    <n v="5"/>
    <s v="USD"/>
    <n v="167.0292"/>
    <n v="1"/>
    <n v="167.0292"/>
    <x v="0"/>
    <m/>
    <m/>
  </r>
  <r>
    <x v="0"/>
    <x v="3"/>
    <x v="3"/>
    <s v="Peru"/>
    <x v="1"/>
    <n v="40700"/>
    <s v="Revenues - Third Parties"/>
    <m/>
    <x v="6"/>
    <n v="2026"/>
    <n v="5"/>
    <s v="USD"/>
    <n v="668.11680000000001"/>
    <n v="1"/>
    <n v="668.11680000000001"/>
    <x v="0"/>
    <m/>
    <m/>
  </r>
  <r>
    <x v="3"/>
    <x v="4"/>
    <x v="4"/>
    <s v="Peru"/>
    <x v="0"/>
    <n v="40700"/>
    <s v="Revenues - Third Parties"/>
    <m/>
    <x v="0"/>
    <n v="2026"/>
    <n v="5"/>
    <s v="USD"/>
    <n v="402.36"/>
    <n v="1"/>
    <n v="402.36"/>
    <x v="0"/>
    <m/>
    <m/>
  </r>
  <r>
    <x v="3"/>
    <x v="4"/>
    <x v="4"/>
    <s v="Peru"/>
    <x v="1"/>
    <n v="40700"/>
    <s v="Revenues - Third Parties"/>
    <m/>
    <x v="7"/>
    <n v="2026"/>
    <n v="5"/>
    <s v="USD"/>
    <n v="925.44"/>
    <n v="1"/>
    <n v="925.44"/>
    <x v="0"/>
    <m/>
    <m/>
  </r>
  <r>
    <x v="1"/>
    <x v="5"/>
    <x v="1"/>
    <s v="Peru"/>
    <x v="2"/>
    <n v="40700"/>
    <s v="Revenues - Third Parties"/>
    <m/>
    <x v="8"/>
    <n v="2026"/>
    <n v="5"/>
    <s v="USD"/>
    <n v="2798.3"/>
    <n v="1"/>
    <n v="2798.3"/>
    <x v="0"/>
    <n v="1"/>
    <m/>
  </r>
  <r>
    <x v="1"/>
    <x v="5"/>
    <x v="1"/>
    <s v="Peru"/>
    <x v="0"/>
    <n v="40700"/>
    <s v="Revenues - Third Parties"/>
    <m/>
    <x v="9"/>
    <n v="2026"/>
    <n v="5"/>
    <s v="USD"/>
    <n v="4261.92"/>
    <n v="1"/>
    <n v="4261.92"/>
    <x v="0"/>
    <n v="1"/>
    <m/>
  </r>
  <r>
    <x v="1"/>
    <x v="5"/>
    <x v="1"/>
    <s v="Peru"/>
    <x v="0"/>
    <n v="40700"/>
    <s v="Revenues - Third Parties"/>
    <m/>
    <x v="10"/>
    <n v="2026"/>
    <n v="5"/>
    <s v="USD"/>
    <n v="233.81"/>
    <n v="1"/>
    <n v="233.81"/>
    <x v="0"/>
    <n v="1"/>
    <m/>
  </r>
  <r>
    <x v="1"/>
    <x v="5"/>
    <x v="1"/>
    <s v="Peru"/>
    <x v="0"/>
    <n v="40700"/>
    <s v="Revenues - Third Parties"/>
    <m/>
    <x v="11"/>
    <n v="2026"/>
    <n v="5"/>
    <s v="USD"/>
    <n v="3138.75"/>
    <n v="1"/>
    <n v="3138.75"/>
    <x v="0"/>
    <m/>
    <m/>
  </r>
  <r>
    <x v="1"/>
    <x v="5"/>
    <x v="1"/>
    <s v="Peru"/>
    <x v="0"/>
    <n v="40700"/>
    <s v="Revenues - Third Parties"/>
    <m/>
    <x v="0"/>
    <n v="2026"/>
    <n v="5"/>
    <s v="USD"/>
    <n v="310.82"/>
    <n v="1"/>
    <n v="310.82"/>
    <x v="0"/>
    <m/>
    <m/>
  </r>
  <r>
    <x v="1"/>
    <x v="5"/>
    <x v="1"/>
    <s v="Peru"/>
    <x v="1"/>
    <n v="40700"/>
    <s v="Revenues - Third Parties"/>
    <m/>
    <x v="3"/>
    <n v="2026"/>
    <n v="5"/>
    <s v="USD"/>
    <n v="1043.01"/>
    <n v="1"/>
    <n v="1043.01"/>
    <x v="0"/>
    <m/>
    <m/>
  </r>
  <r>
    <x v="0"/>
    <x v="6"/>
    <x v="3"/>
    <s v="Peru"/>
    <x v="2"/>
    <n v="40700"/>
    <s v="Revenues - Third Parties"/>
    <m/>
    <x v="8"/>
    <n v="2026"/>
    <n v="5"/>
    <s v="USD"/>
    <n v="163.56"/>
    <n v="1"/>
    <n v="163.56"/>
    <x v="0"/>
    <n v="1"/>
    <m/>
  </r>
  <r>
    <x v="0"/>
    <x v="6"/>
    <x v="3"/>
    <s v="Peru"/>
    <x v="0"/>
    <n v="40700"/>
    <s v="Revenues - Third Parties"/>
    <m/>
    <x v="0"/>
    <n v="2026"/>
    <n v="5"/>
    <s v="USD"/>
    <n v="1336.2438"/>
    <n v="1"/>
    <n v="1336.2438"/>
    <x v="0"/>
    <m/>
    <m/>
  </r>
  <r>
    <x v="0"/>
    <x v="6"/>
    <x v="3"/>
    <s v="Peru"/>
    <x v="1"/>
    <n v="40700"/>
    <s v="Revenues - Third Parties"/>
    <m/>
    <x v="3"/>
    <n v="2026"/>
    <n v="5"/>
    <s v="USD"/>
    <n v="1781.6728000000001"/>
    <n v="1"/>
    <n v="1781.6728000000001"/>
    <x v="0"/>
    <m/>
    <m/>
  </r>
  <r>
    <x v="0"/>
    <x v="6"/>
    <x v="3"/>
    <s v="Peru"/>
    <x v="1"/>
    <n v="40700"/>
    <s v="Revenues - Third Parties"/>
    <m/>
    <x v="6"/>
    <n v="2026"/>
    <n v="5"/>
    <s v="USD"/>
    <n v="2004.3504"/>
    <n v="1"/>
    <n v="2004.3504"/>
    <x v="0"/>
    <m/>
    <m/>
  </r>
  <r>
    <x v="4"/>
    <x v="7"/>
    <x v="5"/>
    <s v="Peru"/>
    <x v="0"/>
    <n v="40700"/>
    <s v="Revenues - Third Parties"/>
    <m/>
    <x v="0"/>
    <n v="2026"/>
    <n v="5"/>
    <s v="USD"/>
    <n v="353.25"/>
    <n v="1"/>
    <n v="353.25"/>
    <x v="0"/>
    <m/>
    <m/>
  </r>
  <r>
    <x v="4"/>
    <x v="7"/>
    <x v="5"/>
    <s v="Peru"/>
    <x v="1"/>
    <n v="40700"/>
    <s v="Revenues - Third Parties"/>
    <m/>
    <x v="7"/>
    <n v="2026"/>
    <n v="5"/>
    <s v="USD"/>
    <n v="5687.43"/>
    <n v="1"/>
    <n v="5687.43"/>
    <x v="0"/>
    <m/>
    <m/>
  </r>
  <r>
    <x v="3"/>
    <x v="8"/>
    <x v="4"/>
    <s v="Peru"/>
    <x v="0"/>
    <n v="40700"/>
    <s v="Revenues - Third Parties"/>
    <m/>
    <x v="12"/>
    <n v="2026"/>
    <n v="5"/>
    <s v="USD"/>
    <n v="198"/>
    <n v="1"/>
    <n v="198"/>
    <x v="0"/>
    <m/>
    <m/>
  </r>
  <r>
    <x v="3"/>
    <x v="8"/>
    <x v="4"/>
    <s v="Peru"/>
    <x v="2"/>
    <n v="40700"/>
    <s v="Revenues - Third Parties"/>
    <m/>
    <x v="8"/>
    <n v="2026"/>
    <n v="5"/>
    <s v="USD"/>
    <n v="2834.28"/>
    <n v="1"/>
    <n v="2834.28"/>
    <x v="0"/>
    <n v="1"/>
    <m/>
  </r>
  <r>
    <x v="3"/>
    <x v="8"/>
    <x v="4"/>
    <s v="Peru"/>
    <x v="0"/>
    <n v="40700"/>
    <s v="Revenues - Third Parties"/>
    <m/>
    <x v="13"/>
    <n v="2026"/>
    <n v="5"/>
    <s v="USD"/>
    <n v="2201.98"/>
    <n v="1"/>
    <n v="2201.98"/>
    <x v="0"/>
    <m/>
    <m/>
  </r>
  <r>
    <x v="3"/>
    <x v="8"/>
    <x v="4"/>
    <s v="Peru"/>
    <x v="0"/>
    <n v="40700"/>
    <s v="Revenues - Third Parties"/>
    <m/>
    <x v="0"/>
    <n v="2026"/>
    <n v="5"/>
    <s v="USD"/>
    <n v="353.25"/>
    <n v="1"/>
    <n v="353.25"/>
    <x v="0"/>
    <m/>
    <m/>
  </r>
  <r>
    <x v="3"/>
    <x v="8"/>
    <x v="4"/>
    <s v="Peru"/>
    <x v="1"/>
    <n v="40700"/>
    <s v="Revenues - Third Parties"/>
    <m/>
    <x v="3"/>
    <n v="2026"/>
    <n v="5"/>
    <s v="USD"/>
    <n v="7942.06"/>
    <n v="1"/>
    <n v="7942.06"/>
    <x v="0"/>
    <m/>
    <m/>
  </r>
  <r>
    <x v="1"/>
    <x v="9"/>
    <x v="1"/>
    <s v="Peru"/>
    <x v="2"/>
    <n v="40700"/>
    <s v="Revenues - Third Parties"/>
    <m/>
    <x v="8"/>
    <n v="2026"/>
    <n v="5"/>
    <s v="USD"/>
    <n v="2039.73"/>
    <n v="1"/>
    <n v="2039.73"/>
    <x v="0"/>
    <n v="1"/>
    <m/>
  </r>
  <r>
    <x v="1"/>
    <x v="9"/>
    <x v="1"/>
    <s v="Peru"/>
    <x v="0"/>
    <n v="40700"/>
    <s v="Revenues - Third Parties"/>
    <m/>
    <x v="9"/>
    <n v="2026"/>
    <n v="5"/>
    <s v="USD"/>
    <n v="532.74"/>
    <n v="1"/>
    <n v="532.74"/>
    <x v="0"/>
    <n v="1"/>
    <m/>
  </r>
  <r>
    <x v="1"/>
    <x v="9"/>
    <x v="1"/>
    <s v="Peru"/>
    <x v="0"/>
    <n v="40700"/>
    <s v="Revenues - Third Parties"/>
    <m/>
    <x v="14"/>
    <n v="2026"/>
    <n v="5"/>
    <s v="USD"/>
    <n v="510.72"/>
    <n v="1"/>
    <n v="510.72"/>
    <x v="0"/>
    <n v="1"/>
    <m/>
  </r>
  <r>
    <x v="1"/>
    <x v="9"/>
    <x v="1"/>
    <s v="Peru"/>
    <x v="0"/>
    <n v="40700"/>
    <s v="Revenues - Third Parties"/>
    <m/>
    <x v="11"/>
    <n v="2026"/>
    <n v="5"/>
    <s v="USD"/>
    <n v="376.65"/>
    <n v="1"/>
    <n v="376.65"/>
    <x v="0"/>
    <m/>
    <m/>
  </r>
  <r>
    <x v="1"/>
    <x v="9"/>
    <x v="1"/>
    <s v="Peru"/>
    <x v="0"/>
    <n v="40700"/>
    <s v="Revenues - Third Parties"/>
    <m/>
    <x v="15"/>
    <n v="2026"/>
    <n v="5"/>
    <s v="USD"/>
    <n v="451.95"/>
    <n v="1"/>
    <n v="451.95"/>
    <x v="0"/>
    <m/>
    <m/>
  </r>
  <r>
    <x v="1"/>
    <x v="9"/>
    <x v="1"/>
    <s v="Peru"/>
    <x v="0"/>
    <n v="40700"/>
    <s v="Revenues - Third Parties"/>
    <m/>
    <x v="0"/>
    <n v="2026"/>
    <n v="5"/>
    <s v="USD"/>
    <n v="310.82"/>
    <n v="1"/>
    <n v="310.82"/>
    <x v="0"/>
    <m/>
    <m/>
  </r>
  <r>
    <x v="1"/>
    <x v="9"/>
    <x v="1"/>
    <s v="Peru"/>
    <x v="1"/>
    <n v="40700"/>
    <s v="Revenues - Third Parties"/>
    <m/>
    <x v="3"/>
    <n v="2026"/>
    <n v="5"/>
    <s v="USD"/>
    <n v="579.45000000000005"/>
    <n v="1"/>
    <n v="579.45000000000005"/>
    <x v="0"/>
    <m/>
    <m/>
  </r>
  <r>
    <x v="1"/>
    <x v="9"/>
    <x v="1"/>
    <s v="Peru"/>
    <x v="1"/>
    <n v="40700"/>
    <s v="Revenues - Third Parties"/>
    <m/>
    <x v="6"/>
    <n v="2026"/>
    <n v="5"/>
    <s v="USD"/>
    <n v="2085.84"/>
    <n v="1"/>
    <n v="2085.84"/>
    <x v="0"/>
    <m/>
    <m/>
  </r>
  <r>
    <x v="3"/>
    <x v="10"/>
    <x v="4"/>
    <s v="Peru"/>
    <x v="0"/>
    <n v="40700"/>
    <s v="Revenues - Third Parties"/>
    <m/>
    <x v="12"/>
    <n v="2026"/>
    <n v="5"/>
    <s v="USD"/>
    <n v="45"/>
    <n v="1"/>
    <n v="45"/>
    <x v="0"/>
    <m/>
    <m/>
  </r>
  <r>
    <x v="3"/>
    <x v="10"/>
    <x v="4"/>
    <s v="Peru"/>
    <x v="2"/>
    <n v="40700"/>
    <s v="Revenues - Third Parties"/>
    <m/>
    <x v="8"/>
    <n v="2026"/>
    <n v="5"/>
    <s v="USD"/>
    <n v="480.33"/>
    <n v="1"/>
    <n v="480.33"/>
    <x v="0"/>
    <n v="1"/>
    <m/>
  </r>
  <r>
    <x v="3"/>
    <x v="10"/>
    <x v="4"/>
    <s v="Peru"/>
    <x v="0"/>
    <n v="40700"/>
    <s v="Revenues - Third Parties"/>
    <m/>
    <x v="13"/>
    <n v="2026"/>
    <n v="5"/>
    <s v="USD"/>
    <n v="525.45000000000005"/>
    <n v="1"/>
    <n v="525.45000000000005"/>
    <x v="0"/>
    <m/>
    <m/>
  </r>
  <r>
    <x v="3"/>
    <x v="10"/>
    <x v="4"/>
    <s v="Peru"/>
    <x v="0"/>
    <n v="40700"/>
    <s v="Revenues - Third Parties"/>
    <m/>
    <x v="0"/>
    <n v="2026"/>
    <n v="5"/>
    <s v="USD"/>
    <n v="370.92"/>
    <n v="1"/>
    <n v="370.92"/>
    <x v="0"/>
    <m/>
    <m/>
  </r>
  <r>
    <x v="3"/>
    <x v="10"/>
    <x v="4"/>
    <s v="Peru"/>
    <x v="0"/>
    <n v="40700"/>
    <s v="Revenues - Third Parties"/>
    <m/>
    <x v="16"/>
    <n v="2026"/>
    <n v="5"/>
    <s v="USD"/>
    <n v="1112.75"/>
    <n v="1"/>
    <n v="1112.75"/>
    <x v="0"/>
    <m/>
    <m/>
  </r>
  <r>
    <x v="3"/>
    <x v="10"/>
    <x v="4"/>
    <s v="Peru"/>
    <x v="1"/>
    <n v="40700"/>
    <s v="Revenues - Third Parties"/>
    <m/>
    <x v="3"/>
    <n v="2026"/>
    <n v="5"/>
    <s v="USD"/>
    <n v="2349.1999999999998"/>
    <n v="1"/>
    <n v="2349.1999999999998"/>
    <x v="0"/>
    <m/>
    <m/>
  </r>
  <r>
    <x v="3"/>
    <x v="11"/>
    <x v="4"/>
    <s v="Peru"/>
    <x v="0"/>
    <n v="40700"/>
    <s v="Revenues - Third Parties"/>
    <m/>
    <x v="12"/>
    <n v="2026"/>
    <n v="5"/>
    <s v="USD"/>
    <n v="36"/>
    <n v="1"/>
    <n v="36"/>
    <x v="0"/>
    <m/>
    <m/>
  </r>
  <r>
    <x v="3"/>
    <x v="11"/>
    <x v="4"/>
    <s v="Peru"/>
    <x v="2"/>
    <n v="40700"/>
    <s v="Revenues - Third Parties"/>
    <m/>
    <x v="8"/>
    <n v="2026"/>
    <n v="5"/>
    <s v="USD"/>
    <n v="228.24"/>
    <n v="1"/>
    <n v="228.24"/>
    <x v="0"/>
    <n v="1"/>
    <m/>
  </r>
  <r>
    <x v="3"/>
    <x v="11"/>
    <x v="4"/>
    <s v="Peru"/>
    <x v="0"/>
    <n v="40700"/>
    <s v="Revenues - Third Parties"/>
    <m/>
    <x v="13"/>
    <n v="2026"/>
    <n v="5"/>
    <s v="USD"/>
    <n v="420.36"/>
    <n v="1"/>
    <n v="420.36"/>
    <x v="0"/>
    <m/>
    <m/>
  </r>
  <r>
    <x v="3"/>
    <x v="11"/>
    <x v="4"/>
    <s v="Peru"/>
    <x v="0"/>
    <n v="40700"/>
    <s v="Revenues - Third Parties"/>
    <m/>
    <x v="0"/>
    <n v="2026"/>
    <n v="5"/>
    <s v="USD"/>
    <n v="370.92"/>
    <n v="1"/>
    <n v="370.92"/>
    <x v="0"/>
    <m/>
    <m/>
  </r>
  <r>
    <x v="3"/>
    <x v="11"/>
    <x v="4"/>
    <s v="Peru"/>
    <x v="1"/>
    <n v="40700"/>
    <s v="Revenues - Third Parties"/>
    <m/>
    <x v="17"/>
    <n v="2026"/>
    <n v="5"/>
    <s v="USD"/>
    <n v="3641.26"/>
    <n v="1"/>
    <n v="3641.26"/>
    <x v="0"/>
    <m/>
    <m/>
  </r>
  <r>
    <x v="0"/>
    <x v="12"/>
    <x v="6"/>
    <s v="Peru"/>
    <x v="0"/>
    <n v="40700"/>
    <s v="Revenues - Third Parties"/>
    <m/>
    <x v="0"/>
    <n v="2026"/>
    <n v="5"/>
    <s v="USD"/>
    <n v="310.82"/>
    <n v="1"/>
    <n v="310.82"/>
    <x v="0"/>
    <m/>
    <m/>
  </r>
  <r>
    <x v="0"/>
    <x v="12"/>
    <x v="6"/>
    <s v="Peru"/>
    <x v="1"/>
    <n v="40700"/>
    <s v="Revenues - Third Parties"/>
    <m/>
    <x v="7"/>
    <n v="2026"/>
    <n v="5"/>
    <s v="USD"/>
    <n v="289.70999999999998"/>
    <n v="1"/>
    <n v="289.70999999999998"/>
    <x v="0"/>
    <m/>
    <m/>
  </r>
  <r>
    <x v="3"/>
    <x v="13"/>
    <x v="4"/>
    <s v="Peru"/>
    <x v="0"/>
    <n v="40700"/>
    <s v="Revenues - Third Parties"/>
    <m/>
    <x v="12"/>
    <n v="2026"/>
    <n v="5"/>
    <s v="USD"/>
    <n v="36"/>
    <n v="1"/>
    <n v="36"/>
    <x v="0"/>
    <m/>
    <m/>
  </r>
  <r>
    <x v="3"/>
    <x v="13"/>
    <x v="4"/>
    <s v="Peru"/>
    <x v="2"/>
    <n v="40700"/>
    <s v="Revenues - Third Parties"/>
    <m/>
    <x v="8"/>
    <n v="2026"/>
    <n v="5"/>
    <s v="USD"/>
    <n v="254.76"/>
    <n v="1"/>
    <n v="254.76"/>
    <x v="0"/>
    <n v="1"/>
    <m/>
  </r>
  <r>
    <x v="3"/>
    <x v="13"/>
    <x v="4"/>
    <s v="Peru"/>
    <x v="0"/>
    <n v="40700"/>
    <s v="Revenues - Third Parties"/>
    <m/>
    <x v="14"/>
    <n v="2026"/>
    <n v="5"/>
    <s v="USD"/>
    <n v="466"/>
    <n v="1"/>
    <n v="466"/>
    <x v="0"/>
    <n v="1"/>
    <m/>
  </r>
  <r>
    <x v="3"/>
    <x v="13"/>
    <x v="4"/>
    <s v="Peru"/>
    <x v="0"/>
    <n v="40700"/>
    <s v="Revenues - Third Parties"/>
    <m/>
    <x v="18"/>
    <n v="2026"/>
    <n v="5"/>
    <s v="USD"/>
    <n v="546"/>
    <n v="1"/>
    <n v="546"/>
    <x v="0"/>
    <n v="1"/>
    <m/>
  </r>
  <r>
    <x v="3"/>
    <x v="13"/>
    <x v="4"/>
    <s v="Peru"/>
    <x v="0"/>
    <n v="40700"/>
    <s v="Revenues - Third Parties"/>
    <m/>
    <x v="15"/>
    <n v="2026"/>
    <n v="5"/>
    <s v="USD"/>
    <n v="480"/>
    <n v="1"/>
    <n v="480"/>
    <x v="0"/>
    <m/>
    <m/>
  </r>
  <r>
    <x v="3"/>
    <x v="13"/>
    <x v="4"/>
    <s v="Peru"/>
    <x v="0"/>
    <n v="40700"/>
    <s v="Revenues - Third Parties"/>
    <m/>
    <x v="0"/>
    <n v="2026"/>
    <n v="5"/>
    <s v="USD"/>
    <n v="378.96"/>
    <n v="1"/>
    <n v="378.96"/>
    <x v="0"/>
    <m/>
    <m/>
  </r>
  <r>
    <x v="3"/>
    <x v="13"/>
    <x v="4"/>
    <s v="Peru"/>
    <x v="1"/>
    <n v="40700"/>
    <s v="Revenues - Third Parties"/>
    <m/>
    <x v="7"/>
    <n v="2026"/>
    <n v="5"/>
    <s v="USD"/>
    <n v="3486.48"/>
    <n v="1"/>
    <n v="3486.48"/>
    <x v="0"/>
    <m/>
    <m/>
  </r>
  <r>
    <x v="0"/>
    <x v="14"/>
    <x v="0"/>
    <s v="Peru"/>
    <x v="0"/>
    <n v="40700"/>
    <s v="Revenues - Third Parties"/>
    <m/>
    <x v="0"/>
    <n v="2026"/>
    <n v="5"/>
    <s v="USD"/>
    <n v="1631.62"/>
    <n v="1"/>
    <n v="1631.62"/>
    <x v="0"/>
    <m/>
    <m/>
  </r>
  <r>
    <x v="0"/>
    <x v="14"/>
    <x v="0"/>
    <s v="Peru"/>
    <x v="0"/>
    <n v="40700"/>
    <s v="Revenues - Third Parties"/>
    <m/>
    <x v="19"/>
    <n v="2026"/>
    <n v="5"/>
    <s v="USD"/>
    <n v="1918.22"/>
    <n v="1"/>
    <n v="1918.22"/>
    <x v="0"/>
    <m/>
    <m/>
  </r>
  <r>
    <x v="0"/>
    <x v="14"/>
    <x v="0"/>
    <s v="Peru"/>
    <x v="0"/>
    <n v="40700"/>
    <s v="Revenues - Third Parties"/>
    <m/>
    <x v="2"/>
    <n v="2026"/>
    <n v="5"/>
    <s v="USD"/>
    <n v="3398.99"/>
    <n v="1"/>
    <n v="3398.99"/>
    <x v="0"/>
    <m/>
    <m/>
  </r>
  <r>
    <x v="0"/>
    <x v="14"/>
    <x v="0"/>
    <s v="Peru"/>
    <x v="1"/>
    <n v="40700"/>
    <s v="Revenues - Third Parties"/>
    <m/>
    <x v="6"/>
    <n v="2026"/>
    <n v="5"/>
    <s v="USD"/>
    <n v="2451.1799999999998"/>
    <n v="1"/>
    <n v="2451.1799999999998"/>
    <x v="0"/>
    <m/>
    <m/>
  </r>
  <r>
    <x v="3"/>
    <x v="15"/>
    <x v="4"/>
    <s v="Peru"/>
    <x v="0"/>
    <n v="40700"/>
    <s v="Revenues - Third Parties"/>
    <m/>
    <x v="12"/>
    <n v="2026"/>
    <n v="5"/>
    <s v="USD"/>
    <n v="63"/>
    <n v="1"/>
    <n v="63"/>
    <x v="0"/>
    <m/>
    <m/>
  </r>
  <r>
    <x v="3"/>
    <x v="15"/>
    <x v="4"/>
    <s v="Peru"/>
    <x v="2"/>
    <n v="40700"/>
    <s v="Revenues - Third Parties"/>
    <m/>
    <x v="8"/>
    <n v="2026"/>
    <n v="5"/>
    <s v="USD"/>
    <n v="532.55999999999995"/>
    <n v="1"/>
    <n v="532.55999999999995"/>
    <x v="0"/>
    <n v="1"/>
    <m/>
  </r>
  <r>
    <x v="3"/>
    <x v="15"/>
    <x v="4"/>
    <s v="Peru"/>
    <x v="0"/>
    <n v="40700"/>
    <s v="Revenues - Third Parties"/>
    <m/>
    <x v="13"/>
    <n v="2026"/>
    <n v="5"/>
    <s v="USD"/>
    <n v="751.59"/>
    <n v="1"/>
    <n v="751.59"/>
    <x v="0"/>
    <m/>
    <m/>
  </r>
  <r>
    <x v="3"/>
    <x v="15"/>
    <x v="4"/>
    <s v="Peru"/>
    <x v="0"/>
    <n v="40700"/>
    <s v="Revenues - Third Parties"/>
    <m/>
    <x v="0"/>
    <n v="2026"/>
    <n v="5"/>
    <s v="USD"/>
    <n v="378.96"/>
    <n v="1"/>
    <n v="378.96"/>
    <x v="0"/>
    <m/>
    <m/>
  </r>
  <r>
    <x v="3"/>
    <x v="15"/>
    <x v="4"/>
    <s v="Peru"/>
    <x v="1"/>
    <n v="40700"/>
    <s v="Revenues - Third Parties"/>
    <m/>
    <x v="3"/>
    <n v="2026"/>
    <n v="5"/>
    <s v="USD"/>
    <n v="3720"/>
    <n v="1"/>
    <n v="3720"/>
    <x v="0"/>
    <m/>
    <m/>
  </r>
  <r>
    <x v="0"/>
    <x v="16"/>
    <x v="7"/>
    <s v="Peru"/>
    <x v="0"/>
    <n v="40900"/>
    <s v="Revenues- IC"/>
    <m/>
    <x v="20"/>
    <n v="2026"/>
    <n v="5"/>
    <s v="USD"/>
    <n v="749.2"/>
    <n v="1"/>
    <n v="749.2"/>
    <x v="0"/>
    <m/>
    <m/>
  </r>
  <r>
    <x v="0"/>
    <x v="17"/>
    <x v="8"/>
    <s v="Peru"/>
    <x v="2"/>
    <n v="40700"/>
    <s v="Revenues - Third Parties"/>
    <m/>
    <x v="8"/>
    <n v="2026"/>
    <n v="5"/>
    <s v="USD"/>
    <n v="576.17999999999995"/>
    <n v="1"/>
    <n v="576.17999999999995"/>
    <x v="0"/>
    <n v="1"/>
    <m/>
  </r>
  <r>
    <x v="0"/>
    <x v="17"/>
    <x v="8"/>
    <s v="Peru"/>
    <x v="0"/>
    <n v="40700"/>
    <s v="Revenues - Third Parties"/>
    <m/>
    <x v="18"/>
    <n v="2026"/>
    <n v="5"/>
    <s v="USD"/>
    <n v="1326.28"/>
    <n v="1"/>
    <n v="1326.28"/>
    <x v="0"/>
    <n v="1"/>
    <m/>
  </r>
  <r>
    <x v="0"/>
    <x v="17"/>
    <x v="8"/>
    <s v="Peru"/>
    <x v="0"/>
    <n v="40700"/>
    <s v="Revenues - Third Parties"/>
    <m/>
    <x v="15"/>
    <n v="2026"/>
    <n v="5"/>
    <s v="USD"/>
    <n v="823.6"/>
    <n v="1"/>
    <n v="823.6"/>
    <x v="0"/>
    <m/>
    <m/>
  </r>
  <r>
    <x v="0"/>
    <x v="17"/>
    <x v="8"/>
    <s v="Peru"/>
    <x v="0"/>
    <n v="40700"/>
    <s v="Revenues - Third Parties"/>
    <m/>
    <x v="21"/>
    <n v="2026"/>
    <n v="5"/>
    <s v="USD"/>
    <n v="205.9"/>
    <n v="1"/>
    <n v="205.9"/>
    <x v="0"/>
    <m/>
    <m/>
  </r>
  <r>
    <x v="0"/>
    <x v="17"/>
    <x v="8"/>
    <s v="Peru"/>
    <x v="0"/>
    <n v="40700"/>
    <s v="Revenues - Third Parties"/>
    <m/>
    <x v="0"/>
    <n v="2026"/>
    <n v="5"/>
    <s v="USD"/>
    <n v="1060.55"/>
    <n v="1"/>
    <n v="1060.55"/>
    <x v="0"/>
    <m/>
    <m/>
  </r>
  <r>
    <x v="0"/>
    <x v="17"/>
    <x v="8"/>
    <s v="Peru"/>
    <x v="0"/>
    <n v="40700"/>
    <s v="Revenues - Third Parties"/>
    <m/>
    <x v="19"/>
    <n v="2026"/>
    <n v="5"/>
    <s v="USD"/>
    <n v="4795.55"/>
    <n v="1"/>
    <n v="4795.55"/>
    <x v="0"/>
    <m/>
    <m/>
  </r>
  <r>
    <x v="0"/>
    <x v="17"/>
    <x v="8"/>
    <s v="Peru"/>
    <x v="1"/>
    <n v="40700"/>
    <s v="Revenues - Third Parties"/>
    <m/>
    <x v="6"/>
    <n v="2026"/>
    <n v="5"/>
    <s v="USD"/>
    <n v="2920.94"/>
    <n v="1"/>
    <n v="2920.94"/>
    <x v="0"/>
    <m/>
    <m/>
  </r>
  <r>
    <x v="0"/>
    <x v="17"/>
    <x v="8"/>
    <s v="Peru"/>
    <x v="0"/>
    <n v="40700"/>
    <s v="Revenues - Third Parties"/>
    <m/>
    <x v="22"/>
    <n v="2026"/>
    <n v="5"/>
    <s v="USD"/>
    <n v="331.56"/>
    <n v="1"/>
    <n v="331.56"/>
    <x v="0"/>
    <n v="1"/>
    <m/>
  </r>
  <r>
    <x v="3"/>
    <x v="18"/>
    <x v="4"/>
    <s v="Peru"/>
    <x v="0"/>
    <n v="40700"/>
    <s v="Revenues - Third Parties"/>
    <m/>
    <x v="12"/>
    <n v="2026"/>
    <n v="5"/>
    <s v="USD"/>
    <n v="36"/>
    <n v="1"/>
    <n v="36"/>
    <x v="0"/>
    <m/>
    <m/>
  </r>
  <r>
    <x v="3"/>
    <x v="18"/>
    <x v="4"/>
    <s v="Peru"/>
    <x v="2"/>
    <n v="40700"/>
    <s v="Revenues - Third Parties"/>
    <m/>
    <x v="8"/>
    <n v="2026"/>
    <n v="5"/>
    <s v="USD"/>
    <n v="516.96"/>
    <n v="1"/>
    <n v="516.96"/>
    <x v="0"/>
    <n v="1"/>
    <m/>
  </r>
  <r>
    <x v="3"/>
    <x v="18"/>
    <x v="4"/>
    <s v="Peru"/>
    <x v="0"/>
    <n v="40700"/>
    <s v="Revenues - Third Parties"/>
    <m/>
    <x v="14"/>
    <n v="2026"/>
    <n v="5"/>
    <s v="USD"/>
    <n v="466"/>
    <n v="1"/>
    <n v="466"/>
    <x v="0"/>
    <n v="1"/>
    <m/>
  </r>
  <r>
    <x v="3"/>
    <x v="18"/>
    <x v="4"/>
    <s v="Peru"/>
    <x v="0"/>
    <n v="40700"/>
    <s v="Revenues - Third Parties"/>
    <m/>
    <x v="18"/>
    <n v="2026"/>
    <n v="5"/>
    <s v="USD"/>
    <n v="546"/>
    <n v="1"/>
    <n v="546"/>
    <x v="0"/>
    <n v="1"/>
    <m/>
  </r>
  <r>
    <x v="3"/>
    <x v="18"/>
    <x v="4"/>
    <s v="Peru"/>
    <x v="0"/>
    <n v="40700"/>
    <s v="Revenues - Third Parties"/>
    <m/>
    <x v="15"/>
    <n v="2026"/>
    <n v="5"/>
    <s v="USD"/>
    <n v="360"/>
    <n v="1"/>
    <n v="360"/>
    <x v="0"/>
    <m/>
    <m/>
  </r>
  <r>
    <x v="3"/>
    <x v="18"/>
    <x v="4"/>
    <s v="Peru"/>
    <x v="0"/>
    <n v="40700"/>
    <s v="Revenues - Third Parties"/>
    <m/>
    <x v="0"/>
    <n v="2026"/>
    <n v="5"/>
    <s v="USD"/>
    <n v="378.96"/>
    <n v="1"/>
    <n v="378.96"/>
    <x v="0"/>
    <m/>
    <m/>
  </r>
  <r>
    <x v="3"/>
    <x v="18"/>
    <x v="4"/>
    <s v="Peru"/>
    <x v="1"/>
    <n v="40700"/>
    <s v="Revenues - Third Parties"/>
    <m/>
    <x v="7"/>
    <n v="2026"/>
    <n v="5"/>
    <s v="USD"/>
    <n v="3195.94"/>
    <n v="1"/>
    <n v="3195.94"/>
    <x v="0"/>
    <m/>
    <m/>
  </r>
  <r>
    <x v="5"/>
    <x v="19"/>
    <x v="9"/>
    <s v="Peru"/>
    <x v="0"/>
    <n v="40700"/>
    <s v="Revenues - Third Parties"/>
    <m/>
    <x v="0"/>
    <n v="2026"/>
    <n v="5"/>
    <s v="USD"/>
    <n v="1197"/>
    <n v="1"/>
    <n v="1197"/>
    <x v="0"/>
    <m/>
    <m/>
  </r>
  <r>
    <x v="5"/>
    <x v="19"/>
    <x v="9"/>
    <s v="Peru"/>
    <x v="1"/>
    <n v="40700"/>
    <s v="Revenues - Third Parties"/>
    <m/>
    <x v="5"/>
    <n v="2026"/>
    <n v="5"/>
    <s v="USD"/>
    <n v="163"/>
    <n v="1"/>
    <n v="163"/>
    <x v="0"/>
    <m/>
    <m/>
  </r>
  <r>
    <x v="5"/>
    <x v="19"/>
    <x v="9"/>
    <s v="Peru"/>
    <x v="1"/>
    <n v="40700"/>
    <s v="Revenues - Third Parties"/>
    <m/>
    <x v="6"/>
    <n v="2026"/>
    <n v="5"/>
    <s v="USD"/>
    <n v="299.25"/>
    <n v="1"/>
    <n v="299.25"/>
    <x v="0"/>
    <m/>
    <m/>
  </r>
  <r>
    <x v="6"/>
    <x v="20"/>
    <x v="10"/>
    <s v="Peru"/>
    <x v="2"/>
    <n v="40700"/>
    <s v="Revenues - Third Parties"/>
    <m/>
    <x v="8"/>
    <n v="2026"/>
    <n v="5"/>
    <s v="USD"/>
    <n v="127.38"/>
    <n v="1"/>
    <n v="127.38"/>
    <x v="0"/>
    <n v="1"/>
    <m/>
  </r>
  <r>
    <x v="6"/>
    <x v="20"/>
    <x v="10"/>
    <s v="Peru"/>
    <x v="0"/>
    <n v="40700"/>
    <s v="Revenues - Third Parties"/>
    <m/>
    <x v="0"/>
    <n v="2026"/>
    <n v="5"/>
    <s v="USD"/>
    <n v="443.23"/>
    <n v="1"/>
    <n v="443.23"/>
    <x v="0"/>
    <m/>
    <m/>
  </r>
  <r>
    <x v="6"/>
    <x v="20"/>
    <x v="10"/>
    <s v="Peru"/>
    <x v="1"/>
    <n v="40700"/>
    <s v="Revenues - Third Parties"/>
    <m/>
    <x v="3"/>
    <n v="2026"/>
    <n v="5"/>
    <s v="USD"/>
    <n v="387.18"/>
    <n v="1"/>
    <n v="387.18"/>
    <x v="0"/>
    <m/>
    <m/>
  </r>
  <r>
    <x v="6"/>
    <x v="21"/>
    <x v="10"/>
    <s v="Peru"/>
    <x v="0"/>
    <n v="40700"/>
    <s v="Revenues - Third Parties"/>
    <m/>
    <x v="0"/>
    <n v="2026"/>
    <n v="5"/>
    <s v="USD"/>
    <n v="443.23"/>
    <n v="1"/>
    <n v="443.23"/>
    <x v="0"/>
    <m/>
    <m/>
  </r>
  <r>
    <x v="6"/>
    <x v="21"/>
    <x v="10"/>
    <s v="Peru"/>
    <x v="1"/>
    <n v="40700"/>
    <s v="Revenues - Third Parties"/>
    <m/>
    <x v="3"/>
    <n v="2026"/>
    <n v="5"/>
    <s v="USD"/>
    <n v="258.12"/>
    <n v="1"/>
    <n v="258.12"/>
    <x v="0"/>
    <m/>
    <m/>
  </r>
  <r>
    <x v="0"/>
    <x v="22"/>
    <x v="11"/>
    <s v="Peru"/>
    <x v="2"/>
    <n v="40700"/>
    <s v="Revenues - Third Parties"/>
    <m/>
    <x v="23"/>
    <n v="2026"/>
    <n v="5"/>
    <s v="USD"/>
    <n v="75.900563199999993"/>
    <n v="1"/>
    <n v="75.900563199999993"/>
    <x v="0"/>
    <n v="1"/>
    <m/>
  </r>
  <r>
    <x v="0"/>
    <x v="22"/>
    <x v="11"/>
    <s v="Peru"/>
    <x v="2"/>
    <n v="40700"/>
    <s v="Revenues - Third Parties"/>
    <m/>
    <x v="8"/>
    <n v="2026"/>
    <n v="5"/>
    <s v="USD"/>
    <n v="202.97792240000001"/>
    <n v="1"/>
    <n v="202.97792240000001"/>
    <x v="0"/>
    <n v="1"/>
    <m/>
  </r>
  <r>
    <x v="0"/>
    <x v="22"/>
    <x v="11"/>
    <s v="Peru"/>
    <x v="0"/>
    <n v="40700"/>
    <s v="Revenues - Third Parties"/>
    <m/>
    <x v="0"/>
    <n v="2026"/>
    <n v="5"/>
    <s v="USD"/>
    <n v="1330.1620437600002"/>
    <n v="1"/>
    <n v="1330.1620437600002"/>
    <x v="0"/>
    <m/>
    <m/>
  </r>
  <r>
    <x v="0"/>
    <x v="22"/>
    <x v="11"/>
    <s v="Peru"/>
    <x v="3"/>
    <n v="40700"/>
    <s v="Revenues - Third Parties"/>
    <m/>
    <x v="24"/>
    <n v="2026"/>
    <n v="5"/>
    <s v="USD"/>
    <n v="89.163298620000006"/>
    <n v="1"/>
    <n v="89.163298620000006"/>
    <x v="0"/>
    <m/>
    <m/>
  </r>
  <r>
    <x v="0"/>
    <x v="22"/>
    <x v="11"/>
    <s v="Peru"/>
    <x v="3"/>
    <n v="40700"/>
    <s v="Revenues - Third Parties"/>
    <m/>
    <x v="25"/>
    <n v="2026"/>
    <n v="5"/>
    <s v="USD"/>
    <n v="222.37719966"/>
    <n v="1"/>
    <n v="222.37719966"/>
    <x v="0"/>
    <m/>
    <m/>
  </r>
  <r>
    <x v="0"/>
    <x v="22"/>
    <x v="11"/>
    <s v="Peru"/>
    <x v="1"/>
    <n v="40700"/>
    <s v="Revenues - Third Parties"/>
    <m/>
    <x v="5"/>
    <n v="2026"/>
    <n v="5"/>
    <s v="USD"/>
    <n v="501.12949589999999"/>
    <n v="1"/>
    <n v="501.12949589999999"/>
    <x v="0"/>
    <m/>
    <m/>
  </r>
  <r>
    <x v="0"/>
    <x v="22"/>
    <x v="11"/>
    <s v="Peru"/>
    <x v="1"/>
    <n v="40700"/>
    <s v="Revenues - Third Parties"/>
    <m/>
    <x v="6"/>
    <n v="2026"/>
    <n v="5"/>
    <s v="USD"/>
    <n v="1332.2231366400001"/>
    <n v="1"/>
    <n v="1332.2231366400001"/>
    <x v="0"/>
    <m/>
    <m/>
  </r>
  <r>
    <x v="0"/>
    <x v="23"/>
    <x v="12"/>
    <s v="Peru"/>
    <x v="2"/>
    <n v="40700"/>
    <s v="Revenues - Third Parties"/>
    <m/>
    <x v="8"/>
    <n v="2026"/>
    <n v="5"/>
    <s v="USD"/>
    <n v="867.0031335000001"/>
    <n v="1"/>
    <n v="867.0031335000001"/>
    <x v="0"/>
    <n v="1"/>
    <m/>
  </r>
  <r>
    <x v="0"/>
    <x v="23"/>
    <x v="12"/>
    <s v="Peru"/>
    <x v="0"/>
    <n v="40700"/>
    <s v="Revenues - Third Parties"/>
    <m/>
    <x v="9"/>
    <n v="2026"/>
    <n v="5"/>
    <s v="USD"/>
    <n v="340.95255950000006"/>
    <n v="1"/>
    <n v="340.95255950000006"/>
    <x v="0"/>
    <n v="1"/>
    <m/>
  </r>
  <r>
    <x v="0"/>
    <x v="23"/>
    <x v="12"/>
    <s v="Peru"/>
    <x v="0"/>
    <n v="40700"/>
    <s v="Revenues - Third Parties"/>
    <m/>
    <x v="11"/>
    <n v="2026"/>
    <n v="5"/>
    <s v="USD"/>
    <n v="380.43315800000005"/>
    <n v="1"/>
    <n v="380.43315800000005"/>
    <x v="0"/>
    <m/>
    <m/>
  </r>
  <r>
    <x v="0"/>
    <x v="23"/>
    <x v="12"/>
    <s v="Peru"/>
    <x v="0"/>
    <n v="40700"/>
    <s v="Revenues - Third Parties"/>
    <m/>
    <x v="0"/>
    <n v="2026"/>
    <n v="5"/>
    <s v="USD"/>
    <n v="1899.2427195000002"/>
    <n v="1"/>
    <n v="1899.2427195000002"/>
    <x v="0"/>
    <m/>
    <m/>
  </r>
  <r>
    <x v="0"/>
    <x v="23"/>
    <x v="12"/>
    <s v="Peru"/>
    <x v="1"/>
    <n v="40700"/>
    <s v="Revenues - Third Parties"/>
    <m/>
    <x v="3"/>
    <n v="2026"/>
    <n v="5"/>
    <s v="USD"/>
    <n v="755.02017499999999"/>
    <n v="1"/>
    <n v="755.02017499999999"/>
    <x v="0"/>
    <m/>
    <m/>
  </r>
  <r>
    <x v="0"/>
    <x v="23"/>
    <x v="12"/>
    <s v="Peru"/>
    <x v="0"/>
    <n v="40700"/>
    <s v="Revenues - Third Parties"/>
    <m/>
    <x v="26"/>
    <n v="2026"/>
    <n v="5"/>
    <s v="USD"/>
    <n v="148.43837050000002"/>
    <n v="1"/>
    <n v="148.43837050000002"/>
    <x v="0"/>
    <n v="1"/>
    <m/>
  </r>
  <r>
    <x v="0"/>
    <x v="24"/>
    <x v="13"/>
    <s v="Peru"/>
    <x v="2"/>
    <n v="40700"/>
    <s v="Revenues - Third Parties"/>
    <m/>
    <x v="8"/>
    <n v="2026"/>
    <n v="5"/>
    <s v="USD"/>
    <n v="81.78"/>
    <n v="1"/>
    <n v="81.78"/>
    <x v="0"/>
    <n v="1"/>
    <m/>
  </r>
  <r>
    <x v="0"/>
    <x v="24"/>
    <x v="13"/>
    <s v="Peru"/>
    <x v="1"/>
    <n v="40700"/>
    <s v="Revenues - Third Parties"/>
    <m/>
    <x v="27"/>
    <n v="2026"/>
    <n v="5"/>
    <s v="USD"/>
    <n v="1111.6500000000001"/>
    <n v="1"/>
    <n v="1111.6500000000001"/>
    <x v="0"/>
    <m/>
    <m/>
  </r>
  <r>
    <x v="0"/>
    <x v="24"/>
    <x v="13"/>
    <s v="Peru"/>
    <x v="0"/>
    <n v="40700"/>
    <s v="Revenues - Third Parties"/>
    <m/>
    <x v="28"/>
    <n v="2026"/>
    <n v="5"/>
    <s v="USD"/>
    <n v="248.56"/>
    <n v="1"/>
    <n v="248.56"/>
    <x v="0"/>
    <m/>
    <m/>
  </r>
  <r>
    <x v="0"/>
    <x v="24"/>
    <x v="13"/>
    <s v="Peru"/>
    <x v="0"/>
    <n v="40700"/>
    <s v="Revenues - Third Parties"/>
    <m/>
    <x v="0"/>
    <n v="2026"/>
    <n v="5"/>
    <s v="USD"/>
    <n v="1479.92"/>
    <n v="1"/>
    <n v="1479.92"/>
    <x v="0"/>
    <m/>
    <m/>
  </r>
  <r>
    <x v="0"/>
    <x v="24"/>
    <x v="13"/>
    <s v="Peru"/>
    <x v="1"/>
    <n v="40700"/>
    <s v="Revenues - Third Parties"/>
    <m/>
    <x v="5"/>
    <n v="2026"/>
    <n v="5"/>
    <s v="USD"/>
    <n v="185.85"/>
    <n v="1"/>
    <n v="185.85"/>
    <x v="0"/>
    <m/>
    <m/>
  </r>
  <r>
    <x v="0"/>
    <x v="25"/>
    <x v="14"/>
    <s v="Peru"/>
    <x v="2"/>
    <n v="40700"/>
    <s v="Revenues - Third Parties"/>
    <m/>
    <x v="23"/>
    <n v="2026"/>
    <n v="5"/>
    <s v="USD"/>
    <n v="400.00858700000003"/>
    <n v="1"/>
    <n v="400.00858700000003"/>
    <x v="0"/>
    <n v="1"/>
    <m/>
  </r>
  <r>
    <x v="0"/>
    <x v="25"/>
    <x v="14"/>
    <s v="Peru"/>
    <x v="0"/>
    <n v="40700"/>
    <s v="Revenues - Third Parties"/>
    <m/>
    <x v="0"/>
    <n v="2026"/>
    <n v="5"/>
    <s v="USD"/>
    <n v="1851.9457"/>
    <n v="1"/>
    <n v="1851.9457"/>
    <x v="0"/>
    <m/>
    <m/>
  </r>
  <r>
    <x v="0"/>
    <x v="25"/>
    <x v="14"/>
    <s v="Peru"/>
    <x v="1"/>
    <n v="40700"/>
    <s v="Revenues - Third Parties"/>
    <m/>
    <x v="3"/>
    <n v="2026"/>
    <n v="5"/>
    <s v="USD"/>
    <n v="5889.7715360000002"/>
    <n v="1"/>
    <n v="5889.7715360000002"/>
    <x v="0"/>
    <m/>
    <m/>
  </r>
  <r>
    <x v="0"/>
    <x v="25"/>
    <x v="14"/>
    <s v="Peru"/>
    <x v="1"/>
    <n v="40700"/>
    <s v="Revenues - Third Parties"/>
    <m/>
    <x v="5"/>
    <n v="2026"/>
    <n v="5"/>
    <s v="USD"/>
    <n v="996.98941760000002"/>
    <n v="1"/>
    <n v="996.98941760000002"/>
    <x v="0"/>
    <m/>
    <m/>
  </r>
  <r>
    <x v="0"/>
    <x v="26"/>
    <x v="11"/>
    <s v="Peru"/>
    <x v="2"/>
    <n v="40700"/>
    <s v="Revenues - Third Parties"/>
    <m/>
    <x v="8"/>
    <n v="2026"/>
    <n v="5"/>
    <s v="USD"/>
    <n v="314.71392700000001"/>
    <n v="1"/>
    <n v="314.71392700000001"/>
    <x v="0"/>
    <n v="1"/>
    <m/>
  </r>
  <r>
    <x v="0"/>
    <x v="26"/>
    <x v="11"/>
    <s v="Peru"/>
    <x v="1"/>
    <n v="40700"/>
    <s v="Revenues - Third Parties"/>
    <m/>
    <x v="4"/>
    <n v="2026"/>
    <n v="5"/>
    <s v="USD"/>
    <n v="1142.18196048"/>
    <n v="1"/>
    <n v="1142.18196048"/>
    <x v="0"/>
    <m/>
    <m/>
  </r>
  <r>
    <x v="0"/>
    <x v="26"/>
    <x v="11"/>
    <s v="Peru"/>
    <x v="0"/>
    <n v="40700"/>
    <s v="Revenues - Third Parties"/>
    <m/>
    <x v="13"/>
    <n v="2026"/>
    <n v="5"/>
    <s v="USD"/>
    <n v="299.38425660000001"/>
    <n v="1"/>
    <n v="299.38425660000001"/>
    <x v="0"/>
    <m/>
    <m/>
  </r>
  <r>
    <x v="0"/>
    <x v="26"/>
    <x v="11"/>
    <s v="Peru"/>
    <x v="0"/>
    <n v="40700"/>
    <s v="Revenues - Third Parties"/>
    <m/>
    <x v="0"/>
    <n v="2026"/>
    <n v="5"/>
    <s v="USD"/>
    <n v="1436.5712215799997"/>
    <n v="1"/>
    <n v="1436.5712215799997"/>
    <x v="0"/>
    <m/>
    <m/>
  </r>
  <r>
    <x v="0"/>
    <x v="27"/>
    <x v="11"/>
    <s v="Peru"/>
    <x v="2"/>
    <n v="40700"/>
    <s v="Revenues - Third Parties"/>
    <m/>
    <x v="23"/>
    <n v="2026"/>
    <n v="5"/>
    <s v="USD"/>
    <n v="75.900563199999993"/>
    <n v="1"/>
    <n v="75.900563199999993"/>
    <x v="0"/>
    <n v="1"/>
    <m/>
  </r>
  <r>
    <x v="0"/>
    <x v="27"/>
    <x v="11"/>
    <s v="Peru"/>
    <x v="0"/>
    <n v="40700"/>
    <s v="Revenues - Third Parties"/>
    <m/>
    <x v="14"/>
    <n v="2026"/>
    <n v="5"/>
    <s v="USD"/>
    <n v="542.82456360000003"/>
    <n v="1"/>
    <n v="542.82456360000003"/>
    <x v="0"/>
    <n v="1"/>
    <m/>
  </r>
  <r>
    <x v="0"/>
    <x v="27"/>
    <x v="11"/>
    <s v="Peru"/>
    <x v="0"/>
    <n v="40700"/>
    <s v="Revenues - Third Parties"/>
    <m/>
    <x v="15"/>
    <n v="2026"/>
    <n v="5"/>
    <s v="USD"/>
    <n v="575.50760783999999"/>
    <n v="1"/>
    <n v="575.50760783999999"/>
    <x v="0"/>
    <m/>
    <m/>
  </r>
  <r>
    <x v="0"/>
    <x v="27"/>
    <x v="11"/>
    <s v="Peru"/>
    <x v="0"/>
    <n v="40700"/>
    <s v="Revenues - Third Parties"/>
    <m/>
    <x v="0"/>
    <n v="2026"/>
    <n v="5"/>
    <s v="USD"/>
    <n v="1436.5712215799997"/>
    <n v="1"/>
    <n v="1436.5712215799997"/>
    <x v="0"/>
    <m/>
    <m/>
  </r>
  <r>
    <x v="0"/>
    <x v="27"/>
    <x v="11"/>
    <s v="Peru"/>
    <x v="3"/>
    <n v="40700"/>
    <s v="Revenues - Third Parties"/>
    <m/>
    <x v="24"/>
    <n v="2026"/>
    <n v="5"/>
    <s v="USD"/>
    <n v="96.292997459999995"/>
    <n v="1"/>
    <n v="96.292997459999995"/>
    <x v="0"/>
    <m/>
    <m/>
  </r>
  <r>
    <x v="0"/>
    <x v="27"/>
    <x v="11"/>
    <s v="Peru"/>
    <x v="3"/>
    <n v="40700"/>
    <s v="Revenues - Third Parties"/>
    <m/>
    <x v="25"/>
    <n v="2026"/>
    <n v="5"/>
    <s v="USD"/>
    <n v="240.16989941999998"/>
    <n v="1"/>
    <n v="240.16989941999998"/>
    <x v="0"/>
    <m/>
    <m/>
  </r>
  <r>
    <x v="0"/>
    <x v="27"/>
    <x v="11"/>
    <s v="Peru"/>
    <x v="1"/>
    <n v="40700"/>
    <s v="Revenues - Third Parties"/>
    <m/>
    <x v="5"/>
    <n v="2026"/>
    <n v="5"/>
    <s v="USD"/>
    <n v="360.81744335999997"/>
    <n v="1"/>
    <n v="360.81744335999997"/>
    <x v="0"/>
    <m/>
    <m/>
  </r>
  <r>
    <x v="0"/>
    <x v="27"/>
    <x v="11"/>
    <s v="Peru"/>
    <x v="1"/>
    <n v="40700"/>
    <s v="Revenues - Third Parties"/>
    <m/>
    <x v="6"/>
    <n v="2026"/>
    <n v="5"/>
    <s v="USD"/>
    <n v="1438.7690196000001"/>
    <n v="1"/>
    <n v="1438.7690196000001"/>
    <x v="0"/>
    <m/>
    <m/>
  </r>
  <r>
    <x v="0"/>
    <x v="27"/>
    <x v="11"/>
    <s v="Peru"/>
    <x v="0"/>
    <n v="40700"/>
    <s v="Revenues - Third Parties"/>
    <m/>
    <x v="22"/>
    <n v="2026"/>
    <n v="5"/>
    <s v="USD"/>
    <n v="249.5044068"/>
    <n v="1"/>
    <n v="249.5044068"/>
    <x v="0"/>
    <n v="1"/>
    <m/>
  </r>
  <r>
    <x v="0"/>
    <x v="28"/>
    <x v="15"/>
    <s v="Peru"/>
    <x v="0"/>
    <n v="40700"/>
    <s v="Revenues - Third Parties"/>
    <m/>
    <x v="0"/>
    <n v="2026"/>
    <n v="5"/>
    <s v="USD"/>
    <n v="621.57000000000005"/>
    <n v="1"/>
    <n v="621.57000000000005"/>
    <x v="0"/>
    <m/>
    <m/>
  </r>
  <r>
    <x v="0"/>
    <x v="28"/>
    <x v="15"/>
    <s v="Peru"/>
    <x v="1"/>
    <n v="40700"/>
    <s v="Revenues - Third Parties"/>
    <m/>
    <x v="17"/>
    <n v="2026"/>
    <n v="5"/>
    <s v="USD"/>
    <n v="371.12"/>
    <n v="1"/>
    <n v="371.12"/>
    <x v="0"/>
    <m/>
    <m/>
  </r>
  <r>
    <x v="0"/>
    <x v="29"/>
    <x v="12"/>
    <s v="Peru"/>
    <x v="2"/>
    <n v="40700"/>
    <s v="Revenues - Third Parties"/>
    <m/>
    <x v="8"/>
    <n v="2026"/>
    <n v="5"/>
    <s v="USD"/>
    <n v="247.41430350000005"/>
    <n v="1"/>
    <n v="247.41430350000005"/>
    <x v="0"/>
    <n v="1"/>
    <m/>
  </r>
  <r>
    <x v="0"/>
    <x v="29"/>
    <x v="12"/>
    <s v="Peru"/>
    <x v="0"/>
    <n v="40700"/>
    <s v="Revenues - Third Parties"/>
    <m/>
    <x v="9"/>
    <n v="2026"/>
    <n v="5"/>
    <s v="USD"/>
    <n v="709.09350400000005"/>
    <n v="1"/>
    <n v="709.09350400000005"/>
    <x v="0"/>
    <n v="1"/>
    <m/>
  </r>
  <r>
    <x v="0"/>
    <x v="29"/>
    <x v="12"/>
    <s v="Peru"/>
    <x v="0"/>
    <n v="40700"/>
    <s v="Revenues - Third Parties"/>
    <m/>
    <x v="11"/>
    <n v="2026"/>
    <n v="5"/>
    <s v="USD"/>
    <n v="791.19476800000007"/>
    <n v="1"/>
    <n v="791.19476800000007"/>
    <x v="0"/>
    <m/>
    <m/>
  </r>
  <r>
    <x v="0"/>
    <x v="29"/>
    <x v="12"/>
    <s v="Peru"/>
    <x v="0"/>
    <n v="40700"/>
    <s v="Revenues - Third Parties"/>
    <m/>
    <x v="0"/>
    <n v="2026"/>
    <n v="5"/>
    <s v="USD"/>
    <n v="1974.9617335000003"/>
    <n v="1"/>
    <n v="1974.9617335000003"/>
    <x v="0"/>
    <m/>
    <m/>
  </r>
  <r>
    <x v="0"/>
    <x v="29"/>
    <x v="12"/>
    <s v="Peru"/>
    <x v="1"/>
    <n v="40700"/>
    <s v="Revenues - Third Parties"/>
    <m/>
    <x v="17"/>
    <n v="2026"/>
    <n v="5"/>
    <s v="USD"/>
    <n v="2962.4617470000003"/>
    <n v="1"/>
    <n v="2962.4617470000003"/>
    <x v="0"/>
    <m/>
    <m/>
  </r>
  <r>
    <x v="0"/>
    <x v="29"/>
    <x v="12"/>
    <s v="Peru"/>
    <x v="0"/>
    <n v="40700"/>
    <s v="Revenues - Third Parties"/>
    <m/>
    <x v="26"/>
    <n v="2026"/>
    <n v="5"/>
    <s v="USD"/>
    <n v="308.69666800000005"/>
    <n v="1"/>
    <n v="308.69666800000005"/>
    <x v="0"/>
    <n v="1"/>
    <m/>
  </r>
  <r>
    <x v="0"/>
    <x v="30"/>
    <x v="7"/>
    <s v="Peru"/>
    <x v="1"/>
    <n v="40900"/>
    <s v="Revenues- IC"/>
    <m/>
    <x v="29"/>
    <n v="2026"/>
    <n v="5"/>
    <s v="USD"/>
    <n v="163.92"/>
    <n v="1"/>
    <n v="163.92"/>
    <x v="0"/>
    <m/>
    <m/>
  </r>
  <r>
    <x v="0"/>
    <x v="30"/>
    <x v="7"/>
    <s v="Peru"/>
    <x v="0"/>
    <n v="40900"/>
    <s v="Revenues- IC"/>
    <m/>
    <x v="0"/>
    <n v="2026"/>
    <n v="5"/>
    <s v="USD"/>
    <n v="1386.88"/>
    <n v="1"/>
    <n v="1386.88"/>
    <x v="0"/>
    <m/>
    <m/>
  </r>
  <r>
    <x v="0"/>
    <x v="30"/>
    <x v="7"/>
    <s v="Peru"/>
    <x v="1"/>
    <n v="40900"/>
    <s v="Revenues- IC"/>
    <m/>
    <x v="17"/>
    <n v="2026"/>
    <n v="5"/>
    <s v="USD"/>
    <n v="311.74"/>
    <n v="1"/>
    <n v="311.74"/>
    <x v="0"/>
    <m/>
    <m/>
  </r>
  <r>
    <x v="0"/>
    <x v="30"/>
    <x v="7"/>
    <s v="Peru"/>
    <x v="1"/>
    <n v="40900"/>
    <s v="Revenues- IC"/>
    <m/>
    <x v="6"/>
    <n v="2026"/>
    <n v="5"/>
    <s v="USD"/>
    <n v="326.82"/>
    <n v="1"/>
    <n v="326.82"/>
    <x v="0"/>
    <m/>
    <m/>
  </r>
  <r>
    <x v="7"/>
    <x v="31"/>
    <x v="16"/>
    <s v="Peru"/>
    <x v="0"/>
    <n v="40700"/>
    <s v="Revenues - Third Parties"/>
    <m/>
    <x v="30"/>
    <n v="2026"/>
    <n v="5"/>
    <s v="USD"/>
    <n v="86.19"/>
    <n v="1"/>
    <n v="86.19"/>
    <x v="0"/>
    <m/>
    <m/>
  </r>
  <r>
    <x v="3"/>
    <x v="32"/>
    <x v="4"/>
    <s v="Peru"/>
    <x v="0"/>
    <n v="40700"/>
    <s v="Revenues - Third Parties"/>
    <m/>
    <x v="13"/>
    <n v="2026"/>
    <n v="5"/>
    <s v="USD"/>
    <n v="229.49489999999997"/>
    <n v="1"/>
    <n v="229.49489999999997"/>
    <x v="0"/>
    <m/>
    <m/>
  </r>
  <r>
    <x v="3"/>
    <x v="32"/>
    <x v="4"/>
    <s v="Peru"/>
    <x v="0"/>
    <n v="40700"/>
    <s v="Revenues - Third Parties"/>
    <m/>
    <x v="0"/>
    <n v="2026"/>
    <n v="5"/>
    <s v="USD"/>
    <n v="404.99099999999999"/>
    <n v="1"/>
    <n v="404.99099999999999"/>
    <x v="0"/>
    <m/>
    <m/>
  </r>
  <r>
    <x v="3"/>
    <x v="32"/>
    <x v="4"/>
    <s v="Peru"/>
    <x v="1"/>
    <n v="40700"/>
    <s v="Revenues - Third Parties"/>
    <m/>
    <x v="17"/>
    <n v="2026"/>
    <n v="5"/>
    <s v="USD"/>
    <n v="769.48289999999997"/>
    <n v="1"/>
    <n v="769.48289999999997"/>
    <x v="0"/>
    <m/>
    <m/>
  </r>
  <r>
    <x v="3"/>
    <x v="32"/>
    <x v="4"/>
    <s v="Peru"/>
    <x v="0"/>
    <n v="40700"/>
    <s v="Revenues - Third Parties"/>
    <m/>
    <x v="26"/>
    <n v="2026"/>
    <n v="5"/>
    <s v="USD"/>
    <n v="73.08737579999999"/>
    <n v="1"/>
    <n v="73.08737579999999"/>
    <x v="0"/>
    <n v="1"/>
    <m/>
  </r>
  <r>
    <x v="3"/>
    <x v="33"/>
    <x v="4"/>
    <s v="Peru"/>
    <x v="0"/>
    <n v="40700"/>
    <s v="Revenues - Third Parties"/>
    <m/>
    <x v="13"/>
    <n v="2026"/>
    <n v="5"/>
    <s v="USD"/>
    <n v="128.24714999999998"/>
    <n v="1"/>
    <n v="128.24714999999998"/>
    <x v="0"/>
    <m/>
    <m/>
  </r>
  <r>
    <x v="3"/>
    <x v="33"/>
    <x v="4"/>
    <s v="Peru"/>
    <x v="0"/>
    <n v="40700"/>
    <s v="Revenues - Third Parties"/>
    <m/>
    <x v="0"/>
    <n v="2026"/>
    <n v="5"/>
    <s v="USD"/>
    <n v="404.99099999999999"/>
    <n v="1"/>
    <n v="404.99099999999999"/>
    <x v="0"/>
    <m/>
    <m/>
  </r>
  <r>
    <x v="3"/>
    <x v="33"/>
    <x v="4"/>
    <s v="Peru"/>
    <x v="1"/>
    <n v="40700"/>
    <s v="Revenues - Third Parties"/>
    <m/>
    <x v="17"/>
    <n v="2026"/>
    <n v="5"/>
    <s v="USD"/>
    <n v="256.49429999999995"/>
    <n v="1"/>
    <n v="256.49429999999995"/>
    <x v="0"/>
    <m/>
    <m/>
  </r>
  <r>
    <x v="3"/>
    <x v="33"/>
    <x v="4"/>
    <s v="Peru"/>
    <x v="0"/>
    <n v="40700"/>
    <s v="Revenues - Third Parties"/>
    <m/>
    <x v="26"/>
    <n v="2026"/>
    <n v="5"/>
    <s v="USD"/>
    <n v="37.394168999999998"/>
    <n v="1"/>
    <n v="37.394168999999998"/>
    <x v="0"/>
    <n v="1"/>
    <m/>
  </r>
  <r>
    <x v="7"/>
    <x v="34"/>
    <x v="16"/>
    <s v="Peru"/>
    <x v="0"/>
    <n v="40700"/>
    <s v="Revenues - Third Parties"/>
    <m/>
    <x v="0"/>
    <n v="2026"/>
    <n v="5"/>
    <s v="USD"/>
    <n v="775.66"/>
    <n v="1"/>
    <n v="775.66"/>
    <x v="0"/>
    <m/>
    <m/>
  </r>
  <r>
    <x v="7"/>
    <x v="34"/>
    <x v="16"/>
    <s v="Peru"/>
    <x v="3"/>
    <n v="40700"/>
    <s v="Revenues - Third Parties"/>
    <m/>
    <x v="24"/>
    <n v="2026"/>
    <n v="5"/>
    <s v="USD"/>
    <n v="68.95"/>
    <n v="1"/>
    <n v="68.95"/>
    <x v="0"/>
    <m/>
    <m/>
  </r>
  <r>
    <x v="7"/>
    <x v="34"/>
    <x v="16"/>
    <s v="Peru"/>
    <x v="3"/>
    <n v="40700"/>
    <s v="Revenues - Third Parties"/>
    <m/>
    <x v="25"/>
    <n v="2026"/>
    <n v="5"/>
    <s v="USD"/>
    <n v="172.38"/>
    <n v="1"/>
    <n v="172.38"/>
    <x v="0"/>
    <m/>
    <m/>
  </r>
  <r>
    <x v="7"/>
    <x v="34"/>
    <x v="16"/>
    <s v="Peru"/>
    <x v="1"/>
    <n v="40700"/>
    <s v="Revenues - Third Parties"/>
    <m/>
    <x v="5"/>
    <n v="2026"/>
    <n v="5"/>
    <s v="USD"/>
    <n v="389.07"/>
    <n v="1"/>
    <n v="389.07"/>
    <x v="0"/>
    <m/>
    <m/>
  </r>
  <r>
    <x v="7"/>
    <x v="34"/>
    <x v="16"/>
    <s v="Peru"/>
    <x v="1"/>
    <n v="40700"/>
    <s v="Revenues - Third Parties"/>
    <m/>
    <x v="6"/>
    <n v="2026"/>
    <n v="5"/>
    <s v="USD"/>
    <n v="1034.24"/>
    <n v="1"/>
    <n v="1034.24"/>
    <x v="0"/>
    <m/>
    <m/>
  </r>
  <r>
    <x v="3"/>
    <x v="35"/>
    <x v="4"/>
    <s v="Peru"/>
    <x v="2"/>
    <n v="40700"/>
    <s v="Revenues - Third Parties"/>
    <m/>
    <x v="8"/>
    <n v="2026"/>
    <n v="5"/>
    <s v="USD"/>
    <n v="227.92893479999998"/>
    <n v="1"/>
    <n v="227.92893479999998"/>
    <x v="0"/>
    <n v="1"/>
    <m/>
  </r>
  <r>
    <x v="3"/>
    <x v="35"/>
    <x v="4"/>
    <s v="Peru"/>
    <x v="0"/>
    <n v="40700"/>
    <s v="Revenues - Third Parties"/>
    <m/>
    <x v="13"/>
    <n v="2026"/>
    <n v="5"/>
    <s v="USD"/>
    <n v="344.24234999999999"/>
    <n v="1"/>
    <n v="344.24234999999999"/>
    <x v="0"/>
    <m/>
    <m/>
  </r>
  <r>
    <x v="3"/>
    <x v="35"/>
    <x v="4"/>
    <s v="Peru"/>
    <x v="0"/>
    <n v="40700"/>
    <s v="Revenues - Third Parties"/>
    <m/>
    <x v="0"/>
    <n v="2026"/>
    <n v="5"/>
    <s v="USD"/>
    <n v="404.99099999999999"/>
    <n v="1"/>
    <n v="404.99099999999999"/>
    <x v="0"/>
    <m/>
    <m/>
  </r>
  <r>
    <x v="3"/>
    <x v="35"/>
    <x v="4"/>
    <s v="Peru"/>
    <x v="1"/>
    <n v="40700"/>
    <s v="Revenues - Third Parties"/>
    <m/>
    <x v="17"/>
    <n v="2026"/>
    <n v="5"/>
    <s v="USD"/>
    <n v="1154.22435"/>
    <n v="1"/>
    <n v="1154.22435"/>
    <x v="0"/>
    <m/>
    <m/>
  </r>
  <r>
    <x v="3"/>
    <x v="35"/>
    <x v="4"/>
    <s v="Peru"/>
    <x v="0"/>
    <n v="40700"/>
    <s v="Revenues - Third Parties"/>
    <m/>
    <x v="26"/>
    <n v="2026"/>
    <n v="5"/>
    <s v="USD"/>
    <n v="109.63106369999998"/>
    <n v="1"/>
    <n v="109.63106369999998"/>
    <x v="0"/>
    <n v="1"/>
    <m/>
  </r>
  <r>
    <x v="3"/>
    <x v="36"/>
    <x v="4"/>
    <s v="Peru"/>
    <x v="2"/>
    <n v="40700"/>
    <s v="Revenues - Third Parties"/>
    <m/>
    <x v="8"/>
    <n v="2026"/>
    <n v="5"/>
    <s v="USD"/>
    <n v="516.01253279999992"/>
    <n v="1"/>
    <n v="516.01253279999992"/>
    <x v="0"/>
    <n v="1"/>
    <m/>
  </r>
  <r>
    <x v="3"/>
    <x v="36"/>
    <x v="4"/>
    <s v="Peru"/>
    <x v="0"/>
    <n v="40700"/>
    <s v="Revenues - Third Parties"/>
    <m/>
    <x v="14"/>
    <n v="2026"/>
    <n v="5"/>
    <s v="USD"/>
    <n v="1020.5233211999999"/>
    <n v="1"/>
    <n v="1020.5233211999999"/>
    <x v="0"/>
    <n v="1"/>
    <m/>
  </r>
  <r>
    <x v="3"/>
    <x v="36"/>
    <x v="4"/>
    <s v="Peru"/>
    <x v="0"/>
    <n v="40700"/>
    <s v="Revenues - Third Parties"/>
    <m/>
    <x v="15"/>
    <n v="2026"/>
    <n v="5"/>
    <s v="USD"/>
    <n v="512.98859999999991"/>
    <n v="1"/>
    <n v="512.98859999999991"/>
    <x v="0"/>
    <m/>
    <m/>
  </r>
  <r>
    <x v="3"/>
    <x v="36"/>
    <x v="4"/>
    <s v="Peru"/>
    <x v="0"/>
    <n v="40700"/>
    <s v="Revenues - Third Parties"/>
    <m/>
    <x v="0"/>
    <n v="2026"/>
    <n v="5"/>
    <s v="USD"/>
    <n v="404.99099999999999"/>
    <n v="1"/>
    <n v="404.99099999999999"/>
    <x v="0"/>
    <m/>
    <m/>
  </r>
  <r>
    <x v="3"/>
    <x v="36"/>
    <x v="4"/>
    <s v="Peru"/>
    <x v="1"/>
    <n v="40700"/>
    <s v="Revenues - Third Parties"/>
    <m/>
    <x v="7"/>
    <n v="2026"/>
    <n v="5"/>
    <s v="USD"/>
    <n v="620.98619999999994"/>
    <n v="1"/>
    <n v="620.98619999999994"/>
    <x v="0"/>
    <m/>
    <m/>
  </r>
  <r>
    <x v="3"/>
    <x v="36"/>
    <x v="4"/>
    <s v="Peru"/>
    <x v="0"/>
    <n v="40700"/>
    <s v="Revenues - Third Parties"/>
    <m/>
    <x v="22"/>
    <n v="2026"/>
    <n v="5"/>
    <s v="USD"/>
    <n v="146.17475159999998"/>
    <n v="1"/>
    <n v="146.17475159999998"/>
    <x v="0"/>
    <n v="1"/>
    <m/>
  </r>
  <r>
    <x v="4"/>
    <x v="37"/>
    <x v="5"/>
    <s v="Peru"/>
    <x v="0"/>
    <n v="40700"/>
    <s v="Revenues - Third Parties"/>
    <m/>
    <x v="0"/>
    <n v="2026"/>
    <n v="5"/>
    <s v="USD"/>
    <n v="369.9"/>
    <n v="1"/>
    <n v="369.9"/>
    <x v="0"/>
    <m/>
    <m/>
  </r>
  <r>
    <x v="4"/>
    <x v="37"/>
    <x v="5"/>
    <s v="Peru"/>
    <x v="1"/>
    <n v="40700"/>
    <s v="Revenues - Third Parties"/>
    <m/>
    <x v="7"/>
    <n v="2026"/>
    <n v="5"/>
    <s v="USD"/>
    <n v="567.17999999999995"/>
    <n v="1"/>
    <n v="567.17999999999995"/>
    <x v="0"/>
    <m/>
    <m/>
  </r>
  <r>
    <x v="3"/>
    <x v="38"/>
    <x v="4"/>
    <s v="Peru"/>
    <x v="2"/>
    <n v="40700"/>
    <s v="Revenues - Third Parties"/>
    <m/>
    <x v="8"/>
    <n v="2026"/>
    <n v="5"/>
    <s v="USD"/>
    <n v="243.04859879999998"/>
    <n v="1"/>
    <n v="243.04859879999998"/>
    <x v="0"/>
    <n v="1"/>
    <m/>
  </r>
  <r>
    <x v="3"/>
    <x v="38"/>
    <x v="4"/>
    <s v="Peru"/>
    <x v="0"/>
    <n v="40700"/>
    <s v="Revenues - Third Parties"/>
    <m/>
    <x v="18"/>
    <n v="2026"/>
    <n v="5"/>
    <s v="USD"/>
    <n v="473.02948799999996"/>
    <n v="1"/>
    <n v="473.02948799999996"/>
    <x v="0"/>
    <n v="1"/>
    <m/>
  </r>
  <r>
    <x v="3"/>
    <x v="38"/>
    <x v="4"/>
    <s v="Peru"/>
    <x v="0"/>
    <n v="40700"/>
    <s v="Revenues - Third Parties"/>
    <m/>
    <x v="15"/>
    <n v="2026"/>
    <n v="5"/>
    <s v="USD"/>
    <n v="256.49429999999995"/>
    <n v="1"/>
    <n v="256.49429999999995"/>
    <x v="0"/>
    <m/>
    <m/>
  </r>
  <r>
    <x v="3"/>
    <x v="38"/>
    <x v="4"/>
    <s v="Peru"/>
    <x v="0"/>
    <n v="40700"/>
    <s v="Revenues - Third Parties"/>
    <m/>
    <x v="0"/>
    <n v="2026"/>
    <n v="5"/>
    <s v="USD"/>
    <n v="404.99099999999999"/>
    <n v="1"/>
    <n v="404.99099999999999"/>
    <x v="0"/>
    <m/>
    <m/>
  </r>
  <r>
    <x v="3"/>
    <x v="38"/>
    <x v="4"/>
    <s v="Peru"/>
    <x v="1"/>
    <n v="40700"/>
    <s v="Revenues - Third Parties"/>
    <m/>
    <x v="7"/>
    <n v="2026"/>
    <n v="5"/>
    <s v="USD"/>
    <n v="931.47929999999997"/>
    <n v="1"/>
    <n v="931.47929999999997"/>
    <x v="0"/>
    <m/>
    <m/>
  </r>
  <r>
    <x v="3"/>
    <x v="38"/>
    <x v="4"/>
    <s v="Peru"/>
    <x v="0"/>
    <n v="40700"/>
    <s v="Revenues - Third Parties"/>
    <m/>
    <x v="22"/>
    <n v="2026"/>
    <n v="5"/>
    <s v="USD"/>
    <n v="59.182684799999997"/>
    <n v="1"/>
    <n v="59.182684799999997"/>
    <x v="0"/>
    <n v="1"/>
    <m/>
  </r>
  <r>
    <x v="3"/>
    <x v="39"/>
    <x v="4"/>
    <s v="Peru"/>
    <x v="0"/>
    <n v="40700"/>
    <s v="Revenues - Third Parties"/>
    <m/>
    <x v="0"/>
    <n v="2026"/>
    <n v="5"/>
    <s v="USD"/>
    <n v="404.99099999999999"/>
    <n v="1"/>
    <n v="404.99099999999999"/>
    <x v="0"/>
    <m/>
    <m/>
  </r>
  <r>
    <x v="3"/>
    <x v="39"/>
    <x v="4"/>
    <s v="Peru"/>
    <x v="1"/>
    <n v="40700"/>
    <s v="Revenues - Third Parties"/>
    <m/>
    <x v="7"/>
    <n v="2026"/>
    <n v="5"/>
    <s v="USD"/>
    <n v="1241.9723999999999"/>
    <n v="1"/>
    <n v="1241.9723999999999"/>
    <x v="0"/>
    <m/>
    <m/>
  </r>
  <r>
    <x v="7"/>
    <x v="40"/>
    <x v="16"/>
    <s v="Peru"/>
    <x v="0"/>
    <n v="40700"/>
    <s v="Revenues - Third Parties"/>
    <m/>
    <x v="0"/>
    <n v="2026"/>
    <n v="5"/>
    <s v="USD"/>
    <n v="775.66"/>
    <n v="1"/>
    <n v="775.66"/>
    <x v="0"/>
    <m/>
    <m/>
  </r>
  <r>
    <x v="7"/>
    <x v="40"/>
    <x v="16"/>
    <s v="Peru"/>
    <x v="1"/>
    <n v="40700"/>
    <s v="Revenues - Third Parties"/>
    <m/>
    <x v="5"/>
    <n v="2026"/>
    <n v="5"/>
    <s v="USD"/>
    <n v="129.69"/>
    <n v="1"/>
    <n v="129.69"/>
    <x v="0"/>
    <m/>
    <m/>
  </r>
  <r>
    <x v="3"/>
    <x v="41"/>
    <x v="4"/>
    <s v="Peru"/>
    <x v="0"/>
    <n v="40700"/>
    <s v="Revenues - Third Parties"/>
    <m/>
    <x v="12"/>
    <n v="2026"/>
    <n v="5"/>
    <s v="USD"/>
    <n v="53.458811999999995"/>
    <n v="1"/>
    <n v="53.458811999999995"/>
    <x v="0"/>
    <m/>
    <m/>
  </r>
  <r>
    <x v="3"/>
    <x v="41"/>
    <x v="4"/>
    <s v="Peru"/>
    <x v="0"/>
    <n v="40700"/>
    <s v="Revenues - Third Parties"/>
    <m/>
    <x v="9"/>
    <n v="2026"/>
    <n v="5"/>
    <s v="USD"/>
    <n v="229.29240449999998"/>
    <n v="1"/>
    <n v="229.29240449999998"/>
    <x v="0"/>
    <n v="1"/>
    <m/>
  </r>
  <r>
    <x v="3"/>
    <x v="41"/>
    <x v="4"/>
    <s v="Peru"/>
    <x v="0"/>
    <n v="40700"/>
    <s v="Revenues - Third Parties"/>
    <m/>
    <x v="10"/>
    <n v="2026"/>
    <n v="5"/>
    <s v="USD"/>
    <n v="659.51434380000001"/>
    <n v="1"/>
    <n v="659.51434380000001"/>
    <x v="0"/>
    <n v="1"/>
    <m/>
  </r>
  <r>
    <x v="3"/>
    <x v="41"/>
    <x v="4"/>
    <s v="Peru"/>
    <x v="0"/>
    <n v="40700"/>
    <s v="Revenues - Third Parties"/>
    <m/>
    <x v="11"/>
    <n v="2026"/>
    <n v="5"/>
    <s v="USD"/>
    <n v="388.5888645"/>
    <n v="1"/>
    <n v="388.5888645"/>
    <x v="0"/>
    <m/>
    <m/>
  </r>
  <r>
    <x v="3"/>
    <x v="41"/>
    <x v="4"/>
    <s v="Peru"/>
    <x v="0"/>
    <n v="40700"/>
    <s v="Revenues - Third Parties"/>
    <m/>
    <x v="0"/>
    <n v="2026"/>
    <n v="5"/>
    <s v="USD"/>
    <n v="409.04090999999994"/>
    <n v="1"/>
    <n v="409.04090999999994"/>
    <x v="0"/>
    <m/>
    <m/>
  </r>
  <r>
    <x v="3"/>
    <x v="41"/>
    <x v="4"/>
    <s v="Peru"/>
    <x v="1"/>
    <n v="40700"/>
    <s v="Revenues - Third Parties"/>
    <m/>
    <x v="3"/>
    <n v="2026"/>
    <n v="5"/>
    <s v="USD"/>
    <n v="518.11848599999996"/>
    <n v="1"/>
    <n v="518.11848599999996"/>
    <x v="0"/>
    <m/>
    <m/>
  </r>
  <r>
    <x v="3"/>
    <x v="41"/>
    <x v="4"/>
    <s v="Peru"/>
    <x v="2"/>
    <n v="40700"/>
    <s v="Revenues - Third Parties"/>
    <m/>
    <x v="8"/>
    <n v="2026"/>
    <n v="5"/>
    <s v="USD"/>
    <n v="736.57063139999991"/>
    <n v="1"/>
    <n v="736.57063139999991"/>
    <x v="0"/>
    <n v="1"/>
    <m/>
  </r>
  <r>
    <x v="3"/>
    <x v="41"/>
    <x v="4"/>
    <s v="Peru"/>
    <x v="0"/>
    <n v="40700"/>
    <s v="Revenues - Third Parties"/>
    <m/>
    <x v="14"/>
    <n v="2026"/>
    <n v="5"/>
    <s v="USD"/>
    <n v="765.39249089999998"/>
    <n v="1"/>
    <n v="765.39249089999998"/>
    <x v="0"/>
    <n v="1"/>
    <m/>
  </r>
  <r>
    <x v="3"/>
    <x v="41"/>
    <x v="4"/>
    <s v="Peru"/>
    <x v="0"/>
    <n v="40700"/>
    <s v="Revenues - Third Parties"/>
    <m/>
    <x v="15"/>
    <n v="2026"/>
    <n v="5"/>
    <s v="USD"/>
    <n v="384.74144999999999"/>
    <n v="1"/>
    <n v="384.74144999999999"/>
    <x v="0"/>
    <m/>
    <m/>
  </r>
  <r>
    <x v="3"/>
    <x v="41"/>
    <x v="4"/>
    <s v="Peru"/>
    <x v="1"/>
    <n v="40700"/>
    <s v="Revenues - Third Parties"/>
    <m/>
    <x v="31"/>
    <n v="2026"/>
    <n v="5"/>
    <s v="USD"/>
    <n v="1552.4654999999998"/>
    <n v="1"/>
    <n v="1552.4654999999998"/>
    <x v="0"/>
    <m/>
    <m/>
  </r>
  <r>
    <x v="3"/>
    <x v="42"/>
    <x v="4"/>
    <s v="Peru"/>
    <x v="1"/>
    <n v="40700"/>
    <s v="Revenues - Third Parties"/>
    <m/>
    <x v="32"/>
    <n v="2026"/>
    <n v="5"/>
    <s v="USD"/>
    <n v="818.08181999999988"/>
    <n v="1"/>
    <n v="818.08181999999988"/>
    <x v="0"/>
    <m/>
    <m/>
  </r>
  <r>
    <x v="3"/>
    <x v="42"/>
    <x v="4"/>
    <s v="Peru"/>
    <x v="0"/>
    <n v="40700"/>
    <s v="Revenues - Third Parties"/>
    <m/>
    <x v="1"/>
    <n v="2026"/>
    <n v="5"/>
    <s v="USD"/>
    <n v="245.42454599999999"/>
    <n v="1"/>
    <n v="245.42454599999999"/>
    <x v="0"/>
    <m/>
    <m/>
  </r>
  <r>
    <x v="3"/>
    <x v="43"/>
    <x v="4"/>
    <s v="Peru"/>
    <x v="2"/>
    <n v="40700"/>
    <s v="Revenues - Third Parties"/>
    <m/>
    <x v="8"/>
    <n v="2026"/>
    <n v="5"/>
    <s v="USD"/>
    <n v="836.76540479999994"/>
    <n v="1"/>
    <n v="836.76540479999994"/>
    <x v="0"/>
    <n v="1"/>
    <m/>
  </r>
  <r>
    <x v="3"/>
    <x v="43"/>
    <x v="4"/>
    <s v="Peru"/>
    <x v="0"/>
    <n v="40700"/>
    <s v="Revenues - Third Parties"/>
    <m/>
    <x v="9"/>
    <n v="2026"/>
    <n v="5"/>
    <s v="USD"/>
    <n v="191.29074899999998"/>
    <n v="1"/>
    <n v="191.29074899999998"/>
    <x v="0"/>
    <n v="1"/>
    <m/>
  </r>
  <r>
    <x v="3"/>
    <x v="43"/>
    <x v="4"/>
    <s v="Peru"/>
    <x v="0"/>
    <n v="40700"/>
    <s v="Revenues - Third Parties"/>
    <m/>
    <x v="11"/>
    <n v="2026"/>
    <n v="5"/>
    <s v="USD"/>
    <n v="114.74744999999999"/>
    <n v="1"/>
    <n v="114.74744999999999"/>
    <x v="0"/>
    <m/>
    <m/>
  </r>
  <r>
    <x v="3"/>
    <x v="43"/>
    <x v="4"/>
    <s v="Peru"/>
    <x v="0"/>
    <n v="40700"/>
    <s v="Revenues - Third Parties"/>
    <m/>
    <x v="0"/>
    <n v="2026"/>
    <n v="5"/>
    <s v="USD"/>
    <n v="404.99099999999999"/>
    <n v="1"/>
    <n v="404.99099999999999"/>
    <x v="0"/>
    <m/>
    <m/>
  </r>
  <r>
    <x v="3"/>
    <x v="43"/>
    <x v="4"/>
    <s v="Peru"/>
    <x v="0"/>
    <n v="40700"/>
    <s v="Revenues - Third Parties"/>
    <m/>
    <x v="16"/>
    <n v="2026"/>
    <n v="5"/>
    <s v="USD"/>
    <n v="242.99459999999999"/>
    <n v="1"/>
    <n v="242.99459999999999"/>
    <x v="0"/>
    <m/>
    <m/>
  </r>
  <r>
    <x v="3"/>
    <x v="43"/>
    <x v="4"/>
    <s v="Peru"/>
    <x v="1"/>
    <n v="40700"/>
    <s v="Revenues - Third Parties"/>
    <m/>
    <x v="3"/>
    <n v="2026"/>
    <n v="5"/>
    <s v="USD"/>
    <n v="897.73004999999989"/>
    <n v="1"/>
    <n v="897.73004999999989"/>
    <x v="0"/>
    <m/>
    <m/>
  </r>
  <r>
    <x v="3"/>
    <x v="43"/>
    <x v="4"/>
    <s v="Peru"/>
    <x v="0"/>
    <n v="40700"/>
    <s v="Revenues - Third Parties"/>
    <m/>
    <x v="26"/>
    <n v="2026"/>
    <n v="5"/>
    <s v="USD"/>
    <n v="27.2153952"/>
    <n v="1"/>
    <n v="27.2153952"/>
    <x v="0"/>
    <n v="1"/>
    <m/>
  </r>
  <r>
    <x v="3"/>
    <x v="44"/>
    <x v="4"/>
    <s v="Peru"/>
    <x v="2"/>
    <n v="40700"/>
    <s v="Revenues - Third Parties"/>
    <m/>
    <x v="8"/>
    <n v="2026"/>
    <n v="5"/>
    <s v="USD"/>
    <n v="1237.8954905999999"/>
    <n v="1"/>
    <n v="1237.8954905999999"/>
    <x v="0"/>
    <n v="1"/>
    <m/>
  </r>
  <r>
    <x v="3"/>
    <x v="44"/>
    <x v="4"/>
    <s v="Peru"/>
    <x v="0"/>
    <n v="40700"/>
    <s v="Revenues - Third Parties"/>
    <m/>
    <x v="13"/>
    <n v="2026"/>
    <n v="5"/>
    <s v="USD"/>
    <n v="512.98859999999991"/>
    <n v="1"/>
    <n v="512.98859999999991"/>
    <x v="0"/>
    <m/>
    <m/>
  </r>
  <r>
    <x v="3"/>
    <x v="44"/>
    <x v="4"/>
    <s v="Peru"/>
    <x v="0"/>
    <n v="40700"/>
    <s v="Revenues - Third Parties"/>
    <m/>
    <x v="21"/>
    <n v="2026"/>
    <n v="5"/>
    <s v="USD"/>
    <n v="128.24714999999998"/>
    <n v="1"/>
    <n v="128.24714999999998"/>
    <x v="0"/>
    <m/>
    <m/>
  </r>
  <r>
    <x v="3"/>
    <x v="44"/>
    <x v="4"/>
    <s v="Peru"/>
    <x v="0"/>
    <n v="40700"/>
    <s v="Revenues - Third Parties"/>
    <m/>
    <x v="28"/>
    <n v="2026"/>
    <n v="5"/>
    <s v="USD"/>
    <n v="64.123574999999988"/>
    <n v="1"/>
    <n v="64.123574999999988"/>
    <x v="0"/>
    <m/>
    <m/>
  </r>
  <r>
    <x v="3"/>
    <x v="44"/>
    <x v="4"/>
    <s v="Peru"/>
    <x v="0"/>
    <n v="40700"/>
    <s v="Revenues - Third Parties"/>
    <m/>
    <x v="0"/>
    <n v="2026"/>
    <n v="5"/>
    <s v="USD"/>
    <n v="404.99099999999999"/>
    <n v="1"/>
    <n v="404.99099999999999"/>
    <x v="0"/>
    <m/>
    <m/>
  </r>
  <r>
    <x v="3"/>
    <x v="44"/>
    <x v="4"/>
    <s v="Peru"/>
    <x v="0"/>
    <n v="40700"/>
    <s v="Revenues - Third Parties"/>
    <m/>
    <x v="16"/>
    <n v="2026"/>
    <n v="5"/>
    <s v="USD"/>
    <n v="1214.973"/>
    <n v="1"/>
    <n v="1214.973"/>
    <x v="0"/>
    <m/>
    <m/>
  </r>
  <r>
    <x v="3"/>
    <x v="44"/>
    <x v="4"/>
    <s v="Peru"/>
    <x v="1"/>
    <n v="40700"/>
    <s v="Revenues - Third Parties"/>
    <m/>
    <x v="3"/>
    <n v="2026"/>
    <n v="5"/>
    <s v="USD"/>
    <n v="1154.22435"/>
    <n v="1"/>
    <n v="1154.22435"/>
    <x v="0"/>
    <m/>
    <m/>
  </r>
  <r>
    <x v="3"/>
    <x v="44"/>
    <x v="4"/>
    <s v="Peru"/>
    <x v="0"/>
    <n v="40700"/>
    <s v="Revenues - Third Parties"/>
    <m/>
    <x v="26"/>
    <n v="2026"/>
    <n v="5"/>
    <s v="USD"/>
    <n v="153.24859439999997"/>
    <n v="1"/>
    <n v="153.24859439999997"/>
    <x v="0"/>
    <n v="1"/>
    <m/>
  </r>
  <r>
    <x v="7"/>
    <x v="45"/>
    <x v="16"/>
    <s v="Peru"/>
    <x v="2"/>
    <n v="40700"/>
    <s v="Revenues - Third Parties"/>
    <m/>
    <x v="8"/>
    <n v="2026"/>
    <n v="5"/>
    <s v="USD"/>
    <n v="327.12"/>
    <n v="1"/>
    <n v="327.12"/>
    <x v="0"/>
    <n v="1"/>
    <m/>
  </r>
  <r>
    <x v="7"/>
    <x v="45"/>
    <x v="16"/>
    <s v="Peru"/>
    <x v="0"/>
    <n v="40700"/>
    <s v="Revenues - Third Parties"/>
    <m/>
    <x v="9"/>
    <n v="2026"/>
    <n v="5"/>
    <s v="USD"/>
    <n v="527.9"/>
    <n v="1"/>
    <n v="527.9"/>
    <x v="0"/>
    <n v="1"/>
    <m/>
  </r>
  <r>
    <x v="7"/>
    <x v="45"/>
    <x v="16"/>
    <s v="Peru"/>
    <x v="0"/>
    <n v="40700"/>
    <s v="Revenues - Third Parties"/>
    <m/>
    <x v="14"/>
    <n v="2026"/>
    <n v="5"/>
    <s v="USD"/>
    <n v="750"/>
    <n v="1"/>
    <n v="750"/>
    <x v="0"/>
    <n v="1"/>
    <m/>
  </r>
  <r>
    <x v="7"/>
    <x v="45"/>
    <x v="16"/>
    <s v="Peru"/>
    <x v="0"/>
    <n v="40700"/>
    <s v="Revenues - Third Parties"/>
    <m/>
    <x v="11"/>
    <n v="2026"/>
    <n v="5"/>
    <s v="USD"/>
    <n v="413.68"/>
    <n v="1"/>
    <n v="413.68"/>
    <x v="0"/>
    <m/>
    <m/>
  </r>
  <r>
    <x v="7"/>
    <x v="45"/>
    <x v="16"/>
    <s v="Peru"/>
    <x v="0"/>
    <n v="40700"/>
    <s v="Revenues - Third Parties"/>
    <m/>
    <x v="15"/>
    <n v="2026"/>
    <n v="5"/>
    <s v="USD"/>
    <n v="620.52"/>
    <n v="1"/>
    <n v="620.52"/>
    <x v="0"/>
    <m/>
    <m/>
  </r>
  <r>
    <x v="7"/>
    <x v="45"/>
    <x v="16"/>
    <s v="Peru"/>
    <x v="0"/>
    <n v="40700"/>
    <s v="Revenues - Third Parties"/>
    <m/>
    <x v="0"/>
    <n v="2026"/>
    <n v="5"/>
    <s v="USD"/>
    <n v="775.66"/>
    <n v="1"/>
    <n v="775.66"/>
    <x v="0"/>
    <m/>
    <m/>
  </r>
  <r>
    <x v="7"/>
    <x v="45"/>
    <x v="16"/>
    <s v="Peru"/>
    <x v="0"/>
    <n v="40700"/>
    <s v="Revenues - Third Parties"/>
    <m/>
    <x v="19"/>
    <n v="2026"/>
    <n v="5"/>
    <s v="USD"/>
    <n v="607.4"/>
    <n v="1"/>
    <n v="607.4"/>
    <x v="0"/>
    <m/>
    <m/>
  </r>
  <r>
    <x v="7"/>
    <x v="45"/>
    <x v="16"/>
    <s v="Peru"/>
    <x v="1"/>
    <n v="40700"/>
    <s v="Revenues - Third Parties"/>
    <m/>
    <x v="3"/>
    <n v="2026"/>
    <n v="5"/>
    <s v="USD"/>
    <n v="410.42"/>
    <n v="1"/>
    <n v="410.42"/>
    <x v="0"/>
    <m/>
    <m/>
  </r>
  <r>
    <x v="7"/>
    <x v="45"/>
    <x v="16"/>
    <s v="Peru"/>
    <x v="1"/>
    <n v="40700"/>
    <s v="Revenues - Third Parties"/>
    <m/>
    <x v="6"/>
    <n v="2026"/>
    <n v="5"/>
    <s v="USD"/>
    <n v="258.56"/>
    <n v="1"/>
    <n v="258.56"/>
    <x v="0"/>
    <m/>
    <m/>
  </r>
  <r>
    <x v="7"/>
    <x v="45"/>
    <x v="16"/>
    <s v="Peru"/>
    <x v="0"/>
    <n v="40700"/>
    <s v="Revenues - Third Parties"/>
    <m/>
    <x v="26"/>
    <n v="2026"/>
    <n v="5"/>
    <s v="USD"/>
    <n v="54.18"/>
    <n v="1"/>
    <n v="54.18"/>
    <x v="0"/>
    <n v="1"/>
    <m/>
  </r>
  <r>
    <x v="7"/>
    <x v="45"/>
    <x v="16"/>
    <s v="Peru"/>
    <x v="0"/>
    <n v="40700"/>
    <s v="Revenues - Third Parties"/>
    <m/>
    <x v="22"/>
    <n v="2026"/>
    <n v="5"/>
    <s v="USD"/>
    <n v="81.27"/>
    <n v="1"/>
    <n v="81.27"/>
    <x v="0"/>
    <n v="1"/>
    <m/>
  </r>
  <r>
    <x v="0"/>
    <x v="46"/>
    <x v="17"/>
    <s v="Peru"/>
    <x v="0"/>
    <n v="40700"/>
    <s v="Revenues - Third Parties"/>
    <m/>
    <x v="0"/>
    <n v="2026"/>
    <n v="5"/>
    <s v="USD"/>
    <n v="1477.9578264000002"/>
    <n v="1"/>
    <n v="1477.9578264000002"/>
    <x v="0"/>
    <m/>
    <m/>
  </r>
  <r>
    <x v="0"/>
    <x v="46"/>
    <x v="17"/>
    <s v="Peru"/>
    <x v="1"/>
    <n v="40700"/>
    <s v="Revenues - Third Parties"/>
    <m/>
    <x v="3"/>
    <n v="2026"/>
    <n v="5"/>
    <s v="USD"/>
    <n v="881.29246920000003"/>
    <n v="1"/>
    <n v="881.29246920000003"/>
    <x v="0"/>
    <m/>
    <m/>
  </r>
  <r>
    <x v="3"/>
    <x v="47"/>
    <x v="4"/>
    <s v="Peru"/>
    <x v="0"/>
    <n v="40700"/>
    <s v="Revenues - Third Parties"/>
    <m/>
    <x v="12"/>
    <n v="2026"/>
    <n v="5"/>
    <s v="USD"/>
    <n v="109.34756999999999"/>
    <n v="1"/>
    <n v="109.34756999999999"/>
    <x v="0"/>
    <m/>
    <m/>
  </r>
  <r>
    <x v="3"/>
    <x v="47"/>
    <x v="4"/>
    <s v="Peru"/>
    <x v="2"/>
    <n v="40700"/>
    <s v="Revenues - Third Parties"/>
    <m/>
    <x v="8"/>
    <n v="2026"/>
    <n v="5"/>
    <s v="USD"/>
    <n v="303.90524640000001"/>
    <n v="1"/>
    <n v="303.90524640000001"/>
    <x v="0"/>
    <n v="1"/>
    <m/>
  </r>
  <r>
    <x v="3"/>
    <x v="47"/>
    <x v="4"/>
    <s v="Peru"/>
    <x v="0"/>
    <n v="40700"/>
    <s v="Revenues - Third Parties"/>
    <m/>
    <x v="13"/>
    <n v="2026"/>
    <n v="5"/>
    <s v="USD"/>
    <n v="1032.72705"/>
    <n v="1"/>
    <n v="1032.72705"/>
    <x v="0"/>
    <m/>
    <m/>
  </r>
  <r>
    <x v="3"/>
    <x v="47"/>
    <x v="4"/>
    <s v="Peru"/>
    <x v="0"/>
    <n v="40700"/>
    <s v="Revenues - Third Parties"/>
    <m/>
    <x v="0"/>
    <n v="2026"/>
    <n v="5"/>
    <s v="USD"/>
    <n v="404.99099999999999"/>
    <n v="1"/>
    <n v="404.99099999999999"/>
    <x v="0"/>
    <m/>
    <m/>
  </r>
  <r>
    <x v="3"/>
    <x v="47"/>
    <x v="4"/>
    <s v="Peru"/>
    <x v="1"/>
    <n v="40700"/>
    <s v="Revenues - Third Parties"/>
    <m/>
    <x v="3"/>
    <n v="2026"/>
    <n v="5"/>
    <s v="USD"/>
    <n v="1667.2129499999999"/>
    <n v="1"/>
    <n v="1667.2129499999999"/>
    <x v="0"/>
    <m/>
    <m/>
  </r>
  <r>
    <x v="7"/>
    <x v="48"/>
    <x v="16"/>
    <s v="Peru"/>
    <x v="0"/>
    <n v="40700"/>
    <s v="Revenues - Third Parties"/>
    <m/>
    <x v="0"/>
    <n v="2026"/>
    <n v="5"/>
    <s v="USD"/>
    <n v="775.66"/>
    <n v="1"/>
    <n v="775.66"/>
    <x v="0"/>
    <m/>
    <m/>
  </r>
  <r>
    <x v="7"/>
    <x v="48"/>
    <x v="16"/>
    <s v="Peru"/>
    <x v="1"/>
    <n v="40700"/>
    <s v="Revenues - Third Parties"/>
    <m/>
    <x v="6"/>
    <n v="2026"/>
    <n v="5"/>
    <s v="USD"/>
    <n v="1551.36"/>
    <n v="1"/>
    <n v="1551.36"/>
    <x v="0"/>
    <m/>
    <m/>
  </r>
  <r>
    <x v="3"/>
    <x v="49"/>
    <x v="4"/>
    <s v="Peru"/>
    <x v="0"/>
    <n v="40700"/>
    <s v="Revenues - Third Parties"/>
    <m/>
    <x v="0"/>
    <n v="2026"/>
    <n v="5"/>
    <s v="USD"/>
    <n v="404.99099999999999"/>
    <n v="1"/>
    <n v="404.99099999999999"/>
    <x v="0"/>
    <m/>
    <m/>
  </r>
  <r>
    <x v="3"/>
    <x v="49"/>
    <x v="4"/>
    <s v="Peru"/>
    <x v="0"/>
    <n v="40700"/>
    <s v="Revenues - Third Parties"/>
    <m/>
    <x v="16"/>
    <n v="2026"/>
    <n v="5"/>
    <s v="USD"/>
    <n v="1457.9675999999999"/>
    <n v="1"/>
    <n v="1457.9675999999999"/>
    <x v="0"/>
    <m/>
    <m/>
  </r>
  <r>
    <x v="3"/>
    <x v="49"/>
    <x v="4"/>
    <s v="Peru"/>
    <x v="0"/>
    <n v="40700"/>
    <s v="Revenues - Third Parties"/>
    <m/>
    <x v="19"/>
    <n v="2026"/>
    <n v="5"/>
    <s v="USD"/>
    <n v="1700.9621999999999"/>
    <n v="1"/>
    <n v="1700.9621999999999"/>
    <x v="0"/>
    <m/>
    <m/>
  </r>
  <r>
    <x v="3"/>
    <x v="49"/>
    <x v="4"/>
    <s v="Peru"/>
    <x v="0"/>
    <n v="40700"/>
    <s v="Revenues - Third Parties"/>
    <m/>
    <x v="2"/>
    <n v="2026"/>
    <n v="5"/>
    <s v="USD"/>
    <n v="1120.4750999999999"/>
    <n v="1"/>
    <n v="1120.4750999999999"/>
    <x v="0"/>
    <m/>
    <m/>
  </r>
  <r>
    <x v="3"/>
    <x v="49"/>
    <x v="4"/>
    <s v="Peru"/>
    <x v="1"/>
    <n v="40700"/>
    <s v="Revenues - Third Parties"/>
    <m/>
    <x v="3"/>
    <n v="2026"/>
    <n v="5"/>
    <s v="USD"/>
    <n v="897.73004999999989"/>
    <n v="1"/>
    <n v="897.73004999999989"/>
    <x v="0"/>
    <m/>
    <m/>
  </r>
  <r>
    <x v="3"/>
    <x v="49"/>
    <x v="4"/>
    <s v="Peru"/>
    <x v="1"/>
    <n v="40700"/>
    <s v="Revenues - Third Parties"/>
    <m/>
    <x v="7"/>
    <n v="2026"/>
    <n v="5"/>
    <s v="USD"/>
    <n v="931.47929999999997"/>
    <n v="1"/>
    <n v="931.47929999999997"/>
    <x v="0"/>
    <m/>
    <m/>
  </r>
  <r>
    <x v="7"/>
    <x v="50"/>
    <x v="16"/>
    <s v="Peru"/>
    <x v="2"/>
    <n v="40700"/>
    <s v="Revenues - Third Parties"/>
    <m/>
    <x v="8"/>
    <n v="2026"/>
    <n v="5"/>
    <s v="USD"/>
    <n v="1284.3800000000001"/>
    <n v="1"/>
    <n v="1284.3800000000001"/>
    <x v="0"/>
    <n v="1"/>
    <m/>
  </r>
  <r>
    <x v="7"/>
    <x v="50"/>
    <x v="16"/>
    <s v="Peru"/>
    <x v="0"/>
    <n v="40700"/>
    <s v="Revenues - Third Parties"/>
    <m/>
    <x v="14"/>
    <n v="2026"/>
    <n v="5"/>
    <s v="USD"/>
    <n v="2250"/>
    <n v="1"/>
    <n v="2250"/>
    <x v="0"/>
    <n v="1"/>
    <m/>
  </r>
  <r>
    <x v="7"/>
    <x v="50"/>
    <x v="16"/>
    <s v="Peru"/>
    <x v="0"/>
    <n v="40700"/>
    <s v="Revenues - Third Parties"/>
    <m/>
    <x v="15"/>
    <n v="2026"/>
    <n v="5"/>
    <s v="USD"/>
    <n v="1861.56"/>
    <n v="1"/>
    <n v="1861.56"/>
    <x v="0"/>
    <m/>
    <m/>
  </r>
  <r>
    <x v="7"/>
    <x v="50"/>
    <x v="16"/>
    <s v="Peru"/>
    <x v="0"/>
    <n v="40700"/>
    <s v="Revenues - Third Parties"/>
    <m/>
    <x v="0"/>
    <n v="2026"/>
    <n v="5"/>
    <s v="USD"/>
    <n v="775.66"/>
    <n v="1"/>
    <n v="775.66"/>
    <x v="0"/>
    <m/>
    <m/>
  </r>
  <r>
    <x v="7"/>
    <x v="50"/>
    <x v="16"/>
    <s v="Peru"/>
    <x v="1"/>
    <n v="40700"/>
    <s v="Revenues - Third Parties"/>
    <m/>
    <x v="6"/>
    <n v="2026"/>
    <n v="5"/>
    <s v="USD"/>
    <n v="3361.28"/>
    <n v="1"/>
    <n v="3361.28"/>
    <x v="0"/>
    <m/>
    <m/>
  </r>
  <r>
    <x v="7"/>
    <x v="50"/>
    <x v="16"/>
    <s v="Peru"/>
    <x v="0"/>
    <n v="40700"/>
    <s v="Revenues - Third Parties"/>
    <m/>
    <x v="22"/>
    <n v="2026"/>
    <n v="5"/>
    <s v="USD"/>
    <n v="243.81"/>
    <n v="1"/>
    <n v="243.81"/>
    <x v="0"/>
    <n v="1"/>
    <m/>
  </r>
  <r>
    <x v="3"/>
    <x v="51"/>
    <x v="4"/>
    <s v="Peru"/>
    <x v="0"/>
    <n v="40700"/>
    <s v="Revenues - Third Parties"/>
    <m/>
    <x v="12"/>
    <n v="2026"/>
    <n v="5"/>
    <s v="USD"/>
    <n v="44.549009999999996"/>
    <n v="1"/>
    <n v="44.549009999999996"/>
    <x v="0"/>
    <m/>
    <m/>
  </r>
  <r>
    <x v="3"/>
    <x v="51"/>
    <x v="4"/>
    <s v="Peru"/>
    <x v="0"/>
    <n v="40700"/>
    <s v="Revenues - Third Parties"/>
    <m/>
    <x v="13"/>
    <n v="2026"/>
    <n v="5"/>
    <s v="USD"/>
    <n v="647.64810749999992"/>
    <n v="1"/>
    <n v="647.64810749999992"/>
    <x v="0"/>
    <m/>
    <m/>
  </r>
  <r>
    <x v="3"/>
    <x v="51"/>
    <x v="4"/>
    <s v="Peru"/>
    <x v="0"/>
    <n v="40700"/>
    <s v="Revenues - Third Parties"/>
    <m/>
    <x v="0"/>
    <n v="2026"/>
    <n v="5"/>
    <s v="USD"/>
    <n v="409.04090999999994"/>
    <n v="1"/>
    <n v="409.04090999999994"/>
    <x v="0"/>
    <m/>
    <m/>
  </r>
  <r>
    <x v="3"/>
    <x v="51"/>
    <x v="4"/>
    <s v="Peru"/>
    <x v="1"/>
    <n v="40700"/>
    <s v="Revenues - Third Parties"/>
    <m/>
    <x v="3"/>
    <n v="2026"/>
    <n v="5"/>
    <s v="USD"/>
    <n v="518.11848599999996"/>
    <n v="1"/>
    <n v="518.11848599999996"/>
    <x v="0"/>
    <m/>
    <m/>
  </r>
  <r>
    <x v="3"/>
    <x v="52"/>
    <x v="4"/>
    <s v="Peru"/>
    <x v="0"/>
    <n v="40700"/>
    <s v="Revenues - Third Parties"/>
    <m/>
    <x v="0"/>
    <n v="2026"/>
    <n v="5"/>
    <s v="USD"/>
    <n v="409.04090999999994"/>
    <n v="1"/>
    <n v="409.04090999999994"/>
    <x v="0"/>
    <m/>
    <m/>
  </r>
  <r>
    <x v="3"/>
    <x v="52"/>
    <x v="4"/>
    <s v="Peru"/>
    <x v="1"/>
    <n v="40700"/>
    <s v="Revenues - Third Parties"/>
    <m/>
    <x v="3"/>
    <n v="2026"/>
    <n v="5"/>
    <s v="USD"/>
    <n v="129.52962149999999"/>
    <n v="1"/>
    <n v="129.52962149999999"/>
    <x v="0"/>
    <m/>
    <m/>
  </r>
  <r>
    <x v="4"/>
    <x v="53"/>
    <x v="5"/>
    <s v="Peru"/>
    <x v="0"/>
    <n v="40700"/>
    <s v="Revenues - Third Parties"/>
    <m/>
    <x v="14"/>
    <n v="2026"/>
    <n v="5"/>
    <s v="USD"/>
    <n v="1014.3134591999999"/>
    <n v="1"/>
    <n v="1014.3134591999999"/>
    <x v="0"/>
    <n v="1"/>
    <m/>
  </r>
  <r>
    <x v="4"/>
    <x v="53"/>
    <x v="5"/>
    <s v="Peru"/>
    <x v="0"/>
    <n v="40700"/>
    <s v="Revenues - Third Parties"/>
    <m/>
    <x v="15"/>
    <n v="2026"/>
    <n v="5"/>
    <s v="USD"/>
    <n v="518.11848599999996"/>
    <n v="1"/>
    <n v="518.11848599999996"/>
    <x v="0"/>
    <m/>
    <m/>
  </r>
  <r>
    <x v="4"/>
    <x v="53"/>
    <x v="5"/>
    <s v="Peru"/>
    <x v="0"/>
    <n v="40700"/>
    <s v="Revenues - Third Parties"/>
    <m/>
    <x v="0"/>
    <n v="2026"/>
    <n v="5"/>
    <s v="USD"/>
    <n v="409.04090999999994"/>
    <n v="1"/>
    <n v="409.04090999999994"/>
    <x v="0"/>
    <m/>
    <m/>
  </r>
  <r>
    <x v="4"/>
    <x v="53"/>
    <x v="5"/>
    <s v="Peru"/>
    <x v="1"/>
    <n v="40700"/>
    <s v="Revenues - Third Parties"/>
    <m/>
    <x v="7"/>
    <n v="2026"/>
    <n v="5"/>
    <s v="USD"/>
    <n v="313.59803099999999"/>
    <n v="1"/>
    <n v="313.59803099999999"/>
    <x v="0"/>
    <m/>
    <m/>
  </r>
  <r>
    <x v="4"/>
    <x v="53"/>
    <x v="5"/>
    <s v="Peru"/>
    <x v="0"/>
    <n v="40700"/>
    <s v="Revenues - Third Parties"/>
    <m/>
    <x v="22"/>
    <n v="2026"/>
    <n v="5"/>
    <s v="USD"/>
    <n v="35.639207999999996"/>
    <n v="1"/>
    <n v="35.639207999999996"/>
    <x v="0"/>
    <n v="1"/>
    <m/>
  </r>
  <r>
    <x v="8"/>
    <x v="54"/>
    <x v="18"/>
    <s v="Peru"/>
    <x v="2"/>
    <n v="40700"/>
    <s v="Revenues - Third Parties"/>
    <m/>
    <x v="23"/>
    <n v="2026"/>
    <n v="5"/>
    <s v="USD"/>
    <n v="709.1"/>
    <n v="1"/>
    <n v="709.1"/>
    <x v="0"/>
    <n v="1"/>
    <m/>
  </r>
  <r>
    <x v="8"/>
    <x v="54"/>
    <x v="18"/>
    <s v="Peru"/>
    <x v="2"/>
    <n v="40700"/>
    <s v="Revenues - Third Parties"/>
    <m/>
    <x v="8"/>
    <n v="2026"/>
    <n v="5"/>
    <s v="USD"/>
    <n v="1634.25"/>
    <n v="1"/>
    <n v="1634.25"/>
    <x v="0"/>
    <n v="1"/>
    <m/>
  </r>
  <r>
    <x v="8"/>
    <x v="54"/>
    <x v="18"/>
    <s v="Peru"/>
    <x v="0"/>
    <n v="40700"/>
    <s v="Revenues - Third Parties"/>
    <m/>
    <x v="13"/>
    <n v="2026"/>
    <n v="5"/>
    <s v="USD"/>
    <n v="2771.3"/>
    <n v="1"/>
    <n v="2771.3"/>
    <x v="0"/>
    <m/>
    <m/>
  </r>
  <r>
    <x v="8"/>
    <x v="54"/>
    <x v="18"/>
    <s v="Peru"/>
    <x v="0"/>
    <n v="40700"/>
    <s v="Revenues - Third Parties"/>
    <m/>
    <x v="0"/>
    <n v="2026"/>
    <n v="5"/>
    <s v="USD"/>
    <n v="1187.72"/>
    <n v="1"/>
    <n v="1187.72"/>
    <x v="0"/>
    <m/>
    <m/>
  </r>
  <r>
    <x v="8"/>
    <x v="54"/>
    <x v="18"/>
    <s v="Peru"/>
    <x v="0"/>
    <n v="40700"/>
    <s v="Revenues - Third Parties"/>
    <m/>
    <x v="16"/>
    <n v="2026"/>
    <n v="5"/>
    <s v="USD"/>
    <n v="791.82"/>
    <n v="1"/>
    <n v="791.82"/>
    <x v="0"/>
    <m/>
    <m/>
  </r>
  <r>
    <x v="8"/>
    <x v="54"/>
    <x v="18"/>
    <s v="Peru"/>
    <x v="1"/>
    <n v="40700"/>
    <s v="Revenues - Third Parties"/>
    <m/>
    <x v="17"/>
    <n v="2026"/>
    <n v="5"/>
    <s v="USD"/>
    <n v="7448.03"/>
    <n v="1"/>
    <n v="7448.03"/>
    <x v="0"/>
    <m/>
    <m/>
  </r>
  <r>
    <x v="8"/>
    <x v="54"/>
    <x v="18"/>
    <s v="Peru"/>
    <x v="1"/>
    <n v="40700"/>
    <s v="Revenues - Third Parties"/>
    <m/>
    <x v="5"/>
    <n v="2026"/>
    <n v="5"/>
    <s v="USD"/>
    <n v="1979.5"/>
    <n v="1"/>
    <n v="1979.5"/>
    <x v="0"/>
    <m/>
    <m/>
  </r>
  <r>
    <x v="4"/>
    <x v="55"/>
    <x v="5"/>
    <s v="Peru"/>
    <x v="0"/>
    <n v="40700"/>
    <s v="Revenues - Third Parties"/>
    <m/>
    <x v="0"/>
    <n v="2026"/>
    <n v="5"/>
    <s v="USD"/>
    <n v="402.36"/>
    <n v="1"/>
    <n v="402.36"/>
    <x v="0"/>
    <m/>
    <m/>
  </r>
  <r>
    <x v="4"/>
    <x v="55"/>
    <x v="5"/>
    <s v="Peru"/>
    <x v="1"/>
    <n v="40700"/>
    <s v="Revenues - Third Parties"/>
    <m/>
    <x v="7"/>
    <n v="2026"/>
    <n v="5"/>
    <s v="USD"/>
    <n v="925.44"/>
    <n v="1"/>
    <n v="925.44"/>
    <x v="0"/>
    <m/>
    <m/>
  </r>
  <r>
    <x v="0"/>
    <x v="56"/>
    <x v="15"/>
    <s v="Peru"/>
    <x v="0"/>
    <n v="40700"/>
    <s v="Revenues - Third Parties"/>
    <m/>
    <x v="0"/>
    <n v="2026"/>
    <n v="5"/>
    <s v="USD"/>
    <n v="1087.74"/>
    <n v="1"/>
    <n v="1087.74"/>
    <x v="0"/>
    <m/>
    <m/>
  </r>
  <r>
    <x v="0"/>
    <x v="56"/>
    <x v="15"/>
    <s v="Peru"/>
    <x v="1"/>
    <n v="40700"/>
    <s v="Revenues - Third Parties"/>
    <m/>
    <x v="17"/>
    <n v="2026"/>
    <n v="5"/>
    <s v="USD"/>
    <n v="345.15"/>
    <n v="1"/>
    <n v="345.15"/>
    <x v="0"/>
    <m/>
    <m/>
  </r>
  <r>
    <x v="1"/>
    <x v="1"/>
    <x v="1"/>
    <s v="Peru"/>
    <x v="0"/>
    <n v="40700"/>
    <s v="Revenues - Third Parties"/>
    <m/>
    <x v="14"/>
    <n v="2026"/>
    <n v="5"/>
    <s v="USD"/>
    <n v="0"/>
    <n v="1"/>
    <n v="0"/>
    <x v="0"/>
    <n v="1"/>
    <m/>
  </r>
  <r>
    <x v="1"/>
    <x v="1"/>
    <x v="1"/>
    <s v="Peru"/>
    <x v="0"/>
    <n v="40700"/>
    <s v="Revenues - Third Parties"/>
    <m/>
    <x v="18"/>
    <n v="2026"/>
    <n v="5"/>
    <s v="USD"/>
    <n v="0"/>
    <n v="1"/>
    <n v="0"/>
    <x v="0"/>
    <n v="1"/>
    <m/>
  </r>
  <r>
    <x v="1"/>
    <x v="1"/>
    <x v="1"/>
    <s v="Peru"/>
    <x v="0"/>
    <n v="40700"/>
    <s v="Revenues - Third Parties"/>
    <m/>
    <x v="33"/>
    <n v="2026"/>
    <n v="5"/>
    <s v="USD"/>
    <n v="0"/>
    <n v="1"/>
    <n v="0"/>
    <x v="0"/>
    <n v="1"/>
    <m/>
  </r>
  <r>
    <x v="0"/>
    <x v="57"/>
    <x v="19"/>
    <s v="Peru"/>
    <x v="4"/>
    <n v="40700"/>
    <s v="Revenues - Third Parties"/>
    <m/>
    <x v="34"/>
    <n v="2026"/>
    <n v="5"/>
    <s v="USD"/>
    <n v="0"/>
    <n v="1"/>
    <n v="0"/>
    <x v="0"/>
    <n v="1"/>
    <m/>
  </r>
  <r>
    <x v="0"/>
    <x v="57"/>
    <x v="19"/>
    <s v="Peru"/>
    <x v="4"/>
    <n v="40700"/>
    <s v="Revenues - Third Parties"/>
    <m/>
    <x v="35"/>
    <n v="2026"/>
    <n v="5"/>
    <s v="USD"/>
    <n v="0"/>
    <n v="1"/>
    <n v="0"/>
    <x v="0"/>
    <n v="1"/>
    <m/>
  </r>
  <r>
    <x v="0"/>
    <x v="58"/>
    <x v="19"/>
    <s v="Peru"/>
    <x v="0"/>
    <n v="40700"/>
    <s v="Revenues - Third Parties"/>
    <m/>
    <x v="13"/>
    <n v="2026"/>
    <n v="5"/>
    <s v="USD"/>
    <n v="0"/>
    <n v="1"/>
    <n v="0"/>
    <x v="0"/>
    <m/>
    <m/>
  </r>
  <r>
    <x v="0"/>
    <x v="58"/>
    <x v="19"/>
    <s v="Peru"/>
    <x v="0"/>
    <n v="40700"/>
    <s v="Revenues - Third Parties"/>
    <m/>
    <x v="0"/>
    <n v="2026"/>
    <n v="5"/>
    <s v="USD"/>
    <n v="0"/>
    <n v="1"/>
    <n v="0"/>
    <x v="0"/>
    <m/>
    <m/>
  </r>
  <r>
    <x v="0"/>
    <x v="58"/>
    <x v="19"/>
    <s v="Peru"/>
    <x v="0"/>
    <n v="40700"/>
    <s v="Revenues - Third Parties"/>
    <m/>
    <x v="16"/>
    <n v="2026"/>
    <n v="5"/>
    <s v="USD"/>
    <n v="0"/>
    <n v="1"/>
    <n v="0"/>
    <x v="0"/>
    <m/>
    <m/>
  </r>
  <r>
    <x v="0"/>
    <x v="59"/>
    <x v="20"/>
    <s v="Peru"/>
    <x v="0"/>
    <n v="40700"/>
    <s v="Revenues - Third Parties"/>
    <m/>
    <x v="36"/>
    <n v="2026"/>
    <n v="5"/>
    <s v="USD"/>
    <n v="0"/>
    <n v="1"/>
    <n v="0"/>
    <x v="0"/>
    <s v="Not Applicable"/>
    <m/>
  </r>
  <r>
    <x v="0"/>
    <x v="59"/>
    <x v="20"/>
    <s v="Peru"/>
    <x v="2"/>
    <n v="40700"/>
    <s v="Revenues - Third Parties"/>
    <m/>
    <x v="36"/>
    <n v="2026"/>
    <n v="5"/>
    <s v="USD"/>
    <n v="0"/>
    <n v="1"/>
    <n v="0"/>
    <x v="0"/>
    <s v="Not Applicable"/>
    <m/>
  </r>
  <r>
    <x v="0"/>
    <x v="59"/>
    <x v="20"/>
    <s v="Peru"/>
    <x v="1"/>
    <n v="40700"/>
    <s v="Revenues - Third Parties"/>
    <m/>
    <x v="36"/>
    <n v="2026"/>
    <n v="5"/>
    <s v="USD"/>
    <n v="0"/>
    <n v="1"/>
    <n v="0"/>
    <x v="0"/>
    <s v="Not Applicable"/>
    <m/>
  </r>
  <r>
    <x v="0"/>
    <x v="60"/>
    <x v="21"/>
    <s v="Peru"/>
    <x v="0"/>
    <n v="40700"/>
    <s v="Revenues - Third Parties"/>
    <m/>
    <x v="37"/>
    <n v="2026"/>
    <n v="5"/>
    <s v="USD"/>
    <n v="0"/>
    <n v="1"/>
    <n v="0"/>
    <x v="0"/>
    <s v="Not Applicable"/>
    <m/>
  </r>
  <r>
    <x v="0"/>
    <x v="60"/>
    <x v="21"/>
    <s v="Peru"/>
    <x v="2"/>
    <n v="40700"/>
    <s v="Revenues - Third Parties"/>
    <m/>
    <x v="37"/>
    <n v="2026"/>
    <n v="5"/>
    <s v="USD"/>
    <n v="0"/>
    <n v="1"/>
    <n v="0"/>
    <x v="0"/>
    <s v="Not Applicable"/>
    <m/>
  </r>
  <r>
    <x v="0"/>
    <x v="60"/>
    <x v="21"/>
    <s v="Peru"/>
    <x v="1"/>
    <n v="40700"/>
    <s v="Revenues - Third Parties"/>
    <m/>
    <x v="37"/>
    <n v="2026"/>
    <n v="5"/>
    <s v="USD"/>
    <n v="0"/>
    <n v="1"/>
    <n v="0"/>
    <x v="0"/>
    <s v="Not Applicable"/>
    <m/>
  </r>
  <r>
    <x v="0"/>
    <x v="61"/>
    <x v="22"/>
    <s v="Peru"/>
    <x v="5"/>
    <n v="40700"/>
    <s v="Revenues - Third Parties"/>
    <m/>
    <x v="38"/>
    <n v="2026"/>
    <n v="5"/>
    <s v="USD"/>
    <n v="0"/>
    <n v="1"/>
    <n v="0"/>
    <x v="0"/>
    <s v="Not Applicable"/>
    <m/>
  </r>
  <r>
    <x v="0"/>
    <x v="61"/>
    <x v="22"/>
    <s v="Peru"/>
    <x v="5"/>
    <n v="40700"/>
    <s v="Revenues - Third Parties"/>
    <m/>
    <x v="38"/>
    <n v="2026"/>
    <n v="5"/>
    <s v="USD"/>
    <n v="0"/>
    <n v="1"/>
    <n v="0"/>
    <x v="0"/>
    <s v="Not Applicable"/>
    <m/>
  </r>
  <r>
    <x v="0"/>
    <x v="61"/>
    <x v="22"/>
    <s v="Peru"/>
    <x v="5"/>
    <n v="40700"/>
    <s v="Revenues - Third Parties"/>
    <m/>
    <x v="38"/>
    <n v="2026"/>
    <n v="5"/>
    <s v="USD"/>
    <n v="0"/>
    <n v="1"/>
    <n v="0"/>
    <x v="0"/>
    <s v="Not Applicable"/>
    <m/>
  </r>
  <r>
    <x v="0"/>
    <x v="61"/>
    <x v="22"/>
    <s v="Peru"/>
    <x v="5"/>
    <n v="40700"/>
    <s v="Revenues - Third Parties"/>
    <m/>
    <x v="38"/>
    <n v="2026"/>
    <n v="5"/>
    <s v="USD"/>
    <n v="0"/>
    <n v="1"/>
    <n v="0"/>
    <x v="0"/>
    <s v="Not Applicable"/>
    <m/>
  </r>
  <r>
    <x v="0"/>
    <x v="61"/>
    <x v="22"/>
    <s v="Peru"/>
    <x v="5"/>
    <n v="40700"/>
    <s v="Revenues - Third Parties"/>
    <m/>
    <x v="38"/>
    <n v="2026"/>
    <n v="5"/>
    <s v="USD"/>
    <n v="0"/>
    <n v="1"/>
    <n v="0"/>
    <x v="0"/>
    <s v="Not Applicable"/>
    <m/>
  </r>
  <r>
    <x v="9"/>
    <x v="60"/>
    <x v="23"/>
    <s v="Peru"/>
    <x v="2"/>
    <n v="40700"/>
    <s v="Revenues - Third Parties"/>
    <m/>
    <x v="39"/>
    <n v="2026"/>
    <n v="5"/>
    <s v="USD"/>
    <n v="0"/>
    <n v="1"/>
    <n v="0"/>
    <x v="0"/>
    <s v="Not Applicable"/>
    <m/>
  </r>
  <r>
    <x v="9"/>
    <x v="60"/>
    <x v="23"/>
    <s v="Peru"/>
    <x v="2"/>
    <n v="40700"/>
    <s v="Revenues - Third Parties"/>
    <m/>
    <x v="40"/>
    <n v="2026"/>
    <n v="5"/>
    <s v="USD"/>
    <n v="-15680.163288798802"/>
    <n v="1"/>
    <n v="-15680.163288798802"/>
    <x v="0"/>
    <s v="Not Applicable"/>
    <m/>
  </r>
  <r>
    <x v="9"/>
    <x v="60"/>
    <x v="23"/>
    <s v="Peru"/>
    <x v="0"/>
    <n v="40700"/>
    <s v="Revenues - Third Parties"/>
    <m/>
    <x v="40"/>
    <n v="2026"/>
    <n v="5"/>
    <s v="USD"/>
    <n v="-31456.950900724998"/>
    <n v="1"/>
    <n v="-31456.950900724998"/>
    <x v="0"/>
    <s v="Not Applicable"/>
    <m/>
  </r>
  <r>
    <x v="9"/>
    <x v="60"/>
    <x v="23"/>
    <s v="Peru"/>
    <x v="2"/>
    <n v="40700"/>
    <s v="Revenues - Third Parties"/>
    <m/>
    <x v="41"/>
    <n v="2026"/>
    <n v="5"/>
    <s v="USD"/>
    <n v="15882.965862987739"/>
    <n v="1"/>
    <n v="15882.965862987739"/>
    <x v="0"/>
    <s v="Not Applicable"/>
    <m/>
  </r>
  <r>
    <x v="9"/>
    <x v="60"/>
    <x v="23"/>
    <s v="Peru"/>
    <x v="0"/>
    <n v="40700"/>
    <s v="Revenues - Third Parties"/>
    <m/>
    <x v="41"/>
    <n v="2026"/>
    <n v="5"/>
    <s v="USD"/>
    <n v="30221.417689333332"/>
    <n v="1"/>
    <n v="30221.417689333332"/>
    <x v="0"/>
    <s v="Not Applicable"/>
    <m/>
  </r>
  <r>
    <x v="0"/>
    <x v="60"/>
    <x v="21"/>
    <s v="Peru"/>
    <x v="0"/>
    <n v="40700"/>
    <s v="Revenues - Third Parties"/>
    <m/>
    <x v="42"/>
    <n v="2026"/>
    <n v="5"/>
    <s v="USD"/>
    <n v="1158.2396721317059"/>
    <n v="1"/>
    <n v="1158.2396721317059"/>
    <x v="0"/>
    <s v="Not Applicable"/>
    <m/>
  </r>
  <r>
    <x v="0"/>
    <x v="60"/>
    <x v="21"/>
    <s v="Peru"/>
    <x v="6"/>
    <n v="40700"/>
    <s v="Revenues - Third Parties"/>
    <m/>
    <x v="42"/>
    <n v="2026"/>
    <n v="5"/>
    <s v="USD"/>
    <n v="0"/>
    <n v="1"/>
    <n v="0"/>
    <x v="0"/>
    <s v="Not Applicable"/>
    <m/>
  </r>
  <r>
    <x v="0"/>
    <x v="60"/>
    <x v="21"/>
    <s v="Peru"/>
    <x v="3"/>
    <n v="40700"/>
    <s v="Revenues - Third Parties"/>
    <m/>
    <x v="42"/>
    <n v="2026"/>
    <n v="5"/>
    <s v="USD"/>
    <n v="31.666604840000002"/>
    <n v="1"/>
    <n v="31.666604840000002"/>
    <x v="0"/>
    <s v="Not Applicable"/>
    <m/>
  </r>
  <r>
    <x v="0"/>
    <x v="60"/>
    <x v="21"/>
    <s v="Peru"/>
    <x v="2"/>
    <n v="40700"/>
    <s v="Revenues - Third Parties"/>
    <m/>
    <x v="42"/>
    <n v="2026"/>
    <n v="5"/>
    <s v="USD"/>
    <n v="180.32158641106051"/>
    <n v="1"/>
    <n v="180.32158641106051"/>
    <x v="0"/>
    <s v="Not Applicable"/>
    <m/>
  </r>
  <r>
    <x v="0"/>
    <x v="60"/>
    <x v="21"/>
    <s v="Peru"/>
    <x v="5"/>
    <n v="40700"/>
    <s v="Revenues - Third Parties"/>
    <m/>
    <x v="42"/>
    <n v="2026"/>
    <n v="5"/>
    <s v="USD"/>
    <n v="0"/>
    <n v="1"/>
    <n v="0"/>
    <x v="0"/>
    <s v="Not Applicable"/>
    <m/>
  </r>
  <r>
    <x v="0"/>
    <x v="60"/>
    <x v="21"/>
    <s v="Peru"/>
    <x v="1"/>
    <n v="40700"/>
    <s v="Revenues - Third Parties"/>
    <m/>
    <x v="42"/>
    <n v="2026"/>
    <n v="5"/>
    <s v="USD"/>
    <n v="1048.5472047199412"/>
    <n v="1"/>
    <n v="1048.5472047199412"/>
    <x v="0"/>
    <s v="Not Applicable"/>
    <m/>
  </r>
  <r>
    <x v="0"/>
    <x v="60"/>
    <x v="21"/>
    <s v="Peru"/>
    <x v="4"/>
    <n v="40700"/>
    <s v="Revenues - Third Parties"/>
    <m/>
    <x v="42"/>
    <n v="2026"/>
    <n v="5"/>
    <s v="USD"/>
    <n v="0"/>
    <n v="1"/>
    <n v="0"/>
    <x v="0"/>
    <s v="Not Applicable"/>
    <m/>
  </r>
  <r>
    <x v="10"/>
    <x v="62"/>
    <x v="24"/>
    <s v="Colombia"/>
    <x v="1"/>
    <n v="40700"/>
    <s v="Revenues - Third Parties"/>
    <m/>
    <x v="32"/>
    <n v="2026"/>
    <n v="5"/>
    <s v="USD"/>
    <n v="960.70012499999984"/>
    <n v="1"/>
    <n v="960.70012499999984"/>
    <x v="1"/>
    <m/>
    <m/>
  </r>
  <r>
    <x v="10"/>
    <x v="62"/>
    <x v="24"/>
    <s v="Colombia"/>
    <x v="1"/>
    <n v="40700"/>
    <s v="Revenues - Third Parties"/>
    <m/>
    <x v="27"/>
    <n v="2026"/>
    <n v="5"/>
    <s v="USD"/>
    <n v="600.42150000000004"/>
    <n v="1"/>
    <n v="600.42150000000004"/>
    <x v="1"/>
    <m/>
    <m/>
  </r>
  <r>
    <x v="11"/>
    <x v="63"/>
    <x v="25"/>
    <s v="Colombia"/>
    <x v="0"/>
    <n v="40700"/>
    <s v="Revenues - Third Parties"/>
    <m/>
    <x v="0"/>
    <n v="2026"/>
    <n v="5"/>
    <s v="USD"/>
    <n v="600"/>
    <n v="1"/>
    <n v="600"/>
    <x v="1"/>
    <m/>
    <m/>
  </r>
  <r>
    <x v="11"/>
    <x v="63"/>
    <x v="25"/>
    <s v="Colombia"/>
    <x v="1"/>
    <n v="40700"/>
    <s v="Revenues - Third Parties"/>
    <m/>
    <x v="3"/>
    <n v="2026"/>
    <n v="5"/>
    <s v="USD"/>
    <n v="300"/>
    <n v="1"/>
    <n v="300"/>
    <x v="1"/>
    <m/>
    <m/>
  </r>
  <r>
    <x v="11"/>
    <x v="64"/>
    <x v="25"/>
    <s v="Colombia"/>
    <x v="0"/>
    <n v="40700"/>
    <s v="Revenues - Third Parties"/>
    <m/>
    <x v="0"/>
    <n v="2026"/>
    <n v="5"/>
    <s v="USD"/>
    <n v="600"/>
    <n v="1"/>
    <n v="600"/>
    <x v="1"/>
    <m/>
    <m/>
  </r>
  <r>
    <x v="11"/>
    <x v="64"/>
    <x v="25"/>
    <s v="Colombia"/>
    <x v="1"/>
    <n v="40700"/>
    <s v="Revenues - Third Parties"/>
    <m/>
    <x v="3"/>
    <n v="2026"/>
    <n v="5"/>
    <s v="USD"/>
    <n v="200"/>
    <n v="1"/>
    <n v="200"/>
    <x v="1"/>
    <m/>
    <m/>
  </r>
  <r>
    <x v="1"/>
    <x v="1"/>
    <x v="1"/>
    <s v="Colombia"/>
    <x v="1"/>
    <n v="40700"/>
    <s v="Revenues - Third Parties"/>
    <m/>
    <x v="4"/>
    <n v="2026"/>
    <n v="5"/>
    <s v="USD"/>
    <n v="1544.45"/>
    <n v="1"/>
    <n v="1544.45"/>
    <x v="1"/>
    <m/>
    <m/>
  </r>
  <r>
    <x v="1"/>
    <x v="1"/>
    <x v="1"/>
    <s v="Colombia"/>
    <x v="0"/>
    <n v="40700"/>
    <s v="Revenues - Third Parties"/>
    <m/>
    <x v="1"/>
    <n v="2026"/>
    <n v="5"/>
    <s v="USD"/>
    <n v="3082.56"/>
    <n v="1"/>
    <n v="3082.56"/>
    <x v="1"/>
    <m/>
    <m/>
  </r>
  <r>
    <x v="10"/>
    <x v="65"/>
    <x v="24"/>
    <s v="Colombia"/>
    <x v="0"/>
    <n v="40700"/>
    <s v="Revenues - Third Parties"/>
    <m/>
    <x v="0"/>
    <n v="2026"/>
    <n v="5"/>
    <s v="USD"/>
    <n v="500.35124999999999"/>
    <n v="1"/>
    <n v="500.35124999999999"/>
    <x v="1"/>
    <m/>
    <m/>
  </r>
  <r>
    <x v="10"/>
    <x v="65"/>
    <x v="24"/>
    <s v="Colombia"/>
    <x v="0"/>
    <n v="40700"/>
    <s v="Revenues - Third Parties"/>
    <m/>
    <x v="19"/>
    <n v="2026"/>
    <n v="5"/>
    <s v="USD"/>
    <n v="200.1405"/>
    <n v="1"/>
    <n v="200.1405"/>
    <x v="1"/>
    <m/>
    <m/>
  </r>
  <r>
    <x v="10"/>
    <x v="65"/>
    <x v="24"/>
    <s v="Colombia"/>
    <x v="1"/>
    <n v="40700"/>
    <s v="Revenues - Third Parties"/>
    <m/>
    <x v="6"/>
    <n v="2026"/>
    <n v="5"/>
    <s v="USD"/>
    <n v="600.42150000000004"/>
    <n v="1"/>
    <n v="600.42150000000004"/>
    <x v="1"/>
    <m/>
    <m/>
  </r>
  <r>
    <x v="10"/>
    <x v="66"/>
    <x v="24"/>
    <s v="Colombia"/>
    <x v="0"/>
    <n v="40700"/>
    <s v="Revenues - Third Parties"/>
    <m/>
    <x v="0"/>
    <n v="2026"/>
    <n v="5"/>
    <s v="USD"/>
    <n v="500.35124999999999"/>
    <n v="1"/>
    <n v="500.35124999999999"/>
    <x v="1"/>
    <m/>
    <m/>
  </r>
  <r>
    <x v="10"/>
    <x v="66"/>
    <x v="24"/>
    <s v="Colombia"/>
    <x v="1"/>
    <n v="40700"/>
    <s v="Revenues - Third Parties"/>
    <m/>
    <x v="17"/>
    <n v="2026"/>
    <n v="5"/>
    <s v="USD"/>
    <n v="568.5653749999999"/>
    <n v="1"/>
    <n v="568.5653749999999"/>
    <x v="1"/>
    <m/>
    <m/>
  </r>
  <r>
    <x v="10"/>
    <x v="67"/>
    <x v="24"/>
    <s v="Colombia"/>
    <x v="2"/>
    <n v="40700"/>
    <s v="Revenues - Third Parties"/>
    <m/>
    <x v="8"/>
    <n v="2026"/>
    <n v="5"/>
    <s v="USD"/>
    <n v="514.69000000000005"/>
    <n v="1"/>
    <n v="514.69000000000005"/>
    <x v="1"/>
    <n v="1"/>
    <m/>
  </r>
  <r>
    <x v="10"/>
    <x v="67"/>
    <x v="24"/>
    <s v="Colombia"/>
    <x v="0"/>
    <n v="40700"/>
    <s v="Revenues - Third Parties"/>
    <m/>
    <x v="9"/>
    <n v="2026"/>
    <n v="5"/>
    <s v="USD"/>
    <n v="246"/>
    <n v="1"/>
    <n v="246"/>
    <x v="1"/>
    <n v="1"/>
    <m/>
  </r>
  <r>
    <x v="10"/>
    <x v="67"/>
    <x v="24"/>
    <s v="Colombia"/>
    <x v="0"/>
    <n v="40700"/>
    <s v="Revenues - Third Parties"/>
    <m/>
    <x v="13"/>
    <n v="2026"/>
    <n v="5"/>
    <s v="USD"/>
    <n v="105.07805"/>
    <n v="1"/>
    <n v="105.07805"/>
    <x v="1"/>
    <m/>
    <m/>
  </r>
  <r>
    <x v="10"/>
    <x v="67"/>
    <x v="24"/>
    <s v="Colombia"/>
    <x v="0"/>
    <n v="40700"/>
    <s v="Revenues - Third Parties"/>
    <m/>
    <x v="11"/>
    <n v="2026"/>
    <n v="5"/>
    <s v="USD"/>
    <n v="118.26639999999999"/>
    <n v="1"/>
    <n v="118.26639999999999"/>
    <x v="1"/>
    <m/>
    <m/>
  </r>
  <r>
    <x v="10"/>
    <x v="67"/>
    <x v="24"/>
    <s v="Colombia"/>
    <x v="0"/>
    <n v="40700"/>
    <s v="Revenues - Third Parties"/>
    <m/>
    <x v="0"/>
    <n v="2026"/>
    <n v="5"/>
    <s v="USD"/>
    <n v="500.35124999999999"/>
    <n v="1"/>
    <n v="500.35124999999999"/>
    <x v="1"/>
    <m/>
    <m/>
  </r>
  <r>
    <x v="10"/>
    <x v="67"/>
    <x v="24"/>
    <s v="Colombia"/>
    <x v="1"/>
    <n v="40700"/>
    <s v="Revenues - Third Parties"/>
    <m/>
    <x v="17"/>
    <n v="2026"/>
    <n v="5"/>
    <s v="USD"/>
    <n v="1705.6961250000002"/>
    <n v="1"/>
    <n v="1705.6961250000002"/>
    <x v="1"/>
    <m/>
    <m/>
  </r>
  <r>
    <x v="10"/>
    <x v="68"/>
    <x v="24"/>
    <s v="Colombia"/>
    <x v="0"/>
    <n v="40700"/>
    <s v="Revenues - Third Parties"/>
    <m/>
    <x v="0"/>
    <n v="2026"/>
    <n v="5"/>
    <s v="USD"/>
    <n v="500.35124999999999"/>
    <n v="1"/>
    <n v="500.35124999999999"/>
    <x v="1"/>
    <m/>
    <m/>
  </r>
  <r>
    <x v="10"/>
    <x v="68"/>
    <x v="24"/>
    <s v="Colombia"/>
    <x v="1"/>
    <n v="40700"/>
    <s v="Revenues - Third Parties"/>
    <m/>
    <x v="17"/>
    <n v="2026"/>
    <n v="5"/>
    <s v="USD"/>
    <n v="113.71307500000002"/>
    <n v="1"/>
    <n v="113.71307500000002"/>
    <x v="1"/>
    <m/>
    <m/>
  </r>
  <r>
    <x v="10"/>
    <x v="69"/>
    <x v="24"/>
    <s v="Colombia"/>
    <x v="0"/>
    <n v="40700"/>
    <s v="Revenues - Third Parties"/>
    <m/>
    <x v="0"/>
    <n v="2026"/>
    <n v="5"/>
    <s v="USD"/>
    <n v="500.35124999999999"/>
    <n v="1"/>
    <n v="500.35124999999999"/>
    <x v="1"/>
    <m/>
    <m/>
  </r>
  <r>
    <x v="10"/>
    <x v="69"/>
    <x v="24"/>
    <s v="Colombia"/>
    <x v="1"/>
    <n v="40700"/>
    <s v="Revenues - Third Parties"/>
    <m/>
    <x v="17"/>
    <n v="2026"/>
    <n v="5"/>
    <s v="USD"/>
    <n v="113.71307500000002"/>
    <n v="1"/>
    <n v="113.71307500000002"/>
    <x v="1"/>
    <m/>
    <m/>
  </r>
  <r>
    <x v="10"/>
    <x v="70"/>
    <x v="24"/>
    <s v="Colombia"/>
    <x v="1"/>
    <n v="40700"/>
    <s v="Revenues - Third Parties"/>
    <m/>
    <x v="4"/>
    <n v="2026"/>
    <n v="5"/>
    <s v="USD"/>
    <n v="174.67274999999998"/>
    <n v="1"/>
    <n v="174.67274999999998"/>
    <x v="1"/>
    <m/>
    <m/>
  </r>
  <r>
    <x v="10"/>
    <x v="70"/>
    <x v="24"/>
    <s v="Colombia"/>
    <x v="0"/>
    <n v="40700"/>
    <s v="Revenues - Third Parties"/>
    <m/>
    <x v="0"/>
    <n v="2026"/>
    <n v="5"/>
    <s v="USD"/>
    <n v="500.35124999999999"/>
    <n v="1"/>
    <n v="500.35124999999999"/>
    <x v="1"/>
    <m/>
    <m/>
  </r>
  <r>
    <x v="10"/>
    <x v="70"/>
    <x v="24"/>
    <s v="Colombia"/>
    <x v="1"/>
    <n v="40700"/>
    <s v="Revenues - Third Parties"/>
    <m/>
    <x v="5"/>
    <n v="2026"/>
    <n v="5"/>
    <s v="USD"/>
    <n v="87.33637499999999"/>
    <n v="1"/>
    <n v="87.33637499999999"/>
    <x v="1"/>
    <m/>
    <m/>
  </r>
  <r>
    <x v="1"/>
    <x v="71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3"/>
    <x v="72"/>
    <x v="4"/>
    <s v="Colombia"/>
    <x v="0"/>
    <n v="40700"/>
    <s v="Revenues - Third Parties"/>
    <m/>
    <x v="0"/>
    <n v="2026"/>
    <n v="5"/>
    <s v="USD"/>
    <n v="369.9"/>
    <n v="1"/>
    <n v="369.9"/>
    <x v="1"/>
    <m/>
    <m/>
  </r>
  <r>
    <x v="3"/>
    <x v="72"/>
    <x v="4"/>
    <s v="Colombia"/>
    <x v="1"/>
    <n v="40700"/>
    <s v="Revenues - Third Parties"/>
    <m/>
    <x v="7"/>
    <n v="2026"/>
    <n v="5"/>
    <s v="USD"/>
    <n v="3119.49"/>
    <n v="1"/>
    <n v="3119.49"/>
    <x v="1"/>
    <m/>
    <m/>
  </r>
  <r>
    <x v="1"/>
    <x v="73"/>
    <x v="1"/>
    <s v="Colombia"/>
    <x v="1"/>
    <n v="40700"/>
    <s v="Revenues - Third Parties"/>
    <m/>
    <x v="6"/>
    <n v="2026"/>
    <n v="5"/>
    <s v="USD"/>
    <n v="165.14"/>
    <n v="1"/>
    <n v="165.14"/>
    <x v="1"/>
    <m/>
    <m/>
  </r>
  <r>
    <x v="1"/>
    <x v="74"/>
    <x v="1"/>
    <s v="Colombia"/>
    <x v="1"/>
    <n v="40700"/>
    <s v="Revenues - Third Parties"/>
    <m/>
    <x v="3"/>
    <n v="2026"/>
    <n v="5"/>
    <s v="USD"/>
    <n v="110.09"/>
    <n v="1"/>
    <n v="110.09"/>
    <x v="1"/>
    <m/>
    <m/>
  </r>
  <r>
    <x v="1"/>
    <x v="75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75"/>
    <x v="1"/>
    <s v="Colombia"/>
    <x v="1"/>
    <n v="40700"/>
    <s v="Revenues - Third Parties"/>
    <m/>
    <x v="6"/>
    <n v="2026"/>
    <n v="5"/>
    <s v="USD"/>
    <n v="165.14"/>
    <n v="1"/>
    <n v="165.14"/>
    <x v="1"/>
    <m/>
    <m/>
  </r>
  <r>
    <x v="1"/>
    <x v="76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76"/>
    <x v="1"/>
    <s v="Colombia"/>
    <x v="1"/>
    <n v="40700"/>
    <s v="Revenues - Third Parties"/>
    <m/>
    <x v="6"/>
    <n v="2026"/>
    <n v="5"/>
    <s v="USD"/>
    <n v="495.42"/>
    <n v="1"/>
    <n v="495.42"/>
    <x v="1"/>
    <m/>
    <m/>
  </r>
  <r>
    <x v="10"/>
    <x v="77"/>
    <x v="24"/>
    <s v="Colombia"/>
    <x v="2"/>
    <n v="40700"/>
    <s v="Revenues - Third Parties"/>
    <m/>
    <x v="8"/>
    <n v="2026"/>
    <n v="5"/>
    <s v="USD"/>
    <n v="1018.2"/>
    <n v="1"/>
    <n v="1018.2"/>
    <x v="1"/>
    <n v="1"/>
    <m/>
  </r>
  <r>
    <x v="10"/>
    <x v="77"/>
    <x v="24"/>
    <s v="Colombia"/>
    <x v="0"/>
    <n v="40700"/>
    <s v="Revenues - Third Parties"/>
    <m/>
    <x v="14"/>
    <n v="2026"/>
    <n v="5"/>
    <s v="USD"/>
    <n v="528.44000000000005"/>
    <n v="1"/>
    <n v="528.44000000000005"/>
    <x v="1"/>
    <n v="1"/>
    <m/>
  </r>
  <r>
    <x v="10"/>
    <x v="77"/>
    <x v="24"/>
    <s v="Colombia"/>
    <x v="0"/>
    <n v="40700"/>
    <s v="Revenues - Third Parties"/>
    <m/>
    <x v="15"/>
    <n v="2026"/>
    <n v="5"/>
    <s v="USD"/>
    <n v="236.53279999999998"/>
    <n v="1"/>
    <n v="236.53279999999998"/>
    <x v="1"/>
    <m/>
    <m/>
  </r>
  <r>
    <x v="10"/>
    <x v="77"/>
    <x v="24"/>
    <s v="Colombia"/>
    <x v="0"/>
    <n v="40700"/>
    <s v="Revenues - Third Parties"/>
    <m/>
    <x v="0"/>
    <n v="2026"/>
    <n v="5"/>
    <s v="USD"/>
    <n v="500.35124999999999"/>
    <n v="1"/>
    <n v="500.35124999999999"/>
    <x v="1"/>
    <m/>
    <m/>
  </r>
  <r>
    <x v="10"/>
    <x v="77"/>
    <x v="24"/>
    <s v="Colombia"/>
    <x v="1"/>
    <n v="40700"/>
    <s v="Revenues - Third Parties"/>
    <m/>
    <x v="17"/>
    <n v="2026"/>
    <n v="5"/>
    <s v="USD"/>
    <n v="568.5653749999999"/>
    <n v="1"/>
    <n v="568.5653749999999"/>
    <x v="1"/>
    <m/>
    <m/>
  </r>
  <r>
    <x v="10"/>
    <x v="77"/>
    <x v="24"/>
    <s v="Colombia"/>
    <x v="1"/>
    <n v="40700"/>
    <s v="Revenues - Third Parties"/>
    <m/>
    <x v="6"/>
    <n v="2026"/>
    <n v="5"/>
    <s v="USD"/>
    <n v="2101.47525"/>
    <n v="1"/>
    <n v="2101.47525"/>
    <x v="1"/>
    <m/>
    <m/>
  </r>
  <r>
    <x v="0"/>
    <x v="78"/>
    <x v="26"/>
    <s v="Colombia"/>
    <x v="2"/>
    <n v="40700"/>
    <s v="Revenues - Third Parties"/>
    <m/>
    <x v="8"/>
    <n v="2026"/>
    <n v="5"/>
    <s v="USD"/>
    <n v="316.64"/>
    <n v="1"/>
    <n v="316.64"/>
    <x v="1"/>
    <n v="1"/>
    <m/>
  </r>
  <r>
    <x v="0"/>
    <x v="78"/>
    <x v="26"/>
    <s v="Colombia"/>
    <x v="0"/>
    <n v="40700"/>
    <s v="Revenues - Third Parties"/>
    <m/>
    <x v="14"/>
    <n v="2026"/>
    <n v="5"/>
    <s v="USD"/>
    <n v="466"/>
    <n v="1"/>
    <n v="466"/>
    <x v="1"/>
    <n v="1"/>
    <m/>
  </r>
  <r>
    <x v="0"/>
    <x v="78"/>
    <x v="26"/>
    <s v="Colombia"/>
    <x v="0"/>
    <n v="40700"/>
    <s v="Revenues - Third Parties"/>
    <m/>
    <x v="15"/>
    <n v="2026"/>
    <n v="5"/>
    <s v="USD"/>
    <n v="521.51200000000006"/>
    <n v="1"/>
    <n v="521.51200000000006"/>
    <x v="1"/>
    <m/>
    <m/>
  </r>
  <r>
    <x v="0"/>
    <x v="78"/>
    <x v="26"/>
    <s v="Colombia"/>
    <x v="0"/>
    <n v="40700"/>
    <s v="Revenues - Third Parties"/>
    <m/>
    <x v="0"/>
    <n v="2026"/>
    <n v="5"/>
    <s v="USD"/>
    <n v="1301.7849999999999"/>
    <n v="1"/>
    <n v="1301.7849999999999"/>
    <x v="1"/>
    <m/>
    <m/>
  </r>
  <r>
    <x v="0"/>
    <x v="78"/>
    <x v="26"/>
    <s v="Colombia"/>
    <x v="1"/>
    <n v="40700"/>
    <s v="Revenues - Third Parties"/>
    <m/>
    <x v="5"/>
    <n v="2026"/>
    <n v="5"/>
    <s v="USD"/>
    <n v="163.476"/>
    <n v="1"/>
    <n v="163.476"/>
    <x v="1"/>
    <m/>
    <m/>
  </r>
  <r>
    <x v="0"/>
    <x v="78"/>
    <x v="26"/>
    <s v="Colombia"/>
    <x v="1"/>
    <n v="40700"/>
    <s v="Revenues - Third Parties"/>
    <m/>
    <x v="6"/>
    <n v="2026"/>
    <n v="5"/>
    <s v="USD"/>
    <n v="5215.1200000000008"/>
    <n v="1"/>
    <n v="5215.1200000000008"/>
    <x v="1"/>
    <m/>
    <m/>
  </r>
  <r>
    <x v="0"/>
    <x v="78"/>
    <x v="26"/>
    <s v="Colombia"/>
    <x v="0"/>
    <n v="40700"/>
    <s v="Revenues - Third Parties"/>
    <m/>
    <x v="22"/>
    <n v="2026"/>
    <n v="5"/>
    <s v="USD"/>
    <n v="231.34"/>
    <n v="1"/>
    <n v="231.34"/>
    <x v="1"/>
    <n v="1"/>
    <m/>
  </r>
  <r>
    <x v="3"/>
    <x v="4"/>
    <x v="4"/>
    <s v="Colombia"/>
    <x v="0"/>
    <n v="40700"/>
    <s v="Revenues - Third Parties"/>
    <m/>
    <x v="0"/>
    <n v="2026"/>
    <n v="5"/>
    <s v="USD"/>
    <n v="402.36"/>
    <n v="1"/>
    <n v="402.36"/>
    <x v="1"/>
    <m/>
    <m/>
  </r>
  <r>
    <x v="3"/>
    <x v="4"/>
    <x v="4"/>
    <s v="Colombia"/>
    <x v="1"/>
    <n v="40700"/>
    <s v="Revenues - Third Parties"/>
    <m/>
    <x v="7"/>
    <n v="2026"/>
    <n v="5"/>
    <s v="USD"/>
    <n v="925.44"/>
    <n v="1"/>
    <n v="925.44"/>
    <x v="1"/>
    <m/>
    <m/>
  </r>
  <r>
    <x v="1"/>
    <x v="79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79"/>
    <x v="1"/>
    <s v="Colombia"/>
    <x v="1"/>
    <n v="40700"/>
    <s v="Revenues - Third Parties"/>
    <m/>
    <x v="3"/>
    <n v="2026"/>
    <n v="5"/>
    <s v="USD"/>
    <n v="330.27"/>
    <n v="1"/>
    <n v="330.27"/>
    <x v="1"/>
    <m/>
    <m/>
  </r>
  <r>
    <x v="1"/>
    <x v="79"/>
    <x v="1"/>
    <s v="Colombia"/>
    <x v="1"/>
    <n v="40700"/>
    <s v="Revenues - Third Parties"/>
    <m/>
    <x v="6"/>
    <n v="2026"/>
    <n v="5"/>
    <s v="USD"/>
    <n v="330.28"/>
    <n v="1"/>
    <n v="330.28"/>
    <x v="1"/>
    <m/>
    <m/>
  </r>
  <r>
    <x v="1"/>
    <x v="80"/>
    <x v="1"/>
    <s v="Colombia"/>
    <x v="2"/>
    <n v="40700"/>
    <s v="Revenues - Third Parties"/>
    <m/>
    <x v="8"/>
    <n v="2026"/>
    <n v="5"/>
    <s v="USD"/>
    <n v="3173.78"/>
    <n v="1"/>
    <n v="3173.78"/>
    <x v="1"/>
    <n v="1"/>
    <m/>
  </r>
  <r>
    <x v="1"/>
    <x v="80"/>
    <x v="1"/>
    <s v="Colombia"/>
    <x v="0"/>
    <n v="40700"/>
    <s v="Revenues - Third Parties"/>
    <m/>
    <x v="9"/>
    <n v="2026"/>
    <n v="5"/>
    <s v="USD"/>
    <n v="1598.22"/>
    <n v="1"/>
    <n v="1598.22"/>
    <x v="1"/>
    <n v="1"/>
    <m/>
  </r>
  <r>
    <x v="1"/>
    <x v="80"/>
    <x v="1"/>
    <s v="Colombia"/>
    <x v="0"/>
    <n v="40700"/>
    <s v="Revenues - Third Parties"/>
    <m/>
    <x v="11"/>
    <n v="2026"/>
    <n v="5"/>
    <s v="USD"/>
    <n v="1073.52"/>
    <n v="1"/>
    <n v="1073.52"/>
    <x v="1"/>
    <m/>
    <m/>
  </r>
  <r>
    <x v="1"/>
    <x v="80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80"/>
    <x v="1"/>
    <s v="Colombia"/>
    <x v="0"/>
    <n v="40700"/>
    <s v="Revenues - Third Parties"/>
    <m/>
    <x v="16"/>
    <n v="2026"/>
    <n v="5"/>
    <s v="USD"/>
    <n v="1027.52"/>
    <n v="1"/>
    <n v="1027.52"/>
    <x v="1"/>
    <m/>
    <m/>
  </r>
  <r>
    <x v="1"/>
    <x v="80"/>
    <x v="1"/>
    <s v="Colombia"/>
    <x v="1"/>
    <n v="40700"/>
    <s v="Revenues - Third Parties"/>
    <m/>
    <x v="3"/>
    <n v="2026"/>
    <n v="5"/>
    <s v="USD"/>
    <n v="440.36"/>
    <n v="1"/>
    <n v="440.36"/>
    <x v="1"/>
    <m/>
    <m/>
  </r>
  <r>
    <x v="1"/>
    <x v="81"/>
    <x v="1"/>
    <s v="Colombia"/>
    <x v="2"/>
    <n v="40700"/>
    <s v="Revenues - Third Parties"/>
    <m/>
    <x v="8"/>
    <n v="2026"/>
    <n v="5"/>
    <s v="USD"/>
    <n v="1018.2"/>
    <n v="1"/>
    <n v="1018.2"/>
    <x v="1"/>
    <n v="1"/>
    <m/>
  </r>
  <r>
    <x v="1"/>
    <x v="81"/>
    <x v="1"/>
    <s v="Colombia"/>
    <x v="0"/>
    <n v="40700"/>
    <s v="Revenues - Third Parties"/>
    <m/>
    <x v="9"/>
    <n v="2026"/>
    <n v="5"/>
    <s v="USD"/>
    <n v="355.16"/>
    <n v="1"/>
    <n v="355.16"/>
    <x v="1"/>
    <n v="1"/>
    <m/>
  </r>
  <r>
    <x v="1"/>
    <x v="81"/>
    <x v="1"/>
    <s v="Colombia"/>
    <x v="0"/>
    <n v="40700"/>
    <s v="Revenues - Third Parties"/>
    <m/>
    <x v="11"/>
    <n v="2026"/>
    <n v="5"/>
    <s v="USD"/>
    <n v="238.56"/>
    <n v="1"/>
    <n v="238.56"/>
    <x v="1"/>
    <m/>
    <m/>
  </r>
  <r>
    <x v="1"/>
    <x v="81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81"/>
    <x v="1"/>
    <s v="Colombia"/>
    <x v="1"/>
    <n v="40700"/>
    <s v="Revenues - Third Parties"/>
    <m/>
    <x v="3"/>
    <n v="2026"/>
    <n v="5"/>
    <s v="USD"/>
    <n v="110.09"/>
    <n v="1"/>
    <n v="110.09"/>
    <x v="1"/>
    <m/>
    <m/>
  </r>
  <r>
    <x v="1"/>
    <x v="82"/>
    <x v="1"/>
    <s v="Colombia"/>
    <x v="2"/>
    <n v="40700"/>
    <s v="Revenues - Third Parties"/>
    <m/>
    <x v="8"/>
    <n v="2026"/>
    <n v="5"/>
    <s v="USD"/>
    <n v="509.1"/>
    <n v="1"/>
    <n v="509.1"/>
    <x v="1"/>
    <n v="1"/>
    <m/>
  </r>
  <r>
    <x v="1"/>
    <x v="82"/>
    <x v="1"/>
    <s v="Colombia"/>
    <x v="0"/>
    <n v="40700"/>
    <s v="Revenues - Third Parties"/>
    <m/>
    <x v="9"/>
    <n v="2026"/>
    <n v="5"/>
    <s v="USD"/>
    <n v="177.58"/>
    <n v="1"/>
    <n v="177.58"/>
    <x v="1"/>
    <n v="1"/>
    <m/>
  </r>
  <r>
    <x v="1"/>
    <x v="82"/>
    <x v="1"/>
    <s v="Colombia"/>
    <x v="0"/>
    <n v="40700"/>
    <s v="Revenues - Third Parties"/>
    <m/>
    <x v="11"/>
    <n v="2026"/>
    <n v="5"/>
    <s v="USD"/>
    <n v="119.28"/>
    <n v="1"/>
    <n v="119.28"/>
    <x v="1"/>
    <m/>
    <m/>
  </r>
  <r>
    <x v="1"/>
    <x v="82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82"/>
    <x v="1"/>
    <s v="Colombia"/>
    <x v="1"/>
    <n v="40700"/>
    <s v="Revenues - Third Parties"/>
    <m/>
    <x v="3"/>
    <n v="2026"/>
    <n v="5"/>
    <s v="USD"/>
    <n v="110.09"/>
    <n v="1"/>
    <n v="110.09"/>
    <x v="1"/>
    <m/>
    <m/>
  </r>
  <r>
    <x v="1"/>
    <x v="83"/>
    <x v="1"/>
    <s v="Colombia"/>
    <x v="2"/>
    <n v="40700"/>
    <s v="Revenues - Third Parties"/>
    <m/>
    <x v="8"/>
    <n v="2026"/>
    <n v="5"/>
    <s v="USD"/>
    <n v="4606.47"/>
    <n v="1"/>
    <n v="4606.47"/>
    <x v="1"/>
    <n v="1"/>
    <m/>
  </r>
  <r>
    <x v="1"/>
    <x v="83"/>
    <x v="1"/>
    <s v="Colombia"/>
    <x v="0"/>
    <n v="40700"/>
    <s v="Revenues - Third Parties"/>
    <m/>
    <x v="10"/>
    <n v="2026"/>
    <n v="5"/>
    <s v="USD"/>
    <n v="2104.29"/>
    <n v="1"/>
    <n v="2104.29"/>
    <x v="1"/>
    <n v="1"/>
    <m/>
  </r>
  <r>
    <x v="1"/>
    <x v="83"/>
    <x v="1"/>
    <s v="Colombia"/>
    <x v="0"/>
    <n v="40700"/>
    <s v="Revenues - Third Parties"/>
    <m/>
    <x v="11"/>
    <n v="2026"/>
    <n v="5"/>
    <s v="USD"/>
    <n v="357.84"/>
    <n v="1"/>
    <n v="357.84"/>
    <x v="1"/>
    <m/>
    <m/>
  </r>
  <r>
    <x v="1"/>
    <x v="83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83"/>
    <x v="1"/>
    <s v="Colombia"/>
    <x v="1"/>
    <n v="40700"/>
    <s v="Revenues - Third Parties"/>
    <m/>
    <x v="3"/>
    <n v="2026"/>
    <n v="5"/>
    <s v="USD"/>
    <n v="440.36"/>
    <n v="1"/>
    <n v="440.36"/>
    <x v="1"/>
    <m/>
    <m/>
  </r>
  <r>
    <x v="0"/>
    <x v="84"/>
    <x v="27"/>
    <s v="Colombia"/>
    <x v="0"/>
    <n v="40700"/>
    <s v="Revenues - Third Parties"/>
    <m/>
    <x v="0"/>
    <n v="2026"/>
    <n v="5"/>
    <s v="USD"/>
    <n v="1331.93"/>
    <n v="1"/>
    <n v="1331.93"/>
    <x v="1"/>
    <m/>
    <m/>
  </r>
  <r>
    <x v="0"/>
    <x v="84"/>
    <x v="27"/>
    <s v="Colombia"/>
    <x v="1"/>
    <n v="40700"/>
    <s v="Revenues - Third Parties"/>
    <m/>
    <x v="17"/>
    <n v="2026"/>
    <n v="5"/>
    <s v="USD"/>
    <n v="848.28"/>
    <n v="1"/>
    <n v="848.28"/>
    <x v="1"/>
    <m/>
    <m/>
  </r>
  <r>
    <x v="0"/>
    <x v="84"/>
    <x v="27"/>
    <s v="Colombia"/>
    <x v="1"/>
    <n v="40700"/>
    <s v="Revenues - Third Parties"/>
    <m/>
    <x v="5"/>
    <n v="2026"/>
    <n v="5"/>
    <s v="USD"/>
    <n v="148.68"/>
    <n v="1"/>
    <n v="148.68"/>
    <x v="1"/>
    <m/>
    <m/>
  </r>
  <r>
    <x v="1"/>
    <x v="5"/>
    <x v="1"/>
    <s v="Colombia"/>
    <x v="2"/>
    <n v="40700"/>
    <s v="Revenues - Third Parties"/>
    <m/>
    <x v="8"/>
    <n v="2026"/>
    <n v="5"/>
    <s v="USD"/>
    <n v="16777.150000000001"/>
    <n v="1"/>
    <n v="16777.150000000001"/>
    <x v="1"/>
    <n v="1"/>
    <m/>
  </r>
  <r>
    <x v="1"/>
    <x v="5"/>
    <x v="1"/>
    <s v="Colombia"/>
    <x v="0"/>
    <n v="40700"/>
    <s v="Revenues - Third Parties"/>
    <m/>
    <x v="9"/>
    <n v="2026"/>
    <n v="5"/>
    <s v="USD"/>
    <n v="3551.6"/>
    <n v="1"/>
    <n v="3551.6"/>
    <x v="1"/>
    <n v="1"/>
    <m/>
  </r>
  <r>
    <x v="1"/>
    <x v="5"/>
    <x v="1"/>
    <s v="Colombia"/>
    <x v="0"/>
    <n v="40700"/>
    <s v="Revenues - Third Parties"/>
    <m/>
    <x v="10"/>
    <n v="2026"/>
    <n v="5"/>
    <s v="USD"/>
    <n v="4910.01"/>
    <n v="1"/>
    <n v="4910.01"/>
    <x v="1"/>
    <n v="1"/>
    <m/>
  </r>
  <r>
    <x v="1"/>
    <x v="5"/>
    <x v="1"/>
    <s v="Colombia"/>
    <x v="0"/>
    <n v="40700"/>
    <s v="Revenues - Third Parties"/>
    <m/>
    <x v="11"/>
    <n v="2026"/>
    <n v="5"/>
    <s v="USD"/>
    <n v="3936.24"/>
    <n v="1"/>
    <n v="3936.24"/>
    <x v="1"/>
    <m/>
    <m/>
  </r>
  <r>
    <x v="1"/>
    <x v="5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5"/>
    <x v="1"/>
    <s v="Colombia"/>
    <x v="1"/>
    <n v="40700"/>
    <s v="Revenues - Third Parties"/>
    <m/>
    <x v="3"/>
    <n v="2026"/>
    <n v="5"/>
    <s v="USD"/>
    <n v="2532.0700000000002"/>
    <n v="1"/>
    <n v="2532.0700000000002"/>
    <x v="1"/>
    <m/>
    <m/>
  </r>
  <r>
    <x v="3"/>
    <x v="85"/>
    <x v="4"/>
    <s v="Colombia"/>
    <x v="0"/>
    <n v="40700"/>
    <s v="Revenues - Third Parties"/>
    <m/>
    <x v="12"/>
    <n v="2026"/>
    <n v="5"/>
    <s v="USD"/>
    <n v="18"/>
    <n v="1"/>
    <n v="18"/>
    <x v="1"/>
    <m/>
    <m/>
  </r>
  <r>
    <x v="3"/>
    <x v="85"/>
    <x v="4"/>
    <s v="Colombia"/>
    <x v="2"/>
    <n v="40700"/>
    <s v="Revenues - Third Parties"/>
    <m/>
    <x v="8"/>
    <n v="2026"/>
    <n v="5"/>
    <s v="USD"/>
    <n v="667.42"/>
    <n v="1"/>
    <n v="667.42"/>
    <x v="1"/>
    <n v="1"/>
    <m/>
  </r>
  <r>
    <x v="3"/>
    <x v="85"/>
    <x v="4"/>
    <s v="Colombia"/>
    <x v="0"/>
    <n v="40700"/>
    <s v="Revenues - Third Parties"/>
    <m/>
    <x v="14"/>
    <n v="2026"/>
    <n v="5"/>
    <s v="USD"/>
    <n v="392"/>
    <n v="1"/>
    <n v="392"/>
    <x v="1"/>
    <n v="1"/>
    <m/>
  </r>
  <r>
    <x v="3"/>
    <x v="85"/>
    <x v="4"/>
    <s v="Colombia"/>
    <x v="0"/>
    <n v="40700"/>
    <s v="Revenues - Third Parties"/>
    <m/>
    <x v="15"/>
    <n v="2026"/>
    <n v="5"/>
    <s v="USD"/>
    <n v="238.3"/>
    <n v="1"/>
    <n v="238.3"/>
    <x v="1"/>
    <m/>
    <m/>
  </r>
  <r>
    <x v="3"/>
    <x v="85"/>
    <x v="4"/>
    <s v="Colombia"/>
    <x v="0"/>
    <n v="40700"/>
    <s v="Revenues - Third Parties"/>
    <m/>
    <x v="0"/>
    <n v="2026"/>
    <n v="5"/>
    <s v="USD"/>
    <n v="376.26"/>
    <n v="1"/>
    <n v="376.26"/>
    <x v="1"/>
    <m/>
    <m/>
  </r>
  <r>
    <x v="3"/>
    <x v="85"/>
    <x v="4"/>
    <s v="Colombia"/>
    <x v="1"/>
    <n v="40700"/>
    <s v="Revenues - Third Parties"/>
    <m/>
    <x v="7"/>
    <n v="2026"/>
    <n v="5"/>
    <s v="USD"/>
    <n v="2884.7"/>
    <n v="1"/>
    <n v="2884.7"/>
    <x v="1"/>
    <m/>
    <m/>
  </r>
  <r>
    <x v="12"/>
    <x v="86"/>
    <x v="28"/>
    <s v="Colombia"/>
    <x v="1"/>
    <n v="40700"/>
    <s v="Revenues - Third Parties"/>
    <m/>
    <x v="5"/>
    <n v="2026"/>
    <n v="5"/>
    <s v="USD"/>
    <n v="155.72"/>
    <n v="1"/>
    <n v="155.72"/>
    <x v="1"/>
    <m/>
    <m/>
  </r>
  <r>
    <x v="0"/>
    <x v="87"/>
    <x v="7"/>
    <s v="Colombia"/>
    <x v="0"/>
    <n v="40900"/>
    <s v="Revenues- IC"/>
    <m/>
    <x v="0"/>
    <n v="2026"/>
    <n v="5"/>
    <s v="USD"/>
    <n v="1134"/>
    <n v="1"/>
    <n v="1134"/>
    <x v="1"/>
    <m/>
    <m/>
  </r>
  <r>
    <x v="0"/>
    <x v="87"/>
    <x v="7"/>
    <s v="Colombia"/>
    <x v="1"/>
    <n v="40900"/>
    <s v="Revenues- IC"/>
    <m/>
    <x v="43"/>
    <n v="2026"/>
    <n v="5"/>
    <s v="USD"/>
    <n v="637.5"/>
    <n v="1"/>
    <n v="637.5"/>
    <x v="1"/>
    <m/>
    <m/>
  </r>
  <r>
    <x v="0"/>
    <x v="88"/>
    <x v="29"/>
    <s v="Colombia"/>
    <x v="0"/>
    <n v="40700"/>
    <s v="Revenues - Third Parties"/>
    <m/>
    <x v="0"/>
    <n v="2026"/>
    <n v="5"/>
    <s v="USD"/>
    <n v="1553.92"/>
    <n v="1"/>
    <n v="1553.92"/>
    <x v="1"/>
    <m/>
    <m/>
  </r>
  <r>
    <x v="0"/>
    <x v="88"/>
    <x v="29"/>
    <s v="Colombia"/>
    <x v="1"/>
    <n v="40700"/>
    <s v="Revenues - Third Parties"/>
    <m/>
    <x v="17"/>
    <n v="2026"/>
    <n v="5"/>
    <s v="USD"/>
    <n v="1298.92"/>
    <n v="1"/>
    <n v="1298.92"/>
    <x v="1"/>
    <m/>
    <m/>
  </r>
  <r>
    <x v="0"/>
    <x v="88"/>
    <x v="29"/>
    <s v="Colombia"/>
    <x v="1"/>
    <n v="40700"/>
    <s v="Revenues - Third Parties"/>
    <m/>
    <x v="5"/>
    <n v="2026"/>
    <n v="5"/>
    <s v="USD"/>
    <n v="195.14"/>
    <n v="1"/>
    <n v="195.14"/>
    <x v="1"/>
    <m/>
    <m/>
  </r>
  <r>
    <x v="0"/>
    <x v="88"/>
    <x v="29"/>
    <s v="Colombia"/>
    <x v="1"/>
    <n v="40700"/>
    <s v="Revenues - Third Parties"/>
    <m/>
    <x v="6"/>
    <n v="2026"/>
    <n v="5"/>
    <s v="USD"/>
    <n v="778.16"/>
    <n v="1"/>
    <n v="778.16"/>
    <x v="1"/>
    <m/>
    <m/>
  </r>
  <r>
    <x v="1"/>
    <x v="9"/>
    <x v="1"/>
    <s v="Colombia"/>
    <x v="2"/>
    <n v="40700"/>
    <s v="Revenues - Third Parties"/>
    <m/>
    <x v="8"/>
    <n v="2026"/>
    <n v="5"/>
    <s v="USD"/>
    <n v="813.77"/>
    <n v="1"/>
    <n v="813.77"/>
    <x v="1"/>
    <n v="1"/>
    <m/>
  </r>
  <r>
    <x v="1"/>
    <x v="9"/>
    <x v="1"/>
    <s v="Colombia"/>
    <x v="0"/>
    <n v="40700"/>
    <s v="Revenues - Third Parties"/>
    <m/>
    <x v="9"/>
    <n v="2026"/>
    <n v="5"/>
    <s v="USD"/>
    <n v="177.58"/>
    <n v="1"/>
    <n v="177.58"/>
    <x v="1"/>
    <n v="1"/>
    <m/>
  </r>
  <r>
    <x v="1"/>
    <x v="9"/>
    <x v="1"/>
    <s v="Colombia"/>
    <x v="0"/>
    <n v="40700"/>
    <s v="Revenues - Third Parties"/>
    <m/>
    <x v="18"/>
    <n v="2026"/>
    <n v="5"/>
    <s v="USD"/>
    <n v="211.8"/>
    <n v="1"/>
    <n v="211.8"/>
    <x v="1"/>
    <n v="1"/>
    <m/>
  </r>
  <r>
    <x v="1"/>
    <x v="9"/>
    <x v="1"/>
    <s v="Colombia"/>
    <x v="0"/>
    <n v="40700"/>
    <s v="Revenues - Third Parties"/>
    <m/>
    <x v="11"/>
    <n v="2026"/>
    <n v="5"/>
    <s v="USD"/>
    <n v="119.28"/>
    <n v="1"/>
    <n v="119.28"/>
    <x v="1"/>
    <m/>
    <m/>
  </r>
  <r>
    <x v="1"/>
    <x v="9"/>
    <x v="1"/>
    <s v="Colombia"/>
    <x v="0"/>
    <n v="40700"/>
    <s v="Revenues - Third Parties"/>
    <m/>
    <x v="15"/>
    <n v="2026"/>
    <n v="5"/>
    <s v="USD"/>
    <n v="143.13"/>
    <n v="1"/>
    <n v="143.13"/>
    <x v="1"/>
    <m/>
    <m/>
  </r>
  <r>
    <x v="1"/>
    <x v="9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9"/>
    <x v="1"/>
    <s v="Colombia"/>
    <x v="0"/>
    <n v="40700"/>
    <s v="Revenues - Third Parties"/>
    <m/>
    <x v="16"/>
    <n v="2026"/>
    <n v="5"/>
    <s v="USD"/>
    <n v="513.76"/>
    <n v="1"/>
    <n v="513.76"/>
    <x v="1"/>
    <m/>
    <m/>
  </r>
  <r>
    <x v="1"/>
    <x v="9"/>
    <x v="1"/>
    <s v="Colombia"/>
    <x v="1"/>
    <n v="40700"/>
    <s v="Revenues - Third Parties"/>
    <m/>
    <x v="3"/>
    <n v="2026"/>
    <n v="5"/>
    <s v="USD"/>
    <n v="220.18"/>
    <n v="1"/>
    <n v="220.18"/>
    <x v="1"/>
    <m/>
    <m/>
  </r>
  <r>
    <x v="1"/>
    <x v="9"/>
    <x v="1"/>
    <s v="Colombia"/>
    <x v="1"/>
    <n v="40700"/>
    <s v="Revenues - Third Parties"/>
    <m/>
    <x v="6"/>
    <n v="2026"/>
    <n v="5"/>
    <s v="USD"/>
    <n v="660.56"/>
    <n v="1"/>
    <n v="660.56"/>
    <x v="1"/>
    <m/>
    <m/>
  </r>
  <r>
    <x v="1"/>
    <x v="89"/>
    <x v="1"/>
    <s v="Colombia"/>
    <x v="2"/>
    <n v="40700"/>
    <s v="Revenues - Third Parties"/>
    <m/>
    <x v="8"/>
    <n v="2026"/>
    <n v="5"/>
    <s v="USD"/>
    <n v="3218.67"/>
    <n v="1"/>
    <n v="3218.67"/>
    <x v="1"/>
    <n v="1"/>
    <m/>
  </r>
  <r>
    <x v="1"/>
    <x v="89"/>
    <x v="1"/>
    <s v="Colombia"/>
    <x v="0"/>
    <n v="40700"/>
    <s v="Revenues - Third Parties"/>
    <m/>
    <x v="9"/>
    <n v="2026"/>
    <n v="5"/>
    <s v="USD"/>
    <n v="1420.64"/>
    <n v="1"/>
    <n v="1420.64"/>
    <x v="1"/>
    <n v="1"/>
    <m/>
  </r>
  <r>
    <x v="1"/>
    <x v="89"/>
    <x v="1"/>
    <s v="Colombia"/>
    <x v="0"/>
    <n v="40700"/>
    <s v="Revenues - Third Parties"/>
    <m/>
    <x v="10"/>
    <n v="2026"/>
    <n v="5"/>
    <s v="USD"/>
    <n v="233.81"/>
    <n v="1"/>
    <n v="233.81"/>
    <x v="1"/>
    <n v="1"/>
    <m/>
  </r>
  <r>
    <x v="1"/>
    <x v="89"/>
    <x v="1"/>
    <s v="Colombia"/>
    <x v="0"/>
    <n v="40700"/>
    <s v="Revenues - Third Parties"/>
    <m/>
    <x v="11"/>
    <n v="2026"/>
    <n v="5"/>
    <s v="USD"/>
    <n v="715.68"/>
    <n v="1"/>
    <n v="715.68"/>
    <x v="1"/>
    <m/>
    <m/>
  </r>
  <r>
    <x v="1"/>
    <x v="89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89"/>
    <x v="1"/>
    <s v="Colombia"/>
    <x v="0"/>
    <n v="40700"/>
    <s v="Revenues - Third Parties"/>
    <m/>
    <x v="16"/>
    <n v="2026"/>
    <n v="5"/>
    <s v="USD"/>
    <n v="1027.52"/>
    <n v="1"/>
    <n v="1027.52"/>
    <x v="1"/>
    <m/>
    <m/>
  </r>
  <r>
    <x v="1"/>
    <x v="89"/>
    <x v="1"/>
    <s v="Colombia"/>
    <x v="1"/>
    <n v="40700"/>
    <s v="Revenues - Third Parties"/>
    <m/>
    <x v="3"/>
    <n v="2026"/>
    <n v="5"/>
    <s v="USD"/>
    <n v="2862.34"/>
    <n v="1"/>
    <n v="2862.34"/>
    <x v="1"/>
    <m/>
    <m/>
  </r>
  <r>
    <x v="1"/>
    <x v="90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90"/>
    <x v="1"/>
    <s v="Colombia"/>
    <x v="1"/>
    <n v="40700"/>
    <s v="Revenues - Third Parties"/>
    <m/>
    <x v="6"/>
    <n v="2026"/>
    <n v="5"/>
    <s v="USD"/>
    <n v="495.42"/>
    <n v="1"/>
    <n v="495.42"/>
    <x v="1"/>
    <m/>
    <m/>
  </r>
  <r>
    <x v="3"/>
    <x v="10"/>
    <x v="4"/>
    <s v="Colombia"/>
    <x v="0"/>
    <n v="40700"/>
    <s v="Revenues - Third Parties"/>
    <m/>
    <x v="12"/>
    <n v="2026"/>
    <n v="5"/>
    <s v="USD"/>
    <n v="45"/>
    <n v="1"/>
    <n v="45"/>
    <x v="1"/>
    <m/>
    <m/>
  </r>
  <r>
    <x v="3"/>
    <x v="10"/>
    <x v="4"/>
    <s v="Colombia"/>
    <x v="2"/>
    <n v="40700"/>
    <s v="Revenues - Third Parties"/>
    <m/>
    <x v="8"/>
    <n v="2026"/>
    <n v="5"/>
    <s v="USD"/>
    <n v="1236.03"/>
    <n v="1"/>
    <n v="1236.03"/>
    <x v="1"/>
    <n v="1"/>
    <m/>
  </r>
  <r>
    <x v="3"/>
    <x v="10"/>
    <x v="4"/>
    <s v="Colombia"/>
    <x v="0"/>
    <n v="40700"/>
    <s v="Revenues - Third Parties"/>
    <m/>
    <x v="13"/>
    <n v="2026"/>
    <n v="5"/>
    <s v="USD"/>
    <n v="525.45000000000005"/>
    <n v="1"/>
    <n v="525.45000000000005"/>
    <x v="1"/>
    <m/>
    <m/>
  </r>
  <r>
    <x v="3"/>
    <x v="10"/>
    <x v="4"/>
    <s v="Colombia"/>
    <x v="0"/>
    <n v="40700"/>
    <s v="Revenues - Third Parties"/>
    <m/>
    <x v="0"/>
    <n v="2026"/>
    <n v="5"/>
    <s v="USD"/>
    <n v="370.92"/>
    <n v="1"/>
    <n v="370.92"/>
    <x v="1"/>
    <m/>
    <m/>
  </r>
  <r>
    <x v="3"/>
    <x v="10"/>
    <x v="4"/>
    <s v="Colombia"/>
    <x v="1"/>
    <n v="40700"/>
    <s v="Revenues - Third Parties"/>
    <m/>
    <x v="3"/>
    <n v="2026"/>
    <n v="5"/>
    <s v="USD"/>
    <n v="469.84"/>
    <n v="1"/>
    <n v="469.84"/>
    <x v="1"/>
    <m/>
    <m/>
  </r>
  <r>
    <x v="1"/>
    <x v="91"/>
    <x v="1"/>
    <s v="Colombia"/>
    <x v="2"/>
    <n v="40700"/>
    <s v="Revenues - Third Parties"/>
    <m/>
    <x v="8"/>
    <n v="2026"/>
    <n v="5"/>
    <s v="USD"/>
    <n v="2851.36"/>
    <n v="1"/>
    <n v="2851.36"/>
    <x v="1"/>
    <n v="1"/>
    <m/>
  </r>
  <r>
    <x v="1"/>
    <x v="91"/>
    <x v="1"/>
    <s v="Colombia"/>
    <x v="0"/>
    <n v="40700"/>
    <s v="Revenues - Third Parties"/>
    <m/>
    <x v="9"/>
    <n v="2026"/>
    <n v="5"/>
    <s v="USD"/>
    <n v="1243.06"/>
    <n v="1"/>
    <n v="1243.06"/>
    <x v="1"/>
    <n v="1"/>
    <m/>
  </r>
  <r>
    <x v="1"/>
    <x v="91"/>
    <x v="1"/>
    <s v="Colombia"/>
    <x v="0"/>
    <n v="40700"/>
    <s v="Revenues - Third Parties"/>
    <m/>
    <x v="11"/>
    <n v="2026"/>
    <n v="5"/>
    <s v="USD"/>
    <n v="834.96"/>
    <n v="1"/>
    <n v="834.96"/>
    <x v="1"/>
    <m/>
    <m/>
  </r>
  <r>
    <x v="1"/>
    <x v="91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91"/>
    <x v="1"/>
    <s v="Colombia"/>
    <x v="0"/>
    <n v="40700"/>
    <s v="Revenues - Third Parties"/>
    <m/>
    <x v="16"/>
    <n v="2026"/>
    <n v="5"/>
    <s v="USD"/>
    <n v="1027.52"/>
    <n v="1"/>
    <n v="1027.52"/>
    <x v="1"/>
    <m/>
    <m/>
  </r>
  <r>
    <x v="1"/>
    <x v="91"/>
    <x v="1"/>
    <s v="Colombia"/>
    <x v="1"/>
    <n v="40700"/>
    <s v="Revenues - Third Parties"/>
    <m/>
    <x v="3"/>
    <n v="2026"/>
    <n v="5"/>
    <s v="USD"/>
    <n v="1541.26"/>
    <n v="1"/>
    <n v="1541.26"/>
    <x v="1"/>
    <m/>
    <m/>
  </r>
  <r>
    <x v="0"/>
    <x v="92"/>
    <x v="30"/>
    <s v="Colombia"/>
    <x v="0"/>
    <n v="40700"/>
    <s v="Revenues - Third Parties"/>
    <m/>
    <x v="0"/>
    <n v="2026"/>
    <n v="5"/>
    <s v="USD"/>
    <n v="775.66"/>
    <n v="1"/>
    <n v="775.66"/>
    <x v="1"/>
    <m/>
    <m/>
  </r>
  <r>
    <x v="0"/>
    <x v="92"/>
    <x v="30"/>
    <s v="Colombia"/>
    <x v="1"/>
    <n v="40700"/>
    <s v="Revenues - Third Parties"/>
    <m/>
    <x v="6"/>
    <n v="2026"/>
    <n v="5"/>
    <s v="USD"/>
    <n v="1551.36"/>
    <n v="1"/>
    <n v="1551.36"/>
    <x v="1"/>
    <m/>
    <m/>
  </r>
  <r>
    <x v="1"/>
    <x v="93"/>
    <x v="1"/>
    <s v="Colombia"/>
    <x v="2"/>
    <n v="40700"/>
    <s v="Revenues - Third Parties"/>
    <m/>
    <x v="8"/>
    <n v="2026"/>
    <n v="5"/>
    <s v="USD"/>
    <n v="315.39"/>
    <n v="1"/>
    <n v="315.39"/>
    <x v="1"/>
    <n v="1"/>
    <m/>
  </r>
  <r>
    <x v="1"/>
    <x v="93"/>
    <x v="1"/>
    <s v="Colombia"/>
    <x v="0"/>
    <n v="40700"/>
    <s v="Revenues - Third Parties"/>
    <m/>
    <x v="9"/>
    <n v="2026"/>
    <n v="5"/>
    <s v="USD"/>
    <n v="177.58"/>
    <n v="1"/>
    <n v="177.58"/>
    <x v="1"/>
    <n v="1"/>
    <m/>
  </r>
  <r>
    <x v="1"/>
    <x v="93"/>
    <x v="1"/>
    <s v="Colombia"/>
    <x v="0"/>
    <n v="40700"/>
    <s v="Revenues - Third Parties"/>
    <m/>
    <x v="14"/>
    <n v="2026"/>
    <n v="5"/>
    <s v="USD"/>
    <n v="170.24"/>
    <n v="1"/>
    <n v="170.24"/>
    <x v="1"/>
    <n v="1"/>
    <m/>
  </r>
  <r>
    <x v="1"/>
    <x v="93"/>
    <x v="1"/>
    <s v="Colombia"/>
    <x v="0"/>
    <n v="40700"/>
    <s v="Revenues - Third Parties"/>
    <m/>
    <x v="11"/>
    <n v="2026"/>
    <n v="5"/>
    <s v="USD"/>
    <n v="119.28"/>
    <n v="1"/>
    <n v="119.28"/>
    <x v="1"/>
    <m/>
    <m/>
  </r>
  <r>
    <x v="1"/>
    <x v="93"/>
    <x v="1"/>
    <s v="Colombia"/>
    <x v="0"/>
    <n v="40700"/>
    <s v="Revenues - Third Parties"/>
    <m/>
    <x v="15"/>
    <n v="2026"/>
    <n v="5"/>
    <s v="USD"/>
    <n v="143.13"/>
    <n v="1"/>
    <n v="143.13"/>
    <x v="1"/>
    <m/>
    <m/>
  </r>
  <r>
    <x v="1"/>
    <x v="93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93"/>
    <x v="1"/>
    <s v="Colombia"/>
    <x v="1"/>
    <n v="40700"/>
    <s v="Revenues - Third Parties"/>
    <m/>
    <x v="3"/>
    <n v="2026"/>
    <n v="5"/>
    <s v="USD"/>
    <n v="1100.9000000000001"/>
    <n v="1"/>
    <n v="1100.9000000000001"/>
    <x v="1"/>
    <m/>
    <m/>
  </r>
  <r>
    <x v="1"/>
    <x v="93"/>
    <x v="1"/>
    <s v="Colombia"/>
    <x v="1"/>
    <n v="40700"/>
    <s v="Revenues - Third Parties"/>
    <m/>
    <x v="6"/>
    <n v="2026"/>
    <n v="5"/>
    <s v="USD"/>
    <n v="1155.98"/>
    <n v="1"/>
    <n v="1155.98"/>
    <x v="1"/>
    <m/>
    <m/>
  </r>
  <r>
    <x v="1"/>
    <x v="94"/>
    <x v="1"/>
    <s v="Colombia"/>
    <x v="2"/>
    <n v="40700"/>
    <s v="Revenues - Third Parties"/>
    <m/>
    <x v="8"/>
    <n v="2026"/>
    <n v="5"/>
    <s v="USD"/>
    <n v="3642.96"/>
    <n v="1"/>
    <n v="3642.96"/>
    <x v="1"/>
    <n v="1"/>
    <m/>
  </r>
  <r>
    <x v="1"/>
    <x v="94"/>
    <x v="1"/>
    <s v="Colombia"/>
    <x v="0"/>
    <n v="40700"/>
    <s v="Revenues - Third Parties"/>
    <m/>
    <x v="9"/>
    <n v="2026"/>
    <n v="5"/>
    <s v="USD"/>
    <n v="887.9"/>
    <n v="1"/>
    <n v="887.9"/>
    <x v="1"/>
    <n v="1"/>
    <m/>
  </r>
  <r>
    <x v="1"/>
    <x v="94"/>
    <x v="1"/>
    <s v="Colombia"/>
    <x v="0"/>
    <n v="40700"/>
    <s v="Revenues - Third Parties"/>
    <m/>
    <x v="14"/>
    <n v="2026"/>
    <n v="5"/>
    <s v="USD"/>
    <n v="1191.68"/>
    <n v="1"/>
    <n v="1191.68"/>
    <x v="1"/>
    <n v="1"/>
    <m/>
  </r>
  <r>
    <x v="1"/>
    <x v="94"/>
    <x v="1"/>
    <s v="Colombia"/>
    <x v="0"/>
    <n v="40700"/>
    <s v="Revenues - Third Parties"/>
    <m/>
    <x v="11"/>
    <n v="2026"/>
    <n v="5"/>
    <s v="USD"/>
    <n v="596.4"/>
    <n v="1"/>
    <n v="596.4"/>
    <x v="1"/>
    <m/>
    <m/>
  </r>
  <r>
    <x v="1"/>
    <x v="94"/>
    <x v="1"/>
    <s v="Colombia"/>
    <x v="0"/>
    <n v="40700"/>
    <s v="Revenues - Third Parties"/>
    <m/>
    <x v="15"/>
    <n v="2026"/>
    <n v="5"/>
    <s v="USD"/>
    <n v="1001.91"/>
    <n v="1"/>
    <n v="1001.91"/>
    <x v="1"/>
    <m/>
    <m/>
  </r>
  <r>
    <x v="1"/>
    <x v="94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94"/>
    <x v="1"/>
    <s v="Colombia"/>
    <x v="0"/>
    <n v="40700"/>
    <s v="Revenues - Third Parties"/>
    <m/>
    <x v="16"/>
    <n v="2026"/>
    <n v="5"/>
    <s v="USD"/>
    <n v="513.76"/>
    <n v="1"/>
    <n v="513.76"/>
    <x v="1"/>
    <m/>
    <m/>
  </r>
  <r>
    <x v="1"/>
    <x v="94"/>
    <x v="1"/>
    <s v="Colombia"/>
    <x v="1"/>
    <n v="40700"/>
    <s v="Revenues - Third Parties"/>
    <m/>
    <x v="3"/>
    <n v="2026"/>
    <n v="5"/>
    <s v="USD"/>
    <n v="330.27"/>
    <n v="1"/>
    <n v="330.27"/>
    <x v="1"/>
    <m/>
    <m/>
  </r>
  <r>
    <x v="1"/>
    <x v="94"/>
    <x v="1"/>
    <s v="Colombia"/>
    <x v="1"/>
    <n v="40700"/>
    <s v="Revenues - Third Parties"/>
    <m/>
    <x v="6"/>
    <n v="2026"/>
    <n v="5"/>
    <s v="USD"/>
    <n v="1155.98"/>
    <n v="1"/>
    <n v="1155.98"/>
    <x v="1"/>
    <m/>
    <m/>
  </r>
  <r>
    <x v="1"/>
    <x v="95"/>
    <x v="1"/>
    <s v="Colombia"/>
    <x v="2"/>
    <n v="40700"/>
    <s v="Revenues - Third Parties"/>
    <m/>
    <x v="8"/>
    <n v="2026"/>
    <n v="5"/>
    <s v="USD"/>
    <n v="2910.87"/>
    <n v="1"/>
    <n v="2910.87"/>
    <x v="1"/>
    <n v="1"/>
    <m/>
  </r>
  <r>
    <x v="1"/>
    <x v="95"/>
    <x v="1"/>
    <s v="Colombia"/>
    <x v="0"/>
    <n v="40700"/>
    <s v="Revenues - Third Parties"/>
    <m/>
    <x v="9"/>
    <n v="2026"/>
    <n v="5"/>
    <s v="USD"/>
    <n v="1065.48"/>
    <n v="1"/>
    <n v="1065.48"/>
    <x v="1"/>
    <n v="1"/>
    <m/>
  </r>
  <r>
    <x v="1"/>
    <x v="95"/>
    <x v="1"/>
    <s v="Colombia"/>
    <x v="0"/>
    <n v="40700"/>
    <s v="Revenues - Third Parties"/>
    <m/>
    <x v="11"/>
    <n v="2026"/>
    <n v="5"/>
    <s v="USD"/>
    <n v="715.68"/>
    <n v="1"/>
    <n v="715.68"/>
    <x v="1"/>
    <m/>
    <m/>
  </r>
  <r>
    <x v="1"/>
    <x v="95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95"/>
    <x v="1"/>
    <s v="Colombia"/>
    <x v="1"/>
    <n v="40700"/>
    <s v="Revenues - Third Parties"/>
    <m/>
    <x v="3"/>
    <n v="2026"/>
    <n v="5"/>
    <s v="USD"/>
    <n v="110.09"/>
    <n v="1"/>
    <n v="110.09"/>
    <x v="1"/>
    <m/>
    <m/>
  </r>
  <r>
    <x v="0"/>
    <x v="96"/>
    <x v="27"/>
    <s v="Colombia"/>
    <x v="2"/>
    <n v="40700"/>
    <s v="Revenues - Third Parties"/>
    <m/>
    <x v="8"/>
    <n v="2026"/>
    <n v="5"/>
    <s v="USD"/>
    <n v="157.07"/>
    <n v="1"/>
    <n v="157.07"/>
    <x v="1"/>
    <n v="1"/>
    <m/>
  </r>
  <r>
    <x v="0"/>
    <x v="96"/>
    <x v="27"/>
    <s v="Colombia"/>
    <x v="0"/>
    <n v="40700"/>
    <s v="Revenues - Third Parties"/>
    <m/>
    <x v="10"/>
    <n v="2026"/>
    <n v="5"/>
    <s v="USD"/>
    <n v="307.68"/>
    <n v="1"/>
    <n v="307.68"/>
    <x v="1"/>
    <n v="1"/>
    <m/>
  </r>
  <r>
    <x v="0"/>
    <x v="96"/>
    <x v="27"/>
    <s v="Colombia"/>
    <x v="0"/>
    <n v="40700"/>
    <s v="Revenues - Third Parties"/>
    <m/>
    <x v="11"/>
    <n v="2026"/>
    <n v="5"/>
    <s v="USD"/>
    <n v="295.7"/>
    <n v="1"/>
    <n v="295.7"/>
    <x v="1"/>
    <m/>
    <m/>
  </r>
  <r>
    <x v="0"/>
    <x v="96"/>
    <x v="27"/>
    <s v="Colombia"/>
    <x v="0"/>
    <n v="40700"/>
    <s v="Revenues - Third Parties"/>
    <m/>
    <x v="0"/>
    <n v="2026"/>
    <n v="5"/>
    <s v="USD"/>
    <n v="1398.53"/>
    <n v="1"/>
    <n v="1398.53"/>
    <x v="1"/>
    <m/>
    <m/>
  </r>
  <r>
    <x v="0"/>
    <x v="96"/>
    <x v="27"/>
    <s v="Colombia"/>
    <x v="1"/>
    <n v="40700"/>
    <s v="Revenues - Third Parties"/>
    <m/>
    <x v="17"/>
    <n v="2026"/>
    <n v="5"/>
    <s v="USD"/>
    <n v="979.74"/>
    <n v="1"/>
    <n v="979.74"/>
    <x v="1"/>
    <m/>
    <m/>
  </r>
  <r>
    <x v="0"/>
    <x v="96"/>
    <x v="27"/>
    <s v="Colombia"/>
    <x v="0"/>
    <n v="40700"/>
    <s v="Revenues - Third Parties"/>
    <m/>
    <x v="26"/>
    <n v="2026"/>
    <n v="5"/>
    <s v="USD"/>
    <n v="115.38"/>
    <n v="1"/>
    <n v="115.38"/>
    <x v="1"/>
    <n v="1"/>
    <m/>
  </r>
  <r>
    <x v="1"/>
    <x v="97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97"/>
    <x v="1"/>
    <s v="Colombia"/>
    <x v="1"/>
    <n v="40700"/>
    <s v="Revenues - Third Parties"/>
    <m/>
    <x v="3"/>
    <n v="2026"/>
    <n v="5"/>
    <s v="USD"/>
    <n v="330.27"/>
    <n v="1"/>
    <n v="330.27"/>
    <x v="1"/>
    <m/>
    <m/>
  </r>
  <r>
    <x v="1"/>
    <x v="98"/>
    <x v="1"/>
    <s v="Colombia"/>
    <x v="2"/>
    <n v="40700"/>
    <s v="Revenues - Third Parties"/>
    <m/>
    <x v="8"/>
    <n v="2026"/>
    <n v="5"/>
    <s v="USD"/>
    <n v="2350.15"/>
    <n v="1"/>
    <n v="2350.15"/>
    <x v="1"/>
    <n v="1"/>
    <m/>
  </r>
  <r>
    <x v="1"/>
    <x v="98"/>
    <x v="1"/>
    <s v="Colombia"/>
    <x v="0"/>
    <n v="40700"/>
    <s v="Revenues - Third Parties"/>
    <m/>
    <x v="9"/>
    <n v="2026"/>
    <n v="5"/>
    <s v="USD"/>
    <n v="355.16"/>
    <n v="1"/>
    <n v="355.16"/>
    <x v="1"/>
    <n v="1"/>
    <m/>
  </r>
  <r>
    <x v="1"/>
    <x v="98"/>
    <x v="1"/>
    <s v="Colombia"/>
    <x v="0"/>
    <n v="40700"/>
    <s v="Revenues - Third Parties"/>
    <m/>
    <x v="14"/>
    <n v="2026"/>
    <n v="5"/>
    <s v="USD"/>
    <n v="680.96"/>
    <n v="1"/>
    <n v="680.96"/>
    <x v="1"/>
    <n v="1"/>
    <m/>
  </r>
  <r>
    <x v="1"/>
    <x v="98"/>
    <x v="1"/>
    <s v="Colombia"/>
    <x v="0"/>
    <n v="40700"/>
    <s v="Revenues - Third Parties"/>
    <m/>
    <x v="11"/>
    <n v="2026"/>
    <n v="5"/>
    <s v="USD"/>
    <n v="238.56"/>
    <n v="1"/>
    <n v="238.56"/>
    <x v="1"/>
    <m/>
    <m/>
  </r>
  <r>
    <x v="1"/>
    <x v="98"/>
    <x v="1"/>
    <s v="Colombia"/>
    <x v="0"/>
    <n v="40700"/>
    <s v="Revenues - Third Parties"/>
    <m/>
    <x v="15"/>
    <n v="2026"/>
    <n v="5"/>
    <s v="USD"/>
    <n v="572.52"/>
    <n v="1"/>
    <n v="572.52"/>
    <x v="1"/>
    <m/>
    <m/>
  </r>
  <r>
    <x v="1"/>
    <x v="98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98"/>
    <x v="1"/>
    <s v="Colombia"/>
    <x v="1"/>
    <n v="40700"/>
    <s v="Revenues - Third Parties"/>
    <m/>
    <x v="3"/>
    <n v="2026"/>
    <n v="5"/>
    <s v="USD"/>
    <n v="330.27"/>
    <n v="1"/>
    <n v="330.27"/>
    <x v="1"/>
    <m/>
    <m/>
  </r>
  <r>
    <x v="1"/>
    <x v="98"/>
    <x v="1"/>
    <s v="Colombia"/>
    <x v="1"/>
    <n v="40700"/>
    <s v="Revenues - Third Parties"/>
    <m/>
    <x v="6"/>
    <n v="2026"/>
    <n v="5"/>
    <s v="USD"/>
    <n v="660.56"/>
    <n v="1"/>
    <n v="660.56"/>
    <x v="1"/>
    <m/>
    <m/>
  </r>
  <r>
    <x v="1"/>
    <x v="99"/>
    <x v="1"/>
    <s v="Colombia"/>
    <x v="2"/>
    <n v="40700"/>
    <s v="Revenues - Third Parties"/>
    <m/>
    <x v="8"/>
    <n v="2026"/>
    <n v="5"/>
    <s v="USD"/>
    <n v="5485.5"/>
    <n v="1"/>
    <n v="5485.5"/>
    <x v="1"/>
    <n v="1"/>
    <m/>
  </r>
  <r>
    <x v="1"/>
    <x v="99"/>
    <x v="1"/>
    <s v="Colombia"/>
    <x v="0"/>
    <n v="40700"/>
    <s v="Revenues - Third Parties"/>
    <m/>
    <x v="9"/>
    <n v="2026"/>
    <n v="5"/>
    <s v="USD"/>
    <n v="1420.64"/>
    <n v="1"/>
    <n v="1420.64"/>
    <x v="1"/>
    <n v="1"/>
    <m/>
  </r>
  <r>
    <x v="1"/>
    <x v="99"/>
    <x v="1"/>
    <s v="Colombia"/>
    <x v="0"/>
    <n v="40700"/>
    <s v="Revenues - Third Parties"/>
    <m/>
    <x v="10"/>
    <n v="2026"/>
    <n v="5"/>
    <s v="USD"/>
    <n v="467.62"/>
    <n v="1"/>
    <n v="467.62"/>
    <x v="1"/>
    <n v="1"/>
    <m/>
  </r>
  <r>
    <x v="1"/>
    <x v="99"/>
    <x v="1"/>
    <s v="Colombia"/>
    <x v="0"/>
    <n v="40700"/>
    <s v="Revenues - Third Parties"/>
    <m/>
    <x v="14"/>
    <n v="2026"/>
    <n v="5"/>
    <s v="USD"/>
    <n v="1021.44"/>
    <n v="1"/>
    <n v="1021.44"/>
    <x v="1"/>
    <n v="1"/>
    <m/>
  </r>
  <r>
    <x v="1"/>
    <x v="99"/>
    <x v="1"/>
    <s v="Colombia"/>
    <x v="0"/>
    <n v="40700"/>
    <s v="Revenues - Third Parties"/>
    <m/>
    <x v="18"/>
    <n v="2026"/>
    <n v="5"/>
    <s v="USD"/>
    <n v="423.6"/>
    <n v="1"/>
    <n v="423.6"/>
    <x v="1"/>
    <n v="1"/>
    <m/>
  </r>
  <r>
    <x v="1"/>
    <x v="99"/>
    <x v="1"/>
    <s v="Colombia"/>
    <x v="0"/>
    <n v="40700"/>
    <s v="Revenues - Third Parties"/>
    <m/>
    <x v="11"/>
    <n v="2026"/>
    <n v="5"/>
    <s v="USD"/>
    <n v="1073.52"/>
    <n v="1"/>
    <n v="1073.52"/>
    <x v="1"/>
    <m/>
    <m/>
  </r>
  <r>
    <x v="1"/>
    <x v="99"/>
    <x v="1"/>
    <s v="Colombia"/>
    <x v="0"/>
    <n v="40700"/>
    <s v="Revenues - Third Parties"/>
    <m/>
    <x v="15"/>
    <n v="2026"/>
    <n v="5"/>
    <s v="USD"/>
    <n v="1145.04"/>
    <n v="1"/>
    <n v="1145.04"/>
    <x v="1"/>
    <m/>
    <m/>
  </r>
  <r>
    <x v="1"/>
    <x v="99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99"/>
    <x v="1"/>
    <s v="Colombia"/>
    <x v="0"/>
    <n v="40700"/>
    <s v="Revenues - Third Parties"/>
    <m/>
    <x v="16"/>
    <n v="2026"/>
    <n v="5"/>
    <s v="USD"/>
    <n v="1027.52"/>
    <n v="1"/>
    <n v="1027.52"/>
    <x v="1"/>
    <m/>
    <m/>
  </r>
  <r>
    <x v="1"/>
    <x v="99"/>
    <x v="1"/>
    <s v="Colombia"/>
    <x v="0"/>
    <n v="40700"/>
    <s v="Revenues - Third Parties"/>
    <m/>
    <x v="19"/>
    <n v="2026"/>
    <n v="5"/>
    <s v="USD"/>
    <n v="1027.52"/>
    <n v="1"/>
    <n v="1027.52"/>
    <x v="1"/>
    <m/>
    <m/>
  </r>
  <r>
    <x v="1"/>
    <x v="99"/>
    <x v="1"/>
    <s v="Colombia"/>
    <x v="1"/>
    <n v="40700"/>
    <s v="Revenues - Third Parties"/>
    <m/>
    <x v="3"/>
    <n v="2026"/>
    <n v="5"/>
    <s v="USD"/>
    <n v="330.27"/>
    <n v="1"/>
    <n v="330.27"/>
    <x v="1"/>
    <m/>
    <m/>
  </r>
  <r>
    <x v="1"/>
    <x v="99"/>
    <x v="1"/>
    <s v="Colombia"/>
    <x v="1"/>
    <n v="40700"/>
    <s v="Revenues - Third Parties"/>
    <m/>
    <x v="6"/>
    <n v="2026"/>
    <n v="5"/>
    <s v="USD"/>
    <n v="495.42"/>
    <n v="1"/>
    <n v="495.42"/>
    <x v="1"/>
    <m/>
    <m/>
  </r>
  <r>
    <x v="1"/>
    <x v="100"/>
    <x v="1"/>
    <s v="Colombia"/>
    <x v="2"/>
    <n v="40700"/>
    <s v="Revenues - Third Parties"/>
    <m/>
    <x v="8"/>
    <n v="2026"/>
    <n v="5"/>
    <s v="USD"/>
    <n v="1491.91"/>
    <n v="1"/>
    <n v="1491.91"/>
    <x v="1"/>
    <n v="1"/>
    <m/>
  </r>
  <r>
    <x v="1"/>
    <x v="100"/>
    <x v="1"/>
    <s v="Colombia"/>
    <x v="0"/>
    <n v="40700"/>
    <s v="Revenues - Third Parties"/>
    <m/>
    <x v="9"/>
    <n v="2026"/>
    <n v="5"/>
    <s v="USD"/>
    <n v="355.16"/>
    <n v="1"/>
    <n v="355.16"/>
    <x v="1"/>
    <n v="1"/>
    <m/>
  </r>
  <r>
    <x v="1"/>
    <x v="100"/>
    <x v="1"/>
    <s v="Colombia"/>
    <x v="0"/>
    <n v="40700"/>
    <s v="Revenues - Third Parties"/>
    <m/>
    <x v="14"/>
    <n v="2026"/>
    <n v="5"/>
    <s v="USD"/>
    <n v="510.72"/>
    <n v="1"/>
    <n v="510.72"/>
    <x v="1"/>
    <n v="1"/>
    <m/>
  </r>
  <r>
    <x v="1"/>
    <x v="100"/>
    <x v="1"/>
    <s v="Colombia"/>
    <x v="0"/>
    <n v="40700"/>
    <s v="Revenues - Third Parties"/>
    <m/>
    <x v="11"/>
    <n v="2026"/>
    <n v="5"/>
    <s v="USD"/>
    <n v="238.56"/>
    <n v="1"/>
    <n v="238.56"/>
    <x v="1"/>
    <m/>
    <m/>
  </r>
  <r>
    <x v="1"/>
    <x v="100"/>
    <x v="1"/>
    <s v="Colombia"/>
    <x v="0"/>
    <n v="40700"/>
    <s v="Revenues - Third Parties"/>
    <m/>
    <x v="15"/>
    <n v="2026"/>
    <n v="5"/>
    <s v="USD"/>
    <n v="429.39"/>
    <n v="1"/>
    <n v="429.39"/>
    <x v="1"/>
    <m/>
    <m/>
  </r>
  <r>
    <x v="1"/>
    <x v="100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00"/>
    <x v="1"/>
    <s v="Colombia"/>
    <x v="1"/>
    <n v="40700"/>
    <s v="Revenues - Third Parties"/>
    <m/>
    <x v="3"/>
    <n v="2026"/>
    <n v="5"/>
    <s v="USD"/>
    <n v="440.36"/>
    <n v="1"/>
    <n v="440.36"/>
    <x v="1"/>
    <m/>
    <m/>
  </r>
  <r>
    <x v="1"/>
    <x v="100"/>
    <x v="1"/>
    <s v="Colombia"/>
    <x v="1"/>
    <n v="40700"/>
    <s v="Revenues - Third Parties"/>
    <m/>
    <x v="6"/>
    <n v="2026"/>
    <n v="5"/>
    <s v="USD"/>
    <n v="1321.12"/>
    <n v="1"/>
    <n v="1321.12"/>
    <x v="1"/>
    <m/>
    <m/>
  </r>
  <r>
    <x v="1"/>
    <x v="101"/>
    <x v="1"/>
    <s v="Colombia"/>
    <x v="2"/>
    <n v="40700"/>
    <s v="Revenues - Third Parties"/>
    <m/>
    <x v="8"/>
    <n v="2026"/>
    <n v="5"/>
    <s v="USD"/>
    <n v="984.06"/>
    <n v="1"/>
    <n v="984.06"/>
    <x v="1"/>
    <n v="1"/>
    <m/>
  </r>
  <r>
    <x v="1"/>
    <x v="101"/>
    <x v="1"/>
    <s v="Colombia"/>
    <x v="0"/>
    <n v="40700"/>
    <s v="Revenues - Third Parties"/>
    <m/>
    <x v="14"/>
    <n v="2026"/>
    <n v="5"/>
    <s v="USD"/>
    <n v="680.96"/>
    <n v="1"/>
    <n v="680.96"/>
    <x v="1"/>
    <n v="1"/>
    <m/>
  </r>
  <r>
    <x v="1"/>
    <x v="101"/>
    <x v="1"/>
    <s v="Colombia"/>
    <x v="0"/>
    <n v="40700"/>
    <s v="Revenues - Third Parties"/>
    <m/>
    <x v="15"/>
    <n v="2026"/>
    <n v="5"/>
    <s v="USD"/>
    <n v="572.52"/>
    <n v="1"/>
    <n v="572.52"/>
    <x v="1"/>
    <m/>
    <m/>
  </r>
  <r>
    <x v="1"/>
    <x v="101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01"/>
    <x v="1"/>
    <s v="Colombia"/>
    <x v="0"/>
    <n v="40700"/>
    <s v="Revenues - Third Parties"/>
    <m/>
    <x v="19"/>
    <n v="2026"/>
    <n v="5"/>
    <s v="USD"/>
    <n v="513.76"/>
    <n v="1"/>
    <n v="513.76"/>
    <x v="1"/>
    <m/>
    <m/>
  </r>
  <r>
    <x v="1"/>
    <x v="101"/>
    <x v="1"/>
    <s v="Colombia"/>
    <x v="1"/>
    <n v="40700"/>
    <s v="Revenues - Third Parties"/>
    <m/>
    <x v="6"/>
    <n v="2026"/>
    <n v="5"/>
    <s v="USD"/>
    <n v="330.28"/>
    <n v="1"/>
    <n v="330.28"/>
    <x v="1"/>
    <m/>
    <m/>
  </r>
  <r>
    <x v="10"/>
    <x v="102"/>
    <x v="24"/>
    <s v="Colombia"/>
    <x v="2"/>
    <n v="40700"/>
    <s v="Revenues - Third Parties"/>
    <m/>
    <x v="8"/>
    <n v="2026"/>
    <n v="5"/>
    <s v="USD"/>
    <n v="844.86"/>
    <n v="1"/>
    <n v="844.86"/>
    <x v="1"/>
    <n v="1"/>
    <m/>
  </r>
  <r>
    <x v="10"/>
    <x v="102"/>
    <x v="24"/>
    <s v="Colombia"/>
    <x v="0"/>
    <n v="40700"/>
    <s v="Revenues - Third Parties"/>
    <m/>
    <x v="13"/>
    <n v="2026"/>
    <n v="5"/>
    <s v="USD"/>
    <n v="236.53279999999998"/>
    <n v="1"/>
    <n v="236.53279999999998"/>
    <x v="1"/>
    <m/>
    <m/>
  </r>
  <r>
    <x v="10"/>
    <x v="102"/>
    <x v="24"/>
    <s v="Colombia"/>
    <x v="0"/>
    <n v="40700"/>
    <s v="Revenues - Third Parties"/>
    <m/>
    <x v="0"/>
    <n v="2026"/>
    <n v="5"/>
    <s v="USD"/>
    <n v="500.35124999999999"/>
    <n v="1"/>
    <n v="500.35124999999999"/>
    <x v="1"/>
    <m/>
    <m/>
  </r>
  <r>
    <x v="10"/>
    <x v="102"/>
    <x v="24"/>
    <s v="Colombia"/>
    <x v="1"/>
    <n v="40700"/>
    <s v="Revenues - Third Parties"/>
    <m/>
    <x v="17"/>
    <n v="2026"/>
    <n v="5"/>
    <s v="USD"/>
    <n v="682.27845000000002"/>
    <n v="1"/>
    <n v="682.27845000000002"/>
    <x v="1"/>
    <m/>
    <m/>
  </r>
  <r>
    <x v="1"/>
    <x v="103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03"/>
    <x v="1"/>
    <s v="Colombia"/>
    <x v="1"/>
    <n v="40700"/>
    <s v="Revenues - Third Parties"/>
    <m/>
    <x v="3"/>
    <n v="2026"/>
    <n v="5"/>
    <s v="USD"/>
    <n v="110.09"/>
    <n v="1"/>
    <n v="110.09"/>
    <x v="1"/>
    <m/>
    <m/>
  </r>
  <r>
    <x v="1"/>
    <x v="104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04"/>
    <x v="1"/>
    <s v="Colombia"/>
    <x v="1"/>
    <n v="40700"/>
    <s v="Revenues - Third Parties"/>
    <m/>
    <x v="6"/>
    <n v="2026"/>
    <n v="5"/>
    <s v="USD"/>
    <n v="1486.26"/>
    <n v="1"/>
    <n v="1486.26"/>
    <x v="1"/>
    <m/>
    <m/>
  </r>
  <r>
    <x v="1"/>
    <x v="105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05"/>
    <x v="1"/>
    <s v="Colombia"/>
    <x v="0"/>
    <n v="40700"/>
    <s v="Revenues - Third Parties"/>
    <m/>
    <x v="16"/>
    <n v="2026"/>
    <n v="5"/>
    <s v="USD"/>
    <n v="1027.52"/>
    <n v="1"/>
    <n v="1027.52"/>
    <x v="1"/>
    <m/>
    <m/>
  </r>
  <r>
    <x v="1"/>
    <x v="105"/>
    <x v="1"/>
    <s v="Colombia"/>
    <x v="1"/>
    <n v="40700"/>
    <s v="Revenues - Third Parties"/>
    <m/>
    <x v="3"/>
    <n v="2026"/>
    <n v="5"/>
    <s v="USD"/>
    <n v="110.09"/>
    <n v="1"/>
    <n v="110.09"/>
    <x v="1"/>
    <m/>
    <m/>
  </r>
  <r>
    <x v="13"/>
    <x v="106"/>
    <x v="31"/>
    <s v="Colombia"/>
    <x v="0"/>
    <n v="40700"/>
    <s v="Revenues - Third Parties"/>
    <m/>
    <x v="0"/>
    <n v="2026"/>
    <n v="5"/>
    <s v="USD"/>
    <n v="1208.2514377999998"/>
    <n v="1"/>
    <n v="1208.2514377999998"/>
    <x v="1"/>
    <m/>
    <m/>
  </r>
  <r>
    <x v="13"/>
    <x v="106"/>
    <x v="31"/>
    <s v="Colombia"/>
    <x v="1"/>
    <n v="40700"/>
    <s v="Revenues - Third Parties"/>
    <m/>
    <x v="17"/>
    <n v="2026"/>
    <n v="5"/>
    <s v="USD"/>
    <n v="148.97354999999999"/>
    <n v="1"/>
    <n v="148.97354999999999"/>
    <x v="1"/>
    <m/>
    <m/>
  </r>
  <r>
    <x v="1"/>
    <x v="107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07"/>
    <x v="1"/>
    <s v="Colombia"/>
    <x v="1"/>
    <n v="40700"/>
    <s v="Revenues - Third Parties"/>
    <m/>
    <x v="6"/>
    <n v="2026"/>
    <n v="5"/>
    <s v="USD"/>
    <n v="495.42"/>
    <n v="1"/>
    <n v="495.42"/>
    <x v="1"/>
    <m/>
    <m/>
  </r>
  <r>
    <x v="1"/>
    <x v="108"/>
    <x v="1"/>
    <s v="Colombia"/>
    <x v="2"/>
    <n v="40700"/>
    <s v="Revenues - Third Parties"/>
    <m/>
    <x v="8"/>
    <n v="2026"/>
    <n v="5"/>
    <s v="USD"/>
    <n v="1326.56"/>
    <n v="1"/>
    <n v="1326.56"/>
    <x v="1"/>
    <n v="1"/>
    <m/>
  </r>
  <r>
    <x v="1"/>
    <x v="108"/>
    <x v="1"/>
    <s v="Colombia"/>
    <x v="0"/>
    <n v="40700"/>
    <s v="Revenues - Third Parties"/>
    <m/>
    <x v="9"/>
    <n v="2026"/>
    <n v="5"/>
    <s v="USD"/>
    <n v="355.16"/>
    <n v="1"/>
    <n v="355.16"/>
    <x v="1"/>
    <n v="1"/>
    <m/>
  </r>
  <r>
    <x v="1"/>
    <x v="108"/>
    <x v="1"/>
    <s v="Colombia"/>
    <x v="0"/>
    <n v="40700"/>
    <s v="Revenues - Third Parties"/>
    <m/>
    <x v="10"/>
    <n v="2026"/>
    <n v="5"/>
    <s v="USD"/>
    <n v="233.81"/>
    <n v="1"/>
    <n v="233.81"/>
    <x v="1"/>
    <n v="1"/>
    <m/>
  </r>
  <r>
    <x v="1"/>
    <x v="108"/>
    <x v="1"/>
    <s v="Colombia"/>
    <x v="0"/>
    <n v="40700"/>
    <s v="Revenues - Third Parties"/>
    <m/>
    <x v="14"/>
    <n v="2026"/>
    <n v="5"/>
    <s v="USD"/>
    <n v="340.48"/>
    <n v="1"/>
    <n v="340.48"/>
    <x v="1"/>
    <n v="1"/>
    <m/>
  </r>
  <r>
    <x v="1"/>
    <x v="108"/>
    <x v="1"/>
    <s v="Colombia"/>
    <x v="0"/>
    <n v="40700"/>
    <s v="Revenues - Third Parties"/>
    <m/>
    <x v="11"/>
    <n v="2026"/>
    <n v="5"/>
    <s v="USD"/>
    <n v="357.84"/>
    <n v="1"/>
    <n v="357.84"/>
    <x v="1"/>
    <m/>
    <m/>
  </r>
  <r>
    <x v="1"/>
    <x v="108"/>
    <x v="1"/>
    <s v="Colombia"/>
    <x v="0"/>
    <n v="40700"/>
    <s v="Revenues - Third Parties"/>
    <m/>
    <x v="15"/>
    <n v="2026"/>
    <n v="5"/>
    <s v="USD"/>
    <n v="286.26"/>
    <n v="1"/>
    <n v="286.26"/>
    <x v="1"/>
    <m/>
    <m/>
  </r>
  <r>
    <x v="1"/>
    <x v="108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08"/>
    <x v="1"/>
    <s v="Colombia"/>
    <x v="0"/>
    <n v="40700"/>
    <s v="Revenues - Third Parties"/>
    <m/>
    <x v="16"/>
    <n v="2026"/>
    <n v="5"/>
    <s v="USD"/>
    <n v="513.76"/>
    <n v="1"/>
    <n v="513.76"/>
    <x v="1"/>
    <m/>
    <m/>
  </r>
  <r>
    <x v="1"/>
    <x v="108"/>
    <x v="1"/>
    <s v="Colombia"/>
    <x v="1"/>
    <n v="40700"/>
    <s v="Revenues - Third Parties"/>
    <m/>
    <x v="3"/>
    <n v="2026"/>
    <n v="5"/>
    <s v="USD"/>
    <n v="330.27"/>
    <n v="1"/>
    <n v="330.27"/>
    <x v="1"/>
    <m/>
    <m/>
  </r>
  <r>
    <x v="1"/>
    <x v="108"/>
    <x v="1"/>
    <s v="Colombia"/>
    <x v="1"/>
    <n v="40700"/>
    <s v="Revenues - Third Parties"/>
    <m/>
    <x v="6"/>
    <n v="2026"/>
    <n v="5"/>
    <s v="USD"/>
    <n v="330.28"/>
    <n v="1"/>
    <n v="330.28"/>
    <x v="1"/>
    <m/>
    <m/>
  </r>
  <r>
    <x v="1"/>
    <x v="109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09"/>
    <x v="1"/>
    <s v="Colombia"/>
    <x v="1"/>
    <n v="40700"/>
    <s v="Revenues - Third Parties"/>
    <m/>
    <x v="6"/>
    <n v="2026"/>
    <n v="5"/>
    <s v="USD"/>
    <n v="495.42"/>
    <n v="1"/>
    <n v="495.42"/>
    <x v="1"/>
    <m/>
    <m/>
  </r>
  <r>
    <x v="1"/>
    <x v="110"/>
    <x v="1"/>
    <s v="Colombia"/>
    <x v="2"/>
    <n v="40700"/>
    <s v="Revenues - Third Parties"/>
    <m/>
    <x v="8"/>
    <n v="2026"/>
    <n v="5"/>
    <s v="USD"/>
    <n v="509.1"/>
    <n v="1"/>
    <n v="509.1"/>
    <x v="1"/>
    <n v="1"/>
    <m/>
  </r>
  <r>
    <x v="1"/>
    <x v="110"/>
    <x v="1"/>
    <s v="Colombia"/>
    <x v="0"/>
    <n v="40700"/>
    <s v="Revenues - Third Parties"/>
    <m/>
    <x v="14"/>
    <n v="2026"/>
    <n v="5"/>
    <s v="USD"/>
    <n v="170.24"/>
    <n v="1"/>
    <n v="170.24"/>
    <x v="1"/>
    <n v="1"/>
    <m/>
  </r>
  <r>
    <x v="1"/>
    <x v="110"/>
    <x v="1"/>
    <s v="Colombia"/>
    <x v="0"/>
    <n v="40700"/>
    <s v="Revenues - Third Parties"/>
    <m/>
    <x v="15"/>
    <n v="2026"/>
    <n v="5"/>
    <s v="USD"/>
    <n v="143.13"/>
    <n v="1"/>
    <n v="143.13"/>
    <x v="1"/>
    <m/>
    <m/>
  </r>
  <r>
    <x v="1"/>
    <x v="110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10"/>
    <x v="1"/>
    <s v="Colombia"/>
    <x v="1"/>
    <n v="40700"/>
    <s v="Revenues - Third Parties"/>
    <m/>
    <x v="6"/>
    <n v="2026"/>
    <n v="5"/>
    <s v="USD"/>
    <n v="165.14"/>
    <n v="1"/>
    <n v="165.14"/>
    <x v="1"/>
    <m/>
    <m/>
  </r>
  <r>
    <x v="1"/>
    <x v="111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11"/>
    <x v="1"/>
    <s v="Colombia"/>
    <x v="1"/>
    <n v="40700"/>
    <s v="Revenues - Third Parties"/>
    <m/>
    <x v="6"/>
    <n v="2026"/>
    <n v="5"/>
    <s v="USD"/>
    <n v="330.28"/>
    <n v="1"/>
    <n v="330.28"/>
    <x v="1"/>
    <m/>
    <m/>
  </r>
  <r>
    <x v="1"/>
    <x v="112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12"/>
    <x v="1"/>
    <s v="Colombia"/>
    <x v="0"/>
    <n v="40700"/>
    <s v="Revenues - Third Parties"/>
    <m/>
    <x v="16"/>
    <n v="2026"/>
    <n v="5"/>
    <s v="USD"/>
    <n v="513.76"/>
    <n v="1"/>
    <n v="513.76"/>
    <x v="1"/>
    <m/>
    <m/>
  </r>
  <r>
    <x v="1"/>
    <x v="112"/>
    <x v="1"/>
    <s v="Colombia"/>
    <x v="1"/>
    <n v="40700"/>
    <s v="Revenues - Third Parties"/>
    <m/>
    <x v="3"/>
    <n v="2026"/>
    <n v="5"/>
    <s v="USD"/>
    <n v="440.36"/>
    <n v="1"/>
    <n v="440.36"/>
    <x v="1"/>
    <m/>
    <m/>
  </r>
  <r>
    <x v="1"/>
    <x v="112"/>
    <x v="1"/>
    <s v="Colombia"/>
    <x v="1"/>
    <n v="40700"/>
    <s v="Revenues - Third Parties"/>
    <m/>
    <x v="6"/>
    <n v="2026"/>
    <n v="5"/>
    <s v="USD"/>
    <n v="825.7"/>
    <n v="1"/>
    <n v="825.7"/>
    <x v="1"/>
    <m/>
    <m/>
  </r>
  <r>
    <x v="1"/>
    <x v="113"/>
    <x v="1"/>
    <s v="Colombia"/>
    <x v="0"/>
    <n v="40700"/>
    <s v="Revenues - Third Parties"/>
    <m/>
    <x v="18"/>
    <n v="2026"/>
    <n v="5"/>
    <s v="USD"/>
    <n v="211.8"/>
    <n v="1"/>
    <n v="211.8"/>
    <x v="1"/>
    <n v="1"/>
    <m/>
  </r>
  <r>
    <x v="1"/>
    <x v="113"/>
    <x v="1"/>
    <s v="Colombia"/>
    <x v="0"/>
    <n v="40700"/>
    <s v="Revenues - Third Parties"/>
    <m/>
    <x v="15"/>
    <n v="2026"/>
    <n v="5"/>
    <s v="USD"/>
    <n v="143.13"/>
    <n v="1"/>
    <n v="143.13"/>
    <x v="1"/>
    <m/>
    <m/>
  </r>
  <r>
    <x v="1"/>
    <x v="113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13"/>
    <x v="1"/>
    <s v="Colombia"/>
    <x v="1"/>
    <n v="40700"/>
    <s v="Revenues - Third Parties"/>
    <m/>
    <x v="6"/>
    <n v="2026"/>
    <n v="5"/>
    <s v="USD"/>
    <n v="990.84"/>
    <n v="1"/>
    <n v="990.84"/>
    <x v="1"/>
    <m/>
    <m/>
  </r>
  <r>
    <x v="1"/>
    <x v="114"/>
    <x v="1"/>
    <s v="Colombia"/>
    <x v="2"/>
    <n v="40700"/>
    <s v="Revenues - Third Parties"/>
    <m/>
    <x v="8"/>
    <n v="2026"/>
    <n v="5"/>
    <s v="USD"/>
    <n v="8390.3799999999992"/>
    <n v="1"/>
    <n v="8390.3799999999992"/>
    <x v="1"/>
    <n v="1"/>
    <m/>
  </r>
  <r>
    <x v="1"/>
    <x v="114"/>
    <x v="1"/>
    <s v="Colombia"/>
    <x v="0"/>
    <n v="40700"/>
    <s v="Revenues - Third Parties"/>
    <m/>
    <x v="9"/>
    <n v="2026"/>
    <n v="5"/>
    <s v="USD"/>
    <n v="2841.28"/>
    <n v="1"/>
    <n v="2841.28"/>
    <x v="1"/>
    <n v="1"/>
    <m/>
  </r>
  <r>
    <x v="1"/>
    <x v="114"/>
    <x v="1"/>
    <s v="Colombia"/>
    <x v="0"/>
    <n v="40700"/>
    <s v="Revenues - Third Parties"/>
    <m/>
    <x v="14"/>
    <n v="2026"/>
    <n v="5"/>
    <s v="USD"/>
    <n v="1361.92"/>
    <n v="1"/>
    <n v="1361.92"/>
    <x v="1"/>
    <n v="1"/>
    <m/>
  </r>
  <r>
    <x v="1"/>
    <x v="114"/>
    <x v="1"/>
    <s v="Colombia"/>
    <x v="0"/>
    <n v="40700"/>
    <s v="Revenues - Third Parties"/>
    <m/>
    <x v="18"/>
    <n v="2026"/>
    <n v="5"/>
    <s v="USD"/>
    <n v="423.6"/>
    <n v="1"/>
    <n v="423.6"/>
    <x v="1"/>
    <n v="1"/>
    <m/>
  </r>
  <r>
    <x v="1"/>
    <x v="114"/>
    <x v="1"/>
    <s v="Colombia"/>
    <x v="0"/>
    <n v="40700"/>
    <s v="Revenues - Third Parties"/>
    <m/>
    <x v="11"/>
    <n v="2026"/>
    <n v="5"/>
    <s v="USD"/>
    <n v="1908.48"/>
    <n v="1"/>
    <n v="1908.48"/>
    <x v="1"/>
    <m/>
    <m/>
  </r>
  <r>
    <x v="1"/>
    <x v="114"/>
    <x v="1"/>
    <s v="Colombia"/>
    <x v="0"/>
    <n v="40700"/>
    <s v="Revenues - Third Parties"/>
    <m/>
    <x v="15"/>
    <n v="2026"/>
    <n v="5"/>
    <s v="USD"/>
    <n v="1288.17"/>
    <n v="1"/>
    <n v="1288.17"/>
    <x v="1"/>
    <m/>
    <m/>
  </r>
  <r>
    <x v="1"/>
    <x v="114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14"/>
    <x v="1"/>
    <s v="Colombia"/>
    <x v="0"/>
    <n v="40700"/>
    <s v="Revenues - Third Parties"/>
    <m/>
    <x v="16"/>
    <n v="2026"/>
    <n v="5"/>
    <s v="USD"/>
    <n v="1027.52"/>
    <n v="1"/>
    <n v="1027.52"/>
    <x v="1"/>
    <m/>
    <m/>
  </r>
  <r>
    <x v="1"/>
    <x v="114"/>
    <x v="1"/>
    <s v="Colombia"/>
    <x v="1"/>
    <n v="40700"/>
    <s v="Revenues - Third Parties"/>
    <m/>
    <x v="3"/>
    <n v="2026"/>
    <n v="5"/>
    <s v="USD"/>
    <n v="440.36"/>
    <n v="1"/>
    <n v="440.36"/>
    <x v="1"/>
    <m/>
    <m/>
  </r>
  <r>
    <x v="0"/>
    <x v="16"/>
    <x v="7"/>
    <s v="Colombia"/>
    <x v="0"/>
    <n v="40900"/>
    <s v="Revenues- IC"/>
    <m/>
    <x v="20"/>
    <n v="2026"/>
    <n v="5"/>
    <s v="USD"/>
    <n v="749.2"/>
    <n v="1"/>
    <n v="749.2"/>
    <x v="1"/>
    <m/>
    <m/>
  </r>
  <r>
    <x v="1"/>
    <x v="115"/>
    <x v="1"/>
    <s v="Colombia"/>
    <x v="2"/>
    <n v="40700"/>
    <s v="Revenues - Third Parties"/>
    <m/>
    <x v="8"/>
    <n v="2026"/>
    <n v="5"/>
    <s v="USD"/>
    <n v="5406.39"/>
    <n v="1"/>
    <n v="5406.39"/>
    <x v="1"/>
    <n v="1"/>
    <m/>
  </r>
  <r>
    <x v="1"/>
    <x v="115"/>
    <x v="1"/>
    <s v="Colombia"/>
    <x v="0"/>
    <n v="40700"/>
    <s v="Revenues - Third Parties"/>
    <m/>
    <x v="9"/>
    <n v="2026"/>
    <n v="5"/>
    <s v="USD"/>
    <n v="1065.48"/>
    <n v="1"/>
    <n v="1065.48"/>
    <x v="1"/>
    <n v="1"/>
    <m/>
  </r>
  <r>
    <x v="1"/>
    <x v="115"/>
    <x v="1"/>
    <s v="Colombia"/>
    <x v="0"/>
    <n v="40700"/>
    <s v="Revenues - Third Parties"/>
    <m/>
    <x v="14"/>
    <n v="2026"/>
    <n v="5"/>
    <s v="USD"/>
    <n v="1021.44"/>
    <n v="1"/>
    <n v="1021.44"/>
    <x v="1"/>
    <n v="1"/>
    <m/>
  </r>
  <r>
    <x v="1"/>
    <x v="115"/>
    <x v="1"/>
    <s v="Colombia"/>
    <x v="0"/>
    <n v="40700"/>
    <s v="Revenues - Third Parties"/>
    <m/>
    <x v="11"/>
    <n v="2026"/>
    <n v="5"/>
    <s v="USD"/>
    <n v="715.68"/>
    <n v="1"/>
    <n v="715.68"/>
    <x v="1"/>
    <m/>
    <m/>
  </r>
  <r>
    <x v="1"/>
    <x v="115"/>
    <x v="1"/>
    <s v="Colombia"/>
    <x v="0"/>
    <n v="40700"/>
    <s v="Revenues - Third Parties"/>
    <m/>
    <x v="15"/>
    <n v="2026"/>
    <n v="5"/>
    <s v="USD"/>
    <n v="858.78"/>
    <n v="1"/>
    <n v="858.78"/>
    <x v="1"/>
    <m/>
    <m/>
  </r>
  <r>
    <x v="1"/>
    <x v="115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15"/>
    <x v="1"/>
    <s v="Colombia"/>
    <x v="0"/>
    <n v="40700"/>
    <s v="Revenues - Third Parties"/>
    <m/>
    <x v="19"/>
    <n v="2026"/>
    <n v="5"/>
    <s v="USD"/>
    <n v="513.76"/>
    <n v="1"/>
    <n v="513.76"/>
    <x v="1"/>
    <m/>
    <m/>
  </r>
  <r>
    <x v="1"/>
    <x v="115"/>
    <x v="1"/>
    <s v="Colombia"/>
    <x v="1"/>
    <n v="40700"/>
    <s v="Revenues - Third Parties"/>
    <m/>
    <x v="3"/>
    <n v="2026"/>
    <n v="5"/>
    <s v="USD"/>
    <n v="880.72"/>
    <n v="1"/>
    <n v="880.72"/>
    <x v="1"/>
    <m/>
    <m/>
  </r>
  <r>
    <x v="1"/>
    <x v="115"/>
    <x v="1"/>
    <s v="Colombia"/>
    <x v="1"/>
    <n v="40700"/>
    <s v="Revenues - Third Parties"/>
    <m/>
    <x v="6"/>
    <n v="2026"/>
    <n v="5"/>
    <s v="USD"/>
    <n v="990.84"/>
    <n v="1"/>
    <n v="990.84"/>
    <x v="1"/>
    <m/>
    <m/>
  </r>
  <r>
    <x v="1"/>
    <x v="116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16"/>
    <x v="1"/>
    <s v="Colombia"/>
    <x v="0"/>
    <n v="40700"/>
    <s v="Revenues - Third Parties"/>
    <m/>
    <x v="16"/>
    <n v="2026"/>
    <n v="5"/>
    <s v="USD"/>
    <n v="513.76"/>
    <n v="1"/>
    <n v="513.76"/>
    <x v="1"/>
    <m/>
    <m/>
  </r>
  <r>
    <x v="1"/>
    <x v="116"/>
    <x v="1"/>
    <s v="Colombia"/>
    <x v="1"/>
    <n v="40700"/>
    <s v="Revenues - Third Parties"/>
    <m/>
    <x v="3"/>
    <n v="2026"/>
    <n v="5"/>
    <s v="USD"/>
    <n v="220.18"/>
    <n v="1"/>
    <n v="220.18"/>
    <x v="1"/>
    <m/>
    <m/>
  </r>
  <r>
    <x v="14"/>
    <x v="117"/>
    <x v="32"/>
    <s v="Colombia"/>
    <x v="0"/>
    <n v="40700"/>
    <s v="Revenues - Third Parties"/>
    <m/>
    <x v="0"/>
    <n v="2026"/>
    <n v="5"/>
    <s v="USD"/>
    <n v="1696.88"/>
    <n v="1"/>
    <n v="1696.88"/>
    <x v="1"/>
    <m/>
    <m/>
  </r>
  <r>
    <x v="14"/>
    <x v="117"/>
    <x v="32"/>
    <s v="Colombia"/>
    <x v="1"/>
    <n v="40700"/>
    <s v="Revenues - Third Parties"/>
    <m/>
    <x v="6"/>
    <n v="2026"/>
    <n v="5"/>
    <s v="USD"/>
    <n v="424.87"/>
    <n v="1"/>
    <n v="424.87"/>
    <x v="1"/>
    <m/>
    <m/>
  </r>
  <r>
    <x v="1"/>
    <x v="118"/>
    <x v="1"/>
    <s v="Colombia"/>
    <x v="2"/>
    <n v="40700"/>
    <s v="Revenues - Third Parties"/>
    <m/>
    <x v="8"/>
    <n v="2026"/>
    <n v="5"/>
    <s v="USD"/>
    <n v="824.49"/>
    <n v="1"/>
    <n v="824.49"/>
    <x v="1"/>
    <n v="1"/>
    <m/>
  </r>
  <r>
    <x v="1"/>
    <x v="118"/>
    <x v="1"/>
    <s v="Colombia"/>
    <x v="0"/>
    <n v="40700"/>
    <s v="Revenues - Third Parties"/>
    <m/>
    <x v="9"/>
    <n v="2026"/>
    <n v="5"/>
    <s v="USD"/>
    <n v="532.74"/>
    <n v="1"/>
    <n v="532.74"/>
    <x v="1"/>
    <n v="1"/>
    <m/>
  </r>
  <r>
    <x v="1"/>
    <x v="118"/>
    <x v="1"/>
    <s v="Colombia"/>
    <x v="0"/>
    <n v="40700"/>
    <s v="Revenues - Third Parties"/>
    <m/>
    <x v="14"/>
    <n v="2026"/>
    <n v="5"/>
    <s v="USD"/>
    <n v="170.24"/>
    <n v="1"/>
    <n v="170.24"/>
    <x v="1"/>
    <n v="1"/>
    <m/>
  </r>
  <r>
    <x v="1"/>
    <x v="118"/>
    <x v="1"/>
    <s v="Colombia"/>
    <x v="0"/>
    <n v="40700"/>
    <s v="Revenues - Third Parties"/>
    <m/>
    <x v="11"/>
    <n v="2026"/>
    <n v="5"/>
    <s v="USD"/>
    <n v="357.84"/>
    <n v="1"/>
    <n v="357.84"/>
    <x v="1"/>
    <m/>
    <m/>
  </r>
  <r>
    <x v="1"/>
    <x v="118"/>
    <x v="1"/>
    <s v="Colombia"/>
    <x v="0"/>
    <n v="40700"/>
    <s v="Revenues - Third Parties"/>
    <m/>
    <x v="15"/>
    <n v="2026"/>
    <n v="5"/>
    <s v="USD"/>
    <n v="143.13"/>
    <n v="1"/>
    <n v="143.13"/>
    <x v="1"/>
    <m/>
    <m/>
  </r>
  <r>
    <x v="1"/>
    <x v="118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18"/>
    <x v="1"/>
    <s v="Colombia"/>
    <x v="0"/>
    <n v="40700"/>
    <s v="Revenues - Third Parties"/>
    <m/>
    <x v="16"/>
    <n v="2026"/>
    <n v="5"/>
    <s v="USD"/>
    <n v="1541.28"/>
    <n v="1"/>
    <n v="1541.28"/>
    <x v="1"/>
    <m/>
    <m/>
  </r>
  <r>
    <x v="1"/>
    <x v="118"/>
    <x v="1"/>
    <s v="Colombia"/>
    <x v="1"/>
    <n v="40700"/>
    <s v="Revenues - Third Parties"/>
    <m/>
    <x v="3"/>
    <n v="2026"/>
    <n v="5"/>
    <s v="USD"/>
    <n v="770.63"/>
    <n v="1"/>
    <n v="770.63"/>
    <x v="1"/>
    <m/>
    <m/>
  </r>
  <r>
    <x v="1"/>
    <x v="118"/>
    <x v="1"/>
    <s v="Colombia"/>
    <x v="1"/>
    <n v="40700"/>
    <s v="Revenues - Third Parties"/>
    <m/>
    <x v="6"/>
    <n v="2026"/>
    <n v="5"/>
    <s v="USD"/>
    <n v="495.42"/>
    <n v="1"/>
    <n v="495.42"/>
    <x v="1"/>
    <m/>
    <m/>
  </r>
  <r>
    <x v="3"/>
    <x v="18"/>
    <x v="4"/>
    <s v="Colombia"/>
    <x v="0"/>
    <n v="40700"/>
    <s v="Revenues - Third Parties"/>
    <m/>
    <x v="12"/>
    <n v="2026"/>
    <n v="5"/>
    <s v="USD"/>
    <n v="36"/>
    <n v="1"/>
    <n v="36"/>
    <x v="1"/>
    <m/>
    <m/>
  </r>
  <r>
    <x v="3"/>
    <x v="18"/>
    <x v="4"/>
    <s v="Colombia"/>
    <x v="2"/>
    <n v="40700"/>
    <s v="Revenues - Third Parties"/>
    <m/>
    <x v="8"/>
    <n v="2026"/>
    <n v="5"/>
    <s v="USD"/>
    <n v="1440.3"/>
    <n v="1"/>
    <n v="1440.3"/>
    <x v="1"/>
    <n v="1"/>
    <m/>
  </r>
  <r>
    <x v="3"/>
    <x v="18"/>
    <x v="4"/>
    <s v="Colombia"/>
    <x v="0"/>
    <n v="40700"/>
    <s v="Revenues - Third Parties"/>
    <m/>
    <x v="14"/>
    <n v="2026"/>
    <n v="5"/>
    <s v="USD"/>
    <n v="784"/>
    <n v="1"/>
    <n v="784"/>
    <x v="1"/>
    <n v="1"/>
    <m/>
  </r>
  <r>
    <x v="3"/>
    <x v="18"/>
    <x v="4"/>
    <s v="Colombia"/>
    <x v="0"/>
    <n v="40700"/>
    <s v="Revenues - Third Parties"/>
    <m/>
    <x v="15"/>
    <n v="2026"/>
    <n v="5"/>
    <s v="USD"/>
    <n v="480"/>
    <n v="1"/>
    <n v="480"/>
    <x v="1"/>
    <m/>
    <m/>
  </r>
  <r>
    <x v="3"/>
    <x v="18"/>
    <x v="4"/>
    <s v="Colombia"/>
    <x v="0"/>
    <n v="40700"/>
    <s v="Revenues - Third Parties"/>
    <m/>
    <x v="0"/>
    <n v="2026"/>
    <n v="5"/>
    <s v="USD"/>
    <n v="378.96"/>
    <n v="1"/>
    <n v="378.96"/>
    <x v="1"/>
    <m/>
    <m/>
  </r>
  <r>
    <x v="3"/>
    <x v="18"/>
    <x v="4"/>
    <s v="Colombia"/>
    <x v="0"/>
    <n v="40700"/>
    <s v="Revenues - Third Parties"/>
    <m/>
    <x v="19"/>
    <n v="2026"/>
    <n v="5"/>
    <s v="USD"/>
    <n v="454.76"/>
    <n v="1"/>
    <n v="454.76"/>
    <x v="1"/>
    <m/>
    <m/>
  </r>
  <r>
    <x v="3"/>
    <x v="18"/>
    <x v="4"/>
    <s v="Colombia"/>
    <x v="1"/>
    <n v="40700"/>
    <s v="Revenues - Third Parties"/>
    <m/>
    <x v="7"/>
    <n v="2026"/>
    <n v="5"/>
    <s v="USD"/>
    <n v="290.54000000000002"/>
    <n v="1"/>
    <n v="290.54000000000002"/>
    <x v="1"/>
    <m/>
    <m/>
  </r>
  <r>
    <x v="1"/>
    <x v="119"/>
    <x v="1"/>
    <s v="Colombia"/>
    <x v="1"/>
    <n v="40700"/>
    <s v="Revenues - Third Parties"/>
    <m/>
    <x v="44"/>
    <n v="2026"/>
    <n v="5"/>
    <s v="USD"/>
    <n v="96.33"/>
    <n v="1"/>
    <n v="96.33"/>
    <x v="1"/>
    <m/>
    <m/>
  </r>
  <r>
    <x v="1"/>
    <x v="120"/>
    <x v="1"/>
    <s v="Colombia"/>
    <x v="2"/>
    <n v="40700"/>
    <s v="Revenues - Third Parties"/>
    <m/>
    <x v="8"/>
    <n v="2026"/>
    <n v="5"/>
    <s v="USD"/>
    <n v="820.8"/>
    <n v="1"/>
    <n v="820.8"/>
    <x v="1"/>
    <n v="1"/>
    <m/>
  </r>
  <r>
    <x v="1"/>
    <x v="120"/>
    <x v="1"/>
    <s v="Colombia"/>
    <x v="0"/>
    <n v="40700"/>
    <s v="Revenues - Third Parties"/>
    <m/>
    <x v="14"/>
    <n v="2026"/>
    <n v="5"/>
    <s v="USD"/>
    <n v="170.24"/>
    <n v="1"/>
    <n v="170.24"/>
    <x v="1"/>
    <n v="1"/>
    <m/>
  </r>
  <r>
    <x v="1"/>
    <x v="120"/>
    <x v="1"/>
    <s v="Colombia"/>
    <x v="0"/>
    <n v="40700"/>
    <s v="Revenues - Third Parties"/>
    <m/>
    <x v="18"/>
    <n v="2026"/>
    <n v="5"/>
    <s v="USD"/>
    <n v="211.8"/>
    <n v="1"/>
    <n v="211.8"/>
    <x v="1"/>
    <n v="1"/>
    <m/>
  </r>
  <r>
    <x v="1"/>
    <x v="120"/>
    <x v="1"/>
    <s v="Colombia"/>
    <x v="0"/>
    <n v="40700"/>
    <s v="Revenues - Third Parties"/>
    <m/>
    <x v="15"/>
    <n v="2026"/>
    <n v="5"/>
    <s v="USD"/>
    <n v="286.26"/>
    <n v="1"/>
    <n v="286.26"/>
    <x v="1"/>
    <m/>
    <m/>
  </r>
  <r>
    <x v="1"/>
    <x v="120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20"/>
    <x v="1"/>
    <s v="Colombia"/>
    <x v="0"/>
    <n v="40700"/>
    <s v="Revenues - Third Parties"/>
    <m/>
    <x v="19"/>
    <n v="2026"/>
    <n v="5"/>
    <s v="USD"/>
    <n v="513.76"/>
    <n v="1"/>
    <n v="513.76"/>
    <x v="1"/>
    <m/>
    <m/>
  </r>
  <r>
    <x v="1"/>
    <x v="120"/>
    <x v="1"/>
    <s v="Colombia"/>
    <x v="1"/>
    <n v="40700"/>
    <s v="Revenues - Third Parties"/>
    <m/>
    <x v="6"/>
    <n v="2026"/>
    <n v="5"/>
    <s v="USD"/>
    <n v="1981.68"/>
    <n v="1"/>
    <n v="1981.68"/>
    <x v="1"/>
    <m/>
    <m/>
  </r>
  <r>
    <x v="1"/>
    <x v="121"/>
    <x v="1"/>
    <s v="Colombia"/>
    <x v="2"/>
    <n v="40700"/>
    <s v="Revenues - Third Parties"/>
    <m/>
    <x v="8"/>
    <n v="2026"/>
    <n v="5"/>
    <s v="USD"/>
    <n v="7118.47"/>
    <n v="1"/>
    <n v="7118.47"/>
    <x v="1"/>
    <n v="1"/>
    <m/>
  </r>
  <r>
    <x v="1"/>
    <x v="121"/>
    <x v="1"/>
    <s v="Colombia"/>
    <x v="0"/>
    <n v="40700"/>
    <s v="Revenues - Third Parties"/>
    <m/>
    <x v="10"/>
    <n v="2026"/>
    <n v="5"/>
    <s v="USD"/>
    <n v="4442.3900000000003"/>
    <n v="1"/>
    <n v="4442.3900000000003"/>
    <x v="1"/>
    <n v="1"/>
    <m/>
  </r>
  <r>
    <x v="1"/>
    <x v="121"/>
    <x v="1"/>
    <s v="Colombia"/>
    <x v="0"/>
    <n v="40700"/>
    <s v="Revenues - Third Parties"/>
    <m/>
    <x v="11"/>
    <n v="2026"/>
    <n v="5"/>
    <s v="USD"/>
    <n v="715.68"/>
    <n v="1"/>
    <n v="715.68"/>
    <x v="1"/>
    <m/>
    <m/>
  </r>
  <r>
    <x v="1"/>
    <x v="121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21"/>
    <x v="1"/>
    <s v="Colombia"/>
    <x v="0"/>
    <n v="40700"/>
    <s v="Revenues - Third Parties"/>
    <m/>
    <x v="16"/>
    <n v="2026"/>
    <n v="5"/>
    <s v="USD"/>
    <n v="1027.52"/>
    <n v="1"/>
    <n v="1027.52"/>
    <x v="1"/>
    <m/>
    <m/>
  </r>
  <r>
    <x v="1"/>
    <x v="121"/>
    <x v="1"/>
    <s v="Colombia"/>
    <x v="1"/>
    <n v="40700"/>
    <s v="Revenues - Third Parties"/>
    <m/>
    <x v="3"/>
    <n v="2026"/>
    <n v="5"/>
    <s v="USD"/>
    <n v="3412.79"/>
    <n v="1"/>
    <n v="3412.79"/>
    <x v="1"/>
    <m/>
    <m/>
  </r>
  <r>
    <x v="1"/>
    <x v="122"/>
    <x v="1"/>
    <s v="Colombia"/>
    <x v="0"/>
    <n v="40700"/>
    <s v="Revenues - Third Parties"/>
    <m/>
    <x v="2"/>
    <n v="2026"/>
    <n v="5"/>
    <s v="USD"/>
    <n v="458.71"/>
    <n v="1"/>
    <n v="458.71"/>
    <x v="1"/>
    <m/>
    <m/>
  </r>
  <r>
    <x v="1"/>
    <x v="122"/>
    <x v="1"/>
    <s v="Colombia"/>
    <x v="1"/>
    <n v="40700"/>
    <s v="Revenues - Third Parties"/>
    <m/>
    <x v="6"/>
    <n v="2026"/>
    <n v="5"/>
    <s v="USD"/>
    <n v="330.28"/>
    <n v="1"/>
    <n v="330.28"/>
    <x v="1"/>
    <m/>
    <m/>
  </r>
  <r>
    <x v="1"/>
    <x v="123"/>
    <x v="1"/>
    <s v="Colombia"/>
    <x v="2"/>
    <n v="40700"/>
    <s v="Revenues - Third Parties"/>
    <m/>
    <x v="8"/>
    <n v="2026"/>
    <n v="5"/>
    <s v="USD"/>
    <n v="1334.84"/>
    <n v="1"/>
    <n v="1334.84"/>
    <x v="1"/>
    <n v="1"/>
    <m/>
  </r>
  <r>
    <x v="1"/>
    <x v="123"/>
    <x v="1"/>
    <s v="Colombia"/>
    <x v="0"/>
    <n v="40700"/>
    <s v="Revenues - Third Parties"/>
    <m/>
    <x v="14"/>
    <n v="2026"/>
    <n v="5"/>
    <s v="USD"/>
    <n v="680.96"/>
    <n v="1"/>
    <n v="680.96"/>
    <x v="1"/>
    <n v="1"/>
    <m/>
  </r>
  <r>
    <x v="1"/>
    <x v="123"/>
    <x v="1"/>
    <s v="Colombia"/>
    <x v="0"/>
    <n v="40700"/>
    <s v="Revenues - Third Parties"/>
    <m/>
    <x v="15"/>
    <n v="2026"/>
    <n v="5"/>
    <s v="USD"/>
    <n v="572.52"/>
    <n v="1"/>
    <n v="572.52"/>
    <x v="1"/>
    <m/>
    <m/>
  </r>
  <r>
    <x v="1"/>
    <x v="123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23"/>
    <x v="1"/>
    <s v="Colombia"/>
    <x v="1"/>
    <n v="40700"/>
    <s v="Revenues - Third Parties"/>
    <m/>
    <x v="6"/>
    <n v="2026"/>
    <n v="5"/>
    <s v="USD"/>
    <n v="825.7"/>
    <n v="1"/>
    <n v="825.7"/>
    <x v="1"/>
    <m/>
    <m/>
  </r>
  <r>
    <x v="1"/>
    <x v="124"/>
    <x v="1"/>
    <s v="Colombia"/>
    <x v="0"/>
    <n v="40700"/>
    <s v="Revenues - Third Parties"/>
    <m/>
    <x v="19"/>
    <n v="2026"/>
    <n v="5"/>
    <s v="USD"/>
    <n v="513.76"/>
    <n v="1"/>
    <n v="513.76"/>
    <x v="1"/>
    <m/>
    <m/>
  </r>
  <r>
    <x v="1"/>
    <x v="124"/>
    <x v="1"/>
    <s v="Colombia"/>
    <x v="0"/>
    <n v="40700"/>
    <s v="Revenues - Third Parties"/>
    <m/>
    <x v="2"/>
    <n v="2026"/>
    <n v="5"/>
    <s v="USD"/>
    <n v="458.71"/>
    <n v="1"/>
    <n v="458.71"/>
    <x v="1"/>
    <m/>
    <m/>
  </r>
  <r>
    <x v="1"/>
    <x v="124"/>
    <x v="1"/>
    <s v="Colombia"/>
    <x v="1"/>
    <n v="40700"/>
    <s v="Revenues - Third Parties"/>
    <m/>
    <x v="6"/>
    <n v="2026"/>
    <n v="5"/>
    <s v="USD"/>
    <n v="3963.36"/>
    <n v="1"/>
    <n v="3963.36"/>
    <x v="1"/>
    <m/>
    <m/>
  </r>
  <r>
    <x v="1"/>
    <x v="125"/>
    <x v="1"/>
    <s v="Colombia"/>
    <x v="0"/>
    <n v="40700"/>
    <s v="Revenues - Third Parties"/>
    <m/>
    <x v="2"/>
    <n v="2026"/>
    <n v="5"/>
    <s v="USD"/>
    <n v="458.71"/>
    <n v="1"/>
    <n v="458.71"/>
    <x v="1"/>
    <m/>
    <m/>
  </r>
  <r>
    <x v="1"/>
    <x v="125"/>
    <x v="1"/>
    <s v="Colombia"/>
    <x v="1"/>
    <n v="40700"/>
    <s v="Revenues - Third Parties"/>
    <m/>
    <x v="6"/>
    <n v="2026"/>
    <n v="5"/>
    <s v="USD"/>
    <n v="990.84"/>
    <n v="1"/>
    <n v="990.84"/>
    <x v="1"/>
    <m/>
    <m/>
  </r>
  <r>
    <x v="1"/>
    <x v="126"/>
    <x v="1"/>
    <s v="Colombia"/>
    <x v="0"/>
    <n v="40700"/>
    <s v="Revenues - Third Parties"/>
    <m/>
    <x v="16"/>
    <n v="2026"/>
    <n v="5"/>
    <s v="USD"/>
    <n v="1027.52"/>
    <n v="1"/>
    <n v="1027.52"/>
    <x v="1"/>
    <m/>
    <m/>
  </r>
  <r>
    <x v="1"/>
    <x v="126"/>
    <x v="1"/>
    <s v="Colombia"/>
    <x v="1"/>
    <n v="40700"/>
    <s v="Revenues - Third Parties"/>
    <m/>
    <x v="3"/>
    <n v="2026"/>
    <n v="5"/>
    <s v="USD"/>
    <n v="110.09"/>
    <n v="1"/>
    <n v="110.09"/>
    <x v="1"/>
    <m/>
    <m/>
  </r>
  <r>
    <x v="1"/>
    <x v="127"/>
    <x v="1"/>
    <s v="Colombia"/>
    <x v="0"/>
    <n v="40700"/>
    <s v="Revenues - Third Parties"/>
    <m/>
    <x v="2"/>
    <n v="2026"/>
    <n v="5"/>
    <s v="USD"/>
    <n v="458.71"/>
    <n v="1"/>
    <n v="458.71"/>
    <x v="1"/>
    <m/>
    <m/>
  </r>
  <r>
    <x v="1"/>
    <x v="127"/>
    <x v="1"/>
    <s v="Colombia"/>
    <x v="1"/>
    <n v="40700"/>
    <s v="Revenues - Third Parties"/>
    <m/>
    <x v="6"/>
    <n v="2026"/>
    <n v="5"/>
    <s v="USD"/>
    <n v="825.7"/>
    <n v="1"/>
    <n v="825.7"/>
    <x v="1"/>
    <m/>
    <m/>
  </r>
  <r>
    <x v="1"/>
    <x v="128"/>
    <x v="1"/>
    <s v="Colombia"/>
    <x v="0"/>
    <n v="40700"/>
    <s v="Revenues - Third Parties"/>
    <m/>
    <x v="16"/>
    <n v="2026"/>
    <n v="5"/>
    <s v="USD"/>
    <n v="513.76"/>
    <n v="1"/>
    <n v="513.76"/>
    <x v="1"/>
    <m/>
    <m/>
  </r>
  <r>
    <x v="1"/>
    <x v="128"/>
    <x v="1"/>
    <s v="Colombia"/>
    <x v="0"/>
    <n v="40700"/>
    <s v="Revenues - Third Parties"/>
    <m/>
    <x v="2"/>
    <n v="2026"/>
    <n v="5"/>
    <s v="USD"/>
    <n v="458.71"/>
    <n v="1"/>
    <n v="458.71"/>
    <x v="1"/>
    <m/>
    <m/>
  </r>
  <r>
    <x v="1"/>
    <x v="128"/>
    <x v="1"/>
    <s v="Colombia"/>
    <x v="1"/>
    <n v="40700"/>
    <s v="Revenues - Third Parties"/>
    <m/>
    <x v="3"/>
    <n v="2026"/>
    <n v="5"/>
    <s v="USD"/>
    <n v="220.18"/>
    <n v="1"/>
    <n v="220.18"/>
    <x v="1"/>
    <m/>
    <m/>
  </r>
  <r>
    <x v="1"/>
    <x v="129"/>
    <x v="1"/>
    <s v="Colombia"/>
    <x v="0"/>
    <n v="40700"/>
    <s v="Revenues - Third Parties"/>
    <m/>
    <x v="19"/>
    <n v="2026"/>
    <n v="5"/>
    <s v="USD"/>
    <n v="513.76"/>
    <n v="1"/>
    <n v="513.76"/>
    <x v="1"/>
    <m/>
    <m/>
  </r>
  <r>
    <x v="1"/>
    <x v="129"/>
    <x v="1"/>
    <s v="Colombia"/>
    <x v="1"/>
    <n v="40700"/>
    <s v="Revenues - Third Parties"/>
    <m/>
    <x v="6"/>
    <n v="2026"/>
    <n v="5"/>
    <s v="USD"/>
    <n v="660.56"/>
    <n v="1"/>
    <n v="660.56"/>
    <x v="1"/>
    <m/>
    <m/>
  </r>
  <r>
    <x v="1"/>
    <x v="130"/>
    <x v="1"/>
    <s v="Colombia"/>
    <x v="0"/>
    <n v="40700"/>
    <s v="Revenues - Third Parties"/>
    <m/>
    <x v="19"/>
    <n v="2026"/>
    <n v="5"/>
    <s v="USD"/>
    <n v="513.76"/>
    <n v="1"/>
    <n v="513.76"/>
    <x v="1"/>
    <m/>
    <m/>
  </r>
  <r>
    <x v="1"/>
    <x v="130"/>
    <x v="1"/>
    <s v="Colombia"/>
    <x v="0"/>
    <n v="40700"/>
    <s v="Revenues - Third Parties"/>
    <m/>
    <x v="2"/>
    <n v="2026"/>
    <n v="5"/>
    <s v="USD"/>
    <n v="458.71"/>
    <n v="1"/>
    <n v="458.71"/>
    <x v="1"/>
    <m/>
    <m/>
  </r>
  <r>
    <x v="1"/>
    <x v="130"/>
    <x v="1"/>
    <s v="Colombia"/>
    <x v="1"/>
    <n v="40700"/>
    <s v="Revenues - Third Parties"/>
    <m/>
    <x v="6"/>
    <n v="2026"/>
    <n v="5"/>
    <s v="USD"/>
    <n v="495.42"/>
    <n v="1"/>
    <n v="495.42"/>
    <x v="1"/>
    <m/>
    <m/>
  </r>
  <r>
    <x v="1"/>
    <x v="131"/>
    <x v="1"/>
    <s v="Colombia"/>
    <x v="0"/>
    <n v="40700"/>
    <s v="Revenues - Third Parties"/>
    <m/>
    <x v="19"/>
    <n v="2026"/>
    <n v="5"/>
    <s v="USD"/>
    <n v="513.76"/>
    <n v="1"/>
    <n v="513.76"/>
    <x v="1"/>
    <m/>
    <m/>
  </r>
  <r>
    <x v="1"/>
    <x v="131"/>
    <x v="1"/>
    <s v="Colombia"/>
    <x v="0"/>
    <n v="40700"/>
    <s v="Revenues - Third Parties"/>
    <m/>
    <x v="2"/>
    <n v="2026"/>
    <n v="5"/>
    <s v="USD"/>
    <n v="458.71"/>
    <n v="1"/>
    <n v="458.71"/>
    <x v="1"/>
    <m/>
    <m/>
  </r>
  <r>
    <x v="1"/>
    <x v="131"/>
    <x v="1"/>
    <s v="Colombia"/>
    <x v="1"/>
    <n v="40700"/>
    <s v="Revenues - Third Parties"/>
    <m/>
    <x v="6"/>
    <n v="2026"/>
    <n v="5"/>
    <s v="USD"/>
    <n v="495.42"/>
    <n v="1"/>
    <n v="495.42"/>
    <x v="1"/>
    <m/>
    <m/>
  </r>
  <r>
    <x v="1"/>
    <x v="132"/>
    <x v="1"/>
    <s v="Colombia"/>
    <x v="2"/>
    <n v="40700"/>
    <s v="Revenues - Third Parties"/>
    <m/>
    <x v="8"/>
    <n v="2026"/>
    <n v="5"/>
    <s v="USD"/>
    <n v="158.32"/>
    <n v="1"/>
    <n v="158.32"/>
    <x v="1"/>
    <n v="1"/>
    <m/>
  </r>
  <r>
    <x v="1"/>
    <x v="132"/>
    <x v="1"/>
    <s v="Colombia"/>
    <x v="0"/>
    <n v="40700"/>
    <s v="Revenues - Third Parties"/>
    <m/>
    <x v="14"/>
    <n v="2026"/>
    <n v="5"/>
    <s v="USD"/>
    <n v="170.24"/>
    <n v="1"/>
    <n v="170.24"/>
    <x v="1"/>
    <n v="1"/>
    <m/>
  </r>
  <r>
    <x v="1"/>
    <x v="132"/>
    <x v="1"/>
    <s v="Colombia"/>
    <x v="0"/>
    <n v="40700"/>
    <s v="Revenues - Third Parties"/>
    <m/>
    <x v="18"/>
    <n v="2026"/>
    <n v="5"/>
    <s v="USD"/>
    <n v="211.8"/>
    <n v="1"/>
    <n v="211.8"/>
    <x v="1"/>
    <n v="1"/>
    <m/>
  </r>
  <r>
    <x v="1"/>
    <x v="132"/>
    <x v="1"/>
    <s v="Colombia"/>
    <x v="0"/>
    <n v="40700"/>
    <s v="Revenues - Third Parties"/>
    <m/>
    <x v="15"/>
    <n v="2026"/>
    <n v="5"/>
    <s v="USD"/>
    <n v="286.26"/>
    <n v="1"/>
    <n v="286.26"/>
    <x v="1"/>
    <m/>
    <m/>
  </r>
  <r>
    <x v="1"/>
    <x v="132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32"/>
    <x v="1"/>
    <s v="Colombia"/>
    <x v="1"/>
    <n v="40700"/>
    <s v="Revenues - Third Parties"/>
    <m/>
    <x v="6"/>
    <n v="2026"/>
    <n v="5"/>
    <s v="USD"/>
    <n v="1321.12"/>
    <n v="1"/>
    <n v="1321.12"/>
    <x v="1"/>
    <m/>
    <m/>
  </r>
  <r>
    <x v="1"/>
    <x v="133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33"/>
    <x v="1"/>
    <s v="Colombia"/>
    <x v="0"/>
    <n v="40700"/>
    <s v="Revenues - Third Parties"/>
    <m/>
    <x v="19"/>
    <n v="2026"/>
    <n v="5"/>
    <s v="USD"/>
    <n v="513.76"/>
    <n v="1"/>
    <n v="513.76"/>
    <x v="1"/>
    <m/>
    <m/>
  </r>
  <r>
    <x v="1"/>
    <x v="133"/>
    <x v="1"/>
    <s v="Colombia"/>
    <x v="1"/>
    <n v="40700"/>
    <s v="Revenues - Third Parties"/>
    <m/>
    <x v="3"/>
    <n v="2026"/>
    <n v="5"/>
    <s v="USD"/>
    <n v="330.27"/>
    <n v="1"/>
    <n v="330.27"/>
    <x v="1"/>
    <m/>
    <m/>
  </r>
  <r>
    <x v="1"/>
    <x v="133"/>
    <x v="1"/>
    <s v="Colombia"/>
    <x v="1"/>
    <n v="40700"/>
    <s v="Revenues - Third Parties"/>
    <m/>
    <x v="6"/>
    <n v="2026"/>
    <n v="5"/>
    <s v="USD"/>
    <n v="1651.4"/>
    <n v="1"/>
    <n v="1651.4"/>
    <x v="1"/>
    <m/>
    <m/>
  </r>
  <r>
    <x v="12"/>
    <x v="134"/>
    <x v="33"/>
    <s v="Colombia"/>
    <x v="2"/>
    <n v="40700"/>
    <s v="Revenues - Third Parties"/>
    <m/>
    <x v="8"/>
    <n v="2026"/>
    <n v="5"/>
    <s v="USD"/>
    <n v="204.06"/>
    <n v="1"/>
    <n v="204.06"/>
    <x v="1"/>
    <n v="1"/>
    <m/>
  </r>
  <r>
    <x v="12"/>
    <x v="134"/>
    <x v="33"/>
    <s v="Colombia"/>
    <x v="0"/>
    <n v="40700"/>
    <s v="Revenues - Third Parties"/>
    <m/>
    <x v="13"/>
    <n v="2026"/>
    <n v="5"/>
    <s v="USD"/>
    <n v="402.86"/>
    <n v="1"/>
    <n v="402.86"/>
    <x v="1"/>
    <m/>
    <m/>
  </r>
  <r>
    <x v="12"/>
    <x v="134"/>
    <x v="33"/>
    <s v="Colombia"/>
    <x v="0"/>
    <n v="40700"/>
    <s v="Revenues - Third Parties"/>
    <m/>
    <x v="21"/>
    <n v="2026"/>
    <n v="5"/>
    <s v="USD"/>
    <n v="201.43"/>
    <n v="1"/>
    <n v="201.43"/>
    <x v="1"/>
    <m/>
    <m/>
  </r>
  <r>
    <x v="12"/>
    <x v="134"/>
    <x v="33"/>
    <s v="Colombia"/>
    <x v="0"/>
    <n v="40700"/>
    <s v="Revenues - Third Parties"/>
    <m/>
    <x v="0"/>
    <n v="2026"/>
    <n v="5"/>
    <s v="USD"/>
    <n v="1208.5899999999999"/>
    <n v="1"/>
    <n v="1208.5899999999999"/>
    <x v="1"/>
    <m/>
    <m/>
  </r>
  <r>
    <x v="12"/>
    <x v="134"/>
    <x v="33"/>
    <s v="Colombia"/>
    <x v="0"/>
    <n v="40700"/>
    <s v="Revenues - Third Parties"/>
    <m/>
    <x v="16"/>
    <n v="2026"/>
    <n v="5"/>
    <s v="USD"/>
    <n v="709.81"/>
    <n v="1"/>
    <n v="709.81"/>
    <x v="1"/>
    <m/>
    <m/>
  </r>
  <r>
    <x v="12"/>
    <x v="134"/>
    <x v="33"/>
    <s v="Colombia"/>
    <x v="1"/>
    <n v="40700"/>
    <s v="Revenues - Third Parties"/>
    <m/>
    <x v="3"/>
    <n v="2026"/>
    <n v="5"/>
    <s v="USD"/>
    <n v="246.4"/>
    <n v="1"/>
    <n v="246.4"/>
    <x v="1"/>
    <m/>
    <m/>
  </r>
  <r>
    <x v="12"/>
    <x v="135"/>
    <x v="33"/>
    <s v="Colombia"/>
    <x v="2"/>
    <n v="40700"/>
    <s v="Revenues - Third Parties"/>
    <m/>
    <x v="8"/>
    <n v="2026"/>
    <n v="5"/>
    <s v="USD"/>
    <n v="424.42"/>
    <n v="1"/>
    <n v="424.42"/>
    <x v="1"/>
    <n v="1"/>
    <m/>
  </r>
  <r>
    <x v="12"/>
    <x v="135"/>
    <x v="33"/>
    <s v="Colombia"/>
    <x v="0"/>
    <n v="40700"/>
    <s v="Revenues - Third Parties"/>
    <m/>
    <x v="13"/>
    <n v="2026"/>
    <n v="5"/>
    <s v="USD"/>
    <n v="402.86"/>
    <n v="1"/>
    <n v="402.86"/>
    <x v="1"/>
    <m/>
    <m/>
  </r>
  <r>
    <x v="12"/>
    <x v="135"/>
    <x v="33"/>
    <s v="Colombia"/>
    <x v="0"/>
    <n v="40700"/>
    <s v="Revenues - Third Parties"/>
    <m/>
    <x v="0"/>
    <n v="2026"/>
    <n v="5"/>
    <s v="USD"/>
    <n v="1208.5899999999999"/>
    <n v="1"/>
    <n v="1208.5899999999999"/>
    <x v="1"/>
    <m/>
    <m/>
  </r>
  <r>
    <x v="12"/>
    <x v="135"/>
    <x v="33"/>
    <s v="Colombia"/>
    <x v="1"/>
    <n v="40700"/>
    <s v="Revenues - Third Parties"/>
    <m/>
    <x v="3"/>
    <n v="2026"/>
    <n v="5"/>
    <s v="USD"/>
    <n v="246.4"/>
    <n v="1"/>
    <n v="246.4"/>
    <x v="1"/>
    <m/>
    <m/>
  </r>
  <r>
    <x v="12"/>
    <x v="136"/>
    <x v="33"/>
    <s v="Colombia"/>
    <x v="2"/>
    <n v="40700"/>
    <s v="Revenues - Third Parties"/>
    <m/>
    <x v="23"/>
    <n v="2026"/>
    <n v="5"/>
    <s v="USD"/>
    <n v="102.03"/>
    <n v="1"/>
    <n v="102.03"/>
    <x v="1"/>
    <n v="1"/>
    <m/>
  </r>
  <r>
    <x v="12"/>
    <x v="136"/>
    <x v="33"/>
    <s v="Colombia"/>
    <x v="2"/>
    <n v="40700"/>
    <s v="Revenues - Third Parties"/>
    <m/>
    <x v="8"/>
    <n v="2026"/>
    <n v="5"/>
    <s v="USD"/>
    <n v="681.35"/>
    <n v="1"/>
    <n v="681.35"/>
    <x v="1"/>
    <n v="1"/>
    <m/>
  </r>
  <r>
    <x v="12"/>
    <x v="136"/>
    <x v="33"/>
    <s v="Colombia"/>
    <x v="1"/>
    <n v="40700"/>
    <s v="Revenues - Third Parties"/>
    <m/>
    <x v="4"/>
    <n v="2026"/>
    <n v="5"/>
    <s v="USD"/>
    <n v="778.14"/>
    <n v="1"/>
    <n v="778.14"/>
    <x v="1"/>
    <m/>
    <m/>
  </r>
  <r>
    <x v="12"/>
    <x v="136"/>
    <x v="33"/>
    <s v="Colombia"/>
    <x v="0"/>
    <n v="40700"/>
    <s v="Revenues - Third Parties"/>
    <m/>
    <x v="13"/>
    <n v="2026"/>
    <n v="5"/>
    <s v="USD"/>
    <n v="517.14"/>
    <n v="1"/>
    <n v="517.14"/>
    <x v="1"/>
    <m/>
    <m/>
  </r>
  <r>
    <x v="12"/>
    <x v="136"/>
    <x v="33"/>
    <s v="Colombia"/>
    <x v="0"/>
    <n v="40700"/>
    <s v="Revenues - Third Parties"/>
    <m/>
    <x v="0"/>
    <n v="2026"/>
    <n v="5"/>
    <s v="USD"/>
    <n v="775.66"/>
    <n v="1"/>
    <n v="775.66"/>
    <x v="1"/>
    <m/>
    <m/>
  </r>
  <r>
    <x v="12"/>
    <x v="137"/>
    <x v="33"/>
    <s v="Colombia"/>
    <x v="2"/>
    <n v="40700"/>
    <s v="Revenues - Third Parties"/>
    <m/>
    <x v="8"/>
    <n v="2026"/>
    <n v="5"/>
    <s v="USD"/>
    <n v="283.5"/>
    <n v="1"/>
    <n v="283.5"/>
    <x v="1"/>
    <n v="1"/>
    <m/>
  </r>
  <r>
    <x v="12"/>
    <x v="137"/>
    <x v="33"/>
    <s v="Colombia"/>
    <x v="1"/>
    <n v="40700"/>
    <s v="Revenues - Third Parties"/>
    <m/>
    <x v="4"/>
    <n v="2026"/>
    <n v="5"/>
    <s v="USD"/>
    <n v="259.38"/>
    <n v="1"/>
    <n v="259.38"/>
    <x v="1"/>
    <m/>
    <m/>
  </r>
  <r>
    <x v="12"/>
    <x v="137"/>
    <x v="33"/>
    <s v="Colombia"/>
    <x v="0"/>
    <n v="40700"/>
    <s v="Revenues - Third Parties"/>
    <m/>
    <x v="13"/>
    <n v="2026"/>
    <n v="5"/>
    <s v="USD"/>
    <n v="172.38"/>
    <n v="1"/>
    <n v="172.38"/>
    <x v="1"/>
    <m/>
    <m/>
  </r>
  <r>
    <x v="12"/>
    <x v="137"/>
    <x v="33"/>
    <s v="Colombia"/>
    <x v="0"/>
    <n v="40700"/>
    <s v="Revenues - Third Parties"/>
    <m/>
    <x v="0"/>
    <n v="2026"/>
    <n v="5"/>
    <s v="USD"/>
    <n v="775.66"/>
    <n v="1"/>
    <n v="775.66"/>
    <x v="1"/>
    <m/>
    <m/>
  </r>
  <r>
    <x v="1"/>
    <x v="138"/>
    <x v="1"/>
    <s v="Colombia"/>
    <x v="2"/>
    <n v="40700"/>
    <s v="Revenues - Third Parties"/>
    <m/>
    <x v="8"/>
    <n v="2026"/>
    <n v="5"/>
    <s v="USD"/>
    <n v="1176.52"/>
    <n v="1"/>
    <n v="1176.52"/>
    <x v="1"/>
    <n v="1"/>
    <m/>
  </r>
  <r>
    <x v="1"/>
    <x v="138"/>
    <x v="1"/>
    <s v="Colombia"/>
    <x v="0"/>
    <n v="40700"/>
    <s v="Revenues - Third Parties"/>
    <m/>
    <x v="14"/>
    <n v="2026"/>
    <n v="5"/>
    <s v="USD"/>
    <n v="510.72"/>
    <n v="1"/>
    <n v="510.72"/>
    <x v="1"/>
    <n v="1"/>
    <m/>
  </r>
  <r>
    <x v="1"/>
    <x v="138"/>
    <x v="1"/>
    <s v="Colombia"/>
    <x v="0"/>
    <n v="40700"/>
    <s v="Revenues - Third Parties"/>
    <m/>
    <x v="15"/>
    <n v="2026"/>
    <n v="5"/>
    <s v="USD"/>
    <n v="429.39"/>
    <n v="1"/>
    <n v="429.39"/>
    <x v="1"/>
    <m/>
    <m/>
  </r>
  <r>
    <x v="1"/>
    <x v="138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1"/>
    <x v="139"/>
    <x v="1"/>
    <s v="Colombia"/>
    <x v="2"/>
    <n v="40700"/>
    <s v="Revenues - Third Parties"/>
    <m/>
    <x v="8"/>
    <n v="2026"/>
    <n v="5"/>
    <s v="USD"/>
    <n v="3020.46"/>
    <n v="1"/>
    <n v="3020.46"/>
    <x v="1"/>
    <n v="1"/>
    <m/>
  </r>
  <r>
    <x v="1"/>
    <x v="139"/>
    <x v="1"/>
    <s v="Colombia"/>
    <x v="0"/>
    <n v="40700"/>
    <s v="Revenues - Third Parties"/>
    <m/>
    <x v="14"/>
    <n v="2026"/>
    <n v="5"/>
    <s v="USD"/>
    <n v="1361.92"/>
    <n v="1"/>
    <n v="1361.92"/>
    <x v="1"/>
    <n v="1"/>
    <m/>
  </r>
  <r>
    <x v="1"/>
    <x v="139"/>
    <x v="1"/>
    <s v="Colombia"/>
    <x v="0"/>
    <n v="40700"/>
    <s v="Revenues - Third Parties"/>
    <m/>
    <x v="15"/>
    <n v="2026"/>
    <n v="5"/>
    <s v="USD"/>
    <n v="1145.04"/>
    <n v="1"/>
    <n v="1145.04"/>
    <x v="1"/>
    <m/>
    <m/>
  </r>
  <r>
    <x v="1"/>
    <x v="139"/>
    <x v="1"/>
    <s v="Colombia"/>
    <x v="0"/>
    <n v="40700"/>
    <s v="Revenues - Third Parties"/>
    <m/>
    <x v="0"/>
    <n v="2026"/>
    <n v="5"/>
    <s v="USD"/>
    <n v="310.82"/>
    <n v="1"/>
    <n v="310.82"/>
    <x v="1"/>
    <m/>
    <m/>
  </r>
  <r>
    <x v="6"/>
    <x v="20"/>
    <x v="10"/>
    <s v="Colombia"/>
    <x v="0"/>
    <n v="40700"/>
    <s v="Revenues - Third Parties"/>
    <m/>
    <x v="0"/>
    <n v="2026"/>
    <n v="5"/>
    <s v="USD"/>
    <n v="443.23"/>
    <n v="1"/>
    <n v="443.23"/>
    <x v="1"/>
    <m/>
    <m/>
  </r>
  <r>
    <x v="6"/>
    <x v="20"/>
    <x v="10"/>
    <s v="Colombia"/>
    <x v="0"/>
    <n v="40700"/>
    <s v="Revenues - Third Parties"/>
    <m/>
    <x v="1"/>
    <n v="2026"/>
    <n v="5"/>
    <s v="USD"/>
    <n v="217.39"/>
    <n v="1"/>
    <n v="217.39"/>
    <x v="1"/>
    <m/>
    <m/>
  </r>
  <r>
    <x v="6"/>
    <x v="20"/>
    <x v="10"/>
    <s v="Colombia"/>
    <x v="1"/>
    <n v="40700"/>
    <s v="Revenues - Third Parties"/>
    <m/>
    <x v="3"/>
    <n v="2026"/>
    <n v="5"/>
    <s v="USD"/>
    <n v="516.24"/>
    <n v="1"/>
    <n v="516.24"/>
    <x v="1"/>
    <m/>
    <m/>
  </r>
  <r>
    <x v="0"/>
    <x v="140"/>
    <x v="34"/>
    <s v="Colombia"/>
    <x v="2"/>
    <n v="40700"/>
    <s v="Revenues - Third Parties"/>
    <m/>
    <x v="8"/>
    <n v="2026"/>
    <n v="5"/>
    <s v="USD"/>
    <n v="1259.0899999999999"/>
    <n v="1"/>
    <n v="1259.0899999999999"/>
    <x v="1"/>
    <n v="1"/>
    <m/>
  </r>
  <r>
    <x v="0"/>
    <x v="140"/>
    <x v="34"/>
    <s v="Colombia"/>
    <x v="0"/>
    <n v="40700"/>
    <s v="Revenues - Third Parties"/>
    <m/>
    <x v="18"/>
    <n v="2026"/>
    <n v="5"/>
    <s v="USD"/>
    <n v="1300.24"/>
    <n v="1"/>
    <n v="1300.24"/>
    <x v="1"/>
    <n v="1"/>
    <m/>
  </r>
  <r>
    <x v="0"/>
    <x v="140"/>
    <x v="34"/>
    <s v="Colombia"/>
    <x v="0"/>
    <n v="40700"/>
    <s v="Revenues - Third Parties"/>
    <m/>
    <x v="15"/>
    <n v="2026"/>
    <n v="5"/>
    <s v="USD"/>
    <n v="326.82"/>
    <n v="1"/>
    <n v="326.82"/>
    <x v="1"/>
    <m/>
    <m/>
  </r>
  <r>
    <x v="0"/>
    <x v="140"/>
    <x v="34"/>
    <s v="Colombia"/>
    <x v="0"/>
    <n v="40700"/>
    <s v="Revenues - Third Parties"/>
    <m/>
    <x v="0"/>
    <n v="2026"/>
    <n v="5"/>
    <s v="USD"/>
    <n v="1631.62"/>
    <n v="1"/>
    <n v="1631.62"/>
    <x v="1"/>
    <m/>
    <m/>
  </r>
  <r>
    <x v="0"/>
    <x v="140"/>
    <x v="34"/>
    <s v="Colombia"/>
    <x v="0"/>
    <n v="40700"/>
    <s v="Revenues - Third Parties"/>
    <m/>
    <x v="19"/>
    <n v="2026"/>
    <n v="5"/>
    <s v="USD"/>
    <n v="1918.22"/>
    <n v="1"/>
    <n v="1918.22"/>
    <x v="1"/>
    <m/>
    <m/>
  </r>
  <r>
    <x v="0"/>
    <x v="140"/>
    <x v="34"/>
    <s v="Colombia"/>
    <x v="1"/>
    <n v="40700"/>
    <s v="Revenues - Third Parties"/>
    <m/>
    <x v="6"/>
    <n v="2026"/>
    <n v="5"/>
    <s v="USD"/>
    <n v="6945.01"/>
    <n v="1"/>
    <n v="6945.01"/>
    <x v="1"/>
    <m/>
    <m/>
  </r>
  <r>
    <x v="0"/>
    <x v="140"/>
    <x v="34"/>
    <s v="Colombia"/>
    <x v="0"/>
    <n v="40700"/>
    <s v="Revenues - Third Parties"/>
    <m/>
    <x v="22"/>
    <n v="2026"/>
    <n v="5"/>
    <s v="USD"/>
    <n v="510.08"/>
    <n v="1"/>
    <n v="510.08"/>
    <x v="1"/>
    <n v="1"/>
    <m/>
  </r>
  <r>
    <x v="15"/>
    <x v="141"/>
    <x v="35"/>
    <s v="Colombia"/>
    <x v="2"/>
    <n v="40700"/>
    <s v="Revenues - Third Parties"/>
    <m/>
    <x v="8"/>
    <n v="2026"/>
    <n v="5"/>
    <s v="USD"/>
    <n v="365.36493400000001"/>
    <n v="1"/>
    <n v="365.36493400000001"/>
    <x v="1"/>
    <n v="1"/>
    <m/>
  </r>
  <r>
    <x v="15"/>
    <x v="141"/>
    <x v="35"/>
    <s v="Colombia"/>
    <x v="0"/>
    <n v="40700"/>
    <s v="Revenues - Third Parties"/>
    <m/>
    <x v="10"/>
    <n v="2026"/>
    <n v="5"/>
    <s v="USD"/>
    <n v="653.614148"/>
    <n v="1"/>
    <n v="653.614148"/>
    <x v="1"/>
    <n v="1"/>
    <m/>
  </r>
  <r>
    <x v="15"/>
    <x v="141"/>
    <x v="35"/>
    <s v="Colombia"/>
    <x v="0"/>
    <n v="40700"/>
    <s v="Revenues - Third Parties"/>
    <m/>
    <x v="26"/>
    <n v="2026"/>
    <n v="5"/>
    <s v="USD"/>
    <n v="186.47983199999999"/>
    <n v="1"/>
    <n v="186.47983199999999"/>
    <x v="1"/>
    <n v="1"/>
    <m/>
  </r>
  <r>
    <x v="15"/>
    <x v="141"/>
    <x v="35"/>
    <s v="Colombia"/>
    <x v="0"/>
    <n v="40700"/>
    <s v="Revenues - Third Parties"/>
    <m/>
    <x v="11"/>
    <n v="2026"/>
    <n v="5"/>
    <s v="USD"/>
    <n v="255.48671719999999"/>
    <n v="1"/>
    <n v="255.48671719999999"/>
    <x v="1"/>
    <m/>
    <m/>
  </r>
  <r>
    <x v="15"/>
    <x v="141"/>
    <x v="35"/>
    <s v="Colombia"/>
    <x v="0"/>
    <n v="40700"/>
    <s v="Revenues - Third Parties"/>
    <m/>
    <x v="0"/>
    <n v="2026"/>
    <n v="5"/>
    <s v="USD"/>
    <n v="1275.9847451999999"/>
    <n v="1"/>
    <n v="1275.9847451999999"/>
    <x v="1"/>
    <m/>
    <m/>
  </r>
  <r>
    <x v="15"/>
    <x v="141"/>
    <x v="35"/>
    <s v="Colombia"/>
    <x v="1"/>
    <n v="40700"/>
    <s v="Revenues - Third Parties"/>
    <m/>
    <x v="3"/>
    <n v="2026"/>
    <n v="5"/>
    <s v="USD"/>
    <n v="1488.6488694"/>
    <n v="1"/>
    <n v="1488.6488694"/>
    <x v="1"/>
    <m/>
    <m/>
  </r>
  <r>
    <x v="0"/>
    <x v="142"/>
    <x v="12"/>
    <s v="Colombia"/>
    <x v="0"/>
    <n v="40700"/>
    <s v="Revenues - Third Parties"/>
    <m/>
    <x v="45"/>
    <n v="2026"/>
    <n v="5"/>
    <s v="USD"/>
    <n v="691.95078050000006"/>
    <n v="1"/>
    <n v="691.95078050000006"/>
    <x v="1"/>
    <m/>
    <m/>
  </r>
  <r>
    <x v="0"/>
    <x v="142"/>
    <x v="12"/>
    <s v="Colombia"/>
    <x v="2"/>
    <n v="40700"/>
    <s v="Revenues - Third Parties"/>
    <m/>
    <x v="8"/>
    <n v="2026"/>
    <n v="5"/>
    <s v="USD"/>
    <n v="1856.8901085000002"/>
    <n v="1"/>
    <n v="1856.8901085000002"/>
    <x v="1"/>
    <n v="1"/>
    <m/>
  </r>
  <r>
    <x v="0"/>
    <x v="142"/>
    <x v="12"/>
    <s v="Colombia"/>
    <x v="0"/>
    <n v="40700"/>
    <s v="Revenues - Third Parties"/>
    <m/>
    <x v="9"/>
    <n v="2026"/>
    <n v="5"/>
    <s v="USD"/>
    <n v="1484.4475275000002"/>
    <n v="1"/>
    <n v="1484.4475275000002"/>
    <x v="1"/>
    <n v="1"/>
    <m/>
  </r>
  <r>
    <x v="0"/>
    <x v="142"/>
    <x v="12"/>
    <s v="Colombia"/>
    <x v="0"/>
    <n v="40700"/>
    <s v="Revenues - Third Parties"/>
    <m/>
    <x v="11"/>
    <n v="2026"/>
    <n v="5"/>
    <s v="USD"/>
    <n v="1902.1657900000002"/>
    <n v="1"/>
    <n v="1902.1657900000002"/>
    <x v="1"/>
    <m/>
    <m/>
  </r>
  <r>
    <x v="0"/>
    <x v="142"/>
    <x v="12"/>
    <s v="Colombia"/>
    <x v="0"/>
    <n v="40700"/>
    <s v="Revenues - Third Parties"/>
    <m/>
    <x v="0"/>
    <n v="2026"/>
    <n v="5"/>
    <s v="USD"/>
    <n v="1899.2427195000002"/>
    <n v="1"/>
    <n v="1899.2427195000002"/>
    <x v="1"/>
    <m/>
    <m/>
  </r>
  <r>
    <x v="0"/>
    <x v="142"/>
    <x v="12"/>
    <s v="Colombia"/>
    <x v="0"/>
    <n v="40700"/>
    <s v="Revenues - Third Parties"/>
    <m/>
    <x v="46"/>
    <n v="2026"/>
    <n v="5"/>
    <s v="USD"/>
    <n v="3307.256421"/>
    <n v="1"/>
    <n v="3307.256421"/>
    <x v="1"/>
    <s v="Not Applicable"/>
    <m/>
  </r>
  <r>
    <x v="0"/>
    <x v="142"/>
    <x v="12"/>
    <s v="Colombia"/>
    <x v="1"/>
    <n v="40700"/>
    <s v="Revenues - Third Parties"/>
    <m/>
    <x v="3"/>
    <n v="2026"/>
    <n v="5"/>
    <s v="USD"/>
    <n v="755.02017499999999"/>
    <n v="1"/>
    <n v="755.02017499999999"/>
    <x v="1"/>
    <m/>
    <m/>
  </r>
  <r>
    <x v="0"/>
    <x v="142"/>
    <x v="12"/>
    <s v="Colombia"/>
    <x v="0"/>
    <n v="40700"/>
    <s v="Revenues - Third Parties"/>
    <m/>
    <x v="26"/>
    <n v="2026"/>
    <n v="5"/>
    <s v="USD"/>
    <n v="742.1918525000001"/>
    <n v="1"/>
    <n v="742.1918525000001"/>
    <x v="1"/>
    <n v="1"/>
    <m/>
  </r>
  <r>
    <x v="0"/>
    <x v="143"/>
    <x v="14"/>
    <s v="Colombia"/>
    <x v="0"/>
    <n v="40700"/>
    <s v="Revenues - Third Parties"/>
    <m/>
    <x v="0"/>
    <n v="2026"/>
    <n v="5"/>
    <s v="USD"/>
    <n v="1851.9457"/>
    <n v="1"/>
    <n v="1851.9457"/>
    <x v="1"/>
    <m/>
    <m/>
  </r>
  <r>
    <x v="0"/>
    <x v="143"/>
    <x v="14"/>
    <s v="Colombia"/>
    <x v="1"/>
    <n v="40700"/>
    <s v="Revenues - Third Parties"/>
    <m/>
    <x v="3"/>
    <n v="2026"/>
    <n v="5"/>
    <s v="USD"/>
    <n v="1104.332163"/>
    <n v="1"/>
    <n v="1104.332163"/>
    <x v="1"/>
    <m/>
    <m/>
  </r>
  <r>
    <x v="12"/>
    <x v="144"/>
    <x v="28"/>
    <s v="Colombia"/>
    <x v="3"/>
    <n v="40700"/>
    <s v="Revenues - Third Parties"/>
    <m/>
    <x v="24"/>
    <n v="2026"/>
    <n v="5"/>
    <s v="USD"/>
    <n v="124.1329408"/>
    <n v="1"/>
    <n v="124.1329408"/>
    <x v="1"/>
    <m/>
    <m/>
  </r>
  <r>
    <x v="12"/>
    <x v="144"/>
    <x v="28"/>
    <s v="Colombia"/>
    <x v="3"/>
    <n v="40700"/>
    <s v="Revenues - Third Parties"/>
    <m/>
    <x v="25"/>
    <n v="2026"/>
    <n v="5"/>
    <s v="USD"/>
    <n v="309.61961580000002"/>
    <n v="1"/>
    <n v="309.61961580000002"/>
    <x v="1"/>
    <m/>
    <m/>
  </r>
  <r>
    <x v="12"/>
    <x v="144"/>
    <x v="28"/>
    <s v="Colombia"/>
    <x v="1"/>
    <n v="40700"/>
    <s v="Revenues - Third Parties"/>
    <m/>
    <x v="5"/>
    <n v="2026"/>
    <n v="5"/>
    <s v="USD"/>
    <n v="232.56231679999999"/>
    <n v="1"/>
    <n v="232.56231679999999"/>
    <x v="1"/>
    <m/>
    <m/>
  </r>
  <r>
    <x v="0"/>
    <x v="28"/>
    <x v="15"/>
    <s v="Colombia"/>
    <x v="0"/>
    <n v="40700"/>
    <s v="Revenues - Third Parties"/>
    <m/>
    <x v="0"/>
    <n v="2026"/>
    <n v="5"/>
    <s v="USD"/>
    <n v="621.57000000000005"/>
    <n v="1"/>
    <n v="621.57000000000005"/>
    <x v="1"/>
    <m/>
    <m/>
  </r>
  <r>
    <x v="0"/>
    <x v="28"/>
    <x v="15"/>
    <s v="Colombia"/>
    <x v="0"/>
    <n v="40700"/>
    <s v="Revenues - Third Parties"/>
    <m/>
    <x v="16"/>
    <n v="2026"/>
    <n v="5"/>
    <s v="USD"/>
    <n v="3653.76"/>
    <n v="1"/>
    <n v="3653.76"/>
    <x v="1"/>
    <m/>
    <m/>
  </r>
  <r>
    <x v="0"/>
    <x v="28"/>
    <x v="15"/>
    <s v="Colombia"/>
    <x v="1"/>
    <n v="40700"/>
    <s v="Revenues - Third Parties"/>
    <m/>
    <x v="17"/>
    <n v="2026"/>
    <n v="5"/>
    <s v="USD"/>
    <n v="1298.92"/>
    <n v="1"/>
    <n v="1298.92"/>
    <x v="1"/>
    <m/>
    <m/>
  </r>
  <r>
    <x v="0"/>
    <x v="29"/>
    <x v="12"/>
    <s v="Colombia"/>
    <x v="2"/>
    <n v="40700"/>
    <s v="Revenues - Third Parties"/>
    <m/>
    <x v="8"/>
    <n v="2026"/>
    <n v="5"/>
    <s v="USD"/>
    <n v="1396.6915900000001"/>
    <n v="1"/>
    <n v="1396.6915900000001"/>
    <x v="1"/>
    <n v="1"/>
    <m/>
  </r>
  <r>
    <x v="0"/>
    <x v="29"/>
    <x v="12"/>
    <s v="Colombia"/>
    <x v="0"/>
    <n v="40700"/>
    <s v="Revenues - Third Parties"/>
    <m/>
    <x v="9"/>
    <n v="2026"/>
    <n v="5"/>
    <s v="USD"/>
    <n v="1234.9398460000002"/>
    <n v="1"/>
    <n v="1234.9398460000002"/>
    <x v="1"/>
    <n v="1"/>
    <m/>
  </r>
  <r>
    <x v="0"/>
    <x v="29"/>
    <x v="12"/>
    <s v="Colombia"/>
    <x v="0"/>
    <n v="40700"/>
    <s v="Revenues - Third Parties"/>
    <m/>
    <x v="11"/>
    <n v="2026"/>
    <n v="5"/>
    <s v="USD"/>
    <n v="1582.3895360000001"/>
    <n v="1"/>
    <n v="1582.3895360000001"/>
    <x v="1"/>
    <m/>
    <m/>
  </r>
  <r>
    <x v="0"/>
    <x v="29"/>
    <x v="12"/>
    <s v="Colombia"/>
    <x v="0"/>
    <n v="40700"/>
    <s v="Revenues - Third Parties"/>
    <m/>
    <x v="0"/>
    <n v="2026"/>
    <n v="5"/>
    <s v="USD"/>
    <n v="1974.9617335000003"/>
    <n v="1"/>
    <n v="1974.9617335000003"/>
    <x v="1"/>
    <m/>
    <m/>
  </r>
  <r>
    <x v="0"/>
    <x v="29"/>
    <x v="12"/>
    <s v="Colombia"/>
    <x v="1"/>
    <n v="40700"/>
    <s v="Revenues - Third Parties"/>
    <m/>
    <x v="17"/>
    <n v="2026"/>
    <n v="5"/>
    <s v="USD"/>
    <n v="3949.9489960000001"/>
    <n v="1"/>
    <n v="3949.9489960000001"/>
    <x v="1"/>
    <m/>
    <m/>
  </r>
  <r>
    <x v="0"/>
    <x v="29"/>
    <x v="12"/>
    <s v="Colombia"/>
    <x v="0"/>
    <n v="40700"/>
    <s v="Revenues - Third Parties"/>
    <m/>
    <x v="26"/>
    <n v="2026"/>
    <n v="5"/>
    <s v="USD"/>
    <n v="617.39333600000009"/>
    <n v="1"/>
    <n v="617.39333600000009"/>
    <x v="1"/>
    <n v="1"/>
    <m/>
  </r>
  <r>
    <x v="16"/>
    <x v="145"/>
    <x v="36"/>
    <s v="Colombia"/>
    <x v="0"/>
    <n v="40700"/>
    <s v="Revenues - Third Parties"/>
    <m/>
    <x v="0"/>
    <n v="2026"/>
    <n v="5"/>
    <s v="USD"/>
    <n v="393.08285408700004"/>
    <n v="1"/>
    <n v="393.08285408700004"/>
    <x v="1"/>
    <m/>
    <m/>
  </r>
  <r>
    <x v="16"/>
    <x v="145"/>
    <x v="36"/>
    <s v="Colombia"/>
    <x v="1"/>
    <n v="40700"/>
    <s v="Revenues - Third Parties"/>
    <m/>
    <x v="17"/>
    <n v="2026"/>
    <n v="5"/>
    <s v="USD"/>
    <n v="165.97847841399999"/>
    <n v="1"/>
    <n v="165.97847841399999"/>
    <x v="1"/>
    <m/>
    <m/>
  </r>
  <r>
    <x v="0"/>
    <x v="30"/>
    <x v="7"/>
    <s v="Colombia"/>
    <x v="0"/>
    <n v="40900"/>
    <s v="Revenues- IC"/>
    <m/>
    <x v="0"/>
    <n v="2026"/>
    <n v="5"/>
    <s v="USD"/>
    <n v="1386.88"/>
    <n v="1"/>
    <n v="1386.88"/>
    <x v="1"/>
    <m/>
    <m/>
  </r>
  <r>
    <x v="0"/>
    <x v="30"/>
    <x v="7"/>
    <s v="Colombia"/>
    <x v="3"/>
    <n v="40900"/>
    <s v="Revenues- IC"/>
    <m/>
    <x v="24"/>
    <n v="2026"/>
    <n v="5"/>
    <s v="USD"/>
    <n v="109.37"/>
    <n v="1"/>
    <n v="109.37"/>
    <x v="1"/>
    <m/>
    <m/>
  </r>
  <r>
    <x v="0"/>
    <x v="30"/>
    <x v="7"/>
    <s v="Colombia"/>
    <x v="3"/>
    <n v="40900"/>
    <s v="Revenues- IC"/>
    <m/>
    <x v="25"/>
    <n v="2026"/>
    <n v="5"/>
    <s v="USD"/>
    <n v="272.77999999999997"/>
    <n v="1"/>
    <n v="272.77999999999997"/>
    <x v="1"/>
    <m/>
    <m/>
  </r>
  <r>
    <x v="0"/>
    <x v="30"/>
    <x v="7"/>
    <s v="Colombia"/>
    <x v="1"/>
    <n v="40900"/>
    <s v="Revenues- IC"/>
    <m/>
    <x v="17"/>
    <n v="2026"/>
    <n v="5"/>
    <s v="USD"/>
    <n v="623.48"/>
    <n v="1"/>
    <n v="623.48"/>
    <x v="1"/>
    <m/>
    <m/>
  </r>
  <r>
    <x v="0"/>
    <x v="30"/>
    <x v="7"/>
    <s v="Colombia"/>
    <x v="1"/>
    <n v="40900"/>
    <s v="Revenues- IC"/>
    <m/>
    <x v="6"/>
    <n v="2026"/>
    <n v="5"/>
    <s v="USD"/>
    <n v="980.46"/>
    <n v="1"/>
    <n v="980.46"/>
    <x v="1"/>
    <m/>
    <m/>
  </r>
  <r>
    <x v="16"/>
    <x v="146"/>
    <x v="36"/>
    <s v="Colombia"/>
    <x v="0"/>
    <n v="40700"/>
    <s v="Revenues - Third Parties"/>
    <m/>
    <x v="0"/>
    <n v="2026"/>
    <n v="5"/>
    <s v="USD"/>
    <n v="393.08285408700004"/>
    <n v="1"/>
    <n v="393.08285408700004"/>
    <x v="1"/>
    <m/>
    <m/>
  </r>
  <r>
    <x v="16"/>
    <x v="146"/>
    <x v="36"/>
    <s v="Colombia"/>
    <x v="1"/>
    <n v="40700"/>
    <s v="Revenues - Third Parties"/>
    <m/>
    <x v="17"/>
    <n v="2026"/>
    <n v="5"/>
    <s v="USD"/>
    <n v="580.92467444900001"/>
    <n v="1"/>
    <n v="580.92467444900001"/>
    <x v="1"/>
    <m/>
    <m/>
  </r>
  <r>
    <x v="16"/>
    <x v="146"/>
    <x v="36"/>
    <s v="Colombia"/>
    <x v="1"/>
    <n v="40700"/>
    <s v="Revenues - Third Parties"/>
    <m/>
    <x v="5"/>
    <n v="2026"/>
    <n v="5"/>
    <s v="USD"/>
    <n v="43.672243303500004"/>
    <n v="1"/>
    <n v="43.672243303500004"/>
    <x v="1"/>
    <m/>
    <m/>
  </r>
  <r>
    <x v="0"/>
    <x v="147"/>
    <x v="37"/>
    <s v="Colombia"/>
    <x v="0"/>
    <n v="40700"/>
    <s v="Revenues - Third Parties"/>
    <m/>
    <x v="0"/>
    <n v="2026"/>
    <n v="5"/>
    <s v="USD"/>
    <n v="1587.8009906000002"/>
    <n v="1"/>
    <n v="1587.8009906000002"/>
    <x v="1"/>
    <m/>
    <m/>
  </r>
  <r>
    <x v="0"/>
    <x v="147"/>
    <x v="37"/>
    <s v="Colombia"/>
    <x v="1"/>
    <n v="40700"/>
    <s v="Revenues - Third Parties"/>
    <m/>
    <x v="17"/>
    <n v="2026"/>
    <n v="5"/>
    <s v="USD"/>
    <n v="1208.6837532"/>
    <n v="1"/>
    <n v="1208.6837532"/>
    <x v="1"/>
    <m/>
    <m/>
  </r>
  <r>
    <x v="11"/>
    <x v="148"/>
    <x v="25"/>
    <s v="Colombia"/>
    <x v="0"/>
    <n v="40700"/>
    <s v="Revenues - Third Parties"/>
    <m/>
    <x v="0"/>
    <n v="2026"/>
    <n v="5"/>
    <s v="USD"/>
    <n v="600"/>
    <n v="1"/>
    <n v="600"/>
    <x v="1"/>
    <m/>
    <m/>
  </r>
  <r>
    <x v="11"/>
    <x v="148"/>
    <x v="25"/>
    <s v="Colombia"/>
    <x v="0"/>
    <n v="40700"/>
    <s v="Revenues - Third Parties"/>
    <m/>
    <x v="16"/>
    <n v="2026"/>
    <n v="5"/>
    <s v="USD"/>
    <n v="350"/>
    <n v="1"/>
    <n v="350"/>
    <x v="1"/>
    <m/>
    <m/>
  </r>
  <r>
    <x v="11"/>
    <x v="148"/>
    <x v="25"/>
    <s v="Colombia"/>
    <x v="0"/>
    <n v="40700"/>
    <s v="Revenues - Third Parties"/>
    <m/>
    <x v="19"/>
    <n v="2026"/>
    <n v="5"/>
    <s v="USD"/>
    <n v="350"/>
    <n v="1"/>
    <n v="350"/>
    <x v="1"/>
    <m/>
    <m/>
  </r>
  <r>
    <x v="11"/>
    <x v="148"/>
    <x v="25"/>
    <s v="Colombia"/>
    <x v="1"/>
    <n v="40700"/>
    <s v="Revenues - Third Parties"/>
    <m/>
    <x v="17"/>
    <n v="2026"/>
    <n v="5"/>
    <s v="USD"/>
    <n v="450"/>
    <n v="1"/>
    <n v="450"/>
    <x v="1"/>
    <m/>
    <m/>
  </r>
  <r>
    <x v="11"/>
    <x v="148"/>
    <x v="25"/>
    <s v="Colombia"/>
    <x v="1"/>
    <n v="40700"/>
    <s v="Revenues - Third Parties"/>
    <m/>
    <x v="6"/>
    <n v="2026"/>
    <n v="5"/>
    <s v="USD"/>
    <n v="2187.5"/>
    <n v="1"/>
    <n v="2187.5"/>
    <x v="1"/>
    <m/>
    <m/>
  </r>
  <r>
    <x v="3"/>
    <x v="149"/>
    <x v="4"/>
    <s v="Colombia"/>
    <x v="2"/>
    <n v="40700"/>
    <s v="Revenues - Third Parties"/>
    <m/>
    <x v="8"/>
    <n v="2026"/>
    <n v="5"/>
    <s v="USD"/>
    <n v="283.25070539999996"/>
    <n v="1"/>
    <n v="283.25070539999996"/>
    <x v="1"/>
    <n v="1"/>
    <m/>
  </r>
  <r>
    <x v="3"/>
    <x v="149"/>
    <x v="4"/>
    <s v="Colombia"/>
    <x v="0"/>
    <n v="40700"/>
    <s v="Revenues - Third Parties"/>
    <m/>
    <x v="10"/>
    <n v="2026"/>
    <n v="5"/>
    <s v="USD"/>
    <n v="291.25602749999996"/>
    <n v="1"/>
    <n v="291.25602749999996"/>
    <x v="1"/>
    <n v="1"/>
    <m/>
  </r>
  <r>
    <x v="3"/>
    <x v="149"/>
    <x v="4"/>
    <s v="Colombia"/>
    <x v="0"/>
    <n v="40700"/>
    <s v="Revenues - Third Parties"/>
    <m/>
    <x v="14"/>
    <n v="2026"/>
    <n v="5"/>
    <s v="USD"/>
    <n v="214.61823059999998"/>
    <n v="1"/>
    <n v="214.61823059999998"/>
    <x v="1"/>
    <n v="1"/>
    <m/>
  </r>
  <r>
    <x v="3"/>
    <x v="149"/>
    <x v="4"/>
    <s v="Colombia"/>
    <x v="0"/>
    <n v="40700"/>
    <s v="Revenues - Third Parties"/>
    <m/>
    <x v="11"/>
    <n v="2026"/>
    <n v="5"/>
    <s v="USD"/>
    <n v="114.74744999999999"/>
    <n v="1"/>
    <n v="114.74744999999999"/>
    <x v="1"/>
    <m/>
    <m/>
  </r>
  <r>
    <x v="3"/>
    <x v="149"/>
    <x v="4"/>
    <s v="Colombia"/>
    <x v="0"/>
    <n v="40700"/>
    <s v="Revenues - Third Parties"/>
    <m/>
    <x v="15"/>
    <n v="2026"/>
    <n v="5"/>
    <s v="USD"/>
    <n v="128.24714999999998"/>
    <n v="1"/>
    <n v="128.24714999999998"/>
    <x v="1"/>
    <m/>
    <m/>
  </r>
  <r>
    <x v="3"/>
    <x v="149"/>
    <x v="4"/>
    <s v="Colombia"/>
    <x v="0"/>
    <n v="40700"/>
    <s v="Revenues - Third Parties"/>
    <m/>
    <x v="0"/>
    <n v="2026"/>
    <n v="5"/>
    <s v="USD"/>
    <n v="404.99099999999999"/>
    <n v="1"/>
    <n v="404.99099999999999"/>
    <x v="1"/>
    <m/>
    <m/>
  </r>
  <r>
    <x v="3"/>
    <x v="149"/>
    <x v="4"/>
    <s v="Colombia"/>
    <x v="0"/>
    <n v="40700"/>
    <s v="Revenues - Third Parties"/>
    <m/>
    <x v="16"/>
    <n v="2026"/>
    <n v="5"/>
    <s v="USD"/>
    <n v="485.98919999999998"/>
    <n v="1"/>
    <n v="485.98919999999998"/>
    <x v="1"/>
    <m/>
    <m/>
  </r>
  <r>
    <x v="3"/>
    <x v="149"/>
    <x v="4"/>
    <s v="Colombia"/>
    <x v="0"/>
    <n v="40700"/>
    <s v="Revenues - Third Parties"/>
    <m/>
    <x v="19"/>
    <n v="2026"/>
    <n v="5"/>
    <s v="USD"/>
    <n v="485.98919999999998"/>
    <n v="1"/>
    <n v="485.98919999999998"/>
    <x v="1"/>
    <m/>
    <m/>
  </r>
  <r>
    <x v="3"/>
    <x v="149"/>
    <x v="4"/>
    <s v="Colombia"/>
    <x v="1"/>
    <n v="40700"/>
    <s v="Revenues - Third Parties"/>
    <m/>
    <x v="17"/>
    <n v="2026"/>
    <n v="5"/>
    <s v="USD"/>
    <n v="1538.9657999999999"/>
    <n v="1"/>
    <n v="1538.9657999999999"/>
    <x v="1"/>
    <m/>
    <m/>
  </r>
  <r>
    <x v="3"/>
    <x v="149"/>
    <x v="4"/>
    <s v="Colombia"/>
    <x v="1"/>
    <n v="40700"/>
    <s v="Revenues - Third Parties"/>
    <m/>
    <x v="6"/>
    <n v="2026"/>
    <n v="5"/>
    <s v="USD"/>
    <n v="1079.9759999999999"/>
    <n v="1"/>
    <n v="1079.9759999999999"/>
    <x v="1"/>
    <m/>
    <m/>
  </r>
  <r>
    <x v="3"/>
    <x v="149"/>
    <x v="4"/>
    <s v="Colombia"/>
    <x v="0"/>
    <n v="40700"/>
    <s v="Revenues - Third Parties"/>
    <m/>
    <x v="26"/>
    <n v="2026"/>
    <n v="5"/>
    <s v="USD"/>
    <n v="31.211306399999998"/>
    <n v="1"/>
    <n v="31.211306399999998"/>
    <x v="1"/>
    <n v="1"/>
    <m/>
  </r>
  <r>
    <x v="3"/>
    <x v="149"/>
    <x v="4"/>
    <s v="Colombia"/>
    <x v="0"/>
    <n v="40700"/>
    <s v="Revenues - Third Parties"/>
    <m/>
    <x v="22"/>
    <n v="2026"/>
    <n v="5"/>
    <s v="USD"/>
    <n v="31.211306399999998"/>
    <n v="1"/>
    <n v="31.211306399999998"/>
    <x v="1"/>
    <n v="1"/>
    <m/>
  </r>
  <r>
    <x v="13"/>
    <x v="150"/>
    <x v="31"/>
    <s v="Colombia"/>
    <x v="1"/>
    <n v="40700"/>
    <s v="Revenues - Third Parties"/>
    <m/>
    <x v="4"/>
    <n v="2026"/>
    <n v="5"/>
    <s v="USD"/>
    <n v="1255.3504480000001"/>
    <n v="1"/>
    <n v="1255.3504480000001"/>
    <x v="1"/>
    <m/>
    <m/>
  </r>
  <r>
    <x v="10"/>
    <x v="151"/>
    <x v="24"/>
    <s v="Colombia"/>
    <x v="1"/>
    <n v="40700"/>
    <s v="Revenues - Third Parties"/>
    <m/>
    <x v="5"/>
    <n v="2026"/>
    <n v="5"/>
    <s v="USD"/>
    <n v="82.32"/>
    <n v="1"/>
    <n v="82.32"/>
    <x v="1"/>
    <m/>
    <m/>
  </r>
  <r>
    <x v="0"/>
    <x v="152"/>
    <x v="38"/>
    <s v="Colombia"/>
    <x v="0"/>
    <n v="40700"/>
    <s v="Revenues - Third Parties"/>
    <m/>
    <x v="0"/>
    <n v="2026"/>
    <n v="5"/>
    <s v="USD"/>
    <n v="1427.9845030000001"/>
    <n v="1"/>
    <n v="1427.9845030000001"/>
    <x v="1"/>
    <m/>
    <m/>
  </r>
  <r>
    <x v="0"/>
    <x v="152"/>
    <x v="38"/>
    <s v="Colombia"/>
    <x v="1"/>
    <n v="40700"/>
    <s v="Revenues - Third Parties"/>
    <m/>
    <x v="5"/>
    <n v="2026"/>
    <n v="5"/>
    <s v="USD"/>
    <n v="537.95225220000009"/>
    <n v="1"/>
    <n v="537.95225220000009"/>
    <x v="1"/>
    <m/>
    <m/>
  </r>
  <r>
    <x v="4"/>
    <x v="37"/>
    <x v="5"/>
    <s v="Colombia"/>
    <x v="0"/>
    <n v="40700"/>
    <s v="Revenues - Third Parties"/>
    <m/>
    <x v="0"/>
    <n v="2026"/>
    <n v="5"/>
    <s v="USD"/>
    <n v="369.9"/>
    <n v="1"/>
    <n v="369.9"/>
    <x v="1"/>
    <m/>
    <m/>
  </r>
  <r>
    <x v="4"/>
    <x v="37"/>
    <x v="5"/>
    <s v="Colombia"/>
    <x v="1"/>
    <n v="40700"/>
    <s v="Revenues - Third Parties"/>
    <m/>
    <x v="7"/>
    <n v="2026"/>
    <n v="5"/>
    <s v="USD"/>
    <n v="1985.13"/>
    <n v="1"/>
    <n v="1985.13"/>
    <x v="1"/>
    <m/>
    <m/>
  </r>
  <r>
    <x v="3"/>
    <x v="39"/>
    <x v="4"/>
    <s v="Colombia"/>
    <x v="0"/>
    <n v="40700"/>
    <s v="Revenues - Third Parties"/>
    <m/>
    <x v="0"/>
    <n v="2026"/>
    <n v="5"/>
    <s v="USD"/>
    <n v="404.99099999999999"/>
    <n v="1"/>
    <n v="404.99099999999999"/>
    <x v="1"/>
    <m/>
    <m/>
  </r>
  <r>
    <x v="3"/>
    <x v="39"/>
    <x v="4"/>
    <s v="Colombia"/>
    <x v="1"/>
    <n v="40700"/>
    <s v="Revenues - Third Parties"/>
    <m/>
    <x v="7"/>
    <n v="2026"/>
    <n v="5"/>
    <s v="USD"/>
    <n v="1552.4654999999998"/>
    <n v="1"/>
    <n v="1552.4654999999998"/>
    <x v="1"/>
    <m/>
    <m/>
  </r>
  <r>
    <x v="12"/>
    <x v="153"/>
    <x v="28"/>
    <s v="Colombia"/>
    <x v="0"/>
    <n v="40700"/>
    <s v="Revenues - Third Parties"/>
    <m/>
    <x v="20"/>
    <n v="2026"/>
    <n v="5"/>
    <s v="USD"/>
    <n v="439.77972689999996"/>
    <n v="1"/>
    <n v="439.77972689999996"/>
    <x v="1"/>
    <m/>
    <m/>
  </r>
  <r>
    <x v="3"/>
    <x v="41"/>
    <x v="4"/>
    <s v="Colombia"/>
    <x v="0"/>
    <n v="40700"/>
    <s v="Revenues - Third Parties"/>
    <m/>
    <x v="12"/>
    <n v="2026"/>
    <n v="5"/>
    <s v="USD"/>
    <n v="117.93337919999999"/>
    <n v="1"/>
    <n v="117.93337919999999"/>
    <x v="1"/>
    <m/>
    <m/>
  </r>
  <r>
    <x v="3"/>
    <x v="41"/>
    <x v="4"/>
    <s v="Colombia"/>
    <x v="2"/>
    <n v="40700"/>
    <s v="Revenues - Third Parties"/>
    <m/>
    <x v="8"/>
    <n v="2026"/>
    <n v="5"/>
    <s v="USD"/>
    <n v="2844.7107827999994"/>
    <n v="1"/>
    <n v="2844.7107827999994"/>
    <x v="1"/>
    <n v="1"/>
    <m/>
  </r>
  <r>
    <x v="3"/>
    <x v="41"/>
    <x v="4"/>
    <s v="Colombia"/>
    <x v="0"/>
    <n v="40700"/>
    <s v="Revenues - Third Parties"/>
    <m/>
    <x v="9"/>
    <n v="2026"/>
    <n v="5"/>
    <s v="USD"/>
    <n v="229.29240449999998"/>
    <n v="1"/>
    <n v="229.29240449999998"/>
    <x v="1"/>
    <n v="1"/>
    <m/>
  </r>
  <r>
    <x v="3"/>
    <x v="41"/>
    <x v="4"/>
    <s v="Colombia"/>
    <x v="0"/>
    <n v="40700"/>
    <s v="Revenues - Third Parties"/>
    <m/>
    <x v="10"/>
    <n v="2026"/>
    <n v="5"/>
    <s v="USD"/>
    <n v="580.86509159999991"/>
    <n v="1"/>
    <n v="580.86509159999991"/>
    <x v="1"/>
    <n v="1"/>
    <m/>
  </r>
  <r>
    <x v="3"/>
    <x v="41"/>
    <x v="4"/>
    <s v="Colombia"/>
    <x v="0"/>
    <n v="40700"/>
    <s v="Revenues - Third Parties"/>
    <m/>
    <x v="14"/>
    <n v="2026"/>
    <n v="5"/>
    <s v="USD"/>
    <n v="427.9944888"/>
    <n v="1"/>
    <n v="427.9944888"/>
    <x v="1"/>
    <n v="1"/>
    <m/>
  </r>
  <r>
    <x v="3"/>
    <x v="41"/>
    <x v="4"/>
    <s v="Colombia"/>
    <x v="0"/>
    <n v="40700"/>
    <s v="Revenues - Third Parties"/>
    <m/>
    <x v="18"/>
    <n v="2026"/>
    <n v="5"/>
    <s v="USD"/>
    <n v="776.32724789999997"/>
    <n v="1"/>
    <n v="776.32724789999997"/>
    <x v="1"/>
    <n v="1"/>
    <m/>
  </r>
  <r>
    <x v="3"/>
    <x v="41"/>
    <x v="4"/>
    <s v="Colombia"/>
    <x v="0"/>
    <n v="40700"/>
    <s v="Revenues - Third Parties"/>
    <m/>
    <x v="11"/>
    <n v="2026"/>
    <n v="5"/>
    <s v="USD"/>
    <n v="384.74144999999999"/>
    <n v="1"/>
    <n v="384.74144999999999"/>
    <x v="1"/>
    <m/>
    <m/>
  </r>
  <r>
    <x v="3"/>
    <x v="41"/>
    <x v="4"/>
    <s v="Colombia"/>
    <x v="0"/>
    <n v="40700"/>
    <s v="Revenues - Third Parties"/>
    <m/>
    <x v="15"/>
    <n v="2026"/>
    <n v="5"/>
    <s v="USD"/>
    <n v="641.23574999999994"/>
    <n v="1"/>
    <n v="641.23574999999994"/>
    <x v="1"/>
    <m/>
    <m/>
  </r>
  <r>
    <x v="3"/>
    <x v="41"/>
    <x v="4"/>
    <s v="Colombia"/>
    <x v="0"/>
    <n v="40700"/>
    <s v="Revenues - Third Parties"/>
    <m/>
    <x v="0"/>
    <n v="2026"/>
    <n v="5"/>
    <s v="USD"/>
    <n v="404.99099999999999"/>
    <n v="1"/>
    <n v="404.99099999999999"/>
    <x v="1"/>
    <m/>
    <m/>
  </r>
  <r>
    <x v="3"/>
    <x v="41"/>
    <x v="4"/>
    <s v="Colombia"/>
    <x v="0"/>
    <n v="40700"/>
    <s v="Revenues - Third Parties"/>
    <m/>
    <x v="19"/>
    <n v="2026"/>
    <n v="5"/>
    <s v="USD"/>
    <n v="242.99459999999999"/>
    <n v="1"/>
    <n v="242.99459999999999"/>
    <x v="1"/>
    <m/>
    <m/>
  </r>
  <r>
    <x v="3"/>
    <x v="41"/>
    <x v="4"/>
    <s v="Colombia"/>
    <x v="1"/>
    <n v="40700"/>
    <s v="Revenues - Third Parties"/>
    <m/>
    <x v="3"/>
    <n v="2026"/>
    <n v="5"/>
    <s v="USD"/>
    <n v="1036.2369719999999"/>
    <n v="1"/>
    <n v="1036.2369719999999"/>
    <x v="1"/>
    <m/>
    <m/>
  </r>
  <r>
    <x v="3"/>
    <x v="41"/>
    <x v="4"/>
    <s v="Colombia"/>
    <x v="1"/>
    <n v="40700"/>
    <s v="Revenues - Third Parties"/>
    <m/>
    <x v="7"/>
    <n v="2026"/>
    <n v="5"/>
    <s v="USD"/>
    <n v="2483.9447999999998"/>
    <n v="1"/>
    <n v="2483.9447999999998"/>
    <x v="1"/>
    <m/>
    <m/>
  </r>
  <r>
    <x v="3"/>
    <x v="42"/>
    <x v="4"/>
    <s v="Colombia"/>
    <x v="1"/>
    <n v="40700"/>
    <s v="Revenues - Third Parties"/>
    <m/>
    <x v="32"/>
    <n v="2026"/>
    <n v="5"/>
    <s v="USD"/>
    <n v="1636.1636399999998"/>
    <n v="1"/>
    <n v="1636.1636399999998"/>
    <x v="1"/>
    <m/>
    <m/>
  </r>
  <r>
    <x v="3"/>
    <x v="42"/>
    <x v="4"/>
    <s v="Colombia"/>
    <x v="0"/>
    <n v="40700"/>
    <s v="Revenues - Third Parties"/>
    <m/>
    <x v="1"/>
    <n v="2026"/>
    <n v="5"/>
    <s v="USD"/>
    <n v="245.42454599999999"/>
    <n v="1"/>
    <n v="245.42454599999999"/>
    <x v="1"/>
    <m/>
    <m/>
  </r>
  <r>
    <x v="3"/>
    <x v="154"/>
    <x v="4"/>
    <s v="Colombia"/>
    <x v="0"/>
    <n v="40700"/>
    <s v="Revenues - Third Parties"/>
    <m/>
    <x v="0"/>
    <n v="2026"/>
    <n v="5"/>
    <s v="USD"/>
    <n v="404.99099999999999"/>
    <n v="1"/>
    <n v="404.99099999999999"/>
    <x v="1"/>
    <m/>
    <m/>
  </r>
  <r>
    <x v="3"/>
    <x v="154"/>
    <x v="4"/>
    <s v="Colombia"/>
    <x v="1"/>
    <n v="40700"/>
    <s v="Revenues - Third Parties"/>
    <m/>
    <x v="7"/>
    <n v="2026"/>
    <n v="5"/>
    <s v="USD"/>
    <n v="620.98619999999994"/>
    <n v="1"/>
    <n v="620.98619999999994"/>
    <x v="1"/>
    <m/>
    <m/>
  </r>
  <r>
    <x v="3"/>
    <x v="44"/>
    <x v="4"/>
    <s v="Colombia"/>
    <x v="2"/>
    <n v="40700"/>
    <s v="Revenues - Third Parties"/>
    <m/>
    <x v="8"/>
    <n v="2026"/>
    <n v="5"/>
    <s v="USD"/>
    <n v="508.43920109999993"/>
    <n v="1"/>
    <n v="508.43920109999993"/>
    <x v="1"/>
    <n v="1"/>
    <m/>
  </r>
  <r>
    <x v="3"/>
    <x v="44"/>
    <x v="4"/>
    <s v="Colombia"/>
    <x v="0"/>
    <n v="40700"/>
    <s v="Revenues - Third Parties"/>
    <m/>
    <x v="9"/>
    <n v="2026"/>
    <n v="5"/>
    <s v="USD"/>
    <n v="241.02364379999997"/>
    <n v="1"/>
    <n v="241.02364379999997"/>
    <x v="1"/>
    <n v="1"/>
    <m/>
  </r>
  <r>
    <x v="3"/>
    <x v="44"/>
    <x v="4"/>
    <s v="Colombia"/>
    <x v="0"/>
    <n v="40700"/>
    <s v="Revenues - Third Parties"/>
    <m/>
    <x v="11"/>
    <n v="2026"/>
    <n v="5"/>
    <s v="USD"/>
    <n v="128.24714999999998"/>
    <n v="1"/>
    <n v="128.24714999999998"/>
    <x v="1"/>
    <m/>
    <m/>
  </r>
  <r>
    <x v="3"/>
    <x v="44"/>
    <x v="4"/>
    <s v="Colombia"/>
    <x v="0"/>
    <n v="40700"/>
    <s v="Revenues - Third Parties"/>
    <m/>
    <x v="0"/>
    <n v="2026"/>
    <n v="5"/>
    <s v="USD"/>
    <n v="404.99099999999999"/>
    <n v="1"/>
    <n v="404.99099999999999"/>
    <x v="1"/>
    <m/>
    <m/>
  </r>
  <r>
    <x v="3"/>
    <x v="44"/>
    <x v="4"/>
    <s v="Colombia"/>
    <x v="1"/>
    <n v="40700"/>
    <s v="Revenues - Third Parties"/>
    <m/>
    <x v="3"/>
    <n v="2026"/>
    <n v="5"/>
    <s v="USD"/>
    <n v="128.24714999999998"/>
    <n v="1"/>
    <n v="128.24714999999998"/>
    <x v="1"/>
    <m/>
    <m/>
  </r>
  <r>
    <x v="3"/>
    <x v="44"/>
    <x v="4"/>
    <s v="Colombia"/>
    <x v="0"/>
    <n v="40700"/>
    <s v="Revenues - Third Parties"/>
    <m/>
    <x v="26"/>
    <n v="2026"/>
    <n v="5"/>
    <s v="USD"/>
    <n v="32.7097731"/>
    <n v="1"/>
    <n v="32.7097731"/>
    <x v="1"/>
    <n v="1"/>
    <m/>
  </r>
  <r>
    <x v="3"/>
    <x v="47"/>
    <x v="4"/>
    <s v="Colombia"/>
    <x v="0"/>
    <n v="40700"/>
    <s v="Revenues - Third Parties"/>
    <m/>
    <x v="12"/>
    <n v="2026"/>
    <n v="5"/>
    <s v="USD"/>
    <n v="206.54540999999998"/>
    <n v="1"/>
    <n v="206.54540999999998"/>
    <x v="1"/>
    <m/>
    <m/>
  </r>
  <r>
    <x v="3"/>
    <x v="47"/>
    <x v="4"/>
    <s v="Colombia"/>
    <x v="2"/>
    <n v="40700"/>
    <s v="Revenues - Third Parties"/>
    <m/>
    <x v="8"/>
    <n v="2026"/>
    <n v="5"/>
    <s v="USD"/>
    <n v="3872.8479348000001"/>
    <n v="1"/>
    <n v="3872.8479348000001"/>
    <x v="1"/>
    <n v="1"/>
    <m/>
  </r>
  <r>
    <x v="3"/>
    <x v="47"/>
    <x v="4"/>
    <s v="Colombia"/>
    <x v="0"/>
    <n v="40700"/>
    <s v="Revenues - Third Parties"/>
    <m/>
    <x v="13"/>
    <n v="2026"/>
    <n v="5"/>
    <s v="USD"/>
    <n v="1835.9591999999998"/>
    <n v="1"/>
    <n v="1835.9591999999998"/>
    <x v="1"/>
    <m/>
    <m/>
  </r>
  <r>
    <x v="3"/>
    <x v="47"/>
    <x v="4"/>
    <s v="Colombia"/>
    <x v="0"/>
    <n v="40700"/>
    <s v="Revenues - Third Parties"/>
    <m/>
    <x v="0"/>
    <n v="2026"/>
    <n v="5"/>
    <s v="USD"/>
    <n v="404.99099999999999"/>
    <n v="1"/>
    <n v="404.99099999999999"/>
    <x v="1"/>
    <m/>
    <m/>
  </r>
  <r>
    <x v="3"/>
    <x v="47"/>
    <x v="4"/>
    <s v="Colombia"/>
    <x v="1"/>
    <n v="40700"/>
    <s v="Revenues - Third Parties"/>
    <m/>
    <x v="3"/>
    <n v="2026"/>
    <n v="5"/>
    <s v="USD"/>
    <n v="1923.7072499999999"/>
    <n v="1"/>
    <n v="1923.7072499999999"/>
    <x v="1"/>
    <m/>
    <m/>
  </r>
  <r>
    <x v="3"/>
    <x v="155"/>
    <x v="4"/>
    <s v="Colombia"/>
    <x v="0"/>
    <n v="40700"/>
    <s v="Revenues - Third Parties"/>
    <m/>
    <x v="0"/>
    <n v="2026"/>
    <n v="5"/>
    <s v="USD"/>
    <n v="404.99099999999999"/>
    <n v="1"/>
    <n v="404.99099999999999"/>
    <x v="1"/>
    <m/>
    <m/>
  </r>
  <r>
    <x v="3"/>
    <x v="155"/>
    <x v="4"/>
    <s v="Colombia"/>
    <x v="0"/>
    <n v="40700"/>
    <s v="Revenues - Third Parties"/>
    <m/>
    <x v="19"/>
    <n v="2026"/>
    <n v="5"/>
    <s v="USD"/>
    <n v="728.98379999999997"/>
    <n v="1"/>
    <n v="728.98379999999997"/>
    <x v="1"/>
    <m/>
    <m/>
  </r>
  <r>
    <x v="3"/>
    <x v="155"/>
    <x v="4"/>
    <s v="Colombia"/>
    <x v="0"/>
    <n v="40700"/>
    <s v="Revenues - Third Parties"/>
    <m/>
    <x v="2"/>
    <n v="2026"/>
    <n v="5"/>
    <s v="USD"/>
    <n v="1120.4750999999999"/>
    <n v="1"/>
    <n v="1120.4750999999999"/>
    <x v="1"/>
    <m/>
    <m/>
  </r>
  <r>
    <x v="3"/>
    <x v="155"/>
    <x v="4"/>
    <s v="Colombia"/>
    <x v="1"/>
    <n v="40700"/>
    <s v="Revenues - Third Parties"/>
    <m/>
    <x v="3"/>
    <n v="2026"/>
    <n v="5"/>
    <s v="USD"/>
    <n v="641.23574999999994"/>
    <n v="1"/>
    <n v="641.23574999999994"/>
    <x v="1"/>
    <m/>
    <m/>
  </r>
  <r>
    <x v="3"/>
    <x v="51"/>
    <x v="4"/>
    <s v="Colombia"/>
    <x v="0"/>
    <n v="40700"/>
    <s v="Revenues - Third Parties"/>
    <m/>
    <x v="12"/>
    <n v="2026"/>
    <n v="5"/>
    <s v="USD"/>
    <n v="26.729405999999997"/>
    <n v="1"/>
    <n v="26.729405999999997"/>
    <x v="1"/>
    <m/>
    <m/>
  </r>
  <r>
    <x v="3"/>
    <x v="51"/>
    <x v="4"/>
    <s v="Colombia"/>
    <x v="2"/>
    <n v="40700"/>
    <s v="Revenues - Third Parties"/>
    <m/>
    <x v="8"/>
    <n v="2026"/>
    <n v="5"/>
    <s v="USD"/>
    <n v="849.38762429999997"/>
    <n v="1"/>
    <n v="849.38762429999997"/>
    <x v="1"/>
    <n v="1"/>
    <m/>
  </r>
  <r>
    <x v="3"/>
    <x v="51"/>
    <x v="4"/>
    <s v="Colombia"/>
    <x v="0"/>
    <n v="40700"/>
    <s v="Revenues - Third Parties"/>
    <m/>
    <x v="13"/>
    <n v="2026"/>
    <n v="5"/>
    <s v="USD"/>
    <n v="388.5888645"/>
    <n v="1"/>
    <n v="388.5888645"/>
    <x v="1"/>
    <m/>
    <m/>
  </r>
  <r>
    <x v="3"/>
    <x v="51"/>
    <x v="4"/>
    <s v="Colombia"/>
    <x v="0"/>
    <n v="40700"/>
    <s v="Revenues - Third Parties"/>
    <m/>
    <x v="0"/>
    <n v="2026"/>
    <n v="5"/>
    <s v="USD"/>
    <n v="409.04090999999994"/>
    <n v="1"/>
    <n v="409.04090999999994"/>
    <x v="1"/>
    <m/>
    <m/>
  </r>
  <r>
    <x v="3"/>
    <x v="51"/>
    <x v="4"/>
    <s v="Colombia"/>
    <x v="1"/>
    <n v="40700"/>
    <s v="Revenues - Third Parties"/>
    <m/>
    <x v="3"/>
    <n v="2026"/>
    <n v="5"/>
    <s v="USD"/>
    <n v="1165.7665934999998"/>
    <n v="1"/>
    <n v="1165.7665934999998"/>
    <x v="1"/>
    <m/>
    <m/>
  </r>
  <r>
    <x v="0"/>
    <x v="156"/>
    <x v="39"/>
    <s v="Colombia"/>
    <x v="2"/>
    <n v="40700"/>
    <s v="Revenues - Third Parties"/>
    <m/>
    <x v="8"/>
    <n v="2026"/>
    <n v="5"/>
    <s v="USD"/>
    <n v="509.1"/>
    <n v="1"/>
    <n v="509.1"/>
    <x v="1"/>
    <n v="1"/>
    <m/>
  </r>
  <r>
    <x v="0"/>
    <x v="156"/>
    <x v="39"/>
    <s v="Colombia"/>
    <x v="0"/>
    <n v="40700"/>
    <s v="Revenues - Third Parties"/>
    <m/>
    <x v="14"/>
    <n v="2026"/>
    <n v="5"/>
    <s v="USD"/>
    <n v="233"/>
    <n v="1"/>
    <n v="233"/>
    <x v="1"/>
    <n v="1"/>
    <m/>
  </r>
  <r>
    <x v="0"/>
    <x v="156"/>
    <x v="39"/>
    <s v="Colombia"/>
    <x v="0"/>
    <n v="40700"/>
    <s v="Revenues - Third Parties"/>
    <m/>
    <x v="15"/>
    <n v="2026"/>
    <n v="5"/>
    <s v="USD"/>
    <n v="274.48"/>
    <n v="1"/>
    <n v="274.48"/>
    <x v="1"/>
    <m/>
    <m/>
  </r>
  <r>
    <x v="0"/>
    <x v="156"/>
    <x v="39"/>
    <s v="Colombia"/>
    <x v="0"/>
    <n v="40700"/>
    <s v="Revenues - Third Parties"/>
    <m/>
    <x v="0"/>
    <n v="2026"/>
    <n v="5"/>
    <s v="USD"/>
    <n v="1370.3"/>
    <n v="1"/>
    <n v="1370.3"/>
    <x v="1"/>
    <m/>
    <m/>
  </r>
  <r>
    <x v="0"/>
    <x v="156"/>
    <x v="39"/>
    <s v="Colombia"/>
    <x v="1"/>
    <n v="40700"/>
    <s v="Revenues - Third Parties"/>
    <m/>
    <x v="6"/>
    <n v="2026"/>
    <n v="5"/>
    <s v="USD"/>
    <n v="343.1"/>
    <n v="1"/>
    <n v="343.1"/>
    <x v="1"/>
    <m/>
    <m/>
  </r>
  <r>
    <x v="0"/>
    <x v="156"/>
    <x v="39"/>
    <s v="Colombia"/>
    <x v="0"/>
    <n v="40700"/>
    <s v="Revenues - Third Parties"/>
    <m/>
    <x v="22"/>
    <n v="2026"/>
    <n v="5"/>
    <s v="USD"/>
    <n v="107.1"/>
    <n v="1"/>
    <n v="107.1"/>
    <x v="1"/>
    <n v="1"/>
    <m/>
  </r>
  <r>
    <x v="4"/>
    <x v="55"/>
    <x v="5"/>
    <s v="Colombia"/>
    <x v="0"/>
    <n v="40700"/>
    <s v="Revenues - Third Parties"/>
    <m/>
    <x v="0"/>
    <n v="2026"/>
    <n v="5"/>
    <s v="USD"/>
    <n v="402.36"/>
    <n v="1"/>
    <n v="402.36"/>
    <x v="1"/>
    <m/>
    <m/>
  </r>
  <r>
    <x v="4"/>
    <x v="55"/>
    <x v="5"/>
    <s v="Colombia"/>
    <x v="1"/>
    <n v="40700"/>
    <s v="Revenues - Third Parties"/>
    <m/>
    <x v="7"/>
    <n v="2026"/>
    <n v="5"/>
    <s v="USD"/>
    <n v="616.96"/>
    <n v="1"/>
    <n v="616.96"/>
    <x v="1"/>
    <m/>
    <m/>
  </r>
  <r>
    <x v="1"/>
    <x v="157"/>
    <x v="1"/>
    <s v="Colombia"/>
    <x v="3"/>
    <n v="40700"/>
    <s v="Revenues - Third Parties"/>
    <m/>
    <x v="47"/>
    <n v="2026"/>
    <n v="5"/>
    <s v="USD"/>
    <n v="-37.909999999999997"/>
    <n v="1"/>
    <n v="-37.909999999999997"/>
    <x v="1"/>
    <e v="#N/A"/>
    <m/>
  </r>
  <r>
    <x v="1"/>
    <x v="157"/>
    <x v="1"/>
    <s v="Colombia"/>
    <x v="0"/>
    <n v="40700"/>
    <s v="Revenues - Third Parties"/>
    <m/>
    <x v="0"/>
    <n v="2026"/>
    <n v="5"/>
    <s v="USD"/>
    <n v="-621.64"/>
    <n v="1"/>
    <n v="-621.64"/>
    <x v="1"/>
    <m/>
    <m/>
  </r>
  <r>
    <x v="0"/>
    <x v="156"/>
    <x v="22"/>
    <s v="Colombia"/>
    <x v="5"/>
    <n v="40700"/>
    <s v="Revenues - Third Parties"/>
    <m/>
    <x v="38"/>
    <n v="2026"/>
    <n v="5"/>
    <s v="USD"/>
    <n v="0"/>
    <n v="1"/>
    <n v="0"/>
    <x v="1"/>
    <s v="Not Applicable"/>
    <m/>
  </r>
  <r>
    <x v="0"/>
    <x v="156"/>
    <x v="22"/>
    <s v="Colombia"/>
    <x v="5"/>
    <n v="40700"/>
    <s v="Revenues - Third Parties"/>
    <m/>
    <x v="38"/>
    <n v="2026"/>
    <n v="5"/>
    <s v="USD"/>
    <n v="0"/>
    <n v="1"/>
    <n v="0"/>
    <x v="1"/>
    <s v="Not Applicable"/>
    <m/>
  </r>
  <r>
    <x v="0"/>
    <x v="156"/>
    <x v="22"/>
    <s v="Colombia"/>
    <x v="5"/>
    <n v="40700"/>
    <s v="Revenues - Third Parties"/>
    <m/>
    <x v="38"/>
    <n v="2026"/>
    <n v="5"/>
    <s v="USD"/>
    <n v="0"/>
    <n v="1"/>
    <n v="0"/>
    <x v="1"/>
    <s v="Not Applicable"/>
    <m/>
  </r>
  <r>
    <x v="0"/>
    <x v="156"/>
    <x v="22"/>
    <s v="Colombia"/>
    <x v="5"/>
    <n v="40700"/>
    <s v="Revenues - Third Parties"/>
    <m/>
    <x v="38"/>
    <n v="2026"/>
    <n v="5"/>
    <s v="USD"/>
    <n v="0"/>
    <n v="1"/>
    <n v="0"/>
    <x v="1"/>
    <s v="Not Applicable"/>
    <m/>
  </r>
  <r>
    <x v="0"/>
    <x v="156"/>
    <x v="22"/>
    <s v="Colombia"/>
    <x v="5"/>
    <n v="40700"/>
    <s v="Revenues - Third Parties"/>
    <m/>
    <x v="38"/>
    <n v="2026"/>
    <n v="5"/>
    <s v="USD"/>
    <n v="0"/>
    <n v="1"/>
    <n v="0"/>
    <x v="1"/>
    <s v="Not Applicable"/>
    <m/>
  </r>
  <r>
    <x v="9"/>
    <x v="60"/>
    <x v="23"/>
    <s v="Colombia"/>
    <x v="7"/>
    <n v="40700"/>
    <s v="Revenues - Third Parties"/>
    <m/>
    <x v="48"/>
    <n v="2026"/>
    <n v="5"/>
    <s v="USD"/>
    <n v="0"/>
    <n v="1"/>
    <n v="0"/>
    <x v="1"/>
    <m/>
    <m/>
  </r>
  <r>
    <x v="9"/>
    <x v="60"/>
    <x v="23"/>
    <s v="Colombia"/>
    <x v="2"/>
    <n v="40700"/>
    <s v="Revenues - Third Parties"/>
    <m/>
    <x v="39"/>
    <n v="2026"/>
    <n v="5"/>
    <s v="USD"/>
    <n v="0"/>
    <n v="1"/>
    <n v="0"/>
    <x v="1"/>
    <s v="Not Applicable"/>
    <m/>
  </r>
  <r>
    <x v="0"/>
    <x v="60"/>
    <x v="21"/>
    <s v="Colombia"/>
    <x v="0"/>
    <n v="40700"/>
    <s v="Revenues - Third Parties"/>
    <m/>
    <x v="37"/>
    <n v="2026"/>
    <n v="5"/>
    <s v="USD"/>
    <n v="0"/>
    <n v="1"/>
    <n v="0"/>
    <x v="1"/>
    <s v="Not Applicable"/>
    <m/>
  </r>
  <r>
    <x v="0"/>
    <x v="60"/>
    <x v="21"/>
    <s v="Colombia"/>
    <x v="2"/>
    <n v="40700"/>
    <s v="Revenues - Third Parties"/>
    <m/>
    <x v="37"/>
    <n v="2026"/>
    <n v="5"/>
    <s v="USD"/>
    <n v="0"/>
    <n v="1"/>
    <n v="0"/>
    <x v="1"/>
    <s v="Not Applicable"/>
    <m/>
  </r>
  <r>
    <x v="0"/>
    <x v="60"/>
    <x v="21"/>
    <s v="Colombia"/>
    <x v="1"/>
    <n v="40700"/>
    <s v="Revenues - Third Parties"/>
    <m/>
    <x v="37"/>
    <n v="2026"/>
    <n v="5"/>
    <s v="USD"/>
    <n v="0"/>
    <n v="1"/>
    <n v="0"/>
    <x v="1"/>
    <s v="Not Applicable"/>
    <m/>
  </r>
  <r>
    <x v="9"/>
    <x v="60"/>
    <x v="23"/>
    <s v="Colombia"/>
    <x v="2"/>
    <n v="40700"/>
    <s v="Revenues - Third Parties"/>
    <m/>
    <x v="49"/>
    <n v="2026"/>
    <n v="5"/>
    <s v="USD"/>
    <n v="-55991.366456891818"/>
    <n v="1"/>
    <n v="-55991.366456891818"/>
    <x v="1"/>
    <s v="Not Applicable"/>
    <m/>
  </r>
  <r>
    <x v="9"/>
    <x v="60"/>
    <x v="23"/>
    <s v="Colombia"/>
    <x v="0"/>
    <n v="40700"/>
    <s v="Revenues - Third Parties"/>
    <m/>
    <x v="49"/>
    <n v="2026"/>
    <n v="5"/>
    <s v="USD"/>
    <n v="-20002.395411375011"/>
    <n v="1"/>
    <n v="-20002.395411375011"/>
    <x v="1"/>
    <s v="Not Applicable"/>
    <m/>
  </r>
  <r>
    <x v="9"/>
    <x v="60"/>
    <x v="23"/>
    <s v="Colombia"/>
    <x v="3"/>
    <n v="40700"/>
    <s v="Revenues - Third Parties"/>
    <m/>
    <x v="50"/>
    <n v="2026"/>
    <n v="5"/>
    <s v="USD"/>
    <n v="0"/>
    <n v="1"/>
    <n v="0"/>
    <x v="1"/>
    <m/>
    <m/>
  </r>
  <r>
    <x v="9"/>
    <x v="60"/>
    <x v="23"/>
    <s v="Colombia"/>
    <x v="2"/>
    <n v="40700"/>
    <s v="Revenues - Third Parties"/>
    <m/>
    <x v="51"/>
    <n v="2026"/>
    <n v="5"/>
    <s v="USD"/>
    <n v="49609.428087507884"/>
    <n v="1"/>
    <n v="49609.428087507884"/>
    <x v="1"/>
    <s v="Not Applicable"/>
    <m/>
  </r>
  <r>
    <x v="9"/>
    <x v="60"/>
    <x v="23"/>
    <s v="Colombia"/>
    <x v="0"/>
    <n v="40700"/>
    <s v="Revenues - Third Parties"/>
    <m/>
    <x v="51"/>
    <n v="2026"/>
    <n v="5"/>
    <s v="USD"/>
    <n v="20672.093674399999"/>
    <n v="1"/>
    <n v="20672.093674399999"/>
    <x v="1"/>
    <s v="Not Applicable"/>
    <m/>
  </r>
  <r>
    <x v="9"/>
    <x v="60"/>
    <x v="23"/>
    <s v="Colombia"/>
    <x v="3"/>
    <n v="40700"/>
    <s v="Revenues - Third Parties"/>
    <m/>
    <x v="50"/>
    <n v="2026"/>
    <n v="5"/>
    <s v="USD"/>
    <n v="0"/>
    <n v="1"/>
    <n v="0"/>
    <x v="1"/>
    <m/>
    <m/>
  </r>
  <r>
    <x v="0"/>
    <x v="60"/>
    <x v="21"/>
    <s v="Colombia"/>
    <x v="0"/>
    <n v="40700"/>
    <s v="Revenues - Third Parties"/>
    <m/>
    <x v="42"/>
    <n v="2026"/>
    <n v="5"/>
    <s v="USD"/>
    <n v="-515.27795069926697"/>
    <n v="1"/>
    <n v="-515.27795069926697"/>
    <x v="1"/>
    <s v="Not Applicable"/>
    <m/>
  </r>
  <r>
    <x v="0"/>
    <x v="60"/>
    <x v="21"/>
    <s v="Colombia"/>
    <x v="6"/>
    <n v="40700"/>
    <s v="Revenues - Third Parties"/>
    <m/>
    <x v="42"/>
    <n v="2026"/>
    <n v="5"/>
    <s v="USD"/>
    <n v="0"/>
    <n v="1"/>
    <n v="0"/>
    <x v="1"/>
    <s v="Not Applicable"/>
    <m/>
  </r>
  <r>
    <x v="0"/>
    <x v="60"/>
    <x v="21"/>
    <s v="Colombia"/>
    <x v="3"/>
    <n v="40700"/>
    <s v="Revenues - Third Parties"/>
    <m/>
    <x v="42"/>
    <n v="2026"/>
    <n v="5"/>
    <s v="USD"/>
    <n v="-6.9925566000000572"/>
    <n v="1"/>
    <n v="-6.9925566000000572"/>
    <x v="1"/>
    <s v="Not Applicable"/>
    <m/>
  </r>
  <r>
    <x v="0"/>
    <x v="60"/>
    <x v="21"/>
    <s v="Colombia"/>
    <x v="2"/>
    <n v="40700"/>
    <s v="Revenues - Third Parties"/>
    <m/>
    <x v="42"/>
    <n v="2026"/>
    <n v="5"/>
    <s v="USD"/>
    <n v="-159.07451151609703"/>
    <n v="1"/>
    <n v="-159.07451151609703"/>
    <x v="1"/>
    <s v="Not Applicable"/>
    <m/>
  </r>
  <r>
    <x v="0"/>
    <x v="60"/>
    <x v="21"/>
    <s v="Colombia"/>
    <x v="5"/>
    <n v="40700"/>
    <s v="Revenues - Third Parties"/>
    <m/>
    <x v="42"/>
    <n v="2026"/>
    <n v="5"/>
    <s v="USD"/>
    <n v="1"/>
    <n v="1"/>
    <n v="1"/>
    <x v="1"/>
    <s v="Not Applicable"/>
    <m/>
  </r>
  <r>
    <x v="0"/>
    <x v="60"/>
    <x v="21"/>
    <s v="Colombia"/>
    <x v="5"/>
    <n v="40700"/>
    <s v="Revenues - Third Parties"/>
    <m/>
    <x v="42"/>
    <n v="2026"/>
    <n v="5"/>
    <s v="USD"/>
    <n v="0"/>
    <n v="1"/>
    <n v="0"/>
    <x v="1"/>
    <s v="Not Applicable"/>
    <m/>
  </r>
  <r>
    <x v="0"/>
    <x v="60"/>
    <x v="21"/>
    <s v="Colombia"/>
    <x v="7"/>
    <n v="40700"/>
    <s v="Revenues - Third Parties"/>
    <m/>
    <x v="42"/>
    <n v="2026"/>
    <n v="5"/>
    <s v="USD"/>
    <n v="0"/>
    <n v="1"/>
    <n v="0"/>
    <x v="1"/>
    <s v="Not Applicable"/>
    <m/>
  </r>
  <r>
    <x v="0"/>
    <x v="60"/>
    <x v="21"/>
    <s v="Colombia"/>
    <x v="1"/>
    <n v="40700"/>
    <s v="Revenues - Third Parties"/>
    <m/>
    <x v="42"/>
    <n v="2026"/>
    <n v="5"/>
    <s v="USD"/>
    <n v="-344.44855026647519"/>
    <n v="1"/>
    <n v="-344.44855026647519"/>
    <x v="1"/>
    <s v="Not Applicable"/>
    <m/>
  </r>
  <r>
    <x v="0"/>
    <x v="158"/>
    <x v="40"/>
    <s v="Allentown"/>
    <x v="0"/>
    <n v="40700"/>
    <s v="Revenues - Third Parties"/>
    <m/>
    <x v="52"/>
    <n v="2026"/>
    <n v="5"/>
    <s v="USD"/>
    <n v="193458.76"/>
    <m/>
    <n v="193458.76"/>
    <x v="2"/>
    <e v="#N/A"/>
    <m/>
  </r>
  <r>
    <x v="0"/>
    <x v="158"/>
    <x v="40"/>
    <s v="Allentown"/>
    <x v="2"/>
    <n v="40700"/>
    <s v="Revenues - Third Parties"/>
    <m/>
    <x v="52"/>
    <n v="2026"/>
    <n v="5"/>
    <s v="USD"/>
    <n v="31807.25"/>
    <m/>
    <n v="31807.25"/>
    <x v="2"/>
    <e v="#N/A"/>
    <m/>
  </r>
  <r>
    <x v="0"/>
    <x v="158"/>
    <x v="40"/>
    <s v="Allentown"/>
    <x v="3"/>
    <n v="40700"/>
    <s v="Revenues - Third Parties"/>
    <m/>
    <x v="52"/>
    <n v="2026"/>
    <n v="5"/>
    <s v="USD"/>
    <n v="2991.7"/>
    <m/>
    <n v="2991.7"/>
    <x v="2"/>
    <e v="#N/A"/>
    <m/>
  </r>
  <r>
    <x v="0"/>
    <x v="158"/>
    <x v="40"/>
    <s v="Allentown"/>
    <x v="1"/>
    <n v="40700"/>
    <s v="Revenues - Third Parties"/>
    <m/>
    <x v="52"/>
    <n v="2026"/>
    <n v="5"/>
    <s v="USD"/>
    <n v="126076.03"/>
    <m/>
    <n v="126076.03"/>
    <x v="2"/>
    <e v="#N/A"/>
    <m/>
  </r>
  <r>
    <x v="0"/>
    <x v="158"/>
    <x v="40"/>
    <s v="Allentown"/>
    <x v="7"/>
    <n v="40700"/>
    <s v="Revenues - Third Parties"/>
    <m/>
    <x v="52"/>
    <n v="2026"/>
    <n v="5"/>
    <s v="USD"/>
    <n v="12006.72"/>
    <m/>
    <n v="12006.72"/>
    <x v="2"/>
    <e v="#N/A"/>
    <m/>
  </r>
  <r>
    <x v="3"/>
    <x v="159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59"/>
    <x v="4"/>
    <s v="Chile"/>
    <x v="1"/>
    <n v="40700"/>
    <s v="Revenues - Third Parties"/>
    <m/>
    <x v="17"/>
    <n v="2026"/>
    <n v="5"/>
    <s v="USD"/>
    <n v="714.9"/>
    <m/>
    <n v="714.9"/>
    <x v="2"/>
    <m/>
    <m/>
  </r>
  <r>
    <x v="3"/>
    <x v="160"/>
    <x v="4"/>
    <s v="Chile"/>
    <x v="2"/>
    <n v="40700"/>
    <s v="Revenues - Third Parties"/>
    <m/>
    <x v="23"/>
    <n v="2026"/>
    <n v="5"/>
    <s v="USD"/>
    <n v="72.59"/>
    <m/>
    <n v="72.59"/>
    <x v="2"/>
    <n v="1"/>
    <m/>
  </r>
  <r>
    <x v="3"/>
    <x v="160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60"/>
    <x v="4"/>
    <s v="Chile"/>
    <x v="1"/>
    <n v="40700"/>
    <s v="Revenues - Third Parties"/>
    <m/>
    <x v="17"/>
    <n v="2026"/>
    <n v="5"/>
    <s v="USD"/>
    <n v="357.45"/>
    <m/>
    <n v="357.45"/>
    <x v="2"/>
    <m/>
    <m/>
  </r>
  <r>
    <x v="3"/>
    <x v="161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61"/>
    <x v="4"/>
    <s v="Chile"/>
    <x v="1"/>
    <n v="40700"/>
    <s v="Revenues - Third Parties"/>
    <m/>
    <x v="17"/>
    <n v="2026"/>
    <n v="5"/>
    <s v="USD"/>
    <n v="238.3"/>
    <m/>
    <n v="238.3"/>
    <x v="2"/>
    <m/>
    <m/>
  </r>
  <r>
    <x v="3"/>
    <x v="162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62"/>
    <x v="4"/>
    <s v="Chile"/>
    <x v="1"/>
    <n v="40700"/>
    <s v="Revenues - Third Parties"/>
    <m/>
    <x v="17"/>
    <n v="2026"/>
    <n v="5"/>
    <s v="USD"/>
    <n v="476.6"/>
    <m/>
    <n v="476.6"/>
    <x v="2"/>
    <m/>
    <m/>
  </r>
  <r>
    <x v="3"/>
    <x v="163"/>
    <x v="4"/>
    <s v="Chile"/>
    <x v="2"/>
    <n v="40700"/>
    <s v="Revenues - Third Parties"/>
    <m/>
    <x v="8"/>
    <n v="2026"/>
    <n v="5"/>
    <s v="USD"/>
    <n v="105.28"/>
    <m/>
    <n v="105.28"/>
    <x v="2"/>
    <n v="1"/>
    <m/>
  </r>
  <r>
    <x v="3"/>
    <x v="163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63"/>
    <x v="4"/>
    <s v="Chile"/>
    <x v="1"/>
    <n v="40700"/>
    <s v="Revenues - Third Parties"/>
    <m/>
    <x v="17"/>
    <n v="2026"/>
    <n v="5"/>
    <s v="USD"/>
    <n v="119.15"/>
    <m/>
    <n v="119.15"/>
    <x v="2"/>
    <m/>
    <m/>
  </r>
  <r>
    <x v="3"/>
    <x v="164"/>
    <x v="4"/>
    <s v="Chile"/>
    <x v="0"/>
    <n v="40700"/>
    <s v="Revenues - Third Parties"/>
    <m/>
    <x v="53"/>
    <n v="2026"/>
    <n v="5"/>
    <s v="USD"/>
    <n v="338.63400000000001"/>
    <m/>
    <n v="338.63400000000001"/>
    <x v="2"/>
    <m/>
    <m/>
  </r>
  <r>
    <x v="3"/>
    <x v="164"/>
    <x v="4"/>
    <s v="Chile"/>
    <x v="0"/>
    <n v="40700"/>
    <s v="Revenues - Third Parties"/>
    <m/>
    <x v="54"/>
    <n v="2026"/>
    <n v="5"/>
    <s v="USD"/>
    <n v="294"/>
    <m/>
    <n v="294"/>
    <x v="2"/>
    <m/>
    <m/>
  </r>
  <r>
    <x v="3"/>
    <x v="164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64"/>
    <x v="4"/>
    <s v="Chile"/>
    <x v="7"/>
    <n v="40700"/>
    <s v="Revenues - Third Parties"/>
    <m/>
    <x v="55"/>
    <n v="2026"/>
    <n v="5"/>
    <s v="USD"/>
    <n v="1495.82"/>
    <m/>
    <n v="1495.82"/>
    <x v="2"/>
    <n v="1"/>
    <m/>
  </r>
  <r>
    <x v="3"/>
    <x v="164"/>
    <x v="4"/>
    <s v="Chile"/>
    <x v="1"/>
    <n v="40700"/>
    <s v="Revenues - Third Parties"/>
    <m/>
    <x v="17"/>
    <n v="2026"/>
    <n v="5"/>
    <s v="USD"/>
    <n v="238.3"/>
    <m/>
    <n v="238.3"/>
    <x v="2"/>
    <m/>
    <m/>
  </r>
  <r>
    <x v="3"/>
    <x v="165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65"/>
    <x v="4"/>
    <s v="Chile"/>
    <x v="1"/>
    <n v="40700"/>
    <s v="Revenues - Third Parties"/>
    <m/>
    <x v="17"/>
    <n v="2026"/>
    <n v="5"/>
    <s v="USD"/>
    <n v="476.6"/>
    <m/>
    <n v="476.6"/>
    <x v="2"/>
    <m/>
    <m/>
  </r>
  <r>
    <x v="3"/>
    <x v="166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66"/>
    <x v="4"/>
    <s v="Chile"/>
    <x v="1"/>
    <n v="40700"/>
    <s v="Revenues - Third Parties"/>
    <m/>
    <x v="17"/>
    <n v="2026"/>
    <n v="5"/>
    <s v="USD"/>
    <n v="238.3"/>
    <m/>
    <n v="238.3"/>
    <x v="2"/>
    <m/>
    <m/>
  </r>
  <r>
    <x v="3"/>
    <x v="167"/>
    <x v="4"/>
    <s v="Chile"/>
    <x v="2"/>
    <n v="40700"/>
    <s v="Revenues - Third Parties"/>
    <m/>
    <x v="8"/>
    <n v="2026"/>
    <n v="5"/>
    <s v="USD"/>
    <n v="187.21"/>
    <m/>
    <n v="187.21"/>
    <x v="2"/>
    <n v="1"/>
    <m/>
  </r>
  <r>
    <x v="3"/>
    <x v="167"/>
    <x v="4"/>
    <s v="Chile"/>
    <x v="0"/>
    <n v="40700"/>
    <s v="Revenues - Third Parties"/>
    <m/>
    <x v="9"/>
    <n v="2026"/>
    <n v="5"/>
    <s v="USD"/>
    <n v="380"/>
    <m/>
    <n v="380"/>
    <x v="2"/>
    <n v="1"/>
    <m/>
  </r>
  <r>
    <x v="3"/>
    <x v="167"/>
    <x v="4"/>
    <s v="Chile"/>
    <x v="0"/>
    <n v="40700"/>
    <s v="Revenues - Third Parties"/>
    <m/>
    <x v="11"/>
    <n v="2026"/>
    <n v="5"/>
    <s v="USD"/>
    <n v="238.3"/>
    <m/>
    <n v="238.3"/>
    <x v="2"/>
    <m/>
    <m/>
  </r>
  <r>
    <x v="3"/>
    <x v="167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67"/>
    <x v="4"/>
    <s v="Chile"/>
    <x v="3"/>
    <n v="40700"/>
    <s v="Revenues - Third Parties"/>
    <m/>
    <x v="24"/>
    <n v="2026"/>
    <n v="5"/>
    <s v="USD"/>
    <n v="66.89"/>
    <m/>
    <n v="66.89"/>
    <x v="2"/>
    <m/>
    <m/>
  </r>
  <r>
    <x v="3"/>
    <x v="167"/>
    <x v="4"/>
    <s v="Chile"/>
    <x v="3"/>
    <n v="40700"/>
    <s v="Revenues - Third Parties"/>
    <m/>
    <x v="25"/>
    <n v="2026"/>
    <n v="5"/>
    <s v="USD"/>
    <n v="175.59"/>
    <m/>
    <n v="175.59"/>
    <x v="2"/>
    <m/>
    <m/>
  </r>
  <r>
    <x v="3"/>
    <x v="167"/>
    <x v="4"/>
    <s v="Chile"/>
    <x v="1"/>
    <n v="40700"/>
    <s v="Revenues - Third Parties"/>
    <m/>
    <x v="17"/>
    <n v="2026"/>
    <n v="5"/>
    <s v="USD"/>
    <n v="476.6"/>
    <m/>
    <n v="476.6"/>
    <x v="2"/>
    <m/>
    <m/>
  </r>
  <r>
    <x v="3"/>
    <x v="167"/>
    <x v="4"/>
    <s v="Chile"/>
    <x v="0"/>
    <n v="40700"/>
    <s v="Revenues - Third Parties"/>
    <m/>
    <x v="26"/>
    <n v="2026"/>
    <n v="5"/>
    <s v="USD"/>
    <n v="54.06"/>
    <m/>
    <n v="54.06"/>
    <x v="2"/>
    <n v="1"/>
    <m/>
  </r>
  <r>
    <x v="3"/>
    <x v="168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68"/>
    <x v="4"/>
    <s v="Chile"/>
    <x v="1"/>
    <n v="40700"/>
    <s v="Revenues - Third Parties"/>
    <m/>
    <x v="17"/>
    <n v="2026"/>
    <n v="5"/>
    <s v="USD"/>
    <n v="119.15"/>
    <m/>
    <n v="119.15"/>
    <x v="2"/>
    <m/>
    <m/>
  </r>
  <r>
    <x v="3"/>
    <x v="169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69"/>
    <x v="4"/>
    <s v="Chile"/>
    <x v="1"/>
    <n v="40700"/>
    <s v="Revenues - Third Parties"/>
    <m/>
    <x v="17"/>
    <n v="2026"/>
    <n v="5"/>
    <s v="USD"/>
    <n v="119.15"/>
    <m/>
    <n v="119.15"/>
    <x v="2"/>
    <m/>
    <m/>
  </r>
  <r>
    <x v="3"/>
    <x v="170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70"/>
    <x v="4"/>
    <s v="Chile"/>
    <x v="1"/>
    <n v="40700"/>
    <s v="Revenues - Third Parties"/>
    <m/>
    <x v="17"/>
    <n v="2026"/>
    <n v="5"/>
    <s v="USD"/>
    <n v="2502.15"/>
    <m/>
    <n v="2502.15"/>
    <x v="2"/>
    <m/>
    <m/>
  </r>
  <r>
    <x v="3"/>
    <x v="171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71"/>
    <x v="4"/>
    <s v="Chile"/>
    <x v="1"/>
    <n v="40700"/>
    <s v="Revenues - Third Parties"/>
    <m/>
    <x v="17"/>
    <n v="2026"/>
    <n v="5"/>
    <s v="USD"/>
    <n v="238.3"/>
    <m/>
    <n v="238.3"/>
    <x v="2"/>
    <m/>
    <m/>
  </r>
  <r>
    <x v="3"/>
    <x v="172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72"/>
    <x v="4"/>
    <s v="Chile"/>
    <x v="1"/>
    <n v="40700"/>
    <s v="Revenues - Third Parties"/>
    <m/>
    <x v="17"/>
    <n v="2026"/>
    <n v="5"/>
    <s v="USD"/>
    <n v="2025.55"/>
    <m/>
    <n v="2025.55"/>
    <x v="2"/>
    <m/>
    <m/>
  </r>
  <r>
    <x v="3"/>
    <x v="173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73"/>
    <x v="4"/>
    <s v="Chile"/>
    <x v="1"/>
    <n v="40700"/>
    <s v="Revenues - Third Parties"/>
    <m/>
    <x v="17"/>
    <n v="2026"/>
    <n v="5"/>
    <s v="USD"/>
    <n v="834.05"/>
    <m/>
    <n v="834.05"/>
    <x v="2"/>
    <m/>
    <m/>
  </r>
  <r>
    <x v="3"/>
    <x v="174"/>
    <x v="4"/>
    <s v="Chile"/>
    <x v="2"/>
    <n v="40700"/>
    <s v="Revenues - Third Parties"/>
    <m/>
    <x v="23"/>
    <n v="2026"/>
    <n v="5"/>
    <s v="USD"/>
    <n v="81.93"/>
    <m/>
    <n v="81.93"/>
    <x v="2"/>
    <n v="1"/>
    <m/>
  </r>
  <r>
    <x v="3"/>
    <x v="174"/>
    <x v="4"/>
    <s v="Chile"/>
    <x v="2"/>
    <n v="40700"/>
    <s v="Revenues - Third Parties"/>
    <m/>
    <x v="8"/>
    <n v="2026"/>
    <n v="5"/>
    <s v="USD"/>
    <n v="245.13"/>
    <m/>
    <n v="245.13"/>
    <x v="2"/>
    <n v="1"/>
    <m/>
  </r>
  <r>
    <x v="3"/>
    <x v="174"/>
    <x v="4"/>
    <s v="Chile"/>
    <x v="0"/>
    <n v="40700"/>
    <s v="Revenues - Third Parties"/>
    <m/>
    <x v="54"/>
    <n v="2026"/>
    <n v="5"/>
    <s v="USD"/>
    <n v="196"/>
    <m/>
    <n v="196"/>
    <x v="2"/>
    <m/>
    <m/>
  </r>
  <r>
    <x v="3"/>
    <x v="174"/>
    <x v="4"/>
    <s v="Chile"/>
    <x v="0"/>
    <n v="40700"/>
    <s v="Revenues - Third Parties"/>
    <m/>
    <x v="9"/>
    <n v="2026"/>
    <n v="5"/>
    <s v="USD"/>
    <n v="190"/>
    <m/>
    <n v="190"/>
    <x v="2"/>
    <n v="1"/>
    <m/>
  </r>
  <r>
    <x v="3"/>
    <x v="174"/>
    <x v="4"/>
    <s v="Chile"/>
    <x v="0"/>
    <n v="40700"/>
    <s v="Revenues - Third Parties"/>
    <m/>
    <x v="10"/>
    <n v="2026"/>
    <n v="5"/>
    <s v="USD"/>
    <n v="1230"/>
    <m/>
    <n v="1230"/>
    <x v="2"/>
    <n v="1"/>
    <m/>
  </r>
  <r>
    <x v="3"/>
    <x v="174"/>
    <x v="4"/>
    <s v="Chile"/>
    <x v="0"/>
    <n v="40700"/>
    <s v="Revenues - Third Parties"/>
    <m/>
    <x v="11"/>
    <n v="2026"/>
    <n v="5"/>
    <s v="USD"/>
    <n v="595.75"/>
    <m/>
    <n v="595.75"/>
    <x v="2"/>
    <m/>
    <m/>
  </r>
  <r>
    <x v="3"/>
    <x v="174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74"/>
    <x v="4"/>
    <s v="Chile"/>
    <x v="7"/>
    <n v="40700"/>
    <s v="Revenues - Third Parties"/>
    <m/>
    <x v="55"/>
    <n v="2026"/>
    <n v="5"/>
    <s v="USD"/>
    <n v="249.12"/>
    <m/>
    <n v="249.12"/>
    <x v="2"/>
    <n v="1"/>
    <m/>
  </r>
  <r>
    <x v="3"/>
    <x v="174"/>
    <x v="4"/>
    <s v="Chile"/>
    <x v="0"/>
    <n v="40700"/>
    <s v="Revenues - Third Parties"/>
    <m/>
    <x v="16"/>
    <n v="2026"/>
    <n v="5"/>
    <s v="USD"/>
    <n v="1128.8"/>
    <m/>
    <n v="1128.8"/>
    <x v="2"/>
    <m/>
    <m/>
  </r>
  <r>
    <x v="3"/>
    <x v="174"/>
    <x v="4"/>
    <s v="Chile"/>
    <x v="3"/>
    <n v="40700"/>
    <s v="Revenues - Third Parties"/>
    <m/>
    <x v="24"/>
    <n v="2026"/>
    <n v="5"/>
    <s v="USD"/>
    <n v="133.78"/>
    <m/>
    <n v="133.78"/>
    <x v="2"/>
    <m/>
    <m/>
  </r>
  <r>
    <x v="3"/>
    <x v="174"/>
    <x v="4"/>
    <s v="Chile"/>
    <x v="3"/>
    <n v="40700"/>
    <s v="Revenues - Third Parties"/>
    <m/>
    <x v="25"/>
    <n v="2026"/>
    <n v="5"/>
    <s v="USD"/>
    <n v="351.18"/>
    <m/>
    <n v="351.18"/>
    <x v="2"/>
    <m/>
    <m/>
  </r>
  <r>
    <x v="3"/>
    <x v="174"/>
    <x v="4"/>
    <s v="Chile"/>
    <x v="1"/>
    <n v="40700"/>
    <s v="Revenues - Third Parties"/>
    <m/>
    <x v="17"/>
    <n v="2026"/>
    <n v="5"/>
    <s v="USD"/>
    <n v="2263.85"/>
    <m/>
    <n v="2263.85"/>
    <x v="2"/>
    <m/>
    <m/>
  </r>
  <r>
    <x v="3"/>
    <x v="174"/>
    <x v="4"/>
    <s v="Chile"/>
    <x v="0"/>
    <n v="40700"/>
    <s v="Revenues - Third Parties"/>
    <m/>
    <x v="26"/>
    <n v="2026"/>
    <n v="5"/>
    <s v="USD"/>
    <n v="162.18"/>
    <m/>
    <n v="162.18"/>
    <x v="2"/>
    <n v="1"/>
    <m/>
  </r>
  <r>
    <x v="3"/>
    <x v="174"/>
    <x v="4"/>
    <s v="Chile"/>
    <x v="4"/>
    <n v="40700"/>
    <s v="Revenues - Third Parties"/>
    <m/>
    <x v="56"/>
    <n v="2026"/>
    <n v="5"/>
    <s v="USD"/>
    <n v="5125.9444800000001"/>
    <m/>
    <n v="5125.9444800000001"/>
    <x v="2"/>
    <n v="1"/>
    <m/>
  </r>
  <r>
    <x v="3"/>
    <x v="175"/>
    <x v="4"/>
    <s v="Chile"/>
    <x v="0"/>
    <n v="40700"/>
    <s v="Revenues - Third Parties"/>
    <m/>
    <x v="57"/>
    <n v="2026"/>
    <n v="5"/>
    <s v="USD"/>
    <n v="94.07"/>
    <m/>
    <n v="94.07"/>
    <x v="2"/>
    <m/>
    <m/>
  </r>
  <r>
    <x v="3"/>
    <x v="175"/>
    <x v="4"/>
    <s v="Chile"/>
    <x v="2"/>
    <n v="40700"/>
    <s v="Revenues - Third Parties"/>
    <m/>
    <x v="23"/>
    <n v="2026"/>
    <n v="5"/>
    <s v="USD"/>
    <n v="362.95"/>
    <m/>
    <n v="362.95"/>
    <x v="2"/>
    <n v="1"/>
    <m/>
  </r>
  <r>
    <x v="3"/>
    <x v="175"/>
    <x v="4"/>
    <s v="Chile"/>
    <x v="2"/>
    <n v="40700"/>
    <s v="Revenues - Third Parties"/>
    <m/>
    <x v="8"/>
    <n v="2026"/>
    <n v="5"/>
    <s v="USD"/>
    <n v="125.27"/>
    <m/>
    <n v="125.27"/>
    <x v="2"/>
    <n v="1"/>
    <m/>
  </r>
  <r>
    <x v="3"/>
    <x v="175"/>
    <x v="4"/>
    <s v="Chile"/>
    <x v="0"/>
    <n v="40700"/>
    <s v="Revenues - Third Parties"/>
    <m/>
    <x v="54"/>
    <n v="2026"/>
    <n v="5"/>
    <s v="USD"/>
    <n v="196"/>
    <m/>
    <n v="196"/>
    <x v="2"/>
    <m/>
    <m/>
  </r>
  <r>
    <x v="3"/>
    <x v="175"/>
    <x v="4"/>
    <s v="Chile"/>
    <x v="0"/>
    <n v="40700"/>
    <s v="Revenues - Third Parties"/>
    <m/>
    <x v="13"/>
    <n v="2026"/>
    <n v="5"/>
    <s v="USD"/>
    <n v="106.61"/>
    <m/>
    <n v="106.61"/>
    <x v="2"/>
    <m/>
    <m/>
  </r>
  <r>
    <x v="3"/>
    <x v="175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75"/>
    <x v="4"/>
    <s v="Chile"/>
    <x v="7"/>
    <n v="40700"/>
    <s v="Revenues - Third Parties"/>
    <m/>
    <x v="55"/>
    <n v="2026"/>
    <n v="5"/>
    <s v="USD"/>
    <n v="248.17"/>
    <m/>
    <n v="248.17"/>
    <x v="2"/>
    <n v="1"/>
    <m/>
  </r>
  <r>
    <x v="3"/>
    <x v="175"/>
    <x v="4"/>
    <s v="Chile"/>
    <x v="3"/>
    <n v="40700"/>
    <s v="Revenues - Third Parties"/>
    <m/>
    <x v="24"/>
    <n v="2026"/>
    <n v="5"/>
    <s v="USD"/>
    <n v="200.67"/>
    <m/>
    <n v="200.67"/>
    <x v="2"/>
    <m/>
    <m/>
  </r>
  <r>
    <x v="3"/>
    <x v="175"/>
    <x v="4"/>
    <s v="Chile"/>
    <x v="3"/>
    <n v="40700"/>
    <s v="Revenues - Third Parties"/>
    <m/>
    <x v="25"/>
    <n v="2026"/>
    <n v="5"/>
    <s v="USD"/>
    <n v="351.18"/>
    <m/>
    <n v="351.18"/>
    <x v="2"/>
    <m/>
    <m/>
  </r>
  <r>
    <x v="3"/>
    <x v="175"/>
    <x v="4"/>
    <s v="Chile"/>
    <x v="1"/>
    <n v="40700"/>
    <s v="Revenues - Third Parties"/>
    <m/>
    <x v="17"/>
    <n v="2026"/>
    <n v="5"/>
    <s v="USD"/>
    <n v="2383"/>
    <m/>
    <n v="2383"/>
    <x v="2"/>
    <m/>
    <m/>
  </r>
  <r>
    <x v="3"/>
    <x v="176"/>
    <x v="4"/>
    <s v="Chile"/>
    <x v="2"/>
    <n v="40700"/>
    <s v="Revenues - Third Parties"/>
    <m/>
    <x v="8"/>
    <n v="2026"/>
    <n v="5"/>
    <s v="USD"/>
    <n v="125.27"/>
    <m/>
    <n v="125.27"/>
    <x v="2"/>
    <n v="1"/>
    <m/>
  </r>
  <r>
    <x v="3"/>
    <x v="176"/>
    <x v="4"/>
    <s v="Chile"/>
    <x v="0"/>
    <n v="40700"/>
    <s v="Revenues - Third Parties"/>
    <m/>
    <x v="58"/>
    <n v="2026"/>
    <n v="5"/>
    <s v="USD"/>
    <n v="1939.95"/>
    <m/>
    <n v="1939.95"/>
    <x v="2"/>
    <m/>
    <m/>
  </r>
  <r>
    <x v="3"/>
    <x v="176"/>
    <x v="4"/>
    <s v="Chile"/>
    <x v="0"/>
    <n v="40700"/>
    <s v="Revenues - Third Parties"/>
    <m/>
    <x v="54"/>
    <n v="2026"/>
    <n v="5"/>
    <s v="USD"/>
    <n v="98"/>
    <m/>
    <n v="98"/>
    <x v="2"/>
    <m/>
    <m/>
  </r>
  <r>
    <x v="3"/>
    <x v="176"/>
    <x v="4"/>
    <s v="Chile"/>
    <x v="0"/>
    <n v="40700"/>
    <s v="Revenues - Third Parties"/>
    <m/>
    <x v="13"/>
    <n v="2026"/>
    <n v="5"/>
    <s v="USD"/>
    <n v="106.61"/>
    <m/>
    <n v="106.61"/>
    <x v="2"/>
    <m/>
    <m/>
  </r>
  <r>
    <x v="3"/>
    <x v="176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76"/>
    <x v="4"/>
    <s v="Chile"/>
    <x v="7"/>
    <n v="40700"/>
    <s v="Revenues - Third Parties"/>
    <m/>
    <x v="55"/>
    <n v="2026"/>
    <n v="5"/>
    <s v="USD"/>
    <n v="1459.46"/>
    <m/>
    <n v="1459.46"/>
    <x v="2"/>
    <n v="1"/>
    <m/>
  </r>
  <r>
    <x v="3"/>
    <x v="176"/>
    <x v="4"/>
    <s v="Chile"/>
    <x v="0"/>
    <n v="40700"/>
    <s v="Revenues - Third Parties"/>
    <m/>
    <x v="16"/>
    <n v="2026"/>
    <n v="5"/>
    <s v="USD"/>
    <n v="225.76"/>
    <m/>
    <n v="225.76"/>
    <x v="2"/>
    <m/>
    <m/>
  </r>
  <r>
    <x v="3"/>
    <x v="176"/>
    <x v="4"/>
    <s v="Chile"/>
    <x v="3"/>
    <n v="40700"/>
    <s v="Revenues - Third Parties"/>
    <m/>
    <x v="24"/>
    <n v="2026"/>
    <n v="5"/>
    <s v="USD"/>
    <n v="66.89"/>
    <m/>
    <n v="66.89"/>
    <x v="2"/>
    <m/>
    <m/>
  </r>
  <r>
    <x v="3"/>
    <x v="176"/>
    <x v="4"/>
    <s v="Chile"/>
    <x v="3"/>
    <n v="40700"/>
    <s v="Revenues - Third Parties"/>
    <m/>
    <x v="25"/>
    <n v="2026"/>
    <n v="5"/>
    <s v="USD"/>
    <n v="175.59"/>
    <m/>
    <n v="175.59"/>
    <x v="2"/>
    <m/>
    <m/>
  </r>
  <r>
    <x v="3"/>
    <x v="176"/>
    <x v="4"/>
    <s v="Chile"/>
    <x v="1"/>
    <n v="40700"/>
    <s v="Revenues - Third Parties"/>
    <m/>
    <x v="17"/>
    <n v="2026"/>
    <n v="5"/>
    <s v="USD"/>
    <n v="3336.2"/>
    <m/>
    <n v="3336.2"/>
    <x v="2"/>
    <m/>
    <m/>
  </r>
  <r>
    <x v="3"/>
    <x v="177"/>
    <x v="4"/>
    <s v="Chile"/>
    <x v="2"/>
    <n v="40700"/>
    <s v="Revenues - Third Parties"/>
    <m/>
    <x v="8"/>
    <n v="2026"/>
    <n v="5"/>
    <s v="USD"/>
    <n v="475.6"/>
    <m/>
    <n v="475.6"/>
    <x v="2"/>
    <n v="1"/>
    <m/>
  </r>
  <r>
    <x v="3"/>
    <x v="177"/>
    <x v="4"/>
    <s v="Chile"/>
    <x v="0"/>
    <n v="40700"/>
    <s v="Revenues - Third Parties"/>
    <m/>
    <x v="58"/>
    <n v="2026"/>
    <n v="5"/>
    <s v="USD"/>
    <n v="646.65"/>
    <m/>
    <n v="646.65"/>
    <x v="2"/>
    <m/>
    <m/>
  </r>
  <r>
    <x v="3"/>
    <x v="177"/>
    <x v="4"/>
    <s v="Chile"/>
    <x v="0"/>
    <n v="40700"/>
    <s v="Revenues - Third Parties"/>
    <m/>
    <x v="54"/>
    <n v="2026"/>
    <n v="5"/>
    <s v="USD"/>
    <n v="784"/>
    <m/>
    <n v="784"/>
    <x v="2"/>
    <m/>
    <m/>
  </r>
  <r>
    <x v="3"/>
    <x v="177"/>
    <x v="4"/>
    <s v="Chile"/>
    <x v="0"/>
    <n v="40700"/>
    <s v="Revenues - Third Parties"/>
    <m/>
    <x v="14"/>
    <n v="2026"/>
    <n v="5"/>
    <s v="USD"/>
    <n v="352"/>
    <m/>
    <n v="352"/>
    <x v="2"/>
    <n v="1"/>
    <m/>
  </r>
  <r>
    <x v="3"/>
    <x v="177"/>
    <x v="4"/>
    <s v="Chile"/>
    <x v="0"/>
    <n v="40700"/>
    <s v="Revenues - Third Parties"/>
    <m/>
    <x v="15"/>
    <n v="2026"/>
    <n v="5"/>
    <s v="USD"/>
    <n v="238.3"/>
    <m/>
    <n v="238.3"/>
    <x v="2"/>
    <m/>
    <m/>
  </r>
  <r>
    <x v="3"/>
    <x v="177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77"/>
    <x v="4"/>
    <s v="Chile"/>
    <x v="7"/>
    <n v="40700"/>
    <s v="Revenues - Third Parties"/>
    <m/>
    <x v="55"/>
    <n v="2026"/>
    <n v="5"/>
    <s v="USD"/>
    <n v="1457.7"/>
    <m/>
    <n v="1457.7"/>
    <x v="2"/>
    <n v="1"/>
    <m/>
  </r>
  <r>
    <x v="3"/>
    <x v="177"/>
    <x v="4"/>
    <s v="Chile"/>
    <x v="0"/>
    <n v="40700"/>
    <s v="Revenues - Third Parties"/>
    <m/>
    <x v="16"/>
    <n v="2026"/>
    <n v="5"/>
    <s v="USD"/>
    <n v="4740.96"/>
    <m/>
    <n v="4740.96"/>
    <x v="2"/>
    <m/>
    <m/>
  </r>
  <r>
    <x v="3"/>
    <x v="177"/>
    <x v="4"/>
    <s v="Chile"/>
    <x v="3"/>
    <n v="40700"/>
    <s v="Revenues - Third Parties"/>
    <m/>
    <x v="24"/>
    <n v="2026"/>
    <n v="5"/>
    <s v="USD"/>
    <n v="66.89"/>
    <m/>
    <n v="66.89"/>
    <x v="2"/>
    <m/>
    <m/>
  </r>
  <r>
    <x v="3"/>
    <x v="177"/>
    <x v="4"/>
    <s v="Chile"/>
    <x v="3"/>
    <n v="40700"/>
    <s v="Revenues - Third Parties"/>
    <m/>
    <x v="25"/>
    <n v="2026"/>
    <n v="5"/>
    <s v="USD"/>
    <n v="175.59"/>
    <m/>
    <n v="175.59"/>
    <x v="2"/>
    <m/>
    <m/>
  </r>
  <r>
    <x v="3"/>
    <x v="177"/>
    <x v="4"/>
    <s v="Chile"/>
    <x v="1"/>
    <n v="40700"/>
    <s v="Revenues - Third Parties"/>
    <m/>
    <x v="17"/>
    <n v="2026"/>
    <n v="5"/>
    <s v="USD"/>
    <n v="2263.85"/>
    <m/>
    <n v="2263.85"/>
    <x v="2"/>
    <m/>
    <m/>
  </r>
  <r>
    <x v="3"/>
    <x v="177"/>
    <x v="4"/>
    <s v="Chile"/>
    <x v="1"/>
    <n v="40700"/>
    <s v="Revenues - Third Parties"/>
    <m/>
    <x v="6"/>
    <n v="2026"/>
    <n v="5"/>
    <s v="USD"/>
    <n v="119.15"/>
    <m/>
    <n v="119.15"/>
    <x v="2"/>
    <m/>
    <m/>
  </r>
  <r>
    <x v="3"/>
    <x v="177"/>
    <x v="4"/>
    <s v="Chile"/>
    <x v="0"/>
    <n v="40700"/>
    <s v="Revenues - Third Parties"/>
    <m/>
    <x v="22"/>
    <n v="2026"/>
    <n v="5"/>
    <s v="USD"/>
    <n v="54.06"/>
    <m/>
    <n v="54.06"/>
    <x v="2"/>
    <n v="1"/>
    <m/>
  </r>
  <r>
    <x v="3"/>
    <x v="178"/>
    <x v="4"/>
    <s v="Chile"/>
    <x v="2"/>
    <n v="40700"/>
    <s v="Revenues - Third Parties"/>
    <m/>
    <x v="23"/>
    <n v="2026"/>
    <n v="5"/>
    <s v="USD"/>
    <n v="72.59"/>
    <m/>
    <n v="72.59"/>
    <x v="2"/>
    <n v="1"/>
    <m/>
  </r>
  <r>
    <x v="3"/>
    <x v="178"/>
    <x v="4"/>
    <s v="Chile"/>
    <x v="2"/>
    <n v="40700"/>
    <s v="Revenues - Third Parties"/>
    <m/>
    <x v="8"/>
    <n v="2026"/>
    <n v="5"/>
    <s v="USD"/>
    <n v="72.59"/>
    <m/>
    <n v="72.59"/>
    <x v="2"/>
    <n v="1"/>
    <m/>
  </r>
  <r>
    <x v="3"/>
    <x v="178"/>
    <x v="4"/>
    <s v="Chile"/>
    <x v="0"/>
    <n v="40700"/>
    <s v="Revenues - Third Parties"/>
    <m/>
    <x v="54"/>
    <n v="2026"/>
    <n v="5"/>
    <s v="USD"/>
    <n v="490"/>
    <m/>
    <n v="490"/>
    <x v="2"/>
    <m/>
    <m/>
  </r>
  <r>
    <x v="3"/>
    <x v="178"/>
    <x v="4"/>
    <s v="Chile"/>
    <x v="0"/>
    <n v="40700"/>
    <s v="Revenues - Third Parties"/>
    <m/>
    <x v="13"/>
    <n v="2026"/>
    <n v="5"/>
    <s v="USD"/>
    <n v="213.22"/>
    <m/>
    <n v="213.22"/>
    <x v="2"/>
    <m/>
    <m/>
  </r>
  <r>
    <x v="3"/>
    <x v="178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78"/>
    <x v="4"/>
    <s v="Chile"/>
    <x v="7"/>
    <n v="40700"/>
    <s v="Revenues - Third Parties"/>
    <m/>
    <x v="55"/>
    <n v="2026"/>
    <n v="5"/>
    <s v="USD"/>
    <n v="498.24"/>
    <m/>
    <n v="498.24"/>
    <x v="2"/>
    <n v="1"/>
    <m/>
  </r>
  <r>
    <x v="3"/>
    <x v="178"/>
    <x v="4"/>
    <s v="Chile"/>
    <x v="3"/>
    <n v="40700"/>
    <s v="Revenues - Third Parties"/>
    <m/>
    <x v="24"/>
    <n v="2026"/>
    <n v="5"/>
    <s v="USD"/>
    <n v="66.89"/>
    <m/>
    <n v="66.89"/>
    <x v="2"/>
    <m/>
    <m/>
  </r>
  <r>
    <x v="3"/>
    <x v="178"/>
    <x v="4"/>
    <s v="Chile"/>
    <x v="3"/>
    <n v="40700"/>
    <s v="Revenues - Third Parties"/>
    <m/>
    <x v="25"/>
    <n v="2026"/>
    <n v="5"/>
    <s v="USD"/>
    <n v="175.59"/>
    <m/>
    <n v="175.59"/>
    <x v="2"/>
    <m/>
    <m/>
  </r>
  <r>
    <x v="3"/>
    <x v="178"/>
    <x v="4"/>
    <s v="Chile"/>
    <x v="1"/>
    <n v="40700"/>
    <s v="Revenues - Third Parties"/>
    <m/>
    <x v="17"/>
    <n v="2026"/>
    <n v="5"/>
    <s v="USD"/>
    <n v="357.45"/>
    <m/>
    <n v="357.45"/>
    <x v="2"/>
    <m/>
    <m/>
  </r>
  <r>
    <x v="3"/>
    <x v="179"/>
    <x v="4"/>
    <s v="Chile"/>
    <x v="0"/>
    <n v="40700"/>
    <s v="Revenues - Third Parties"/>
    <m/>
    <x v="53"/>
    <n v="2026"/>
    <n v="5"/>
    <s v="USD"/>
    <n v="451.512"/>
    <m/>
    <n v="451.512"/>
    <x v="2"/>
    <m/>
    <m/>
  </r>
  <r>
    <x v="3"/>
    <x v="179"/>
    <x v="4"/>
    <s v="Chile"/>
    <x v="2"/>
    <n v="40700"/>
    <s v="Revenues - Third Parties"/>
    <m/>
    <x v="8"/>
    <n v="2026"/>
    <n v="5"/>
    <s v="USD"/>
    <n v="72.59"/>
    <m/>
    <n v="72.59"/>
    <x v="2"/>
    <n v="1"/>
    <m/>
  </r>
  <r>
    <x v="3"/>
    <x v="179"/>
    <x v="4"/>
    <s v="Chile"/>
    <x v="0"/>
    <n v="40700"/>
    <s v="Revenues - Third Parties"/>
    <m/>
    <x v="54"/>
    <n v="2026"/>
    <n v="5"/>
    <s v="USD"/>
    <n v="392"/>
    <m/>
    <n v="392"/>
    <x v="2"/>
    <m/>
    <m/>
  </r>
  <r>
    <x v="3"/>
    <x v="179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79"/>
    <x v="4"/>
    <s v="Chile"/>
    <x v="7"/>
    <n v="40700"/>
    <s v="Revenues - Third Parties"/>
    <m/>
    <x v="55"/>
    <n v="2026"/>
    <n v="5"/>
    <s v="USD"/>
    <n v="1981.14"/>
    <m/>
    <n v="1981.14"/>
    <x v="2"/>
    <n v="1"/>
    <m/>
  </r>
  <r>
    <x v="3"/>
    <x v="179"/>
    <x v="4"/>
    <s v="Chile"/>
    <x v="1"/>
    <n v="40700"/>
    <s v="Revenues - Third Parties"/>
    <m/>
    <x v="17"/>
    <n v="2026"/>
    <n v="5"/>
    <s v="USD"/>
    <n v="238.3"/>
    <m/>
    <n v="238.3"/>
    <x v="2"/>
    <m/>
    <m/>
  </r>
  <r>
    <x v="3"/>
    <x v="180"/>
    <x v="4"/>
    <s v="Chile"/>
    <x v="0"/>
    <n v="40700"/>
    <s v="Revenues - Third Parties"/>
    <m/>
    <x v="54"/>
    <n v="2026"/>
    <n v="5"/>
    <s v="USD"/>
    <n v="98"/>
    <m/>
    <n v="98"/>
    <x v="2"/>
    <m/>
    <m/>
  </r>
  <r>
    <x v="3"/>
    <x v="180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80"/>
    <x v="4"/>
    <s v="Chile"/>
    <x v="7"/>
    <n v="40700"/>
    <s v="Revenues - Third Parties"/>
    <m/>
    <x v="55"/>
    <n v="2026"/>
    <n v="5"/>
    <s v="USD"/>
    <n v="124.56"/>
    <m/>
    <n v="124.56"/>
    <x v="2"/>
    <n v="1"/>
    <m/>
  </r>
  <r>
    <x v="3"/>
    <x v="180"/>
    <x v="4"/>
    <s v="Chile"/>
    <x v="1"/>
    <n v="40700"/>
    <s v="Revenues - Third Parties"/>
    <m/>
    <x v="17"/>
    <n v="2026"/>
    <n v="5"/>
    <s v="USD"/>
    <n v="238.3"/>
    <m/>
    <n v="238.3"/>
    <x v="2"/>
    <m/>
    <m/>
  </r>
  <r>
    <x v="3"/>
    <x v="181"/>
    <x v="4"/>
    <s v="Chile"/>
    <x v="0"/>
    <n v="40700"/>
    <s v="Revenues - Third Parties"/>
    <m/>
    <x v="57"/>
    <n v="2026"/>
    <n v="5"/>
    <s v="USD"/>
    <n v="94.07"/>
    <m/>
    <n v="94.07"/>
    <x v="2"/>
    <m/>
    <m/>
  </r>
  <r>
    <x v="3"/>
    <x v="181"/>
    <x v="4"/>
    <s v="Chile"/>
    <x v="2"/>
    <n v="40700"/>
    <s v="Revenues - Third Parties"/>
    <m/>
    <x v="23"/>
    <n v="2026"/>
    <n v="5"/>
    <s v="USD"/>
    <n v="100.61"/>
    <m/>
    <n v="100.61"/>
    <x v="2"/>
    <n v="1"/>
    <m/>
  </r>
  <r>
    <x v="3"/>
    <x v="181"/>
    <x v="4"/>
    <s v="Chile"/>
    <x v="0"/>
    <n v="40700"/>
    <s v="Revenues - Third Parties"/>
    <m/>
    <x v="13"/>
    <n v="2026"/>
    <n v="5"/>
    <s v="USD"/>
    <n v="106.61"/>
    <m/>
    <n v="106.61"/>
    <x v="2"/>
    <m/>
    <m/>
  </r>
  <r>
    <x v="3"/>
    <x v="181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81"/>
    <x v="4"/>
    <s v="Chile"/>
    <x v="0"/>
    <n v="40700"/>
    <s v="Revenues - Third Parties"/>
    <m/>
    <x v="16"/>
    <n v="2026"/>
    <n v="5"/>
    <s v="USD"/>
    <n v="225.76"/>
    <m/>
    <n v="225.76"/>
    <x v="2"/>
    <m/>
    <m/>
  </r>
  <r>
    <x v="3"/>
    <x v="181"/>
    <x v="4"/>
    <s v="Chile"/>
    <x v="3"/>
    <n v="40700"/>
    <s v="Revenues - Third Parties"/>
    <m/>
    <x v="24"/>
    <n v="2026"/>
    <n v="5"/>
    <s v="USD"/>
    <n v="68.89"/>
    <m/>
    <n v="68.89"/>
    <x v="2"/>
    <m/>
    <m/>
  </r>
  <r>
    <x v="3"/>
    <x v="181"/>
    <x v="4"/>
    <s v="Chile"/>
    <x v="3"/>
    <n v="40700"/>
    <s v="Revenues - Third Parties"/>
    <m/>
    <x v="25"/>
    <n v="2026"/>
    <n v="5"/>
    <s v="USD"/>
    <n v="175.59"/>
    <m/>
    <n v="175.59"/>
    <x v="2"/>
    <m/>
    <m/>
  </r>
  <r>
    <x v="3"/>
    <x v="181"/>
    <x v="4"/>
    <s v="Chile"/>
    <x v="1"/>
    <n v="40700"/>
    <s v="Revenues - Third Parties"/>
    <m/>
    <x v="17"/>
    <n v="2026"/>
    <n v="5"/>
    <s v="USD"/>
    <n v="1787.25"/>
    <m/>
    <n v="1787.25"/>
    <x v="2"/>
    <m/>
    <m/>
  </r>
  <r>
    <x v="3"/>
    <x v="182"/>
    <x v="4"/>
    <s v="Chile"/>
    <x v="0"/>
    <n v="40700"/>
    <s v="Revenues - Third Parties"/>
    <m/>
    <x v="53"/>
    <n v="2026"/>
    <n v="5"/>
    <s v="USD"/>
    <n v="225.756"/>
    <m/>
    <n v="225.756"/>
    <x v="2"/>
    <m/>
    <m/>
  </r>
  <r>
    <x v="3"/>
    <x v="182"/>
    <x v="4"/>
    <s v="Chile"/>
    <x v="2"/>
    <n v="40700"/>
    <s v="Revenues - Third Parties"/>
    <m/>
    <x v="8"/>
    <n v="2026"/>
    <n v="5"/>
    <s v="USD"/>
    <n v="250.54"/>
    <m/>
    <n v="250.54"/>
    <x v="2"/>
    <n v="1"/>
    <m/>
  </r>
  <r>
    <x v="3"/>
    <x v="182"/>
    <x v="4"/>
    <s v="Chile"/>
    <x v="0"/>
    <n v="40700"/>
    <s v="Revenues - Third Parties"/>
    <m/>
    <x v="58"/>
    <n v="2026"/>
    <n v="5"/>
    <s v="USD"/>
    <n v="1293.3"/>
    <m/>
    <n v="1293.3"/>
    <x v="2"/>
    <m/>
    <m/>
  </r>
  <r>
    <x v="3"/>
    <x v="182"/>
    <x v="4"/>
    <s v="Chile"/>
    <x v="0"/>
    <n v="40700"/>
    <s v="Revenues - Third Parties"/>
    <m/>
    <x v="54"/>
    <n v="2026"/>
    <n v="5"/>
    <s v="USD"/>
    <n v="196"/>
    <m/>
    <n v="196"/>
    <x v="2"/>
    <m/>
    <m/>
  </r>
  <r>
    <x v="3"/>
    <x v="182"/>
    <x v="4"/>
    <s v="Chile"/>
    <x v="0"/>
    <n v="40700"/>
    <s v="Revenues - Third Parties"/>
    <m/>
    <x v="13"/>
    <n v="2026"/>
    <n v="5"/>
    <s v="USD"/>
    <n v="213.22"/>
    <m/>
    <n v="213.22"/>
    <x v="2"/>
    <m/>
    <m/>
  </r>
  <r>
    <x v="3"/>
    <x v="182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82"/>
    <x v="4"/>
    <s v="Chile"/>
    <x v="7"/>
    <n v="40700"/>
    <s v="Revenues - Third Parties"/>
    <m/>
    <x v="55"/>
    <n v="2026"/>
    <n v="5"/>
    <s v="USD"/>
    <n v="2199.1999999999998"/>
    <m/>
    <n v="2199.1999999999998"/>
    <x v="2"/>
    <n v="1"/>
    <m/>
  </r>
  <r>
    <x v="3"/>
    <x v="182"/>
    <x v="4"/>
    <s v="Chile"/>
    <x v="1"/>
    <n v="40700"/>
    <s v="Revenues - Third Parties"/>
    <m/>
    <x v="17"/>
    <n v="2026"/>
    <n v="5"/>
    <s v="USD"/>
    <n v="714.9"/>
    <m/>
    <n v="714.9"/>
    <x v="2"/>
    <m/>
    <m/>
  </r>
  <r>
    <x v="3"/>
    <x v="183"/>
    <x v="4"/>
    <s v="Chile"/>
    <x v="2"/>
    <n v="40700"/>
    <s v="Revenues - Third Parties"/>
    <m/>
    <x v="8"/>
    <n v="2026"/>
    <n v="5"/>
    <s v="USD"/>
    <n v="197.86"/>
    <m/>
    <n v="197.86"/>
    <x v="2"/>
    <n v="1"/>
    <m/>
  </r>
  <r>
    <x v="3"/>
    <x v="183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83"/>
    <x v="4"/>
    <s v="Chile"/>
    <x v="1"/>
    <n v="40700"/>
    <s v="Revenues - Third Parties"/>
    <m/>
    <x v="17"/>
    <n v="2026"/>
    <n v="5"/>
    <s v="USD"/>
    <n v="357.45"/>
    <m/>
    <n v="357.45"/>
    <x v="2"/>
    <m/>
    <m/>
  </r>
  <r>
    <x v="3"/>
    <x v="184"/>
    <x v="4"/>
    <s v="Chile"/>
    <x v="0"/>
    <n v="40700"/>
    <s v="Revenues - Third Parties"/>
    <m/>
    <x v="53"/>
    <n v="2026"/>
    <n v="5"/>
    <s v="USD"/>
    <n v="1015.902"/>
    <m/>
    <n v="1015.902"/>
    <x v="2"/>
    <m/>
    <m/>
  </r>
  <r>
    <x v="3"/>
    <x v="184"/>
    <x v="4"/>
    <s v="Chile"/>
    <x v="2"/>
    <n v="40700"/>
    <s v="Revenues - Third Parties"/>
    <m/>
    <x v="8"/>
    <n v="2026"/>
    <n v="5"/>
    <s v="USD"/>
    <n v="81.93"/>
    <m/>
    <n v="81.93"/>
    <x v="2"/>
    <n v="1"/>
    <m/>
  </r>
  <r>
    <x v="3"/>
    <x v="184"/>
    <x v="4"/>
    <s v="Chile"/>
    <x v="0"/>
    <n v="40700"/>
    <s v="Revenues - Third Parties"/>
    <m/>
    <x v="58"/>
    <n v="2026"/>
    <n v="5"/>
    <s v="USD"/>
    <n v="3233.25"/>
    <m/>
    <n v="3233.25"/>
    <x v="2"/>
    <m/>
    <m/>
  </r>
  <r>
    <x v="3"/>
    <x v="184"/>
    <x v="4"/>
    <s v="Chile"/>
    <x v="0"/>
    <n v="40700"/>
    <s v="Revenues - Third Parties"/>
    <m/>
    <x v="54"/>
    <n v="2026"/>
    <n v="5"/>
    <s v="USD"/>
    <n v="1078"/>
    <m/>
    <n v="1078"/>
    <x v="2"/>
    <m/>
    <m/>
  </r>
  <r>
    <x v="3"/>
    <x v="184"/>
    <x v="4"/>
    <s v="Chile"/>
    <x v="0"/>
    <n v="40700"/>
    <s v="Revenues - Third Parties"/>
    <m/>
    <x v="13"/>
    <n v="2026"/>
    <n v="5"/>
    <s v="USD"/>
    <n v="426.44"/>
    <m/>
    <n v="426.44"/>
    <x v="2"/>
    <m/>
    <m/>
  </r>
  <r>
    <x v="3"/>
    <x v="184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84"/>
    <x v="4"/>
    <s v="Chile"/>
    <x v="7"/>
    <n v="40700"/>
    <s v="Revenues - Third Parties"/>
    <m/>
    <x v="55"/>
    <n v="2026"/>
    <n v="5"/>
    <s v="USD"/>
    <n v="7948.65"/>
    <m/>
    <n v="7948.65"/>
    <x v="2"/>
    <n v="1"/>
    <m/>
  </r>
  <r>
    <x v="3"/>
    <x v="184"/>
    <x v="4"/>
    <s v="Chile"/>
    <x v="0"/>
    <n v="40700"/>
    <s v="Revenues - Third Parties"/>
    <m/>
    <x v="16"/>
    <n v="2026"/>
    <n v="5"/>
    <s v="USD"/>
    <n v="2709.12"/>
    <m/>
    <n v="2709.12"/>
    <x v="2"/>
    <m/>
    <m/>
  </r>
  <r>
    <x v="3"/>
    <x v="184"/>
    <x v="4"/>
    <s v="Chile"/>
    <x v="1"/>
    <n v="40700"/>
    <s v="Revenues - Third Parties"/>
    <m/>
    <x v="17"/>
    <n v="2026"/>
    <n v="5"/>
    <s v="USD"/>
    <n v="3097.9"/>
    <m/>
    <n v="3097.9"/>
    <x v="2"/>
    <m/>
    <m/>
  </r>
  <r>
    <x v="3"/>
    <x v="185"/>
    <x v="4"/>
    <s v="Chile"/>
    <x v="2"/>
    <n v="40700"/>
    <s v="Revenues - Third Parties"/>
    <m/>
    <x v="8"/>
    <n v="2026"/>
    <n v="5"/>
    <s v="USD"/>
    <n v="217.77"/>
    <m/>
    <n v="217.77"/>
    <x v="2"/>
    <n v="1"/>
    <m/>
  </r>
  <r>
    <x v="3"/>
    <x v="185"/>
    <x v="4"/>
    <s v="Chile"/>
    <x v="0"/>
    <n v="40700"/>
    <s v="Revenues - Third Parties"/>
    <m/>
    <x v="54"/>
    <n v="2026"/>
    <n v="5"/>
    <s v="USD"/>
    <n v="392"/>
    <m/>
    <n v="392"/>
    <x v="2"/>
    <m/>
    <m/>
  </r>
  <r>
    <x v="3"/>
    <x v="185"/>
    <x v="4"/>
    <s v="Chile"/>
    <x v="0"/>
    <n v="40700"/>
    <s v="Revenues - Third Parties"/>
    <m/>
    <x v="13"/>
    <n v="2026"/>
    <n v="5"/>
    <s v="USD"/>
    <n v="106.61"/>
    <m/>
    <n v="106.61"/>
    <x v="2"/>
    <m/>
    <m/>
  </r>
  <r>
    <x v="3"/>
    <x v="185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85"/>
    <x v="4"/>
    <s v="Chile"/>
    <x v="7"/>
    <n v="40700"/>
    <s v="Revenues - Third Parties"/>
    <m/>
    <x v="55"/>
    <n v="2026"/>
    <n v="5"/>
    <s v="USD"/>
    <n v="496.34"/>
    <m/>
    <n v="496.34"/>
    <x v="2"/>
    <n v="1"/>
    <m/>
  </r>
  <r>
    <x v="3"/>
    <x v="185"/>
    <x v="4"/>
    <s v="Chile"/>
    <x v="1"/>
    <n v="40700"/>
    <s v="Revenues - Third Parties"/>
    <m/>
    <x v="17"/>
    <n v="2026"/>
    <n v="5"/>
    <s v="USD"/>
    <n v="357.45"/>
    <m/>
    <n v="357.45"/>
    <x v="2"/>
    <m/>
    <m/>
  </r>
  <r>
    <x v="3"/>
    <x v="186"/>
    <x v="4"/>
    <s v="Chile"/>
    <x v="0"/>
    <n v="40700"/>
    <s v="Revenues - Third Parties"/>
    <m/>
    <x v="53"/>
    <n v="2026"/>
    <n v="5"/>
    <s v="USD"/>
    <n v="451.512"/>
    <m/>
    <n v="451.512"/>
    <x v="2"/>
    <m/>
    <m/>
  </r>
  <r>
    <x v="3"/>
    <x v="186"/>
    <x v="4"/>
    <s v="Chile"/>
    <x v="0"/>
    <n v="40700"/>
    <s v="Revenues - Third Parties"/>
    <m/>
    <x v="54"/>
    <n v="2026"/>
    <n v="5"/>
    <s v="USD"/>
    <n v="392"/>
    <m/>
    <n v="392"/>
    <x v="2"/>
    <m/>
    <m/>
  </r>
  <r>
    <x v="3"/>
    <x v="186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86"/>
    <x v="4"/>
    <s v="Chile"/>
    <x v="7"/>
    <n v="40700"/>
    <s v="Revenues - Third Parties"/>
    <m/>
    <x v="55"/>
    <n v="2026"/>
    <n v="5"/>
    <s v="USD"/>
    <n v="2093.62"/>
    <m/>
    <n v="2093.62"/>
    <x v="2"/>
    <n v="1"/>
    <m/>
  </r>
  <r>
    <x v="3"/>
    <x v="186"/>
    <x v="4"/>
    <s v="Chile"/>
    <x v="3"/>
    <n v="40700"/>
    <s v="Revenues - Third Parties"/>
    <m/>
    <x v="24"/>
    <n v="2026"/>
    <n v="5"/>
    <s v="USD"/>
    <n v="133.78"/>
    <m/>
    <n v="133.78"/>
    <x v="2"/>
    <m/>
    <m/>
  </r>
  <r>
    <x v="3"/>
    <x v="186"/>
    <x v="4"/>
    <s v="Chile"/>
    <x v="3"/>
    <n v="40700"/>
    <s v="Revenues - Third Parties"/>
    <m/>
    <x v="25"/>
    <n v="2026"/>
    <n v="5"/>
    <s v="USD"/>
    <n v="175.59"/>
    <m/>
    <n v="175.59"/>
    <x v="2"/>
    <m/>
    <m/>
  </r>
  <r>
    <x v="3"/>
    <x v="186"/>
    <x v="4"/>
    <s v="Chile"/>
    <x v="1"/>
    <n v="40700"/>
    <s v="Revenues - Third Parties"/>
    <m/>
    <x v="17"/>
    <n v="2026"/>
    <n v="5"/>
    <s v="USD"/>
    <n v="357.45"/>
    <m/>
    <n v="357.45"/>
    <x v="2"/>
    <m/>
    <m/>
  </r>
  <r>
    <x v="3"/>
    <x v="187"/>
    <x v="4"/>
    <s v="Chile"/>
    <x v="0"/>
    <n v="40700"/>
    <s v="Revenues - Third Parties"/>
    <m/>
    <x v="53"/>
    <n v="2026"/>
    <n v="5"/>
    <s v="USD"/>
    <n v="225.756"/>
    <m/>
    <n v="225.756"/>
    <x v="2"/>
    <m/>
    <m/>
  </r>
  <r>
    <x v="3"/>
    <x v="187"/>
    <x v="4"/>
    <s v="Chile"/>
    <x v="0"/>
    <n v="40700"/>
    <s v="Revenues - Third Parties"/>
    <m/>
    <x v="54"/>
    <n v="2026"/>
    <n v="5"/>
    <s v="USD"/>
    <n v="196"/>
    <m/>
    <n v="196"/>
    <x v="2"/>
    <m/>
    <m/>
  </r>
  <r>
    <x v="3"/>
    <x v="187"/>
    <x v="4"/>
    <s v="Chile"/>
    <x v="1"/>
    <n v="40700"/>
    <s v="Revenues - Third Parties"/>
    <m/>
    <x v="32"/>
    <n v="2026"/>
    <n v="5"/>
    <s v="USD"/>
    <n v="250.84"/>
    <m/>
    <n v="250.84"/>
    <x v="2"/>
    <m/>
    <m/>
  </r>
  <r>
    <x v="3"/>
    <x v="187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87"/>
    <x v="4"/>
    <s v="Chile"/>
    <x v="7"/>
    <n v="40700"/>
    <s v="Revenues - Third Parties"/>
    <m/>
    <x v="55"/>
    <n v="2026"/>
    <n v="5"/>
    <s v="USD"/>
    <n v="952.06"/>
    <m/>
    <n v="952.06"/>
    <x v="2"/>
    <n v="1"/>
    <m/>
  </r>
  <r>
    <x v="3"/>
    <x v="187"/>
    <x v="4"/>
    <s v="Chile"/>
    <x v="3"/>
    <n v="40700"/>
    <s v="Revenues - Third Parties"/>
    <m/>
    <x v="25"/>
    <n v="2026"/>
    <n v="5"/>
    <s v="USD"/>
    <n v="526.77"/>
    <m/>
    <n v="526.77"/>
    <x v="2"/>
    <m/>
    <m/>
  </r>
  <r>
    <x v="3"/>
    <x v="188"/>
    <x v="4"/>
    <s v="Chile"/>
    <x v="0"/>
    <n v="40700"/>
    <s v="Revenues - Third Parties"/>
    <m/>
    <x v="53"/>
    <n v="2026"/>
    <n v="5"/>
    <s v="USD"/>
    <n v="225.76"/>
    <m/>
    <n v="225.76"/>
    <x v="2"/>
    <m/>
    <m/>
  </r>
  <r>
    <x v="3"/>
    <x v="188"/>
    <x v="4"/>
    <s v="Chile"/>
    <x v="2"/>
    <n v="40700"/>
    <s v="Revenues - Third Parties"/>
    <m/>
    <x v="8"/>
    <n v="2026"/>
    <n v="5"/>
    <s v="USD"/>
    <n v="197.86"/>
    <m/>
    <n v="197.86"/>
    <x v="2"/>
    <n v="1"/>
    <m/>
  </r>
  <r>
    <x v="3"/>
    <x v="188"/>
    <x v="4"/>
    <s v="Chile"/>
    <x v="0"/>
    <n v="40700"/>
    <s v="Revenues - Third Parties"/>
    <m/>
    <x v="54"/>
    <n v="2026"/>
    <n v="5"/>
    <s v="USD"/>
    <n v="196"/>
    <m/>
    <n v="196"/>
    <x v="2"/>
    <m/>
    <m/>
  </r>
  <r>
    <x v="3"/>
    <x v="188"/>
    <x v="4"/>
    <s v="Chile"/>
    <x v="0"/>
    <n v="40700"/>
    <s v="Revenues - Third Parties"/>
    <m/>
    <x v="13"/>
    <n v="2026"/>
    <n v="5"/>
    <s v="USD"/>
    <n v="106.61"/>
    <m/>
    <n v="106.61"/>
    <x v="2"/>
    <m/>
    <m/>
  </r>
  <r>
    <x v="3"/>
    <x v="188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88"/>
    <x v="4"/>
    <s v="Chile"/>
    <x v="7"/>
    <n v="40700"/>
    <s v="Revenues - Third Parties"/>
    <m/>
    <x v="55"/>
    <n v="2026"/>
    <n v="5"/>
    <s v="USD"/>
    <n v="1179.1400000000001"/>
    <m/>
    <n v="1179.1400000000001"/>
    <x v="2"/>
    <n v="1"/>
    <m/>
  </r>
  <r>
    <x v="3"/>
    <x v="188"/>
    <x v="4"/>
    <s v="Chile"/>
    <x v="1"/>
    <n v="40700"/>
    <s v="Revenues - Third Parties"/>
    <m/>
    <x v="17"/>
    <n v="2026"/>
    <n v="5"/>
    <s v="USD"/>
    <n v="119.15"/>
    <m/>
    <n v="119.15"/>
    <x v="2"/>
    <m/>
    <m/>
  </r>
  <r>
    <x v="3"/>
    <x v="189"/>
    <x v="4"/>
    <s v="Chile"/>
    <x v="1"/>
    <n v="40700"/>
    <s v="Revenues - Third Parties"/>
    <m/>
    <x v="32"/>
    <n v="2026"/>
    <n v="5"/>
    <s v="USD"/>
    <n v="3574.5"/>
    <m/>
    <n v="3574.5"/>
    <x v="2"/>
    <m/>
    <m/>
  </r>
  <r>
    <x v="3"/>
    <x v="189"/>
    <x v="4"/>
    <s v="Chile"/>
    <x v="0"/>
    <n v="40700"/>
    <s v="Revenues - Third Parties"/>
    <m/>
    <x v="13"/>
    <n v="2026"/>
    <n v="5"/>
    <s v="USD"/>
    <n v="213.22"/>
    <m/>
    <n v="213.22"/>
    <x v="2"/>
    <m/>
    <m/>
  </r>
  <r>
    <x v="3"/>
    <x v="189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90"/>
    <x v="4"/>
    <s v="Chile"/>
    <x v="1"/>
    <n v="40700"/>
    <s v="Revenues - Third Parties"/>
    <m/>
    <x v="32"/>
    <n v="2026"/>
    <n v="5"/>
    <s v="USD"/>
    <n v="125.42"/>
    <m/>
    <n v="125.42"/>
    <x v="2"/>
    <m/>
    <m/>
  </r>
  <r>
    <x v="3"/>
    <x v="190"/>
    <x v="4"/>
    <s v="Chile"/>
    <x v="0"/>
    <n v="40700"/>
    <s v="Revenues - Third Parties"/>
    <m/>
    <x v="13"/>
    <n v="2026"/>
    <n v="5"/>
    <s v="USD"/>
    <n v="639.66"/>
    <m/>
    <n v="639.66"/>
    <x v="2"/>
    <m/>
    <m/>
  </r>
  <r>
    <x v="3"/>
    <x v="190"/>
    <x v="4"/>
    <s v="Chile"/>
    <x v="0"/>
    <n v="40700"/>
    <s v="Revenues - Third Parties"/>
    <m/>
    <x v="0"/>
    <n v="2026"/>
    <n v="5"/>
    <s v="USD"/>
    <n v="376.26"/>
    <m/>
    <n v="376.26"/>
    <x v="2"/>
    <m/>
    <m/>
  </r>
  <r>
    <x v="3"/>
    <x v="190"/>
    <x v="4"/>
    <s v="Chile"/>
    <x v="1"/>
    <n v="40700"/>
    <s v="Revenues - Third Parties"/>
    <m/>
    <x v="17"/>
    <n v="2026"/>
    <n v="5"/>
    <s v="USD"/>
    <n v="238.3"/>
    <m/>
    <n v="238.3"/>
    <x v="2"/>
    <m/>
    <m/>
  </r>
  <r>
    <x v="0"/>
    <x v="191"/>
    <x v="15"/>
    <s v="Chile"/>
    <x v="0"/>
    <n v="40700"/>
    <s v="Revenues - Third Parties"/>
    <m/>
    <x v="9"/>
    <n v="2026"/>
    <n v="5"/>
    <s v="USD"/>
    <n v="1218.52"/>
    <m/>
    <n v="1218.52"/>
    <x v="2"/>
    <n v="1"/>
    <m/>
  </r>
  <r>
    <x v="0"/>
    <x v="191"/>
    <x v="15"/>
    <s v="Chile"/>
    <x v="0"/>
    <n v="40700"/>
    <s v="Revenues - Third Parties"/>
    <m/>
    <x v="11"/>
    <n v="2026"/>
    <n v="5"/>
    <s v="USD"/>
    <n v="1699.48"/>
    <m/>
    <n v="1699.48"/>
    <x v="2"/>
    <m/>
    <m/>
  </r>
  <r>
    <x v="0"/>
    <x v="191"/>
    <x v="15"/>
    <s v="Chile"/>
    <x v="0"/>
    <n v="40700"/>
    <s v="Revenues - Third Parties"/>
    <m/>
    <x v="0"/>
    <n v="2026"/>
    <n v="5"/>
    <s v="USD"/>
    <n v="1696.88"/>
    <m/>
    <n v="1696.88"/>
    <x v="2"/>
    <m/>
    <m/>
  </r>
  <r>
    <x v="0"/>
    <x v="191"/>
    <x v="15"/>
    <s v="Chile"/>
    <x v="0"/>
    <n v="40700"/>
    <s v="Revenues - Third Parties"/>
    <m/>
    <x v="16"/>
    <n v="2026"/>
    <n v="5"/>
    <s v="USD"/>
    <n v="997.47"/>
    <m/>
    <n v="997.47"/>
    <x v="2"/>
    <m/>
    <m/>
  </r>
  <r>
    <x v="0"/>
    <x v="191"/>
    <x v="15"/>
    <s v="Chile"/>
    <x v="1"/>
    <n v="40700"/>
    <s v="Revenues - Third Parties"/>
    <m/>
    <x v="17"/>
    <n v="2026"/>
    <n v="5"/>
    <s v="USD"/>
    <n v="405.26"/>
    <m/>
    <n v="405.26"/>
    <x v="2"/>
    <m/>
    <m/>
  </r>
  <r>
    <x v="0"/>
    <x v="191"/>
    <x v="15"/>
    <s v="Chile"/>
    <x v="0"/>
    <n v="40700"/>
    <s v="Revenues - Third Parties"/>
    <m/>
    <x v="26"/>
    <n v="2026"/>
    <n v="5"/>
    <s v="USD"/>
    <n v="530.48"/>
    <m/>
    <n v="530.48"/>
    <x v="2"/>
    <n v="1"/>
    <m/>
  </r>
  <r>
    <x v="0"/>
    <x v="191"/>
    <x v="15"/>
    <s v="Chile"/>
    <x v="4"/>
    <n v="40700"/>
    <s v="Revenues - Third Parties"/>
    <m/>
    <x v="59"/>
    <n v="2026"/>
    <n v="5"/>
    <s v="USD"/>
    <n v="105833.2"/>
    <m/>
    <n v="105833.2"/>
    <x v="2"/>
    <n v="1"/>
    <m/>
  </r>
  <r>
    <x v="1"/>
    <x v="192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193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194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195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196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197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198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199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00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00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00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01"/>
    <x v="1"/>
    <s v="Chile"/>
    <x v="0"/>
    <n v="40700"/>
    <s v="Revenues - Third Parties"/>
    <m/>
    <x v="0"/>
    <n v="2026"/>
    <n v="5"/>
    <s v="USD"/>
    <n v="310.82"/>
    <m/>
    <n v="310.82"/>
    <x v="2"/>
    <m/>
    <m/>
  </r>
  <r>
    <x v="1"/>
    <x v="202"/>
    <x v="1"/>
    <s v="Chile"/>
    <x v="1"/>
    <n v="40700"/>
    <s v="Revenues - Third Parties"/>
    <m/>
    <x v="5"/>
    <n v="2026"/>
    <n v="5"/>
    <s v="USD"/>
    <n v="286.89"/>
    <m/>
    <n v="286.89"/>
    <x v="2"/>
    <m/>
    <m/>
  </r>
  <r>
    <x v="1"/>
    <x v="203"/>
    <x v="1"/>
    <s v="Chile"/>
    <x v="1"/>
    <n v="40700"/>
    <s v="Revenues - Third Parties"/>
    <m/>
    <x v="5"/>
    <n v="2026"/>
    <n v="5"/>
    <s v="USD"/>
    <n v="286.89"/>
    <m/>
    <n v="286.89"/>
    <x v="2"/>
    <m/>
    <m/>
  </r>
  <r>
    <x v="1"/>
    <x v="204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04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04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05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06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06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06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07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07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07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07"/>
    <x v="1"/>
    <s v="Chile"/>
    <x v="1"/>
    <n v="40700"/>
    <s v="Revenues - Third Parties"/>
    <m/>
    <x v="5"/>
    <n v="2026"/>
    <n v="5"/>
    <s v="USD"/>
    <n v="286.89"/>
    <m/>
    <n v="286.89"/>
    <x v="2"/>
    <m/>
    <m/>
  </r>
  <r>
    <x v="1"/>
    <x v="208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09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09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09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10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11"/>
    <x v="1"/>
    <s v="Chile"/>
    <x v="0"/>
    <n v="40700"/>
    <s v="Revenues - Third Parties"/>
    <m/>
    <x v="0"/>
    <n v="2026"/>
    <n v="5"/>
    <s v="USD"/>
    <n v="310.82"/>
    <m/>
    <n v="310.82"/>
    <x v="2"/>
    <m/>
    <m/>
  </r>
  <r>
    <x v="1"/>
    <x v="211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12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12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12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12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13"/>
    <x v="1"/>
    <s v="Chile"/>
    <x v="0"/>
    <n v="40700"/>
    <s v="Revenues - Third Parties"/>
    <m/>
    <x v="0"/>
    <n v="2026"/>
    <n v="5"/>
    <s v="USD"/>
    <n v="310.82"/>
    <m/>
    <n v="310.82"/>
    <x v="2"/>
    <m/>
    <m/>
  </r>
  <r>
    <x v="1"/>
    <x v="213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14"/>
    <x v="1"/>
    <s v="Chile"/>
    <x v="2"/>
    <n v="40700"/>
    <s v="Revenues - Third Parties"/>
    <m/>
    <x v="23"/>
    <n v="2026"/>
    <n v="5"/>
    <s v="USD"/>
    <n v="145.18"/>
    <m/>
    <n v="145.18"/>
    <x v="2"/>
    <n v="1"/>
    <m/>
  </r>
  <r>
    <x v="1"/>
    <x v="214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15"/>
    <x v="1"/>
    <s v="Chile"/>
    <x v="1"/>
    <n v="40700"/>
    <s v="Revenues - Third Parties"/>
    <m/>
    <x v="5"/>
    <n v="2026"/>
    <n v="5"/>
    <s v="USD"/>
    <n v="382.52"/>
    <m/>
    <n v="382.52"/>
    <x v="2"/>
    <m/>
    <m/>
  </r>
  <r>
    <x v="1"/>
    <x v="216"/>
    <x v="1"/>
    <s v="Chile"/>
    <x v="3"/>
    <n v="40700"/>
    <s v="Revenues - Third Parties"/>
    <m/>
    <x v="24"/>
    <n v="2026"/>
    <n v="5"/>
    <s v="USD"/>
    <n v="108.16"/>
    <m/>
    <n v="108.16"/>
    <x v="2"/>
    <m/>
    <m/>
  </r>
  <r>
    <x v="1"/>
    <x v="216"/>
    <x v="1"/>
    <s v="Chile"/>
    <x v="3"/>
    <n v="40700"/>
    <s v="Revenues - Third Parties"/>
    <m/>
    <x v="25"/>
    <n v="2026"/>
    <n v="5"/>
    <s v="USD"/>
    <n v="270.39999999999998"/>
    <m/>
    <n v="270.39999999999998"/>
    <x v="2"/>
    <m/>
    <m/>
  </r>
  <r>
    <x v="1"/>
    <x v="216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17"/>
    <x v="1"/>
    <s v="Chile"/>
    <x v="2"/>
    <n v="40700"/>
    <s v="Revenues - Third Parties"/>
    <m/>
    <x v="23"/>
    <n v="2026"/>
    <n v="5"/>
    <s v="USD"/>
    <n v="145.18"/>
    <m/>
    <n v="145.18"/>
    <x v="2"/>
    <n v="1"/>
    <m/>
  </r>
  <r>
    <x v="1"/>
    <x v="217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17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17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18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19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20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21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22"/>
    <x v="1"/>
    <s v="Chile"/>
    <x v="0"/>
    <n v="40700"/>
    <s v="Revenues - Third Parties"/>
    <m/>
    <x v="45"/>
    <n v="2026"/>
    <n v="5"/>
    <s v="USD"/>
    <n v="258.7"/>
    <m/>
    <n v="258.7"/>
    <x v="2"/>
    <m/>
    <m/>
  </r>
  <r>
    <x v="1"/>
    <x v="222"/>
    <x v="1"/>
    <s v="Chile"/>
    <x v="0"/>
    <n v="40700"/>
    <s v="Revenues - Third Parties"/>
    <m/>
    <x v="14"/>
    <n v="2026"/>
    <n v="5"/>
    <s v="USD"/>
    <n v="170.24"/>
    <m/>
    <n v="170.24"/>
    <x v="2"/>
    <n v="1"/>
    <m/>
  </r>
  <r>
    <x v="1"/>
    <x v="222"/>
    <x v="1"/>
    <s v="Chile"/>
    <x v="0"/>
    <n v="40700"/>
    <s v="Revenues - Third Parties"/>
    <m/>
    <x v="15"/>
    <n v="2026"/>
    <n v="5"/>
    <s v="USD"/>
    <n v="150.65"/>
    <m/>
    <n v="150.65"/>
    <x v="2"/>
    <m/>
    <m/>
  </r>
  <r>
    <x v="1"/>
    <x v="222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22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22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23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23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23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23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24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24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25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25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26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27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27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27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27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28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29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30"/>
    <x v="1"/>
    <s v="Chile"/>
    <x v="2"/>
    <n v="40700"/>
    <s v="Revenues - Third Parties"/>
    <m/>
    <x v="23"/>
    <n v="2026"/>
    <n v="5"/>
    <s v="USD"/>
    <n v="145.18"/>
    <m/>
    <n v="145.18"/>
    <x v="2"/>
    <n v="1"/>
    <m/>
  </r>
  <r>
    <x v="1"/>
    <x v="230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31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32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32"/>
    <x v="1"/>
    <s v="Chile"/>
    <x v="3"/>
    <n v="40700"/>
    <s v="Revenues - Third Parties"/>
    <m/>
    <x v="24"/>
    <n v="2026"/>
    <n v="5"/>
    <s v="USD"/>
    <n v="162.24"/>
    <m/>
    <n v="162.24"/>
    <x v="2"/>
    <m/>
    <m/>
  </r>
  <r>
    <x v="1"/>
    <x v="232"/>
    <x v="1"/>
    <s v="Chile"/>
    <x v="3"/>
    <n v="40700"/>
    <s v="Revenues - Third Parties"/>
    <m/>
    <x v="25"/>
    <n v="2026"/>
    <n v="5"/>
    <s v="USD"/>
    <n v="405.6"/>
    <m/>
    <n v="405.6"/>
    <x v="2"/>
    <m/>
    <m/>
  </r>
  <r>
    <x v="1"/>
    <x v="232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33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33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33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34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35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36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37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38"/>
    <x v="1"/>
    <s v="Chile"/>
    <x v="2"/>
    <n v="40700"/>
    <s v="Revenues - Third Parties"/>
    <m/>
    <x v="23"/>
    <n v="2026"/>
    <n v="5"/>
    <s v="USD"/>
    <n v="145.18"/>
    <m/>
    <n v="145.18"/>
    <x v="2"/>
    <n v="1"/>
    <m/>
  </r>
  <r>
    <x v="1"/>
    <x v="238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39"/>
    <x v="1"/>
    <s v="Chile"/>
    <x v="3"/>
    <n v="40700"/>
    <s v="Revenues - Third Parties"/>
    <m/>
    <x v="24"/>
    <n v="2026"/>
    <n v="5"/>
    <s v="USD"/>
    <n v="162.24"/>
    <m/>
    <n v="162.24"/>
    <x v="2"/>
    <m/>
    <m/>
  </r>
  <r>
    <x v="1"/>
    <x v="239"/>
    <x v="1"/>
    <s v="Chile"/>
    <x v="3"/>
    <n v="40700"/>
    <s v="Revenues - Third Parties"/>
    <m/>
    <x v="25"/>
    <n v="2026"/>
    <n v="5"/>
    <s v="USD"/>
    <n v="405.6"/>
    <m/>
    <n v="405.6"/>
    <x v="2"/>
    <m/>
    <m/>
  </r>
  <r>
    <x v="1"/>
    <x v="239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40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40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40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40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41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42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43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43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43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44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45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46"/>
    <x v="1"/>
    <s v="Chile"/>
    <x v="3"/>
    <n v="40700"/>
    <s v="Revenues - Third Parties"/>
    <m/>
    <x v="24"/>
    <n v="2026"/>
    <n v="5"/>
    <s v="USD"/>
    <n v="162.24"/>
    <m/>
    <n v="162.24"/>
    <x v="2"/>
    <m/>
    <m/>
  </r>
  <r>
    <x v="1"/>
    <x v="246"/>
    <x v="1"/>
    <s v="Chile"/>
    <x v="3"/>
    <n v="40700"/>
    <s v="Revenues - Third Parties"/>
    <m/>
    <x v="25"/>
    <n v="2026"/>
    <n v="5"/>
    <s v="USD"/>
    <n v="405.6"/>
    <m/>
    <n v="405.6"/>
    <x v="2"/>
    <m/>
    <m/>
  </r>
  <r>
    <x v="1"/>
    <x v="246"/>
    <x v="1"/>
    <s v="Chile"/>
    <x v="1"/>
    <n v="40700"/>
    <s v="Revenues - Third Parties"/>
    <m/>
    <x v="5"/>
    <n v="2026"/>
    <n v="5"/>
    <s v="USD"/>
    <n v="191.26"/>
    <m/>
    <n v="191.26"/>
    <x v="2"/>
    <m/>
    <m/>
  </r>
  <r>
    <x v="1"/>
    <x v="247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48"/>
    <x v="1"/>
    <s v="Chile"/>
    <x v="2"/>
    <n v="40700"/>
    <s v="Revenues - Third Parties"/>
    <m/>
    <x v="23"/>
    <n v="2026"/>
    <n v="5"/>
    <s v="USD"/>
    <n v="250.54"/>
    <m/>
    <n v="250.54"/>
    <x v="2"/>
    <n v="1"/>
    <m/>
  </r>
  <r>
    <x v="1"/>
    <x v="248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49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49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49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50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51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51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51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51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52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53"/>
    <x v="1"/>
    <s v="Chile"/>
    <x v="2"/>
    <n v="40700"/>
    <s v="Revenues - Third Parties"/>
    <m/>
    <x v="23"/>
    <n v="2026"/>
    <n v="5"/>
    <s v="USD"/>
    <n v="395.72"/>
    <m/>
    <n v="395.72"/>
    <x v="2"/>
    <n v="1"/>
    <m/>
  </r>
  <r>
    <x v="1"/>
    <x v="253"/>
    <x v="1"/>
    <s v="Chile"/>
    <x v="3"/>
    <n v="40700"/>
    <s v="Revenues - Third Parties"/>
    <m/>
    <x v="24"/>
    <n v="2026"/>
    <n v="5"/>
    <s v="USD"/>
    <n v="108.16"/>
    <m/>
    <n v="108.16"/>
    <x v="2"/>
    <m/>
    <m/>
  </r>
  <r>
    <x v="1"/>
    <x v="253"/>
    <x v="1"/>
    <s v="Chile"/>
    <x v="3"/>
    <n v="40700"/>
    <s v="Revenues - Third Parties"/>
    <m/>
    <x v="25"/>
    <n v="2026"/>
    <n v="5"/>
    <s v="USD"/>
    <n v="270.39999999999998"/>
    <m/>
    <n v="270.39999999999998"/>
    <x v="2"/>
    <m/>
    <m/>
  </r>
  <r>
    <x v="1"/>
    <x v="253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54"/>
    <x v="1"/>
    <s v="Chile"/>
    <x v="2"/>
    <n v="40700"/>
    <s v="Revenues - Third Parties"/>
    <m/>
    <x v="23"/>
    <n v="2026"/>
    <n v="5"/>
    <s v="USD"/>
    <n v="270.45"/>
    <m/>
    <n v="270.45"/>
    <x v="2"/>
    <n v="1"/>
    <m/>
  </r>
  <r>
    <x v="1"/>
    <x v="254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55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55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55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55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56"/>
    <x v="1"/>
    <s v="Chile"/>
    <x v="2"/>
    <n v="40700"/>
    <s v="Revenues - Third Parties"/>
    <m/>
    <x v="23"/>
    <n v="2026"/>
    <n v="5"/>
    <s v="USD"/>
    <n v="145.18"/>
    <m/>
    <n v="145.18"/>
    <x v="2"/>
    <n v="1"/>
    <m/>
  </r>
  <r>
    <x v="1"/>
    <x v="256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57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58"/>
    <x v="1"/>
    <s v="Chile"/>
    <x v="3"/>
    <n v="40700"/>
    <s v="Revenues - Third Parties"/>
    <m/>
    <x v="24"/>
    <n v="2026"/>
    <n v="5"/>
    <s v="USD"/>
    <n v="162.24"/>
    <m/>
    <n v="162.24"/>
    <x v="2"/>
    <m/>
    <m/>
  </r>
  <r>
    <x v="1"/>
    <x v="258"/>
    <x v="1"/>
    <s v="Chile"/>
    <x v="3"/>
    <n v="40700"/>
    <s v="Revenues - Third Parties"/>
    <m/>
    <x v="25"/>
    <n v="2026"/>
    <n v="5"/>
    <s v="USD"/>
    <n v="405.6"/>
    <m/>
    <n v="405.6"/>
    <x v="2"/>
    <m/>
    <m/>
  </r>
  <r>
    <x v="1"/>
    <x v="258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59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60"/>
    <x v="1"/>
    <s v="Chile"/>
    <x v="2"/>
    <n v="40700"/>
    <s v="Revenues - Third Parties"/>
    <m/>
    <x v="23"/>
    <n v="2026"/>
    <n v="5"/>
    <s v="USD"/>
    <n v="145.18"/>
    <m/>
    <n v="145.18"/>
    <x v="2"/>
    <n v="1"/>
    <m/>
  </r>
  <r>
    <x v="1"/>
    <x v="260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60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60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61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62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62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62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62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63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63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63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64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64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64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65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65"/>
    <x v="1"/>
    <s v="Chile"/>
    <x v="3"/>
    <n v="40700"/>
    <s v="Revenues - Third Parties"/>
    <m/>
    <x v="24"/>
    <n v="2026"/>
    <n v="5"/>
    <s v="USD"/>
    <n v="162.24"/>
    <m/>
    <n v="162.24"/>
    <x v="2"/>
    <m/>
    <m/>
  </r>
  <r>
    <x v="1"/>
    <x v="265"/>
    <x v="1"/>
    <s v="Chile"/>
    <x v="3"/>
    <n v="40700"/>
    <s v="Revenues - Third Parties"/>
    <m/>
    <x v="25"/>
    <n v="2026"/>
    <n v="5"/>
    <s v="USD"/>
    <n v="405.6"/>
    <m/>
    <n v="405.6"/>
    <x v="2"/>
    <m/>
    <m/>
  </r>
  <r>
    <x v="1"/>
    <x v="265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66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67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67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68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69"/>
    <x v="1"/>
    <s v="Chile"/>
    <x v="0"/>
    <n v="40700"/>
    <s v="Revenues - Third Parties"/>
    <m/>
    <x v="45"/>
    <n v="2026"/>
    <n v="5"/>
    <s v="USD"/>
    <n v="258.7"/>
    <m/>
    <n v="258.7"/>
    <x v="2"/>
    <m/>
    <m/>
  </r>
  <r>
    <x v="1"/>
    <x v="269"/>
    <x v="1"/>
    <s v="Chile"/>
    <x v="2"/>
    <n v="40700"/>
    <s v="Revenues - Third Parties"/>
    <m/>
    <x v="23"/>
    <n v="2026"/>
    <n v="5"/>
    <s v="USD"/>
    <n v="299.61"/>
    <m/>
    <n v="299.61"/>
    <x v="2"/>
    <n v="1"/>
    <m/>
  </r>
  <r>
    <x v="1"/>
    <x v="269"/>
    <x v="1"/>
    <s v="Chile"/>
    <x v="0"/>
    <n v="40700"/>
    <s v="Revenues - Third Parties"/>
    <m/>
    <x v="14"/>
    <n v="2026"/>
    <n v="5"/>
    <s v="USD"/>
    <n v="170.24"/>
    <m/>
    <n v="170.24"/>
    <x v="2"/>
    <n v="1"/>
    <m/>
  </r>
  <r>
    <x v="1"/>
    <x v="269"/>
    <x v="1"/>
    <s v="Chile"/>
    <x v="0"/>
    <n v="40700"/>
    <s v="Revenues - Third Parties"/>
    <m/>
    <x v="15"/>
    <n v="2026"/>
    <n v="5"/>
    <s v="USD"/>
    <n v="150.65"/>
    <m/>
    <n v="150.65"/>
    <x v="2"/>
    <m/>
    <m/>
  </r>
  <r>
    <x v="1"/>
    <x v="269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70"/>
    <x v="1"/>
    <s v="Chile"/>
    <x v="2"/>
    <n v="40700"/>
    <s v="Revenues - Third Parties"/>
    <m/>
    <x v="23"/>
    <n v="2026"/>
    <n v="5"/>
    <s v="USD"/>
    <n v="145.18"/>
    <m/>
    <n v="145.18"/>
    <x v="2"/>
    <n v="1"/>
    <m/>
  </r>
  <r>
    <x v="1"/>
    <x v="270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71"/>
    <x v="1"/>
    <s v="Chile"/>
    <x v="3"/>
    <n v="40700"/>
    <s v="Revenues - Third Parties"/>
    <m/>
    <x v="24"/>
    <n v="2026"/>
    <n v="5"/>
    <s v="USD"/>
    <n v="108.16"/>
    <m/>
    <n v="108.16"/>
    <x v="2"/>
    <m/>
    <m/>
  </r>
  <r>
    <x v="1"/>
    <x v="271"/>
    <x v="1"/>
    <s v="Chile"/>
    <x v="3"/>
    <n v="40700"/>
    <s v="Revenues - Third Parties"/>
    <m/>
    <x v="25"/>
    <n v="2026"/>
    <n v="5"/>
    <s v="USD"/>
    <n v="270.39999999999998"/>
    <m/>
    <n v="270.39999999999998"/>
    <x v="2"/>
    <m/>
    <m/>
  </r>
  <r>
    <x v="1"/>
    <x v="271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72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72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73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74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74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75"/>
    <x v="1"/>
    <s v="Chile"/>
    <x v="2"/>
    <n v="40700"/>
    <s v="Revenues - Third Parties"/>
    <m/>
    <x v="23"/>
    <n v="2026"/>
    <n v="5"/>
    <s v="USD"/>
    <n v="270.45"/>
    <m/>
    <n v="270.45"/>
    <x v="2"/>
    <n v="1"/>
    <m/>
  </r>
  <r>
    <x v="1"/>
    <x v="275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75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75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76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76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76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76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77"/>
    <x v="1"/>
    <s v="Chile"/>
    <x v="2"/>
    <n v="40700"/>
    <s v="Revenues - Third Parties"/>
    <m/>
    <x v="23"/>
    <n v="2026"/>
    <n v="5"/>
    <s v="USD"/>
    <n v="197.86"/>
    <m/>
    <n v="197.86"/>
    <x v="2"/>
    <n v="1"/>
    <m/>
  </r>
  <r>
    <x v="1"/>
    <x v="277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77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77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78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78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78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78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79"/>
    <x v="1"/>
    <s v="Chile"/>
    <x v="2"/>
    <n v="40700"/>
    <s v="Revenues - Third Parties"/>
    <m/>
    <x v="23"/>
    <n v="2026"/>
    <n v="5"/>
    <s v="USD"/>
    <n v="197.86"/>
    <m/>
    <n v="197.86"/>
    <x v="2"/>
    <n v="1"/>
    <m/>
  </r>
  <r>
    <x v="1"/>
    <x v="279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80"/>
    <x v="1"/>
    <s v="Chile"/>
    <x v="2"/>
    <n v="40700"/>
    <s v="Revenues - Third Parties"/>
    <m/>
    <x v="23"/>
    <n v="2026"/>
    <n v="5"/>
    <s v="USD"/>
    <n v="323.13"/>
    <m/>
    <n v="323.13"/>
    <x v="2"/>
    <n v="1"/>
    <m/>
  </r>
  <r>
    <x v="1"/>
    <x v="280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80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80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81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82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83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84"/>
    <x v="1"/>
    <s v="Chile"/>
    <x v="2"/>
    <n v="40700"/>
    <s v="Revenues - Third Parties"/>
    <m/>
    <x v="23"/>
    <n v="2026"/>
    <n v="5"/>
    <s v="USD"/>
    <n v="197.86"/>
    <m/>
    <n v="197.86"/>
    <x v="2"/>
    <n v="1"/>
    <m/>
  </r>
  <r>
    <x v="1"/>
    <x v="284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85"/>
    <x v="1"/>
    <s v="Chile"/>
    <x v="2"/>
    <n v="40700"/>
    <s v="Revenues - Third Parties"/>
    <m/>
    <x v="23"/>
    <n v="2026"/>
    <n v="5"/>
    <s v="USD"/>
    <n v="400.39"/>
    <m/>
    <n v="400.39"/>
    <x v="2"/>
    <n v="1"/>
    <m/>
  </r>
  <r>
    <x v="1"/>
    <x v="285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85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85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86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87"/>
    <x v="1"/>
    <s v="Chile"/>
    <x v="2"/>
    <n v="40700"/>
    <s v="Revenues - Third Parties"/>
    <m/>
    <x v="23"/>
    <n v="2026"/>
    <n v="5"/>
    <s v="USD"/>
    <n v="145.18"/>
    <m/>
    <n v="145.18"/>
    <x v="2"/>
    <n v="1"/>
    <m/>
  </r>
  <r>
    <x v="1"/>
    <x v="287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88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89"/>
    <x v="1"/>
    <s v="Chile"/>
    <x v="3"/>
    <n v="40700"/>
    <s v="Revenues - Third Parties"/>
    <m/>
    <x v="25"/>
    <n v="2026"/>
    <n v="5"/>
    <s v="USD"/>
    <n v="540.79999999999995"/>
    <m/>
    <n v="540.79999999999995"/>
    <x v="2"/>
    <m/>
    <m/>
  </r>
  <r>
    <x v="1"/>
    <x v="290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90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90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90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91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91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92"/>
    <x v="1"/>
    <s v="Chile"/>
    <x v="2"/>
    <n v="40700"/>
    <s v="Revenues - Third Parties"/>
    <m/>
    <x v="23"/>
    <n v="2026"/>
    <n v="5"/>
    <s v="USD"/>
    <n v="72.59"/>
    <m/>
    <n v="72.59"/>
    <x v="2"/>
    <n v="1"/>
    <m/>
  </r>
  <r>
    <x v="1"/>
    <x v="292"/>
    <x v="1"/>
    <s v="Chile"/>
    <x v="3"/>
    <n v="40700"/>
    <s v="Revenues - Third Parties"/>
    <m/>
    <x v="24"/>
    <n v="2026"/>
    <n v="5"/>
    <s v="USD"/>
    <n v="54.08"/>
    <m/>
    <n v="54.08"/>
    <x v="2"/>
    <m/>
    <m/>
  </r>
  <r>
    <x v="1"/>
    <x v="292"/>
    <x v="1"/>
    <s v="Chile"/>
    <x v="3"/>
    <n v="40700"/>
    <s v="Revenues - Third Parties"/>
    <m/>
    <x v="25"/>
    <n v="2026"/>
    <n v="5"/>
    <s v="USD"/>
    <n v="135.19999999999999"/>
    <m/>
    <n v="135.19999999999999"/>
    <x v="2"/>
    <m/>
    <m/>
  </r>
  <r>
    <x v="1"/>
    <x v="292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93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1"/>
    <x v="294"/>
    <x v="1"/>
    <s v="Chile"/>
    <x v="1"/>
    <n v="40700"/>
    <s v="Revenues - Third Parties"/>
    <m/>
    <x v="5"/>
    <n v="2026"/>
    <n v="5"/>
    <s v="USD"/>
    <n v="95.63"/>
    <m/>
    <n v="95.63"/>
    <x v="2"/>
    <m/>
    <m/>
  </r>
  <r>
    <x v="3"/>
    <x v="174"/>
    <x v="4"/>
    <s v="Chile"/>
    <x v="4"/>
    <n v="40700"/>
    <s v="Revenues - Third Parties"/>
    <m/>
    <x v="56"/>
    <n v="2026"/>
    <n v="5"/>
    <s v="USD"/>
    <n v="-5125.9444800000001"/>
    <m/>
    <n v="-5125.9444800000001"/>
    <x v="2"/>
    <n v="1"/>
    <m/>
  </r>
  <r>
    <x v="0"/>
    <x v="191"/>
    <x v="15"/>
    <s v="Chile"/>
    <x v="4"/>
    <n v="40700"/>
    <s v="Revenues - Third Parties"/>
    <m/>
    <x v="59"/>
    <n v="2026"/>
    <n v="5"/>
    <s v="USD"/>
    <n v="-105833.2"/>
    <m/>
    <n v="-105833.2"/>
    <x v="2"/>
    <n v="1"/>
    <m/>
  </r>
  <r>
    <x v="3"/>
    <x v="174"/>
    <x v="4"/>
    <s v="Chile"/>
    <x v="4"/>
    <n v="40700"/>
    <s v="Revenues - Third Parties"/>
    <m/>
    <x v="60"/>
    <n v="2026"/>
    <n v="5"/>
    <s v="USD"/>
    <n v="58734.928500000002"/>
    <m/>
    <n v="58734.928500000002"/>
    <x v="2"/>
    <n v="1"/>
    <m/>
  </r>
  <r>
    <x v="3"/>
    <x v="174"/>
    <x v="4"/>
    <s v="Chile"/>
    <x v="4"/>
    <n v="40700"/>
    <s v="Revenues - Third Parties"/>
    <m/>
    <x v="59"/>
    <n v="2026"/>
    <n v="5"/>
    <s v="USD"/>
    <n v="377.42664000000002"/>
    <m/>
    <n v="377.42664000000002"/>
    <x v="2"/>
    <n v="1"/>
    <m/>
  </r>
  <r>
    <x v="3"/>
    <x v="174"/>
    <x v="4"/>
    <s v="Chile"/>
    <x v="4"/>
    <n v="40700"/>
    <s v="Revenues - Third Parties"/>
    <m/>
    <x v="61"/>
    <n v="2026"/>
    <n v="5"/>
    <s v="USD"/>
    <n v="3591.4410084000001"/>
    <m/>
    <n v="3591.4410084000001"/>
    <x v="2"/>
    <m/>
    <m/>
  </r>
  <r>
    <x v="3"/>
    <x v="174"/>
    <x v="4"/>
    <s v="Chile"/>
    <x v="4"/>
    <n v="40700"/>
    <s v="Revenues - Third Parties"/>
    <m/>
    <x v="62"/>
    <n v="2026"/>
    <n v="5"/>
    <s v="USD"/>
    <n v="555"/>
    <m/>
    <n v="555"/>
    <x v="2"/>
    <m/>
    <m/>
  </r>
  <r>
    <x v="3"/>
    <x v="174"/>
    <x v="4"/>
    <s v="Chile"/>
    <x v="4"/>
    <n v="40700"/>
    <s v="Revenues - Third Parties"/>
    <m/>
    <x v="56"/>
    <n v="2026"/>
    <n v="5"/>
    <s v="USD"/>
    <n v="120459.69528000001"/>
    <m/>
    <n v="120459.69528000001"/>
    <x v="2"/>
    <n v="1"/>
    <m/>
  </r>
  <r>
    <x v="0"/>
    <x v="60"/>
    <x v="21"/>
    <s v="Chile"/>
    <x v="7"/>
    <n v="40700"/>
    <s v="Revenues - Third Parties"/>
    <m/>
    <x v="63"/>
    <n v="2026"/>
    <n v="5"/>
    <s v="USD"/>
    <n v="-4368.7313400000003"/>
    <m/>
    <n v="-4368.7313400000003"/>
    <x v="2"/>
    <m/>
    <m/>
  </r>
  <r>
    <x v="0"/>
    <x v="60"/>
    <x v="21"/>
    <s v="Chile"/>
    <x v="2"/>
    <n v="40700"/>
    <s v="Revenues - Third Parties"/>
    <m/>
    <x v="64"/>
    <n v="2026"/>
    <n v="5"/>
    <s v="USD"/>
    <n v="0"/>
    <m/>
    <n v="0"/>
    <x v="2"/>
    <s v="Not Applicable"/>
    <m/>
  </r>
  <r>
    <x v="0"/>
    <x v="60"/>
    <x v="21"/>
    <s v="Chile"/>
    <x v="0"/>
    <n v="40700"/>
    <s v="Revenues - Third Parties"/>
    <m/>
    <x v="37"/>
    <n v="2026"/>
    <n v="5"/>
    <s v="USD"/>
    <n v="0"/>
    <m/>
    <n v="0"/>
    <x v="2"/>
    <s v="Not Applicable"/>
    <m/>
  </r>
  <r>
    <x v="0"/>
    <x v="60"/>
    <x v="21"/>
    <s v="Chile"/>
    <x v="2"/>
    <n v="40700"/>
    <s v="Revenues - Third Parties"/>
    <m/>
    <x v="37"/>
    <n v="2026"/>
    <n v="5"/>
    <s v="USD"/>
    <n v="0"/>
    <m/>
    <n v="0"/>
    <x v="2"/>
    <s v="Not Applicable"/>
    <m/>
  </r>
  <r>
    <x v="0"/>
    <x v="60"/>
    <x v="21"/>
    <s v="Chile"/>
    <x v="1"/>
    <n v="40700"/>
    <s v="Revenues - Third Parties"/>
    <m/>
    <x v="37"/>
    <n v="2026"/>
    <n v="5"/>
    <s v="USD"/>
    <n v="0"/>
    <m/>
    <n v="0"/>
    <x v="2"/>
    <s v="Not Applicable"/>
    <m/>
  </r>
  <r>
    <x v="9"/>
    <x v="60"/>
    <x v="23"/>
    <s v="Chile"/>
    <x v="4"/>
    <n v="40700"/>
    <s v="Revenues - Third Parties"/>
    <m/>
    <x v="65"/>
    <n v="2026"/>
    <n v="5"/>
    <s v="USD"/>
    <n v="0"/>
    <m/>
    <n v="0"/>
    <x v="2"/>
    <s v="Not Applicable"/>
    <m/>
  </r>
  <r>
    <x v="9"/>
    <x v="60"/>
    <x v="23"/>
    <s v="Chile"/>
    <x v="2"/>
    <n v="40700"/>
    <s v="Revenues - Third Parties"/>
    <m/>
    <x v="65"/>
    <n v="2026"/>
    <n v="5"/>
    <s v="USD"/>
    <n v="-43714.199273020669"/>
    <m/>
    <n v="-43714.199273020669"/>
    <x v="2"/>
    <s v="Not Applicable"/>
    <m/>
  </r>
  <r>
    <x v="9"/>
    <x v="60"/>
    <x v="23"/>
    <s v="Chile"/>
    <x v="0"/>
    <n v="40700"/>
    <s v="Revenues - Third Parties"/>
    <m/>
    <x v="65"/>
    <n v="2026"/>
    <n v="5"/>
    <s v="USD"/>
    <n v="-77792.488687999983"/>
    <m/>
    <n v="-77792.488687999983"/>
    <x v="2"/>
    <s v="Not Applicable"/>
    <m/>
  </r>
  <r>
    <x v="9"/>
    <x v="60"/>
    <x v="23"/>
    <s v="Chile"/>
    <x v="2"/>
    <n v="40700"/>
    <s v="Revenues - Third Parties"/>
    <m/>
    <x v="65"/>
    <n v="2026"/>
    <n v="5"/>
    <s v="USD"/>
    <n v="0"/>
    <m/>
    <n v="0"/>
    <x v="2"/>
    <s v="Not Applicable"/>
    <m/>
  </r>
  <r>
    <x v="9"/>
    <x v="60"/>
    <x v="23"/>
    <s v="Chile"/>
    <x v="2"/>
    <n v="40700"/>
    <s v="Revenues - Third Parties"/>
    <m/>
    <x v="66"/>
    <n v="2026"/>
    <n v="5"/>
    <s v="USD"/>
    <n v="33445.225011580151"/>
    <m/>
    <n v="33445.225011580151"/>
    <x v="2"/>
    <s v="Not Applicable"/>
    <m/>
  </r>
  <r>
    <x v="9"/>
    <x v="60"/>
    <x v="23"/>
    <s v="Chile"/>
    <x v="0"/>
    <n v="40700"/>
    <s v="Revenues - Third Parties"/>
    <m/>
    <x v="66"/>
    <n v="2026"/>
    <n v="5"/>
    <s v="USD"/>
    <n v="101715.29544807249"/>
    <m/>
    <n v="101715.29544807249"/>
    <x v="2"/>
    <s v="Not Applicable"/>
    <m/>
  </r>
  <r>
    <x v="9"/>
    <x v="60"/>
    <x v="23"/>
    <s v="Chile"/>
    <x v="2"/>
    <n v="40700"/>
    <s v="Revenues - Third Parties"/>
    <m/>
    <x v="66"/>
    <n v="2026"/>
    <n v="5"/>
    <s v="USD"/>
    <n v="0"/>
    <m/>
    <n v="0"/>
    <x v="2"/>
    <s v="Not Applicable"/>
    <m/>
  </r>
  <r>
    <x v="0"/>
    <x v="60"/>
    <x v="21"/>
    <s v="Chile"/>
    <x v="5"/>
    <n v="40700"/>
    <s v="Revenues - Third Parties"/>
    <m/>
    <x v="42"/>
    <n v="2026"/>
    <n v="5"/>
    <s v="USD"/>
    <n v="-1"/>
    <m/>
    <n v="-1"/>
    <x v="2"/>
    <s v="Not Applicable"/>
    <m/>
  </r>
  <r>
    <x v="0"/>
    <x v="60"/>
    <x v="21"/>
    <s v="Chile"/>
    <x v="4"/>
    <n v="40700"/>
    <s v="Revenues - Third Parties"/>
    <m/>
    <x v="42"/>
    <n v="2026"/>
    <n v="5"/>
    <s v="USD"/>
    <n v="-14042.166828400001"/>
    <m/>
    <n v="-14042.166828400001"/>
    <x v="2"/>
    <s v="Not Applicable"/>
    <m/>
  </r>
  <r>
    <x v="0"/>
    <x v="60"/>
    <x v="21"/>
    <s v="Chile"/>
    <x v="7"/>
    <n v="40700"/>
    <s v="Revenues - Third Parties"/>
    <m/>
    <x v="42"/>
    <n v="2026"/>
    <n v="5"/>
    <s v="USD"/>
    <n v="-296.85495999999694"/>
    <m/>
    <n v="-296.85495999999694"/>
    <x v="2"/>
    <s v="Not Applicable"/>
    <m/>
  </r>
  <r>
    <x v="0"/>
    <x v="60"/>
    <x v="21"/>
    <s v="Chile"/>
    <x v="0"/>
    <n v="40700"/>
    <s v="Revenues - Third Parties"/>
    <m/>
    <x v="42"/>
    <n v="2026"/>
    <n v="5"/>
    <s v="USD"/>
    <n v="-2149.6521600725246"/>
    <m/>
    <n v="-2149.6521600725246"/>
    <x v="2"/>
    <s v="Not Applicable"/>
    <m/>
  </r>
  <r>
    <x v="0"/>
    <x v="60"/>
    <x v="21"/>
    <s v="Chile"/>
    <x v="2"/>
    <n v="40700"/>
    <s v="Revenues - Third Parties"/>
    <m/>
    <x v="42"/>
    <n v="2026"/>
    <n v="5"/>
    <s v="USD"/>
    <n v="-354.18303855948398"/>
    <m/>
    <n v="-354.18303855948398"/>
    <x v="2"/>
    <s v="Not Applicable"/>
    <m/>
  </r>
  <r>
    <x v="0"/>
    <x v="60"/>
    <x v="21"/>
    <s v="Chile"/>
    <x v="6"/>
    <n v="40700"/>
    <s v="Revenues - Third Parties"/>
    <m/>
    <x v="42"/>
    <n v="2026"/>
    <n v="5"/>
    <s v="USD"/>
    <n v="0"/>
    <m/>
    <n v="0"/>
    <x v="2"/>
    <s v="Not Applicable"/>
    <m/>
  </r>
  <r>
    <x v="0"/>
    <x v="60"/>
    <x v="21"/>
    <s v="Chile"/>
    <x v="3"/>
    <n v="40700"/>
    <s v="Revenues - Third Parties"/>
    <m/>
    <x v="42"/>
    <n v="2026"/>
    <n v="5"/>
    <s v="USD"/>
    <n v="-137.78757000000587"/>
    <m/>
    <n v="-137.78757000000587"/>
    <x v="2"/>
    <s v="Not Applicable"/>
    <m/>
  </r>
  <r>
    <x v="0"/>
    <x v="60"/>
    <x v="21"/>
    <s v="Chile"/>
    <x v="5"/>
    <n v="40700"/>
    <s v="Revenues - Third Parties"/>
    <m/>
    <x v="42"/>
    <n v="2026"/>
    <n v="5"/>
    <s v="USD"/>
    <n v="0"/>
    <m/>
    <n v="0"/>
    <x v="2"/>
    <s v="Not Applicable"/>
    <m/>
  </r>
  <r>
    <x v="0"/>
    <x v="60"/>
    <x v="21"/>
    <s v="Chile"/>
    <x v="1"/>
    <n v="40700"/>
    <s v="Revenues - Third Parties"/>
    <m/>
    <x v="42"/>
    <n v="2026"/>
    <n v="5"/>
    <s v="USD"/>
    <n v="-1492.4861999998102"/>
    <m/>
    <n v="-1492.4861999998102"/>
    <x v="2"/>
    <s v="Not Applicable"/>
    <m/>
  </r>
  <r>
    <x v="0"/>
    <x v="158"/>
    <x v="40"/>
    <s v="Allentown"/>
    <x v="0"/>
    <n v="40700"/>
    <s v="Revenues - Third Parties"/>
    <m/>
    <x v="52"/>
    <n v="2026"/>
    <n v="5"/>
    <s v="USD"/>
    <n v="173964.22"/>
    <m/>
    <n v="173964.22"/>
    <x v="3"/>
    <e v="#N/A"/>
    <m/>
  </r>
  <r>
    <x v="0"/>
    <x v="158"/>
    <x v="40"/>
    <s v="Allentown"/>
    <x v="7"/>
    <n v="40700"/>
    <s v="Revenues - Third Parties"/>
    <m/>
    <x v="52"/>
    <n v="2026"/>
    <n v="5"/>
    <s v="USD"/>
    <n v="12575.77"/>
    <m/>
    <n v="12575.77"/>
    <x v="3"/>
    <e v="#N/A"/>
    <m/>
  </r>
  <r>
    <x v="0"/>
    <x v="158"/>
    <x v="40"/>
    <s v="Allentown"/>
    <x v="2"/>
    <n v="40700"/>
    <s v="Revenues - Third Parties"/>
    <m/>
    <x v="52"/>
    <n v="2026"/>
    <n v="5"/>
    <s v="USD"/>
    <n v="88926.07"/>
    <m/>
    <n v="88926.07"/>
    <x v="3"/>
    <e v="#N/A"/>
    <m/>
  </r>
  <r>
    <x v="0"/>
    <x v="158"/>
    <x v="40"/>
    <s v="Allentown"/>
    <x v="6"/>
    <n v="40700"/>
    <s v="Revenues - Third Parties"/>
    <m/>
    <x v="52"/>
    <n v="2026"/>
    <n v="5"/>
    <s v="USD"/>
    <n v="69.77"/>
    <m/>
    <n v="69.77"/>
    <x v="3"/>
    <e v="#N/A"/>
    <m/>
  </r>
  <r>
    <x v="0"/>
    <x v="158"/>
    <x v="40"/>
    <s v="Allentown"/>
    <x v="3"/>
    <n v="40700"/>
    <s v="Revenues - Third Parties"/>
    <m/>
    <x v="52"/>
    <n v="2026"/>
    <n v="5"/>
    <s v="USD"/>
    <n v="14716.71"/>
    <m/>
    <n v="14716.71"/>
    <x v="3"/>
    <e v="#N/A"/>
    <m/>
  </r>
  <r>
    <x v="0"/>
    <x v="158"/>
    <x v="40"/>
    <s v="Allentown"/>
    <x v="1"/>
    <n v="40700"/>
    <s v="Revenues - Third Parties"/>
    <m/>
    <x v="52"/>
    <n v="2026"/>
    <n v="5"/>
    <s v="USD"/>
    <n v="115435.91"/>
    <m/>
    <n v="115435.91"/>
    <x v="3"/>
    <e v="#N/A"/>
    <m/>
  </r>
  <r>
    <x v="6"/>
    <x v="295"/>
    <x v="41"/>
    <s v="Mexico"/>
    <x v="1"/>
    <n v="40700"/>
    <s v="Revenues - Third Parties"/>
    <m/>
    <x v="67"/>
    <n v="2026"/>
    <n v="5"/>
    <s v="USD"/>
    <n v="201.26"/>
    <m/>
    <n v="201.26"/>
    <x v="3"/>
    <m/>
    <m/>
  </r>
  <r>
    <x v="6"/>
    <x v="296"/>
    <x v="41"/>
    <s v="Mexico"/>
    <x v="0"/>
    <n v="40700"/>
    <s v="Revenues - Third Parties"/>
    <m/>
    <x v="0"/>
    <n v="2026"/>
    <n v="5"/>
    <s v="USD"/>
    <n v="385.40000000000003"/>
    <m/>
    <n v="385.40000000000003"/>
    <x v="3"/>
    <m/>
    <m/>
  </r>
  <r>
    <x v="6"/>
    <x v="296"/>
    <x v="41"/>
    <s v="Mexico"/>
    <x v="1"/>
    <n v="40700"/>
    <s v="Revenues - Third Parties"/>
    <m/>
    <x v="67"/>
    <n v="2026"/>
    <n v="5"/>
    <s v="USD"/>
    <n v="201.26"/>
    <m/>
    <n v="201.26"/>
    <x v="3"/>
    <m/>
    <m/>
  </r>
  <r>
    <x v="6"/>
    <x v="297"/>
    <x v="41"/>
    <s v="Mexico"/>
    <x v="1"/>
    <n v="40700"/>
    <s v="Revenues - Third Parties"/>
    <m/>
    <x v="67"/>
    <n v="2026"/>
    <n v="5"/>
    <s v="USD"/>
    <n v="201.26"/>
    <m/>
    <n v="201.26"/>
    <x v="3"/>
    <m/>
    <m/>
  </r>
  <r>
    <x v="6"/>
    <x v="297"/>
    <x v="41"/>
    <s v="Mexico"/>
    <x v="3"/>
    <n v="40700"/>
    <s v="Revenues - Third Parties"/>
    <m/>
    <x v="68"/>
    <n v="2026"/>
    <n v="5"/>
    <s v="USD"/>
    <n v="55.019999999999996"/>
    <m/>
    <n v="55.019999999999996"/>
    <x v="3"/>
    <n v="1"/>
    <m/>
  </r>
  <r>
    <x v="6"/>
    <x v="297"/>
    <x v="41"/>
    <s v="Mexico"/>
    <x v="3"/>
    <n v="40700"/>
    <s v="Revenues - Third Parties"/>
    <m/>
    <x v="69"/>
    <n v="2026"/>
    <n v="5"/>
    <s v="USD"/>
    <n v="384.22"/>
    <m/>
    <n v="384.22"/>
    <x v="3"/>
    <m/>
    <m/>
  </r>
  <r>
    <x v="6"/>
    <x v="297"/>
    <x v="41"/>
    <s v="Mexico"/>
    <x v="0"/>
    <n v="40700"/>
    <s v="Revenues - Third Parties"/>
    <m/>
    <x v="0"/>
    <n v="2026"/>
    <n v="5"/>
    <s v="USD"/>
    <n v="469.15999999999997"/>
    <m/>
    <n v="469.15999999999997"/>
    <x v="3"/>
    <m/>
    <m/>
  </r>
  <r>
    <x v="6"/>
    <x v="297"/>
    <x v="41"/>
    <s v="Mexico"/>
    <x v="1"/>
    <n v="40700"/>
    <s v="Revenues - Third Parties"/>
    <m/>
    <x v="17"/>
    <n v="2026"/>
    <n v="5"/>
    <s v="USD"/>
    <n v="142.30000000000001"/>
    <m/>
    <n v="142.30000000000001"/>
    <x v="3"/>
    <m/>
    <m/>
  </r>
  <r>
    <x v="6"/>
    <x v="297"/>
    <x v="41"/>
    <s v="Mexico"/>
    <x v="1"/>
    <n v="40700"/>
    <s v="Revenues - Third Parties"/>
    <m/>
    <x v="44"/>
    <n v="2026"/>
    <n v="5"/>
    <s v="USD"/>
    <n v="71.150000000000006"/>
    <m/>
    <n v="71.150000000000006"/>
    <x v="3"/>
    <m/>
    <m/>
  </r>
  <r>
    <x v="17"/>
    <x v="298"/>
    <x v="42"/>
    <s v="Mexico"/>
    <x v="0"/>
    <n v="40700"/>
    <s v="Revenues - Third Parties"/>
    <m/>
    <x v="53"/>
    <n v="2026"/>
    <n v="5"/>
    <s v="USD"/>
    <n v="12264.780999999999"/>
    <m/>
    <n v="12264.780999999999"/>
    <x v="3"/>
    <m/>
    <m/>
  </r>
  <r>
    <x v="17"/>
    <x v="298"/>
    <x v="42"/>
    <s v="Mexico"/>
    <x v="1"/>
    <n v="40700"/>
    <s v="Revenues - Third Parties"/>
    <m/>
    <x v="4"/>
    <n v="2026"/>
    <n v="5"/>
    <s v="USD"/>
    <n v="6878.1353999999992"/>
    <m/>
    <n v="6878.1353999999992"/>
    <x v="3"/>
    <m/>
    <m/>
  </r>
  <r>
    <x v="17"/>
    <x v="298"/>
    <x v="42"/>
    <s v="Mexico"/>
    <x v="0"/>
    <n v="40700"/>
    <s v="Revenues - Third Parties"/>
    <m/>
    <x v="1"/>
    <n v="2026"/>
    <n v="5"/>
    <s v="USD"/>
    <n v="98.121200000000002"/>
    <m/>
    <n v="98.121200000000002"/>
    <x v="3"/>
    <m/>
    <m/>
  </r>
  <r>
    <x v="17"/>
    <x v="298"/>
    <x v="42"/>
    <s v="Mexico"/>
    <x v="1"/>
    <n v="40700"/>
    <s v="Revenues - Third Parties"/>
    <m/>
    <x v="17"/>
    <n v="2026"/>
    <n v="5"/>
    <s v="USD"/>
    <n v="14258.282999999999"/>
    <m/>
    <n v="14258.282999999999"/>
    <x v="3"/>
    <m/>
    <m/>
  </r>
  <r>
    <x v="17"/>
    <x v="298"/>
    <x v="42"/>
    <s v="Mexico"/>
    <x v="1"/>
    <n v="40700"/>
    <s v="Revenues - Third Parties"/>
    <m/>
    <x v="70"/>
    <n v="2026"/>
    <n v="5"/>
    <s v="USD"/>
    <n v="1011.5027999999999"/>
    <m/>
    <n v="1011.5027999999999"/>
    <x v="3"/>
    <m/>
    <m/>
  </r>
  <r>
    <x v="17"/>
    <x v="298"/>
    <x v="42"/>
    <s v="Mexico"/>
    <x v="1"/>
    <n v="40700"/>
    <s v="Revenues - Third Parties"/>
    <m/>
    <x v="71"/>
    <n v="2026"/>
    <n v="5"/>
    <s v="USD"/>
    <n v="36067.929600000003"/>
    <m/>
    <n v="36067.929600000003"/>
    <x v="3"/>
    <m/>
    <m/>
  </r>
  <r>
    <x v="17"/>
    <x v="298"/>
    <x v="42"/>
    <s v="Mexico"/>
    <x v="1"/>
    <n v="40700"/>
    <s v="Revenues - Third Parties"/>
    <m/>
    <x v="72"/>
    <n v="2026"/>
    <n v="5"/>
    <s v="USD"/>
    <n v="2872.1894000000002"/>
    <m/>
    <n v="2872.1894000000002"/>
    <x v="3"/>
    <m/>
    <m/>
  </r>
  <r>
    <x v="17"/>
    <x v="298"/>
    <x v="42"/>
    <s v="Mexico"/>
    <x v="1"/>
    <n v="40700"/>
    <s v="Revenues - Third Parties"/>
    <m/>
    <x v="6"/>
    <n v="2026"/>
    <n v="5"/>
    <s v="USD"/>
    <n v="70402.592399999994"/>
    <m/>
    <n v="70402.592399999994"/>
    <x v="3"/>
    <m/>
    <m/>
  </r>
  <r>
    <x v="17"/>
    <x v="298"/>
    <x v="42"/>
    <s v="Mexico"/>
    <x v="1"/>
    <n v="40700"/>
    <s v="Revenues - Third Parties"/>
    <m/>
    <x v="43"/>
    <n v="2026"/>
    <n v="5"/>
    <s v="USD"/>
    <n v="4142.4431999999997"/>
    <m/>
    <n v="4142.4431999999997"/>
    <x v="3"/>
    <m/>
    <m/>
  </r>
  <r>
    <x v="17"/>
    <x v="299"/>
    <x v="42"/>
    <s v="Mexico"/>
    <x v="0"/>
    <n v="40700"/>
    <s v="Revenues - Third Parties"/>
    <m/>
    <x v="73"/>
    <n v="2026"/>
    <n v="5"/>
    <s v="USD"/>
    <n v="266.93459999999999"/>
    <m/>
    <n v="266.93459999999999"/>
    <x v="3"/>
    <m/>
    <m/>
  </r>
  <r>
    <x v="17"/>
    <x v="299"/>
    <x v="42"/>
    <s v="Mexico"/>
    <x v="0"/>
    <n v="40700"/>
    <s v="Revenues - Third Parties"/>
    <m/>
    <x v="74"/>
    <n v="2026"/>
    <n v="5"/>
    <s v="USD"/>
    <n v="97.92"/>
    <m/>
    <n v="97.92"/>
    <x v="3"/>
    <n v="1"/>
    <m/>
  </r>
  <r>
    <x v="17"/>
    <x v="299"/>
    <x v="42"/>
    <s v="Mexico"/>
    <x v="3"/>
    <n v="40700"/>
    <s v="Revenues - Third Parties"/>
    <m/>
    <x v="68"/>
    <n v="2026"/>
    <n v="5"/>
    <s v="USD"/>
    <n v="65.28"/>
    <m/>
    <n v="65.28"/>
    <x v="3"/>
    <n v="1"/>
    <m/>
  </r>
  <r>
    <x v="17"/>
    <x v="299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299"/>
    <x v="42"/>
    <s v="Mexico"/>
    <x v="2"/>
    <n v="40700"/>
    <s v="Revenues - Third Parties"/>
    <m/>
    <x v="8"/>
    <n v="2026"/>
    <n v="5"/>
    <s v="USD"/>
    <n v="2265.16"/>
    <m/>
    <n v="2265.16"/>
    <x v="3"/>
    <n v="1"/>
    <m/>
  </r>
  <r>
    <x v="17"/>
    <x v="299"/>
    <x v="42"/>
    <s v="Mexico"/>
    <x v="0"/>
    <n v="40700"/>
    <s v="Revenues - Third Parties"/>
    <m/>
    <x v="15"/>
    <n v="2026"/>
    <n v="5"/>
    <s v="USD"/>
    <n v="187.32079999999999"/>
    <m/>
    <n v="187.32079999999999"/>
    <x v="3"/>
    <m/>
    <m/>
  </r>
  <r>
    <x v="17"/>
    <x v="299"/>
    <x v="42"/>
    <s v="Mexico"/>
    <x v="0"/>
    <n v="40700"/>
    <s v="Revenues - Third Parties"/>
    <m/>
    <x v="75"/>
    <n v="2026"/>
    <n v="5"/>
    <s v="USD"/>
    <n v="107.0346"/>
    <m/>
    <n v="107.0346"/>
    <x v="3"/>
    <m/>
    <m/>
  </r>
  <r>
    <x v="17"/>
    <x v="300"/>
    <x v="42"/>
    <s v="Mexico"/>
    <x v="0"/>
    <n v="40700"/>
    <s v="Revenues - Third Parties"/>
    <m/>
    <x v="76"/>
    <n v="2026"/>
    <n v="5"/>
    <s v="USD"/>
    <n v="93.660399999999996"/>
    <m/>
    <n v="93.660399999999996"/>
    <x v="3"/>
    <m/>
    <m/>
  </r>
  <r>
    <x v="17"/>
    <x v="300"/>
    <x v="42"/>
    <s v="Mexico"/>
    <x v="0"/>
    <n v="40700"/>
    <s v="Revenues - Third Parties"/>
    <m/>
    <x v="74"/>
    <n v="2026"/>
    <n v="5"/>
    <s v="USD"/>
    <n v="21.759999999999998"/>
    <m/>
    <n v="21.759999999999998"/>
    <x v="3"/>
    <n v="1"/>
    <m/>
  </r>
  <r>
    <x v="17"/>
    <x v="300"/>
    <x v="42"/>
    <s v="Mexico"/>
    <x v="0"/>
    <n v="40700"/>
    <s v="Revenues - Third Parties"/>
    <m/>
    <x v="75"/>
    <n v="2026"/>
    <n v="5"/>
    <s v="USD"/>
    <n v="35.678200000000004"/>
    <m/>
    <n v="35.678200000000004"/>
    <x v="3"/>
    <m/>
    <m/>
  </r>
  <r>
    <x v="17"/>
    <x v="301"/>
    <x v="42"/>
    <s v="Mexico"/>
    <x v="0"/>
    <n v="40700"/>
    <s v="Revenues - Third Parties"/>
    <m/>
    <x v="76"/>
    <n v="2026"/>
    <n v="5"/>
    <s v="USD"/>
    <n v="187.32079999999999"/>
    <m/>
    <n v="187.32079999999999"/>
    <x v="3"/>
    <m/>
    <m/>
  </r>
  <r>
    <x v="17"/>
    <x v="301"/>
    <x v="42"/>
    <s v="Mexico"/>
    <x v="0"/>
    <n v="40700"/>
    <s v="Revenues - Third Parties"/>
    <m/>
    <x v="74"/>
    <n v="2026"/>
    <n v="5"/>
    <s v="USD"/>
    <n v="43.519999999999996"/>
    <m/>
    <n v="43.519999999999996"/>
    <x v="3"/>
    <n v="1"/>
    <m/>
  </r>
  <r>
    <x v="17"/>
    <x v="301"/>
    <x v="42"/>
    <s v="Mexico"/>
    <x v="3"/>
    <n v="40700"/>
    <s v="Revenues - Third Parties"/>
    <m/>
    <x v="68"/>
    <n v="2026"/>
    <n v="5"/>
    <s v="USD"/>
    <n v="108.8"/>
    <m/>
    <n v="108.8"/>
    <x v="3"/>
    <n v="1"/>
    <m/>
  </r>
  <r>
    <x v="17"/>
    <x v="301"/>
    <x v="42"/>
    <s v="Mexico"/>
    <x v="3"/>
    <n v="40700"/>
    <s v="Revenues - Third Parties"/>
    <m/>
    <x v="69"/>
    <n v="2026"/>
    <n v="5"/>
    <s v="USD"/>
    <n v="936.58760000000007"/>
    <m/>
    <n v="936.58760000000007"/>
    <x v="3"/>
    <m/>
    <m/>
  </r>
  <r>
    <x v="17"/>
    <x v="301"/>
    <x v="42"/>
    <s v="Mexico"/>
    <x v="2"/>
    <n v="40700"/>
    <s v="Revenues - Third Parties"/>
    <m/>
    <x v="23"/>
    <n v="2026"/>
    <n v="5"/>
    <s v="USD"/>
    <n v="307.14"/>
    <m/>
    <n v="307.14"/>
    <x v="3"/>
    <n v="1"/>
    <m/>
  </r>
  <r>
    <x v="17"/>
    <x v="301"/>
    <x v="42"/>
    <s v="Mexico"/>
    <x v="2"/>
    <n v="40700"/>
    <s v="Revenues - Third Parties"/>
    <m/>
    <x v="8"/>
    <n v="2026"/>
    <n v="5"/>
    <s v="USD"/>
    <n v="1906.6600000000003"/>
    <m/>
    <n v="1906.6600000000003"/>
    <x v="3"/>
    <n v="1"/>
    <m/>
  </r>
  <r>
    <x v="17"/>
    <x v="301"/>
    <x v="42"/>
    <s v="Mexico"/>
    <x v="0"/>
    <n v="40700"/>
    <s v="Revenues - Third Parties"/>
    <m/>
    <x v="75"/>
    <n v="2026"/>
    <n v="5"/>
    <s v="USD"/>
    <n v="71.356400000000008"/>
    <m/>
    <n v="71.356400000000008"/>
    <x v="3"/>
    <m/>
    <m/>
  </r>
  <r>
    <x v="17"/>
    <x v="302"/>
    <x v="42"/>
    <s v="Mexico"/>
    <x v="2"/>
    <n v="40700"/>
    <s v="Revenues - Third Parties"/>
    <m/>
    <x v="8"/>
    <n v="2026"/>
    <n v="5"/>
    <s v="USD"/>
    <n v="1792.56"/>
    <m/>
    <n v="1792.56"/>
    <x v="3"/>
    <n v="1"/>
    <m/>
  </r>
  <r>
    <x v="17"/>
    <x v="302"/>
    <x v="42"/>
    <s v="Mexico"/>
    <x v="0"/>
    <n v="40700"/>
    <s v="Revenues - Third Parties"/>
    <m/>
    <x v="74"/>
    <n v="2026"/>
    <n v="5"/>
    <s v="USD"/>
    <n v="43.519999999999996"/>
    <m/>
    <n v="43.519999999999996"/>
    <x v="3"/>
    <n v="1"/>
    <m/>
  </r>
  <r>
    <x v="17"/>
    <x v="302"/>
    <x v="42"/>
    <s v="Mexico"/>
    <x v="0"/>
    <n v="40700"/>
    <s v="Revenues - Third Parties"/>
    <m/>
    <x v="15"/>
    <n v="2026"/>
    <n v="5"/>
    <s v="USD"/>
    <n v="187.32079999999999"/>
    <m/>
    <n v="187.32079999999999"/>
    <x v="3"/>
    <m/>
    <m/>
  </r>
  <r>
    <x v="17"/>
    <x v="302"/>
    <x v="42"/>
    <s v="Mexico"/>
    <x v="0"/>
    <n v="40700"/>
    <s v="Revenues - Third Parties"/>
    <m/>
    <x v="75"/>
    <n v="2026"/>
    <n v="5"/>
    <s v="USD"/>
    <n v="71.356400000000008"/>
    <m/>
    <n v="71.356400000000008"/>
    <x v="3"/>
    <m/>
    <m/>
  </r>
  <r>
    <x v="17"/>
    <x v="303"/>
    <x v="42"/>
    <s v="Mexico"/>
    <x v="3"/>
    <n v="40700"/>
    <s v="Revenues - Third Parties"/>
    <m/>
    <x v="68"/>
    <n v="2026"/>
    <n v="5"/>
    <s v="USD"/>
    <n v="65.28"/>
    <m/>
    <n v="65.28"/>
    <x v="3"/>
    <n v="1"/>
    <m/>
  </r>
  <r>
    <x v="17"/>
    <x v="303"/>
    <x v="42"/>
    <s v="Mexico"/>
    <x v="3"/>
    <n v="40700"/>
    <s v="Revenues - Third Parties"/>
    <m/>
    <x v="69"/>
    <n v="2026"/>
    <n v="5"/>
    <s v="USD"/>
    <n v="936.58760000000007"/>
    <m/>
    <n v="936.58760000000007"/>
    <x v="3"/>
    <m/>
    <m/>
  </r>
  <r>
    <x v="17"/>
    <x v="304"/>
    <x v="42"/>
    <s v="Mexico"/>
    <x v="3"/>
    <n v="40700"/>
    <s v="Revenues - Third Parties"/>
    <m/>
    <x v="68"/>
    <n v="2026"/>
    <n v="5"/>
    <s v="USD"/>
    <n v="239.36"/>
    <m/>
    <n v="239.36"/>
    <x v="3"/>
    <n v="1"/>
    <m/>
  </r>
  <r>
    <x v="17"/>
    <x v="304"/>
    <x v="42"/>
    <s v="Mexico"/>
    <x v="3"/>
    <n v="40700"/>
    <s v="Revenues - Third Parties"/>
    <m/>
    <x v="69"/>
    <n v="2026"/>
    <n v="5"/>
    <s v="USD"/>
    <n v="936.58760000000007"/>
    <m/>
    <n v="936.58760000000007"/>
    <x v="3"/>
    <m/>
    <m/>
  </r>
  <r>
    <x v="17"/>
    <x v="304"/>
    <x v="42"/>
    <s v="Mexico"/>
    <x v="2"/>
    <n v="40700"/>
    <s v="Revenues - Third Parties"/>
    <m/>
    <x v="23"/>
    <n v="2026"/>
    <n v="5"/>
    <s v="USD"/>
    <n v="745.88000000000011"/>
    <m/>
    <n v="745.88000000000011"/>
    <x v="3"/>
    <n v="1"/>
    <m/>
  </r>
  <r>
    <x v="17"/>
    <x v="305"/>
    <x v="42"/>
    <s v="Mexico"/>
    <x v="3"/>
    <n v="40700"/>
    <s v="Revenues - Third Parties"/>
    <m/>
    <x v="68"/>
    <n v="2026"/>
    <n v="5"/>
    <s v="USD"/>
    <n v="43.519999999999996"/>
    <m/>
    <n v="43.519999999999996"/>
    <x v="3"/>
    <n v="1"/>
    <m/>
  </r>
  <r>
    <x v="17"/>
    <x v="305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06"/>
    <x v="42"/>
    <s v="Mexico"/>
    <x v="0"/>
    <n v="40700"/>
    <s v="Revenues - Third Parties"/>
    <m/>
    <x v="74"/>
    <n v="2026"/>
    <n v="5"/>
    <s v="USD"/>
    <n v="21.759999999999998"/>
    <m/>
    <n v="21.759999999999998"/>
    <x v="3"/>
    <n v="1"/>
    <m/>
  </r>
  <r>
    <x v="17"/>
    <x v="306"/>
    <x v="42"/>
    <s v="Mexico"/>
    <x v="0"/>
    <n v="40700"/>
    <s v="Revenues - Third Parties"/>
    <m/>
    <x v="15"/>
    <n v="2026"/>
    <n v="5"/>
    <s v="USD"/>
    <n v="93.660399999999996"/>
    <m/>
    <n v="93.660399999999996"/>
    <x v="3"/>
    <m/>
    <m/>
  </r>
  <r>
    <x v="17"/>
    <x v="306"/>
    <x v="42"/>
    <s v="Mexico"/>
    <x v="0"/>
    <n v="40700"/>
    <s v="Revenues - Third Parties"/>
    <m/>
    <x v="75"/>
    <n v="2026"/>
    <n v="5"/>
    <s v="USD"/>
    <n v="35.678200000000004"/>
    <m/>
    <n v="35.678200000000004"/>
    <x v="3"/>
    <m/>
    <m/>
  </r>
  <r>
    <x v="17"/>
    <x v="307"/>
    <x v="42"/>
    <s v="Mexico"/>
    <x v="0"/>
    <n v="40700"/>
    <s v="Revenues - Third Parties"/>
    <m/>
    <x v="77"/>
    <n v="2026"/>
    <n v="5"/>
    <s v="USD"/>
    <n v="102.58199999999999"/>
    <m/>
    <n v="102.58199999999999"/>
    <x v="3"/>
    <m/>
    <m/>
  </r>
  <r>
    <x v="17"/>
    <x v="307"/>
    <x v="42"/>
    <s v="Mexico"/>
    <x v="0"/>
    <n v="40700"/>
    <s v="Revenues - Third Parties"/>
    <m/>
    <x v="74"/>
    <n v="2026"/>
    <n v="5"/>
    <s v="USD"/>
    <n v="65.28"/>
    <m/>
    <n v="65.28"/>
    <x v="3"/>
    <n v="1"/>
    <m/>
  </r>
  <r>
    <x v="17"/>
    <x v="307"/>
    <x v="42"/>
    <s v="Mexico"/>
    <x v="3"/>
    <n v="40700"/>
    <s v="Revenues - Third Parties"/>
    <m/>
    <x v="68"/>
    <n v="2026"/>
    <n v="5"/>
    <s v="USD"/>
    <n v="21.759999999999998"/>
    <m/>
    <n v="21.759999999999998"/>
    <x v="3"/>
    <n v="1"/>
    <m/>
  </r>
  <r>
    <x v="17"/>
    <x v="307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07"/>
    <x v="42"/>
    <s v="Mexico"/>
    <x v="2"/>
    <n v="40700"/>
    <s v="Revenues - Third Parties"/>
    <m/>
    <x v="8"/>
    <n v="2026"/>
    <n v="5"/>
    <s v="USD"/>
    <n v="6800.36"/>
    <m/>
    <n v="6800.36"/>
    <x v="3"/>
    <n v="1"/>
    <m/>
  </r>
  <r>
    <x v="17"/>
    <x v="307"/>
    <x v="42"/>
    <s v="Mexico"/>
    <x v="0"/>
    <n v="40700"/>
    <s v="Revenues - Third Parties"/>
    <m/>
    <x v="15"/>
    <n v="2026"/>
    <n v="5"/>
    <s v="USD"/>
    <n v="280.9812"/>
    <m/>
    <n v="280.9812"/>
    <x v="3"/>
    <m/>
    <m/>
  </r>
  <r>
    <x v="17"/>
    <x v="307"/>
    <x v="42"/>
    <s v="Mexico"/>
    <x v="0"/>
    <n v="40700"/>
    <s v="Revenues - Third Parties"/>
    <m/>
    <x v="78"/>
    <n v="2026"/>
    <n v="5"/>
    <s v="USD"/>
    <n v="196.23420000000002"/>
    <m/>
    <n v="196.23420000000002"/>
    <x v="3"/>
    <m/>
    <m/>
  </r>
  <r>
    <x v="17"/>
    <x v="307"/>
    <x v="42"/>
    <s v="Mexico"/>
    <x v="0"/>
    <n v="40700"/>
    <s v="Revenues - Third Parties"/>
    <m/>
    <x v="75"/>
    <n v="2026"/>
    <n v="5"/>
    <s v="USD"/>
    <n v="107.0346"/>
    <m/>
    <n v="107.0346"/>
    <x v="3"/>
    <m/>
    <m/>
  </r>
  <r>
    <x v="17"/>
    <x v="308"/>
    <x v="42"/>
    <s v="Mexico"/>
    <x v="3"/>
    <n v="40700"/>
    <s v="Revenues - Third Parties"/>
    <m/>
    <x v="68"/>
    <n v="2026"/>
    <n v="5"/>
    <s v="USD"/>
    <n v="87.039999999999992"/>
    <m/>
    <n v="87.039999999999992"/>
    <x v="3"/>
    <n v="1"/>
    <m/>
  </r>
  <r>
    <x v="17"/>
    <x v="308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09"/>
    <x v="42"/>
    <s v="Mexico"/>
    <x v="0"/>
    <n v="40700"/>
    <s v="Revenues - Third Parties"/>
    <m/>
    <x v="73"/>
    <n v="2026"/>
    <n v="5"/>
    <s v="USD"/>
    <n v="88.978200000000001"/>
    <m/>
    <n v="88.978200000000001"/>
    <x v="3"/>
    <m/>
    <m/>
  </r>
  <r>
    <x v="17"/>
    <x v="309"/>
    <x v="42"/>
    <s v="Mexico"/>
    <x v="0"/>
    <n v="40700"/>
    <s v="Revenues - Third Parties"/>
    <m/>
    <x v="77"/>
    <n v="2026"/>
    <n v="5"/>
    <s v="USD"/>
    <n v="102.58199999999999"/>
    <m/>
    <n v="102.58199999999999"/>
    <x v="3"/>
    <m/>
    <m/>
  </r>
  <r>
    <x v="17"/>
    <x v="309"/>
    <x v="42"/>
    <s v="Mexico"/>
    <x v="0"/>
    <n v="40700"/>
    <s v="Revenues - Third Parties"/>
    <m/>
    <x v="74"/>
    <n v="2026"/>
    <n v="5"/>
    <s v="USD"/>
    <n v="32.64"/>
    <m/>
    <n v="32.64"/>
    <x v="3"/>
    <n v="1"/>
    <m/>
  </r>
  <r>
    <x v="17"/>
    <x v="309"/>
    <x v="42"/>
    <s v="Mexico"/>
    <x v="3"/>
    <n v="40700"/>
    <s v="Revenues - Third Parties"/>
    <m/>
    <x v="68"/>
    <n v="2026"/>
    <n v="5"/>
    <s v="USD"/>
    <n v="21.759999999999998"/>
    <m/>
    <n v="21.759999999999998"/>
    <x v="3"/>
    <n v="1"/>
    <m/>
  </r>
  <r>
    <x v="17"/>
    <x v="309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09"/>
    <x v="42"/>
    <s v="Mexico"/>
    <x v="2"/>
    <n v="40700"/>
    <s v="Revenues - Third Parties"/>
    <m/>
    <x v="8"/>
    <n v="2026"/>
    <n v="5"/>
    <s v="USD"/>
    <n v="2898.24"/>
    <m/>
    <n v="2898.24"/>
    <x v="3"/>
    <n v="1"/>
    <m/>
  </r>
  <r>
    <x v="17"/>
    <x v="309"/>
    <x v="42"/>
    <s v="Mexico"/>
    <x v="0"/>
    <n v="40700"/>
    <s v="Revenues - Third Parties"/>
    <m/>
    <x v="15"/>
    <n v="2026"/>
    <n v="5"/>
    <s v="USD"/>
    <n v="93.660399999999996"/>
    <m/>
    <n v="93.660399999999996"/>
    <x v="3"/>
    <m/>
    <m/>
  </r>
  <r>
    <x v="17"/>
    <x v="309"/>
    <x v="42"/>
    <s v="Mexico"/>
    <x v="0"/>
    <n v="40700"/>
    <s v="Revenues - Third Parties"/>
    <m/>
    <x v="79"/>
    <n v="2026"/>
    <n v="5"/>
    <s v="USD"/>
    <n v="196.23420000000002"/>
    <m/>
    <n v="196.23420000000002"/>
    <x v="3"/>
    <m/>
    <m/>
  </r>
  <r>
    <x v="17"/>
    <x v="309"/>
    <x v="42"/>
    <s v="Mexico"/>
    <x v="0"/>
    <n v="40700"/>
    <s v="Revenues - Third Parties"/>
    <m/>
    <x v="75"/>
    <n v="2026"/>
    <n v="5"/>
    <s v="USD"/>
    <n v="35.678200000000004"/>
    <m/>
    <n v="35.678200000000004"/>
    <x v="3"/>
    <m/>
    <m/>
  </r>
  <r>
    <x v="17"/>
    <x v="309"/>
    <x v="42"/>
    <s v="Mexico"/>
    <x v="3"/>
    <n v="40700"/>
    <s v="Revenues - Third Parties"/>
    <m/>
    <x v="25"/>
    <n v="2026"/>
    <n v="5"/>
    <s v="USD"/>
    <n v="178.39920000000001"/>
    <m/>
    <n v="178.39920000000001"/>
    <x v="3"/>
    <m/>
    <m/>
  </r>
  <r>
    <x v="17"/>
    <x v="310"/>
    <x v="42"/>
    <s v="Mexico"/>
    <x v="3"/>
    <n v="40700"/>
    <s v="Revenues - Third Parties"/>
    <m/>
    <x v="68"/>
    <n v="2026"/>
    <n v="5"/>
    <s v="USD"/>
    <n v="21.759999999999998"/>
    <m/>
    <n v="21.759999999999998"/>
    <x v="3"/>
    <n v="1"/>
    <m/>
  </r>
  <r>
    <x v="17"/>
    <x v="310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10"/>
    <x v="42"/>
    <s v="Mexico"/>
    <x v="2"/>
    <n v="40700"/>
    <s v="Revenues - Third Parties"/>
    <m/>
    <x v="23"/>
    <n v="2026"/>
    <n v="5"/>
    <s v="USD"/>
    <n v="307.14"/>
    <m/>
    <n v="307.14"/>
    <x v="3"/>
    <n v="1"/>
    <m/>
  </r>
  <r>
    <x v="17"/>
    <x v="310"/>
    <x v="42"/>
    <s v="Mexico"/>
    <x v="2"/>
    <n v="40700"/>
    <s v="Revenues - Third Parties"/>
    <m/>
    <x v="8"/>
    <n v="2026"/>
    <n v="5"/>
    <s v="USD"/>
    <n v="877.48"/>
    <m/>
    <n v="877.48"/>
    <x v="3"/>
    <n v="1"/>
    <m/>
  </r>
  <r>
    <x v="17"/>
    <x v="311"/>
    <x v="42"/>
    <s v="Mexico"/>
    <x v="0"/>
    <n v="40700"/>
    <s v="Revenues - Third Parties"/>
    <m/>
    <x v="77"/>
    <n v="2026"/>
    <n v="5"/>
    <s v="USD"/>
    <n v="102.58199999999999"/>
    <m/>
    <n v="102.58199999999999"/>
    <x v="3"/>
    <m/>
    <m/>
  </r>
  <r>
    <x v="17"/>
    <x v="311"/>
    <x v="42"/>
    <s v="Mexico"/>
    <x v="0"/>
    <n v="40700"/>
    <s v="Revenues - Third Parties"/>
    <m/>
    <x v="74"/>
    <n v="2026"/>
    <n v="5"/>
    <s v="USD"/>
    <n v="5331.2"/>
    <m/>
    <n v="5331.2"/>
    <x v="3"/>
    <n v="1"/>
    <m/>
  </r>
  <r>
    <x v="17"/>
    <x v="311"/>
    <x v="42"/>
    <s v="Mexico"/>
    <x v="0"/>
    <n v="40700"/>
    <s v="Revenues - Third Parties"/>
    <m/>
    <x v="80"/>
    <n v="2026"/>
    <n v="5"/>
    <s v="USD"/>
    <n v="624.38080000000002"/>
    <m/>
    <n v="624.38080000000002"/>
    <x v="3"/>
    <m/>
    <m/>
  </r>
  <r>
    <x v="17"/>
    <x v="311"/>
    <x v="42"/>
    <s v="Mexico"/>
    <x v="3"/>
    <n v="40700"/>
    <s v="Revenues - Third Parties"/>
    <m/>
    <x v="68"/>
    <n v="2026"/>
    <n v="5"/>
    <s v="USD"/>
    <n v="282.88"/>
    <m/>
    <n v="282.88"/>
    <x v="3"/>
    <n v="1"/>
    <m/>
  </r>
  <r>
    <x v="17"/>
    <x v="311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11"/>
    <x v="42"/>
    <s v="Mexico"/>
    <x v="0"/>
    <n v="40700"/>
    <s v="Revenues - Third Parties"/>
    <m/>
    <x v="57"/>
    <n v="2026"/>
    <n v="5"/>
    <s v="USD"/>
    <n v="60.876799999999996"/>
    <m/>
    <n v="60.876799999999996"/>
    <x v="3"/>
    <m/>
    <m/>
  </r>
  <r>
    <x v="17"/>
    <x v="311"/>
    <x v="42"/>
    <s v="Mexico"/>
    <x v="2"/>
    <n v="40700"/>
    <s v="Revenues - Third Parties"/>
    <m/>
    <x v="8"/>
    <n v="2026"/>
    <n v="5"/>
    <s v="USD"/>
    <n v="216230.3799999991"/>
    <m/>
    <n v="216230.3799999991"/>
    <x v="3"/>
    <n v="1"/>
    <m/>
  </r>
  <r>
    <x v="17"/>
    <x v="311"/>
    <x v="42"/>
    <s v="Mexico"/>
    <x v="0"/>
    <n v="40700"/>
    <s v="Revenues - Third Parties"/>
    <m/>
    <x v="15"/>
    <n v="2026"/>
    <n v="5"/>
    <s v="USD"/>
    <n v="22853.137600000002"/>
    <m/>
    <n v="22853.137600000002"/>
    <x v="3"/>
    <m/>
    <m/>
  </r>
  <r>
    <x v="17"/>
    <x v="311"/>
    <x v="42"/>
    <s v="Mexico"/>
    <x v="7"/>
    <n v="40700"/>
    <s v="Revenues - Third Parties"/>
    <m/>
    <x v="55"/>
    <n v="2026"/>
    <n v="5"/>
    <s v="USD"/>
    <n v="23700.28"/>
    <m/>
    <n v="23700.28"/>
    <x v="3"/>
    <n v="1"/>
    <m/>
  </r>
  <r>
    <x v="17"/>
    <x v="311"/>
    <x v="42"/>
    <s v="Mexico"/>
    <x v="0"/>
    <n v="40700"/>
    <s v="Revenues - Third Parties"/>
    <m/>
    <x v="78"/>
    <n v="2026"/>
    <n v="5"/>
    <s v="USD"/>
    <n v="196.23420000000002"/>
    <m/>
    <n v="196.23420000000002"/>
    <x v="3"/>
    <m/>
    <m/>
  </r>
  <r>
    <x v="17"/>
    <x v="311"/>
    <x v="42"/>
    <s v="Mexico"/>
    <x v="0"/>
    <n v="40700"/>
    <s v="Revenues - Third Parties"/>
    <m/>
    <x v="81"/>
    <n v="2026"/>
    <n v="5"/>
    <s v="USD"/>
    <n v="647.63599999999997"/>
    <m/>
    <n v="647.63599999999997"/>
    <x v="3"/>
    <m/>
    <m/>
  </r>
  <r>
    <x v="17"/>
    <x v="311"/>
    <x v="42"/>
    <s v="Mexico"/>
    <x v="0"/>
    <n v="40700"/>
    <s v="Revenues - Third Parties"/>
    <m/>
    <x v="75"/>
    <n v="2026"/>
    <n v="5"/>
    <s v="USD"/>
    <n v="8741.1589999999997"/>
    <m/>
    <n v="8741.1589999999997"/>
    <x v="3"/>
    <m/>
    <m/>
  </r>
  <r>
    <x v="17"/>
    <x v="312"/>
    <x v="42"/>
    <s v="Mexico"/>
    <x v="0"/>
    <n v="40700"/>
    <s v="Revenues - Third Parties"/>
    <m/>
    <x v="74"/>
    <n v="2026"/>
    <n v="5"/>
    <s v="USD"/>
    <n v="87.039999999999992"/>
    <m/>
    <n v="87.039999999999992"/>
    <x v="3"/>
    <n v="1"/>
    <m/>
  </r>
  <r>
    <x v="17"/>
    <x v="312"/>
    <x v="42"/>
    <s v="Mexico"/>
    <x v="3"/>
    <n v="40700"/>
    <s v="Revenues - Third Parties"/>
    <m/>
    <x v="68"/>
    <n v="2026"/>
    <n v="5"/>
    <s v="USD"/>
    <n v="522.24"/>
    <m/>
    <n v="522.24"/>
    <x v="3"/>
    <n v="1"/>
    <m/>
  </r>
  <r>
    <x v="17"/>
    <x v="312"/>
    <x v="42"/>
    <s v="Mexico"/>
    <x v="3"/>
    <n v="40700"/>
    <s v="Revenues - Third Parties"/>
    <m/>
    <x v="69"/>
    <n v="2026"/>
    <n v="5"/>
    <s v="USD"/>
    <n v="1873.1752000000001"/>
    <m/>
    <n v="1873.1752000000001"/>
    <x v="3"/>
    <m/>
    <m/>
  </r>
  <r>
    <x v="17"/>
    <x v="312"/>
    <x v="42"/>
    <s v="Mexico"/>
    <x v="2"/>
    <n v="40700"/>
    <s v="Revenues - Third Parties"/>
    <m/>
    <x v="8"/>
    <n v="2026"/>
    <n v="5"/>
    <s v="USD"/>
    <n v="5038.84"/>
    <m/>
    <n v="5038.84"/>
    <x v="3"/>
    <n v="1"/>
    <m/>
  </r>
  <r>
    <x v="17"/>
    <x v="312"/>
    <x v="42"/>
    <s v="Mexico"/>
    <x v="0"/>
    <n v="40700"/>
    <s v="Revenues - Third Parties"/>
    <m/>
    <x v="15"/>
    <n v="2026"/>
    <n v="5"/>
    <s v="USD"/>
    <n v="280.9812"/>
    <m/>
    <n v="280.9812"/>
    <x v="3"/>
    <m/>
    <m/>
  </r>
  <r>
    <x v="17"/>
    <x v="312"/>
    <x v="42"/>
    <s v="Mexico"/>
    <x v="0"/>
    <n v="40700"/>
    <s v="Revenues - Third Parties"/>
    <m/>
    <x v="75"/>
    <n v="2026"/>
    <n v="5"/>
    <s v="USD"/>
    <n v="142.71280000000002"/>
    <m/>
    <n v="142.71280000000002"/>
    <x v="3"/>
    <m/>
    <m/>
  </r>
  <r>
    <x v="17"/>
    <x v="313"/>
    <x v="42"/>
    <s v="Mexico"/>
    <x v="0"/>
    <n v="40700"/>
    <s v="Revenues - Third Parties"/>
    <m/>
    <x v="74"/>
    <n v="2026"/>
    <n v="5"/>
    <s v="USD"/>
    <n v="87.039999999999992"/>
    <m/>
    <n v="87.039999999999992"/>
    <x v="3"/>
    <n v="1"/>
    <m/>
  </r>
  <r>
    <x v="17"/>
    <x v="313"/>
    <x v="42"/>
    <s v="Mexico"/>
    <x v="2"/>
    <n v="40700"/>
    <s v="Revenues - Third Parties"/>
    <m/>
    <x v="23"/>
    <n v="2026"/>
    <n v="5"/>
    <s v="USD"/>
    <n v="114.1"/>
    <m/>
    <n v="114.1"/>
    <x v="3"/>
    <n v="1"/>
    <m/>
  </r>
  <r>
    <x v="17"/>
    <x v="313"/>
    <x v="42"/>
    <s v="Mexico"/>
    <x v="2"/>
    <n v="40700"/>
    <s v="Revenues - Third Parties"/>
    <m/>
    <x v="8"/>
    <n v="2026"/>
    <n v="5"/>
    <s v="USD"/>
    <n v="4880.62"/>
    <m/>
    <n v="4880.62"/>
    <x v="3"/>
    <n v="1"/>
    <m/>
  </r>
  <r>
    <x v="17"/>
    <x v="313"/>
    <x v="42"/>
    <s v="Mexico"/>
    <x v="0"/>
    <n v="40700"/>
    <s v="Revenues - Third Parties"/>
    <m/>
    <x v="15"/>
    <n v="2026"/>
    <n v="5"/>
    <s v="USD"/>
    <n v="374.64159999999998"/>
    <m/>
    <n v="374.64159999999998"/>
    <x v="3"/>
    <m/>
    <m/>
  </r>
  <r>
    <x v="17"/>
    <x v="313"/>
    <x v="42"/>
    <s v="Mexico"/>
    <x v="3"/>
    <n v="40700"/>
    <s v="Revenues - Third Parties"/>
    <m/>
    <x v="82"/>
    <n v="2026"/>
    <n v="5"/>
    <s v="USD"/>
    <n v="63.599199999999996"/>
    <m/>
    <n v="63.599199999999996"/>
    <x v="3"/>
    <m/>
    <m/>
  </r>
  <r>
    <x v="17"/>
    <x v="313"/>
    <x v="42"/>
    <s v="Mexico"/>
    <x v="0"/>
    <n v="40700"/>
    <s v="Revenues - Third Parties"/>
    <m/>
    <x v="75"/>
    <n v="2026"/>
    <n v="5"/>
    <s v="USD"/>
    <n v="142.71280000000002"/>
    <m/>
    <n v="142.71280000000002"/>
    <x v="3"/>
    <m/>
    <m/>
  </r>
  <r>
    <x v="17"/>
    <x v="313"/>
    <x v="42"/>
    <s v="Mexico"/>
    <x v="3"/>
    <n v="40700"/>
    <s v="Revenues - Third Parties"/>
    <m/>
    <x v="25"/>
    <n v="2026"/>
    <n v="5"/>
    <s v="USD"/>
    <n v="178.39920000000001"/>
    <m/>
    <n v="178.39920000000001"/>
    <x v="3"/>
    <m/>
    <m/>
  </r>
  <r>
    <x v="17"/>
    <x v="314"/>
    <x v="42"/>
    <s v="Mexico"/>
    <x v="0"/>
    <n v="40700"/>
    <s v="Revenues - Third Parties"/>
    <m/>
    <x v="76"/>
    <n v="2026"/>
    <n v="5"/>
    <s v="USD"/>
    <n v="1123.9248"/>
    <m/>
    <n v="1123.9248"/>
    <x v="3"/>
    <m/>
    <m/>
  </r>
  <r>
    <x v="17"/>
    <x v="314"/>
    <x v="42"/>
    <s v="Mexico"/>
    <x v="0"/>
    <n v="40700"/>
    <s v="Revenues - Third Parties"/>
    <m/>
    <x v="73"/>
    <n v="2026"/>
    <n v="5"/>
    <s v="USD"/>
    <n v="177.9564"/>
    <m/>
    <n v="177.9564"/>
    <x v="3"/>
    <m/>
    <m/>
  </r>
  <r>
    <x v="17"/>
    <x v="314"/>
    <x v="42"/>
    <s v="Mexico"/>
    <x v="0"/>
    <n v="40700"/>
    <s v="Revenues - Third Parties"/>
    <m/>
    <x v="74"/>
    <n v="2026"/>
    <n v="5"/>
    <s v="USD"/>
    <n v="304.64"/>
    <m/>
    <n v="304.64"/>
    <x v="3"/>
    <n v="1"/>
    <m/>
  </r>
  <r>
    <x v="17"/>
    <x v="314"/>
    <x v="42"/>
    <s v="Mexico"/>
    <x v="3"/>
    <n v="40700"/>
    <s v="Revenues - Third Parties"/>
    <m/>
    <x v="68"/>
    <n v="2026"/>
    <n v="5"/>
    <s v="USD"/>
    <n v="87.039999999999992"/>
    <m/>
    <n v="87.039999999999992"/>
    <x v="3"/>
    <n v="1"/>
    <m/>
  </r>
  <r>
    <x v="17"/>
    <x v="314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14"/>
    <x v="42"/>
    <s v="Mexico"/>
    <x v="2"/>
    <n v="40700"/>
    <s v="Revenues - Third Parties"/>
    <m/>
    <x v="23"/>
    <n v="2026"/>
    <n v="5"/>
    <s v="USD"/>
    <n v="1649.8"/>
    <m/>
    <n v="1649.8"/>
    <x v="3"/>
    <n v="1"/>
    <m/>
  </r>
  <r>
    <x v="17"/>
    <x v="314"/>
    <x v="42"/>
    <s v="Mexico"/>
    <x v="2"/>
    <n v="40700"/>
    <s v="Revenues - Third Parties"/>
    <m/>
    <x v="8"/>
    <n v="2026"/>
    <n v="5"/>
    <s v="USD"/>
    <n v="11583.859999999999"/>
    <m/>
    <n v="11583.859999999999"/>
    <x v="3"/>
    <n v="1"/>
    <m/>
  </r>
  <r>
    <x v="17"/>
    <x v="314"/>
    <x v="42"/>
    <s v="Mexico"/>
    <x v="3"/>
    <n v="40700"/>
    <s v="Revenues - Third Parties"/>
    <m/>
    <x v="82"/>
    <n v="2026"/>
    <n v="5"/>
    <s v="USD"/>
    <n v="47.699400000000004"/>
    <m/>
    <n v="47.699400000000004"/>
    <x v="3"/>
    <m/>
    <m/>
  </r>
  <r>
    <x v="17"/>
    <x v="314"/>
    <x v="42"/>
    <s v="Mexico"/>
    <x v="0"/>
    <n v="40700"/>
    <s v="Revenues - Third Parties"/>
    <m/>
    <x v="75"/>
    <n v="2026"/>
    <n v="5"/>
    <s v="USD"/>
    <n v="463.81659999999999"/>
    <m/>
    <n v="463.81659999999999"/>
    <x v="3"/>
    <m/>
    <m/>
  </r>
  <r>
    <x v="17"/>
    <x v="314"/>
    <x v="42"/>
    <s v="Mexico"/>
    <x v="3"/>
    <n v="40700"/>
    <s v="Revenues - Third Parties"/>
    <m/>
    <x v="25"/>
    <n v="2026"/>
    <n v="5"/>
    <s v="USD"/>
    <n v="1070.3951999999999"/>
    <m/>
    <n v="1070.3951999999999"/>
    <x v="3"/>
    <m/>
    <m/>
  </r>
  <r>
    <x v="17"/>
    <x v="315"/>
    <x v="42"/>
    <s v="Mexico"/>
    <x v="0"/>
    <n v="40700"/>
    <s v="Revenues - Third Parties"/>
    <m/>
    <x v="74"/>
    <n v="2026"/>
    <n v="5"/>
    <s v="USD"/>
    <n v="21.759999999999998"/>
    <m/>
    <n v="21.759999999999998"/>
    <x v="3"/>
    <n v="1"/>
    <m/>
  </r>
  <r>
    <x v="17"/>
    <x v="315"/>
    <x v="42"/>
    <s v="Mexico"/>
    <x v="2"/>
    <n v="40700"/>
    <s v="Revenues - Third Parties"/>
    <m/>
    <x v="23"/>
    <n v="2026"/>
    <n v="5"/>
    <s v="USD"/>
    <n v="448.84000000000003"/>
    <m/>
    <n v="448.84000000000003"/>
    <x v="3"/>
    <n v="1"/>
    <m/>
  </r>
  <r>
    <x v="17"/>
    <x v="315"/>
    <x v="42"/>
    <s v="Mexico"/>
    <x v="0"/>
    <n v="40700"/>
    <s v="Revenues - Third Parties"/>
    <m/>
    <x v="15"/>
    <n v="2026"/>
    <n v="5"/>
    <s v="USD"/>
    <n v="93.660399999999996"/>
    <m/>
    <n v="93.660399999999996"/>
    <x v="3"/>
    <m/>
    <m/>
  </r>
  <r>
    <x v="17"/>
    <x v="315"/>
    <x v="42"/>
    <s v="Mexico"/>
    <x v="3"/>
    <n v="40700"/>
    <s v="Revenues - Third Parties"/>
    <m/>
    <x v="82"/>
    <n v="2026"/>
    <n v="5"/>
    <s v="USD"/>
    <n v="72.684799999999996"/>
    <m/>
    <n v="72.684799999999996"/>
    <x v="3"/>
    <m/>
    <m/>
  </r>
  <r>
    <x v="17"/>
    <x v="315"/>
    <x v="42"/>
    <s v="Mexico"/>
    <x v="0"/>
    <n v="40700"/>
    <s v="Revenues - Third Parties"/>
    <m/>
    <x v="75"/>
    <n v="2026"/>
    <n v="5"/>
    <s v="USD"/>
    <n v="35.678200000000004"/>
    <m/>
    <n v="35.678200000000004"/>
    <x v="3"/>
    <m/>
    <m/>
  </r>
  <r>
    <x v="17"/>
    <x v="315"/>
    <x v="42"/>
    <s v="Mexico"/>
    <x v="3"/>
    <n v="40700"/>
    <s v="Revenues - Third Parties"/>
    <m/>
    <x v="25"/>
    <n v="2026"/>
    <n v="5"/>
    <s v="USD"/>
    <n v="356.79840000000002"/>
    <m/>
    <n v="356.79840000000002"/>
    <x v="3"/>
    <m/>
    <m/>
  </r>
  <r>
    <x v="17"/>
    <x v="316"/>
    <x v="42"/>
    <s v="Mexico"/>
    <x v="3"/>
    <n v="40700"/>
    <s v="Revenues - Third Parties"/>
    <m/>
    <x v="68"/>
    <n v="2026"/>
    <n v="5"/>
    <s v="USD"/>
    <n v="152.32"/>
    <m/>
    <n v="152.32"/>
    <x v="3"/>
    <n v="1"/>
    <m/>
  </r>
  <r>
    <x v="17"/>
    <x v="316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16"/>
    <x v="42"/>
    <s v="Mexico"/>
    <x v="2"/>
    <n v="40700"/>
    <s v="Revenues - Third Parties"/>
    <m/>
    <x v="23"/>
    <n v="2026"/>
    <n v="5"/>
    <s v="USD"/>
    <n v="2475.2400000000002"/>
    <m/>
    <n v="2475.2400000000002"/>
    <x v="3"/>
    <n v="1"/>
    <m/>
  </r>
  <r>
    <x v="17"/>
    <x v="316"/>
    <x v="42"/>
    <s v="Mexico"/>
    <x v="3"/>
    <n v="40700"/>
    <s v="Revenues - Third Parties"/>
    <m/>
    <x v="82"/>
    <n v="2026"/>
    <n v="5"/>
    <s v="USD"/>
    <n v="36.342399999999998"/>
    <m/>
    <n v="36.342399999999998"/>
    <x v="3"/>
    <m/>
    <m/>
  </r>
  <r>
    <x v="17"/>
    <x v="316"/>
    <x v="42"/>
    <s v="Mexico"/>
    <x v="3"/>
    <n v="40700"/>
    <s v="Revenues - Third Parties"/>
    <m/>
    <x v="25"/>
    <n v="2026"/>
    <n v="5"/>
    <s v="USD"/>
    <n v="2140.7903999999999"/>
    <m/>
    <n v="2140.7903999999999"/>
    <x v="3"/>
    <m/>
    <m/>
  </r>
  <r>
    <x v="17"/>
    <x v="317"/>
    <x v="42"/>
    <s v="Mexico"/>
    <x v="3"/>
    <n v="40700"/>
    <s v="Revenues - Third Parties"/>
    <m/>
    <x v="68"/>
    <n v="2026"/>
    <n v="5"/>
    <s v="USD"/>
    <n v="2894.08"/>
    <m/>
    <n v="2894.08"/>
    <x v="3"/>
    <n v="1"/>
    <m/>
  </r>
  <r>
    <x v="17"/>
    <x v="317"/>
    <x v="42"/>
    <s v="Mexico"/>
    <x v="3"/>
    <n v="40700"/>
    <s v="Revenues - Third Parties"/>
    <m/>
    <x v="69"/>
    <n v="2026"/>
    <n v="5"/>
    <s v="USD"/>
    <n v="3746.3504000000003"/>
    <m/>
    <n v="3746.3504000000003"/>
    <x v="3"/>
    <m/>
    <m/>
  </r>
  <r>
    <x v="17"/>
    <x v="317"/>
    <x v="42"/>
    <s v="Mexico"/>
    <x v="2"/>
    <n v="40700"/>
    <s v="Revenues - Third Parties"/>
    <m/>
    <x v="23"/>
    <n v="2026"/>
    <n v="5"/>
    <s v="USD"/>
    <n v="2989.64"/>
    <m/>
    <n v="2989.64"/>
    <x v="3"/>
    <n v="1"/>
    <m/>
  </r>
  <r>
    <x v="17"/>
    <x v="317"/>
    <x v="42"/>
    <s v="Mexico"/>
    <x v="3"/>
    <n v="40700"/>
    <s v="Revenues - Third Parties"/>
    <m/>
    <x v="25"/>
    <n v="2026"/>
    <n v="5"/>
    <s v="USD"/>
    <n v="891.99599999999987"/>
    <m/>
    <n v="891.99599999999987"/>
    <x v="3"/>
    <m/>
    <m/>
  </r>
  <r>
    <x v="17"/>
    <x v="318"/>
    <x v="42"/>
    <s v="Mexico"/>
    <x v="3"/>
    <n v="40700"/>
    <s v="Revenues - Third Parties"/>
    <m/>
    <x v="68"/>
    <n v="2026"/>
    <n v="5"/>
    <s v="USD"/>
    <n v="87.039999999999992"/>
    <m/>
    <n v="87.039999999999992"/>
    <x v="3"/>
    <n v="1"/>
    <m/>
  </r>
  <r>
    <x v="17"/>
    <x v="318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18"/>
    <x v="42"/>
    <s v="Mexico"/>
    <x v="2"/>
    <n v="40700"/>
    <s v="Revenues - Third Parties"/>
    <m/>
    <x v="23"/>
    <n v="2026"/>
    <n v="5"/>
    <s v="USD"/>
    <n v="307.14"/>
    <m/>
    <n v="307.14"/>
    <x v="3"/>
    <n v="1"/>
    <m/>
  </r>
  <r>
    <x v="17"/>
    <x v="318"/>
    <x v="42"/>
    <s v="Mexico"/>
    <x v="2"/>
    <n v="40700"/>
    <s v="Revenues - Third Parties"/>
    <m/>
    <x v="8"/>
    <n v="2026"/>
    <n v="5"/>
    <s v="USD"/>
    <n v="896.28"/>
    <m/>
    <n v="896.28"/>
    <x v="3"/>
    <n v="1"/>
    <m/>
  </r>
  <r>
    <x v="17"/>
    <x v="318"/>
    <x v="42"/>
    <s v="Mexico"/>
    <x v="0"/>
    <n v="40700"/>
    <s v="Revenues - Third Parties"/>
    <m/>
    <x v="28"/>
    <n v="2026"/>
    <n v="5"/>
    <s v="USD"/>
    <n v="655.6228000000001"/>
    <m/>
    <n v="655.6228000000001"/>
    <x v="3"/>
    <m/>
    <m/>
  </r>
  <r>
    <x v="17"/>
    <x v="319"/>
    <x v="42"/>
    <s v="Mexico"/>
    <x v="3"/>
    <n v="40700"/>
    <s v="Revenues - Third Parties"/>
    <m/>
    <x v="68"/>
    <n v="2026"/>
    <n v="5"/>
    <s v="USD"/>
    <n v="43.519999999999996"/>
    <m/>
    <n v="43.519999999999996"/>
    <x v="3"/>
    <n v="1"/>
    <m/>
  </r>
  <r>
    <x v="17"/>
    <x v="319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19"/>
    <x v="42"/>
    <s v="Mexico"/>
    <x v="2"/>
    <n v="40700"/>
    <s v="Revenues - Third Parties"/>
    <m/>
    <x v="23"/>
    <n v="2026"/>
    <n v="5"/>
    <s v="USD"/>
    <n v="307.14"/>
    <m/>
    <n v="307.14"/>
    <x v="3"/>
    <n v="1"/>
    <m/>
  </r>
  <r>
    <x v="17"/>
    <x v="319"/>
    <x v="42"/>
    <s v="Mexico"/>
    <x v="3"/>
    <n v="40700"/>
    <s v="Revenues - Third Parties"/>
    <m/>
    <x v="25"/>
    <n v="2026"/>
    <n v="5"/>
    <s v="USD"/>
    <n v="178.39920000000001"/>
    <m/>
    <n v="178.39920000000001"/>
    <x v="3"/>
    <m/>
    <m/>
  </r>
  <r>
    <x v="17"/>
    <x v="320"/>
    <x v="42"/>
    <s v="Mexico"/>
    <x v="0"/>
    <n v="40700"/>
    <s v="Revenues - Third Parties"/>
    <m/>
    <x v="74"/>
    <n v="2026"/>
    <n v="5"/>
    <s v="USD"/>
    <n v="108.8"/>
    <m/>
    <n v="108.8"/>
    <x v="3"/>
    <n v="1"/>
    <m/>
  </r>
  <r>
    <x v="17"/>
    <x v="320"/>
    <x v="42"/>
    <s v="Mexico"/>
    <x v="2"/>
    <n v="40700"/>
    <s v="Revenues - Third Parties"/>
    <m/>
    <x v="23"/>
    <n v="2026"/>
    <n v="5"/>
    <s v="USD"/>
    <n v="911.38000000000011"/>
    <m/>
    <n v="911.38000000000011"/>
    <x v="3"/>
    <n v="1"/>
    <m/>
  </r>
  <r>
    <x v="17"/>
    <x v="320"/>
    <x v="42"/>
    <s v="Mexico"/>
    <x v="2"/>
    <n v="40700"/>
    <s v="Revenues - Third Parties"/>
    <m/>
    <x v="8"/>
    <n v="2026"/>
    <n v="5"/>
    <s v="USD"/>
    <n v="3605.16"/>
    <m/>
    <n v="3605.16"/>
    <x v="3"/>
    <n v="1"/>
    <m/>
  </r>
  <r>
    <x v="17"/>
    <x v="320"/>
    <x v="42"/>
    <s v="Mexico"/>
    <x v="0"/>
    <n v="40700"/>
    <s v="Revenues - Third Parties"/>
    <m/>
    <x v="15"/>
    <n v="2026"/>
    <n v="5"/>
    <s v="USD"/>
    <n v="468.30200000000002"/>
    <m/>
    <n v="468.30200000000002"/>
    <x v="3"/>
    <m/>
    <m/>
  </r>
  <r>
    <x v="17"/>
    <x v="320"/>
    <x v="42"/>
    <s v="Mexico"/>
    <x v="0"/>
    <n v="40700"/>
    <s v="Revenues - Third Parties"/>
    <m/>
    <x v="75"/>
    <n v="2026"/>
    <n v="5"/>
    <s v="USD"/>
    <n v="178.39099999999999"/>
    <m/>
    <n v="178.39099999999999"/>
    <x v="3"/>
    <m/>
    <m/>
  </r>
  <r>
    <x v="17"/>
    <x v="320"/>
    <x v="42"/>
    <s v="Mexico"/>
    <x v="3"/>
    <n v="40700"/>
    <s v="Revenues - Third Parties"/>
    <m/>
    <x v="25"/>
    <n v="2026"/>
    <n v="5"/>
    <s v="USD"/>
    <n v="535.19759999999997"/>
    <m/>
    <n v="535.19759999999997"/>
    <x v="3"/>
    <m/>
    <m/>
  </r>
  <r>
    <x v="17"/>
    <x v="321"/>
    <x v="42"/>
    <s v="Mexico"/>
    <x v="3"/>
    <n v="40700"/>
    <s v="Revenues - Third Parties"/>
    <m/>
    <x v="68"/>
    <n v="2026"/>
    <n v="5"/>
    <s v="USD"/>
    <n v="174.07999999999998"/>
    <m/>
    <n v="174.07999999999998"/>
    <x v="3"/>
    <n v="1"/>
    <m/>
  </r>
  <r>
    <x v="17"/>
    <x v="321"/>
    <x v="42"/>
    <s v="Mexico"/>
    <x v="3"/>
    <n v="40700"/>
    <s v="Revenues - Third Parties"/>
    <m/>
    <x v="69"/>
    <n v="2026"/>
    <n v="5"/>
    <s v="USD"/>
    <n v="936.58760000000007"/>
    <m/>
    <n v="936.58760000000007"/>
    <x v="3"/>
    <m/>
    <m/>
  </r>
  <r>
    <x v="17"/>
    <x v="322"/>
    <x v="42"/>
    <s v="Mexico"/>
    <x v="0"/>
    <n v="40700"/>
    <s v="Revenues - Third Parties"/>
    <m/>
    <x v="76"/>
    <n v="2026"/>
    <n v="5"/>
    <s v="USD"/>
    <n v="561.9624"/>
    <m/>
    <n v="561.9624"/>
    <x v="3"/>
    <m/>
    <m/>
  </r>
  <r>
    <x v="17"/>
    <x v="322"/>
    <x v="42"/>
    <s v="Mexico"/>
    <x v="0"/>
    <n v="40700"/>
    <s v="Revenues - Third Parties"/>
    <m/>
    <x v="73"/>
    <n v="2026"/>
    <n v="5"/>
    <s v="USD"/>
    <n v="177.9564"/>
    <m/>
    <n v="177.9564"/>
    <x v="3"/>
    <m/>
    <m/>
  </r>
  <r>
    <x v="17"/>
    <x v="322"/>
    <x v="42"/>
    <s v="Mexico"/>
    <x v="0"/>
    <n v="40700"/>
    <s v="Revenues - Third Parties"/>
    <m/>
    <x v="74"/>
    <n v="2026"/>
    <n v="5"/>
    <s v="USD"/>
    <n v="152.32"/>
    <m/>
    <n v="152.32"/>
    <x v="3"/>
    <n v="1"/>
    <m/>
  </r>
  <r>
    <x v="17"/>
    <x v="322"/>
    <x v="42"/>
    <s v="Mexico"/>
    <x v="2"/>
    <n v="40700"/>
    <s v="Revenues - Third Parties"/>
    <m/>
    <x v="8"/>
    <n v="2026"/>
    <n v="5"/>
    <s v="USD"/>
    <n v="4569.42"/>
    <m/>
    <n v="4569.42"/>
    <x v="3"/>
    <n v="1"/>
    <m/>
  </r>
  <r>
    <x v="17"/>
    <x v="322"/>
    <x v="42"/>
    <s v="Mexico"/>
    <x v="0"/>
    <n v="40700"/>
    <s v="Revenues - Third Parties"/>
    <m/>
    <x v="83"/>
    <n v="2026"/>
    <n v="5"/>
    <s v="USD"/>
    <n v="133.79939999999999"/>
    <m/>
    <n v="133.79939999999999"/>
    <x v="3"/>
    <m/>
    <m/>
  </r>
  <r>
    <x v="17"/>
    <x v="322"/>
    <x v="42"/>
    <s v="Mexico"/>
    <x v="0"/>
    <n v="40700"/>
    <s v="Revenues - Third Parties"/>
    <m/>
    <x v="75"/>
    <n v="2026"/>
    <n v="5"/>
    <s v="USD"/>
    <n v="214.0692"/>
    <m/>
    <n v="214.0692"/>
    <x v="3"/>
    <m/>
    <m/>
  </r>
  <r>
    <x v="17"/>
    <x v="323"/>
    <x v="42"/>
    <s v="Mexico"/>
    <x v="2"/>
    <n v="40700"/>
    <s v="Revenues - Third Parties"/>
    <m/>
    <x v="23"/>
    <n v="2026"/>
    <n v="5"/>
    <s v="USD"/>
    <n v="1053.02"/>
    <m/>
    <n v="1053.02"/>
    <x v="3"/>
    <n v="1"/>
    <m/>
  </r>
  <r>
    <x v="17"/>
    <x v="323"/>
    <x v="42"/>
    <s v="Mexico"/>
    <x v="3"/>
    <n v="40700"/>
    <s v="Revenues - Third Parties"/>
    <m/>
    <x v="25"/>
    <n v="2026"/>
    <n v="5"/>
    <s v="USD"/>
    <n v="535.19759999999997"/>
    <m/>
    <n v="535.19759999999997"/>
    <x v="3"/>
    <m/>
    <m/>
  </r>
  <r>
    <x v="17"/>
    <x v="324"/>
    <x v="42"/>
    <s v="Mexico"/>
    <x v="0"/>
    <n v="40700"/>
    <s v="Revenues - Third Parties"/>
    <m/>
    <x v="77"/>
    <n v="2026"/>
    <n v="5"/>
    <s v="USD"/>
    <n v="102.58199999999999"/>
    <m/>
    <n v="102.58199999999999"/>
    <x v="3"/>
    <m/>
    <m/>
  </r>
  <r>
    <x v="17"/>
    <x v="324"/>
    <x v="42"/>
    <s v="Mexico"/>
    <x v="0"/>
    <n v="40700"/>
    <s v="Revenues - Third Parties"/>
    <m/>
    <x v="74"/>
    <n v="2026"/>
    <n v="5"/>
    <s v="USD"/>
    <n v="43.519999999999996"/>
    <m/>
    <n v="43.519999999999996"/>
    <x v="3"/>
    <n v="1"/>
    <m/>
  </r>
  <r>
    <x v="17"/>
    <x v="324"/>
    <x v="42"/>
    <s v="Mexico"/>
    <x v="0"/>
    <n v="40700"/>
    <s v="Revenues - Third Parties"/>
    <m/>
    <x v="80"/>
    <n v="2026"/>
    <n v="5"/>
    <s v="USD"/>
    <n v="312.19040000000001"/>
    <m/>
    <n v="312.19040000000001"/>
    <x v="3"/>
    <m/>
    <m/>
  </r>
  <r>
    <x v="17"/>
    <x v="324"/>
    <x v="42"/>
    <s v="Mexico"/>
    <x v="2"/>
    <n v="40700"/>
    <s v="Revenues - Third Parties"/>
    <m/>
    <x v="8"/>
    <n v="2026"/>
    <n v="5"/>
    <s v="USD"/>
    <n v="14183.92"/>
    <m/>
    <n v="14183.92"/>
    <x v="3"/>
    <n v="1"/>
    <m/>
  </r>
  <r>
    <x v="17"/>
    <x v="324"/>
    <x v="42"/>
    <s v="Mexico"/>
    <x v="0"/>
    <n v="40700"/>
    <s v="Revenues - Third Parties"/>
    <m/>
    <x v="15"/>
    <n v="2026"/>
    <n v="5"/>
    <s v="USD"/>
    <n v="187.32079999999999"/>
    <m/>
    <n v="187.32079999999999"/>
    <x v="3"/>
    <m/>
    <m/>
  </r>
  <r>
    <x v="17"/>
    <x v="324"/>
    <x v="42"/>
    <s v="Mexico"/>
    <x v="7"/>
    <n v="40700"/>
    <s v="Revenues - Third Parties"/>
    <m/>
    <x v="55"/>
    <n v="2026"/>
    <n v="5"/>
    <s v="USD"/>
    <n v="1391.52"/>
    <m/>
    <n v="1391.52"/>
    <x v="3"/>
    <n v="1"/>
    <m/>
  </r>
  <r>
    <x v="17"/>
    <x v="324"/>
    <x v="42"/>
    <s v="Mexico"/>
    <x v="0"/>
    <n v="40700"/>
    <s v="Revenues - Third Parties"/>
    <m/>
    <x v="78"/>
    <n v="2026"/>
    <n v="5"/>
    <s v="USD"/>
    <n v="196.23420000000002"/>
    <m/>
    <n v="196.23420000000002"/>
    <x v="3"/>
    <m/>
    <m/>
  </r>
  <r>
    <x v="17"/>
    <x v="324"/>
    <x v="42"/>
    <s v="Mexico"/>
    <x v="0"/>
    <n v="40700"/>
    <s v="Revenues - Third Parties"/>
    <m/>
    <x v="75"/>
    <n v="2026"/>
    <n v="5"/>
    <s v="USD"/>
    <n v="71.356400000000008"/>
    <m/>
    <n v="71.356400000000008"/>
    <x v="3"/>
    <m/>
    <m/>
  </r>
  <r>
    <x v="17"/>
    <x v="325"/>
    <x v="42"/>
    <s v="Mexico"/>
    <x v="0"/>
    <n v="40700"/>
    <s v="Revenues - Third Parties"/>
    <m/>
    <x v="74"/>
    <n v="2026"/>
    <n v="5"/>
    <s v="USD"/>
    <n v="1544.96"/>
    <m/>
    <n v="1544.96"/>
    <x v="3"/>
    <n v="1"/>
    <m/>
  </r>
  <r>
    <x v="17"/>
    <x v="325"/>
    <x v="42"/>
    <s v="Mexico"/>
    <x v="3"/>
    <n v="40700"/>
    <s v="Revenues - Third Parties"/>
    <m/>
    <x v="68"/>
    <n v="2026"/>
    <n v="5"/>
    <s v="USD"/>
    <n v="1697.2800000000002"/>
    <m/>
    <n v="1697.2800000000002"/>
    <x v="3"/>
    <n v="1"/>
    <m/>
  </r>
  <r>
    <x v="17"/>
    <x v="325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25"/>
    <x v="42"/>
    <s v="Mexico"/>
    <x v="2"/>
    <n v="40700"/>
    <s v="Revenues - Third Parties"/>
    <m/>
    <x v="23"/>
    <n v="2026"/>
    <n v="5"/>
    <s v="USD"/>
    <n v="3843.5"/>
    <m/>
    <n v="3843.5"/>
    <x v="3"/>
    <n v="1"/>
    <m/>
  </r>
  <r>
    <x v="17"/>
    <x v="325"/>
    <x v="42"/>
    <s v="Mexico"/>
    <x v="2"/>
    <n v="40700"/>
    <s v="Revenues - Third Parties"/>
    <m/>
    <x v="8"/>
    <n v="2026"/>
    <n v="5"/>
    <s v="USD"/>
    <n v="69110.8"/>
    <m/>
    <n v="69110.8"/>
    <x v="3"/>
    <n v="1"/>
    <m/>
  </r>
  <r>
    <x v="17"/>
    <x v="325"/>
    <x v="42"/>
    <s v="Mexico"/>
    <x v="0"/>
    <n v="40700"/>
    <s v="Revenues - Third Parties"/>
    <m/>
    <x v="15"/>
    <n v="2026"/>
    <n v="5"/>
    <s v="USD"/>
    <n v="6368.9071999999996"/>
    <m/>
    <n v="6368.9071999999996"/>
    <x v="3"/>
    <m/>
    <m/>
  </r>
  <r>
    <x v="17"/>
    <x v="325"/>
    <x v="42"/>
    <s v="Mexico"/>
    <x v="3"/>
    <n v="40700"/>
    <s v="Revenues - Third Parties"/>
    <m/>
    <x v="82"/>
    <n v="2026"/>
    <n v="5"/>
    <s v="USD"/>
    <n v="9.0855999999999995"/>
    <m/>
    <n v="9.0855999999999995"/>
    <x v="3"/>
    <m/>
    <m/>
  </r>
  <r>
    <x v="17"/>
    <x v="325"/>
    <x v="42"/>
    <s v="Mexico"/>
    <x v="0"/>
    <n v="40700"/>
    <s v="Revenues - Third Parties"/>
    <m/>
    <x v="75"/>
    <n v="2026"/>
    <n v="5"/>
    <s v="USD"/>
    <n v="2533.1522"/>
    <m/>
    <n v="2533.1522"/>
    <x v="3"/>
    <m/>
    <m/>
  </r>
  <r>
    <x v="17"/>
    <x v="325"/>
    <x v="42"/>
    <s v="Mexico"/>
    <x v="3"/>
    <n v="40700"/>
    <s v="Revenues - Third Parties"/>
    <m/>
    <x v="25"/>
    <n v="2026"/>
    <n v="5"/>
    <s v="USD"/>
    <n v="1070.3951999999999"/>
    <m/>
    <n v="1070.3951999999999"/>
    <x v="3"/>
    <m/>
    <m/>
  </r>
  <r>
    <x v="17"/>
    <x v="326"/>
    <x v="42"/>
    <s v="Mexico"/>
    <x v="0"/>
    <n v="40700"/>
    <s v="Revenues - Third Parties"/>
    <m/>
    <x v="74"/>
    <n v="2026"/>
    <n v="5"/>
    <s v="USD"/>
    <n v="674.56"/>
    <m/>
    <n v="674.56"/>
    <x v="3"/>
    <n v="1"/>
    <m/>
  </r>
  <r>
    <x v="17"/>
    <x v="326"/>
    <x v="42"/>
    <s v="Mexico"/>
    <x v="3"/>
    <n v="40700"/>
    <s v="Revenues - Third Parties"/>
    <m/>
    <x v="68"/>
    <n v="2026"/>
    <n v="5"/>
    <s v="USD"/>
    <n v="217.6"/>
    <m/>
    <n v="217.6"/>
    <x v="3"/>
    <n v="1"/>
    <m/>
  </r>
  <r>
    <x v="17"/>
    <x v="326"/>
    <x v="42"/>
    <s v="Mexico"/>
    <x v="3"/>
    <n v="40700"/>
    <s v="Revenues - Third Parties"/>
    <m/>
    <x v="69"/>
    <n v="2026"/>
    <n v="5"/>
    <s v="USD"/>
    <n v="936.58760000000007"/>
    <m/>
    <n v="936.58760000000007"/>
    <x v="3"/>
    <m/>
    <m/>
  </r>
  <r>
    <x v="17"/>
    <x v="326"/>
    <x v="42"/>
    <s v="Mexico"/>
    <x v="2"/>
    <n v="40700"/>
    <s v="Revenues - Third Parties"/>
    <m/>
    <x v="23"/>
    <n v="2026"/>
    <n v="5"/>
    <s v="USD"/>
    <n v="155.5"/>
    <m/>
    <n v="155.5"/>
    <x v="3"/>
    <n v="1"/>
    <m/>
  </r>
  <r>
    <x v="17"/>
    <x v="326"/>
    <x v="42"/>
    <s v="Mexico"/>
    <x v="2"/>
    <n v="40700"/>
    <s v="Revenues - Third Parties"/>
    <m/>
    <x v="8"/>
    <n v="2026"/>
    <n v="5"/>
    <s v="USD"/>
    <n v="45493.11"/>
    <m/>
    <n v="45493.11"/>
    <x v="3"/>
    <n v="1"/>
    <m/>
  </r>
  <r>
    <x v="17"/>
    <x v="326"/>
    <x v="42"/>
    <s v="Mexico"/>
    <x v="0"/>
    <n v="40700"/>
    <s v="Revenues - Third Parties"/>
    <m/>
    <x v="58"/>
    <n v="2026"/>
    <n v="5"/>
    <s v="USD"/>
    <n v="624.38900000000001"/>
    <m/>
    <n v="624.38900000000001"/>
    <x v="3"/>
    <m/>
    <m/>
  </r>
  <r>
    <x v="17"/>
    <x v="326"/>
    <x v="42"/>
    <s v="Mexico"/>
    <x v="0"/>
    <n v="40700"/>
    <s v="Revenues - Third Parties"/>
    <m/>
    <x v="15"/>
    <n v="2026"/>
    <n v="5"/>
    <s v="USD"/>
    <n v="2903.4723999999997"/>
    <m/>
    <n v="2903.4723999999997"/>
    <x v="3"/>
    <m/>
    <m/>
  </r>
  <r>
    <x v="17"/>
    <x v="326"/>
    <x v="42"/>
    <s v="Mexico"/>
    <x v="0"/>
    <n v="40700"/>
    <s v="Revenues - Third Parties"/>
    <m/>
    <x v="75"/>
    <n v="2026"/>
    <n v="5"/>
    <s v="USD"/>
    <n v="1106.0242000000001"/>
    <m/>
    <n v="1106.0242000000001"/>
    <x v="3"/>
    <m/>
    <m/>
  </r>
  <r>
    <x v="17"/>
    <x v="326"/>
    <x v="42"/>
    <s v="Mexico"/>
    <x v="3"/>
    <n v="40700"/>
    <s v="Revenues - Third Parties"/>
    <m/>
    <x v="25"/>
    <n v="2026"/>
    <n v="5"/>
    <s v="USD"/>
    <n v="356.79840000000002"/>
    <m/>
    <n v="356.79840000000002"/>
    <x v="3"/>
    <m/>
    <m/>
  </r>
  <r>
    <x v="17"/>
    <x v="327"/>
    <x v="42"/>
    <s v="Mexico"/>
    <x v="0"/>
    <n v="40700"/>
    <s v="Revenues - Third Parties"/>
    <m/>
    <x v="77"/>
    <n v="2026"/>
    <n v="5"/>
    <s v="USD"/>
    <n v="205.16399999999999"/>
    <m/>
    <n v="205.16399999999999"/>
    <x v="3"/>
    <m/>
    <m/>
  </r>
  <r>
    <x v="17"/>
    <x v="327"/>
    <x v="42"/>
    <s v="Mexico"/>
    <x v="0"/>
    <n v="40700"/>
    <s v="Revenues - Third Parties"/>
    <m/>
    <x v="74"/>
    <n v="2026"/>
    <n v="5"/>
    <s v="USD"/>
    <n v="478.72"/>
    <m/>
    <n v="478.72"/>
    <x v="3"/>
    <n v="1"/>
    <m/>
  </r>
  <r>
    <x v="17"/>
    <x v="327"/>
    <x v="42"/>
    <s v="Mexico"/>
    <x v="0"/>
    <n v="40700"/>
    <s v="Revenues - Third Parties"/>
    <m/>
    <x v="80"/>
    <n v="2026"/>
    <n v="5"/>
    <s v="USD"/>
    <n v="312.19040000000001"/>
    <m/>
    <n v="312.19040000000001"/>
    <x v="3"/>
    <m/>
    <m/>
  </r>
  <r>
    <x v="17"/>
    <x v="327"/>
    <x v="42"/>
    <s v="Mexico"/>
    <x v="3"/>
    <n v="40700"/>
    <s v="Revenues - Third Parties"/>
    <m/>
    <x v="68"/>
    <n v="2026"/>
    <n v="5"/>
    <s v="USD"/>
    <n v="565.76"/>
    <m/>
    <n v="565.76"/>
    <x v="3"/>
    <n v="1"/>
    <m/>
  </r>
  <r>
    <x v="17"/>
    <x v="327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27"/>
    <x v="42"/>
    <s v="Mexico"/>
    <x v="2"/>
    <n v="40700"/>
    <s v="Revenues - Third Parties"/>
    <m/>
    <x v="23"/>
    <n v="2026"/>
    <n v="5"/>
    <s v="USD"/>
    <n v="1663.56"/>
    <m/>
    <n v="1663.56"/>
    <x v="3"/>
    <n v="1"/>
    <m/>
  </r>
  <r>
    <x v="17"/>
    <x v="327"/>
    <x v="42"/>
    <s v="Mexico"/>
    <x v="2"/>
    <n v="40700"/>
    <s v="Revenues - Third Parties"/>
    <m/>
    <x v="8"/>
    <n v="2026"/>
    <n v="5"/>
    <s v="USD"/>
    <n v="29282.840000000095"/>
    <m/>
    <n v="29282.840000000095"/>
    <x v="3"/>
    <n v="1"/>
    <m/>
  </r>
  <r>
    <x v="17"/>
    <x v="327"/>
    <x v="42"/>
    <s v="Mexico"/>
    <x v="0"/>
    <n v="40700"/>
    <s v="Revenues - Third Parties"/>
    <m/>
    <x v="15"/>
    <n v="2026"/>
    <n v="5"/>
    <s v="USD"/>
    <n v="2060.5288"/>
    <m/>
    <n v="2060.5288"/>
    <x v="3"/>
    <m/>
    <m/>
  </r>
  <r>
    <x v="17"/>
    <x v="327"/>
    <x v="42"/>
    <s v="Mexico"/>
    <x v="7"/>
    <n v="40700"/>
    <s v="Revenues - Third Parties"/>
    <m/>
    <x v="55"/>
    <n v="2026"/>
    <n v="5"/>
    <s v="USD"/>
    <n v="2997.25"/>
    <m/>
    <n v="2997.25"/>
    <x v="3"/>
    <n v="1"/>
    <m/>
  </r>
  <r>
    <x v="17"/>
    <x v="327"/>
    <x v="42"/>
    <s v="Mexico"/>
    <x v="0"/>
    <n v="40700"/>
    <s v="Revenues - Third Parties"/>
    <m/>
    <x v="78"/>
    <n v="2026"/>
    <n v="5"/>
    <s v="USD"/>
    <n v="392.46840000000003"/>
    <m/>
    <n v="392.46840000000003"/>
    <x v="3"/>
    <m/>
    <m/>
  </r>
  <r>
    <x v="17"/>
    <x v="327"/>
    <x v="42"/>
    <s v="Mexico"/>
    <x v="0"/>
    <n v="40700"/>
    <s v="Revenues - Third Parties"/>
    <m/>
    <x v="81"/>
    <n v="2026"/>
    <n v="5"/>
    <s v="USD"/>
    <n v="824.26400000000001"/>
    <m/>
    <n v="824.26400000000001"/>
    <x v="3"/>
    <m/>
    <m/>
  </r>
  <r>
    <x v="17"/>
    <x v="327"/>
    <x v="42"/>
    <s v="Mexico"/>
    <x v="0"/>
    <n v="40700"/>
    <s v="Revenues - Third Parties"/>
    <m/>
    <x v="75"/>
    <n v="2026"/>
    <n v="5"/>
    <s v="USD"/>
    <n v="784.92039999999997"/>
    <m/>
    <n v="784.92039999999997"/>
    <x v="3"/>
    <m/>
    <m/>
  </r>
  <r>
    <x v="17"/>
    <x v="327"/>
    <x v="42"/>
    <s v="Mexico"/>
    <x v="3"/>
    <n v="40700"/>
    <s v="Revenues - Third Parties"/>
    <m/>
    <x v="25"/>
    <n v="2026"/>
    <n v="5"/>
    <s v="USD"/>
    <n v="713.59680000000003"/>
    <m/>
    <n v="713.59680000000003"/>
    <x v="3"/>
    <m/>
    <m/>
  </r>
  <r>
    <x v="17"/>
    <x v="328"/>
    <x v="42"/>
    <s v="Mexico"/>
    <x v="3"/>
    <n v="40700"/>
    <s v="Revenues - Third Parties"/>
    <m/>
    <x v="68"/>
    <n v="2026"/>
    <n v="5"/>
    <s v="USD"/>
    <n v="478.72"/>
    <m/>
    <n v="478.72"/>
    <x v="3"/>
    <n v="1"/>
    <m/>
  </r>
  <r>
    <x v="17"/>
    <x v="328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28"/>
    <x v="42"/>
    <s v="Mexico"/>
    <x v="2"/>
    <n v="40700"/>
    <s v="Revenues - Third Parties"/>
    <m/>
    <x v="23"/>
    <n v="2026"/>
    <n v="5"/>
    <s v="USD"/>
    <n v="307.14"/>
    <m/>
    <n v="307.14"/>
    <x v="3"/>
    <n v="1"/>
    <m/>
  </r>
  <r>
    <x v="17"/>
    <x v="328"/>
    <x v="42"/>
    <s v="Mexico"/>
    <x v="3"/>
    <n v="40700"/>
    <s v="Revenues - Third Parties"/>
    <m/>
    <x v="25"/>
    <n v="2026"/>
    <n v="5"/>
    <s v="USD"/>
    <n v="178.39920000000001"/>
    <m/>
    <n v="178.39920000000001"/>
    <x v="3"/>
    <m/>
    <m/>
  </r>
  <r>
    <x v="17"/>
    <x v="329"/>
    <x v="42"/>
    <s v="Mexico"/>
    <x v="0"/>
    <n v="40700"/>
    <s v="Revenues - Third Parties"/>
    <m/>
    <x v="74"/>
    <n v="2026"/>
    <n v="5"/>
    <s v="USD"/>
    <n v="652.80000000000007"/>
    <m/>
    <n v="652.80000000000007"/>
    <x v="3"/>
    <n v="1"/>
    <m/>
  </r>
  <r>
    <x v="17"/>
    <x v="329"/>
    <x v="42"/>
    <s v="Mexico"/>
    <x v="3"/>
    <n v="40700"/>
    <s v="Revenues - Third Parties"/>
    <m/>
    <x v="68"/>
    <n v="2026"/>
    <n v="5"/>
    <s v="USD"/>
    <n v="195.84"/>
    <m/>
    <n v="195.84"/>
    <x v="3"/>
    <n v="1"/>
    <m/>
  </r>
  <r>
    <x v="17"/>
    <x v="329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29"/>
    <x v="42"/>
    <s v="Mexico"/>
    <x v="2"/>
    <n v="40700"/>
    <s v="Revenues - Third Parties"/>
    <m/>
    <x v="23"/>
    <n v="2026"/>
    <n v="5"/>
    <s v="USD"/>
    <n v="307.14"/>
    <m/>
    <n v="307.14"/>
    <x v="3"/>
    <n v="1"/>
    <m/>
  </r>
  <r>
    <x v="17"/>
    <x v="329"/>
    <x v="42"/>
    <s v="Mexico"/>
    <x v="2"/>
    <n v="40700"/>
    <s v="Revenues - Third Parties"/>
    <m/>
    <x v="8"/>
    <n v="2026"/>
    <n v="5"/>
    <s v="USD"/>
    <n v="23089.48"/>
    <m/>
    <n v="23089.48"/>
    <x v="3"/>
    <n v="1"/>
    <m/>
  </r>
  <r>
    <x v="17"/>
    <x v="329"/>
    <x v="42"/>
    <s v="Mexico"/>
    <x v="0"/>
    <n v="40700"/>
    <s v="Revenues - Third Parties"/>
    <m/>
    <x v="15"/>
    <n v="2026"/>
    <n v="5"/>
    <s v="USD"/>
    <n v="2809.8119999999999"/>
    <m/>
    <n v="2809.8119999999999"/>
    <x v="3"/>
    <m/>
    <m/>
  </r>
  <r>
    <x v="17"/>
    <x v="329"/>
    <x v="42"/>
    <s v="Mexico"/>
    <x v="0"/>
    <n v="40700"/>
    <s v="Revenues - Third Parties"/>
    <m/>
    <x v="75"/>
    <n v="2026"/>
    <n v="5"/>
    <s v="USD"/>
    <n v="1070.346"/>
    <m/>
    <n v="1070.346"/>
    <x v="3"/>
    <m/>
    <m/>
  </r>
  <r>
    <x v="17"/>
    <x v="330"/>
    <x v="42"/>
    <s v="Mexico"/>
    <x v="0"/>
    <n v="40700"/>
    <s v="Revenues - Third Parties"/>
    <m/>
    <x v="76"/>
    <n v="2026"/>
    <n v="5"/>
    <s v="USD"/>
    <n v="374.64159999999998"/>
    <m/>
    <n v="374.64159999999998"/>
    <x v="3"/>
    <m/>
    <m/>
  </r>
  <r>
    <x v="17"/>
    <x v="330"/>
    <x v="42"/>
    <s v="Mexico"/>
    <x v="0"/>
    <n v="40700"/>
    <s v="Revenues - Third Parties"/>
    <m/>
    <x v="73"/>
    <n v="2026"/>
    <n v="5"/>
    <s v="USD"/>
    <n v="88.978200000000001"/>
    <m/>
    <n v="88.978200000000001"/>
    <x v="3"/>
    <m/>
    <m/>
  </r>
  <r>
    <x v="17"/>
    <x v="330"/>
    <x v="42"/>
    <s v="Mexico"/>
    <x v="0"/>
    <n v="40700"/>
    <s v="Revenues - Third Parties"/>
    <m/>
    <x v="74"/>
    <n v="2026"/>
    <n v="5"/>
    <s v="USD"/>
    <n v="97.92"/>
    <m/>
    <n v="97.92"/>
    <x v="3"/>
    <n v="1"/>
    <m/>
  </r>
  <r>
    <x v="17"/>
    <x v="330"/>
    <x v="42"/>
    <s v="Mexico"/>
    <x v="3"/>
    <n v="40700"/>
    <s v="Revenues - Third Parties"/>
    <m/>
    <x v="68"/>
    <n v="2026"/>
    <n v="5"/>
    <s v="USD"/>
    <n v="87.039999999999992"/>
    <m/>
    <n v="87.039999999999992"/>
    <x v="3"/>
    <n v="1"/>
    <m/>
  </r>
  <r>
    <x v="17"/>
    <x v="330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30"/>
    <x v="42"/>
    <s v="Mexico"/>
    <x v="2"/>
    <n v="40700"/>
    <s v="Revenues - Third Parties"/>
    <m/>
    <x v="8"/>
    <n v="2026"/>
    <n v="5"/>
    <s v="USD"/>
    <n v="3012.34"/>
    <m/>
    <n v="3012.34"/>
    <x v="3"/>
    <n v="1"/>
    <m/>
  </r>
  <r>
    <x v="17"/>
    <x v="330"/>
    <x v="42"/>
    <s v="Mexico"/>
    <x v="0"/>
    <n v="40700"/>
    <s v="Revenues - Third Parties"/>
    <m/>
    <x v="75"/>
    <n v="2026"/>
    <n v="5"/>
    <s v="USD"/>
    <n v="142.71280000000002"/>
    <m/>
    <n v="142.71280000000002"/>
    <x v="3"/>
    <m/>
    <m/>
  </r>
  <r>
    <x v="17"/>
    <x v="331"/>
    <x v="42"/>
    <s v="Mexico"/>
    <x v="0"/>
    <n v="40700"/>
    <s v="Revenues - Third Parties"/>
    <m/>
    <x v="76"/>
    <n v="2026"/>
    <n v="5"/>
    <s v="USD"/>
    <n v="561.9624"/>
    <m/>
    <n v="561.9624"/>
    <x v="3"/>
    <m/>
    <m/>
  </r>
  <r>
    <x v="17"/>
    <x v="331"/>
    <x v="42"/>
    <s v="Mexico"/>
    <x v="0"/>
    <n v="40700"/>
    <s v="Revenues - Third Parties"/>
    <m/>
    <x v="73"/>
    <n v="2026"/>
    <n v="5"/>
    <s v="USD"/>
    <n v="177.9564"/>
    <m/>
    <n v="177.9564"/>
    <x v="3"/>
    <m/>
    <m/>
  </r>
  <r>
    <x v="17"/>
    <x v="331"/>
    <x v="42"/>
    <s v="Mexico"/>
    <x v="0"/>
    <n v="40700"/>
    <s v="Revenues - Third Parties"/>
    <m/>
    <x v="77"/>
    <n v="2026"/>
    <n v="5"/>
    <s v="USD"/>
    <n v="102.58199999999999"/>
    <m/>
    <n v="102.58199999999999"/>
    <x v="3"/>
    <m/>
    <m/>
  </r>
  <r>
    <x v="17"/>
    <x v="331"/>
    <x v="42"/>
    <s v="Mexico"/>
    <x v="0"/>
    <n v="40700"/>
    <s v="Revenues - Third Parties"/>
    <m/>
    <x v="74"/>
    <n v="2026"/>
    <n v="5"/>
    <s v="USD"/>
    <n v="152.32"/>
    <m/>
    <n v="152.32"/>
    <x v="3"/>
    <n v="1"/>
    <m/>
  </r>
  <r>
    <x v="17"/>
    <x v="331"/>
    <x v="42"/>
    <s v="Mexico"/>
    <x v="0"/>
    <n v="40700"/>
    <s v="Revenues - Third Parties"/>
    <m/>
    <x v="80"/>
    <n v="2026"/>
    <n v="5"/>
    <s v="USD"/>
    <n v="312.19040000000001"/>
    <m/>
    <n v="312.19040000000001"/>
    <x v="3"/>
    <m/>
    <m/>
  </r>
  <r>
    <x v="17"/>
    <x v="331"/>
    <x v="42"/>
    <s v="Mexico"/>
    <x v="3"/>
    <n v="40700"/>
    <s v="Revenues - Third Parties"/>
    <m/>
    <x v="68"/>
    <n v="2026"/>
    <n v="5"/>
    <s v="USD"/>
    <n v="108.8"/>
    <m/>
    <n v="108.8"/>
    <x v="3"/>
    <n v="1"/>
    <m/>
  </r>
  <r>
    <x v="17"/>
    <x v="331"/>
    <x v="42"/>
    <s v="Mexico"/>
    <x v="3"/>
    <n v="40700"/>
    <s v="Revenues - Third Parties"/>
    <m/>
    <x v="69"/>
    <n v="2026"/>
    <n v="5"/>
    <s v="USD"/>
    <n v="936.58760000000007"/>
    <m/>
    <n v="936.58760000000007"/>
    <x v="3"/>
    <m/>
    <m/>
  </r>
  <r>
    <x v="17"/>
    <x v="331"/>
    <x v="42"/>
    <s v="Mexico"/>
    <x v="2"/>
    <n v="40700"/>
    <s v="Revenues - Third Parties"/>
    <m/>
    <x v="8"/>
    <n v="2026"/>
    <n v="5"/>
    <s v="USD"/>
    <n v="8238.32"/>
    <m/>
    <n v="8238.32"/>
    <x v="3"/>
    <n v="1"/>
    <m/>
  </r>
  <r>
    <x v="17"/>
    <x v="331"/>
    <x v="42"/>
    <s v="Mexico"/>
    <x v="7"/>
    <n v="40700"/>
    <s v="Revenues - Third Parties"/>
    <m/>
    <x v="55"/>
    <n v="2026"/>
    <n v="5"/>
    <s v="USD"/>
    <n v="1757.04"/>
    <m/>
    <n v="1757.04"/>
    <x v="3"/>
    <n v="1"/>
    <m/>
  </r>
  <r>
    <x v="17"/>
    <x v="331"/>
    <x v="42"/>
    <s v="Mexico"/>
    <x v="0"/>
    <n v="40700"/>
    <s v="Revenues - Third Parties"/>
    <m/>
    <x v="79"/>
    <n v="2026"/>
    <n v="5"/>
    <s v="USD"/>
    <n v="196.23420000000002"/>
    <m/>
    <n v="196.23420000000002"/>
    <x v="3"/>
    <m/>
    <m/>
  </r>
  <r>
    <x v="17"/>
    <x v="331"/>
    <x v="42"/>
    <s v="Mexico"/>
    <x v="0"/>
    <n v="40700"/>
    <s v="Revenues - Third Parties"/>
    <m/>
    <x v="75"/>
    <n v="2026"/>
    <n v="5"/>
    <s v="USD"/>
    <n v="214.0692"/>
    <m/>
    <n v="214.0692"/>
    <x v="3"/>
    <m/>
    <m/>
  </r>
  <r>
    <x v="17"/>
    <x v="332"/>
    <x v="42"/>
    <s v="Mexico"/>
    <x v="3"/>
    <n v="40700"/>
    <s v="Revenues - Third Parties"/>
    <m/>
    <x v="68"/>
    <n v="2026"/>
    <n v="5"/>
    <s v="USD"/>
    <n v="87.039999999999992"/>
    <m/>
    <n v="87.039999999999992"/>
    <x v="3"/>
    <n v="1"/>
    <m/>
  </r>
  <r>
    <x v="17"/>
    <x v="332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33"/>
    <x v="42"/>
    <s v="Mexico"/>
    <x v="0"/>
    <n v="40700"/>
    <s v="Revenues - Third Parties"/>
    <m/>
    <x v="74"/>
    <n v="2026"/>
    <n v="5"/>
    <s v="USD"/>
    <n v="152.32"/>
    <m/>
    <n v="152.32"/>
    <x v="3"/>
    <n v="1"/>
    <m/>
  </r>
  <r>
    <x v="17"/>
    <x v="333"/>
    <x v="42"/>
    <s v="Mexico"/>
    <x v="2"/>
    <n v="40700"/>
    <s v="Revenues - Third Parties"/>
    <m/>
    <x v="8"/>
    <n v="2026"/>
    <n v="5"/>
    <s v="USD"/>
    <n v="23047"/>
    <m/>
    <n v="23047"/>
    <x v="3"/>
    <n v="1"/>
    <m/>
  </r>
  <r>
    <x v="17"/>
    <x v="333"/>
    <x v="42"/>
    <s v="Mexico"/>
    <x v="0"/>
    <n v="40700"/>
    <s v="Revenues - Third Parties"/>
    <m/>
    <x v="15"/>
    <n v="2026"/>
    <n v="5"/>
    <s v="USD"/>
    <n v="655.6228000000001"/>
    <m/>
    <n v="655.6228000000001"/>
    <x v="3"/>
    <m/>
    <m/>
  </r>
  <r>
    <x v="17"/>
    <x v="333"/>
    <x v="42"/>
    <s v="Mexico"/>
    <x v="0"/>
    <n v="40700"/>
    <s v="Revenues - Third Parties"/>
    <m/>
    <x v="75"/>
    <n v="2026"/>
    <n v="5"/>
    <s v="USD"/>
    <n v="249.74739999999997"/>
    <m/>
    <n v="249.74739999999997"/>
    <x v="3"/>
    <m/>
    <m/>
  </r>
  <r>
    <x v="17"/>
    <x v="334"/>
    <x v="42"/>
    <s v="Mexico"/>
    <x v="0"/>
    <n v="40700"/>
    <s v="Revenues - Third Parties"/>
    <m/>
    <x v="77"/>
    <n v="2026"/>
    <n v="5"/>
    <s v="USD"/>
    <n v="102.58199999999999"/>
    <m/>
    <n v="102.58199999999999"/>
    <x v="3"/>
    <m/>
    <m/>
  </r>
  <r>
    <x v="17"/>
    <x v="334"/>
    <x v="42"/>
    <s v="Mexico"/>
    <x v="0"/>
    <n v="40700"/>
    <s v="Revenues - Third Parties"/>
    <m/>
    <x v="74"/>
    <n v="2026"/>
    <n v="5"/>
    <s v="USD"/>
    <n v="304.64"/>
    <m/>
    <n v="304.64"/>
    <x v="3"/>
    <n v="1"/>
    <m/>
  </r>
  <r>
    <x v="17"/>
    <x v="334"/>
    <x v="42"/>
    <s v="Mexico"/>
    <x v="2"/>
    <n v="40700"/>
    <s v="Revenues - Third Parties"/>
    <m/>
    <x v="8"/>
    <n v="2026"/>
    <n v="5"/>
    <s v="USD"/>
    <n v="24971.55"/>
    <m/>
    <n v="24971.55"/>
    <x v="3"/>
    <n v="1"/>
    <m/>
  </r>
  <r>
    <x v="17"/>
    <x v="334"/>
    <x v="42"/>
    <s v="Mexico"/>
    <x v="0"/>
    <n v="40700"/>
    <s v="Revenues - Third Parties"/>
    <m/>
    <x v="15"/>
    <n v="2026"/>
    <n v="5"/>
    <s v="USD"/>
    <n v="1311.2456000000002"/>
    <m/>
    <n v="1311.2456000000002"/>
    <x v="3"/>
    <m/>
    <m/>
  </r>
  <r>
    <x v="17"/>
    <x v="334"/>
    <x v="42"/>
    <s v="Mexico"/>
    <x v="0"/>
    <n v="40700"/>
    <s v="Revenues - Third Parties"/>
    <m/>
    <x v="78"/>
    <n v="2026"/>
    <n v="5"/>
    <s v="USD"/>
    <n v="196.23420000000002"/>
    <m/>
    <n v="196.23420000000002"/>
    <x v="3"/>
    <m/>
    <m/>
  </r>
  <r>
    <x v="17"/>
    <x v="334"/>
    <x v="42"/>
    <s v="Mexico"/>
    <x v="0"/>
    <n v="40700"/>
    <s v="Revenues - Third Parties"/>
    <m/>
    <x v="75"/>
    <n v="2026"/>
    <n v="5"/>
    <s v="USD"/>
    <n v="499.49479999999994"/>
    <m/>
    <n v="499.49479999999994"/>
    <x v="3"/>
    <m/>
    <m/>
  </r>
  <r>
    <x v="17"/>
    <x v="335"/>
    <x v="42"/>
    <s v="Mexico"/>
    <x v="0"/>
    <n v="40700"/>
    <s v="Revenues - Third Parties"/>
    <m/>
    <x v="76"/>
    <n v="2026"/>
    <n v="5"/>
    <s v="USD"/>
    <n v="468.30200000000002"/>
    <m/>
    <n v="468.30200000000002"/>
    <x v="3"/>
    <m/>
    <m/>
  </r>
  <r>
    <x v="17"/>
    <x v="335"/>
    <x v="42"/>
    <s v="Mexico"/>
    <x v="0"/>
    <n v="40700"/>
    <s v="Revenues - Third Parties"/>
    <m/>
    <x v="74"/>
    <n v="2026"/>
    <n v="5"/>
    <s v="USD"/>
    <n v="108.8"/>
    <m/>
    <n v="108.8"/>
    <x v="3"/>
    <n v="1"/>
    <m/>
  </r>
  <r>
    <x v="17"/>
    <x v="335"/>
    <x v="42"/>
    <s v="Mexico"/>
    <x v="2"/>
    <n v="40700"/>
    <s v="Revenues - Third Parties"/>
    <m/>
    <x v="8"/>
    <n v="2026"/>
    <n v="5"/>
    <s v="USD"/>
    <n v="17787.440000000002"/>
    <m/>
    <n v="17787.440000000002"/>
    <x v="3"/>
    <n v="1"/>
    <m/>
  </r>
  <r>
    <x v="17"/>
    <x v="335"/>
    <x v="42"/>
    <s v="Mexico"/>
    <x v="0"/>
    <n v="40700"/>
    <s v="Revenues - Third Parties"/>
    <m/>
    <x v="75"/>
    <n v="2026"/>
    <n v="5"/>
    <s v="USD"/>
    <n v="178.39099999999999"/>
    <m/>
    <n v="178.39099999999999"/>
    <x v="3"/>
    <m/>
    <m/>
  </r>
  <r>
    <x v="17"/>
    <x v="336"/>
    <x v="42"/>
    <s v="Mexico"/>
    <x v="0"/>
    <n v="40700"/>
    <s v="Revenues - Third Parties"/>
    <m/>
    <x v="76"/>
    <n v="2026"/>
    <n v="5"/>
    <s v="USD"/>
    <n v="749.28319999999997"/>
    <m/>
    <n v="749.28319999999997"/>
    <x v="3"/>
    <m/>
    <m/>
  </r>
  <r>
    <x v="17"/>
    <x v="336"/>
    <x v="42"/>
    <s v="Mexico"/>
    <x v="0"/>
    <n v="40700"/>
    <s v="Revenues - Third Parties"/>
    <m/>
    <x v="73"/>
    <n v="2026"/>
    <n v="5"/>
    <s v="USD"/>
    <n v="88.978200000000001"/>
    <m/>
    <n v="88.978200000000001"/>
    <x v="3"/>
    <m/>
    <m/>
  </r>
  <r>
    <x v="17"/>
    <x v="336"/>
    <x v="42"/>
    <s v="Mexico"/>
    <x v="0"/>
    <n v="40700"/>
    <s v="Revenues - Third Parties"/>
    <m/>
    <x v="74"/>
    <n v="2026"/>
    <n v="5"/>
    <s v="USD"/>
    <n v="184.95999999999998"/>
    <m/>
    <n v="184.95999999999998"/>
    <x v="3"/>
    <n v="1"/>
    <m/>
  </r>
  <r>
    <x v="17"/>
    <x v="336"/>
    <x v="42"/>
    <s v="Mexico"/>
    <x v="3"/>
    <n v="40700"/>
    <s v="Revenues - Third Parties"/>
    <m/>
    <x v="68"/>
    <n v="2026"/>
    <n v="5"/>
    <s v="USD"/>
    <n v="21.759999999999998"/>
    <m/>
    <n v="21.759999999999998"/>
    <x v="3"/>
    <n v="1"/>
    <m/>
  </r>
  <r>
    <x v="17"/>
    <x v="336"/>
    <x v="42"/>
    <s v="Mexico"/>
    <x v="3"/>
    <n v="40700"/>
    <s v="Revenues - Third Parties"/>
    <m/>
    <x v="69"/>
    <n v="2026"/>
    <n v="5"/>
    <s v="USD"/>
    <n v="468.29380000000003"/>
    <m/>
    <n v="468.29380000000003"/>
    <x v="3"/>
    <m/>
    <m/>
  </r>
  <r>
    <x v="17"/>
    <x v="336"/>
    <x v="42"/>
    <s v="Mexico"/>
    <x v="2"/>
    <n v="40700"/>
    <s v="Revenues - Third Parties"/>
    <m/>
    <x v="8"/>
    <n v="2026"/>
    <n v="5"/>
    <s v="USD"/>
    <n v="11595.24"/>
    <m/>
    <n v="11595.24"/>
    <x v="3"/>
    <n v="1"/>
    <m/>
  </r>
  <r>
    <x v="17"/>
    <x v="336"/>
    <x v="42"/>
    <s v="Mexico"/>
    <x v="0"/>
    <n v="40700"/>
    <s v="Revenues - Third Parties"/>
    <m/>
    <x v="75"/>
    <n v="2026"/>
    <n v="5"/>
    <s v="USD"/>
    <n v="285.42560000000003"/>
    <m/>
    <n v="285.42560000000003"/>
    <x v="3"/>
    <m/>
    <m/>
  </r>
  <r>
    <x v="17"/>
    <x v="337"/>
    <x v="42"/>
    <s v="Mexico"/>
    <x v="0"/>
    <n v="40700"/>
    <s v="Revenues - Third Parties"/>
    <m/>
    <x v="77"/>
    <n v="2026"/>
    <n v="5"/>
    <s v="USD"/>
    <n v="205.16399999999999"/>
    <m/>
    <n v="205.16399999999999"/>
    <x v="3"/>
    <m/>
    <m/>
  </r>
  <r>
    <x v="17"/>
    <x v="337"/>
    <x v="42"/>
    <s v="Mexico"/>
    <x v="0"/>
    <n v="40700"/>
    <s v="Revenues - Third Parties"/>
    <m/>
    <x v="80"/>
    <n v="2026"/>
    <n v="5"/>
    <s v="USD"/>
    <n v="624.38080000000002"/>
    <m/>
    <n v="624.38080000000002"/>
    <x v="3"/>
    <m/>
    <m/>
  </r>
  <r>
    <x v="17"/>
    <x v="337"/>
    <x v="42"/>
    <s v="Mexico"/>
    <x v="0"/>
    <n v="40700"/>
    <s v="Revenues - Third Parties"/>
    <m/>
    <x v="84"/>
    <n v="2026"/>
    <n v="5"/>
    <s v="USD"/>
    <n v="196.2424"/>
    <m/>
    <n v="196.2424"/>
    <x v="3"/>
    <m/>
    <m/>
  </r>
  <r>
    <x v="17"/>
    <x v="337"/>
    <x v="42"/>
    <s v="Mexico"/>
    <x v="7"/>
    <n v="40700"/>
    <s v="Revenues - Third Parties"/>
    <m/>
    <x v="55"/>
    <n v="2026"/>
    <n v="5"/>
    <s v="USD"/>
    <n v="7899.65"/>
    <m/>
    <n v="7899.65"/>
    <x v="3"/>
    <n v="1"/>
    <m/>
  </r>
  <r>
    <x v="17"/>
    <x v="337"/>
    <x v="42"/>
    <s v="Mexico"/>
    <x v="0"/>
    <n v="40700"/>
    <s v="Revenues - Third Parties"/>
    <m/>
    <x v="79"/>
    <n v="2026"/>
    <n v="5"/>
    <s v="USD"/>
    <n v="196.23420000000002"/>
    <m/>
    <n v="196.23420000000002"/>
    <x v="3"/>
    <m/>
    <m/>
  </r>
  <r>
    <x v="17"/>
    <x v="337"/>
    <x v="42"/>
    <s v="Mexico"/>
    <x v="0"/>
    <n v="40700"/>
    <s v="Revenues - Third Parties"/>
    <m/>
    <x v="78"/>
    <n v="2026"/>
    <n v="5"/>
    <s v="USD"/>
    <n v="392.46840000000003"/>
    <m/>
    <n v="392.46840000000003"/>
    <x v="3"/>
    <m/>
    <m/>
  </r>
  <r>
    <x v="17"/>
    <x v="337"/>
    <x v="42"/>
    <s v="Mexico"/>
    <x v="0"/>
    <n v="40700"/>
    <s v="Revenues - Third Parties"/>
    <m/>
    <x v="81"/>
    <n v="2026"/>
    <n v="5"/>
    <s v="USD"/>
    <n v="176.62799999999999"/>
    <m/>
    <n v="176.62799999999999"/>
    <x v="3"/>
    <m/>
    <m/>
  </r>
  <r>
    <x v="17"/>
    <x v="338"/>
    <x v="42"/>
    <s v="Mexico"/>
    <x v="0"/>
    <n v="40700"/>
    <s v="Revenues - Third Parties"/>
    <m/>
    <x v="74"/>
    <n v="2026"/>
    <n v="5"/>
    <s v="USD"/>
    <n v="217.6"/>
    <m/>
    <n v="217.6"/>
    <x v="3"/>
    <n v="1"/>
    <m/>
  </r>
  <r>
    <x v="17"/>
    <x v="338"/>
    <x v="42"/>
    <s v="Mexico"/>
    <x v="2"/>
    <n v="40700"/>
    <s v="Revenues - Third Parties"/>
    <m/>
    <x v="8"/>
    <n v="2026"/>
    <n v="5"/>
    <s v="USD"/>
    <n v="9064.02"/>
    <m/>
    <n v="9064.02"/>
    <x v="3"/>
    <n v="1"/>
    <m/>
  </r>
  <r>
    <x v="17"/>
    <x v="338"/>
    <x v="42"/>
    <s v="Mexico"/>
    <x v="0"/>
    <n v="40700"/>
    <s v="Revenues - Third Parties"/>
    <m/>
    <x v="15"/>
    <n v="2026"/>
    <n v="5"/>
    <s v="USD"/>
    <n v="936.60400000000004"/>
    <m/>
    <n v="936.60400000000004"/>
    <x v="3"/>
    <m/>
    <m/>
  </r>
  <r>
    <x v="17"/>
    <x v="338"/>
    <x v="42"/>
    <s v="Mexico"/>
    <x v="0"/>
    <n v="40700"/>
    <s v="Revenues - Third Parties"/>
    <m/>
    <x v="75"/>
    <n v="2026"/>
    <n v="5"/>
    <s v="USD"/>
    <n v="356.78199999999998"/>
    <m/>
    <n v="356.78199999999998"/>
    <x v="3"/>
    <m/>
    <m/>
  </r>
  <r>
    <x v="17"/>
    <x v="339"/>
    <x v="42"/>
    <s v="Mexico"/>
    <x v="0"/>
    <n v="40700"/>
    <s v="Revenues - Third Parties"/>
    <m/>
    <x v="74"/>
    <n v="2026"/>
    <n v="5"/>
    <s v="USD"/>
    <n v="65.28"/>
    <m/>
    <n v="65.28"/>
    <x v="3"/>
    <n v="1"/>
    <m/>
  </r>
  <r>
    <x v="17"/>
    <x v="339"/>
    <x v="42"/>
    <s v="Mexico"/>
    <x v="2"/>
    <n v="40700"/>
    <s v="Revenues - Third Parties"/>
    <m/>
    <x v="8"/>
    <n v="2026"/>
    <n v="5"/>
    <s v="USD"/>
    <n v="896.28"/>
    <m/>
    <n v="896.28"/>
    <x v="3"/>
    <n v="1"/>
    <m/>
  </r>
  <r>
    <x v="17"/>
    <x v="339"/>
    <x v="42"/>
    <s v="Mexico"/>
    <x v="0"/>
    <n v="40700"/>
    <s v="Revenues - Third Parties"/>
    <m/>
    <x v="15"/>
    <n v="2026"/>
    <n v="5"/>
    <s v="USD"/>
    <n v="280.9812"/>
    <m/>
    <n v="280.9812"/>
    <x v="3"/>
    <m/>
    <m/>
  </r>
  <r>
    <x v="17"/>
    <x v="339"/>
    <x v="42"/>
    <s v="Mexico"/>
    <x v="0"/>
    <n v="40700"/>
    <s v="Revenues - Third Parties"/>
    <m/>
    <x v="75"/>
    <n v="2026"/>
    <n v="5"/>
    <s v="USD"/>
    <n v="107.0346"/>
    <m/>
    <n v="107.0346"/>
    <x v="3"/>
    <m/>
    <m/>
  </r>
  <r>
    <x v="17"/>
    <x v="340"/>
    <x v="42"/>
    <s v="Mexico"/>
    <x v="0"/>
    <n v="40700"/>
    <s v="Revenues - Third Parties"/>
    <m/>
    <x v="76"/>
    <n v="2026"/>
    <n v="5"/>
    <s v="USD"/>
    <n v="1873.2080000000001"/>
    <m/>
    <n v="1873.2080000000001"/>
    <x v="3"/>
    <m/>
    <m/>
  </r>
  <r>
    <x v="17"/>
    <x v="340"/>
    <x v="42"/>
    <s v="Mexico"/>
    <x v="0"/>
    <n v="40700"/>
    <s v="Revenues - Third Parties"/>
    <m/>
    <x v="73"/>
    <n v="2026"/>
    <n v="5"/>
    <s v="USD"/>
    <n v="444.89100000000008"/>
    <m/>
    <n v="444.89100000000008"/>
    <x v="3"/>
    <m/>
    <m/>
  </r>
  <r>
    <x v="17"/>
    <x v="340"/>
    <x v="42"/>
    <s v="Mexico"/>
    <x v="0"/>
    <n v="40700"/>
    <s v="Revenues - Third Parties"/>
    <m/>
    <x v="74"/>
    <n v="2026"/>
    <n v="5"/>
    <s v="USD"/>
    <n v="489.6"/>
    <m/>
    <n v="489.6"/>
    <x v="3"/>
    <n v="1"/>
    <m/>
  </r>
  <r>
    <x v="17"/>
    <x v="340"/>
    <x v="42"/>
    <s v="Mexico"/>
    <x v="2"/>
    <n v="40700"/>
    <s v="Revenues - Third Parties"/>
    <m/>
    <x v="8"/>
    <n v="2026"/>
    <n v="5"/>
    <s v="USD"/>
    <n v="25023.179999999989"/>
    <m/>
    <n v="25023.179999999989"/>
    <x v="3"/>
    <n v="1"/>
    <m/>
  </r>
  <r>
    <x v="17"/>
    <x v="340"/>
    <x v="42"/>
    <s v="Mexico"/>
    <x v="0"/>
    <n v="40700"/>
    <s v="Revenues - Third Parties"/>
    <m/>
    <x v="75"/>
    <n v="2026"/>
    <n v="5"/>
    <s v="USD"/>
    <n v="713.56399999999996"/>
    <m/>
    <n v="713.56399999999996"/>
    <x v="3"/>
    <m/>
    <m/>
  </r>
  <r>
    <x v="17"/>
    <x v="341"/>
    <x v="42"/>
    <s v="Mexico"/>
    <x v="0"/>
    <n v="40700"/>
    <s v="Revenues - Third Parties"/>
    <m/>
    <x v="77"/>
    <n v="2026"/>
    <n v="5"/>
    <s v="USD"/>
    <n v="102.58199999999999"/>
    <m/>
    <n v="102.58199999999999"/>
    <x v="3"/>
    <m/>
    <m/>
  </r>
  <r>
    <x v="17"/>
    <x v="341"/>
    <x v="42"/>
    <s v="Mexico"/>
    <x v="0"/>
    <n v="40700"/>
    <s v="Revenues - Third Parties"/>
    <m/>
    <x v="74"/>
    <n v="2026"/>
    <n v="5"/>
    <s v="USD"/>
    <n v="65.28"/>
    <m/>
    <n v="65.28"/>
    <x v="3"/>
    <n v="1"/>
    <m/>
  </r>
  <r>
    <x v="17"/>
    <x v="341"/>
    <x v="42"/>
    <s v="Mexico"/>
    <x v="0"/>
    <n v="40700"/>
    <s v="Revenues - Third Parties"/>
    <m/>
    <x v="80"/>
    <n v="2026"/>
    <n v="5"/>
    <s v="USD"/>
    <n v="624.38080000000002"/>
    <m/>
    <n v="624.38080000000002"/>
    <x v="3"/>
    <m/>
    <m/>
  </r>
  <r>
    <x v="17"/>
    <x v="341"/>
    <x v="42"/>
    <s v="Mexico"/>
    <x v="2"/>
    <n v="40700"/>
    <s v="Revenues - Third Parties"/>
    <m/>
    <x v="8"/>
    <n v="2026"/>
    <n v="5"/>
    <s v="USD"/>
    <n v="2651.24"/>
    <m/>
    <n v="2651.24"/>
    <x v="3"/>
    <n v="1"/>
    <m/>
  </r>
  <r>
    <x v="17"/>
    <x v="341"/>
    <x v="42"/>
    <s v="Mexico"/>
    <x v="0"/>
    <n v="40700"/>
    <s v="Revenues - Third Parties"/>
    <m/>
    <x v="15"/>
    <n v="2026"/>
    <n v="5"/>
    <s v="USD"/>
    <n v="280.9812"/>
    <m/>
    <n v="280.9812"/>
    <x v="3"/>
    <m/>
    <m/>
  </r>
  <r>
    <x v="17"/>
    <x v="341"/>
    <x v="42"/>
    <s v="Mexico"/>
    <x v="7"/>
    <n v="40700"/>
    <s v="Revenues - Third Parties"/>
    <m/>
    <x v="55"/>
    <n v="2026"/>
    <n v="5"/>
    <s v="USD"/>
    <n v="13868.73"/>
    <m/>
    <n v="13868.73"/>
    <x v="3"/>
    <n v="1"/>
    <m/>
  </r>
  <r>
    <x v="17"/>
    <x v="341"/>
    <x v="42"/>
    <s v="Mexico"/>
    <x v="0"/>
    <n v="40700"/>
    <s v="Revenues - Third Parties"/>
    <m/>
    <x v="78"/>
    <n v="2026"/>
    <n v="5"/>
    <s v="USD"/>
    <n v="196.23420000000002"/>
    <m/>
    <n v="196.23420000000002"/>
    <x v="3"/>
    <m/>
    <m/>
  </r>
  <r>
    <x v="17"/>
    <x v="341"/>
    <x v="42"/>
    <s v="Mexico"/>
    <x v="0"/>
    <n v="40700"/>
    <s v="Revenues - Third Parties"/>
    <m/>
    <x v="81"/>
    <n v="2026"/>
    <n v="5"/>
    <s v="USD"/>
    <n v="294.38"/>
    <m/>
    <n v="294.38"/>
    <x v="3"/>
    <m/>
    <m/>
  </r>
  <r>
    <x v="17"/>
    <x v="341"/>
    <x v="42"/>
    <s v="Mexico"/>
    <x v="0"/>
    <n v="40700"/>
    <s v="Revenues - Third Parties"/>
    <m/>
    <x v="75"/>
    <n v="2026"/>
    <n v="5"/>
    <s v="USD"/>
    <n v="107.0346"/>
    <m/>
    <n v="107.0346"/>
    <x v="3"/>
    <m/>
    <m/>
  </r>
  <r>
    <x v="17"/>
    <x v="342"/>
    <x v="42"/>
    <s v="Mexico"/>
    <x v="0"/>
    <n v="40700"/>
    <s v="Revenues - Third Parties"/>
    <m/>
    <x v="74"/>
    <n v="2026"/>
    <n v="5"/>
    <s v="USD"/>
    <n v="65.28"/>
    <m/>
    <n v="65.28"/>
    <x v="3"/>
    <n v="1"/>
    <m/>
  </r>
  <r>
    <x v="17"/>
    <x v="342"/>
    <x v="42"/>
    <s v="Mexico"/>
    <x v="0"/>
    <n v="40700"/>
    <s v="Revenues - Third Parties"/>
    <m/>
    <x v="80"/>
    <n v="2026"/>
    <n v="5"/>
    <s v="USD"/>
    <n v="312.19040000000001"/>
    <m/>
    <n v="312.19040000000001"/>
    <x v="3"/>
    <m/>
    <m/>
  </r>
  <r>
    <x v="17"/>
    <x v="342"/>
    <x v="42"/>
    <s v="Mexico"/>
    <x v="2"/>
    <n v="40700"/>
    <s v="Revenues - Third Parties"/>
    <m/>
    <x v="8"/>
    <n v="2026"/>
    <n v="5"/>
    <s v="USD"/>
    <n v="2632.44"/>
    <m/>
    <n v="2632.44"/>
    <x v="3"/>
    <n v="1"/>
    <m/>
  </r>
  <r>
    <x v="17"/>
    <x v="342"/>
    <x v="42"/>
    <s v="Mexico"/>
    <x v="0"/>
    <n v="40700"/>
    <s v="Revenues - Third Parties"/>
    <m/>
    <x v="15"/>
    <n v="2026"/>
    <n v="5"/>
    <s v="USD"/>
    <n v="280.9812"/>
    <m/>
    <n v="280.9812"/>
    <x v="3"/>
    <m/>
    <m/>
  </r>
  <r>
    <x v="17"/>
    <x v="342"/>
    <x v="42"/>
    <s v="Mexico"/>
    <x v="7"/>
    <n v="40700"/>
    <s v="Revenues - Third Parties"/>
    <m/>
    <x v="55"/>
    <n v="2026"/>
    <n v="5"/>
    <s v="USD"/>
    <n v="3988.3599999999997"/>
    <m/>
    <n v="3988.3599999999997"/>
    <x v="3"/>
    <n v="1"/>
    <m/>
  </r>
  <r>
    <x v="17"/>
    <x v="342"/>
    <x v="42"/>
    <s v="Mexico"/>
    <x v="0"/>
    <n v="40700"/>
    <s v="Revenues - Third Parties"/>
    <m/>
    <x v="75"/>
    <n v="2026"/>
    <n v="5"/>
    <s v="USD"/>
    <n v="107.0346"/>
    <m/>
    <n v="107.0346"/>
    <x v="3"/>
    <m/>
    <m/>
  </r>
  <r>
    <x v="17"/>
    <x v="343"/>
    <x v="42"/>
    <s v="Mexico"/>
    <x v="0"/>
    <n v="40700"/>
    <s v="Revenues - Third Parties"/>
    <m/>
    <x v="76"/>
    <n v="2026"/>
    <n v="5"/>
    <s v="USD"/>
    <n v="1311.2456000000002"/>
    <m/>
    <n v="1311.2456000000002"/>
    <x v="3"/>
    <m/>
    <m/>
  </r>
  <r>
    <x v="17"/>
    <x v="343"/>
    <x v="42"/>
    <s v="Mexico"/>
    <x v="0"/>
    <n v="40700"/>
    <s v="Revenues - Third Parties"/>
    <m/>
    <x v="73"/>
    <n v="2026"/>
    <n v="5"/>
    <s v="USD"/>
    <n v="533.86919999999998"/>
    <m/>
    <n v="533.86919999999998"/>
    <x v="3"/>
    <m/>
    <m/>
  </r>
  <r>
    <x v="17"/>
    <x v="343"/>
    <x v="42"/>
    <s v="Mexico"/>
    <x v="0"/>
    <n v="40700"/>
    <s v="Revenues - Third Parties"/>
    <m/>
    <x v="77"/>
    <n v="2026"/>
    <n v="5"/>
    <s v="USD"/>
    <n v="307.74600000000004"/>
    <m/>
    <n v="307.74600000000004"/>
    <x v="3"/>
    <m/>
    <m/>
  </r>
  <r>
    <x v="17"/>
    <x v="343"/>
    <x v="42"/>
    <s v="Mexico"/>
    <x v="0"/>
    <n v="40700"/>
    <s v="Revenues - Third Parties"/>
    <m/>
    <x v="74"/>
    <n v="2026"/>
    <n v="5"/>
    <s v="USD"/>
    <n v="391.68"/>
    <m/>
    <n v="391.68"/>
    <x v="3"/>
    <n v="1"/>
    <m/>
  </r>
  <r>
    <x v="17"/>
    <x v="343"/>
    <x v="42"/>
    <s v="Mexico"/>
    <x v="0"/>
    <n v="40700"/>
    <s v="Revenues - Third Parties"/>
    <m/>
    <x v="80"/>
    <n v="2026"/>
    <n v="5"/>
    <s v="USD"/>
    <n v="624.38080000000002"/>
    <m/>
    <n v="624.38080000000002"/>
    <x v="3"/>
    <m/>
    <m/>
  </r>
  <r>
    <x v="17"/>
    <x v="343"/>
    <x v="42"/>
    <s v="Mexico"/>
    <x v="2"/>
    <n v="40700"/>
    <s v="Revenues - Third Parties"/>
    <m/>
    <x v="8"/>
    <n v="2026"/>
    <n v="5"/>
    <s v="USD"/>
    <n v="7570.24"/>
    <m/>
    <n v="7570.24"/>
    <x v="3"/>
    <n v="1"/>
    <m/>
  </r>
  <r>
    <x v="17"/>
    <x v="343"/>
    <x v="42"/>
    <s v="Mexico"/>
    <x v="7"/>
    <n v="40700"/>
    <s v="Revenues - Third Parties"/>
    <m/>
    <x v="55"/>
    <n v="2026"/>
    <n v="5"/>
    <s v="USD"/>
    <n v="7635.51"/>
    <m/>
    <n v="7635.51"/>
    <x v="3"/>
    <n v="1"/>
    <m/>
  </r>
  <r>
    <x v="17"/>
    <x v="343"/>
    <x v="42"/>
    <s v="Mexico"/>
    <x v="0"/>
    <n v="40700"/>
    <s v="Revenues - Third Parties"/>
    <m/>
    <x v="79"/>
    <n v="2026"/>
    <n v="5"/>
    <s v="USD"/>
    <n v="3139.7472000000002"/>
    <m/>
    <n v="3139.7472000000002"/>
    <x v="3"/>
    <m/>
    <m/>
  </r>
  <r>
    <x v="17"/>
    <x v="343"/>
    <x v="42"/>
    <s v="Mexico"/>
    <x v="0"/>
    <n v="40700"/>
    <s v="Revenues - Third Parties"/>
    <m/>
    <x v="81"/>
    <n v="2026"/>
    <n v="5"/>
    <s v="USD"/>
    <n v="58.876000000000005"/>
    <m/>
    <n v="58.876000000000005"/>
    <x v="3"/>
    <m/>
    <m/>
  </r>
  <r>
    <x v="17"/>
    <x v="343"/>
    <x v="42"/>
    <s v="Mexico"/>
    <x v="0"/>
    <n v="40700"/>
    <s v="Revenues - Third Parties"/>
    <m/>
    <x v="75"/>
    <n v="2026"/>
    <n v="5"/>
    <s v="USD"/>
    <n v="535.173"/>
    <m/>
    <n v="535.173"/>
    <x v="3"/>
    <m/>
    <m/>
  </r>
  <r>
    <x v="17"/>
    <x v="344"/>
    <x v="42"/>
    <s v="Mexico"/>
    <x v="0"/>
    <n v="40700"/>
    <s v="Revenues - Third Parties"/>
    <m/>
    <x v="76"/>
    <n v="2026"/>
    <n v="5"/>
    <s v="USD"/>
    <n v="655.6228000000001"/>
    <m/>
    <n v="655.6228000000001"/>
    <x v="3"/>
    <m/>
    <m/>
  </r>
  <r>
    <x v="17"/>
    <x v="344"/>
    <x v="42"/>
    <s v="Mexico"/>
    <x v="0"/>
    <n v="40700"/>
    <s v="Revenues - Third Parties"/>
    <m/>
    <x v="74"/>
    <n v="2026"/>
    <n v="5"/>
    <s v="USD"/>
    <n v="239.36"/>
    <m/>
    <n v="239.36"/>
    <x v="3"/>
    <n v="1"/>
    <m/>
  </r>
  <r>
    <x v="17"/>
    <x v="344"/>
    <x v="42"/>
    <s v="Mexico"/>
    <x v="0"/>
    <n v="40700"/>
    <s v="Revenues - Third Parties"/>
    <m/>
    <x v="80"/>
    <n v="2026"/>
    <n v="5"/>
    <s v="USD"/>
    <n v="312.19040000000001"/>
    <m/>
    <n v="312.19040000000001"/>
    <x v="3"/>
    <m/>
    <m/>
  </r>
  <r>
    <x v="17"/>
    <x v="344"/>
    <x v="42"/>
    <s v="Mexico"/>
    <x v="2"/>
    <n v="40700"/>
    <s v="Revenues - Third Parties"/>
    <m/>
    <x v="8"/>
    <n v="2026"/>
    <n v="5"/>
    <s v="USD"/>
    <n v="4443.8"/>
    <m/>
    <n v="4443.8"/>
    <x v="3"/>
    <n v="1"/>
    <m/>
  </r>
  <r>
    <x v="17"/>
    <x v="344"/>
    <x v="42"/>
    <s v="Mexico"/>
    <x v="7"/>
    <n v="40700"/>
    <s v="Revenues - Third Parties"/>
    <m/>
    <x v="55"/>
    <n v="2026"/>
    <n v="5"/>
    <s v="USD"/>
    <n v="8758.6200000000008"/>
    <m/>
    <n v="8758.6200000000008"/>
    <x v="3"/>
    <n v="1"/>
    <m/>
  </r>
  <r>
    <x v="17"/>
    <x v="344"/>
    <x v="42"/>
    <s v="Mexico"/>
    <x v="0"/>
    <n v="40700"/>
    <s v="Revenues - Third Parties"/>
    <m/>
    <x v="75"/>
    <n v="2026"/>
    <n v="5"/>
    <s v="USD"/>
    <n v="392.46019999999999"/>
    <m/>
    <n v="392.46019999999999"/>
    <x v="3"/>
    <m/>
    <m/>
  </r>
  <r>
    <x v="12"/>
    <x v="86"/>
    <x v="28"/>
    <s v="Mexico"/>
    <x v="1"/>
    <n v="40700"/>
    <s v="Revenues - Third Parties"/>
    <m/>
    <x v="5"/>
    <n v="2026"/>
    <n v="5"/>
    <s v="USD"/>
    <n v="311.44"/>
    <m/>
    <n v="311.44"/>
    <x v="3"/>
    <m/>
    <m/>
  </r>
  <r>
    <x v="10"/>
    <x v="345"/>
    <x v="24"/>
    <s v="Mexico"/>
    <x v="1"/>
    <n v="40700"/>
    <s v="Revenues - Third Parties"/>
    <m/>
    <x v="5"/>
    <n v="2026"/>
    <n v="5"/>
    <s v="USD"/>
    <n v="436.68187499999999"/>
    <m/>
    <n v="436.68187499999999"/>
    <x v="3"/>
    <m/>
    <m/>
  </r>
  <r>
    <x v="10"/>
    <x v="346"/>
    <x v="24"/>
    <s v="Mexico"/>
    <x v="2"/>
    <n v="40700"/>
    <s v="Revenues - Third Parties"/>
    <m/>
    <x v="23"/>
    <n v="2026"/>
    <n v="5"/>
    <s v="USD"/>
    <n v="325.94"/>
    <m/>
    <n v="325.94"/>
    <x v="3"/>
    <n v="1"/>
    <m/>
  </r>
  <r>
    <x v="10"/>
    <x v="346"/>
    <x v="24"/>
    <s v="Mexico"/>
    <x v="3"/>
    <n v="40700"/>
    <s v="Revenues - Third Parties"/>
    <m/>
    <x v="24"/>
    <n v="2026"/>
    <n v="5"/>
    <s v="USD"/>
    <n v="101.88815"/>
    <m/>
    <n v="101.88815"/>
    <x v="3"/>
    <m/>
    <m/>
  </r>
  <r>
    <x v="10"/>
    <x v="346"/>
    <x v="24"/>
    <s v="Mexico"/>
    <x v="3"/>
    <n v="40700"/>
    <s v="Revenues - Third Parties"/>
    <m/>
    <x v="25"/>
    <n v="2026"/>
    <n v="5"/>
    <s v="USD"/>
    <n v="267.45425"/>
    <m/>
    <n v="267.45425"/>
    <x v="3"/>
    <m/>
    <m/>
  </r>
  <r>
    <x v="10"/>
    <x v="346"/>
    <x v="24"/>
    <s v="Mexico"/>
    <x v="1"/>
    <n v="40700"/>
    <s v="Revenues - Third Parties"/>
    <m/>
    <x v="5"/>
    <n v="2026"/>
    <n v="5"/>
    <s v="USD"/>
    <n v="174.67274999999998"/>
    <m/>
    <n v="174.67274999999998"/>
    <x v="3"/>
    <m/>
    <m/>
  </r>
  <r>
    <x v="10"/>
    <x v="151"/>
    <x v="24"/>
    <s v="Mexico"/>
    <x v="1"/>
    <n v="40700"/>
    <s v="Revenues - Third Parties"/>
    <m/>
    <x v="5"/>
    <n v="2026"/>
    <n v="5"/>
    <s v="USD"/>
    <n v="87.33637499999999"/>
    <m/>
    <n v="87.33637499999999"/>
    <x v="3"/>
    <m/>
    <m/>
  </r>
  <r>
    <x v="10"/>
    <x v="347"/>
    <x v="24"/>
    <s v="Mexico"/>
    <x v="2"/>
    <n v="40700"/>
    <s v="Revenues - Third Parties"/>
    <m/>
    <x v="23"/>
    <n v="2026"/>
    <n v="5"/>
    <s v="USD"/>
    <n v="440.03999999999996"/>
    <m/>
    <n v="440.03999999999996"/>
    <x v="3"/>
    <n v="1"/>
    <m/>
  </r>
  <r>
    <x v="10"/>
    <x v="347"/>
    <x v="24"/>
    <s v="Mexico"/>
    <x v="1"/>
    <n v="40700"/>
    <s v="Revenues - Third Parties"/>
    <m/>
    <x v="4"/>
    <n v="2026"/>
    <n v="5"/>
    <s v="USD"/>
    <n v="87.33637499999999"/>
    <m/>
    <n v="87.33637499999999"/>
    <x v="3"/>
    <m/>
    <m/>
  </r>
  <r>
    <x v="10"/>
    <x v="347"/>
    <x v="24"/>
    <s v="Mexico"/>
    <x v="3"/>
    <n v="40700"/>
    <s v="Revenues - Third Parties"/>
    <m/>
    <x v="24"/>
    <n v="2026"/>
    <n v="5"/>
    <s v="USD"/>
    <n v="50.944074999999998"/>
    <m/>
    <n v="50.944074999999998"/>
    <x v="3"/>
    <m/>
    <m/>
  </r>
  <r>
    <x v="10"/>
    <x v="347"/>
    <x v="24"/>
    <s v="Mexico"/>
    <x v="3"/>
    <n v="40700"/>
    <s v="Revenues - Third Parties"/>
    <m/>
    <x v="25"/>
    <n v="2026"/>
    <n v="5"/>
    <s v="USD"/>
    <n v="133.727125"/>
    <m/>
    <n v="133.727125"/>
    <x v="3"/>
    <m/>
    <m/>
  </r>
  <r>
    <x v="10"/>
    <x v="347"/>
    <x v="24"/>
    <s v="Mexico"/>
    <x v="1"/>
    <n v="40700"/>
    <s v="Revenues - Third Parties"/>
    <m/>
    <x v="5"/>
    <n v="2026"/>
    <n v="5"/>
    <s v="USD"/>
    <n v="349.34549999999996"/>
    <m/>
    <n v="349.34549999999996"/>
    <x v="3"/>
    <m/>
    <m/>
  </r>
  <r>
    <x v="10"/>
    <x v="348"/>
    <x v="24"/>
    <s v="Mexico"/>
    <x v="1"/>
    <n v="40700"/>
    <s v="Revenues - Third Parties"/>
    <m/>
    <x v="3"/>
    <n v="2026"/>
    <n v="5"/>
    <s v="USD"/>
    <n v="181.94434999999999"/>
    <m/>
    <n v="181.94434999999999"/>
    <x v="3"/>
    <m/>
    <m/>
  </r>
  <r>
    <x v="10"/>
    <x v="349"/>
    <x v="24"/>
    <s v="Mexico"/>
    <x v="1"/>
    <n v="40700"/>
    <s v="Revenues - Third Parties"/>
    <m/>
    <x v="5"/>
    <n v="2026"/>
    <n v="5"/>
    <s v="USD"/>
    <n v="262.00912499999998"/>
    <m/>
    <n v="262.00912499999998"/>
    <x v="3"/>
    <m/>
    <m/>
  </r>
  <r>
    <x v="10"/>
    <x v="350"/>
    <x v="24"/>
    <s v="Mexico"/>
    <x v="1"/>
    <n v="40700"/>
    <s v="Revenues - Third Parties"/>
    <m/>
    <x v="4"/>
    <n v="2026"/>
    <n v="5"/>
    <s v="USD"/>
    <n v="87.33637499999999"/>
    <m/>
    <n v="87.33637499999999"/>
    <x v="3"/>
    <m/>
    <m/>
  </r>
  <r>
    <x v="10"/>
    <x v="350"/>
    <x v="24"/>
    <s v="Mexico"/>
    <x v="1"/>
    <n v="40700"/>
    <s v="Revenues - Third Parties"/>
    <m/>
    <x v="3"/>
    <n v="2026"/>
    <n v="5"/>
    <s v="USD"/>
    <n v="181.94434999999999"/>
    <m/>
    <n v="181.94434999999999"/>
    <x v="3"/>
    <m/>
    <m/>
  </r>
  <r>
    <x v="10"/>
    <x v="350"/>
    <x v="24"/>
    <s v="Mexico"/>
    <x v="1"/>
    <n v="40700"/>
    <s v="Revenues - Third Parties"/>
    <m/>
    <x v="5"/>
    <n v="2026"/>
    <n v="5"/>
    <s v="USD"/>
    <n v="87.33637499999999"/>
    <m/>
    <n v="87.33637499999999"/>
    <x v="3"/>
    <m/>
    <m/>
  </r>
  <r>
    <x v="10"/>
    <x v="351"/>
    <x v="24"/>
    <s v="Mexico"/>
    <x v="1"/>
    <n v="40700"/>
    <s v="Revenues - Third Parties"/>
    <m/>
    <x v="4"/>
    <n v="2026"/>
    <n v="5"/>
    <s v="USD"/>
    <n v="174.67274999999998"/>
    <m/>
    <n v="174.67274999999998"/>
    <x v="3"/>
    <m/>
    <m/>
  </r>
  <r>
    <x v="1"/>
    <x v="352"/>
    <x v="1"/>
    <s v="Mexico"/>
    <x v="2"/>
    <n v="40700"/>
    <s v="Revenues - Third Parties"/>
    <m/>
    <x v="23"/>
    <n v="2026"/>
    <n v="5"/>
    <s v="USD"/>
    <n v="1004.0400000000001"/>
    <m/>
    <n v="1004.0400000000001"/>
    <x v="3"/>
    <n v="1"/>
    <m/>
  </r>
  <r>
    <x v="1"/>
    <x v="352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353"/>
    <x v="1"/>
    <s v="Mexico"/>
    <x v="3"/>
    <n v="40700"/>
    <s v="Revenues - Third Parties"/>
    <m/>
    <x v="24"/>
    <n v="2026"/>
    <n v="5"/>
    <s v="USD"/>
    <n v="81.11999999999999"/>
    <m/>
    <n v="81.11999999999999"/>
    <x v="3"/>
    <m/>
    <m/>
  </r>
  <r>
    <x v="1"/>
    <x v="353"/>
    <x v="1"/>
    <s v="Mexico"/>
    <x v="3"/>
    <n v="40700"/>
    <s v="Revenues - Third Parties"/>
    <m/>
    <x v="25"/>
    <n v="2026"/>
    <n v="5"/>
    <s v="USD"/>
    <n v="135.19999999999999"/>
    <m/>
    <n v="135.19999999999999"/>
    <x v="3"/>
    <m/>
    <m/>
  </r>
  <r>
    <x v="1"/>
    <x v="353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354"/>
    <x v="1"/>
    <s v="Mexico"/>
    <x v="2"/>
    <n v="40700"/>
    <s v="Revenues - Third Parties"/>
    <m/>
    <x v="23"/>
    <n v="2026"/>
    <n v="5"/>
    <s v="USD"/>
    <n v="571.14"/>
    <m/>
    <n v="571.14"/>
    <x v="3"/>
    <n v="1"/>
    <m/>
  </r>
  <r>
    <x v="1"/>
    <x v="354"/>
    <x v="1"/>
    <s v="Mexico"/>
    <x v="3"/>
    <n v="40700"/>
    <s v="Revenues - Third Parties"/>
    <m/>
    <x v="24"/>
    <n v="2026"/>
    <n v="5"/>
    <s v="USD"/>
    <n v="540.79999999999995"/>
    <m/>
    <n v="540.79999999999995"/>
    <x v="3"/>
    <m/>
    <m/>
  </r>
  <r>
    <x v="1"/>
    <x v="354"/>
    <x v="1"/>
    <s v="Mexico"/>
    <x v="3"/>
    <n v="40700"/>
    <s v="Revenues - Third Parties"/>
    <m/>
    <x v="25"/>
    <n v="2026"/>
    <n v="5"/>
    <s v="USD"/>
    <n v="811.19999999999993"/>
    <m/>
    <n v="811.19999999999993"/>
    <x v="3"/>
    <m/>
    <m/>
  </r>
  <r>
    <x v="1"/>
    <x v="354"/>
    <x v="1"/>
    <s v="Mexico"/>
    <x v="1"/>
    <n v="40700"/>
    <s v="Revenues - Third Parties"/>
    <m/>
    <x v="5"/>
    <n v="2026"/>
    <n v="5"/>
    <s v="USD"/>
    <n v="231.78"/>
    <m/>
    <n v="231.78"/>
    <x v="3"/>
    <m/>
    <m/>
  </r>
  <r>
    <x v="1"/>
    <x v="355"/>
    <x v="1"/>
    <s v="Mexico"/>
    <x v="2"/>
    <n v="40700"/>
    <s v="Revenues - Third Parties"/>
    <m/>
    <x v="23"/>
    <n v="2026"/>
    <n v="5"/>
    <s v="USD"/>
    <n v="889.94"/>
    <m/>
    <n v="889.94"/>
    <x v="3"/>
    <n v="1"/>
    <m/>
  </r>
  <r>
    <x v="1"/>
    <x v="355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07"/>
    <x v="1"/>
    <s v="Mexico"/>
    <x v="2"/>
    <n v="40700"/>
    <s v="Revenues - Third Parties"/>
    <m/>
    <x v="23"/>
    <n v="2026"/>
    <n v="5"/>
    <s v="USD"/>
    <n v="783.48"/>
    <m/>
    <n v="783.48"/>
    <x v="3"/>
    <n v="1"/>
    <m/>
  </r>
  <r>
    <x v="1"/>
    <x v="207"/>
    <x v="1"/>
    <s v="Mexico"/>
    <x v="1"/>
    <n v="40700"/>
    <s v="Revenues - Third Parties"/>
    <m/>
    <x v="5"/>
    <n v="2026"/>
    <n v="5"/>
    <s v="USD"/>
    <n v="231.78"/>
    <m/>
    <n v="231.78"/>
    <x v="3"/>
    <m/>
    <m/>
  </r>
  <r>
    <x v="1"/>
    <x v="215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17"/>
    <x v="1"/>
    <s v="Mexico"/>
    <x v="2"/>
    <n v="40700"/>
    <s v="Revenues - Third Parties"/>
    <m/>
    <x v="23"/>
    <n v="2026"/>
    <n v="5"/>
    <s v="USD"/>
    <n v="363.53999999999996"/>
    <m/>
    <n v="363.53999999999996"/>
    <x v="3"/>
    <n v="1"/>
    <m/>
  </r>
  <r>
    <x v="1"/>
    <x v="217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20"/>
    <x v="1"/>
    <s v="Mexico"/>
    <x v="3"/>
    <n v="40700"/>
    <s v="Revenues - Third Parties"/>
    <m/>
    <x v="24"/>
    <n v="2026"/>
    <n v="5"/>
    <s v="USD"/>
    <n v="81.11999999999999"/>
    <m/>
    <n v="81.11999999999999"/>
    <x v="3"/>
    <m/>
    <m/>
  </r>
  <r>
    <x v="1"/>
    <x v="220"/>
    <x v="1"/>
    <s v="Mexico"/>
    <x v="3"/>
    <n v="40700"/>
    <s v="Revenues - Third Parties"/>
    <m/>
    <x v="25"/>
    <n v="2026"/>
    <n v="5"/>
    <s v="USD"/>
    <n v="135.19999999999999"/>
    <m/>
    <n v="135.19999999999999"/>
    <x v="3"/>
    <m/>
    <m/>
  </r>
  <r>
    <x v="1"/>
    <x v="220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22"/>
    <x v="1"/>
    <s v="Mexico"/>
    <x v="1"/>
    <n v="40700"/>
    <s v="Revenues - Third Parties"/>
    <m/>
    <x v="4"/>
    <n v="2026"/>
    <n v="5"/>
    <s v="USD"/>
    <n v="95.63000000000001"/>
    <m/>
    <n v="95.63000000000001"/>
    <x v="3"/>
    <m/>
    <m/>
  </r>
  <r>
    <x v="1"/>
    <x v="229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30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356"/>
    <x v="1"/>
    <s v="Mexico"/>
    <x v="2"/>
    <n v="40700"/>
    <s v="Revenues - Third Parties"/>
    <m/>
    <x v="23"/>
    <n v="2026"/>
    <n v="5"/>
    <s v="USD"/>
    <n v="228.2"/>
    <m/>
    <n v="228.2"/>
    <x v="3"/>
    <n v="1"/>
    <m/>
  </r>
  <r>
    <x v="1"/>
    <x v="356"/>
    <x v="1"/>
    <s v="Mexico"/>
    <x v="3"/>
    <n v="40700"/>
    <s v="Revenues - Third Parties"/>
    <m/>
    <x v="24"/>
    <n v="2026"/>
    <n v="5"/>
    <s v="USD"/>
    <n v="81.11999999999999"/>
    <m/>
    <n v="81.11999999999999"/>
    <x v="3"/>
    <m/>
    <m/>
  </r>
  <r>
    <x v="1"/>
    <x v="356"/>
    <x v="1"/>
    <s v="Mexico"/>
    <x v="3"/>
    <n v="40700"/>
    <s v="Revenues - Third Parties"/>
    <m/>
    <x v="25"/>
    <n v="2026"/>
    <n v="5"/>
    <s v="USD"/>
    <n v="135.19999999999999"/>
    <m/>
    <n v="135.19999999999999"/>
    <x v="3"/>
    <m/>
    <m/>
  </r>
  <r>
    <x v="1"/>
    <x v="356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33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357"/>
    <x v="1"/>
    <s v="Mexico"/>
    <x v="1"/>
    <n v="40700"/>
    <s v="Revenues - Third Parties"/>
    <m/>
    <x v="4"/>
    <n v="2026"/>
    <n v="5"/>
    <s v="USD"/>
    <n v="95.63000000000001"/>
    <m/>
    <n v="95.63000000000001"/>
    <x v="3"/>
    <m/>
    <m/>
  </r>
  <r>
    <x v="1"/>
    <x v="238"/>
    <x v="1"/>
    <s v="Mexico"/>
    <x v="2"/>
    <n v="40700"/>
    <s v="Revenues - Third Parties"/>
    <m/>
    <x v="23"/>
    <n v="2026"/>
    <n v="5"/>
    <s v="USD"/>
    <n v="633.07999999999993"/>
    <m/>
    <n v="633.07999999999993"/>
    <x v="3"/>
    <n v="1"/>
    <m/>
  </r>
  <r>
    <x v="1"/>
    <x v="238"/>
    <x v="1"/>
    <s v="Mexico"/>
    <x v="3"/>
    <n v="40700"/>
    <s v="Revenues - Third Parties"/>
    <m/>
    <x v="24"/>
    <n v="2026"/>
    <n v="5"/>
    <s v="USD"/>
    <n v="162.23999999999998"/>
    <m/>
    <n v="162.23999999999998"/>
    <x v="3"/>
    <m/>
    <m/>
  </r>
  <r>
    <x v="1"/>
    <x v="238"/>
    <x v="1"/>
    <s v="Mexico"/>
    <x v="3"/>
    <n v="40700"/>
    <s v="Revenues - Third Parties"/>
    <m/>
    <x v="25"/>
    <n v="2026"/>
    <n v="5"/>
    <s v="USD"/>
    <n v="270.39999999999998"/>
    <m/>
    <n v="270.39999999999998"/>
    <x v="3"/>
    <m/>
    <m/>
  </r>
  <r>
    <x v="1"/>
    <x v="238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40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358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359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360"/>
    <x v="1"/>
    <s v="Mexico"/>
    <x v="2"/>
    <n v="40700"/>
    <s v="Revenues - Third Parties"/>
    <m/>
    <x v="23"/>
    <n v="2026"/>
    <n v="5"/>
    <s v="USD"/>
    <n v="683.14"/>
    <m/>
    <n v="683.14"/>
    <x v="3"/>
    <n v="1"/>
    <m/>
  </r>
  <r>
    <x v="1"/>
    <x v="360"/>
    <x v="1"/>
    <s v="Mexico"/>
    <x v="1"/>
    <n v="40700"/>
    <s v="Revenues - Third Parties"/>
    <m/>
    <x v="5"/>
    <n v="2026"/>
    <n v="5"/>
    <s v="USD"/>
    <n v="231.78"/>
    <m/>
    <n v="231.78"/>
    <x v="3"/>
    <m/>
    <m/>
  </r>
  <r>
    <x v="1"/>
    <x v="251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251"/>
    <x v="1"/>
    <s v="Mexico"/>
    <x v="2"/>
    <n v="40700"/>
    <s v="Revenues - Third Parties"/>
    <m/>
    <x v="23"/>
    <n v="2026"/>
    <n v="5"/>
    <s v="USD"/>
    <n v="307.14"/>
    <m/>
    <n v="307.14"/>
    <x v="3"/>
    <n v="1"/>
    <m/>
  </r>
  <r>
    <x v="1"/>
    <x v="251"/>
    <x v="1"/>
    <s v="Mexico"/>
    <x v="3"/>
    <n v="40700"/>
    <s v="Revenues - Third Parties"/>
    <m/>
    <x v="24"/>
    <n v="2026"/>
    <n v="5"/>
    <s v="USD"/>
    <n v="81.11999999999999"/>
    <m/>
    <n v="81.11999999999999"/>
    <x v="3"/>
    <m/>
    <m/>
  </r>
  <r>
    <x v="1"/>
    <x v="251"/>
    <x v="1"/>
    <s v="Mexico"/>
    <x v="3"/>
    <n v="40700"/>
    <s v="Revenues - Third Parties"/>
    <m/>
    <x v="25"/>
    <n v="2026"/>
    <n v="5"/>
    <s v="USD"/>
    <n v="135.19999999999999"/>
    <m/>
    <n v="135.19999999999999"/>
    <x v="3"/>
    <m/>
    <m/>
  </r>
  <r>
    <x v="1"/>
    <x v="251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53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253"/>
    <x v="1"/>
    <s v="Mexico"/>
    <x v="2"/>
    <n v="40700"/>
    <s v="Revenues - Third Parties"/>
    <m/>
    <x v="23"/>
    <n v="2026"/>
    <n v="5"/>
    <s v="USD"/>
    <n v="2056.6"/>
    <m/>
    <n v="2056.6"/>
    <x v="3"/>
    <n v="1"/>
    <m/>
  </r>
  <r>
    <x v="1"/>
    <x v="253"/>
    <x v="1"/>
    <s v="Mexico"/>
    <x v="3"/>
    <n v="40700"/>
    <s v="Revenues - Third Parties"/>
    <m/>
    <x v="24"/>
    <n v="2026"/>
    <n v="5"/>
    <s v="USD"/>
    <n v="378.56"/>
    <m/>
    <n v="378.56"/>
    <x v="3"/>
    <m/>
    <m/>
  </r>
  <r>
    <x v="1"/>
    <x v="253"/>
    <x v="1"/>
    <s v="Mexico"/>
    <x v="3"/>
    <n v="40700"/>
    <s v="Revenues - Third Parties"/>
    <m/>
    <x v="25"/>
    <n v="2026"/>
    <n v="5"/>
    <s v="USD"/>
    <n v="540.79999999999995"/>
    <m/>
    <n v="540.79999999999995"/>
    <x v="3"/>
    <m/>
    <m/>
  </r>
  <r>
    <x v="1"/>
    <x v="253"/>
    <x v="1"/>
    <s v="Mexico"/>
    <x v="1"/>
    <n v="40700"/>
    <s v="Revenues - Third Parties"/>
    <m/>
    <x v="5"/>
    <n v="2026"/>
    <n v="5"/>
    <s v="USD"/>
    <n v="695.33999999999992"/>
    <m/>
    <n v="695.33999999999992"/>
    <x v="3"/>
    <m/>
    <m/>
  </r>
  <r>
    <x v="1"/>
    <x v="255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255"/>
    <x v="1"/>
    <s v="Mexico"/>
    <x v="2"/>
    <n v="40700"/>
    <s v="Revenues - Third Parties"/>
    <m/>
    <x v="23"/>
    <n v="2026"/>
    <n v="5"/>
    <s v="USD"/>
    <n v="728.38"/>
    <m/>
    <n v="728.38"/>
    <x v="3"/>
    <n v="1"/>
    <m/>
  </r>
  <r>
    <x v="1"/>
    <x v="255"/>
    <x v="1"/>
    <s v="Mexico"/>
    <x v="3"/>
    <n v="40700"/>
    <s v="Revenues - Third Parties"/>
    <m/>
    <x v="24"/>
    <n v="2026"/>
    <n v="5"/>
    <s v="USD"/>
    <n v="405.59999999999997"/>
    <m/>
    <n v="405.59999999999997"/>
    <x v="3"/>
    <m/>
    <m/>
  </r>
  <r>
    <x v="1"/>
    <x v="255"/>
    <x v="1"/>
    <s v="Mexico"/>
    <x v="3"/>
    <n v="40700"/>
    <s v="Revenues - Third Parties"/>
    <m/>
    <x v="25"/>
    <n v="2026"/>
    <n v="5"/>
    <s v="USD"/>
    <n v="676"/>
    <m/>
    <n v="676"/>
    <x v="3"/>
    <m/>
    <m/>
  </r>
  <r>
    <x v="1"/>
    <x v="255"/>
    <x v="1"/>
    <s v="Mexico"/>
    <x v="1"/>
    <n v="40700"/>
    <s v="Revenues - Third Parties"/>
    <m/>
    <x v="5"/>
    <n v="2026"/>
    <n v="5"/>
    <s v="USD"/>
    <n v="231.78"/>
    <m/>
    <n v="231.78"/>
    <x v="3"/>
    <m/>
    <m/>
  </r>
  <r>
    <x v="1"/>
    <x v="256"/>
    <x v="1"/>
    <s v="Mexico"/>
    <x v="2"/>
    <n v="40700"/>
    <s v="Revenues - Third Parties"/>
    <m/>
    <x v="23"/>
    <n v="2026"/>
    <n v="5"/>
    <s v="USD"/>
    <n v="325.94"/>
    <m/>
    <n v="325.94"/>
    <x v="3"/>
    <n v="1"/>
    <m/>
  </r>
  <r>
    <x v="1"/>
    <x v="256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60"/>
    <x v="1"/>
    <s v="Mexico"/>
    <x v="1"/>
    <n v="40700"/>
    <s v="Revenues - Third Parties"/>
    <m/>
    <x v="4"/>
    <n v="2026"/>
    <n v="5"/>
    <s v="USD"/>
    <n v="95.63000000000001"/>
    <m/>
    <n v="95.63000000000001"/>
    <x v="3"/>
    <m/>
    <m/>
  </r>
  <r>
    <x v="1"/>
    <x v="260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260"/>
    <x v="1"/>
    <s v="Mexico"/>
    <x v="2"/>
    <n v="40700"/>
    <s v="Revenues - Third Parties"/>
    <m/>
    <x v="23"/>
    <n v="2026"/>
    <n v="5"/>
    <s v="USD"/>
    <n v="307.14"/>
    <m/>
    <n v="307.14"/>
    <x v="3"/>
    <n v="1"/>
    <m/>
  </r>
  <r>
    <x v="1"/>
    <x v="260"/>
    <x v="1"/>
    <s v="Mexico"/>
    <x v="3"/>
    <n v="40700"/>
    <s v="Revenues - Third Parties"/>
    <m/>
    <x v="24"/>
    <n v="2026"/>
    <n v="5"/>
    <s v="USD"/>
    <n v="162.23999999999998"/>
    <m/>
    <n v="162.23999999999998"/>
    <x v="3"/>
    <m/>
    <m/>
  </r>
  <r>
    <x v="1"/>
    <x v="260"/>
    <x v="1"/>
    <s v="Mexico"/>
    <x v="3"/>
    <n v="40700"/>
    <s v="Revenues - Third Parties"/>
    <m/>
    <x v="25"/>
    <n v="2026"/>
    <n v="5"/>
    <s v="USD"/>
    <n v="270.39999999999998"/>
    <m/>
    <n v="270.39999999999998"/>
    <x v="3"/>
    <m/>
    <m/>
  </r>
  <r>
    <x v="1"/>
    <x v="260"/>
    <x v="1"/>
    <s v="Mexico"/>
    <x v="1"/>
    <n v="40700"/>
    <s v="Revenues - Third Parties"/>
    <m/>
    <x v="5"/>
    <n v="2026"/>
    <n v="5"/>
    <s v="USD"/>
    <n v="231.78"/>
    <m/>
    <n v="231.78"/>
    <x v="3"/>
    <m/>
    <m/>
  </r>
  <r>
    <x v="1"/>
    <x v="262"/>
    <x v="1"/>
    <s v="Mexico"/>
    <x v="1"/>
    <n v="40700"/>
    <s v="Revenues - Third Parties"/>
    <m/>
    <x v="3"/>
    <n v="2026"/>
    <n v="5"/>
    <s v="USD"/>
    <n v="231.78"/>
    <m/>
    <n v="231.78"/>
    <x v="3"/>
    <m/>
    <m/>
  </r>
  <r>
    <x v="1"/>
    <x v="262"/>
    <x v="1"/>
    <s v="Mexico"/>
    <x v="2"/>
    <n v="40700"/>
    <s v="Revenues - Third Parties"/>
    <m/>
    <x v="23"/>
    <n v="2026"/>
    <n v="5"/>
    <s v="USD"/>
    <n v="664.34"/>
    <m/>
    <n v="664.34"/>
    <x v="3"/>
    <n v="1"/>
    <m/>
  </r>
  <r>
    <x v="1"/>
    <x v="262"/>
    <x v="1"/>
    <s v="Mexico"/>
    <x v="3"/>
    <n v="40700"/>
    <s v="Revenues - Third Parties"/>
    <m/>
    <x v="24"/>
    <n v="2026"/>
    <n v="5"/>
    <s v="USD"/>
    <n v="135.19999999999999"/>
    <m/>
    <n v="135.19999999999999"/>
    <x v="3"/>
    <m/>
    <m/>
  </r>
  <r>
    <x v="1"/>
    <x v="262"/>
    <x v="1"/>
    <s v="Mexico"/>
    <x v="3"/>
    <n v="40700"/>
    <s v="Revenues - Third Parties"/>
    <m/>
    <x v="25"/>
    <n v="2026"/>
    <n v="5"/>
    <s v="USD"/>
    <n v="135.19999999999999"/>
    <m/>
    <n v="135.19999999999999"/>
    <x v="3"/>
    <m/>
    <m/>
  </r>
  <r>
    <x v="1"/>
    <x v="262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63"/>
    <x v="1"/>
    <s v="Mexico"/>
    <x v="2"/>
    <n v="40700"/>
    <s v="Revenues - Third Parties"/>
    <m/>
    <x v="23"/>
    <n v="2026"/>
    <n v="5"/>
    <s v="USD"/>
    <n v="457.53999999999996"/>
    <m/>
    <n v="457.53999999999996"/>
    <x v="3"/>
    <n v="1"/>
    <m/>
  </r>
  <r>
    <x v="1"/>
    <x v="263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64"/>
    <x v="1"/>
    <s v="Mexico"/>
    <x v="1"/>
    <n v="40700"/>
    <s v="Revenues - Third Parties"/>
    <m/>
    <x v="3"/>
    <n v="2026"/>
    <n v="5"/>
    <s v="USD"/>
    <n v="231.78"/>
    <m/>
    <n v="231.78"/>
    <x v="3"/>
    <m/>
    <m/>
  </r>
  <r>
    <x v="1"/>
    <x v="264"/>
    <x v="1"/>
    <s v="Mexico"/>
    <x v="2"/>
    <n v="40700"/>
    <s v="Revenues - Third Parties"/>
    <m/>
    <x v="23"/>
    <n v="2026"/>
    <n v="5"/>
    <s v="USD"/>
    <n v="127.9"/>
    <m/>
    <n v="127.9"/>
    <x v="3"/>
    <n v="1"/>
    <m/>
  </r>
  <r>
    <x v="1"/>
    <x v="264"/>
    <x v="1"/>
    <s v="Mexico"/>
    <x v="3"/>
    <n v="40700"/>
    <s v="Revenues - Third Parties"/>
    <m/>
    <x v="24"/>
    <n v="2026"/>
    <n v="5"/>
    <s v="USD"/>
    <n v="81.11999999999999"/>
    <m/>
    <n v="81.11999999999999"/>
    <x v="3"/>
    <m/>
    <m/>
  </r>
  <r>
    <x v="1"/>
    <x v="264"/>
    <x v="1"/>
    <s v="Mexico"/>
    <x v="3"/>
    <n v="40700"/>
    <s v="Revenues - Third Parties"/>
    <m/>
    <x v="25"/>
    <n v="2026"/>
    <n v="5"/>
    <s v="USD"/>
    <n v="135.19999999999999"/>
    <m/>
    <n v="135.19999999999999"/>
    <x v="3"/>
    <m/>
    <m/>
  </r>
  <r>
    <x v="1"/>
    <x v="264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65"/>
    <x v="1"/>
    <s v="Mexico"/>
    <x v="2"/>
    <n v="40700"/>
    <s v="Revenues - Third Parties"/>
    <m/>
    <x v="23"/>
    <n v="2026"/>
    <n v="5"/>
    <s v="USD"/>
    <n v="134.79999999999998"/>
    <m/>
    <n v="134.79999999999998"/>
    <x v="3"/>
    <n v="1"/>
    <m/>
  </r>
  <r>
    <x v="1"/>
    <x v="265"/>
    <x v="1"/>
    <s v="Mexico"/>
    <x v="3"/>
    <n v="40700"/>
    <s v="Revenues - Third Parties"/>
    <m/>
    <x v="24"/>
    <n v="2026"/>
    <n v="5"/>
    <s v="USD"/>
    <n v="81.11999999999999"/>
    <m/>
    <n v="81.11999999999999"/>
    <x v="3"/>
    <m/>
    <m/>
  </r>
  <r>
    <x v="1"/>
    <x v="265"/>
    <x v="1"/>
    <s v="Mexico"/>
    <x v="3"/>
    <n v="40700"/>
    <s v="Revenues - Third Parties"/>
    <m/>
    <x v="25"/>
    <n v="2026"/>
    <n v="5"/>
    <s v="USD"/>
    <n v="135.19999999999999"/>
    <m/>
    <n v="135.19999999999999"/>
    <x v="3"/>
    <m/>
    <m/>
  </r>
  <r>
    <x v="1"/>
    <x v="265"/>
    <x v="1"/>
    <s v="Mexico"/>
    <x v="1"/>
    <n v="40700"/>
    <s v="Revenues - Third Parties"/>
    <m/>
    <x v="5"/>
    <n v="2026"/>
    <n v="5"/>
    <s v="USD"/>
    <n v="231.78"/>
    <m/>
    <n v="231.78"/>
    <x v="3"/>
    <m/>
    <m/>
  </r>
  <r>
    <x v="1"/>
    <x v="267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68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268"/>
    <x v="1"/>
    <s v="Mexico"/>
    <x v="2"/>
    <n v="40700"/>
    <s v="Revenues - Third Parties"/>
    <m/>
    <x v="23"/>
    <n v="2026"/>
    <n v="5"/>
    <s v="USD"/>
    <n v="114.1"/>
    <m/>
    <n v="114.1"/>
    <x v="3"/>
    <n v="1"/>
    <m/>
  </r>
  <r>
    <x v="1"/>
    <x v="268"/>
    <x v="1"/>
    <s v="Mexico"/>
    <x v="3"/>
    <n v="40700"/>
    <s v="Revenues - Third Parties"/>
    <m/>
    <x v="24"/>
    <n v="2026"/>
    <n v="5"/>
    <s v="USD"/>
    <n v="162.23999999999998"/>
    <m/>
    <n v="162.23999999999998"/>
    <x v="3"/>
    <m/>
    <m/>
  </r>
  <r>
    <x v="1"/>
    <x v="268"/>
    <x v="1"/>
    <s v="Mexico"/>
    <x v="3"/>
    <n v="40700"/>
    <s v="Revenues - Third Parties"/>
    <m/>
    <x v="25"/>
    <n v="2026"/>
    <n v="5"/>
    <s v="USD"/>
    <n v="270.39999999999998"/>
    <m/>
    <n v="270.39999999999998"/>
    <x v="3"/>
    <m/>
    <m/>
  </r>
  <r>
    <x v="1"/>
    <x v="268"/>
    <x v="1"/>
    <s v="Mexico"/>
    <x v="1"/>
    <n v="40700"/>
    <s v="Revenues - Third Parties"/>
    <m/>
    <x v="5"/>
    <n v="2026"/>
    <n v="5"/>
    <s v="USD"/>
    <n v="231.78"/>
    <m/>
    <n v="231.78"/>
    <x v="3"/>
    <m/>
    <m/>
  </r>
  <r>
    <x v="1"/>
    <x v="361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361"/>
    <x v="1"/>
    <s v="Mexico"/>
    <x v="2"/>
    <n v="40700"/>
    <s v="Revenues - Third Parties"/>
    <m/>
    <x v="23"/>
    <n v="2026"/>
    <n v="5"/>
    <s v="USD"/>
    <n v="114.1"/>
    <m/>
    <n v="114.1"/>
    <x v="3"/>
    <n v="1"/>
    <m/>
  </r>
  <r>
    <x v="1"/>
    <x v="361"/>
    <x v="1"/>
    <s v="Mexico"/>
    <x v="3"/>
    <n v="40700"/>
    <s v="Revenues - Third Parties"/>
    <m/>
    <x v="24"/>
    <n v="2026"/>
    <n v="5"/>
    <s v="USD"/>
    <n v="162.23999999999998"/>
    <m/>
    <n v="162.23999999999998"/>
    <x v="3"/>
    <m/>
    <m/>
  </r>
  <r>
    <x v="1"/>
    <x v="361"/>
    <x v="1"/>
    <s v="Mexico"/>
    <x v="3"/>
    <n v="40700"/>
    <s v="Revenues - Third Parties"/>
    <m/>
    <x v="25"/>
    <n v="2026"/>
    <n v="5"/>
    <s v="USD"/>
    <n v="270.39999999999998"/>
    <m/>
    <n v="270.39999999999998"/>
    <x v="3"/>
    <m/>
    <m/>
  </r>
  <r>
    <x v="1"/>
    <x v="361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72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73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74"/>
    <x v="1"/>
    <s v="Mexico"/>
    <x v="3"/>
    <n v="40700"/>
    <s v="Revenues - Third Parties"/>
    <m/>
    <x v="24"/>
    <n v="2026"/>
    <n v="5"/>
    <s v="USD"/>
    <n v="81.11999999999999"/>
    <m/>
    <n v="81.11999999999999"/>
    <x v="3"/>
    <m/>
    <m/>
  </r>
  <r>
    <x v="1"/>
    <x v="274"/>
    <x v="1"/>
    <s v="Mexico"/>
    <x v="3"/>
    <n v="40700"/>
    <s v="Revenues - Third Parties"/>
    <m/>
    <x v="25"/>
    <n v="2026"/>
    <n v="5"/>
    <s v="USD"/>
    <n v="135.19999999999999"/>
    <m/>
    <n v="135.19999999999999"/>
    <x v="3"/>
    <m/>
    <m/>
  </r>
  <r>
    <x v="1"/>
    <x v="274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362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362"/>
    <x v="1"/>
    <s v="Mexico"/>
    <x v="2"/>
    <n v="40700"/>
    <s v="Revenues - Third Parties"/>
    <m/>
    <x v="23"/>
    <n v="2026"/>
    <n v="5"/>
    <s v="USD"/>
    <n v="325.94"/>
    <m/>
    <n v="325.94"/>
    <x v="3"/>
    <n v="1"/>
    <m/>
  </r>
  <r>
    <x v="1"/>
    <x v="362"/>
    <x v="1"/>
    <s v="Mexico"/>
    <x v="3"/>
    <n v="40700"/>
    <s v="Revenues - Third Parties"/>
    <m/>
    <x v="24"/>
    <n v="2026"/>
    <n v="5"/>
    <s v="USD"/>
    <n v="162.23999999999998"/>
    <m/>
    <n v="162.23999999999998"/>
    <x v="3"/>
    <m/>
    <m/>
  </r>
  <r>
    <x v="1"/>
    <x v="362"/>
    <x v="1"/>
    <s v="Mexico"/>
    <x v="3"/>
    <n v="40700"/>
    <s v="Revenues - Third Parties"/>
    <m/>
    <x v="25"/>
    <n v="2026"/>
    <n v="5"/>
    <s v="USD"/>
    <n v="270.39999999999998"/>
    <m/>
    <n v="270.39999999999998"/>
    <x v="3"/>
    <m/>
    <m/>
  </r>
  <r>
    <x v="1"/>
    <x v="362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77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79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279"/>
    <x v="1"/>
    <s v="Mexico"/>
    <x v="2"/>
    <n v="40700"/>
    <s v="Revenues - Third Parties"/>
    <m/>
    <x v="23"/>
    <n v="2026"/>
    <n v="5"/>
    <s v="USD"/>
    <n v="401.14"/>
    <m/>
    <n v="401.14"/>
    <x v="3"/>
    <n v="1"/>
    <m/>
  </r>
  <r>
    <x v="1"/>
    <x v="279"/>
    <x v="1"/>
    <s v="Mexico"/>
    <x v="3"/>
    <n v="40700"/>
    <s v="Revenues - Third Parties"/>
    <m/>
    <x v="24"/>
    <n v="2026"/>
    <n v="5"/>
    <s v="USD"/>
    <n v="162.23999999999998"/>
    <m/>
    <n v="162.23999999999998"/>
    <x v="3"/>
    <m/>
    <m/>
  </r>
  <r>
    <x v="1"/>
    <x v="279"/>
    <x v="1"/>
    <s v="Mexico"/>
    <x v="3"/>
    <n v="40700"/>
    <s v="Revenues - Third Parties"/>
    <m/>
    <x v="25"/>
    <n v="2026"/>
    <n v="5"/>
    <s v="USD"/>
    <n v="270.39999999999998"/>
    <m/>
    <n v="270.39999999999998"/>
    <x v="3"/>
    <m/>
    <m/>
  </r>
  <r>
    <x v="1"/>
    <x v="279"/>
    <x v="1"/>
    <s v="Mexico"/>
    <x v="1"/>
    <n v="40700"/>
    <s v="Revenues - Third Parties"/>
    <m/>
    <x v="5"/>
    <n v="2026"/>
    <n v="5"/>
    <s v="USD"/>
    <n v="231.78"/>
    <m/>
    <n v="231.78"/>
    <x v="3"/>
    <m/>
    <m/>
  </r>
  <r>
    <x v="1"/>
    <x v="280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280"/>
    <x v="1"/>
    <s v="Mexico"/>
    <x v="2"/>
    <n v="40700"/>
    <s v="Revenues - Third Parties"/>
    <m/>
    <x v="23"/>
    <n v="2026"/>
    <n v="5"/>
    <s v="USD"/>
    <n v="344.74"/>
    <m/>
    <n v="344.74"/>
    <x v="3"/>
    <n v="1"/>
    <m/>
  </r>
  <r>
    <x v="1"/>
    <x v="280"/>
    <x v="1"/>
    <s v="Mexico"/>
    <x v="3"/>
    <n v="40700"/>
    <s v="Revenues - Third Parties"/>
    <m/>
    <x v="24"/>
    <n v="2026"/>
    <n v="5"/>
    <s v="USD"/>
    <n v="162.23999999999998"/>
    <m/>
    <n v="162.23999999999998"/>
    <x v="3"/>
    <m/>
    <m/>
  </r>
  <r>
    <x v="1"/>
    <x v="280"/>
    <x v="1"/>
    <s v="Mexico"/>
    <x v="3"/>
    <n v="40700"/>
    <s v="Revenues - Third Parties"/>
    <m/>
    <x v="25"/>
    <n v="2026"/>
    <n v="5"/>
    <s v="USD"/>
    <n v="270.39999999999998"/>
    <m/>
    <n v="270.39999999999998"/>
    <x v="3"/>
    <m/>
    <m/>
  </r>
  <r>
    <x v="1"/>
    <x v="280"/>
    <x v="1"/>
    <s v="Mexico"/>
    <x v="1"/>
    <n v="40700"/>
    <s v="Revenues - Third Parties"/>
    <m/>
    <x v="5"/>
    <n v="2026"/>
    <n v="5"/>
    <s v="USD"/>
    <n v="231.78"/>
    <m/>
    <n v="231.78"/>
    <x v="3"/>
    <m/>
    <m/>
  </r>
  <r>
    <x v="1"/>
    <x v="363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364"/>
    <x v="1"/>
    <s v="Mexico"/>
    <x v="1"/>
    <n v="40700"/>
    <s v="Revenues - Third Parties"/>
    <m/>
    <x v="4"/>
    <n v="2026"/>
    <n v="5"/>
    <s v="USD"/>
    <n v="191.26000000000002"/>
    <m/>
    <n v="191.26000000000002"/>
    <x v="3"/>
    <m/>
    <m/>
  </r>
  <r>
    <x v="1"/>
    <x v="365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365"/>
    <x v="1"/>
    <s v="Mexico"/>
    <x v="2"/>
    <n v="40700"/>
    <s v="Revenues - Third Parties"/>
    <m/>
    <x v="23"/>
    <n v="2026"/>
    <n v="5"/>
    <s v="USD"/>
    <n v="633.07999999999993"/>
    <m/>
    <n v="633.07999999999993"/>
    <x v="3"/>
    <n v="1"/>
    <m/>
  </r>
  <r>
    <x v="1"/>
    <x v="365"/>
    <x v="1"/>
    <s v="Mexico"/>
    <x v="3"/>
    <n v="40700"/>
    <s v="Revenues - Third Parties"/>
    <m/>
    <x v="24"/>
    <n v="2026"/>
    <n v="5"/>
    <s v="USD"/>
    <n v="243.35999999999999"/>
    <m/>
    <n v="243.35999999999999"/>
    <x v="3"/>
    <m/>
    <m/>
  </r>
  <r>
    <x v="1"/>
    <x v="365"/>
    <x v="1"/>
    <s v="Mexico"/>
    <x v="3"/>
    <n v="40700"/>
    <s v="Revenues - Third Parties"/>
    <m/>
    <x v="25"/>
    <n v="2026"/>
    <n v="5"/>
    <s v="USD"/>
    <n v="405.59999999999997"/>
    <m/>
    <n v="405.59999999999997"/>
    <x v="3"/>
    <m/>
    <m/>
  </r>
  <r>
    <x v="1"/>
    <x v="365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84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285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285"/>
    <x v="1"/>
    <s v="Mexico"/>
    <x v="1"/>
    <n v="40700"/>
    <s v="Revenues - Third Parties"/>
    <m/>
    <x v="5"/>
    <n v="2026"/>
    <n v="5"/>
    <s v="USD"/>
    <n v="115.89"/>
    <m/>
    <n v="115.89"/>
    <x v="3"/>
    <m/>
    <m/>
  </r>
  <r>
    <x v="1"/>
    <x v="366"/>
    <x v="1"/>
    <s v="Mexico"/>
    <x v="2"/>
    <n v="40700"/>
    <s v="Revenues - Third Parties"/>
    <m/>
    <x v="8"/>
    <n v="2026"/>
    <n v="5"/>
    <s v="USD"/>
    <n v="114.1"/>
    <m/>
    <n v="114.1"/>
    <x v="3"/>
    <n v="1"/>
    <m/>
  </r>
  <r>
    <x v="1"/>
    <x v="366"/>
    <x v="1"/>
    <s v="Mexico"/>
    <x v="0"/>
    <n v="40700"/>
    <s v="Revenues - Third Parties"/>
    <m/>
    <x v="13"/>
    <n v="2026"/>
    <n v="5"/>
    <s v="USD"/>
    <n v="125.55000000000001"/>
    <m/>
    <n v="125.55000000000001"/>
    <x v="3"/>
    <m/>
    <m/>
  </r>
  <r>
    <x v="1"/>
    <x v="366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289"/>
    <x v="1"/>
    <s v="Mexico"/>
    <x v="1"/>
    <n v="40700"/>
    <s v="Revenues - Third Parties"/>
    <m/>
    <x v="4"/>
    <n v="2026"/>
    <n v="5"/>
    <s v="USD"/>
    <n v="286.89"/>
    <m/>
    <n v="286.89"/>
    <x v="3"/>
    <m/>
    <m/>
  </r>
  <r>
    <x v="1"/>
    <x v="367"/>
    <x v="1"/>
    <s v="Mexico"/>
    <x v="1"/>
    <n v="40700"/>
    <s v="Revenues - Third Parties"/>
    <m/>
    <x v="3"/>
    <n v="2026"/>
    <n v="5"/>
    <s v="USD"/>
    <n v="231.78"/>
    <m/>
    <n v="231.78"/>
    <x v="3"/>
    <m/>
    <m/>
  </r>
  <r>
    <x v="1"/>
    <x v="368"/>
    <x v="1"/>
    <s v="Mexico"/>
    <x v="2"/>
    <n v="40700"/>
    <s v="Revenues - Third Parties"/>
    <m/>
    <x v="8"/>
    <n v="2026"/>
    <n v="5"/>
    <s v="USD"/>
    <n v="1352.02"/>
    <m/>
    <n v="1352.02"/>
    <x v="3"/>
    <n v="1"/>
    <m/>
  </r>
  <r>
    <x v="1"/>
    <x v="368"/>
    <x v="1"/>
    <s v="Mexico"/>
    <x v="0"/>
    <n v="40700"/>
    <s v="Revenues - Third Parties"/>
    <m/>
    <x v="13"/>
    <n v="2026"/>
    <n v="5"/>
    <s v="USD"/>
    <n v="502.20000000000005"/>
    <m/>
    <n v="502.20000000000005"/>
    <x v="3"/>
    <m/>
    <m/>
  </r>
  <r>
    <x v="1"/>
    <x v="368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369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1"/>
    <x v="370"/>
    <x v="1"/>
    <s v="Mexico"/>
    <x v="1"/>
    <n v="40700"/>
    <s v="Revenues - Third Parties"/>
    <m/>
    <x v="4"/>
    <n v="2026"/>
    <n v="5"/>
    <s v="USD"/>
    <n v="286.89"/>
    <m/>
    <n v="286.89"/>
    <x v="3"/>
    <m/>
    <m/>
  </r>
  <r>
    <x v="1"/>
    <x v="370"/>
    <x v="1"/>
    <s v="Mexico"/>
    <x v="0"/>
    <n v="40700"/>
    <s v="Revenues - Third Parties"/>
    <m/>
    <x v="1"/>
    <n v="2026"/>
    <n v="5"/>
    <s v="USD"/>
    <n v="1381.05"/>
    <m/>
    <n v="1381.05"/>
    <x v="3"/>
    <m/>
    <m/>
  </r>
  <r>
    <x v="1"/>
    <x v="370"/>
    <x v="1"/>
    <s v="Mexico"/>
    <x v="1"/>
    <n v="40700"/>
    <s v="Revenues - Third Parties"/>
    <m/>
    <x v="3"/>
    <n v="2026"/>
    <n v="5"/>
    <s v="USD"/>
    <n v="115.89"/>
    <m/>
    <n v="115.89"/>
    <x v="3"/>
    <m/>
    <m/>
  </r>
  <r>
    <x v="0"/>
    <x v="60"/>
    <x v="21"/>
    <s v="Mexico"/>
    <x v="4"/>
    <n v="40700"/>
    <s v="Revenues - Third Parties"/>
    <m/>
    <x v="85"/>
    <n v="2026"/>
    <n v="5"/>
    <s v="USD"/>
    <n v="0"/>
    <m/>
    <n v="0"/>
    <x v="3"/>
    <s v="Not Applicable"/>
    <m/>
  </r>
  <r>
    <x v="0"/>
    <x v="60"/>
    <x v="21"/>
    <s v="Mexico"/>
    <x v="0"/>
    <n v="40700"/>
    <s v="Revenues - Third Parties"/>
    <m/>
    <x v="85"/>
    <n v="2026"/>
    <n v="5"/>
    <s v="USD"/>
    <n v="-338137.51152106043"/>
    <m/>
    <n v="-338137.51152106043"/>
    <x v="3"/>
    <s v="Not Applicable"/>
    <m/>
  </r>
  <r>
    <x v="0"/>
    <x v="60"/>
    <x v="21"/>
    <s v="Mexico"/>
    <x v="7"/>
    <n v="40700"/>
    <s v="Revenues - Third Parties"/>
    <m/>
    <x v="85"/>
    <n v="2026"/>
    <n v="5"/>
    <s v="USD"/>
    <n v="-126239.03006649998"/>
    <m/>
    <n v="-126239.03006649998"/>
    <x v="3"/>
    <s v="Not Applicable"/>
    <m/>
  </r>
  <r>
    <x v="0"/>
    <x v="60"/>
    <x v="21"/>
    <s v="Mexico"/>
    <x v="2"/>
    <n v="40700"/>
    <s v="Revenues - Third Parties"/>
    <m/>
    <x v="85"/>
    <n v="2026"/>
    <n v="5"/>
    <s v="USD"/>
    <n v="-410107.87493348337"/>
    <m/>
    <n v="-410107.87493348337"/>
    <x v="3"/>
    <s v="Not Applicable"/>
    <m/>
  </r>
  <r>
    <x v="0"/>
    <x v="60"/>
    <x v="21"/>
    <s v="Mexico"/>
    <x v="6"/>
    <n v="40700"/>
    <s v="Revenues - Third Parties"/>
    <m/>
    <x v="85"/>
    <n v="2026"/>
    <n v="5"/>
    <s v="USD"/>
    <n v="0"/>
    <m/>
    <n v="0"/>
    <x v="3"/>
    <s v="Not Applicable"/>
    <m/>
  </r>
  <r>
    <x v="0"/>
    <x v="60"/>
    <x v="21"/>
    <s v="Mexico"/>
    <x v="3"/>
    <n v="40700"/>
    <s v="Revenues - Third Parties"/>
    <m/>
    <x v="85"/>
    <n v="2026"/>
    <n v="5"/>
    <s v="USD"/>
    <n v="-55637.288897909268"/>
    <m/>
    <n v="-55637.288897909268"/>
    <x v="3"/>
    <s v="Not Applicable"/>
    <m/>
  </r>
  <r>
    <x v="0"/>
    <x v="60"/>
    <x v="21"/>
    <s v="Mexico"/>
    <x v="1"/>
    <n v="40700"/>
    <s v="Revenues - Third Parties"/>
    <m/>
    <x v="85"/>
    <n v="2026"/>
    <n v="5"/>
    <s v="USD"/>
    <n v="4.7999999253079295E-2"/>
    <m/>
    <n v="4.7999999253079295E-2"/>
    <x v="3"/>
    <s v="Not Applicable"/>
    <m/>
  </r>
  <r>
    <x v="0"/>
    <x v="60"/>
    <x v="21"/>
    <s v="Mexico"/>
    <x v="4"/>
    <n v="40700"/>
    <s v="Revenues - Third Parties"/>
    <m/>
    <x v="85"/>
    <n v="2026"/>
    <n v="5"/>
    <s v="USD"/>
    <n v="64909"/>
    <m/>
    <n v="64909"/>
    <x v="3"/>
    <s v="Not Applicable"/>
    <m/>
  </r>
  <r>
    <x v="0"/>
    <x v="60"/>
    <x v="21"/>
    <s v="Mexico"/>
    <x v="0"/>
    <n v="40700"/>
    <s v="Revenues - Third Parties"/>
    <m/>
    <x v="85"/>
    <n v="2026"/>
    <n v="5"/>
    <s v="USD"/>
    <n v="355966.49872105988"/>
    <m/>
    <n v="355966.49872105988"/>
    <x v="3"/>
    <s v="Not Applicable"/>
    <m/>
  </r>
  <r>
    <x v="0"/>
    <x v="60"/>
    <x v="21"/>
    <s v="Mexico"/>
    <x v="7"/>
    <n v="40700"/>
    <s v="Revenues - Third Parties"/>
    <m/>
    <x v="85"/>
    <n v="2026"/>
    <n v="5"/>
    <s v="USD"/>
    <n v="116128.30006649999"/>
    <m/>
    <n v="116128.30006649999"/>
    <x v="3"/>
    <s v="Not Applicable"/>
    <m/>
  </r>
  <r>
    <x v="0"/>
    <x v="60"/>
    <x v="21"/>
    <s v="Mexico"/>
    <x v="2"/>
    <n v="40700"/>
    <s v="Revenues - Third Parties"/>
    <m/>
    <x v="85"/>
    <n v="2026"/>
    <n v="5"/>
    <s v="USD"/>
    <n v="437311.70493348443"/>
    <m/>
    <n v="437311.70493348443"/>
    <x v="3"/>
    <s v="Not Applicable"/>
    <m/>
  </r>
  <r>
    <x v="0"/>
    <x v="60"/>
    <x v="21"/>
    <s v="Mexico"/>
    <x v="6"/>
    <n v="40700"/>
    <s v="Revenues - Third Parties"/>
    <m/>
    <x v="85"/>
    <n v="2026"/>
    <n v="5"/>
    <s v="USD"/>
    <n v="0.23000000000000398"/>
    <m/>
    <n v="0.23000000000000398"/>
    <x v="3"/>
    <s v="Not Applicable"/>
    <m/>
  </r>
  <r>
    <x v="0"/>
    <x v="60"/>
    <x v="21"/>
    <s v="Mexico"/>
    <x v="3"/>
    <n v="40700"/>
    <s v="Revenues - Third Parties"/>
    <m/>
    <x v="85"/>
    <n v="2026"/>
    <n v="5"/>
    <s v="USD"/>
    <n v="49455.171897909349"/>
    <m/>
    <n v="49455.171897909349"/>
    <x v="3"/>
    <s v="Not Applicable"/>
    <m/>
  </r>
  <r>
    <x v="0"/>
    <x v="60"/>
    <x v="21"/>
    <s v="Mexico"/>
    <x v="5"/>
    <n v="40700"/>
    <s v="Revenues - Third Parties"/>
    <m/>
    <x v="85"/>
    <n v="2026"/>
    <n v="5"/>
    <s v="USD"/>
    <n v="0"/>
    <m/>
    <n v="0"/>
    <x v="3"/>
    <s v="Not Applicable"/>
    <m/>
  </r>
  <r>
    <x v="0"/>
    <x v="158"/>
    <x v="40"/>
    <s v="Allentown"/>
    <x v="0"/>
    <n v="40700"/>
    <s v="Revenues - Third Parties"/>
    <m/>
    <x v="52"/>
    <n v="2026"/>
    <n v="5"/>
    <s v="USD"/>
    <n v="1115806.22"/>
    <m/>
    <n v="1115806.22"/>
    <x v="4"/>
    <e v="#N/A"/>
    <m/>
  </r>
  <r>
    <x v="0"/>
    <x v="158"/>
    <x v="40"/>
    <s v="Allentown"/>
    <x v="7"/>
    <n v="40700"/>
    <s v="Revenues - Third Parties"/>
    <m/>
    <x v="52"/>
    <n v="2026"/>
    <n v="5"/>
    <s v="USD"/>
    <n v="1529489.23"/>
    <m/>
    <n v="1529489.23"/>
    <x v="4"/>
    <e v="#N/A"/>
    <m/>
  </r>
  <r>
    <x v="0"/>
    <x v="158"/>
    <x v="40"/>
    <s v="Allentown"/>
    <x v="2"/>
    <n v="40700"/>
    <s v="Revenues - Third Parties"/>
    <m/>
    <x v="52"/>
    <n v="2026"/>
    <n v="5"/>
    <s v="USD"/>
    <n v="1727743.03"/>
    <m/>
    <n v="1727743.03"/>
    <x v="4"/>
    <e v="#N/A"/>
    <m/>
  </r>
  <r>
    <x v="0"/>
    <x v="158"/>
    <x v="40"/>
    <s v="Allentown"/>
    <x v="6"/>
    <n v="40700"/>
    <s v="Revenues - Third Parties"/>
    <m/>
    <x v="52"/>
    <n v="2026"/>
    <n v="5"/>
    <s v="USD"/>
    <n v="15291.33"/>
    <m/>
    <n v="15291.33"/>
    <x v="4"/>
    <e v="#N/A"/>
    <m/>
  </r>
  <r>
    <x v="0"/>
    <x v="158"/>
    <x v="40"/>
    <s v="Allentown"/>
    <x v="3"/>
    <n v="40700"/>
    <s v="Revenues - Third Parties"/>
    <m/>
    <x v="52"/>
    <n v="2026"/>
    <n v="5"/>
    <s v="USD"/>
    <n v="97572.4"/>
    <m/>
    <n v="97572.4"/>
    <x v="4"/>
    <e v="#N/A"/>
    <m/>
  </r>
  <r>
    <x v="0"/>
    <x v="158"/>
    <x v="40"/>
    <s v="Allentown"/>
    <x v="1"/>
    <n v="40700"/>
    <s v="Revenues - Third Parties"/>
    <m/>
    <x v="52"/>
    <n v="2026"/>
    <n v="5"/>
    <s v="USD"/>
    <n v="533585.46"/>
    <m/>
    <n v="533585.46"/>
    <x v="4"/>
    <e v="#N/A"/>
    <m/>
  </r>
  <r>
    <x v="0"/>
    <x v="371"/>
    <x v="43"/>
    <s v="Brazil"/>
    <x v="2"/>
    <n v="40700"/>
    <s v="Revenues - Third Parties"/>
    <m/>
    <x v="23"/>
    <n v="2026"/>
    <n v="5"/>
    <s v="USD"/>
    <n v="1755.0773461000001"/>
    <m/>
    <n v="1755.0773461000001"/>
    <x v="4"/>
    <n v="1"/>
    <m/>
  </r>
  <r>
    <x v="0"/>
    <x v="371"/>
    <x v="43"/>
    <s v="Brazil"/>
    <x v="2"/>
    <n v="40700"/>
    <s v="Revenues - Third Parties"/>
    <m/>
    <x v="8"/>
    <n v="2026"/>
    <n v="5"/>
    <s v="USD"/>
    <n v="2814.7655544999998"/>
    <m/>
    <n v="2814.7655544999998"/>
    <x v="4"/>
    <n v="1"/>
    <m/>
  </r>
  <r>
    <x v="0"/>
    <x v="371"/>
    <x v="43"/>
    <s v="Brazil"/>
    <x v="0"/>
    <n v="40700"/>
    <s v="Revenues - Third Parties"/>
    <m/>
    <x v="9"/>
    <n v="2026"/>
    <n v="5"/>
    <s v="USD"/>
    <n v="174.59476199999997"/>
    <m/>
    <n v="174.59476199999997"/>
    <x v="4"/>
    <n v="1"/>
    <m/>
  </r>
  <r>
    <x v="0"/>
    <x v="371"/>
    <x v="43"/>
    <s v="Brazil"/>
    <x v="0"/>
    <n v="40700"/>
    <s v="Revenues - Third Parties"/>
    <m/>
    <x v="11"/>
    <n v="2026"/>
    <n v="5"/>
    <s v="USD"/>
    <n v="415.52753380000001"/>
    <m/>
    <n v="415.52753380000001"/>
    <x v="4"/>
    <m/>
    <m/>
  </r>
  <r>
    <x v="0"/>
    <x v="371"/>
    <x v="43"/>
    <s v="Brazil"/>
    <x v="0"/>
    <n v="40700"/>
    <s v="Revenues - Third Parties"/>
    <m/>
    <x v="0"/>
    <n v="2026"/>
    <n v="5"/>
    <s v="USD"/>
    <n v="986.90039209999975"/>
    <m/>
    <n v="986.90039209999975"/>
    <x v="4"/>
    <m/>
    <m/>
  </r>
  <r>
    <x v="0"/>
    <x v="371"/>
    <x v="43"/>
    <s v="Brazil"/>
    <x v="3"/>
    <n v="40700"/>
    <s v="Revenues - Third Parties"/>
    <m/>
    <x v="24"/>
    <n v="2026"/>
    <n v="5"/>
    <s v="USD"/>
    <n v="277.03168880000004"/>
    <m/>
    <n v="277.03168880000004"/>
    <x v="4"/>
    <m/>
    <m/>
  </r>
  <r>
    <x v="0"/>
    <x v="371"/>
    <x v="43"/>
    <s v="Brazil"/>
    <x v="3"/>
    <n v="40700"/>
    <s v="Revenues - Third Parties"/>
    <m/>
    <x v="25"/>
    <n v="2026"/>
    <n v="5"/>
    <s v="USD"/>
    <n v="692.57922199999996"/>
    <m/>
    <n v="692.57922199999996"/>
    <x v="4"/>
    <m/>
    <m/>
  </r>
  <r>
    <x v="0"/>
    <x v="371"/>
    <x v="43"/>
    <s v="Brazil"/>
    <x v="1"/>
    <n v="40700"/>
    <s v="Revenues - Third Parties"/>
    <m/>
    <x v="17"/>
    <n v="2026"/>
    <n v="5"/>
    <s v="USD"/>
    <n v="2960.9111699999999"/>
    <m/>
    <n v="2960.9111699999999"/>
    <x v="4"/>
    <m/>
    <m/>
  </r>
  <r>
    <x v="0"/>
    <x v="371"/>
    <x v="43"/>
    <s v="Brazil"/>
    <x v="1"/>
    <n v="40700"/>
    <s v="Revenues - Third Parties"/>
    <m/>
    <x v="5"/>
    <n v="2026"/>
    <n v="5"/>
    <s v="USD"/>
    <n v="1113.8065848000001"/>
    <m/>
    <n v="1113.8065848000001"/>
    <x v="4"/>
    <m/>
    <m/>
  </r>
  <r>
    <x v="0"/>
    <x v="371"/>
    <x v="43"/>
    <s v="Brazil"/>
    <x v="0"/>
    <n v="40700"/>
    <s v="Revenues - Third Parties"/>
    <m/>
    <x v="26"/>
    <n v="2026"/>
    <n v="5"/>
    <s v="USD"/>
    <n v="77.597672000000003"/>
    <m/>
    <n v="77.597672000000003"/>
    <x v="4"/>
    <n v="1"/>
    <m/>
  </r>
  <r>
    <x v="0"/>
    <x v="372"/>
    <x v="43"/>
    <s v="Brazil"/>
    <x v="1"/>
    <n v="40700"/>
    <s v="Revenues - Third Parties"/>
    <m/>
    <x v="17"/>
    <n v="2026"/>
    <n v="5"/>
    <s v="USD"/>
    <n v="528.73413749999986"/>
    <m/>
    <n v="528.73413749999986"/>
    <x v="4"/>
    <m/>
    <m/>
  </r>
  <r>
    <x v="0"/>
    <x v="373"/>
    <x v="43"/>
    <s v="Brazil"/>
    <x v="0"/>
    <n v="40700"/>
    <s v="Revenues - Third Parties"/>
    <m/>
    <x v="0"/>
    <n v="2026"/>
    <n v="5"/>
    <s v="USD"/>
    <n v="888.21335280000005"/>
    <m/>
    <n v="888.21335280000005"/>
    <x v="4"/>
    <m/>
    <m/>
  </r>
  <r>
    <x v="0"/>
    <x v="373"/>
    <x v="43"/>
    <s v="Brazil"/>
    <x v="1"/>
    <n v="40700"/>
    <s v="Revenues - Third Parties"/>
    <m/>
    <x v="17"/>
    <n v="2026"/>
    <n v="5"/>
    <s v="USD"/>
    <n v="317.24048250000004"/>
    <m/>
    <n v="317.24048250000004"/>
    <x v="4"/>
    <m/>
    <m/>
  </r>
  <r>
    <x v="0"/>
    <x v="373"/>
    <x v="43"/>
    <s v="Brazil"/>
    <x v="1"/>
    <n v="40700"/>
    <s v="Revenues - Third Parties"/>
    <m/>
    <x v="6"/>
    <n v="2026"/>
    <n v="5"/>
    <s v="USD"/>
    <n v="444.10667640000003"/>
    <m/>
    <n v="444.10667640000003"/>
    <x v="4"/>
    <m/>
    <m/>
  </r>
  <r>
    <x v="3"/>
    <x v="374"/>
    <x v="4"/>
    <s v="Brazil"/>
    <x v="1"/>
    <n v="40700"/>
    <s v="Revenues - Third Parties"/>
    <m/>
    <x v="5"/>
    <n v="2026"/>
    <n v="5"/>
    <s v="USD"/>
    <n v="472.11275453191917"/>
    <m/>
    <n v="472.11275453191917"/>
    <x v="4"/>
    <m/>
    <m/>
  </r>
  <r>
    <x v="3"/>
    <x v="375"/>
    <x v="4"/>
    <s v="Brazil"/>
    <x v="2"/>
    <n v="40700"/>
    <s v="Revenues - Third Parties"/>
    <m/>
    <x v="23"/>
    <n v="2026"/>
    <n v="5"/>
    <s v="USD"/>
    <n v="719.93937840374338"/>
    <m/>
    <n v="719.93937840374338"/>
    <x v="4"/>
    <n v="1"/>
    <m/>
  </r>
  <r>
    <x v="3"/>
    <x v="375"/>
    <x v="4"/>
    <s v="Brazil"/>
    <x v="1"/>
    <n v="40700"/>
    <s v="Revenues - Third Parties"/>
    <m/>
    <x v="5"/>
    <n v="2026"/>
    <n v="5"/>
    <s v="USD"/>
    <n v="343.0099983715902"/>
    <m/>
    <n v="343.0099983715902"/>
    <x v="4"/>
    <m/>
    <m/>
  </r>
  <r>
    <x v="3"/>
    <x v="376"/>
    <x v="4"/>
    <s v="Brazil"/>
    <x v="1"/>
    <n v="40700"/>
    <s v="Revenues - Third Parties"/>
    <m/>
    <x v="5"/>
    <n v="2026"/>
    <n v="5"/>
    <s v="USD"/>
    <n v="366.81991642875602"/>
    <m/>
    <n v="366.81991642875602"/>
    <x v="4"/>
    <m/>
    <m/>
  </r>
  <r>
    <x v="3"/>
    <x v="377"/>
    <x v="4"/>
    <s v="Brazil"/>
    <x v="2"/>
    <n v="40700"/>
    <s v="Revenues - Third Parties"/>
    <m/>
    <x v="23"/>
    <n v="2026"/>
    <n v="5"/>
    <s v="USD"/>
    <n v="122.7210064631964"/>
    <m/>
    <n v="122.7210064631964"/>
    <x v="4"/>
    <n v="1"/>
    <m/>
  </r>
  <r>
    <x v="3"/>
    <x v="377"/>
    <x v="4"/>
    <s v="Brazil"/>
    <x v="3"/>
    <n v="40700"/>
    <s v="Revenues - Third Parties"/>
    <m/>
    <x v="25"/>
    <n v="2026"/>
    <n v="5"/>
    <s v="USD"/>
    <n v="195.91207529590619"/>
    <m/>
    <n v="195.91207529590619"/>
    <x v="4"/>
    <m/>
    <m/>
  </r>
  <r>
    <x v="3"/>
    <x v="377"/>
    <x v="4"/>
    <s v="Brazil"/>
    <x v="1"/>
    <n v="40700"/>
    <s v="Revenues - Third Parties"/>
    <m/>
    <x v="5"/>
    <n v="2026"/>
    <n v="5"/>
    <s v="USD"/>
    <n v="240.70093989997864"/>
    <m/>
    <n v="240.70093989997864"/>
    <x v="4"/>
    <m/>
    <m/>
  </r>
  <r>
    <x v="3"/>
    <x v="378"/>
    <x v="4"/>
    <s v="Brazil"/>
    <x v="1"/>
    <n v="40700"/>
    <s v="Revenues - Third Parties"/>
    <m/>
    <x v="5"/>
    <n v="2026"/>
    <n v="5"/>
    <s v="USD"/>
    <n v="240.70093989997864"/>
    <m/>
    <n v="240.70093989997864"/>
    <x v="4"/>
    <m/>
    <m/>
  </r>
  <r>
    <x v="3"/>
    <x v="379"/>
    <x v="4"/>
    <s v="Brazil"/>
    <x v="3"/>
    <n v="40700"/>
    <s v="Revenues - Third Parties"/>
    <m/>
    <x v="25"/>
    <n v="2026"/>
    <n v="5"/>
    <s v="USD"/>
    <n v="181.85976003653008"/>
    <m/>
    <n v="181.85976003653008"/>
    <x v="4"/>
    <m/>
    <m/>
  </r>
  <r>
    <x v="3"/>
    <x v="379"/>
    <x v="4"/>
    <s v="Brazil"/>
    <x v="1"/>
    <n v="40700"/>
    <s v="Revenues - Third Parties"/>
    <m/>
    <x v="5"/>
    <n v="2026"/>
    <n v="5"/>
    <s v="USD"/>
    <n v="183.40995821437801"/>
    <m/>
    <n v="183.40995821437801"/>
    <x v="4"/>
    <m/>
    <m/>
  </r>
  <r>
    <x v="3"/>
    <x v="380"/>
    <x v="4"/>
    <s v="Brazil"/>
    <x v="1"/>
    <n v="40700"/>
    <s v="Revenues - Third Parties"/>
    <m/>
    <x v="5"/>
    <n v="2026"/>
    <n v="5"/>
    <s v="USD"/>
    <n v="453.9728220279714"/>
    <m/>
    <n v="453.9728220279714"/>
    <x v="4"/>
    <m/>
    <m/>
  </r>
  <r>
    <x v="3"/>
    <x v="381"/>
    <x v="4"/>
    <s v="Brazil"/>
    <x v="1"/>
    <n v="40700"/>
    <s v="Revenues - Third Parties"/>
    <m/>
    <x v="5"/>
    <n v="2026"/>
    <n v="5"/>
    <s v="USD"/>
    <n v="366.81991642875602"/>
    <m/>
    <n v="366.81991642875602"/>
    <x v="4"/>
    <m/>
    <m/>
  </r>
  <r>
    <x v="3"/>
    <x v="382"/>
    <x v="4"/>
    <s v="Brazil"/>
    <x v="1"/>
    <n v="40700"/>
    <s v="Revenues - Third Parties"/>
    <m/>
    <x v="5"/>
    <n v="2026"/>
    <n v="5"/>
    <s v="USD"/>
    <n v="119.16821764314811"/>
    <m/>
    <n v="119.16821764314811"/>
    <x v="4"/>
    <m/>
    <m/>
  </r>
  <r>
    <x v="3"/>
    <x v="383"/>
    <x v="4"/>
    <s v="Brazil"/>
    <x v="1"/>
    <n v="40700"/>
    <s v="Revenues - Third Parties"/>
    <m/>
    <x v="5"/>
    <n v="2026"/>
    <n v="5"/>
    <s v="USD"/>
    <n v="130.21061503969889"/>
    <m/>
    <n v="130.21061503969889"/>
    <x v="4"/>
    <m/>
    <m/>
  </r>
  <r>
    <x v="3"/>
    <x v="384"/>
    <x v="4"/>
    <s v="Brazil"/>
    <x v="3"/>
    <n v="40700"/>
    <s v="Revenues - Third Parties"/>
    <m/>
    <x v="68"/>
    <n v="2026"/>
    <n v="5"/>
    <s v="USD"/>
    <n v="3131.3158726594124"/>
    <m/>
    <n v="3131.3158726594124"/>
    <x v="4"/>
    <n v="1"/>
    <m/>
  </r>
  <r>
    <x v="3"/>
    <x v="384"/>
    <x v="4"/>
    <s v="Brazil"/>
    <x v="3"/>
    <n v="40700"/>
    <s v="Revenues - Third Parties"/>
    <m/>
    <x v="69"/>
    <n v="2026"/>
    <n v="5"/>
    <s v="USD"/>
    <n v="589.21002000492024"/>
    <m/>
    <n v="589.21002000492024"/>
    <x v="4"/>
    <m/>
    <m/>
  </r>
  <r>
    <x v="3"/>
    <x v="384"/>
    <x v="4"/>
    <s v="Brazil"/>
    <x v="1"/>
    <n v="40700"/>
    <s v="Revenues - Third Parties"/>
    <m/>
    <x v="5"/>
    <n v="2026"/>
    <n v="5"/>
    <s v="USD"/>
    <n v="299.65672585439637"/>
    <m/>
    <n v="299.65672585439637"/>
    <x v="4"/>
    <m/>
    <m/>
  </r>
  <r>
    <x v="3"/>
    <x v="385"/>
    <x v="4"/>
    <s v="Brazil"/>
    <x v="2"/>
    <n v="40700"/>
    <s v="Revenues - Third Parties"/>
    <m/>
    <x v="23"/>
    <n v="2026"/>
    <n v="5"/>
    <s v="USD"/>
    <n v="1559.5114307140366"/>
    <m/>
    <n v="1559.5114307140366"/>
    <x v="4"/>
    <n v="1"/>
    <m/>
  </r>
  <r>
    <x v="3"/>
    <x v="385"/>
    <x v="4"/>
    <s v="Brazil"/>
    <x v="2"/>
    <n v="40700"/>
    <s v="Revenues - Third Parties"/>
    <m/>
    <x v="86"/>
    <n v="2026"/>
    <n v="5"/>
    <s v="USD"/>
    <n v="308.06117252547847"/>
    <m/>
    <n v="308.06117252547847"/>
    <x v="4"/>
    <n v="1"/>
    <m/>
  </r>
  <r>
    <x v="3"/>
    <x v="385"/>
    <x v="4"/>
    <s v="Brazil"/>
    <x v="3"/>
    <n v="40700"/>
    <s v="Revenues - Third Parties"/>
    <m/>
    <x v="25"/>
    <n v="2026"/>
    <n v="5"/>
    <s v="USD"/>
    <n v="825.08342965196414"/>
    <m/>
    <n v="825.08342965196414"/>
    <x v="4"/>
    <m/>
    <m/>
  </r>
  <r>
    <x v="3"/>
    <x v="385"/>
    <x v="4"/>
    <s v="Brazil"/>
    <x v="1"/>
    <n v="40700"/>
    <s v="Revenues - Third Parties"/>
    <m/>
    <x v="5"/>
    <n v="2026"/>
    <n v="5"/>
    <s v="USD"/>
    <n v="520.84246015879557"/>
    <m/>
    <n v="520.84246015879557"/>
    <x v="4"/>
    <m/>
    <m/>
  </r>
  <r>
    <x v="3"/>
    <x v="386"/>
    <x v="4"/>
    <s v="Brazil"/>
    <x v="2"/>
    <n v="40700"/>
    <s v="Revenues - Third Parties"/>
    <m/>
    <x v="23"/>
    <n v="2026"/>
    <n v="5"/>
    <s v="USD"/>
    <n v="2776.7758160449998"/>
    <m/>
    <n v="2776.7758160449998"/>
    <x v="4"/>
    <n v="1"/>
    <m/>
  </r>
  <r>
    <x v="3"/>
    <x v="386"/>
    <x v="4"/>
    <s v="Brazil"/>
    <x v="2"/>
    <n v="40700"/>
    <s v="Revenues - Third Parties"/>
    <m/>
    <x v="86"/>
    <n v="2026"/>
    <n v="5"/>
    <s v="USD"/>
    <n v="302.514991415"/>
    <m/>
    <n v="302.514991415"/>
    <x v="4"/>
    <n v="1"/>
    <m/>
  </r>
  <r>
    <x v="3"/>
    <x v="386"/>
    <x v="4"/>
    <s v="Brazil"/>
    <x v="3"/>
    <n v="40700"/>
    <s v="Revenues - Third Parties"/>
    <m/>
    <x v="25"/>
    <n v="2026"/>
    <n v="5"/>
    <s v="USD"/>
    <n v="1594.46630826"/>
    <m/>
    <n v="1594.46630826"/>
    <x v="4"/>
    <m/>
    <m/>
  </r>
  <r>
    <x v="3"/>
    <x v="386"/>
    <x v="4"/>
    <s v="Brazil"/>
    <x v="1"/>
    <n v="40700"/>
    <s v="Revenues - Third Parties"/>
    <m/>
    <x v="5"/>
    <n v="2026"/>
    <n v="5"/>
    <s v="USD"/>
    <n v="3716.5213215899998"/>
    <m/>
    <n v="3716.5213215899998"/>
    <x v="4"/>
    <m/>
    <m/>
  </r>
  <r>
    <x v="3"/>
    <x v="387"/>
    <x v="4"/>
    <s v="Brazil"/>
    <x v="1"/>
    <n v="40700"/>
    <s v="Revenues - Third Parties"/>
    <m/>
    <x v="5"/>
    <n v="2026"/>
    <n v="5"/>
    <s v="USD"/>
    <n v="124.83217129684139"/>
    <m/>
    <n v="124.83217129684139"/>
    <x v="4"/>
    <m/>
    <m/>
  </r>
  <r>
    <x v="3"/>
    <x v="388"/>
    <x v="4"/>
    <s v="Brazil"/>
    <x v="1"/>
    <n v="40700"/>
    <s v="Revenues - Third Parties"/>
    <m/>
    <x v="5"/>
    <n v="2026"/>
    <n v="5"/>
    <s v="USD"/>
    <n v="125.51980784265719"/>
    <m/>
    <n v="125.51980784265719"/>
    <x v="4"/>
    <m/>
    <m/>
  </r>
  <r>
    <x v="3"/>
    <x v="389"/>
    <x v="4"/>
    <s v="Brazil"/>
    <x v="0"/>
    <n v="40700"/>
    <s v="Revenues - Third Parties"/>
    <m/>
    <x v="54"/>
    <n v="2026"/>
    <n v="5"/>
    <s v="USD"/>
    <n v="443.85129462552482"/>
    <m/>
    <n v="443.85129462552482"/>
    <x v="4"/>
    <m/>
    <m/>
  </r>
  <r>
    <x v="3"/>
    <x v="389"/>
    <x v="4"/>
    <s v="Brazil"/>
    <x v="1"/>
    <n v="40700"/>
    <s v="Revenues - Third Parties"/>
    <m/>
    <x v="4"/>
    <n v="2026"/>
    <n v="5"/>
    <s v="USD"/>
    <n v="252.26208065565359"/>
    <m/>
    <n v="252.26208065565359"/>
    <x v="4"/>
    <m/>
    <m/>
  </r>
  <r>
    <x v="3"/>
    <x v="389"/>
    <x v="4"/>
    <s v="Brazil"/>
    <x v="0"/>
    <n v="40700"/>
    <s v="Revenues - Third Parties"/>
    <m/>
    <x v="0"/>
    <n v="2026"/>
    <n v="5"/>
    <s v="USD"/>
    <n v="425.16044863165439"/>
    <m/>
    <n v="425.16044863165439"/>
    <x v="4"/>
    <m/>
    <m/>
  </r>
  <r>
    <x v="0"/>
    <x v="390"/>
    <x v="44"/>
    <s v="Brazil"/>
    <x v="2"/>
    <n v="40700"/>
    <s v="Revenues - Third Parties"/>
    <m/>
    <x v="8"/>
    <n v="2026"/>
    <n v="5"/>
    <s v="USD"/>
    <n v="563.68930072000001"/>
    <m/>
    <n v="563.68930072000001"/>
    <x v="4"/>
    <n v="1"/>
    <m/>
  </r>
  <r>
    <x v="0"/>
    <x v="390"/>
    <x v="44"/>
    <s v="Brazil"/>
    <x v="0"/>
    <n v="40700"/>
    <s v="Revenues - Third Parties"/>
    <m/>
    <x v="58"/>
    <n v="2026"/>
    <n v="5"/>
    <s v="USD"/>
    <n v="1836.7703062100002"/>
    <m/>
    <n v="1836.7703062100002"/>
    <x v="4"/>
    <m/>
    <m/>
  </r>
  <r>
    <x v="0"/>
    <x v="390"/>
    <x v="44"/>
    <s v="Brazil"/>
    <x v="0"/>
    <n v="40700"/>
    <s v="Revenues - Third Parties"/>
    <m/>
    <x v="10"/>
    <n v="2026"/>
    <n v="5"/>
    <s v="USD"/>
    <n v="141.512334915"/>
    <m/>
    <n v="141.512334915"/>
    <x v="4"/>
    <n v="1"/>
    <m/>
  </r>
  <r>
    <x v="0"/>
    <x v="390"/>
    <x v="44"/>
    <s v="Brazil"/>
    <x v="0"/>
    <n v="40700"/>
    <s v="Revenues - Third Parties"/>
    <m/>
    <x v="87"/>
    <n v="2026"/>
    <n v="5"/>
    <s v="USD"/>
    <n v="505.93834784500007"/>
    <m/>
    <n v="505.93834784500007"/>
    <x v="4"/>
    <m/>
    <m/>
  </r>
  <r>
    <x v="0"/>
    <x v="390"/>
    <x v="44"/>
    <s v="Brazil"/>
    <x v="0"/>
    <n v="40700"/>
    <s v="Revenues - Third Parties"/>
    <m/>
    <x v="0"/>
    <n v="2026"/>
    <n v="5"/>
    <s v="USD"/>
    <n v="2019.8133263699999"/>
    <m/>
    <n v="2019.8133263699999"/>
    <x v="4"/>
    <m/>
    <m/>
  </r>
  <r>
    <x v="0"/>
    <x v="390"/>
    <x v="44"/>
    <s v="Brazil"/>
    <x v="7"/>
    <n v="40700"/>
    <s v="Revenues - Third Parties"/>
    <m/>
    <x v="55"/>
    <n v="2026"/>
    <n v="5"/>
    <s v="USD"/>
    <n v="36109.848075000002"/>
    <m/>
    <n v="36109.848075000002"/>
    <x v="4"/>
    <n v="1"/>
    <m/>
  </r>
  <r>
    <x v="0"/>
    <x v="390"/>
    <x v="44"/>
    <s v="Brazil"/>
    <x v="0"/>
    <n v="40700"/>
    <s v="Revenues - Third Parties"/>
    <m/>
    <x v="88"/>
    <n v="2026"/>
    <n v="5"/>
    <s v="USD"/>
    <n v="2154.4555479300002"/>
    <m/>
    <n v="2154.4555479300002"/>
    <x v="4"/>
    <m/>
    <m/>
  </r>
  <r>
    <x v="0"/>
    <x v="390"/>
    <x v="44"/>
    <s v="Brazil"/>
    <x v="1"/>
    <n v="40700"/>
    <s v="Revenues - Third Parties"/>
    <m/>
    <x v="89"/>
    <n v="2026"/>
    <n v="5"/>
    <s v="USD"/>
    <n v="7271.3399751299994"/>
    <m/>
    <n v="7271.3399751299994"/>
    <x v="4"/>
    <m/>
    <m/>
  </r>
  <r>
    <x v="0"/>
    <x v="390"/>
    <x v="44"/>
    <s v="Brazil"/>
    <x v="0"/>
    <n v="40700"/>
    <s v="Revenues - Third Parties"/>
    <m/>
    <x v="26"/>
    <n v="2026"/>
    <n v="5"/>
    <s v="USD"/>
    <n v="132.62218823000003"/>
    <m/>
    <n v="132.62218823000003"/>
    <x v="4"/>
    <n v="1"/>
    <m/>
  </r>
  <r>
    <x v="6"/>
    <x v="391"/>
    <x v="41"/>
    <s v="Brazil"/>
    <x v="0"/>
    <n v="40700"/>
    <s v="Revenues - Third Parties"/>
    <m/>
    <x v="58"/>
    <n v="2026"/>
    <n v="5"/>
    <s v="USD"/>
    <n v="1766.12914065"/>
    <m/>
    <n v="1766.12914065"/>
    <x v="4"/>
    <m/>
    <m/>
  </r>
  <r>
    <x v="6"/>
    <x v="391"/>
    <x v="41"/>
    <s v="Brazil"/>
    <x v="0"/>
    <n v="40700"/>
    <s v="Revenues - Third Parties"/>
    <m/>
    <x v="54"/>
    <n v="2026"/>
    <n v="5"/>
    <s v="USD"/>
    <n v="1468.3442272799998"/>
    <m/>
    <n v="1468.3442272799998"/>
    <x v="4"/>
    <m/>
    <m/>
  </r>
  <r>
    <x v="6"/>
    <x v="391"/>
    <x v="41"/>
    <s v="Brazil"/>
    <x v="7"/>
    <n v="40700"/>
    <s v="Revenues - Third Parties"/>
    <m/>
    <x v="55"/>
    <n v="2026"/>
    <n v="5"/>
    <s v="USD"/>
    <n v="161028.70734999998"/>
    <m/>
    <n v="161028.70734999998"/>
    <x v="4"/>
    <n v="1"/>
    <m/>
  </r>
  <r>
    <x v="6"/>
    <x v="392"/>
    <x v="41"/>
    <s v="Brazil"/>
    <x v="1"/>
    <n v="40700"/>
    <s v="Revenues - Third Parties"/>
    <m/>
    <x v="4"/>
    <n v="2026"/>
    <n v="5"/>
    <s v="USD"/>
    <n v="409.84676235999996"/>
    <m/>
    <n v="409.84676235999996"/>
    <x v="4"/>
    <m/>
    <m/>
  </r>
  <r>
    <x v="6"/>
    <x v="392"/>
    <x v="41"/>
    <s v="Brazil"/>
    <x v="0"/>
    <n v="40700"/>
    <s v="Revenues - Third Parties"/>
    <m/>
    <x v="0"/>
    <n v="2026"/>
    <n v="5"/>
    <s v="USD"/>
    <n v="407.95673117500002"/>
    <m/>
    <n v="407.95673117500002"/>
    <x v="4"/>
    <m/>
    <m/>
  </r>
  <r>
    <x v="6"/>
    <x v="393"/>
    <x v="41"/>
    <s v="Brazil"/>
    <x v="1"/>
    <n v="40700"/>
    <s v="Revenues - Third Parties"/>
    <m/>
    <x v="4"/>
    <n v="2026"/>
    <n v="5"/>
    <s v="USD"/>
    <n v="409.84676235999996"/>
    <m/>
    <n v="409.84676235999996"/>
    <x v="4"/>
    <m/>
    <m/>
  </r>
  <r>
    <x v="6"/>
    <x v="393"/>
    <x v="41"/>
    <s v="Brazil"/>
    <x v="0"/>
    <n v="40700"/>
    <s v="Revenues - Third Parties"/>
    <m/>
    <x v="0"/>
    <n v="2026"/>
    <n v="5"/>
    <s v="USD"/>
    <n v="407.95673117500002"/>
    <m/>
    <n v="407.95673117500002"/>
    <x v="4"/>
    <m/>
    <m/>
  </r>
  <r>
    <x v="6"/>
    <x v="394"/>
    <x v="41"/>
    <s v="Brazil"/>
    <x v="1"/>
    <n v="40700"/>
    <s v="Revenues - Third Parties"/>
    <m/>
    <x v="4"/>
    <n v="2026"/>
    <n v="5"/>
    <s v="USD"/>
    <n v="409.84676235999996"/>
    <m/>
    <n v="409.84676235999996"/>
    <x v="4"/>
    <m/>
    <m/>
  </r>
  <r>
    <x v="6"/>
    <x v="394"/>
    <x v="41"/>
    <s v="Brazil"/>
    <x v="0"/>
    <n v="40700"/>
    <s v="Revenues - Third Parties"/>
    <m/>
    <x v="0"/>
    <n v="2026"/>
    <n v="5"/>
    <s v="USD"/>
    <n v="407.95673117500002"/>
    <m/>
    <n v="407.95673117500002"/>
    <x v="4"/>
    <m/>
    <m/>
  </r>
  <r>
    <x v="6"/>
    <x v="394"/>
    <x v="41"/>
    <s v="Brazil"/>
    <x v="0"/>
    <n v="40700"/>
    <s v="Revenues - Third Parties"/>
    <m/>
    <x v="1"/>
    <n v="2026"/>
    <n v="5"/>
    <s v="USD"/>
    <n v="432.60713790000011"/>
    <m/>
    <n v="432.60713790000011"/>
    <x v="4"/>
    <m/>
    <m/>
  </r>
  <r>
    <x v="10"/>
    <x v="395"/>
    <x v="24"/>
    <s v="Brazil"/>
    <x v="2"/>
    <n v="40700"/>
    <s v="Revenues - Third Parties"/>
    <m/>
    <x v="23"/>
    <n v="2026"/>
    <n v="5"/>
    <s v="USD"/>
    <n v="7990.008929172086"/>
    <m/>
    <n v="7990.008929172086"/>
    <x v="4"/>
    <n v="1"/>
    <m/>
  </r>
  <r>
    <x v="10"/>
    <x v="395"/>
    <x v="24"/>
    <s v="Brazil"/>
    <x v="3"/>
    <n v="40700"/>
    <s v="Revenues - Third Parties"/>
    <m/>
    <x v="90"/>
    <n v="2026"/>
    <n v="5"/>
    <s v="USD"/>
    <n v="1402.2406437443681"/>
    <m/>
    <n v="1402.2406437443681"/>
    <x v="4"/>
    <m/>
    <m/>
  </r>
  <r>
    <x v="10"/>
    <x v="395"/>
    <x v="24"/>
    <s v="Brazil"/>
    <x v="3"/>
    <n v="40700"/>
    <s v="Revenues - Third Parties"/>
    <m/>
    <x v="91"/>
    <n v="2026"/>
    <n v="5"/>
    <s v="USD"/>
    <n v="3505.2214413535012"/>
    <m/>
    <n v="3505.2214413535012"/>
    <x v="4"/>
    <m/>
    <m/>
  </r>
  <r>
    <x v="10"/>
    <x v="395"/>
    <x v="24"/>
    <s v="Brazil"/>
    <x v="3"/>
    <n v="40700"/>
    <s v="Revenues - Third Parties"/>
    <m/>
    <x v="25"/>
    <n v="2026"/>
    <n v="5"/>
    <s v="USD"/>
    <n v="3651.2076803202003"/>
    <m/>
    <n v="3651.2076803202003"/>
    <x v="4"/>
    <m/>
    <m/>
  </r>
  <r>
    <x v="10"/>
    <x v="395"/>
    <x v="24"/>
    <s v="Brazil"/>
    <x v="1"/>
    <n v="40700"/>
    <s v="Revenues - Third Parties"/>
    <m/>
    <x v="92"/>
    <n v="2026"/>
    <n v="5"/>
    <s v="USD"/>
    <n v="1758.2106557701552"/>
    <m/>
    <n v="1758.2106557701552"/>
    <x v="4"/>
    <m/>
    <m/>
  </r>
  <r>
    <x v="10"/>
    <x v="395"/>
    <x v="24"/>
    <s v="Brazil"/>
    <x v="1"/>
    <n v="40700"/>
    <s v="Revenues - Third Parties"/>
    <m/>
    <x v="5"/>
    <n v="2026"/>
    <n v="5"/>
    <s v="USD"/>
    <n v="858.45039487430631"/>
    <m/>
    <n v="858.45039487430631"/>
    <x v="4"/>
    <m/>
    <m/>
  </r>
  <r>
    <x v="10"/>
    <x v="396"/>
    <x v="24"/>
    <s v="Brazil"/>
    <x v="0"/>
    <n v="40700"/>
    <s v="Revenues - Third Parties"/>
    <m/>
    <x v="0"/>
    <n v="2026"/>
    <n v="5"/>
    <s v="USD"/>
    <n v="514.52679494753897"/>
    <m/>
    <n v="514.52679494753897"/>
    <x v="4"/>
    <m/>
    <m/>
  </r>
  <r>
    <x v="10"/>
    <x v="396"/>
    <x v="24"/>
    <s v="Brazil"/>
    <x v="1"/>
    <n v="40700"/>
    <s v="Revenues - Third Parties"/>
    <m/>
    <x v="17"/>
    <n v="2026"/>
    <n v="5"/>
    <s v="USD"/>
    <n v="233.86970310343122"/>
    <m/>
    <n v="233.86970310343122"/>
    <x v="4"/>
    <m/>
    <m/>
  </r>
  <r>
    <x v="10"/>
    <x v="397"/>
    <x v="24"/>
    <s v="Brazil"/>
    <x v="2"/>
    <n v="40700"/>
    <s v="Revenues - Third Parties"/>
    <m/>
    <x v="8"/>
    <n v="2026"/>
    <n v="5"/>
    <s v="USD"/>
    <n v="132.44040723066303"/>
    <m/>
    <n v="132.44040723066303"/>
    <x v="4"/>
    <n v="1"/>
    <m/>
  </r>
  <r>
    <x v="10"/>
    <x v="397"/>
    <x v="24"/>
    <s v="Brazil"/>
    <x v="0"/>
    <n v="40700"/>
    <s v="Revenues - Third Parties"/>
    <m/>
    <x v="13"/>
    <n v="2026"/>
    <n v="5"/>
    <s v="USD"/>
    <n v="109.52459261346056"/>
    <m/>
    <n v="109.52459261346056"/>
    <x v="4"/>
    <m/>
    <m/>
  </r>
  <r>
    <x v="10"/>
    <x v="397"/>
    <x v="24"/>
    <s v="Brazil"/>
    <x v="0"/>
    <n v="40700"/>
    <s v="Revenues - Third Parties"/>
    <m/>
    <x v="0"/>
    <n v="2026"/>
    <n v="5"/>
    <s v="USD"/>
    <n v="521.54567911171682"/>
    <m/>
    <n v="521.54567911171682"/>
    <x v="4"/>
    <m/>
    <m/>
  </r>
  <r>
    <x v="10"/>
    <x v="397"/>
    <x v="24"/>
    <s v="Brazil"/>
    <x v="1"/>
    <n v="40700"/>
    <s v="Revenues - Third Parties"/>
    <m/>
    <x v="17"/>
    <n v="2026"/>
    <n v="5"/>
    <s v="USD"/>
    <n v="1659.4635244463718"/>
    <m/>
    <n v="1659.4635244463718"/>
    <x v="4"/>
    <m/>
    <m/>
  </r>
  <r>
    <x v="10"/>
    <x v="398"/>
    <x v="24"/>
    <s v="Brazil"/>
    <x v="2"/>
    <n v="40700"/>
    <s v="Revenues - Third Parties"/>
    <m/>
    <x v="8"/>
    <n v="2026"/>
    <n v="5"/>
    <s v="USD"/>
    <n v="1675.2696144925542"/>
    <m/>
    <n v="1675.2696144925542"/>
    <x v="4"/>
    <n v="1"/>
    <m/>
  </r>
  <r>
    <x v="10"/>
    <x v="398"/>
    <x v="24"/>
    <s v="Brazil"/>
    <x v="0"/>
    <n v="40700"/>
    <s v="Revenues - Third Parties"/>
    <m/>
    <x v="13"/>
    <n v="2026"/>
    <n v="5"/>
    <s v="USD"/>
    <n v="357.4768911118818"/>
    <m/>
    <n v="357.4768911118818"/>
    <x v="4"/>
    <m/>
    <m/>
  </r>
  <r>
    <x v="10"/>
    <x v="398"/>
    <x v="24"/>
    <s v="Brazil"/>
    <x v="0"/>
    <n v="40700"/>
    <s v="Revenues - Third Parties"/>
    <m/>
    <x v="0"/>
    <n v="2026"/>
    <n v="5"/>
    <s v="USD"/>
    <n v="567.39687180691362"/>
    <m/>
    <n v="567.39687180691362"/>
    <x v="4"/>
    <m/>
    <m/>
  </r>
  <r>
    <x v="10"/>
    <x v="398"/>
    <x v="24"/>
    <s v="Brazil"/>
    <x v="1"/>
    <n v="40700"/>
    <s v="Revenues - Third Parties"/>
    <m/>
    <x v="17"/>
    <n v="2026"/>
    <n v="5"/>
    <s v="USD"/>
    <n v="128.9502295276811"/>
    <m/>
    <n v="128.9502295276811"/>
    <x v="4"/>
    <m/>
    <m/>
  </r>
  <r>
    <x v="10"/>
    <x v="399"/>
    <x v="24"/>
    <s v="Brazil"/>
    <x v="2"/>
    <n v="40700"/>
    <s v="Revenues - Third Parties"/>
    <m/>
    <x v="8"/>
    <n v="2026"/>
    <n v="5"/>
    <s v="USD"/>
    <n v="9386.4539881353849"/>
    <m/>
    <n v="9386.4539881353849"/>
    <x v="4"/>
    <n v="1"/>
    <m/>
  </r>
  <r>
    <x v="10"/>
    <x v="399"/>
    <x v="24"/>
    <s v="Brazil"/>
    <x v="0"/>
    <n v="40700"/>
    <s v="Revenues - Third Parties"/>
    <m/>
    <x v="9"/>
    <n v="2026"/>
    <n v="5"/>
    <s v="USD"/>
    <n v="897.97290350843878"/>
    <m/>
    <n v="897.97290350843878"/>
    <x v="4"/>
    <n v="1"/>
    <m/>
  </r>
  <r>
    <x v="10"/>
    <x v="399"/>
    <x v="24"/>
    <s v="Brazil"/>
    <x v="0"/>
    <n v="40700"/>
    <s v="Revenues - Third Parties"/>
    <m/>
    <x v="15"/>
    <n v="2026"/>
    <n v="5"/>
    <s v="USD"/>
    <n v="290.15525761675724"/>
    <m/>
    <n v="290.15525761675724"/>
    <x v="4"/>
    <m/>
    <m/>
  </r>
  <r>
    <x v="10"/>
    <x v="399"/>
    <x v="24"/>
    <s v="Brazil"/>
    <x v="0"/>
    <n v="40700"/>
    <s v="Revenues - Third Parties"/>
    <m/>
    <x v="0"/>
    <n v="2026"/>
    <n v="5"/>
    <s v="USD"/>
    <n v="613.78426518377557"/>
    <m/>
    <n v="613.78426518377557"/>
    <x v="4"/>
    <m/>
    <m/>
  </r>
  <r>
    <x v="10"/>
    <x v="399"/>
    <x v="24"/>
    <s v="Brazil"/>
    <x v="1"/>
    <n v="40700"/>
    <s v="Revenues - Third Parties"/>
    <m/>
    <x v="6"/>
    <n v="2026"/>
    <n v="5"/>
    <s v="USD"/>
    <n v="368.27159358103376"/>
    <m/>
    <n v="368.27159358103376"/>
    <x v="4"/>
    <m/>
    <m/>
  </r>
  <r>
    <x v="10"/>
    <x v="400"/>
    <x v="24"/>
    <s v="Brazil"/>
    <x v="0"/>
    <n v="40700"/>
    <s v="Revenues - Third Parties"/>
    <m/>
    <x v="0"/>
    <n v="2026"/>
    <n v="5"/>
    <s v="USD"/>
    <n v="514.52679494753897"/>
    <m/>
    <n v="514.52679494753897"/>
    <x v="4"/>
    <m/>
    <m/>
  </r>
  <r>
    <x v="10"/>
    <x v="400"/>
    <x v="24"/>
    <s v="Brazil"/>
    <x v="1"/>
    <n v="40700"/>
    <s v="Revenues - Third Parties"/>
    <m/>
    <x v="6"/>
    <n v="2026"/>
    <n v="5"/>
    <s v="USD"/>
    <n v="552.40739037155072"/>
    <m/>
    <n v="552.40739037155072"/>
    <x v="4"/>
    <m/>
    <m/>
  </r>
  <r>
    <x v="10"/>
    <x v="401"/>
    <x v="24"/>
    <s v="Brazil"/>
    <x v="2"/>
    <n v="40700"/>
    <s v="Revenues - Third Parties"/>
    <m/>
    <x v="8"/>
    <n v="2026"/>
    <n v="5"/>
    <s v="USD"/>
    <n v="845.50744144259818"/>
    <m/>
    <n v="845.50744144259818"/>
    <x v="4"/>
    <n v="1"/>
    <m/>
  </r>
  <r>
    <x v="10"/>
    <x v="401"/>
    <x v="24"/>
    <s v="Brazil"/>
    <x v="0"/>
    <n v="40700"/>
    <s v="Revenues - Third Parties"/>
    <m/>
    <x v="9"/>
    <n v="2026"/>
    <n v="5"/>
    <s v="USD"/>
    <n v="419.47035674668746"/>
    <m/>
    <n v="419.47035674668746"/>
    <x v="4"/>
    <n v="1"/>
    <m/>
  </r>
  <r>
    <x v="10"/>
    <x v="401"/>
    <x v="24"/>
    <s v="Brazil"/>
    <x v="0"/>
    <n v="40700"/>
    <s v="Revenues - Third Parties"/>
    <m/>
    <x v="11"/>
    <n v="2026"/>
    <n v="5"/>
    <s v="USD"/>
    <n v="135.53980832293723"/>
    <m/>
    <n v="135.53980832293723"/>
    <x v="4"/>
    <m/>
    <m/>
  </r>
  <r>
    <x v="10"/>
    <x v="401"/>
    <x v="24"/>
    <s v="Brazil"/>
    <x v="0"/>
    <n v="40700"/>
    <s v="Revenues - Third Parties"/>
    <m/>
    <x v="0"/>
    <n v="2026"/>
    <n v="5"/>
    <s v="USD"/>
    <n v="573.43300874102965"/>
    <m/>
    <n v="573.43300874102965"/>
    <x v="4"/>
    <m/>
    <m/>
  </r>
  <r>
    <x v="10"/>
    <x v="401"/>
    <x v="24"/>
    <s v="Brazil"/>
    <x v="1"/>
    <n v="40700"/>
    <s v="Revenues - Third Parties"/>
    <m/>
    <x v="17"/>
    <n v="2026"/>
    <n v="5"/>
    <s v="USD"/>
    <n v="390.9678822416177"/>
    <m/>
    <n v="390.9678822416177"/>
    <x v="4"/>
    <m/>
    <m/>
  </r>
  <r>
    <x v="1"/>
    <x v="40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02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192"/>
    <x v="1"/>
    <s v="Brazil"/>
    <x v="2"/>
    <n v="40700"/>
    <s v="Revenues - Third Parties"/>
    <m/>
    <x v="23"/>
    <n v="2026"/>
    <n v="5"/>
    <s v="USD"/>
    <n v="118.974009"/>
    <m/>
    <n v="118.974009"/>
    <x v="4"/>
    <n v="1"/>
    <m/>
  </r>
  <r>
    <x v="1"/>
    <x v="19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192"/>
    <x v="1"/>
    <s v="Brazil"/>
    <x v="3"/>
    <n v="40700"/>
    <s v="Revenues - Third Parties"/>
    <m/>
    <x v="93"/>
    <n v="2026"/>
    <n v="5"/>
    <s v="USD"/>
    <n v="52.981838000000003"/>
    <m/>
    <n v="52.981838000000003"/>
    <x v="4"/>
    <m/>
    <m/>
  </r>
  <r>
    <x v="1"/>
    <x v="192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192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194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194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194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03"/>
    <x v="1"/>
    <s v="Brazil"/>
    <x v="3"/>
    <n v="40700"/>
    <s v="Revenues - Third Parties"/>
    <m/>
    <x v="68"/>
    <n v="2026"/>
    <n v="5"/>
    <s v="USD"/>
    <n v="162.88388287499998"/>
    <m/>
    <n v="162.88388287499998"/>
    <x v="4"/>
    <n v="1"/>
    <m/>
  </r>
  <r>
    <x v="1"/>
    <x v="403"/>
    <x v="1"/>
    <s v="Brazil"/>
    <x v="3"/>
    <n v="40700"/>
    <s v="Revenues - Third Parties"/>
    <m/>
    <x v="69"/>
    <n v="2026"/>
    <n v="5"/>
    <s v="USD"/>
    <n v="662.26317806249995"/>
    <m/>
    <n v="662.26317806249995"/>
    <x v="4"/>
    <m/>
    <m/>
  </r>
  <r>
    <x v="1"/>
    <x v="403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403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04"/>
    <x v="1"/>
    <s v="Brazil"/>
    <x v="3"/>
    <n v="40700"/>
    <s v="Revenues - Third Parties"/>
    <m/>
    <x v="68"/>
    <n v="2026"/>
    <n v="5"/>
    <s v="USD"/>
    <n v="1140.1871801249999"/>
    <m/>
    <n v="1140.1871801249999"/>
    <x v="4"/>
    <n v="1"/>
    <m/>
  </r>
  <r>
    <x v="1"/>
    <x v="404"/>
    <x v="1"/>
    <s v="Brazil"/>
    <x v="3"/>
    <n v="40700"/>
    <s v="Revenues - Third Parties"/>
    <m/>
    <x v="69"/>
    <n v="2026"/>
    <n v="5"/>
    <s v="USD"/>
    <n v="662.26317806249995"/>
    <m/>
    <n v="662.26317806249995"/>
    <x v="4"/>
    <m/>
    <m/>
  </r>
  <r>
    <x v="1"/>
    <x v="404"/>
    <x v="1"/>
    <s v="Brazil"/>
    <x v="1"/>
    <n v="40700"/>
    <s v="Revenues - Third Parties"/>
    <m/>
    <x v="5"/>
    <n v="2026"/>
    <n v="5"/>
    <s v="USD"/>
    <n v="6277.1035919374999"/>
    <m/>
    <n v="6277.1035919374999"/>
    <x v="4"/>
    <m/>
    <m/>
  </r>
  <r>
    <x v="1"/>
    <x v="197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197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0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05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406"/>
    <x v="1"/>
    <s v="Brazil"/>
    <x v="2"/>
    <n v="40700"/>
    <s v="Revenues - Third Parties"/>
    <m/>
    <x v="8"/>
    <n v="2026"/>
    <n v="5"/>
    <s v="USD"/>
    <n v="297.1509113125"/>
    <m/>
    <n v="297.1509113125"/>
    <x v="4"/>
    <n v="1"/>
    <m/>
  </r>
  <r>
    <x v="1"/>
    <x v="406"/>
    <x v="1"/>
    <s v="Brazil"/>
    <x v="0"/>
    <n v="40700"/>
    <s v="Revenues - Third Parties"/>
    <m/>
    <x v="54"/>
    <n v="2026"/>
    <n v="5"/>
    <s v="USD"/>
    <n v="242.78770512499997"/>
    <m/>
    <n v="242.78770512499997"/>
    <x v="4"/>
    <m/>
    <m/>
  </r>
  <r>
    <x v="1"/>
    <x v="406"/>
    <x v="1"/>
    <s v="Brazil"/>
    <x v="0"/>
    <n v="40700"/>
    <s v="Revenues - Third Parties"/>
    <m/>
    <x v="9"/>
    <n v="2026"/>
    <n v="5"/>
    <s v="USD"/>
    <n v="173.97401612499999"/>
    <m/>
    <n v="173.97401612499999"/>
    <x v="4"/>
    <n v="1"/>
    <m/>
  </r>
  <r>
    <x v="1"/>
    <x v="406"/>
    <x v="1"/>
    <s v="Brazil"/>
    <x v="6"/>
    <n v="40700"/>
    <s v="Revenues - Third Parties"/>
    <m/>
    <x v="94"/>
    <n v="2026"/>
    <n v="5"/>
    <s v="USD"/>
    <n v="6.0545073749999991"/>
    <m/>
    <n v="6.0545073749999991"/>
    <x v="4"/>
    <m/>
    <m/>
  </r>
  <r>
    <x v="1"/>
    <x v="406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406"/>
    <x v="1"/>
    <s v="Brazil"/>
    <x v="0"/>
    <n v="40700"/>
    <s v="Revenues - Third Parties"/>
    <m/>
    <x v="11"/>
    <n v="2026"/>
    <n v="5"/>
    <s v="USD"/>
    <n v="123.00055031250001"/>
    <m/>
    <n v="123.00055031250001"/>
    <x v="4"/>
    <m/>
    <m/>
  </r>
  <r>
    <x v="1"/>
    <x v="406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06"/>
    <x v="1"/>
    <s v="Brazil"/>
    <x v="1"/>
    <n v="40700"/>
    <s v="Revenues - Third Parties"/>
    <m/>
    <x v="17"/>
    <n v="2026"/>
    <n v="5"/>
    <s v="USD"/>
    <n v="695.45520231249998"/>
    <m/>
    <n v="695.45520231249998"/>
    <x v="4"/>
    <m/>
    <m/>
  </r>
  <r>
    <x v="1"/>
    <x v="406"/>
    <x v="1"/>
    <s v="Brazil"/>
    <x v="0"/>
    <n v="40700"/>
    <s v="Revenues - Third Parties"/>
    <m/>
    <x v="26"/>
    <n v="2026"/>
    <n v="5"/>
    <s v="USD"/>
    <n v="124.93054699999999"/>
    <m/>
    <n v="124.93054699999999"/>
    <x v="4"/>
    <n v="1"/>
    <m/>
  </r>
  <r>
    <x v="1"/>
    <x v="406"/>
    <x v="1"/>
    <s v="Brazil"/>
    <x v="6"/>
    <n v="40700"/>
    <s v="Revenues - Third Parties"/>
    <m/>
    <x v="95"/>
    <n v="2026"/>
    <n v="5"/>
    <s v="USD"/>
    <n v="3.4093342499999997"/>
    <m/>
    <n v="3.4093342499999997"/>
    <x v="4"/>
    <m/>
    <m/>
  </r>
  <r>
    <x v="1"/>
    <x v="199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199"/>
    <x v="1"/>
    <s v="Brazil"/>
    <x v="0"/>
    <n v="40700"/>
    <s v="Revenues - Third Parties"/>
    <m/>
    <x v="96"/>
    <n v="2026"/>
    <n v="5"/>
    <s v="USD"/>
    <n v="123.00055031250001"/>
    <m/>
    <n v="123.00055031250001"/>
    <x v="4"/>
    <m/>
    <m/>
  </r>
  <r>
    <x v="1"/>
    <x v="199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353"/>
    <x v="1"/>
    <s v="Brazil"/>
    <x v="1"/>
    <n v="40700"/>
    <s v="Revenues - Third Parties"/>
    <m/>
    <x v="32"/>
    <n v="2026"/>
    <n v="5"/>
    <s v="USD"/>
    <n v="397.40297274999995"/>
    <m/>
    <n v="397.40297274999995"/>
    <x v="4"/>
    <m/>
    <m/>
  </r>
  <r>
    <x v="1"/>
    <x v="353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00"/>
    <x v="1"/>
    <s v="Brazil"/>
    <x v="2"/>
    <n v="40700"/>
    <s v="Revenues - Third Parties"/>
    <m/>
    <x v="23"/>
    <n v="2026"/>
    <n v="5"/>
    <s v="USD"/>
    <n v="118.06289381250002"/>
    <m/>
    <n v="118.06289381250002"/>
    <x v="4"/>
    <n v="1"/>
    <m/>
  </r>
  <r>
    <x v="1"/>
    <x v="200"/>
    <x v="1"/>
    <s v="Brazil"/>
    <x v="1"/>
    <n v="40700"/>
    <s v="Revenues - Third Parties"/>
    <m/>
    <x v="32"/>
    <n v="2026"/>
    <n v="5"/>
    <s v="USD"/>
    <n v="298.05222956250003"/>
    <m/>
    <n v="298.05222956250003"/>
    <x v="4"/>
    <m/>
    <m/>
  </r>
  <r>
    <x v="1"/>
    <x v="200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00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202"/>
    <x v="1"/>
    <s v="Brazil"/>
    <x v="2"/>
    <n v="40700"/>
    <s v="Revenues - Third Parties"/>
    <m/>
    <x v="23"/>
    <n v="2026"/>
    <n v="5"/>
    <s v="USD"/>
    <n v="265.35005218750001"/>
    <m/>
    <n v="265.35005218750001"/>
    <x v="4"/>
    <n v="1"/>
    <m/>
  </r>
  <r>
    <x v="1"/>
    <x v="202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20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07"/>
    <x v="1"/>
    <s v="Brazil"/>
    <x v="0"/>
    <n v="40700"/>
    <s v="Revenues - Third Parties"/>
    <m/>
    <x v="96"/>
    <n v="2026"/>
    <n v="5"/>
    <s v="USD"/>
    <n v="123.00055031250001"/>
    <m/>
    <n v="123.00055031250001"/>
    <x v="4"/>
    <m/>
    <m/>
  </r>
  <r>
    <x v="1"/>
    <x v="407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04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204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04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07"/>
    <x v="1"/>
    <s v="Brazil"/>
    <x v="2"/>
    <n v="40700"/>
    <s v="Revenues - Third Parties"/>
    <m/>
    <x v="23"/>
    <n v="2026"/>
    <n v="5"/>
    <s v="USD"/>
    <n v="234.85218574999999"/>
    <m/>
    <n v="234.85218574999999"/>
    <x v="4"/>
    <n v="1"/>
    <m/>
  </r>
  <r>
    <x v="1"/>
    <x v="207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07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07"/>
    <x v="1"/>
    <s v="Brazil"/>
    <x v="3"/>
    <n v="40700"/>
    <s v="Revenues - Third Parties"/>
    <m/>
    <x v="25"/>
    <n v="2026"/>
    <n v="5"/>
    <s v="USD"/>
    <n v="397.36378500000001"/>
    <m/>
    <n v="397.36378500000001"/>
    <x v="4"/>
    <m/>
    <m/>
  </r>
  <r>
    <x v="1"/>
    <x v="207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207"/>
    <x v="1"/>
    <s v="Brazil"/>
    <x v="1"/>
    <n v="40700"/>
    <s v="Revenues - Third Parties"/>
    <m/>
    <x v="6"/>
    <n v="2026"/>
    <n v="5"/>
    <s v="USD"/>
    <n v="170.29036762500002"/>
    <m/>
    <n v="170.29036762500002"/>
    <x v="4"/>
    <m/>
    <m/>
  </r>
  <r>
    <x v="1"/>
    <x v="209"/>
    <x v="1"/>
    <s v="Brazil"/>
    <x v="2"/>
    <n v="40700"/>
    <s v="Revenues - Third Parties"/>
    <m/>
    <x v="23"/>
    <n v="2026"/>
    <n v="5"/>
    <s v="USD"/>
    <n v="118.06289381250002"/>
    <m/>
    <n v="118.06289381250002"/>
    <x v="4"/>
    <n v="1"/>
    <m/>
  </r>
  <r>
    <x v="1"/>
    <x v="209"/>
    <x v="1"/>
    <s v="Brazil"/>
    <x v="2"/>
    <n v="40700"/>
    <s v="Revenues - Third Parties"/>
    <m/>
    <x v="8"/>
    <n v="2026"/>
    <n v="5"/>
    <s v="USD"/>
    <n v="1009.1433441250001"/>
    <m/>
    <n v="1009.1433441250001"/>
    <x v="4"/>
    <n v="1"/>
    <m/>
  </r>
  <r>
    <x v="1"/>
    <x v="209"/>
    <x v="1"/>
    <s v="Brazil"/>
    <x v="0"/>
    <n v="40700"/>
    <s v="Revenues - Third Parties"/>
    <m/>
    <x v="9"/>
    <n v="2026"/>
    <n v="5"/>
    <s v="USD"/>
    <n v="173.97401612499999"/>
    <m/>
    <n v="173.97401612499999"/>
    <x v="4"/>
    <n v="1"/>
    <m/>
  </r>
  <r>
    <x v="1"/>
    <x v="209"/>
    <x v="1"/>
    <s v="Brazil"/>
    <x v="0"/>
    <n v="40700"/>
    <s v="Revenues - Third Parties"/>
    <m/>
    <x v="10"/>
    <n v="2026"/>
    <n v="5"/>
    <s v="USD"/>
    <n v="229.06219568750001"/>
    <m/>
    <n v="229.06219568750001"/>
    <x v="4"/>
    <n v="1"/>
    <m/>
  </r>
  <r>
    <x v="1"/>
    <x v="209"/>
    <x v="1"/>
    <s v="Brazil"/>
    <x v="6"/>
    <n v="40700"/>
    <s v="Revenues - Third Parties"/>
    <m/>
    <x v="94"/>
    <n v="2026"/>
    <n v="5"/>
    <s v="USD"/>
    <n v="6.0545073749999991"/>
    <m/>
    <n v="6.0545073749999991"/>
    <x v="4"/>
    <m/>
    <m/>
  </r>
  <r>
    <x v="1"/>
    <x v="209"/>
    <x v="1"/>
    <s v="Brazil"/>
    <x v="0"/>
    <n v="40700"/>
    <s v="Revenues - Third Parties"/>
    <m/>
    <x v="11"/>
    <n v="2026"/>
    <n v="5"/>
    <s v="USD"/>
    <n v="246.00110062500002"/>
    <m/>
    <n v="246.00110062500002"/>
    <x v="4"/>
    <m/>
    <m/>
  </r>
  <r>
    <x v="1"/>
    <x v="209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09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209"/>
    <x v="1"/>
    <s v="Brazil"/>
    <x v="0"/>
    <n v="40700"/>
    <s v="Revenues - Third Parties"/>
    <m/>
    <x v="26"/>
    <n v="2026"/>
    <n v="5"/>
    <s v="USD"/>
    <n v="249.86109399999998"/>
    <m/>
    <n v="249.86109399999998"/>
    <x v="4"/>
    <n v="1"/>
    <m/>
  </r>
  <r>
    <x v="1"/>
    <x v="209"/>
    <x v="1"/>
    <s v="Brazil"/>
    <x v="6"/>
    <n v="40700"/>
    <s v="Revenues - Third Parties"/>
    <m/>
    <x v="95"/>
    <n v="2026"/>
    <n v="5"/>
    <s v="USD"/>
    <n v="34.093342499999991"/>
    <m/>
    <n v="34.093342499999991"/>
    <x v="4"/>
    <m/>
    <m/>
  </r>
  <r>
    <x v="1"/>
    <x v="210"/>
    <x v="1"/>
    <s v="Brazil"/>
    <x v="0"/>
    <n v="40700"/>
    <s v="Revenues - Third Parties"/>
    <m/>
    <x v="0"/>
    <n v="2026"/>
    <n v="5"/>
    <s v="USD"/>
    <n v="609.01682275000007"/>
    <m/>
    <n v="609.01682275000007"/>
    <x v="4"/>
    <m/>
    <m/>
  </r>
  <r>
    <x v="1"/>
    <x v="210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212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1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15"/>
    <x v="1"/>
    <s v="Brazil"/>
    <x v="2"/>
    <n v="40700"/>
    <s v="Revenues - Third Parties"/>
    <m/>
    <x v="23"/>
    <n v="2026"/>
    <n v="5"/>
    <s v="USD"/>
    <n v="352.91507956250001"/>
    <m/>
    <n v="352.91507956250001"/>
    <x v="4"/>
    <n v="1"/>
    <m/>
  </r>
  <r>
    <x v="1"/>
    <x v="21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15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220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20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08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408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08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409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409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22"/>
    <x v="1"/>
    <s v="Brazil"/>
    <x v="2"/>
    <n v="40700"/>
    <s v="Revenues - Third Parties"/>
    <m/>
    <x v="23"/>
    <n v="2026"/>
    <n v="5"/>
    <s v="USD"/>
    <n v="118.06289381250002"/>
    <m/>
    <n v="118.06289381250002"/>
    <x v="4"/>
    <n v="1"/>
    <m/>
  </r>
  <r>
    <x v="1"/>
    <x v="22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22"/>
    <x v="1"/>
    <s v="Brazil"/>
    <x v="1"/>
    <n v="40700"/>
    <s v="Revenues - Third Parties"/>
    <m/>
    <x v="6"/>
    <n v="2026"/>
    <n v="5"/>
    <s v="USD"/>
    <n v="170.29036762500002"/>
    <m/>
    <n v="170.29036762500002"/>
    <x v="4"/>
    <m/>
    <m/>
  </r>
  <r>
    <x v="1"/>
    <x v="225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2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25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225"/>
    <x v="1"/>
    <s v="Brazil"/>
    <x v="1"/>
    <n v="40700"/>
    <s v="Revenues - Third Parties"/>
    <m/>
    <x v="44"/>
    <n v="2026"/>
    <n v="5"/>
    <s v="USD"/>
    <n v="99.350743187499987"/>
    <m/>
    <n v="99.350743187499987"/>
    <x v="4"/>
    <m/>
    <m/>
  </r>
  <r>
    <x v="1"/>
    <x v="228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228"/>
    <x v="1"/>
    <s v="Brazil"/>
    <x v="1"/>
    <n v="40700"/>
    <s v="Revenues - Third Parties"/>
    <m/>
    <x v="32"/>
    <n v="2026"/>
    <n v="5"/>
    <s v="USD"/>
    <n v="298.05222956250003"/>
    <m/>
    <n v="298.05222956250003"/>
    <x v="4"/>
    <m/>
    <m/>
  </r>
  <r>
    <x v="1"/>
    <x v="228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10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410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11"/>
    <x v="1"/>
    <s v="Brazil"/>
    <x v="2"/>
    <n v="40700"/>
    <s v="Revenues - Third Parties"/>
    <m/>
    <x v="8"/>
    <n v="2026"/>
    <n v="5"/>
    <s v="USD"/>
    <n v="665.05530524999995"/>
    <m/>
    <n v="665.05530524999995"/>
    <x v="4"/>
    <n v="1"/>
    <m/>
  </r>
  <r>
    <x v="1"/>
    <x v="411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411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411"/>
    <x v="1"/>
    <s v="Brazil"/>
    <x v="0"/>
    <n v="40700"/>
    <s v="Revenues - Third Parties"/>
    <m/>
    <x v="96"/>
    <n v="2026"/>
    <n v="5"/>
    <s v="USD"/>
    <n v="246.00110062500002"/>
    <m/>
    <n v="246.00110062500002"/>
    <x v="4"/>
    <m/>
    <m/>
  </r>
  <r>
    <x v="1"/>
    <x v="411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31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31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232"/>
    <x v="1"/>
    <s v="Brazil"/>
    <x v="2"/>
    <n v="40700"/>
    <s v="Revenues - Third Parties"/>
    <m/>
    <x v="23"/>
    <n v="2026"/>
    <n v="5"/>
    <s v="USD"/>
    <n v="118.06289381250002"/>
    <m/>
    <n v="118.06289381250002"/>
    <x v="4"/>
    <n v="1"/>
    <m/>
  </r>
  <r>
    <x v="1"/>
    <x v="232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23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32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232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232"/>
    <x v="1"/>
    <s v="Brazil"/>
    <x v="1"/>
    <n v="40700"/>
    <s v="Revenues - Third Parties"/>
    <m/>
    <x v="6"/>
    <n v="2026"/>
    <n v="5"/>
    <s v="USD"/>
    <n v="170.29036762500002"/>
    <m/>
    <n v="170.29036762500002"/>
    <x v="4"/>
    <m/>
    <m/>
  </r>
  <r>
    <x v="1"/>
    <x v="233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33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33"/>
    <x v="1"/>
    <s v="Brazil"/>
    <x v="1"/>
    <n v="40700"/>
    <s v="Revenues - Third Parties"/>
    <m/>
    <x v="17"/>
    <n v="2026"/>
    <n v="5"/>
    <s v="USD"/>
    <n v="298.05222956250003"/>
    <m/>
    <n v="298.05222956250003"/>
    <x v="4"/>
    <m/>
    <m/>
  </r>
  <r>
    <x v="1"/>
    <x v="233"/>
    <x v="1"/>
    <s v="Brazil"/>
    <x v="1"/>
    <n v="40700"/>
    <s v="Revenues - Third Parties"/>
    <m/>
    <x v="6"/>
    <n v="2026"/>
    <n v="5"/>
    <s v="USD"/>
    <n v="510.87110287500008"/>
    <m/>
    <n v="510.87110287500008"/>
    <x v="4"/>
    <m/>
    <m/>
  </r>
  <r>
    <x v="1"/>
    <x v="234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34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35"/>
    <x v="1"/>
    <s v="Brazil"/>
    <x v="2"/>
    <n v="40700"/>
    <s v="Revenues - Third Parties"/>
    <m/>
    <x v="23"/>
    <n v="2026"/>
    <n v="5"/>
    <s v="USD"/>
    <n v="246.06967918749996"/>
    <m/>
    <n v="246.06967918749996"/>
    <x v="4"/>
    <n v="1"/>
    <m/>
  </r>
  <r>
    <x v="1"/>
    <x v="235"/>
    <x v="1"/>
    <s v="Brazil"/>
    <x v="1"/>
    <n v="40700"/>
    <s v="Revenues - Third Parties"/>
    <m/>
    <x v="32"/>
    <n v="2026"/>
    <n v="5"/>
    <s v="USD"/>
    <n v="496.75371593749998"/>
    <m/>
    <n v="496.75371593749998"/>
    <x v="4"/>
    <m/>
    <m/>
  </r>
  <r>
    <x v="1"/>
    <x v="23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35"/>
    <x v="1"/>
    <s v="Brazil"/>
    <x v="1"/>
    <n v="40700"/>
    <s v="Revenues - Third Parties"/>
    <m/>
    <x v="6"/>
    <n v="2026"/>
    <n v="5"/>
    <s v="USD"/>
    <n v="170.29036762500002"/>
    <m/>
    <n v="170.29036762500002"/>
    <x v="4"/>
    <m/>
    <m/>
  </r>
  <r>
    <x v="1"/>
    <x v="238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238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38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43"/>
    <x v="1"/>
    <s v="Brazil"/>
    <x v="2"/>
    <n v="40700"/>
    <s v="Revenues - Third Parties"/>
    <m/>
    <x v="8"/>
    <n v="2026"/>
    <n v="5"/>
    <s v="USD"/>
    <n v="467.90173500000003"/>
    <m/>
    <n v="467.90173500000003"/>
    <x v="4"/>
    <n v="1"/>
    <m/>
  </r>
  <r>
    <x v="1"/>
    <x v="243"/>
    <x v="1"/>
    <s v="Brazil"/>
    <x v="0"/>
    <n v="40700"/>
    <s v="Revenues - Third Parties"/>
    <m/>
    <x v="54"/>
    <n v="2026"/>
    <n v="5"/>
    <s v="USD"/>
    <n v="242.78770512499997"/>
    <m/>
    <n v="242.78770512499997"/>
    <x v="4"/>
    <m/>
    <m/>
  </r>
  <r>
    <x v="1"/>
    <x v="243"/>
    <x v="1"/>
    <s v="Brazil"/>
    <x v="0"/>
    <n v="40700"/>
    <s v="Revenues - Third Parties"/>
    <m/>
    <x v="9"/>
    <n v="2026"/>
    <n v="5"/>
    <s v="USD"/>
    <n v="173.97401612499999"/>
    <m/>
    <n v="173.97401612499999"/>
    <x v="4"/>
    <n v="1"/>
    <m/>
  </r>
  <r>
    <x v="1"/>
    <x v="243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43"/>
    <x v="1"/>
    <s v="Brazil"/>
    <x v="0"/>
    <n v="40700"/>
    <s v="Revenues - Third Parties"/>
    <m/>
    <x v="11"/>
    <n v="2026"/>
    <n v="5"/>
    <s v="USD"/>
    <n v="123.00055031250001"/>
    <m/>
    <n v="123.00055031250001"/>
    <x v="4"/>
    <m/>
    <m/>
  </r>
  <r>
    <x v="1"/>
    <x v="243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43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243"/>
    <x v="1"/>
    <s v="Brazil"/>
    <x v="0"/>
    <n v="40700"/>
    <s v="Revenues - Third Parties"/>
    <m/>
    <x v="26"/>
    <n v="2026"/>
    <n v="5"/>
    <s v="USD"/>
    <n v="124.93054699999999"/>
    <m/>
    <n v="124.93054699999999"/>
    <x v="4"/>
    <n v="1"/>
    <m/>
  </r>
  <r>
    <x v="1"/>
    <x v="245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245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4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45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245"/>
    <x v="1"/>
    <s v="Brazil"/>
    <x v="1"/>
    <n v="40700"/>
    <s v="Revenues - Third Parties"/>
    <m/>
    <x v="6"/>
    <n v="2026"/>
    <n v="5"/>
    <s v="USD"/>
    <n v="170.29036762500002"/>
    <m/>
    <n v="170.29036762500002"/>
    <x v="4"/>
    <m/>
    <m/>
  </r>
  <r>
    <x v="1"/>
    <x v="360"/>
    <x v="1"/>
    <s v="Brazil"/>
    <x v="2"/>
    <n v="40700"/>
    <s v="Revenues - Third Parties"/>
    <m/>
    <x v="23"/>
    <n v="2026"/>
    <n v="5"/>
    <s v="USD"/>
    <n v="118.06289381250002"/>
    <m/>
    <n v="118.06289381250002"/>
    <x v="4"/>
    <n v="1"/>
    <m/>
  </r>
  <r>
    <x v="1"/>
    <x v="360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360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360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248"/>
    <x v="1"/>
    <s v="Brazil"/>
    <x v="2"/>
    <n v="40700"/>
    <s v="Revenues - Third Parties"/>
    <m/>
    <x v="23"/>
    <n v="2026"/>
    <n v="5"/>
    <s v="USD"/>
    <n v="118.06289381250002"/>
    <m/>
    <n v="118.06289381250002"/>
    <x v="4"/>
    <n v="1"/>
    <m/>
  </r>
  <r>
    <x v="1"/>
    <x v="248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48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252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25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53"/>
    <x v="1"/>
    <s v="Brazil"/>
    <x v="2"/>
    <n v="40700"/>
    <s v="Revenues - Third Parties"/>
    <m/>
    <x v="23"/>
    <n v="2026"/>
    <n v="5"/>
    <s v="USD"/>
    <n v="289.14681337500002"/>
    <m/>
    <n v="289.14681337500002"/>
    <x v="4"/>
    <n v="1"/>
    <m/>
  </r>
  <r>
    <x v="1"/>
    <x v="253"/>
    <x v="1"/>
    <s v="Brazil"/>
    <x v="0"/>
    <n v="40700"/>
    <s v="Revenues - Third Parties"/>
    <m/>
    <x v="54"/>
    <n v="2026"/>
    <n v="5"/>
    <s v="USD"/>
    <n v="971.1508204999999"/>
    <m/>
    <n v="971.1508204999999"/>
    <x v="4"/>
    <m/>
    <m/>
  </r>
  <r>
    <x v="1"/>
    <x v="253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53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41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12"/>
    <x v="1"/>
    <s v="Brazil"/>
    <x v="1"/>
    <n v="40700"/>
    <s v="Revenues - Third Parties"/>
    <m/>
    <x v="6"/>
    <n v="2026"/>
    <n v="5"/>
    <s v="USD"/>
    <n v="170.29036762500002"/>
    <m/>
    <n v="170.29036762500002"/>
    <x v="4"/>
    <m/>
    <m/>
  </r>
  <r>
    <x v="1"/>
    <x v="255"/>
    <x v="1"/>
    <s v="Brazil"/>
    <x v="0"/>
    <n v="40700"/>
    <s v="Revenues - Third Parties"/>
    <m/>
    <x v="54"/>
    <n v="2026"/>
    <n v="5"/>
    <s v="USD"/>
    <n v="485.57541024999995"/>
    <m/>
    <n v="485.57541024999995"/>
    <x v="4"/>
    <m/>
    <m/>
  </r>
  <r>
    <x v="1"/>
    <x v="255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5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55"/>
    <x v="1"/>
    <s v="Brazil"/>
    <x v="0"/>
    <n v="40700"/>
    <s v="Revenues - Third Parties"/>
    <m/>
    <x v="1"/>
    <n v="2026"/>
    <n v="5"/>
    <s v="USD"/>
    <n v="123.00055031250001"/>
    <m/>
    <n v="123.00055031250001"/>
    <x v="4"/>
    <m/>
    <m/>
  </r>
  <r>
    <x v="1"/>
    <x v="256"/>
    <x v="1"/>
    <s v="Brazil"/>
    <x v="2"/>
    <n v="40700"/>
    <s v="Revenues - Third Parties"/>
    <m/>
    <x v="23"/>
    <n v="2026"/>
    <n v="5"/>
    <s v="USD"/>
    <n v="517.32728468749985"/>
    <m/>
    <n v="517.32728468749985"/>
    <x v="4"/>
    <n v="1"/>
    <m/>
  </r>
  <r>
    <x v="1"/>
    <x v="256"/>
    <x v="1"/>
    <s v="Brazil"/>
    <x v="0"/>
    <n v="40700"/>
    <s v="Revenues - Third Parties"/>
    <m/>
    <x v="54"/>
    <n v="2026"/>
    <n v="5"/>
    <s v="USD"/>
    <n v="242.78770512499997"/>
    <m/>
    <n v="242.78770512499997"/>
    <x v="4"/>
    <m/>
    <m/>
  </r>
  <r>
    <x v="1"/>
    <x v="256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56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56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413"/>
    <x v="1"/>
    <s v="Brazil"/>
    <x v="1"/>
    <n v="40700"/>
    <s v="Revenues - Third Parties"/>
    <m/>
    <x v="32"/>
    <n v="2026"/>
    <n v="5"/>
    <s v="USD"/>
    <n v="695.45520231249998"/>
    <m/>
    <n v="695.45520231249998"/>
    <x v="4"/>
    <m/>
    <m/>
  </r>
  <r>
    <x v="1"/>
    <x v="413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13"/>
    <x v="1"/>
    <s v="Brazil"/>
    <x v="0"/>
    <n v="40700"/>
    <s v="Revenues - Third Parties"/>
    <m/>
    <x v="1"/>
    <n v="2026"/>
    <n v="5"/>
    <s v="USD"/>
    <n v="492.00220125000004"/>
    <m/>
    <n v="492.00220125000004"/>
    <x v="4"/>
    <m/>
    <m/>
  </r>
  <r>
    <x v="1"/>
    <x v="260"/>
    <x v="1"/>
    <s v="Brazil"/>
    <x v="2"/>
    <n v="40700"/>
    <s v="Revenues - Third Parties"/>
    <m/>
    <x v="23"/>
    <n v="2026"/>
    <n v="5"/>
    <s v="USD"/>
    <n v="781.72703393749987"/>
    <m/>
    <n v="781.72703393749987"/>
    <x v="4"/>
    <n v="1"/>
    <m/>
  </r>
  <r>
    <x v="1"/>
    <x v="260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260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61"/>
    <x v="1"/>
    <s v="Brazil"/>
    <x v="0"/>
    <n v="40700"/>
    <s v="Revenues - Third Parties"/>
    <m/>
    <x v="96"/>
    <n v="2026"/>
    <n v="5"/>
    <s v="USD"/>
    <n v="123.00055031250001"/>
    <m/>
    <n v="123.00055031250001"/>
    <x v="4"/>
    <m/>
    <m/>
  </r>
  <r>
    <x v="1"/>
    <x v="261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62"/>
    <x v="1"/>
    <s v="Brazil"/>
    <x v="2"/>
    <n v="40700"/>
    <s v="Revenues - Third Parties"/>
    <m/>
    <x v="8"/>
    <n v="2026"/>
    <n v="5"/>
    <s v="USD"/>
    <n v="1027.3166631874999"/>
    <m/>
    <n v="1027.3166631874999"/>
    <x v="4"/>
    <n v="1"/>
    <m/>
  </r>
  <r>
    <x v="1"/>
    <x v="262"/>
    <x v="1"/>
    <s v="Brazil"/>
    <x v="0"/>
    <n v="40700"/>
    <s v="Revenues - Third Parties"/>
    <m/>
    <x v="54"/>
    <n v="2026"/>
    <n v="5"/>
    <s v="USD"/>
    <n v="606.96926281250001"/>
    <m/>
    <n v="606.96926281250001"/>
    <x v="4"/>
    <m/>
    <m/>
  </r>
  <r>
    <x v="1"/>
    <x v="262"/>
    <x v="1"/>
    <s v="Brazil"/>
    <x v="0"/>
    <n v="40700"/>
    <s v="Revenues - Third Parties"/>
    <m/>
    <x v="9"/>
    <n v="2026"/>
    <n v="5"/>
    <s v="USD"/>
    <n v="347.94803224999998"/>
    <m/>
    <n v="347.94803224999998"/>
    <x v="4"/>
    <n v="1"/>
    <m/>
  </r>
  <r>
    <x v="1"/>
    <x v="262"/>
    <x v="1"/>
    <s v="Brazil"/>
    <x v="6"/>
    <n v="40700"/>
    <s v="Revenues - Third Parties"/>
    <m/>
    <x v="94"/>
    <n v="2026"/>
    <n v="5"/>
    <s v="USD"/>
    <n v="12.109014749999998"/>
    <m/>
    <n v="12.109014749999998"/>
    <x v="4"/>
    <m/>
    <m/>
  </r>
  <r>
    <x v="1"/>
    <x v="262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62"/>
    <x v="1"/>
    <s v="Brazil"/>
    <x v="2"/>
    <n v="40700"/>
    <s v="Revenues - Third Parties"/>
    <m/>
    <x v="86"/>
    <n v="2026"/>
    <n v="5"/>
    <s v="USD"/>
    <n v="54.784474500000002"/>
    <m/>
    <n v="54.784474500000002"/>
    <x v="4"/>
    <n v="1"/>
    <m/>
  </r>
  <r>
    <x v="1"/>
    <x v="262"/>
    <x v="1"/>
    <s v="Brazil"/>
    <x v="0"/>
    <n v="40700"/>
    <s v="Revenues - Third Parties"/>
    <m/>
    <x v="11"/>
    <n v="2026"/>
    <n v="5"/>
    <s v="USD"/>
    <n v="246.00110062500002"/>
    <m/>
    <n v="246.00110062500002"/>
    <x v="4"/>
    <m/>
    <m/>
  </r>
  <r>
    <x v="1"/>
    <x v="26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62"/>
    <x v="1"/>
    <s v="Brazil"/>
    <x v="1"/>
    <n v="40700"/>
    <s v="Revenues - Third Parties"/>
    <m/>
    <x v="17"/>
    <n v="2026"/>
    <n v="5"/>
    <s v="USD"/>
    <n v="397.40297274999995"/>
    <m/>
    <n v="397.40297274999995"/>
    <x v="4"/>
    <m/>
    <m/>
  </r>
  <r>
    <x v="1"/>
    <x v="262"/>
    <x v="1"/>
    <s v="Brazil"/>
    <x v="0"/>
    <n v="40700"/>
    <s v="Revenues - Third Parties"/>
    <m/>
    <x v="26"/>
    <n v="2026"/>
    <n v="5"/>
    <s v="USD"/>
    <n v="249.86109399999998"/>
    <m/>
    <n v="249.86109399999998"/>
    <x v="4"/>
    <n v="1"/>
    <m/>
  </r>
  <r>
    <x v="1"/>
    <x v="262"/>
    <x v="1"/>
    <s v="Brazil"/>
    <x v="6"/>
    <n v="40700"/>
    <s v="Revenues - Third Parties"/>
    <m/>
    <x v="95"/>
    <n v="2026"/>
    <n v="5"/>
    <s v="USD"/>
    <n v="28.41111875"/>
    <m/>
    <n v="28.41111875"/>
    <x v="4"/>
    <m/>
    <m/>
  </r>
  <r>
    <x v="1"/>
    <x v="263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263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63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264"/>
    <x v="1"/>
    <s v="Brazil"/>
    <x v="2"/>
    <n v="40700"/>
    <s v="Revenues - Third Parties"/>
    <m/>
    <x v="23"/>
    <n v="2026"/>
    <n v="5"/>
    <s v="USD"/>
    <n v="553.86986156249998"/>
    <m/>
    <n v="553.86986156249998"/>
    <x v="4"/>
    <n v="1"/>
    <m/>
  </r>
  <r>
    <x v="1"/>
    <x v="264"/>
    <x v="1"/>
    <s v="Brazil"/>
    <x v="2"/>
    <n v="40700"/>
    <s v="Revenues - Third Parties"/>
    <m/>
    <x v="8"/>
    <n v="2026"/>
    <n v="5"/>
    <s v="USD"/>
    <n v="290.54777543749998"/>
    <m/>
    <n v="290.54777543749998"/>
    <x v="4"/>
    <n v="1"/>
    <m/>
  </r>
  <r>
    <x v="1"/>
    <x v="264"/>
    <x v="1"/>
    <s v="Brazil"/>
    <x v="0"/>
    <n v="40700"/>
    <s v="Revenues - Third Parties"/>
    <m/>
    <x v="54"/>
    <n v="2026"/>
    <n v="5"/>
    <s v="USD"/>
    <n v="1335.3323781874999"/>
    <m/>
    <n v="1335.3323781874999"/>
    <x v="4"/>
    <m/>
    <m/>
  </r>
  <r>
    <x v="1"/>
    <x v="264"/>
    <x v="1"/>
    <s v="Brazil"/>
    <x v="0"/>
    <n v="40700"/>
    <s v="Revenues - Third Parties"/>
    <m/>
    <x v="9"/>
    <n v="2026"/>
    <n v="5"/>
    <s v="USD"/>
    <n v="173.97401612499999"/>
    <m/>
    <n v="173.97401612499999"/>
    <x v="4"/>
    <n v="1"/>
    <m/>
  </r>
  <r>
    <x v="1"/>
    <x v="264"/>
    <x v="1"/>
    <s v="Brazil"/>
    <x v="6"/>
    <n v="40700"/>
    <s v="Revenues - Third Parties"/>
    <m/>
    <x v="94"/>
    <n v="2026"/>
    <n v="5"/>
    <s v="USD"/>
    <n v="6.0545073749999991"/>
    <m/>
    <n v="6.0545073749999991"/>
    <x v="4"/>
    <m/>
    <m/>
  </r>
  <r>
    <x v="1"/>
    <x v="264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264"/>
    <x v="1"/>
    <s v="Brazil"/>
    <x v="0"/>
    <n v="40700"/>
    <s v="Revenues - Third Parties"/>
    <m/>
    <x v="11"/>
    <n v="2026"/>
    <n v="5"/>
    <s v="USD"/>
    <n v="123.00055031250001"/>
    <m/>
    <n v="123.00055031250001"/>
    <x v="4"/>
    <m/>
    <m/>
  </r>
  <r>
    <x v="1"/>
    <x v="264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64"/>
    <x v="1"/>
    <s v="Brazil"/>
    <x v="3"/>
    <n v="40700"/>
    <s v="Revenues - Third Parties"/>
    <m/>
    <x v="25"/>
    <n v="2026"/>
    <n v="5"/>
    <s v="USD"/>
    <n v="264.90918999999991"/>
    <m/>
    <n v="264.90918999999991"/>
    <x v="4"/>
    <m/>
    <m/>
  </r>
  <r>
    <x v="1"/>
    <x v="264"/>
    <x v="1"/>
    <s v="Brazil"/>
    <x v="1"/>
    <n v="40700"/>
    <s v="Revenues - Third Parties"/>
    <m/>
    <x v="17"/>
    <n v="2026"/>
    <n v="5"/>
    <s v="USD"/>
    <n v="198.70148637499997"/>
    <m/>
    <n v="198.70148637499997"/>
    <x v="4"/>
    <m/>
    <m/>
  </r>
  <r>
    <x v="1"/>
    <x v="264"/>
    <x v="1"/>
    <s v="Brazil"/>
    <x v="0"/>
    <n v="40700"/>
    <s v="Revenues - Third Parties"/>
    <m/>
    <x v="26"/>
    <n v="2026"/>
    <n v="5"/>
    <s v="USD"/>
    <n v="124.93054699999999"/>
    <m/>
    <n v="124.93054699999999"/>
    <x v="4"/>
    <n v="1"/>
    <m/>
  </r>
  <r>
    <x v="1"/>
    <x v="264"/>
    <x v="1"/>
    <s v="Brazil"/>
    <x v="6"/>
    <n v="40700"/>
    <s v="Revenues - Third Parties"/>
    <m/>
    <x v="95"/>
    <n v="2026"/>
    <n v="5"/>
    <s v="USD"/>
    <n v="10.22800275"/>
    <m/>
    <n v="10.22800275"/>
    <x v="4"/>
    <m/>
    <m/>
  </r>
  <r>
    <x v="1"/>
    <x v="265"/>
    <x v="1"/>
    <s v="Brazil"/>
    <x v="2"/>
    <n v="40700"/>
    <s v="Revenues - Third Parties"/>
    <m/>
    <x v="23"/>
    <n v="2026"/>
    <n v="5"/>
    <s v="USD"/>
    <n v="352.91507956250001"/>
    <m/>
    <n v="352.91507956250001"/>
    <x v="4"/>
    <n v="1"/>
    <m/>
  </r>
  <r>
    <x v="1"/>
    <x v="265"/>
    <x v="1"/>
    <s v="Brazil"/>
    <x v="0"/>
    <n v="40700"/>
    <s v="Revenues - Third Parties"/>
    <m/>
    <x v="54"/>
    <n v="2026"/>
    <n v="5"/>
    <s v="USD"/>
    <n v="242.78770512499997"/>
    <m/>
    <n v="242.78770512499997"/>
    <x v="4"/>
    <m/>
    <m/>
  </r>
  <r>
    <x v="1"/>
    <x v="265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6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65"/>
    <x v="1"/>
    <s v="Brazil"/>
    <x v="3"/>
    <n v="40700"/>
    <s v="Revenues - Third Parties"/>
    <m/>
    <x v="25"/>
    <n v="2026"/>
    <n v="5"/>
    <s v="USD"/>
    <n v="264.90918999999991"/>
    <m/>
    <n v="264.90918999999991"/>
    <x v="4"/>
    <m/>
    <m/>
  </r>
  <r>
    <x v="1"/>
    <x v="265"/>
    <x v="1"/>
    <s v="Brazil"/>
    <x v="1"/>
    <n v="40700"/>
    <s v="Revenues - Third Parties"/>
    <m/>
    <x v="17"/>
    <n v="2026"/>
    <n v="5"/>
    <s v="USD"/>
    <n v="397.40297274999995"/>
    <m/>
    <n v="397.40297274999995"/>
    <x v="4"/>
    <m/>
    <m/>
  </r>
  <r>
    <x v="1"/>
    <x v="265"/>
    <x v="1"/>
    <s v="Brazil"/>
    <x v="1"/>
    <n v="40700"/>
    <s v="Revenues - Third Parties"/>
    <m/>
    <x v="6"/>
    <n v="2026"/>
    <n v="5"/>
    <s v="USD"/>
    <n v="170.29036762500002"/>
    <m/>
    <n v="170.29036762500002"/>
    <x v="4"/>
    <m/>
    <m/>
  </r>
  <r>
    <x v="1"/>
    <x v="414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414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67"/>
    <x v="1"/>
    <s v="Brazil"/>
    <x v="0"/>
    <n v="40700"/>
    <s v="Revenues - Third Parties"/>
    <m/>
    <x v="54"/>
    <n v="2026"/>
    <n v="5"/>
    <s v="USD"/>
    <n v="606.96926281250001"/>
    <m/>
    <n v="606.96926281250001"/>
    <x v="4"/>
    <m/>
    <m/>
  </r>
  <r>
    <x v="1"/>
    <x v="267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67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68"/>
    <x v="1"/>
    <s v="Brazil"/>
    <x v="2"/>
    <n v="40700"/>
    <s v="Revenues - Third Parties"/>
    <m/>
    <x v="8"/>
    <n v="2026"/>
    <n v="5"/>
    <s v="USD"/>
    <n v="522.45108299999993"/>
    <m/>
    <n v="522.45108299999993"/>
    <x v="4"/>
    <n v="1"/>
    <m/>
  </r>
  <r>
    <x v="1"/>
    <x v="268"/>
    <x v="1"/>
    <s v="Brazil"/>
    <x v="0"/>
    <n v="40700"/>
    <s v="Revenues - Third Parties"/>
    <m/>
    <x v="9"/>
    <n v="2026"/>
    <n v="5"/>
    <s v="USD"/>
    <n v="173.97401612499999"/>
    <m/>
    <n v="173.97401612499999"/>
    <x v="4"/>
    <n v="1"/>
    <m/>
  </r>
  <r>
    <x v="1"/>
    <x v="268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68"/>
    <x v="1"/>
    <s v="Brazil"/>
    <x v="0"/>
    <n v="40700"/>
    <s v="Revenues - Third Parties"/>
    <m/>
    <x v="11"/>
    <n v="2026"/>
    <n v="5"/>
    <s v="USD"/>
    <n v="123.00055031250001"/>
    <m/>
    <n v="123.00055031250001"/>
    <x v="4"/>
    <m/>
    <m/>
  </r>
  <r>
    <x v="1"/>
    <x v="268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68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268"/>
    <x v="1"/>
    <s v="Brazil"/>
    <x v="1"/>
    <n v="40700"/>
    <s v="Revenues - Third Parties"/>
    <m/>
    <x v="17"/>
    <n v="2026"/>
    <n v="5"/>
    <s v="USD"/>
    <n v="695.45520231249998"/>
    <m/>
    <n v="695.45520231249998"/>
    <x v="4"/>
    <m/>
    <m/>
  </r>
  <r>
    <x v="1"/>
    <x v="268"/>
    <x v="1"/>
    <s v="Brazil"/>
    <x v="1"/>
    <n v="40700"/>
    <s v="Revenues - Third Parties"/>
    <m/>
    <x v="44"/>
    <n v="2026"/>
    <n v="5"/>
    <s v="USD"/>
    <n v="99.350743187499987"/>
    <m/>
    <n v="99.350743187499987"/>
    <x v="4"/>
    <m/>
    <m/>
  </r>
  <r>
    <x v="1"/>
    <x v="268"/>
    <x v="1"/>
    <s v="Brazil"/>
    <x v="0"/>
    <n v="40700"/>
    <s v="Revenues - Third Parties"/>
    <m/>
    <x v="26"/>
    <n v="2026"/>
    <n v="5"/>
    <s v="USD"/>
    <n v="124.93054699999999"/>
    <m/>
    <n v="124.93054699999999"/>
    <x v="4"/>
    <n v="1"/>
    <m/>
  </r>
  <r>
    <x v="1"/>
    <x v="361"/>
    <x v="1"/>
    <s v="Brazil"/>
    <x v="2"/>
    <n v="40700"/>
    <s v="Revenues - Third Parties"/>
    <m/>
    <x v="23"/>
    <n v="2026"/>
    <n v="5"/>
    <s v="USD"/>
    <n v="247.38246881249998"/>
    <m/>
    <n v="247.38246881249998"/>
    <x v="4"/>
    <n v="1"/>
    <m/>
  </r>
  <r>
    <x v="1"/>
    <x v="361"/>
    <x v="1"/>
    <s v="Brazil"/>
    <x v="0"/>
    <n v="40700"/>
    <s v="Revenues - Third Parties"/>
    <m/>
    <x v="54"/>
    <n v="2026"/>
    <n v="5"/>
    <s v="USD"/>
    <n v="1092.5446730624999"/>
    <m/>
    <n v="1092.5446730624999"/>
    <x v="4"/>
    <m/>
    <m/>
  </r>
  <r>
    <x v="1"/>
    <x v="361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361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271"/>
    <x v="1"/>
    <s v="Brazil"/>
    <x v="2"/>
    <n v="40700"/>
    <s v="Revenues - Third Parties"/>
    <m/>
    <x v="23"/>
    <n v="2026"/>
    <n v="5"/>
    <s v="USD"/>
    <n v="118.06289381250002"/>
    <m/>
    <n v="118.06289381250002"/>
    <x v="4"/>
    <n v="1"/>
    <m/>
  </r>
  <r>
    <x v="1"/>
    <x v="271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271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71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71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271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272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272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27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72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273"/>
    <x v="1"/>
    <s v="Brazil"/>
    <x v="2"/>
    <n v="40700"/>
    <s v="Revenues - Third Parties"/>
    <m/>
    <x v="23"/>
    <n v="2026"/>
    <n v="5"/>
    <s v="USD"/>
    <n v="234.85218574999999"/>
    <m/>
    <n v="234.85218574999999"/>
    <x v="4"/>
    <n v="1"/>
    <m/>
  </r>
  <r>
    <x v="1"/>
    <x v="273"/>
    <x v="1"/>
    <s v="Brazil"/>
    <x v="0"/>
    <n v="40700"/>
    <s v="Revenues - Third Parties"/>
    <m/>
    <x v="54"/>
    <n v="2026"/>
    <n v="5"/>
    <s v="USD"/>
    <n v="1335.3323781874999"/>
    <m/>
    <n v="1335.3323781874999"/>
    <x v="4"/>
    <m/>
    <m/>
  </r>
  <r>
    <x v="1"/>
    <x v="273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73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73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274"/>
    <x v="1"/>
    <s v="Brazil"/>
    <x v="2"/>
    <n v="40700"/>
    <s v="Revenues - Third Parties"/>
    <m/>
    <x v="23"/>
    <n v="2026"/>
    <n v="5"/>
    <s v="USD"/>
    <n v="362.42790587500002"/>
    <m/>
    <n v="362.42790587500002"/>
    <x v="4"/>
    <n v="1"/>
    <m/>
  </r>
  <r>
    <x v="1"/>
    <x v="274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274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74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74"/>
    <x v="1"/>
    <s v="Brazil"/>
    <x v="3"/>
    <n v="40700"/>
    <s v="Revenues - Third Parties"/>
    <m/>
    <x v="93"/>
    <n v="2026"/>
    <n v="5"/>
    <s v="USD"/>
    <n v="105.96367600000001"/>
    <m/>
    <n v="105.96367600000001"/>
    <x v="4"/>
    <m/>
    <m/>
  </r>
  <r>
    <x v="1"/>
    <x v="274"/>
    <x v="1"/>
    <s v="Brazil"/>
    <x v="3"/>
    <n v="40700"/>
    <s v="Revenues - Third Parties"/>
    <m/>
    <x v="25"/>
    <n v="2026"/>
    <n v="5"/>
    <s v="USD"/>
    <n v="927.18216499999994"/>
    <m/>
    <n v="927.18216499999994"/>
    <x v="4"/>
    <m/>
    <m/>
  </r>
  <r>
    <x v="1"/>
    <x v="274"/>
    <x v="1"/>
    <s v="Brazil"/>
    <x v="1"/>
    <n v="40700"/>
    <s v="Revenues - Third Parties"/>
    <m/>
    <x v="17"/>
    <n v="2026"/>
    <n v="5"/>
    <s v="USD"/>
    <n v="397.40297274999995"/>
    <m/>
    <n v="397.40297274999995"/>
    <x v="4"/>
    <m/>
    <m/>
  </r>
  <r>
    <x v="1"/>
    <x v="274"/>
    <x v="1"/>
    <s v="Brazil"/>
    <x v="1"/>
    <n v="40700"/>
    <s v="Revenues - Third Parties"/>
    <m/>
    <x v="6"/>
    <n v="2026"/>
    <n v="5"/>
    <s v="USD"/>
    <n v="170.29036762500002"/>
    <m/>
    <n v="170.29036762500002"/>
    <x v="4"/>
    <m/>
    <m/>
  </r>
  <r>
    <x v="1"/>
    <x v="275"/>
    <x v="1"/>
    <s v="Brazil"/>
    <x v="2"/>
    <n v="40700"/>
    <s v="Revenues - Third Parties"/>
    <m/>
    <x v="8"/>
    <n v="2026"/>
    <n v="5"/>
    <s v="USD"/>
    <n v="1056.2862073750002"/>
    <m/>
    <n v="1056.2862073750002"/>
    <x v="4"/>
    <n v="1"/>
    <m/>
  </r>
  <r>
    <x v="1"/>
    <x v="275"/>
    <x v="1"/>
    <s v="Brazil"/>
    <x v="0"/>
    <n v="40700"/>
    <s v="Revenues - Third Parties"/>
    <m/>
    <x v="54"/>
    <n v="2026"/>
    <n v="5"/>
    <s v="USD"/>
    <n v="364.1815576875"/>
    <m/>
    <n v="364.1815576875"/>
    <x v="4"/>
    <m/>
    <m/>
  </r>
  <r>
    <x v="1"/>
    <x v="275"/>
    <x v="1"/>
    <s v="Brazil"/>
    <x v="0"/>
    <n v="40700"/>
    <s v="Revenues - Third Parties"/>
    <m/>
    <x v="9"/>
    <n v="2026"/>
    <n v="5"/>
    <s v="USD"/>
    <n v="173.97401612499999"/>
    <m/>
    <n v="173.97401612499999"/>
    <x v="4"/>
    <n v="1"/>
    <m/>
  </r>
  <r>
    <x v="1"/>
    <x v="275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75"/>
    <x v="1"/>
    <s v="Brazil"/>
    <x v="0"/>
    <n v="40700"/>
    <s v="Revenues - Third Parties"/>
    <m/>
    <x v="11"/>
    <n v="2026"/>
    <n v="5"/>
    <s v="USD"/>
    <n v="123.00055031250001"/>
    <m/>
    <n v="123.00055031250001"/>
    <x v="4"/>
    <m/>
    <m/>
  </r>
  <r>
    <x v="1"/>
    <x v="275"/>
    <x v="1"/>
    <s v="Brazil"/>
    <x v="0"/>
    <n v="40700"/>
    <s v="Revenues - Third Parties"/>
    <m/>
    <x v="96"/>
    <n v="2026"/>
    <n v="5"/>
    <s v="USD"/>
    <n v="246.00110062500002"/>
    <m/>
    <n v="246.00110062500002"/>
    <x v="4"/>
    <m/>
    <m/>
  </r>
  <r>
    <x v="1"/>
    <x v="27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75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275"/>
    <x v="1"/>
    <s v="Brazil"/>
    <x v="1"/>
    <n v="40700"/>
    <s v="Revenues - Third Parties"/>
    <m/>
    <x v="44"/>
    <n v="2026"/>
    <n v="5"/>
    <s v="USD"/>
    <n v="99.350743187499987"/>
    <m/>
    <n v="99.350743187499987"/>
    <x v="4"/>
    <m/>
    <m/>
  </r>
  <r>
    <x v="1"/>
    <x v="275"/>
    <x v="1"/>
    <s v="Brazil"/>
    <x v="0"/>
    <n v="40700"/>
    <s v="Revenues - Third Parties"/>
    <m/>
    <x v="26"/>
    <n v="2026"/>
    <n v="5"/>
    <s v="USD"/>
    <n v="124.93054699999999"/>
    <m/>
    <n v="124.93054699999999"/>
    <x v="4"/>
    <n v="1"/>
    <m/>
  </r>
  <r>
    <x v="1"/>
    <x v="277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277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78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278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278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79"/>
    <x v="1"/>
    <s v="Brazil"/>
    <x v="2"/>
    <n v="40700"/>
    <s v="Revenues - Third Parties"/>
    <m/>
    <x v="23"/>
    <n v="2026"/>
    <n v="5"/>
    <s v="USD"/>
    <n v="217.90348387500001"/>
    <m/>
    <n v="217.90348387500001"/>
    <x v="4"/>
    <n v="1"/>
    <m/>
  </r>
  <r>
    <x v="1"/>
    <x v="279"/>
    <x v="1"/>
    <s v="Brazil"/>
    <x v="0"/>
    <n v="40700"/>
    <s v="Revenues - Third Parties"/>
    <m/>
    <x v="54"/>
    <n v="2026"/>
    <n v="5"/>
    <s v="USD"/>
    <n v="728.36311537500001"/>
    <m/>
    <n v="728.36311537500001"/>
    <x v="4"/>
    <m/>
    <m/>
  </r>
  <r>
    <x v="1"/>
    <x v="279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79"/>
    <x v="1"/>
    <s v="Brazil"/>
    <x v="2"/>
    <n v="40700"/>
    <s v="Revenues - Third Parties"/>
    <m/>
    <x v="86"/>
    <n v="2026"/>
    <n v="5"/>
    <s v="USD"/>
    <n v="54.676708187500004"/>
    <m/>
    <n v="54.676708187500004"/>
    <x v="4"/>
    <n v="1"/>
    <m/>
  </r>
  <r>
    <x v="1"/>
    <x v="279"/>
    <x v="1"/>
    <s v="Brazil"/>
    <x v="0"/>
    <n v="40700"/>
    <s v="Revenues - Third Parties"/>
    <m/>
    <x v="96"/>
    <n v="2026"/>
    <n v="5"/>
    <s v="USD"/>
    <n v="123.00055031250001"/>
    <m/>
    <n v="123.00055031250001"/>
    <x v="4"/>
    <m/>
    <m/>
  </r>
  <r>
    <x v="1"/>
    <x v="279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79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282"/>
    <x v="1"/>
    <s v="Brazil"/>
    <x v="2"/>
    <n v="40700"/>
    <s v="Revenues - Third Parties"/>
    <m/>
    <x v="23"/>
    <n v="2026"/>
    <n v="5"/>
    <s v="USD"/>
    <n v="2077.8422713125001"/>
    <m/>
    <n v="2077.8422713125001"/>
    <x v="4"/>
    <n v="1"/>
    <m/>
  </r>
  <r>
    <x v="1"/>
    <x v="282"/>
    <x v="1"/>
    <s v="Brazil"/>
    <x v="0"/>
    <n v="40700"/>
    <s v="Revenues - Third Parties"/>
    <m/>
    <x v="54"/>
    <n v="2026"/>
    <n v="5"/>
    <s v="USD"/>
    <n v="728.36311537500001"/>
    <m/>
    <n v="728.36311537500001"/>
    <x v="4"/>
    <m/>
    <m/>
  </r>
  <r>
    <x v="1"/>
    <x v="282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282"/>
    <x v="1"/>
    <s v="Brazil"/>
    <x v="0"/>
    <n v="40700"/>
    <s v="Revenues - Third Parties"/>
    <m/>
    <x v="96"/>
    <n v="2026"/>
    <n v="5"/>
    <s v="USD"/>
    <n v="123.00055031250001"/>
    <m/>
    <n v="123.00055031250001"/>
    <x v="4"/>
    <m/>
    <m/>
  </r>
  <r>
    <x v="1"/>
    <x v="28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82"/>
    <x v="1"/>
    <s v="Brazil"/>
    <x v="3"/>
    <n v="40700"/>
    <s v="Revenues - Third Parties"/>
    <m/>
    <x v="25"/>
    <n v="2026"/>
    <n v="5"/>
    <s v="USD"/>
    <n v="397.36378500000001"/>
    <m/>
    <n v="397.36378500000001"/>
    <x v="4"/>
    <m/>
    <m/>
  </r>
  <r>
    <x v="1"/>
    <x v="282"/>
    <x v="1"/>
    <s v="Brazil"/>
    <x v="1"/>
    <n v="40700"/>
    <s v="Revenues - Third Parties"/>
    <m/>
    <x v="17"/>
    <n v="2026"/>
    <n v="5"/>
    <s v="USD"/>
    <n v="198.70148637499997"/>
    <m/>
    <n v="198.70148637499997"/>
    <x v="4"/>
    <m/>
    <m/>
  </r>
  <r>
    <x v="1"/>
    <x v="282"/>
    <x v="1"/>
    <s v="Brazil"/>
    <x v="1"/>
    <n v="40700"/>
    <s v="Revenues - Third Parties"/>
    <m/>
    <x v="44"/>
    <n v="2026"/>
    <n v="5"/>
    <s v="USD"/>
    <n v="99.350743187499987"/>
    <m/>
    <n v="99.350743187499987"/>
    <x v="4"/>
    <m/>
    <m/>
  </r>
  <r>
    <x v="1"/>
    <x v="364"/>
    <x v="1"/>
    <s v="Brazil"/>
    <x v="0"/>
    <n v="40700"/>
    <s v="Revenues - Third Parties"/>
    <m/>
    <x v="57"/>
    <n v="2026"/>
    <n v="5"/>
    <s v="USD"/>
    <n v="61.495376687500006"/>
    <m/>
    <n v="61.495376687500006"/>
    <x v="4"/>
    <m/>
    <m/>
  </r>
  <r>
    <x v="1"/>
    <x v="364"/>
    <x v="1"/>
    <s v="Brazil"/>
    <x v="2"/>
    <n v="40700"/>
    <s v="Revenues - Third Parties"/>
    <m/>
    <x v="8"/>
    <n v="2026"/>
    <n v="5"/>
    <s v="USD"/>
    <n v="2527.2669821875002"/>
    <m/>
    <n v="2527.2669821875002"/>
    <x v="4"/>
    <n v="1"/>
    <m/>
  </r>
  <r>
    <x v="1"/>
    <x v="364"/>
    <x v="1"/>
    <s v="Brazil"/>
    <x v="0"/>
    <n v="40700"/>
    <s v="Revenues - Third Parties"/>
    <m/>
    <x v="54"/>
    <n v="2026"/>
    <n v="5"/>
    <s v="USD"/>
    <n v="242.78770512499997"/>
    <m/>
    <n v="242.78770512499997"/>
    <x v="4"/>
    <m/>
    <m/>
  </r>
  <r>
    <x v="1"/>
    <x v="364"/>
    <x v="1"/>
    <s v="Brazil"/>
    <x v="0"/>
    <n v="40700"/>
    <s v="Revenues - Third Parties"/>
    <m/>
    <x v="9"/>
    <n v="2026"/>
    <n v="5"/>
    <s v="USD"/>
    <n v="173.97401612499999"/>
    <m/>
    <n v="173.97401612499999"/>
    <x v="4"/>
    <n v="1"/>
    <m/>
  </r>
  <r>
    <x v="1"/>
    <x v="364"/>
    <x v="1"/>
    <s v="Brazil"/>
    <x v="0"/>
    <n v="40700"/>
    <s v="Revenues - Third Parties"/>
    <m/>
    <x v="14"/>
    <n v="2026"/>
    <n v="5"/>
    <s v="USD"/>
    <n v="333.56612799999999"/>
    <m/>
    <n v="333.56612799999999"/>
    <x v="4"/>
    <n v="1"/>
    <m/>
  </r>
  <r>
    <x v="1"/>
    <x v="364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364"/>
    <x v="1"/>
    <s v="Brazil"/>
    <x v="0"/>
    <n v="40700"/>
    <s v="Revenues - Third Parties"/>
    <m/>
    <x v="11"/>
    <n v="2026"/>
    <n v="5"/>
    <s v="USD"/>
    <n v="123.00055031250001"/>
    <m/>
    <n v="123.00055031250001"/>
    <x v="4"/>
    <m/>
    <m/>
  </r>
  <r>
    <x v="1"/>
    <x v="364"/>
    <x v="1"/>
    <s v="Brazil"/>
    <x v="0"/>
    <n v="40700"/>
    <s v="Revenues - Third Parties"/>
    <m/>
    <x v="15"/>
    <n v="2026"/>
    <n v="5"/>
    <s v="USD"/>
    <n v="295.18172687500004"/>
    <m/>
    <n v="295.18172687500004"/>
    <x v="4"/>
    <m/>
    <m/>
  </r>
  <r>
    <x v="1"/>
    <x v="364"/>
    <x v="1"/>
    <s v="Brazil"/>
    <x v="0"/>
    <n v="40700"/>
    <s v="Revenues - Third Parties"/>
    <m/>
    <x v="96"/>
    <n v="2026"/>
    <n v="5"/>
    <s v="USD"/>
    <n v="246.00110062500002"/>
    <m/>
    <n v="246.00110062500002"/>
    <x v="4"/>
    <m/>
    <m/>
  </r>
  <r>
    <x v="1"/>
    <x v="364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364"/>
    <x v="1"/>
    <s v="Brazil"/>
    <x v="0"/>
    <n v="40700"/>
    <s v="Revenues - Third Parties"/>
    <m/>
    <x v="1"/>
    <n v="2026"/>
    <n v="5"/>
    <s v="USD"/>
    <n v="123.00055031250001"/>
    <m/>
    <n v="123.00055031250001"/>
    <x v="4"/>
    <m/>
    <m/>
  </r>
  <r>
    <x v="1"/>
    <x v="364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364"/>
    <x v="1"/>
    <s v="Brazil"/>
    <x v="1"/>
    <n v="40700"/>
    <s v="Revenues - Third Parties"/>
    <m/>
    <x v="6"/>
    <n v="2026"/>
    <n v="5"/>
    <s v="USD"/>
    <n v="170.29036762500002"/>
    <m/>
    <n v="170.29036762500002"/>
    <x v="4"/>
    <m/>
    <m/>
  </r>
  <r>
    <x v="1"/>
    <x v="364"/>
    <x v="1"/>
    <s v="Brazil"/>
    <x v="0"/>
    <n v="40700"/>
    <s v="Revenues - Third Parties"/>
    <m/>
    <x v="26"/>
    <n v="2026"/>
    <n v="5"/>
    <s v="USD"/>
    <n v="124.93054699999999"/>
    <m/>
    <n v="124.93054699999999"/>
    <x v="4"/>
    <n v="1"/>
    <m/>
  </r>
  <r>
    <x v="1"/>
    <x v="364"/>
    <x v="1"/>
    <s v="Brazil"/>
    <x v="0"/>
    <n v="40700"/>
    <s v="Revenues - Third Parties"/>
    <m/>
    <x v="22"/>
    <n v="2026"/>
    <n v="5"/>
    <s v="USD"/>
    <n v="374.79164099999997"/>
    <m/>
    <n v="374.79164099999997"/>
    <x v="4"/>
    <n v="1"/>
    <m/>
  </r>
  <r>
    <x v="1"/>
    <x v="365"/>
    <x v="1"/>
    <s v="Brazil"/>
    <x v="2"/>
    <n v="40700"/>
    <s v="Revenues - Third Parties"/>
    <m/>
    <x v="8"/>
    <n v="2026"/>
    <n v="5"/>
    <s v="USD"/>
    <n v="1309.4586662499999"/>
    <m/>
    <n v="1309.4586662499999"/>
    <x v="4"/>
    <n v="1"/>
    <m/>
  </r>
  <r>
    <x v="1"/>
    <x v="365"/>
    <x v="1"/>
    <s v="Brazil"/>
    <x v="1"/>
    <n v="40700"/>
    <s v="Revenues - Third Parties"/>
    <m/>
    <x v="32"/>
    <n v="2026"/>
    <n v="5"/>
    <s v="USD"/>
    <n v="596.10445912500006"/>
    <m/>
    <n v="596.10445912500006"/>
    <x v="4"/>
    <m/>
    <m/>
  </r>
  <r>
    <x v="1"/>
    <x v="365"/>
    <x v="1"/>
    <s v="Brazil"/>
    <x v="0"/>
    <n v="40700"/>
    <s v="Revenues - Third Parties"/>
    <m/>
    <x v="96"/>
    <n v="2026"/>
    <n v="5"/>
    <s v="USD"/>
    <n v="615.00275156250007"/>
    <m/>
    <n v="615.00275156250007"/>
    <x v="4"/>
    <m/>
    <m/>
  </r>
  <r>
    <x v="1"/>
    <x v="36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84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84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84"/>
    <x v="1"/>
    <s v="Brazil"/>
    <x v="1"/>
    <n v="40700"/>
    <s v="Revenues - Third Parties"/>
    <m/>
    <x v="6"/>
    <n v="2026"/>
    <n v="5"/>
    <s v="USD"/>
    <n v="170.29036762500002"/>
    <m/>
    <n v="170.29036762500002"/>
    <x v="4"/>
    <m/>
    <m/>
  </r>
  <r>
    <x v="1"/>
    <x v="285"/>
    <x v="1"/>
    <s v="Brazil"/>
    <x v="2"/>
    <n v="40700"/>
    <s v="Revenues - Third Parties"/>
    <m/>
    <x v="23"/>
    <n v="2026"/>
    <n v="5"/>
    <s v="USD"/>
    <n v="364.13257300000004"/>
    <m/>
    <n v="364.13257300000004"/>
    <x v="4"/>
    <n v="1"/>
    <m/>
  </r>
  <r>
    <x v="1"/>
    <x v="285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8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85"/>
    <x v="1"/>
    <s v="Brazil"/>
    <x v="3"/>
    <n v="40700"/>
    <s v="Revenues - Third Parties"/>
    <m/>
    <x v="25"/>
    <n v="2026"/>
    <n v="5"/>
    <s v="USD"/>
    <n v="132.45459499999996"/>
    <m/>
    <n v="132.45459499999996"/>
    <x v="4"/>
    <m/>
    <m/>
  </r>
  <r>
    <x v="1"/>
    <x v="415"/>
    <x v="1"/>
    <s v="Brazil"/>
    <x v="2"/>
    <n v="40700"/>
    <s v="Revenues - Third Parties"/>
    <m/>
    <x v="8"/>
    <n v="2026"/>
    <n v="5"/>
    <s v="USD"/>
    <n v="546.6789094374999"/>
    <m/>
    <n v="546.6789094374999"/>
    <x v="4"/>
    <n v="1"/>
    <m/>
  </r>
  <r>
    <x v="1"/>
    <x v="415"/>
    <x v="1"/>
    <s v="Brazil"/>
    <x v="0"/>
    <n v="40700"/>
    <s v="Revenues - Third Parties"/>
    <m/>
    <x v="9"/>
    <n v="2026"/>
    <n v="5"/>
    <s v="USD"/>
    <n v="173.97401612499999"/>
    <m/>
    <n v="173.97401612499999"/>
    <x v="4"/>
    <n v="1"/>
    <m/>
  </r>
  <r>
    <x v="1"/>
    <x v="415"/>
    <x v="1"/>
    <s v="Brazil"/>
    <x v="0"/>
    <n v="40700"/>
    <s v="Revenues - Third Parties"/>
    <m/>
    <x v="14"/>
    <n v="2026"/>
    <n v="5"/>
    <s v="USD"/>
    <n v="333.56612799999999"/>
    <m/>
    <n v="333.56612799999999"/>
    <x v="4"/>
    <n v="1"/>
    <m/>
  </r>
  <r>
    <x v="1"/>
    <x v="415"/>
    <x v="1"/>
    <s v="Brazil"/>
    <x v="0"/>
    <n v="40700"/>
    <s v="Revenues - Third Parties"/>
    <m/>
    <x v="11"/>
    <n v="2026"/>
    <n v="5"/>
    <s v="USD"/>
    <n v="123.00055031250001"/>
    <m/>
    <n v="123.00055031250001"/>
    <x v="4"/>
    <m/>
    <m/>
  </r>
  <r>
    <x v="1"/>
    <x v="415"/>
    <x v="1"/>
    <s v="Brazil"/>
    <x v="0"/>
    <n v="40700"/>
    <s v="Revenues - Third Parties"/>
    <m/>
    <x v="15"/>
    <n v="2026"/>
    <n v="5"/>
    <s v="USD"/>
    <n v="295.18172687500004"/>
    <m/>
    <n v="295.18172687500004"/>
    <x v="4"/>
    <m/>
    <m/>
  </r>
  <r>
    <x v="1"/>
    <x v="41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15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415"/>
    <x v="1"/>
    <s v="Brazil"/>
    <x v="1"/>
    <n v="40700"/>
    <s v="Revenues - Third Parties"/>
    <m/>
    <x v="44"/>
    <n v="2026"/>
    <n v="5"/>
    <s v="USD"/>
    <n v="99.350743187499987"/>
    <m/>
    <n v="99.350743187499987"/>
    <x v="4"/>
    <m/>
    <m/>
  </r>
  <r>
    <x v="1"/>
    <x v="415"/>
    <x v="1"/>
    <s v="Brazil"/>
    <x v="1"/>
    <n v="40700"/>
    <s v="Revenues - Third Parties"/>
    <m/>
    <x v="6"/>
    <n v="2026"/>
    <n v="5"/>
    <s v="USD"/>
    <n v="510.87110287500008"/>
    <m/>
    <n v="510.87110287500008"/>
    <x v="4"/>
    <m/>
    <m/>
  </r>
  <r>
    <x v="1"/>
    <x v="415"/>
    <x v="1"/>
    <s v="Brazil"/>
    <x v="0"/>
    <n v="40700"/>
    <s v="Revenues - Third Parties"/>
    <m/>
    <x v="26"/>
    <n v="2026"/>
    <n v="5"/>
    <s v="USD"/>
    <n v="124.93054699999999"/>
    <m/>
    <n v="124.93054699999999"/>
    <x v="4"/>
    <n v="1"/>
    <m/>
  </r>
  <r>
    <x v="1"/>
    <x v="415"/>
    <x v="1"/>
    <s v="Brazil"/>
    <x v="0"/>
    <n v="40700"/>
    <s v="Revenues - Third Parties"/>
    <m/>
    <x v="22"/>
    <n v="2026"/>
    <n v="5"/>
    <s v="USD"/>
    <n v="374.79164099999997"/>
    <m/>
    <n v="374.79164099999997"/>
    <x v="4"/>
    <n v="1"/>
    <m/>
  </r>
  <r>
    <x v="1"/>
    <x v="416"/>
    <x v="1"/>
    <s v="Brazil"/>
    <x v="0"/>
    <n v="40700"/>
    <s v="Revenues - Third Parties"/>
    <m/>
    <x v="54"/>
    <n v="2026"/>
    <n v="5"/>
    <s v="USD"/>
    <n v="242.78770512499997"/>
    <m/>
    <n v="242.78770512499997"/>
    <x v="4"/>
    <m/>
    <m/>
  </r>
  <r>
    <x v="1"/>
    <x v="416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88"/>
    <x v="1"/>
    <s v="Brazil"/>
    <x v="0"/>
    <n v="40700"/>
    <s v="Revenues - Third Parties"/>
    <m/>
    <x v="58"/>
    <n v="2026"/>
    <n v="5"/>
    <s v="USD"/>
    <n v="630.72683624999991"/>
    <m/>
    <n v="630.72683624999991"/>
    <x v="4"/>
    <m/>
    <m/>
  </r>
  <r>
    <x v="1"/>
    <x v="288"/>
    <x v="1"/>
    <s v="Brazil"/>
    <x v="0"/>
    <n v="40700"/>
    <s v="Revenues - Third Parties"/>
    <m/>
    <x v="54"/>
    <n v="2026"/>
    <n v="5"/>
    <s v="USD"/>
    <n v="364.1815576875"/>
    <m/>
    <n v="364.1815576875"/>
    <x v="4"/>
    <m/>
    <m/>
  </r>
  <r>
    <x v="1"/>
    <x v="288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288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88"/>
    <x v="1"/>
    <s v="Brazil"/>
    <x v="7"/>
    <n v="40700"/>
    <s v="Revenues - Third Parties"/>
    <m/>
    <x v="55"/>
    <n v="2026"/>
    <n v="5"/>
    <s v="USD"/>
    <n v="1253.0904749999997"/>
    <m/>
    <n v="1253.0904749999997"/>
    <x v="4"/>
    <n v="1"/>
    <m/>
  </r>
  <r>
    <x v="1"/>
    <x v="366"/>
    <x v="1"/>
    <s v="Brazil"/>
    <x v="2"/>
    <n v="40700"/>
    <s v="Revenues - Third Parties"/>
    <m/>
    <x v="8"/>
    <n v="2026"/>
    <n v="5"/>
    <s v="USD"/>
    <n v="529.40690862499991"/>
    <m/>
    <n v="529.40690862499991"/>
    <x v="4"/>
    <n v="1"/>
    <m/>
  </r>
  <r>
    <x v="1"/>
    <x v="366"/>
    <x v="1"/>
    <s v="Brazil"/>
    <x v="0"/>
    <n v="40700"/>
    <s v="Revenues - Third Parties"/>
    <m/>
    <x v="54"/>
    <n v="2026"/>
    <n v="5"/>
    <s v="USD"/>
    <n v="364.1815576875"/>
    <m/>
    <n v="364.1815576875"/>
    <x v="4"/>
    <m/>
    <m/>
  </r>
  <r>
    <x v="1"/>
    <x v="366"/>
    <x v="1"/>
    <s v="Brazil"/>
    <x v="0"/>
    <n v="40700"/>
    <s v="Revenues - Third Parties"/>
    <m/>
    <x v="9"/>
    <n v="2026"/>
    <n v="5"/>
    <s v="USD"/>
    <n v="347.94803224999998"/>
    <m/>
    <n v="347.94803224999998"/>
    <x v="4"/>
    <n v="1"/>
    <m/>
  </r>
  <r>
    <x v="1"/>
    <x v="366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366"/>
    <x v="1"/>
    <s v="Brazil"/>
    <x v="0"/>
    <n v="40700"/>
    <s v="Revenues - Third Parties"/>
    <m/>
    <x v="11"/>
    <n v="2026"/>
    <n v="5"/>
    <s v="USD"/>
    <n v="246.00110062500002"/>
    <m/>
    <n v="246.00110062500002"/>
    <x v="4"/>
    <m/>
    <m/>
  </r>
  <r>
    <x v="1"/>
    <x v="366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366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366"/>
    <x v="1"/>
    <s v="Brazil"/>
    <x v="0"/>
    <n v="40700"/>
    <s v="Revenues - Third Parties"/>
    <m/>
    <x v="26"/>
    <n v="2026"/>
    <n v="5"/>
    <s v="USD"/>
    <n v="249.86109399999998"/>
    <m/>
    <n v="249.86109399999998"/>
    <x v="4"/>
    <n v="1"/>
    <m/>
  </r>
  <r>
    <x v="1"/>
    <x v="289"/>
    <x v="1"/>
    <s v="Brazil"/>
    <x v="0"/>
    <n v="40700"/>
    <s v="Revenues - Third Parties"/>
    <m/>
    <x v="54"/>
    <n v="2026"/>
    <n v="5"/>
    <s v="USD"/>
    <n v="242.78770512499997"/>
    <m/>
    <n v="242.78770512499997"/>
    <x v="4"/>
    <m/>
    <m/>
  </r>
  <r>
    <x v="1"/>
    <x v="289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289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89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417"/>
    <x v="1"/>
    <s v="Brazil"/>
    <x v="1"/>
    <n v="40700"/>
    <s v="Revenues - Third Parties"/>
    <m/>
    <x v="4"/>
    <n v="2026"/>
    <n v="5"/>
    <s v="USD"/>
    <n v="187.37622662499999"/>
    <m/>
    <n v="187.37622662499999"/>
    <x v="4"/>
    <m/>
    <m/>
  </r>
  <r>
    <x v="1"/>
    <x v="417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17"/>
    <x v="1"/>
    <s v="Brazil"/>
    <x v="0"/>
    <n v="40700"/>
    <s v="Revenues - Third Parties"/>
    <m/>
    <x v="1"/>
    <n v="2026"/>
    <n v="5"/>
    <s v="USD"/>
    <n v="615.00275156250007"/>
    <m/>
    <n v="615.00275156250007"/>
    <x v="4"/>
    <m/>
    <m/>
  </r>
  <r>
    <x v="1"/>
    <x v="293"/>
    <x v="1"/>
    <s v="Brazil"/>
    <x v="0"/>
    <n v="40700"/>
    <s v="Revenues - Third Parties"/>
    <m/>
    <x v="54"/>
    <n v="2026"/>
    <n v="5"/>
    <s v="USD"/>
    <n v="606.96926281250001"/>
    <m/>
    <n v="606.96926281250001"/>
    <x v="4"/>
    <m/>
    <m/>
  </r>
  <r>
    <x v="1"/>
    <x v="293"/>
    <x v="1"/>
    <s v="Brazil"/>
    <x v="1"/>
    <n v="40700"/>
    <s v="Revenues - Third Parties"/>
    <m/>
    <x v="32"/>
    <n v="2026"/>
    <n v="5"/>
    <s v="USD"/>
    <n v="496.75371593749998"/>
    <m/>
    <n v="496.75371593749998"/>
    <x v="4"/>
    <m/>
    <m/>
  </r>
  <r>
    <x v="1"/>
    <x v="293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293"/>
    <x v="1"/>
    <s v="Brazil"/>
    <x v="1"/>
    <n v="40700"/>
    <s v="Revenues - Third Parties"/>
    <m/>
    <x v="17"/>
    <n v="2026"/>
    <n v="5"/>
    <s v="USD"/>
    <n v="198.70148637499997"/>
    <m/>
    <n v="198.70148637499997"/>
    <x v="4"/>
    <m/>
    <m/>
  </r>
  <r>
    <x v="1"/>
    <x v="418"/>
    <x v="1"/>
    <s v="Brazil"/>
    <x v="0"/>
    <n v="40700"/>
    <s v="Revenues - Third Parties"/>
    <m/>
    <x v="54"/>
    <n v="2026"/>
    <n v="5"/>
    <s v="USD"/>
    <n v="606.96926281250001"/>
    <m/>
    <n v="606.96926281250001"/>
    <x v="4"/>
    <m/>
    <m/>
  </r>
  <r>
    <x v="1"/>
    <x v="418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18"/>
    <x v="1"/>
    <s v="Brazil"/>
    <x v="1"/>
    <n v="40700"/>
    <s v="Revenues - Third Parties"/>
    <m/>
    <x v="17"/>
    <n v="2026"/>
    <n v="5"/>
    <s v="USD"/>
    <n v="198.70148637499997"/>
    <m/>
    <n v="198.70148637499997"/>
    <x v="4"/>
    <m/>
    <m/>
  </r>
  <r>
    <x v="1"/>
    <x v="419"/>
    <x v="1"/>
    <s v="Brazil"/>
    <x v="2"/>
    <n v="40700"/>
    <s v="Revenues - Third Parties"/>
    <m/>
    <x v="23"/>
    <n v="2026"/>
    <n v="5"/>
    <s v="USD"/>
    <n v="246.51054137499997"/>
    <m/>
    <n v="246.51054137499997"/>
    <x v="4"/>
    <n v="1"/>
    <m/>
  </r>
  <r>
    <x v="1"/>
    <x v="419"/>
    <x v="1"/>
    <s v="Brazil"/>
    <x v="0"/>
    <n v="40700"/>
    <s v="Revenues - Third Parties"/>
    <m/>
    <x v="54"/>
    <n v="2026"/>
    <n v="5"/>
    <s v="USD"/>
    <n v="485.57541024999995"/>
    <m/>
    <n v="485.57541024999995"/>
    <x v="4"/>
    <m/>
    <m/>
  </r>
  <r>
    <x v="1"/>
    <x v="419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419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19"/>
    <x v="1"/>
    <s v="Brazil"/>
    <x v="1"/>
    <n v="40700"/>
    <s v="Revenues - Third Parties"/>
    <m/>
    <x v="17"/>
    <n v="2026"/>
    <n v="5"/>
    <s v="USD"/>
    <n v="99.350743187499987"/>
    <m/>
    <n v="99.350743187499987"/>
    <x v="4"/>
    <m/>
    <m/>
  </r>
  <r>
    <x v="1"/>
    <x v="367"/>
    <x v="1"/>
    <s v="Brazil"/>
    <x v="2"/>
    <n v="40700"/>
    <s v="Revenues - Third Parties"/>
    <m/>
    <x v="8"/>
    <n v="2026"/>
    <n v="5"/>
    <s v="USD"/>
    <n v="2572.8913201249998"/>
    <m/>
    <n v="2572.8913201249998"/>
    <x v="4"/>
    <n v="1"/>
    <m/>
  </r>
  <r>
    <x v="1"/>
    <x v="367"/>
    <x v="1"/>
    <s v="Brazil"/>
    <x v="1"/>
    <n v="40700"/>
    <s v="Revenues - Third Parties"/>
    <m/>
    <x v="32"/>
    <n v="2026"/>
    <n v="5"/>
    <s v="USD"/>
    <n v="397.40297274999995"/>
    <m/>
    <n v="397.40297274999995"/>
    <x v="4"/>
    <m/>
    <m/>
  </r>
  <r>
    <x v="1"/>
    <x v="367"/>
    <x v="1"/>
    <s v="Brazil"/>
    <x v="0"/>
    <n v="40700"/>
    <s v="Revenues - Third Parties"/>
    <m/>
    <x v="96"/>
    <n v="2026"/>
    <n v="5"/>
    <s v="USD"/>
    <n v="246.00110062500002"/>
    <m/>
    <n v="246.00110062500002"/>
    <x v="4"/>
    <m/>
    <m/>
  </r>
  <r>
    <x v="1"/>
    <x v="367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20"/>
    <x v="1"/>
    <s v="Brazil"/>
    <x v="0"/>
    <n v="40700"/>
    <s v="Revenues - Third Parties"/>
    <m/>
    <x v="54"/>
    <n v="2026"/>
    <n v="5"/>
    <s v="USD"/>
    <n v="3884.6032819999996"/>
    <m/>
    <n v="3884.6032819999996"/>
    <x v="4"/>
    <m/>
    <m/>
  </r>
  <r>
    <x v="1"/>
    <x v="420"/>
    <x v="1"/>
    <s v="Brazil"/>
    <x v="1"/>
    <n v="40700"/>
    <s v="Revenues - Third Parties"/>
    <m/>
    <x v="27"/>
    <n v="2026"/>
    <n v="5"/>
    <s v="USD"/>
    <n v="510.87110287500008"/>
    <m/>
    <n v="510.87110287500008"/>
    <x v="4"/>
    <m/>
    <m/>
  </r>
  <r>
    <x v="1"/>
    <x v="420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20"/>
    <x v="1"/>
    <s v="Brazil"/>
    <x v="0"/>
    <n v="40700"/>
    <s v="Revenues - Third Parties"/>
    <m/>
    <x v="19"/>
    <n v="2026"/>
    <n v="5"/>
    <s v="USD"/>
    <n v="123.00055031250001"/>
    <m/>
    <n v="123.00055031250001"/>
    <x v="4"/>
    <m/>
    <m/>
  </r>
  <r>
    <x v="1"/>
    <x v="421"/>
    <x v="1"/>
    <s v="Brazil"/>
    <x v="2"/>
    <n v="40700"/>
    <s v="Revenues - Third Parties"/>
    <m/>
    <x v="8"/>
    <n v="2026"/>
    <n v="5"/>
    <s v="USD"/>
    <n v="1720.3716158124998"/>
    <m/>
    <n v="1720.3716158124998"/>
    <x v="4"/>
    <n v="1"/>
    <m/>
  </r>
  <r>
    <x v="1"/>
    <x v="421"/>
    <x v="1"/>
    <s v="Brazil"/>
    <x v="0"/>
    <n v="40700"/>
    <s v="Revenues - Third Parties"/>
    <m/>
    <x v="54"/>
    <n v="2026"/>
    <n v="5"/>
    <s v="USD"/>
    <n v="364.1815576875"/>
    <m/>
    <n v="364.1815576875"/>
    <x v="4"/>
    <m/>
    <m/>
  </r>
  <r>
    <x v="1"/>
    <x v="421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421"/>
    <x v="1"/>
    <s v="Brazil"/>
    <x v="0"/>
    <n v="40700"/>
    <s v="Revenues - Third Parties"/>
    <m/>
    <x v="96"/>
    <n v="2026"/>
    <n v="5"/>
    <s v="USD"/>
    <n v="123.00055031250001"/>
    <m/>
    <n v="123.00055031250001"/>
    <x v="4"/>
    <m/>
    <m/>
  </r>
  <r>
    <x v="1"/>
    <x v="421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21"/>
    <x v="1"/>
    <s v="Brazil"/>
    <x v="1"/>
    <n v="40700"/>
    <s v="Revenues - Third Parties"/>
    <m/>
    <x v="17"/>
    <n v="2026"/>
    <n v="5"/>
    <s v="USD"/>
    <n v="198.70148637499997"/>
    <m/>
    <n v="198.70148637499997"/>
    <x v="4"/>
    <m/>
    <m/>
  </r>
  <r>
    <x v="1"/>
    <x v="421"/>
    <x v="1"/>
    <s v="Brazil"/>
    <x v="1"/>
    <n v="40700"/>
    <s v="Revenues - Third Parties"/>
    <m/>
    <x v="44"/>
    <n v="2026"/>
    <n v="5"/>
    <s v="USD"/>
    <n v="99.350743187499987"/>
    <m/>
    <n v="99.350743187499987"/>
    <x v="4"/>
    <m/>
    <m/>
  </r>
  <r>
    <x v="1"/>
    <x v="422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422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23"/>
    <x v="1"/>
    <s v="Brazil"/>
    <x v="0"/>
    <n v="40700"/>
    <s v="Revenues - Third Parties"/>
    <m/>
    <x v="54"/>
    <n v="2026"/>
    <n v="5"/>
    <s v="USD"/>
    <n v="485.57541024999995"/>
    <m/>
    <n v="485.57541024999995"/>
    <x v="4"/>
    <m/>
    <m/>
  </r>
  <r>
    <x v="1"/>
    <x v="423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423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368"/>
    <x v="1"/>
    <s v="Brazil"/>
    <x v="0"/>
    <n v="40700"/>
    <s v="Revenues - Third Parties"/>
    <m/>
    <x v="54"/>
    <n v="2026"/>
    <n v="5"/>
    <s v="USD"/>
    <n v="485.57541024999995"/>
    <m/>
    <n v="485.57541024999995"/>
    <x v="4"/>
    <m/>
    <m/>
  </r>
  <r>
    <x v="1"/>
    <x v="368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368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369"/>
    <x v="1"/>
    <s v="Brazil"/>
    <x v="1"/>
    <n v="40700"/>
    <s v="Revenues - Third Parties"/>
    <m/>
    <x v="32"/>
    <n v="2026"/>
    <n v="5"/>
    <s v="USD"/>
    <n v="198.70148637499997"/>
    <m/>
    <n v="198.70148637499997"/>
    <x v="4"/>
    <m/>
    <m/>
  </r>
  <r>
    <x v="1"/>
    <x v="369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369"/>
    <x v="1"/>
    <s v="Brazil"/>
    <x v="0"/>
    <n v="40700"/>
    <s v="Revenues - Third Parties"/>
    <m/>
    <x v="1"/>
    <n v="2026"/>
    <n v="5"/>
    <s v="USD"/>
    <n v="369.00165093749996"/>
    <m/>
    <n v="369.00165093749996"/>
    <x v="4"/>
    <m/>
    <m/>
  </r>
  <r>
    <x v="1"/>
    <x v="424"/>
    <x v="1"/>
    <s v="Brazil"/>
    <x v="0"/>
    <n v="40700"/>
    <s v="Revenues - Third Parties"/>
    <m/>
    <x v="54"/>
    <n v="2026"/>
    <n v="5"/>
    <s v="USD"/>
    <n v="121.39385256249999"/>
    <m/>
    <n v="121.39385256249999"/>
    <x v="4"/>
    <m/>
    <m/>
  </r>
  <r>
    <x v="1"/>
    <x v="424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25"/>
    <x v="1"/>
    <s v="Brazil"/>
    <x v="0"/>
    <n v="40700"/>
    <s v="Revenues - Third Parties"/>
    <m/>
    <x v="58"/>
    <n v="2026"/>
    <n v="5"/>
    <s v="USD"/>
    <n v="630.72683624999991"/>
    <m/>
    <n v="630.72683624999991"/>
    <x v="4"/>
    <m/>
    <m/>
  </r>
  <r>
    <x v="1"/>
    <x v="425"/>
    <x v="1"/>
    <s v="Brazil"/>
    <x v="1"/>
    <n v="40700"/>
    <s v="Revenues - Third Parties"/>
    <m/>
    <x v="32"/>
    <n v="2026"/>
    <n v="5"/>
    <s v="USD"/>
    <n v="298.05222956250003"/>
    <m/>
    <n v="298.05222956250003"/>
    <x v="4"/>
    <m/>
    <m/>
  </r>
  <r>
    <x v="1"/>
    <x v="425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25"/>
    <x v="1"/>
    <s v="Brazil"/>
    <x v="7"/>
    <n v="40700"/>
    <s v="Revenues - Third Parties"/>
    <m/>
    <x v="55"/>
    <n v="2026"/>
    <n v="5"/>
    <s v="USD"/>
    <n v="2721.9365249999996"/>
    <m/>
    <n v="2721.9365249999996"/>
    <x v="4"/>
    <n v="1"/>
    <m/>
  </r>
  <r>
    <x v="1"/>
    <x v="425"/>
    <x v="1"/>
    <s v="Brazil"/>
    <x v="0"/>
    <n v="40700"/>
    <s v="Revenues - Third Parties"/>
    <m/>
    <x v="1"/>
    <n v="2026"/>
    <n v="5"/>
    <s v="USD"/>
    <n v="615.00275156250007"/>
    <m/>
    <n v="615.00275156250007"/>
    <x v="4"/>
    <m/>
    <m/>
  </r>
  <r>
    <x v="1"/>
    <x v="426"/>
    <x v="1"/>
    <s v="Brazil"/>
    <x v="2"/>
    <n v="40700"/>
    <s v="Revenues - Third Parties"/>
    <m/>
    <x v="8"/>
    <n v="2026"/>
    <n v="5"/>
    <s v="USD"/>
    <n v="2632.5742633750001"/>
    <m/>
    <n v="2632.5742633750001"/>
    <x v="4"/>
    <n v="1"/>
    <m/>
  </r>
  <r>
    <x v="1"/>
    <x v="426"/>
    <x v="1"/>
    <s v="Brazil"/>
    <x v="1"/>
    <n v="40700"/>
    <s v="Revenues - Third Parties"/>
    <m/>
    <x v="32"/>
    <n v="2026"/>
    <n v="5"/>
    <s v="USD"/>
    <n v="99.350743187499987"/>
    <m/>
    <n v="99.350743187499987"/>
    <x v="4"/>
    <m/>
    <m/>
  </r>
  <r>
    <x v="1"/>
    <x v="426"/>
    <x v="1"/>
    <s v="Brazil"/>
    <x v="0"/>
    <n v="40700"/>
    <s v="Revenues - Third Parties"/>
    <m/>
    <x v="96"/>
    <n v="2026"/>
    <n v="5"/>
    <s v="USD"/>
    <n v="369.00165093749996"/>
    <m/>
    <n v="369.00165093749996"/>
    <x v="4"/>
    <m/>
    <m/>
  </r>
  <r>
    <x v="1"/>
    <x v="426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27"/>
    <x v="1"/>
    <s v="Brazil"/>
    <x v="2"/>
    <n v="40700"/>
    <s v="Revenues - Third Parties"/>
    <m/>
    <x v="8"/>
    <n v="2026"/>
    <n v="5"/>
    <s v="USD"/>
    <n v="373.851135"/>
    <m/>
    <n v="373.851135"/>
    <x v="4"/>
    <n v="1"/>
    <m/>
  </r>
  <r>
    <x v="1"/>
    <x v="427"/>
    <x v="1"/>
    <s v="Brazil"/>
    <x v="0"/>
    <n v="40700"/>
    <s v="Revenues - Third Parties"/>
    <m/>
    <x v="54"/>
    <n v="2026"/>
    <n v="5"/>
    <s v="USD"/>
    <n v="364.1815576875"/>
    <m/>
    <n v="364.1815576875"/>
    <x v="4"/>
    <m/>
    <m/>
  </r>
  <r>
    <x v="1"/>
    <x v="427"/>
    <x v="1"/>
    <s v="Brazil"/>
    <x v="1"/>
    <n v="40700"/>
    <s v="Revenues - Third Parties"/>
    <m/>
    <x v="32"/>
    <n v="2026"/>
    <n v="5"/>
    <s v="USD"/>
    <n v="298.05222956250003"/>
    <m/>
    <n v="298.05222956250003"/>
    <x v="4"/>
    <m/>
    <m/>
  </r>
  <r>
    <x v="1"/>
    <x v="427"/>
    <x v="1"/>
    <s v="Brazil"/>
    <x v="0"/>
    <n v="40700"/>
    <s v="Revenues - Third Parties"/>
    <m/>
    <x v="96"/>
    <n v="2026"/>
    <n v="5"/>
    <s v="USD"/>
    <n v="123.00055031250001"/>
    <m/>
    <n v="123.00055031250001"/>
    <x v="4"/>
    <m/>
    <m/>
  </r>
  <r>
    <x v="1"/>
    <x v="427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27"/>
    <x v="1"/>
    <s v="Brazil"/>
    <x v="0"/>
    <n v="40700"/>
    <s v="Revenues - Third Parties"/>
    <m/>
    <x v="1"/>
    <n v="2026"/>
    <n v="5"/>
    <s v="USD"/>
    <n v="492.00220125000004"/>
    <m/>
    <n v="492.00220125000004"/>
    <x v="4"/>
    <m/>
    <m/>
  </r>
  <r>
    <x v="1"/>
    <x v="428"/>
    <x v="1"/>
    <s v="Brazil"/>
    <x v="0"/>
    <n v="40700"/>
    <s v="Revenues - Third Parties"/>
    <m/>
    <x v="54"/>
    <n v="2026"/>
    <n v="5"/>
    <s v="USD"/>
    <n v="364.1815576875"/>
    <m/>
    <n v="364.1815576875"/>
    <x v="4"/>
    <m/>
    <m/>
  </r>
  <r>
    <x v="1"/>
    <x v="428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29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29"/>
    <x v="1"/>
    <s v="Brazil"/>
    <x v="0"/>
    <n v="40700"/>
    <s v="Revenues - Third Parties"/>
    <m/>
    <x v="16"/>
    <n v="2026"/>
    <n v="5"/>
    <s v="USD"/>
    <n v="492.00220125000004"/>
    <m/>
    <n v="492.00220125000004"/>
    <x v="4"/>
    <m/>
    <m/>
  </r>
  <r>
    <x v="1"/>
    <x v="429"/>
    <x v="1"/>
    <s v="Brazil"/>
    <x v="0"/>
    <n v="40700"/>
    <s v="Revenues - Third Parties"/>
    <m/>
    <x v="19"/>
    <n v="2026"/>
    <n v="5"/>
    <s v="USD"/>
    <n v="123.00055031250001"/>
    <m/>
    <n v="123.00055031250001"/>
    <x v="4"/>
    <m/>
    <m/>
  </r>
  <r>
    <x v="1"/>
    <x v="429"/>
    <x v="1"/>
    <s v="Brazil"/>
    <x v="1"/>
    <n v="40700"/>
    <s v="Revenues - Third Parties"/>
    <m/>
    <x v="17"/>
    <n v="2026"/>
    <n v="5"/>
    <s v="USD"/>
    <n v="2185.7163501249997"/>
    <m/>
    <n v="2185.7163501249997"/>
    <x v="4"/>
    <m/>
    <m/>
  </r>
  <r>
    <x v="1"/>
    <x v="429"/>
    <x v="1"/>
    <s v="Brazil"/>
    <x v="1"/>
    <n v="40700"/>
    <s v="Revenues - Third Parties"/>
    <m/>
    <x v="6"/>
    <n v="2026"/>
    <n v="5"/>
    <s v="USD"/>
    <n v="681.16147050000006"/>
    <m/>
    <n v="681.16147050000006"/>
    <x v="4"/>
    <m/>
    <m/>
  </r>
  <r>
    <x v="1"/>
    <x v="430"/>
    <x v="1"/>
    <s v="Brazil"/>
    <x v="0"/>
    <n v="40700"/>
    <s v="Revenues - Third Parties"/>
    <m/>
    <x v="58"/>
    <n v="2026"/>
    <n v="5"/>
    <s v="USD"/>
    <n v="630.72683624999991"/>
    <m/>
    <n v="630.72683624999991"/>
    <x v="4"/>
    <m/>
    <m/>
  </r>
  <r>
    <x v="1"/>
    <x v="430"/>
    <x v="1"/>
    <s v="Brazil"/>
    <x v="0"/>
    <n v="40700"/>
    <s v="Revenues - Third Parties"/>
    <m/>
    <x v="0"/>
    <n v="2026"/>
    <n v="5"/>
    <s v="USD"/>
    <n v="304.50841137500004"/>
    <m/>
    <n v="304.50841137500004"/>
    <x v="4"/>
    <m/>
    <m/>
  </r>
  <r>
    <x v="1"/>
    <x v="430"/>
    <x v="1"/>
    <s v="Brazil"/>
    <x v="7"/>
    <n v="40700"/>
    <s v="Revenues - Third Parties"/>
    <m/>
    <x v="55"/>
    <n v="2026"/>
    <n v="5"/>
    <s v="USD"/>
    <n v="4051.7818249999996"/>
    <m/>
    <n v="4051.7818249999996"/>
    <x v="4"/>
    <n v="1"/>
    <m/>
  </r>
  <r>
    <x v="1"/>
    <x v="430"/>
    <x v="1"/>
    <s v="Brazil"/>
    <x v="0"/>
    <n v="40700"/>
    <s v="Revenues - Third Parties"/>
    <m/>
    <x v="1"/>
    <n v="2026"/>
    <n v="5"/>
    <s v="USD"/>
    <n v="123.00055031250001"/>
    <m/>
    <n v="123.00055031250001"/>
    <x v="4"/>
    <m/>
    <m/>
  </r>
  <r>
    <x v="1"/>
    <x v="430"/>
    <x v="1"/>
    <s v="Brazil"/>
    <x v="0"/>
    <n v="40700"/>
    <s v="Revenues - Third Parties"/>
    <m/>
    <x v="2"/>
    <n v="2026"/>
    <n v="5"/>
    <s v="USD"/>
    <n v="473.05492412499996"/>
    <m/>
    <n v="473.05492412499996"/>
    <x v="4"/>
    <m/>
    <m/>
  </r>
  <r>
    <x v="0"/>
    <x v="431"/>
    <x v="19"/>
    <s v="Brazil"/>
    <x v="2"/>
    <n v="40700"/>
    <s v="Revenues - Third Parties"/>
    <m/>
    <x v="8"/>
    <n v="2026"/>
    <n v="5"/>
    <s v="USD"/>
    <n v="11762.394076300003"/>
    <m/>
    <n v="11762.394076300003"/>
    <x v="4"/>
    <n v="1"/>
    <m/>
  </r>
  <r>
    <x v="0"/>
    <x v="431"/>
    <x v="19"/>
    <s v="Brazil"/>
    <x v="0"/>
    <n v="40700"/>
    <s v="Revenues - Third Parties"/>
    <m/>
    <x v="9"/>
    <n v="2026"/>
    <n v="5"/>
    <s v="USD"/>
    <n v="475.92785268"/>
    <m/>
    <n v="475.92785268"/>
    <x v="4"/>
    <n v="1"/>
    <m/>
  </r>
  <r>
    <x v="0"/>
    <x v="431"/>
    <x v="19"/>
    <s v="Brazil"/>
    <x v="0"/>
    <n v="40700"/>
    <s v="Revenues - Third Parties"/>
    <m/>
    <x v="10"/>
    <n v="2026"/>
    <n v="5"/>
    <s v="USD"/>
    <n v="283.02466982999999"/>
    <m/>
    <n v="283.02466982999999"/>
    <x v="4"/>
    <n v="1"/>
    <m/>
  </r>
  <r>
    <x v="0"/>
    <x v="431"/>
    <x v="19"/>
    <s v="Brazil"/>
    <x v="0"/>
    <n v="40700"/>
    <s v="Revenues - Third Parties"/>
    <m/>
    <x v="11"/>
    <n v="2026"/>
    <n v="5"/>
    <s v="USD"/>
    <n v="849.75402071000008"/>
    <m/>
    <n v="849.75402071000008"/>
    <x v="4"/>
    <m/>
    <m/>
  </r>
  <r>
    <x v="0"/>
    <x v="431"/>
    <x v="19"/>
    <s v="Brazil"/>
    <x v="0"/>
    <n v="40700"/>
    <s v="Revenues - Third Parties"/>
    <m/>
    <x v="15"/>
    <n v="2026"/>
    <n v="5"/>
    <s v="USD"/>
    <n v="849.75402071000008"/>
    <m/>
    <n v="849.75402071000008"/>
    <x v="4"/>
    <m/>
    <m/>
  </r>
  <r>
    <x v="0"/>
    <x v="431"/>
    <x v="19"/>
    <s v="Brazil"/>
    <x v="0"/>
    <n v="40700"/>
    <s v="Revenues - Third Parties"/>
    <m/>
    <x v="0"/>
    <n v="2026"/>
    <n v="5"/>
    <s v="USD"/>
    <n v="1696.9079985200001"/>
    <m/>
    <n v="1696.9079985200001"/>
    <x v="4"/>
    <m/>
    <m/>
  </r>
  <r>
    <x v="0"/>
    <x v="431"/>
    <x v="19"/>
    <s v="Brazil"/>
    <x v="0"/>
    <n v="40700"/>
    <s v="Revenues - Third Parties"/>
    <m/>
    <x v="2"/>
    <n v="2026"/>
    <n v="5"/>
    <s v="USD"/>
    <n v="3535.0083266749994"/>
    <m/>
    <n v="3535.0083266749994"/>
    <x v="4"/>
    <m/>
    <m/>
  </r>
  <r>
    <x v="0"/>
    <x v="431"/>
    <x v="19"/>
    <s v="Brazil"/>
    <x v="1"/>
    <n v="40700"/>
    <s v="Revenues - Third Parties"/>
    <m/>
    <x v="17"/>
    <n v="2026"/>
    <n v="5"/>
    <s v="USD"/>
    <n v="1215.8000603699998"/>
    <m/>
    <n v="1215.8000603699998"/>
    <x v="4"/>
    <m/>
    <m/>
  </r>
  <r>
    <x v="0"/>
    <x v="431"/>
    <x v="19"/>
    <s v="Brazil"/>
    <x v="1"/>
    <n v="40700"/>
    <s v="Revenues - Third Parties"/>
    <m/>
    <x v="6"/>
    <n v="2026"/>
    <n v="5"/>
    <s v="USD"/>
    <n v="424.87701035500004"/>
    <m/>
    <n v="424.87701035500004"/>
    <x v="4"/>
    <m/>
    <m/>
  </r>
  <r>
    <x v="0"/>
    <x v="431"/>
    <x v="19"/>
    <s v="Brazil"/>
    <x v="0"/>
    <n v="40700"/>
    <s v="Revenues - Third Parties"/>
    <m/>
    <x v="26"/>
    <n v="2026"/>
    <n v="5"/>
    <s v="USD"/>
    <n v="530.48875292000014"/>
    <m/>
    <n v="530.48875292000014"/>
    <x v="4"/>
    <n v="1"/>
    <m/>
  </r>
  <r>
    <x v="0"/>
    <x v="431"/>
    <x v="19"/>
    <s v="Brazil"/>
    <x v="0"/>
    <n v="40700"/>
    <s v="Revenues - Third Parties"/>
    <m/>
    <x v="22"/>
    <n v="2026"/>
    <n v="5"/>
    <s v="USD"/>
    <n v="265.24437646000007"/>
    <m/>
    <n v="265.24437646000007"/>
    <x v="4"/>
    <n v="1"/>
    <m/>
  </r>
  <r>
    <x v="18"/>
    <x v="432"/>
    <x v="45"/>
    <s v="Brazil"/>
    <x v="2"/>
    <n v="40700"/>
    <s v="Revenues - Third Parties"/>
    <m/>
    <x v="23"/>
    <n v="2026"/>
    <n v="5"/>
    <s v="USD"/>
    <n v="342.93565834499998"/>
    <m/>
    <n v="342.93565834499998"/>
    <x v="4"/>
    <n v="1"/>
    <m/>
  </r>
  <r>
    <x v="18"/>
    <x v="432"/>
    <x v="45"/>
    <s v="Brazil"/>
    <x v="2"/>
    <n v="40700"/>
    <s v="Revenues - Third Parties"/>
    <m/>
    <x v="8"/>
    <n v="2026"/>
    <n v="5"/>
    <s v="USD"/>
    <n v="147.81243886499999"/>
    <m/>
    <n v="147.81243886499999"/>
    <x v="4"/>
    <n v="1"/>
    <m/>
  </r>
  <r>
    <x v="18"/>
    <x v="432"/>
    <x v="45"/>
    <s v="Brazil"/>
    <x v="0"/>
    <n v="40700"/>
    <s v="Revenues - Third Parties"/>
    <m/>
    <x v="9"/>
    <n v="2026"/>
    <n v="5"/>
    <s v="USD"/>
    <n v="419.00691349999994"/>
    <m/>
    <n v="419.00691349999994"/>
    <x v="4"/>
    <n v="1"/>
    <m/>
  </r>
  <r>
    <x v="18"/>
    <x v="432"/>
    <x v="45"/>
    <s v="Brazil"/>
    <x v="0"/>
    <n v="40700"/>
    <s v="Revenues - Third Parties"/>
    <m/>
    <x v="15"/>
    <n v="2026"/>
    <n v="5"/>
    <s v="USD"/>
    <n v="392.20647130000003"/>
    <m/>
    <n v="392.20647130000003"/>
    <x v="4"/>
    <m/>
    <m/>
  </r>
  <r>
    <x v="18"/>
    <x v="432"/>
    <x v="45"/>
    <s v="Brazil"/>
    <x v="0"/>
    <n v="40700"/>
    <s v="Revenues - Third Parties"/>
    <m/>
    <x v="0"/>
    <n v="2026"/>
    <n v="5"/>
    <s v="USD"/>
    <n v="1631.64692173"/>
    <m/>
    <n v="1631.64692173"/>
    <x v="4"/>
    <m/>
    <m/>
  </r>
  <r>
    <x v="18"/>
    <x v="432"/>
    <x v="45"/>
    <s v="Brazil"/>
    <x v="0"/>
    <n v="40700"/>
    <s v="Revenues - Third Parties"/>
    <m/>
    <x v="19"/>
    <n v="2026"/>
    <n v="5"/>
    <s v="USD"/>
    <n v="959.12582531499993"/>
    <m/>
    <n v="959.12582531499993"/>
    <x v="4"/>
    <m/>
    <m/>
  </r>
  <r>
    <x v="18"/>
    <x v="432"/>
    <x v="45"/>
    <s v="Brazil"/>
    <x v="1"/>
    <n v="40700"/>
    <s v="Revenues - Third Parties"/>
    <m/>
    <x v="5"/>
    <n v="2026"/>
    <n v="5"/>
    <s v="USD"/>
    <n v="204.90338085000002"/>
    <m/>
    <n v="204.90338085000002"/>
    <x v="4"/>
    <m/>
    <m/>
  </r>
  <r>
    <x v="18"/>
    <x v="432"/>
    <x v="45"/>
    <s v="Brazil"/>
    <x v="1"/>
    <n v="40700"/>
    <s v="Revenues - Third Parties"/>
    <m/>
    <x v="6"/>
    <n v="2026"/>
    <n v="5"/>
    <s v="USD"/>
    <n v="2859.7571852149995"/>
    <m/>
    <n v="2859.7571852149995"/>
    <x v="4"/>
    <m/>
    <m/>
  </r>
  <r>
    <x v="18"/>
    <x v="432"/>
    <x v="45"/>
    <s v="Brazil"/>
    <x v="0"/>
    <n v="40700"/>
    <s v="Revenues - Third Parties"/>
    <m/>
    <x v="22"/>
    <n v="2026"/>
    <n v="5"/>
    <s v="USD"/>
    <n v="127.52210407999999"/>
    <m/>
    <n v="127.52210407999999"/>
    <x v="4"/>
    <n v="1"/>
    <m/>
  </r>
  <r>
    <x v="0"/>
    <x v="433"/>
    <x v="19"/>
    <s v="Brazil"/>
    <x v="4"/>
    <n v="40700"/>
    <s v="Revenues - Third Parties"/>
    <m/>
    <x v="97"/>
    <n v="2026"/>
    <n v="5"/>
    <s v="USD"/>
    <n v="833119"/>
    <m/>
    <n v="833119"/>
    <x v="4"/>
    <s v="Not Applicable"/>
    <m/>
  </r>
  <r>
    <x v="0"/>
    <x v="390"/>
    <x v="44"/>
    <s v="Brazil"/>
    <x v="7"/>
    <n v="40700"/>
    <s v="Revenues - Third Parties"/>
    <m/>
    <x v="55"/>
    <n v="2026"/>
    <n v="5"/>
    <s v="USD"/>
    <n v="-17744.062126320001"/>
    <m/>
    <n v="-17744.062126320001"/>
    <x v="4"/>
    <n v="1"/>
    <m/>
  </r>
  <r>
    <x v="6"/>
    <x v="391"/>
    <x v="41"/>
    <s v="Brazil"/>
    <x v="7"/>
    <n v="40700"/>
    <s v="Revenues - Third Parties"/>
    <m/>
    <x v="55"/>
    <n v="2026"/>
    <n v="5"/>
    <s v="USD"/>
    <n v="-77437.282250519987"/>
    <m/>
    <n v="-77437.282250519987"/>
    <x v="4"/>
    <n v="1"/>
    <m/>
  </r>
  <r>
    <x v="17"/>
    <x v="434"/>
    <x v="42"/>
    <s v="Brazil"/>
    <x v="7"/>
    <n v="40700"/>
    <s v="Revenues - Third Parties"/>
    <m/>
    <x v="55"/>
    <n v="2026"/>
    <n v="5"/>
    <s v="USD"/>
    <n v="-4667.1100754400004"/>
    <m/>
    <n v="-4667.1100754400004"/>
    <x v="4"/>
    <n v="1"/>
    <m/>
  </r>
  <r>
    <x v="17"/>
    <x v="435"/>
    <x v="42"/>
    <s v="Brazil"/>
    <x v="7"/>
    <n v="40700"/>
    <s v="Revenues - Third Parties"/>
    <m/>
    <x v="55"/>
    <n v="2026"/>
    <n v="5"/>
    <s v="USD"/>
    <n v="-3376.5196075199997"/>
    <m/>
    <n v="-3376.5196075199997"/>
    <x v="4"/>
    <n v="1"/>
    <m/>
  </r>
  <r>
    <x v="17"/>
    <x v="298"/>
    <x v="42"/>
    <s v="Brazil"/>
    <x v="7"/>
    <n v="40700"/>
    <s v="Revenues - Third Parties"/>
    <m/>
    <x v="55"/>
    <n v="2026"/>
    <n v="5"/>
    <s v="USD"/>
    <n v="-617.06761631999996"/>
    <m/>
    <n v="-617.06761631999996"/>
    <x v="4"/>
    <n v="1"/>
    <m/>
  </r>
  <r>
    <x v="10"/>
    <x v="436"/>
    <x v="24"/>
    <s v="Brazil"/>
    <x v="7"/>
    <n v="40700"/>
    <s v="Revenues - Third Parties"/>
    <m/>
    <x v="55"/>
    <n v="2026"/>
    <n v="5"/>
    <s v="USD"/>
    <n v="-6030.38132064"/>
    <m/>
    <n v="-6030.38132064"/>
    <x v="4"/>
    <n v="1"/>
    <m/>
  </r>
  <r>
    <x v="10"/>
    <x v="437"/>
    <x v="24"/>
    <s v="Brazil"/>
    <x v="7"/>
    <n v="40700"/>
    <s v="Revenues - Third Parties"/>
    <m/>
    <x v="55"/>
    <n v="2026"/>
    <n v="5"/>
    <s v="USD"/>
    <n v="-250.55132112000001"/>
    <m/>
    <n v="-250.55132112000001"/>
    <x v="4"/>
    <n v="1"/>
    <m/>
  </r>
  <r>
    <x v="17"/>
    <x v="438"/>
    <x v="42"/>
    <s v="Brazil"/>
    <x v="7"/>
    <n v="40700"/>
    <s v="Revenues - Third Parties"/>
    <m/>
    <x v="55"/>
    <n v="2026"/>
    <n v="5"/>
    <s v="USD"/>
    <n v="-106998.38972640001"/>
    <m/>
    <n v="-106998.38972640001"/>
    <x v="4"/>
    <n v="1"/>
    <m/>
  </r>
  <r>
    <x v="17"/>
    <x v="439"/>
    <x v="42"/>
    <s v="Brazil"/>
    <x v="7"/>
    <n v="40700"/>
    <s v="Revenues - Third Parties"/>
    <m/>
    <x v="55"/>
    <n v="2026"/>
    <n v="5"/>
    <s v="USD"/>
    <n v="-7486.2624103199996"/>
    <m/>
    <n v="-7486.2624103199996"/>
    <x v="4"/>
    <n v="1"/>
    <m/>
  </r>
  <r>
    <x v="10"/>
    <x v="440"/>
    <x v="24"/>
    <s v="Brazil"/>
    <x v="7"/>
    <n v="40700"/>
    <s v="Revenues - Third Parties"/>
    <m/>
    <x v="55"/>
    <n v="2026"/>
    <n v="5"/>
    <s v="USD"/>
    <n v="-1468.321074"/>
    <m/>
    <n v="-1468.321074"/>
    <x v="4"/>
    <n v="1"/>
    <m/>
  </r>
  <r>
    <x v="17"/>
    <x v="441"/>
    <x v="42"/>
    <s v="Brazil"/>
    <x v="7"/>
    <n v="40700"/>
    <s v="Revenues - Third Parties"/>
    <m/>
    <x v="55"/>
    <n v="2026"/>
    <n v="5"/>
    <s v="USD"/>
    <n v="-30682.566271799999"/>
    <m/>
    <n v="-30682.566271799999"/>
    <x v="4"/>
    <n v="1"/>
    <m/>
  </r>
  <r>
    <x v="17"/>
    <x v="442"/>
    <x v="42"/>
    <s v="Brazil"/>
    <x v="7"/>
    <n v="40700"/>
    <s v="Revenues - Third Parties"/>
    <m/>
    <x v="55"/>
    <n v="2026"/>
    <n v="5"/>
    <s v="USD"/>
    <n v="-2912.7948235199997"/>
    <m/>
    <n v="-2912.7948235199997"/>
    <x v="4"/>
    <n v="1"/>
    <m/>
  </r>
  <r>
    <x v="17"/>
    <x v="311"/>
    <x v="42"/>
    <s v="Brazil"/>
    <x v="7"/>
    <n v="40700"/>
    <s v="Revenues - Third Parties"/>
    <m/>
    <x v="55"/>
    <n v="2026"/>
    <n v="5"/>
    <s v="USD"/>
    <n v="-15194.807507879999"/>
    <m/>
    <n v="-15194.807507879999"/>
    <x v="4"/>
    <n v="1"/>
    <m/>
  </r>
  <r>
    <x v="10"/>
    <x v="443"/>
    <x v="24"/>
    <s v="Brazil"/>
    <x v="7"/>
    <n v="40700"/>
    <s v="Revenues - Third Parties"/>
    <m/>
    <x v="55"/>
    <n v="2026"/>
    <n v="5"/>
    <s v="USD"/>
    <n v="-19131.184315079998"/>
    <m/>
    <n v="-19131.184315079998"/>
    <x v="4"/>
    <n v="1"/>
    <m/>
  </r>
  <r>
    <x v="10"/>
    <x v="444"/>
    <x v="24"/>
    <s v="Brazil"/>
    <x v="7"/>
    <n v="40700"/>
    <s v="Revenues - Third Parties"/>
    <m/>
    <x v="55"/>
    <n v="2026"/>
    <n v="5"/>
    <s v="USD"/>
    <n v="-6515.2741035600011"/>
    <m/>
    <n v="-6515.2741035600011"/>
    <x v="4"/>
    <n v="1"/>
    <m/>
  </r>
  <r>
    <x v="17"/>
    <x v="315"/>
    <x v="42"/>
    <s v="Brazil"/>
    <x v="7"/>
    <n v="40700"/>
    <s v="Revenues - Third Parties"/>
    <m/>
    <x v="55"/>
    <n v="2026"/>
    <n v="5"/>
    <s v="USD"/>
    <n v="-5767.9799252399998"/>
    <m/>
    <n v="-5767.9799252399998"/>
    <x v="4"/>
    <n v="1"/>
    <m/>
  </r>
  <r>
    <x v="10"/>
    <x v="445"/>
    <x v="24"/>
    <s v="Brazil"/>
    <x v="7"/>
    <n v="40700"/>
    <s v="Revenues - Third Parties"/>
    <m/>
    <x v="55"/>
    <n v="2026"/>
    <n v="5"/>
    <s v="USD"/>
    <n v="-750.69973260000006"/>
    <m/>
    <n v="-750.69973260000006"/>
    <x v="4"/>
    <n v="1"/>
    <m/>
  </r>
  <r>
    <x v="17"/>
    <x v="322"/>
    <x v="42"/>
    <s v="Brazil"/>
    <x v="7"/>
    <n v="40700"/>
    <s v="Revenues - Third Parties"/>
    <m/>
    <x v="55"/>
    <n v="2026"/>
    <n v="5"/>
    <s v="USD"/>
    <n v="-69752.997052559993"/>
    <m/>
    <n v="-69752.997052559993"/>
    <x v="4"/>
    <n v="1"/>
    <m/>
  </r>
  <r>
    <x v="3"/>
    <x v="10"/>
    <x v="4"/>
    <s v="Brazil"/>
    <x v="7"/>
    <n v="40700"/>
    <s v="Revenues - Third Parties"/>
    <m/>
    <x v="55"/>
    <n v="2026"/>
    <n v="5"/>
    <s v="USD"/>
    <n v="-13260.303088200002"/>
    <m/>
    <n v="-13260.303088200002"/>
    <x v="4"/>
    <n v="1"/>
    <m/>
  </r>
  <r>
    <x v="10"/>
    <x v="446"/>
    <x v="24"/>
    <s v="Brazil"/>
    <x v="7"/>
    <n v="40700"/>
    <s v="Revenues - Third Parties"/>
    <m/>
    <x v="55"/>
    <n v="2026"/>
    <n v="5"/>
    <s v="USD"/>
    <n v="-208.40954724000002"/>
    <m/>
    <n v="-208.40954724000002"/>
    <x v="4"/>
    <n v="1"/>
    <m/>
  </r>
  <r>
    <x v="17"/>
    <x v="325"/>
    <x v="42"/>
    <s v="Brazil"/>
    <x v="7"/>
    <n v="40700"/>
    <s v="Revenues - Third Parties"/>
    <m/>
    <x v="55"/>
    <n v="2026"/>
    <n v="5"/>
    <s v="USD"/>
    <n v="-49599.669941280001"/>
    <m/>
    <n v="-49599.669941280001"/>
    <x v="4"/>
    <n v="1"/>
    <m/>
  </r>
  <r>
    <x v="10"/>
    <x v="447"/>
    <x v="24"/>
    <s v="Brazil"/>
    <x v="7"/>
    <n v="40700"/>
    <s v="Revenues - Third Parties"/>
    <m/>
    <x v="55"/>
    <n v="2026"/>
    <n v="5"/>
    <s v="USD"/>
    <n v="-4343.4099093599998"/>
    <m/>
    <n v="-4343.4099093599998"/>
    <x v="4"/>
    <n v="1"/>
    <m/>
  </r>
  <r>
    <x v="3"/>
    <x v="15"/>
    <x v="4"/>
    <s v="Brazil"/>
    <x v="7"/>
    <n v="40700"/>
    <s v="Revenues - Third Parties"/>
    <m/>
    <x v="55"/>
    <n v="2026"/>
    <n v="5"/>
    <s v="USD"/>
    <n v="-55884.006930959993"/>
    <m/>
    <n v="-55884.006930959993"/>
    <x v="4"/>
    <n v="1"/>
    <m/>
  </r>
  <r>
    <x v="10"/>
    <x v="448"/>
    <x v="24"/>
    <s v="Brazil"/>
    <x v="7"/>
    <n v="40700"/>
    <s v="Revenues - Third Parties"/>
    <m/>
    <x v="55"/>
    <n v="2026"/>
    <n v="5"/>
    <s v="USD"/>
    <n v="-2222.1295963200005"/>
    <m/>
    <n v="-2222.1295963200005"/>
    <x v="4"/>
    <n v="1"/>
    <m/>
  </r>
  <r>
    <x v="17"/>
    <x v="333"/>
    <x v="42"/>
    <s v="Brazil"/>
    <x v="7"/>
    <n v="40700"/>
    <s v="Revenues - Third Parties"/>
    <m/>
    <x v="55"/>
    <n v="2026"/>
    <n v="5"/>
    <s v="USD"/>
    <n v="-33956.103751559996"/>
    <m/>
    <n v="-33956.103751559996"/>
    <x v="4"/>
    <n v="1"/>
    <m/>
  </r>
  <r>
    <x v="10"/>
    <x v="449"/>
    <x v="24"/>
    <s v="Brazil"/>
    <x v="7"/>
    <n v="40700"/>
    <s v="Revenues - Third Parties"/>
    <m/>
    <x v="55"/>
    <n v="2026"/>
    <n v="5"/>
    <s v="USD"/>
    <n v="-369.00622224000011"/>
    <m/>
    <n v="-369.00622224000011"/>
    <x v="4"/>
    <n v="1"/>
    <m/>
  </r>
  <r>
    <x v="17"/>
    <x v="335"/>
    <x v="42"/>
    <s v="Brazil"/>
    <x v="7"/>
    <n v="40700"/>
    <s v="Revenues - Third Parties"/>
    <m/>
    <x v="55"/>
    <n v="2026"/>
    <n v="5"/>
    <s v="USD"/>
    <n v="-3107.74742496"/>
    <m/>
    <n v="-3107.74742496"/>
    <x v="4"/>
    <n v="1"/>
    <m/>
  </r>
  <r>
    <x v="10"/>
    <x v="450"/>
    <x v="24"/>
    <s v="Brazil"/>
    <x v="7"/>
    <n v="40700"/>
    <s v="Revenues - Third Parties"/>
    <m/>
    <x v="55"/>
    <n v="2026"/>
    <n v="5"/>
    <s v="USD"/>
    <n v="-73443.251086199991"/>
    <m/>
    <n v="-73443.251086199991"/>
    <x v="4"/>
    <n v="1"/>
    <m/>
  </r>
  <r>
    <x v="17"/>
    <x v="339"/>
    <x v="42"/>
    <s v="Brazil"/>
    <x v="7"/>
    <n v="40700"/>
    <s v="Revenues - Third Parties"/>
    <m/>
    <x v="55"/>
    <n v="2026"/>
    <n v="5"/>
    <s v="USD"/>
    <n v="-4334.3211931200003"/>
    <m/>
    <n v="-4334.3211931200003"/>
    <x v="4"/>
    <n v="1"/>
    <m/>
  </r>
  <r>
    <x v="17"/>
    <x v="451"/>
    <x v="42"/>
    <s v="Brazil"/>
    <x v="7"/>
    <n v="40700"/>
    <s v="Revenues - Third Parties"/>
    <m/>
    <x v="55"/>
    <n v="2026"/>
    <n v="5"/>
    <s v="USD"/>
    <n v="-14398.219047239998"/>
    <m/>
    <n v="-14398.219047239998"/>
    <x v="4"/>
    <n v="1"/>
    <m/>
  </r>
  <r>
    <x v="17"/>
    <x v="452"/>
    <x v="42"/>
    <s v="Brazil"/>
    <x v="7"/>
    <n v="40700"/>
    <s v="Revenues - Third Parties"/>
    <m/>
    <x v="55"/>
    <n v="2026"/>
    <n v="5"/>
    <s v="USD"/>
    <n v="-3699.8819927999998"/>
    <m/>
    <n v="-3699.8819927999998"/>
    <x v="4"/>
    <n v="1"/>
    <m/>
  </r>
  <r>
    <x v="17"/>
    <x v="340"/>
    <x v="42"/>
    <s v="Brazil"/>
    <x v="7"/>
    <n v="40700"/>
    <s v="Revenues - Third Parties"/>
    <m/>
    <x v="55"/>
    <n v="2026"/>
    <n v="5"/>
    <s v="USD"/>
    <n v="-30060.956710079998"/>
    <m/>
    <n v="-30060.956710079998"/>
    <x v="4"/>
    <n v="1"/>
    <m/>
  </r>
  <r>
    <x v="10"/>
    <x v="453"/>
    <x v="24"/>
    <s v="Brazil"/>
    <x v="7"/>
    <n v="40700"/>
    <s v="Revenues - Third Parties"/>
    <m/>
    <x v="55"/>
    <n v="2026"/>
    <n v="5"/>
    <s v="USD"/>
    <n v="-31759.171396559996"/>
    <m/>
    <n v="-31759.171396559996"/>
    <x v="4"/>
    <n v="1"/>
    <m/>
  </r>
  <r>
    <x v="10"/>
    <x v="454"/>
    <x v="24"/>
    <s v="Brazil"/>
    <x v="7"/>
    <n v="40700"/>
    <s v="Revenues - Third Parties"/>
    <m/>
    <x v="55"/>
    <n v="2026"/>
    <n v="5"/>
    <s v="USD"/>
    <n v="-7347.5442802800007"/>
    <m/>
    <n v="-7347.5442802800007"/>
    <x v="4"/>
    <n v="1"/>
    <m/>
  </r>
  <r>
    <x v="17"/>
    <x v="455"/>
    <x v="42"/>
    <s v="Brazil"/>
    <x v="7"/>
    <n v="40700"/>
    <s v="Revenues - Third Parties"/>
    <m/>
    <x v="55"/>
    <n v="2026"/>
    <n v="5"/>
    <s v="USD"/>
    <n v="-773.02583712000012"/>
    <m/>
    <n v="-773.02583712000012"/>
    <x v="4"/>
    <n v="1"/>
    <m/>
  </r>
  <r>
    <x v="3"/>
    <x v="149"/>
    <x v="4"/>
    <s v="Brazil"/>
    <x v="7"/>
    <n v="40700"/>
    <s v="Revenues - Third Parties"/>
    <m/>
    <x v="55"/>
    <n v="2026"/>
    <n v="5"/>
    <s v="USD"/>
    <n v="-1437.9328656"/>
    <m/>
    <n v="-1437.9328656"/>
    <x v="4"/>
    <n v="1"/>
    <m/>
  </r>
  <r>
    <x v="3"/>
    <x v="456"/>
    <x v="4"/>
    <s v="Brazil"/>
    <x v="7"/>
    <n v="40700"/>
    <s v="Revenues - Third Parties"/>
    <m/>
    <x v="55"/>
    <n v="2026"/>
    <n v="5"/>
    <s v="USD"/>
    <n v="-3035.8350989999999"/>
    <m/>
    <n v="-3035.8350989999999"/>
    <x v="4"/>
    <n v="1"/>
    <m/>
  </r>
  <r>
    <x v="0"/>
    <x v="457"/>
    <x v="46"/>
    <s v="Brazil"/>
    <x v="7"/>
    <n v="40700"/>
    <s v="Revenues - Third Parties"/>
    <m/>
    <x v="55"/>
    <n v="2026"/>
    <n v="5"/>
    <s v="USD"/>
    <n v="-2981.8709971200001"/>
    <m/>
    <n v="-2981.8709971200001"/>
    <x v="4"/>
    <n v="1"/>
    <m/>
  </r>
  <r>
    <x v="3"/>
    <x v="458"/>
    <x v="4"/>
    <s v="Brazil"/>
    <x v="7"/>
    <n v="40700"/>
    <s v="Revenues - Third Parties"/>
    <m/>
    <x v="55"/>
    <n v="2026"/>
    <n v="5"/>
    <s v="USD"/>
    <n v="-19398.47508756"/>
    <m/>
    <n v="-19398.47508756"/>
    <x v="4"/>
    <n v="1"/>
    <m/>
  </r>
  <r>
    <x v="3"/>
    <x v="38"/>
    <x v="4"/>
    <s v="Brazil"/>
    <x v="7"/>
    <n v="40700"/>
    <s v="Revenues - Third Parties"/>
    <m/>
    <x v="55"/>
    <n v="2026"/>
    <n v="5"/>
    <s v="USD"/>
    <n v="-2135.4767575199994"/>
    <m/>
    <n v="-2135.4767575199994"/>
    <x v="4"/>
    <n v="1"/>
    <m/>
  </r>
  <r>
    <x v="7"/>
    <x v="459"/>
    <x v="16"/>
    <s v="Brazil"/>
    <x v="7"/>
    <n v="40700"/>
    <s v="Revenues - Third Parties"/>
    <m/>
    <x v="55"/>
    <n v="2026"/>
    <n v="5"/>
    <s v="USD"/>
    <n v="-2931.58870596"/>
    <m/>
    <n v="-2931.58870596"/>
    <x v="4"/>
    <n v="1"/>
    <m/>
  </r>
  <r>
    <x v="4"/>
    <x v="460"/>
    <x v="5"/>
    <s v="Brazil"/>
    <x v="7"/>
    <n v="40700"/>
    <s v="Revenues - Third Parties"/>
    <m/>
    <x v="55"/>
    <n v="2026"/>
    <n v="5"/>
    <s v="USD"/>
    <n v="-3111.9660658800003"/>
    <m/>
    <n v="-3111.9660658800003"/>
    <x v="4"/>
    <n v="1"/>
    <m/>
  </r>
  <r>
    <x v="3"/>
    <x v="41"/>
    <x v="4"/>
    <s v="Brazil"/>
    <x v="7"/>
    <n v="40700"/>
    <s v="Revenues - Third Parties"/>
    <m/>
    <x v="55"/>
    <n v="2026"/>
    <n v="5"/>
    <s v="USD"/>
    <n v="-1427.8669977599998"/>
    <m/>
    <n v="-1427.8669977599998"/>
    <x v="4"/>
    <n v="1"/>
    <m/>
  </r>
  <r>
    <x v="3"/>
    <x v="42"/>
    <x v="4"/>
    <s v="Brazil"/>
    <x v="7"/>
    <n v="40700"/>
    <s v="Revenues - Third Parties"/>
    <m/>
    <x v="55"/>
    <n v="2026"/>
    <n v="5"/>
    <s v="USD"/>
    <n v="-5680.4585072399996"/>
    <m/>
    <n v="-5680.4585072399996"/>
    <x v="4"/>
    <n v="1"/>
    <m/>
  </r>
  <r>
    <x v="3"/>
    <x v="44"/>
    <x v="4"/>
    <s v="Brazil"/>
    <x v="7"/>
    <n v="40700"/>
    <s v="Revenues - Third Parties"/>
    <m/>
    <x v="55"/>
    <n v="2026"/>
    <n v="5"/>
    <s v="USD"/>
    <n v="-19570.10030568"/>
    <m/>
    <n v="-19570.10030568"/>
    <x v="4"/>
    <n v="1"/>
    <m/>
  </r>
  <r>
    <x v="3"/>
    <x v="461"/>
    <x v="4"/>
    <s v="Brazil"/>
    <x v="7"/>
    <n v="40700"/>
    <s v="Revenues - Third Parties"/>
    <m/>
    <x v="55"/>
    <n v="2026"/>
    <n v="5"/>
    <s v="USD"/>
    <n v="-456.54091019999998"/>
    <m/>
    <n v="-456.54091019999998"/>
    <x v="4"/>
    <n v="1"/>
    <m/>
  </r>
  <r>
    <x v="7"/>
    <x v="462"/>
    <x v="16"/>
    <s v="Brazil"/>
    <x v="7"/>
    <n v="40700"/>
    <s v="Revenues - Third Parties"/>
    <m/>
    <x v="55"/>
    <n v="2026"/>
    <n v="5"/>
    <s v="USD"/>
    <n v="-3030.6658463999997"/>
    <m/>
    <n v="-3030.6658463999997"/>
    <x v="4"/>
    <n v="1"/>
    <m/>
  </r>
  <r>
    <x v="3"/>
    <x v="463"/>
    <x v="4"/>
    <s v="Brazil"/>
    <x v="7"/>
    <n v="40700"/>
    <s v="Revenues - Third Parties"/>
    <m/>
    <x v="55"/>
    <n v="2026"/>
    <n v="5"/>
    <s v="USD"/>
    <n v="-4990.1925851999995"/>
    <m/>
    <n v="-4990.1925851999995"/>
    <x v="4"/>
    <n v="1"/>
    <m/>
  </r>
  <r>
    <x v="7"/>
    <x v="464"/>
    <x v="16"/>
    <s v="Brazil"/>
    <x v="7"/>
    <n v="40700"/>
    <s v="Revenues - Third Parties"/>
    <m/>
    <x v="55"/>
    <n v="2026"/>
    <n v="5"/>
    <s v="USD"/>
    <n v="-26900.796562200001"/>
    <m/>
    <n v="-26900.796562200001"/>
    <x v="4"/>
    <n v="1"/>
    <m/>
  </r>
  <r>
    <x v="3"/>
    <x v="465"/>
    <x v="4"/>
    <s v="Brazil"/>
    <x v="7"/>
    <n v="40700"/>
    <s v="Revenues - Third Parties"/>
    <m/>
    <x v="55"/>
    <n v="2026"/>
    <n v="5"/>
    <s v="USD"/>
    <n v="-2067.3801482399999"/>
    <m/>
    <n v="-2067.3801482399999"/>
    <x v="4"/>
    <n v="1"/>
    <m/>
  </r>
  <r>
    <x v="3"/>
    <x v="466"/>
    <x v="4"/>
    <s v="Brazil"/>
    <x v="7"/>
    <n v="40700"/>
    <s v="Revenues - Third Parties"/>
    <m/>
    <x v="55"/>
    <n v="2026"/>
    <n v="5"/>
    <s v="USD"/>
    <n v="-423.35032752000001"/>
    <m/>
    <n v="-423.35032752000001"/>
    <x v="4"/>
    <n v="1"/>
    <m/>
  </r>
  <r>
    <x v="7"/>
    <x v="467"/>
    <x v="16"/>
    <s v="Brazil"/>
    <x v="7"/>
    <n v="40700"/>
    <s v="Revenues - Third Parties"/>
    <m/>
    <x v="55"/>
    <n v="2026"/>
    <n v="5"/>
    <s v="USD"/>
    <n v="-2388.9703906799996"/>
    <m/>
    <n v="-2388.9703906799996"/>
    <x v="4"/>
    <n v="1"/>
    <m/>
  </r>
  <r>
    <x v="7"/>
    <x v="468"/>
    <x v="16"/>
    <s v="Brazil"/>
    <x v="7"/>
    <n v="40700"/>
    <s v="Revenues - Third Parties"/>
    <m/>
    <x v="55"/>
    <n v="2026"/>
    <n v="5"/>
    <s v="USD"/>
    <n v="-85734.750585600006"/>
    <m/>
    <n v="-85734.750585600006"/>
    <x v="4"/>
    <n v="1"/>
    <m/>
  </r>
  <r>
    <x v="7"/>
    <x v="469"/>
    <x v="16"/>
    <s v="Brazil"/>
    <x v="7"/>
    <n v="40700"/>
    <s v="Revenues - Third Parties"/>
    <m/>
    <x v="55"/>
    <n v="2026"/>
    <n v="5"/>
    <s v="USD"/>
    <n v="-152011.71056879999"/>
    <m/>
    <n v="-152011.71056879999"/>
    <x v="4"/>
    <n v="1"/>
    <m/>
  </r>
  <r>
    <x v="7"/>
    <x v="470"/>
    <x v="16"/>
    <s v="Brazil"/>
    <x v="7"/>
    <n v="40700"/>
    <s v="Revenues - Third Parties"/>
    <m/>
    <x v="55"/>
    <n v="2026"/>
    <n v="5"/>
    <s v="USD"/>
    <n v="-181940.11002935999"/>
    <m/>
    <n v="-181940.11002935999"/>
    <x v="4"/>
    <n v="1"/>
    <m/>
  </r>
  <r>
    <x v="7"/>
    <x v="471"/>
    <x v="16"/>
    <s v="Brazil"/>
    <x v="7"/>
    <n v="40700"/>
    <s v="Revenues - Third Parties"/>
    <m/>
    <x v="55"/>
    <n v="2026"/>
    <n v="5"/>
    <s v="USD"/>
    <n v="-6164.6672840399997"/>
    <m/>
    <n v="-6164.6672840399997"/>
    <x v="4"/>
    <n v="1"/>
    <m/>
  </r>
  <r>
    <x v="0"/>
    <x v="156"/>
    <x v="39"/>
    <s v="Brazil"/>
    <x v="7"/>
    <n v="40700"/>
    <s v="Revenues - Third Parties"/>
    <m/>
    <x v="55"/>
    <n v="2026"/>
    <n v="5"/>
    <s v="USD"/>
    <n v="-16418.11445316"/>
    <m/>
    <n v="-16418.11445316"/>
    <x v="4"/>
    <n v="1"/>
    <m/>
  </r>
  <r>
    <x v="0"/>
    <x v="472"/>
    <x v="47"/>
    <s v="Brazil"/>
    <x v="7"/>
    <n v="40700"/>
    <s v="Revenues - Third Parties"/>
    <m/>
    <x v="55"/>
    <n v="2026"/>
    <n v="5"/>
    <s v="USD"/>
    <n v="-290.75085539999998"/>
    <m/>
    <n v="-290.75085539999998"/>
    <x v="4"/>
    <n v="1"/>
    <m/>
  </r>
  <r>
    <x v="0"/>
    <x v="473"/>
    <x v="48"/>
    <s v="Brazil"/>
    <x v="7"/>
    <n v="40700"/>
    <s v="Revenues - Third Parties"/>
    <m/>
    <x v="55"/>
    <n v="2026"/>
    <n v="5"/>
    <s v="USD"/>
    <n v="-5309.5595061600006"/>
    <m/>
    <n v="-5309.5595061600006"/>
    <x v="4"/>
    <n v="1"/>
    <m/>
  </r>
  <r>
    <x v="0"/>
    <x v="474"/>
    <x v="48"/>
    <s v="Brazil"/>
    <x v="7"/>
    <n v="40700"/>
    <s v="Revenues - Third Parties"/>
    <m/>
    <x v="55"/>
    <n v="2026"/>
    <n v="5"/>
    <s v="USD"/>
    <n v="-4868.3297170799997"/>
    <m/>
    <n v="-4868.3297170799997"/>
    <x v="4"/>
    <n v="1"/>
    <m/>
  </r>
  <r>
    <x v="4"/>
    <x v="475"/>
    <x v="5"/>
    <s v="Brazil"/>
    <x v="7"/>
    <n v="40700"/>
    <s v="Revenues - Third Parties"/>
    <m/>
    <x v="55"/>
    <n v="2026"/>
    <n v="5"/>
    <s v="USD"/>
    <n v="-3486.8291659199999"/>
    <m/>
    <n v="-3486.8291659199999"/>
    <x v="4"/>
    <n v="1"/>
    <m/>
  </r>
  <r>
    <x v="1"/>
    <x v="288"/>
    <x v="1"/>
    <s v="Brazil"/>
    <x v="7"/>
    <n v="40700"/>
    <s v="Revenues - Third Parties"/>
    <m/>
    <x v="55"/>
    <n v="2026"/>
    <n v="5"/>
    <s v="USD"/>
    <n v="-377.51829839999994"/>
    <m/>
    <n v="-377.51829839999994"/>
    <x v="4"/>
    <n v="1"/>
    <m/>
  </r>
  <r>
    <x v="1"/>
    <x v="425"/>
    <x v="1"/>
    <s v="Brazil"/>
    <x v="7"/>
    <n v="40700"/>
    <s v="Revenues - Third Parties"/>
    <m/>
    <x v="55"/>
    <n v="2026"/>
    <n v="5"/>
    <s v="USD"/>
    <n v="-950.88069827999993"/>
    <m/>
    <n v="-950.88069827999993"/>
    <x v="4"/>
    <n v="1"/>
    <m/>
  </r>
  <r>
    <x v="1"/>
    <x v="430"/>
    <x v="1"/>
    <s v="Brazil"/>
    <x v="7"/>
    <n v="40700"/>
    <s v="Revenues - Third Parties"/>
    <m/>
    <x v="55"/>
    <n v="2026"/>
    <n v="5"/>
    <s v="USD"/>
    <n v="-1539.8690792399998"/>
    <m/>
    <n v="-1539.8690792399998"/>
    <x v="4"/>
    <n v="1"/>
    <m/>
  </r>
  <r>
    <x v="0"/>
    <x v="371"/>
    <x v="43"/>
    <s v="Brazil"/>
    <x v="2"/>
    <n v="40700"/>
    <s v="Revenues - Third Parties"/>
    <m/>
    <x v="23"/>
    <n v="2026"/>
    <n v="5"/>
    <s v="USD"/>
    <n v="-1129.4581690799998"/>
    <m/>
    <n v="-1129.4581690799998"/>
    <x v="4"/>
    <n v="1"/>
    <m/>
  </r>
  <r>
    <x v="17"/>
    <x v="476"/>
    <x v="42"/>
    <s v="Brazil"/>
    <x v="2"/>
    <n v="40700"/>
    <s v="Revenues - Third Parties"/>
    <m/>
    <x v="8"/>
    <n v="2026"/>
    <n v="5"/>
    <s v="USD"/>
    <n v="-287.11126727999999"/>
    <m/>
    <n v="-287.11126727999999"/>
    <x v="4"/>
    <n v="1"/>
    <m/>
  </r>
  <r>
    <x v="17"/>
    <x v="477"/>
    <x v="42"/>
    <s v="Brazil"/>
    <x v="2"/>
    <n v="40700"/>
    <s v="Revenues - Third Parties"/>
    <m/>
    <x v="8"/>
    <n v="2026"/>
    <n v="5"/>
    <s v="USD"/>
    <n v="-1.9518904799999999"/>
    <m/>
    <n v="-1.9518904799999999"/>
    <x v="4"/>
    <n v="1"/>
    <m/>
  </r>
  <r>
    <x v="17"/>
    <x v="478"/>
    <x v="42"/>
    <s v="Brazil"/>
    <x v="2"/>
    <n v="40700"/>
    <s v="Revenues - Third Parties"/>
    <m/>
    <x v="8"/>
    <n v="2026"/>
    <n v="5"/>
    <s v="USD"/>
    <n v="-40.584363120000006"/>
    <m/>
    <n v="-40.584363120000006"/>
    <x v="4"/>
    <n v="1"/>
    <m/>
  </r>
  <r>
    <x v="17"/>
    <x v="479"/>
    <x v="42"/>
    <s v="Brazil"/>
    <x v="2"/>
    <n v="40700"/>
    <s v="Revenues - Third Parties"/>
    <m/>
    <x v="8"/>
    <n v="2026"/>
    <n v="5"/>
    <s v="USD"/>
    <n v="-32.936040720000001"/>
    <m/>
    <n v="-32.936040720000001"/>
    <x v="4"/>
    <n v="1"/>
    <m/>
  </r>
  <r>
    <x v="17"/>
    <x v="480"/>
    <x v="42"/>
    <s v="Brazil"/>
    <x v="2"/>
    <n v="40700"/>
    <s v="Revenues - Third Parties"/>
    <m/>
    <x v="8"/>
    <n v="2026"/>
    <n v="5"/>
    <s v="USD"/>
    <n v="-181.80448380000004"/>
    <m/>
    <n v="-181.80448380000004"/>
    <x v="4"/>
    <n v="1"/>
    <m/>
  </r>
  <r>
    <x v="17"/>
    <x v="481"/>
    <x v="42"/>
    <s v="Brazil"/>
    <x v="2"/>
    <n v="40700"/>
    <s v="Revenues - Third Parties"/>
    <m/>
    <x v="8"/>
    <n v="2026"/>
    <n v="5"/>
    <s v="USD"/>
    <n v="-247.14697320000005"/>
    <m/>
    <n v="-247.14697320000005"/>
    <x v="4"/>
    <n v="1"/>
    <m/>
  </r>
  <r>
    <x v="17"/>
    <x v="482"/>
    <x v="42"/>
    <s v="Brazil"/>
    <x v="2"/>
    <n v="40700"/>
    <s v="Revenues - Third Parties"/>
    <m/>
    <x v="8"/>
    <n v="2026"/>
    <n v="5"/>
    <s v="USD"/>
    <n v="-96.868295279999998"/>
    <m/>
    <n v="-96.868295279999998"/>
    <x v="4"/>
    <n v="1"/>
    <m/>
  </r>
  <r>
    <x v="17"/>
    <x v="483"/>
    <x v="42"/>
    <s v="Brazil"/>
    <x v="2"/>
    <n v="40700"/>
    <s v="Revenues - Third Parties"/>
    <m/>
    <x v="8"/>
    <n v="2026"/>
    <n v="5"/>
    <s v="USD"/>
    <n v="-258.46504271999999"/>
    <m/>
    <n v="-258.46504271999999"/>
    <x v="4"/>
    <n v="1"/>
    <m/>
  </r>
  <r>
    <x v="17"/>
    <x v="484"/>
    <x v="42"/>
    <s v="Brazil"/>
    <x v="2"/>
    <n v="40700"/>
    <s v="Revenues - Third Parties"/>
    <m/>
    <x v="8"/>
    <n v="2026"/>
    <n v="5"/>
    <s v="USD"/>
    <n v="-512.99735184000008"/>
    <m/>
    <n v="-512.99735184000008"/>
    <x v="4"/>
    <n v="1"/>
    <m/>
  </r>
  <r>
    <x v="17"/>
    <x v="485"/>
    <x v="42"/>
    <s v="Brazil"/>
    <x v="2"/>
    <n v="40700"/>
    <s v="Revenues - Third Parties"/>
    <m/>
    <x v="8"/>
    <n v="2026"/>
    <n v="5"/>
    <s v="USD"/>
    <n v="-78.408574559999991"/>
    <m/>
    <n v="-78.408574559999991"/>
    <x v="4"/>
    <n v="1"/>
    <m/>
  </r>
  <r>
    <x v="17"/>
    <x v="434"/>
    <x v="42"/>
    <s v="Brazil"/>
    <x v="2"/>
    <n v="40700"/>
    <s v="Revenues - Third Parties"/>
    <m/>
    <x v="8"/>
    <n v="2026"/>
    <n v="5"/>
    <s v="USD"/>
    <n v="-129.99132179999998"/>
    <m/>
    <n v="-129.99132179999998"/>
    <x v="4"/>
    <n v="1"/>
    <m/>
  </r>
  <r>
    <x v="1"/>
    <x v="486"/>
    <x v="1"/>
    <s v="Brazil"/>
    <x v="2"/>
    <n v="40700"/>
    <s v="Revenues - Third Parties"/>
    <m/>
    <x v="8"/>
    <n v="2026"/>
    <n v="5"/>
    <s v="USD"/>
    <n v="-869.20288812000001"/>
    <m/>
    <n v="-869.20288812000001"/>
    <x v="4"/>
    <n v="1"/>
    <m/>
  </r>
  <r>
    <x v="10"/>
    <x v="487"/>
    <x v="24"/>
    <s v="Brazil"/>
    <x v="2"/>
    <n v="40700"/>
    <s v="Revenues - Third Parties"/>
    <m/>
    <x v="86"/>
    <n v="2026"/>
    <n v="5"/>
    <s v="USD"/>
    <n v="-2973.6906699599999"/>
    <m/>
    <n v="-2973.6906699599999"/>
    <x v="4"/>
    <n v="1"/>
    <m/>
  </r>
  <r>
    <x v="10"/>
    <x v="66"/>
    <x v="24"/>
    <s v="Brazil"/>
    <x v="2"/>
    <n v="40700"/>
    <s v="Revenues - Third Parties"/>
    <m/>
    <x v="8"/>
    <n v="2026"/>
    <n v="5"/>
    <s v="USD"/>
    <n v="-177.425397"/>
    <m/>
    <n v="-177.425397"/>
    <x v="4"/>
    <n v="1"/>
    <m/>
  </r>
  <r>
    <x v="10"/>
    <x v="67"/>
    <x v="24"/>
    <s v="Brazil"/>
    <x v="2"/>
    <n v="40700"/>
    <s v="Revenues - Third Parties"/>
    <m/>
    <x v="8"/>
    <n v="2026"/>
    <n v="5"/>
    <s v="USD"/>
    <n v="-1442.1370301999998"/>
    <m/>
    <n v="-1442.1370301999998"/>
    <x v="4"/>
    <n v="1"/>
    <m/>
  </r>
  <r>
    <x v="17"/>
    <x v="438"/>
    <x v="42"/>
    <s v="Brazil"/>
    <x v="2"/>
    <n v="40700"/>
    <s v="Revenues - Third Parties"/>
    <m/>
    <x v="8"/>
    <n v="2026"/>
    <n v="5"/>
    <s v="USD"/>
    <n v="-16794.345565440002"/>
    <m/>
    <n v="-16794.345565440002"/>
    <x v="4"/>
    <n v="1"/>
    <m/>
  </r>
  <r>
    <x v="17"/>
    <x v="439"/>
    <x v="42"/>
    <s v="Brazil"/>
    <x v="2"/>
    <n v="40700"/>
    <s v="Revenues - Third Parties"/>
    <m/>
    <x v="23"/>
    <n v="2026"/>
    <n v="5"/>
    <s v="USD"/>
    <n v="-32.938453440000004"/>
    <m/>
    <n v="-32.938453440000004"/>
    <x v="4"/>
    <n v="1"/>
    <m/>
  </r>
  <r>
    <x v="10"/>
    <x v="440"/>
    <x v="24"/>
    <s v="Brazil"/>
    <x v="2"/>
    <n v="40700"/>
    <s v="Revenues - Third Parties"/>
    <m/>
    <x v="8"/>
    <n v="2026"/>
    <n v="5"/>
    <s v="USD"/>
    <n v="-1763.42930172"/>
    <m/>
    <n v="-1763.42930172"/>
    <x v="4"/>
    <n v="1"/>
    <m/>
  </r>
  <r>
    <x v="10"/>
    <x v="488"/>
    <x v="24"/>
    <s v="Brazil"/>
    <x v="2"/>
    <n v="40700"/>
    <s v="Revenues - Third Parties"/>
    <m/>
    <x v="8"/>
    <n v="2026"/>
    <n v="5"/>
    <s v="USD"/>
    <n v="-1132.2557179199998"/>
    <m/>
    <n v="-1132.2557179199998"/>
    <x v="4"/>
    <n v="1"/>
    <m/>
  </r>
  <r>
    <x v="0"/>
    <x v="489"/>
    <x v="49"/>
    <s v="Brazil"/>
    <x v="2"/>
    <n v="40700"/>
    <s v="Revenues - Third Parties"/>
    <m/>
    <x v="8"/>
    <n v="2026"/>
    <n v="5"/>
    <s v="USD"/>
    <n v="-19.503222119999997"/>
    <m/>
    <n v="-19.503222119999997"/>
    <x v="4"/>
    <n v="1"/>
    <m/>
  </r>
  <r>
    <x v="1"/>
    <x v="490"/>
    <x v="1"/>
    <s v="Brazil"/>
    <x v="2"/>
    <n v="40700"/>
    <s v="Revenues - Third Parties"/>
    <m/>
    <x v="8"/>
    <n v="2026"/>
    <n v="5"/>
    <s v="USD"/>
    <n v="-1446.9902164800001"/>
    <m/>
    <n v="-1446.9902164800001"/>
    <x v="4"/>
    <n v="1"/>
    <m/>
  </r>
  <r>
    <x v="17"/>
    <x v="306"/>
    <x v="42"/>
    <s v="Brazil"/>
    <x v="2"/>
    <n v="40700"/>
    <s v="Revenues - Third Parties"/>
    <m/>
    <x v="23"/>
    <n v="2026"/>
    <n v="5"/>
    <s v="USD"/>
    <n v="-124.55667"/>
    <m/>
    <n v="-124.55667"/>
    <x v="4"/>
    <n v="1"/>
    <m/>
  </r>
  <r>
    <x v="1"/>
    <x v="491"/>
    <x v="1"/>
    <s v="Brazil"/>
    <x v="2"/>
    <n v="40700"/>
    <s v="Revenues - Third Parties"/>
    <m/>
    <x v="8"/>
    <n v="2026"/>
    <n v="5"/>
    <s v="USD"/>
    <n v="-112.27351247999999"/>
    <m/>
    <n v="-112.27351247999999"/>
    <x v="4"/>
    <n v="1"/>
    <m/>
  </r>
  <r>
    <x v="17"/>
    <x v="441"/>
    <x v="42"/>
    <s v="Brazil"/>
    <x v="2"/>
    <n v="40700"/>
    <s v="Revenues - Third Parties"/>
    <m/>
    <x v="8"/>
    <n v="2026"/>
    <n v="5"/>
    <s v="USD"/>
    <n v="-1372.2067537199998"/>
    <m/>
    <n v="-1372.2067537199998"/>
    <x v="4"/>
    <n v="1"/>
    <m/>
  </r>
  <r>
    <x v="3"/>
    <x v="492"/>
    <x v="4"/>
    <s v="Brazil"/>
    <x v="2"/>
    <n v="40700"/>
    <s v="Revenues - Third Parties"/>
    <m/>
    <x v="8"/>
    <n v="2026"/>
    <n v="5"/>
    <s v="USD"/>
    <n v="-6961.3763806799998"/>
    <m/>
    <n v="-6961.3763806799998"/>
    <x v="4"/>
    <n v="1"/>
    <m/>
  </r>
  <r>
    <x v="10"/>
    <x v="493"/>
    <x v="24"/>
    <s v="Brazil"/>
    <x v="2"/>
    <n v="40700"/>
    <s v="Revenues - Third Parties"/>
    <m/>
    <x v="8"/>
    <n v="2026"/>
    <n v="5"/>
    <s v="USD"/>
    <n v="-385.80357887999998"/>
    <m/>
    <n v="-385.80357887999998"/>
    <x v="4"/>
    <n v="1"/>
    <m/>
  </r>
  <r>
    <x v="10"/>
    <x v="494"/>
    <x v="24"/>
    <s v="Brazil"/>
    <x v="2"/>
    <n v="40700"/>
    <s v="Revenues - Third Parties"/>
    <m/>
    <x v="8"/>
    <n v="2026"/>
    <n v="5"/>
    <s v="USD"/>
    <n v="-5753.4529381199991"/>
    <m/>
    <n v="-5753.4529381199991"/>
    <x v="4"/>
    <n v="1"/>
    <m/>
  </r>
  <r>
    <x v="10"/>
    <x v="495"/>
    <x v="24"/>
    <s v="Brazil"/>
    <x v="2"/>
    <n v="40700"/>
    <s v="Revenues - Third Parties"/>
    <m/>
    <x v="8"/>
    <n v="2026"/>
    <n v="5"/>
    <s v="USD"/>
    <n v="-1228.36038732"/>
    <m/>
    <n v="-1228.36038732"/>
    <x v="4"/>
    <n v="1"/>
    <m/>
  </r>
  <r>
    <x v="10"/>
    <x v="496"/>
    <x v="24"/>
    <s v="Brazil"/>
    <x v="2"/>
    <n v="40700"/>
    <s v="Revenues - Third Parties"/>
    <m/>
    <x v="8"/>
    <n v="2026"/>
    <n v="5"/>
    <s v="USD"/>
    <n v="-276.46272756000002"/>
    <m/>
    <n v="-276.46272756000002"/>
    <x v="4"/>
    <n v="1"/>
    <m/>
  </r>
  <r>
    <x v="1"/>
    <x v="76"/>
    <x v="1"/>
    <s v="Brazil"/>
    <x v="2"/>
    <n v="40700"/>
    <s v="Revenues - Third Parties"/>
    <m/>
    <x v="8"/>
    <n v="2026"/>
    <n v="5"/>
    <s v="USD"/>
    <n v="-548.71646507999992"/>
    <m/>
    <n v="-548.71646507999992"/>
    <x v="4"/>
    <n v="1"/>
    <m/>
  </r>
  <r>
    <x v="3"/>
    <x v="497"/>
    <x v="4"/>
    <s v="Brazil"/>
    <x v="2"/>
    <n v="40700"/>
    <s v="Revenues - Third Parties"/>
    <m/>
    <x v="8"/>
    <n v="2026"/>
    <n v="5"/>
    <s v="USD"/>
    <n v="-272.31888096"/>
    <m/>
    <n v="-272.31888096"/>
    <x v="4"/>
    <n v="1"/>
    <m/>
  </r>
  <r>
    <x v="17"/>
    <x v="498"/>
    <x v="42"/>
    <s v="Brazil"/>
    <x v="2"/>
    <n v="40700"/>
    <s v="Revenues - Third Parties"/>
    <m/>
    <x v="8"/>
    <n v="2026"/>
    <n v="5"/>
    <s v="USD"/>
    <n v="-9.9657399600000005"/>
    <m/>
    <n v="-9.9657399600000005"/>
    <x v="4"/>
    <n v="1"/>
    <m/>
  </r>
  <r>
    <x v="1"/>
    <x v="499"/>
    <x v="1"/>
    <s v="Brazil"/>
    <x v="2"/>
    <n v="40700"/>
    <s v="Revenues - Third Parties"/>
    <m/>
    <x v="8"/>
    <n v="2026"/>
    <n v="5"/>
    <s v="USD"/>
    <n v="-29.088958680000001"/>
    <m/>
    <n v="-29.088958680000001"/>
    <x v="4"/>
    <n v="1"/>
    <m/>
  </r>
  <r>
    <x v="17"/>
    <x v="311"/>
    <x v="42"/>
    <s v="Brazil"/>
    <x v="2"/>
    <n v="40700"/>
    <s v="Revenues - Third Parties"/>
    <m/>
    <x v="23"/>
    <n v="2026"/>
    <n v="5"/>
    <s v="USD"/>
    <n v="-5465.9676992399991"/>
    <m/>
    <n v="-5465.9676992399991"/>
    <x v="4"/>
    <n v="1"/>
    <m/>
  </r>
  <r>
    <x v="19"/>
    <x v="500"/>
    <x v="50"/>
    <s v="Brazil"/>
    <x v="2"/>
    <n v="40700"/>
    <s v="Revenues - Third Parties"/>
    <m/>
    <x v="8"/>
    <n v="2026"/>
    <n v="5"/>
    <s v="USD"/>
    <n v="-1191.7690757999999"/>
    <m/>
    <n v="-1191.7690757999999"/>
    <x v="4"/>
    <n v="1"/>
    <m/>
  </r>
  <r>
    <x v="10"/>
    <x v="501"/>
    <x v="24"/>
    <s v="Brazil"/>
    <x v="2"/>
    <n v="40700"/>
    <s v="Revenues - Third Parties"/>
    <m/>
    <x v="8"/>
    <n v="2026"/>
    <n v="5"/>
    <s v="USD"/>
    <n v="-97.458205320000005"/>
    <m/>
    <n v="-97.458205320000005"/>
    <x v="4"/>
    <n v="1"/>
    <m/>
  </r>
  <r>
    <x v="10"/>
    <x v="502"/>
    <x v="24"/>
    <s v="Brazil"/>
    <x v="2"/>
    <n v="40700"/>
    <s v="Revenues - Third Parties"/>
    <m/>
    <x v="8"/>
    <n v="2026"/>
    <n v="5"/>
    <s v="USD"/>
    <n v="-368.90126891999995"/>
    <m/>
    <n v="-368.90126891999995"/>
    <x v="4"/>
    <n v="1"/>
    <m/>
  </r>
  <r>
    <x v="17"/>
    <x v="503"/>
    <x v="42"/>
    <s v="Brazil"/>
    <x v="2"/>
    <n v="40700"/>
    <s v="Revenues - Third Parties"/>
    <m/>
    <x v="23"/>
    <n v="2026"/>
    <n v="5"/>
    <s v="USD"/>
    <n v="-7245.9820382399994"/>
    <m/>
    <n v="-7245.9820382399994"/>
    <x v="4"/>
    <n v="1"/>
    <m/>
  </r>
  <r>
    <x v="10"/>
    <x v="443"/>
    <x v="24"/>
    <s v="Brazil"/>
    <x v="2"/>
    <n v="40700"/>
    <s v="Revenues - Third Parties"/>
    <m/>
    <x v="8"/>
    <n v="2026"/>
    <n v="5"/>
    <s v="USD"/>
    <n v="-12698.06332752"/>
    <m/>
    <n v="-12698.06332752"/>
    <x v="4"/>
    <n v="1"/>
    <m/>
  </r>
  <r>
    <x v="10"/>
    <x v="504"/>
    <x v="24"/>
    <s v="Brazil"/>
    <x v="2"/>
    <n v="40700"/>
    <s v="Revenues - Third Parties"/>
    <m/>
    <x v="8"/>
    <n v="2026"/>
    <n v="5"/>
    <s v="USD"/>
    <n v="-635.90975315999992"/>
    <m/>
    <n v="-635.90975315999992"/>
    <x v="4"/>
    <n v="1"/>
    <m/>
  </r>
  <r>
    <x v="0"/>
    <x v="505"/>
    <x v="29"/>
    <s v="Brazil"/>
    <x v="2"/>
    <n v="40700"/>
    <s v="Revenues - Third Parties"/>
    <m/>
    <x v="8"/>
    <n v="2026"/>
    <n v="5"/>
    <s v="USD"/>
    <n v="-1996.7936119199999"/>
    <m/>
    <n v="-1996.7936119199999"/>
    <x v="4"/>
    <n v="1"/>
    <m/>
  </r>
  <r>
    <x v="12"/>
    <x v="506"/>
    <x v="28"/>
    <s v="Brazil"/>
    <x v="2"/>
    <n v="40700"/>
    <s v="Revenues - Third Parties"/>
    <m/>
    <x v="8"/>
    <n v="2026"/>
    <n v="5"/>
    <s v="USD"/>
    <n v="-2099.67923088"/>
    <m/>
    <n v="-2099.67923088"/>
    <x v="4"/>
    <n v="1"/>
    <m/>
  </r>
  <r>
    <x v="10"/>
    <x v="507"/>
    <x v="24"/>
    <s v="Brazil"/>
    <x v="2"/>
    <n v="40700"/>
    <s v="Revenues - Third Parties"/>
    <m/>
    <x v="8"/>
    <n v="2026"/>
    <n v="5"/>
    <s v="USD"/>
    <n v="-16275.12098328"/>
    <m/>
    <n v="-16275.12098328"/>
    <x v="4"/>
    <n v="1"/>
    <m/>
  </r>
  <r>
    <x v="10"/>
    <x v="508"/>
    <x v="24"/>
    <s v="Brazil"/>
    <x v="2"/>
    <n v="40700"/>
    <s v="Revenues - Third Parties"/>
    <m/>
    <x v="8"/>
    <n v="2026"/>
    <n v="5"/>
    <s v="USD"/>
    <n v="-143.59061807999998"/>
    <m/>
    <n v="-143.59061807999998"/>
    <x v="4"/>
    <n v="1"/>
    <m/>
  </r>
  <r>
    <x v="10"/>
    <x v="509"/>
    <x v="24"/>
    <s v="Brazil"/>
    <x v="2"/>
    <n v="40700"/>
    <s v="Revenues - Third Parties"/>
    <m/>
    <x v="8"/>
    <n v="2026"/>
    <n v="5"/>
    <s v="USD"/>
    <n v="-1549.6309443600001"/>
    <m/>
    <n v="-1549.6309443600001"/>
    <x v="4"/>
    <n v="1"/>
    <m/>
  </r>
  <r>
    <x v="17"/>
    <x v="314"/>
    <x v="42"/>
    <s v="Brazil"/>
    <x v="2"/>
    <n v="40700"/>
    <s v="Revenues - Third Parties"/>
    <m/>
    <x v="23"/>
    <n v="2026"/>
    <n v="5"/>
    <s v="USD"/>
    <n v="-44017.476694200006"/>
    <m/>
    <n v="-44017.476694200006"/>
    <x v="4"/>
    <n v="1"/>
    <m/>
  </r>
  <r>
    <x v="1"/>
    <x v="510"/>
    <x v="1"/>
    <s v="Brazil"/>
    <x v="2"/>
    <n v="40700"/>
    <s v="Revenues - Third Parties"/>
    <m/>
    <x v="8"/>
    <n v="2026"/>
    <n v="5"/>
    <s v="USD"/>
    <n v="-2636.8411798799998"/>
    <m/>
    <n v="-2636.8411798799998"/>
    <x v="4"/>
    <n v="1"/>
    <m/>
  </r>
  <r>
    <x v="10"/>
    <x v="511"/>
    <x v="24"/>
    <s v="Brazil"/>
    <x v="2"/>
    <n v="40700"/>
    <s v="Revenues - Third Parties"/>
    <m/>
    <x v="8"/>
    <n v="2026"/>
    <n v="5"/>
    <s v="USD"/>
    <n v="-460.84520268"/>
    <m/>
    <n v="-460.84520268"/>
    <x v="4"/>
    <n v="1"/>
    <m/>
  </r>
  <r>
    <x v="8"/>
    <x v="512"/>
    <x v="18"/>
    <s v="Brazil"/>
    <x v="2"/>
    <n v="40700"/>
    <s v="Revenues - Third Parties"/>
    <m/>
    <x v="8"/>
    <n v="2026"/>
    <n v="5"/>
    <s v="USD"/>
    <n v="-3688.2430315199995"/>
    <m/>
    <n v="-3688.2430315199995"/>
    <x v="4"/>
    <n v="1"/>
    <m/>
  </r>
  <r>
    <x v="10"/>
    <x v="444"/>
    <x v="24"/>
    <s v="Brazil"/>
    <x v="2"/>
    <n v="40700"/>
    <s v="Revenues - Third Parties"/>
    <m/>
    <x v="8"/>
    <n v="2026"/>
    <n v="5"/>
    <s v="USD"/>
    <n v="-8838.7741306799981"/>
    <m/>
    <n v="-8838.7741306799981"/>
    <x v="4"/>
    <n v="1"/>
    <m/>
  </r>
  <r>
    <x v="17"/>
    <x v="513"/>
    <x v="42"/>
    <s v="Brazil"/>
    <x v="2"/>
    <n v="40700"/>
    <s v="Revenues - Third Parties"/>
    <m/>
    <x v="23"/>
    <n v="2026"/>
    <n v="5"/>
    <s v="USD"/>
    <n v="-10532.65315932"/>
    <m/>
    <n v="-10532.65315932"/>
    <x v="4"/>
    <n v="1"/>
    <m/>
  </r>
  <r>
    <x v="10"/>
    <x v="514"/>
    <x v="24"/>
    <s v="Brazil"/>
    <x v="2"/>
    <n v="40700"/>
    <s v="Revenues - Third Parties"/>
    <m/>
    <x v="8"/>
    <n v="2026"/>
    <n v="5"/>
    <s v="USD"/>
    <n v="-1477.33620228"/>
    <m/>
    <n v="-1477.33620228"/>
    <x v="4"/>
    <n v="1"/>
    <m/>
  </r>
  <r>
    <x v="10"/>
    <x v="515"/>
    <x v="24"/>
    <s v="Brazil"/>
    <x v="2"/>
    <n v="40700"/>
    <s v="Revenues - Third Parties"/>
    <m/>
    <x v="8"/>
    <n v="2026"/>
    <n v="5"/>
    <s v="USD"/>
    <n v="-34471.752682679995"/>
    <m/>
    <n v="-34471.752682679995"/>
    <x v="4"/>
    <n v="1"/>
    <m/>
  </r>
  <r>
    <x v="20"/>
    <x v="516"/>
    <x v="51"/>
    <s v="Brazil"/>
    <x v="2"/>
    <n v="40700"/>
    <s v="Revenues - Third Parties"/>
    <m/>
    <x v="8"/>
    <n v="2026"/>
    <n v="5"/>
    <s v="USD"/>
    <n v="-1090.0367369999999"/>
    <m/>
    <n v="-1090.0367369999999"/>
    <x v="4"/>
    <n v="1"/>
    <m/>
  </r>
  <r>
    <x v="1"/>
    <x v="81"/>
    <x v="1"/>
    <s v="Brazil"/>
    <x v="2"/>
    <n v="40700"/>
    <s v="Revenues - Third Parties"/>
    <m/>
    <x v="8"/>
    <n v="2026"/>
    <n v="5"/>
    <s v="USD"/>
    <n v="-75.342007439999989"/>
    <m/>
    <n v="-75.342007439999989"/>
    <x v="4"/>
    <n v="1"/>
    <m/>
  </r>
  <r>
    <x v="3"/>
    <x v="517"/>
    <x v="4"/>
    <s v="Brazil"/>
    <x v="2"/>
    <n v="40700"/>
    <s v="Revenues - Third Parties"/>
    <m/>
    <x v="86"/>
    <n v="2026"/>
    <n v="5"/>
    <s v="USD"/>
    <n v="-36.863948879999995"/>
    <m/>
    <n v="-36.863948879999995"/>
    <x v="4"/>
    <n v="1"/>
    <m/>
  </r>
  <r>
    <x v="17"/>
    <x v="518"/>
    <x v="42"/>
    <s v="Brazil"/>
    <x v="2"/>
    <n v="40700"/>
    <s v="Revenues - Third Parties"/>
    <m/>
    <x v="23"/>
    <n v="2026"/>
    <n v="5"/>
    <s v="USD"/>
    <n v="-1064.3436817200002"/>
    <m/>
    <n v="-1064.3436817200002"/>
    <x v="4"/>
    <n v="1"/>
    <m/>
  </r>
  <r>
    <x v="1"/>
    <x v="5"/>
    <x v="1"/>
    <s v="Brazil"/>
    <x v="2"/>
    <n v="40700"/>
    <s v="Revenues - Third Parties"/>
    <m/>
    <x v="8"/>
    <n v="2026"/>
    <n v="5"/>
    <s v="USD"/>
    <n v="-3086.02811952"/>
    <m/>
    <n v="-3086.02811952"/>
    <x v="4"/>
    <n v="1"/>
    <m/>
  </r>
  <r>
    <x v="3"/>
    <x v="85"/>
    <x v="4"/>
    <s v="Brazil"/>
    <x v="2"/>
    <n v="40700"/>
    <s v="Revenues - Third Parties"/>
    <m/>
    <x v="8"/>
    <n v="2026"/>
    <n v="5"/>
    <s v="USD"/>
    <n v="-1687.4901460799999"/>
    <m/>
    <n v="-1687.4901460799999"/>
    <x v="4"/>
    <n v="1"/>
    <m/>
  </r>
  <r>
    <x v="0"/>
    <x v="6"/>
    <x v="3"/>
    <s v="Brazil"/>
    <x v="2"/>
    <n v="40700"/>
    <s v="Revenues - Third Parties"/>
    <m/>
    <x v="23"/>
    <n v="2026"/>
    <n v="5"/>
    <s v="USD"/>
    <n v="-2384.7433052400002"/>
    <m/>
    <n v="-2384.7433052400002"/>
    <x v="4"/>
    <n v="1"/>
    <m/>
  </r>
  <r>
    <x v="17"/>
    <x v="519"/>
    <x v="42"/>
    <s v="Brazil"/>
    <x v="2"/>
    <n v="40700"/>
    <s v="Revenues - Third Parties"/>
    <m/>
    <x v="8"/>
    <n v="2026"/>
    <n v="5"/>
    <s v="USD"/>
    <n v="-1546.3255179600001"/>
    <m/>
    <n v="-1546.3255179600001"/>
    <x v="4"/>
    <n v="1"/>
    <m/>
  </r>
  <r>
    <x v="10"/>
    <x v="445"/>
    <x v="24"/>
    <s v="Brazil"/>
    <x v="2"/>
    <n v="40700"/>
    <s v="Revenues - Third Parties"/>
    <m/>
    <x v="8"/>
    <n v="2026"/>
    <n v="5"/>
    <s v="USD"/>
    <n v="-14389.04226672"/>
    <m/>
    <n v="-14389.04226672"/>
    <x v="4"/>
    <n v="1"/>
    <m/>
  </r>
  <r>
    <x v="21"/>
    <x v="520"/>
    <x v="52"/>
    <s v="Brazil"/>
    <x v="2"/>
    <n v="40700"/>
    <s v="Revenues - Third Parties"/>
    <m/>
    <x v="8"/>
    <n v="2026"/>
    <n v="5"/>
    <s v="USD"/>
    <n v="-637.87129451999999"/>
    <m/>
    <n v="-637.87129451999999"/>
    <x v="4"/>
    <n v="1"/>
    <m/>
  </r>
  <r>
    <x v="3"/>
    <x v="8"/>
    <x v="4"/>
    <s v="Brazil"/>
    <x v="2"/>
    <n v="40700"/>
    <s v="Revenues - Third Parties"/>
    <m/>
    <x v="8"/>
    <n v="2026"/>
    <n v="5"/>
    <s v="USD"/>
    <n v="-1784.9314623599998"/>
    <m/>
    <n v="-1784.9314623599998"/>
    <x v="4"/>
    <n v="1"/>
    <m/>
  </r>
  <r>
    <x v="0"/>
    <x v="88"/>
    <x v="29"/>
    <s v="Brazil"/>
    <x v="2"/>
    <n v="40700"/>
    <s v="Revenues - Third Parties"/>
    <m/>
    <x v="8"/>
    <n v="2026"/>
    <n v="5"/>
    <s v="USD"/>
    <n v="-5274.9743713200005"/>
    <m/>
    <n v="-5274.9743713200005"/>
    <x v="4"/>
    <n v="1"/>
    <m/>
  </r>
  <r>
    <x v="1"/>
    <x v="521"/>
    <x v="1"/>
    <s v="Brazil"/>
    <x v="2"/>
    <n v="40700"/>
    <s v="Revenues - Third Parties"/>
    <m/>
    <x v="8"/>
    <n v="2026"/>
    <n v="5"/>
    <s v="USD"/>
    <n v="-3589.6110379200004"/>
    <m/>
    <n v="-3589.6110379200004"/>
    <x v="4"/>
    <n v="1"/>
    <m/>
  </r>
  <r>
    <x v="1"/>
    <x v="522"/>
    <x v="1"/>
    <s v="Brazil"/>
    <x v="2"/>
    <n v="40700"/>
    <s v="Revenues - Third Parties"/>
    <m/>
    <x v="8"/>
    <n v="2026"/>
    <n v="5"/>
    <s v="USD"/>
    <n v="-25.210511279999999"/>
    <m/>
    <n v="-25.210511279999999"/>
    <x v="4"/>
    <n v="1"/>
    <m/>
  </r>
  <r>
    <x v="3"/>
    <x v="523"/>
    <x v="4"/>
    <s v="Brazil"/>
    <x v="2"/>
    <n v="40700"/>
    <s v="Revenues - Third Parties"/>
    <m/>
    <x v="8"/>
    <n v="2026"/>
    <n v="5"/>
    <s v="USD"/>
    <n v="-16.948151640000003"/>
    <m/>
    <n v="-16.948151640000003"/>
    <x v="4"/>
    <n v="1"/>
    <m/>
  </r>
  <r>
    <x v="1"/>
    <x v="9"/>
    <x v="1"/>
    <s v="Brazil"/>
    <x v="2"/>
    <n v="40700"/>
    <s v="Revenues - Third Parties"/>
    <m/>
    <x v="8"/>
    <n v="2026"/>
    <n v="5"/>
    <s v="USD"/>
    <n v="-1799.4162268800003"/>
    <m/>
    <n v="-1799.4162268800003"/>
    <x v="4"/>
    <n v="1"/>
    <m/>
  </r>
  <r>
    <x v="1"/>
    <x v="89"/>
    <x v="1"/>
    <s v="Brazil"/>
    <x v="2"/>
    <n v="40700"/>
    <s v="Revenues - Third Parties"/>
    <m/>
    <x v="8"/>
    <n v="2026"/>
    <n v="5"/>
    <s v="USD"/>
    <n v="-108.01988712000001"/>
    <m/>
    <n v="-108.01988712000001"/>
    <x v="4"/>
    <n v="1"/>
    <m/>
  </r>
  <r>
    <x v="0"/>
    <x v="524"/>
    <x v="53"/>
    <s v="Brazil"/>
    <x v="2"/>
    <n v="40700"/>
    <s v="Revenues - Third Parties"/>
    <m/>
    <x v="8"/>
    <n v="2026"/>
    <n v="5"/>
    <s v="USD"/>
    <n v="-33.430648320000003"/>
    <m/>
    <n v="-33.430648320000003"/>
    <x v="4"/>
    <n v="1"/>
    <m/>
  </r>
  <r>
    <x v="17"/>
    <x v="322"/>
    <x v="42"/>
    <s v="Brazil"/>
    <x v="2"/>
    <n v="40700"/>
    <s v="Revenues - Third Parties"/>
    <m/>
    <x v="8"/>
    <n v="2026"/>
    <n v="5"/>
    <s v="USD"/>
    <n v="-5164.5393514800007"/>
    <m/>
    <n v="-5164.5393514800007"/>
    <x v="4"/>
    <n v="1"/>
    <m/>
  </r>
  <r>
    <x v="1"/>
    <x v="90"/>
    <x v="1"/>
    <s v="Brazil"/>
    <x v="2"/>
    <n v="40700"/>
    <s v="Revenues - Third Parties"/>
    <m/>
    <x v="8"/>
    <n v="2026"/>
    <n v="5"/>
    <s v="USD"/>
    <n v="-9.0778590000000001"/>
    <m/>
    <n v="-9.0778590000000001"/>
    <x v="4"/>
    <n v="1"/>
    <m/>
  </r>
  <r>
    <x v="10"/>
    <x v="525"/>
    <x v="24"/>
    <s v="Brazil"/>
    <x v="2"/>
    <n v="40700"/>
    <s v="Revenues - Third Parties"/>
    <m/>
    <x v="8"/>
    <n v="2026"/>
    <n v="5"/>
    <s v="USD"/>
    <n v="-961.91165411999998"/>
    <m/>
    <n v="-961.91165411999998"/>
    <x v="4"/>
    <n v="1"/>
    <m/>
  </r>
  <r>
    <x v="3"/>
    <x v="10"/>
    <x v="4"/>
    <s v="Brazil"/>
    <x v="2"/>
    <n v="40700"/>
    <s v="Revenues - Third Parties"/>
    <m/>
    <x v="8"/>
    <n v="2026"/>
    <n v="5"/>
    <s v="USD"/>
    <n v="-2367.2269580399998"/>
    <m/>
    <n v="-2367.2269580399998"/>
    <x v="4"/>
    <n v="1"/>
    <m/>
  </r>
  <r>
    <x v="2"/>
    <x v="526"/>
    <x v="2"/>
    <s v="Brazil"/>
    <x v="2"/>
    <n v="40700"/>
    <s v="Revenues - Third Parties"/>
    <m/>
    <x v="8"/>
    <n v="2026"/>
    <n v="5"/>
    <s v="USD"/>
    <n v="-2860.9732170000002"/>
    <m/>
    <n v="-2860.9732170000002"/>
    <x v="4"/>
    <n v="1"/>
    <m/>
  </r>
  <r>
    <x v="1"/>
    <x v="91"/>
    <x v="1"/>
    <s v="Brazil"/>
    <x v="2"/>
    <n v="40700"/>
    <s v="Revenues - Third Parties"/>
    <m/>
    <x v="8"/>
    <n v="2026"/>
    <n v="5"/>
    <s v="USD"/>
    <n v="-393.70523688000003"/>
    <m/>
    <n v="-393.70523688000003"/>
    <x v="4"/>
    <n v="1"/>
    <m/>
  </r>
  <r>
    <x v="10"/>
    <x v="527"/>
    <x v="24"/>
    <s v="Brazil"/>
    <x v="2"/>
    <n v="40700"/>
    <s v="Revenues - Third Parties"/>
    <m/>
    <x v="8"/>
    <n v="2026"/>
    <n v="5"/>
    <s v="USD"/>
    <n v="-3953.1247030799996"/>
    <m/>
    <n v="-3953.1247030799996"/>
    <x v="4"/>
    <n v="1"/>
    <m/>
  </r>
  <r>
    <x v="1"/>
    <x v="528"/>
    <x v="1"/>
    <s v="Brazil"/>
    <x v="2"/>
    <n v="40700"/>
    <s v="Revenues - Third Parties"/>
    <m/>
    <x v="8"/>
    <n v="2026"/>
    <n v="5"/>
    <s v="USD"/>
    <n v="-2102.6734164"/>
    <m/>
    <n v="-2102.6734164"/>
    <x v="4"/>
    <n v="1"/>
    <m/>
  </r>
  <r>
    <x v="10"/>
    <x v="529"/>
    <x v="24"/>
    <s v="Brazil"/>
    <x v="2"/>
    <n v="40700"/>
    <s v="Revenues - Third Parties"/>
    <m/>
    <x v="8"/>
    <n v="2026"/>
    <n v="5"/>
    <s v="USD"/>
    <n v="-693.61960283999997"/>
    <m/>
    <n v="-693.61960283999997"/>
    <x v="4"/>
    <n v="1"/>
    <m/>
  </r>
  <r>
    <x v="1"/>
    <x v="93"/>
    <x v="1"/>
    <s v="Brazil"/>
    <x v="2"/>
    <n v="40700"/>
    <s v="Revenues - Third Parties"/>
    <m/>
    <x v="8"/>
    <n v="2026"/>
    <n v="5"/>
    <s v="USD"/>
    <n v="-330.32428883999995"/>
    <m/>
    <n v="-330.32428883999995"/>
    <x v="4"/>
    <n v="1"/>
    <m/>
  </r>
  <r>
    <x v="10"/>
    <x v="530"/>
    <x v="24"/>
    <s v="Brazil"/>
    <x v="2"/>
    <n v="40700"/>
    <s v="Revenues - Third Parties"/>
    <m/>
    <x v="8"/>
    <n v="2026"/>
    <n v="5"/>
    <s v="USD"/>
    <n v="-6305.2202876399997"/>
    <m/>
    <n v="-6305.2202876399997"/>
    <x v="4"/>
    <n v="1"/>
    <m/>
  </r>
  <r>
    <x v="1"/>
    <x v="531"/>
    <x v="1"/>
    <s v="Brazil"/>
    <x v="2"/>
    <n v="40700"/>
    <s v="Revenues - Third Parties"/>
    <m/>
    <x v="8"/>
    <n v="2026"/>
    <n v="5"/>
    <s v="USD"/>
    <n v="-184.39212600000002"/>
    <m/>
    <n v="-184.39212600000002"/>
    <x v="4"/>
    <n v="1"/>
    <m/>
  </r>
  <r>
    <x v="1"/>
    <x v="532"/>
    <x v="1"/>
    <s v="Brazil"/>
    <x v="2"/>
    <n v="40700"/>
    <s v="Revenues - Third Parties"/>
    <m/>
    <x v="8"/>
    <n v="2026"/>
    <n v="5"/>
    <s v="USD"/>
    <n v="-1435.357287"/>
    <m/>
    <n v="-1435.357287"/>
    <x v="4"/>
    <n v="1"/>
    <m/>
  </r>
  <r>
    <x v="22"/>
    <x v="533"/>
    <x v="54"/>
    <s v="Brazil"/>
    <x v="2"/>
    <n v="40700"/>
    <s v="Revenues - Third Parties"/>
    <m/>
    <x v="8"/>
    <n v="2026"/>
    <n v="5"/>
    <s v="USD"/>
    <n v="-1982.7612324000002"/>
    <m/>
    <n v="-1982.7612324000002"/>
    <x v="4"/>
    <n v="1"/>
    <m/>
  </r>
  <r>
    <x v="17"/>
    <x v="324"/>
    <x v="42"/>
    <s v="Brazil"/>
    <x v="2"/>
    <n v="40700"/>
    <s v="Revenues - Third Parties"/>
    <m/>
    <x v="8"/>
    <n v="2026"/>
    <n v="5"/>
    <s v="USD"/>
    <n v="-182.823858"/>
    <m/>
    <n v="-182.823858"/>
    <x v="4"/>
    <n v="1"/>
    <m/>
  </r>
  <r>
    <x v="17"/>
    <x v="325"/>
    <x v="42"/>
    <s v="Brazil"/>
    <x v="2"/>
    <n v="40700"/>
    <s v="Revenues - Third Parties"/>
    <m/>
    <x v="23"/>
    <n v="2026"/>
    <n v="5"/>
    <s v="USD"/>
    <n v="-16238.337860520003"/>
    <m/>
    <n v="-16238.337860520003"/>
    <x v="4"/>
    <n v="1"/>
    <m/>
  </r>
  <r>
    <x v="17"/>
    <x v="327"/>
    <x v="42"/>
    <s v="Brazil"/>
    <x v="2"/>
    <n v="40700"/>
    <s v="Revenues - Third Parties"/>
    <m/>
    <x v="23"/>
    <n v="2026"/>
    <n v="5"/>
    <s v="USD"/>
    <n v="-1393.4772932399999"/>
    <m/>
    <n v="-1393.4772932399999"/>
    <x v="4"/>
    <n v="1"/>
    <m/>
  </r>
  <r>
    <x v="1"/>
    <x v="98"/>
    <x v="1"/>
    <s v="Brazil"/>
    <x v="2"/>
    <n v="40700"/>
    <s v="Revenues - Third Parties"/>
    <m/>
    <x v="8"/>
    <n v="2026"/>
    <n v="5"/>
    <s v="USD"/>
    <n v="-4012.0529763599993"/>
    <m/>
    <n v="-4012.0529763599993"/>
    <x v="4"/>
    <n v="1"/>
    <m/>
  </r>
  <r>
    <x v="1"/>
    <x v="534"/>
    <x v="1"/>
    <s v="Brazil"/>
    <x v="2"/>
    <n v="40700"/>
    <s v="Revenues - Third Parties"/>
    <m/>
    <x v="8"/>
    <n v="2026"/>
    <n v="5"/>
    <s v="USD"/>
    <n v="-2405.51320536"/>
    <m/>
    <n v="-2405.51320536"/>
    <x v="4"/>
    <n v="1"/>
    <m/>
  </r>
  <r>
    <x v="1"/>
    <x v="535"/>
    <x v="1"/>
    <s v="Brazil"/>
    <x v="2"/>
    <n v="40700"/>
    <s v="Revenues - Third Parties"/>
    <m/>
    <x v="8"/>
    <n v="2026"/>
    <n v="5"/>
    <s v="USD"/>
    <n v="-315.65736396"/>
    <m/>
    <n v="-315.65736396"/>
    <x v="4"/>
    <n v="1"/>
    <m/>
  </r>
  <r>
    <x v="1"/>
    <x v="99"/>
    <x v="1"/>
    <s v="Brazil"/>
    <x v="2"/>
    <n v="40700"/>
    <s v="Revenues - Third Parties"/>
    <m/>
    <x v="8"/>
    <n v="2026"/>
    <n v="5"/>
    <s v="USD"/>
    <n v="-864.82621403999985"/>
    <m/>
    <n v="-864.82621403999985"/>
    <x v="4"/>
    <n v="1"/>
    <m/>
  </r>
  <r>
    <x v="1"/>
    <x v="536"/>
    <x v="1"/>
    <s v="Brazil"/>
    <x v="2"/>
    <n v="40700"/>
    <s v="Revenues - Third Parties"/>
    <m/>
    <x v="8"/>
    <n v="2026"/>
    <n v="5"/>
    <s v="USD"/>
    <n v="-218.46455783999997"/>
    <m/>
    <n v="-218.46455783999997"/>
    <x v="4"/>
    <n v="1"/>
    <m/>
  </r>
  <r>
    <x v="10"/>
    <x v="537"/>
    <x v="24"/>
    <s v="Brazil"/>
    <x v="2"/>
    <n v="40700"/>
    <s v="Revenues - Third Parties"/>
    <m/>
    <x v="8"/>
    <n v="2026"/>
    <n v="5"/>
    <s v="USD"/>
    <n v="-1222.8231949199999"/>
    <m/>
    <n v="-1222.8231949199999"/>
    <x v="4"/>
    <n v="1"/>
    <m/>
  </r>
  <r>
    <x v="1"/>
    <x v="100"/>
    <x v="1"/>
    <s v="Brazil"/>
    <x v="2"/>
    <n v="40700"/>
    <s v="Revenues - Third Parties"/>
    <m/>
    <x v="8"/>
    <n v="2026"/>
    <n v="5"/>
    <s v="USD"/>
    <n v="-302.99420304"/>
    <m/>
    <n v="-302.99420304"/>
    <x v="4"/>
    <n v="1"/>
    <m/>
  </r>
  <r>
    <x v="10"/>
    <x v="538"/>
    <x v="24"/>
    <s v="Brazil"/>
    <x v="2"/>
    <n v="40700"/>
    <s v="Revenues - Third Parties"/>
    <m/>
    <x v="8"/>
    <n v="2026"/>
    <n v="5"/>
    <s v="USD"/>
    <n v="-2336.3272529999999"/>
    <m/>
    <n v="-2336.3272529999999"/>
    <x v="4"/>
    <n v="1"/>
    <m/>
  </r>
  <r>
    <x v="1"/>
    <x v="101"/>
    <x v="1"/>
    <s v="Brazil"/>
    <x v="2"/>
    <n v="40700"/>
    <s v="Revenues - Third Parties"/>
    <m/>
    <x v="8"/>
    <n v="2026"/>
    <n v="5"/>
    <s v="USD"/>
    <n v="-7247.7698637599988"/>
    <m/>
    <n v="-7247.7698637599988"/>
    <x v="4"/>
    <n v="1"/>
    <m/>
  </r>
  <r>
    <x v="10"/>
    <x v="102"/>
    <x v="24"/>
    <s v="Brazil"/>
    <x v="2"/>
    <n v="40700"/>
    <s v="Revenues - Third Parties"/>
    <m/>
    <x v="8"/>
    <n v="2026"/>
    <n v="5"/>
    <s v="USD"/>
    <n v="-511.65587952000004"/>
    <m/>
    <n v="-511.65587952000004"/>
    <x v="4"/>
    <n v="1"/>
    <m/>
  </r>
  <r>
    <x v="10"/>
    <x v="539"/>
    <x v="24"/>
    <s v="Brazil"/>
    <x v="2"/>
    <n v="40700"/>
    <s v="Revenues - Third Parties"/>
    <m/>
    <x v="8"/>
    <n v="2026"/>
    <n v="5"/>
    <s v="USD"/>
    <n v="-791.84746583999993"/>
    <m/>
    <n v="-791.84746583999993"/>
    <x v="4"/>
    <n v="1"/>
    <m/>
  </r>
  <r>
    <x v="1"/>
    <x v="105"/>
    <x v="1"/>
    <s v="Brazil"/>
    <x v="2"/>
    <n v="40700"/>
    <s v="Revenues - Third Parties"/>
    <m/>
    <x v="8"/>
    <n v="2026"/>
    <n v="5"/>
    <s v="USD"/>
    <n v="-451.10625840000006"/>
    <m/>
    <n v="-451.10625840000006"/>
    <x v="4"/>
    <n v="1"/>
    <m/>
  </r>
  <r>
    <x v="3"/>
    <x v="540"/>
    <x v="4"/>
    <s v="Brazil"/>
    <x v="2"/>
    <n v="40700"/>
    <s v="Revenues - Third Parties"/>
    <m/>
    <x v="8"/>
    <n v="2026"/>
    <n v="5"/>
    <s v="USD"/>
    <n v="-2804.2755033600001"/>
    <m/>
    <n v="-2804.2755033600001"/>
    <x v="4"/>
    <n v="1"/>
    <m/>
  </r>
  <r>
    <x v="2"/>
    <x v="541"/>
    <x v="2"/>
    <s v="Brazil"/>
    <x v="2"/>
    <n v="40700"/>
    <s v="Revenues - Third Parties"/>
    <m/>
    <x v="8"/>
    <n v="2026"/>
    <n v="5"/>
    <s v="USD"/>
    <n v="-1869.3223761599997"/>
    <m/>
    <n v="-1869.3223761599997"/>
    <x v="4"/>
    <n v="1"/>
    <m/>
  </r>
  <r>
    <x v="22"/>
    <x v="542"/>
    <x v="54"/>
    <s v="Brazil"/>
    <x v="2"/>
    <n v="40700"/>
    <s v="Revenues - Third Parties"/>
    <m/>
    <x v="8"/>
    <n v="2026"/>
    <n v="5"/>
    <s v="USD"/>
    <n v="-85.682925359999999"/>
    <m/>
    <n v="-85.682925359999999"/>
    <x v="4"/>
    <n v="1"/>
    <m/>
  </r>
  <r>
    <x v="0"/>
    <x v="543"/>
    <x v="48"/>
    <s v="Brazil"/>
    <x v="2"/>
    <n v="40700"/>
    <s v="Revenues - Third Parties"/>
    <m/>
    <x v="8"/>
    <n v="2026"/>
    <n v="5"/>
    <s v="USD"/>
    <n v="-92.407175999999993"/>
    <m/>
    <n v="-92.407175999999993"/>
    <x v="4"/>
    <n v="1"/>
    <m/>
  </r>
  <r>
    <x v="10"/>
    <x v="447"/>
    <x v="24"/>
    <s v="Brazil"/>
    <x v="2"/>
    <n v="40700"/>
    <s v="Revenues - Third Parties"/>
    <m/>
    <x v="8"/>
    <n v="2026"/>
    <n v="5"/>
    <s v="USD"/>
    <n v="-678.34949796000012"/>
    <m/>
    <n v="-678.34949796000012"/>
    <x v="4"/>
    <n v="1"/>
    <m/>
  </r>
  <r>
    <x v="3"/>
    <x v="13"/>
    <x v="4"/>
    <s v="Brazil"/>
    <x v="2"/>
    <n v="40700"/>
    <s v="Revenues - Third Parties"/>
    <m/>
    <x v="8"/>
    <n v="2026"/>
    <n v="5"/>
    <s v="USD"/>
    <n v="-648.0626238000001"/>
    <m/>
    <n v="-648.0626238000001"/>
    <x v="4"/>
    <n v="1"/>
    <m/>
  </r>
  <r>
    <x v="10"/>
    <x v="544"/>
    <x v="24"/>
    <s v="Brazil"/>
    <x v="2"/>
    <n v="40700"/>
    <s v="Revenues - Third Parties"/>
    <m/>
    <x v="8"/>
    <n v="2026"/>
    <n v="5"/>
    <s v="USD"/>
    <n v="-1194.5461165200002"/>
    <m/>
    <n v="-1194.5461165200002"/>
    <x v="4"/>
    <n v="1"/>
    <m/>
  </r>
  <r>
    <x v="10"/>
    <x v="545"/>
    <x v="24"/>
    <s v="Brazil"/>
    <x v="2"/>
    <n v="40700"/>
    <s v="Revenues - Third Parties"/>
    <m/>
    <x v="8"/>
    <n v="2026"/>
    <n v="5"/>
    <s v="USD"/>
    <n v="-1387.32485724"/>
    <m/>
    <n v="-1387.32485724"/>
    <x v="4"/>
    <n v="1"/>
    <m/>
  </r>
  <r>
    <x v="1"/>
    <x v="546"/>
    <x v="1"/>
    <s v="Brazil"/>
    <x v="2"/>
    <n v="40700"/>
    <s v="Revenues - Third Parties"/>
    <m/>
    <x v="8"/>
    <n v="2026"/>
    <n v="5"/>
    <s v="USD"/>
    <n v="-75.121243559999996"/>
    <m/>
    <n v="-75.121243559999996"/>
    <x v="4"/>
    <n v="1"/>
    <m/>
  </r>
  <r>
    <x v="10"/>
    <x v="547"/>
    <x v="24"/>
    <s v="Brazil"/>
    <x v="2"/>
    <n v="40700"/>
    <s v="Revenues - Third Parties"/>
    <m/>
    <x v="8"/>
    <n v="2026"/>
    <n v="5"/>
    <s v="USD"/>
    <n v="-603.50812991999999"/>
    <m/>
    <n v="-603.50812991999999"/>
    <x v="4"/>
    <n v="1"/>
    <m/>
  </r>
  <r>
    <x v="3"/>
    <x v="15"/>
    <x v="4"/>
    <s v="Brazil"/>
    <x v="2"/>
    <n v="40700"/>
    <s v="Revenues - Third Parties"/>
    <m/>
    <x v="8"/>
    <n v="2026"/>
    <n v="5"/>
    <s v="USD"/>
    <n v="-10821.466600559999"/>
    <m/>
    <n v="-10821.466600559999"/>
    <x v="4"/>
    <n v="1"/>
    <m/>
  </r>
  <r>
    <x v="0"/>
    <x v="548"/>
    <x v="48"/>
    <s v="Brazil"/>
    <x v="2"/>
    <n v="40700"/>
    <s v="Revenues - Third Parties"/>
    <m/>
    <x v="8"/>
    <n v="2026"/>
    <n v="5"/>
    <s v="USD"/>
    <n v="-202.99902263999999"/>
    <m/>
    <n v="-202.99902263999999"/>
    <x v="4"/>
    <n v="1"/>
    <m/>
  </r>
  <r>
    <x v="1"/>
    <x v="108"/>
    <x v="1"/>
    <s v="Brazil"/>
    <x v="2"/>
    <n v="40700"/>
    <s v="Revenues - Third Parties"/>
    <m/>
    <x v="8"/>
    <n v="2026"/>
    <n v="5"/>
    <s v="USD"/>
    <n v="-4752.7797308400004"/>
    <m/>
    <n v="-4752.7797308400004"/>
    <x v="4"/>
    <n v="1"/>
    <m/>
  </r>
  <r>
    <x v="1"/>
    <x v="110"/>
    <x v="1"/>
    <s v="Brazil"/>
    <x v="2"/>
    <n v="40700"/>
    <s v="Revenues - Third Parties"/>
    <m/>
    <x v="8"/>
    <n v="2026"/>
    <n v="5"/>
    <s v="USD"/>
    <n v="-315.57291875999994"/>
    <m/>
    <n v="-315.57291875999994"/>
    <x v="4"/>
    <n v="1"/>
    <m/>
  </r>
  <r>
    <x v="0"/>
    <x v="549"/>
    <x v="48"/>
    <s v="Brazil"/>
    <x v="2"/>
    <n v="40700"/>
    <s v="Revenues - Third Parties"/>
    <m/>
    <x v="8"/>
    <n v="2026"/>
    <n v="5"/>
    <s v="USD"/>
    <n v="-3.2113303200000001"/>
    <m/>
    <n v="-3.2113303200000001"/>
    <x v="4"/>
    <n v="1"/>
    <m/>
  </r>
  <r>
    <x v="1"/>
    <x v="550"/>
    <x v="1"/>
    <s v="Brazil"/>
    <x v="2"/>
    <n v="40700"/>
    <s v="Revenues - Third Parties"/>
    <m/>
    <x v="8"/>
    <n v="2026"/>
    <n v="5"/>
    <s v="USD"/>
    <n v="-349.07836139999995"/>
    <m/>
    <n v="-349.07836139999995"/>
    <x v="4"/>
    <n v="1"/>
    <m/>
  </r>
  <r>
    <x v="1"/>
    <x v="551"/>
    <x v="1"/>
    <s v="Brazil"/>
    <x v="2"/>
    <n v="40700"/>
    <s v="Revenues - Third Parties"/>
    <m/>
    <x v="8"/>
    <n v="2026"/>
    <n v="5"/>
    <s v="USD"/>
    <n v="-201.20516531999999"/>
    <m/>
    <n v="-201.20516531999999"/>
    <x v="4"/>
    <n v="1"/>
    <m/>
  </r>
  <r>
    <x v="1"/>
    <x v="111"/>
    <x v="1"/>
    <s v="Brazil"/>
    <x v="2"/>
    <n v="40700"/>
    <s v="Revenues - Third Parties"/>
    <m/>
    <x v="8"/>
    <n v="2026"/>
    <n v="5"/>
    <s v="USD"/>
    <n v="-261.65707128000003"/>
    <m/>
    <n v="-261.65707128000003"/>
    <x v="4"/>
    <n v="1"/>
    <m/>
  </r>
  <r>
    <x v="1"/>
    <x v="114"/>
    <x v="1"/>
    <s v="Brazil"/>
    <x v="2"/>
    <n v="40700"/>
    <s v="Revenues - Third Parties"/>
    <m/>
    <x v="8"/>
    <n v="2026"/>
    <n v="5"/>
    <s v="USD"/>
    <n v="-607.95959831999994"/>
    <m/>
    <n v="-607.95959831999994"/>
    <x v="4"/>
    <n v="1"/>
    <m/>
  </r>
  <r>
    <x v="1"/>
    <x v="115"/>
    <x v="1"/>
    <s v="Brazil"/>
    <x v="2"/>
    <n v="40700"/>
    <s v="Revenues - Third Parties"/>
    <m/>
    <x v="8"/>
    <n v="2026"/>
    <n v="5"/>
    <s v="USD"/>
    <n v="-9399.9884853599979"/>
    <m/>
    <n v="-9399.9884853599979"/>
    <x v="4"/>
    <n v="1"/>
    <m/>
  </r>
  <r>
    <x v="1"/>
    <x v="552"/>
    <x v="1"/>
    <s v="Brazil"/>
    <x v="2"/>
    <n v="40700"/>
    <s v="Revenues - Third Parties"/>
    <m/>
    <x v="8"/>
    <n v="2026"/>
    <n v="5"/>
    <s v="USD"/>
    <n v="-76.915100879999997"/>
    <m/>
    <n v="-76.915100879999997"/>
    <x v="4"/>
    <n v="1"/>
    <m/>
  </r>
  <r>
    <x v="2"/>
    <x v="553"/>
    <x v="2"/>
    <s v="Brazil"/>
    <x v="2"/>
    <n v="40700"/>
    <s v="Revenues - Third Parties"/>
    <m/>
    <x v="8"/>
    <n v="2026"/>
    <n v="5"/>
    <s v="USD"/>
    <n v="-7978.1303667599996"/>
    <m/>
    <n v="-7978.1303667599996"/>
    <x v="4"/>
    <n v="1"/>
    <m/>
  </r>
  <r>
    <x v="17"/>
    <x v="554"/>
    <x v="42"/>
    <s v="Brazil"/>
    <x v="2"/>
    <n v="40700"/>
    <s v="Revenues - Third Parties"/>
    <m/>
    <x v="8"/>
    <n v="2026"/>
    <n v="5"/>
    <s v="USD"/>
    <n v="-2038.9462430399999"/>
    <m/>
    <n v="-2038.9462430399999"/>
    <x v="4"/>
    <n v="1"/>
    <m/>
  </r>
  <r>
    <x v="10"/>
    <x v="555"/>
    <x v="24"/>
    <s v="Brazil"/>
    <x v="2"/>
    <n v="40700"/>
    <s v="Revenues - Third Parties"/>
    <m/>
    <x v="8"/>
    <n v="2026"/>
    <n v="5"/>
    <s v="USD"/>
    <n v="-760.84522020000009"/>
    <m/>
    <n v="-760.84522020000009"/>
    <x v="4"/>
    <n v="1"/>
    <m/>
  </r>
  <r>
    <x v="1"/>
    <x v="556"/>
    <x v="1"/>
    <s v="Brazil"/>
    <x v="2"/>
    <n v="40700"/>
    <s v="Revenues - Third Parties"/>
    <m/>
    <x v="8"/>
    <n v="2026"/>
    <n v="5"/>
    <s v="USD"/>
    <n v="-9147.4961309999999"/>
    <m/>
    <n v="-9147.4961309999999"/>
    <x v="4"/>
    <n v="1"/>
    <m/>
  </r>
  <r>
    <x v="10"/>
    <x v="557"/>
    <x v="24"/>
    <s v="Brazil"/>
    <x v="2"/>
    <n v="40700"/>
    <s v="Revenues - Third Parties"/>
    <m/>
    <x v="8"/>
    <n v="2026"/>
    <n v="5"/>
    <s v="USD"/>
    <n v="-1902.4827998399999"/>
    <m/>
    <n v="-1902.4827998399999"/>
    <x v="4"/>
    <n v="1"/>
    <m/>
  </r>
  <r>
    <x v="0"/>
    <x v="17"/>
    <x v="8"/>
    <s v="Brazil"/>
    <x v="2"/>
    <n v="40700"/>
    <s v="Revenues - Third Parties"/>
    <m/>
    <x v="8"/>
    <n v="2026"/>
    <n v="5"/>
    <s v="USD"/>
    <n v="-6979.9470865200001"/>
    <m/>
    <n v="-6979.9470865200001"/>
    <x v="4"/>
    <n v="1"/>
    <m/>
  </r>
  <r>
    <x v="1"/>
    <x v="118"/>
    <x v="1"/>
    <s v="Brazil"/>
    <x v="2"/>
    <n v="40700"/>
    <s v="Revenues - Third Parties"/>
    <m/>
    <x v="8"/>
    <n v="2026"/>
    <n v="5"/>
    <s v="USD"/>
    <n v="-354.60831564"/>
    <m/>
    <n v="-354.60831564"/>
    <x v="4"/>
    <n v="1"/>
    <m/>
  </r>
  <r>
    <x v="17"/>
    <x v="333"/>
    <x v="42"/>
    <s v="Brazil"/>
    <x v="2"/>
    <n v="40700"/>
    <s v="Revenues - Third Parties"/>
    <m/>
    <x v="8"/>
    <n v="2026"/>
    <n v="5"/>
    <s v="USD"/>
    <n v="-3792.7680937199993"/>
    <m/>
    <n v="-3792.7680937199993"/>
    <x v="4"/>
    <n v="1"/>
    <m/>
  </r>
  <r>
    <x v="17"/>
    <x v="334"/>
    <x v="42"/>
    <s v="Brazil"/>
    <x v="2"/>
    <n v="40700"/>
    <s v="Revenues - Third Parties"/>
    <m/>
    <x v="8"/>
    <n v="2026"/>
    <n v="5"/>
    <s v="USD"/>
    <n v="-1661.3519439599997"/>
    <m/>
    <n v="-1661.3519439599997"/>
    <x v="4"/>
    <n v="1"/>
    <m/>
  </r>
  <r>
    <x v="1"/>
    <x v="558"/>
    <x v="1"/>
    <s v="Brazil"/>
    <x v="2"/>
    <n v="40700"/>
    <s v="Revenues - Third Parties"/>
    <m/>
    <x v="8"/>
    <n v="2026"/>
    <n v="5"/>
    <s v="USD"/>
    <n v="-9222.8067730799994"/>
    <m/>
    <n v="-9222.8067730799994"/>
    <x v="4"/>
    <n v="1"/>
    <m/>
  </r>
  <r>
    <x v="19"/>
    <x v="559"/>
    <x v="50"/>
    <s v="Brazil"/>
    <x v="2"/>
    <n v="40700"/>
    <s v="Revenues - Third Parties"/>
    <m/>
    <x v="8"/>
    <n v="2026"/>
    <n v="5"/>
    <s v="USD"/>
    <n v="-5263.7081752799995"/>
    <m/>
    <n v="-5263.7081752799995"/>
    <x v="4"/>
    <n v="1"/>
    <m/>
  </r>
  <r>
    <x v="12"/>
    <x v="560"/>
    <x v="28"/>
    <s v="Brazil"/>
    <x v="2"/>
    <n v="40700"/>
    <s v="Revenues - Third Parties"/>
    <m/>
    <x v="8"/>
    <n v="2026"/>
    <n v="5"/>
    <s v="USD"/>
    <n v="-388.85446331999998"/>
    <m/>
    <n v="-388.85446331999998"/>
    <x v="4"/>
    <n v="1"/>
    <m/>
  </r>
  <r>
    <x v="10"/>
    <x v="561"/>
    <x v="24"/>
    <s v="Brazil"/>
    <x v="2"/>
    <n v="40700"/>
    <s v="Revenues - Third Parties"/>
    <m/>
    <x v="8"/>
    <n v="2026"/>
    <n v="5"/>
    <s v="USD"/>
    <n v="-171.78445764"/>
    <m/>
    <n v="-171.78445764"/>
    <x v="4"/>
    <n v="1"/>
    <m/>
  </r>
  <r>
    <x v="1"/>
    <x v="121"/>
    <x v="1"/>
    <s v="Brazil"/>
    <x v="2"/>
    <n v="40700"/>
    <s v="Revenues - Third Parties"/>
    <m/>
    <x v="8"/>
    <n v="2026"/>
    <n v="5"/>
    <s v="USD"/>
    <n v="-1914.6332577599999"/>
    <m/>
    <n v="-1914.6332577599999"/>
    <x v="4"/>
    <n v="1"/>
    <m/>
  </r>
  <r>
    <x v="19"/>
    <x v="562"/>
    <x v="50"/>
    <s v="Brazil"/>
    <x v="2"/>
    <n v="40700"/>
    <s v="Revenues - Third Parties"/>
    <m/>
    <x v="8"/>
    <n v="2026"/>
    <n v="5"/>
    <s v="USD"/>
    <n v="-282.36062159999994"/>
    <m/>
    <n v="-282.36062159999994"/>
    <x v="4"/>
    <n v="1"/>
    <m/>
  </r>
  <r>
    <x v="19"/>
    <x v="563"/>
    <x v="50"/>
    <s v="Brazil"/>
    <x v="2"/>
    <n v="40700"/>
    <s v="Revenues - Third Parties"/>
    <m/>
    <x v="8"/>
    <n v="2026"/>
    <n v="5"/>
    <s v="USD"/>
    <n v="-671.03533727999991"/>
    <m/>
    <n v="-671.03533727999991"/>
    <x v="4"/>
    <n v="1"/>
    <m/>
  </r>
  <r>
    <x v="10"/>
    <x v="564"/>
    <x v="24"/>
    <s v="Brazil"/>
    <x v="2"/>
    <n v="40700"/>
    <s v="Revenues - Third Parties"/>
    <m/>
    <x v="8"/>
    <n v="2026"/>
    <n v="5"/>
    <s v="USD"/>
    <n v="-4545.6742587600002"/>
    <m/>
    <n v="-4545.6742587600002"/>
    <x v="4"/>
    <n v="1"/>
    <m/>
  </r>
  <r>
    <x v="1"/>
    <x v="123"/>
    <x v="1"/>
    <s v="Brazil"/>
    <x v="2"/>
    <n v="40700"/>
    <s v="Revenues - Third Parties"/>
    <m/>
    <x v="8"/>
    <n v="2026"/>
    <n v="5"/>
    <s v="USD"/>
    <n v="-96.696992159999994"/>
    <m/>
    <n v="-96.696992159999994"/>
    <x v="4"/>
    <n v="1"/>
    <m/>
  </r>
  <r>
    <x v="17"/>
    <x v="335"/>
    <x v="42"/>
    <s v="Brazil"/>
    <x v="2"/>
    <n v="40700"/>
    <s v="Revenues - Third Parties"/>
    <m/>
    <x v="8"/>
    <n v="2026"/>
    <n v="5"/>
    <s v="USD"/>
    <n v="-476.20699091999995"/>
    <m/>
    <n v="-476.20699091999995"/>
    <x v="4"/>
    <n v="1"/>
    <m/>
  </r>
  <r>
    <x v="1"/>
    <x v="132"/>
    <x v="1"/>
    <s v="Brazil"/>
    <x v="2"/>
    <n v="40700"/>
    <s v="Revenues - Third Parties"/>
    <m/>
    <x v="8"/>
    <n v="2026"/>
    <n v="5"/>
    <s v="USD"/>
    <n v="-2112.8587138800003"/>
    <m/>
    <n v="-2112.8587138800003"/>
    <x v="4"/>
    <n v="1"/>
    <m/>
  </r>
  <r>
    <x v="10"/>
    <x v="565"/>
    <x v="24"/>
    <s v="Brazil"/>
    <x v="2"/>
    <n v="40700"/>
    <s v="Revenues - Third Parties"/>
    <m/>
    <x v="8"/>
    <n v="2026"/>
    <n v="5"/>
    <s v="USD"/>
    <n v="-1935.38626884"/>
    <m/>
    <n v="-1935.38626884"/>
    <x v="4"/>
    <n v="1"/>
    <m/>
  </r>
  <r>
    <x v="10"/>
    <x v="450"/>
    <x v="24"/>
    <s v="Brazil"/>
    <x v="2"/>
    <n v="40700"/>
    <s v="Revenues - Third Parties"/>
    <m/>
    <x v="8"/>
    <n v="2026"/>
    <n v="5"/>
    <s v="USD"/>
    <n v="-2163.2097675600003"/>
    <m/>
    <n v="-2163.2097675600003"/>
    <x v="4"/>
    <n v="1"/>
    <m/>
  </r>
  <r>
    <x v="19"/>
    <x v="566"/>
    <x v="50"/>
    <s v="Brazil"/>
    <x v="2"/>
    <n v="40700"/>
    <s v="Revenues - Third Parties"/>
    <m/>
    <x v="8"/>
    <n v="2026"/>
    <n v="5"/>
    <s v="USD"/>
    <n v="-716.58266543999991"/>
    <m/>
    <n v="-716.58266543999991"/>
    <x v="4"/>
    <n v="1"/>
    <m/>
  </r>
  <r>
    <x v="1"/>
    <x v="567"/>
    <x v="1"/>
    <s v="Brazil"/>
    <x v="2"/>
    <n v="40700"/>
    <s v="Revenues - Third Parties"/>
    <m/>
    <x v="8"/>
    <n v="2026"/>
    <n v="5"/>
    <s v="USD"/>
    <n v="-8220.445868159999"/>
    <m/>
    <n v="-8220.445868159999"/>
    <x v="4"/>
    <n v="1"/>
    <m/>
  </r>
  <r>
    <x v="1"/>
    <x v="133"/>
    <x v="1"/>
    <s v="Brazil"/>
    <x v="2"/>
    <n v="40700"/>
    <s v="Revenues - Third Parties"/>
    <m/>
    <x v="8"/>
    <n v="2026"/>
    <n v="5"/>
    <s v="USD"/>
    <n v="-3457.5399514800001"/>
    <m/>
    <n v="-3457.5399514800001"/>
    <x v="4"/>
    <n v="1"/>
    <m/>
  </r>
  <r>
    <x v="17"/>
    <x v="336"/>
    <x v="42"/>
    <s v="Brazil"/>
    <x v="2"/>
    <n v="40700"/>
    <s v="Revenues - Third Parties"/>
    <m/>
    <x v="8"/>
    <n v="2026"/>
    <n v="5"/>
    <s v="USD"/>
    <n v="-7852.8679761599997"/>
    <m/>
    <n v="-7852.8679761599997"/>
    <x v="4"/>
    <n v="1"/>
    <m/>
  </r>
  <r>
    <x v="17"/>
    <x v="338"/>
    <x v="42"/>
    <s v="Brazil"/>
    <x v="2"/>
    <n v="40700"/>
    <s v="Revenues - Third Parties"/>
    <m/>
    <x v="8"/>
    <n v="2026"/>
    <n v="5"/>
    <s v="USD"/>
    <n v="-678.51597564000008"/>
    <m/>
    <n v="-678.51597564000008"/>
    <x v="4"/>
    <n v="1"/>
    <m/>
  </r>
  <r>
    <x v="17"/>
    <x v="339"/>
    <x v="42"/>
    <s v="Brazil"/>
    <x v="2"/>
    <n v="40700"/>
    <s v="Revenues - Third Parties"/>
    <m/>
    <x v="8"/>
    <n v="2026"/>
    <n v="5"/>
    <s v="USD"/>
    <n v="-593.04416327999991"/>
    <m/>
    <n v="-593.04416327999991"/>
    <x v="4"/>
    <n v="1"/>
    <m/>
  </r>
  <r>
    <x v="17"/>
    <x v="340"/>
    <x v="42"/>
    <s v="Brazil"/>
    <x v="2"/>
    <n v="40700"/>
    <s v="Revenues - Third Parties"/>
    <m/>
    <x v="8"/>
    <n v="2026"/>
    <n v="5"/>
    <s v="USD"/>
    <n v="-2583.4597498799999"/>
    <m/>
    <n v="-2583.4597498799999"/>
    <x v="4"/>
    <n v="1"/>
    <m/>
  </r>
  <r>
    <x v="10"/>
    <x v="568"/>
    <x v="24"/>
    <s v="Brazil"/>
    <x v="2"/>
    <n v="40700"/>
    <s v="Revenues - Third Parties"/>
    <m/>
    <x v="8"/>
    <n v="2026"/>
    <n v="5"/>
    <s v="USD"/>
    <n v="-468.04837823999998"/>
    <m/>
    <n v="-468.04837823999998"/>
    <x v="4"/>
    <n v="1"/>
    <m/>
  </r>
  <r>
    <x v="17"/>
    <x v="341"/>
    <x v="42"/>
    <s v="Brazil"/>
    <x v="2"/>
    <n v="40700"/>
    <s v="Revenues - Third Parties"/>
    <m/>
    <x v="8"/>
    <n v="2026"/>
    <n v="5"/>
    <s v="USD"/>
    <n v="-463.16382660000011"/>
    <m/>
    <n v="-463.16382660000011"/>
    <x v="4"/>
    <n v="1"/>
    <m/>
  </r>
  <r>
    <x v="17"/>
    <x v="342"/>
    <x v="42"/>
    <s v="Brazil"/>
    <x v="2"/>
    <n v="40700"/>
    <s v="Revenues - Third Parties"/>
    <m/>
    <x v="8"/>
    <n v="2026"/>
    <n v="5"/>
    <s v="USD"/>
    <n v="-435.14249652000007"/>
    <m/>
    <n v="-435.14249652000007"/>
    <x v="4"/>
    <n v="1"/>
    <m/>
  </r>
  <r>
    <x v="10"/>
    <x v="454"/>
    <x v="24"/>
    <s v="Brazil"/>
    <x v="2"/>
    <n v="40700"/>
    <s v="Revenues - Third Parties"/>
    <m/>
    <x v="8"/>
    <n v="2026"/>
    <n v="5"/>
    <s v="USD"/>
    <n v="-610.51949423999997"/>
    <m/>
    <n v="-610.51949423999997"/>
    <x v="4"/>
    <n v="1"/>
    <m/>
  </r>
  <r>
    <x v="17"/>
    <x v="569"/>
    <x v="42"/>
    <s v="Brazil"/>
    <x v="2"/>
    <n v="40700"/>
    <s v="Revenues - Third Parties"/>
    <m/>
    <x v="8"/>
    <n v="2026"/>
    <n v="5"/>
    <s v="USD"/>
    <n v="-1876.2094853999997"/>
    <m/>
    <n v="-1876.2094853999997"/>
    <x v="4"/>
    <n v="1"/>
    <m/>
  </r>
  <r>
    <x v="17"/>
    <x v="570"/>
    <x v="42"/>
    <s v="Brazil"/>
    <x v="2"/>
    <n v="40700"/>
    <s v="Revenues - Third Parties"/>
    <m/>
    <x v="8"/>
    <n v="2026"/>
    <n v="5"/>
    <s v="USD"/>
    <n v="-324.64715868000002"/>
    <m/>
    <n v="-324.64715868000002"/>
    <x v="4"/>
    <n v="1"/>
    <m/>
  </r>
  <r>
    <x v="17"/>
    <x v="571"/>
    <x v="42"/>
    <s v="Brazil"/>
    <x v="2"/>
    <n v="40700"/>
    <s v="Revenues - Third Parties"/>
    <m/>
    <x v="8"/>
    <n v="2026"/>
    <n v="5"/>
    <s v="USD"/>
    <n v="-90.872686080000008"/>
    <m/>
    <n v="-90.872686080000008"/>
    <x v="4"/>
    <n v="1"/>
    <m/>
  </r>
  <r>
    <x v="17"/>
    <x v="572"/>
    <x v="42"/>
    <s v="Brazil"/>
    <x v="2"/>
    <n v="40700"/>
    <s v="Revenues - Third Parties"/>
    <m/>
    <x v="8"/>
    <n v="2026"/>
    <n v="5"/>
    <s v="USD"/>
    <n v="-374.90532264000001"/>
    <m/>
    <n v="-374.90532264000001"/>
    <x v="4"/>
    <n v="1"/>
    <m/>
  </r>
  <r>
    <x v="17"/>
    <x v="573"/>
    <x v="42"/>
    <s v="Brazil"/>
    <x v="2"/>
    <n v="40700"/>
    <s v="Revenues - Third Parties"/>
    <m/>
    <x v="8"/>
    <n v="2026"/>
    <n v="5"/>
    <s v="USD"/>
    <n v="-709.26006023999992"/>
    <m/>
    <n v="-709.26006023999992"/>
    <x v="4"/>
    <n v="1"/>
    <m/>
  </r>
  <r>
    <x v="16"/>
    <x v="574"/>
    <x v="36"/>
    <s v="Brazil"/>
    <x v="2"/>
    <n v="40700"/>
    <s v="Revenues - Third Parties"/>
    <m/>
    <x v="8"/>
    <n v="2026"/>
    <n v="5"/>
    <s v="USD"/>
    <n v="-1997.9336221200001"/>
    <m/>
    <n v="-1997.9336221200001"/>
    <x v="4"/>
    <n v="1"/>
    <m/>
  </r>
  <r>
    <x v="16"/>
    <x v="575"/>
    <x v="36"/>
    <s v="Brazil"/>
    <x v="2"/>
    <n v="40700"/>
    <s v="Revenues - Third Parties"/>
    <m/>
    <x v="8"/>
    <n v="2026"/>
    <n v="5"/>
    <s v="USD"/>
    <n v="-8891.1265356000004"/>
    <m/>
    <n v="-8891.1265356000004"/>
    <x v="4"/>
    <n v="1"/>
    <m/>
  </r>
  <r>
    <x v="16"/>
    <x v="576"/>
    <x v="36"/>
    <s v="Brazil"/>
    <x v="2"/>
    <n v="40700"/>
    <s v="Revenues - Third Parties"/>
    <m/>
    <x v="8"/>
    <n v="2026"/>
    <n v="5"/>
    <s v="USD"/>
    <n v="-5496.3197168399993"/>
    <m/>
    <n v="-5496.3197168399993"/>
    <x v="4"/>
    <n v="1"/>
    <m/>
  </r>
  <r>
    <x v="16"/>
    <x v="577"/>
    <x v="36"/>
    <s v="Brazil"/>
    <x v="2"/>
    <n v="40700"/>
    <s v="Revenues - Third Parties"/>
    <m/>
    <x v="8"/>
    <n v="2026"/>
    <n v="5"/>
    <s v="USD"/>
    <n v="-6742.8840765600007"/>
    <m/>
    <n v="-6742.8840765600007"/>
    <x v="4"/>
    <n v="1"/>
    <m/>
  </r>
  <r>
    <x v="16"/>
    <x v="578"/>
    <x v="36"/>
    <s v="Brazil"/>
    <x v="2"/>
    <n v="40700"/>
    <s v="Revenues - Third Parties"/>
    <m/>
    <x v="8"/>
    <n v="2026"/>
    <n v="5"/>
    <s v="USD"/>
    <n v="-1059.8113872000001"/>
    <m/>
    <n v="-1059.8113872000001"/>
    <x v="4"/>
    <n v="1"/>
    <m/>
  </r>
  <r>
    <x v="16"/>
    <x v="579"/>
    <x v="36"/>
    <s v="Brazil"/>
    <x v="2"/>
    <n v="40700"/>
    <s v="Revenues - Third Parties"/>
    <m/>
    <x v="8"/>
    <n v="2026"/>
    <n v="5"/>
    <s v="USD"/>
    <n v="-159.41806128000002"/>
    <m/>
    <n v="-159.41806128000002"/>
    <x v="4"/>
    <n v="1"/>
    <m/>
  </r>
  <r>
    <x v="16"/>
    <x v="580"/>
    <x v="36"/>
    <s v="Brazil"/>
    <x v="2"/>
    <n v="40700"/>
    <s v="Revenues - Third Parties"/>
    <m/>
    <x v="8"/>
    <n v="2026"/>
    <n v="5"/>
    <s v="USD"/>
    <n v="-57.265909199999996"/>
    <m/>
    <n v="-57.265909199999996"/>
    <x v="4"/>
    <n v="1"/>
    <m/>
  </r>
  <r>
    <x v="16"/>
    <x v="581"/>
    <x v="36"/>
    <s v="Brazil"/>
    <x v="2"/>
    <n v="40700"/>
    <s v="Revenues - Third Parties"/>
    <m/>
    <x v="8"/>
    <n v="2026"/>
    <n v="5"/>
    <s v="USD"/>
    <n v="-3511.3074166799997"/>
    <m/>
    <n v="-3511.3074166799997"/>
    <x v="4"/>
    <n v="1"/>
    <m/>
  </r>
  <r>
    <x v="16"/>
    <x v="582"/>
    <x v="36"/>
    <s v="Brazil"/>
    <x v="2"/>
    <n v="40700"/>
    <s v="Revenues - Third Parties"/>
    <m/>
    <x v="8"/>
    <n v="2026"/>
    <n v="5"/>
    <s v="USD"/>
    <n v="-287.66860559999998"/>
    <m/>
    <n v="-287.66860559999998"/>
    <x v="4"/>
    <n v="1"/>
    <m/>
  </r>
  <r>
    <x v="16"/>
    <x v="583"/>
    <x v="36"/>
    <s v="Brazil"/>
    <x v="2"/>
    <n v="40700"/>
    <s v="Revenues - Third Parties"/>
    <m/>
    <x v="8"/>
    <n v="2026"/>
    <n v="5"/>
    <s v="USD"/>
    <n v="-75.222577799999996"/>
    <m/>
    <n v="-75.222577799999996"/>
    <x v="4"/>
    <n v="1"/>
    <m/>
  </r>
  <r>
    <x v="6"/>
    <x v="584"/>
    <x v="10"/>
    <s v="Brazil"/>
    <x v="2"/>
    <n v="40700"/>
    <s v="Revenues - Third Parties"/>
    <m/>
    <x v="86"/>
    <n v="2026"/>
    <n v="5"/>
    <s v="USD"/>
    <n v="-4998.5514536399996"/>
    <m/>
    <n v="-4998.5514536399996"/>
    <x v="4"/>
    <n v="1"/>
    <m/>
  </r>
  <r>
    <x v="16"/>
    <x v="585"/>
    <x v="36"/>
    <s v="Brazil"/>
    <x v="2"/>
    <n v="40700"/>
    <s v="Revenues - Third Parties"/>
    <m/>
    <x v="8"/>
    <n v="2026"/>
    <n v="5"/>
    <s v="USD"/>
    <n v="-135.45733895999999"/>
    <m/>
    <n v="-135.45733895999999"/>
    <x v="4"/>
    <n v="1"/>
    <m/>
  </r>
  <r>
    <x v="16"/>
    <x v="586"/>
    <x v="36"/>
    <s v="Brazil"/>
    <x v="2"/>
    <n v="40700"/>
    <s v="Revenues - Third Parties"/>
    <m/>
    <x v="8"/>
    <n v="2026"/>
    <n v="5"/>
    <s v="USD"/>
    <n v="-114.92750447999998"/>
    <m/>
    <n v="-114.92750447999998"/>
    <x v="4"/>
    <n v="1"/>
    <m/>
  </r>
  <r>
    <x v="20"/>
    <x v="587"/>
    <x v="51"/>
    <s v="Brazil"/>
    <x v="2"/>
    <n v="40700"/>
    <s v="Revenues - Third Parties"/>
    <m/>
    <x v="8"/>
    <n v="2026"/>
    <n v="5"/>
    <s v="USD"/>
    <n v="-9411.9604019999988"/>
    <m/>
    <n v="-9411.9604019999988"/>
    <x v="4"/>
    <n v="1"/>
    <m/>
  </r>
  <r>
    <x v="16"/>
    <x v="588"/>
    <x v="36"/>
    <s v="Brazil"/>
    <x v="2"/>
    <n v="40700"/>
    <s v="Revenues - Third Parties"/>
    <m/>
    <x v="8"/>
    <n v="2026"/>
    <n v="5"/>
    <s v="USD"/>
    <n v="-229.10706575999998"/>
    <m/>
    <n v="-229.10706575999998"/>
    <x v="4"/>
    <n v="1"/>
    <m/>
  </r>
  <r>
    <x v="16"/>
    <x v="589"/>
    <x v="36"/>
    <s v="Brazil"/>
    <x v="2"/>
    <n v="40700"/>
    <s v="Revenues - Third Parties"/>
    <m/>
    <x v="8"/>
    <n v="2026"/>
    <n v="5"/>
    <s v="USD"/>
    <n v="-164.17353240000003"/>
    <m/>
    <n v="-164.17353240000003"/>
    <x v="4"/>
    <n v="1"/>
    <m/>
  </r>
  <r>
    <x v="16"/>
    <x v="590"/>
    <x v="36"/>
    <s v="Brazil"/>
    <x v="2"/>
    <n v="40700"/>
    <s v="Revenues - Third Parties"/>
    <m/>
    <x v="8"/>
    <n v="2026"/>
    <n v="5"/>
    <s v="USD"/>
    <n v="-414.25557948000005"/>
    <m/>
    <n v="-414.25557948000005"/>
    <x v="4"/>
    <n v="1"/>
    <m/>
  </r>
  <r>
    <x v="0"/>
    <x v="591"/>
    <x v="55"/>
    <s v="Brazil"/>
    <x v="2"/>
    <n v="40700"/>
    <s v="Revenues - Third Parties"/>
    <m/>
    <x v="8"/>
    <n v="2026"/>
    <n v="5"/>
    <s v="USD"/>
    <n v="-231.58854828"/>
    <m/>
    <n v="-231.58854828"/>
    <x v="4"/>
    <n v="1"/>
    <m/>
  </r>
  <r>
    <x v="16"/>
    <x v="592"/>
    <x v="36"/>
    <s v="Brazil"/>
    <x v="2"/>
    <n v="40700"/>
    <s v="Revenues - Third Parties"/>
    <m/>
    <x v="8"/>
    <n v="2026"/>
    <n v="5"/>
    <s v="USD"/>
    <n v="-573.85459475999994"/>
    <m/>
    <n v="-573.85459475999994"/>
    <x v="4"/>
    <n v="1"/>
    <m/>
  </r>
  <r>
    <x v="16"/>
    <x v="593"/>
    <x v="36"/>
    <s v="Brazil"/>
    <x v="2"/>
    <n v="40700"/>
    <s v="Revenues - Third Parties"/>
    <m/>
    <x v="8"/>
    <n v="2026"/>
    <n v="5"/>
    <s v="USD"/>
    <n v="-155.71091699999999"/>
    <m/>
    <n v="-155.71091699999999"/>
    <x v="4"/>
    <n v="1"/>
    <m/>
  </r>
  <r>
    <x v="0"/>
    <x v="29"/>
    <x v="12"/>
    <s v="Brazil"/>
    <x v="2"/>
    <n v="40700"/>
    <s v="Revenues - Third Parties"/>
    <m/>
    <x v="8"/>
    <n v="2026"/>
    <n v="5"/>
    <s v="USD"/>
    <n v="-27.371102039999997"/>
    <m/>
    <n v="-27.371102039999997"/>
    <x v="4"/>
    <n v="1"/>
    <m/>
  </r>
  <r>
    <x v="6"/>
    <x v="594"/>
    <x v="10"/>
    <s v="Brazil"/>
    <x v="2"/>
    <n v="40700"/>
    <s v="Revenues - Third Parties"/>
    <m/>
    <x v="86"/>
    <n v="2026"/>
    <n v="5"/>
    <s v="USD"/>
    <n v="-154.76874984"/>
    <m/>
    <n v="-154.76874984"/>
    <x v="4"/>
    <n v="1"/>
    <m/>
  </r>
  <r>
    <x v="16"/>
    <x v="146"/>
    <x v="36"/>
    <s v="Brazil"/>
    <x v="2"/>
    <n v="40700"/>
    <s v="Revenues - Third Parties"/>
    <m/>
    <x v="8"/>
    <n v="2026"/>
    <n v="5"/>
    <s v="USD"/>
    <n v="-11.864550599999999"/>
    <m/>
    <n v="-11.864550599999999"/>
    <x v="4"/>
    <n v="1"/>
    <m/>
  </r>
  <r>
    <x v="0"/>
    <x v="147"/>
    <x v="37"/>
    <s v="Brazil"/>
    <x v="2"/>
    <n v="40700"/>
    <s v="Revenues - Third Parties"/>
    <m/>
    <x v="8"/>
    <n v="2026"/>
    <n v="5"/>
    <s v="USD"/>
    <n v="-124.26111179999999"/>
    <m/>
    <n v="-124.26111179999999"/>
    <x v="4"/>
    <n v="1"/>
    <m/>
  </r>
  <r>
    <x v="16"/>
    <x v="595"/>
    <x v="36"/>
    <s v="Brazil"/>
    <x v="2"/>
    <n v="40700"/>
    <s v="Revenues - Third Parties"/>
    <m/>
    <x v="8"/>
    <n v="2026"/>
    <n v="5"/>
    <s v="USD"/>
    <n v="-908.11644263999995"/>
    <m/>
    <n v="-908.11644263999995"/>
    <x v="4"/>
    <n v="1"/>
    <m/>
  </r>
  <r>
    <x v="16"/>
    <x v="596"/>
    <x v="36"/>
    <s v="Brazil"/>
    <x v="2"/>
    <n v="40700"/>
    <s v="Revenues - Third Parties"/>
    <m/>
    <x v="8"/>
    <n v="2026"/>
    <n v="5"/>
    <s v="USD"/>
    <n v="-298.82502288000001"/>
    <m/>
    <n v="-298.82502288000001"/>
    <x v="4"/>
    <n v="1"/>
    <m/>
  </r>
  <r>
    <x v="6"/>
    <x v="597"/>
    <x v="10"/>
    <s v="Brazil"/>
    <x v="2"/>
    <n v="40700"/>
    <s v="Revenues - Third Parties"/>
    <m/>
    <x v="86"/>
    <n v="2026"/>
    <n v="5"/>
    <s v="USD"/>
    <n v="-53.194444199999992"/>
    <m/>
    <n v="-53.194444199999992"/>
    <x v="4"/>
    <n v="1"/>
    <m/>
  </r>
  <r>
    <x v="16"/>
    <x v="598"/>
    <x v="36"/>
    <s v="Brazil"/>
    <x v="2"/>
    <n v="40700"/>
    <s v="Revenues - Third Parties"/>
    <m/>
    <x v="8"/>
    <n v="2026"/>
    <n v="5"/>
    <s v="USD"/>
    <n v="-222.58548359999998"/>
    <m/>
    <n v="-222.58548359999998"/>
    <x v="4"/>
    <n v="1"/>
    <m/>
  </r>
  <r>
    <x v="0"/>
    <x v="599"/>
    <x v="43"/>
    <s v="Brazil"/>
    <x v="2"/>
    <n v="40700"/>
    <s v="Revenues - Third Parties"/>
    <m/>
    <x v="8"/>
    <n v="2026"/>
    <n v="5"/>
    <s v="USD"/>
    <n v="-5812.8915016800011"/>
    <m/>
    <n v="-5812.8915016800011"/>
    <x v="4"/>
    <n v="1"/>
    <m/>
  </r>
  <r>
    <x v="6"/>
    <x v="600"/>
    <x v="10"/>
    <s v="Brazil"/>
    <x v="2"/>
    <n v="40700"/>
    <s v="Revenues - Third Parties"/>
    <m/>
    <x v="86"/>
    <n v="2026"/>
    <n v="5"/>
    <s v="USD"/>
    <n v="-24.602505839999999"/>
    <m/>
    <n v="-24.602505839999999"/>
    <x v="4"/>
    <n v="1"/>
    <m/>
  </r>
  <r>
    <x v="8"/>
    <x v="601"/>
    <x v="18"/>
    <s v="Brazil"/>
    <x v="2"/>
    <n v="40700"/>
    <s v="Revenues - Third Parties"/>
    <m/>
    <x v="8"/>
    <n v="2026"/>
    <n v="5"/>
    <s v="USD"/>
    <n v="-1646.4147944400002"/>
    <m/>
    <n v="-1646.4147944400002"/>
    <x v="4"/>
    <n v="1"/>
    <m/>
  </r>
  <r>
    <x v="16"/>
    <x v="602"/>
    <x v="36"/>
    <s v="Brazil"/>
    <x v="2"/>
    <n v="40700"/>
    <s v="Revenues - Third Parties"/>
    <m/>
    <x v="8"/>
    <n v="2026"/>
    <n v="5"/>
    <s v="USD"/>
    <n v="-22261.226479200002"/>
    <m/>
    <n v="-22261.226479200002"/>
    <x v="4"/>
    <n v="1"/>
    <m/>
  </r>
  <r>
    <x v="3"/>
    <x v="32"/>
    <x v="4"/>
    <s v="Brazil"/>
    <x v="2"/>
    <n v="40700"/>
    <s v="Revenues - Third Parties"/>
    <m/>
    <x v="8"/>
    <n v="2026"/>
    <n v="5"/>
    <s v="USD"/>
    <n v="-3324.4277763599998"/>
    <m/>
    <n v="-3324.4277763599998"/>
    <x v="4"/>
    <n v="1"/>
    <m/>
  </r>
  <r>
    <x v="3"/>
    <x v="456"/>
    <x v="4"/>
    <s v="Brazil"/>
    <x v="2"/>
    <n v="40700"/>
    <s v="Revenues - Third Parties"/>
    <m/>
    <x v="8"/>
    <n v="2026"/>
    <n v="5"/>
    <s v="USD"/>
    <n v="-75.613438439999996"/>
    <m/>
    <n v="-75.613438439999996"/>
    <x v="4"/>
    <n v="1"/>
    <m/>
  </r>
  <r>
    <x v="3"/>
    <x v="35"/>
    <x v="4"/>
    <s v="Brazil"/>
    <x v="2"/>
    <n v="40700"/>
    <s v="Revenues - Third Parties"/>
    <m/>
    <x v="8"/>
    <n v="2026"/>
    <n v="5"/>
    <s v="USD"/>
    <n v="-145.61850923999998"/>
    <m/>
    <n v="-145.61850923999998"/>
    <x v="4"/>
    <n v="1"/>
    <m/>
  </r>
  <r>
    <x v="3"/>
    <x v="603"/>
    <x v="4"/>
    <s v="Brazil"/>
    <x v="2"/>
    <n v="40700"/>
    <s v="Revenues - Third Parties"/>
    <m/>
    <x v="8"/>
    <n v="2026"/>
    <n v="5"/>
    <s v="USD"/>
    <n v="-2720.91844008"/>
    <m/>
    <n v="-2720.91844008"/>
    <x v="4"/>
    <n v="1"/>
    <m/>
  </r>
  <r>
    <x v="3"/>
    <x v="604"/>
    <x v="4"/>
    <s v="Brazil"/>
    <x v="2"/>
    <n v="40700"/>
    <s v="Revenues - Third Parties"/>
    <m/>
    <x v="8"/>
    <n v="2026"/>
    <n v="5"/>
    <s v="USD"/>
    <n v="-3948.0712610399996"/>
    <m/>
    <n v="-3948.0712610399996"/>
    <x v="4"/>
    <n v="1"/>
    <m/>
  </r>
  <r>
    <x v="0"/>
    <x v="457"/>
    <x v="46"/>
    <s v="Brazil"/>
    <x v="2"/>
    <n v="40700"/>
    <s v="Revenues - Third Parties"/>
    <m/>
    <x v="8"/>
    <n v="2026"/>
    <n v="5"/>
    <s v="USD"/>
    <n v="-214.92871668000001"/>
    <m/>
    <n v="-214.92871668000001"/>
    <x v="4"/>
    <n v="1"/>
    <m/>
  </r>
  <r>
    <x v="3"/>
    <x v="36"/>
    <x v="4"/>
    <s v="Brazil"/>
    <x v="2"/>
    <n v="40700"/>
    <s v="Revenues - Third Parties"/>
    <m/>
    <x v="8"/>
    <n v="2026"/>
    <n v="5"/>
    <s v="USD"/>
    <n v="-941.93433252"/>
    <m/>
    <n v="-941.93433252"/>
    <x v="4"/>
    <n v="1"/>
    <m/>
  </r>
  <r>
    <x v="3"/>
    <x v="605"/>
    <x v="4"/>
    <s v="Brazil"/>
    <x v="2"/>
    <n v="40700"/>
    <s v="Revenues - Third Parties"/>
    <m/>
    <x v="8"/>
    <n v="2026"/>
    <n v="5"/>
    <s v="USD"/>
    <n v="-126.79446779999998"/>
    <m/>
    <n v="-126.79446779999998"/>
    <x v="4"/>
    <n v="1"/>
    <m/>
  </r>
  <r>
    <x v="3"/>
    <x v="606"/>
    <x v="4"/>
    <s v="Brazil"/>
    <x v="2"/>
    <n v="40700"/>
    <s v="Revenues - Third Parties"/>
    <m/>
    <x v="8"/>
    <n v="2026"/>
    <n v="5"/>
    <s v="USD"/>
    <n v="-106.73028828000001"/>
    <m/>
    <n v="-106.73028828000001"/>
    <x v="4"/>
    <n v="1"/>
    <m/>
  </r>
  <r>
    <x v="3"/>
    <x v="458"/>
    <x v="4"/>
    <s v="Brazil"/>
    <x v="2"/>
    <n v="40700"/>
    <s v="Revenues - Third Parties"/>
    <m/>
    <x v="8"/>
    <n v="2026"/>
    <n v="5"/>
    <s v="USD"/>
    <n v="-877.51108943999998"/>
    <m/>
    <n v="-877.51108943999998"/>
    <x v="4"/>
    <n v="1"/>
    <m/>
  </r>
  <r>
    <x v="3"/>
    <x v="38"/>
    <x v="4"/>
    <s v="Brazil"/>
    <x v="2"/>
    <n v="40700"/>
    <s v="Revenues - Third Parties"/>
    <m/>
    <x v="8"/>
    <n v="2026"/>
    <n v="5"/>
    <s v="USD"/>
    <n v="-248.07948948000003"/>
    <m/>
    <n v="-248.07948948000003"/>
    <x v="4"/>
    <n v="1"/>
    <m/>
  </r>
  <r>
    <x v="19"/>
    <x v="607"/>
    <x v="50"/>
    <s v="Brazil"/>
    <x v="2"/>
    <n v="40700"/>
    <s v="Revenues - Third Parties"/>
    <m/>
    <x v="8"/>
    <n v="2026"/>
    <n v="5"/>
    <s v="USD"/>
    <n v="-1191.0151007999998"/>
    <m/>
    <n v="-1191.0151007999998"/>
    <x v="4"/>
    <n v="1"/>
    <m/>
  </r>
  <r>
    <x v="3"/>
    <x v="41"/>
    <x v="4"/>
    <s v="Brazil"/>
    <x v="2"/>
    <n v="40700"/>
    <s v="Revenues - Third Parties"/>
    <m/>
    <x v="8"/>
    <n v="2026"/>
    <n v="5"/>
    <s v="USD"/>
    <n v="-919.39952772000004"/>
    <m/>
    <n v="-919.39952772000004"/>
    <x v="4"/>
    <n v="1"/>
    <m/>
  </r>
  <r>
    <x v="7"/>
    <x v="608"/>
    <x v="16"/>
    <s v="Brazil"/>
    <x v="2"/>
    <n v="40700"/>
    <s v="Revenues - Third Parties"/>
    <m/>
    <x v="8"/>
    <n v="2026"/>
    <n v="5"/>
    <s v="USD"/>
    <n v="-4632.8313560400002"/>
    <m/>
    <n v="-4632.8313560400002"/>
    <x v="4"/>
    <n v="1"/>
    <m/>
  </r>
  <r>
    <x v="3"/>
    <x v="609"/>
    <x v="4"/>
    <s v="Brazil"/>
    <x v="2"/>
    <n v="40700"/>
    <s v="Revenues - Third Parties"/>
    <m/>
    <x v="8"/>
    <n v="2026"/>
    <n v="5"/>
    <s v="USD"/>
    <n v="-12528.595081079999"/>
    <m/>
    <n v="-12528.595081079999"/>
    <x v="4"/>
    <n v="1"/>
    <m/>
  </r>
  <r>
    <x v="19"/>
    <x v="610"/>
    <x v="50"/>
    <s v="Brazil"/>
    <x v="2"/>
    <n v="40700"/>
    <s v="Revenues - Third Parties"/>
    <m/>
    <x v="8"/>
    <n v="2026"/>
    <n v="5"/>
    <s v="USD"/>
    <n v="-3470.8087051199996"/>
    <m/>
    <n v="-3470.8087051199996"/>
    <x v="4"/>
    <n v="1"/>
    <m/>
  </r>
  <r>
    <x v="7"/>
    <x v="611"/>
    <x v="16"/>
    <s v="Brazil"/>
    <x v="2"/>
    <n v="40700"/>
    <s v="Revenues - Third Parties"/>
    <m/>
    <x v="8"/>
    <n v="2026"/>
    <n v="5"/>
    <s v="USD"/>
    <n v="-346.54983084000003"/>
    <m/>
    <n v="-346.54983084000003"/>
    <x v="4"/>
    <n v="1"/>
    <m/>
  </r>
  <r>
    <x v="0"/>
    <x v="612"/>
    <x v="53"/>
    <s v="Brazil"/>
    <x v="2"/>
    <n v="40700"/>
    <s v="Revenues - Third Parties"/>
    <m/>
    <x v="8"/>
    <n v="2026"/>
    <n v="5"/>
    <s v="USD"/>
    <n v="-433.66349915999996"/>
    <m/>
    <n v="-433.66349915999996"/>
    <x v="4"/>
    <n v="1"/>
    <m/>
  </r>
  <r>
    <x v="3"/>
    <x v="43"/>
    <x v="4"/>
    <s v="Brazil"/>
    <x v="2"/>
    <n v="40700"/>
    <s v="Revenues - Third Parties"/>
    <m/>
    <x v="8"/>
    <n v="2026"/>
    <n v="5"/>
    <s v="USD"/>
    <n v="-2550.96644328"/>
    <m/>
    <n v="-2550.96644328"/>
    <x v="4"/>
    <n v="1"/>
    <m/>
  </r>
  <r>
    <x v="3"/>
    <x v="613"/>
    <x v="4"/>
    <s v="Brazil"/>
    <x v="2"/>
    <n v="40700"/>
    <s v="Revenues - Third Parties"/>
    <m/>
    <x v="8"/>
    <n v="2026"/>
    <n v="5"/>
    <s v="USD"/>
    <n v="-630.23865480000006"/>
    <m/>
    <n v="-630.23865480000006"/>
    <x v="4"/>
    <n v="1"/>
    <m/>
  </r>
  <r>
    <x v="19"/>
    <x v="614"/>
    <x v="50"/>
    <s v="Brazil"/>
    <x v="2"/>
    <n v="40700"/>
    <s v="Revenues - Third Parties"/>
    <m/>
    <x v="8"/>
    <n v="2026"/>
    <n v="5"/>
    <s v="USD"/>
    <n v="-1226.7137059200002"/>
    <m/>
    <n v="-1226.7137059200002"/>
    <x v="4"/>
    <n v="1"/>
    <m/>
  </r>
  <r>
    <x v="3"/>
    <x v="44"/>
    <x v="4"/>
    <s v="Brazil"/>
    <x v="2"/>
    <n v="40700"/>
    <s v="Revenues - Third Parties"/>
    <m/>
    <x v="8"/>
    <n v="2026"/>
    <n v="5"/>
    <s v="USD"/>
    <n v="-6459.3581112000011"/>
    <m/>
    <n v="-6459.3581112000011"/>
    <x v="4"/>
    <n v="1"/>
    <m/>
  </r>
  <r>
    <x v="7"/>
    <x v="45"/>
    <x v="16"/>
    <s v="Brazil"/>
    <x v="2"/>
    <n v="40700"/>
    <s v="Revenues - Third Parties"/>
    <m/>
    <x v="8"/>
    <n v="2026"/>
    <n v="5"/>
    <s v="USD"/>
    <n v="-6940.7681327999999"/>
    <m/>
    <n v="-6940.7681327999999"/>
    <x v="4"/>
    <n v="1"/>
    <m/>
  </r>
  <r>
    <x v="3"/>
    <x v="615"/>
    <x v="4"/>
    <s v="Brazil"/>
    <x v="2"/>
    <n v="40700"/>
    <s v="Revenues - Third Parties"/>
    <m/>
    <x v="8"/>
    <n v="2026"/>
    <n v="5"/>
    <s v="USD"/>
    <n v="-934.49832947999994"/>
    <m/>
    <n v="-934.49832947999994"/>
    <x v="4"/>
    <n v="1"/>
    <m/>
  </r>
  <r>
    <x v="7"/>
    <x v="462"/>
    <x v="16"/>
    <s v="Brazil"/>
    <x v="2"/>
    <n v="40700"/>
    <s v="Revenues - Third Parties"/>
    <m/>
    <x v="8"/>
    <n v="2026"/>
    <n v="5"/>
    <s v="USD"/>
    <n v="-183.57180120000001"/>
    <m/>
    <n v="-183.57180120000001"/>
    <x v="4"/>
    <n v="1"/>
    <m/>
  </r>
  <r>
    <x v="3"/>
    <x v="616"/>
    <x v="4"/>
    <s v="Brazil"/>
    <x v="2"/>
    <n v="40700"/>
    <s v="Revenues - Third Parties"/>
    <m/>
    <x v="8"/>
    <n v="2026"/>
    <n v="5"/>
    <s v="USD"/>
    <n v="-138.85686143999999"/>
    <m/>
    <n v="-138.85686143999999"/>
    <x v="4"/>
    <n v="1"/>
    <m/>
  </r>
  <r>
    <x v="7"/>
    <x v="617"/>
    <x v="16"/>
    <s v="Brazil"/>
    <x v="2"/>
    <n v="40700"/>
    <s v="Revenues - Third Parties"/>
    <m/>
    <x v="8"/>
    <n v="2026"/>
    <n v="5"/>
    <s v="USD"/>
    <n v="-2216.1400189199999"/>
    <m/>
    <n v="-2216.1400189199999"/>
    <x v="4"/>
    <n v="1"/>
    <m/>
  </r>
  <r>
    <x v="3"/>
    <x v="47"/>
    <x v="4"/>
    <s v="Brazil"/>
    <x v="2"/>
    <n v="40700"/>
    <s v="Revenues - Third Parties"/>
    <m/>
    <x v="8"/>
    <n v="2026"/>
    <n v="5"/>
    <s v="USD"/>
    <n v="-123.21640403999999"/>
    <m/>
    <n v="-123.21640403999999"/>
    <x v="4"/>
    <n v="1"/>
    <m/>
  </r>
  <r>
    <x v="19"/>
    <x v="618"/>
    <x v="50"/>
    <s v="Brazil"/>
    <x v="2"/>
    <n v="40700"/>
    <s v="Revenues - Third Parties"/>
    <m/>
    <x v="8"/>
    <n v="2026"/>
    <n v="5"/>
    <s v="USD"/>
    <n v="-22551.212502360002"/>
    <m/>
    <n v="-22551.212502360002"/>
    <x v="4"/>
    <n v="1"/>
    <m/>
  </r>
  <r>
    <x v="3"/>
    <x v="463"/>
    <x v="4"/>
    <s v="Brazil"/>
    <x v="2"/>
    <n v="40700"/>
    <s v="Revenues - Third Parties"/>
    <m/>
    <x v="8"/>
    <n v="2026"/>
    <n v="5"/>
    <s v="USD"/>
    <n v="-599.54041187999997"/>
    <m/>
    <n v="-599.54041187999997"/>
    <x v="4"/>
    <n v="1"/>
    <m/>
  </r>
  <r>
    <x v="3"/>
    <x v="49"/>
    <x v="4"/>
    <s v="Brazil"/>
    <x v="2"/>
    <n v="40700"/>
    <s v="Revenues - Third Parties"/>
    <m/>
    <x v="8"/>
    <n v="2026"/>
    <n v="5"/>
    <s v="USD"/>
    <n v="-91.093449960000001"/>
    <m/>
    <n v="-91.093449960000001"/>
    <x v="4"/>
    <n v="1"/>
    <m/>
  </r>
  <r>
    <x v="3"/>
    <x v="619"/>
    <x v="4"/>
    <s v="Brazil"/>
    <x v="2"/>
    <n v="40700"/>
    <s v="Revenues - Third Parties"/>
    <m/>
    <x v="8"/>
    <n v="2026"/>
    <n v="5"/>
    <s v="USD"/>
    <n v="-84.933775799999992"/>
    <m/>
    <n v="-84.933775799999992"/>
    <x v="4"/>
    <n v="1"/>
    <m/>
  </r>
  <r>
    <x v="3"/>
    <x v="465"/>
    <x v="4"/>
    <s v="Brazil"/>
    <x v="2"/>
    <n v="40700"/>
    <s v="Revenues - Third Parties"/>
    <m/>
    <x v="8"/>
    <n v="2026"/>
    <n v="5"/>
    <s v="USD"/>
    <n v="-38.423772359999994"/>
    <m/>
    <n v="-38.423772359999994"/>
    <x v="4"/>
    <n v="1"/>
    <m/>
  </r>
  <r>
    <x v="3"/>
    <x v="620"/>
    <x v="4"/>
    <s v="Brazil"/>
    <x v="2"/>
    <n v="40700"/>
    <s v="Revenues - Third Parties"/>
    <m/>
    <x v="8"/>
    <n v="2026"/>
    <n v="5"/>
    <s v="USD"/>
    <n v="-421.14268872000002"/>
    <m/>
    <n v="-421.14268872000002"/>
    <x v="4"/>
    <n v="1"/>
    <m/>
  </r>
  <r>
    <x v="19"/>
    <x v="621"/>
    <x v="50"/>
    <s v="Brazil"/>
    <x v="2"/>
    <n v="40700"/>
    <s v="Revenues - Third Parties"/>
    <m/>
    <x v="8"/>
    <n v="2026"/>
    <n v="5"/>
    <s v="USD"/>
    <n v="-4661.4462152399992"/>
    <m/>
    <n v="-4661.4462152399992"/>
    <x v="4"/>
    <n v="1"/>
    <m/>
  </r>
  <r>
    <x v="19"/>
    <x v="622"/>
    <x v="50"/>
    <s v="Brazil"/>
    <x v="2"/>
    <n v="40700"/>
    <s v="Revenues - Third Parties"/>
    <m/>
    <x v="8"/>
    <n v="2026"/>
    <n v="5"/>
    <s v="USD"/>
    <n v="-31304.847776040002"/>
    <m/>
    <n v="-31304.847776040002"/>
    <x v="4"/>
    <n v="1"/>
    <m/>
  </r>
  <r>
    <x v="7"/>
    <x v="623"/>
    <x v="16"/>
    <s v="Brazil"/>
    <x v="2"/>
    <n v="40700"/>
    <s v="Revenues - Third Parties"/>
    <m/>
    <x v="8"/>
    <n v="2026"/>
    <n v="5"/>
    <s v="USD"/>
    <n v="-126.185256"/>
    <m/>
    <n v="-126.185256"/>
    <x v="4"/>
    <n v="1"/>
    <m/>
  </r>
  <r>
    <x v="3"/>
    <x v="466"/>
    <x v="4"/>
    <s v="Brazil"/>
    <x v="2"/>
    <n v="40700"/>
    <s v="Revenues - Third Parties"/>
    <m/>
    <x v="8"/>
    <n v="2026"/>
    <n v="5"/>
    <s v="USD"/>
    <n v="-58.620651479999999"/>
    <m/>
    <n v="-58.620651479999999"/>
    <x v="4"/>
    <n v="1"/>
    <m/>
  </r>
  <r>
    <x v="19"/>
    <x v="624"/>
    <x v="50"/>
    <s v="Brazil"/>
    <x v="2"/>
    <n v="40700"/>
    <s v="Revenues - Third Parties"/>
    <m/>
    <x v="8"/>
    <n v="2026"/>
    <n v="5"/>
    <s v="USD"/>
    <n v="-5411.926390319999"/>
    <m/>
    <n v="-5411.926390319999"/>
    <x v="4"/>
    <n v="1"/>
    <m/>
  </r>
  <r>
    <x v="3"/>
    <x v="625"/>
    <x v="4"/>
    <s v="Brazil"/>
    <x v="2"/>
    <n v="40700"/>
    <s v="Revenues - Third Parties"/>
    <m/>
    <x v="8"/>
    <n v="2026"/>
    <n v="5"/>
    <s v="USD"/>
    <n v="-246.12397991999995"/>
    <m/>
    <n v="-246.12397991999995"/>
    <x v="4"/>
    <n v="1"/>
    <m/>
  </r>
  <r>
    <x v="3"/>
    <x v="155"/>
    <x v="4"/>
    <s v="Brazil"/>
    <x v="2"/>
    <n v="40700"/>
    <s v="Revenues - Third Parties"/>
    <m/>
    <x v="8"/>
    <n v="2026"/>
    <n v="5"/>
    <s v="USD"/>
    <n v="-3942.1407952800005"/>
    <m/>
    <n v="-3942.1407952800005"/>
    <x v="4"/>
    <n v="1"/>
    <m/>
  </r>
  <r>
    <x v="19"/>
    <x v="626"/>
    <x v="50"/>
    <s v="Brazil"/>
    <x v="2"/>
    <n v="40700"/>
    <s v="Revenues - Third Parties"/>
    <m/>
    <x v="8"/>
    <n v="2026"/>
    <n v="5"/>
    <s v="USD"/>
    <n v="-41552.672101199998"/>
    <m/>
    <n v="-41552.672101199998"/>
    <x v="4"/>
    <n v="1"/>
    <m/>
  </r>
  <r>
    <x v="7"/>
    <x v="467"/>
    <x v="16"/>
    <s v="Brazil"/>
    <x v="2"/>
    <n v="40700"/>
    <s v="Revenues - Third Parties"/>
    <m/>
    <x v="8"/>
    <n v="2026"/>
    <n v="5"/>
    <s v="USD"/>
    <n v="-154.61916119999998"/>
    <m/>
    <n v="-154.61916119999998"/>
    <x v="4"/>
    <n v="1"/>
    <m/>
  </r>
  <r>
    <x v="3"/>
    <x v="51"/>
    <x v="4"/>
    <s v="Brazil"/>
    <x v="2"/>
    <n v="40700"/>
    <s v="Revenues - Third Parties"/>
    <m/>
    <x v="8"/>
    <n v="2026"/>
    <n v="5"/>
    <s v="USD"/>
    <n v="-1042.0501489200001"/>
    <m/>
    <n v="-1042.0501489200001"/>
    <x v="4"/>
    <n v="1"/>
    <m/>
  </r>
  <r>
    <x v="7"/>
    <x v="468"/>
    <x v="16"/>
    <s v="Brazil"/>
    <x v="2"/>
    <n v="40700"/>
    <s v="Revenues - Third Parties"/>
    <m/>
    <x v="8"/>
    <n v="2026"/>
    <n v="5"/>
    <s v="USD"/>
    <n v="-48775.471519320017"/>
    <m/>
    <n v="-48775.471519320017"/>
    <x v="4"/>
    <n v="1"/>
    <m/>
  </r>
  <r>
    <x v="7"/>
    <x v="627"/>
    <x v="16"/>
    <s v="Brazil"/>
    <x v="2"/>
    <n v="40700"/>
    <s v="Revenues - Third Parties"/>
    <m/>
    <x v="8"/>
    <n v="2026"/>
    <n v="5"/>
    <s v="USD"/>
    <n v="-1776.0237001199996"/>
    <m/>
    <n v="-1776.0237001199996"/>
    <x v="4"/>
    <n v="1"/>
    <m/>
  </r>
  <r>
    <x v="7"/>
    <x v="628"/>
    <x v="16"/>
    <s v="Brazil"/>
    <x v="2"/>
    <n v="40700"/>
    <s v="Revenues - Third Parties"/>
    <m/>
    <x v="8"/>
    <n v="2026"/>
    <n v="5"/>
    <s v="USD"/>
    <n v="-600.44880095999997"/>
    <m/>
    <n v="-600.44880095999997"/>
    <x v="4"/>
    <n v="1"/>
    <m/>
  </r>
  <r>
    <x v="3"/>
    <x v="629"/>
    <x v="4"/>
    <s v="Brazil"/>
    <x v="2"/>
    <n v="40700"/>
    <s v="Revenues - Third Parties"/>
    <m/>
    <x v="8"/>
    <n v="2026"/>
    <n v="5"/>
    <s v="USD"/>
    <n v="-136.76985864"/>
    <m/>
    <n v="-136.76985864"/>
    <x v="4"/>
    <n v="1"/>
    <m/>
  </r>
  <r>
    <x v="4"/>
    <x v="53"/>
    <x v="5"/>
    <s v="Brazil"/>
    <x v="2"/>
    <n v="40700"/>
    <s v="Revenues - Third Parties"/>
    <m/>
    <x v="8"/>
    <n v="2026"/>
    <n v="5"/>
    <s v="USD"/>
    <n v="-17.786571839999997"/>
    <m/>
    <n v="-17.786571839999997"/>
    <x v="4"/>
    <n v="1"/>
    <m/>
  </r>
  <r>
    <x v="0"/>
    <x v="156"/>
    <x v="39"/>
    <s v="Brazil"/>
    <x v="2"/>
    <n v="40700"/>
    <s v="Revenues - Third Parties"/>
    <m/>
    <x v="8"/>
    <n v="2026"/>
    <n v="5"/>
    <s v="USD"/>
    <n v="-2775.0188606399997"/>
    <m/>
    <n v="-2775.0188606399997"/>
    <x v="4"/>
    <n v="1"/>
    <m/>
  </r>
  <r>
    <x v="8"/>
    <x v="54"/>
    <x v="18"/>
    <s v="Brazil"/>
    <x v="2"/>
    <n v="40700"/>
    <s v="Revenues - Third Parties"/>
    <m/>
    <x v="23"/>
    <n v="2026"/>
    <n v="5"/>
    <s v="USD"/>
    <n v="-624.07415519999995"/>
    <m/>
    <n v="-624.07415519999995"/>
    <x v="4"/>
    <n v="1"/>
    <m/>
  </r>
  <r>
    <x v="0"/>
    <x v="472"/>
    <x v="47"/>
    <s v="Brazil"/>
    <x v="2"/>
    <n v="40700"/>
    <s v="Revenues - Third Parties"/>
    <m/>
    <x v="8"/>
    <n v="2026"/>
    <n v="5"/>
    <s v="USD"/>
    <n v="-2.59729308"/>
    <m/>
    <n v="-2.59729308"/>
    <x v="4"/>
    <n v="1"/>
    <m/>
  </r>
  <r>
    <x v="0"/>
    <x v="630"/>
    <x v="56"/>
    <s v="Brazil"/>
    <x v="2"/>
    <n v="40700"/>
    <s v="Revenues - Third Parties"/>
    <m/>
    <x v="8"/>
    <n v="2026"/>
    <n v="5"/>
    <s v="USD"/>
    <n v="-176.43738815999998"/>
    <m/>
    <n v="-176.43738815999998"/>
    <x v="4"/>
    <n v="1"/>
    <m/>
  </r>
  <r>
    <x v="0"/>
    <x v="631"/>
    <x v="57"/>
    <s v="Brazil"/>
    <x v="2"/>
    <n v="40700"/>
    <s v="Revenues - Third Parties"/>
    <m/>
    <x v="8"/>
    <n v="2026"/>
    <n v="5"/>
    <s v="USD"/>
    <n v="-760.14673776000006"/>
    <m/>
    <n v="-760.14673776000006"/>
    <x v="4"/>
    <n v="1"/>
    <m/>
  </r>
  <r>
    <x v="0"/>
    <x v="632"/>
    <x v="58"/>
    <s v="Brazil"/>
    <x v="2"/>
    <n v="40700"/>
    <s v="Revenues - Third Parties"/>
    <m/>
    <x v="8"/>
    <n v="2026"/>
    <n v="5"/>
    <s v="USD"/>
    <n v="-101.08331712"/>
    <m/>
    <n v="-101.08331712"/>
    <x v="4"/>
    <n v="1"/>
    <m/>
  </r>
  <r>
    <x v="0"/>
    <x v="633"/>
    <x v="59"/>
    <s v="Brazil"/>
    <x v="2"/>
    <n v="40700"/>
    <s v="Revenues - Third Parties"/>
    <m/>
    <x v="8"/>
    <n v="2026"/>
    <n v="5"/>
    <s v="USD"/>
    <n v="-435.73120019999999"/>
    <m/>
    <n v="-435.73120019999999"/>
    <x v="4"/>
    <n v="1"/>
    <m/>
  </r>
  <r>
    <x v="0"/>
    <x v="473"/>
    <x v="48"/>
    <s v="Brazil"/>
    <x v="2"/>
    <n v="40700"/>
    <s v="Revenues - Third Parties"/>
    <m/>
    <x v="8"/>
    <n v="2026"/>
    <n v="5"/>
    <s v="USD"/>
    <n v="-169.00621056"/>
    <m/>
    <n v="-169.00621056"/>
    <x v="4"/>
    <n v="1"/>
    <m/>
  </r>
  <r>
    <x v="0"/>
    <x v="634"/>
    <x v="48"/>
    <s v="Brazil"/>
    <x v="2"/>
    <n v="40700"/>
    <s v="Revenues - Third Parties"/>
    <m/>
    <x v="8"/>
    <n v="2026"/>
    <n v="5"/>
    <s v="USD"/>
    <n v="-31.849110359999997"/>
    <m/>
    <n v="-31.849110359999997"/>
    <x v="4"/>
    <n v="1"/>
    <m/>
  </r>
  <r>
    <x v="0"/>
    <x v="474"/>
    <x v="48"/>
    <s v="Brazil"/>
    <x v="2"/>
    <n v="40700"/>
    <s v="Revenues - Third Parties"/>
    <m/>
    <x v="8"/>
    <n v="2026"/>
    <n v="5"/>
    <s v="USD"/>
    <n v="-111.68842788000001"/>
    <m/>
    <n v="-111.68842788000001"/>
    <x v="4"/>
    <n v="1"/>
    <m/>
  </r>
  <r>
    <x v="0"/>
    <x v="635"/>
    <x v="60"/>
    <s v="Brazil"/>
    <x v="2"/>
    <n v="40700"/>
    <s v="Revenues - Third Parties"/>
    <m/>
    <x v="8"/>
    <n v="2026"/>
    <n v="5"/>
    <s v="USD"/>
    <n v="-3467.28130848"/>
    <m/>
    <n v="-3467.28130848"/>
    <x v="4"/>
    <n v="1"/>
    <m/>
  </r>
  <r>
    <x v="10"/>
    <x v="399"/>
    <x v="24"/>
    <s v="Brazil"/>
    <x v="2"/>
    <n v="40700"/>
    <s v="Revenues - Third Parties"/>
    <m/>
    <x v="8"/>
    <n v="2026"/>
    <n v="5"/>
    <s v="USD"/>
    <n v="-3643.5872034000004"/>
    <m/>
    <n v="-3643.5872034000004"/>
    <x v="4"/>
    <n v="1"/>
    <m/>
  </r>
  <r>
    <x v="10"/>
    <x v="401"/>
    <x v="24"/>
    <s v="Brazil"/>
    <x v="2"/>
    <n v="40700"/>
    <s v="Revenues - Third Parties"/>
    <m/>
    <x v="8"/>
    <n v="2026"/>
    <n v="5"/>
    <s v="USD"/>
    <n v="-211.02734844"/>
    <m/>
    <n v="-211.02734844"/>
    <x v="4"/>
    <n v="1"/>
    <m/>
  </r>
  <r>
    <x v="1"/>
    <x v="406"/>
    <x v="1"/>
    <s v="Brazil"/>
    <x v="2"/>
    <n v="40700"/>
    <s v="Revenues - Third Parties"/>
    <m/>
    <x v="8"/>
    <n v="2026"/>
    <n v="5"/>
    <s v="USD"/>
    <n v="-5.8568777999999995"/>
    <m/>
    <n v="-5.8568777999999995"/>
    <x v="4"/>
    <n v="1"/>
    <m/>
  </r>
  <r>
    <x v="1"/>
    <x v="411"/>
    <x v="1"/>
    <s v="Brazil"/>
    <x v="2"/>
    <n v="40700"/>
    <s v="Revenues - Third Parties"/>
    <m/>
    <x v="8"/>
    <n v="2026"/>
    <n v="5"/>
    <s v="USD"/>
    <n v="-3.6588898799999998"/>
    <m/>
    <n v="-3.6588898799999998"/>
    <x v="4"/>
    <n v="1"/>
    <m/>
  </r>
  <r>
    <x v="1"/>
    <x v="262"/>
    <x v="1"/>
    <s v="Brazil"/>
    <x v="2"/>
    <n v="40700"/>
    <s v="Revenues - Third Parties"/>
    <m/>
    <x v="8"/>
    <n v="2026"/>
    <n v="5"/>
    <s v="USD"/>
    <n v="-2.99297916"/>
    <m/>
    <n v="-2.99297916"/>
    <x v="4"/>
    <n v="1"/>
    <m/>
  </r>
  <r>
    <x v="1"/>
    <x v="264"/>
    <x v="1"/>
    <s v="Brazil"/>
    <x v="2"/>
    <n v="40700"/>
    <s v="Revenues - Third Parties"/>
    <m/>
    <x v="23"/>
    <n v="2026"/>
    <n v="5"/>
    <s v="USD"/>
    <n v="-1.5694743599999998"/>
    <m/>
    <n v="-1.5694743599999998"/>
    <x v="4"/>
    <n v="1"/>
    <m/>
  </r>
  <r>
    <x v="1"/>
    <x v="275"/>
    <x v="1"/>
    <s v="Brazil"/>
    <x v="2"/>
    <n v="40700"/>
    <s v="Revenues - Third Parties"/>
    <m/>
    <x v="8"/>
    <n v="2026"/>
    <n v="5"/>
    <s v="USD"/>
    <n v="-10.290250799999999"/>
    <m/>
    <n v="-10.290250799999999"/>
    <x v="4"/>
    <n v="1"/>
    <m/>
  </r>
  <r>
    <x v="1"/>
    <x v="364"/>
    <x v="1"/>
    <s v="Brazil"/>
    <x v="2"/>
    <n v="40700"/>
    <s v="Revenues - Third Parties"/>
    <m/>
    <x v="8"/>
    <n v="2026"/>
    <n v="5"/>
    <s v="USD"/>
    <n v="-266.39685972000001"/>
    <m/>
    <n v="-266.39685972000001"/>
    <x v="4"/>
    <n v="1"/>
    <m/>
  </r>
  <r>
    <x v="1"/>
    <x v="365"/>
    <x v="1"/>
    <s v="Brazil"/>
    <x v="2"/>
    <n v="40700"/>
    <s v="Revenues - Third Parties"/>
    <m/>
    <x v="8"/>
    <n v="2026"/>
    <n v="5"/>
    <s v="USD"/>
    <n v="-36.547882560000005"/>
    <m/>
    <n v="-36.547882560000005"/>
    <x v="4"/>
    <n v="1"/>
    <m/>
  </r>
  <r>
    <x v="1"/>
    <x v="366"/>
    <x v="1"/>
    <s v="Brazil"/>
    <x v="2"/>
    <n v="40700"/>
    <s v="Revenues - Third Parties"/>
    <m/>
    <x v="8"/>
    <n v="2026"/>
    <n v="5"/>
    <s v="USD"/>
    <n v="-44.733035159999993"/>
    <m/>
    <n v="-44.733035159999993"/>
    <x v="4"/>
    <n v="1"/>
    <m/>
  </r>
  <r>
    <x v="1"/>
    <x v="367"/>
    <x v="1"/>
    <s v="Brazil"/>
    <x v="2"/>
    <n v="40700"/>
    <s v="Revenues - Third Parties"/>
    <m/>
    <x v="8"/>
    <n v="2026"/>
    <n v="5"/>
    <s v="USD"/>
    <n v="-923.66159759999994"/>
    <m/>
    <n v="-923.66159759999994"/>
    <x v="4"/>
    <n v="1"/>
    <m/>
  </r>
  <r>
    <x v="1"/>
    <x v="421"/>
    <x v="1"/>
    <s v="Brazil"/>
    <x v="2"/>
    <n v="40700"/>
    <s v="Revenues - Third Parties"/>
    <m/>
    <x v="8"/>
    <n v="2026"/>
    <n v="5"/>
    <s v="USD"/>
    <n v="-397.39307940000003"/>
    <m/>
    <n v="-397.39307940000003"/>
    <x v="4"/>
    <n v="1"/>
    <m/>
  </r>
  <r>
    <x v="1"/>
    <x v="426"/>
    <x v="1"/>
    <s v="Brazil"/>
    <x v="2"/>
    <n v="40700"/>
    <s v="Revenues - Third Parties"/>
    <m/>
    <x v="8"/>
    <n v="2026"/>
    <n v="5"/>
    <s v="USD"/>
    <n v="-1034.8964341200001"/>
    <m/>
    <n v="-1034.8964341200001"/>
    <x v="4"/>
    <n v="1"/>
    <m/>
  </r>
  <r>
    <x v="1"/>
    <x v="427"/>
    <x v="1"/>
    <s v="Brazil"/>
    <x v="2"/>
    <n v="40700"/>
    <s v="Revenues - Third Parties"/>
    <m/>
    <x v="8"/>
    <n v="2026"/>
    <n v="5"/>
    <s v="USD"/>
    <n v="-70.019547119999999"/>
    <m/>
    <n v="-70.019547119999999"/>
    <x v="4"/>
    <n v="1"/>
    <m/>
  </r>
  <r>
    <x v="0"/>
    <x v="431"/>
    <x v="19"/>
    <s v="Brazil"/>
    <x v="2"/>
    <n v="40700"/>
    <s v="Revenues - Third Parties"/>
    <m/>
    <x v="8"/>
    <n v="2026"/>
    <n v="5"/>
    <s v="USD"/>
    <n v="-3955.8848547600001"/>
    <m/>
    <n v="-3955.8848547600001"/>
    <x v="4"/>
    <n v="1"/>
    <m/>
  </r>
  <r>
    <x v="10"/>
    <x v="395"/>
    <x v="24"/>
    <s v="Brazil"/>
    <x v="2"/>
    <n v="40700"/>
    <s v="Revenues - Third Parties"/>
    <m/>
    <x v="98"/>
    <n v="2026"/>
    <n v="5"/>
    <s v="USD"/>
    <n v="12391.60927184874"/>
    <m/>
    <n v="12391.60927184874"/>
    <x v="4"/>
    <s v="Not Applicable"/>
    <m/>
  </r>
  <r>
    <x v="10"/>
    <x v="395"/>
    <x v="24"/>
    <s v="Brazil"/>
    <x v="3"/>
    <n v="40700"/>
    <s v="Revenues - Third Parties"/>
    <m/>
    <x v="98"/>
    <n v="2026"/>
    <n v="5"/>
    <s v="USD"/>
    <n v="29288.462161799725"/>
    <m/>
    <n v="29288.462161799725"/>
    <x v="4"/>
    <s v="Not Applicable"/>
    <m/>
  </r>
  <r>
    <x v="10"/>
    <x v="395"/>
    <x v="24"/>
    <s v="Brazil"/>
    <x v="1"/>
    <n v="40700"/>
    <s v="Revenues - Third Parties"/>
    <m/>
    <x v="98"/>
    <n v="2026"/>
    <n v="5"/>
    <s v="USD"/>
    <n v="4163.3786169976393"/>
    <m/>
    <n v="4163.3786169976393"/>
    <x v="4"/>
    <s v="Not Applicable"/>
    <m/>
  </r>
  <r>
    <x v="0"/>
    <x v="60"/>
    <x v="21"/>
    <s v="Brazil"/>
    <x v="0"/>
    <n v="40700"/>
    <s v="Revenues - Third Parties"/>
    <m/>
    <x v="99"/>
    <n v="2026"/>
    <n v="5"/>
    <s v="USD"/>
    <n v="-866603.88309688831"/>
    <m/>
    <n v="-866603.88309688831"/>
    <x v="4"/>
    <s v="Not Applicable"/>
    <m/>
  </r>
  <r>
    <x v="0"/>
    <x v="60"/>
    <x v="21"/>
    <s v="Brazil"/>
    <x v="7"/>
    <n v="40700"/>
    <s v="Revenues - Third Parties"/>
    <m/>
    <x v="99"/>
    <n v="2026"/>
    <n v="5"/>
    <s v="USD"/>
    <n v="-265896.27054802206"/>
    <m/>
    <n v="-265896.27054802206"/>
    <x v="4"/>
    <s v="Not Applicable"/>
    <m/>
  </r>
  <r>
    <x v="0"/>
    <x v="60"/>
    <x v="21"/>
    <s v="Brazil"/>
    <x v="2"/>
    <n v="40700"/>
    <s v="Revenues - Third Parties"/>
    <m/>
    <x v="99"/>
    <n v="2026"/>
    <n v="5"/>
    <s v="USD"/>
    <n v="-764359.95162525354"/>
    <m/>
    <n v="-764359.95162525354"/>
    <x v="4"/>
    <s v="Not Applicable"/>
    <m/>
  </r>
  <r>
    <x v="0"/>
    <x v="60"/>
    <x v="21"/>
    <s v="Brazil"/>
    <x v="3"/>
    <n v="40700"/>
    <s v="Revenues - Third Parties"/>
    <m/>
    <x v="99"/>
    <n v="2026"/>
    <n v="5"/>
    <s v="USD"/>
    <n v="-82050.974249908002"/>
    <m/>
    <n v="-82050.974249908002"/>
    <x v="4"/>
    <s v="Not Applicable"/>
    <m/>
  </r>
  <r>
    <x v="0"/>
    <x v="60"/>
    <x v="21"/>
    <s v="Brazil"/>
    <x v="0"/>
    <n v="40700"/>
    <s v="Revenues - Third Parties"/>
    <m/>
    <x v="97"/>
    <n v="2026"/>
    <n v="5"/>
    <s v="USD"/>
    <n v="57410.371186953271"/>
    <m/>
    <n v="57410.371186953271"/>
    <x v="4"/>
    <s v="Not Applicable"/>
    <m/>
  </r>
  <r>
    <x v="0"/>
    <x v="60"/>
    <x v="21"/>
    <s v="Brazil"/>
    <x v="7"/>
    <n v="40700"/>
    <s v="Revenues - Third Parties"/>
    <m/>
    <x v="97"/>
    <n v="2026"/>
    <n v="5"/>
    <s v="USD"/>
    <n v="163922.55914814887"/>
    <m/>
    <n v="163922.55914814887"/>
    <x v="4"/>
    <s v="Not Applicable"/>
    <m/>
  </r>
  <r>
    <x v="0"/>
    <x v="60"/>
    <x v="21"/>
    <s v="Brazil"/>
    <x v="2"/>
    <n v="40700"/>
    <s v="Revenues - Third Parties"/>
    <m/>
    <x v="97"/>
    <n v="2026"/>
    <n v="5"/>
    <s v="USD"/>
    <n v="72465.151424844051"/>
    <m/>
    <n v="72465.151424844051"/>
    <x v="4"/>
    <s v="Not Applicable"/>
    <m/>
  </r>
  <r>
    <x v="0"/>
    <x v="60"/>
    <x v="21"/>
    <s v="Brazil"/>
    <x v="6"/>
    <n v="40700"/>
    <s v="Revenues - Third Parties"/>
    <m/>
    <x v="97"/>
    <n v="2026"/>
    <n v="5"/>
    <s v="USD"/>
    <n v="837.44322555905819"/>
    <m/>
    <n v="837.44322555905819"/>
    <x v="4"/>
    <s v="Not Applicable"/>
    <m/>
  </r>
  <r>
    <x v="0"/>
    <x v="60"/>
    <x v="21"/>
    <s v="Brazil"/>
    <x v="3"/>
    <n v="40700"/>
    <s v="Revenues - Third Parties"/>
    <m/>
    <x v="97"/>
    <n v="2026"/>
    <n v="5"/>
    <s v="USD"/>
    <n v="-42321.020264339284"/>
    <m/>
    <n v="-42321.020264339284"/>
    <x v="4"/>
    <s v="Not Applicable"/>
    <m/>
  </r>
  <r>
    <x v="0"/>
    <x v="60"/>
    <x v="21"/>
    <s v="Brazil"/>
    <x v="1"/>
    <n v="40700"/>
    <s v="Revenues - Third Parties"/>
    <m/>
    <x v="97"/>
    <n v="2026"/>
    <n v="5"/>
    <s v="USD"/>
    <n v="-52308.458780810586"/>
    <m/>
    <n v="-52308.458780810586"/>
    <x v="4"/>
    <s v="Not Applicable"/>
    <m/>
  </r>
  <r>
    <x v="0"/>
    <x v="60"/>
    <x v="21"/>
    <s v="Brazil"/>
    <x v="5"/>
    <n v="40700"/>
    <s v="Revenues - Third Parties"/>
    <m/>
    <x v="97"/>
    <n v="2026"/>
    <n v="5"/>
    <s v="USD"/>
    <n v="0"/>
    <m/>
    <n v="0"/>
    <x v="4"/>
    <s v="Not Applicable"/>
    <m/>
  </r>
  <r>
    <x v="0"/>
    <x v="60"/>
    <x v="21"/>
    <s v="Brazil"/>
    <x v="4"/>
    <n v="40700"/>
    <s v="Revenues - Third Parties"/>
    <m/>
    <x v="97"/>
    <n v="2026"/>
    <n v="5"/>
    <s v="USD"/>
    <n v="0.70347439998295158"/>
    <m/>
    <n v="0.70347439998295158"/>
    <x v="4"/>
    <s v="Not Applicable"/>
    <m/>
  </r>
  <r>
    <x v="0"/>
    <x v="60"/>
    <x v="21"/>
    <s v="Brazil"/>
    <x v="0"/>
    <n v="40700"/>
    <s v="Revenues - Third Parties"/>
    <m/>
    <x v="97"/>
    <n v="2026"/>
    <n v="5"/>
    <s v="USD"/>
    <n v="-3629.5839557670988"/>
    <m/>
    <n v="-3629.5839557670988"/>
    <x v="4"/>
    <s v="Not Applicable"/>
    <m/>
  </r>
  <r>
    <x v="0"/>
    <x v="60"/>
    <x v="21"/>
    <s v="Brazil"/>
    <x v="7"/>
    <n v="40700"/>
    <s v="Revenues - Third Parties"/>
    <m/>
    <x v="97"/>
    <n v="2026"/>
    <n v="5"/>
    <s v="USD"/>
    <n v="-109.23634172521997"/>
    <m/>
    <n v="-109.23634172521997"/>
    <x v="4"/>
    <s v="Not Applicable"/>
    <m/>
  </r>
  <r>
    <x v="0"/>
    <x v="60"/>
    <x v="21"/>
    <s v="Brazil"/>
    <x v="2"/>
    <n v="40700"/>
    <s v="Revenues - Third Parties"/>
    <m/>
    <x v="97"/>
    <n v="2026"/>
    <n v="5"/>
    <s v="USD"/>
    <n v="-4776.9051399407908"/>
    <m/>
    <n v="-4776.9051399407908"/>
    <x v="4"/>
    <s v="Not Applicable"/>
    <m/>
  </r>
  <r>
    <x v="0"/>
    <x v="60"/>
    <x v="21"/>
    <s v="Brazil"/>
    <x v="6"/>
    <n v="40700"/>
    <s v="Revenues - Third Parties"/>
    <m/>
    <x v="97"/>
    <n v="2026"/>
    <n v="5"/>
    <s v="USD"/>
    <n v="-9.4904299536192411"/>
    <m/>
    <n v="-9.4904299536192411"/>
    <x v="4"/>
    <s v="Not Applicable"/>
    <m/>
  </r>
  <r>
    <x v="0"/>
    <x v="60"/>
    <x v="21"/>
    <s v="Brazil"/>
    <x v="3"/>
    <n v="40700"/>
    <s v="Revenues - Third Parties"/>
    <m/>
    <x v="97"/>
    <n v="2026"/>
    <n v="5"/>
    <s v="USD"/>
    <n v="-1570.9942233547044"/>
    <m/>
    <n v="-1570.9942233547044"/>
    <x v="4"/>
    <s v="Not Applicable"/>
    <m/>
  </r>
  <r>
    <x v="0"/>
    <x v="60"/>
    <x v="21"/>
    <s v="Brazil"/>
    <x v="1"/>
    <n v="40700"/>
    <s v="Revenues - Third Parties"/>
    <m/>
    <x v="97"/>
    <n v="2026"/>
    <n v="5"/>
    <s v="USD"/>
    <n v="-4028.3694397110958"/>
    <m/>
    <n v="-4028.3694397110958"/>
    <x v="4"/>
    <s v="Not Applicable"/>
    <m/>
  </r>
  <r>
    <x v="0"/>
    <x v="60"/>
    <x v="21"/>
    <s v="Brazil"/>
    <x v="0"/>
    <n v="40700"/>
    <s v="Revenues - Third Parties"/>
    <m/>
    <x v="100"/>
    <n v="2026"/>
    <n v="5"/>
    <s v="USD"/>
    <n v="918752.9038463484"/>
    <m/>
    <n v="918752.9038463484"/>
    <x v="4"/>
    <s v="Not Applicable"/>
    <m/>
  </r>
  <r>
    <x v="0"/>
    <x v="60"/>
    <x v="21"/>
    <s v="Brazil"/>
    <x v="7"/>
    <n v="40700"/>
    <s v="Revenues - Third Parties"/>
    <m/>
    <x v="100"/>
    <n v="2026"/>
    <n v="5"/>
    <s v="USD"/>
    <n v="276386.29777418642"/>
    <m/>
    <n v="276386.29777418642"/>
    <x v="4"/>
    <s v="Not Applicable"/>
    <m/>
  </r>
  <r>
    <x v="0"/>
    <x v="60"/>
    <x v="21"/>
    <s v="Brazil"/>
    <x v="2"/>
    <n v="40700"/>
    <s v="Revenues - Third Parties"/>
    <m/>
    <x v="100"/>
    <n v="2026"/>
    <n v="5"/>
    <s v="USD"/>
    <n v="807657.5614592582"/>
    <m/>
    <n v="807657.5614592582"/>
    <x v="4"/>
    <s v="Not Applicable"/>
    <m/>
  </r>
  <r>
    <x v="0"/>
    <x v="60"/>
    <x v="21"/>
    <s v="Brazil"/>
    <x v="3"/>
    <n v="40700"/>
    <s v="Revenues - Third Parties"/>
    <m/>
    <x v="100"/>
    <n v="2026"/>
    <n v="5"/>
    <s v="USD"/>
    <n v="93599.42022018219"/>
    <m/>
    <n v="93599.42022018219"/>
    <x v="4"/>
    <s v="Not Applicable"/>
    <m/>
  </r>
  <r>
    <x v="0"/>
    <x v="60"/>
    <x v="21"/>
    <s v="Brazil"/>
    <x v="6"/>
    <n v="40700"/>
    <s v="Revenues - Third Parties"/>
    <m/>
    <x v="97"/>
    <n v="2026"/>
    <n v="5"/>
    <s v="USD"/>
    <n v="-12.697130730439312"/>
    <m/>
    <n v="-12.697130730439312"/>
    <x v="4"/>
    <s v="Not Applicable"/>
    <m/>
  </r>
  <r>
    <x v="0"/>
    <x v="60"/>
    <x v="21"/>
    <s v="Brazil"/>
    <x v="1"/>
    <n v="40700"/>
    <s v="Revenues - Third Parties"/>
    <m/>
    <x v="97"/>
    <n v="2026"/>
    <n v="5"/>
    <s v="USD"/>
    <n v="-6041.7325619740877"/>
    <m/>
    <n v="-6041.7325619740877"/>
    <x v="4"/>
    <s v="Not Applicable"/>
    <m/>
  </r>
  <r>
    <x v="0"/>
    <x v="60"/>
    <x v="21"/>
    <s v="Brazil"/>
    <x v="0"/>
    <n v="40700"/>
    <s v="Revenues - Third Parties"/>
    <m/>
    <x v="97"/>
    <n v="2026"/>
    <n v="5"/>
    <s v="USD"/>
    <n v="-5445.229426429607"/>
    <m/>
    <n v="-5445.229426429607"/>
    <x v="4"/>
    <s v="Not Applicable"/>
    <m/>
  </r>
  <r>
    <x v="0"/>
    <x v="60"/>
    <x v="21"/>
    <s v="Brazil"/>
    <x v="2"/>
    <n v="40700"/>
    <s v="Revenues - Third Parties"/>
    <m/>
    <x v="97"/>
    <n v="2026"/>
    <n v="5"/>
    <s v="USD"/>
    <n v="-9030.7508233143017"/>
    <m/>
    <n v="-9030.7508233143017"/>
    <x v="4"/>
    <s v="Not Applicable"/>
    <m/>
  </r>
  <r>
    <x v="0"/>
    <x v="60"/>
    <x v="21"/>
    <s v="Brazil"/>
    <x v="3"/>
    <n v="40700"/>
    <s v="Revenues - Third Parties"/>
    <m/>
    <x v="97"/>
    <n v="2026"/>
    <n v="5"/>
    <s v="USD"/>
    <n v="-490.96635463176062"/>
    <m/>
    <n v="-490.96635463176062"/>
    <x v="4"/>
    <s v="Not Applicable"/>
    <m/>
  </r>
  <r>
    <x v="0"/>
    <x v="60"/>
    <x v="21"/>
    <s v="Brazil"/>
    <x v="7"/>
    <n v="40700"/>
    <s v="Revenues - Third Parties"/>
    <m/>
    <x v="97"/>
    <n v="2026"/>
    <n v="5"/>
    <s v="USD"/>
    <n v="-163.97666502790526"/>
    <m/>
    <n v="-163.97666502790526"/>
    <x v="4"/>
    <s v="Not Applicable"/>
    <m/>
  </r>
  <r>
    <x v="0"/>
    <x v="60"/>
    <x v="21"/>
    <s v="Brazil"/>
    <x v="5"/>
    <n v="40700"/>
    <s v="Revenues - Third Parties"/>
    <m/>
    <x v="97"/>
    <n v="2026"/>
    <n v="5"/>
    <s v="USD"/>
    <n v="0"/>
    <m/>
    <n v="0"/>
    <x v="4"/>
    <s v="Not Applicable"/>
    <m/>
  </r>
  <r>
    <x v="0"/>
    <x v="60"/>
    <x v="21"/>
    <s v="Brazil"/>
    <x v="4"/>
    <n v="40700"/>
    <s v="Revenues - Third Parties"/>
    <m/>
    <x v="97"/>
    <n v="2026"/>
    <n v="5"/>
    <s v="USD"/>
    <n v="-0.70347439998295158"/>
    <m/>
    <n v="-0.70347439998295158"/>
    <x v="4"/>
    <s v="Not Applicable"/>
    <m/>
  </r>
  <r>
    <x v="0"/>
    <x v="636"/>
    <x v="40"/>
    <s v="Allentown"/>
    <x v="0"/>
    <n v="40700"/>
    <s v="Revenues - Third Parties"/>
    <m/>
    <x v="52"/>
    <n v="2026"/>
    <n v="5"/>
    <s v="USD"/>
    <n v="632795.22799999965"/>
    <n v="1"/>
    <n v="632795.22799999965"/>
    <x v="5"/>
    <e v="#N/A"/>
    <m/>
  </r>
  <r>
    <x v="0"/>
    <x v="636"/>
    <x v="40"/>
    <s v="Allentown"/>
    <x v="7"/>
    <n v="40700"/>
    <s v="Revenues - Third Parties"/>
    <m/>
    <x v="52"/>
    <n v="2026"/>
    <n v="5"/>
    <s v="USD"/>
    <n v="939471.60800000001"/>
    <n v="1"/>
    <n v="939471.60800000001"/>
    <x v="5"/>
    <e v="#N/A"/>
    <m/>
  </r>
  <r>
    <x v="0"/>
    <x v="636"/>
    <x v="40"/>
    <s v="Allentown"/>
    <x v="2"/>
    <n v="40700"/>
    <s v="Revenues - Third Parties"/>
    <m/>
    <x v="52"/>
    <n v="2026"/>
    <n v="5"/>
    <s v="USD"/>
    <n v="553076.89600000007"/>
    <n v="1"/>
    <n v="553076.89600000007"/>
    <x v="5"/>
    <e v="#N/A"/>
    <m/>
  </r>
  <r>
    <x v="0"/>
    <x v="636"/>
    <x v="40"/>
    <s v="Allentown"/>
    <x v="6"/>
    <n v="40700"/>
    <s v="Revenues - Third Parties"/>
    <m/>
    <x v="52"/>
    <n v="2026"/>
    <n v="5"/>
    <s v="USD"/>
    <n v="11523.531999999999"/>
    <n v="1"/>
    <n v="11523.531999999999"/>
    <x v="5"/>
    <e v="#N/A"/>
    <m/>
  </r>
  <r>
    <x v="0"/>
    <x v="636"/>
    <x v="40"/>
    <s v="Allentown"/>
    <x v="3"/>
    <n v="40700"/>
    <s v="Revenues - Third Parties"/>
    <m/>
    <x v="52"/>
    <n v="2026"/>
    <n v="5"/>
    <s v="USD"/>
    <n v="53437.631999999976"/>
    <n v="1"/>
    <n v="53437.631999999976"/>
    <x v="5"/>
    <e v="#N/A"/>
    <m/>
  </r>
  <r>
    <x v="0"/>
    <x v="636"/>
    <x v="40"/>
    <s v="Allentown"/>
    <x v="1"/>
    <n v="40700"/>
    <s v="Revenues - Third Parties"/>
    <m/>
    <x v="52"/>
    <n v="2026"/>
    <n v="5"/>
    <s v="USD"/>
    <n v="399083.04399999947"/>
    <n v="1"/>
    <n v="399083.04399999947"/>
    <x v="5"/>
    <e v="#N/A"/>
    <m/>
  </r>
  <r>
    <x v="10"/>
    <x v="637"/>
    <x v="24"/>
    <s v="Argentina"/>
    <x v="1"/>
    <n v="40700"/>
    <s v="Revenues - Third Parties"/>
    <m/>
    <x v="4"/>
    <n v="2026"/>
    <n v="5"/>
    <s v="USD"/>
    <n v="727.77740000000006"/>
    <n v="1"/>
    <n v="727.77740000000006"/>
    <x v="5"/>
    <m/>
    <m/>
  </r>
  <r>
    <x v="10"/>
    <x v="638"/>
    <x v="24"/>
    <s v="Argentina"/>
    <x v="1"/>
    <n v="40700"/>
    <s v="Revenues - Third Parties"/>
    <m/>
    <x v="5"/>
    <n v="2026"/>
    <n v="5"/>
    <s v="USD"/>
    <n v="262.00912500000004"/>
    <n v="1"/>
    <n v="262.00912500000004"/>
    <x v="5"/>
    <m/>
    <m/>
  </r>
  <r>
    <x v="10"/>
    <x v="639"/>
    <x v="24"/>
    <s v="Argentina"/>
    <x v="1"/>
    <n v="40700"/>
    <s v="Revenues - Third Parties"/>
    <m/>
    <x v="4"/>
    <n v="2026"/>
    <n v="5"/>
    <s v="USD"/>
    <n v="181.94435000000001"/>
    <n v="1"/>
    <n v="181.94435000000001"/>
    <x v="5"/>
    <m/>
    <m/>
  </r>
  <r>
    <x v="10"/>
    <x v="639"/>
    <x v="24"/>
    <s v="Argentina"/>
    <x v="1"/>
    <n v="40700"/>
    <s v="Revenues - Third Parties"/>
    <m/>
    <x v="5"/>
    <n v="2026"/>
    <n v="5"/>
    <s v="USD"/>
    <n v="87.33637499999999"/>
    <n v="1"/>
    <n v="87.33637499999999"/>
    <x v="5"/>
    <m/>
    <m/>
  </r>
  <r>
    <x v="10"/>
    <x v="640"/>
    <x v="24"/>
    <s v="Argentina"/>
    <x v="1"/>
    <n v="40700"/>
    <s v="Revenues - Third Parties"/>
    <m/>
    <x v="4"/>
    <n v="2026"/>
    <n v="5"/>
    <s v="USD"/>
    <n v="1091.6660999999999"/>
    <n v="1"/>
    <n v="1091.6660999999999"/>
    <x v="5"/>
    <m/>
    <m/>
  </r>
  <r>
    <x v="10"/>
    <x v="640"/>
    <x v="24"/>
    <s v="Argentina"/>
    <x v="1"/>
    <n v="40700"/>
    <s v="Revenues - Third Parties"/>
    <m/>
    <x v="5"/>
    <n v="2026"/>
    <n v="5"/>
    <s v="USD"/>
    <n v="436.68187499999999"/>
    <n v="1"/>
    <n v="436.68187499999999"/>
    <x v="5"/>
    <m/>
    <m/>
  </r>
  <r>
    <x v="10"/>
    <x v="641"/>
    <x v="24"/>
    <s v="Argentina"/>
    <x v="1"/>
    <n v="40700"/>
    <s v="Revenues - Third Parties"/>
    <m/>
    <x v="4"/>
    <n v="2026"/>
    <n v="5"/>
    <s v="USD"/>
    <n v="181.94435000000001"/>
    <n v="1"/>
    <n v="181.94435000000001"/>
    <x v="5"/>
    <m/>
    <m/>
  </r>
  <r>
    <x v="10"/>
    <x v="641"/>
    <x v="24"/>
    <s v="Argentina"/>
    <x v="1"/>
    <n v="40700"/>
    <s v="Revenues - Third Parties"/>
    <m/>
    <x v="3"/>
    <n v="2026"/>
    <n v="5"/>
    <s v="USD"/>
    <n v="545.83304999999996"/>
    <n v="1"/>
    <n v="545.83304999999996"/>
    <x v="5"/>
    <m/>
    <m/>
  </r>
  <r>
    <x v="10"/>
    <x v="641"/>
    <x v="24"/>
    <s v="Argentina"/>
    <x v="1"/>
    <n v="40700"/>
    <s v="Revenues - Third Parties"/>
    <m/>
    <x v="5"/>
    <n v="2026"/>
    <n v="5"/>
    <s v="USD"/>
    <n v="611.35462500000006"/>
    <n v="1"/>
    <n v="611.35462500000006"/>
    <x v="5"/>
    <m/>
    <m/>
  </r>
  <r>
    <x v="10"/>
    <x v="345"/>
    <x v="24"/>
    <s v="Argentina"/>
    <x v="2"/>
    <n v="40700"/>
    <s v="Revenues - Third Parties"/>
    <m/>
    <x v="23"/>
    <n v="2026"/>
    <n v="5"/>
    <s v="USD"/>
    <n v="333.03"/>
    <n v="1"/>
    <n v="333.03"/>
    <x v="5"/>
    <n v="1"/>
    <m/>
  </r>
  <r>
    <x v="10"/>
    <x v="345"/>
    <x v="24"/>
    <s v="Argentina"/>
    <x v="1"/>
    <n v="40700"/>
    <s v="Revenues - Third Parties"/>
    <m/>
    <x v="5"/>
    <n v="2026"/>
    <n v="5"/>
    <s v="USD"/>
    <n v="786.02737500000001"/>
    <n v="1"/>
    <n v="786.02737500000001"/>
    <x v="5"/>
    <m/>
    <m/>
  </r>
  <r>
    <x v="10"/>
    <x v="346"/>
    <x v="24"/>
    <s v="Argentina"/>
    <x v="2"/>
    <n v="40700"/>
    <s v="Revenues - Third Parties"/>
    <m/>
    <x v="23"/>
    <n v="2026"/>
    <n v="5"/>
    <s v="USD"/>
    <n v="752.04"/>
    <n v="1"/>
    <n v="752.04"/>
    <x v="5"/>
    <n v="1"/>
    <m/>
  </r>
  <r>
    <x v="10"/>
    <x v="346"/>
    <x v="24"/>
    <s v="Argentina"/>
    <x v="1"/>
    <n v="40700"/>
    <s v="Revenues - Third Parties"/>
    <m/>
    <x v="4"/>
    <n v="2026"/>
    <n v="5"/>
    <s v="USD"/>
    <n v="181.94435000000001"/>
    <n v="1"/>
    <n v="181.94435000000001"/>
    <x v="5"/>
    <m/>
    <m/>
  </r>
  <r>
    <x v="10"/>
    <x v="346"/>
    <x v="24"/>
    <s v="Argentina"/>
    <x v="3"/>
    <n v="40700"/>
    <s v="Revenues - Third Parties"/>
    <m/>
    <x v="24"/>
    <n v="2026"/>
    <n v="5"/>
    <s v="USD"/>
    <n v="50.944074999999998"/>
    <n v="1"/>
    <n v="50.944074999999998"/>
    <x v="5"/>
    <m/>
    <m/>
  </r>
  <r>
    <x v="10"/>
    <x v="346"/>
    <x v="24"/>
    <s v="Argentina"/>
    <x v="3"/>
    <n v="40700"/>
    <s v="Revenues - Third Parties"/>
    <m/>
    <x v="25"/>
    <n v="2026"/>
    <n v="5"/>
    <s v="USD"/>
    <n v="133.727125"/>
    <n v="1"/>
    <n v="133.727125"/>
    <x v="5"/>
    <m/>
    <m/>
  </r>
  <r>
    <x v="10"/>
    <x v="346"/>
    <x v="24"/>
    <s v="Argentina"/>
    <x v="1"/>
    <n v="40700"/>
    <s v="Revenues - Third Parties"/>
    <m/>
    <x v="5"/>
    <n v="2026"/>
    <n v="5"/>
    <s v="USD"/>
    <n v="611.35462500000006"/>
    <n v="1"/>
    <n v="611.35462500000006"/>
    <x v="5"/>
    <m/>
    <m/>
  </r>
  <r>
    <x v="10"/>
    <x v="642"/>
    <x v="24"/>
    <s v="Argentina"/>
    <x v="2"/>
    <n v="40700"/>
    <s v="Revenues - Third Parties"/>
    <m/>
    <x v="23"/>
    <n v="2026"/>
    <n v="5"/>
    <s v="USD"/>
    <n v="191.15"/>
    <n v="1"/>
    <n v="191.15"/>
    <x v="5"/>
    <n v="1"/>
    <m/>
  </r>
  <r>
    <x v="10"/>
    <x v="642"/>
    <x v="24"/>
    <s v="Argentina"/>
    <x v="1"/>
    <n v="40700"/>
    <s v="Revenues - Third Parties"/>
    <m/>
    <x v="5"/>
    <n v="2026"/>
    <n v="5"/>
    <s v="USD"/>
    <n v="87.33637499999999"/>
    <n v="1"/>
    <n v="87.33637499999999"/>
    <x v="5"/>
    <m/>
    <m/>
  </r>
  <r>
    <x v="10"/>
    <x v="643"/>
    <x v="24"/>
    <s v="Argentina"/>
    <x v="2"/>
    <n v="40700"/>
    <s v="Revenues - Third Parties"/>
    <m/>
    <x v="23"/>
    <n v="2026"/>
    <n v="5"/>
    <s v="USD"/>
    <n v="218"/>
    <n v="1"/>
    <n v="218"/>
    <x v="5"/>
    <n v="1"/>
    <m/>
  </r>
  <r>
    <x v="10"/>
    <x v="643"/>
    <x v="24"/>
    <s v="Argentina"/>
    <x v="1"/>
    <n v="40700"/>
    <s v="Revenues - Third Parties"/>
    <m/>
    <x v="4"/>
    <n v="2026"/>
    <n v="5"/>
    <s v="USD"/>
    <n v="181.94435000000001"/>
    <n v="1"/>
    <n v="181.94435000000001"/>
    <x v="5"/>
    <m/>
    <m/>
  </r>
  <r>
    <x v="10"/>
    <x v="643"/>
    <x v="24"/>
    <s v="Argentina"/>
    <x v="3"/>
    <n v="40700"/>
    <s v="Revenues - Third Parties"/>
    <m/>
    <x v="24"/>
    <n v="2026"/>
    <n v="5"/>
    <s v="USD"/>
    <n v="50.944074999999998"/>
    <n v="1"/>
    <n v="50.944074999999998"/>
    <x v="5"/>
    <m/>
    <m/>
  </r>
  <r>
    <x v="10"/>
    <x v="643"/>
    <x v="24"/>
    <s v="Argentina"/>
    <x v="3"/>
    <n v="40700"/>
    <s v="Revenues - Third Parties"/>
    <m/>
    <x v="25"/>
    <n v="2026"/>
    <n v="5"/>
    <s v="USD"/>
    <n v="133.727125"/>
    <n v="1"/>
    <n v="133.727125"/>
    <x v="5"/>
    <m/>
    <m/>
  </r>
  <r>
    <x v="10"/>
    <x v="643"/>
    <x v="24"/>
    <s v="Argentina"/>
    <x v="1"/>
    <n v="40700"/>
    <s v="Revenues - Third Parties"/>
    <m/>
    <x v="5"/>
    <n v="2026"/>
    <n v="5"/>
    <s v="USD"/>
    <n v="436.68187499999999"/>
    <n v="1"/>
    <n v="436.68187499999999"/>
    <x v="5"/>
    <m/>
    <m/>
  </r>
  <r>
    <x v="10"/>
    <x v="348"/>
    <x v="24"/>
    <s v="Argentina"/>
    <x v="2"/>
    <n v="40700"/>
    <s v="Revenues - Third Parties"/>
    <m/>
    <x v="23"/>
    <n v="2026"/>
    <n v="5"/>
    <s v="USD"/>
    <n v="125.09"/>
    <n v="1"/>
    <n v="125.09"/>
    <x v="5"/>
    <n v="1"/>
    <m/>
  </r>
  <r>
    <x v="10"/>
    <x v="348"/>
    <x v="24"/>
    <s v="Argentina"/>
    <x v="1"/>
    <n v="40700"/>
    <s v="Revenues - Third Parties"/>
    <m/>
    <x v="3"/>
    <n v="2026"/>
    <n v="5"/>
    <s v="USD"/>
    <n v="181.94435000000001"/>
    <n v="1"/>
    <n v="181.94435000000001"/>
    <x v="5"/>
    <m/>
    <m/>
  </r>
  <r>
    <x v="10"/>
    <x v="348"/>
    <x v="24"/>
    <s v="Argentina"/>
    <x v="1"/>
    <n v="40700"/>
    <s v="Revenues - Third Parties"/>
    <m/>
    <x v="5"/>
    <n v="2026"/>
    <n v="5"/>
    <s v="USD"/>
    <n v="349.34549999999996"/>
    <n v="1"/>
    <n v="349.34549999999996"/>
    <x v="5"/>
    <m/>
    <m/>
  </r>
  <r>
    <x v="10"/>
    <x v="644"/>
    <x v="24"/>
    <s v="Argentina"/>
    <x v="1"/>
    <n v="40700"/>
    <s v="Revenues - Third Parties"/>
    <m/>
    <x v="4"/>
    <n v="2026"/>
    <n v="5"/>
    <s v="USD"/>
    <n v="181.94435000000001"/>
    <n v="1"/>
    <n v="181.94435000000001"/>
    <x v="5"/>
    <m/>
    <m/>
  </r>
  <r>
    <x v="10"/>
    <x v="644"/>
    <x v="24"/>
    <s v="Argentina"/>
    <x v="1"/>
    <n v="40700"/>
    <s v="Revenues - Third Parties"/>
    <m/>
    <x v="5"/>
    <n v="2026"/>
    <n v="5"/>
    <s v="USD"/>
    <n v="524.01825000000008"/>
    <n v="1"/>
    <n v="524.01825000000008"/>
    <x v="5"/>
    <m/>
    <m/>
  </r>
  <r>
    <x v="10"/>
    <x v="645"/>
    <x v="24"/>
    <s v="Argentina"/>
    <x v="3"/>
    <n v="40700"/>
    <s v="Revenues - Third Parties"/>
    <m/>
    <x v="24"/>
    <n v="2026"/>
    <n v="5"/>
    <s v="USD"/>
    <n v="50.944074999999998"/>
    <n v="1"/>
    <n v="50.944074999999998"/>
    <x v="5"/>
    <m/>
    <m/>
  </r>
  <r>
    <x v="10"/>
    <x v="645"/>
    <x v="24"/>
    <s v="Argentina"/>
    <x v="3"/>
    <n v="40700"/>
    <s v="Revenues - Third Parties"/>
    <m/>
    <x v="25"/>
    <n v="2026"/>
    <n v="5"/>
    <s v="USD"/>
    <n v="133.727125"/>
    <n v="1"/>
    <n v="133.727125"/>
    <x v="5"/>
    <m/>
    <m/>
  </r>
  <r>
    <x v="10"/>
    <x v="645"/>
    <x v="24"/>
    <s v="Argentina"/>
    <x v="1"/>
    <n v="40700"/>
    <s v="Revenues - Third Parties"/>
    <m/>
    <x v="5"/>
    <n v="2026"/>
    <n v="5"/>
    <s v="USD"/>
    <n v="349.34549999999996"/>
    <n v="1"/>
    <n v="349.34549999999996"/>
    <x v="5"/>
    <m/>
    <m/>
  </r>
  <r>
    <x v="10"/>
    <x v="646"/>
    <x v="24"/>
    <s v="Argentina"/>
    <x v="2"/>
    <n v="40700"/>
    <s v="Revenues - Third Parties"/>
    <m/>
    <x v="8"/>
    <n v="2026"/>
    <n v="5"/>
    <s v="USD"/>
    <n v="279.23"/>
    <n v="1"/>
    <n v="279.23"/>
    <x v="5"/>
    <n v="1"/>
    <m/>
  </r>
  <r>
    <x v="10"/>
    <x v="646"/>
    <x v="24"/>
    <s v="Argentina"/>
    <x v="1"/>
    <n v="40700"/>
    <s v="Revenues - Third Parties"/>
    <m/>
    <x v="4"/>
    <n v="2026"/>
    <n v="5"/>
    <s v="USD"/>
    <n v="1273.6104499999999"/>
    <n v="1"/>
    <n v="1273.6104499999999"/>
    <x v="5"/>
    <m/>
    <m/>
  </r>
  <r>
    <x v="10"/>
    <x v="646"/>
    <x v="24"/>
    <s v="Argentina"/>
    <x v="1"/>
    <n v="40700"/>
    <s v="Revenues - Third Parties"/>
    <m/>
    <x v="5"/>
    <n v="2026"/>
    <n v="5"/>
    <s v="USD"/>
    <n v="262.00912500000004"/>
    <n v="1"/>
    <n v="262.00912500000004"/>
    <x v="5"/>
    <m/>
    <m/>
  </r>
  <r>
    <x v="10"/>
    <x v="350"/>
    <x v="24"/>
    <s v="Argentina"/>
    <x v="1"/>
    <n v="40700"/>
    <s v="Revenues - Third Parties"/>
    <m/>
    <x v="4"/>
    <n v="2026"/>
    <n v="5"/>
    <s v="USD"/>
    <n v="1273.6104499999999"/>
    <n v="1"/>
    <n v="1273.6104499999999"/>
    <x v="5"/>
    <m/>
    <m/>
  </r>
  <r>
    <x v="10"/>
    <x v="350"/>
    <x v="24"/>
    <s v="Argentina"/>
    <x v="1"/>
    <n v="40700"/>
    <s v="Revenues - Third Parties"/>
    <m/>
    <x v="3"/>
    <n v="2026"/>
    <n v="5"/>
    <s v="USD"/>
    <n v="181.94435000000001"/>
    <n v="1"/>
    <n v="181.94435000000001"/>
    <x v="5"/>
    <m/>
    <m/>
  </r>
  <r>
    <x v="10"/>
    <x v="350"/>
    <x v="24"/>
    <s v="Argentina"/>
    <x v="1"/>
    <n v="40700"/>
    <s v="Revenues - Third Parties"/>
    <m/>
    <x v="5"/>
    <n v="2026"/>
    <n v="5"/>
    <s v="USD"/>
    <n v="611.35462500000006"/>
    <n v="1"/>
    <n v="611.35462500000006"/>
    <x v="5"/>
    <m/>
    <m/>
  </r>
  <r>
    <x v="1"/>
    <x v="192"/>
    <x v="1"/>
    <s v="Argentina"/>
    <x v="3"/>
    <n v="40700"/>
    <s v="Revenues - Third Parties"/>
    <m/>
    <x v="101"/>
    <n v="2026"/>
    <n v="5"/>
    <s v="USD"/>
    <n v="114.36"/>
    <n v="1"/>
    <n v="114.36"/>
    <x v="5"/>
    <m/>
    <m/>
  </r>
  <r>
    <x v="1"/>
    <x v="192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647"/>
    <x v="1"/>
    <s v="Argentina"/>
    <x v="3"/>
    <n v="40700"/>
    <s v="Revenues - Third Parties"/>
    <m/>
    <x v="68"/>
    <n v="2026"/>
    <n v="5"/>
    <s v="USD"/>
    <n v="3408.33"/>
    <n v="1"/>
    <n v="3408.33"/>
    <x v="5"/>
    <n v="1"/>
    <m/>
  </r>
  <r>
    <x v="1"/>
    <x v="647"/>
    <x v="1"/>
    <s v="Argentina"/>
    <x v="3"/>
    <n v="40700"/>
    <s v="Revenues - Third Parties"/>
    <m/>
    <x v="69"/>
    <n v="2026"/>
    <n v="5"/>
    <s v="USD"/>
    <n v="675.99"/>
    <n v="1"/>
    <n v="675.99"/>
    <x v="5"/>
    <m/>
    <m/>
  </r>
  <r>
    <x v="1"/>
    <x v="647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647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648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194"/>
    <x v="1"/>
    <s v="Argentina"/>
    <x v="1"/>
    <n v="40700"/>
    <s v="Revenues - Third Parties"/>
    <m/>
    <x v="4"/>
    <n v="2026"/>
    <n v="5"/>
    <s v="USD"/>
    <n v="286.89"/>
    <n v="1"/>
    <n v="286.89"/>
    <x v="5"/>
    <m/>
    <m/>
  </r>
  <r>
    <x v="1"/>
    <x v="194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649"/>
    <x v="1"/>
    <s v="Argentina"/>
    <x v="1"/>
    <n v="40700"/>
    <s v="Revenues - Third Parties"/>
    <m/>
    <x v="4"/>
    <n v="2026"/>
    <n v="5"/>
    <s v="USD"/>
    <n v="12049.38"/>
    <n v="1"/>
    <n v="12049.38"/>
    <x v="5"/>
    <m/>
    <m/>
  </r>
  <r>
    <x v="1"/>
    <x v="649"/>
    <x v="1"/>
    <s v="Argentina"/>
    <x v="0"/>
    <n v="40700"/>
    <s v="Revenues - Third Parties"/>
    <m/>
    <x v="1"/>
    <n v="2026"/>
    <n v="5"/>
    <s v="USD"/>
    <n v="753.3"/>
    <n v="1"/>
    <n v="753.3"/>
    <x v="5"/>
    <m/>
    <m/>
  </r>
  <r>
    <x v="1"/>
    <x v="649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403"/>
    <x v="1"/>
    <s v="Argentina"/>
    <x v="1"/>
    <n v="40700"/>
    <s v="Revenues - Third Parties"/>
    <m/>
    <x v="4"/>
    <n v="2026"/>
    <n v="5"/>
    <s v="USD"/>
    <n v="286.89"/>
    <n v="1"/>
    <n v="286.89"/>
    <x v="5"/>
    <m/>
    <m/>
  </r>
  <r>
    <x v="1"/>
    <x v="403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403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403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405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405"/>
    <x v="1"/>
    <s v="Argentina"/>
    <x v="1"/>
    <n v="40700"/>
    <s v="Revenues - Third Parties"/>
    <m/>
    <x v="5"/>
    <n v="2026"/>
    <n v="5"/>
    <s v="USD"/>
    <n v="478.15"/>
    <n v="1"/>
    <n v="478.15"/>
    <x v="5"/>
    <m/>
    <m/>
  </r>
  <r>
    <x v="1"/>
    <x v="352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352"/>
    <x v="1"/>
    <s v="Argentina"/>
    <x v="1"/>
    <n v="40700"/>
    <s v="Revenues - Third Parties"/>
    <m/>
    <x v="17"/>
    <n v="2026"/>
    <n v="5"/>
    <s v="USD"/>
    <n v="101.41"/>
    <n v="1"/>
    <n v="101.41"/>
    <x v="5"/>
    <m/>
    <m/>
  </r>
  <r>
    <x v="1"/>
    <x v="352"/>
    <x v="1"/>
    <s v="Argentina"/>
    <x v="1"/>
    <n v="40700"/>
    <s v="Revenues - Third Parties"/>
    <m/>
    <x v="5"/>
    <n v="2026"/>
    <n v="5"/>
    <s v="USD"/>
    <n v="382.52"/>
    <n v="1"/>
    <n v="382.52"/>
    <x v="5"/>
    <m/>
    <m/>
  </r>
  <r>
    <x v="1"/>
    <x v="199"/>
    <x v="1"/>
    <s v="Argentina"/>
    <x v="2"/>
    <n v="40700"/>
    <s v="Revenues - Third Parties"/>
    <m/>
    <x v="23"/>
    <n v="2026"/>
    <n v="5"/>
    <s v="USD"/>
    <n v="551.67999999999995"/>
    <n v="1"/>
    <n v="551.67999999999995"/>
    <x v="5"/>
    <n v="1"/>
    <m/>
  </r>
  <r>
    <x v="1"/>
    <x v="199"/>
    <x v="1"/>
    <s v="Argentina"/>
    <x v="1"/>
    <n v="40700"/>
    <s v="Revenues - Third Parties"/>
    <m/>
    <x v="4"/>
    <n v="2026"/>
    <n v="5"/>
    <s v="USD"/>
    <n v="286.89"/>
    <n v="1"/>
    <n v="286.89"/>
    <x v="5"/>
    <m/>
    <m/>
  </r>
  <r>
    <x v="1"/>
    <x v="199"/>
    <x v="1"/>
    <s v="Argentina"/>
    <x v="3"/>
    <n v="40700"/>
    <s v="Revenues - Third Parties"/>
    <m/>
    <x v="24"/>
    <n v="2026"/>
    <n v="5"/>
    <s v="USD"/>
    <n v="324.48"/>
    <n v="1"/>
    <n v="324.48"/>
    <x v="5"/>
    <m/>
    <m/>
  </r>
  <r>
    <x v="1"/>
    <x v="199"/>
    <x v="1"/>
    <s v="Argentina"/>
    <x v="3"/>
    <n v="40700"/>
    <s v="Revenues - Third Parties"/>
    <m/>
    <x v="25"/>
    <n v="2026"/>
    <n v="5"/>
    <s v="USD"/>
    <n v="811.2"/>
    <n v="1"/>
    <n v="811.2"/>
    <x v="5"/>
    <m/>
    <m/>
  </r>
  <r>
    <x v="1"/>
    <x v="199"/>
    <x v="1"/>
    <s v="Argentina"/>
    <x v="1"/>
    <n v="40700"/>
    <s v="Revenues - Third Parties"/>
    <m/>
    <x v="3"/>
    <n v="2026"/>
    <n v="5"/>
    <s v="USD"/>
    <n v="231.78"/>
    <n v="1"/>
    <n v="231.78"/>
    <x v="5"/>
    <m/>
    <m/>
  </r>
  <r>
    <x v="1"/>
    <x v="199"/>
    <x v="1"/>
    <s v="Argentina"/>
    <x v="1"/>
    <n v="40700"/>
    <s v="Revenues - Third Parties"/>
    <m/>
    <x v="5"/>
    <n v="2026"/>
    <n v="5"/>
    <s v="USD"/>
    <n v="1338.82"/>
    <n v="1"/>
    <n v="1338.82"/>
    <x v="5"/>
    <m/>
    <m/>
  </r>
  <r>
    <x v="1"/>
    <x v="353"/>
    <x v="1"/>
    <s v="Argentina"/>
    <x v="1"/>
    <n v="40700"/>
    <s v="Revenues - Third Parties"/>
    <m/>
    <x v="4"/>
    <n v="2026"/>
    <n v="5"/>
    <s v="USD"/>
    <n v="573.78"/>
    <n v="1"/>
    <n v="573.78"/>
    <x v="5"/>
    <m/>
    <m/>
  </r>
  <r>
    <x v="1"/>
    <x v="353"/>
    <x v="1"/>
    <s v="Argentina"/>
    <x v="1"/>
    <n v="40700"/>
    <s v="Revenues - Third Parties"/>
    <m/>
    <x v="17"/>
    <n v="2026"/>
    <n v="5"/>
    <s v="USD"/>
    <n v="101.41"/>
    <n v="1"/>
    <n v="101.41"/>
    <x v="5"/>
    <m/>
    <m/>
  </r>
  <r>
    <x v="1"/>
    <x v="353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353"/>
    <x v="1"/>
    <s v="Argentina"/>
    <x v="1"/>
    <n v="40700"/>
    <s v="Revenues - Third Parties"/>
    <m/>
    <x v="5"/>
    <n v="2026"/>
    <n v="5"/>
    <s v="USD"/>
    <n v="1051.93"/>
    <n v="1"/>
    <n v="1051.93"/>
    <x v="5"/>
    <m/>
    <m/>
  </r>
  <r>
    <x v="1"/>
    <x v="200"/>
    <x v="1"/>
    <s v="Argentina"/>
    <x v="1"/>
    <n v="40700"/>
    <s v="Revenues - Third Parties"/>
    <m/>
    <x v="4"/>
    <n v="2026"/>
    <n v="5"/>
    <s v="USD"/>
    <n v="573.78"/>
    <n v="1"/>
    <n v="573.78"/>
    <x v="5"/>
    <m/>
    <m/>
  </r>
  <r>
    <x v="1"/>
    <x v="200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00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00"/>
    <x v="1"/>
    <s v="Argentina"/>
    <x v="1"/>
    <n v="40700"/>
    <s v="Revenues - Third Parties"/>
    <m/>
    <x v="5"/>
    <n v="2026"/>
    <n v="5"/>
    <s v="USD"/>
    <n v="286.89"/>
    <n v="1"/>
    <n v="286.89"/>
    <x v="5"/>
    <m/>
    <m/>
  </r>
  <r>
    <x v="1"/>
    <x v="650"/>
    <x v="1"/>
    <s v="Argentina"/>
    <x v="3"/>
    <n v="40700"/>
    <s v="Revenues - Third Parties"/>
    <m/>
    <x v="68"/>
    <n v="2026"/>
    <n v="5"/>
    <s v="USD"/>
    <n v="637.33000000000004"/>
    <n v="1"/>
    <n v="637.33000000000004"/>
    <x v="5"/>
    <n v="1"/>
    <m/>
  </r>
  <r>
    <x v="1"/>
    <x v="650"/>
    <x v="1"/>
    <s v="Argentina"/>
    <x v="3"/>
    <n v="40700"/>
    <s v="Revenues - Third Parties"/>
    <m/>
    <x v="69"/>
    <n v="2026"/>
    <n v="5"/>
    <s v="USD"/>
    <n v="675.99"/>
    <n v="1"/>
    <n v="675.99"/>
    <x v="5"/>
    <m/>
    <m/>
  </r>
  <r>
    <x v="1"/>
    <x v="650"/>
    <x v="1"/>
    <s v="Argentina"/>
    <x v="1"/>
    <n v="40700"/>
    <s v="Revenues - Third Parties"/>
    <m/>
    <x v="4"/>
    <n v="2026"/>
    <n v="5"/>
    <s v="USD"/>
    <n v="191.26"/>
    <n v="1"/>
    <n v="191.26"/>
    <x v="5"/>
    <m/>
    <m/>
  </r>
  <r>
    <x v="1"/>
    <x v="650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203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03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03"/>
    <x v="1"/>
    <s v="Argentina"/>
    <x v="1"/>
    <n v="40700"/>
    <s v="Revenues - Third Parties"/>
    <m/>
    <x v="5"/>
    <n v="2026"/>
    <n v="5"/>
    <s v="USD"/>
    <n v="286.89"/>
    <n v="1"/>
    <n v="286.89"/>
    <x v="5"/>
    <m/>
    <m/>
  </r>
  <r>
    <x v="1"/>
    <x v="407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407"/>
    <x v="1"/>
    <s v="Argentina"/>
    <x v="3"/>
    <n v="40700"/>
    <s v="Revenues - Third Parties"/>
    <m/>
    <x v="24"/>
    <n v="2026"/>
    <n v="5"/>
    <s v="USD"/>
    <n v="108.16"/>
    <n v="1"/>
    <n v="108.16"/>
    <x v="5"/>
    <m/>
    <m/>
  </r>
  <r>
    <x v="1"/>
    <x v="407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407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407"/>
    <x v="1"/>
    <s v="Argentina"/>
    <x v="1"/>
    <n v="40700"/>
    <s v="Revenues - Third Parties"/>
    <m/>
    <x v="5"/>
    <n v="2026"/>
    <n v="5"/>
    <s v="USD"/>
    <n v="478.15"/>
    <n v="1"/>
    <n v="478.15"/>
    <x v="5"/>
    <m/>
    <m/>
  </r>
  <r>
    <x v="1"/>
    <x v="651"/>
    <x v="1"/>
    <s v="Argentina"/>
    <x v="3"/>
    <n v="40700"/>
    <s v="Revenues - Third Parties"/>
    <m/>
    <x v="69"/>
    <n v="2026"/>
    <n v="5"/>
    <s v="USD"/>
    <n v="675.99"/>
    <n v="1"/>
    <n v="675.99"/>
    <x v="5"/>
    <m/>
    <m/>
  </r>
  <r>
    <x v="1"/>
    <x v="651"/>
    <x v="1"/>
    <s v="Argentina"/>
    <x v="3"/>
    <n v="40700"/>
    <s v="Revenues - Third Parties"/>
    <m/>
    <x v="68"/>
    <n v="2026"/>
    <n v="5"/>
    <s v="USD"/>
    <n v="526.49"/>
    <n v="1"/>
    <n v="526.49"/>
    <x v="5"/>
    <n v="1"/>
    <m/>
  </r>
  <r>
    <x v="1"/>
    <x v="204"/>
    <x v="1"/>
    <s v="Argentina"/>
    <x v="1"/>
    <n v="40700"/>
    <s v="Revenues - Third Parties"/>
    <m/>
    <x v="4"/>
    <n v="2026"/>
    <n v="5"/>
    <s v="USD"/>
    <n v="191.26"/>
    <n v="1"/>
    <n v="191.26"/>
    <x v="5"/>
    <m/>
    <m/>
  </r>
  <r>
    <x v="1"/>
    <x v="204"/>
    <x v="1"/>
    <s v="Argentina"/>
    <x v="1"/>
    <n v="40700"/>
    <s v="Revenues - Third Parties"/>
    <m/>
    <x v="3"/>
    <n v="2026"/>
    <n v="5"/>
    <s v="USD"/>
    <n v="347.67"/>
    <n v="1"/>
    <n v="347.67"/>
    <x v="5"/>
    <m/>
    <m/>
  </r>
  <r>
    <x v="1"/>
    <x v="204"/>
    <x v="1"/>
    <s v="Argentina"/>
    <x v="1"/>
    <n v="40700"/>
    <s v="Revenues - Third Parties"/>
    <m/>
    <x v="102"/>
    <n v="2026"/>
    <n v="5"/>
    <s v="USD"/>
    <n v="191.26"/>
    <n v="1"/>
    <n v="191.26"/>
    <x v="5"/>
    <m/>
    <m/>
  </r>
  <r>
    <x v="1"/>
    <x v="204"/>
    <x v="1"/>
    <s v="Argentina"/>
    <x v="1"/>
    <n v="40700"/>
    <s v="Revenues - Third Parties"/>
    <m/>
    <x v="5"/>
    <n v="2026"/>
    <n v="5"/>
    <s v="USD"/>
    <n v="478.15"/>
    <n v="1"/>
    <n v="478.15"/>
    <x v="5"/>
    <m/>
    <m/>
  </r>
  <r>
    <x v="1"/>
    <x v="355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355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355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209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12"/>
    <x v="1"/>
    <s v="Argentina"/>
    <x v="2"/>
    <n v="40700"/>
    <s v="Revenues - Third Parties"/>
    <m/>
    <x v="23"/>
    <n v="2026"/>
    <n v="5"/>
    <s v="USD"/>
    <n v="241.46"/>
    <n v="1"/>
    <n v="241.46"/>
    <x v="5"/>
    <n v="1"/>
    <m/>
  </r>
  <r>
    <x v="1"/>
    <x v="212"/>
    <x v="1"/>
    <s v="Argentina"/>
    <x v="3"/>
    <n v="40700"/>
    <s v="Revenues - Third Parties"/>
    <m/>
    <x v="103"/>
    <n v="2026"/>
    <n v="5"/>
    <s v="USD"/>
    <n v="114.36"/>
    <n v="1"/>
    <n v="114.36"/>
    <x v="5"/>
    <m/>
    <m/>
  </r>
  <r>
    <x v="1"/>
    <x v="212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12"/>
    <x v="1"/>
    <s v="Argentina"/>
    <x v="1"/>
    <n v="40700"/>
    <s v="Revenues - Third Parties"/>
    <m/>
    <x v="5"/>
    <n v="2026"/>
    <n v="5"/>
    <s v="USD"/>
    <n v="286.89"/>
    <n v="1"/>
    <n v="286.89"/>
    <x v="5"/>
    <m/>
    <m/>
  </r>
  <r>
    <x v="1"/>
    <x v="213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13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13"/>
    <x v="1"/>
    <s v="Argentina"/>
    <x v="1"/>
    <n v="40700"/>
    <s v="Revenues - Third Parties"/>
    <m/>
    <x v="5"/>
    <n v="2026"/>
    <n v="5"/>
    <s v="USD"/>
    <n v="478.15"/>
    <n v="1"/>
    <n v="478.15"/>
    <x v="5"/>
    <m/>
    <m/>
  </r>
  <r>
    <x v="1"/>
    <x v="214"/>
    <x v="1"/>
    <s v="Argentina"/>
    <x v="3"/>
    <n v="40700"/>
    <s v="Revenues - Third Parties"/>
    <m/>
    <x v="101"/>
    <n v="2026"/>
    <n v="5"/>
    <s v="USD"/>
    <n v="114.36"/>
    <n v="1"/>
    <n v="114.36"/>
    <x v="5"/>
    <m/>
    <m/>
  </r>
  <r>
    <x v="1"/>
    <x v="214"/>
    <x v="1"/>
    <s v="Argentina"/>
    <x v="1"/>
    <n v="40700"/>
    <s v="Revenues - Third Parties"/>
    <m/>
    <x v="3"/>
    <n v="2026"/>
    <n v="5"/>
    <s v="USD"/>
    <n v="231.78"/>
    <n v="1"/>
    <n v="231.78"/>
    <x v="5"/>
    <m/>
    <m/>
  </r>
  <r>
    <x v="1"/>
    <x v="214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14"/>
    <x v="1"/>
    <s v="Argentina"/>
    <x v="1"/>
    <n v="40700"/>
    <s v="Revenues - Third Parties"/>
    <m/>
    <x v="5"/>
    <n v="2026"/>
    <n v="5"/>
    <s v="USD"/>
    <n v="669.41"/>
    <n v="1"/>
    <n v="669.41"/>
    <x v="5"/>
    <m/>
    <m/>
  </r>
  <r>
    <x v="1"/>
    <x v="216"/>
    <x v="1"/>
    <s v="Argentina"/>
    <x v="3"/>
    <n v="40700"/>
    <s v="Revenues - Third Parties"/>
    <m/>
    <x v="68"/>
    <n v="2026"/>
    <n v="5"/>
    <s v="USD"/>
    <n v="914.43"/>
    <n v="1"/>
    <n v="914.43"/>
    <x v="5"/>
    <n v="1"/>
    <m/>
  </r>
  <r>
    <x v="1"/>
    <x v="216"/>
    <x v="1"/>
    <s v="Argentina"/>
    <x v="3"/>
    <n v="40700"/>
    <s v="Revenues - Third Parties"/>
    <m/>
    <x v="69"/>
    <n v="2026"/>
    <n v="5"/>
    <s v="USD"/>
    <n v="675.99"/>
    <n v="1"/>
    <n v="675.99"/>
    <x v="5"/>
    <m/>
    <m/>
  </r>
  <r>
    <x v="1"/>
    <x v="216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16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218"/>
    <x v="1"/>
    <s v="Argentina"/>
    <x v="2"/>
    <n v="40700"/>
    <s v="Revenues - Third Parties"/>
    <m/>
    <x v="23"/>
    <n v="2026"/>
    <n v="5"/>
    <s v="USD"/>
    <n v="895.48"/>
    <n v="1"/>
    <n v="895.48"/>
    <x v="5"/>
    <n v="1"/>
    <m/>
  </r>
  <r>
    <x v="1"/>
    <x v="218"/>
    <x v="1"/>
    <s v="Argentina"/>
    <x v="1"/>
    <n v="40700"/>
    <s v="Revenues - Third Parties"/>
    <m/>
    <x v="17"/>
    <n v="2026"/>
    <n v="5"/>
    <s v="USD"/>
    <n v="1216.92"/>
    <n v="1"/>
    <n v="1216.92"/>
    <x v="5"/>
    <m/>
    <m/>
  </r>
  <r>
    <x v="1"/>
    <x v="218"/>
    <x v="1"/>
    <s v="Argentina"/>
    <x v="1"/>
    <n v="40700"/>
    <s v="Revenues - Third Parties"/>
    <m/>
    <x v="102"/>
    <n v="2026"/>
    <n v="5"/>
    <s v="USD"/>
    <n v="191.26"/>
    <n v="1"/>
    <n v="191.26"/>
    <x v="5"/>
    <m/>
    <m/>
  </r>
  <r>
    <x v="1"/>
    <x v="218"/>
    <x v="1"/>
    <s v="Argentina"/>
    <x v="1"/>
    <n v="40700"/>
    <s v="Revenues - Third Parties"/>
    <m/>
    <x v="5"/>
    <n v="2026"/>
    <n v="5"/>
    <s v="USD"/>
    <n v="1243.19"/>
    <n v="1"/>
    <n v="1243.19"/>
    <x v="5"/>
    <m/>
    <m/>
  </r>
  <r>
    <x v="1"/>
    <x v="218"/>
    <x v="1"/>
    <s v="Argentina"/>
    <x v="1"/>
    <n v="40700"/>
    <s v="Revenues - Third Parties"/>
    <m/>
    <x v="6"/>
    <n v="2026"/>
    <n v="5"/>
    <s v="USD"/>
    <n v="347.64"/>
    <n v="1"/>
    <n v="347.64"/>
    <x v="5"/>
    <m/>
    <m/>
  </r>
  <r>
    <x v="1"/>
    <x v="652"/>
    <x v="1"/>
    <s v="Argentina"/>
    <x v="1"/>
    <n v="40700"/>
    <s v="Revenues - Third Parties"/>
    <m/>
    <x v="3"/>
    <n v="2026"/>
    <n v="5"/>
    <s v="USD"/>
    <n v="695.34"/>
    <n v="1"/>
    <n v="695.34"/>
    <x v="5"/>
    <m/>
    <m/>
  </r>
  <r>
    <x v="1"/>
    <x v="652"/>
    <x v="1"/>
    <s v="Argentina"/>
    <x v="1"/>
    <n v="40700"/>
    <s v="Revenues - Third Parties"/>
    <m/>
    <x v="5"/>
    <n v="2026"/>
    <n v="5"/>
    <s v="USD"/>
    <n v="860.67"/>
    <n v="1"/>
    <n v="860.67"/>
    <x v="5"/>
    <m/>
    <m/>
  </r>
  <r>
    <x v="1"/>
    <x v="653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653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220"/>
    <x v="1"/>
    <s v="Argentina"/>
    <x v="2"/>
    <n v="40700"/>
    <s v="Revenues - Third Parties"/>
    <m/>
    <x v="23"/>
    <n v="2026"/>
    <n v="5"/>
    <s v="USD"/>
    <n v="192.66"/>
    <n v="1"/>
    <n v="192.66"/>
    <x v="5"/>
    <n v="1"/>
    <m/>
  </r>
  <r>
    <x v="1"/>
    <x v="220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220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20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20"/>
    <x v="1"/>
    <s v="Argentina"/>
    <x v="1"/>
    <n v="40700"/>
    <s v="Revenues - Third Parties"/>
    <m/>
    <x v="3"/>
    <n v="2026"/>
    <n v="5"/>
    <s v="USD"/>
    <n v="231.78"/>
    <n v="1"/>
    <n v="231.78"/>
    <x v="5"/>
    <m/>
    <m/>
  </r>
  <r>
    <x v="1"/>
    <x v="220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20"/>
    <x v="1"/>
    <s v="Argentina"/>
    <x v="1"/>
    <n v="40700"/>
    <s v="Revenues - Third Parties"/>
    <m/>
    <x v="5"/>
    <n v="2026"/>
    <n v="5"/>
    <s v="USD"/>
    <n v="956.3"/>
    <n v="1"/>
    <n v="956.3"/>
    <x v="5"/>
    <m/>
    <m/>
  </r>
  <r>
    <x v="1"/>
    <x v="220"/>
    <x v="1"/>
    <s v="Argentina"/>
    <x v="1"/>
    <n v="40700"/>
    <s v="Revenues - Third Parties"/>
    <m/>
    <x v="6"/>
    <n v="2026"/>
    <n v="5"/>
    <s v="USD"/>
    <n v="521.46"/>
    <n v="1"/>
    <n v="521.46"/>
    <x v="5"/>
    <m/>
    <m/>
  </r>
  <r>
    <x v="1"/>
    <x v="654"/>
    <x v="1"/>
    <s v="Argentina"/>
    <x v="1"/>
    <n v="40700"/>
    <s v="Revenues - Third Parties"/>
    <m/>
    <x v="5"/>
    <n v="2026"/>
    <n v="5"/>
    <s v="USD"/>
    <n v="382.52"/>
    <n v="1"/>
    <n v="382.52"/>
    <x v="5"/>
    <m/>
    <m/>
  </r>
  <r>
    <x v="1"/>
    <x v="408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408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408"/>
    <x v="1"/>
    <s v="Argentina"/>
    <x v="1"/>
    <n v="40700"/>
    <s v="Revenues - Third Parties"/>
    <m/>
    <x v="5"/>
    <n v="2026"/>
    <n v="5"/>
    <s v="USD"/>
    <n v="478.15"/>
    <n v="1"/>
    <n v="478.15"/>
    <x v="5"/>
    <m/>
    <m/>
  </r>
  <r>
    <x v="1"/>
    <x v="222"/>
    <x v="1"/>
    <s v="Argentina"/>
    <x v="2"/>
    <n v="40700"/>
    <s v="Revenues - Third Parties"/>
    <m/>
    <x v="23"/>
    <n v="2026"/>
    <n v="5"/>
    <s v="USD"/>
    <n v="218.54"/>
    <n v="1"/>
    <n v="218.54"/>
    <x v="5"/>
    <n v="1"/>
    <m/>
  </r>
  <r>
    <x v="1"/>
    <x v="222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22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22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22"/>
    <x v="1"/>
    <s v="Argentina"/>
    <x v="1"/>
    <n v="40700"/>
    <s v="Revenues - Third Parties"/>
    <m/>
    <x v="5"/>
    <n v="2026"/>
    <n v="5"/>
    <s v="USD"/>
    <n v="573.78"/>
    <n v="1"/>
    <n v="573.78"/>
    <x v="5"/>
    <m/>
    <m/>
  </r>
  <r>
    <x v="1"/>
    <x v="223"/>
    <x v="1"/>
    <s v="Argentina"/>
    <x v="6"/>
    <n v="40700"/>
    <s v="Revenues - Third Parties"/>
    <m/>
    <x v="104"/>
    <n v="2026"/>
    <n v="5"/>
    <s v="USD"/>
    <n v="316.05"/>
    <n v="1"/>
    <n v="316.05"/>
    <x v="5"/>
    <m/>
    <m/>
  </r>
  <r>
    <x v="1"/>
    <x v="223"/>
    <x v="1"/>
    <s v="Argentina"/>
    <x v="6"/>
    <n v="40700"/>
    <s v="Revenues - Third Parties"/>
    <m/>
    <x v="105"/>
    <n v="2026"/>
    <n v="5"/>
    <s v="USD"/>
    <n v="60.6"/>
    <n v="1"/>
    <n v="60.6"/>
    <x v="5"/>
    <m/>
    <m/>
  </r>
  <r>
    <x v="1"/>
    <x v="223"/>
    <x v="1"/>
    <s v="Argentina"/>
    <x v="6"/>
    <n v="40700"/>
    <s v="Revenues - Third Parties"/>
    <m/>
    <x v="94"/>
    <n v="2026"/>
    <n v="5"/>
    <s v="USD"/>
    <n v="2269.71"/>
    <n v="1"/>
    <n v="2269.71"/>
    <x v="5"/>
    <m/>
    <m/>
  </r>
  <r>
    <x v="1"/>
    <x v="223"/>
    <x v="1"/>
    <s v="Argentina"/>
    <x v="6"/>
    <n v="40700"/>
    <s v="Revenues - Third Parties"/>
    <m/>
    <x v="106"/>
    <n v="2026"/>
    <n v="5"/>
    <s v="USD"/>
    <n v="3319.14"/>
    <n v="1"/>
    <n v="3319.14"/>
    <x v="5"/>
    <m/>
    <m/>
  </r>
  <r>
    <x v="1"/>
    <x v="223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23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23"/>
    <x v="1"/>
    <s v="Argentina"/>
    <x v="1"/>
    <n v="40700"/>
    <s v="Revenues - Third Parties"/>
    <m/>
    <x v="6"/>
    <n v="2026"/>
    <n v="5"/>
    <s v="USD"/>
    <n v="173.82"/>
    <n v="1"/>
    <n v="173.82"/>
    <x v="5"/>
    <m/>
    <m/>
  </r>
  <r>
    <x v="1"/>
    <x v="229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29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29"/>
    <x v="1"/>
    <s v="Argentina"/>
    <x v="1"/>
    <n v="40700"/>
    <s v="Revenues - Third Parties"/>
    <m/>
    <x v="3"/>
    <n v="2026"/>
    <n v="5"/>
    <s v="USD"/>
    <n v="347.67"/>
    <n v="1"/>
    <n v="347.67"/>
    <x v="5"/>
    <m/>
    <m/>
  </r>
  <r>
    <x v="1"/>
    <x v="229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29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229"/>
    <x v="1"/>
    <s v="Argentina"/>
    <x v="1"/>
    <n v="40700"/>
    <s v="Revenues - Third Parties"/>
    <m/>
    <x v="6"/>
    <n v="2026"/>
    <n v="5"/>
    <s v="USD"/>
    <n v="347.64"/>
    <n v="1"/>
    <n v="347.64"/>
    <x v="5"/>
    <m/>
    <m/>
  </r>
  <r>
    <x v="1"/>
    <x v="230"/>
    <x v="1"/>
    <s v="Argentina"/>
    <x v="1"/>
    <n v="40700"/>
    <s v="Revenues - Third Parties"/>
    <m/>
    <x v="3"/>
    <n v="2026"/>
    <n v="5"/>
    <s v="USD"/>
    <n v="231.78"/>
    <n v="1"/>
    <n v="231.78"/>
    <x v="5"/>
    <m/>
    <m/>
  </r>
  <r>
    <x v="1"/>
    <x v="230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30"/>
    <x v="1"/>
    <s v="Argentina"/>
    <x v="1"/>
    <n v="40700"/>
    <s v="Revenues - Third Parties"/>
    <m/>
    <x v="5"/>
    <n v="2026"/>
    <n v="5"/>
    <s v="USD"/>
    <n v="860.67"/>
    <n v="1"/>
    <n v="860.67"/>
    <x v="5"/>
    <m/>
    <m/>
  </r>
  <r>
    <x v="1"/>
    <x v="230"/>
    <x v="1"/>
    <s v="Argentina"/>
    <x v="1"/>
    <n v="40700"/>
    <s v="Revenues - Third Parties"/>
    <m/>
    <x v="6"/>
    <n v="2026"/>
    <n v="5"/>
    <s v="USD"/>
    <n v="347.64"/>
    <n v="1"/>
    <n v="347.64"/>
    <x v="5"/>
    <m/>
    <m/>
  </r>
  <r>
    <x v="1"/>
    <x v="655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655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655"/>
    <x v="1"/>
    <s v="Argentina"/>
    <x v="1"/>
    <n v="40700"/>
    <s v="Revenues - Third Parties"/>
    <m/>
    <x v="5"/>
    <n v="2026"/>
    <n v="5"/>
    <s v="USD"/>
    <n v="669.41"/>
    <n v="1"/>
    <n v="669.41"/>
    <x v="5"/>
    <m/>
    <m/>
  </r>
  <r>
    <x v="1"/>
    <x v="656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657"/>
    <x v="1"/>
    <s v="Argentina"/>
    <x v="1"/>
    <n v="40700"/>
    <s v="Revenues - Third Parties"/>
    <m/>
    <x v="4"/>
    <n v="2026"/>
    <n v="5"/>
    <s v="USD"/>
    <n v="191.26"/>
    <n v="1"/>
    <n v="191.26"/>
    <x v="5"/>
    <m/>
    <m/>
  </r>
  <r>
    <x v="1"/>
    <x v="657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657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657"/>
    <x v="1"/>
    <s v="Argentina"/>
    <x v="1"/>
    <n v="40700"/>
    <s v="Revenues - Third Parties"/>
    <m/>
    <x v="5"/>
    <n v="2026"/>
    <n v="5"/>
    <s v="USD"/>
    <n v="573.78"/>
    <n v="1"/>
    <n v="573.78"/>
    <x v="5"/>
    <m/>
    <m/>
  </r>
  <r>
    <x v="1"/>
    <x v="235"/>
    <x v="1"/>
    <s v="Argentina"/>
    <x v="2"/>
    <n v="40700"/>
    <s v="Revenues - Third Parties"/>
    <m/>
    <x v="23"/>
    <n v="2026"/>
    <n v="5"/>
    <s v="USD"/>
    <n v="139.34"/>
    <n v="1"/>
    <n v="139.34"/>
    <x v="5"/>
    <n v="1"/>
    <m/>
  </r>
  <r>
    <x v="1"/>
    <x v="235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35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35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35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35"/>
    <x v="1"/>
    <s v="Argentina"/>
    <x v="1"/>
    <n v="40700"/>
    <s v="Revenues - Third Parties"/>
    <m/>
    <x v="5"/>
    <n v="2026"/>
    <n v="5"/>
    <s v="USD"/>
    <n v="956.3"/>
    <n v="1"/>
    <n v="956.3"/>
    <x v="5"/>
    <m/>
    <m/>
  </r>
  <r>
    <x v="1"/>
    <x v="236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236"/>
    <x v="1"/>
    <s v="Argentina"/>
    <x v="3"/>
    <n v="40700"/>
    <s v="Revenues - Third Parties"/>
    <m/>
    <x v="68"/>
    <n v="2026"/>
    <n v="5"/>
    <s v="USD"/>
    <n v="277.10000000000002"/>
    <n v="1"/>
    <n v="277.10000000000002"/>
    <x v="5"/>
    <n v="1"/>
    <m/>
  </r>
  <r>
    <x v="1"/>
    <x v="236"/>
    <x v="1"/>
    <s v="Argentina"/>
    <x v="3"/>
    <n v="40700"/>
    <s v="Revenues - Third Parties"/>
    <m/>
    <x v="69"/>
    <n v="2026"/>
    <n v="5"/>
    <s v="USD"/>
    <n v="675.99"/>
    <n v="1"/>
    <n v="675.99"/>
    <x v="5"/>
    <m/>
    <m/>
  </r>
  <r>
    <x v="1"/>
    <x v="240"/>
    <x v="1"/>
    <s v="Argentina"/>
    <x v="1"/>
    <n v="40700"/>
    <s v="Revenues - Third Parties"/>
    <m/>
    <x v="5"/>
    <n v="2026"/>
    <n v="5"/>
    <s v="USD"/>
    <n v="382.52"/>
    <n v="1"/>
    <n v="382.52"/>
    <x v="5"/>
    <m/>
    <m/>
  </r>
  <r>
    <x v="1"/>
    <x v="658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244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659"/>
    <x v="1"/>
    <s v="Argentina"/>
    <x v="3"/>
    <n v="40700"/>
    <s v="Revenues - Third Parties"/>
    <m/>
    <x v="68"/>
    <n v="2026"/>
    <n v="5"/>
    <s v="USD"/>
    <n v="360.23"/>
    <n v="1"/>
    <n v="360.23"/>
    <x v="5"/>
    <n v="1"/>
    <m/>
  </r>
  <r>
    <x v="1"/>
    <x v="659"/>
    <x v="1"/>
    <s v="Argentina"/>
    <x v="3"/>
    <n v="40700"/>
    <s v="Revenues - Third Parties"/>
    <m/>
    <x v="69"/>
    <n v="2026"/>
    <n v="5"/>
    <s v="USD"/>
    <n v="675.99"/>
    <n v="1"/>
    <n v="675.99"/>
    <x v="5"/>
    <m/>
    <m/>
  </r>
  <r>
    <x v="1"/>
    <x v="359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359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359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359"/>
    <x v="1"/>
    <s v="Argentina"/>
    <x v="1"/>
    <n v="40700"/>
    <s v="Revenues - Third Parties"/>
    <m/>
    <x v="5"/>
    <n v="2026"/>
    <n v="5"/>
    <s v="USD"/>
    <n v="573.78"/>
    <n v="1"/>
    <n v="573.78"/>
    <x v="5"/>
    <m/>
    <m/>
  </r>
  <r>
    <x v="1"/>
    <x v="248"/>
    <x v="1"/>
    <s v="Argentina"/>
    <x v="2"/>
    <n v="40700"/>
    <s v="Revenues - Third Parties"/>
    <m/>
    <x v="23"/>
    <n v="2026"/>
    <n v="5"/>
    <s v="USD"/>
    <n v="109.27"/>
    <n v="1"/>
    <n v="109.27"/>
    <x v="5"/>
    <n v="1"/>
    <m/>
  </r>
  <r>
    <x v="1"/>
    <x v="248"/>
    <x v="1"/>
    <s v="Argentina"/>
    <x v="1"/>
    <n v="40700"/>
    <s v="Revenues - Third Parties"/>
    <m/>
    <x v="3"/>
    <n v="2026"/>
    <n v="5"/>
    <s v="USD"/>
    <n v="347.67"/>
    <n v="1"/>
    <n v="347.67"/>
    <x v="5"/>
    <m/>
    <m/>
  </r>
  <r>
    <x v="1"/>
    <x v="248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48"/>
    <x v="1"/>
    <s v="Argentina"/>
    <x v="1"/>
    <n v="40700"/>
    <s v="Revenues - Third Parties"/>
    <m/>
    <x v="5"/>
    <n v="2026"/>
    <n v="5"/>
    <s v="USD"/>
    <n v="382.52"/>
    <n v="1"/>
    <n v="382.52"/>
    <x v="5"/>
    <m/>
    <m/>
  </r>
  <r>
    <x v="1"/>
    <x v="252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52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52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52"/>
    <x v="1"/>
    <s v="Argentina"/>
    <x v="1"/>
    <n v="40700"/>
    <s v="Revenues - Third Parties"/>
    <m/>
    <x v="5"/>
    <n v="2026"/>
    <n v="5"/>
    <s v="USD"/>
    <n v="669.41"/>
    <n v="1"/>
    <n v="669.41"/>
    <x v="5"/>
    <m/>
    <m/>
  </r>
  <r>
    <x v="1"/>
    <x v="253"/>
    <x v="1"/>
    <s v="Argentina"/>
    <x v="1"/>
    <n v="40700"/>
    <s v="Revenues - Third Parties"/>
    <m/>
    <x v="4"/>
    <n v="2026"/>
    <n v="5"/>
    <s v="USD"/>
    <n v="286.89"/>
    <n v="1"/>
    <n v="286.89"/>
    <x v="5"/>
    <m/>
    <m/>
  </r>
  <r>
    <x v="1"/>
    <x v="253"/>
    <x v="1"/>
    <s v="Argentina"/>
    <x v="3"/>
    <n v="40700"/>
    <s v="Revenues - Third Parties"/>
    <m/>
    <x v="24"/>
    <n v="2026"/>
    <n v="5"/>
    <s v="USD"/>
    <n v="108.16"/>
    <n v="1"/>
    <n v="108.16"/>
    <x v="5"/>
    <m/>
    <m/>
  </r>
  <r>
    <x v="1"/>
    <x v="253"/>
    <x v="1"/>
    <s v="Argentina"/>
    <x v="3"/>
    <n v="40700"/>
    <s v="Revenues - Third Parties"/>
    <m/>
    <x v="25"/>
    <n v="2026"/>
    <n v="5"/>
    <s v="USD"/>
    <n v="270.39999999999998"/>
    <n v="1"/>
    <n v="270.39999999999998"/>
    <x v="5"/>
    <m/>
    <m/>
  </r>
  <r>
    <x v="1"/>
    <x v="253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53"/>
    <x v="1"/>
    <s v="Argentina"/>
    <x v="1"/>
    <n v="40700"/>
    <s v="Revenues - Third Parties"/>
    <m/>
    <x v="5"/>
    <n v="2026"/>
    <n v="5"/>
    <s v="USD"/>
    <n v="765.04"/>
    <n v="1"/>
    <n v="765.04"/>
    <x v="5"/>
    <m/>
    <m/>
  </r>
  <r>
    <x v="1"/>
    <x v="254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54"/>
    <x v="1"/>
    <s v="Argentina"/>
    <x v="1"/>
    <n v="40700"/>
    <s v="Revenues - Third Parties"/>
    <m/>
    <x v="5"/>
    <n v="2026"/>
    <n v="5"/>
    <s v="USD"/>
    <n v="286.89"/>
    <n v="1"/>
    <n v="286.89"/>
    <x v="5"/>
    <m/>
    <m/>
  </r>
  <r>
    <x v="1"/>
    <x v="255"/>
    <x v="1"/>
    <s v="Argentina"/>
    <x v="3"/>
    <n v="40700"/>
    <s v="Revenues - Third Parties"/>
    <m/>
    <x v="24"/>
    <n v="2026"/>
    <n v="5"/>
    <s v="USD"/>
    <n v="108.16"/>
    <n v="1"/>
    <n v="108.16"/>
    <x v="5"/>
    <m/>
    <m/>
  </r>
  <r>
    <x v="1"/>
    <x v="255"/>
    <x v="1"/>
    <s v="Argentina"/>
    <x v="3"/>
    <n v="40700"/>
    <s v="Revenues - Third Parties"/>
    <m/>
    <x v="25"/>
    <n v="2026"/>
    <n v="5"/>
    <s v="USD"/>
    <n v="270.39999999999998"/>
    <n v="1"/>
    <n v="270.39999999999998"/>
    <x v="5"/>
    <m/>
    <m/>
  </r>
  <r>
    <x v="1"/>
    <x v="255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55"/>
    <x v="1"/>
    <s v="Argentina"/>
    <x v="1"/>
    <n v="40700"/>
    <s v="Revenues - Third Parties"/>
    <m/>
    <x v="5"/>
    <n v="2026"/>
    <n v="5"/>
    <s v="USD"/>
    <n v="478.15"/>
    <n v="1"/>
    <n v="478.15"/>
    <x v="5"/>
    <m/>
    <m/>
  </r>
  <r>
    <x v="1"/>
    <x v="660"/>
    <x v="1"/>
    <s v="Argentina"/>
    <x v="3"/>
    <n v="40700"/>
    <s v="Revenues - Third Parties"/>
    <m/>
    <x v="68"/>
    <n v="2026"/>
    <n v="5"/>
    <s v="USD"/>
    <n v="942.14"/>
    <n v="1"/>
    <n v="942.14"/>
    <x v="5"/>
    <n v="1"/>
    <m/>
  </r>
  <r>
    <x v="1"/>
    <x v="660"/>
    <x v="1"/>
    <s v="Argentina"/>
    <x v="3"/>
    <n v="40700"/>
    <s v="Revenues - Third Parties"/>
    <m/>
    <x v="69"/>
    <n v="2026"/>
    <n v="5"/>
    <s v="USD"/>
    <n v="675.99"/>
    <n v="1"/>
    <n v="675.99"/>
    <x v="5"/>
    <m/>
    <m/>
  </r>
  <r>
    <x v="1"/>
    <x v="257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661"/>
    <x v="1"/>
    <s v="Argentina"/>
    <x v="3"/>
    <n v="40700"/>
    <s v="Revenues - Third Parties"/>
    <m/>
    <x v="101"/>
    <n v="2026"/>
    <n v="5"/>
    <s v="USD"/>
    <n v="114.36"/>
    <n v="1"/>
    <n v="114.36"/>
    <x v="5"/>
    <m/>
    <m/>
  </r>
  <r>
    <x v="1"/>
    <x v="260"/>
    <x v="1"/>
    <s v="Argentina"/>
    <x v="0"/>
    <n v="40700"/>
    <s v="Revenues - Third Parties"/>
    <m/>
    <x v="13"/>
    <n v="2026"/>
    <n v="5"/>
    <s v="USD"/>
    <n v="125.55"/>
    <n v="1"/>
    <n v="125.55"/>
    <x v="5"/>
    <m/>
    <m/>
  </r>
  <r>
    <x v="1"/>
    <x v="260"/>
    <x v="1"/>
    <s v="Argentina"/>
    <x v="0"/>
    <n v="40700"/>
    <s v="Revenues - Third Parties"/>
    <m/>
    <x v="16"/>
    <n v="2026"/>
    <n v="5"/>
    <s v="USD"/>
    <n v="125.55"/>
    <n v="1"/>
    <n v="125.55"/>
    <x v="5"/>
    <m/>
    <m/>
  </r>
  <r>
    <x v="1"/>
    <x v="260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60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60"/>
    <x v="1"/>
    <s v="Argentina"/>
    <x v="1"/>
    <n v="40700"/>
    <s v="Revenues - Third Parties"/>
    <m/>
    <x v="3"/>
    <n v="2026"/>
    <n v="5"/>
    <s v="USD"/>
    <n v="231.78"/>
    <n v="1"/>
    <n v="231.78"/>
    <x v="5"/>
    <m/>
    <m/>
  </r>
  <r>
    <x v="1"/>
    <x v="260"/>
    <x v="1"/>
    <s v="Argentina"/>
    <x v="1"/>
    <n v="40700"/>
    <s v="Revenues - Third Parties"/>
    <m/>
    <x v="5"/>
    <n v="2026"/>
    <n v="5"/>
    <s v="USD"/>
    <n v="382.52"/>
    <n v="1"/>
    <n v="382.52"/>
    <x v="5"/>
    <m/>
    <m/>
  </r>
  <r>
    <x v="1"/>
    <x v="261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261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262"/>
    <x v="1"/>
    <s v="Argentina"/>
    <x v="2"/>
    <n v="40700"/>
    <s v="Revenues - Third Parties"/>
    <m/>
    <x v="23"/>
    <n v="2026"/>
    <n v="5"/>
    <s v="USD"/>
    <n v="132.19"/>
    <n v="1"/>
    <n v="132.19"/>
    <x v="5"/>
    <n v="1"/>
    <m/>
  </r>
  <r>
    <x v="1"/>
    <x v="262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262"/>
    <x v="1"/>
    <s v="Argentina"/>
    <x v="0"/>
    <n v="40700"/>
    <s v="Revenues - Third Parties"/>
    <m/>
    <x v="28"/>
    <n v="2026"/>
    <n v="5"/>
    <s v="USD"/>
    <n v="44.58"/>
    <n v="1"/>
    <n v="44.58"/>
    <x v="5"/>
    <m/>
    <m/>
  </r>
  <r>
    <x v="1"/>
    <x v="262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62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62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62"/>
    <x v="1"/>
    <s v="Argentina"/>
    <x v="1"/>
    <n v="40700"/>
    <s v="Revenues - Third Parties"/>
    <m/>
    <x v="5"/>
    <n v="2026"/>
    <n v="5"/>
    <s v="USD"/>
    <n v="286.89"/>
    <n v="1"/>
    <n v="286.89"/>
    <x v="5"/>
    <m/>
    <m/>
  </r>
  <r>
    <x v="1"/>
    <x v="263"/>
    <x v="1"/>
    <s v="Argentina"/>
    <x v="1"/>
    <n v="40700"/>
    <s v="Revenues - Third Parties"/>
    <m/>
    <x v="17"/>
    <n v="2026"/>
    <n v="5"/>
    <s v="USD"/>
    <n v="101.41"/>
    <n v="1"/>
    <n v="101.41"/>
    <x v="5"/>
    <m/>
    <m/>
  </r>
  <r>
    <x v="1"/>
    <x v="263"/>
    <x v="1"/>
    <s v="Argentina"/>
    <x v="1"/>
    <n v="40700"/>
    <s v="Revenues - Third Parties"/>
    <m/>
    <x v="5"/>
    <n v="2026"/>
    <n v="5"/>
    <s v="USD"/>
    <n v="669.41"/>
    <n v="1"/>
    <n v="669.41"/>
    <x v="5"/>
    <m/>
    <m/>
  </r>
  <r>
    <x v="1"/>
    <x v="265"/>
    <x v="1"/>
    <s v="Argentina"/>
    <x v="2"/>
    <n v="40700"/>
    <s v="Revenues - Third Parties"/>
    <m/>
    <x v="23"/>
    <n v="2026"/>
    <n v="5"/>
    <s v="USD"/>
    <n v="83.39"/>
    <n v="1"/>
    <n v="83.39"/>
    <x v="5"/>
    <n v="1"/>
    <m/>
  </r>
  <r>
    <x v="1"/>
    <x v="265"/>
    <x v="1"/>
    <s v="Argentina"/>
    <x v="2"/>
    <n v="40700"/>
    <s v="Revenues - Third Parties"/>
    <m/>
    <x v="8"/>
    <n v="2026"/>
    <n v="5"/>
    <s v="USD"/>
    <n v="269.89"/>
    <n v="1"/>
    <n v="269.89"/>
    <x v="5"/>
    <n v="1"/>
    <m/>
  </r>
  <r>
    <x v="1"/>
    <x v="265"/>
    <x v="1"/>
    <s v="Argentina"/>
    <x v="0"/>
    <n v="40700"/>
    <s v="Revenues - Third Parties"/>
    <m/>
    <x v="9"/>
    <n v="2026"/>
    <n v="5"/>
    <s v="USD"/>
    <n v="177.58"/>
    <n v="1"/>
    <n v="177.58"/>
    <x v="5"/>
    <n v="1"/>
    <m/>
  </r>
  <r>
    <x v="1"/>
    <x v="265"/>
    <x v="1"/>
    <s v="Argentina"/>
    <x v="0"/>
    <n v="40700"/>
    <s v="Revenues - Third Parties"/>
    <m/>
    <x v="13"/>
    <n v="2026"/>
    <n v="5"/>
    <s v="USD"/>
    <n v="125.55"/>
    <n v="1"/>
    <n v="125.55"/>
    <x v="5"/>
    <m/>
    <m/>
  </r>
  <r>
    <x v="1"/>
    <x v="265"/>
    <x v="1"/>
    <s v="Argentina"/>
    <x v="0"/>
    <n v="40700"/>
    <s v="Revenues - Third Parties"/>
    <m/>
    <x v="11"/>
    <n v="2026"/>
    <n v="5"/>
    <s v="USD"/>
    <n v="125.55"/>
    <n v="1"/>
    <n v="125.55"/>
    <x v="5"/>
    <m/>
    <m/>
  </r>
  <r>
    <x v="1"/>
    <x v="265"/>
    <x v="1"/>
    <s v="Argentina"/>
    <x v="0"/>
    <n v="40700"/>
    <s v="Revenues - Third Parties"/>
    <m/>
    <x v="16"/>
    <n v="2026"/>
    <n v="5"/>
    <s v="USD"/>
    <n v="125.55"/>
    <n v="1"/>
    <n v="125.55"/>
    <x v="5"/>
    <m/>
    <m/>
  </r>
  <r>
    <x v="1"/>
    <x v="265"/>
    <x v="1"/>
    <s v="Argentina"/>
    <x v="0"/>
    <n v="40700"/>
    <s v="Revenues - Third Parties"/>
    <m/>
    <x v="107"/>
    <n v="2026"/>
    <n v="5"/>
    <s v="USD"/>
    <n v="101.41"/>
    <n v="1"/>
    <n v="101.41"/>
    <x v="5"/>
    <m/>
    <m/>
  </r>
  <r>
    <x v="1"/>
    <x v="265"/>
    <x v="1"/>
    <s v="Argentina"/>
    <x v="1"/>
    <n v="40700"/>
    <s v="Revenues - Third Parties"/>
    <m/>
    <x v="3"/>
    <n v="2026"/>
    <n v="5"/>
    <s v="USD"/>
    <n v="463.56"/>
    <n v="1"/>
    <n v="463.56"/>
    <x v="5"/>
    <m/>
    <m/>
  </r>
  <r>
    <x v="1"/>
    <x v="265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65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265"/>
    <x v="1"/>
    <s v="Argentina"/>
    <x v="1"/>
    <n v="40700"/>
    <s v="Revenues - Third Parties"/>
    <m/>
    <x v="6"/>
    <n v="2026"/>
    <n v="5"/>
    <s v="USD"/>
    <n v="173.82"/>
    <n v="1"/>
    <n v="173.82"/>
    <x v="5"/>
    <m/>
    <m/>
  </r>
  <r>
    <x v="1"/>
    <x v="267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67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67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67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268"/>
    <x v="1"/>
    <s v="Argentina"/>
    <x v="2"/>
    <n v="40700"/>
    <s v="Revenues - Third Parties"/>
    <m/>
    <x v="8"/>
    <n v="2026"/>
    <n v="5"/>
    <s v="USD"/>
    <n v="992.67"/>
    <n v="1"/>
    <n v="992.67"/>
    <x v="5"/>
    <n v="1"/>
    <m/>
  </r>
  <r>
    <x v="1"/>
    <x v="268"/>
    <x v="1"/>
    <s v="Argentina"/>
    <x v="0"/>
    <n v="40700"/>
    <s v="Revenues - Third Parties"/>
    <m/>
    <x v="9"/>
    <n v="2026"/>
    <n v="5"/>
    <s v="USD"/>
    <n v="532.74"/>
    <n v="1"/>
    <n v="532.74"/>
    <x v="5"/>
    <n v="1"/>
    <m/>
  </r>
  <r>
    <x v="1"/>
    <x v="268"/>
    <x v="1"/>
    <s v="Argentina"/>
    <x v="6"/>
    <n v="40700"/>
    <s v="Revenues - Third Parties"/>
    <m/>
    <x v="104"/>
    <n v="2026"/>
    <n v="5"/>
    <s v="USD"/>
    <n v="367.5"/>
    <n v="1"/>
    <n v="367.5"/>
    <x v="5"/>
    <m/>
    <m/>
  </r>
  <r>
    <x v="1"/>
    <x v="268"/>
    <x v="1"/>
    <s v="Argentina"/>
    <x v="6"/>
    <n v="40700"/>
    <s v="Revenues - Third Parties"/>
    <m/>
    <x v="105"/>
    <n v="2026"/>
    <n v="5"/>
    <s v="USD"/>
    <n v="50.5"/>
    <n v="1"/>
    <n v="50.5"/>
    <x v="5"/>
    <m/>
    <m/>
  </r>
  <r>
    <x v="1"/>
    <x v="268"/>
    <x v="1"/>
    <s v="Argentina"/>
    <x v="6"/>
    <n v="40700"/>
    <s v="Revenues - Third Parties"/>
    <m/>
    <x v="94"/>
    <n v="2026"/>
    <n v="5"/>
    <s v="USD"/>
    <n v="4539.42"/>
    <n v="1"/>
    <n v="4539.42"/>
    <x v="5"/>
    <m/>
    <m/>
  </r>
  <r>
    <x v="1"/>
    <x v="268"/>
    <x v="1"/>
    <s v="Argentina"/>
    <x v="0"/>
    <n v="40700"/>
    <s v="Revenues - Third Parties"/>
    <m/>
    <x v="11"/>
    <n v="2026"/>
    <n v="5"/>
    <s v="USD"/>
    <n v="376.65"/>
    <n v="1"/>
    <n v="376.65"/>
    <x v="5"/>
    <m/>
    <m/>
  </r>
  <r>
    <x v="1"/>
    <x v="268"/>
    <x v="1"/>
    <s v="Argentina"/>
    <x v="1"/>
    <n v="40700"/>
    <s v="Revenues - Third Parties"/>
    <m/>
    <x v="3"/>
    <n v="2026"/>
    <n v="5"/>
    <s v="USD"/>
    <n v="579.45000000000005"/>
    <n v="1"/>
    <n v="579.45000000000005"/>
    <x v="5"/>
    <m/>
    <m/>
  </r>
  <r>
    <x v="1"/>
    <x v="268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68"/>
    <x v="1"/>
    <s v="Argentina"/>
    <x v="1"/>
    <n v="40700"/>
    <s v="Revenues - Third Parties"/>
    <m/>
    <x v="5"/>
    <n v="2026"/>
    <n v="5"/>
    <s v="USD"/>
    <n v="382.52"/>
    <n v="1"/>
    <n v="382.52"/>
    <x v="5"/>
    <m/>
    <m/>
  </r>
  <r>
    <x v="1"/>
    <x v="268"/>
    <x v="1"/>
    <s v="Argentina"/>
    <x v="1"/>
    <n v="40700"/>
    <s v="Revenues - Third Parties"/>
    <m/>
    <x v="6"/>
    <n v="2026"/>
    <n v="5"/>
    <s v="USD"/>
    <n v="521.46"/>
    <n v="1"/>
    <n v="521.46"/>
    <x v="5"/>
    <m/>
    <m/>
  </r>
  <r>
    <x v="1"/>
    <x v="361"/>
    <x v="1"/>
    <s v="Argentina"/>
    <x v="2"/>
    <n v="40700"/>
    <s v="Revenues - Third Parties"/>
    <m/>
    <x v="23"/>
    <n v="2026"/>
    <n v="5"/>
    <s v="USD"/>
    <n v="83.39"/>
    <n v="1"/>
    <n v="83.39"/>
    <x v="5"/>
    <n v="1"/>
    <m/>
  </r>
  <r>
    <x v="1"/>
    <x v="361"/>
    <x v="1"/>
    <s v="Argentina"/>
    <x v="0"/>
    <n v="40700"/>
    <s v="Revenues - Third Parties"/>
    <m/>
    <x v="13"/>
    <n v="2026"/>
    <n v="5"/>
    <s v="USD"/>
    <n v="125.55"/>
    <n v="1"/>
    <n v="125.55"/>
    <x v="5"/>
    <m/>
    <m/>
  </r>
  <r>
    <x v="1"/>
    <x v="361"/>
    <x v="1"/>
    <s v="Argentina"/>
    <x v="3"/>
    <n v="40700"/>
    <s v="Revenues - Third Parties"/>
    <m/>
    <x v="24"/>
    <n v="2026"/>
    <n v="5"/>
    <s v="USD"/>
    <n v="108.16"/>
    <n v="1"/>
    <n v="108.16"/>
    <x v="5"/>
    <m/>
    <m/>
  </r>
  <r>
    <x v="1"/>
    <x v="361"/>
    <x v="1"/>
    <s v="Argentina"/>
    <x v="3"/>
    <n v="40700"/>
    <s v="Revenues - Third Parties"/>
    <m/>
    <x v="25"/>
    <n v="2026"/>
    <n v="5"/>
    <s v="USD"/>
    <n v="270.39999999999998"/>
    <n v="1"/>
    <n v="270.39999999999998"/>
    <x v="5"/>
    <m/>
    <m/>
  </r>
  <r>
    <x v="1"/>
    <x v="361"/>
    <x v="1"/>
    <s v="Argentina"/>
    <x v="1"/>
    <n v="40700"/>
    <s v="Revenues - Third Parties"/>
    <m/>
    <x v="5"/>
    <n v="2026"/>
    <n v="5"/>
    <s v="USD"/>
    <n v="669.41"/>
    <n v="1"/>
    <n v="669.41"/>
    <x v="5"/>
    <m/>
    <m/>
  </r>
  <r>
    <x v="1"/>
    <x v="269"/>
    <x v="1"/>
    <s v="Argentina"/>
    <x v="2"/>
    <n v="40700"/>
    <s v="Revenues - Third Parties"/>
    <m/>
    <x v="23"/>
    <n v="2026"/>
    <n v="5"/>
    <s v="USD"/>
    <n v="192.66"/>
    <n v="1"/>
    <n v="192.66"/>
    <x v="5"/>
    <n v="1"/>
    <m/>
  </r>
  <r>
    <x v="1"/>
    <x v="269"/>
    <x v="1"/>
    <s v="Argentina"/>
    <x v="1"/>
    <n v="40700"/>
    <s v="Revenues - Third Parties"/>
    <m/>
    <x v="5"/>
    <n v="2026"/>
    <n v="5"/>
    <s v="USD"/>
    <n v="573.78"/>
    <n v="1"/>
    <n v="573.78"/>
    <x v="5"/>
    <m/>
    <m/>
  </r>
  <r>
    <x v="1"/>
    <x v="273"/>
    <x v="1"/>
    <s v="Argentina"/>
    <x v="0"/>
    <n v="40700"/>
    <s v="Revenues - Third Parties"/>
    <m/>
    <x v="13"/>
    <n v="2026"/>
    <n v="5"/>
    <s v="USD"/>
    <n v="376.65"/>
    <n v="1"/>
    <n v="376.65"/>
    <x v="5"/>
    <m/>
    <m/>
  </r>
  <r>
    <x v="1"/>
    <x v="273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73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73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73"/>
    <x v="1"/>
    <s v="Argentina"/>
    <x v="1"/>
    <n v="40700"/>
    <s v="Revenues - Third Parties"/>
    <m/>
    <x v="5"/>
    <n v="2026"/>
    <n v="5"/>
    <s v="USD"/>
    <n v="382.52"/>
    <n v="1"/>
    <n v="382.52"/>
    <x v="5"/>
    <m/>
    <m/>
  </r>
  <r>
    <x v="1"/>
    <x v="274"/>
    <x v="1"/>
    <s v="Argentina"/>
    <x v="2"/>
    <n v="40700"/>
    <s v="Revenues - Third Parties"/>
    <m/>
    <x v="8"/>
    <n v="2026"/>
    <n v="5"/>
    <s v="USD"/>
    <n v="480.08"/>
    <n v="1"/>
    <n v="480.08"/>
    <x v="5"/>
    <n v="1"/>
    <m/>
  </r>
  <r>
    <x v="1"/>
    <x v="274"/>
    <x v="1"/>
    <s v="Argentina"/>
    <x v="6"/>
    <n v="40700"/>
    <s v="Revenues - Third Parties"/>
    <m/>
    <x v="105"/>
    <n v="2026"/>
    <n v="5"/>
    <s v="USD"/>
    <n v="121.2"/>
    <n v="1"/>
    <n v="121.2"/>
    <x v="5"/>
    <m/>
    <m/>
  </r>
  <r>
    <x v="1"/>
    <x v="274"/>
    <x v="1"/>
    <s v="Argentina"/>
    <x v="6"/>
    <n v="40700"/>
    <s v="Revenues - Third Parties"/>
    <m/>
    <x v="106"/>
    <n v="2026"/>
    <n v="5"/>
    <s v="USD"/>
    <n v="1659.57"/>
    <n v="1"/>
    <n v="1659.57"/>
    <x v="5"/>
    <m/>
    <m/>
  </r>
  <r>
    <x v="1"/>
    <x v="274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74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74"/>
    <x v="1"/>
    <s v="Argentina"/>
    <x v="1"/>
    <n v="40700"/>
    <s v="Revenues - Third Parties"/>
    <m/>
    <x v="3"/>
    <n v="2026"/>
    <n v="5"/>
    <s v="USD"/>
    <n v="347.67"/>
    <n v="1"/>
    <n v="347.67"/>
    <x v="5"/>
    <m/>
    <m/>
  </r>
  <r>
    <x v="1"/>
    <x v="274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74"/>
    <x v="1"/>
    <s v="Argentina"/>
    <x v="1"/>
    <n v="40700"/>
    <s v="Revenues - Third Parties"/>
    <m/>
    <x v="5"/>
    <n v="2026"/>
    <n v="5"/>
    <s v="USD"/>
    <n v="286.89"/>
    <n v="1"/>
    <n v="286.89"/>
    <x v="5"/>
    <m/>
    <m/>
  </r>
  <r>
    <x v="1"/>
    <x v="274"/>
    <x v="1"/>
    <s v="Argentina"/>
    <x v="1"/>
    <n v="40700"/>
    <s v="Revenues - Third Parties"/>
    <m/>
    <x v="6"/>
    <n v="2026"/>
    <n v="5"/>
    <s v="USD"/>
    <n v="173.82"/>
    <n v="1"/>
    <n v="173.82"/>
    <x v="5"/>
    <m/>
    <m/>
  </r>
  <r>
    <x v="1"/>
    <x v="362"/>
    <x v="1"/>
    <s v="Argentina"/>
    <x v="2"/>
    <n v="40700"/>
    <s v="Revenues - Third Parties"/>
    <m/>
    <x v="23"/>
    <n v="2026"/>
    <n v="5"/>
    <s v="USD"/>
    <n v="215.58"/>
    <n v="1"/>
    <n v="215.58"/>
    <x v="5"/>
    <n v="1"/>
    <m/>
  </r>
  <r>
    <x v="1"/>
    <x v="362"/>
    <x v="1"/>
    <s v="Argentina"/>
    <x v="2"/>
    <n v="40700"/>
    <s v="Revenues - Third Parties"/>
    <m/>
    <x v="8"/>
    <n v="2026"/>
    <n v="5"/>
    <s v="USD"/>
    <n v="292.63"/>
    <n v="1"/>
    <n v="292.63"/>
    <x v="5"/>
    <n v="1"/>
    <m/>
  </r>
  <r>
    <x v="1"/>
    <x v="362"/>
    <x v="1"/>
    <s v="Argentina"/>
    <x v="1"/>
    <n v="40700"/>
    <s v="Revenues - Third Parties"/>
    <m/>
    <x v="17"/>
    <n v="2026"/>
    <n v="5"/>
    <s v="USD"/>
    <n v="202.82"/>
    <n v="1"/>
    <n v="202.82"/>
    <x v="5"/>
    <m/>
    <m/>
  </r>
  <r>
    <x v="1"/>
    <x v="362"/>
    <x v="1"/>
    <s v="Argentina"/>
    <x v="1"/>
    <n v="40700"/>
    <s v="Revenues - Third Parties"/>
    <m/>
    <x v="5"/>
    <n v="2026"/>
    <n v="5"/>
    <s v="USD"/>
    <n v="382.52"/>
    <n v="1"/>
    <n v="382.52"/>
    <x v="5"/>
    <m/>
    <m/>
  </r>
  <r>
    <x v="1"/>
    <x v="662"/>
    <x v="1"/>
    <s v="Argentina"/>
    <x v="3"/>
    <n v="40700"/>
    <s v="Revenues - Third Parties"/>
    <m/>
    <x v="24"/>
    <n v="2026"/>
    <n v="5"/>
    <s v="USD"/>
    <n v="162.24"/>
    <n v="1"/>
    <n v="162.24"/>
    <x v="5"/>
    <m/>
    <m/>
  </r>
  <r>
    <x v="1"/>
    <x v="662"/>
    <x v="1"/>
    <s v="Argentina"/>
    <x v="3"/>
    <n v="40700"/>
    <s v="Revenues - Third Parties"/>
    <m/>
    <x v="25"/>
    <n v="2026"/>
    <n v="5"/>
    <s v="USD"/>
    <n v="405.6"/>
    <n v="1"/>
    <n v="405.6"/>
    <x v="5"/>
    <m/>
    <m/>
  </r>
  <r>
    <x v="1"/>
    <x v="662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662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275"/>
    <x v="1"/>
    <s v="Argentina"/>
    <x v="0"/>
    <n v="40700"/>
    <s v="Revenues - Third Parties"/>
    <m/>
    <x v="9"/>
    <n v="2026"/>
    <n v="5"/>
    <s v="USD"/>
    <n v="177.58"/>
    <n v="1"/>
    <n v="177.58"/>
    <x v="5"/>
    <n v="1"/>
    <m/>
  </r>
  <r>
    <x v="1"/>
    <x v="275"/>
    <x v="1"/>
    <s v="Argentina"/>
    <x v="6"/>
    <n v="40700"/>
    <s v="Revenues - Third Parties"/>
    <m/>
    <x v="104"/>
    <n v="2026"/>
    <n v="5"/>
    <s v="USD"/>
    <n v="88.2"/>
    <n v="1"/>
    <n v="88.2"/>
    <x v="5"/>
    <m/>
    <m/>
  </r>
  <r>
    <x v="1"/>
    <x v="275"/>
    <x v="1"/>
    <s v="Argentina"/>
    <x v="6"/>
    <n v="40700"/>
    <s v="Revenues - Third Parties"/>
    <m/>
    <x v="94"/>
    <n v="2026"/>
    <n v="5"/>
    <s v="USD"/>
    <n v="2269.71"/>
    <n v="1"/>
    <n v="2269.71"/>
    <x v="5"/>
    <m/>
    <m/>
  </r>
  <r>
    <x v="1"/>
    <x v="275"/>
    <x v="1"/>
    <s v="Argentina"/>
    <x v="0"/>
    <n v="40700"/>
    <s v="Revenues - Third Parties"/>
    <m/>
    <x v="11"/>
    <n v="2026"/>
    <n v="5"/>
    <s v="USD"/>
    <n v="125.55"/>
    <n v="1"/>
    <n v="125.55"/>
    <x v="5"/>
    <m/>
    <m/>
  </r>
  <r>
    <x v="1"/>
    <x v="275"/>
    <x v="1"/>
    <s v="Argentina"/>
    <x v="0"/>
    <n v="40700"/>
    <s v="Revenues - Third Parties"/>
    <m/>
    <x v="16"/>
    <n v="2026"/>
    <n v="5"/>
    <s v="USD"/>
    <n v="251.1"/>
    <n v="1"/>
    <n v="251.1"/>
    <x v="5"/>
    <m/>
    <m/>
  </r>
  <r>
    <x v="1"/>
    <x v="275"/>
    <x v="1"/>
    <s v="Argentina"/>
    <x v="0"/>
    <n v="40700"/>
    <s v="Revenues - Third Parties"/>
    <m/>
    <x v="19"/>
    <n v="2026"/>
    <n v="5"/>
    <s v="USD"/>
    <n v="125.55"/>
    <n v="1"/>
    <n v="125.55"/>
    <x v="5"/>
    <m/>
    <m/>
  </r>
  <r>
    <x v="1"/>
    <x v="275"/>
    <x v="1"/>
    <s v="Argentina"/>
    <x v="1"/>
    <n v="40700"/>
    <s v="Revenues - Third Parties"/>
    <m/>
    <x v="3"/>
    <n v="2026"/>
    <n v="5"/>
    <s v="USD"/>
    <n v="347.67"/>
    <n v="1"/>
    <n v="347.67"/>
    <x v="5"/>
    <m/>
    <m/>
  </r>
  <r>
    <x v="1"/>
    <x v="275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75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275"/>
    <x v="1"/>
    <s v="Argentina"/>
    <x v="1"/>
    <n v="40700"/>
    <s v="Revenues - Third Parties"/>
    <m/>
    <x v="6"/>
    <n v="2026"/>
    <n v="5"/>
    <s v="USD"/>
    <n v="173.82"/>
    <n v="1"/>
    <n v="173.82"/>
    <x v="5"/>
    <m/>
    <m/>
  </r>
  <r>
    <x v="1"/>
    <x v="277"/>
    <x v="1"/>
    <s v="Argentina"/>
    <x v="2"/>
    <n v="40700"/>
    <s v="Revenues - Third Parties"/>
    <m/>
    <x v="23"/>
    <n v="2026"/>
    <n v="5"/>
    <s v="USD"/>
    <n v="446.53"/>
    <n v="1"/>
    <n v="446.53"/>
    <x v="5"/>
    <n v="1"/>
    <m/>
  </r>
  <r>
    <x v="1"/>
    <x v="277"/>
    <x v="1"/>
    <s v="Argentina"/>
    <x v="3"/>
    <n v="40700"/>
    <s v="Revenues - Third Parties"/>
    <m/>
    <x v="24"/>
    <n v="2026"/>
    <n v="5"/>
    <s v="USD"/>
    <n v="108.16"/>
    <n v="1"/>
    <n v="108.16"/>
    <x v="5"/>
    <m/>
    <m/>
  </r>
  <r>
    <x v="1"/>
    <x v="277"/>
    <x v="1"/>
    <s v="Argentina"/>
    <x v="3"/>
    <n v="40700"/>
    <s v="Revenues - Third Parties"/>
    <m/>
    <x v="25"/>
    <n v="2026"/>
    <n v="5"/>
    <s v="USD"/>
    <n v="270.39999999999998"/>
    <n v="1"/>
    <n v="270.39999999999998"/>
    <x v="5"/>
    <m/>
    <m/>
  </r>
  <r>
    <x v="1"/>
    <x v="277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280"/>
    <x v="1"/>
    <s v="Argentina"/>
    <x v="2"/>
    <n v="40700"/>
    <s v="Revenues - Third Parties"/>
    <m/>
    <x v="23"/>
    <n v="2026"/>
    <n v="5"/>
    <s v="USD"/>
    <n v="109.27"/>
    <n v="1"/>
    <n v="109.27"/>
    <x v="5"/>
    <n v="1"/>
    <m/>
  </r>
  <r>
    <x v="1"/>
    <x v="280"/>
    <x v="1"/>
    <s v="Argentina"/>
    <x v="3"/>
    <n v="40700"/>
    <s v="Revenues - Third Parties"/>
    <m/>
    <x v="24"/>
    <n v="2026"/>
    <n v="5"/>
    <s v="USD"/>
    <n v="108.16"/>
    <n v="1"/>
    <n v="108.16"/>
    <x v="5"/>
    <m/>
    <m/>
  </r>
  <r>
    <x v="1"/>
    <x v="280"/>
    <x v="1"/>
    <s v="Argentina"/>
    <x v="3"/>
    <n v="40700"/>
    <s v="Revenues - Third Parties"/>
    <m/>
    <x v="25"/>
    <n v="2026"/>
    <n v="5"/>
    <s v="USD"/>
    <n v="270.39999999999998"/>
    <n v="1"/>
    <n v="270.39999999999998"/>
    <x v="5"/>
    <m/>
    <m/>
  </r>
  <r>
    <x v="1"/>
    <x v="280"/>
    <x v="1"/>
    <s v="Argentina"/>
    <x v="1"/>
    <n v="40700"/>
    <s v="Revenues - Third Parties"/>
    <m/>
    <x v="3"/>
    <n v="2026"/>
    <n v="5"/>
    <s v="USD"/>
    <n v="231.78"/>
    <n v="1"/>
    <n v="231.78"/>
    <x v="5"/>
    <m/>
    <m/>
  </r>
  <r>
    <x v="1"/>
    <x v="280"/>
    <x v="1"/>
    <s v="Argentina"/>
    <x v="1"/>
    <n v="40700"/>
    <s v="Revenues - Third Parties"/>
    <m/>
    <x v="5"/>
    <n v="2026"/>
    <n v="5"/>
    <s v="USD"/>
    <n v="478.15"/>
    <n v="1"/>
    <n v="478.15"/>
    <x v="5"/>
    <m/>
    <m/>
  </r>
  <r>
    <x v="1"/>
    <x v="281"/>
    <x v="1"/>
    <s v="Argentina"/>
    <x v="2"/>
    <n v="40700"/>
    <s v="Revenues - Third Parties"/>
    <m/>
    <x v="23"/>
    <n v="2026"/>
    <n v="5"/>
    <s v="USD"/>
    <n v="192.66"/>
    <n v="1"/>
    <n v="192.66"/>
    <x v="5"/>
    <n v="1"/>
    <m/>
  </r>
  <r>
    <x v="1"/>
    <x v="281"/>
    <x v="1"/>
    <s v="Argentina"/>
    <x v="1"/>
    <n v="40700"/>
    <s v="Revenues - Third Parties"/>
    <m/>
    <x v="3"/>
    <n v="2026"/>
    <n v="5"/>
    <s v="USD"/>
    <n v="347.67"/>
    <n v="1"/>
    <n v="347.67"/>
    <x v="5"/>
    <m/>
    <m/>
  </r>
  <r>
    <x v="1"/>
    <x v="281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81"/>
    <x v="1"/>
    <s v="Argentina"/>
    <x v="1"/>
    <n v="40700"/>
    <s v="Revenues - Third Parties"/>
    <m/>
    <x v="5"/>
    <n v="2026"/>
    <n v="5"/>
    <s v="USD"/>
    <n v="286.89"/>
    <n v="1"/>
    <n v="286.89"/>
    <x v="5"/>
    <m/>
    <m/>
  </r>
  <r>
    <x v="1"/>
    <x v="282"/>
    <x v="1"/>
    <s v="Argentina"/>
    <x v="2"/>
    <n v="40700"/>
    <s v="Revenues - Third Parties"/>
    <m/>
    <x v="23"/>
    <n v="2026"/>
    <n v="5"/>
    <s v="USD"/>
    <n v="109.27"/>
    <n v="1"/>
    <n v="109.27"/>
    <x v="5"/>
    <n v="1"/>
    <m/>
  </r>
  <r>
    <x v="1"/>
    <x v="282"/>
    <x v="1"/>
    <s v="Argentina"/>
    <x v="3"/>
    <n v="40700"/>
    <s v="Revenues - Third Parties"/>
    <m/>
    <x v="24"/>
    <n v="2026"/>
    <n v="5"/>
    <s v="USD"/>
    <n v="216.32"/>
    <n v="1"/>
    <n v="216.32"/>
    <x v="5"/>
    <m/>
    <m/>
  </r>
  <r>
    <x v="1"/>
    <x v="282"/>
    <x v="1"/>
    <s v="Argentina"/>
    <x v="3"/>
    <n v="40700"/>
    <s v="Revenues - Third Parties"/>
    <m/>
    <x v="25"/>
    <n v="2026"/>
    <n v="5"/>
    <s v="USD"/>
    <n v="540.79999999999995"/>
    <n v="1"/>
    <n v="540.79999999999995"/>
    <x v="5"/>
    <m/>
    <m/>
  </r>
  <r>
    <x v="1"/>
    <x v="282"/>
    <x v="1"/>
    <s v="Argentina"/>
    <x v="1"/>
    <n v="40700"/>
    <s v="Revenues - Third Parties"/>
    <m/>
    <x v="3"/>
    <n v="2026"/>
    <n v="5"/>
    <s v="USD"/>
    <n v="347.67"/>
    <n v="1"/>
    <n v="347.67"/>
    <x v="5"/>
    <m/>
    <m/>
  </r>
  <r>
    <x v="1"/>
    <x v="282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82"/>
    <x v="1"/>
    <s v="Argentina"/>
    <x v="1"/>
    <n v="40700"/>
    <s v="Revenues - Third Parties"/>
    <m/>
    <x v="5"/>
    <n v="2026"/>
    <n v="5"/>
    <s v="USD"/>
    <n v="286.89"/>
    <n v="1"/>
    <n v="286.89"/>
    <x v="5"/>
    <m/>
    <m/>
  </r>
  <r>
    <x v="1"/>
    <x v="663"/>
    <x v="1"/>
    <s v="Argentina"/>
    <x v="2"/>
    <n v="40700"/>
    <s v="Revenues - Third Parties"/>
    <m/>
    <x v="23"/>
    <n v="2026"/>
    <n v="5"/>
    <s v="USD"/>
    <n v="3946.51"/>
    <n v="1"/>
    <n v="3946.51"/>
    <x v="5"/>
    <n v="1"/>
    <m/>
  </r>
  <r>
    <x v="1"/>
    <x v="663"/>
    <x v="1"/>
    <s v="Argentina"/>
    <x v="1"/>
    <n v="40700"/>
    <s v="Revenues - Third Parties"/>
    <m/>
    <x v="4"/>
    <n v="2026"/>
    <n v="5"/>
    <s v="USD"/>
    <n v="191.26"/>
    <n v="1"/>
    <n v="191.26"/>
    <x v="5"/>
    <m/>
    <m/>
  </r>
  <r>
    <x v="1"/>
    <x v="663"/>
    <x v="1"/>
    <s v="Argentina"/>
    <x v="0"/>
    <n v="40700"/>
    <s v="Revenues - Third Parties"/>
    <m/>
    <x v="13"/>
    <n v="2026"/>
    <n v="5"/>
    <s v="USD"/>
    <n v="251.1"/>
    <n v="1"/>
    <n v="251.1"/>
    <x v="5"/>
    <m/>
    <m/>
  </r>
  <r>
    <x v="1"/>
    <x v="663"/>
    <x v="1"/>
    <s v="Argentina"/>
    <x v="0"/>
    <n v="40700"/>
    <s v="Revenues - Third Parties"/>
    <m/>
    <x v="96"/>
    <n v="2026"/>
    <n v="5"/>
    <s v="USD"/>
    <n v="251.1"/>
    <n v="1"/>
    <n v="251.1"/>
    <x v="5"/>
    <m/>
    <m/>
  </r>
  <r>
    <x v="1"/>
    <x v="663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663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663"/>
    <x v="1"/>
    <s v="Argentina"/>
    <x v="1"/>
    <n v="40700"/>
    <s v="Revenues - Third Parties"/>
    <m/>
    <x v="3"/>
    <n v="2026"/>
    <n v="5"/>
    <s v="USD"/>
    <n v="231.78"/>
    <n v="1"/>
    <n v="231.78"/>
    <x v="5"/>
    <m/>
    <m/>
  </r>
  <r>
    <x v="1"/>
    <x v="663"/>
    <x v="1"/>
    <s v="Argentina"/>
    <x v="1"/>
    <n v="40700"/>
    <s v="Revenues - Third Parties"/>
    <m/>
    <x v="5"/>
    <n v="2026"/>
    <n v="5"/>
    <s v="USD"/>
    <n v="286.89"/>
    <n v="1"/>
    <n v="286.89"/>
    <x v="5"/>
    <m/>
    <m/>
  </r>
  <r>
    <x v="1"/>
    <x v="364"/>
    <x v="1"/>
    <s v="Argentina"/>
    <x v="2"/>
    <n v="40700"/>
    <s v="Revenues - Third Parties"/>
    <m/>
    <x v="23"/>
    <n v="2026"/>
    <n v="5"/>
    <s v="USD"/>
    <n v="109.27"/>
    <n v="1"/>
    <n v="109.27"/>
    <x v="5"/>
    <n v="1"/>
    <m/>
  </r>
  <r>
    <x v="1"/>
    <x v="364"/>
    <x v="1"/>
    <s v="Argentina"/>
    <x v="1"/>
    <n v="40700"/>
    <s v="Revenues - Third Parties"/>
    <m/>
    <x v="4"/>
    <n v="2026"/>
    <n v="5"/>
    <s v="USD"/>
    <n v="191.26"/>
    <n v="1"/>
    <n v="191.26"/>
    <x v="5"/>
    <m/>
    <m/>
  </r>
  <r>
    <x v="1"/>
    <x v="364"/>
    <x v="1"/>
    <s v="Argentina"/>
    <x v="0"/>
    <n v="40700"/>
    <s v="Revenues - Third Parties"/>
    <m/>
    <x v="13"/>
    <n v="2026"/>
    <n v="5"/>
    <s v="USD"/>
    <n v="753.3"/>
    <n v="1"/>
    <n v="753.3"/>
    <x v="5"/>
    <m/>
    <m/>
  </r>
  <r>
    <x v="1"/>
    <x v="364"/>
    <x v="1"/>
    <s v="Argentina"/>
    <x v="0"/>
    <n v="40700"/>
    <s v="Revenues - Third Parties"/>
    <m/>
    <x v="96"/>
    <n v="2026"/>
    <n v="5"/>
    <s v="USD"/>
    <n v="753.3"/>
    <n v="1"/>
    <n v="753.3"/>
    <x v="5"/>
    <m/>
    <m/>
  </r>
  <r>
    <x v="1"/>
    <x v="364"/>
    <x v="1"/>
    <s v="Argentina"/>
    <x v="0"/>
    <n v="40700"/>
    <s v="Revenues - Third Parties"/>
    <m/>
    <x v="1"/>
    <n v="2026"/>
    <n v="5"/>
    <s v="USD"/>
    <n v="376.65"/>
    <n v="1"/>
    <n v="376.65"/>
    <x v="5"/>
    <m/>
    <m/>
  </r>
  <r>
    <x v="1"/>
    <x v="364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364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364"/>
    <x v="1"/>
    <s v="Argentina"/>
    <x v="1"/>
    <n v="40700"/>
    <s v="Revenues - Third Parties"/>
    <m/>
    <x v="3"/>
    <n v="2026"/>
    <n v="5"/>
    <s v="USD"/>
    <n v="231.78"/>
    <n v="1"/>
    <n v="231.78"/>
    <x v="5"/>
    <m/>
    <m/>
  </r>
  <r>
    <x v="1"/>
    <x v="364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364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364"/>
    <x v="1"/>
    <s v="Argentina"/>
    <x v="1"/>
    <n v="40700"/>
    <s v="Revenues - Third Parties"/>
    <m/>
    <x v="6"/>
    <n v="2026"/>
    <n v="5"/>
    <s v="USD"/>
    <n v="695.28"/>
    <n v="1"/>
    <n v="695.28"/>
    <x v="5"/>
    <m/>
    <m/>
  </r>
  <r>
    <x v="1"/>
    <x v="365"/>
    <x v="1"/>
    <s v="Argentina"/>
    <x v="2"/>
    <n v="40700"/>
    <s v="Revenues - Third Parties"/>
    <m/>
    <x v="23"/>
    <n v="2026"/>
    <n v="5"/>
    <s v="USD"/>
    <n v="83.39"/>
    <n v="1"/>
    <n v="83.39"/>
    <x v="5"/>
    <n v="1"/>
    <m/>
  </r>
  <r>
    <x v="1"/>
    <x v="365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284"/>
    <x v="1"/>
    <s v="Argentina"/>
    <x v="2"/>
    <n v="40700"/>
    <s v="Revenues - Third Parties"/>
    <m/>
    <x v="23"/>
    <n v="2026"/>
    <n v="5"/>
    <s v="USD"/>
    <n v="327.81"/>
    <n v="1"/>
    <n v="327.81"/>
    <x v="5"/>
    <n v="1"/>
    <m/>
  </r>
  <r>
    <x v="1"/>
    <x v="284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284"/>
    <x v="1"/>
    <s v="Argentina"/>
    <x v="0"/>
    <n v="40700"/>
    <s v="Revenues - Third Parties"/>
    <m/>
    <x v="21"/>
    <n v="2026"/>
    <n v="5"/>
    <s v="USD"/>
    <n v="44.58"/>
    <n v="1"/>
    <n v="44.58"/>
    <x v="5"/>
    <m/>
    <m/>
  </r>
  <r>
    <x v="1"/>
    <x v="284"/>
    <x v="1"/>
    <s v="Argentina"/>
    <x v="3"/>
    <n v="40700"/>
    <s v="Revenues - Third Parties"/>
    <m/>
    <x v="24"/>
    <n v="2026"/>
    <n v="5"/>
    <s v="USD"/>
    <n v="162.24"/>
    <n v="1"/>
    <n v="162.24"/>
    <x v="5"/>
    <m/>
    <m/>
  </r>
  <r>
    <x v="1"/>
    <x v="284"/>
    <x v="1"/>
    <s v="Argentina"/>
    <x v="3"/>
    <n v="40700"/>
    <s v="Revenues - Third Parties"/>
    <m/>
    <x v="25"/>
    <n v="2026"/>
    <n v="5"/>
    <s v="USD"/>
    <n v="405.6"/>
    <n v="1"/>
    <n v="405.6"/>
    <x v="5"/>
    <m/>
    <m/>
  </r>
  <r>
    <x v="1"/>
    <x v="284"/>
    <x v="1"/>
    <s v="Argentina"/>
    <x v="1"/>
    <n v="40700"/>
    <s v="Revenues - Third Parties"/>
    <m/>
    <x v="3"/>
    <n v="2026"/>
    <n v="5"/>
    <s v="USD"/>
    <n v="286.89"/>
    <n v="1"/>
    <n v="286.89"/>
    <x v="5"/>
    <m/>
    <m/>
  </r>
  <r>
    <x v="1"/>
    <x v="284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84"/>
    <x v="1"/>
    <s v="Argentina"/>
    <x v="1"/>
    <n v="40700"/>
    <s v="Revenues - Third Parties"/>
    <m/>
    <x v="5"/>
    <n v="2026"/>
    <n v="5"/>
    <s v="USD"/>
    <n v="573.78"/>
    <n v="1"/>
    <n v="573.78"/>
    <x v="5"/>
    <m/>
    <m/>
  </r>
  <r>
    <x v="1"/>
    <x v="284"/>
    <x v="1"/>
    <s v="Argentina"/>
    <x v="1"/>
    <n v="40700"/>
    <s v="Revenues - Third Parties"/>
    <m/>
    <x v="6"/>
    <n v="2026"/>
    <n v="5"/>
    <s v="USD"/>
    <n v="347.64"/>
    <n v="1"/>
    <n v="347.64"/>
    <x v="5"/>
    <m/>
    <m/>
  </r>
  <r>
    <x v="1"/>
    <x v="285"/>
    <x v="1"/>
    <s v="Argentina"/>
    <x v="2"/>
    <n v="40700"/>
    <s v="Revenues - Third Parties"/>
    <m/>
    <x v="8"/>
    <n v="2026"/>
    <n v="5"/>
    <s v="USD"/>
    <n v="109.27"/>
    <n v="1"/>
    <n v="109.27"/>
    <x v="5"/>
    <n v="1"/>
    <m/>
  </r>
  <r>
    <x v="1"/>
    <x v="285"/>
    <x v="1"/>
    <s v="Argentina"/>
    <x v="0"/>
    <n v="40700"/>
    <s v="Revenues - Third Parties"/>
    <m/>
    <x v="108"/>
    <n v="2026"/>
    <n v="5"/>
    <s v="USD"/>
    <n v="233.81"/>
    <n v="1"/>
    <n v="233.81"/>
    <x v="5"/>
    <n v="1"/>
    <m/>
  </r>
  <r>
    <x v="1"/>
    <x v="285"/>
    <x v="1"/>
    <s v="Argentina"/>
    <x v="6"/>
    <n v="40700"/>
    <s v="Revenues - Third Parties"/>
    <m/>
    <x v="105"/>
    <n v="2026"/>
    <n v="5"/>
    <s v="USD"/>
    <n v="60.6"/>
    <n v="1"/>
    <n v="60.6"/>
    <x v="5"/>
    <m/>
    <m/>
  </r>
  <r>
    <x v="1"/>
    <x v="285"/>
    <x v="1"/>
    <s v="Argentina"/>
    <x v="6"/>
    <n v="40700"/>
    <s v="Revenues - Third Parties"/>
    <m/>
    <x v="106"/>
    <n v="2026"/>
    <n v="5"/>
    <s v="USD"/>
    <n v="1659.57"/>
    <n v="1"/>
    <n v="1659.57"/>
    <x v="5"/>
    <m/>
    <m/>
  </r>
  <r>
    <x v="1"/>
    <x v="285"/>
    <x v="1"/>
    <s v="Argentina"/>
    <x v="0"/>
    <n v="40700"/>
    <s v="Revenues - Third Parties"/>
    <m/>
    <x v="11"/>
    <n v="2026"/>
    <n v="5"/>
    <s v="USD"/>
    <n v="125.55"/>
    <n v="1"/>
    <n v="125.55"/>
    <x v="5"/>
    <m/>
    <m/>
  </r>
  <r>
    <x v="1"/>
    <x v="285"/>
    <x v="1"/>
    <s v="Argentina"/>
    <x v="0"/>
    <n v="40700"/>
    <s v="Revenues - Third Parties"/>
    <m/>
    <x v="107"/>
    <n v="2026"/>
    <n v="5"/>
    <s v="USD"/>
    <n v="101.41"/>
    <n v="1"/>
    <n v="101.41"/>
    <x v="5"/>
    <m/>
    <m/>
  </r>
  <r>
    <x v="1"/>
    <x v="285"/>
    <x v="1"/>
    <s v="Argentina"/>
    <x v="1"/>
    <n v="40700"/>
    <s v="Revenues - Third Parties"/>
    <m/>
    <x v="3"/>
    <n v="2026"/>
    <n v="5"/>
    <s v="USD"/>
    <n v="191.26"/>
    <n v="1"/>
    <n v="191.26"/>
    <x v="5"/>
    <m/>
    <m/>
  </r>
  <r>
    <x v="1"/>
    <x v="285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85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664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664"/>
    <x v="1"/>
    <s v="Argentina"/>
    <x v="1"/>
    <n v="40700"/>
    <s v="Revenues - Third Parties"/>
    <m/>
    <x v="6"/>
    <n v="2026"/>
    <n v="5"/>
    <s v="USD"/>
    <n v="173.82"/>
    <n v="1"/>
    <n v="173.82"/>
    <x v="5"/>
    <m/>
    <m/>
  </r>
  <r>
    <x v="1"/>
    <x v="288"/>
    <x v="1"/>
    <s v="Argentina"/>
    <x v="1"/>
    <n v="40700"/>
    <s v="Revenues - Third Parties"/>
    <m/>
    <x v="3"/>
    <n v="2026"/>
    <n v="5"/>
    <s v="USD"/>
    <n v="95.63"/>
    <n v="1"/>
    <n v="95.63"/>
    <x v="5"/>
    <m/>
    <m/>
  </r>
  <r>
    <x v="1"/>
    <x v="366"/>
    <x v="1"/>
    <s v="Argentina"/>
    <x v="0"/>
    <n v="40700"/>
    <s v="Revenues - Third Parties"/>
    <m/>
    <x v="13"/>
    <n v="2026"/>
    <n v="5"/>
    <s v="USD"/>
    <n v="502.2"/>
    <n v="1"/>
    <n v="502.2"/>
    <x v="5"/>
    <m/>
    <m/>
  </r>
  <r>
    <x v="1"/>
    <x v="366"/>
    <x v="1"/>
    <s v="Argentina"/>
    <x v="0"/>
    <n v="40700"/>
    <s v="Revenues - Third Parties"/>
    <m/>
    <x v="96"/>
    <n v="2026"/>
    <n v="5"/>
    <s v="USD"/>
    <n v="251.1"/>
    <n v="1"/>
    <n v="251.1"/>
    <x v="5"/>
    <m/>
    <m/>
  </r>
  <r>
    <x v="1"/>
    <x v="366"/>
    <x v="1"/>
    <s v="Argentina"/>
    <x v="1"/>
    <n v="40700"/>
    <s v="Revenues - Third Parties"/>
    <m/>
    <x v="3"/>
    <n v="2026"/>
    <n v="5"/>
    <s v="USD"/>
    <n v="286.89"/>
    <n v="1"/>
    <n v="286.89"/>
    <x v="5"/>
    <m/>
    <m/>
  </r>
  <r>
    <x v="1"/>
    <x v="289"/>
    <x v="1"/>
    <s v="Argentina"/>
    <x v="2"/>
    <n v="40700"/>
    <s v="Revenues - Third Parties"/>
    <m/>
    <x v="8"/>
    <n v="2026"/>
    <n v="5"/>
    <s v="USD"/>
    <n v="705.19"/>
    <n v="1"/>
    <n v="705.19"/>
    <x v="5"/>
    <n v="1"/>
    <m/>
  </r>
  <r>
    <x v="1"/>
    <x v="289"/>
    <x v="1"/>
    <s v="Argentina"/>
    <x v="0"/>
    <n v="40700"/>
    <s v="Revenues - Third Parties"/>
    <m/>
    <x v="13"/>
    <n v="2026"/>
    <n v="5"/>
    <s v="USD"/>
    <n v="125.55"/>
    <n v="1"/>
    <n v="125.55"/>
    <x v="5"/>
    <m/>
    <m/>
  </r>
  <r>
    <x v="1"/>
    <x v="289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90"/>
    <x v="1"/>
    <s v="Argentina"/>
    <x v="2"/>
    <n v="40700"/>
    <s v="Revenues - Third Parties"/>
    <m/>
    <x v="23"/>
    <n v="2026"/>
    <n v="5"/>
    <s v="USD"/>
    <n v="109.27"/>
    <n v="1"/>
    <n v="109.27"/>
    <x v="5"/>
    <n v="1"/>
    <m/>
  </r>
  <r>
    <x v="1"/>
    <x v="290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417"/>
    <x v="1"/>
    <s v="Argentina"/>
    <x v="0"/>
    <n v="40700"/>
    <s v="Revenues - Third Parties"/>
    <m/>
    <x v="13"/>
    <n v="2026"/>
    <n v="5"/>
    <s v="USD"/>
    <n v="376.65"/>
    <n v="1"/>
    <n v="376.65"/>
    <x v="5"/>
    <m/>
    <m/>
  </r>
  <r>
    <x v="1"/>
    <x v="417"/>
    <x v="1"/>
    <s v="Argentina"/>
    <x v="0"/>
    <n v="40700"/>
    <s v="Revenues - Third Parties"/>
    <m/>
    <x v="96"/>
    <n v="2026"/>
    <n v="5"/>
    <s v="USD"/>
    <n v="125.55"/>
    <n v="1"/>
    <n v="125.55"/>
    <x v="5"/>
    <m/>
    <m/>
  </r>
  <r>
    <x v="1"/>
    <x v="417"/>
    <x v="1"/>
    <s v="Argentina"/>
    <x v="0"/>
    <n v="40700"/>
    <s v="Revenues - Third Parties"/>
    <m/>
    <x v="16"/>
    <n v="2026"/>
    <n v="5"/>
    <s v="USD"/>
    <n v="376.65"/>
    <n v="1"/>
    <n v="376.65"/>
    <x v="5"/>
    <m/>
    <m/>
  </r>
  <r>
    <x v="1"/>
    <x v="417"/>
    <x v="1"/>
    <s v="Argentina"/>
    <x v="1"/>
    <n v="40700"/>
    <s v="Revenues - Third Parties"/>
    <m/>
    <x v="3"/>
    <n v="2026"/>
    <n v="5"/>
    <s v="USD"/>
    <n v="95.63"/>
    <n v="1"/>
    <n v="95.63"/>
    <x v="5"/>
    <m/>
    <m/>
  </r>
  <r>
    <x v="1"/>
    <x v="665"/>
    <x v="1"/>
    <s v="Argentina"/>
    <x v="1"/>
    <n v="40700"/>
    <s v="Revenues - Third Parties"/>
    <m/>
    <x v="3"/>
    <n v="2026"/>
    <n v="5"/>
    <s v="USD"/>
    <n v="231.78"/>
    <n v="1"/>
    <n v="231.78"/>
    <x v="5"/>
    <m/>
    <m/>
  </r>
  <r>
    <x v="1"/>
    <x v="665"/>
    <x v="1"/>
    <s v="Argentina"/>
    <x v="1"/>
    <n v="40700"/>
    <s v="Revenues - Third Parties"/>
    <m/>
    <x v="6"/>
    <n v="2026"/>
    <n v="5"/>
    <s v="USD"/>
    <n v="173.82"/>
    <n v="1"/>
    <n v="173.82"/>
    <x v="5"/>
    <m/>
    <m/>
  </r>
  <r>
    <x v="1"/>
    <x v="293"/>
    <x v="1"/>
    <s v="Argentina"/>
    <x v="2"/>
    <n v="40700"/>
    <s v="Revenues - Third Parties"/>
    <m/>
    <x v="23"/>
    <n v="2026"/>
    <n v="5"/>
    <s v="USD"/>
    <n v="83.39"/>
    <n v="1"/>
    <n v="83.39"/>
    <x v="5"/>
    <n v="1"/>
    <m/>
  </r>
  <r>
    <x v="1"/>
    <x v="293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293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293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293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93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293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418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418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419"/>
    <x v="1"/>
    <s v="Argentina"/>
    <x v="0"/>
    <n v="40700"/>
    <s v="Revenues - Third Parties"/>
    <m/>
    <x v="13"/>
    <n v="2026"/>
    <n v="5"/>
    <s v="USD"/>
    <n v="125.55"/>
    <n v="1"/>
    <n v="125.55"/>
    <x v="5"/>
    <m/>
    <m/>
  </r>
  <r>
    <x v="1"/>
    <x v="419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666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367"/>
    <x v="1"/>
    <s v="Argentina"/>
    <x v="1"/>
    <n v="40700"/>
    <s v="Revenues - Third Parties"/>
    <m/>
    <x v="17"/>
    <n v="2026"/>
    <n v="5"/>
    <s v="USD"/>
    <n v="202.82"/>
    <n v="1"/>
    <n v="202.82"/>
    <x v="5"/>
    <m/>
    <m/>
  </r>
  <r>
    <x v="1"/>
    <x v="420"/>
    <x v="1"/>
    <s v="Argentina"/>
    <x v="3"/>
    <n v="40700"/>
    <s v="Revenues - Third Parties"/>
    <m/>
    <x v="24"/>
    <n v="2026"/>
    <n v="5"/>
    <s v="USD"/>
    <n v="54.08"/>
    <n v="1"/>
    <n v="54.08"/>
    <x v="5"/>
    <m/>
    <m/>
  </r>
  <r>
    <x v="1"/>
    <x v="420"/>
    <x v="1"/>
    <s v="Argentina"/>
    <x v="3"/>
    <n v="40700"/>
    <s v="Revenues - Third Parties"/>
    <m/>
    <x v="25"/>
    <n v="2026"/>
    <n v="5"/>
    <s v="USD"/>
    <n v="135.19999999999999"/>
    <n v="1"/>
    <n v="135.19999999999999"/>
    <x v="5"/>
    <m/>
    <m/>
  </r>
  <r>
    <x v="1"/>
    <x v="420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421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667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368"/>
    <x v="1"/>
    <s v="Argentina"/>
    <x v="1"/>
    <n v="40700"/>
    <s v="Revenues - Third Parties"/>
    <m/>
    <x v="17"/>
    <n v="2026"/>
    <n v="5"/>
    <s v="USD"/>
    <n v="202.82"/>
    <n v="1"/>
    <n v="202.82"/>
    <x v="5"/>
    <m/>
    <m/>
  </r>
  <r>
    <x v="1"/>
    <x v="369"/>
    <x v="1"/>
    <s v="Argentina"/>
    <x v="0"/>
    <n v="40700"/>
    <s v="Revenues - Third Parties"/>
    <m/>
    <x v="13"/>
    <n v="2026"/>
    <n v="5"/>
    <s v="USD"/>
    <n v="125.55"/>
    <n v="1"/>
    <n v="125.55"/>
    <x v="5"/>
    <m/>
    <m/>
  </r>
  <r>
    <x v="1"/>
    <x v="369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668"/>
    <x v="1"/>
    <s v="Argentina"/>
    <x v="1"/>
    <n v="40700"/>
    <s v="Revenues - Third Parties"/>
    <m/>
    <x v="17"/>
    <n v="2026"/>
    <n v="5"/>
    <s v="USD"/>
    <n v="382.52"/>
    <n v="1"/>
    <n v="382.52"/>
    <x v="5"/>
    <m/>
    <m/>
  </r>
  <r>
    <x v="1"/>
    <x v="425"/>
    <x v="1"/>
    <s v="Argentina"/>
    <x v="1"/>
    <n v="40700"/>
    <s v="Revenues - Third Parties"/>
    <m/>
    <x v="4"/>
    <n v="2026"/>
    <n v="5"/>
    <s v="USD"/>
    <n v="191.26"/>
    <n v="1"/>
    <n v="191.26"/>
    <x v="5"/>
    <m/>
    <m/>
  </r>
  <r>
    <x v="1"/>
    <x v="426"/>
    <x v="1"/>
    <s v="Argentina"/>
    <x v="2"/>
    <n v="40700"/>
    <s v="Revenues - Third Parties"/>
    <m/>
    <x v="8"/>
    <n v="2026"/>
    <n v="5"/>
    <s v="USD"/>
    <n v="269.89"/>
    <n v="1"/>
    <n v="269.89"/>
    <x v="5"/>
    <n v="1"/>
    <m/>
  </r>
  <r>
    <x v="1"/>
    <x v="426"/>
    <x v="1"/>
    <s v="Argentina"/>
    <x v="0"/>
    <n v="40700"/>
    <s v="Revenues - Third Parties"/>
    <m/>
    <x v="13"/>
    <n v="2026"/>
    <n v="5"/>
    <s v="USD"/>
    <n v="376.65"/>
    <n v="1"/>
    <n v="376.65"/>
    <x v="5"/>
    <m/>
    <m/>
  </r>
  <r>
    <x v="1"/>
    <x v="426"/>
    <x v="1"/>
    <s v="Argentina"/>
    <x v="0"/>
    <n v="40700"/>
    <s v="Revenues - Third Parties"/>
    <m/>
    <x v="96"/>
    <n v="2026"/>
    <n v="5"/>
    <s v="USD"/>
    <n v="125.55"/>
    <n v="1"/>
    <n v="125.55"/>
    <x v="5"/>
    <m/>
    <m/>
  </r>
  <r>
    <x v="1"/>
    <x v="426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427"/>
    <x v="1"/>
    <s v="Argentina"/>
    <x v="0"/>
    <n v="40700"/>
    <s v="Revenues - Third Parties"/>
    <m/>
    <x v="13"/>
    <n v="2026"/>
    <n v="5"/>
    <s v="USD"/>
    <n v="878.85"/>
    <n v="1"/>
    <n v="878.85"/>
    <x v="5"/>
    <m/>
    <m/>
  </r>
  <r>
    <x v="1"/>
    <x v="427"/>
    <x v="1"/>
    <s v="Argentina"/>
    <x v="0"/>
    <n v="40700"/>
    <s v="Revenues - Third Parties"/>
    <m/>
    <x v="96"/>
    <n v="2026"/>
    <n v="5"/>
    <s v="USD"/>
    <n v="878.85"/>
    <n v="1"/>
    <n v="878.85"/>
    <x v="5"/>
    <m/>
    <m/>
  </r>
  <r>
    <x v="1"/>
    <x v="427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370"/>
    <x v="1"/>
    <s v="Argentina"/>
    <x v="0"/>
    <n v="40700"/>
    <s v="Revenues - Third Parties"/>
    <m/>
    <x v="57"/>
    <n v="2026"/>
    <n v="5"/>
    <s v="USD"/>
    <n v="62.77"/>
    <n v="1"/>
    <n v="62.77"/>
    <x v="5"/>
    <m/>
    <m/>
  </r>
  <r>
    <x v="1"/>
    <x v="370"/>
    <x v="1"/>
    <s v="Argentina"/>
    <x v="2"/>
    <n v="40700"/>
    <s v="Revenues - Third Parties"/>
    <m/>
    <x v="8"/>
    <n v="2026"/>
    <n v="5"/>
    <s v="USD"/>
    <n v="696.41"/>
    <n v="1"/>
    <n v="696.41"/>
    <x v="5"/>
    <n v="1"/>
    <m/>
  </r>
  <r>
    <x v="1"/>
    <x v="370"/>
    <x v="1"/>
    <s v="Argentina"/>
    <x v="0"/>
    <n v="40700"/>
    <s v="Revenues - Third Parties"/>
    <m/>
    <x v="13"/>
    <n v="2026"/>
    <n v="5"/>
    <s v="USD"/>
    <n v="125.55"/>
    <n v="1"/>
    <n v="125.55"/>
    <x v="5"/>
    <m/>
    <m/>
  </r>
  <r>
    <x v="1"/>
    <x v="370"/>
    <x v="1"/>
    <s v="Argentina"/>
    <x v="1"/>
    <n v="40700"/>
    <s v="Revenues - Third Parties"/>
    <m/>
    <x v="3"/>
    <n v="2026"/>
    <n v="5"/>
    <s v="USD"/>
    <n v="95.63"/>
    <n v="1"/>
    <n v="95.63"/>
    <x v="5"/>
    <m/>
    <m/>
  </r>
  <r>
    <x v="1"/>
    <x v="669"/>
    <x v="1"/>
    <s v="Argentina"/>
    <x v="0"/>
    <n v="40700"/>
    <s v="Revenues - Third Parties"/>
    <m/>
    <x v="109"/>
    <n v="2026"/>
    <n v="5"/>
    <s v="USD"/>
    <n v="177.58"/>
    <n v="1"/>
    <n v="177.58"/>
    <x v="5"/>
    <n v="1"/>
    <m/>
  </r>
  <r>
    <x v="1"/>
    <x v="669"/>
    <x v="1"/>
    <s v="Argentina"/>
    <x v="6"/>
    <n v="40700"/>
    <s v="Revenues - Third Parties"/>
    <m/>
    <x v="105"/>
    <n v="2026"/>
    <n v="5"/>
    <s v="USD"/>
    <n v="20.2"/>
    <n v="1"/>
    <n v="20.2"/>
    <x v="5"/>
    <m/>
    <m/>
  </r>
  <r>
    <x v="1"/>
    <x v="669"/>
    <x v="1"/>
    <s v="Argentina"/>
    <x v="6"/>
    <n v="40700"/>
    <s v="Revenues - Third Parties"/>
    <m/>
    <x v="106"/>
    <n v="2026"/>
    <n v="5"/>
    <s v="USD"/>
    <n v="1659.57"/>
    <n v="1"/>
    <n v="1659.57"/>
    <x v="5"/>
    <m/>
    <m/>
  </r>
  <r>
    <x v="1"/>
    <x v="669"/>
    <x v="1"/>
    <s v="Argentina"/>
    <x v="0"/>
    <n v="40700"/>
    <s v="Revenues - Third Parties"/>
    <m/>
    <x v="13"/>
    <n v="2026"/>
    <n v="5"/>
    <s v="USD"/>
    <n v="376.65"/>
    <n v="1"/>
    <n v="376.65"/>
    <x v="5"/>
    <m/>
    <m/>
  </r>
  <r>
    <x v="1"/>
    <x v="669"/>
    <x v="1"/>
    <s v="Argentina"/>
    <x v="0"/>
    <n v="40700"/>
    <s v="Revenues - Third Parties"/>
    <m/>
    <x v="11"/>
    <n v="2026"/>
    <n v="5"/>
    <s v="USD"/>
    <n v="125.55"/>
    <n v="1"/>
    <n v="125.55"/>
    <x v="5"/>
    <m/>
    <m/>
  </r>
  <r>
    <x v="1"/>
    <x v="669"/>
    <x v="1"/>
    <s v="Argentina"/>
    <x v="0"/>
    <n v="40700"/>
    <s v="Revenues - Third Parties"/>
    <m/>
    <x v="96"/>
    <n v="2026"/>
    <n v="5"/>
    <s v="USD"/>
    <n v="251.1"/>
    <n v="1"/>
    <n v="251.1"/>
    <x v="5"/>
    <m/>
    <m/>
  </r>
  <r>
    <x v="1"/>
    <x v="669"/>
    <x v="1"/>
    <s v="Argentina"/>
    <x v="0"/>
    <n v="40700"/>
    <s v="Revenues - Third Parties"/>
    <m/>
    <x v="16"/>
    <n v="2026"/>
    <n v="5"/>
    <s v="USD"/>
    <n v="125.55"/>
    <n v="1"/>
    <n v="125.55"/>
    <x v="5"/>
    <m/>
    <m/>
  </r>
  <r>
    <x v="1"/>
    <x v="669"/>
    <x v="1"/>
    <s v="Argentina"/>
    <x v="1"/>
    <n v="40700"/>
    <s v="Revenues - Third Parties"/>
    <m/>
    <x v="3"/>
    <n v="2026"/>
    <n v="5"/>
    <s v="USD"/>
    <n v="231.78"/>
    <n v="1"/>
    <n v="231.78"/>
    <x v="5"/>
    <m/>
    <m/>
  </r>
  <r>
    <x v="1"/>
    <x v="669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670"/>
    <x v="1"/>
    <s v="Argentina"/>
    <x v="1"/>
    <n v="40700"/>
    <s v="Revenues - Third Parties"/>
    <m/>
    <x v="3"/>
    <n v="2026"/>
    <n v="5"/>
    <s v="USD"/>
    <n v="95.63"/>
    <n v="1"/>
    <n v="95.63"/>
    <x v="5"/>
    <m/>
    <m/>
  </r>
  <r>
    <x v="1"/>
    <x v="671"/>
    <x v="1"/>
    <s v="Argentina"/>
    <x v="0"/>
    <n v="40700"/>
    <s v="Revenues - Third Parties"/>
    <m/>
    <x v="13"/>
    <n v="2026"/>
    <n v="5"/>
    <s v="USD"/>
    <n v="627.75"/>
    <n v="1"/>
    <n v="627.75"/>
    <x v="5"/>
    <m/>
    <m/>
  </r>
  <r>
    <x v="1"/>
    <x v="671"/>
    <x v="1"/>
    <s v="Argentina"/>
    <x v="0"/>
    <n v="40700"/>
    <s v="Revenues - Third Parties"/>
    <m/>
    <x v="96"/>
    <n v="2026"/>
    <n v="5"/>
    <s v="USD"/>
    <n v="376.65"/>
    <n v="1"/>
    <n v="376.65"/>
    <x v="5"/>
    <m/>
    <m/>
  </r>
  <r>
    <x v="1"/>
    <x v="671"/>
    <x v="1"/>
    <s v="Argentina"/>
    <x v="0"/>
    <n v="40700"/>
    <s v="Revenues - Third Parties"/>
    <m/>
    <x v="16"/>
    <n v="2026"/>
    <n v="5"/>
    <s v="USD"/>
    <n v="251.1"/>
    <n v="1"/>
    <n v="251.1"/>
    <x v="5"/>
    <m/>
    <m/>
  </r>
  <r>
    <x v="1"/>
    <x v="671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672"/>
    <x v="1"/>
    <s v="Argentina"/>
    <x v="0"/>
    <n v="40700"/>
    <s v="Revenues - Third Parties"/>
    <m/>
    <x v="9"/>
    <n v="2026"/>
    <n v="5"/>
    <s v="USD"/>
    <n v="532.74"/>
    <n v="1"/>
    <n v="532.74"/>
    <x v="5"/>
    <n v="1"/>
    <m/>
  </r>
  <r>
    <x v="1"/>
    <x v="672"/>
    <x v="1"/>
    <s v="Argentina"/>
    <x v="0"/>
    <n v="40700"/>
    <s v="Revenues - Third Parties"/>
    <m/>
    <x v="14"/>
    <n v="2026"/>
    <n v="5"/>
    <s v="USD"/>
    <n v="510.72"/>
    <n v="1"/>
    <n v="510.72"/>
    <x v="5"/>
    <n v="1"/>
    <m/>
  </r>
  <r>
    <x v="1"/>
    <x v="672"/>
    <x v="1"/>
    <s v="Argentina"/>
    <x v="6"/>
    <n v="40700"/>
    <s v="Revenues - Third Parties"/>
    <m/>
    <x v="104"/>
    <n v="2026"/>
    <n v="5"/>
    <s v="USD"/>
    <n v="44.1"/>
    <n v="1"/>
    <n v="44.1"/>
    <x v="5"/>
    <m/>
    <m/>
  </r>
  <r>
    <x v="1"/>
    <x v="672"/>
    <x v="1"/>
    <s v="Argentina"/>
    <x v="6"/>
    <n v="40700"/>
    <s v="Revenues - Third Parties"/>
    <m/>
    <x v="105"/>
    <n v="2026"/>
    <n v="5"/>
    <s v="USD"/>
    <n v="70.7"/>
    <n v="1"/>
    <n v="70.7"/>
    <x v="5"/>
    <m/>
    <m/>
  </r>
  <r>
    <x v="1"/>
    <x v="672"/>
    <x v="1"/>
    <s v="Argentina"/>
    <x v="6"/>
    <n v="40700"/>
    <s v="Revenues - Third Parties"/>
    <m/>
    <x v="94"/>
    <n v="2026"/>
    <n v="5"/>
    <s v="USD"/>
    <n v="2269.71"/>
    <n v="1"/>
    <n v="2269.71"/>
    <x v="5"/>
    <m/>
    <m/>
  </r>
  <r>
    <x v="1"/>
    <x v="672"/>
    <x v="1"/>
    <s v="Argentina"/>
    <x v="6"/>
    <n v="40700"/>
    <s v="Revenues - Third Parties"/>
    <m/>
    <x v="106"/>
    <n v="2026"/>
    <n v="5"/>
    <s v="USD"/>
    <n v="3319.14"/>
    <n v="1"/>
    <n v="3319.14"/>
    <x v="5"/>
    <m/>
    <m/>
  </r>
  <r>
    <x v="1"/>
    <x v="672"/>
    <x v="1"/>
    <s v="Argentina"/>
    <x v="0"/>
    <n v="40700"/>
    <s v="Revenues - Third Parties"/>
    <m/>
    <x v="11"/>
    <n v="2026"/>
    <n v="5"/>
    <s v="USD"/>
    <n v="376.65"/>
    <n v="1"/>
    <n v="376.65"/>
    <x v="5"/>
    <m/>
    <m/>
  </r>
  <r>
    <x v="1"/>
    <x v="672"/>
    <x v="1"/>
    <s v="Argentina"/>
    <x v="0"/>
    <n v="40700"/>
    <s v="Revenues - Third Parties"/>
    <m/>
    <x v="15"/>
    <n v="2026"/>
    <n v="5"/>
    <s v="USD"/>
    <n v="451.95"/>
    <n v="1"/>
    <n v="451.95"/>
    <x v="5"/>
    <m/>
    <m/>
  </r>
  <r>
    <x v="1"/>
    <x v="672"/>
    <x v="1"/>
    <s v="Argentina"/>
    <x v="0"/>
    <n v="40700"/>
    <s v="Revenues - Third Parties"/>
    <m/>
    <x v="16"/>
    <n v="2026"/>
    <n v="5"/>
    <s v="USD"/>
    <n v="251.1"/>
    <n v="1"/>
    <n v="251.1"/>
    <x v="5"/>
    <m/>
    <m/>
  </r>
  <r>
    <x v="1"/>
    <x v="672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672"/>
    <x v="1"/>
    <s v="Argentina"/>
    <x v="1"/>
    <n v="40700"/>
    <s v="Revenues - Third Parties"/>
    <m/>
    <x v="102"/>
    <n v="2026"/>
    <n v="5"/>
    <s v="USD"/>
    <n v="95.63"/>
    <n v="1"/>
    <n v="95.63"/>
    <x v="5"/>
    <m/>
    <m/>
  </r>
  <r>
    <x v="1"/>
    <x v="672"/>
    <x v="1"/>
    <s v="Argentina"/>
    <x v="1"/>
    <n v="40700"/>
    <s v="Revenues - Third Parties"/>
    <m/>
    <x v="6"/>
    <n v="2026"/>
    <n v="5"/>
    <s v="USD"/>
    <n v="173.82"/>
    <n v="1"/>
    <n v="173.82"/>
    <x v="5"/>
    <m/>
    <m/>
  </r>
  <r>
    <x v="19"/>
    <x v="673"/>
    <x v="50"/>
    <s v="Argentina"/>
    <x v="0"/>
    <n v="40700"/>
    <s v="Revenues - Third Parties"/>
    <m/>
    <x v="13"/>
    <n v="2026"/>
    <n v="5"/>
    <s v="USD"/>
    <n v="2098.0223999999998"/>
    <n v="1"/>
    <n v="2098.0223999999998"/>
    <x v="5"/>
    <m/>
    <m/>
  </r>
  <r>
    <x v="19"/>
    <x v="673"/>
    <x v="50"/>
    <s v="Argentina"/>
    <x v="0"/>
    <n v="40700"/>
    <s v="Revenues - Third Parties"/>
    <m/>
    <x v="0"/>
    <n v="2026"/>
    <n v="5"/>
    <s v="USD"/>
    <n v="1261.3536000000001"/>
    <n v="1"/>
    <n v="1261.3536000000001"/>
    <x v="5"/>
    <m/>
    <m/>
  </r>
  <r>
    <x v="19"/>
    <x v="673"/>
    <x v="50"/>
    <s v="Argentina"/>
    <x v="1"/>
    <n v="40700"/>
    <s v="Revenues - Third Parties"/>
    <m/>
    <x v="3"/>
    <n v="2026"/>
    <n v="5"/>
    <s v="USD"/>
    <n v="1103.6928"/>
    <n v="1"/>
    <n v="1103.6928"/>
    <x v="5"/>
    <m/>
    <m/>
  </r>
  <r>
    <x v="18"/>
    <x v="432"/>
    <x v="45"/>
    <s v="Argentina"/>
    <x v="0"/>
    <n v="40700"/>
    <s v="Revenues - Third Parties"/>
    <m/>
    <x v="0"/>
    <n v="2026"/>
    <n v="5"/>
    <s v="USD"/>
    <n v="1696.88"/>
    <n v="1"/>
    <n v="1696.88"/>
    <x v="5"/>
    <m/>
    <m/>
  </r>
  <r>
    <x v="18"/>
    <x v="432"/>
    <x v="45"/>
    <s v="Argentina"/>
    <x v="1"/>
    <n v="40700"/>
    <s v="Revenues - Third Parties"/>
    <m/>
    <x v="6"/>
    <n v="2026"/>
    <n v="5"/>
    <s v="USD"/>
    <n v="2124.35"/>
    <n v="1"/>
    <n v="2124.35"/>
    <x v="5"/>
    <m/>
    <m/>
  </r>
  <r>
    <x v="0"/>
    <x v="674"/>
    <x v="61"/>
    <s v="Argentina"/>
    <x v="2"/>
    <n v="40700"/>
    <s v="Revenues - Third Parties"/>
    <m/>
    <x v="8"/>
    <n v="2026"/>
    <n v="5"/>
    <s v="USD"/>
    <n v="981.8"/>
    <n v="1"/>
    <n v="981.8"/>
    <x v="5"/>
    <n v="1"/>
    <m/>
  </r>
  <r>
    <x v="0"/>
    <x v="674"/>
    <x v="61"/>
    <s v="Argentina"/>
    <x v="0"/>
    <n v="40700"/>
    <s v="Revenues - Third Parties"/>
    <m/>
    <x v="0"/>
    <n v="2026"/>
    <n v="5"/>
    <s v="USD"/>
    <n v="450"/>
    <n v="1"/>
    <n v="450"/>
    <x v="5"/>
    <m/>
    <m/>
  </r>
  <r>
    <x v="0"/>
    <x v="674"/>
    <x v="61"/>
    <s v="Argentina"/>
    <x v="1"/>
    <n v="40700"/>
    <s v="Revenues - Third Parties"/>
    <m/>
    <x v="3"/>
    <n v="2026"/>
    <n v="5"/>
    <s v="USD"/>
    <n v="2594.48"/>
    <n v="1"/>
    <n v="2594.48"/>
    <x v="5"/>
    <m/>
    <m/>
  </r>
  <r>
    <x v="0"/>
    <x v="674"/>
    <x v="61"/>
    <s v="Argentina"/>
    <x v="1"/>
    <n v="40700"/>
    <s v="Revenues - Third Parties"/>
    <m/>
    <x v="102"/>
    <n v="2026"/>
    <n v="5"/>
    <s v="USD"/>
    <n v="1011.84"/>
    <n v="1"/>
    <n v="1011.84"/>
    <x v="5"/>
    <m/>
    <m/>
  </r>
  <r>
    <x v="0"/>
    <x v="674"/>
    <x v="61"/>
    <s v="Argentina"/>
    <x v="3"/>
    <n v="40700"/>
    <s v="Revenues - Third Parties"/>
    <m/>
    <x v="68"/>
    <n v="2026"/>
    <n v="5"/>
    <s v="USD"/>
    <n v="-106.65"/>
    <n v="1"/>
    <n v="-106.65"/>
    <x v="5"/>
    <n v="1"/>
    <m/>
  </r>
  <r>
    <x v="0"/>
    <x v="674"/>
    <x v="61"/>
    <s v="Argentina"/>
    <x v="3"/>
    <n v="40700"/>
    <s v="Revenues - Third Parties"/>
    <m/>
    <x v="69"/>
    <n v="2026"/>
    <n v="5"/>
    <s v="USD"/>
    <n v="-1360.1"/>
    <n v="1"/>
    <n v="-1360.1"/>
    <x v="5"/>
    <m/>
    <m/>
  </r>
  <r>
    <x v="0"/>
    <x v="674"/>
    <x v="61"/>
    <s v="Argentina"/>
    <x v="1"/>
    <n v="40700"/>
    <s v="Revenues - Third Parties"/>
    <m/>
    <x v="32"/>
    <n v="2026"/>
    <n v="5"/>
    <s v="USD"/>
    <n v="-95"/>
    <n v="1"/>
    <n v="-95"/>
    <x v="5"/>
    <m/>
    <m/>
  </r>
  <r>
    <x v="0"/>
    <x v="674"/>
    <x v="61"/>
    <s v="Argentina"/>
    <x v="0"/>
    <n v="40700"/>
    <s v="Revenues - Third Parties"/>
    <m/>
    <x v="0"/>
    <n v="2026"/>
    <n v="5"/>
    <s v="USD"/>
    <n v="-450"/>
    <n v="1"/>
    <n v="-450"/>
    <x v="5"/>
    <m/>
    <m/>
  </r>
  <r>
    <x v="0"/>
    <x v="674"/>
    <x v="61"/>
    <s v="Argentina"/>
    <x v="0"/>
    <n v="40700"/>
    <s v="Revenues - Third Parties"/>
    <m/>
    <x v="107"/>
    <n v="2026"/>
    <n v="5"/>
    <s v="USD"/>
    <n v="-296.39999999999998"/>
    <n v="1"/>
    <n v="-296.39999999999998"/>
    <x v="5"/>
    <m/>
    <m/>
  </r>
  <r>
    <x v="0"/>
    <x v="674"/>
    <x v="61"/>
    <s v="Argentina"/>
    <x v="1"/>
    <n v="40700"/>
    <s v="Revenues - Third Parties"/>
    <m/>
    <x v="3"/>
    <n v="2026"/>
    <n v="5"/>
    <s v="USD"/>
    <n v="-3243.1"/>
    <n v="1"/>
    <n v="-3243.1"/>
    <x v="5"/>
    <m/>
    <m/>
  </r>
  <r>
    <x v="0"/>
    <x v="674"/>
    <x v="61"/>
    <s v="Argentina"/>
    <x v="1"/>
    <n v="40700"/>
    <s v="Revenues - Third Parties"/>
    <m/>
    <x v="102"/>
    <n v="2026"/>
    <n v="5"/>
    <s v="USD"/>
    <n v="-1349.12"/>
    <n v="1"/>
    <n v="-1349.12"/>
    <x v="5"/>
    <m/>
    <m/>
  </r>
  <r>
    <x v="0"/>
    <x v="674"/>
    <x v="61"/>
    <s v="Argentina"/>
    <x v="3"/>
    <n v="40700"/>
    <s v="Revenues - Third Parties"/>
    <m/>
    <x v="68"/>
    <n v="2026"/>
    <n v="5"/>
    <s v="USD"/>
    <n v="106.65"/>
    <n v="1"/>
    <n v="106.65"/>
    <x v="5"/>
    <n v="1"/>
    <m/>
  </r>
  <r>
    <x v="0"/>
    <x v="674"/>
    <x v="61"/>
    <s v="Argentina"/>
    <x v="3"/>
    <n v="40700"/>
    <s v="Revenues - Third Parties"/>
    <m/>
    <x v="69"/>
    <n v="2026"/>
    <n v="5"/>
    <s v="USD"/>
    <n v="1360.1"/>
    <n v="1"/>
    <n v="1360.1"/>
    <x v="5"/>
    <m/>
    <m/>
  </r>
  <r>
    <x v="0"/>
    <x v="674"/>
    <x v="61"/>
    <s v="Argentina"/>
    <x v="1"/>
    <n v="40700"/>
    <s v="Revenues - Third Parties"/>
    <m/>
    <x v="32"/>
    <n v="2026"/>
    <n v="5"/>
    <s v="USD"/>
    <n v="95"/>
    <n v="1"/>
    <n v="95"/>
    <x v="5"/>
    <m/>
    <m/>
  </r>
  <r>
    <x v="0"/>
    <x v="674"/>
    <x v="61"/>
    <s v="Argentina"/>
    <x v="0"/>
    <n v="40700"/>
    <s v="Revenues - Third Parties"/>
    <m/>
    <x v="0"/>
    <n v="2026"/>
    <n v="5"/>
    <s v="USD"/>
    <n v="450"/>
    <n v="1"/>
    <n v="450"/>
    <x v="5"/>
    <m/>
    <m/>
  </r>
  <r>
    <x v="0"/>
    <x v="674"/>
    <x v="61"/>
    <s v="Argentina"/>
    <x v="1"/>
    <n v="40700"/>
    <s v="Revenues - Third Parties"/>
    <m/>
    <x v="3"/>
    <n v="2026"/>
    <n v="5"/>
    <s v="USD"/>
    <n v="3243.1"/>
    <n v="1"/>
    <n v="3243.1"/>
    <x v="5"/>
    <m/>
    <m/>
  </r>
  <r>
    <x v="0"/>
    <x v="674"/>
    <x v="61"/>
    <s v="Argentina"/>
    <x v="1"/>
    <n v="40700"/>
    <s v="Revenues - Third Parties"/>
    <m/>
    <x v="102"/>
    <n v="2026"/>
    <n v="5"/>
    <s v="USD"/>
    <n v="1349.12"/>
    <n v="1"/>
    <n v="1349.12"/>
    <x v="5"/>
    <m/>
    <m/>
  </r>
  <r>
    <x v="1"/>
    <x v="647"/>
    <x v="1"/>
    <s v="Argentina"/>
    <x v="3"/>
    <n v="40700"/>
    <s v="Revenues - Third Parties"/>
    <m/>
    <x v="68"/>
    <n v="2026"/>
    <n v="5"/>
    <s v="USD"/>
    <n v="-3408.33"/>
    <n v="1"/>
    <n v="-3408.33"/>
    <x v="5"/>
    <n v="1"/>
    <m/>
  </r>
  <r>
    <x v="1"/>
    <x v="647"/>
    <x v="1"/>
    <s v="Argentina"/>
    <x v="3"/>
    <n v="40700"/>
    <s v="Revenues - Third Parties"/>
    <m/>
    <x v="69"/>
    <n v="2026"/>
    <n v="5"/>
    <s v="USD"/>
    <n v="-675.99"/>
    <n v="1"/>
    <n v="-675.99"/>
    <x v="5"/>
    <m/>
    <m/>
  </r>
  <r>
    <x v="1"/>
    <x v="647"/>
    <x v="1"/>
    <s v="Argentina"/>
    <x v="1"/>
    <n v="40700"/>
    <s v="Revenues - Third Parties"/>
    <m/>
    <x v="4"/>
    <n v="2026"/>
    <n v="5"/>
    <s v="USD"/>
    <n v="-95.63"/>
    <n v="1"/>
    <n v="-95.63"/>
    <x v="5"/>
    <m/>
    <m/>
  </r>
  <r>
    <x v="1"/>
    <x v="647"/>
    <x v="1"/>
    <s v="Argentina"/>
    <x v="1"/>
    <n v="40700"/>
    <s v="Revenues - Third Parties"/>
    <m/>
    <x v="5"/>
    <n v="2026"/>
    <n v="5"/>
    <s v="USD"/>
    <n v="-191.26"/>
    <n v="1"/>
    <n v="-191.26"/>
    <x v="5"/>
    <m/>
    <m/>
  </r>
  <r>
    <x v="1"/>
    <x v="647"/>
    <x v="1"/>
    <s v="Argentina"/>
    <x v="1"/>
    <n v="40700"/>
    <s v="Revenues - Third Parties"/>
    <m/>
    <x v="4"/>
    <n v="2026"/>
    <n v="5"/>
    <s v="USD"/>
    <n v="95.63"/>
    <n v="1"/>
    <n v="95.63"/>
    <x v="5"/>
    <m/>
    <m/>
  </r>
  <r>
    <x v="1"/>
    <x v="647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647"/>
    <x v="1"/>
    <s v="Argentina"/>
    <x v="3"/>
    <n v="40700"/>
    <s v="Revenues - Third Parties"/>
    <m/>
    <x v="68"/>
    <n v="2026"/>
    <n v="5"/>
    <s v="USD"/>
    <n v="3408.33"/>
    <n v="1"/>
    <n v="3408.33"/>
    <x v="5"/>
    <n v="1"/>
    <m/>
  </r>
  <r>
    <x v="1"/>
    <x v="647"/>
    <x v="1"/>
    <s v="Argentina"/>
    <x v="3"/>
    <n v="40700"/>
    <s v="Revenues - Third Parties"/>
    <m/>
    <x v="69"/>
    <n v="2026"/>
    <n v="5"/>
    <s v="USD"/>
    <n v="675.99"/>
    <n v="1"/>
    <n v="675.99"/>
    <x v="5"/>
    <m/>
    <m/>
  </r>
  <r>
    <x v="1"/>
    <x v="650"/>
    <x v="1"/>
    <s v="Argentina"/>
    <x v="3"/>
    <n v="40700"/>
    <s v="Revenues - Third Parties"/>
    <m/>
    <x v="68"/>
    <n v="2026"/>
    <n v="5"/>
    <s v="USD"/>
    <n v="-637.33000000000004"/>
    <n v="1"/>
    <n v="-637.33000000000004"/>
    <x v="5"/>
    <n v="1"/>
    <m/>
  </r>
  <r>
    <x v="1"/>
    <x v="650"/>
    <x v="1"/>
    <s v="Argentina"/>
    <x v="3"/>
    <n v="40700"/>
    <s v="Revenues - Third Parties"/>
    <m/>
    <x v="69"/>
    <n v="2026"/>
    <n v="5"/>
    <s v="USD"/>
    <n v="-675.99"/>
    <n v="1"/>
    <n v="-675.99"/>
    <x v="5"/>
    <m/>
    <m/>
  </r>
  <r>
    <x v="1"/>
    <x v="650"/>
    <x v="1"/>
    <s v="Argentina"/>
    <x v="1"/>
    <n v="40700"/>
    <s v="Revenues - Third Parties"/>
    <m/>
    <x v="4"/>
    <n v="2026"/>
    <n v="5"/>
    <s v="USD"/>
    <n v="-191.26"/>
    <n v="1"/>
    <n v="-191.26"/>
    <x v="5"/>
    <m/>
    <m/>
  </r>
  <r>
    <x v="1"/>
    <x v="650"/>
    <x v="1"/>
    <s v="Argentina"/>
    <x v="1"/>
    <n v="40700"/>
    <s v="Revenues - Third Parties"/>
    <m/>
    <x v="5"/>
    <n v="2026"/>
    <n v="5"/>
    <s v="USD"/>
    <n v="-191.26"/>
    <n v="1"/>
    <n v="-191.26"/>
    <x v="5"/>
    <m/>
    <m/>
  </r>
  <r>
    <x v="1"/>
    <x v="650"/>
    <x v="1"/>
    <s v="Argentina"/>
    <x v="1"/>
    <n v="40700"/>
    <s v="Revenues - Third Parties"/>
    <m/>
    <x v="4"/>
    <n v="2026"/>
    <n v="5"/>
    <s v="USD"/>
    <n v="191.26"/>
    <n v="1"/>
    <n v="191.26"/>
    <x v="5"/>
    <m/>
    <m/>
  </r>
  <r>
    <x v="1"/>
    <x v="650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650"/>
    <x v="1"/>
    <s v="Argentina"/>
    <x v="3"/>
    <n v="40700"/>
    <s v="Revenues - Third Parties"/>
    <m/>
    <x v="68"/>
    <n v="2026"/>
    <n v="5"/>
    <s v="USD"/>
    <n v="637.33000000000004"/>
    <n v="1"/>
    <n v="637.33000000000004"/>
    <x v="5"/>
    <n v="1"/>
    <m/>
  </r>
  <r>
    <x v="1"/>
    <x v="650"/>
    <x v="1"/>
    <s v="Argentina"/>
    <x v="3"/>
    <n v="40700"/>
    <s v="Revenues - Third Parties"/>
    <m/>
    <x v="69"/>
    <n v="2026"/>
    <n v="5"/>
    <s v="USD"/>
    <n v="675.99"/>
    <n v="1"/>
    <n v="675.99"/>
    <x v="5"/>
    <m/>
    <m/>
  </r>
  <r>
    <x v="1"/>
    <x v="216"/>
    <x v="1"/>
    <s v="Argentina"/>
    <x v="3"/>
    <n v="40700"/>
    <s v="Revenues - Third Parties"/>
    <m/>
    <x v="68"/>
    <n v="2026"/>
    <n v="5"/>
    <s v="USD"/>
    <n v="-914.43000000000006"/>
    <n v="1"/>
    <n v="-914.43000000000006"/>
    <x v="5"/>
    <n v="1"/>
    <m/>
  </r>
  <r>
    <x v="1"/>
    <x v="216"/>
    <x v="1"/>
    <s v="Argentina"/>
    <x v="3"/>
    <n v="40700"/>
    <s v="Revenues - Third Parties"/>
    <m/>
    <x v="69"/>
    <n v="2026"/>
    <n v="5"/>
    <s v="USD"/>
    <n v="-675.99"/>
    <n v="1"/>
    <n v="-675.99"/>
    <x v="5"/>
    <m/>
    <m/>
  </r>
  <r>
    <x v="1"/>
    <x v="216"/>
    <x v="1"/>
    <s v="Argentina"/>
    <x v="1"/>
    <n v="40700"/>
    <s v="Revenues - Third Parties"/>
    <m/>
    <x v="3"/>
    <n v="2026"/>
    <n v="5"/>
    <s v="USD"/>
    <n v="-115.89"/>
    <n v="1"/>
    <n v="-115.89"/>
    <x v="5"/>
    <m/>
    <m/>
  </r>
  <r>
    <x v="1"/>
    <x v="216"/>
    <x v="1"/>
    <s v="Argentina"/>
    <x v="1"/>
    <n v="40700"/>
    <s v="Revenues - Third Parties"/>
    <m/>
    <x v="5"/>
    <n v="2026"/>
    <n v="5"/>
    <s v="USD"/>
    <n v="-191.26"/>
    <n v="1"/>
    <n v="-191.26"/>
    <x v="5"/>
    <m/>
    <m/>
  </r>
  <r>
    <x v="1"/>
    <x v="216"/>
    <x v="1"/>
    <s v="Argentina"/>
    <x v="1"/>
    <n v="40700"/>
    <s v="Revenues - Third Parties"/>
    <m/>
    <x v="3"/>
    <n v="2026"/>
    <n v="5"/>
    <s v="USD"/>
    <n v="115.89"/>
    <n v="1"/>
    <n v="115.89"/>
    <x v="5"/>
    <m/>
    <m/>
  </r>
  <r>
    <x v="1"/>
    <x v="216"/>
    <x v="1"/>
    <s v="Argentina"/>
    <x v="1"/>
    <n v="40700"/>
    <s v="Revenues - Third Parties"/>
    <m/>
    <x v="5"/>
    <n v="2026"/>
    <n v="5"/>
    <s v="USD"/>
    <n v="191.26"/>
    <n v="1"/>
    <n v="191.26"/>
    <x v="5"/>
    <m/>
    <m/>
  </r>
  <r>
    <x v="1"/>
    <x v="216"/>
    <x v="1"/>
    <s v="Argentina"/>
    <x v="3"/>
    <n v="40700"/>
    <s v="Revenues - Third Parties"/>
    <m/>
    <x v="68"/>
    <n v="2026"/>
    <n v="5"/>
    <s v="USD"/>
    <n v="692.75"/>
    <n v="1"/>
    <n v="692.75"/>
    <x v="5"/>
    <n v="1"/>
    <m/>
  </r>
  <r>
    <x v="1"/>
    <x v="216"/>
    <x v="1"/>
    <s v="Argentina"/>
    <x v="3"/>
    <n v="40700"/>
    <s v="Revenues - Third Parties"/>
    <m/>
    <x v="69"/>
    <n v="2026"/>
    <n v="5"/>
    <s v="USD"/>
    <n v="675.99"/>
    <n v="1"/>
    <n v="675.99"/>
    <x v="5"/>
    <m/>
    <m/>
  </r>
  <r>
    <x v="1"/>
    <x v="236"/>
    <x v="1"/>
    <s v="Argentina"/>
    <x v="3"/>
    <n v="40700"/>
    <s v="Revenues - Third Parties"/>
    <m/>
    <x v="68"/>
    <n v="2026"/>
    <n v="5"/>
    <s v="USD"/>
    <n v="-277.10000000000002"/>
    <n v="1"/>
    <n v="-277.10000000000002"/>
    <x v="5"/>
    <n v="1"/>
    <m/>
  </r>
  <r>
    <x v="1"/>
    <x v="236"/>
    <x v="1"/>
    <s v="Argentina"/>
    <x v="3"/>
    <n v="40700"/>
    <s v="Revenues - Third Parties"/>
    <m/>
    <x v="69"/>
    <n v="2026"/>
    <n v="5"/>
    <s v="USD"/>
    <n v="-675.99"/>
    <n v="1"/>
    <n v="-675.99"/>
    <x v="5"/>
    <m/>
    <m/>
  </r>
  <r>
    <x v="1"/>
    <x v="236"/>
    <x v="1"/>
    <s v="Argentina"/>
    <x v="1"/>
    <n v="40700"/>
    <s v="Revenues - Third Parties"/>
    <m/>
    <x v="5"/>
    <n v="2026"/>
    <n v="5"/>
    <s v="USD"/>
    <n v="-95.63"/>
    <n v="1"/>
    <n v="-95.63"/>
    <x v="5"/>
    <m/>
    <m/>
  </r>
  <r>
    <x v="1"/>
    <x v="236"/>
    <x v="1"/>
    <s v="Argentina"/>
    <x v="1"/>
    <n v="40700"/>
    <s v="Revenues - Third Parties"/>
    <m/>
    <x v="5"/>
    <n v="2026"/>
    <n v="5"/>
    <s v="USD"/>
    <n v="95.63"/>
    <n v="1"/>
    <n v="95.63"/>
    <x v="5"/>
    <m/>
    <m/>
  </r>
  <r>
    <x v="1"/>
    <x v="236"/>
    <x v="1"/>
    <s v="Argentina"/>
    <x v="3"/>
    <n v="40700"/>
    <s v="Revenues - Third Parties"/>
    <m/>
    <x v="68"/>
    <n v="2026"/>
    <n v="5"/>
    <s v="USD"/>
    <n v="277.10000000000002"/>
    <n v="1"/>
    <n v="277.10000000000002"/>
    <x v="5"/>
    <n v="1"/>
    <m/>
  </r>
  <r>
    <x v="1"/>
    <x v="236"/>
    <x v="1"/>
    <s v="Argentina"/>
    <x v="3"/>
    <n v="40700"/>
    <s v="Revenues - Third Parties"/>
    <m/>
    <x v="69"/>
    <n v="2026"/>
    <n v="5"/>
    <s v="USD"/>
    <n v="675.99"/>
    <n v="1"/>
    <n v="675.99"/>
    <x v="5"/>
    <m/>
    <m/>
  </r>
  <r>
    <x v="1"/>
    <x v="370"/>
    <x v="1"/>
    <s v="Argentina"/>
    <x v="0"/>
    <n v="40700"/>
    <s v="Revenues - Third Parties"/>
    <m/>
    <x v="57"/>
    <n v="2026"/>
    <n v="5"/>
    <s v="USD"/>
    <n v="-62.77"/>
    <n v="1"/>
    <n v="-62.77"/>
    <x v="5"/>
    <m/>
    <m/>
  </r>
  <r>
    <x v="1"/>
    <x v="370"/>
    <x v="1"/>
    <s v="Argentina"/>
    <x v="2"/>
    <n v="40700"/>
    <s v="Revenues - Third Parties"/>
    <m/>
    <x v="8"/>
    <n v="2026"/>
    <n v="5"/>
    <s v="USD"/>
    <n v="-696.41"/>
    <n v="1"/>
    <n v="-696.41"/>
    <x v="5"/>
    <n v="1"/>
    <m/>
  </r>
  <r>
    <x v="1"/>
    <x v="370"/>
    <x v="1"/>
    <s v="Argentina"/>
    <x v="0"/>
    <n v="40700"/>
    <s v="Revenues - Third Parties"/>
    <m/>
    <x v="13"/>
    <n v="2026"/>
    <n v="5"/>
    <s v="USD"/>
    <n v="-125.55"/>
    <n v="1"/>
    <n v="-125.55"/>
    <x v="5"/>
    <m/>
    <m/>
  </r>
  <r>
    <x v="1"/>
    <x v="370"/>
    <x v="1"/>
    <s v="Argentina"/>
    <x v="1"/>
    <n v="40700"/>
    <s v="Revenues - Third Parties"/>
    <m/>
    <x v="3"/>
    <n v="2026"/>
    <n v="5"/>
    <s v="USD"/>
    <n v="-95.63"/>
    <n v="1"/>
    <n v="-95.63"/>
    <x v="5"/>
    <m/>
    <m/>
  </r>
  <r>
    <x v="1"/>
    <x v="370"/>
    <x v="1"/>
    <s v="Argentina"/>
    <x v="2"/>
    <n v="40700"/>
    <s v="Revenues - Third Parties"/>
    <m/>
    <x v="8"/>
    <n v="2026"/>
    <n v="5"/>
    <s v="USD"/>
    <n v="696.41"/>
    <n v="1"/>
    <n v="696.41"/>
    <x v="5"/>
    <n v="1"/>
    <m/>
  </r>
  <r>
    <x v="1"/>
    <x v="370"/>
    <x v="1"/>
    <s v="Argentina"/>
    <x v="1"/>
    <n v="40700"/>
    <s v="Revenues - Third Parties"/>
    <m/>
    <x v="3"/>
    <n v="2026"/>
    <n v="5"/>
    <s v="USD"/>
    <n v="95.63"/>
    <n v="1"/>
    <n v="95.63"/>
    <x v="5"/>
    <m/>
    <m/>
  </r>
  <r>
    <x v="1"/>
    <x v="366"/>
    <x v="1"/>
    <s v="Argentina"/>
    <x v="0"/>
    <n v="40700"/>
    <s v="Revenues - Third Parties"/>
    <m/>
    <x v="13"/>
    <n v="2026"/>
    <n v="5"/>
    <s v="USD"/>
    <n v="-502.2"/>
    <n v="1"/>
    <n v="-502.2"/>
    <x v="5"/>
    <m/>
    <m/>
  </r>
  <r>
    <x v="1"/>
    <x v="366"/>
    <x v="1"/>
    <s v="Argentina"/>
    <x v="0"/>
    <n v="40700"/>
    <s v="Revenues - Third Parties"/>
    <m/>
    <x v="96"/>
    <n v="2026"/>
    <n v="5"/>
    <s v="USD"/>
    <n v="-251.1"/>
    <n v="1"/>
    <n v="-251.1"/>
    <x v="5"/>
    <m/>
    <m/>
  </r>
  <r>
    <x v="1"/>
    <x v="366"/>
    <x v="1"/>
    <s v="Argentina"/>
    <x v="1"/>
    <n v="40700"/>
    <s v="Revenues - Third Parties"/>
    <m/>
    <x v="3"/>
    <n v="2026"/>
    <n v="5"/>
    <s v="USD"/>
    <n v="-286.89"/>
    <n v="1"/>
    <n v="-286.89"/>
    <x v="5"/>
    <m/>
    <m/>
  </r>
  <r>
    <x v="1"/>
    <x v="366"/>
    <x v="1"/>
    <s v="Argentina"/>
    <x v="0"/>
    <n v="40700"/>
    <s v="Revenues - Third Parties"/>
    <m/>
    <x v="13"/>
    <n v="2026"/>
    <n v="5"/>
    <s v="USD"/>
    <n v="502.2"/>
    <n v="1"/>
    <n v="502.2"/>
    <x v="5"/>
    <m/>
    <m/>
  </r>
  <r>
    <x v="1"/>
    <x v="366"/>
    <x v="1"/>
    <s v="Argentina"/>
    <x v="1"/>
    <n v="40700"/>
    <s v="Revenues - Third Parties"/>
    <m/>
    <x v="3"/>
    <n v="2026"/>
    <n v="5"/>
    <s v="USD"/>
    <n v="286.89"/>
    <n v="1"/>
    <n v="286.89"/>
    <x v="5"/>
    <m/>
    <m/>
  </r>
  <r>
    <x v="17"/>
    <x v="60"/>
    <x v="42"/>
    <s v="Argentina"/>
    <x v="2"/>
    <n v="40700"/>
    <s v="Revenues - Third Parties"/>
    <m/>
    <x v="110"/>
    <n v="2026"/>
    <n v="5"/>
    <s v="USD"/>
    <n v="0"/>
    <n v="1"/>
    <n v="0"/>
    <x v="5"/>
    <s v="Not Applicable"/>
    <m/>
  </r>
  <r>
    <x v="17"/>
    <x v="480"/>
    <x v="42"/>
    <s v="Argentina"/>
    <x v="7"/>
    <n v="40700"/>
    <s v="Revenues - Third Parties"/>
    <m/>
    <x v="55"/>
    <n v="2026"/>
    <n v="5"/>
    <s v="USD"/>
    <n v="0"/>
    <n v="1"/>
    <n v="0"/>
    <x v="5"/>
    <n v="1"/>
    <m/>
  </r>
  <r>
    <x v="17"/>
    <x v="675"/>
    <x v="42"/>
    <s v="Argentina"/>
    <x v="7"/>
    <n v="40700"/>
    <s v="Revenues - Third Parties"/>
    <m/>
    <x v="55"/>
    <n v="2026"/>
    <n v="5"/>
    <s v="USD"/>
    <n v="-978.40499999999997"/>
    <n v="1"/>
    <n v="-978.40499999999997"/>
    <x v="5"/>
    <n v="1"/>
    <m/>
  </r>
  <r>
    <x v="17"/>
    <x v="676"/>
    <x v="42"/>
    <s v="Argentina"/>
    <x v="7"/>
    <n v="40700"/>
    <s v="Revenues - Third Parties"/>
    <m/>
    <x v="55"/>
    <n v="2026"/>
    <n v="5"/>
    <s v="USD"/>
    <n v="0"/>
    <n v="1"/>
    <n v="0"/>
    <x v="5"/>
    <n v="1"/>
    <m/>
  </r>
  <r>
    <x v="17"/>
    <x v="677"/>
    <x v="42"/>
    <s v="Argentina"/>
    <x v="7"/>
    <n v="40700"/>
    <s v="Revenues - Third Parties"/>
    <m/>
    <x v="55"/>
    <n v="2026"/>
    <n v="5"/>
    <s v="USD"/>
    <n v="-12376.8146"/>
    <n v="1"/>
    <n v="-12376.8146"/>
    <x v="5"/>
    <n v="1"/>
    <m/>
  </r>
  <r>
    <x v="17"/>
    <x v="298"/>
    <x v="42"/>
    <s v="Argentina"/>
    <x v="7"/>
    <n v="40700"/>
    <s v="Revenues - Third Parties"/>
    <m/>
    <x v="55"/>
    <n v="2026"/>
    <n v="5"/>
    <s v="USD"/>
    <n v="0"/>
    <n v="1"/>
    <n v="0"/>
    <x v="5"/>
    <n v="1"/>
    <m/>
  </r>
  <r>
    <x v="17"/>
    <x v="678"/>
    <x v="42"/>
    <s v="Argentina"/>
    <x v="7"/>
    <n v="40700"/>
    <s v="Revenues - Third Parties"/>
    <m/>
    <x v="55"/>
    <n v="2026"/>
    <n v="5"/>
    <s v="USD"/>
    <n v="-11999.223400000001"/>
    <n v="1"/>
    <n v="-11999.223400000001"/>
    <x v="5"/>
    <n v="1"/>
    <m/>
  </r>
  <r>
    <x v="17"/>
    <x v="309"/>
    <x v="42"/>
    <s v="Argentina"/>
    <x v="7"/>
    <n v="40700"/>
    <s v="Revenues - Third Parties"/>
    <m/>
    <x v="55"/>
    <n v="2026"/>
    <n v="5"/>
    <s v="USD"/>
    <n v="-1094.8561"/>
    <n v="1"/>
    <n v="-1094.8561"/>
    <x v="5"/>
    <n v="1"/>
    <m/>
  </r>
  <r>
    <x v="17"/>
    <x v="311"/>
    <x v="42"/>
    <s v="Argentina"/>
    <x v="7"/>
    <n v="40700"/>
    <s v="Revenues - Third Parties"/>
    <m/>
    <x v="55"/>
    <n v="2026"/>
    <n v="5"/>
    <s v="USD"/>
    <n v="-13342.445399999999"/>
    <n v="1"/>
    <n v="-13342.445399999999"/>
    <x v="5"/>
    <n v="1"/>
    <m/>
  </r>
  <r>
    <x v="17"/>
    <x v="314"/>
    <x v="42"/>
    <s v="Argentina"/>
    <x v="7"/>
    <n v="40700"/>
    <s v="Revenues - Third Parties"/>
    <m/>
    <x v="55"/>
    <n v="2026"/>
    <n v="5"/>
    <s v="USD"/>
    <n v="-24881.039300000004"/>
    <n v="1"/>
    <n v="-24881.039300000004"/>
    <x v="5"/>
    <n v="1"/>
    <m/>
  </r>
  <r>
    <x v="17"/>
    <x v="325"/>
    <x v="42"/>
    <s v="Argentina"/>
    <x v="7"/>
    <n v="40700"/>
    <s v="Revenues - Third Parties"/>
    <m/>
    <x v="55"/>
    <n v="2026"/>
    <n v="5"/>
    <s v="USD"/>
    <n v="-1160.2215000000001"/>
    <n v="1"/>
    <n v="-1160.2215000000001"/>
    <x v="5"/>
    <n v="1"/>
    <m/>
  </r>
  <r>
    <x v="17"/>
    <x v="327"/>
    <x v="42"/>
    <s v="Argentina"/>
    <x v="7"/>
    <n v="40700"/>
    <s v="Revenues - Third Parties"/>
    <m/>
    <x v="55"/>
    <n v="2026"/>
    <n v="5"/>
    <s v="USD"/>
    <n v="-42528.054800000005"/>
    <n v="1"/>
    <n v="-42528.054800000005"/>
    <x v="5"/>
    <n v="1"/>
    <m/>
  </r>
  <r>
    <x v="17"/>
    <x v="679"/>
    <x v="42"/>
    <s v="Argentina"/>
    <x v="7"/>
    <n v="40700"/>
    <s v="Revenues - Third Parties"/>
    <m/>
    <x v="55"/>
    <n v="2026"/>
    <n v="5"/>
    <s v="USD"/>
    <n v="-7099.7457999999997"/>
    <n v="1"/>
    <n v="-7099.7457999999997"/>
    <x v="5"/>
    <n v="1"/>
    <m/>
  </r>
  <r>
    <x v="17"/>
    <x v="331"/>
    <x v="42"/>
    <s v="Argentina"/>
    <x v="7"/>
    <n v="40700"/>
    <s v="Revenues - Third Parties"/>
    <m/>
    <x v="55"/>
    <n v="2026"/>
    <n v="5"/>
    <s v="USD"/>
    <n v="-7918.8024999999989"/>
    <n v="1"/>
    <n v="-7918.8024999999989"/>
    <x v="5"/>
    <n v="1"/>
    <m/>
  </r>
  <r>
    <x v="17"/>
    <x v="680"/>
    <x v="42"/>
    <s v="Argentina"/>
    <x v="7"/>
    <n v="40700"/>
    <s v="Revenues - Third Parties"/>
    <m/>
    <x v="55"/>
    <n v="2026"/>
    <n v="5"/>
    <s v="USD"/>
    <n v="-1796.5650000000001"/>
    <n v="1"/>
    <n v="-1796.5650000000001"/>
    <x v="5"/>
    <n v="1"/>
    <m/>
  </r>
  <r>
    <x v="17"/>
    <x v="333"/>
    <x v="42"/>
    <s v="Argentina"/>
    <x v="7"/>
    <n v="40700"/>
    <s v="Revenues - Third Parties"/>
    <m/>
    <x v="55"/>
    <n v="2026"/>
    <n v="5"/>
    <s v="USD"/>
    <n v="-2269.7622999999999"/>
    <n v="1"/>
    <n v="-2269.7622999999999"/>
    <x v="5"/>
    <n v="1"/>
    <m/>
  </r>
  <r>
    <x v="17"/>
    <x v="681"/>
    <x v="42"/>
    <s v="Argentina"/>
    <x v="7"/>
    <n v="40700"/>
    <s v="Revenues - Third Parties"/>
    <m/>
    <x v="55"/>
    <n v="2026"/>
    <n v="5"/>
    <s v="USD"/>
    <n v="-1656.0319000000002"/>
    <n v="1"/>
    <n v="-1656.0319000000002"/>
    <x v="5"/>
    <n v="1"/>
    <m/>
  </r>
  <r>
    <x v="17"/>
    <x v="335"/>
    <x v="42"/>
    <s v="Argentina"/>
    <x v="7"/>
    <n v="40700"/>
    <s v="Revenues - Third Parties"/>
    <m/>
    <x v="55"/>
    <n v="2026"/>
    <n v="5"/>
    <s v="USD"/>
    <n v="-1554.3196"/>
    <n v="1"/>
    <n v="-1554.3196"/>
    <x v="5"/>
    <n v="1"/>
    <m/>
  </r>
  <r>
    <x v="17"/>
    <x v="682"/>
    <x v="42"/>
    <s v="Argentina"/>
    <x v="7"/>
    <n v="40700"/>
    <s v="Revenues - Third Parties"/>
    <m/>
    <x v="55"/>
    <n v="2026"/>
    <n v="5"/>
    <s v="USD"/>
    <n v="-16041.437500000002"/>
    <n v="1"/>
    <n v="-16041.437500000002"/>
    <x v="5"/>
    <n v="1"/>
    <m/>
  </r>
  <r>
    <x v="17"/>
    <x v="340"/>
    <x v="42"/>
    <s v="Argentina"/>
    <x v="7"/>
    <n v="40700"/>
    <s v="Revenues - Third Parties"/>
    <m/>
    <x v="55"/>
    <n v="2026"/>
    <n v="5"/>
    <s v="USD"/>
    <n v="-11401.776600000001"/>
    <n v="1"/>
    <n v="-11401.776600000001"/>
    <x v="5"/>
    <n v="1"/>
    <m/>
  </r>
  <r>
    <x v="17"/>
    <x v="683"/>
    <x v="42"/>
    <s v="Argentina"/>
    <x v="7"/>
    <n v="40700"/>
    <s v="Revenues - Third Parties"/>
    <m/>
    <x v="55"/>
    <n v="2026"/>
    <n v="5"/>
    <s v="USD"/>
    <n v="-51483.588100000008"/>
    <n v="1"/>
    <n v="-51483.588100000008"/>
    <x v="5"/>
    <n v="1"/>
    <m/>
  </r>
  <r>
    <x v="17"/>
    <x v="342"/>
    <x v="42"/>
    <s v="Argentina"/>
    <x v="7"/>
    <n v="40700"/>
    <s v="Revenues - Third Parties"/>
    <m/>
    <x v="55"/>
    <n v="2026"/>
    <n v="5"/>
    <s v="USD"/>
    <n v="-6935.8266999999996"/>
    <n v="1"/>
    <n v="-6935.8266999999996"/>
    <x v="5"/>
    <n v="1"/>
    <m/>
  </r>
  <r>
    <x v="19"/>
    <x v="684"/>
    <x v="50"/>
    <s v="Argentina"/>
    <x v="7"/>
    <n v="40700"/>
    <s v="Revenues - Third Parties"/>
    <m/>
    <x v="55"/>
    <n v="2026"/>
    <n v="5"/>
    <s v="USD"/>
    <n v="-1806.8713000000002"/>
    <n v="1"/>
    <n v="-1806.8713000000002"/>
    <x v="5"/>
    <n v="1"/>
    <m/>
  </r>
  <r>
    <x v="3"/>
    <x v="11"/>
    <x v="4"/>
    <s v="Argentina"/>
    <x v="7"/>
    <n v="40700"/>
    <s v="Revenues - Third Parties"/>
    <m/>
    <x v="55"/>
    <n v="2026"/>
    <n v="5"/>
    <s v="USD"/>
    <n v="0"/>
    <n v="1"/>
    <n v="0"/>
    <x v="5"/>
    <n v="1"/>
    <m/>
  </r>
  <r>
    <x v="3"/>
    <x v="15"/>
    <x v="4"/>
    <s v="Argentina"/>
    <x v="7"/>
    <n v="40700"/>
    <s v="Revenues - Third Parties"/>
    <m/>
    <x v="55"/>
    <n v="2026"/>
    <n v="5"/>
    <s v="USD"/>
    <n v="-2853.8818000000001"/>
    <n v="1"/>
    <n v="-2853.8818000000001"/>
    <x v="5"/>
    <n v="1"/>
    <m/>
  </r>
  <r>
    <x v="3"/>
    <x v="685"/>
    <x v="4"/>
    <s v="Argentina"/>
    <x v="7"/>
    <n v="40700"/>
    <s v="Revenues - Third Parties"/>
    <m/>
    <x v="55"/>
    <n v="2026"/>
    <n v="5"/>
    <s v="USD"/>
    <n v="-17575.036500000002"/>
    <n v="1"/>
    <n v="-17575.036500000002"/>
    <x v="5"/>
    <n v="1"/>
    <m/>
  </r>
  <r>
    <x v="19"/>
    <x v="686"/>
    <x v="50"/>
    <s v="Argentina"/>
    <x v="7"/>
    <n v="40700"/>
    <s v="Revenues - Third Parties"/>
    <m/>
    <x v="55"/>
    <n v="2026"/>
    <n v="5"/>
    <s v="USD"/>
    <n v="-4921.3691999999992"/>
    <n v="1"/>
    <n v="-4921.3691999999992"/>
    <x v="5"/>
    <n v="1"/>
    <m/>
  </r>
  <r>
    <x v="3"/>
    <x v="18"/>
    <x v="4"/>
    <s v="Argentina"/>
    <x v="7"/>
    <n v="40700"/>
    <s v="Revenues - Third Parties"/>
    <m/>
    <x v="55"/>
    <n v="2026"/>
    <n v="5"/>
    <s v="USD"/>
    <n v="-2192.6014"/>
    <n v="1"/>
    <n v="-2192.6014"/>
    <x v="5"/>
    <n v="1"/>
    <m/>
  </r>
  <r>
    <x v="12"/>
    <x v="687"/>
    <x v="33"/>
    <s v="Argentina"/>
    <x v="7"/>
    <n v="40700"/>
    <s v="Revenues - Third Parties"/>
    <m/>
    <x v="55"/>
    <n v="2026"/>
    <n v="5"/>
    <s v="USD"/>
    <n v="-11091.6759"/>
    <n v="1"/>
    <n v="-11091.6759"/>
    <x v="5"/>
    <n v="1"/>
    <m/>
  </r>
  <r>
    <x v="17"/>
    <x v="688"/>
    <x v="42"/>
    <s v="Argentina"/>
    <x v="7"/>
    <n v="40700"/>
    <s v="Revenues - Third Parties"/>
    <m/>
    <x v="55"/>
    <n v="2026"/>
    <n v="5"/>
    <s v="USD"/>
    <n v="-956.18550000000005"/>
    <n v="1"/>
    <n v="-956.18550000000005"/>
    <x v="5"/>
    <n v="1"/>
    <m/>
  </r>
  <r>
    <x v="16"/>
    <x v="145"/>
    <x v="36"/>
    <s v="Argentina"/>
    <x v="7"/>
    <n v="40700"/>
    <s v="Revenues - Third Parties"/>
    <m/>
    <x v="55"/>
    <n v="2026"/>
    <n v="5"/>
    <s v="USD"/>
    <n v="-15552.810300000001"/>
    <n v="1"/>
    <n v="-15552.810300000001"/>
    <x v="5"/>
    <n v="1"/>
    <m/>
  </r>
  <r>
    <x v="3"/>
    <x v="35"/>
    <x v="4"/>
    <s v="Argentina"/>
    <x v="7"/>
    <n v="40700"/>
    <s v="Revenues - Third Parties"/>
    <m/>
    <x v="55"/>
    <n v="2026"/>
    <n v="5"/>
    <s v="USD"/>
    <n v="-1024.8308149100001"/>
    <n v="1"/>
    <n v="-1024.8308149100001"/>
    <x v="5"/>
    <n v="1"/>
    <m/>
  </r>
  <r>
    <x v="3"/>
    <x v="42"/>
    <x v="4"/>
    <s v="Argentina"/>
    <x v="7"/>
    <n v="40700"/>
    <s v="Revenues - Third Parties"/>
    <m/>
    <x v="55"/>
    <n v="2026"/>
    <n v="5"/>
    <s v="USD"/>
    <n v="-6712.6137774899989"/>
    <n v="1"/>
    <n v="-6712.6137774899989"/>
    <x v="5"/>
    <n v="1"/>
    <m/>
  </r>
  <r>
    <x v="3"/>
    <x v="154"/>
    <x v="4"/>
    <s v="Argentina"/>
    <x v="7"/>
    <n v="40700"/>
    <s v="Revenues - Third Parties"/>
    <m/>
    <x v="55"/>
    <n v="2026"/>
    <n v="5"/>
    <s v="USD"/>
    <n v="0"/>
    <n v="1"/>
    <n v="0"/>
    <x v="5"/>
    <n v="1"/>
    <m/>
  </r>
  <r>
    <x v="3"/>
    <x v="43"/>
    <x v="4"/>
    <s v="Argentina"/>
    <x v="7"/>
    <n v="40700"/>
    <s v="Revenues - Third Parties"/>
    <m/>
    <x v="55"/>
    <n v="2026"/>
    <n v="5"/>
    <s v="USD"/>
    <n v="-1810.6510424159994"/>
    <n v="1"/>
    <n v="-1810.6510424159994"/>
    <x v="5"/>
    <n v="1"/>
    <m/>
  </r>
  <r>
    <x v="3"/>
    <x v="47"/>
    <x v="4"/>
    <s v="Argentina"/>
    <x v="7"/>
    <n v="40700"/>
    <s v="Revenues - Third Parties"/>
    <m/>
    <x v="55"/>
    <n v="2026"/>
    <n v="5"/>
    <s v="USD"/>
    <n v="-7147.1531908440002"/>
    <n v="1"/>
    <n v="-7147.1531908440002"/>
    <x v="5"/>
    <n v="1"/>
    <m/>
  </r>
  <r>
    <x v="3"/>
    <x v="619"/>
    <x v="4"/>
    <s v="Argentina"/>
    <x v="7"/>
    <n v="40700"/>
    <s v="Revenues - Third Parties"/>
    <m/>
    <x v="55"/>
    <n v="2026"/>
    <n v="5"/>
    <s v="USD"/>
    <n v="-4896.7623806399997"/>
    <n v="1"/>
    <n v="-4896.7623806399997"/>
    <x v="5"/>
    <n v="1"/>
    <m/>
  </r>
  <r>
    <x v="3"/>
    <x v="620"/>
    <x v="4"/>
    <s v="Argentina"/>
    <x v="7"/>
    <n v="40700"/>
    <s v="Revenues - Third Parties"/>
    <m/>
    <x v="55"/>
    <n v="2026"/>
    <n v="5"/>
    <s v="USD"/>
    <n v="-10988.540074794"/>
    <n v="1"/>
    <n v="-10988.540074794"/>
    <x v="5"/>
    <n v="1"/>
    <m/>
  </r>
  <r>
    <x v="7"/>
    <x v="45"/>
    <x v="16"/>
    <s v="Argentina"/>
    <x v="7"/>
    <n v="40700"/>
    <s v="Revenues - Third Parties"/>
    <m/>
    <x v="55"/>
    <n v="2026"/>
    <n v="5"/>
    <s v="USD"/>
    <n v="-1355.454658116"/>
    <n v="1"/>
    <n v="-1355.454658116"/>
    <x v="5"/>
    <n v="1"/>
    <m/>
  </r>
  <r>
    <x v="7"/>
    <x v="689"/>
    <x v="16"/>
    <s v="Argentina"/>
    <x v="7"/>
    <n v="40700"/>
    <s v="Revenues - Third Parties"/>
    <m/>
    <x v="55"/>
    <n v="2026"/>
    <n v="5"/>
    <s v="USD"/>
    <n v="-14053.609999999999"/>
    <n v="1"/>
    <n v="-14053.609999999999"/>
    <x v="5"/>
    <n v="1"/>
    <m/>
  </r>
  <r>
    <x v="7"/>
    <x v="462"/>
    <x v="16"/>
    <s v="Argentina"/>
    <x v="7"/>
    <n v="40700"/>
    <s v="Revenues - Third Parties"/>
    <m/>
    <x v="55"/>
    <n v="2026"/>
    <n v="5"/>
    <s v="USD"/>
    <n v="-9383.4788999999982"/>
    <n v="1"/>
    <n v="-9383.4788999999982"/>
    <x v="5"/>
    <n v="1"/>
    <m/>
  </r>
  <r>
    <x v="7"/>
    <x v="617"/>
    <x v="16"/>
    <s v="Argentina"/>
    <x v="7"/>
    <n v="40700"/>
    <s v="Revenues - Third Parties"/>
    <m/>
    <x v="55"/>
    <n v="2026"/>
    <n v="5"/>
    <s v="USD"/>
    <n v="-1174.3523"/>
    <n v="1"/>
    <n v="-1174.3523"/>
    <x v="5"/>
    <n v="1"/>
    <m/>
  </r>
  <r>
    <x v="7"/>
    <x v="690"/>
    <x v="16"/>
    <s v="Argentina"/>
    <x v="7"/>
    <n v="40700"/>
    <s v="Revenues - Third Parties"/>
    <m/>
    <x v="55"/>
    <n v="2026"/>
    <n v="5"/>
    <s v="USD"/>
    <n v="-256619.42389999999"/>
    <n v="1"/>
    <n v="-256619.42389999999"/>
    <x v="5"/>
    <n v="1"/>
    <m/>
  </r>
  <r>
    <x v="7"/>
    <x v="468"/>
    <x v="16"/>
    <s v="Argentina"/>
    <x v="7"/>
    <n v="40700"/>
    <s v="Revenues - Third Parties"/>
    <m/>
    <x v="55"/>
    <n v="2026"/>
    <n v="5"/>
    <s v="USD"/>
    <n v="-12851.8573"/>
    <n v="1"/>
    <n v="-12851.8573"/>
    <x v="5"/>
    <n v="1"/>
    <m/>
  </r>
  <r>
    <x v="7"/>
    <x v="691"/>
    <x v="16"/>
    <s v="Argentina"/>
    <x v="7"/>
    <n v="40700"/>
    <s v="Revenues - Third Parties"/>
    <m/>
    <x v="55"/>
    <n v="2026"/>
    <n v="5"/>
    <s v="USD"/>
    <n v="-103865.6851"/>
    <n v="1"/>
    <n v="-103865.6851"/>
    <x v="5"/>
    <n v="1"/>
    <m/>
  </r>
  <r>
    <x v="7"/>
    <x v="469"/>
    <x v="16"/>
    <s v="Argentina"/>
    <x v="7"/>
    <n v="40700"/>
    <s v="Revenues - Third Parties"/>
    <m/>
    <x v="55"/>
    <n v="2026"/>
    <n v="5"/>
    <s v="USD"/>
    <n v="-33796.129600000007"/>
    <n v="1"/>
    <n v="-33796.129600000007"/>
    <x v="5"/>
    <n v="1"/>
    <m/>
  </r>
  <r>
    <x v="9"/>
    <x v="60"/>
    <x v="23"/>
    <s v="Argentina"/>
    <x v="7"/>
    <n v="40700"/>
    <s v="Revenues - Third Parties"/>
    <m/>
    <x v="55"/>
    <n v="2026"/>
    <n v="5"/>
    <s v="USD"/>
    <n v="-2464.5221999999999"/>
    <n v="1"/>
    <n v="-2464.5221999999999"/>
    <x v="5"/>
    <n v="1"/>
    <m/>
  </r>
  <r>
    <x v="9"/>
    <x v="60"/>
    <x v="23"/>
    <s v="Argentina"/>
    <x v="7"/>
    <n v="40700"/>
    <s v="Revenues - Third Parties"/>
    <m/>
    <x v="111"/>
    <n v="2026"/>
    <n v="5"/>
    <s v="USD"/>
    <n v="-665000"/>
    <n v="1"/>
    <n v="-665000"/>
    <x v="5"/>
    <m/>
    <m/>
  </r>
  <r>
    <x v="9"/>
    <x v="60"/>
    <x v="23"/>
    <s v="Argentina"/>
    <x v="2"/>
    <n v="40700"/>
    <s v="Revenues - Third Parties"/>
    <m/>
    <x v="41"/>
    <n v="2026"/>
    <n v="5"/>
    <s v="USD"/>
    <n v="-388113.46476378402"/>
    <n v="1"/>
    <n v="-388113.46476378402"/>
    <x v="5"/>
    <s v="Not Applicable"/>
    <m/>
  </r>
  <r>
    <x v="9"/>
    <x v="60"/>
    <x v="23"/>
    <s v="Argentina"/>
    <x v="0"/>
    <n v="40700"/>
    <s v="Revenues - Third Parties"/>
    <m/>
    <x v="41"/>
    <n v="2026"/>
    <n v="5"/>
    <s v="USD"/>
    <n v="-147607.56233467901"/>
    <n v="1"/>
    <n v="-147607.56233467901"/>
    <x v="5"/>
    <s v="Not Applicable"/>
    <m/>
  </r>
  <r>
    <x v="9"/>
    <x v="60"/>
    <x v="23"/>
    <s v="Argentina"/>
    <x v="2"/>
    <n v="40700"/>
    <s v="Revenues - Third Parties"/>
    <m/>
    <x v="112"/>
    <n v="2026"/>
    <n v="5"/>
    <s v="USD"/>
    <n v="-1400513.0194556599"/>
    <n v="1"/>
    <n v="-1400513.0194556599"/>
    <x v="5"/>
    <s v="Not Applicable"/>
    <m/>
  </r>
  <r>
    <x v="9"/>
    <x v="60"/>
    <x v="23"/>
    <s v="Argentina"/>
    <x v="7"/>
    <n v="40700"/>
    <s v="Revenues - Third Parties"/>
    <m/>
    <x v="113"/>
    <n v="2026"/>
    <n v="5"/>
    <s v="USD"/>
    <n v="0"/>
    <n v="1"/>
    <n v="0"/>
    <x v="5"/>
    <s v="Not Applicable"/>
    <m/>
  </r>
  <r>
    <x v="9"/>
    <x v="60"/>
    <x v="23"/>
    <s v="Argentina"/>
    <x v="2"/>
    <n v="40700"/>
    <s v="Revenues - Third Parties"/>
    <m/>
    <x v="40"/>
    <n v="2026"/>
    <n v="5"/>
    <s v="USD"/>
    <n v="333351.19758003682"/>
    <n v="1"/>
    <n v="333351.19758003682"/>
    <x v="5"/>
    <s v="Not Applicable"/>
    <m/>
  </r>
  <r>
    <x v="9"/>
    <x v="60"/>
    <x v="23"/>
    <s v="Argentina"/>
    <x v="0"/>
    <n v="40700"/>
    <s v="Revenues - Third Parties"/>
    <m/>
    <x v="40"/>
    <n v="2026"/>
    <n v="5"/>
    <s v="USD"/>
    <n v="150775.71961162661"/>
    <n v="1"/>
    <n v="150775.71961162661"/>
    <x v="5"/>
    <s v="Not Applicable"/>
    <m/>
  </r>
  <r>
    <x v="9"/>
    <x v="60"/>
    <x v="23"/>
    <s v="Argentina"/>
    <x v="2"/>
    <n v="40700"/>
    <s v="Revenues - Third Parties"/>
    <m/>
    <x v="114"/>
    <n v="2026"/>
    <n v="5"/>
    <s v="USD"/>
    <n v="1379027.7183508959"/>
    <n v="1"/>
    <n v="1379027.7183508959"/>
    <x v="5"/>
    <s v="Not Applicable"/>
    <m/>
  </r>
  <r>
    <x v="9"/>
    <x v="60"/>
    <x v="23"/>
    <s v="Argentina"/>
    <x v="1"/>
    <n v="40700"/>
    <s v="Revenues - Third Parties"/>
    <m/>
    <x v="115"/>
    <n v="2026"/>
    <n v="5"/>
    <s v="USD"/>
    <n v="0"/>
    <n v="1"/>
    <n v="0"/>
    <x v="5"/>
    <s v="Not Applicable"/>
    <m/>
  </r>
  <r>
    <x v="0"/>
    <x v="60"/>
    <x v="21"/>
    <s v="Argentina"/>
    <x v="1"/>
    <n v="40700"/>
    <s v="Revenues - Third Parties"/>
    <m/>
    <x v="116"/>
    <n v="2026"/>
    <n v="5"/>
    <s v="USD"/>
    <n v="0"/>
    <n v="1"/>
    <n v="0"/>
    <x v="5"/>
    <m/>
    <m/>
  </r>
  <r>
    <x v="0"/>
    <x v="60"/>
    <x v="21"/>
    <s v="Argentina"/>
    <x v="0"/>
    <n v="40700"/>
    <s v="Revenues - Third Parties"/>
    <m/>
    <x v="117"/>
    <n v="2026"/>
    <n v="5"/>
    <s v="USD"/>
    <n v="0"/>
    <n v="1"/>
    <n v="0"/>
    <x v="5"/>
    <m/>
    <m/>
  </r>
  <r>
    <x v="0"/>
    <x v="60"/>
    <x v="21"/>
    <s v="Argentina"/>
    <x v="2"/>
    <n v="40700"/>
    <s v="Revenues - Third Parties"/>
    <m/>
    <x v="118"/>
    <n v="2026"/>
    <n v="5"/>
    <s v="USD"/>
    <n v="0"/>
    <n v="1"/>
    <n v="0"/>
    <x v="5"/>
    <n v="1"/>
    <m/>
  </r>
  <r>
    <x v="0"/>
    <x v="60"/>
    <x v="21"/>
    <s v="Argentina"/>
    <x v="1"/>
    <n v="40700"/>
    <s v="Revenues - Third Parties"/>
    <m/>
    <x v="116"/>
    <n v="2026"/>
    <n v="5"/>
    <s v="USD"/>
    <n v="0"/>
    <n v="1"/>
    <n v="0"/>
    <x v="5"/>
    <m/>
    <m/>
  </r>
  <r>
    <x v="0"/>
    <x v="60"/>
    <x v="21"/>
    <s v="Argentina"/>
    <x v="0"/>
    <n v="40700"/>
    <s v="Revenues - Third Parties"/>
    <m/>
    <x v="117"/>
    <n v="2026"/>
    <n v="5"/>
    <s v="USD"/>
    <n v="0"/>
    <n v="1"/>
    <n v="0"/>
    <x v="5"/>
    <m/>
    <m/>
  </r>
  <r>
    <x v="0"/>
    <x v="60"/>
    <x v="21"/>
    <s v="Argentina"/>
    <x v="2"/>
    <n v="40700"/>
    <s v="Revenues - Third Parties"/>
    <m/>
    <x v="118"/>
    <n v="2026"/>
    <n v="5"/>
    <s v="USD"/>
    <n v="0"/>
    <n v="1"/>
    <n v="0"/>
    <x v="5"/>
    <n v="1"/>
    <m/>
  </r>
  <r>
    <x v="0"/>
    <x v="60"/>
    <x v="21"/>
    <s v="Argentina"/>
    <x v="0"/>
    <n v="40700"/>
    <s v="Revenues - Third Parties"/>
    <m/>
    <x v="117"/>
    <n v="2026"/>
    <n v="5"/>
    <s v="USD"/>
    <n v="0"/>
    <n v="1"/>
    <n v="0"/>
    <x v="5"/>
    <m/>
    <m/>
  </r>
  <r>
    <x v="0"/>
    <x v="60"/>
    <x v="21"/>
    <s v="Argentina"/>
    <x v="6"/>
    <n v="40700"/>
    <s v="Revenues - Third Parties"/>
    <m/>
    <x v="42"/>
    <n v="2026"/>
    <n v="5"/>
    <s v="USD"/>
    <n v="338.53303440001037"/>
    <n v="1"/>
    <n v="338.53303440001037"/>
    <x v="5"/>
    <s v="Not Applicable"/>
    <m/>
  </r>
  <r>
    <x v="0"/>
    <x v="60"/>
    <x v="21"/>
    <s v="Argentina"/>
    <x v="1"/>
    <n v="40700"/>
    <s v="Revenues - Third Parties"/>
    <m/>
    <x v="42"/>
    <n v="2026"/>
    <n v="5"/>
    <s v="USD"/>
    <n v="24826.979455243796"/>
    <n v="1"/>
    <n v="24826.979455243796"/>
    <x v="5"/>
    <s v="Not Applicable"/>
    <m/>
  </r>
  <r>
    <x v="0"/>
    <x v="60"/>
    <x v="21"/>
    <s v="Argentina"/>
    <x v="0"/>
    <n v="40700"/>
    <s v="Revenues - Third Parties"/>
    <m/>
    <x v="42"/>
    <n v="2026"/>
    <n v="5"/>
    <s v="USD"/>
    <n v="35073.88169687544"/>
    <n v="1"/>
    <n v="35073.88169687544"/>
    <x v="5"/>
    <s v="Not Applicable"/>
    <m/>
  </r>
  <r>
    <x v="0"/>
    <x v="60"/>
    <x v="21"/>
    <s v="Argentina"/>
    <x v="7"/>
    <n v="40700"/>
    <s v="Revenues - Third Parties"/>
    <m/>
    <x v="42"/>
    <n v="2026"/>
    <n v="5"/>
    <s v="USD"/>
    <n v="-31448.280645189574"/>
    <n v="1"/>
    <n v="-31448.280645189574"/>
    <x v="5"/>
    <s v="Not Applicable"/>
    <m/>
  </r>
  <r>
    <x v="0"/>
    <x v="60"/>
    <x v="21"/>
    <s v="Argentina"/>
    <x v="2"/>
    <n v="40700"/>
    <s v="Revenues - Third Parties"/>
    <m/>
    <x v="42"/>
    <n v="2026"/>
    <n v="5"/>
    <s v="USD"/>
    <n v="35895.805229500169"/>
    <n v="1"/>
    <n v="35895.805229500169"/>
    <x v="5"/>
    <s v="Not Applicable"/>
    <m/>
  </r>
  <r>
    <x v="0"/>
    <x v="60"/>
    <x v="21"/>
    <s v="Argentina"/>
    <x v="3"/>
    <n v="40700"/>
    <s v="Revenues - Third Parties"/>
    <m/>
    <x v="42"/>
    <n v="2026"/>
    <n v="5"/>
    <s v="USD"/>
    <n v="2447.4262324700831"/>
    <n v="1"/>
    <n v="2447.4262324700831"/>
    <x v="5"/>
    <s v="Not Applicable"/>
    <m/>
  </r>
  <r>
    <x v="0"/>
    <x v="60"/>
    <x v="21"/>
    <s v="Argentina"/>
    <x v="0"/>
    <n v="40700"/>
    <s v="Revenues - Third Parties"/>
    <m/>
    <x v="42"/>
    <n v="2026"/>
    <n v="5"/>
    <s v="USD"/>
    <n v="471.3970261765644"/>
    <n v="1"/>
    <n v="471.3970261765644"/>
    <x v="5"/>
    <s v="Not Applicable"/>
    <m/>
  </r>
  <r>
    <x v="0"/>
    <x v="60"/>
    <x v="21"/>
    <s v="Argentina"/>
    <x v="7"/>
    <n v="40700"/>
    <s v="Revenues - Third Parties"/>
    <m/>
    <x v="42"/>
    <n v="2026"/>
    <n v="5"/>
    <s v="USD"/>
    <n v="-57.91411560040433"/>
    <n v="1"/>
    <n v="-57.91411560040433"/>
    <x v="5"/>
    <s v="Not Applicable"/>
    <m/>
  </r>
  <r>
    <x v="0"/>
    <x v="60"/>
    <x v="21"/>
    <s v="Argentina"/>
    <x v="2"/>
    <n v="40700"/>
    <s v="Revenues - Third Parties"/>
    <m/>
    <x v="42"/>
    <n v="2026"/>
    <n v="5"/>
    <s v="USD"/>
    <n v="1647.487059010542"/>
    <n v="1"/>
    <n v="1647.487059010542"/>
    <x v="5"/>
    <s v="Not Applicable"/>
    <m/>
  </r>
  <r>
    <x v="0"/>
    <x v="60"/>
    <x v="21"/>
    <s v="Argentina"/>
    <x v="6"/>
    <n v="40700"/>
    <s v="Revenues - Third Parties"/>
    <m/>
    <x v="42"/>
    <n v="2026"/>
    <n v="5"/>
    <s v="USD"/>
    <n v="0.74496559999533929"/>
    <n v="1"/>
    <n v="0.74496559999533929"/>
    <x v="5"/>
    <s v="Not Applicable"/>
    <m/>
  </r>
  <r>
    <x v="0"/>
    <x v="60"/>
    <x v="21"/>
    <s v="Argentina"/>
    <x v="3"/>
    <n v="40700"/>
    <s v="Revenues - Third Parties"/>
    <m/>
    <x v="42"/>
    <n v="2026"/>
    <n v="5"/>
    <s v="USD"/>
    <n v="-1340.931832470058"/>
    <n v="1"/>
    <n v="-1340.931832470058"/>
    <x v="5"/>
    <s v="Not Applicable"/>
    <m/>
  </r>
  <r>
    <x v="0"/>
    <x v="60"/>
    <x v="21"/>
    <s v="Argentina"/>
    <x v="1"/>
    <n v="40700"/>
    <s v="Revenues - Third Parties"/>
    <m/>
    <x v="42"/>
    <n v="2026"/>
    <n v="5"/>
    <s v="USD"/>
    <n v="448.40059475495946"/>
    <n v="1"/>
    <n v="448.40059475495946"/>
    <x v="5"/>
    <s v="Not Applicable"/>
    <m/>
  </r>
  <r>
    <x v="0"/>
    <x v="390"/>
    <x v="44"/>
    <s v="Brazil"/>
    <x v="7"/>
    <n v="40700"/>
    <s v="Revenues - Third Parties"/>
    <m/>
    <x v="55"/>
    <n v="2026"/>
    <n v="5"/>
    <s v="USD"/>
    <n v="-11829.374750880002"/>
    <n v="1"/>
    <n v="-11829.374750880002"/>
    <x v="6"/>
    <s v="Not Applicable"/>
    <m/>
  </r>
  <r>
    <x v="6"/>
    <x v="391"/>
    <x v="41"/>
    <s v="Brazil"/>
    <x v="7"/>
    <n v="40700"/>
    <s v="Revenues - Third Parties"/>
    <m/>
    <x v="55"/>
    <n v="2026"/>
    <n v="5"/>
    <s v="USD"/>
    <n v="-51624.854833680001"/>
    <n v="1"/>
    <n v="-51624.854833680001"/>
    <x v="6"/>
    <s v="Not Applicable"/>
    <m/>
  </r>
  <r>
    <x v="17"/>
    <x v="434"/>
    <x v="42"/>
    <s v="Brazil"/>
    <x v="7"/>
    <n v="40700"/>
    <s v="Revenues - Third Parties"/>
    <m/>
    <x v="55"/>
    <n v="2026"/>
    <n v="5"/>
    <s v="USD"/>
    <n v="-3111.4067169600003"/>
    <n v="1"/>
    <n v="-3111.4067169600003"/>
    <x v="6"/>
    <s v="Not Applicable"/>
    <m/>
  </r>
  <r>
    <x v="17"/>
    <x v="435"/>
    <x v="42"/>
    <s v="Brazil"/>
    <x v="7"/>
    <n v="40700"/>
    <s v="Revenues - Third Parties"/>
    <m/>
    <x v="55"/>
    <n v="2026"/>
    <n v="5"/>
    <s v="USD"/>
    <n v="-2251.0130716799999"/>
    <n v="1"/>
    <n v="-2251.0130716799999"/>
    <x v="6"/>
    <s v="Not Applicable"/>
    <m/>
  </r>
  <r>
    <x v="17"/>
    <x v="298"/>
    <x v="42"/>
    <s v="Brazil"/>
    <x v="7"/>
    <n v="40700"/>
    <s v="Revenues - Third Parties"/>
    <m/>
    <x v="55"/>
    <n v="2026"/>
    <n v="5"/>
    <s v="USD"/>
    <n v="-411.37841087999999"/>
    <n v="1"/>
    <n v="-411.37841087999999"/>
    <x v="6"/>
    <s v="Not Applicable"/>
    <m/>
  </r>
  <r>
    <x v="10"/>
    <x v="436"/>
    <x v="24"/>
    <s v="Brazil"/>
    <x v="7"/>
    <n v="40700"/>
    <s v="Revenues - Third Parties"/>
    <m/>
    <x v="55"/>
    <n v="2026"/>
    <n v="5"/>
    <s v="USD"/>
    <n v="-4020.2542137600003"/>
    <n v="1"/>
    <n v="-4020.2542137600003"/>
    <x v="6"/>
    <s v="Not Applicable"/>
    <m/>
  </r>
  <r>
    <x v="10"/>
    <x v="437"/>
    <x v="24"/>
    <s v="Brazil"/>
    <x v="7"/>
    <n v="40700"/>
    <s v="Revenues - Third Parties"/>
    <m/>
    <x v="55"/>
    <n v="2026"/>
    <n v="5"/>
    <s v="USD"/>
    <n v="-167.03421408000003"/>
    <n v="1"/>
    <n v="-167.03421408000003"/>
    <x v="6"/>
    <s v="Not Applicable"/>
    <m/>
  </r>
  <r>
    <x v="17"/>
    <x v="438"/>
    <x v="42"/>
    <s v="Brazil"/>
    <x v="7"/>
    <n v="40700"/>
    <s v="Revenues - Third Parties"/>
    <m/>
    <x v="55"/>
    <n v="2026"/>
    <n v="5"/>
    <s v="USD"/>
    <n v="-71332.259817600003"/>
    <n v="1"/>
    <n v="-71332.259817600003"/>
    <x v="6"/>
    <s v="Not Applicable"/>
    <m/>
  </r>
  <r>
    <x v="17"/>
    <x v="439"/>
    <x v="42"/>
    <s v="Brazil"/>
    <x v="7"/>
    <n v="40700"/>
    <s v="Revenues - Third Parties"/>
    <m/>
    <x v="55"/>
    <n v="2026"/>
    <n v="5"/>
    <s v="USD"/>
    <n v="-4990.8416068799997"/>
    <n v="1"/>
    <n v="-4990.8416068799997"/>
    <x v="6"/>
    <s v="Not Applicable"/>
    <m/>
  </r>
  <r>
    <x v="10"/>
    <x v="440"/>
    <x v="24"/>
    <s v="Brazil"/>
    <x v="7"/>
    <n v="40700"/>
    <s v="Revenues - Third Parties"/>
    <m/>
    <x v="55"/>
    <n v="2026"/>
    <n v="5"/>
    <s v="USD"/>
    <n v="-978.88071600000012"/>
    <n v="1"/>
    <n v="-978.88071600000012"/>
    <x v="6"/>
    <s v="Not Applicable"/>
    <m/>
  </r>
  <r>
    <x v="17"/>
    <x v="441"/>
    <x v="42"/>
    <s v="Brazil"/>
    <x v="7"/>
    <n v="40700"/>
    <s v="Revenues - Third Parties"/>
    <m/>
    <x v="55"/>
    <n v="2026"/>
    <n v="5"/>
    <s v="USD"/>
    <n v="-20455.044181200003"/>
    <n v="1"/>
    <n v="-20455.044181200003"/>
    <x v="6"/>
    <s v="Not Applicable"/>
    <m/>
  </r>
  <r>
    <x v="17"/>
    <x v="442"/>
    <x v="42"/>
    <s v="Brazil"/>
    <x v="7"/>
    <n v="40700"/>
    <s v="Revenues - Third Parties"/>
    <m/>
    <x v="55"/>
    <n v="2026"/>
    <n v="5"/>
    <s v="USD"/>
    <n v="-1941.8632156799999"/>
    <n v="1"/>
    <n v="-1941.8632156799999"/>
    <x v="6"/>
    <s v="Not Applicable"/>
    <m/>
  </r>
  <r>
    <x v="17"/>
    <x v="311"/>
    <x v="42"/>
    <s v="Brazil"/>
    <x v="7"/>
    <n v="40700"/>
    <s v="Revenues - Third Parties"/>
    <m/>
    <x v="55"/>
    <n v="2026"/>
    <n v="5"/>
    <s v="USD"/>
    <n v="-10129.871671920002"/>
    <n v="1"/>
    <n v="-10129.871671920002"/>
    <x v="6"/>
    <s v="Not Applicable"/>
    <m/>
  </r>
  <r>
    <x v="10"/>
    <x v="443"/>
    <x v="24"/>
    <s v="Brazil"/>
    <x v="7"/>
    <n v="40700"/>
    <s v="Revenues - Third Parties"/>
    <m/>
    <x v="55"/>
    <n v="2026"/>
    <n v="5"/>
    <s v="USD"/>
    <n v="-12754.122876720001"/>
    <n v="1"/>
    <n v="-12754.122876720001"/>
    <x v="6"/>
    <s v="Not Applicable"/>
    <m/>
  </r>
  <r>
    <x v="10"/>
    <x v="444"/>
    <x v="24"/>
    <s v="Brazil"/>
    <x v="7"/>
    <n v="40700"/>
    <s v="Revenues - Third Parties"/>
    <m/>
    <x v="55"/>
    <n v="2026"/>
    <n v="5"/>
    <s v="USD"/>
    <n v="-4343.5160690400007"/>
    <n v="1"/>
    <n v="-4343.5160690400007"/>
    <x v="6"/>
    <s v="Not Applicable"/>
    <m/>
  </r>
  <r>
    <x v="17"/>
    <x v="315"/>
    <x v="42"/>
    <s v="Brazil"/>
    <x v="7"/>
    <n v="40700"/>
    <s v="Revenues - Third Parties"/>
    <m/>
    <x v="55"/>
    <n v="2026"/>
    <n v="5"/>
    <s v="USD"/>
    <n v="-3845.3199501600002"/>
    <n v="1"/>
    <n v="-3845.3199501600002"/>
    <x v="6"/>
    <s v="Not Applicable"/>
    <m/>
  </r>
  <r>
    <x v="10"/>
    <x v="445"/>
    <x v="24"/>
    <s v="Brazil"/>
    <x v="7"/>
    <n v="40700"/>
    <s v="Revenues - Third Parties"/>
    <m/>
    <x v="55"/>
    <n v="2026"/>
    <n v="5"/>
    <s v="USD"/>
    <n v="-500.46648840000012"/>
    <n v="1"/>
    <n v="-500.46648840000012"/>
    <x v="6"/>
    <s v="Not Applicable"/>
    <m/>
  </r>
  <r>
    <x v="17"/>
    <x v="322"/>
    <x v="42"/>
    <s v="Brazil"/>
    <x v="7"/>
    <n v="40700"/>
    <s v="Revenues - Third Parties"/>
    <m/>
    <x v="55"/>
    <n v="2026"/>
    <n v="5"/>
    <s v="USD"/>
    <n v="-46501.99803504"/>
    <n v="1"/>
    <n v="-46501.99803504"/>
    <x v="6"/>
    <s v="Not Applicable"/>
    <m/>
  </r>
  <r>
    <x v="3"/>
    <x v="10"/>
    <x v="4"/>
    <s v="Brazil"/>
    <x v="7"/>
    <n v="40700"/>
    <s v="Revenues - Third Parties"/>
    <m/>
    <x v="55"/>
    <n v="2026"/>
    <n v="5"/>
    <s v="USD"/>
    <n v="-8840.2020588000014"/>
    <n v="1"/>
    <n v="-8840.2020588000014"/>
    <x v="6"/>
    <s v="Not Applicable"/>
    <m/>
  </r>
  <r>
    <x v="10"/>
    <x v="446"/>
    <x v="24"/>
    <s v="Brazil"/>
    <x v="7"/>
    <n v="40700"/>
    <s v="Revenues - Third Parties"/>
    <m/>
    <x v="55"/>
    <n v="2026"/>
    <n v="5"/>
    <s v="USD"/>
    <n v="-138.93969816000001"/>
    <n v="1"/>
    <n v="-138.93969816000001"/>
    <x v="6"/>
    <s v="Not Applicable"/>
    <m/>
  </r>
  <r>
    <x v="17"/>
    <x v="325"/>
    <x v="42"/>
    <s v="Brazil"/>
    <x v="7"/>
    <n v="40700"/>
    <s v="Revenues - Third Parties"/>
    <m/>
    <x v="55"/>
    <n v="2026"/>
    <n v="5"/>
    <s v="USD"/>
    <n v="-33066.446627520003"/>
    <n v="1"/>
    <n v="-33066.446627520003"/>
    <x v="6"/>
    <s v="Not Applicable"/>
    <m/>
  </r>
  <r>
    <x v="10"/>
    <x v="447"/>
    <x v="24"/>
    <s v="Brazil"/>
    <x v="7"/>
    <n v="40700"/>
    <s v="Revenues - Third Parties"/>
    <m/>
    <x v="55"/>
    <n v="2026"/>
    <n v="5"/>
    <s v="USD"/>
    <n v="-2895.60660624"/>
    <n v="1"/>
    <n v="-2895.60660624"/>
    <x v="6"/>
    <s v="Not Applicable"/>
    <m/>
  </r>
  <r>
    <x v="3"/>
    <x v="15"/>
    <x v="4"/>
    <s v="Brazil"/>
    <x v="7"/>
    <n v="40700"/>
    <s v="Revenues - Third Parties"/>
    <m/>
    <x v="55"/>
    <n v="2026"/>
    <n v="5"/>
    <s v="USD"/>
    <n v="-37256.00462064"/>
    <n v="1"/>
    <n v="-37256.00462064"/>
    <x v="6"/>
    <s v="Not Applicable"/>
    <m/>
  </r>
  <r>
    <x v="10"/>
    <x v="448"/>
    <x v="24"/>
    <s v="Brazil"/>
    <x v="7"/>
    <n v="40700"/>
    <s v="Revenues - Third Parties"/>
    <m/>
    <x v="55"/>
    <n v="2026"/>
    <n v="5"/>
    <s v="USD"/>
    <n v="-1481.4197308800003"/>
    <n v="1"/>
    <n v="-1481.4197308800003"/>
    <x v="6"/>
    <s v="Not Applicable"/>
    <m/>
  </r>
  <r>
    <x v="17"/>
    <x v="333"/>
    <x v="42"/>
    <s v="Brazil"/>
    <x v="7"/>
    <n v="40700"/>
    <s v="Revenues - Third Parties"/>
    <m/>
    <x v="55"/>
    <n v="2026"/>
    <n v="5"/>
    <s v="USD"/>
    <n v="-22637.40250104"/>
    <n v="1"/>
    <n v="-22637.40250104"/>
    <x v="6"/>
    <s v="Not Applicable"/>
    <m/>
  </r>
  <r>
    <x v="10"/>
    <x v="449"/>
    <x v="24"/>
    <s v="Brazil"/>
    <x v="7"/>
    <n v="40700"/>
    <s v="Revenues - Third Parties"/>
    <m/>
    <x v="55"/>
    <n v="2026"/>
    <n v="5"/>
    <s v="USD"/>
    <n v="-246.00414816000008"/>
    <n v="1"/>
    <n v="-246.00414816000008"/>
    <x v="6"/>
    <s v="Not Applicable"/>
    <m/>
  </r>
  <r>
    <x v="17"/>
    <x v="335"/>
    <x v="42"/>
    <s v="Brazil"/>
    <x v="7"/>
    <n v="40700"/>
    <s v="Revenues - Third Parties"/>
    <m/>
    <x v="55"/>
    <n v="2026"/>
    <n v="5"/>
    <s v="USD"/>
    <n v="-2071.83161664"/>
    <n v="1"/>
    <n v="-2071.83161664"/>
    <x v="6"/>
    <s v="Not Applicable"/>
    <m/>
  </r>
  <r>
    <x v="10"/>
    <x v="450"/>
    <x v="24"/>
    <s v="Brazil"/>
    <x v="7"/>
    <n v="40700"/>
    <s v="Revenues - Third Parties"/>
    <m/>
    <x v="55"/>
    <n v="2026"/>
    <n v="5"/>
    <s v="USD"/>
    <n v="-48962.167390800001"/>
    <n v="1"/>
    <n v="-48962.167390800001"/>
    <x v="6"/>
    <s v="Not Applicable"/>
    <m/>
  </r>
  <r>
    <x v="17"/>
    <x v="339"/>
    <x v="42"/>
    <s v="Brazil"/>
    <x v="7"/>
    <n v="40700"/>
    <s v="Revenues - Third Parties"/>
    <m/>
    <x v="55"/>
    <n v="2026"/>
    <n v="5"/>
    <s v="USD"/>
    <n v="-2889.5474620800005"/>
    <n v="1"/>
    <n v="-2889.5474620800005"/>
    <x v="6"/>
    <s v="Not Applicable"/>
    <m/>
  </r>
  <r>
    <x v="17"/>
    <x v="451"/>
    <x v="42"/>
    <s v="Brazil"/>
    <x v="7"/>
    <n v="40700"/>
    <s v="Revenues - Third Parties"/>
    <m/>
    <x v="55"/>
    <n v="2026"/>
    <n v="5"/>
    <s v="USD"/>
    <n v="-9598.812698159998"/>
    <n v="1"/>
    <n v="-9598.812698159998"/>
    <x v="6"/>
    <s v="Not Applicable"/>
    <m/>
  </r>
  <r>
    <x v="17"/>
    <x v="452"/>
    <x v="42"/>
    <s v="Brazil"/>
    <x v="7"/>
    <n v="40700"/>
    <s v="Revenues - Third Parties"/>
    <m/>
    <x v="55"/>
    <n v="2026"/>
    <n v="5"/>
    <s v="USD"/>
    <n v="-2466.5879952"/>
    <n v="1"/>
    <n v="-2466.5879952"/>
    <x v="6"/>
    <s v="Not Applicable"/>
    <m/>
  </r>
  <r>
    <x v="17"/>
    <x v="340"/>
    <x v="42"/>
    <s v="Brazil"/>
    <x v="7"/>
    <n v="40700"/>
    <s v="Revenues - Third Parties"/>
    <m/>
    <x v="55"/>
    <n v="2026"/>
    <n v="5"/>
    <s v="USD"/>
    <n v="-20040.637806719998"/>
    <n v="1"/>
    <n v="-20040.637806719998"/>
    <x v="6"/>
    <s v="Not Applicable"/>
    <m/>
  </r>
  <r>
    <x v="10"/>
    <x v="453"/>
    <x v="24"/>
    <s v="Brazil"/>
    <x v="7"/>
    <n v="40700"/>
    <s v="Revenues - Third Parties"/>
    <m/>
    <x v="55"/>
    <n v="2026"/>
    <n v="5"/>
    <s v="USD"/>
    <n v="-21172.780931040001"/>
    <n v="1"/>
    <n v="-21172.780931040001"/>
    <x v="6"/>
    <s v="Not Applicable"/>
    <m/>
  </r>
  <r>
    <x v="10"/>
    <x v="454"/>
    <x v="24"/>
    <s v="Brazil"/>
    <x v="7"/>
    <n v="40700"/>
    <s v="Revenues - Third Parties"/>
    <m/>
    <x v="55"/>
    <n v="2026"/>
    <n v="5"/>
    <s v="USD"/>
    <n v="-4898.3628535200005"/>
    <n v="1"/>
    <n v="-4898.3628535200005"/>
    <x v="6"/>
    <s v="Not Applicable"/>
    <m/>
  </r>
  <r>
    <x v="17"/>
    <x v="455"/>
    <x v="42"/>
    <s v="Brazil"/>
    <x v="7"/>
    <n v="40700"/>
    <s v="Revenues - Third Parties"/>
    <m/>
    <x v="55"/>
    <n v="2026"/>
    <n v="5"/>
    <s v="USD"/>
    <n v="-515.35055808000004"/>
    <n v="1"/>
    <n v="-515.35055808000004"/>
    <x v="6"/>
    <s v="Not Applicable"/>
    <m/>
  </r>
  <r>
    <x v="3"/>
    <x v="149"/>
    <x v="4"/>
    <s v="Brazil"/>
    <x v="7"/>
    <n v="40700"/>
    <s v="Revenues - Third Parties"/>
    <m/>
    <x v="55"/>
    <n v="2026"/>
    <n v="5"/>
    <s v="USD"/>
    <n v="-958.62191040000005"/>
    <n v="1"/>
    <n v="-958.62191040000005"/>
    <x v="6"/>
    <s v="Not Applicable"/>
    <m/>
  </r>
  <r>
    <x v="3"/>
    <x v="456"/>
    <x v="4"/>
    <s v="Brazil"/>
    <x v="7"/>
    <n v="40700"/>
    <s v="Revenues - Third Parties"/>
    <m/>
    <x v="55"/>
    <n v="2026"/>
    <n v="5"/>
    <s v="USD"/>
    <n v="-2023.8900659999999"/>
    <n v="1"/>
    <n v="-2023.8900659999999"/>
    <x v="6"/>
    <s v="Not Applicable"/>
    <m/>
  </r>
  <r>
    <x v="0"/>
    <x v="457"/>
    <x v="46"/>
    <s v="Brazil"/>
    <x v="7"/>
    <n v="40700"/>
    <s v="Revenues - Third Parties"/>
    <m/>
    <x v="55"/>
    <n v="2026"/>
    <n v="5"/>
    <s v="USD"/>
    <n v="-1987.9139980800003"/>
    <n v="1"/>
    <n v="-1987.9139980800003"/>
    <x v="6"/>
    <s v="Not Applicable"/>
    <m/>
  </r>
  <r>
    <x v="3"/>
    <x v="458"/>
    <x v="4"/>
    <s v="Brazil"/>
    <x v="7"/>
    <n v="40700"/>
    <s v="Revenues - Third Parties"/>
    <m/>
    <x v="55"/>
    <n v="2026"/>
    <n v="5"/>
    <s v="USD"/>
    <n v="-12932.31672504"/>
    <n v="1"/>
    <n v="-12932.31672504"/>
    <x v="6"/>
    <s v="Not Applicable"/>
    <m/>
  </r>
  <r>
    <x v="3"/>
    <x v="38"/>
    <x v="4"/>
    <s v="Brazil"/>
    <x v="7"/>
    <n v="40700"/>
    <s v="Revenues - Third Parties"/>
    <m/>
    <x v="55"/>
    <n v="2026"/>
    <n v="5"/>
    <s v="USD"/>
    <n v="-1423.6511716799998"/>
    <n v="1"/>
    <n v="-1423.6511716799998"/>
    <x v="6"/>
    <s v="Not Applicable"/>
    <m/>
  </r>
  <r>
    <x v="7"/>
    <x v="459"/>
    <x v="16"/>
    <s v="Brazil"/>
    <x v="7"/>
    <n v="40700"/>
    <s v="Revenues - Third Parties"/>
    <m/>
    <x v="55"/>
    <n v="2026"/>
    <n v="5"/>
    <s v="USD"/>
    <n v="-1954.3924706400003"/>
    <n v="1"/>
    <n v="-1954.3924706400003"/>
    <x v="6"/>
    <s v="Not Applicable"/>
    <m/>
  </r>
  <r>
    <x v="4"/>
    <x v="460"/>
    <x v="5"/>
    <s v="Brazil"/>
    <x v="7"/>
    <n v="40700"/>
    <s v="Revenues - Third Parties"/>
    <m/>
    <x v="55"/>
    <n v="2026"/>
    <n v="5"/>
    <s v="USD"/>
    <n v="-2074.6440439200005"/>
    <n v="1"/>
    <n v="-2074.6440439200005"/>
    <x v="6"/>
    <s v="Not Applicable"/>
    <m/>
  </r>
  <r>
    <x v="3"/>
    <x v="41"/>
    <x v="4"/>
    <s v="Brazil"/>
    <x v="7"/>
    <n v="40700"/>
    <s v="Revenues - Third Parties"/>
    <m/>
    <x v="55"/>
    <n v="2026"/>
    <n v="5"/>
    <s v="USD"/>
    <n v="-951.91133184"/>
    <n v="1"/>
    <n v="-951.91133184"/>
    <x v="6"/>
    <s v="Not Applicable"/>
    <m/>
  </r>
  <r>
    <x v="3"/>
    <x v="42"/>
    <x v="4"/>
    <s v="Brazil"/>
    <x v="7"/>
    <n v="40700"/>
    <s v="Revenues - Third Parties"/>
    <m/>
    <x v="55"/>
    <n v="2026"/>
    <n v="5"/>
    <s v="USD"/>
    <n v="-3786.9723381600002"/>
    <n v="1"/>
    <n v="-3786.9723381600002"/>
    <x v="6"/>
    <s v="Not Applicable"/>
    <m/>
  </r>
  <r>
    <x v="3"/>
    <x v="44"/>
    <x v="4"/>
    <s v="Brazil"/>
    <x v="7"/>
    <n v="40700"/>
    <s v="Revenues - Third Parties"/>
    <m/>
    <x v="55"/>
    <n v="2026"/>
    <n v="5"/>
    <s v="USD"/>
    <n v="-13046.733537120002"/>
    <n v="1"/>
    <n v="-13046.733537120002"/>
    <x v="6"/>
    <s v="Not Applicable"/>
    <m/>
  </r>
  <r>
    <x v="3"/>
    <x v="461"/>
    <x v="4"/>
    <s v="Brazil"/>
    <x v="7"/>
    <n v="40700"/>
    <s v="Revenues - Third Parties"/>
    <m/>
    <x v="55"/>
    <n v="2026"/>
    <n v="5"/>
    <s v="USD"/>
    <n v="-304.36060680000003"/>
    <n v="1"/>
    <n v="-304.36060680000003"/>
    <x v="6"/>
    <s v="Not Applicable"/>
    <m/>
  </r>
  <r>
    <x v="7"/>
    <x v="462"/>
    <x v="16"/>
    <s v="Brazil"/>
    <x v="7"/>
    <n v="40700"/>
    <s v="Revenues - Third Parties"/>
    <m/>
    <x v="55"/>
    <n v="2026"/>
    <n v="5"/>
    <s v="USD"/>
    <n v="-2020.4438975999999"/>
    <n v="1"/>
    <n v="-2020.4438975999999"/>
    <x v="6"/>
    <s v="Not Applicable"/>
    <m/>
  </r>
  <r>
    <x v="3"/>
    <x v="463"/>
    <x v="4"/>
    <s v="Brazil"/>
    <x v="7"/>
    <n v="40700"/>
    <s v="Revenues - Third Parties"/>
    <m/>
    <x v="55"/>
    <n v="2026"/>
    <n v="5"/>
    <s v="USD"/>
    <n v="-3326.7950568000001"/>
    <n v="1"/>
    <n v="-3326.7950568000001"/>
    <x v="6"/>
    <s v="Not Applicable"/>
    <m/>
  </r>
  <r>
    <x v="7"/>
    <x v="464"/>
    <x v="16"/>
    <s v="Brazil"/>
    <x v="7"/>
    <n v="40700"/>
    <s v="Revenues - Third Parties"/>
    <m/>
    <x v="55"/>
    <n v="2026"/>
    <n v="5"/>
    <s v="USD"/>
    <n v="-17933.864374799999"/>
    <n v="1"/>
    <n v="-17933.864374799999"/>
    <x v="6"/>
    <s v="Not Applicable"/>
    <m/>
  </r>
  <r>
    <x v="3"/>
    <x v="465"/>
    <x v="4"/>
    <s v="Brazil"/>
    <x v="7"/>
    <n v="40700"/>
    <s v="Revenues - Third Parties"/>
    <m/>
    <x v="55"/>
    <n v="2026"/>
    <n v="5"/>
    <s v="USD"/>
    <n v="-1378.2534321600001"/>
    <n v="1"/>
    <n v="-1378.2534321600001"/>
    <x v="6"/>
    <s v="Not Applicable"/>
    <m/>
  </r>
  <r>
    <x v="3"/>
    <x v="466"/>
    <x v="4"/>
    <s v="Brazil"/>
    <x v="7"/>
    <n v="40700"/>
    <s v="Revenues - Third Parties"/>
    <m/>
    <x v="55"/>
    <n v="2026"/>
    <n v="5"/>
    <s v="USD"/>
    <n v="-282.23355168000006"/>
    <n v="1"/>
    <n v="-282.23355168000006"/>
    <x v="6"/>
    <s v="Not Applicable"/>
    <m/>
  </r>
  <r>
    <x v="7"/>
    <x v="467"/>
    <x v="16"/>
    <s v="Brazil"/>
    <x v="7"/>
    <n v="40700"/>
    <s v="Revenues - Third Parties"/>
    <m/>
    <x v="55"/>
    <n v="2026"/>
    <n v="5"/>
    <s v="USD"/>
    <n v="-1592.6469271199999"/>
    <n v="1"/>
    <n v="-1592.6469271199999"/>
    <x v="6"/>
    <s v="Not Applicable"/>
    <m/>
  </r>
  <r>
    <x v="7"/>
    <x v="468"/>
    <x v="16"/>
    <s v="Brazil"/>
    <x v="7"/>
    <n v="40700"/>
    <s v="Revenues - Third Parties"/>
    <m/>
    <x v="55"/>
    <n v="2026"/>
    <n v="5"/>
    <s v="USD"/>
    <n v="-57156.500390400004"/>
    <n v="1"/>
    <n v="-57156.500390400004"/>
    <x v="6"/>
    <s v="Not Applicable"/>
    <m/>
  </r>
  <r>
    <x v="7"/>
    <x v="469"/>
    <x v="16"/>
    <s v="Brazil"/>
    <x v="7"/>
    <n v="40700"/>
    <s v="Revenues - Third Parties"/>
    <m/>
    <x v="55"/>
    <n v="2026"/>
    <n v="5"/>
    <s v="USD"/>
    <n v="-101341.14037920001"/>
    <n v="1"/>
    <n v="-101341.14037920001"/>
    <x v="6"/>
    <s v="Not Applicable"/>
    <m/>
  </r>
  <r>
    <x v="7"/>
    <x v="470"/>
    <x v="16"/>
    <s v="Brazil"/>
    <x v="7"/>
    <n v="40700"/>
    <s v="Revenues - Third Parties"/>
    <m/>
    <x v="55"/>
    <n v="2026"/>
    <n v="5"/>
    <s v="USD"/>
    <n v="-121293.40668623999"/>
    <n v="1"/>
    <n v="-121293.40668623999"/>
    <x v="6"/>
    <s v="Not Applicable"/>
    <m/>
  </r>
  <r>
    <x v="7"/>
    <x v="471"/>
    <x v="16"/>
    <s v="Brazil"/>
    <x v="7"/>
    <n v="40700"/>
    <s v="Revenues - Third Parties"/>
    <m/>
    <x v="55"/>
    <n v="2026"/>
    <n v="5"/>
    <s v="USD"/>
    <n v="-4109.7781893599995"/>
    <n v="1"/>
    <n v="-4109.7781893599995"/>
    <x v="6"/>
    <s v="Not Applicable"/>
    <m/>
  </r>
  <r>
    <x v="0"/>
    <x v="156"/>
    <x v="39"/>
    <s v="Brazil"/>
    <x v="7"/>
    <n v="40700"/>
    <s v="Revenues - Third Parties"/>
    <m/>
    <x v="55"/>
    <n v="2026"/>
    <n v="5"/>
    <s v="USD"/>
    <n v="-10945.409635440001"/>
    <n v="1"/>
    <n v="-10945.409635440001"/>
    <x v="6"/>
    <s v="Not Applicable"/>
    <m/>
  </r>
  <r>
    <x v="0"/>
    <x v="472"/>
    <x v="47"/>
    <s v="Brazil"/>
    <x v="7"/>
    <n v="40700"/>
    <s v="Revenues - Third Parties"/>
    <m/>
    <x v="55"/>
    <n v="2026"/>
    <n v="5"/>
    <s v="USD"/>
    <n v="-193.83390360000001"/>
    <n v="1"/>
    <n v="-193.83390360000001"/>
    <x v="6"/>
    <s v="Not Applicable"/>
    <m/>
  </r>
  <r>
    <x v="0"/>
    <x v="473"/>
    <x v="48"/>
    <s v="Brazil"/>
    <x v="7"/>
    <n v="40700"/>
    <s v="Revenues - Third Parties"/>
    <m/>
    <x v="55"/>
    <n v="2026"/>
    <n v="5"/>
    <s v="USD"/>
    <n v="-3539.7063374400009"/>
    <n v="1"/>
    <n v="-3539.7063374400009"/>
    <x v="6"/>
    <s v="Not Applicable"/>
    <m/>
  </r>
  <r>
    <x v="0"/>
    <x v="474"/>
    <x v="48"/>
    <s v="Brazil"/>
    <x v="7"/>
    <n v="40700"/>
    <s v="Revenues - Third Parties"/>
    <m/>
    <x v="55"/>
    <n v="2026"/>
    <n v="5"/>
    <s v="USD"/>
    <n v="-3245.5531447200001"/>
    <n v="1"/>
    <n v="-3245.5531447200001"/>
    <x v="6"/>
    <s v="Not Applicable"/>
    <m/>
  </r>
  <r>
    <x v="4"/>
    <x v="475"/>
    <x v="5"/>
    <s v="Brazil"/>
    <x v="7"/>
    <n v="40700"/>
    <s v="Revenues - Third Parties"/>
    <m/>
    <x v="55"/>
    <n v="2026"/>
    <n v="5"/>
    <s v="USD"/>
    <n v="-2324.5527772800001"/>
    <n v="1"/>
    <n v="-2324.5527772800001"/>
    <x v="6"/>
    <s v="Not Applicable"/>
    <m/>
  </r>
  <r>
    <x v="1"/>
    <x v="288"/>
    <x v="1"/>
    <s v="Brazil"/>
    <x v="7"/>
    <n v="40700"/>
    <s v="Revenues - Third Parties"/>
    <m/>
    <x v="55"/>
    <n v="2026"/>
    <n v="5"/>
    <s v="USD"/>
    <n v="-251.67886559999999"/>
    <n v="1"/>
    <n v="-251.67886559999999"/>
    <x v="6"/>
    <s v="Not Applicable"/>
    <m/>
  </r>
  <r>
    <x v="1"/>
    <x v="425"/>
    <x v="1"/>
    <s v="Brazil"/>
    <x v="7"/>
    <n v="40700"/>
    <s v="Revenues - Third Parties"/>
    <m/>
    <x v="55"/>
    <n v="2026"/>
    <n v="5"/>
    <s v="USD"/>
    <n v="-633.92046552000011"/>
    <n v="1"/>
    <n v="-633.92046552000011"/>
    <x v="6"/>
    <s v="Not Applicable"/>
    <m/>
  </r>
  <r>
    <x v="1"/>
    <x v="430"/>
    <x v="1"/>
    <s v="Brazil"/>
    <x v="7"/>
    <n v="40700"/>
    <s v="Revenues - Third Parties"/>
    <m/>
    <x v="55"/>
    <n v="2026"/>
    <n v="5"/>
    <s v="USD"/>
    <n v="-1026.57938616"/>
    <n v="1"/>
    <n v="-1026.57938616"/>
    <x v="6"/>
    <s v="Not Applicable"/>
    <m/>
  </r>
  <r>
    <x v="0"/>
    <x v="371"/>
    <x v="43"/>
    <s v="Brazil"/>
    <x v="2"/>
    <n v="40700"/>
    <s v="Revenues - Third Parties"/>
    <m/>
    <x v="23"/>
    <n v="2026"/>
    <n v="5"/>
    <s v="USD"/>
    <n v="-752.97211272000004"/>
    <n v="1"/>
    <n v="-752.97211272000004"/>
    <x v="6"/>
    <s v="Not Applicable"/>
    <m/>
  </r>
  <r>
    <x v="17"/>
    <x v="476"/>
    <x v="42"/>
    <s v="Brazil"/>
    <x v="2"/>
    <n v="40700"/>
    <s v="Revenues - Third Parties"/>
    <m/>
    <x v="8"/>
    <n v="2026"/>
    <n v="5"/>
    <s v="USD"/>
    <n v="-191.40751152000001"/>
    <n v="1"/>
    <n v="-191.40751152000001"/>
    <x v="6"/>
    <s v="Not Applicable"/>
    <m/>
  </r>
  <r>
    <x v="17"/>
    <x v="477"/>
    <x v="42"/>
    <s v="Brazil"/>
    <x v="2"/>
    <n v="40700"/>
    <s v="Revenues - Third Parties"/>
    <m/>
    <x v="8"/>
    <n v="2026"/>
    <n v="5"/>
    <s v="USD"/>
    <n v="-1.3012603199999999"/>
    <n v="1"/>
    <n v="-1.3012603199999999"/>
    <x v="6"/>
    <s v="Not Applicable"/>
    <m/>
  </r>
  <r>
    <x v="17"/>
    <x v="478"/>
    <x v="42"/>
    <s v="Brazil"/>
    <x v="2"/>
    <n v="40700"/>
    <s v="Revenues - Third Parties"/>
    <m/>
    <x v="8"/>
    <n v="2026"/>
    <n v="5"/>
    <s v="USD"/>
    <n v="-27.056242080000004"/>
    <n v="1"/>
    <n v="-27.056242080000004"/>
    <x v="6"/>
    <s v="Not Applicable"/>
    <m/>
  </r>
  <r>
    <x v="17"/>
    <x v="479"/>
    <x v="42"/>
    <s v="Brazil"/>
    <x v="2"/>
    <n v="40700"/>
    <s v="Revenues - Third Parties"/>
    <m/>
    <x v="8"/>
    <n v="2026"/>
    <n v="5"/>
    <s v="USD"/>
    <n v="-21.957360480000002"/>
    <n v="1"/>
    <n v="-21.957360480000002"/>
    <x v="6"/>
    <s v="Not Applicable"/>
    <m/>
  </r>
  <r>
    <x v="17"/>
    <x v="480"/>
    <x v="42"/>
    <s v="Brazil"/>
    <x v="2"/>
    <n v="40700"/>
    <s v="Revenues - Third Parties"/>
    <m/>
    <x v="8"/>
    <n v="2026"/>
    <n v="5"/>
    <s v="USD"/>
    <n v="-121.20298920000003"/>
    <n v="1"/>
    <n v="-121.20298920000003"/>
    <x v="6"/>
    <s v="Not Applicable"/>
    <m/>
  </r>
  <r>
    <x v="17"/>
    <x v="481"/>
    <x v="42"/>
    <s v="Brazil"/>
    <x v="2"/>
    <n v="40700"/>
    <s v="Revenues - Third Parties"/>
    <m/>
    <x v="8"/>
    <n v="2026"/>
    <n v="5"/>
    <s v="USD"/>
    <n v="-164.76464880000003"/>
    <n v="1"/>
    <n v="-164.76464880000003"/>
    <x v="6"/>
    <s v="Not Applicable"/>
    <m/>
  </r>
  <r>
    <x v="17"/>
    <x v="482"/>
    <x v="42"/>
    <s v="Brazil"/>
    <x v="2"/>
    <n v="40700"/>
    <s v="Revenues - Third Parties"/>
    <m/>
    <x v="8"/>
    <n v="2026"/>
    <n v="5"/>
    <s v="USD"/>
    <n v="-64.578863520000013"/>
    <n v="1"/>
    <n v="-64.578863520000013"/>
    <x v="6"/>
    <s v="Not Applicable"/>
    <m/>
  </r>
  <r>
    <x v="17"/>
    <x v="483"/>
    <x v="42"/>
    <s v="Brazil"/>
    <x v="2"/>
    <n v="40700"/>
    <s v="Revenues - Third Parties"/>
    <m/>
    <x v="8"/>
    <n v="2026"/>
    <n v="5"/>
    <s v="USD"/>
    <n v="-172.31002848000003"/>
    <n v="1"/>
    <n v="-172.31002848000003"/>
    <x v="6"/>
    <s v="Not Applicable"/>
    <m/>
  </r>
  <r>
    <x v="17"/>
    <x v="484"/>
    <x v="42"/>
    <s v="Brazil"/>
    <x v="2"/>
    <n v="40700"/>
    <s v="Revenues - Third Parties"/>
    <m/>
    <x v="8"/>
    <n v="2026"/>
    <n v="5"/>
    <s v="USD"/>
    <n v="-341.99823456000007"/>
    <n v="1"/>
    <n v="-341.99823456000007"/>
    <x v="6"/>
    <s v="Not Applicable"/>
    <m/>
  </r>
  <r>
    <x v="17"/>
    <x v="485"/>
    <x v="42"/>
    <s v="Brazil"/>
    <x v="2"/>
    <n v="40700"/>
    <s v="Revenues - Third Parties"/>
    <m/>
    <x v="8"/>
    <n v="2026"/>
    <n v="5"/>
    <s v="USD"/>
    <n v="-52.272383040000001"/>
    <n v="1"/>
    <n v="-52.272383040000001"/>
    <x v="6"/>
    <s v="Not Applicable"/>
    <m/>
  </r>
  <r>
    <x v="17"/>
    <x v="434"/>
    <x v="42"/>
    <s v="Brazil"/>
    <x v="2"/>
    <n v="40700"/>
    <s v="Revenues - Third Parties"/>
    <m/>
    <x v="8"/>
    <n v="2026"/>
    <n v="5"/>
    <s v="USD"/>
    <n v="-86.660881200000006"/>
    <n v="1"/>
    <n v="-86.660881200000006"/>
    <x v="6"/>
    <s v="Not Applicable"/>
    <m/>
  </r>
  <r>
    <x v="1"/>
    <x v="486"/>
    <x v="1"/>
    <s v="Brazil"/>
    <x v="2"/>
    <n v="40700"/>
    <s v="Revenues - Third Parties"/>
    <m/>
    <x v="8"/>
    <n v="2026"/>
    <n v="5"/>
    <s v="USD"/>
    <n v="-579.46859208000012"/>
    <n v="1"/>
    <n v="-579.46859208000012"/>
    <x v="6"/>
    <s v="Not Applicable"/>
    <m/>
  </r>
  <r>
    <x v="10"/>
    <x v="487"/>
    <x v="24"/>
    <s v="Brazil"/>
    <x v="2"/>
    <n v="40700"/>
    <s v="Revenues - Third Parties"/>
    <m/>
    <x v="86"/>
    <n v="2026"/>
    <n v="5"/>
    <s v="USD"/>
    <n v="-1982.4604466400001"/>
    <n v="1"/>
    <n v="-1982.4604466400001"/>
    <x v="6"/>
    <s v="Not Applicable"/>
    <m/>
  </r>
  <r>
    <x v="10"/>
    <x v="66"/>
    <x v="24"/>
    <s v="Brazil"/>
    <x v="2"/>
    <n v="40700"/>
    <s v="Revenues - Third Parties"/>
    <m/>
    <x v="8"/>
    <n v="2026"/>
    <n v="5"/>
    <s v="USD"/>
    <n v="-118.28359800000001"/>
    <n v="1"/>
    <n v="-118.28359800000001"/>
    <x v="6"/>
    <s v="Not Applicable"/>
    <m/>
  </r>
  <r>
    <x v="10"/>
    <x v="67"/>
    <x v="24"/>
    <s v="Brazil"/>
    <x v="2"/>
    <n v="40700"/>
    <s v="Revenues - Third Parties"/>
    <m/>
    <x v="8"/>
    <n v="2026"/>
    <n v="5"/>
    <s v="USD"/>
    <n v="-961.4246867999999"/>
    <n v="1"/>
    <n v="-961.4246867999999"/>
    <x v="6"/>
    <s v="Not Applicable"/>
    <m/>
  </r>
  <r>
    <x v="17"/>
    <x v="438"/>
    <x v="42"/>
    <s v="Brazil"/>
    <x v="2"/>
    <n v="40700"/>
    <s v="Revenues - Third Parties"/>
    <m/>
    <x v="8"/>
    <n v="2026"/>
    <n v="5"/>
    <s v="USD"/>
    <n v="-11196.230376960002"/>
    <n v="1"/>
    <n v="-11196.230376960002"/>
    <x v="6"/>
    <s v="Not Applicable"/>
    <m/>
  </r>
  <r>
    <x v="17"/>
    <x v="439"/>
    <x v="42"/>
    <s v="Brazil"/>
    <x v="2"/>
    <n v="40700"/>
    <s v="Revenues - Third Parties"/>
    <m/>
    <x v="23"/>
    <n v="2026"/>
    <n v="5"/>
    <s v="USD"/>
    <n v="-21.958968960000004"/>
    <n v="1"/>
    <n v="-21.958968960000004"/>
    <x v="6"/>
    <s v="Not Applicable"/>
    <m/>
  </r>
  <r>
    <x v="10"/>
    <x v="440"/>
    <x v="24"/>
    <s v="Brazil"/>
    <x v="2"/>
    <n v="40700"/>
    <s v="Revenues - Third Parties"/>
    <m/>
    <x v="8"/>
    <n v="2026"/>
    <n v="5"/>
    <s v="USD"/>
    <n v="-1175.6195344800001"/>
    <n v="1"/>
    <n v="-1175.6195344800001"/>
    <x v="6"/>
    <s v="Not Applicable"/>
    <m/>
  </r>
  <r>
    <x v="10"/>
    <x v="488"/>
    <x v="24"/>
    <s v="Brazil"/>
    <x v="2"/>
    <n v="40700"/>
    <s v="Revenues - Third Parties"/>
    <m/>
    <x v="8"/>
    <n v="2026"/>
    <n v="5"/>
    <s v="USD"/>
    <n v="-754.83714527999996"/>
    <n v="1"/>
    <n v="-754.83714527999996"/>
    <x v="6"/>
    <s v="Not Applicable"/>
    <m/>
  </r>
  <r>
    <x v="0"/>
    <x v="489"/>
    <x v="49"/>
    <s v="Brazil"/>
    <x v="2"/>
    <n v="40700"/>
    <s v="Revenues - Third Parties"/>
    <m/>
    <x v="8"/>
    <n v="2026"/>
    <n v="5"/>
    <s v="USD"/>
    <n v="-13.002148079999998"/>
    <n v="1"/>
    <n v="-13.002148079999998"/>
    <x v="6"/>
    <s v="Not Applicable"/>
    <m/>
  </r>
  <r>
    <x v="1"/>
    <x v="490"/>
    <x v="1"/>
    <s v="Brazil"/>
    <x v="2"/>
    <n v="40700"/>
    <s v="Revenues - Third Parties"/>
    <m/>
    <x v="8"/>
    <n v="2026"/>
    <n v="5"/>
    <s v="USD"/>
    <n v="-964.6601443200002"/>
    <n v="1"/>
    <n v="-964.6601443200002"/>
    <x v="6"/>
    <s v="Not Applicable"/>
    <m/>
  </r>
  <r>
    <x v="17"/>
    <x v="306"/>
    <x v="42"/>
    <s v="Brazil"/>
    <x v="2"/>
    <n v="40700"/>
    <s v="Revenues - Third Parties"/>
    <m/>
    <x v="23"/>
    <n v="2026"/>
    <n v="5"/>
    <s v="USD"/>
    <n v="-83.037779999999998"/>
    <n v="1"/>
    <n v="-83.037779999999998"/>
    <x v="6"/>
    <s v="Not Applicable"/>
    <m/>
  </r>
  <r>
    <x v="1"/>
    <x v="491"/>
    <x v="1"/>
    <s v="Brazil"/>
    <x v="2"/>
    <n v="40700"/>
    <s v="Revenues - Third Parties"/>
    <m/>
    <x v="8"/>
    <n v="2026"/>
    <n v="5"/>
    <s v="USD"/>
    <n v="-74.849008319999996"/>
    <n v="1"/>
    <n v="-74.849008319999996"/>
    <x v="6"/>
    <s v="Not Applicable"/>
    <m/>
  </r>
  <r>
    <x v="17"/>
    <x v="441"/>
    <x v="42"/>
    <s v="Brazil"/>
    <x v="2"/>
    <n v="40700"/>
    <s v="Revenues - Third Parties"/>
    <m/>
    <x v="8"/>
    <n v="2026"/>
    <n v="5"/>
    <s v="USD"/>
    <n v="-914.80450248"/>
    <n v="1"/>
    <n v="-914.80450248"/>
    <x v="6"/>
    <s v="Not Applicable"/>
    <m/>
  </r>
  <r>
    <x v="3"/>
    <x v="492"/>
    <x v="4"/>
    <s v="Brazil"/>
    <x v="2"/>
    <n v="40700"/>
    <s v="Revenues - Third Parties"/>
    <m/>
    <x v="8"/>
    <n v="2026"/>
    <n v="5"/>
    <s v="USD"/>
    <n v="-4640.9175871200005"/>
    <n v="1"/>
    <n v="-4640.9175871200005"/>
    <x v="6"/>
    <s v="Not Applicable"/>
    <m/>
  </r>
  <r>
    <x v="10"/>
    <x v="493"/>
    <x v="24"/>
    <s v="Brazil"/>
    <x v="2"/>
    <n v="40700"/>
    <s v="Revenues - Third Parties"/>
    <m/>
    <x v="8"/>
    <n v="2026"/>
    <n v="5"/>
    <s v="USD"/>
    <n v="-257.20238592000004"/>
    <n v="1"/>
    <n v="-257.20238592000004"/>
    <x v="6"/>
    <s v="Not Applicable"/>
    <m/>
  </r>
  <r>
    <x v="10"/>
    <x v="494"/>
    <x v="24"/>
    <s v="Brazil"/>
    <x v="2"/>
    <n v="40700"/>
    <s v="Revenues - Third Parties"/>
    <m/>
    <x v="8"/>
    <n v="2026"/>
    <n v="5"/>
    <s v="USD"/>
    <n v="-3835.63529208"/>
    <n v="1"/>
    <n v="-3835.63529208"/>
    <x v="6"/>
    <s v="Not Applicable"/>
    <m/>
  </r>
  <r>
    <x v="10"/>
    <x v="495"/>
    <x v="24"/>
    <s v="Brazil"/>
    <x v="2"/>
    <n v="40700"/>
    <s v="Revenues - Third Parties"/>
    <m/>
    <x v="8"/>
    <n v="2026"/>
    <n v="5"/>
    <s v="USD"/>
    <n v="-818.90692488000002"/>
    <n v="1"/>
    <n v="-818.90692488000002"/>
    <x v="6"/>
    <s v="Not Applicable"/>
    <m/>
  </r>
  <r>
    <x v="10"/>
    <x v="496"/>
    <x v="24"/>
    <s v="Brazil"/>
    <x v="2"/>
    <n v="40700"/>
    <s v="Revenues - Third Parties"/>
    <m/>
    <x v="8"/>
    <n v="2026"/>
    <n v="5"/>
    <s v="USD"/>
    <n v="-184.30848504000002"/>
    <n v="1"/>
    <n v="-184.30848504000002"/>
    <x v="6"/>
    <s v="Not Applicable"/>
    <m/>
  </r>
  <r>
    <x v="1"/>
    <x v="76"/>
    <x v="1"/>
    <s v="Brazil"/>
    <x v="2"/>
    <n v="40700"/>
    <s v="Revenues - Third Parties"/>
    <m/>
    <x v="8"/>
    <n v="2026"/>
    <n v="5"/>
    <s v="USD"/>
    <n v="-365.81097671999999"/>
    <n v="1"/>
    <n v="-365.81097671999999"/>
    <x v="6"/>
    <s v="Not Applicable"/>
    <m/>
  </r>
  <r>
    <x v="3"/>
    <x v="497"/>
    <x v="4"/>
    <s v="Brazil"/>
    <x v="2"/>
    <n v="40700"/>
    <s v="Revenues - Third Parties"/>
    <m/>
    <x v="8"/>
    <n v="2026"/>
    <n v="5"/>
    <s v="USD"/>
    <n v="-181.54592064000002"/>
    <n v="1"/>
    <n v="-181.54592064000002"/>
    <x v="6"/>
    <s v="Not Applicable"/>
    <m/>
  </r>
  <r>
    <x v="17"/>
    <x v="498"/>
    <x v="42"/>
    <s v="Brazil"/>
    <x v="2"/>
    <n v="40700"/>
    <s v="Revenues - Third Parties"/>
    <m/>
    <x v="8"/>
    <n v="2026"/>
    <n v="5"/>
    <s v="USD"/>
    <n v="-6.6438266400000003"/>
    <n v="1"/>
    <n v="-6.6438266400000003"/>
    <x v="6"/>
    <s v="Not Applicable"/>
    <m/>
  </r>
  <r>
    <x v="1"/>
    <x v="499"/>
    <x v="1"/>
    <s v="Brazil"/>
    <x v="2"/>
    <n v="40700"/>
    <s v="Revenues - Third Parties"/>
    <m/>
    <x v="8"/>
    <n v="2026"/>
    <n v="5"/>
    <s v="USD"/>
    <n v="-19.392639120000002"/>
    <n v="1"/>
    <n v="-19.392639120000002"/>
    <x v="6"/>
    <s v="Not Applicable"/>
    <m/>
  </r>
  <r>
    <x v="17"/>
    <x v="311"/>
    <x v="42"/>
    <s v="Brazil"/>
    <x v="2"/>
    <n v="40700"/>
    <s v="Revenues - Third Parties"/>
    <m/>
    <x v="23"/>
    <n v="2026"/>
    <n v="5"/>
    <s v="USD"/>
    <n v="-3643.9784661599997"/>
    <n v="1"/>
    <n v="-3643.9784661599997"/>
    <x v="6"/>
    <s v="Not Applicable"/>
    <m/>
  </r>
  <r>
    <x v="19"/>
    <x v="500"/>
    <x v="50"/>
    <s v="Brazil"/>
    <x v="2"/>
    <n v="40700"/>
    <s v="Revenues - Third Parties"/>
    <m/>
    <x v="8"/>
    <n v="2026"/>
    <n v="5"/>
    <s v="USD"/>
    <n v="-794.5127172"/>
    <n v="1"/>
    <n v="-794.5127172"/>
    <x v="6"/>
    <s v="Not Applicable"/>
    <m/>
  </r>
  <r>
    <x v="10"/>
    <x v="501"/>
    <x v="24"/>
    <s v="Brazil"/>
    <x v="2"/>
    <n v="40700"/>
    <s v="Revenues - Third Parties"/>
    <m/>
    <x v="8"/>
    <n v="2026"/>
    <n v="5"/>
    <s v="USD"/>
    <n v="-64.972136880000008"/>
    <n v="1"/>
    <n v="-64.972136880000008"/>
    <x v="6"/>
    <s v="Not Applicable"/>
    <m/>
  </r>
  <r>
    <x v="10"/>
    <x v="502"/>
    <x v="24"/>
    <s v="Brazil"/>
    <x v="2"/>
    <n v="40700"/>
    <s v="Revenues - Third Parties"/>
    <m/>
    <x v="8"/>
    <n v="2026"/>
    <n v="5"/>
    <s v="USD"/>
    <n v="-245.93417928"/>
    <n v="1"/>
    <n v="-245.93417928"/>
    <x v="6"/>
    <s v="Not Applicable"/>
    <m/>
  </r>
  <r>
    <x v="17"/>
    <x v="503"/>
    <x v="42"/>
    <s v="Brazil"/>
    <x v="2"/>
    <n v="40700"/>
    <s v="Revenues - Third Parties"/>
    <m/>
    <x v="23"/>
    <n v="2026"/>
    <n v="5"/>
    <s v="USD"/>
    <n v="-4830.6546921600002"/>
    <n v="1"/>
    <n v="-4830.6546921600002"/>
    <x v="6"/>
    <s v="Not Applicable"/>
    <m/>
  </r>
  <r>
    <x v="10"/>
    <x v="443"/>
    <x v="24"/>
    <s v="Brazil"/>
    <x v="2"/>
    <n v="40700"/>
    <s v="Revenues - Third Parties"/>
    <m/>
    <x v="8"/>
    <n v="2026"/>
    <n v="5"/>
    <s v="USD"/>
    <n v="-8465.3755516799993"/>
    <n v="1"/>
    <n v="-8465.3755516799993"/>
    <x v="6"/>
    <s v="Not Applicable"/>
    <m/>
  </r>
  <r>
    <x v="10"/>
    <x v="504"/>
    <x v="24"/>
    <s v="Brazil"/>
    <x v="2"/>
    <n v="40700"/>
    <s v="Revenues - Third Parties"/>
    <m/>
    <x v="8"/>
    <n v="2026"/>
    <n v="5"/>
    <s v="USD"/>
    <n v="-423.93983543999997"/>
    <n v="1"/>
    <n v="-423.93983543999997"/>
    <x v="6"/>
    <s v="Not Applicable"/>
    <m/>
  </r>
  <r>
    <x v="0"/>
    <x v="505"/>
    <x v="29"/>
    <s v="Brazil"/>
    <x v="2"/>
    <n v="40700"/>
    <s v="Revenues - Third Parties"/>
    <m/>
    <x v="8"/>
    <n v="2026"/>
    <n v="5"/>
    <s v="USD"/>
    <n v="-1331.1957412800002"/>
    <n v="1"/>
    <n v="-1331.1957412800002"/>
    <x v="6"/>
    <s v="Not Applicable"/>
    <m/>
  </r>
  <r>
    <x v="12"/>
    <x v="506"/>
    <x v="28"/>
    <s v="Brazil"/>
    <x v="2"/>
    <n v="40700"/>
    <s v="Revenues - Third Parties"/>
    <m/>
    <x v="8"/>
    <n v="2026"/>
    <n v="5"/>
    <s v="USD"/>
    <n v="-1399.7861539200003"/>
    <n v="1"/>
    <n v="-1399.7861539200003"/>
    <x v="6"/>
    <s v="Not Applicable"/>
    <m/>
  </r>
  <r>
    <x v="10"/>
    <x v="507"/>
    <x v="24"/>
    <s v="Brazil"/>
    <x v="2"/>
    <n v="40700"/>
    <s v="Revenues - Third Parties"/>
    <m/>
    <x v="8"/>
    <n v="2026"/>
    <n v="5"/>
    <s v="USD"/>
    <n v="-10850.080655520002"/>
    <n v="1"/>
    <n v="-10850.080655520002"/>
    <x v="6"/>
    <s v="Not Applicable"/>
    <m/>
  </r>
  <r>
    <x v="10"/>
    <x v="508"/>
    <x v="24"/>
    <s v="Brazil"/>
    <x v="2"/>
    <n v="40700"/>
    <s v="Revenues - Third Parties"/>
    <m/>
    <x v="8"/>
    <n v="2026"/>
    <n v="5"/>
    <s v="USD"/>
    <n v="-95.727078720000009"/>
    <n v="1"/>
    <n v="-95.727078720000009"/>
    <x v="6"/>
    <s v="Not Applicable"/>
    <m/>
  </r>
  <r>
    <x v="10"/>
    <x v="509"/>
    <x v="24"/>
    <s v="Brazil"/>
    <x v="2"/>
    <n v="40700"/>
    <s v="Revenues - Third Parties"/>
    <m/>
    <x v="8"/>
    <n v="2026"/>
    <n v="5"/>
    <s v="USD"/>
    <n v="-1033.0872962400001"/>
    <n v="1"/>
    <n v="-1033.0872962400001"/>
    <x v="6"/>
    <s v="Not Applicable"/>
    <m/>
  </r>
  <r>
    <x v="17"/>
    <x v="314"/>
    <x v="42"/>
    <s v="Brazil"/>
    <x v="2"/>
    <n v="40700"/>
    <s v="Revenues - Third Parties"/>
    <m/>
    <x v="23"/>
    <n v="2026"/>
    <n v="5"/>
    <s v="USD"/>
    <n v="-29344.984462800006"/>
    <n v="1"/>
    <n v="-29344.984462800006"/>
    <x v="6"/>
    <s v="Not Applicable"/>
    <m/>
  </r>
  <r>
    <x v="1"/>
    <x v="510"/>
    <x v="1"/>
    <s v="Brazil"/>
    <x v="2"/>
    <n v="40700"/>
    <s v="Revenues - Third Parties"/>
    <m/>
    <x v="8"/>
    <n v="2026"/>
    <n v="5"/>
    <s v="USD"/>
    <n v="-1757.8941199199999"/>
    <n v="1"/>
    <n v="-1757.8941199199999"/>
    <x v="6"/>
    <s v="Not Applicable"/>
    <m/>
  </r>
  <r>
    <x v="10"/>
    <x v="511"/>
    <x v="24"/>
    <s v="Brazil"/>
    <x v="2"/>
    <n v="40700"/>
    <s v="Revenues - Third Parties"/>
    <m/>
    <x v="8"/>
    <n v="2026"/>
    <n v="5"/>
    <s v="USD"/>
    <n v="-307.23013512000006"/>
    <n v="1"/>
    <n v="-307.23013512000006"/>
    <x v="6"/>
    <s v="Not Applicable"/>
    <m/>
  </r>
  <r>
    <x v="8"/>
    <x v="512"/>
    <x v="18"/>
    <s v="Brazil"/>
    <x v="2"/>
    <n v="40700"/>
    <s v="Revenues - Third Parties"/>
    <m/>
    <x v="8"/>
    <n v="2026"/>
    <n v="5"/>
    <s v="USD"/>
    <n v="-2458.8286876799998"/>
    <n v="1"/>
    <n v="-2458.8286876799998"/>
    <x v="6"/>
    <s v="Not Applicable"/>
    <m/>
  </r>
  <r>
    <x v="10"/>
    <x v="444"/>
    <x v="24"/>
    <s v="Brazil"/>
    <x v="2"/>
    <n v="40700"/>
    <s v="Revenues - Third Parties"/>
    <m/>
    <x v="8"/>
    <n v="2026"/>
    <n v="5"/>
    <s v="USD"/>
    <n v="-5892.5160871199996"/>
    <n v="1"/>
    <n v="-5892.5160871199996"/>
    <x v="6"/>
    <s v="Not Applicable"/>
    <m/>
  </r>
  <r>
    <x v="17"/>
    <x v="513"/>
    <x v="42"/>
    <s v="Brazil"/>
    <x v="2"/>
    <n v="40700"/>
    <s v="Revenues - Third Parties"/>
    <m/>
    <x v="23"/>
    <n v="2026"/>
    <n v="5"/>
    <s v="USD"/>
    <n v="-7021.7687728800001"/>
    <n v="1"/>
    <n v="-7021.7687728800001"/>
    <x v="6"/>
    <s v="Not Applicable"/>
    <m/>
  </r>
  <r>
    <x v="10"/>
    <x v="514"/>
    <x v="24"/>
    <s v="Brazil"/>
    <x v="2"/>
    <n v="40700"/>
    <s v="Revenues - Third Parties"/>
    <m/>
    <x v="8"/>
    <n v="2026"/>
    <n v="5"/>
    <s v="USD"/>
    <n v="-984.89080152000008"/>
    <n v="1"/>
    <n v="-984.89080152000008"/>
    <x v="6"/>
    <s v="Not Applicable"/>
    <m/>
  </r>
  <r>
    <x v="10"/>
    <x v="515"/>
    <x v="24"/>
    <s v="Brazil"/>
    <x v="2"/>
    <n v="40700"/>
    <s v="Revenues - Third Parties"/>
    <m/>
    <x v="8"/>
    <n v="2026"/>
    <n v="5"/>
    <s v="USD"/>
    <n v="-22981.168455119998"/>
    <n v="1"/>
    <n v="-22981.168455119998"/>
    <x v="6"/>
    <s v="Not Applicable"/>
    <m/>
  </r>
  <r>
    <x v="20"/>
    <x v="516"/>
    <x v="51"/>
    <s v="Brazil"/>
    <x v="2"/>
    <n v="40700"/>
    <s v="Revenues - Third Parties"/>
    <m/>
    <x v="8"/>
    <n v="2026"/>
    <n v="5"/>
    <s v="USD"/>
    <n v="-726.69115800000009"/>
    <n v="1"/>
    <n v="-726.69115800000009"/>
    <x v="6"/>
    <s v="Not Applicable"/>
    <m/>
  </r>
  <r>
    <x v="1"/>
    <x v="81"/>
    <x v="1"/>
    <s v="Brazil"/>
    <x v="2"/>
    <n v="40700"/>
    <s v="Revenues - Third Parties"/>
    <m/>
    <x v="8"/>
    <n v="2026"/>
    <n v="5"/>
    <s v="USD"/>
    <n v="-50.22800496"/>
    <n v="1"/>
    <n v="-50.22800496"/>
    <x v="6"/>
    <s v="Not Applicable"/>
    <m/>
  </r>
  <r>
    <x v="3"/>
    <x v="517"/>
    <x v="4"/>
    <s v="Brazil"/>
    <x v="2"/>
    <n v="40700"/>
    <s v="Revenues - Third Parties"/>
    <m/>
    <x v="86"/>
    <n v="2026"/>
    <n v="5"/>
    <s v="USD"/>
    <n v="-24.575965920000002"/>
    <n v="1"/>
    <n v="-24.575965920000002"/>
    <x v="6"/>
    <s v="Not Applicable"/>
    <m/>
  </r>
  <r>
    <x v="17"/>
    <x v="518"/>
    <x v="42"/>
    <s v="Brazil"/>
    <x v="2"/>
    <n v="40700"/>
    <s v="Revenues - Third Parties"/>
    <m/>
    <x v="23"/>
    <n v="2026"/>
    <n v="5"/>
    <s v="USD"/>
    <n v="-709.56245448000016"/>
    <n v="1"/>
    <n v="-709.56245448000016"/>
    <x v="6"/>
    <s v="Not Applicable"/>
    <m/>
  </r>
  <r>
    <x v="1"/>
    <x v="5"/>
    <x v="1"/>
    <s v="Brazil"/>
    <x v="2"/>
    <n v="40700"/>
    <s v="Revenues - Third Parties"/>
    <m/>
    <x v="8"/>
    <n v="2026"/>
    <n v="5"/>
    <s v="USD"/>
    <n v="-2057.3520796799999"/>
    <n v="1"/>
    <n v="-2057.3520796799999"/>
    <x v="6"/>
    <s v="Not Applicable"/>
    <m/>
  </r>
  <r>
    <x v="3"/>
    <x v="85"/>
    <x v="4"/>
    <s v="Brazil"/>
    <x v="2"/>
    <n v="40700"/>
    <s v="Revenues - Third Parties"/>
    <m/>
    <x v="8"/>
    <n v="2026"/>
    <n v="5"/>
    <s v="USD"/>
    <n v="-1124.9934307199999"/>
    <n v="1"/>
    <n v="-1124.9934307199999"/>
    <x v="6"/>
    <s v="Not Applicable"/>
    <m/>
  </r>
  <r>
    <x v="0"/>
    <x v="6"/>
    <x v="3"/>
    <s v="Brazil"/>
    <x v="2"/>
    <n v="40700"/>
    <s v="Revenues - Third Parties"/>
    <m/>
    <x v="23"/>
    <n v="2026"/>
    <n v="5"/>
    <s v="USD"/>
    <n v="-1589.8288701600002"/>
    <n v="1"/>
    <n v="-1589.8288701600002"/>
    <x v="6"/>
    <s v="Not Applicable"/>
    <m/>
  </r>
  <r>
    <x v="17"/>
    <x v="519"/>
    <x v="42"/>
    <s v="Brazil"/>
    <x v="2"/>
    <n v="40700"/>
    <s v="Revenues - Third Parties"/>
    <m/>
    <x v="8"/>
    <n v="2026"/>
    <n v="5"/>
    <s v="USD"/>
    <n v="-1030.8836786400002"/>
    <n v="1"/>
    <n v="-1030.8836786400002"/>
    <x v="6"/>
    <s v="Not Applicable"/>
    <m/>
  </r>
  <r>
    <x v="10"/>
    <x v="445"/>
    <x v="24"/>
    <s v="Brazil"/>
    <x v="2"/>
    <n v="40700"/>
    <s v="Revenues - Third Parties"/>
    <m/>
    <x v="8"/>
    <n v="2026"/>
    <n v="5"/>
    <s v="USD"/>
    <n v="-9592.69484448"/>
    <n v="1"/>
    <n v="-9592.69484448"/>
    <x v="6"/>
    <s v="Not Applicable"/>
    <m/>
  </r>
  <r>
    <x v="21"/>
    <x v="520"/>
    <x v="52"/>
    <s v="Brazil"/>
    <x v="2"/>
    <n v="40700"/>
    <s v="Revenues - Third Parties"/>
    <m/>
    <x v="8"/>
    <n v="2026"/>
    <n v="5"/>
    <s v="USD"/>
    <n v="-425.24752968000007"/>
    <n v="1"/>
    <n v="-425.24752968000007"/>
    <x v="6"/>
    <s v="Not Applicable"/>
    <m/>
  </r>
  <r>
    <x v="3"/>
    <x v="8"/>
    <x v="4"/>
    <s v="Brazil"/>
    <x v="2"/>
    <n v="40700"/>
    <s v="Revenues - Third Parties"/>
    <m/>
    <x v="8"/>
    <n v="2026"/>
    <n v="5"/>
    <s v="USD"/>
    <n v="-1189.95430824"/>
    <n v="1"/>
    <n v="-1189.95430824"/>
    <x v="6"/>
    <s v="Not Applicable"/>
    <m/>
  </r>
  <r>
    <x v="0"/>
    <x v="88"/>
    <x v="29"/>
    <s v="Brazil"/>
    <x v="2"/>
    <n v="40700"/>
    <s v="Revenues - Third Parties"/>
    <m/>
    <x v="8"/>
    <n v="2026"/>
    <n v="5"/>
    <s v="USD"/>
    <n v="-3516.6495808800009"/>
    <n v="1"/>
    <n v="-3516.6495808800009"/>
    <x v="6"/>
    <s v="Not Applicable"/>
    <m/>
  </r>
  <r>
    <x v="1"/>
    <x v="521"/>
    <x v="1"/>
    <s v="Brazil"/>
    <x v="2"/>
    <n v="40700"/>
    <s v="Revenues - Third Parties"/>
    <m/>
    <x v="8"/>
    <n v="2026"/>
    <n v="5"/>
    <s v="USD"/>
    <n v="-2393.0740252800001"/>
    <n v="1"/>
    <n v="-2393.0740252800001"/>
    <x v="6"/>
    <s v="Not Applicable"/>
    <m/>
  </r>
  <r>
    <x v="1"/>
    <x v="522"/>
    <x v="1"/>
    <s v="Brazil"/>
    <x v="2"/>
    <n v="40700"/>
    <s v="Revenues - Third Parties"/>
    <m/>
    <x v="8"/>
    <n v="2026"/>
    <n v="5"/>
    <s v="USD"/>
    <n v="-16.807007519999999"/>
    <n v="1"/>
    <n v="-16.807007519999999"/>
    <x v="6"/>
    <s v="Not Applicable"/>
    <m/>
  </r>
  <r>
    <x v="3"/>
    <x v="523"/>
    <x v="4"/>
    <s v="Brazil"/>
    <x v="2"/>
    <n v="40700"/>
    <s v="Revenues - Third Parties"/>
    <m/>
    <x v="8"/>
    <n v="2026"/>
    <n v="5"/>
    <s v="USD"/>
    <n v="-11.298767760000002"/>
    <n v="1"/>
    <n v="-11.298767760000002"/>
    <x v="6"/>
    <s v="Not Applicable"/>
    <m/>
  </r>
  <r>
    <x v="1"/>
    <x v="9"/>
    <x v="1"/>
    <s v="Brazil"/>
    <x v="2"/>
    <n v="40700"/>
    <s v="Revenues - Third Parties"/>
    <m/>
    <x v="8"/>
    <n v="2026"/>
    <n v="5"/>
    <s v="USD"/>
    <n v="-1199.6108179200003"/>
    <n v="1"/>
    <n v="-1199.6108179200003"/>
    <x v="6"/>
    <s v="Not Applicable"/>
    <m/>
  </r>
  <r>
    <x v="1"/>
    <x v="89"/>
    <x v="1"/>
    <s v="Brazil"/>
    <x v="2"/>
    <n v="40700"/>
    <s v="Revenues - Third Parties"/>
    <m/>
    <x v="8"/>
    <n v="2026"/>
    <n v="5"/>
    <s v="USD"/>
    <n v="-72.01325808"/>
    <n v="1"/>
    <n v="-72.01325808"/>
    <x v="6"/>
    <s v="Not Applicable"/>
    <m/>
  </r>
  <r>
    <x v="0"/>
    <x v="524"/>
    <x v="53"/>
    <s v="Brazil"/>
    <x v="2"/>
    <n v="40700"/>
    <s v="Revenues - Third Parties"/>
    <m/>
    <x v="8"/>
    <n v="2026"/>
    <n v="5"/>
    <s v="USD"/>
    <n v="-22.287098880000002"/>
    <n v="1"/>
    <n v="-22.287098880000002"/>
    <x v="6"/>
    <s v="Not Applicable"/>
    <m/>
  </r>
  <r>
    <x v="17"/>
    <x v="322"/>
    <x v="42"/>
    <s v="Brazil"/>
    <x v="2"/>
    <n v="40700"/>
    <s v="Revenues - Third Parties"/>
    <m/>
    <x v="8"/>
    <n v="2026"/>
    <n v="5"/>
    <s v="USD"/>
    <n v="-3443.0262343200006"/>
    <n v="1"/>
    <n v="-3443.0262343200006"/>
    <x v="6"/>
    <s v="Not Applicable"/>
    <m/>
  </r>
  <r>
    <x v="1"/>
    <x v="90"/>
    <x v="1"/>
    <s v="Brazil"/>
    <x v="2"/>
    <n v="40700"/>
    <s v="Revenues - Third Parties"/>
    <m/>
    <x v="8"/>
    <n v="2026"/>
    <n v="5"/>
    <s v="USD"/>
    <n v="-6.0519060000000007"/>
    <n v="1"/>
    <n v="-6.0519060000000007"/>
    <x v="6"/>
    <s v="Not Applicable"/>
    <m/>
  </r>
  <r>
    <x v="10"/>
    <x v="525"/>
    <x v="24"/>
    <s v="Brazil"/>
    <x v="2"/>
    <n v="40700"/>
    <s v="Revenues - Third Parties"/>
    <m/>
    <x v="8"/>
    <n v="2026"/>
    <n v="5"/>
    <s v="USD"/>
    <n v="-641.2744360800001"/>
    <n v="1"/>
    <n v="-641.2744360800001"/>
    <x v="6"/>
    <s v="Not Applicable"/>
    <m/>
  </r>
  <r>
    <x v="3"/>
    <x v="10"/>
    <x v="4"/>
    <s v="Brazil"/>
    <x v="2"/>
    <n v="40700"/>
    <s v="Revenues - Third Parties"/>
    <m/>
    <x v="8"/>
    <n v="2026"/>
    <n v="5"/>
    <s v="USD"/>
    <n v="-1578.1513053600002"/>
    <n v="1"/>
    <n v="-1578.1513053600002"/>
    <x v="6"/>
    <s v="Not Applicable"/>
    <m/>
  </r>
  <r>
    <x v="2"/>
    <x v="526"/>
    <x v="2"/>
    <s v="Brazil"/>
    <x v="2"/>
    <n v="40700"/>
    <s v="Revenues - Third Parties"/>
    <m/>
    <x v="8"/>
    <n v="2026"/>
    <n v="5"/>
    <s v="USD"/>
    <n v="-1907.3154780000002"/>
    <n v="1"/>
    <n v="-1907.3154780000002"/>
    <x v="6"/>
    <s v="Not Applicable"/>
    <m/>
  </r>
  <r>
    <x v="1"/>
    <x v="91"/>
    <x v="1"/>
    <s v="Brazil"/>
    <x v="2"/>
    <n v="40700"/>
    <s v="Revenues - Third Parties"/>
    <m/>
    <x v="8"/>
    <n v="2026"/>
    <n v="5"/>
    <s v="USD"/>
    <n v="-262.47015792000002"/>
    <n v="1"/>
    <n v="-262.47015792000002"/>
    <x v="6"/>
    <s v="Not Applicable"/>
    <m/>
  </r>
  <r>
    <x v="10"/>
    <x v="527"/>
    <x v="24"/>
    <s v="Brazil"/>
    <x v="2"/>
    <n v="40700"/>
    <s v="Revenues - Third Parties"/>
    <m/>
    <x v="8"/>
    <n v="2026"/>
    <n v="5"/>
    <s v="USD"/>
    <n v="-2635.41646872"/>
    <n v="1"/>
    <n v="-2635.41646872"/>
    <x v="6"/>
    <s v="Not Applicable"/>
    <m/>
  </r>
  <r>
    <x v="1"/>
    <x v="528"/>
    <x v="1"/>
    <s v="Brazil"/>
    <x v="2"/>
    <n v="40700"/>
    <s v="Revenues - Third Parties"/>
    <m/>
    <x v="8"/>
    <n v="2026"/>
    <n v="5"/>
    <s v="USD"/>
    <n v="-1401.7822776000003"/>
    <n v="1"/>
    <n v="-1401.7822776000003"/>
    <x v="6"/>
    <s v="Not Applicable"/>
    <m/>
  </r>
  <r>
    <x v="10"/>
    <x v="529"/>
    <x v="24"/>
    <s v="Brazil"/>
    <x v="2"/>
    <n v="40700"/>
    <s v="Revenues - Third Parties"/>
    <m/>
    <x v="8"/>
    <n v="2026"/>
    <n v="5"/>
    <s v="USD"/>
    <n v="-462.41306856000006"/>
    <n v="1"/>
    <n v="-462.41306856000006"/>
    <x v="6"/>
    <s v="Not Applicable"/>
    <m/>
  </r>
  <r>
    <x v="1"/>
    <x v="93"/>
    <x v="1"/>
    <s v="Brazil"/>
    <x v="2"/>
    <n v="40700"/>
    <s v="Revenues - Third Parties"/>
    <m/>
    <x v="8"/>
    <n v="2026"/>
    <n v="5"/>
    <s v="USD"/>
    <n v="-220.21619256"/>
    <n v="1"/>
    <n v="-220.21619256"/>
    <x v="6"/>
    <s v="Not Applicable"/>
    <m/>
  </r>
  <r>
    <x v="10"/>
    <x v="530"/>
    <x v="24"/>
    <s v="Brazil"/>
    <x v="2"/>
    <n v="40700"/>
    <s v="Revenues - Third Parties"/>
    <m/>
    <x v="8"/>
    <n v="2026"/>
    <n v="5"/>
    <s v="USD"/>
    <n v="-4203.4801917600007"/>
    <n v="1"/>
    <n v="-4203.4801917600007"/>
    <x v="6"/>
    <s v="Not Applicable"/>
    <m/>
  </r>
  <r>
    <x v="1"/>
    <x v="531"/>
    <x v="1"/>
    <s v="Brazil"/>
    <x v="2"/>
    <n v="40700"/>
    <s v="Revenues - Third Parties"/>
    <m/>
    <x v="8"/>
    <n v="2026"/>
    <n v="5"/>
    <s v="USD"/>
    <n v="-122.92808400000001"/>
    <n v="1"/>
    <n v="-122.92808400000001"/>
    <x v="6"/>
    <s v="Not Applicable"/>
    <m/>
  </r>
  <r>
    <x v="1"/>
    <x v="532"/>
    <x v="1"/>
    <s v="Brazil"/>
    <x v="2"/>
    <n v="40700"/>
    <s v="Revenues - Third Parties"/>
    <m/>
    <x v="8"/>
    <n v="2026"/>
    <n v="5"/>
    <s v="USD"/>
    <n v="-956.9048580000001"/>
    <n v="1"/>
    <n v="-956.9048580000001"/>
    <x v="6"/>
    <s v="Not Applicable"/>
    <m/>
  </r>
  <r>
    <x v="22"/>
    <x v="533"/>
    <x v="54"/>
    <s v="Brazil"/>
    <x v="2"/>
    <n v="40700"/>
    <s v="Revenues - Third Parties"/>
    <m/>
    <x v="8"/>
    <n v="2026"/>
    <n v="5"/>
    <s v="USD"/>
    <n v="-1321.8408216000003"/>
    <n v="1"/>
    <n v="-1321.8408216000003"/>
    <x v="6"/>
    <s v="Not Applicable"/>
    <m/>
  </r>
  <r>
    <x v="17"/>
    <x v="324"/>
    <x v="42"/>
    <s v="Brazil"/>
    <x v="2"/>
    <n v="40700"/>
    <s v="Revenues - Third Parties"/>
    <m/>
    <x v="8"/>
    <n v="2026"/>
    <n v="5"/>
    <s v="USD"/>
    <n v="-121.88257200000001"/>
    <n v="1"/>
    <n v="-121.88257200000001"/>
    <x v="6"/>
    <s v="Not Applicable"/>
    <m/>
  </r>
  <r>
    <x v="17"/>
    <x v="325"/>
    <x v="42"/>
    <s v="Brazil"/>
    <x v="2"/>
    <n v="40700"/>
    <s v="Revenues - Third Parties"/>
    <m/>
    <x v="23"/>
    <n v="2026"/>
    <n v="5"/>
    <s v="USD"/>
    <n v="-10825.558573680004"/>
    <n v="1"/>
    <n v="-10825.558573680004"/>
    <x v="6"/>
    <s v="Not Applicable"/>
    <m/>
  </r>
  <r>
    <x v="17"/>
    <x v="327"/>
    <x v="42"/>
    <s v="Brazil"/>
    <x v="2"/>
    <n v="40700"/>
    <s v="Revenues - Third Parties"/>
    <m/>
    <x v="23"/>
    <n v="2026"/>
    <n v="5"/>
    <s v="USD"/>
    <n v="-928.98486216000003"/>
    <n v="1"/>
    <n v="-928.98486216000003"/>
    <x v="6"/>
    <s v="Not Applicable"/>
    <m/>
  </r>
  <r>
    <x v="1"/>
    <x v="98"/>
    <x v="1"/>
    <s v="Brazil"/>
    <x v="2"/>
    <n v="40700"/>
    <s v="Revenues - Third Parties"/>
    <m/>
    <x v="8"/>
    <n v="2026"/>
    <n v="5"/>
    <s v="USD"/>
    <n v="-2674.70198424"/>
    <n v="1"/>
    <n v="-2674.70198424"/>
    <x v="6"/>
    <s v="Not Applicable"/>
    <m/>
  </r>
  <r>
    <x v="1"/>
    <x v="534"/>
    <x v="1"/>
    <s v="Brazil"/>
    <x v="2"/>
    <n v="40700"/>
    <s v="Revenues - Third Parties"/>
    <m/>
    <x v="8"/>
    <n v="2026"/>
    <n v="5"/>
    <s v="USD"/>
    <n v="-1603.6754702400003"/>
    <n v="1"/>
    <n v="-1603.6754702400003"/>
    <x v="6"/>
    <s v="Not Applicable"/>
    <m/>
  </r>
  <r>
    <x v="1"/>
    <x v="535"/>
    <x v="1"/>
    <s v="Brazil"/>
    <x v="2"/>
    <n v="40700"/>
    <s v="Revenues - Third Parties"/>
    <m/>
    <x v="8"/>
    <n v="2026"/>
    <n v="5"/>
    <s v="USD"/>
    <n v="-210.43824264"/>
    <n v="1"/>
    <n v="-210.43824264"/>
    <x v="6"/>
    <s v="Not Applicable"/>
    <m/>
  </r>
  <r>
    <x v="1"/>
    <x v="99"/>
    <x v="1"/>
    <s v="Brazil"/>
    <x v="2"/>
    <n v="40700"/>
    <s v="Revenues - Third Parties"/>
    <m/>
    <x v="8"/>
    <n v="2026"/>
    <n v="5"/>
    <s v="USD"/>
    <n v="-576.55080936000002"/>
    <n v="1"/>
    <n v="-576.55080936000002"/>
    <x v="6"/>
    <s v="Not Applicable"/>
    <m/>
  </r>
  <r>
    <x v="1"/>
    <x v="536"/>
    <x v="1"/>
    <s v="Brazil"/>
    <x v="2"/>
    <n v="40700"/>
    <s v="Revenues - Third Parties"/>
    <m/>
    <x v="8"/>
    <n v="2026"/>
    <n v="5"/>
    <s v="USD"/>
    <n v="-145.64303856000001"/>
    <n v="1"/>
    <n v="-145.64303856000001"/>
    <x v="6"/>
    <s v="Not Applicable"/>
    <m/>
  </r>
  <r>
    <x v="10"/>
    <x v="537"/>
    <x v="24"/>
    <s v="Brazil"/>
    <x v="2"/>
    <n v="40700"/>
    <s v="Revenues - Third Parties"/>
    <m/>
    <x v="8"/>
    <n v="2026"/>
    <n v="5"/>
    <s v="USD"/>
    <n v="-815.21546327999999"/>
    <n v="1"/>
    <n v="-815.21546327999999"/>
    <x v="6"/>
    <s v="Not Applicable"/>
    <m/>
  </r>
  <r>
    <x v="1"/>
    <x v="100"/>
    <x v="1"/>
    <s v="Brazil"/>
    <x v="2"/>
    <n v="40700"/>
    <s v="Revenues - Third Parties"/>
    <m/>
    <x v="8"/>
    <n v="2026"/>
    <n v="5"/>
    <s v="USD"/>
    <n v="-201.99613536000001"/>
    <n v="1"/>
    <n v="-201.99613536000001"/>
    <x v="6"/>
    <s v="Not Applicable"/>
    <m/>
  </r>
  <r>
    <x v="10"/>
    <x v="538"/>
    <x v="24"/>
    <s v="Brazil"/>
    <x v="2"/>
    <n v="40700"/>
    <s v="Revenues - Third Parties"/>
    <m/>
    <x v="8"/>
    <n v="2026"/>
    <n v="5"/>
    <s v="USD"/>
    <n v="-1557.5515020000003"/>
    <n v="1"/>
    <n v="-1557.5515020000003"/>
    <x v="6"/>
    <s v="Not Applicable"/>
    <m/>
  </r>
  <r>
    <x v="1"/>
    <x v="101"/>
    <x v="1"/>
    <s v="Brazil"/>
    <x v="2"/>
    <n v="40700"/>
    <s v="Revenues - Third Parties"/>
    <m/>
    <x v="8"/>
    <n v="2026"/>
    <n v="5"/>
    <s v="USD"/>
    <n v="-4831.8465758399998"/>
    <n v="1"/>
    <n v="-4831.8465758399998"/>
    <x v="6"/>
    <s v="Not Applicable"/>
    <m/>
  </r>
  <r>
    <x v="10"/>
    <x v="102"/>
    <x v="24"/>
    <s v="Brazil"/>
    <x v="2"/>
    <n v="40700"/>
    <s v="Revenues - Third Parties"/>
    <m/>
    <x v="8"/>
    <n v="2026"/>
    <n v="5"/>
    <s v="USD"/>
    <n v="-341.10391968000005"/>
    <n v="1"/>
    <n v="-341.10391968000005"/>
    <x v="6"/>
    <s v="Not Applicable"/>
    <m/>
  </r>
  <r>
    <x v="10"/>
    <x v="539"/>
    <x v="24"/>
    <s v="Brazil"/>
    <x v="2"/>
    <n v="40700"/>
    <s v="Revenues - Third Parties"/>
    <m/>
    <x v="8"/>
    <n v="2026"/>
    <n v="5"/>
    <s v="USD"/>
    <n v="-527.89831055999991"/>
    <n v="1"/>
    <n v="-527.89831055999991"/>
    <x v="6"/>
    <s v="Not Applicable"/>
    <m/>
  </r>
  <r>
    <x v="1"/>
    <x v="105"/>
    <x v="1"/>
    <s v="Brazil"/>
    <x v="2"/>
    <n v="40700"/>
    <s v="Revenues - Third Parties"/>
    <m/>
    <x v="8"/>
    <n v="2026"/>
    <n v="5"/>
    <s v="USD"/>
    <n v="-300.73750560000002"/>
    <n v="1"/>
    <n v="-300.73750560000002"/>
    <x v="6"/>
    <s v="Not Applicable"/>
    <m/>
  </r>
  <r>
    <x v="3"/>
    <x v="540"/>
    <x v="4"/>
    <s v="Brazil"/>
    <x v="2"/>
    <n v="40700"/>
    <s v="Revenues - Third Parties"/>
    <m/>
    <x v="8"/>
    <n v="2026"/>
    <n v="5"/>
    <s v="USD"/>
    <n v="-1869.5170022400002"/>
    <n v="1"/>
    <n v="-1869.5170022400002"/>
    <x v="6"/>
    <s v="Not Applicable"/>
    <m/>
  </r>
  <r>
    <x v="2"/>
    <x v="541"/>
    <x v="2"/>
    <s v="Brazil"/>
    <x v="2"/>
    <n v="40700"/>
    <s v="Revenues - Third Parties"/>
    <m/>
    <x v="8"/>
    <n v="2026"/>
    <n v="5"/>
    <s v="USD"/>
    <n v="-1246.2149174400001"/>
    <n v="1"/>
    <n v="-1246.2149174400001"/>
    <x v="6"/>
    <s v="Not Applicable"/>
    <m/>
  </r>
  <r>
    <x v="22"/>
    <x v="542"/>
    <x v="54"/>
    <s v="Brazil"/>
    <x v="2"/>
    <n v="40700"/>
    <s v="Revenues - Third Parties"/>
    <m/>
    <x v="8"/>
    <n v="2026"/>
    <n v="5"/>
    <s v="USD"/>
    <n v="-57.121950240000004"/>
    <n v="1"/>
    <n v="-57.121950240000004"/>
    <x v="6"/>
    <s v="Not Applicable"/>
    <m/>
  </r>
  <r>
    <x v="0"/>
    <x v="543"/>
    <x v="48"/>
    <s v="Brazil"/>
    <x v="2"/>
    <n v="40700"/>
    <s v="Revenues - Third Parties"/>
    <m/>
    <x v="8"/>
    <n v="2026"/>
    <n v="5"/>
    <s v="USD"/>
    <n v="-61.604783999999995"/>
    <n v="1"/>
    <n v="-61.604783999999995"/>
    <x v="6"/>
    <s v="Not Applicable"/>
    <m/>
  </r>
  <r>
    <x v="10"/>
    <x v="447"/>
    <x v="24"/>
    <s v="Brazil"/>
    <x v="2"/>
    <n v="40700"/>
    <s v="Revenues - Third Parties"/>
    <m/>
    <x v="8"/>
    <n v="2026"/>
    <n v="5"/>
    <s v="USD"/>
    <n v="-452.23299864000012"/>
    <n v="1"/>
    <n v="-452.23299864000012"/>
    <x v="6"/>
    <s v="Not Applicable"/>
    <m/>
  </r>
  <r>
    <x v="3"/>
    <x v="13"/>
    <x v="4"/>
    <s v="Brazil"/>
    <x v="2"/>
    <n v="40700"/>
    <s v="Revenues - Third Parties"/>
    <m/>
    <x v="8"/>
    <n v="2026"/>
    <n v="5"/>
    <s v="USD"/>
    <n v="-432.04174920000008"/>
    <n v="1"/>
    <n v="-432.04174920000008"/>
    <x v="6"/>
    <s v="Not Applicable"/>
    <m/>
  </r>
  <r>
    <x v="10"/>
    <x v="544"/>
    <x v="24"/>
    <s v="Brazil"/>
    <x v="2"/>
    <n v="40700"/>
    <s v="Revenues - Third Parties"/>
    <m/>
    <x v="8"/>
    <n v="2026"/>
    <n v="5"/>
    <s v="USD"/>
    <n v="-796.36407768000026"/>
    <n v="1"/>
    <n v="-796.36407768000026"/>
    <x v="6"/>
    <s v="Not Applicable"/>
    <m/>
  </r>
  <r>
    <x v="10"/>
    <x v="545"/>
    <x v="24"/>
    <s v="Brazil"/>
    <x v="2"/>
    <n v="40700"/>
    <s v="Revenues - Third Parties"/>
    <m/>
    <x v="8"/>
    <n v="2026"/>
    <n v="5"/>
    <s v="USD"/>
    <n v="-924.88323816000013"/>
    <n v="1"/>
    <n v="-924.88323816000013"/>
    <x v="6"/>
    <s v="Not Applicable"/>
    <m/>
  </r>
  <r>
    <x v="1"/>
    <x v="546"/>
    <x v="1"/>
    <s v="Brazil"/>
    <x v="2"/>
    <n v="40700"/>
    <s v="Revenues - Third Parties"/>
    <m/>
    <x v="8"/>
    <n v="2026"/>
    <n v="5"/>
    <s v="USD"/>
    <n v="-50.080829040000005"/>
    <n v="1"/>
    <n v="-50.080829040000005"/>
    <x v="6"/>
    <s v="Not Applicable"/>
    <m/>
  </r>
  <r>
    <x v="10"/>
    <x v="547"/>
    <x v="24"/>
    <s v="Brazil"/>
    <x v="2"/>
    <n v="40700"/>
    <s v="Revenues - Third Parties"/>
    <m/>
    <x v="8"/>
    <n v="2026"/>
    <n v="5"/>
    <s v="USD"/>
    <n v="-402.33875328000005"/>
    <n v="1"/>
    <n v="-402.33875328000005"/>
    <x v="6"/>
    <s v="Not Applicable"/>
    <m/>
  </r>
  <r>
    <x v="3"/>
    <x v="15"/>
    <x v="4"/>
    <s v="Brazil"/>
    <x v="2"/>
    <n v="40700"/>
    <s v="Revenues - Third Parties"/>
    <m/>
    <x v="8"/>
    <n v="2026"/>
    <n v="5"/>
    <s v="USD"/>
    <n v="-7214.3110670400001"/>
    <n v="1"/>
    <n v="-7214.3110670400001"/>
    <x v="6"/>
    <s v="Not Applicable"/>
    <m/>
  </r>
  <r>
    <x v="0"/>
    <x v="548"/>
    <x v="48"/>
    <s v="Brazil"/>
    <x v="2"/>
    <n v="40700"/>
    <s v="Revenues - Third Parties"/>
    <m/>
    <x v="8"/>
    <n v="2026"/>
    <n v="5"/>
    <s v="USD"/>
    <n v="-135.33268175999999"/>
    <n v="1"/>
    <n v="-135.33268175999999"/>
    <x v="6"/>
    <s v="Not Applicable"/>
    <m/>
  </r>
  <r>
    <x v="1"/>
    <x v="108"/>
    <x v="1"/>
    <s v="Brazil"/>
    <x v="2"/>
    <n v="40700"/>
    <s v="Revenues - Third Parties"/>
    <m/>
    <x v="8"/>
    <n v="2026"/>
    <n v="5"/>
    <s v="USD"/>
    <n v="-3168.5198205600004"/>
    <n v="1"/>
    <n v="-3168.5198205600004"/>
    <x v="6"/>
    <s v="Not Applicable"/>
    <m/>
  </r>
  <r>
    <x v="1"/>
    <x v="110"/>
    <x v="1"/>
    <s v="Brazil"/>
    <x v="2"/>
    <n v="40700"/>
    <s v="Revenues - Third Parties"/>
    <m/>
    <x v="8"/>
    <n v="2026"/>
    <n v="5"/>
    <s v="USD"/>
    <n v="-210.38194583999999"/>
    <n v="1"/>
    <n v="-210.38194583999999"/>
    <x v="6"/>
    <s v="Not Applicable"/>
    <m/>
  </r>
  <r>
    <x v="0"/>
    <x v="549"/>
    <x v="48"/>
    <s v="Brazil"/>
    <x v="2"/>
    <n v="40700"/>
    <s v="Revenues - Third Parties"/>
    <m/>
    <x v="8"/>
    <n v="2026"/>
    <n v="5"/>
    <s v="USD"/>
    <n v="-2.14088688"/>
    <n v="1"/>
    <n v="-2.14088688"/>
    <x v="6"/>
    <s v="Not Applicable"/>
    <m/>
  </r>
  <r>
    <x v="1"/>
    <x v="550"/>
    <x v="1"/>
    <s v="Brazil"/>
    <x v="2"/>
    <n v="40700"/>
    <s v="Revenues - Third Parties"/>
    <m/>
    <x v="8"/>
    <n v="2026"/>
    <n v="5"/>
    <s v="USD"/>
    <n v="-232.71890759999997"/>
    <n v="1"/>
    <n v="-232.71890759999997"/>
    <x v="6"/>
    <s v="Not Applicable"/>
    <m/>
  </r>
  <r>
    <x v="1"/>
    <x v="551"/>
    <x v="1"/>
    <s v="Brazil"/>
    <x v="2"/>
    <n v="40700"/>
    <s v="Revenues - Third Parties"/>
    <m/>
    <x v="8"/>
    <n v="2026"/>
    <n v="5"/>
    <s v="USD"/>
    <n v="-134.13677688000001"/>
    <n v="1"/>
    <n v="-134.13677688000001"/>
    <x v="6"/>
    <s v="Not Applicable"/>
    <m/>
  </r>
  <r>
    <x v="1"/>
    <x v="111"/>
    <x v="1"/>
    <s v="Brazil"/>
    <x v="2"/>
    <n v="40700"/>
    <s v="Revenues - Third Parties"/>
    <m/>
    <x v="8"/>
    <n v="2026"/>
    <n v="5"/>
    <s v="USD"/>
    <n v="-174.43804752000003"/>
    <n v="1"/>
    <n v="-174.43804752000003"/>
    <x v="6"/>
    <s v="Not Applicable"/>
    <m/>
  </r>
  <r>
    <x v="1"/>
    <x v="114"/>
    <x v="1"/>
    <s v="Brazil"/>
    <x v="2"/>
    <n v="40700"/>
    <s v="Revenues - Third Parties"/>
    <m/>
    <x v="8"/>
    <n v="2026"/>
    <n v="5"/>
    <s v="USD"/>
    <n v="-405.30639888000002"/>
    <n v="1"/>
    <n v="-405.30639888000002"/>
    <x v="6"/>
    <s v="Not Applicable"/>
    <m/>
  </r>
  <r>
    <x v="1"/>
    <x v="115"/>
    <x v="1"/>
    <s v="Brazil"/>
    <x v="2"/>
    <n v="40700"/>
    <s v="Revenues - Third Parties"/>
    <m/>
    <x v="8"/>
    <n v="2026"/>
    <n v="5"/>
    <s v="USD"/>
    <n v="-6266.6589902399992"/>
    <n v="1"/>
    <n v="-6266.6589902399992"/>
    <x v="6"/>
    <s v="Not Applicable"/>
    <m/>
  </r>
  <r>
    <x v="1"/>
    <x v="552"/>
    <x v="1"/>
    <s v="Brazil"/>
    <x v="2"/>
    <n v="40700"/>
    <s v="Revenues - Third Parties"/>
    <m/>
    <x v="8"/>
    <n v="2026"/>
    <n v="5"/>
    <s v="USD"/>
    <n v="-51.276733920000005"/>
    <n v="1"/>
    <n v="-51.276733920000005"/>
    <x v="6"/>
    <s v="Not Applicable"/>
    <m/>
  </r>
  <r>
    <x v="2"/>
    <x v="553"/>
    <x v="2"/>
    <s v="Brazil"/>
    <x v="2"/>
    <n v="40700"/>
    <s v="Revenues - Third Parties"/>
    <m/>
    <x v="8"/>
    <n v="2026"/>
    <n v="5"/>
    <s v="USD"/>
    <n v="-5318.7535778400006"/>
    <n v="1"/>
    <n v="-5318.7535778400006"/>
    <x v="6"/>
    <s v="Not Applicable"/>
    <m/>
  </r>
  <r>
    <x v="17"/>
    <x v="554"/>
    <x v="42"/>
    <s v="Brazil"/>
    <x v="2"/>
    <n v="40700"/>
    <s v="Revenues - Third Parties"/>
    <m/>
    <x v="8"/>
    <n v="2026"/>
    <n v="5"/>
    <s v="USD"/>
    <n v="-1359.2974953600001"/>
    <n v="1"/>
    <n v="-1359.2974953600001"/>
    <x v="6"/>
    <s v="Not Applicable"/>
    <m/>
  </r>
  <r>
    <x v="10"/>
    <x v="555"/>
    <x v="24"/>
    <s v="Brazil"/>
    <x v="2"/>
    <n v="40700"/>
    <s v="Revenues - Third Parties"/>
    <m/>
    <x v="8"/>
    <n v="2026"/>
    <n v="5"/>
    <s v="USD"/>
    <n v="-507.23014680000006"/>
    <n v="1"/>
    <n v="-507.23014680000006"/>
    <x v="6"/>
    <s v="Not Applicable"/>
    <m/>
  </r>
  <r>
    <x v="1"/>
    <x v="556"/>
    <x v="1"/>
    <s v="Brazil"/>
    <x v="2"/>
    <n v="40700"/>
    <s v="Revenues - Third Parties"/>
    <m/>
    <x v="8"/>
    <n v="2026"/>
    <n v="5"/>
    <s v="USD"/>
    <n v="-6098.3307540000005"/>
    <n v="1"/>
    <n v="-6098.3307540000005"/>
    <x v="6"/>
    <s v="Not Applicable"/>
    <m/>
  </r>
  <r>
    <x v="10"/>
    <x v="557"/>
    <x v="24"/>
    <s v="Brazil"/>
    <x v="2"/>
    <n v="40700"/>
    <s v="Revenues - Third Parties"/>
    <m/>
    <x v="8"/>
    <n v="2026"/>
    <n v="5"/>
    <s v="USD"/>
    <n v="-1268.32186656"/>
    <n v="1"/>
    <n v="-1268.32186656"/>
    <x v="6"/>
    <s v="Not Applicable"/>
    <m/>
  </r>
  <r>
    <x v="0"/>
    <x v="17"/>
    <x v="8"/>
    <s v="Brazil"/>
    <x v="2"/>
    <n v="40700"/>
    <s v="Revenues - Third Parties"/>
    <m/>
    <x v="8"/>
    <n v="2026"/>
    <n v="5"/>
    <s v="USD"/>
    <n v="-4653.2980576800001"/>
    <n v="1"/>
    <n v="-4653.2980576800001"/>
    <x v="6"/>
    <s v="Not Applicable"/>
    <m/>
  </r>
  <r>
    <x v="1"/>
    <x v="118"/>
    <x v="1"/>
    <s v="Brazil"/>
    <x v="2"/>
    <n v="40700"/>
    <s v="Revenues - Third Parties"/>
    <m/>
    <x v="8"/>
    <n v="2026"/>
    <n v="5"/>
    <s v="USD"/>
    <n v="-236.40554376"/>
    <n v="1"/>
    <n v="-236.40554376"/>
    <x v="6"/>
    <s v="Not Applicable"/>
    <m/>
  </r>
  <r>
    <x v="17"/>
    <x v="333"/>
    <x v="42"/>
    <s v="Brazil"/>
    <x v="2"/>
    <n v="40700"/>
    <s v="Revenues - Third Parties"/>
    <m/>
    <x v="8"/>
    <n v="2026"/>
    <n v="5"/>
    <s v="USD"/>
    <n v="-2528.5120624800002"/>
    <n v="1"/>
    <n v="-2528.5120624800002"/>
    <x v="6"/>
    <s v="Not Applicable"/>
    <m/>
  </r>
  <r>
    <x v="17"/>
    <x v="334"/>
    <x v="42"/>
    <s v="Brazil"/>
    <x v="2"/>
    <n v="40700"/>
    <s v="Revenues - Third Parties"/>
    <m/>
    <x v="8"/>
    <n v="2026"/>
    <n v="5"/>
    <s v="USD"/>
    <n v="-1107.5679626399999"/>
    <n v="1"/>
    <n v="-1107.5679626399999"/>
    <x v="6"/>
    <s v="Not Applicable"/>
    <m/>
  </r>
  <r>
    <x v="1"/>
    <x v="558"/>
    <x v="1"/>
    <s v="Brazil"/>
    <x v="2"/>
    <n v="40700"/>
    <s v="Revenues - Third Parties"/>
    <m/>
    <x v="8"/>
    <n v="2026"/>
    <n v="5"/>
    <s v="USD"/>
    <n v="-6148.5378487200005"/>
    <n v="1"/>
    <n v="-6148.5378487200005"/>
    <x v="6"/>
    <s v="Not Applicable"/>
    <m/>
  </r>
  <r>
    <x v="19"/>
    <x v="559"/>
    <x v="50"/>
    <s v="Brazil"/>
    <x v="2"/>
    <n v="40700"/>
    <s v="Revenues - Third Parties"/>
    <m/>
    <x v="8"/>
    <n v="2026"/>
    <n v="5"/>
    <s v="USD"/>
    <n v="-3509.1387835199998"/>
    <n v="1"/>
    <n v="-3509.1387835199998"/>
    <x v="6"/>
    <s v="Not Applicable"/>
    <m/>
  </r>
  <r>
    <x v="12"/>
    <x v="560"/>
    <x v="28"/>
    <s v="Brazil"/>
    <x v="2"/>
    <n v="40700"/>
    <s v="Revenues - Third Parties"/>
    <m/>
    <x v="8"/>
    <n v="2026"/>
    <n v="5"/>
    <s v="USD"/>
    <n v="-259.23630887999997"/>
    <n v="1"/>
    <n v="-259.23630887999997"/>
    <x v="6"/>
    <s v="Not Applicable"/>
    <m/>
  </r>
  <r>
    <x v="10"/>
    <x v="561"/>
    <x v="24"/>
    <s v="Brazil"/>
    <x v="2"/>
    <n v="40700"/>
    <s v="Revenues - Third Parties"/>
    <m/>
    <x v="8"/>
    <n v="2026"/>
    <n v="5"/>
    <s v="USD"/>
    <n v="-114.52297176"/>
    <n v="1"/>
    <n v="-114.52297176"/>
    <x v="6"/>
    <s v="Not Applicable"/>
    <m/>
  </r>
  <r>
    <x v="1"/>
    <x v="121"/>
    <x v="1"/>
    <s v="Brazil"/>
    <x v="2"/>
    <n v="40700"/>
    <s v="Revenues - Third Parties"/>
    <m/>
    <x v="8"/>
    <n v="2026"/>
    <n v="5"/>
    <s v="USD"/>
    <n v="-1276.4221718400001"/>
    <n v="1"/>
    <n v="-1276.4221718400001"/>
    <x v="6"/>
    <s v="Not Applicable"/>
    <m/>
  </r>
  <r>
    <x v="19"/>
    <x v="562"/>
    <x v="50"/>
    <s v="Brazil"/>
    <x v="2"/>
    <n v="40700"/>
    <s v="Revenues - Third Parties"/>
    <m/>
    <x v="8"/>
    <n v="2026"/>
    <n v="5"/>
    <s v="USD"/>
    <n v="-188.24041439999999"/>
    <n v="1"/>
    <n v="-188.24041439999999"/>
    <x v="6"/>
    <s v="Not Applicable"/>
    <m/>
  </r>
  <r>
    <x v="19"/>
    <x v="563"/>
    <x v="50"/>
    <s v="Brazil"/>
    <x v="2"/>
    <n v="40700"/>
    <s v="Revenues - Third Parties"/>
    <m/>
    <x v="8"/>
    <n v="2026"/>
    <n v="5"/>
    <s v="USD"/>
    <n v="-447.35689151999998"/>
    <n v="1"/>
    <n v="-447.35689151999998"/>
    <x v="6"/>
    <s v="Not Applicable"/>
    <m/>
  </r>
  <r>
    <x v="10"/>
    <x v="564"/>
    <x v="24"/>
    <s v="Brazil"/>
    <x v="2"/>
    <n v="40700"/>
    <s v="Revenues - Third Parties"/>
    <m/>
    <x v="8"/>
    <n v="2026"/>
    <n v="5"/>
    <s v="USD"/>
    <n v="-3030.4495058400007"/>
    <n v="1"/>
    <n v="-3030.4495058400007"/>
    <x v="6"/>
    <s v="Not Applicable"/>
    <m/>
  </r>
  <r>
    <x v="1"/>
    <x v="123"/>
    <x v="1"/>
    <s v="Brazil"/>
    <x v="2"/>
    <n v="40700"/>
    <s v="Revenues - Third Parties"/>
    <m/>
    <x v="8"/>
    <n v="2026"/>
    <n v="5"/>
    <s v="USD"/>
    <n v="-64.46466144"/>
    <n v="1"/>
    <n v="-64.46466144"/>
    <x v="6"/>
    <s v="Not Applicable"/>
    <m/>
  </r>
  <r>
    <x v="17"/>
    <x v="335"/>
    <x v="42"/>
    <s v="Brazil"/>
    <x v="2"/>
    <n v="40700"/>
    <s v="Revenues - Third Parties"/>
    <m/>
    <x v="8"/>
    <n v="2026"/>
    <n v="5"/>
    <s v="USD"/>
    <n v="-317.47132727999997"/>
    <n v="1"/>
    <n v="-317.47132727999997"/>
    <x v="6"/>
    <s v="Not Applicable"/>
    <m/>
  </r>
  <r>
    <x v="1"/>
    <x v="132"/>
    <x v="1"/>
    <s v="Brazil"/>
    <x v="2"/>
    <n v="40700"/>
    <s v="Revenues - Third Parties"/>
    <m/>
    <x v="8"/>
    <n v="2026"/>
    <n v="5"/>
    <s v="USD"/>
    <n v="-1408.5724759200002"/>
    <n v="1"/>
    <n v="-1408.5724759200002"/>
    <x v="6"/>
    <s v="Not Applicable"/>
    <m/>
  </r>
  <r>
    <x v="10"/>
    <x v="565"/>
    <x v="24"/>
    <s v="Brazil"/>
    <x v="2"/>
    <n v="40700"/>
    <s v="Revenues - Third Parties"/>
    <m/>
    <x v="8"/>
    <n v="2026"/>
    <n v="5"/>
    <s v="USD"/>
    <n v="-1290.2575125600001"/>
    <n v="1"/>
    <n v="-1290.2575125600001"/>
    <x v="6"/>
    <s v="Not Applicable"/>
    <m/>
  </r>
  <r>
    <x v="10"/>
    <x v="450"/>
    <x v="24"/>
    <s v="Brazil"/>
    <x v="2"/>
    <n v="40700"/>
    <s v="Revenues - Third Parties"/>
    <m/>
    <x v="8"/>
    <n v="2026"/>
    <n v="5"/>
    <s v="USD"/>
    <n v="-1442.1398450400002"/>
    <n v="1"/>
    <n v="-1442.1398450400002"/>
    <x v="6"/>
    <s v="Not Applicable"/>
    <m/>
  </r>
  <r>
    <x v="19"/>
    <x v="566"/>
    <x v="50"/>
    <s v="Brazil"/>
    <x v="2"/>
    <n v="40700"/>
    <s v="Revenues - Third Parties"/>
    <m/>
    <x v="8"/>
    <n v="2026"/>
    <n v="5"/>
    <s v="USD"/>
    <n v="-477.72177696"/>
    <n v="1"/>
    <n v="-477.72177696"/>
    <x v="6"/>
    <s v="Not Applicable"/>
    <m/>
  </r>
  <r>
    <x v="1"/>
    <x v="567"/>
    <x v="1"/>
    <s v="Brazil"/>
    <x v="2"/>
    <n v="40700"/>
    <s v="Revenues - Third Parties"/>
    <m/>
    <x v="8"/>
    <n v="2026"/>
    <n v="5"/>
    <s v="USD"/>
    <n v="-5480.2972454400006"/>
    <n v="1"/>
    <n v="-5480.2972454400006"/>
    <x v="6"/>
    <s v="Not Applicable"/>
    <m/>
  </r>
  <r>
    <x v="1"/>
    <x v="133"/>
    <x v="1"/>
    <s v="Brazil"/>
    <x v="2"/>
    <n v="40700"/>
    <s v="Revenues - Third Parties"/>
    <m/>
    <x v="8"/>
    <n v="2026"/>
    <n v="5"/>
    <s v="USD"/>
    <n v="-2305.0266343200001"/>
    <n v="1"/>
    <n v="-2305.0266343200001"/>
    <x v="6"/>
    <s v="Not Applicable"/>
    <m/>
  </r>
  <r>
    <x v="17"/>
    <x v="336"/>
    <x v="42"/>
    <s v="Brazil"/>
    <x v="2"/>
    <n v="40700"/>
    <s v="Revenues - Third Parties"/>
    <m/>
    <x v="8"/>
    <n v="2026"/>
    <n v="5"/>
    <s v="USD"/>
    <n v="-5235.2453174399998"/>
    <n v="1"/>
    <n v="-5235.2453174399998"/>
    <x v="6"/>
    <s v="Not Applicable"/>
    <m/>
  </r>
  <r>
    <x v="17"/>
    <x v="338"/>
    <x v="42"/>
    <s v="Brazil"/>
    <x v="2"/>
    <n v="40700"/>
    <s v="Revenues - Third Parties"/>
    <m/>
    <x v="8"/>
    <n v="2026"/>
    <n v="5"/>
    <s v="USD"/>
    <n v="-452.34398376000013"/>
    <n v="1"/>
    <n v="-452.34398376000013"/>
    <x v="6"/>
    <s v="Not Applicable"/>
    <m/>
  </r>
  <r>
    <x v="17"/>
    <x v="339"/>
    <x v="42"/>
    <s v="Brazil"/>
    <x v="2"/>
    <n v="40700"/>
    <s v="Revenues - Third Parties"/>
    <m/>
    <x v="8"/>
    <n v="2026"/>
    <n v="5"/>
    <s v="USD"/>
    <n v="-395.36277552000001"/>
    <n v="1"/>
    <n v="-395.36277552000001"/>
    <x v="6"/>
    <s v="Not Applicable"/>
    <m/>
  </r>
  <r>
    <x v="17"/>
    <x v="340"/>
    <x v="42"/>
    <s v="Brazil"/>
    <x v="2"/>
    <n v="40700"/>
    <s v="Revenues - Third Parties"/>
    <m/>
    <x v="8"/>
    <n v="2026"/>
    <n v="5"/>
    <s v="USD"/>
    <n v="-1722.3064999200001"/>
    <n v="1"/>
    <n v="-1722.3064999200001"/>
    <x v="6"/>
    <s v="Not Applicable"/>
    <m/>
  </r>
  <r>
    <x v="10"/>
    <x v="568"/>
    <x v="24"/>
    <s v="Brazil"/>
    <x v="2"/>
    <n v="40700"/>
    <s v="Revenues - Third Parties"/>
    <m/>
    <x v="8"/>
    <n v="2026"/>
    <n v="5"/>
    <s v="USD"/>
    <n v="-312.03225216000004"/>
    <n v="1"/>
    <n v="-312.03225216000004"/>
    <x v="6"/>
    <s v="Not Applicable"/>
    <m/>
  </r>
  <r>
    <x v="17"/>
    <x v="341"/>
    <x v="42"/>
    <s v="Brazil"/>
    <x v="2"/>
    <n v="40700"/>
    <s v="Revenues - Third Parties"/>
    <m/>
    <x v="8"/>
    <n v="2026"/>
    <n v="5"/>
    <s v="USD"/>
    <n v="-308.77588440000011"/>
    <n v="1"/>
    <n v="-308.77588440000011"/>
    <x v="6"/>
    <s v="Not Applicable"/>
    <m/>
  </r>
  <r>
    <x v="17"/>
    <x v="342"/>
    <x v="42"/>
    <s v="Brazil"/>
    <x v="2"/>
    <n v="40700"/>
    <s v="Revenues - Third Parties"/>
    <m/>
    <x v="8"/>
    <n v="2026"/>
    <n v="5"/>
    <s v="USD"/>
    <n v="-290.09499768000006"/>
    <n v="1"/>
    <n v="-290.09499768000006"/>
    <x v="6"/>
    <s v="Not Applicable"/>
    <m/>
  </r>
  <r>
    <x v="10"/>
    <x v="454"/>
    <x v="24"/>
    <s v="Brazil"/>
    <x v="2"/>
    <n v="40700"/>
    <s v="Revenues - Third Parties"/>
    <m/>
    <x v="8"/>
    <n v="2026"/>
    <n v="5"/>
    <s v="USD"/>
    <n v="-407.01299616000006"/>
    <n v="1"/>
    <n v="-407.01299616000006"/>
    <x v="6"/>
    <s v="Not Applicable"/>
    <m/>
  </r>
  <r>
    <x v="17"/>
    <x v="569"/>
    <x v="42"/>
    <s v="Brazil"/>
    <x v="2"/>
    <n v="40700"/>
    <s v="Revenues - Third Parties"/>
    <m/>
    <x v="8"/>
    <n v="2026"/>
    <n v="5"/>
    <s v="USD"/>
    <n v="-1250.8063235999998"/>
    <n v="1"/>
    <n v="-1250.8063235999998"/>
    <x v="6"/>
    <s v="Not Applicable"/>
    <m/>
  </r>
  <r>
    <x v="17"/>
    <x v="570"/>
    <x v="42"/>
    <s v="Brazil"/>
    <x v="2"/>
    <n v="40700"/>
    <s v="Revenues - Third Parties"/>
    <m/>
    <x v="8"/>
    <n v="2026"/>
    <n v="5"/>
    <s v="USD"/>
    <n v="-216.43143912000002"/>
    <n v="1"/>
    <n v="-216.43143912000002"/>
    <x v="6"/>
    <s v="Not Applicable"/>
    <m/>
  </r>
  <r>
    <x v="17"/>
    <x v="571"/>
    <x v="42"/>
    <s v="Brazil"/>
    <x v="2"/>
    <n v="40700"/>
    <s v="Revenues - Third Parties"/>
    <m/>
    <x v="8"/>
    <n v="2026"/>
    <n v="5"/>
    <s v="USD"/>
    <n v="-60.581790720000008"/>
    <n v="1"/>
    <n v="-60.581790720000008"/>
    <x v="6"/>
    <s v="Not Applicable"/>
    <m/>
  </r>
  <r>
    <x v="17"/>
    <x v="572"/>
    <x v="42"/>
    <s v="Brazil"/>
    <x v="2"/>
    <n v="40700"/>
    <s v="Revenues - Third Parties"/>
    <m/>
    <x v="8"/>
    <n v="2026"/>
    <n v="5"/>
    <s v="USD"/>
    <n v="-249.93688176000001"/>
    <n v="1"/>
    <n v="-249.93688176000001"/>
    <x v="6"/>
    <s v="Not Applicable"/>
    <m/>
  </r>
  <r>
    <x v="17"/>
    <x v="573"/>
    <x v="42"/>
    <s v="Brazil"/>
    <x v="2"/>
    <n v="40700"/>
    <s v="Revenues - Third Parties"/>
    <m/>
    <x v="8"/>
    <n v="2026"/>
    <n v="5"/>
    <s v="USD"/>
    <n v="-472.84004016"/>
    <n v="1"/>
    <n v="-472.84004016"/>
    <x v="6"/>
    <s v="Not Applicable"/>
    <m/>
  </r>
  <r>
    <x v="16"/>
    <x v="574"/>
    <x v="36"/>
    <s v="Brazil"/>
    <x v="2"/>
    <n v="40700"/>
    <s v="Revenues - Third Parties"/>
    <m/>
    <x v="8"/>
    <n v="2026"/>
    <n v="5"/>
    <s v="USD"/>
    <n v="-1331.9557480800004"/>
    <n v="1"/>
    <n v="-1331.9557480800004"/>
    <x v="6"/>
    <s v="Not Applicable"/>
    <m/>
  </r>
  <r>
    <x v="16"/>
    <x v="575"/>
    <x v="36"/>
    <s v="Brazil"/>
    <x v="2"/>
    <n v="40700"/>
    <s v="Revenues - Third Parties"/>
    <m/>
    <x v="8"/>
    <n v="2026"/>
    <n v="5"/>
    <s v="USD"/>
    <n v="-5927.4176904000014"/>
    <n v="1"/>
    <n v="-5927.4176904000014"/>
    <x v="6"/>
    <s v="Not Applicable"/>
    <m/>
  </r>
  <r>
    <x v="16"/>
    <x v="576"/>
    <x v="36"/>
    <s v="Brazil"/>
    <x v="2"/>
    <n v="40700"/>
    <s v="Revenues - Third Parties"/>
    <m/>
    <x v="8"/>
    <n v="2026"/>
    <n v="5"/>
    <s v="USD"/>
    <n v="-3664.2131445599998"/>
    <n v="1"/>
    <n v="-3664.2131445599998"/>
    <x v="6"/>
    <s v="Not Applicable"/>
    <m/>
  </r>
  <r>
    <x v="16"/>
    <x v="577"/>
    <x v="36"/>
    <s v="Brazil"/>
    <x v="2"/>
    <n v="40700"/>
    <s v="Revenues - Third Parties"/>
    <m/>
    <x v="8"/>
    <n v="2026"/>
    <n v="5"/>
    <s v="USD"/>
    <n v="-4495.2560510400008"/>
    <n v="1"/>
    <n v="-4495.2560510400008"/>
    <x v="6"/>
    <s v="Not Applicable"/>
    <m/>
  </r>
  <r>
    <x v="16"/>
    <x v="578"/>
    <x v="36"/>
    <s v="Brazil"/>
    <x v="2"/>
    <n v="40700"/>
    <s v="Revenues - Third Parties"/>
    <m/>
    <x v="8"/>
    <n v="2026"/>
    <n v="5"/>
    <s v="USD"/>
    <n v="-706.54092480000008"/>
    <n v="1"/>
    <n v="-706.54092480000008"/>
    <x v="6"/>
    <s v="Not Applicable"/>
    <m/>
  </r>
  <r>
    <x v="16"/>
    <x v="579"/>
    <x v="36"/>
    <s v="Brazil"/>
    <x v="2"/>
    <n v="40700"/>
    <s v="Revenues - Third Parties"/>
    <m/>
    <x v="8"/>
    <n v="2026"/>
    <n v="5"/>
    <s v="USD"/>
    <n v="-106.27870752000001"/>
    <n v="1"/>
    <n v="-106.27870752000001"/>
    <x v="6"/>
    <s v="Not Applicable"/>
    <m/>
  </r>
  <r>
    <x v="16"/>
    <x v="580"/>
    <x v="36"/>
    <s v="Brazil"/>
    <x v="2"/>
    <n v="40700"/>
    <s v="Revenues - Third Parties"/>
    <m/>
    <x v="8"/>
    <n v="2026"/>
    <n v="5"/>
    <s v="USD"/>
    <n v="-38.177272799999997"/>
    <n v="1"/>
    <n v="-38.177272799999997"/>
    <x v="6"/>
    <s v="Not Applicable"/>
    <m/>
  </r>
  <r>
    <x v="16"/>
    <x v="581"/>
    <x v="36"/>
    <s v="Brazil"/>
    <x v="2"/>
    <n v="40700"/>
    <s v="Revenues - Third Parties"/>
    <m/>
    <x v="8"/>
    <n v="2026"/>
    <n v="5"/>
    <s v="USD"/>
    <n v="-2340.8716111200001"/>
    <n v="1"/>
    <n v="-2340.8716111200001"/>
    <x v="6"/>
    <s v="Not Applicable"/>
    <m/>
  </r>
  <r>
    <x v="16"/>
    <x v="582"/>
    <x v="36"/>
    <s v="Brazil"/>
    <x v="2"/>
    <n v="40700"/>
    <s v="Revenues - Third Parties"/>
    <m/>
    <x v="8"/>
    <n v="2026"/>
    <n v="5"/>
    <s v="USD"/>
    <n v="-191.77907040000002"/>
    <n v="1"/>
    <n v="-191.77907040000002"/>
    <x v="6"/>
    <s v="Not Applicable"/>
    <m/>
  </r>
  <r>
    <x v="16"/>
    <x v="583"/>
    <x v="36"/>
    <s v="Brazil"/>
    <x v="2"/>
    <n v="40700"/>
    <s v="Revenues - Third Parties"/>
    <m/>
    <x v="8"/>
    <n v="2026"/>
    <n v="5"/>
    <s v="USD"/>
    <n v="-50.1483852"/>
    <n v="1"/>
    <n v="-50.1483852"/>
    <x v="6"/>
    <s v="Not Applicable"/>
    <m/>
  </r>
  <r>
    <x v="6"/>
    <x v="584"/>
    <x v="10"/>
    <s v="Brazil"/>
    <x v="2"/>
    <n v="40700"/>
    <s v="Revenues - Third Parties"/>
    <m/>
    <x v="86"/>
    <n v="2026"/>
    <n v="5"/>
    <s v="USD"/>
    <n v="-3332.3676357600002"/>
    <n v="1"/>
    <n v="-3332.3676357600002"/>
    <x v="6"/>
    <s v="Not Applicable"/>
    <m/>
  </r>
  <r>
    <x v="16"/>
    <x v="585"/>
    <x v="36"/>
    <s v="Brazil"/>
    <x v="2"/>
    <n v="40700"/>
    <s v="Revenues - Third Parties"/>
    <m/>
    <x v="8"/>
    <n v="2026"/>
    <n v="5"/>
    <s v="USD"/>
    <n v="-90.304892639999991"/>
    <n v="1"/>
    <n v="-90.304892639999991"/>
    <x v="6"/>
    <s v="Not Applicable"/>
    <m/>
  </r>
  <r>
    <x v="16"/>
    <x v="586"/>
    <x v="36"/>
    <s v="Brazil"/>
    <x v="2"/>
    <n v="40700"/>
    <s v="Revenues - Third Parties"/>
    <m/>
    <x v="8"/>
    <n v="2026"/>
    <n v="5"/>
    <s v="USD"/>
    <n v="-76.618336319999997"/>
    <n v="1"/>
    <n v="-76.618336319999997"/>
    <x v="6"/>
    <s v="Not Applicable"/>
    <m/>
  </r>
  <r>
    <x v="20"/>
    <x v="587"/>
    <x v="51"/>
    <s v="Brazil"/>
    <x v="2"/>
    <n v="40700"/>
    <s v="Revenues - Third Parties"/>
    <m/>
    <x v="8"/>
    <n v="2026"/>
    <n v="5"/>
    <s v="USD"/>
    <n v="-6274.6402680000001"/>
    <n v="1"/>
    <n v="-6274.6402680000001"/>
    <x v="6"/>
    <s v="Not Applicable"/>
    <m/>
  </r>
  <r>
    <x v="16"/>
    <x v="588"/>
    <x v="36"/>
    <s v="Brazil"/>
    <x v="2"/>
    <n v="40700"/>
    <s v="Revenues - Third Parties"/>
    <m/>
    <x v="8"/>
    <n v="2026"/>
    <n v="5"/>
    <s v="USD"/>
    <n v="-152.73804384000002"/>
    <n v="1"/>
    <n v="-152.73804384000002"/>
    <x v="6"/>
    <s v="Not Applicable"/>
    <m/>
  </r>
  <r>
    <x v="16"/>
    <x v="589"/>
    <x v="36"/>
    <s v="Brazil"/>
    <x v="2"/>
    <n v="40700"/>
    <s v="Revenues - Third Parties"/>
    <m/>
    <x v="8"/>
    <n v="2026"/>
    <n v="5"/>
    <s v="USD"/>
    <n v="-109.44902160000002"/>
    <n v="1"/>
    <n v="-109.44902160000002"/>
    <x v="6"/>
    <s v="Not Applicable"/>
    <m/>
  </r>
  <r>
    <x v="16"/>
    <x v="590"/>
    <x v="36"/>
    <s v="Brazil"/>
    <x v="2"/>
    <n v="40700"/>
    <s v="Revenues - Third Parties"/>
    <m/>
    <x v="8"/>
    <n v="2026"/>
    <n v="5"/>
    <s v="USD"/>
    <n v="-276.17038632000003"/>
    <n v="1"/>
    <n v="-276.17038632000003"/>
    <x v="6"/>
    <s v="Not Applicable"/>
    <m/>
  </r>
  <r>
    <x v="0"/>
    <x v="591"/>
    <x v="55"/>
    <s v="Brazil"/>
    <x v="2"/>
    <n v="40700"/>
    <s v="Revenues - Third Parties"/>
    <m/>
    <x v="8"/>
    <n v="2026"/>
    <n v="5"/>
    <s v="USD"/>
    <n v="-154.39236552"/>
    <n v="1"/>
    <n v="-154.39236552"/>
    <x v="6"/>
    <s v="Not Applicable"/>
    <m/>
  </r>
  <r>
    <x v="16"/>
    <x v="592"/>
    <x v="36"/>
    <s v="Brazil"/>
    <x v="2"/>
    <n v="40700"/>
    <s v="Revenues - Third Parties"/>
    <m/>
    <x v="8"/>
    <n v="2026"/>
    <n v="5"/>
    <s v="USD"/>
    <n v="-382.56972984000004"/>
    <n v="1"/>
    <n v="-382.56972984000004"/>
    <x v="6"/>
    <s v="Not Applicable"/>
    <m/>
  </r>
  <r>
    <x v="16"/>
    <x v="593"/>
    <x v="36"/>
    <s v="Brazil"/>
    <x v="2"/>
    <n v="40700"/>
    <s v="Revenues - Third Parties"/>
    <m/>
    <x v="8"/>
    <n v="2026"/>
    <n v="5"/>
    <s v="USD"/>
    <n v="-103.807278"/>
    <n v="1"/>
    <n v="-103.807278"/>
    <x v="6"/>
    <s v="Not Applicable"/>
    <m/>
  </r>
  <r>
    <x v="0"/>
    <x v="29"/>
    <x v="12"/>
    <s v="Brazil"/>
    <x v="2"/>
    <n v="40700"/>
    <s v="Revenues - Third Parties"/>
    <m/>
    <x v="8"/>
    <n v="2026"/>
    <n v="5"/>
    <s v="USD"/>
    <n v="-18.247401359999998"/>
    <n v="1"/>
    <n v="-18.247401359999998"/>
    <x v="6"/>
    <s v="Not Applicable"/>
    <m/>
  </r>
  <r>
    <x v="6"/>
    <x v="594"/>
    <x v="10"/>
    <s v="Brazil"/>
    <x v="2"/>
    <n v="40700"/>
    <s v="Revenues - Third Parties"/>
    <m/>
    <x v="86"/>
    <n v="2026"/>
    <n v="5"/>
    <s v="USD"/>
    <n v="-103.17916656"/>
    <n v="1"/>
    <n v="-103.17916656"/>
    <x v="6"/>
    <s v="Not Applicable"/>
    <m/>
  </r>
  <r>
    <x v="16"/>
    <x v="146"/>
    <x v="36"/>
    <s v="Brazil"/>
    <x v="2"/>
    <n v="40700"/>
    <s v="Revenues - Third Parties"/>
    <m/>
    <x v="8"/>
    <n v="2026"/>
    <n v="5"/>
    <s v="USD"/>
    <n v="-7.9097004000000002"/>
    <n v="1"/>
    <n v="-7.9097004000000002"/>
    <x v="6"/>
    <s v="Not Applicable"/>
    <m/>
  </r>
  <r>
    <x v="0"/>
    <x v="147"/>
    <x v="37"/>
    <s v="Brazil"/>
    <x v="2"/>
    <n v="40700"/>
    <s v="Revenues - Third Parties"/>
    <m/>
    <x v="8"/>
    <n v="2026"/>
    <n v="5"/>
    <s v="USD"/>
    <n v="-82.840741200000011"/>
    <n v="1"/>
    <n v="-82.840741200000011"/>
    <x v="6"/>
    <s v="Not Applicable"/>
    <m/>
  </r>
  <r>
    <x v="16"/>
    <x v="595"/>
    <x v="36"/>
    <s v="Brazil"/>
    <x v="2"/>
    <n v="40700"/>
    <s v="Revenues - Third Parties"/>
    <m/>
    <x v="8"/>
    <n v="2026"/>
    <n v="5"/>
    <s v="USD"/>
    <n v="-605.41096176000008"/>
    <n v="1"/>
    <n v="-605.41096176000008"/>
    <x v="6"/>
    <s v="Not Applicable"/>
    <m/>
  </r>
  <r>
    <x v="16"/>
    <x v="596"/>
    <x v="36"/>
    <s v="Brazil"/>
    <x v="2"/>
    <n v="40700"/>
    <s v="Revenues - Third Parties"/>
    <m/>
    <x v="8"/>
    <n v="2026"/>
    <n v="5"/>
    <s v="USD"/>
    <n v="-199.21668192000001"/>
    <n v="1"/>
    <n v="-199.21668192000001"/>
    <x v="6"/>
    <s v="Not Applicable"/>
    <m/>
  </r>
  <r>
    <x v="6"/>
    <x v="597"/>
    <x v="10"/>
    <s v="Brazil"/>
    <x v="2"/>
    <n v="40700"/>
    <s v="Revenues - Third Parties"/>
    <m/>
    <x v="86"/>
    <n v="2026"/>
    <n v="5"/>
    <s v="USD"/>
    <n v="-35.4629628"/>
    <n v="1"/>
    <n v="-35.4629628"/>
    <x v="6"/>
    <s v="Not Applicable"/>
    <m/>
  </r>
  <r>
    <x v="16"/>
    <x v="598"/>
    <x v="36"/>
    <s v="Brazil"/>
    <x v="2"/>
    <n v="40700"/>
    <s v="Revenues - Third Parties"/>
    <m/>
    <x v="8"/>
    <n v="2026"/>
    <n v="5"/>
    <s v="USD"/>
    <n v="-148.3903224"/>
    <n v="1"/>
    <n v="-148.3903224"/>
    <x v="6"/>
    <s v="Not Applicable"/>
    <m/>
  </r>
  <r>
    <x v="0"/>
    <x v="599"/>
    <x v="43"/>
    <s v="Brazil"/>
    <x v="2"/>
    <n v="40700"/>
    <s v="Revenues - Third Parties"/>
    <m/>
    <x v="8"/>
    <n v="2026"/>
    <n v="5"/>
    <s v="USD"/>
    <n v="-3875.2610011200009"/>
    <n v="1"/>
    <n v="-3875.2610011200009"/>
    <x v="6"/>
    <s v="Not Applicable"/>
    <m/>
  </r>
  <r>
    <x v="6"/>
    <x v="600"/>
    <x v="10"/>
    <s v="Brazil"/>
    <x v="2"/>
    <n v="40700"/>
    <s v="Revenues - Third Parties"/>
    <m/>
    <x v="86"/>
    <n v="2026"/>
    <n v="5"/>
    <s v="USD"/>
    <n v="-16.401670559999999"/>
    <n v="1"/>
    <n v="-16.401670559999999"/>
    <x v="6"/>
    <s v="Not Applicable"/>
    <m/>
  </r>
  <r>
    <x v="8"/>
    <x v="601"/>
    <x v="18"/>
    <s v="Brazil"/>
    <x v="2"/>
    <n v="40700"/>
    <s v="Revenues - Third Parties"/>
    <m/>
    <x v="8"/>
    <n v="2026"/>
    <n v="5"/>
    <s v="USD"/>
    <n v="-1097.6098629600001"/>
    <n v="1"/>
    <n v="-1097.6098629600001"/>
    <x v="6"/>
    <s v="Not Applicable"/>
    <m/>
  </r>
  <r>
    <x v="16"/>
    <x v="602"/>
    <x v="36"/>
    <s v="Brazil"/>
    <x v="2"/>
    <n v="40700"/>
    <s v="Revenues - Third Parties"/>
    <m/>
    <x v="8"/>
    <n v="2026"/>
    <n v="5"/>
    <s v="USD"/>
    <n v="-14840.817652800002"/>
    <n v="1"/>
    <n v="-14840.817652800002"/>
    <x v="6"/>
    <s v="Not Applicable"/>
    <m/>
  </r>
  <r>
    <x v="3"/>
    <x v="32"/>
    <x v="4"/>
    <s v="Brazil"/>
    <x v="2"/>
    <n v="40700"/>
    <s v="Revenues - Third Parties"/>
    <m/>
    <x v="8"/>
    <n v="2026"/>
    <n v="5"/>
    <s v="USD"/>
    <n v="-2216.28518424"/>
    <n v="1"/>
    <n v="-2216.28518424"/>
    <x v="6"/>
    <s v="Not Applicable"/>
    <m/>
  </r>
  <r>
    <x v="3"/>
    <x v="456"/>
    <x v="4"/>
    <s v="Brazil"/>
    <x v="2"/>
    <n v="40700"/>
    <s v="Revenues - Third Parties"/>
    <m/>
    <x v="8"/>
    <n v="2026"/>
    <n v="5"/>
    <s v="USD"/>
    <n v="-50.40895896"/>
    <n v="1"/>
    <n v="-50.40895896"/>
    <x v="6"/>
    <s v="Not Applicable"/>
    <m/>
  </r>
  <r>
    <x v="3"/>
    <x v="35"/>
    <x v="4"/>
    <s v="Brazil"/>
    <x v="2"/>
    <n v="40700"/>
    <s v="Revenues - Third Parties"/>
    <m/>
    <x v="8"/>
    <n v="2026"/>
    <n v="5"/>
    <s v="USD"/>
    <n v="-97.079006160000006"/>
    <n v="1"/>
    <n v="-97.079006160000006"/>
    <x v="6"/>
    <s v="Not Applicable"/>
    <m/>
  </r>
  <r>
    <x v="3"/>
    <x v="603"/>
    <x v="4"/>
    <s v="Brazil"/>
    <x v="2"/>
    <n v="40700"/>
    <s v="Revenues - Third Parties"/>
    <m/>
    <x v="8"/>
    <n v="2026"/>
    <n v="5"/>
    <s v="USD"/>
    <n v="-1813.9456267200001"/>
    <n v="1"/>
    <n v="-1813.9456267200001"/>
    <x v="6"/>
    <s v="Not Applicable"/>
    <m/>
  </r>
  <r>
    <x v="3"/>
    <x v="604"/>
    <x v="4"/>
    <s v="Brazil"/>
    <x v="2"/>
    <n v="40700"/>
    <s v="Revenues - Third Parties"/>
    <m/>
    <x v="8"/>
    <n v="2026"/>
    <n v="5"/>
    <s v="USD"/>
    <n v="-2632.0475073600001"/>
    <n v="1"/>
    <n v="-2632.0475073600001"/>
    <x v="6"/>
    <s v="Not Applicable"/>
    <m/>
  </r>
  <r>
    <x v="0"/>
    <x v="457"/>
    <x v="46"/>
    <s v="Brazil"/>
    <x v="2"/>
    <n v="40700"/>
    <s v="Revenues - Third Parties"/>
    <m/>
    <x v="8"/>
    <n v="2026"/>
    <n v="5"/>
    <s v="USD"/>
    <n v="-143.28581112000003"/>
    <n v="1"/>
    <n v="-143.28581112000003"/>
    <x v="6"/>
    <s v="Not Applicable"/>
    <m/>
  </r>
  <r>
    <x v="3"/>
    <x v="36"/>
    <x v="4"/>
    <s v="Brazil"/>
    <x v="2"/>
    <n v="40700"/>
    <s v="Revenues - Third Parties"/>
    <m/>
    <x v="8"/>
    <n v="2026"/>
    <n v="5"/>
    <s v="USD"/>
    <n v="-627.95622168"/>
    <n v="1"/>
    <n v="-627.95622168"/>
    <x v="6"/>
    <s v="Not Applicable"/>
    <m/>
  </r>
  <r>
    <x v="3"/>
    <x v="605"/>
    <x v="4"/>
    <s v="Brazil"/>
    <x v="2"/>
    <n v="40700"/>
    <s v="Revenues - Third Parties"/>
    <m/>
    <x v="8"/>
    <n v="2026"/>
    <n v="5"/>
    <s v="USD"/>
    <n v="-84.529645200000004"/>
    <n v="1"/>
    <n v="-84.529645200000004"/>
    <x v="6"/>
    <s v="Not Applicable"/>
    <m/>
  </r>
  <r>
    <x v="3"/>
    <x v="606"/>
    <x v="4"/>
    <s v="Brazil"/>
    <x v="2"/>
    <n v="40700"/>
    <s v="Revenues - Third Parties"/>
    <m/>
    <x v="8"/>
    <n v="2026"/>
    <n v="5"/>
    <s v="USD"/>
    <n v="-71.153525520000002"/>
    <n v="1"/>
    <n v="-71.153525520000002"/>
    <x v="6"/>
    <s v="Not Applicable"/>
    <m/>
  </r>
  <r>
    <x v="3"/>
    <x v="458"/>
    <x v="4"/>
    <s v="Brazil"/>
    <x v="2"/>
    <n v="40700"/>
    <s v="Revenues - Third Parties"/>
    <m/>
    <x v="8"/>
    <n v="2026"/>
    <n v="5"/>
    <s v="USD"/>
    <n v="-585.00739296000006"/>
    <n v="1"/>
    <n v="-585.00739296000006"/>
    <x v="6"/>
    <s v="Not Applicable"/>
    <m/>
  </r>
  <r>
    <x v="3"/>
    <x v="38"/>
    <x v="4"/>
    <s v="Brazil"/>
    <x v="2"/>
    <n v="40700"/>
    <s v="Revenues - Third Parties"/>
    <m/>
    <x v="8"/>
    <n v="2026"/>
    <n v="5"/>
    <s v="USD"/>
    <n v="-165.38632632000005"/>
    <n v="1"/>
    <n v="-165.38632632000005"/>
    <x v="6"/>
    <s v="Not Applicable"/>
    <m/>
  </r>
  <r>
    <x v="19"/>
    <x v="607"/>
    <x v="50"/>
    <s v="Brazil"/>
    <x v="2"/>
    <n v="40700"/>
    <s v="Revenues - Third Parties"/>
    <m/>
    <x v="8"/>
    <n v="2026"/>
    <n v="5"/>
    <s v="USD"/>
    <n v="-794.01006719999998"/>
    <n v="1"/>
    <n v="-794.01006719999998"/>
    <x v="6"/>
    <s v="Not Applicable"/>
    <m/>
  </r>
  <r>
    <x v="3"/>
    <x v="41"/>
    <x v="4"/>
    <s v="Brazil"/>
    <x v="2"/>
    <n v="40700"/>
    <s v="Revenues - Third Parties"/>
    <m/>
    <x v="8"/>
    <n v="2026"/>
    <n v="5"/>
    <s v="USD"/>
    <n v="-612.93301847999999"/>
    <n v="1"/>
    <n v="-612.93301847999999"/>
    <x v="6"/>
    <s v="Not Applicable"/>
    <m/>
  </r>
  <r>
    <x v="7"/>
    <x v="608"/>
    <x v="16"/>
    <s v="Brazil"/>
    <x v="2"/>
    <n v="40700"/>
    <s v="Revenues - Third Parties"/>
    <m/>
    <x v="8"/>
    <n v="2026"/>
    <n v="5"/>
    <s v="USD"/>
    <n v="-3088.5542373600006"/>
    <n v="1"/>
    <n v="-3088.5542373600006"/>
    <x v="6"/>
    <s v="Not Applicable"/>
    <m/>
  </r>
  <r>
    <x v="3"/>
    <x v="609"/>
    <x v="4"/>
    <s v="Brazil"/>
    <x v="2"/>
    <n v="40700"/>
    <s v="Revenues - Third Parties"/>
    <m/>
    <x v="8"/>
    <n v="2026"/>
    <n v="5"/>
    <s v="USD"/>
    <n v="-8352.3967207200003"/>
    <n v="1"/>
    <n v="-8352.3967207200003"/>
    <x v="6"/>
    <s v="Not Applicable"/>
    <m/>
  </r>
  <r>
    <x v="19"/>
    <x v="610"/>
    <x v="50"/>
    <s v="Brazil"/>
    <x v="2"/>
    <n v="40700"/>
    <s v="Revenues - Third Parties"/>
    <m/>
    <x v="8"/>
    <n v="2026"/>
    <n v="5"/>
    <s v="USD"/>
    <n v="-2313.8724700799999"/>
    <n v="1"/>
    <n v="-2313.8724700799999"/>
    <x v="6"/>
    <s v="Not Applicable"/>
    <m/>
  </r>
  <r>
    <x v="7"/>
    <x v="611"/>
    <x v="16"/>
    <s v="Brazil"/>
    <x v="2"/>
    <n v="40700"/>
    <s v="Revenues - Third Parties"/>
    <m/>
    <x v="8"/>
    <n v="2026"/>
    <n v="5"/>
    <s v="USD"/>
    <n v="-231.03322056000002"/>
    <n v="1"/>
    <n v="-231.03322056000002"/>
    <x v="6"/>
    <s v="Not Applicable"/>
    <m/>
  </r>
  <r>
    <x v="0"/>
    <x v="612"/>
    <x v="53"/>
    <s v="Brazil"/>
    <x v="2"/>
    <n v="40700"/>
    <s v="Revenues - Third Parties"/>
    <m/>
    <x v="8"/>
    <n v="2026"/>
    <n v="5"/>
    <s v="USD"/>
    <n v="-289.10899943999999"/>
    <n v="1"/>
    <n v="-289.10899943999999"/>
    <x v="6"/>
    <s v="Not Applicable"/>
    <m/>
  </r>
  <r>
    <x v="3"/>
    <x v="43"/>
    <x v="4"/>
    <s v="Brazil"/>
    <x v="2"/>
    <n v="40700"/>
    <s v="Revenues - Third Parties"/>
    <m/>
    <x v="8"/>
    <n v="2026"/>
    <n v="5"/>
    <s v="USD"/>
    <n v="-1700.64429552"/>
    <n v="1"/>
    <n v="-1700.64429552"/>
    <x v="6"/>
    <s v="Not Applicable"/>
    <m/>
  </r>
  <r>
    <x v="3"/>
    <x v="613"/>
    <x v="4"/>
    <s v="Brazil"/>
    <x v="2"/>
    <n v="40700"/>
    <s v="Revenues - Third Parties"/>
    <m/>
    <x v="8"/>
    <n v="2026"/>
    <n v="5"/>
    <s v="USD"/>
    <n v="-420.15910320000006"/>
    <n v="1"/>
    <n v="-420.15910320000006"/>
    <x v="6"/>
    <s v="Not Applicable"/>
    <m/>
  </r>
  <r>
    <x v="19"/>
    <x v="614"/>
    <x v="50"/>
    <s v="Brazil"/>
    <x v="2"/>
    <n v="40700"/>
    <s v="Revenues - Third Parties"/>
    <m/>
    <x v="8"/>
    <n v="2026"/>
    <n v="5"/>
    <s v="USD"/>
    <n v="-817.80913728000019"/>
    <n v="1"/>
    <n v="-817.80913728000019"/>
    <x v="6"/>
    <s v="Not Applicable"/>
    <m/>
  </r>
  <r>
    <x v="3"/>
    <x v="44"/>
    <x v="4"/>
    <s v="Brazil"/>
    <x v="2"/>
    <n v="40700"/>
    <s v="Revenues - Third Parties"/>
    <m/>
    <x v="8"/>
    <n v="2026"/>
    <n v="5"/>
    <s v="USD"/>
    <n v="-4306.2387408000013"/>
    <n v="1"/>
    <n v="-4306.2387408000013"/>
    <x v="6"/>
    <s v="Not Applicable"/>
    <m/>
  </r>
  <r>
    <x v="7"/>
    <x v="45"/>
    <x v="16"/>
    <s v="Brazil"/>
    <x v="2"/>
    <n v="40700"/>
    <s v="Revenues - Third Parties"/>
    <m/>
    <x v="8"/>
    <n v="2026"/>
    <n v="5"/>
    <s v="USD"/>
    <n v="-4627.1787552000005"/>
    <n v="1"/>
    <n v="-4627.1787552000005"/>
    <x v="6"/>
    <s v="Not Applicable"/>
    <m/>
  </r>
  <r>
    <x v="3"/>
    <x v="615"/>
    <x v="4"/>
    <s v="Brazil"/>
    <x v="2"/>
    <n v="40700"/>
    <s v="Revenues - Third Parties"/>
    <m/>
    <x v="8"/>
    <n v="2026"/>
    <n v="5"/>
    <s v="USD"/>
    <n v="-622.99888632000011"/>
    <n v="1"/>
    <n v="-622.99888632000011"/>
    <x v="6"/>
    <s v="Not Applicable"/>
    <m/>
  </r>
  <r>
    <x v="7"/>
    <x v="462"/>
    <x v="16"/>
    <s v="Brazil"/>
    <x v="2"/>
    <n v="40700"/>
    <s v="Revenues - Third Parties"/>
    <m/>
    <x v="8"/>
    <n v="2026"/>
    <n v="5"/>
    <s v="USD"/>
    <n v="-122.38120080000002"/>
    <n v="1"/>
    <n v="-122.38120080000002"/>
    <x v="6"/>
    <s v="Not Applicable"/>
    <m/>
  </r>
  <r>
    <x v="3"/>
    <x v="616"/>
    <x v="4"/>
    <s v="Brazil"/>
    <x v="2"/>
    <n v="40700"/>
    <s v="Revenues - Third Parties"/>
    <m/>
    <x v="8"/>
    <n v="2026"/>
    <n v="5"/>
    <s v="USD"/>
    <n v="-92.571240960000011"/>
    <n v="1"/>
    <n v="-92.571240960000011"/>
    <x v="6"/>
    <s v="Not Applicable"/>
    <m/>
  </r>
  <r>
    <x v="7"/>
    <x v="617"/>
    <x v="16"/>
    <s v="Brazil"/>
    <x v="2"/>
    <n v="40700"/>
    <s v="Revenues - Third Parties"/>
    <m/>
    <x v="8"/>
    <n v="2026"/>
    <n v="5"/>
    <s v="USD"/>
    <n v="-1477.4266792800001"/>
    <n v="1"/>
    <n v="-1477.4266792800001"/>
    <x v="6"/>
    <s v="Not Applicable"/>
    <m/>
  </r>
  <r>
    <x v="3"/>
    <x v="47"/>
    <x v="4"/>
    <s v="Brazil"/>
    <x v="2"/>
    <n v="40700"/>
    <s v="Revenues - Third Parties"/>
    <m/>
    <x v="8"/>
    <n v="2026"/>
    <n v="5"/>
    <s v="USD"/>
    <n v="-82.14426936000001"/>
    <n v="1"/>
    <n v="-82.14426936000001"/>
    <x v="6"/>
    <s v="Not Applicable"/>
    <m/>
  </r>
  <r>
    <x v="19"/>
    <x v="618"/>
    <x v="50"/>
    <s v="Brazil"/>
    <x v="2"/>
    <n v="40700"/>
    <s v="Revenues - Third Parties"/>
    <m/>
    <x v="8"/>
    <n v="2026"/>
    <n v="5"/>
    <s v="USD"/>
    <n v="-15034.141668240001"/>
    <n v="1"/>
    <n v="-15034.141668240001"/>
    <x v="6"/>
    <s v="Not Applicable"/>
    <m/>
  </r>
  <r>
    <x v="3"/>
    <x v="463"/>
    <x v="4"/>
    <s v="Brazil"/>
    <x v="2"/>
    <n v="40700"/>
    <s v="Revenues - Third Parties"/>
    <m/>
    <x v="8"/>
    <n v="2026"/>
    <n v="5"/>
    <s v="USD"/>
    <n v="-399.69360791999998"/>
    <n v="1"/>
    <n v="-399.69360791999998"/>
    <x v="6"/>
    <s v="Not Applicable"/>
    <m/>
  </r>
  <r>
    <x v="3"/>
    <x v="49"/>
    <x v="4"/>
    <s v="Brazil"/>
    <x v="2"/>
    <n v="40700"/>
    <s v="Revenues - Third Parties"/>
    <m/>
    <x v="8"/>
    <n v="2026"/>
    <n v="5"/>
    <s v="USD"/>
    <n v="-60.728966640000003"/>
    <n v="1"/>
    <n v="-60.728966640000003"/>
    <x v="6"/>
    <s v="Not Applicable"/>
    <m/>
  </r>
  <r>
    <x v="3"/>
    <x v="619"/>
    <x v="4"/>
    <s v="Brazil"/>
    <x v="2"/>
    <n v="40700"/>
    <s v="Revenues - Third Parties"/>
    <m/>
    <x v="8"/>
    <n v="2026"/>
    <n v="5"/>
    <s v="USD"/>
    <n v="-56.622517199999997"/>
    <n v="1"/>
    <n v="-56.622517199999997"/>
    <x v="6"/>
    <s v="Not Applicable"/>
    <m/>
  </r>
  <r>
    <x v="3"/>
    <x v="465"/>
    <x v="4"/>
    <s v="Brazil"/>
    <x v="2"/>
    <n v="40700"/>
    <s v="Revenues - Third Parties"/>
    <m/>
    <x v="8"/>
    <n v="2026"/>
    <n v="5"/>
    <s v="USD"/>
    <n v="-25.615848239999998"/>
    <n v="1"/>
    <n v="-25.615848239999998"/>
    <x v="6"/>
    <s v="Not Applicable"/>
    <m/>
  </r>
  <r>
    <x v="3"/>
    <x v="620"/>
    <x v="4"/>
    <s v="Brazil"/>
    <x v="2"/>
    <n v="40700"/>
    <s v="Revenues - Third Parties"/>
    <m/>
    <x v="8"/>
    <n v="2026"/>
    <n v="5"/>
    <s v="USD"/>
    <n v="-280.76179248000005"/>
    <n v="1"/>
    <n v="-280.76179248000005"/>
    <x v="6"/>
    <s v="Not Applicable"/>
    <m/>
  </r>
  <r>
    <x v="19"/>
    <x v="621"/>
    <x v="50"/>
    <s v="Brazil"/>
    <x v="2"/>
    <n v="40700"/>
    <s v="Revenues - Third Parties"/>
    <m/>
    <x v="8"/>
    <n v="2026"/>
    <n v="5"/>
    <s v="USD"/>
    <n v="-3107.6308101599998"/>
    <n v="1"/>
    <n v="-3107.6308101599998"/>
    <x v="6"/>
    <s v="Not Applicable"/>
    <m/>
  </r>
  <r>
    <x v="19"/>
    <x v="622"/>
    <x v="50"/>
    <s v="Brazil"/>
    <x v="2"/>
    <n v="40700"/>
    <s v="Revenues - Third Parties"/>
    <m/>
    <x v="8"/>
    <n v="2026"/>
    <n v="5"/>
    <s v="USD"/>
    <n v="-20869.898517360005"/>
    <n v="1"/>
    <n v="-20869.898517360005"/>
    <x v="6"/>
    <s v="Not Applicable"/>
    <m/>
  </r>
  <r>
    <x v="7"/>
    <x v="623"/>
    <x v="16"/>
    <s v="Brazil"/>
    <x v="2"/>
    <n v="40700"/>
    <s v="Revenues - Third Parties"/>
    <m/>
    <x v="8"/>
    <n v="2026"/>
    <n v="5"/>
    <s v="USD"/>
    <n v="-84.123504000000011"/>
    <n v="1"/>
    <n v="-84.123504000000011"/>
    <x v="6"/>
    <s v="Not Applicable"/>
    <m/>
  </r>
  <r>
    <x v="3"/>
    <x v="466"/>
    <x v="4"/>
    <s v="Brazil"/>
    <x v="2"/>
    <n v="40700"/>
    <s v="Revenues - Third Parties"/>
    <m/>
    <x v="8"/>
    <n v="2026"/>
    <n v="5"/>
    <s v="USD"/>
    <n v="-39.080434320000002"/>
    <n v="1"/>
    <n v="-39.080434320000002"/>
    <x v="6"/>
    <s v="Not Applicable"/>
    <m/>
  </r>
  <r>
    <x v="19"/>
    <x v="624"/>
    <x v="50"/>
    <s v="Brazil"/>
    <x v="2"/>
    <n v="40700"/>
    <s v="Revenues - Third Parties"/>
    <m/>
    <x v="8"/>
    <n v="2026"/>
    <n v="5"/>
    <s v="USD"/>
    <n v="-3607.9509268799993"/>
    <n v="1"/>
    <n v="-3607.9509268799993"/>
    <x v="6"/>
    <s v="Not Applicable"/>
    <m/>
  </r>
  <r>
    <x v="3"/>
    <x v="625"/>
    <x v="4"/>
    <s v="Brazil"/>
    <x v="2"/>
    <n v="40700"/>
    <s v="Revenues - Third Parties"/>
    <m/>
    <x v="8"/>
    <n v="2026"/>
    <n v="5"/>
    <s v="USD"/>
    <n v="-164.08265327999999"/>
    <n v="1"/>
    <n v="-164.08265327999999"/>
    <x v="6"/>
    <s v="Not Applicable"/>
    <m/>
  </r>
  <r>
    <x v="3"/>
    <x v="155"/>
    <x v="4"/>
    <s v="Brazil"/>
    <x v="2"/>
    <n v="40700"/>
    <s v="Revenues - Third Parties"/>
    <m/>
    <x v="8"/>
    <n v="2026"/>
    <n v="5"/>
    <s v="USD"/>
    <n v="-2628.0938635200005"/>
    <n v="1"/>
    <n v="-2628.0938635200005"/>
    <x v="6"/>
    <s v="Not Applicable"/>
    <m/>
  </r>
  <r>
    <x v="19"/>
    <x v="626"/>
    <x v="50"/>
    <s v="Brazil"/>
    <x v="2"/>
    <n v="40700"/>
    <s v="Revenues - Third Parties"/>
    <m/>
    <x v="8"/>
    <n v="2026"/>
    <n v="5"/>
    <s v="USD"/>
    <n v="-27701.781400800002"/>
    <n v="1"/>
    <n v="-27701.781400800002"/>
    <x v="6"/>
    <s v="Not Applicable"/>
    <m/>
  </r>
  <r>
    <x v="7"/>
    <x v="467"/>
    <x v="16"/>
    <s v="Brazil"/>
    <x v="2"/>
    <n v="40700"/>
    <s v="Revenues - Third Parties"/>
    <m/>
    <x v="8"/>
    <n v="2026"/>
    <n v="5"/>
    <s v="USD"/>
    <n v="-103.0794408"/>
    <n v="1"/>
    <n v="-103.0794408"/>
    <x v="6"/>
    <s v="Not Applicable"/>
    <m/>
  </r>
  <r>
    <x v="3"/>
    <x v="51"/>
    <x v="4"/>
    <s v="Brazil"/>
    <x v="2"/>
    <n v="40700"/>
    <s v="Revenues - Third Parties"/>
    <m/>
    <x v="8"/>
    <n v="2026"/>
    <n v="5"/>
    <s v="USD"/>
    <n v="-694.70009928000013"/>
    <n v="1"/>
    <n v="-694.70009928000013"/>
    <x v="6"/>
    <s v="Not Applicable"/>
    <m/>
  </r>
  <r>
    <x v="7"/>
    <x v="468"/>
    <x v="16"/>
    <s v="Brazil"/>
    <x v="2"/>
    <n v="40700"/>
    <s v="Revenues - Third Parties"/>
    <m/>
    <x v="8"/>
    <n v="2026"/>
    <n v="5"/>
    <s v="USD"/>
    <n v="-32516.981012880013"/>
    <n v="1"/>
    <n v="-32516.981012880013"/>
    <x v="6"/>
    <s v="Not Applicable"/>
    <m/>
  </r>
  <r>
    <x v="7"/>
    <x v="627"/>
    <x v="16"/>
    <s v="Brazil"/>
    <x v="2"/>
    <n v="40700"/>
    <s v="Revenues - Third Parties"/>
    <m/>
    <x v="8"/>
    <n v="2026"/>
    <n v="5"/>
    <s v="USD"/>
    <n v="-1184.01580008"/>
    <n v="1"/>
    <n v="-1184.01580008"/>
    <x v="6"/>
    <s v="Not Applicable"/>
    <m/>
  </r>
  <r>
    <x v="7"/>
    <x v="628"/>
    <x v="16"/>
    <s v="Brazil"/>
    <x v="2"/>
    <n v="40700"/>
    <s v="Revenues - Third Parties"/>
    <m/>
    <x v="8"/>
    <n v="2026"/>
    <n v="5"/>
    <s v="USD"/>
    <n v="-400.29920063999998"/>
    <n v="1"/>
    <n v="-400.29920063999998"/>
    <x v="6"/>
    <s v="Not Applicable"/>
    <m/>
  </r>
  <r>
    <x v="3"/>
    <x v="629"/>
    <x v="4"/>
    <s v="Brazil"/>
    <x v="2"/>
    <n v="40700"/>
    <s v="Revenues - Third Parties"/>
    <m/>
    <x v="8"/>
    <n v="2026"/>
    <n v="5"/>
    <s v="USD"/>
    <n v="-91.179905759999997"/>
    <n v="1"/>
    <n v="-91.179905759999997"/>
    <x v="6"/>
    <s v="Not Applicable"/>
    <m/>
  </r>
  <r>
    <x v="4"/>
    <x v="53"/>
    <x v="5"/>
    <s v="Brazil"/>
    <x v="2"/>
    <n v="40700"/>
    <s v="Revenues - Third Parties"/>
    <m/>
    <x v="8"/>
    <n v="2026"/>
    <n v="5"/>
    <s v="USD"/>
    <n v="-11.85771456"/>
    <n v="1"/>
    <n v="-11.85771456"/>
    <x v="6"/>
    <s v="Not Applicable"/>
    <m/>
  </r>
  <r>
    <x v="0"/>
    <x v="156"/>
    <x v="39"/>
    <s v="Brazil"/>
    <x v="2"/>
    <n v="40700"/>
    <s v="Revenues - Third Parties"/>
    <m/>
    <x v="8"/>
    <n v="2026"/>
    <n v="5"/>
    <s v="USD"/>
    <n v="-1850.0125737600001"/>
    <n v="1"/>
    <n v="-1850.0125737600001"/>
    <x v="6"/>
    <s v="Not Applicable"/>
    <m/>
  </r>
  <r>
    <x v="8"/>
    <x v="54"/>
    <x v="18"/>
    <s v="Brazil"/>
    <x v="2"/>
    <n v="40700"/>
    <s v="Revenues - Third Parties"/>
    <m/>
    <x v="23"/>
    <n v="2026"/>
    <n v="5"/>
    <s v="USD"/>
    <n v="-416.04943679999997"/>
    <n v="1"/>
    <n v="-416.04943679999997"/>
    <x v="6"/>
    <s v="Not Applicable"/>
    <m/>
  </r>
  <r>
    <x v="0"/>
    <x v="472"/>
    <x v="47"/>
    <s v="Brazil"/>
    <x v="2"/>
    <n v="40700"/>
    <s v="Revenues - Third Parties"/>
    <m/>
    <x v="8"/>
    <n v="2026"/>
    <n v="5"/>
    <s v="USD"/>
    <n v="-1.73152872"/>
    <n v="1"/>
    <n v="-1.73152872"/>
    <x v="6"/>
    <s v="Not Applicable"/>
    <m/>
  </r>
  <r>
    <x v="0"/>
    <x v="630"/>
    <x v="56"/>
    <s v="Brazil"/>
    <x v="2"/>
    <n v="40700"/>
    <s v="Revenues - Third Parties"/>
    <m/>
    <x v="8"/>
    <n v="2026"/>
    <n v="5"/>
    <s v="USD"/>
    <n v="-117.62492544"/>
    <n v="1"/>
    <n v="-117.62492544"/>
    <x v="6"/>
    <s v="Not Applicable"/>
    <m/>
  </r>
  <r>
    <x v="0"/>
    <x v="631"/>
    <x v="57"/>
    <s v="Brazil"/>
    <x v="2"/>
    <n v="40700"/>
    <s v="Revenues - Third Parties"/>
    <m/>
    <x v="8"/>
    <n v="2026"/>
    <n v="5"/>
    <s v="USD"/>
    <n v="-506.76449184000006"/>
    <n v="1"/>
    <n v="-506.76449184000006"/>
    <x v="6"/>
    <s v="Not Applicable"/>
    <m/>
  </r>
  <r>
    <x v="0"/>
    <x v="632"/>
    <x v="58"/>
    <s v="Brazil"/>
    <x v="2"/>
    <n v="40700"/>
    <s v="Revenues - Third Parties"/>
    <m/>
    <x v="8"/>
    <n v="2026"/>
    <n v="5"/>
    <s v="USD"/>
    <n v="-67.388878080000012"/>
    <n v="1"/>
    <n v="-67.388878080000012"/>
    <x v="6"/>
    <s v="Not Applicable"/>
    <m/>
  </r>
  <r>
    <x v="0"/>
    <x v="633"/>
    <x v="59"/>
    <s v="Brazil"/>
    <x v="2"/>
    <n v="40700"/>
    <s v="Revenues - Third Parties"/>
    <m/>
    <x v="8"/>
    <n v="2026"/>
    <n v="5"/>
    <s v="USD"/>
    <n v="-290.48746679999999"/>
    <n v="1"/>
    <n v="-290.48746679999999"/>
    <x v="6"/>
    <s v="Not Applicable"/>
    <m/>
  </r>
  <r>
    <x v="0"/>
    <x v="473"/>
    <x v="48"/>
    <s v="Brazil"/>
    <x v="2"/>
    <n v="40700"/>
    <s v="Revenues - Third Parties"/>
    <m/>
    <x v="8"/>
    <n v="2026"/>
    <n v="5"/>
    <s v="USD"/>
    <n v="-112.67080704"/>
    <n v="1"/>
    <n v="-112.67080704"/>
    <x v="6"/>
    <s v="Not Applicable"/>
    <m/>
  </r>
  <r>
    <x v="0"/>
    <x v="634"/>
    <x v="48"/>
    <s v="Brazil"/>
    <x v="2"/>
    <n v="40700"/>
    <s v="Revenues - Third Parties"/>
    <m/>
    <x v="8"/>
    <n v="2026"/>
    <n v="5"/>
    <s v="USD"/>
    <n v="-21.232740239999998"/>
    <n v="1"/>
    <n v="-21.232740239999998"/>
    <x v="6"/>
    <s v="Not Applicable"/>
    <m/>
  </r>
  <r>
    <x v="0"/>
    <x v="474"/>
    <x v="48"/>
    <s v="Brazil"/>
    <x v="2"/>
    <n v="40700"/>
    <s v="Revenues - Third Parties"/>
    <m/>
    <x v="8"/>
    <n v="2026"/>
    <n v="5"/>
    <s v="USD"/>
    <n v="-74.458951920000004"/>
    <n v="1"/>
    <n v="-74.458951920000004"/>
    <x v="6"/>
    <s v="Not Applicable"/>
    <m/>
  </r>
  <r>
    <x v="0"/>
    <x v="635"/>
    <x v="60"/>
    <s v="Brazil"/>
    <x v="2"/>
    <n v="40700"/>
    <s v="Revenues - Third Parties"/>
    <m/>
    <x v="8"/>
    <n v="2026"/>
    <n v="5"/>
    <s v="USD"/>
    <n v="-2311.5208723200003"/>
    <n v="1"/>
    <n v="-2311.5208723200003"/>
    <x v="6"/>
    <s v="Not Applicable"/>
    <m/>
  </r>
  <r>
    <x v="10"/>
    <x v="399"/>
    <x v="24"/>
    <s v="Brazil"/>
    <x v="2"/>
    <n v="40700"/>
    <s v="Revenues - Third Parties"/>
    <m/>
    <x v="8"/>
    <n v="2026"/>
    <n v="5"/>
    <s v="USD"/>
    <n v="-2429.0581356000002"/>
    <n v="1"/>
    <n v="-2429.0581356000002"/>
    <x v="6"/>
    <s v="Not Applicable"/>
    <m/>
  </r>
  <r>
    <x v="10"/>
    <x v="401"/>
    <x v="24"/>
    <s v="Brazil"/>
    <x v="2"/>
    <n v="40700"/>
    <s v="Revenues - Third Parties"/>
    <m/>
    <x v="8"/>
    <n v="2026"/>
    <n v="5"/>
    <s v="USD"/>
    <n v="-140.68489896000003"/>
    <n v="1"/>
    <n v="-140.68489896000003"/>
    <x v="6"/>
    <s v="Not Applicable"/>
    <m/>
  </r>
  <r>
    <x v="1"/>
    <x v="406"/>
    <x v="1"/>
    <s v="Brazil"/>
    <x v="2"/>
    <n v="40700"/>
    <s v="Revenues - Third Parties"/>
    <m/>
    <x v="8"/>
    <n v="2026"/>
    <n v="5"/>
    <s v="USD"/>
    <n v="-3.9045851999999996"/>
    <n v="1"/>
    <n v="-3.9045851999999996"/>
    <x v="6"/>
    <s v="Not Applicable"/>
    <m/>
  </r>
  <r>
    <x v="1"/>
    <x v="411"/>
    <x v="1"/>
    <s v="Brazil"/>
    <x v="2"/>
    <n v="40700"/>
    <s v="Revenues - Third Parties"/>
    <m/>
    <x v="8"/>
    <n v="2026"/>
    <n v="5"/>
    <s v="USD"/>
    <n v="-2.43925992"/>
    <n v="1"/>
    <n v="-2.43925992"/>
    <x v="6"/>
    <s v="Not Applicable"/>
    <m/>
  </r>
  <r>
    <x v="1"/>
    <x v="262"/>
    <x v="1"/>
    <s v="Brazil"/>
    <x v="2"/>
    <n v="40700"/>
    <s v="Revenues - Third Parties"/>
    <m/>
    <x v="8"/>
    <n v="2026"/>
    <n v="5"/>
    <s v="USD"/>
    <n v="-1.9953194400000003"/>
    <n v="1"/>
    <n v="-1.9953194400000003"/>
    <x v="6"/>
    <s v="Not Applicable"/>
    <m/>
  </r>
  <r>
    <x v="1"/>
    <x v="264"/>
    <x v="1"/>
    <s v="Brazil"/>
    <x v="2"/>
    <n v="40700"/>
    <s v="Revenues - Third Parties"/>
    <m/>
    <x v="23"/>
    <n v="2026"/>
    <n v="5"/>
    <s v="USD"/>
    <n v="-1.0463162400000001"/>
    <n v="1"/>
    <n v="-1.0463162400000001"/>
    <x v="6"/>
    <s v="Not Applicable"/>
    <m/>
  </r>
  <r>
    <x v="1"/>
    <x v="275"/>
    <x v="1"/>
    <s v="Brazil"/>
    <x v="2"/>
    <n v="40700"/>
    <s v="Revenues - Third Parties"/>
    <m/>
    <x v="8"/>
    <n v="2026"/>
    <n v="5"/>
    <s v="USD"/>
    <n v="-6.8601671999999994"/>
    <n v="1"/>
    <n v="-6.8601671999999994"/>
    <x v="6"/>
    <s v="Not Applicable"/>
    <m/>
  </r>
  <r>
    <x v="1"/>
    <x v="364"/>
    <x v="1"/>
    <s v="Brazil"/>
    <x v="2"/>
    <n v="40700"/>
    <s v="Revenues - Third Parties"/>
    <m/>
    <x v="8"/>
    <n v="2026"/>
    <n v="5"/>
    <s v="USD"/>
    <n v="-177.59790648000001"/>
    <n v="1"/>
    <n v="-177.59790648000001"/>
    <x v="6"/>
    <s v="Not Applicable"/>
    <m/>
  </r>
  <r>
    <x v="1"/>
    <x v="365"/>
    <x v="1"/>
    <s v="Brazil"/>
    <x v="2"/>
    <n v="40700"/>
    <s v="Revenues - Third Parties"/>
    <m/>
    <x v="8"/>
    <n v="2026"/>
    <n v="5"/>
    <s v="USD"/>
    <n v="-24.365255040000005"/>
    <n v="1"/>
    <n v="-24.365255040000005"/>
    <x v="6"/>
    <s v="Not Applicable"/>
    <m/>
  </r>
  <r>
    <x v="1"/>
    <x v="366"/>
    <x v="1"/>
    <s v="Brazil"/>
    <x v="2"/>
    <n v="40700"/>
    <s v="Revenues - Third Parties"/>
    <m/>
    <x v="8"/>
    <n v="2026"/>
    <n v="5"/>
    <s v="USD"/>
    <n v="-29.822023439999999"/>
    <n v="1"/>
    <n v="-29.822023439999999"/>
    <x v="6"/>
    <s v="Not Applicable"/>
    <m/>
  </r>
  <r>
    <x v="1"/>
    <x v="367"/>
    <x v="1"/>
    <s v="Brazil"/>
    <x v="2"/>
    <n v="40700"/>
    <s v="Revenues - Third Parties"/>
    <m/>
    <x v="8"/>
    <n v="2026"/>
    <n v="5"/>
    <s v="USD"/>
    <n v="-615.7743984"/>
    <n v="1"/>
    <n v="-615.7743984"/>
    <x v="6"/>
    <s v="Not Applicable"/>
    <m/>
  </r>
  <r>
    <x v="1"/>
    <x v="421"/>
    <x v="1"/>
    <s v="Brazil"/>
    <x v="2"/>
    <n v="40700"/>
    <s v="Revenues - Third Parties"/>
    <m/>
    <x v="8"/>
    <n v="2026"/>
    <n v="5"/>
    <s v="USD"/>
    <n v="-264.92871960000002"/>
    <n v="1"/>
    <n v="-264.92871960000002"/>
    <x v="6"/>
    <s v="Not Applicable"/>
    <m/>
  </r>
  <r>
    <x v="1"/>
    <x v="426"/>
    <x v="1"/>
    <s v="Brazil"/>
    <x v="2"/>
    <n v="40700"/>
    <s v="Revenues - Third Parties"/>
    <m/>
    <x v="8"/>
    <n v="2026"/>
    <n v="5"/>
    <s v="USD"/>
    <n v="-689.9309560800001"/>
    <n v="1"/>
    <n v="-689.9309560800001"/>
    <x v="6"/>
    <s v="Not Applicable"/>
    <m/>
  </r>
  <r>
    <x v="1"/>
    <x v="427"/>
    <x v="1"/>
    <s v="Brazil"/>
    <x v="2"/>
    <n v="40700"/>
    <s v="Revenues - Third Parties"/>
    <m/>
    <x v="8"/>
    <n v="2026"/>
    <n v="5"/>
    <s v="USD"/>
    <n v="-46.679698080000001"/>
    <n v="1"/>
    <n v="-46.679698080000001"/>
    <x v="6"/>
    <s v="Not Applicable"/>
    <m/>
  </r>
  <r>
    <x v="0"/>
    <x v="431"/>
    <x v="19"/>
    <s v="Brazil"/>
    <x v="2"/>
    <n v="40700"/>
    <s v="Revenues - Third Parties"/>
    <m/>
    <x v="8"/>
    <n v="2026"/>
    <n v="5"/>
    <s v="USD"/>
    <n v="-2637.2565698400003"/>
    <n v="1"/>
    <n v="-2637.2565698400003"/>
    <x v="6"/>
    <s v="Not Applicable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4">
  <r>
    <s v="OTH CUST"/>
    <s v="IMVT-1402-2801 (CAM)"/>
    <s v="IMVT Corporation"/>
    <s v="Peru"/>
    <x v="0"/>
    <n v="40700"/>
    <s v="Revenues - Third Parties"/>
    <m/>
    <s v="Project Management Fee"/>
    <n v="2026"/>
    <n v="5"/>
    <s v="USD"/>
    <n v="1696.88"/>
    <n v="1"/>
    <n v="1696.88"/>
    <x v="0"/>
    <m/>
    <m/>
    <m/>
    <m/>
    <m/>
    <m/>
    <m/>
    <m/>
    <m/>
    <m/>
  </r>
  <r>
    <s v="OTH CUST"/>
    <s v="IMVT-1402-2801 (CAM)"/>
    <s v="IMVT Corporation"/>
    <s v="Peru"/>
    <x v="0"/>
    <n v="40700"/>
    <s v="Revenues - Third Parties"/>
    <m/>
    <s v="Receipt fee Ancillaries (per Receipt_ID)"/>
    <n v="2026"/>
    <n v="5"/>
    <s v="USD"/>
    <n v="3989.88"/>
    <n v="1"/>
    <n v="3989.88"/>
    <x v="0"/>
    <m/>
    <m/>
    <m/>
    <m/>
    <m/>
    <m/>
    <m/>
    <m/>
    <m/>
    <m/>
  </r>
  <r>
    <s v="OTH CUST"/>
    <s v="IMVT-1402-2801 (CAM)"/>
    <s v="IMVT Corporation"/>
    <s v="Peru"/>
    <x v="0"/>
    <n v="40700"/>
    <s v="Revenues - Third Parties"/>
    <m/>
    <s v="Setup Fee"/>
    <n v="2026"/>
    <n v="5"/>
    <s v="USD"/>
    <n v="3534.95"/>
    <n v="1"/>
    <n v="3534.95"/>
    <x v="0"/>
    <m/>
    <m/>
    <m/>
    <m/>
    <m/>
    <m/>
    <m/>
    <m/>
    <m/>
    <m/>
  </r>
  <r>
    <s v="OTH CUST"/>
    <s v="IMVT-1402-2801 (CAM)"/>
    <s v="IMVT Corporation"/>
    <s v="Peru"/>
    <x v="1"/>
    <n v="40700"/>
    <s v="Revenues - Third Parties"/>
    <m/>
    <s v="Storage Ambient (per Pallet)"/>
    <n v="2026"/>
    <n v="5"/>
    <s v="USD"/>
    <n v="3622.7"/>
    <n v="1"/>
    <n v="3622.7"/>
    <x v="0"/>
    <m/>
    <m/>
    <m/>
    <m/>
    <m/>
    <m/>
    <m/>
    <m/>
    <m/>
    <m/>
  </r>
  <r>
    <s v="MERCK"/>
    <s v="Merck Receipt and Storage of CREDOS and TT4"/>
    <s v="Merck Sharp and Dohme LLC"/>
    <s v="Peru"/>
    <x v="1"/>
    <n v="40700"/>
    <s v="Revenues - Third Parties"/>
    <m/>
    <s v="Non-Drug Storage Ambient (per Pallet)"/>
    <n v="2026"/>
    <n v="5"/>
    <s v="USD"/>
    <n v="573.78"/>
    <n v="1"/>
    <n v="573.78"/>
    <x v="0"/>
    <m/>
    <m/>
    <m/>
    <m/>
    <m/>
    <m/>
    <m/>
    <m/>
    <m/>
    <m/>
  </r>
  <r>
    <s v="DAIICHI"/>
    <s v="DS8201-A-U305"/>
    <s v="Daiichi Sankyo Pharma Development"/>
    <s v="Peru"/>
    <x v="0"/>
    <n v="40700"/>
    <s v="Revenues - Third Parties"/>
    <m/>
    <s v="Project Management Fee"/>
    <n v="2026"/>
    <n v="5"/>
    <s v="USD"/>
    <n v="1200"/>
    <n v="1"/>
    <n v="1200"/>
    <x v="0"/>
    <m/>
    <m/>
    <m/>
    <m/>
    <m/>
    <m/>
    <m/>
    <m/>
    <m/>
    <m/>
  </r>
  <r>
    <s v="DAIICHI"/>
    <s v="DS8201-A-U305"/>
    <s v="Daiichi Sankyo Pharma Development"/>
    <s v="Peru"/>
    <x v="1"/>
    <n v="40700"/>
    <s v="Revenues - Third Parties"/>
    <m/>
    <s v="Storage of Returns (per Pallet)"/>
    <n v="2026"/>
    <n v="5"/>
    <s v="USD"/>
    <n v="326"/>
    <n v="1"/>
    <n v="326"/>
    <x v="0"/>
    <m/>
    <m/>
    <m/>
    <m/>
    <m/>
    <m/>
    <m/>
    <m/>
    <m/>
    <m/>
  </r>
  <r>
    <s v="DAIICHI"/>
    <s v="DS8201-A-U305"/>
    <s v="Daiichi Sankyo Pharma Development"/>
    <s v="Peru"/>
    <x v="1"/>
    <n v="40700"/>
    <s v="Revenues - Third Parties"/>
    <m/>
    <s v="Storage Refrigerated (per Shelf)"/>
    <n v="2026"/>
    <n v="5"/>
    <s v="USD"/>
    <n v="2100"/>
    <n v="1"/>
    <n v="2100"/>
    <x v="0"/>
    <m/>
    <m/>
    <m/>
    <m/>
    <m/>
    <m/>
    <m/>
    <m/>
    <m/>
    <m/>
  </r>
  <r>
    <s v="OTH CUST"/>
    <s v="SGNTV-003"/>
    <s v="Seattle Genetics Inc"/>
    <s v="Peru"/>
    <x v="0"/>
    <n v="40700"/>
    <s v="Revenues - Third Parties"/>
    <m/>
    <s v="Project Management Fee"/>
    <n v="2026"/>
    <n v="5"/>
    <s v="USD"/>
    <n v="1336.2438"/>
    <n v="1"/>
    <n v="1336.2438"/>
    <x v="0"/>
    <m/>
    <m/>
    <m/>
    <m/>
    <m/>
    <m/>
    <m/>
    <m/>
    <m/>
    <m/>
  </r>
  <r>
    <s v="OTH CUST"/>
    <s v="SGNTV-003"/>
    <s v="Seattle Genetics Inc"/>
    <s v="Peru"/>
    <x v="1"/>
    <n v="40700"/>
    <s v="Revenues - Third Parties"/>
    <m/>
    <s v="Storage Ambient (per Pallet)"/>
    <n v="2026"/>
    <n v="5"/>
    <s v="USD"/>
    <n v="222.70910000000001"/>
    <n v="1"/>
    <n v="222.70910000000001"/>
    <x v="0"/>
    <m/>
    <m/>
    <m/>
    <m/>
    <m/>
    <m/>
    <m/>
    <m/>
    <m/>
    <m/>
  </r>
  <r>
    <s v="OTH CUST"/>
    <s v="SGNTV-003"/>
    <s v="Seattle Genetics Inc"/>
    <s v="Peru"/>
    <x v="1"/>
    <n v="40700"/>
    <s v="Revenues - Third Parties"/>
    <m/>
    <s v="Storage of Returns (per Pallet)"/>
    <n v="2026"/>
    <n v="5"/>
    <s v="USD"/>
    <n v="167.0292"/>
    <n v="1"/>
    <n v="167.0292"/>
    <x v="0"/>
    <m/>
    <m/>
    <m/>
    <m/>
    <m/>
    <m/>
    <m/>
    <m/>
    <m/>
    <m/>
  </r>
  <r>
    <s v="OTH CUST"/>
    <s v="SGNTV-003"/>
    <s v="Seattle Genetics Inc"/>
    <s v="Peru"/>
    <x v="1"/>
    <n v="40700"/>
    <s v="Revenues - Third Parties"/>
    <m/>
    <s v="Storage Refrigerated (per Shelf)"/>
    <n v="2026"/>
    <n v="5"/>
    <s v="USD"/>
    <n v="668.11680000000001"/>
    <n v="1"/>
    <n v="668.11680000000001"/>
    <x v="0"/>
    <m/>
    <m/>
    <m/>
    <m/>
    <m/>
    <m/>
    <m/>
    <m/>
    <m/>
    <m/>
  </r>
  <r>
    <s v="ASTRAZENECA"/>
    <s v="D9180C00008"/>
    <s v="Astra Zeneca"/>
    <s v="Peru"/>
    <x v="0"/>
    <n v="40700"/>
    <s v="Revenues - Third Parties"/>
    <m/>
    <s v="Project Management Fee"/>
    <n v="2026"/>
    <n v="5"/>
    <s v="USD"/>
    <n v="402.36"/>
    <n v="1"/>
    <n v="402.36"/>
    <x v="0"/>
    <m/>
    <m/>
    <m/>
    <m/>
    <m/>
    <m/>
    <m/>
    <m/>
    <m/>
    <m/>
  </r>
  <r>
    <s v="ASTRAZENECA"/>
    <s v="D9180C00008"/>
    <s v="Astra Zeneca"/>
    <s v="Peru"/>
    <x v="1"/>
    <n v="40700"/>
    <s v="Revenues - Third Parties"/>
    <m/>
    <s v="Storage Refrigerated (per Pallet)"/>
    <n v="2026"/>
    <n v="5"/>
    <s v="USD"/>
    <n v="925.44"/>
    <n v="1"/>
    <n v="925.44"/>
    <x v="0"/>
    <m/>
    <m/>
    <m/>
    <m/>
    <m/>
    <m/>
    <m/>
    <m/>
    <m/>
    <m/>
  </r>
  <r>
    <s v="MERCK"/>
    <s v="MK-0616-015"/>
    <s v="Merck Sharp and Dohme LLC"/>
    <s v="Peru"/>
    <x v="2"/>
    <n v="40700"/>
    <s v="Revenues - Third Parties"/>
    <m/>
    <s v="Freight - Shipments"/>
    <n v="2026"/>
    <n v="5"/>
    <s v="USD"/>
    <n v="2798.3"/>
    <n v="1"/>
    <n v="2798.3"/>
    <x v="0"/>
    <n v="1"/>
    <m/>
    <m/>
    <m/>
    <m/>
    <m/>
    <m/>
    <m/>
    <m/>
    <m/>
  </r>
  <r>
    <s v="MERCK"/>
    <s v="MK-0616-015"/>
    <s v="Merck Sharp and Dohme LLC"/>
    <s v="Peru"/>
    <x v="0"/>
    <n v="40700"/>
    <s v="Revenues - Third Parties"/>
    <m/>
    <s v="Insulated shipper - Credo S22 - 12L (Leasing)"/>
    <n v="2026"/>
    <n v="5"/>
    <s v="USD"/>
    <n v="4261.92"/>
    <n v="1"/>
    <n v="4261.92"/>
    <x v="0"/>
    <n v="1"/>
    <m/>
    <m/>
    <m/>
    <m/>
    <m/>
    <m/>
    <m/>
    <m/>
    <m/>
  </r>
  <r>
    <s v="MERCK"/>
    <s v="MK-0616-015"/>
    <s v="Merck Sharp and Dohme LLC"/>
    <s v="Peru"/>
    <x v="0"/>
    <n v="40700"/>
    <s v="Revenues - Third Parties"/>
    <m/>
    <s v="Insulated shipper - Credo S22 - 28L (Leasing)"/>
    <n v="2026"/>
    <n v="5"/>
    <s v="USD"/>
    <n v="233.81"/>
    <n v="1"/>
    <n v="233.81"/>
    <x v="0"/>
    <n v="1"/>
    <m/>
    <m/>
    <m/>
    <m/>
    <m/>
    <m/>
    <m/>
    <m/>
    <m/>
  </r>
  <r>
    <s v="MERCK"/>
    <s v="MK-0616-015"/>
    <s v="Merck Sharp and Dohme LLC"/>
    <s v="Peru"/>
    <x v="0"/>
    <n v="40700"/>
    <s v="Revenues - Third Parties"/>
    <m/>
    <s v="Pick and Pack (Controlled Ambient)"/>
    <n v="2026"/>
    <n v="5"/>
    <s v="USD"/>
    <n v="3138.75"/>
    <n v="1"/>
    <n v="3138.75"/>
    <x v="0"/>
    <m/>
    <m/>
    <m/>
    <m/>
    <m/>
    <m/>
    <m/>
    <m/>
    <m/>
    <m/>
  </r>
  <r>
    <s v="MERCK"/>
    <s v="MK-0616-015"/>
    <s v="Merck Sharp and Dohme LLC"/>
    <s v="Peru"/>
    <x v="0"/>
    <n v="40700"/>
    <s v="Revenues - Third Parties"/>
    <m/>
    <s v="Project Management Fee"/>
    <n v="2026"/>
    <n v="5"/>
    <s v="USD"/>
    <n v="310.82"/>
    <n v="1"/>
    <n v="310.82"/>
    <x v="0"/>
    <m/>
    <m/>
    <m/>
    <m/>
    <m/>
    <m/>
    <m/>
    <m/>
    <m/>
    <m/>
  </r>
  <r>
    <s v="MERCK"/>
    <s v="MK-0616-015"/>
    <s v="Merck Sharp and Dohme LLC"/>
    <s v="Peru"/>
    <x v="1"/>
    <n v="40700"/>
    <s v="Revenues - Third Parties"/>
    <m/>
    <s v="Storage Ambient (per Pallet)"/>
    <n v="2026"/>
    <n v="5"/>
    <s v="USD"/>
    <n v="1043.01"/>
    <n v="1"/>
    <n v="1043.01"/>
    <x v="0"/>
    <m/>
    <m/>
    <m/>
    <m/>
    <m/>
    <m/>
    <m/>
    <m/>
    <m/>
    <m/>
  </r>
  <r>
    <s v="OTH CUST"/>
    <s v="SGNDV-001"/>
    <s v="Seattle Genetics Inc"/>
    <s v="Peru"/>
    <x v="2"/>
    <n v="40700"/>
    <s v="Revenues - Third Parties"/>
    <m/>
    <s v="Freight - Shipments"/>
    <n v="2026"/>
    <n v="5"/>
    <s v="USD"/>
    <n v="163.56"/>
    <n v="1"/>
    <n v="163.56"/>
    <x v="0"/>
    <n v="1"/>
    <m/>
    <m/>
    <m/>
    <m/>
    <m/>
    <m/>
    <m/>
    <m/>
    <m/>
  </r>
  <r>
    <s v="OTH CUST"/>
    <s v="SGNDV-001"/>
    <s v="Seattle Genetics Inc"/>
    <s v="Peru"/>
    <x v="0"/>
    <n v="40700"/>
    <s v="Revenues - Third Parties"/>
    <m/>
    <s v="Project Management Fee"/>
    <n v="2026"/>
    <n v="5"/>
    <s v="USD"/>
    <n v="1336.2438"/>
    <n v="1"/>
    <n v="1336.2438"/>
    <x v="0"/>
    <m/>
    <m/>
    <m/>
    <m/>
    <m/>
    <m/>
    <m/>
    <m/>
    <m/>
    <m/>
  </r>
  <r>
    <s v="OTH CUST"/>
    <s v="SGNDV-001"/>
    <s v="Seattle Genetics Inc"/>
    <s v="Peru"/>
    <x v="1"/>
    <n v="40700"/>
    <s v="Revenues - Third Parties"/>
    <m/>
    <s v="Storage Ambient (per Pallet)"/>
    <n v="2026"/>
    <n v="5"/>
    <s v="USD"/>
    <n v="1781.6728000000001"/>
    <n v="1"/>
    <n v="1781.6728000000001"/>
    <x v="0"/>
    <m/>
    <m/>
    <m/>
    <m/>
    <m/>
    <m/>
    <m/>
    <m/>
    <m/>
    <m/>
  </r>
  <r>
    <s v="OTH CUST"/>
    <s v="SGNDV-001"/>
    <s v="Seattle Genetics Inc"/>
    <s v="Peru"/>
    <x v="1"/>
    <n v="40700"/>
    <s v="Revenues - Third Parties"/>
    <m/>
    <s v="Storage Refrigerated (per Shelf)"/>
    <n v="2026"/>
    <n v="5"/>
    <s v="USD"/>
    <n v="2004.3504"/>
    <n v="1"/>
    <n v="2004.3504"/>
    <x v="0"/>
    <m/>
    <m/>
    <m/>
    <m/>
    <m/>
    <m/>
    <m/>
    <m/>
    <m/>
    <m/>
  </r>
  <r>
    <s v="MEDIMMUNE"/>
    <s v="D9180C00012"/>
    <s v="MedImmune Inc"/>
    <s v="Peru"/>
    <x v="0"/>
    <n v="40700"/>
    <s v="Revenues - Third Parties"/>
    <m/>
    <s v="Project Management Fee"/>
    <n v="2026"/>
    <n v="5"/>
    <s v="USD"/>
    <n v="353.25"/>
    <n v="1"/>
    <n v="353.25"/>
    <x v="0"/>
    <m/>
    <m/>
    <m/>
    <m/>
    <m/>
    <m/>
    <m/>
    <m/>
    <m/>
    <m/>
  </r>
  <r>
    <s v="MEDIMMUNE"/>
    <s v="D9180C00012"/>
    <s v="MedImmune Inc"/>
    <s v="Peru"/>
    <x v="1"/>
    <n v="40700"/>
    <s v="Revenues - Third Parties"/>
    <m/>
    <s v="Storage Refrigerated (per Pallet)"/>
    <n v="2026"/>
    <n v="5"/>
    <s v="USD"/>
    <n v="5687.43"/>
    <n v="1"/>
    <n v="5687.43"/>
    <x v="0"/>
    <m/>
    <m/>
    <m/>
    <m/>
    <m/>
    <m/>
    <m/>
    <m/>
    <m/>
    <m/>
  </r>
  <r>
    <s v="ASTRAZENECA"/>
    <s v="D5989C00001"/>
    <s v="Astra Zeneca"/>
    <s v="Peru"/>
    <x v="0"/>
    <n v="40700"/>
    <s v="Revenues - Third Parties"/>
    <m/>
    <s v="Configuration of Temperature Monitoring Device"/>
    <n v="2026"/>
    <n v="5"/>
    <s v="USD"/>
    <n v="198"/>
    <n v="1"/>
    <n v="198"/>
    <x v="0"/>
    <m/>
    <m/>
    <m/>
    <m/>
    <m/>
    <m/>
    <m/>
    <m/>
    <m/>
    <m/>
  </r>
  <r>
    <s v="ASTRAZENECA"/>
    <s v="D5989C00001"/>
    <s v="Astra Zeneca"/>
    <s v="Peru"/>
    <x v="2"/>
    <n v="40700"/>
    <s v="Revenues - Third Parties"/>
    <m/>
    <s v="Freight - Shipments"/>
    <n v="2026"/>
    <n v="5"/>
    <s v="USD"/>
    <n v="2834.28"/>
    <n v="1"/>
    <n v="2834.28"/>
    <x v="0"/>
    <n v="1"/>
    <m/>
    <m/>
    <m/>
    <m/>
    <m/>
    <m/>
    <m/>
    <m/>
    <m/>
  </r>
  <r>
    <s v="ASTRAZENECA"/>
    <s v="D5989C00001"/>
    <s v="Astra Zeneca"/>
    <s v="Peru"/>
    <x v="0"/>
    <n v="40700"/>
    <s v="Revenues - Third Parties"/>
    <m/>
    <s v="Pick and Pack (Ambient)"/>
    <n v="2026"/>
    <n v="5"/>
    <s v="USD"/>
    <n v="2201.98"/>
    <n v="1"/>
    <n v="2201.98"/>
    <x v="0"/>
    <m/>
    <m/>
    <m/>
    <m/>
    <m/>
    <m/>
    <m/>
    <m/>
    <m/>
    <m/>
  </r>
  <r>
    <s v="ASTRAZENECA"/>
    <s v="D5989C00001"/>
    <s v="Astra Zeneca"/>
    <s v="Peru"/>
    <x v="0"/>
    <n v="40700"/>
    <s v="Revenues - Third Parties"/>
    <m/>
    <s v="Project Management Fee"/>
    <n v="2026"/>
    <n v="5"/>
    <s v="USD"/>
    <n v="353.25"/>
    <n v="1"/>
    <n v="353.25"/>
    <x v="0"/>
    <m/>
    <m/>
    <m/>
    <m/>
    <m/>
    <m/>
    <m/>
    <m/>
    <m/>
    <m/>
  </r>
  <r>
    <s v="ASTRAZENECA"/>
    <s v="D5989C00001"/>
    <s v="Astra Zeneca"/>
    <s v="Peru"/>
    <x v="1"/>
    <n v="40700"/>
    <s v="Revenues - Third Parties"/>
    <m/>
    <s v="Storage Ambient (per Pallet)"/>
    <n v="2026"/>
    <n v="5"/>
    <s v="USD"/>
    <n v="7942.06"/>
    <n v="1"/>
    <n v="7942.06"/>
    <x v="0"/>
    <m/>
    <m/>
    <m/>
    <m/>
    <m/>
    <m/>
    <m/>
    <m/>
    <m/>
    <m/>
  </r>
  <r>
    <s v="MERCK"/>
    <s v="MK-2870-007"/>
    <s v="Merck Sharp and Dohme LLC"/>
    <s v="Peru"/>
    <x v="2"/>
    <n v="40700"/>
    <s v="Revenues - Third Parties"/>
    <m/>
    <s v="Freight - Shipments"/>
    <n v="2026"/>
    <n v="5"/>
    <s v="USD"/>
    <n v="2039.73"/>
    <n v="1"/>
    <n v="2039.73"/>
    <x v="0"/>
    <n v="1"/>
    <m/>
    <m/>
    <m/>
    <m/>
    <m/>
    <m/>
    <m/>
    <m/>
    <m/>
  </r>
  <r>
    <s v="MERCK"/>
    <s v="MK-2870-007"/>
    <s v="Merck Sharp and Dohme LLC"/>
    <s v="Peru"/>
    <x v="0"/>
    <n v="40700"/>
    <s v="Revenues - Third Parties"/>
    <m/>
    <s v="Insulated shipper - Credo S22 - 12L (Leasing)"/>
    <n v="2026"/>
    <n v="5"/>
    <s v="USD"/>
    <n v="532.74"/>
    <n v="1"/>
    <n v="532.74"/>
    <x v="0"/>
    <n v="1"/>
    <m/>
    <m/>
    <m/>
    <m/>
    <m/>
    <m/>
    <m/>
    <m/>
    <m/>
  </r>
  <r>
    <s v="MERCK"/>
    <s v="MK-2870-007"/>
    <s v="Merck Sharp and Dohme LLC"/>
    <s v="Peru"/>
    <x v="0"/>
    <n v="40700"/>
    <s v="Revenues - Third Parties"/>
    <m/>
    <s v="Insulated shipper - Credo S4 - 12L (Leasing)"/>
    <n v="2026"/>
    <n v="5"/>
    <s v="USD"/>
    <n v="510.72"/>
    <n v="1"/>
    <n v="510.72"/>
    <x v="0"/>
    <n v="1"/>
    <m/>
    <m/>
    <m/>
    <m/>
    <m/>
    <m/>
    <m/>
    <m/>
    <m/>
  </r>
  <r>
    <s v="MERCK"/>
    <s v="MK-2870-007"/>
    <s v="Merck Sharp and Dohme LLC"/>
    <s v="Peru"/>
    <x v="0"/>
    <n v="40700"/>
    <s v="Revenues - Third Parties"/>
    <m/>
    <s v="Pick and Pack (Controlled Ambient)"/>
    <n v="2026"/>
    <n v="5"/>
    <s v="USD"/>
    <n v="376.65"/>
    <n v="1"/>
    <n v="376.65"/>
    <x v="0"/>
    <m/>
    <m/>
    <m/>
    <m/>
    <m/>
    <m/>
    <m/>
    <m/>
    <m/>
    <m/>
  </r>
  <r>
    <s v="MERCK"/>
    <s v="MK-2870-007"/>
    <s v="Merck Sharp and Dohme LLC"/>
    <s v="Peru"/>
    <x v="0"/>
    <n v="40700"/>
    <s v="Revenues - Third Parties"/>
    <m/>
    <s v="Pick and Pack (Refrigerated)"/>
    <n v="2026"/>
    <n v="5"/>
    <s v="USD"/>
    <n v="451.95"/>
    <n v="1"/>
    <n v="451.95"/>
    <x v="0"/>
    <m/>
    <m/>
    <m/>
    <m/>
    <m/>
    <m/>
    <m/>
    <m/>
    <m/>
    <m/>
  </r>
  <r>
    <s v="MERCK"/>
    <s v="MK-2870-007"/>
    <s v="Merck Sharp and Dohme LLC"/>
    <s v="Peru"/>
    <x v="0"/>
    <n v="40700"/>
    <s v="Revenues - Third Parties"/>
    <m/>
    <s v="Project Management Fee"/>
    <n v="2026"/>
    <n v="5"/>
    <s v="USD"/>
    <n v="310.82"/>
    <n v="1"/>
    <n v="310.82"/>
    <x v="0"/>
    <m/>
    <m/>
    <m/>
    <m/>
    <m/>
    <m/>
    <m/>
    <m/>
    <m/>
    <m/>
  </r>
  <r>
    <s v="MERCK"/>
    <s v="MK-2870-007"/>
    <s v="Merck Sharp and Dohme LLC"/>
    <s v="Peru"/>
    <x v="1"/>
    <n v="40700"/>
    <s v="Revenues - Third Parties"/>
    <m/>
    <s v="Storage Ambient (per Pallet)"/>
    <n v="2026"/>
    <n v="5"/>
    <s v="USD"/>
    <n v="579.45000000000005"/>
    <n v="1"/>
    <n v="579.45000000000005"/>
    <x v="0"/>
    <m/>
    <m/>
    <m/>
    <m/>
    <m/>
    <m/>
    <m/>
    <m/>
    <m/>
    <m/>
  </r>
  <r>
    <s v="MERCK"/>
    <s v="MK-2870-007"/>
    <s v="Merck Sharp and Dohme LLC"/>
    <s v="Peru"/>
    <x v="1"/>
    <n v="40700"/>
    <s v="Revenues - Third Parties"/>
    <m/>
    <s v="Storage Refrigerated (per Shelf)"/>
    <n v="2026"/>
    <n v="5"/>
    <s v="USD"/>
    <n v="2085.84"/>
    <n v="1"/>
    <n v="2085.84"/>
    <x v="0"/>
    <m/>
    <m/>
    <m/>
    <m/>
    <m/>
    <m/>
    <m/>
    <m/>
    <m/>
    <m/>
  </r>
  <r>
    <s v="ASTRAZENECA"/>
    <s v="D6972C00002"/>
    <s v="Astra Zeneca"/>
    <s v="Peru"/>
    <x v="0"/>
    <n v="40700"/>
    <s v="Revenues - Third Parties"/>
    <m/>
    <s v="Configuration of Temperature Monitoring Device"/>
    <n v="2026"/>
    <n v="5"/>
    <s v="USD"/>
    <n v="45"/>
    <n v="1"/>
    <n v="45"/>
    <x v="0"/>
    <m/>
    <m/>
    <m/>
    <m/>
    <m/>
    <m/>
    <m/>
    <m/>
    <m/>
    <m/>
  </r>
  <r>
    <s v="ASTRAZENECA"/>
    <s v="D6972C00002"/>
    <s v="Astra Zeneca"/>
    <s v="Peru"/>
    <x v="2"/>
    <n v="40700"/>
    <s v="Revenues - Third Parties"/>
    <m/>
    <s v="Freight - Shipments"/>
    <n v="2026"/>
    <n v="5"/>
    <s v="USD"/>
    <n v="480.33"/>
    <n v="1"/>
    <n v="480.33"/>
    <x v="0"/>
    <n v="1"/>
    <m/>
    <m/>
    <m/>
    <m/>
    <m/>
    <m/>
    <m/>
    <m/>
    <m/>
  </r>
  <r>
    <s v="ASTRAZENECA"/>
    <s v="D6972C00002"/>
    <s v="Astra Zeneca"/>
    <s v="Peru"/>
    <x v="0"/>
    <n v="40700"/>
    <s v="Revenues - Third Parties"/>
    <m/>
    <s v="Pick and Pack (Ambient)"/>
    <n v="2026"/>
    <n v="5"/>
    <s v="USD"/>
    <n v="525.45000000000005"/>
    <n v="1"/>
    <n v="525.45000000000005"/>
    <x v="0"/>
    <m/>
    <m/>
    <m/>
    <m/>
    <m/>
    <m/>
    <m/>
    <m/>
    <m/>
    <m/>
  </r>
  <r>
    <s v="ASTRAZENECA"/>
    <s v="D6972C00002"/>
    <s v="Astra Zeneca"/>
    <s v="Peru"/>
    <x v="0"/>
    <n v="40700"/>
    <s v="Revenues - Third Parties"/>
    <m/>
    <s v="Project Management Fee"/>
    <n v="2026"/>
    <n v="5"/>
    <s v="USD"/>
    <n v="370.92"/>
    <n v="1"/>
    <n v="370.92"/>
    <x v="0"/>
    <m/>
    <m/>
    <m/>
    <m/>
    <m/>
    <m/>
    <m/>
    <m/>
    <m/>
    <m/>
  </r>
  <r>
    <s v="ASTRAZENECA"/>
    <s v="D6972C00002"/>
    <s v="Astra Zeneca"/>
    <s v="Peru"/>
    <x v="0"/>
    <n v="40700"/>
    <s v="Revenues - Third Parties"/>
    <m/>
    <s v="Receipt fee Ambient (per Receipt_ID)"/>
    <n v="2026"/>
    <n v="5"/>
    <s v="USD"/>
    <n v="1112.75"/>
    <n v="1"/>
    <n v="1112.75"/>
    <x v="0"/>
    <m/>
    <m/>
    <m/>
    <m/>
    <m/>
    <m/>
    <m/>
    <m/>
    <m/>
    <m/>
  </r>
  <r>
    <s v="ASTRAZENECA"/>
    <s v="D6972C00002"/>
    <s v="Astra Zeneca"/>
    <s v="Peru"/>
    <x v="1"/>
    <n v="40700"/>
    <s v="Revenues - Third Parties"/>
    <m/>
    <s v="Storage Ambient (per Pallet)"/>
    <n v="2026"/>
    <n v="5"/>
    <s v="USD"/>
    <n v="2349.1999999999998"/>
    <n v="1"/>
    <n v="2349.1999999999998"/>
    <x v="0"/>
    <m/>
    <m/>
    <m/>
    <m/>
    <m/>
    <m/>
    <m/>
    <m/>
    <m/>
    <m/>
  </r>
  <r>
    <s v="ASTRAZENECA"/>
    <s v="D6972C00003"/>
    <s v="Astra Zeneca"/>
    <s v="Peru"/>
    <x v="0"/>
    <n v="40700"/>
    <s v="Revenues - Third Parties"/>
    <m/>
    <s v="Configuration of Temperature Monitoring Device"/>
    <n v="2026"/>
    <n v="5"/>
    <s v="USD"/>
    <n v="36"/>
    <n v="1"/>
    <n v="36"/>
    <x v="0"/>
    <m/>
    <m/>
    <m/>
    <m/>
    <m/>
    <m/>
    <m/>
    <m/>
    <m/>
    <m/>
  </r>
  <r>
    <s v="ASTRAZENECA"/>
    <s v="D6972C00003"/>
    <s v="Astra Zeneca"/>
    <s v="Peru"/>
    <x v="2"/>
    <n v="40700"/>
    <s v="Revenues - Third Parties"/>
    <m/>
    <s v="Freight - Shipments"/>
    <n v="2026"/>
    <n v="5"/>
    <s v="USD"/>
    <n v="228.24"/>
    <n v="1"/>
    <n v="228.24"/>
    <x v="0"/>
    <n v="1"/>
    <m/>
    <m/>
    <m/>
    <m/>
    <m/>
    <m/>
    <m/>
    <m/>
    <m/>
  </r>
  <r>
    <s v="ASTRAZENECA"/>
    <s v="D6972C00003"/>
    <s v="Astra Zeneca"/>
    <s v="Peru"/>
    <x v="0"/>
    <n v="40700"/>
    <s v="Revenues - Third Parties"/>
    <m/>
    <s v="Pick and Pack (Ambient)"/>
    <n v="2026"/>
    <n v="5"/>
    <s v="USD"/>
    <n v="420.36"/>
    <n v="1"/>
    <n v="420.36"/>
    <x v="0"/>
    <m/>
    <m/>
    <m/>
    <m/>
    <m/>
    <m/>
    <m/>
    <m/>
    <m/>
    <m/>
  </r>
  <r>
    <s v="ASTRAZENECA"/>
    <s v="D6972C00003"/>
    <s v="Astra Zeneca"/>
    <s v="Peru"/>
    <x v="0"/>
    <n v="40700"/>
    <s v="Revenues - Third Parties"/>
    <m/>
    <s v="Project Management Fee"/>
    <n v="2026"/>
    <n v="5"/>
    <s v="USD"/>
    <n v="370.92"/>
    <n v="1"/>
    <n v="370.92"/>
    <x v="0"/>
    <m/>
    <m/>
    <m/>
    <m/>
    <m/>
    <m/>
    <m/>
    <m/>
    <m/>
    <m/>
  </r>
  <r>
    <s v="ASTRAZENECA"/>
    <s v="D6972C00003"/>
    <s v="Astra Zeneca"/>
    <s v="Peru"/>
    <x v="1"/>
    <n v="40700"/>
    <s v="Revenues - Third Parties"/>
    <m/>
    <s v="Storage Ambient (per Shelf)"/>
    <n v="2026"/>
    <n v="5"/>
    <s v="USD"/>
    <n v="3641.26"/>
    <n v="1"/>
    <n v="3641.26"/>
    <x v="0"/>
    <m/>
    <m/>
    <m/>
    <m/>
    <m/>
    <m/>
    <m/>
    <m/>
    <m/>
    <m/>
  </r>
  <r>
    <s v="OTH CUST"/>
    <s v="PR200-104"/>
    <s v="Prometheus Biosciences"/>
    <s v="Peru"/>
    <x v="0"/>
    <n v="40700"/>
    <s v="Revenues - Third Parties"/>
    <m/>
    <s v="Project Management Fee"/>
    <n v="2026"/>
    <n v="5"/>
    <s v="USD"/>
    <n v="310.82"/>
    <n v="1"/>
    <n v="310.82"/>
    <x v="0"/>
    <m/>
    <m/>
    <m/>
    <m/>
    <m/>
    <m/>
    <m/>
    <m/>
    <m/>
    <m/>
  </r>
  <r>
    <s v="OTH CUST"/>
    <s v="PR200-104"/>
    <s v="Prometheus Biosciences"/>
    <s v="Peru"/>
    <x v="1"/>
    <n v="40700"/>
    <s v="Revenues - Third Parties"/>
    <m/>
    <s v="Storage Refrigerated (per Pallet)"/>
    <n v="2026"/>
    <n v="5"/>
    <s v="USD"/>
    <n v="289.70999999999998"/>
    <n v="1"/>
    <n v="289.70999999999998"/>
    <x v="0"/>
    <m/>
    <m/>
    <m/>
    <m/>
    <m/>
    <m/>
    <m/>
    <m/>
    <m/>
    <m/>
  </r>
  <r>
    <s v="ASTRAZENECA"/>
    <s v="D9181C00002"/>
    <s v="Astra Zeneca"/>
    <s v="Peru"/>
    <x v="0"/>
    <n v="40700"/>
    <s v="Revenues - Third Parties"/>
    <m/>
    <s v="Configuration of Temperature Monitoring Device"/>
    <n v="2026"/>
    <n v="5"/>
    <s v="USD"/>
    <n v="36"/>
    <n v="1"/>
    <n v="36"/>
    <x v="0"/>
    <m/>
    <m/>
    <m/>
    <m/>
    <m/>
    <m/>
    <m/>
    <m/>
    <m/>
    <m/>
  </r>
  <r>
    <s v="ASTRAZENECA"/>
    <s v="D9181C00002"/>
    <s v="Astra Zeneca"/>
    <s v="Peru"/>
    <x v="2"/>
    <n v="40700"/>
    <s v="Revenues - Third Parties"/>
    <m/>
    <s v="Freight - Shipments"/>
    <n v="2026"/>
    <n v="5"/>
    <s v="USD"/>
    <n v="254.76"/>
    <n v="1"/>
    <n v="254.76"/>
    <x v="0"/>
    <n v="1"/>
    <m/>
    <m/>
    <m/>
    <m/>
    <m/>
    <m/>
    <m/>
    <m/>
    <m/>
  </r>
  <r>
    <s v="ASTRAZENECA"/>
    <s v="D9181C00002"/>
    <s v="Astra Zeneca"/>
    <s v="Peru"/>
    <x v="0"/>
    <n v="40700"/>
    <s v="Revenues - Third Parties"/>
    <m/>
    <s v="Insulated shipper - Credo S4 - 12L (Leasing)"/>
    <n v="2026"/>
    <n v="5"/>
    <s v="USD"/>
    <n v="466"/>
    <n v="1"/>
    <n v="466"/>
    <x v="0"/>
    <n v="1"/>
    <m/>
    <m/>
    <m/>
    <m/>
    <m/>
    <m/>
    <m/>
    <m/>
    <m/>
  </r>
  <r>
    <s v="ASTRAZENECA"/>
    <s v="D9181C00002"/>
    <s v="Astra Zeneca"/>
    <s v="Peru"/>
    <x v="0"/>
    <n v="40700"/>
    <s v="Revenues - Third Parties"/>
    <m/>
    <s v="Insulated shipper - Credo S4 - 28L (Leasing)"/>
    <n v="2026"/>
    <n v="5"/>
    <s v="USD"/>
    <n v="546"/>
    <n v="1"/>
    <n v="546"/>
    <x v="0"/>
    <n v="1"/>
    <m/>
    <m/>
    <m/>
    <m/>
    <m/>
    <m/>
    <m/>
    <m/>
    <m/>
  </r>
  <r>
    <s v="ASTRAZENECA"/>
    <s v="D9181C00002"/>
    <s v="Astra Zeneca"/>
    <s v="Peru"/>
    <x v="0"/>
    <n v="40700"/>
    <s v="Revenues - Third Parties"/>
    <m/>
    <s v="Pick and Pack (Refrigerated)"/>
    <n v="2026"/>
    <n v="5"/>
    <s v="USD"/>
    <n v="480"/>
    <n v="1"/>
    <n v="480"/>
    <x v="0"/>
    <m/>
    <m/>
    <m/>
    <m/>
    <m/>
    <m/>
    <m/>
    <m/>
    <m/>
    <m/>
  </r>
  <r>
    <s v="ASTRAZENECA"/>
    <s v="D9181C00002"/>
    <s v="Astra Zeneca"/>
    <s v="Peru"/>
    <x v="0"/>
    <n v="40700"/>
    <s v="Revenues - Third Parties"/>
    <m/>
    <s v="Project Management Fee"/>
    <n v="2026"/>
    <n v="5"/>
    <s v="USD"/>
    <n v="378.96"/>
    <n v="1"/>
    <n v="378.96"/>
    <x v="0"/>
    <m/>
    <m/>
    <m/>
    <m/>
    <m/>
    <m/>
    <m/>
    <m/>
    <m/>
    <m/>
  </r>
  <r>
    <s v="ASTRAZENECA"/>
    <s v="D9181C00002"/>
    <s v="Astra Zeneca"/>
    <s v="Peru"/>
    <x v="1"/>
    <n v="40700"/>
    <s v="Revenues - Third Parties"/>
    <m/>
    <s v="Storage Refrigerated (per Pallet)"/>
    <n v="2026"/>
    <n v="5"/>
    <s v="USD"/>
    <n v="3486.48"/>
    <n v="1"/>
    <n v="3486.48"/>
    <x v="0"/>
    <m/>
    <m/>
    <m/>
    <m/>
    <m/>
    <m/>
    <m/>
    <m/>
    <m/>
    <m/>
  </r>
  <r>
    <s v="OTH CUST"/>
    <s v="IMVT-1402-2801"/>
    <s v="IMVT Corporation"/>
    <s v="Peru"/>
    <x v="0"/>
    <n v="40700"/>
    <s v="Revenues - Third Parties"/>
    <m/>
    <s v="Project Management Fee"/>
    <n v="2026"/>
    <n v="5"/>
    <s v="USD"/>
    <n v="1631.62"/>
    <n v="1"/>
    <n v="1631.62"/>
    <x v="0"/>
    <m/>
    <m/>
    <m/>
    <m/>
    <m/>
    <m/>
    <m/>
    <m/>
    <m/>
    <m/>
  </r>
  <r>
    <s v="OTH CUST"/>
    <s v="IMVT-1402-2801"/>
    <s v="IMVT Corporation"/>
    <s v="Peru"/>
    <x v="0"/>
    <n v="40700"/>
    <s v="Revenues - Third Parties"/>
    <m/>
    <s v="Receipt fee Refrigerated (per Receipt_ID)"/>
    <n v="2026"/>
    <n v="5"/>
    <s v="USD"/>
    <n v="1918.22"/>
    <n v="1"/>
    <n v="1918.22"/>
    <x v="0"/>
    <m/>
    <m/>
    <m/>
    <m/>
    <m/>
    <m/>
    <m/>
    <m/>
    <m/>
    <m/>
  </r>
  <r>
    <s v="OTH CUST"/>
    <s v="IMVT-1402-2801"/>
    <s v="IMVT Corporation"/>
    <s v="Peru"/>
    <x v="0"/>
    <n v="40700"/>
    <s v="Revenues - Third Parties"/>
    <m/>
    <s v="Setup Fee"/>
    <n v="2026"/>
    <n v="5"/>
    <s v="USD"/>
    <n v="3398.99"/>
    <n v="1"/>
    <n v="3398.99"/>
    <x v="0"/>
    <m/>
    <m/>
    <m/>
    <m/>
    <m/>
    <m/>
    <m/>
    <m/>
    <m/>
    <m/>
  </r>
  <r>
    <s v="OTH CUST"/>
    <s v="IMVT-1402-2801"/>
    <s v="IMVT Corporation"/>
    <s v="Peru"/>
    <x v="1"/>
    <n v="40700"/>
    <s v="Revenues - Third Parties"/>
    <m/>
    <s v="Storage Refrigerated (per Shelf)"/>
    <n v="2026"/>
    <n v="5"/>
    <s v="USD"/>
    <n v="2451.1799999999998"/>
    <n v="1"/>
    <n v="2451.1799999999998"/>
    <x v="0"/>
    <m/>
    <m/>
    <m/>
    <m/>
    <m/>
    <m/>
    <m/>
    <m/>
    <m/>
    <m/>
  </r>
  <r>
    <s v="ASTRAZENECA"/>
    <s v="D6973C00001"/>
    <s v="Astra Zeneca"/>
    <s v="Peru"/>
    <x v="0"/>
    <n v="40700"/>
    <s v="Revenues - Third Parties"/>
    <m/>
    <s v="Configuration of Temperature Monitoring Device"/>
    <n v="2026"/>
    <n v="5"/>
    <s v="USD"/>
    <n v="63"/>
    <n v="1"/>
    <n v="63"/>
    <x v="0"/>
    <m/>
    <m/>
    <m/>
    <m/>
    <m/>
    <m/>
    <m/>
    <m/>
    <m/>
    <m/>
  </r>
  <r>
    <s v="ASTRAZENECA"/>
    <s v="D6973C00001"/>
    <s v="Astra Zeneca"/>
    <s v="Peru"/>
    <x v="2"/>
    <n v="40700"/>
    <s v="Revenues - Third Parties"/>
    <m/>
    <s v="Freight - Shipments"/>
    <n v="2026"/>
    <n v="5"/>
    <s v="USD"/>
    <n v="532.55999999999995"/>
    <n v="1"/>
    <n v="532.55999999999995"/>
    <x v="0"/>
    <n v="1"/>
    <m/>
    <m/>
    <m/>
    <m/>
    <m/>
    <m/>
    <m/>
    <m/>
    <m/>
  </r>
  <r>
    <s v="ASTRAZENECA"/>
    <s v="D6973C00001"/>
    <s v="Astra Zeneca"/>
    <s v="Peru"/>
    <x v="0"/>
    <n v="40700"/>
    <s v="Revenues - Third Parties"/>
    <m/>
    <s v="Pick and Pack (Ambient)"/>
    <n v="2026"/>
    <n v="5"/>
    <s v="USD"/>
    <n v="751.59"/>
    <n v="1"/>
    <n v="751.59"/>
    <x v="0"/>
    <m/>
    <m/>
    <m/>
    <m/>
    <m/>
    <m/>
    <m/>
    <m/>
    <m/>
    <m/>
  </r>
  <r>
    <s v="ASTRAZENECA"/>
    <s v="D6973C00001"/>
    <s v="Astra Zeneca"/>
    <s v="Peru"/>
    <x v="0"/>
    <n v="40700"/>
    <s v="Revenues - Third Parties"/>
    <m/>
    <s v="Project Management Fee"/>
    <n v="2026"/>
    <n v="5"/>
    <s v="USD"/>
    <n v="378.96"/>
    <n v="1"/>
    <n v="378.96"/>
    <x v="0"/>
    <m/>
    <m/>
    <m/>
    <m/>
    <m/>
    <m/>
    <m/>
    <m/>
    <m/>
    <m/>
  </r>
  <r>
    <s v="ASTRAZENECA"/>
    <s v="D6973C00001"/>
    <s v="Astra Zeneca"/>
    <s v="Peru"/>
    <x v="1"/>
    <n v="40700"/>
    <s v="Revenues - Third Parties"/>
    <m/>
    <s v="Storage Ambient (per Pallet)"/>
    <n v="2026"/>
    <n v="5"/>
    <s v="USD"/>
    <n v="3720"/>
    <n v="1"/>
    <n v="3720"/>
    <x v="0"/>
    <m/>
    <m/>
    <m/>
    <m/>
    <m/>
    <m/>
    <m/>
    <m/>
    <m/>
    <m/>
  </r>
  <r>
    <s v="OTH CUST"/>
    <s v="AVT16-GL-C01 (CAM)"/>
    <s v="PPD Development LP"/>
    <s v="Peru"/>
    <x v="0"/>
    <n v="40900"/>
    <s v="Revenues- IC"/>
    <m/>
    <s v="File Close Out and Archiving or File Return  (per Study)"/>
    <n v="2026"/>
    <n v="5"/>
    <s v="USD"/>
    <n v="749.2"/>
    <n v="1"/>
    <n v="749.2"/>
    <x v="0"/>
    <m/>
    <m/>
    <m/>
    <m/>
    <m/>
    <m/>
    <m/>
    <m/>
    <m/>
    <m/>
  </r>
  <r>
    <s v="OTH CUST"/>
    <s v="HLX22-GC-301"/>
    <s v="Shanghai Henlius Biotech Inc"/>
    <s v="Peru"/>
    <x v="2"/>
    <n v="40700"/>
    <s v="Revenues - Third Parties"/>
    <m/>
    <s v="Freight - Shipments"/>
    <n v="2026"/>
    <n v="5"/>
    <s v="USD"/>
    <n v="576.17999999999995"/>
    <n v="1"/>
    <n v="576.17999999999995"/>
    <x v="0"/>
    <n v="1"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Insulated shipper - Credo S4 - 28L (Leasing)"/>
    <n v="2026"/>
    <n v="5"/>
    <s v="USD"/>
    <n v="1326.28"/>
    <n v="1"/>
    <n v="1326.28"/>
    <x v="0"/>
    <n v="1"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Pick and Pack (Refrigerated)"/>
    <n v="2026"/>
    <n v="5"/>
    <s v="USD"/>
    <n v="823.6"/>
    <n v="1"/>
    <n v="823.6"/>
    <x v="0"/>
    <m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Pick and Pack Cancellation Fee (Post Pick &amp; Pack)"/>
    <n v="2026"/>
    <n v="5"/>
    <s v="USD"/>
    <n v="205.9"/>
    <n v="1"/>
    <n v="205.9"/>
    <x v="0"/>
    <m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Project Management Fee"/>
    <n v="2026"/>
    <n v="5"/>
    <s v="USD"/>
    <n v="1060.55"/>
    <n v="1"/>
    <n v="1060.55"/>
    <x v="0"/>
    <m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Receipt fee Refrigerated (per Receipt_ID)"/>
    <n v="2026"/>
    <n v="5"/>
    <s v="USD"/>
    <n v="4795.55"/>
    <n v="1"/>
    <n v="4795.55"/>
    <x v="0"/>
    <m/>
    <m/>
    <m/>
    <m/>
    <m/>
    <m/>
    <m/>
    <m/>
    <m/>
    <m/>
  </r>
  <r>
    <s v="OTH CUST"/>
    <s v="HLX22-GC-301"/>
    <s v="Shanghai Henlius Biotech Inc"/>
    <s v="Peru"/>
    <x v="1"/>
    <n v="40700"/>
    <s v="Revenues - Third Parties"/>
    <m/>
    <s v="Storage Refrigerated (per Shelf)"/>
    <n v="2026"/>
    <n v="5"/>
    <s v="USD"/>
    <n v="2920.94"/>
    <n v="1"/>
    <n v="2920.94"/>
    <x v="0"/>
    <m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Temperature Monitoring Device (Refrigerated)"/>
    <n v="2026"/>
    <n v="5"/>
    <s v="USD"/>
    <n v="331.56"/>
    <n v="1"/>
    <n v="331.56"/>
    <x v="0"/>
    <n v="1"/>
    <m/>
    <m/>
    <m/>
    <m/>
    <m/>
    <m/>
    <m/>
    <m/>
    <m/>
  </r>
  <r>
    <s v="ASTRAZENECA"/>
    <s v="D5241C00007"/>
    <s v="Astra Zeneca"/>
    <s v="Peru"/>
    <x v="0"/>
    <n v="40700"/>
    <s v="Revenues - Third Parties"/>
    <m/>
    <s v="Configuration of Temperature Monitoring Device"/>
    <n v="2026"/>
    <n v="5"/>
    <s v="USD"/>
    <n v="36"/>
    <n v="1"/>
    <n v="36"/>
    <x v="0"/>
    <m/>
    <m/>
    <m/>
    <m/>
    <m/>
    <m/>
    <m/>
    <m/>
    <m/>
    <m/>
  </r>
  <r>
    <s v="ASTRAZENECA"/>
    <s v="D5241C00007"/>
    <s v="Astra Zeneca"/>
    <s v="Peru"/>
    <x v="2"/>
    <n v="40700"/>
    <s v="Revenues - Third Parties"/>
    <m/>
    <s v="Freight - Shipments"/>
    <n v="2026"/>
    <n v="5"/>
    <s v="USD"/>
    <n v="516.96"/>
    <n v="1"/>
    <n v="516.96"/>
    <x v="0"/>
    <n v="1"/>
    <m/>
    <m/>
    <m/>
    <m/>
    <m/>
    <m/>
    <m/>
    <m/>
    <m/>
  </r>
  <r>
    <s v="ASTRAZENECA"/>
    <s v="D5241C00007"/>
    <s v="Astra Zeneca"/>
    <s v="Peru"/>
    <x v="0"/>
    <n v="40700"/>
    <s v="Revenues - Third Parties"/>
    <m/>
    <s v="Insulated shipper - Credo S4 - 12L (Leasing)"/>
    <n v="2026"/>
    <n v="5"/>
    <s v="USD"/>
    <n v="466"/>
    <n v="1"/>
    <n v="466"/>
    <x v="0"/>
    <n v="1"/>
    <m/>
    <m/>
    <m/>
    <m/>
    <m/>
    <m/>
    <m/>
    <m/>
    <m/>
  </r>
  <r>
    <s v="ASTRAZENECA"/>
    <s v="D5241C00007"/>
    <s v="Astra Zeneca"/>
    <s v="Peru"/>
    <x v="0"/>
    <n v="40700"/>
    <s v="Revenues - Third Parties"/>
    <m/>
    <s v="Insulated shipper - Credo S4 - 28L (Leasing)"/>
    <n v="2026"/>
    <n v="5"/>
    <s v="USD"/>
    <n v="546"/>
    <n v="1"/>
    <n v="546"/>
    <x v="0"/>
    <n v="1"/>
    <m/>
    <m/>
    <m/>
    <m/>
    <m/>
    <m/>
    <m/>
    <m/>
    <m/>
  </r>
  <r>
    <s v="ASTRAZENECA"/>
    <s v="D5241C00007"/>
    <s v="Astra Zeneca"/>
    <s v="Peru"/>
    <x v="0"/>
    <n v="40700"/>
    <s v="Revenues - Third Parties"/>
    <m/>
    <s v="Pick and Pack (Refrigerated)"/>
    <n v="2026"/>
    <n v="5"/>
    <s v="USD"/>
    <n v="360"/>
    <n v="1"/>
    <n v="360"/>
    <x v="0"/>
    <m/>
    <m/>
    <m/>
    <m/>
    <m/>
    <m/>
    <m/>
    <m/>
    <m/>
    <m/>
  </r>
  <r>
    <s v="ASTRAZENECA"/>
    <s v="D5241C00007"/>
    <s v="Astra Zeneca"/>
    <s v="Peru"/>
    <x v="0"/>
    <n v="40700"/>
    <s v="Revenues - Third Parties"/>
    <m/>
    <s v="Project Management Fee"/>
    <n v="2026"/>
    <n v="5"/>
    <s v="USD"/>
    <n v="378.96"/>
    <n v="1"/>
    <n v="378.96"/>
    <x v="0"/>
    <m/>
    <m/>
    <m/>
    <m/>
    <m/>
    <m/>
    <m/>
    <m/>
    <m/>
    <m/>
  </r>
  <r>
    <s v="ASTRAZENECA"/>
    <s v="D5241C00007"/>
    <s v="Astra Zeneca"/>
    <s v="Peru"/>
    <x v="1"/>
    <n v="40700"/>
    <s v="Revenues - Third Parties"/>
    <m/>
    <s v="Storage Refrigerated (per Pallet)"/>
    <n v="2026"/>
    <n v="5"/>
    <s v="USD"/>
    <n v="3195.94"/>
    <n v="1"/>
    <n v="3195.94"/>
    <x v="0"/>
    <m/>
    <m/>
    <m/>
    <m/>
    <m/>
    <m/>
    <m/>
    <m/>
    <m/>
    <m/>
  </r>
  <r>
    <s v="ALNYLAM"/>
    <s v="ALN-TTRSC02-003"/>
    <s v="Alnylam Pharmaceuticals"/>
    <s v="Peru"/>
    <x v="0"/>
    <n v="40700"/>
    <s v="Revenues - Third Parties"/>
    <m/>
    <s v="Project Management Fee"/>
    <n v="2026"/>
    <n v="5"/>
    <s v="USD"/>
    <n v="1197"/>
    <n v="1"/>
    <n v="1197"/>
    <x v="0"/>
    <m/>
    <m/>
    <m/>
    <m/>
    <m/>
    <m/>
    <m/>
    <m/>
    <m/>
    <m/>
  </r>
  <r>
    <s v="ALNYLAM"/>
    <s v="ALN-TTRSC02-003"/>
    <s v="Alnylam Pharmaceuticals"/>
    <s v="Peru"/>
    <x v="1"/>
    <n v="40700"/>
    <s v="Revenues - Third Parties"/>
    <m/>
    <s v="Storage of Returns (per Pallet)"/>
    <n v="2026"/>
    <n v="5"/>
    <s v="USD"/>
    <n v="163"/>
    <n v="1"/>
    <n v="163"/>
    <x v="0"/>
    <m/>
    <m/>
    <m/>
    <m/>
    <m/>
    <m/>
    <m/>
    <m/>
    <m/>
    <m/>
  </r>
  <r>
    <s v="ALNYLAM"/>
    <s v="ALN-TTRSC02-003"/>
    <s v="Alnylam Pharmaceuticals"/>
    <s v="Peru"/>
    <x v="1"/>
    <n v="40700"/>
    <s v="Revenues - Third Parties"/>
    <m/>
    <s v="Storage Refrigerated (per Shelf)"/>
    <n v="2026"/>
    <n v="5"/>
    <s v="USD"/>
    <n v="299.25"/>
    <n v="1"/>
    <n v="299.25"/>
    <x v="0"/>
    <m/>
    <m/>
    <m/>
    <m/>
    <m/>
    <m/>
    <m/>
    <m/>
    <m/>
    <m/>
  </r>
  <r>
    <s v="BAYER"/>
    <s v="BAY 1841788-20321"/>
    <s v="Bayer AG"/>
    <s v="Peru"/>
    <x v="2"/>
    <n v="40700"/>
    <s v="Revenues - Third Parties"/>
    <m/>
    <s v="Freight - Shipments"/>
    <n v="2026"/>
    <n v="5"/>
    <s v="USD"/>
    <n v="127.38"/>
    <n v="1"/>
    <n v="127.38"/>
    <x v="0"/>
    <n v="1"/>
    <m/>
    <m/>
    <m/>
    <m/>
    <m/>
    <m/>
    <m/>
    <m/>
    <m/>
  </r>
  <r>
    <s v="BAYER"/>
    <s v="BAY 1841788-20321"/>
    <s v="Bayer AG"/>
    <s v="Peru"/>
    <x v="0"/>
    <n v="40700"/>
    <s v="Revenues - Third Parties"/>
    <m/>
    <s v="Project Management Fee"/>
    <n v="2026"/>
    <n v="5"/>
    <s v="USD"/>
    <n v="443.23"/>
    <n v="1"/>
    <n v="443.23"/>
    <x v="0"/>
    <m/>
    <m/>
    <m/>
    <m/>
    <m/>
    <m/>
    <m/>
    <m/>
    <m/>
    <m/>
  </r>
  <r>
    <s v="BAYER"/>
    <s v="BAY 1841788-20321"/>
    <s v="Bayer AG"/>
    <s v="Peru"/>
    <x v="1"/>
    <n v="40700"/>
    <s v="Revenues - Third Parties"/>
    <m/>
    <s v="Storage Ambient (per Pallet)"/>
    <n v="2026"/>
    <n v="5"/>
    <s v="USD"/>
    <n v="387.18"/>
    <n v="1"/>
    <n v="387.18"/>
    <x v="0"/>
    <m/>
    <m/>
    <m/>
    <m/>
    <m/>
    <m/>
    <m/>
    <m/>
    <m/>
    <m/>
  </r>
  <r>
    <s v="BAYER"/>
    <s v="BAY 1841788 21140"/>
    <s v="Bayer AG"/>
    <s v="Peru"/>
    <x v="0"/>
    <n v="40700"/>
    <s v="Revenues - Third Parties"/>
    <m/>
    <s v="Project Management Fee"/>
    <n v="2026"/>
    <n v="5"/>
    <s v="USD"/>
    <n v="443.23"/>
    <n v="1"/>
    <n v="443.23"/>
    <x v="0"/>
    <m/>
    <m/>
    <m/>
    <m/>
    <m/>
    <m/>
    <m/>
    <m/>
    <m/>
    <m/>
  </r>
  <r>
    <s v="BAYER"/>
    <s v="BAY 1841788 21140"/>
    <s v="Bayer AG"/>
    <s v="Peru"/>
    <x v="1"/>
    <n v="40700"/>
    <s v="Revenues - Third Parties"/>
    <m/>
    <s v="Storage Ambient (per Pallet)"/>
    <n v="2026"/>
    <n v="5"/>
    <s v="USD"/>
    <n v="258.12"/>
    <n v="1"/>
    <n v="258.12"/>
    <x v="0"/>
    <m/>
    <m/>
    <m/>
    <m/>
    <m/>
    <m/>
    <m/>
    <m/>
    <m/>
    <m/>
  </r>
  <r>
    <s v="OTH CUST"/>
    <s v="ARGX-113-2007"/>
    <s v="Argenx BVBA"/>
    <s v="Peru"/>
    <x v="2"/>
    <n v="40700"/>
    <s v="Revenues - Third Parties"/>
    <m/>
    <s v="Freight - Returns"/>
    <n v="2026"/>
    <n v="5"/>
    <s v="USD"/>
    <n v="75.900563199999993"/>
    <n v="1"/>
    <n v="75.900563199999993"/>
    <x v="0"/>
    <n v="1"/>
    <m/>
    <m/>
    <m/>
    <m/>
    <m/>
    <m/>
    <m/>
    <m/>
    <m/>
  </r>
  <r>
    <s v="OTH CUST"/>
    <s v="ARGX-113-2007"/>
    <s v="Argenx BVBA"/>
    <s v="Peru"/>
    <x v="2"/>
    <n v="40700"/>
    <s v="Revenues - Third Parties"/>
    <m/>
    <s v="Freight - Shipments"/>
    <n v="2026"/>
    <n v="5"/>
    <s v="USD"/>
    <n v="202.97792240000001"/>
    <n v="1"/>
    <n v="202.97792240000001"/>
    <x v="0"/>
    <n v="1"/>
    <m/>
    <m/>
    <m/>
    <m/>
    <m/>
    <m/>
    <m/>
    <m/>
    <m/>
  </r>
  <r>
    <s v="OTH CUST"/>
    <s v="ARGX-113-2007"/>
    <s v="Argenx BVBA"/>
    <s v="Peru"/>
    <x v="0"/>
    <n v="40700"/>
    <s v="Revenues - Third Parties"/>
    <m/>
    <s v="Project Management Fee"/>
    <n v="2026"/>
    <n v="5"/>
    <s v="USD"/>
    <n v="1330.1620437600002"/>
    <n v="1"/>
    <n v="1330.1620437600002"/>
    <x v="0"/>
    <m/>
    <m/>
    <m/>
    <m/>
    <m/>
    <m/>
    <m/>
    <m/>
    <m/>
    <m/>
  </r>
  <r>
    <s v="OTH CUST"/>
    <s v="ARGX-113-2007"/>
    <s v="Argenx BVBA"/>
    <s v="Peru"/>
    <x v="3"/>
    <n v="40700"/>
    <s v="Revenues - Third Parties"/>
    <m/>
    <s v="Reconciliation of Returns (per Hour)"/>
    <n v="2026"/>
    <n v="5"/>
    <s v="USD"/>
    <n v="89.163298620000006"/>
    <n v="1"/>
    <n v="89.163298620000006"/>
    <x v="0"/>
    <m/>
    <m/>
    <m/>
    <m/>
    <m/>
    <m/>
    <m/>
    <m/>
    <m/>
    <m/>
  </r>
  <r>
    <s v="OTH CUST"/>
    <s v="ARGX-113-2007"/>
    <s v="Argenx BVBA"/>
    <s v="Peru"/>
    <x v="3"/>
    <n v="40700"/>
    <s v="Revenues - Third Parties"/>
    <m/>
    <s v="Returns Receipt (per Receipt)"/>
    <n v="2026"/>
    <n v="5"/>
    <s v="USD"/>
    <n v="222.37719966"/>
    <n v="1"/>
    <n v="222.37719966"/>
    <x v="0"/>
    <m/>
    <m/>
    <m/>
    <m/>
    <m/>
    <m/>
    <m/>
    <m/>
    <m/>
    <m/>
  </r>
  <r>
    <s v="OTH CUST"/>
    <s v="ARGX-113-2007"/>
    <s v="Argenx BVBA"/>
    <s v="Peru"/>
    <x v="1"/>
    <n v="40700"/>
    <s v="Revenues - Third Parties"/>
    <m/>
    <s v="Storage of Returns (per Pallet)"/>
    <n v="2026"/>
    <n v="5"/>
    <s v="USD"/>
    <n v="501.12949589999999"/>
    <n v="1"/>
    <n v="501.12949589999999"/>
    <x v="0"/>
    <m/>
    <m/>
    <m/>
    <m/>
    <m/>
    <m/>
    <m/>
    <m/>
    <m/>
    <m/>
  </r>
  <r>
    <s v="OTH CUST"/>
    <s v="ARGX-113-2007"/>
    <s v="Argenx BVBA"/>
    <s v="Peru"/>
    <x v="1"/>
    <n v="40700"/>
    <s v="Revenues - Third Parties"/>
    <m/>
    <s v="Storage Refrigerated (per Shelf)"/>
    <n v="2026"/>
    <n v="5"/>
    <s v="USD"/>
    <n v="1332.2231366400001"/>
    <n v="1"/>
    <n v="1332.2231366400001"/>
    <x v="0"/>
    <m/>
    <m/>
    <m/>
    <m/>
    <m/>
    <m/>
    <m/>
    <m/>
    <m/>
    <m/>
  </r>
  <r>
    <s v="OTH CUST"/>
    <s v="ID-064A302"/>
    <s v="Viatris Innovation GmbH"/>
    <s v="Peru"/>
    <x v="2"/>
    <n v="40700"/>
    <s v="Revenues - Third Parties"/>
    <m/>
    <s v="Freight - Shipments"/>
    <n v="2026"/>
    <n v="5"/>
    <s v="USD"/>
    <n v="867.0031335000001"/>
    <n v="1"/>
    <n v="867.0031335000001"/>
    <x v="0"/>
    <n v="1"/>
    <m/>
    <m/>
    <m/>
    <m/>
    <m/>
    <m/>
    <m/>
    <m/>
    <m/>
  </r>
  <r>
    <s v="OTH CUST"/>
    <s v="ID-064A302"/>
    <s v="Viatris Innovation GmbH"/>
    <s v="Peru"/>
    <x v="0"/>
    <n v="40700"/>
    <s v="Revenues - Third Parties"/>
    <m/>
    <s v="Insulated shipper - Credo S22 - 12L (Leasing)"/>
    <n v="2026"/>
    <n v="5"/>
    <s v="USD"/>
    <n v="340.95255950000006"/>
    <n v="1"/>
    <n v="340.95255950000006"/>
    <x v="0"/>
    <n v="1"/>
    <m/>
    <m/>
    <m/>
    <m/>
    <m/>
    <m/>
    <m/>
    <m/>
    <m/>
  </r>
  <r>
    <s v="OTH CUST"/>
    <s v="ID-064A302"/>
    <s v="Viatris Innovation GmbH"/>
    <s v="Peru"/>
    <x v="0"/>
    <n v="40700"/>
    <s v="Revenues - Third Parties"/>
    <m/>
    <s v="Pick and Pack (Controlled Ambient)"/>
    <n v="2026"/>
    <n v="5"/>
    <s v="USD"/>
    <n v="380.43315800000005"/>
    <n v="1"/>
    <n v="380.43315800000005"/>
    <x v="0"/>
    <m/>
    <m/>
    <m/>
    <m/>
    <m/>
    <m/>
    <m/>
    <m/>
    <m/>
    <m/>
  </r>
  <r>
    <s v="OTH CUST"/>
    <s v="ID-064A302"/>
    <s v="Viatris Innovation GmbH"/>
    <s v="Peru"/>
    <x v="0"/>
    <n v="40700"/>
    <s v="Revenues - Third Parties"/>
    <m/>
    <s v="Project Management Fee"/>
    <n v="2026"/>
    <n v="5"/>
    <s v="USD"/>
    <n v="1899.2427195000002"/>
    <n v="1"/>
    <n v="1899.2427195000002"/>
    <x v="0"/>
    <m/>
    <m/>
    <m/>
    <m/>
    <m/>
    <m/>
    <m/>
    <m/>
    <m/>
    <m/>
  </r>
  <r>
    <s v="OTH CUST"/>
    <s v="ID-064A302"/>
    <s v="Viatris Innovation GmbH"/>
    <s v="Peru"/>
    <x v="1"/>
    <n v="40700"/>
    <s v="Revenues - Third Parties"/>
    <m/>
    <s v="Storage Ambient (per Pallet)"/>
    <n v="2026"/>
    <n v="5"/>
    <s v="USD"/>
    <n v="755.02017499999999"/>
    <n v="1"/>
    <n v="755.02017499999999"/>
    <x v="0"/>
    <m/>
    <m/>
    <m/>
    <m/>
    <m/>
    <m/>
    <m/>
    <m/>
    <m/>
    <m/>
  </r>
  <r>
    <s v="OTH CUST"/>
    <s v="ID-064A302"/>
    <s v="Viatris Innovation GmbH"/>
    <s v="Peru"/>
    <x v="0"/>
    <n v="40700"/>
    <s v="Revenues - Third Parties"/>
    <m/>
    <s v="Temperature Monitoring Device (Ambient)"/>
    <n v="2026"/>
    <n v="5"/>
    <s v="USD"/>
    <n v="148.43837050000002"/>
    <n v="1"/>
    <n v="148.43837050000002"/>
    <x v="0"/>
    <n v="1"/>
    <m/>
    <m/>
    <m/>
    <m/>
    <m/>
    <m/>
    <m/>
    <m/>
    <m/>
  </r>
  <r>
    <s v="OTH CUST"/>
    <s v="STAR-221"/>
    <s v="Arcus Biosciences Inc"/>
    <s v="Peru"/>
    <x v="2"/>
    <n v="40700"/>
    <s v="Revenues - Third Parties"/>
    <m/>
    <s v="Freight - Shipments"/>
    <n v="2026"/>
    <n v="5"/>
    <s v="USD"/>
    <n v="81.78"/>
    <n v="1"/>
    <n v="81.78"/>
    <x v="0"/>
    <n v="1"/>
    <m/>
    <m/>
    <m/>
    <m/>
    <m/>
    <m/>
    <m/>
    <m/>
    <m/>
  </r>
  <r>
    <s v="OTH CUST"/>
    <s v="STAR-221"/>
    <s v="Arcus Biosciences Inc"/>
    <s v="Peru"/>
    <x v="1"/>
    <n v="40700"/>
    <s v="Revenues - Third Parties"/>
    <m/>
    <s v="Non-Drug Storage Refrigerated (per Shelf)"/>
    <n v="2026"/>
    <n v="5"/>
    <s v="USD"/>
    <n v="1111.6500000000001"/>
    <n v="1"/>
    <n v="1111.6500000000001"/>
    <x v="0"/>
    <m/>
    <m/>
    <m/>
    <m/>
    <m/>
    <m/>
    <m/>
    <m/>
    <m/>
    <m/>
  </r>
  <r>
    <s v="OTH CUST"/>
    <s v="STAR-221"/>
    <s v="Arcus Biosciences Inc"/>
    <s v="Peru"/>
    <x v="0"/>
    <n v="40700"/>
    <s v="Revenues - Third Parties"/>
    <m/>
    <s v="Pick and Pack Cancellation Fee (Pre Pick &amp; Pack)"/>
    <n v="2026"/>
    <n v="5"/>
    <s v="USD"/>
    <n v="248.56"/>
    <n v="1"/>
    <n v="248.56"/>
    <x v="0"/>
    <m/>
    <m/>
    <m/>
    <m/>
    <m/>
    <m/>
    <m/>
    <m/>
    <m/>
    <m/>
  </r>
  <r>
    <s v="OTH CUST"/>
    <s v="STAR-221"/>
    <s v="Arcus Biosciences Inc"/>
    <s v="Peru"/>
    <x v="0"/>
    <n v="40700"/>
    <s v="Revenues - Third Parties"/>
    <m/>
    <s v="Project Management Fee"/>
    <n v="2026"/>
    <n v="5"/>
    <s v="USD"/>
    <n v="1479.92"/>
    <n v="1"/>
    <n v="1479.92"/>
    <x v="0"/>
    <m/>
    <m/>
    <m/>
    <m/>
    <m/>
    <m/>
    <m/>
    <m/>
    <m/>
    <m/>
  </r>
  <r>
    <s v="OTH CUST"/>
    <s v="STAR-221"/>
    <s v="Arcus Biosciences Inc"/>
    <s v="Peru"/>
    <x v="1"/>
    <n v="40700"/>
    <s v="Revenues - Third Parties"/>
    <m/>
    <s v="Storage of Returns (per Pallet)"/>
    <n v="2026"/>
    <n v="5"/>
    <s v="USD"/>
    <n v="185.85"/>
    <n v="1"/>
    <n v="185.85"/>
    <x v="0"/>
    <m/>
    <m/>
    <m/>
    <m/>
    <m/>
    <m/>
    <m/>
    <m/>
    <m/>
    <m/>
  </r>
  <r>
    <s v="OTH CUST"/>
    <s v="GLPG3667-CL-215"/>
    <s v="Galapagos NV"/>
    <s v="Peru"/>
    <x v="2"/>
    <n v="40700"/>
    <s v="Revenues - Third Parties"/>
    <m/>
    <s v="Freight - Returns"/>
    <n v="2026"/>
    <n v="5"/>
    <s v="USD"/>
    <n v="400.00858700000003"/>
    <n v="1"/>
    <n v="400.00858700000003"/>
    <x v="0"/>
    <n v="1"/>
    <m/>
    <m/>
    <m/>
    <m/>
    <m/>
    <m/>
    <m/>
    <m/>
    <m/>
  </r>
  <r>
    <s v="OTH CUST"/>
    <s v="GLPG3667-CL-215"/>
    <s v="Galapagos NV"/>
    <s v="Peru"/>
    <x v="0"/>
    <n v="40700"/>
    <s v="Revenues - Third Parties"/>
    <m/>
    <s v="Project Management Fee"/>
    <n v="2026"/>
    <n v="5"/>
    <s v="USD"/>
    <n v="1851.9457"/>
    <n v="1"/>
    <n v="1851.9457"/>
    <x v="0"/>
    <m/>
    <m/>
    <m/>
    <m/>
    <m/>
    <m/>
    <m/>
    <m/>
    <m/>
    <m/>
  </r>
  <r>
    <s v="OTH CUST"/>
    <s v="GLPG3667-CL-215"/>
    <s v="Galapagos NV"/>
    <s v="Peru"/>
    <x v="1"/>
    <n v="40700"/>
    <s v="Revenues - Third Parties"/>
    <m/>
    <s v="Storage Ambient (per Pallet)"/>
    <n v="2026"/>
    <n v="5"/>
    <s v="USD"/>
    <n v="5889.7715360000002"/>
    <n v="1"/>
    <n v="5889.7715360000002"/>
    <x v="0"/>
    <m/>
    <m/>
    <m/>
    <m/>
    <m/>
    <m/>
    <m/>
    <m/>
    <m/>
    <m/>
  </r>
  <r>
    <s v="OTH CUST"/>
    <s v="GLPG3667-CL-215"/>
    <s v="Galapagos NV"/>
    <s v="Peru"/>
    <x v="1"/>
    <n v="40700"/>
    <s v="Revenues - Third Parties"/>
    <m/>
    <s v="Storage of Returns (per Pallet)"/>
    <n v="2026"/>
    <n v="5"/>
    <s v="USD"/>
    <n v="996.98941760000002"/>
    <n v="1"/>
    <n v="996.98941760000002"/>
    <x v="0"/>
    <m/>
    <m/>
    <m/>
    <m/>
    <m/>
    <m/>
    <m/>
    <m/>
    <m/>
    <m/>
  </r>
  <r>
    <s v="OTH CUST"/>
    <s v="ARGX-113-2011 (CAM)"/>
    <s v="Argenx BVBA"/>
    <s v="Peru"/>
    <x v="2"/>
    <n v="40700"/>
    <s v="Revenues - Third Parties"/>
    <m/>
    <s v="Freight - Shipments"/>
    <n v="2026"/>
    <n v="5"/>
    <s v="USD"/>
    <n v="314.71392700000001"/>
    <n v="1"/>
    <n v="314.71392700000001"/>
    <x v="0"/>
    <n v="1"/>
    <m/>
    <m/>
    <m/>
    <m/>
    <m/>
    <m/>
    <m/>
    <m/>
    <m/>
  </r>
  <r>
    <s v="OTH CUST"/>
    <s v="ARGX-113-2011 (CAM)"/>
    <s v="Argenx BVBA"/>
    <s v="Peru"/>
    <x v="1"/>
    <n v="40700"/>
    <s v="Revenues - Third Parties"/>
    <m/>
    <s v="Non-Drug Storage Ambient (per Pallet)"/>
    <n v="2026"/>
    <n v="5"/>
    <s v="USD"/>
    <n v="1142.18196048"/>
    <n v="1"/>
    <n v="1142.18196048"/>
    <x v="0"/>
    <m/>
    <m/>
    <m/>
    <m/>
    <m/>
    <m/>
    <m/>
    <m/>
    <m/>
    <m/>
  </r>
  <r>
    <s v="OTH CUST"/>
    <s v="ARGX-113-2011 (CAM)"/>
    <s v="Argenx BVBA"/>
    <s v="Peru"/>
    <x v="0"/>
    <n v="40700"/>
    <s v="Revenues - Third Parties"/>
    <m/>
    <s v="Pick and Pack (Ambient)"/>
    <n v="2026"/>
    <n v="5"/>
    <s v="USD"/>
    <n v="299.38425660000001"/>
    <n v="1"/>
    <n v="299.38425660000001"/>
    <x v="0"/>
    <m/>
    <m/>
    <m/>
    <m/>
    <m/>
    <m/>
    <m/>
    <m/>
    <m/>
    <m/>
  </r>
  <r>
    <s v="OTH CUST"/>
    <s v="ARGX-113-2011 (CAM)"/>
    <s v="Argenx BVBA"/>
    <s v="Peru"/>
    <x v="0"/>
    <n v="40700"/>
    <s v="Revenues - Third Parties"/>
    <m/>
    <s v="Project Management Fee"/>
    <n v="2026"/>
    <n v="5"/>
    <s v="USD"/>
    <n v="1436.5712215799997"/>
    <n v="1"/>
    <n v="1436.5712215799997"/>
    <x v="0"/>
    <m/>
    <m/>
    <m/>
    <m/>
    <m/>
    <m/>
    <m/>
    <m/>
    <m/>
    <m/>
  </r>
  <r>
    <s v="OTH CUST"/>
    <s v="ARGX-113-2011"/>
    <s v="Argenx BVBA"/>
    <s v="Peru"/>
    <x v="2"/>
    <n v="40700"/>
    <s v="Revenues - Third Parties"/>
    <m/>
    <s v="Freight - Returns"/>
    <n v="2026"/>
    <n v="5"/>
    <s v="USD"/>
    <n v="75.900563199999993"/>
    <n v="1"/>
    <n v="75.900563199999993"/>
    <x v="0"/>
    <n v="1"/>
    <m/>
    <m/>
    <m/>
    <m/>
    <m/>
    <m/>
    <m/>
    <m/>
    <m/>
  </r>
  <r>
    <s v="OTH CUST"/>
    <s v="ARGX-113-2011"/>
    <s v="Argenx BVBA"/>
    <s v="Peru"/>
    <x v="0"/>
    <n v="40700"/>
    <s v="Revenues - Third Parties"/>
    <m/>
    <s v="Insulated shipper - Credo S4 - 12L (Leasing)"/>
    <n v="2026"/>
    <n v="5"/>
    <s v="USD"/>
    <n v="542.82456360000003"/>
    <n v="1"/>
    <n v="542.82456360000003"/>
    <x v="0"/>
    <n v="1"/>
    <m/>
    <m/>
    <m/>
    <m/>
    <m/>
    <m/>
    <m/>
    <m/>
    <m/>
  </r>
  <r>
    <s v="OTH CUST"/>
    <s v="ARGX-113-2011"/>
    <s v="Argenx BVBA"/>
    <s v="Peru"/>
    <x v="0"/>
    <n v="40700"/>
    <s v="Revenues - Third Parties"/>
    <m/>
    <s v="Pick and Pack (Refrigerated)"/>
    <n v="2026"/>
    <n v="5"/>
    <s v="USD"/>
    <n v="575.50760783999999"/>
    <n v="1"/>
    <n v="575.50760783999999"/>
    <x v="0"/>
    <m/>
    <m/>
    <m/>
    <m/>
    <m/>
    <m/>
    <m/>
    <m/>
    <m/>
    <m/>
  </r>
  <r>
    <s v="OTH CUST"/>
    <s v="ARGX-113-2011"/>
    <s v="Argenx BVBA"/>
    <s v="Peru"/>
    <x v="0"/>
    <n v="40700"/>
    <s v="Revenues - Third Parties"/>
    <m/>
    <s v="Project Management Fee"/>
    <n v="2026"/>
    <n v="5"/>
    <s v="USD"/>
    <n v="1436.5712215799997"/>
    <n v="1"/>
    <n v="1436.5712215799997"/>
    <x v="0"/>
    <m/>
    <m/>
    <m/>
    <m/>
    <m/>
    <m/>
    <m/>
    <m/>
    <m/>
    <m/>
  </r>
  <r>
    <s v="OTH CUST"/>
    <s v="ARGX-113-2011"/>
    <s v="Argenx BVBA"/>
    <s v="Peru"/>
    <x v="3"/>
    <n v="40700"/>
    <s v="Revenues - Third Parties"/>
    <m/>
    <s v="Reconciliation of Returns (per Hour)"/>
    <n v="2026"/>
    <n v="5"/>
    <s v="USD"/>
    <n v="96.292997459999995"/>
    <n v="1"/>
    <n v="96.292997459999995"/>
    <x v="0"/>
    <m/>
    <m/>
    <m/>
    <m/>
    <m/>
    <m/>
    <m/>
    <m/>
    <m/>
    <m/>
  </r>
  <r>
    <s v="OTH CUST"/>
    <s v="ARGX-113-2011"/>
    <s v="Argenx BVBA"/>
    <s v="Peru"/>
    <x v="3"/>
    <n v="40700"/>
    <s v="Revenues - Third Parties"/>
    <m/>
    <s v="Returns Receipt (per Receipt)"/>
    <n v="2026"/>
    <n v="5"/>
    <s v="USD"/>
    <n v="240.16989941999998"/>
    <n v="1"/>
    <n v="240.16989941999998"/>
    <x v="0"/>
    <m/>
    <m/>
    <m/>
    <m/>
    <m/>
    <m/>
    <m/>
    <m/>
    <m/>
    <m/>
  </r>
  <r>
    <s v="OTH CUST"/>
    <s v="ARGX-113-2011"/>
    <s v="Argenx BVBA"/>
    <s v="Peru"/>
    <x v="1"/>
    <n v="40700"/>
    <s v="Revenues - Third Parties"/>
    <m/>
    <s v="Storage of Returns (per Pallet)"/>
    <n v="2026"/>
    <n v="5"/>
    <s v="USD"/>
    <n v="360.81744335999997"/>
    <n v="1"/>
    <n v="360.81744335999997"/>
    <x v="0"/>
    <m/>
    <m/>
    <m/>
    <m/>
    <m/>
    <m/>
    <m/>
    <m/>
    <m/>
    <m/>
  </r>
  <r>
    <s v="OTH CUST"/>
    <s v="ARGX-113-2011"/>
    <s v="Argenx BVBA"/>
    <s v="Peru"/>
    <x v="1"/>
    <n v="40700"/>
    <s v="Revenues - Third Parties"/>
    <m/>
    <s v="Storage Refrigerated (per Shelf)"/>
    <n v="2026"/>
    <n v="5"/>
    <s v="USD"/>
    <n v="1438.7690196000001"/>
    <n v="1"/>
    <n v="1438.7690196000001"/>
    <x v="0"/>
    <m/>
    <m/>
    <m/>
    <m/>
    <m/>
    <m/>
    <m/>
    <m/>
    <m/>
    <m/>
  </r>
  <r>
    <s v="OTH CUST"/>
    <s v="ARGX-113-2011"/>
    <s v="Argenx BVBA"/>
    <s v="Peru"/>
    <x v="0"/>
    <n v="40700"/>
    <s v="Revenues - Third Parties"/>
    <m/>
    <s v="Temperature Monitoring Device (Refrigerated)"/>
    <n v="2026"/>
    <n v="5"/>
    <s v="USD"/>
    <n v="249.5044068"/>
    <n v="1"/>
    <n v="249.5044068"/>
    <x v="0"/>
    <n v="1"/>
    <m/>
    <m/>
    <m/>
    <m/>
    <m/>
    <m/>
    <m/>
    <m/>
    <m/>
  </r>
  <r>
    <s v="OTH CUST"/>
    <s v="D8535C00001 (CAM)"/>
    <s v="Fortrea"/>
    <s v="Peru"/>
    <x v="0"/>
    <n v="40700"/>
    <s v="Revenues - Third Parties"/>
    <m/>
    <s v="Project Management Fee"/>
    <n v="2026"/>
    <n v="5"/>
    <s v="USD"/>
    <n v="621.57000000000005"/>
    <n v="1"/>
    <n v="621.57000000000005"/>
    <x v="0"/>
    <m/>
    <m/>
    <m/>
    <m/>
    <m/>
    <m/>
    <m/>
    <m/>
    <m/>
    <m/>
  </r>
  <r>
    <s v="OTH CUST"/>
    <s v="D8535C00001 (CAM)"/>
    <s v="Fortrea"/>
    <s v="Peru"/>
    <x v="1"/>
    <n v="40700"/>
    <s v="Revenues - Third Parties"/>
    <m/>
    <s v="Storage Ambient (per Shelf)"/>
    <n v="2026"/>
    <n v="5"/>
    <s v="USD"/>
    <n v="371.12"/>
    <n v="1"/>
    <n v="371.12"/>
    <x v="0"/>
    <m/>
    <m/>
    <m/>
    <m/>
    <m/>
    <m/>
    <m/>
    <m/>
    <m/>
    <m/>
  </r>
  <r>
    <s v="OTH CUST"/>
    <s v="ID-064A303"/>
    <s v="Viatris Innovation GmbH"/>
    <s v="Peru"/>
    <x v="2"/>
    <n v="40700"/>
    <s v="Revenues - Third Parties"/>
    <m/>
    <s v="Freight - Shipments"/>
    <n v="2026"/>
    <n v="5"/>
    <s v="USD"/>
    <n v="247.41430350000005"/>
    <n v="1"/>
    <n v="247.41430350000005"/>
    <x v="0"/>
    <n v="1"/>
    <m/>
    <m/>
    <m/>
    <m/>
    <m/>
    <m/>
    <m/>
    <m/>
    <m/>
  </r>
  <r>
    <s v="OTH CUST"/>
    <s v="ID-064A303"/>
    <s v="Viatris Innovation GmbH"/>
    <s v="Peru"/>
    <x v="0"/>
    <n v="40700"/>
    <s v="Revenues - Third Parties"/>
    <m/>
    <s v="Insulated shipper - Credo S22 - 12L (Leasing)"/>
    <n v="2026"/>
    <n v="5"/>
    <s v="USD"/>
    <n v="709.09350400000005"/>
    <n v="1"/>
    <n v="709.09350400000005"/>
    <x v="0"/>
    <n v="1"/>
    <m/>
    <m/>
    <m/>
    <m/>
    <m/>
    <m/>
    <m/>
    <m/>
    <m/>
  </r>
  <r>
    <s v="OTH CUST"/>
    <s v="ID-064A303"/>
    <s v="Viatris Innovation GmbH"/>
    <s v="Peru"/>
    <x v="0"/>
    <n v="40700"/>
    <s v="Revenues - Third Parties"/>
    <m/>
    <s v="Pick and Pack (Controlled Ambient)"/>
    <n v="2026"/>
    <n v="5"/>
    <s v="USD"/>
    <n v="791.19476800000007"/>
    <n v="1"/>
    <n v="791.19476800000007"/>
    <x v="0"/>
    <m/>
    <m/>
    <m/>
    <m/>
    <m/>
    <m/>
    <m/>
    <m/>
    <m/>
    <m/>
  </r>
  <r>
    <s v="OTH CUST"/>
    <s v="ID-064A303"/>
    <s v="Viatris Innovation GmbH"/>
    <s v="Peru"/>
    <x v="0"/>
    <n v="40700"/>
    <s v="Revenues - Third Parties"/>
    <m/>
    <s v="Project Management Fee"/>
    <n v="2026"/>
    <n v="5"/>
    <s v="USD"/>
    <n v="1974.9617335000003"/>
    <n v="1"/>
    <n v="1974.9617335000003"/>
    <x v="0"/>
    <m/>
    <m/>
    <m/>
    <m/>
    <m/>
    <m/>
    <m/>
    <m/>
    <m/>
    <m/>
  </r>
  <r>
    <s v="OTH CUST"/>
    <s v="ID-064A303"/>
    <s v="Viatris Innovation GmbH"/>
    <s v="Peru"/>
    <x v="1"/>
    <n v="40700"/>
    <s v="Revenues - Third Parties"/>
    <m/>
    <s v="Storage Ambient (per Shelf)"/>
    <n v="2026"/>
    <n v="5"/>
    <s v="USD"/>
    <n v="2962.4617470000003"/>
    <n v="1"/>
    <n v="2962.4617470000003"/>
    <x v="0"/>
    <m/>
    <m/>
    <m/>
    <m/>
    <m/>
    <m/>
    <m/>
    <m/>
    <m/>
    <m/>
  </r>
  <r>
    <s v="OTH CUST"/>
    <s v="ID-064A303"/>
    <s v="Viatris Innovation GmbH"/>
    <s v="Peru"/>
    <x v="0"/>
    <n v="40700"/>
    <s v="Revenues - Third Parties"/>
    <m/>
    <s v="Temperature Monitoring Device (Ambient)"/>
    <n v="2026"/>
    <n v="5"/>
    <s v="USD"/>
    <n v="308.69666800000005"/>
    <n v="1"/>
    <n v="308.69666800000005"/>
    <x v="0"/>
    <n v="1"/>
    <m/>
    <m/>
    <m/>
    <m/>
    <m/>
    <m/>
    <m/>
    <m/>
    <m/>
  </r>
  <r>
    <s v="OTH CUST"/>
    <s v="AVT16-GL-C01"/>
    <s v="PPD Development LP"/>
    <s v="Peru"/>
    <x v="1"/>
    <n v="40900"/>
    <s v="Revenues- IC"/>
    <m/>
    <s v="Non-Drug Storage &amp; Returns Storage Ambient (per Pallet)"/>
    <n v="2026"/>
    <n v="5"/>
    <s v="USD"/>
    <n v="163.92"/>
    <n v="1"/>
    <n v="163.92"/>
    <x v="0"/>
    <m/>
    <m/>
    <m/>
    <m/>
    <m/>
    <m/>
    <m/>
    <m/>
    <m/>
    <m/>
  </r>
  <r>
    <s v="OTH CUST"/>
    <s v="AVT16-GL-C01"/>
    <s v="PPD Development LP"/>
    <s v="Peru"/>
    <x v="0"/>
    <n v="40900"/>
    <s v="Revenues- IC"/>
    <m/>
    <s v="Project Management Fee"/>
    <n v="2026"/>
    <n v="5"/>
    <s v="USD"/>
    <n v="1386.88"/>
    <n v="1"/>
    <n v="1386.88"/>
    <x v="0"/>
    <m/>
    <m/>
    <m/>
    <m/>
    <m/>
    <m/>
    <m/>
    <m/>
    <m/>
    <m/>
  </r>
  <r>
    <s v="OTH CUST"/>
    <s v="AVT16-GL-C01"/>
    <s v="PPD Development LP"/>
    <s v="Peru"/>
    <x v="1"/>
    <n v="40900"/>
    <s v="Revenues- IC"/>
    <m/>
    <s v="Storage Ambient (per Shelf)"/>
    <n v="2026"/>
    <n v="5"/>
    <s v="USD"/>
    <n v="311.74"/>
    <n v="1"/>
    <n v="311.74"/>
    <x v="0"/>
    <m/>
    <m/>
    <m/>
    <m/>
    <m/>
    <m/>
    <m/>
    <m/>
    <m/>
    <m/>
  </r>
  <r>
    <s v="OTH CUST"/>
    <s v="AVT16-GL-C01"/>
    <s v="PPD Development LP"/>
    <s v="Peru"/>
    <x v="1"/>
    <n v="40900"/>
    <s v="Revenues- IC"/>
    <m/>
    <s v="Storage Refrigerated (per Shelf)"/>
    <n v="2026"/>
    <n v="5"/>
    <s v="USD"/>
    <n v="326.82"/>
    <n v="1"/>
    <n v="326.82"/>
    <x v="0"/>
    <m/>
    <m/>
    <m/>
    <m/>
    <m/>
    <m/>
    <m/>
    <m/>
    <m/>
    <m/>
  </r>
  <r>
    <s v="AMGEN"/>
    <s v="Amgen Studies"/>
    <s v="Amgen, Inc."/>
    <s v="Peru"/>
    <x v="0"/>
    <n v="40700"/>
    <s v="Revenues - Third Parties"/>
    <m/>
    <s v="Additional Reports"/>
    <n v="2026"/>
    <n v="5"/>
    <s v="USD"/>
    <n v="86.19"/>
    <n v="1"/>
    <n v="86.19"/>
    <x v="0"/>
    <m/>
    <m/>
    <m/>
    <m/>
    <m/>
    <m/>
    <m/>
    <m/>
    <m/>
    <m/>
  </r>
  <r>
    <s v="ASTRAZENECA"/>
    <s v="D5160C00048"/>
    <s v="Astra Zeneca"/>
    <s v="Peru"/>
    <x v="0"/>
    <n v="40700"/>
    <s v="Revenues - Third Parties"/>
    <m/>
    <s v="Pick and Pack (Ambient)"/>
    <n v="2026"/>
    <n v="5"/>
    <s v="USD"/>
    <n v="229.49489999999997"/>
    <n v="1"/>
    <n v="229.49489999999997"/>
    <x v="0"/>
    <m/>
    <m/>
    <m/>
    <m/>
    <m/>
    <m/>
    <m/>
    <m/>
    <m/>
    <m/>
  </r>
  <r>
    <s v="ASTRAZENECA"/>
    <s v="D5160C00048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5160C00048"/>
    <s v="Astra Zeneca"/>
    <s v="Peru"/>
    <x v="1"/>
    <n v="40700"/>
    <s v="Revenues - Third Parties"/>
    <m/>
    <s v="Storage Ambient (per Shelf)"/>
    <n v="2026"/>
    <n v="5"/>
    <s v="USD"/>
    <n v="769.48289999999997"/>
    <n v="1"/>
    <n v="769.48289999999997"/>
    <x v="0"/>
    <m/>
    <m/>
    <m/>
    <m/>
    <m/>
    <m/>
    <m/>
    <m/>
    <m/>
    <m/>
  </r>
  <r>
    <s v="ASTRAZENECA"/>
    <s v="D5160C00048"/>
    <s v="Astra Zeneca"/>
    <s v="Peru"/>
    <x v="0"/>
    <n v="40700"/>
    <s v="Revenues - Third Parties"/>
    <m/>
    <s v="Temperature Monitoring Device (Ambient)"/>
    <n v="2026"/>
    <n v="5"/>
    <s v="USD"/>
    <n v="73.08737579999999"/>
    <n v="1"/>
    <n v="73.08737579999999"/>
    <x v="0"/>
    <n v="1"/>
    <m/>
    <m/>
    <m/>
    <m/>
    <m/>
    <m/>
    <m/>
    <m/>
    <m/>
  </r>
  <r>
    <s v="ASTRAZENECA"/>
    <s v="D5169C00001"/>
    <s v="Astra Zeneca"/>
    <s v="Peru"/>
    <x v="0"/>
    <n v="40700"/>
    <s v="Revenues - Third Parties"/>
    <m/>
    <s v="Pick and Pack (Ambient)"/>
    <n v="2026"/>
    <n v="5"/>
    <s v="USD"/>
    <n v="128.24714999999998"/>
    <n v="1"/>
    <n v="128.24714999999998"/>
    <x v="0"/>
    <m/>
    <m/>
    <m/>
    <m/>
    <m/>
    <m/>
    <m/>
    <m/>
    <m/>
    <m/>
  </r>
  <r>
    <s v="ASTRAZENECA"/>
    <s v="D5169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5169C00001"/>
    <s v="Astra Zeneca"/>
    <s v="Peru"/>
    <x v="1"/>
    <n v="40700"/>
    <s v="Revenues - Third Parties"/>
    <m/>
    <s v="Storage Ambient (per Shelf)"/>
    <n v="2026"/>
    <n v="5"/>
    <s v="USD"/>
    <n v="256.49429999999995"/>
    <n v="1"/>
    <n v="256.49429999999995"/>
    <x v="0"/>
    <m/>
    <m/>
    <m/>
    <m/>
    <m/>
    <m/>
    <m/>
    <m/>
    <m/>
    <m/>
  </r>
  <r>
    <s v="ASTRAZENECA"/>
    <s v="D5169C00001"/>
    <s v="Astra Zeneca"/>
    <s v="Peru"/>
    <x v="0"/>
    <n v="40700"/>
    <s v="Revenues - Third Parties"/>
    <m/>
    <s v="Temperature Monitoring Device (Ambient)"/>
    <n v="2026"/>
    <n v="5"/>
    <s v="USD"/>
    <n v="37.394168999999998"/>
    <n v="1"/>
    <n v="37.394168999999998"/>
    <x v="0"/>
    <n v="1"/>
    <m/>
    <m/>
    <m/>
    <m/>
    <m/>
    <m/>
    <m/>
    <m/>
    <m/>
  </r>
  <r>
    <s v="AMGEN"/>
    <n v="20170770"/>
    <s v="Amgen, Inc."/>
    <s v="Peru"/>
    <x v="0"/>
    <n v="40700"/>
    <s v="Revenues - Third Parties"/>
    <m/>
    <s v="Project Management Fee"/>
    <n v="2026"/>
    <n v="5"/>
    <s v="USD"/>
    <n v="775.66"/>
    <n v="1"/>
    <n v="775.66"/>
    <x v="0"/>
    <m/>
    <m/>
    <m/>
    <m/>
    <m/>
    <m/>
    <m/>
    <m/>
    <m/>
    <m/>
  </r>
  <r>
    <s v="AMGEN"/>
    <n v="20170770"/>
    <s v="Amgen, Inc."/>
    <s v="Peru"/>
    <x v="3"/>
    <n v="40700"/>
    <s v="Revenues - Third Parties"/>
    <m/>
    <s v="Reconciliation of Returns (per Hour)"/>
    <n v="2026"/>
    <n v="5"/>
    <s v="USD"/>
    <n v="68.95"/>
    <n v="1"/>
    <n v="68.95"/>
    <x v="0"/>
    <m/>
    <m/>
    <m/>
    <m/>
    <m/>
    <m/>
    <m/>
    <m/>
    <m/>
    <m/>
  </r>
  <r>
    <s v="AMGEN"/>
    <n v="20170770"/>
    <s v="Amgen, Inc."/>
    <s v="Peru"/>
    <x v="3"/>
    <n v="40700"/>
    <s v="Revenues - Third Parties"/>
    <m/>
    <s v="Returns Receipt (per Receipt)"/>
    <n v="2026"/>
    <n v="5"/>
    <s v="USD"/>
    <n v="172.38"/>
    <n v="1"/>
    <n v="172.38"/>
    <x v="0"/>
    <m/>
    <m/>
    <m/>
    <m/>
    <m/>
    <m/>
    <m/>
    <m/>
    <m/>
    <m/>
  </r>
  <r>
    <s v="AMGEN"/>
    <n v="20170770"/>
    <s v="Amgen, Inc."/>
    <s v="Peru"/>
    <x v="1"/>
    <n v="40700"/>
    <s v="Revenues - Third Parties"/>
    <m/>
    <s v="Storage of Returns (per Pallet)"/>
    <n v="2026"/>
    <n v="5"/>
    <s v="USD"/>
    <n v="389.07"/>
    <n v="1"/>
    <n v="389.07"/>
    <x v="0"/>
    <m/>
    <m/>
    <m/>
    <m/>
    <m/>
    <m/>
    <m/>
    <m/>
    <m/>
    <m/>
  </r>
  <r>
    <s v="AMGEN"/>
    <n v="20170770"/>
    <s v="Amgen, Inc."/>
    <s v="Peru"/>
    <x v="1"/>
    <n v="40700"/>
    <s v="Revenues - Third Parties"/>
    <m/>
    <s v="Storage Refrigerated (per Shelf)"/>
    <n v="2026"/>
    <n v="5"/>
    <s v="USD"/>
    <n v="1034.24"/>
    <n v="1"/>
    <n v="1034.24"/>
    <x v="0"/>
    <m/>
    <m/>
    <m/>
    <m/>
    <m/>
    <m/>
    <m/>
    <m/>
    <m/>
    <m/>
  </r>
  <r>
    <s v="ASTRAZENECA"/>
    <s v="D361BC00001"/>
    <s v="Astra Zeneca"/>
    <s v="Peru"/>
    <x v="2"/>
    <n v="40700"/>
    <s v="Revenues - Third Parties"/>
    <m/>
    <s v="Freight - Shipments"/>
    <n v="2026"/>
    <n v="5"/>
    <s v="USD"/>
    <n v="227.92893479999998"/>
    <n v="1"/>
    <n v="227.92893479999998"/>
    <x v="0"/>
    <n v="1"/>
    <m/>
    <m/>
    <m/>
    <m/>
    <m/>
    <m/>
    <m/>
    <m/>
    <m/>
  </r>
  <r>
    <s v="ASTRAZENECA"/>
    <s v="D361BC00001"/>
    <s v="Astra Zeneca"/>
    <s v="Peru"/>
    <x v="0"/>
    <n v="40700"/>
    <s v="Revenues - Third Parties"/>
    <m/>
    <s v="Pick and Pack (Ambient)"/>
    <n v="2026"/>
    <n v="5"/>
    <s v="USD"/>
    <n v="344.24234999999999"/>
    <n v="1"/>
    <n v="344.24234999999999"/>
    <x v="0"/>
    <m/>
    <m/>
    <m/>
    <m/>
    <m/>
    <m/>
    <m/>
    <m/>
    <m/>
    <m/>
  </r>
  <r>
    <s v="ASTRAZENECA"/>
    <s v="D361B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361BC00001"/>
    <s v="Astra Zeneca"/>
    <s v="Peru"/>
    <x v="1"/>
    <n v="40700"/>
    <s v="Revenues - Third Parties"/>
    <m/>
    <s v="Storage Ambient (per Shelf)"/>
    <n v="2026"/>
    <n v="5"/>
    <s v="USD"/>
    <n v="1154.22435"/>
    <n v="1"/>
    <n v="1154.22435"/>
    <x v="0"/>
    <m/>
    <m/>
    <m/>
    <m/>
    <m/>
    <m/>
    <m/>
    <m/>
    <m/>
    <m/>
  </r>
  <r>
    <s v="ASTRAZENECA"/>
    <s v="D361BC00001"/>
    <s v="Astra Zeneca"/>
    <s v="Peru"/>
    <x v="0"/>
    <n v="40700"/>
    <s v="Revenues - Third Parties"/>
    <m/>
    <s v="Temperature Monitoring Device (Ambient)"/>
    <n v="2026"/>
    <n v="5"/>
    <s v="USD"/>
    <n v="109.63106369999998"/>
    <n v="1"/>
    <n v="109.63106369999998"/>
    <x v="0"/>
    <n v="1"/>
    <m/>
    <m/>
    <m/>
    <m/>
    <m/>
    <m/>
    <m/>
    <m/>
    <m/>
  </r>
  <r>
    <s v="ASTRAZENECA"/>
    <s v="D967UC00001"/>
    <s v="Astra Zeneca"/>
    <s v="Peru"/>
    <x v="2"/>
    <n v="40700"/>
    <s v="Revenues - Third Parties"/>
    <m/>
    <s v="Freight - Shipments"/>
    <n v="2026"/>
    <n v="5"/>
    <s v="USD"/>
    <n v="516.01253279999992"/>
    <n v="1"/>
    <n v="516.01253279999992"/>
    <x v="0"/>
    <n v="1"/>
    <m/>
    <m/>
    <m/>
    <m/>
    <m/>
    <m/>
    <m/>
    <m/>
    <m/>
  </r>
  <r>
    <s v="ASTRAZENECA"/>
    <s v="D967UC00001"/>
    <s v="Astra Zeneca"/>
    <s v="Peru"/>
    <x v="0"/>
    <n v="40700"/>
    <s v="Revenues - Third Parties"/>
    <m/>
    <s v="Insulated shipper - Credo S4 - 12L (Leasing)"/>
    <n v="2026"/>
    <n v="5"/>
    <s v="USD"/>
    <n v="1020.5233211999999"/>
    <n v="1"/>
    <n v="1020.5233211999999"/>
    <x v="0"/>
    <n v="1"/>
    <m/>
    <m/>
    <m/>
    <m/>
    <m/>
    <m/>
    <m/>
    <m/>
    <m/>
  </r>
  <r>
    <s v="ASTRAZENECA"/>
    <s v="D967UC00001"/>
    <s v="Astra Zeneca"/>
    <s v="Peru"/>
    <x v="0"/>
    <n v="40700"/>
    <s v="Revenues - Third Parties"/>
    <m/>
    <s v="Pick and Pack (Refrigerated)"/>
    <n v="2026"/>
    <n v="5"/>
    <s v="USD"/>
    <n v="512.98859999999991"/>
    <n v="1"/>
    <n v="512.98859999999991"/>
    <x v="0"/>
    <m/>
    <m/>
    <m/>
    <m/>
    <m/>
    <m/>
    <m/>
    <m/>
    <m/>
    <m/>
  </r>
  <r>
    <s v="ASTRAZENECA"/>
    <s v="D967U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967UC00001"/>
    <s v="Astra Zeneca"/>
    <s v="Peru"/>
    <x v="1"/>
    <n v="40700"/>
    <s v="Revenues - Third Parties"/>
    <m/>
    <s v="Storage Refrigerated (per Pallet)"/>
    <n v="2026"/>
    <n v="5"/>
    <s v="USD"/>
    <n v="620.98619999999994"/>
    <n v="1"/>
    <n v="620.98619999999994"/>
    <x v="0"/>
    <m/>
    <m/>
    <m/>
    <m/>
    <m/>
    <m/>
    <m/>
    <m/>
    <m/>
    <m/>
  </r>
  <r>
    <s v="ASTRAZENECA"/>
    <s v="D967UC00001"/>
    <s v="Astra Zeneca"/>
    <s v="Peru"/>
    <x v="0"/>
    <n v="40700"/>
    <s v="Revenues - Third Parties"/>
    <m/>
    <s v="Temperature Monitoring Device (Refrigerated)"/>
    <n v="2026"/>
    <n v="5"/>
    <s v="USD"/>
    <n v="146.17475159999998"/>
    <n v="1"/>
    <n v="146.17475159999998"/>
    <x v="0"/>
    <n v="1"/>
    <m/>
    <m/>
    <m/>
    <m/>
    <m/>
    <m/>
    <m/>
    <m/>
    <m/>
  </r>
  <r>
    <s v="MEDIMMUNE"/>
    <s v="D9180C00004"/>
    <s v="MedImmune Inc"/>
    <s v="Peru"/>
    <x v="0"/>
    <n v="40700"/>
    <s v="Revenues - Third Parties"/>
    <m/>
    <s v="Project Management Fee"/>
    <n v="2026"/>
    <n v="5"/>
    <s v="USD"/>
    <n v="369.9"/>
    <n v="1"/>
    <n v="369.9"/>
    <x v="0"/>
    <m/>
    <m/>
    <m/>
    <m/>
    <m/>
    <m/>
    <m/>
    <m/>
    <m/>
    <m/>
  </r>
  <r>
    <s v="MEDIMMUNE"/>
    <s v="D9180C00004"/>
    <s v="MedImmune Inc"/>
    <s v="Peru"/>
    <x v="1"/>
    <n v="40700"/>
    <s v="Revenues - Third Parties"/>
    <m/>
    <s v="Storage Refrigerated (per Pallet)"/>
    <n v="2026"/>
    <n v="5"/>
    <s v="USD"/>
    <n v="567.17999999999995"/>
    <n v="1"/>
    <n v="567.17999999999995"/>
    <x v="0"/>
    <m/>
    <m/>
    <m/>
    <m/>
    <m/>
    <m/>
    <m/>
    <m/>
    <m/>
    <m/>
  </r>
  <r>
    <s v="ASTRAZENECA"/>
    <s v="D926NC00001"/>
    <s v="Astra Zeneca"/>
    <s v="Peru"/>
    <x v="2"/>
    <n v="40700"/>
    <s v="Revenues - Third Parties"/>
    <m/>
    <s v="Freight - Shipments"/>
    <n v="2026"/>
    <n v="5"/>
    <s v="USD"/>
    <n v="243.04859879999998"/>
    <n v="1"/>
    <n v="243.04859879999998"/>
    <x v="0"/>
    <n v="1"/>
    <m/>
    <m/>
    <m/>
    <m/>
    <m/>
    <m/>
    <m/>
    <m/>
    <m/>
  </r>
  <r>
    <s v="ASTRAZENECA"/>
    <s v="D926NC00001"/>
    <s v="Astra Zeneca"/>
    <s v="Peru"/>
    <x v="0"/>
    <n v="40700"/>
    <s v="Revenues - Third Parties"/>
    <m/>
    <s v="Insulated shipper - Credo S4 - 28L (Leasing)"/>
    <n v="2026"/>
    <n v="5"/>
    <s v="USD"/>
    <n v="473.02948799999996"/>
    <n v="1"/>
    <n v="473.02948799999996"/>
    <x v="0"/>
    <n v="1"/>
    <m/>
    <m/>
    <m/>
    <m/>
    <m/>
    <m/>
    <m/>
    <m/>
    <m/>
  </r>
  <r>
    <s v="ASTRAZENECA"/>
    <s v="D926NC00001"/>
    <s v="Astra Zeneca"/>
    <s v="Peru"/>
    <x v="0"/>
    <n v="40700"/>
    <s v="Revenues - Third Parties"/>
    <m/>
    <s v="Pick and Pack (Refrigerated)"/>
    <n v="2026"/>
    <n v="5"/>
    <s v="USD"/>
    <n v="256.49429999999995"/>
    <n v="1"/>
    <n v="256.49429999999995"/>
    <x v="0"/>
    <m/>
    <m/>
    <m/>
    <m/>
    <m/>
    <m/>
    <m/>
    <m/>
    <m/>
    <m/>
  </r>
  <r>
    <s v="ASTRAZENECA"/>
    <s v="D926N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926NC00001"/>
    <s v="Astra Zeneca"/>
    <s v="Peru"/>
    <x v="1"/>
    <n v="40700"/>
    <s v="Revenues - Third Parties"/>
    <m/>
    <s v="Storage Refrigerated (per Pallet)"/>
    <n v="2026"/>
    <n v="5"/>
    <s v="USD"/>
    <n v="931.47929999999997"/>
    <n v="1"/>
    <n v="931.47929999999997"/>
    <x v="0"/>
    <m/>
    <m/>
    <m/>
    <m/>
    <m/>
    <m/>
    <m/>
    <m/>
    <m/>
    <m/>
  </r>
  <r>
    <s v="ASTRAZENECA"/>
    <s v="D926NC00001"/>
    <s v="Astra Zeneca"/>
    <s v="Peru"/>
    <x v="0"/>
    <n v="40700"/>
    <s v="Revenues - Third Parties"/>
    <m/>
    <s v="Temperature Monitoring Device (Refrigerated)"/>
    <n v="2026"/>
    <n v="5"/>
    <s v="USD"/>
    <n v="59.182684799999997"/>
    <n v="1"/>
    <n v="59.182684799999997"/>
    <x v="0"/>
    <n v="1"/>
    <m/>
    <m/>
    <m/>
    <m/>
    <m/>
    <m/>
    <m/>
    <m/>
    <m/>
  </r>
  <r>
    <s v="ASTRAZENECA"/>
    <s v="D9078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9078C00001"/>
    <s v="Astra Zeneca"/>
    <s v="Peru"/>
    <x v="1"/>
    <n v="40700"/>
    <s v="Revenues - Third Parties"/>
    <m/>
    <s v="Storage Refrigerated (per Pallet)"/>
    <n v="2026"/>
    <n v="5"/>
    <s v="USD"/>
    <n v="1241.9723999999999"/>
    <n v="1"/>
    <n v="1241.9723999999999"/>
    <x v="0"/>
    <m/>
    <m/>
    <m/>
    <m/>
    <m/>
    <m/>
    <m/>
    <m/>
    <m/>
    <m/>
  </r>
  <r>
    <s v="AMGEN"/>
    <n v="20210096"/>
    <s v="Amgen, Inc."/>
    <s v="Peru"/>
    <x v="0"/>
    <n v="40700"/>
    <s v="Revenues - Third Parties"/>
    <m/>
    <s v="Project Management Fee"/>
    <n v="2026"/>
    <n v="5"/>
    <s v="USD"/>
    <n v="775.66"/>
    <n v="1"/>
    <n v="775.66"/>
    <x v="0"/>
    <m/>
    <m/>
    <m/>
    <m/>
    <m/>
    <m/>
    <m/>
    <m/>
    <m/>
    <m/>
  </r>
  <r>
    <s v="AMGEN"/>
    <n v="20210096"/>
    <s v="Amgen, Inc."/>
    <s v="Peru"/>
    <x v="1"/>
    <n v="40700"/>
    <s v="Revenues - Third Parties"/>
    <m/>
    <s v="Storage of Returns (per Pallet)"/>
    <n v="2026"/>
    <n v="5"/>
    <s v="USD"/>
    <n v="129.69"/>
    <n v="1"/>
    <n v="129.69"/>
    <x v="0"/>
    <m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Configuration of Temperature Monitoring Device"/>
    <n v="2026"/>
    <n v="5"/>
    <s v="USD"/>
    <n v="53.458811999999995"/>
    <n v="1"/>
    <n v="53.458811999999995"/>
    <x v="0"/>
    <m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Insulated shipper - Credo S22 - 12L (Leasing)"/>
    <n v="2026"/>
    <n v="5"/>
    <s v="USD"/>
    <n v="229.29240449999998"/>
    <n v="1"/>
    <n v="229.29240449999998"/>
    <x v="0"/>
    <n v="1"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Insulated shipper - Credo S22 - 28L (Leasing)"/>
    <n v="2026"/>
    <n v="5"/>
    <s v="USD"/>
    <n v="659.51434380000001"/>
    <n v="1"/>
    <n v="659.51434380000001"/>
    <x v="0"/>
    <n v="1"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Pick and Pack (Controlled Ambient)"/>
    <n v="2026"/>
    <n v="5"/>
    <s v="USD"/>
    <n v="388.5888645"/>
    <n v="1"/>
    <n v="388.5888645"/>
    <x v="0"/>
    <m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Project Management Fee"/>
    <n v="2026"/>
    <n v="5"/>
    <s v="USD"/>
    <n v="409.04090999999994"/>
    <n v="1"/>
    <n v="409.04090999999994"/>
    <x v="0"/>
    <m/>
    <m/>
    <m/>
    <m/>
    <m/>
    <m/>
    <m/>
    <m/>
    <m/>
    <m/>
  </r>
  <r>
    <s v="ASTRAZENECA"/>
    <s v="D3466C00001"/>
    <s v="Astra Zeneca"/>
    <s v="Peru"/>
    <x v="1"/>
    <n v="40700"/>
    <s v="Revenues - Third Parties"/>
    <m/>
    <s v="Storage Ambient (per Pallet)"/>
    <n v="2026"/>
    <n v="5"/>
    <s v="USD"/>
    <n v="518.11848599999996"/>
    <n v="1"/>
    <n v="518.11848599999996"/>
    <x v="0"/>
    <m/>
    <m/>
    <m/>
    <m/>
    <m/>
    <m/>
    <m/>
    <m/>
    <m/>
    <m/>
  </r>
  <r>
    <s v="ASTRAZENECA"/>
    <s v="D3466C00001"/>
    <s v="Astra Zeneca"/>
    <s v="Peru"/>
    <x v="2"/>
    <n v="40700"/>
    <s v="Revenues - Third Parties"/>
    <m/>
    <s v="Freight - Shipments"/>
    <n v="2026"/>
    <n v="5"/>
    <s v="USD"/>
    <n v="736.57063139999991"/>
    <n v="1"/>
    <n v="736.57063139999991"/>
    <x v="0"/>
    <n v="1"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Insulated shipper - Credo S4 - 12L (Leasing)"/>
    <n v="2026"/>
    <n v="5"/>
    <s v="USD"/>
    <n v="765.39249089999998"/>
    <n v="1"/>
    <n v="765.39249089999998"/>
    <x v="0"/>
    <n v="1"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Pick and Pack (Refrigerated)"/>
    <n v="2026"/>
    <n v="5"/>
    <s v="USD"/>
    <n v="384.74144999999999"/>
    <n v="1"/>
    <n v="384.74144999999999"/>
    <x v="0"/>
    <m/>
    <m/>
    <m/>
    <m/>
    <m/>
    <m/>
    <m/>
    <m/>
    <m/>
    <m/>
  </r>
  <r>
    <s v="ASTRAZENECA"/>
    <s v="D3466C00001"/>
    <s v="Astra Zeneca"/>
    <s v="Peru"/>
    <x v="1"/>
    <n v="40700"/>
    <s v="Revenues - Third Parties"/>
    <m/>
    <s v="Storage Controlled Drug - Refrigerated (per Pallet)"/>
    <n v="2026"/>
    <n v="5"/>
    <s v="USD"/>
    <n v="1552.4654999999998"/>
    <n v="1"/>
    <n v="1552.4654999999998"/>
    <x v="0"/>
    <m/>
    <m/>
    <m/>
    <m/>
    <m/>
    <m/>
    <m/>
    <m/>
    <m/>
    <m/>
  </r>
  <r>
    <s v="ASTRAZENECA"/>
    <s v="Temperature Monitor-Global Pooling"/>
    <s v="Astra Zeneca"/>
    <s v="Peru"/>
    <x v="1"/>
    <n v="40700"/>
    <s v="Revenues - Third Parties"/>
    <m/>
    <s v="Non-Drug Storage Ambient (per Shelf)"/>
    <n v="2026"/>
    <n v="5"/>
    <s v="USD"/>
    <n v="818.08181999999988"/>
    <n v="1"/>
    <n v="818.08181999999988"/>
    <x v="0"/>
    <m/>
    <m/>
    <m/>
    <m/>
    <m/>
    <m/>
    <m/>
    <m/>
    <m/>
    <m/>
  </r>
  <r>
    <s v="ASTRAZENECA"/>
    <s v="Temperature Monitor-Global Pooling"/>
    <s v="Astra Zeneca"/>
    <s v="Peru"/>
    <x v="0"/>
    <n v="40700"/>
    <s v="Revenues - Third Parties"/>
    <m/>
    <s v="Receipt fee Ancillaries (per Receipt_ID)"/>
    <n v="2026"/>
    <n v="5"/>
    <s v="USD"/>
    <n v="245.42454599999999"/>
    <n v="1"/>
    <n v="245.42454599999999"/>
    <x v="0"/>
    <m/>
    <m/>
    <m/>
    <m/>
    <m/>
    <m/>
    <m/>
    <m/>
    <m/>
    <m/>
  </r>
  <r>
    <s v="ASTRAZENECA"/>
    <s v="D8531C00002"/>
    <s v="Astra Zeneca"/>
    <s v="Peru"/>
    <x v="2"/>
    <n v="40700"/>
    <s v="Revenues - Third Parties"/>
    <m/>
    <s v="Freight - Shipments"/>
    <n v="2026"/>
    <n v="5"/>
    <s v="USD"/>
    <n v="836.76540479999994"/>
    <n v="1"/>
    <n v="836.76540479999994"/>
    <x v="0"/>
    <n v="1"/>
    <m/>
    <m/>
    <m/>
    <m/>
    <m/>
    <m/>
    <m/>
    <m/>
    <m/>
  </r>
  <r>
    <s v="ASTRAZENECA"/>
    <s v="D8531C00002"/>
    <s v="Astra Zeneca"/>
    <s v="Peru"/>
    <x v="0"/>
    <n v="40700"/>
    <s v="Revenues - Third Parties"/>
    <m/>
    <s v="Insulated shipper - Credo S22 - 12L (Leasing)"/>
    <n v="2026"/>
    <n v="5"/>
    <s v="USD"/>
    <n v="191.29074899999998"/>
    <n v="1"/>
    <n v="191.29074899999998"/>
    <x v="0"/>
    <n v="1"/>
    <m/>
    <m/>
    <m/>
    <m/>
    <m/>
    <m/>
    <m/>
    <m/>
    <m/>
  </r>
  <r>
    <s v="ASTRAZENECA"/>
    <s v="D8531C00002"/>
    <s v="Astra Zeneca"/>
    <s v="Peru"/>
    <x v="0"/>
    <n v="40700"/>
    <s v="Revenues - Third Parties"/>
    <m/>
    <s v="Pick and Pack (Controlled Ambient)"/>
    <n v="2026"/>
    <n v="5"/>
    <s v="USD"/>
    <n v="114.74744999999999"/>
    <n v="1"/>
    <n v="114.74744999999999"/>
    <x v="0"/>
    <m/>
    <m/>
    <m/>
    <m/>
    <m/>
    <m/>
    <m/>
    <m/>
    <m/>
    <m/>
  </r>
  <r>
    <s v="ASTRAZENECA"/>
    <s v="D8531C00002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8531C00002"/>
    <s v="Astra Zeneca"/>
    <s v="Peru"/>
    <x v="0"/>
    <n v="40700"/>
    <s v="Revenues - Third Parties"/>
    <m/>
    <s v="Receipt fee Ambient (per Receipt_ID)"/>
    <n v="2026"/>
    <n v="5"/>
    <s v="USD"/>
    <n v="242.99459999999999"/>
    <n v="1"/>
    <n v="242.99459999999999"/>
    <x v="0"/>
    <m/>
    <m/>
    <m/>
    <m/>
    <m/>
    <m/>
    <m/>
    <m/>
    <m/>
    <m/>
  </r>
  <r>
    <s v="ASTRAZENECA"/>
    <s v="D8531C00002"/>
    <s v="Astra Zeneca"/>
    <s v="Peru"/>
    <x v="1"/>
    <n v="40700"/>
    <s v="Revenues - Third Parties"/>
    <m/>
    <s v="Storage Ambient (per Pallet)"/>
    <n v="2026"/>
    <n v="5"/>
    <s v="USD"/>
    <n v="897.73004999999989"/>
    <n v="1"/>
    <n v="897.73004999999989"/>
    <x v="0"/>
    <m/>
    <m/>
    <m/>
    <m/>
    <m/>
    <m/>
    <m/>
    <m/>
    <m/>
    <m/>
  </r>
  <r>
    <s v="ASTRAZENECA"/>
    <s v="D8531C00002"/>
    <s v="Astra Zeneca"/>
    <s v="Peru"/>
    <x v="0"/>
    <n v="40700"/>
    <s v="Revenues - Third Parties"/>
    <m/>
    <s v="Temperature Monitoring Device (Ambient)"/>
    <n v="2026"/>
    <n v="5"/>
    <s v="USD"/>
    <n v="27.2153952"/>
    <n v="1"/>
    <n v="27.2153952"/>
    <x v="0"/>
    <n v="1"/>
    <m/>
    <m/>
    <m/>
    <m/>
    <m/>
    <m/>
    <m/>
    <m/>
    <m/>
  </r>
  <r>
    <s v="ASTRAZENECA"/>
    <s v="D8535C00001"/>
    <s v="Astra Zeneca"/>
    <s v="Peru"/>
    <x v="2"/>
    <n v="40700"/>
    <s v="Revenues - Third Parties"/>
    <m/>
    <s v="Freight - Shipments"/>
    <n v="2026"/>
    <n v="5"/>
    <s v="USD"/>
    <n v="1237.8954905999999"/>
    <n v="1"/>
    <n v="1237.8954905999999"/>
    <x v="0"/>
    <n v="1"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Pick and Pack (Ambient)"/>
    <n v="2026"/>
    <n v="5"/>
    <s v="USD"/>
    <n v="512.98859999999991"/>
    <n v="1"/>
    <n v="512.98859999999991"/>
    <x v="0"/>
    <m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Pick and Pack Cancellation Fee (Post Pick &amp; Pack)"/>
    <n v="2026"/>
    <n v="5"/>
    <s v="USD"/>
    <n v="128.24714999999998"/>
    <n v="1"/>
    <n v="128.24714999999998"/>
    <x v="0"/>
    <m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Pick and Pack Cancellation Fee (Pre Pick &amp; Pack)"/>
    <n v="2026"/>
    <n v="5"/>
    <s v="USD"/>
    <n v="64.123574999999988"/>
    <n v="1"/>
    <n v="64.123574999999988"/>
    <x v="0"/>
    <m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Receipt fee Ambient (per Receipt_ID)"/>
    <n v="2026"/>
    <n v="5"/>
    <s v="USD"/>
    <n v="1214.973"/>
    <n v="1"/>
    <n v="1214.973"/>
    <x v="0"/>
    <m/>
    <m/>
    <m/>
    <m/>
    <m/>
    <m/>
    <m/>
    <m/>
    <m/>
    <m/>
  </r>
  <r>
    <s v="ASTRAZENECA"/>
    <s v="D8535C00001"/>
    <s v="Astra Zeneca"/>
    <s v="Peru"/>
    <x v="1"/>
    <n v="40700"/>
    <s v="Revenues - Third Parties"/>
    <m/>
    <s v="Storage Ambient (per Pallet)"/>
    <n v="2026"/>
    <n v="5"/>
    <s v="USD"/>
    <n v="1154.22435"/>
    <n v="1"/>
    <n v="1154.22435"/>
    <x v="0"/>
    <m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Temperature Monitoring Device (Ambient)"/>
    <n v="2026"/>
    <n v="5"/>
    <s v="USD"/>
    <n v="153.24859439999997"/>
    <n v="1"/>
    <n v="153.24859439999997"/>
    <x v="0"/>
    <n v="1"/>
    <m/>
    <m/>
    <m/>
    <m/>
    <m/>
    <m/>
    <m/>
    <m/>
    <m/>
  </r>
  <r>
    <s v="AMGEN"/>
    <n v="20190341"/>
    <s v="Amgen, Inc."/>
    <s v="Peru"/>
    <x v="2"/>
    <n v="40700"/>
    <s v="Revenues - Third Parties"/>
    <m/>
    <s v="Freight - Shipments"/>
    <n v="2026"/>
    <n v="5"/>
    <s v="USD"/>
    <n v="327.12"/>
    <n v="1"/>
    <n v="327.12"/>
    <x v="0"/>
    <n v="1"/>
    <m/>
    <m/>
    <m/>
    <m/>
    <m/>
    <m/>
    <m/>
    <m/>
    <m/>
  </r>
  <r>
    <s v="AMGEN"/>
    <n v="20190341"/>
    <s v="Amgen, Inc."/>
    <s v="Peru"/>
    <x v="0"/>
    <n v="40700"/>
    <s v="Revenues - Third Parties"/>
    <m/>
    <s v="Insulated shipper - Credo S22 - 12L (Leasing)"/>
    <n v="2026"/>
    <n v="5"/>
    <s v="USD"/>
    <n v="527.9"/>
    <n v="1"/>
    <n v="527.9"/>
    <x v="0"/>
    <n v="1"/>
    <m/>
    <m/>
    <m/>
    <m/>
    <m/>
    <m/>
    <m/>
    <m/>
    <m/>
  </r>
  <r>
    <s v="AMGEN"/>
    <n v="20190341"/>
    <s v="Amgen, Inc."/>
    <s v="Peru"/>
    <x v="0"/>
    <n v="40700"/>
    <s v="Revenues - Third Parties"/>
    <m/>
    <s v="Insulated shipper - Credo S4 - 12L (Leasing)"/>
    <n v="2026"/>
    <n v="5"/>
    <s v="USD"/>
    <n v="750"/>
    <n v="1"/>
    <n v="750"/>
    <x v="0"/>
    <n v="1"/>
    <m/>
    <m/>
    <m/>
    <m/>
    <m/>
    <m/>
    <m/>
    <m/>
    <m/>
  </r>
  <r>
    <s v="AMGEN"/>
    <n v="20190341"/>
    <s v="Amgen, Inc."/>
    <s v="Peru"/>
    <x v="0"/>
    <n v="40700"/>
    <s v="Revenues - Third Parties"/>
    <m/>
    <s v="Pick and Pack (Controlled Ambient)"/>
    <n v="2026"/>
    <n v="5"/>
    <s v="USD"/>
    <n v="413.68"/>
    <n v="1"/>
    <n v="413.68"/>
    <x v="0"/>
    <m/>
    <m/>
    <m/>
    <m/>
    <m/>
    <m/>
    <m/>
    <m/>
    <m/>
    <m/>
  </r>
  <r>
    <s v="AMGEN"/>
    <n v="20190341"/>
    <s v="Amgen, Inc."/>
    <s v="Peru"/>
    <x v="0"/>
    <n v="40700"/>
    <s v="Revenues - Third Parties"/>
    <m/>
    <s v="Pick and Pack (Refrigerated)"/>
    <n v="2026"/>
    <n v="5"/>
    <s v="USD"/>
    <n v="620.52"/>
    <n v="1"/>
    <n v="620.52"/>
    <x v="0"/>
    <m/>
    <m/>
    <m/>
    <m/>
    <m/>
    <m/>
    <m/>
    <m/>
    <m/>
    <m/>
  </r>
  <r>
    <s v="AMGEN"/>
    <n v="20190341"/>
    <s v="Amgen, Inc."/>
    <s v="Peru"/>
    <x v="0"/>
    <n v="40700"/>
    <s v="Revenues - Third Parties"/>
    <m/>
    <s v="Project Management Fee"/>
    <n v="2026"/>
    <n v="5"/>
    <s v="USD"/>
    <n v="775.66"/>
    <n v="1"/>
    <n v="775.66"/>
    <x v="0"/>
    <m/>
    <m/>
    <m/>
    <m/>
    <m/>
    <m/>
    <m/>
    <m/>
    <m/>
    <m/>
  </r>
  <r>
    <s v="AMGEN"/>
    <n v="20190341"/>
    <s v="Amgen, Inc."/>
    <s v="Peru"/>
    <x v="0"/>
    <n v="40700"/>
    <s v="Revenues - Third Parties"/>
    <m/>
    <s v="Receipt fee Refrigerated (per Receipt_ID)"/>
    <n v="2026"/>
    <n v="5"/>
    <s v="USD"/>
    <n v="607.4"/>
    <n v="1"/>
    <n v="607.4"/>
    <x v="0"/>
    <m/>
    <m/>
    <m/>
    <m/>
    <m/>
    <m/>
    <m/>
    <m/>
    <m/>
    <m/>
  </r>
  <r>
    <s v="AMGEN"/>
    <n v="20190341"/>
    <s v="Amgen, Inc."/>
    <s v="Peru"/>
    <x v="1"/>
    <n v="40700"/>
    <s v="Revenues - Third Parties"/>
    <m/>
    <s v="Storage Ambient (per Pallet)"/>
    <n v="2026"/>
    <n v="5"/>
    <s v="USD"/>
    <n v="410.42"/>
    <n v="1"/>
    <n v="410.42"/>
    <x v="0"/>
    <m/>
    <m/>
    <m/>
    <m/>
    <m/>
    <m/>
    <m/>
    <m/>
    <m/>
    <m/>
  </r>
  <r>
    <s v="AMGEN"/>
    <n v="20190341"/>
    <s v="Amgen, Inc."/>
    <s v="Peru"/>
    <x v="1"/>
    <n v="40700"/>
    <s v="Revenues - Third Parties"/>
    <m/>
    <s v="Storage Refrigerated (per Shelf)"/>
    <n v="2026"/>
    <n v="5"/>
    <s v="USD"/>
    <n v="258.56"/>
    <n v="1"/>
    <n v="258.56"/>
    <x v="0"/>
    <m/>
    <m/>
    <m/>
    <m/>
    <m/>
    <m/>
    <m/>
    <m/>
    <m/>
    <m/>
  </r>
  <r>
    <s v="AMGEN"/>
    <n v="20190341"/>
    <s v="Amgen, Inc."/>
    <s v="Peru"/>
    <x v="0"/>
    <n v="40700"/>
    <s v="Revenues - Third Parties"/>
    <m/>
    <s v="Temperature Monitoring Device (Ambient)"/>
    <n v="2026"/>
    <n v="5"/>
    <s v="USD"/>
    <n v="54.18"/>
    <n v="1"/>
    <n v="54.18"/>
    <x v="0"/>
    <n v="1"/>
    <m/>
    <m/>
    <m/>
    <m/>
    <m/>
    <m/>
    <m/>
    <m/>
    <m/>
  </r>
  <r>
    <s v="AMGEN"/>
    <n v="20190341"/>
    <s v="Amgen, Inc."/>
    <s v="Peru"/>
    <x v="0"/>
    <n v="40700"/>
    <s v="Revenues - Third Parties"/>
    <m/>
    <s v="Temperature Monitoring Device (Refrigerated)"/>
    <n v="2026"/>
    <n v="5"/>
    <s v="USD"/>
    <n v="81.27"/>
    <n v="1"/>
    <n v="81.27"/>
    <x v="0"/>
    <n v="1"/>
    <m/>
    <m/>
    <m/>
    <m/>
    <m/>
    <m/>
    <m/>
    <m/>
    <m/>
  </r>
  <r>
    <s v="OTH CUST"/>
    <s v="P3-IMU-838-RMS-02"/>
    <s v="Immunic AG"/>
    <s v="Peru"/>
    <x v="0"/>
    <n v="40700"/>
    <s v="Revenues - Third Parties"/>
    <m/>
    <s v="Project Management Fee"/>
    <n v="2026"/>
    <n v="5"/>
    <s v="USD"/>
    <n v="1477.9578264000002"/>
    <n v="1"/>
    <n v="1477.9578264000002"/>
    <x v="0"/>
    <m/>
    <m/>
    <m/>
    <m/>
    <m/>
    <m/>
    <m/>
    <m/>
    <m/>
    <m/>
  </r>
  <r>
    <s v="OTH CUST"/>
    <s v="P3-IMU-838-RMS-02"/>
    <s v="Immunic AG"/>
    <s v="Peru"/>
    <x v="1"/>
    <n v="40700"/>
    <s v="Revenues - Third Parties"/>
    <m/>
    <s v="Storage Ambient (per Pallet)"/>
    <n v="2026"/>
    <n v="5"/>
    <s v="USD"/>
    <n v="881.29246920000003"/>
    <n v="1"/>
    <n v="881.29246920000003"/>
    <x v="0"/>
    <m/>
    <m/>
    <m/>
    <m/>
    <m/>
    <m/>
    <m/>
    <m/>
    <m/>
    <m/>
  </r>
  <r>
    <s v="ASTRAZENECA"/>
    <s v="D6402C00012"/>
    <s v="Astra Zeneca"/>
    <s v="Peru"/>
    <x v="0"/>
    <n v="40700"/>
    <s v="Revenues - Third Parties"/>
    <m/>
    <s v="Configuration of Temperature Monitoring Device"/>
    <n v="2026"/>
    <n v="5"/>
    <s v="USD"/>
    <n v="109.34756999999999"/>
    <n v="1"/>
    <n v="109.34756999999999"/>
    <x v="0"/>
    <m/>
    <m/>
    <m/>
    <m/>
    <m/>
    <m/>
    <m/>
    <m/>
    <m/>
    <m/>
  </r>
  <r>
    <s v="ASTRAZENECA"/>
    <s v="D6402C00012"/>
    <s v="Astra Zeneca"/>
    <s v="Peru"/>
    <x v="2"/>
    <n v="40700"/>
    <s v="Revenues - Third Parties"/>
    <m/>
    <s v="Freight - Shipments"/>
    <n v="2026"/>
    <n v="5"/>
    <s v="USD"/>
    <n v="303.90524640000001"/>
    <n v="1"/>
    <n v="303.90524640000001"/>
    <x v="0"/>
    <n v="1"/>
    <m/>
    <m/>
    <m/>
    <m/>
    <m/>
    <m/>
    <m/>
    <m/>
    <m/>
  </r>
  <r>
    <s v="ASTRAZENECA"/>
    <s v="D6402C00012"/>
    <s v="Astra Zeneca"/>
    <s v="Peru"/>
    <x v="0"/>
    <n v="40700"/>
    <s v="Revenues - Third Parties"/>
    <m/>
    <s v="Pick and Pack (Ambient)"/>
    <n v="2026"/>
    <n v="5"/>
    <s v="USD"/>
    <n v="1032.72705"/>
    <n v="1"/>
    <n v="1032.72705"/>
    <x v="0"/>
    <m/>
    <m/>
    <m/>
    <m/>
    <m/>
    <m/>
    <m/>
    <m/>
    <m/>
    <m/>
  </r>
  <r>
    <s v="ASTRAZENECA"/>
    <s v="D6402C00012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6402C00012"/>
    <s v="Astra Zeneca"/>
    <s v="Peru"/>
    <x v="1"/>
    <n v="40700"/>
    <s v="Revenues - Third Parties"/>
    <m/>
    <s v="Storage Ambient (per Pallet)"/>
    <n v="2026"/>
    <n v="5"/>
    <s v="USD"/>
    <n v="1667.2129499999999"/>
    <n v="1"/>
    <n v="1667.2129499999999"/>
    <x v="0"/>
    <m/>
    <m/>
    <m/>
    <m/>
    <m/>
    <m/>
    <m/>
    <m/>
    <m/>
    <m/>
  </r>
  <r>
    <s v="AMGEN"/>
    <n v="20220093"/>
    <s v="Amgen, Inc."/>
    <s v="Peru"/>
    <x v="0"/>
    <n v="40700"/>
    <s v="Revenues - Third Parties"/>
    <m/>
    <s v="Project Management Fee"/>
    <n v="2026"/>
    <n v="5"/>
    <s v="USD"/>
    <n v="775.66"/>
    <n v="1"/>
    <n v="775.66"/>
    <x v="0"/>
    <m/>
    <m/>
    <m/>
    <m/>
    <m/>
    <m/>
    <m/>
    <m/>
    <m/>
    <m/>
  </r>
  <r>
    <s v="AMGEN"/>
    <n v="20220093"/>
    <s v="Amgen, Inc."/>
    <s v="Peru"/>
    <x v="1"/>
    <n v="40700"/>
    <s v="Revenues - Third Parties"/>
    <m/>
    <s v="Storage Refrigerated (per Shelf)"/>
    <n v="2026"/>
    <n v="5"/>
    <s v="USD"/>
    <n v="1551.36"/>
    <n v="1"/>
    <n v="1551.36"/>
    <x v="0"/>
    <m/>
    <m/>
    <m/>
    <m/>
    <m/>
    <m/>
    <m/>
    <m/>
    <m/>
    <m/>
  </r>
  <r>
    <s v="ASTRAZENECA"/>
    <s v="D702A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702AC00001"/>
    <s v="Astra Zeneca"/>
    <s v="Peru"/>
    <x v="0"/>
    <n v="40700"/>
    <s v="Revenues - Third Parties"/>
    <m/>
    <s v="Receipt fee Ambient (per Receipt_ID)"/>
    <n v="2026"/>
    <n v="5"/>
    <s v="USD"/>
    <n v="1457.9675999999999"/>
    <n v="1"/>
    <n v="1457.9675999999999"/>
    <x v="0"/>
    <m/>
    <m/>
    <m/>
    <m/>
    <m/>
    <m/>
    <m/>
    <m/>
    <m/>
    <m/>
  </r>
  <r>
    <s v="ASTRAZENECA"/>
    <s v="D702AC00001"/>
    <s v="Astra Zeneca"/>
    <s v="Peru"/>
    <x v="0"/>
    <n v="40700"/>
    <s v="Revenues - Third Parties"/>
    <m/>
    <s v="Receipt fee Refrigerated (per Receipt_ID)"/>
    <n v="2026"/>
    <n v="5"/>
    <s v="USD"/>
    <n v="1700.9621999999999"/>
    <n v="1"/>
    <n v="1700.9621999999999"/>
    <x v="0"/>
    <m/>
    <m/>
    <m/>
    <m/>
    <m/>
    <m/>
    <m/>
    <m/>
    <m/>
    <m/>
  </r>
  <r>
    <s v="ASTRAZENECA"/>
    <s v="D702AC00001"/>
    <s v="Astra Zeneca"/>
    <s v="Peru"/>
    <x v="0"/>
    <n v="40700"/>
    <s v="Revenues - Third Parties"/>
    <m/>
    <s v="Setup Fee"/>
    <n v="2026"/>
    <n v="5"/>
    <s v="USD"/>
    <n v="1120.4750999999999"/>
    <n v="1"/>
    <n v="1120.4750999999999"/>
    <x v="0"/>
    <m/>
    <m/>
    <m/>
    <m/>
    <m/>
    <m/>
    <m/>
    <m/>
    <m/>
    <m/>
  </r>
  <r>
    <s v="ASTRAZENECA"/>
    <s v="D702AC00001"/>
    <s v="Astra Zeneca"/>
    <s v="Peru"/>
    <x v="1"/>
    <n v="40700"/>
    <s v="Revenues - Third Parties"/>
    <m/>
    <s v="Storage Ambient (per Pallet)"/>
    <n v="2026"/>
    <n v="5"/>
    <s v="USD"/>
    <n v="897.73004999999989"/>
    <n v="1"/>
    <n v="897.73004999999989"/>
    <x v="0"/>
    <m/>
    <m/>
    <m/>
    <m/>
    <m/>
    <m/>
    <m/>
    <m/>
    <m/>
    <m/>
  </r>
  <r>
    <s v="ASTRAZENECA"/>
    <s v="D702AC00001"/>
    <s v="Astra Zeneca"/>
    <s v="Peru"/>
    <x v="1"/>
    <n v="40700"/>
    <s v="Revenues - Third Parties"/>
    <m/>
    <s v="Storage Refrigerated (per Pallet)"/>
    <n v="2026"/>
    <n v="5"/>
    <s v="USD"/>
    <n v="931.47929999999997"/>
    <n v="1"/>
    <n v="931.47929999999997"/>
    <x v="0"/>
    <m/>
    <m/>
    <m/>
    <m/>
    <m/>
    <m/>
    <m/>
    <m/>
    <m/>
    <m/>
  </r>
  <r>
    <s v="AMGEN"/>
    <n v="20230050"/>
    <s v="Amgen, Inc."/>
    <s v="Peru"/>
    <x v="2"/>
    <n v="40700"/>
    <s v="Revenues - Third Parties"/>
    <m/>
    <s v="Freight - Shipments"/>
    <n v="2026"/>
    <n v="5"/>
    <s v="USD"/>
    <n v="1284.3800000000001"/>
    <n v="1"/>
    <n v="1284.3800000000001"/>
    <x v="0"/>
    <n v="1"/>
    <m/>
    <m/>
    <m/>
    <m/>
    <m/>
    <m/>
    <m/>
    <m/>
    <m/>
  </r>
  <r>
    <s v="AMGEN"/>
    <n v="20230050"/>
    <s v="Amgen, Inc."/>
    <s v="Peru"/>
    <x v="0"/>
    <n v="40700"/>
    <s v="Revenues - Third Parties"/>
    <m/>
    <s v="Insulated shipper - Credo S4 - 12L (Leasing)"/>
    <n v="2026"/>
    <n v="5"/>
    <s v="USD"/>
    <n v="2250"/>
    <n v="1"/>
    <n v="2250"/>
    <x v="0"/>
    <n v="1"/>
    <m/>
    <m/>
    <m/>
    <m/>
    <m/>
    <m/>
    <m/>
    <m/>
    <m/>
  </r>
  <r>
    <s v="AMGEN"/>
    <n v="20230050"/>
    <s v="Amgen, Inc."/>
    <s v="Peru"/>
    <x v="0"/>
    <n v="40700"/>
    <s v="Revenues - Third Parties"/>
    <m/>
    <s v="Pick and Pack (Refrigerated)"/>
    <n v="2026"/>
    <n v="5"/>
    <s v="USD"/>
    <n v="1861.56"/>
    <n v="1"/>
    <n v="1861.56"/>
    <x v="0"/>
    <m/>
    <m/>
    <m/>
    <m/>
    <m/>
    <m/>
    <m/>
    <m/>
    <m/>
    <m/>
  </r>
  <r>
    <s v="AMGEN"/>
    <n v="20230050"/>
    <s v="Amgen, Inc."/>
    <s v="Peru"/>
    <x v="0"/>
    <n v="40700"/>
    <s v="Revenues - Third Parties"/>
    <m/>
    <s v="Project Management Fee"/>
    <n v="2026"/>
    <n v="5"/>
    <s v="USD"/>
    <n v="775.66"/>
    <n v="1"/>
    <n v="775.66"/>
    <x v="0"/>
    <m/>
    <m/>
    <m/>
    <m/>
    <m/>
    <m/>
    <m/>
    <m/>
    <m/>
    <m/>
  </r>
  <r>
    <s v="AMGEN"/>
    <n v="20230050"/>
    <s v="Amgen, Inc."/>
    <s v="Peru"/>
    <x v="1"/>
    <n v="40700"/>
    <s v="Revenues - Third Parties"/>
    <m/>
    <s v="Storage Refrigerated (per Shelf)"/>
    <n v="2026"/>
    <n v="5"/>
    <s v="USD"/>
    <n v="3361.28"/>
    <n v="1"/>
    <n v="3361.28"/>
    <x v="0"/>
    <m/>
    <m/>
    <m/>
    <m/>
    <m/>
    <m/>
    <m/>
    <m/>
    <m/>
    <m/>
  </r>
  <r>
    <s v="AMGEN"/>
    <n v="20230050"/>
    <s v="Amgen, Inc."/>
    <s v="Peru"/>
    <x v="0"/>
    <n v="40700"/>
    <s v="Revenues - Third Parties"/>
    <m/>
    <s v="Temperature Monitoring Device (Refrigerated)"/>
    <n v="2026"/>
    <n v="5"/>
    <s v="USD"/>
    <n v="243.81"/>
    <n v="1"/>
    <n v="243.81"/>
    <x v="0"/>
    <n v="1"/>
    <m/>
    <m/>
    <m/>
    <m/>
    <m/>
    <m/>
    <m/>
    <m/>
    <m/>
  </r>
  <r>
    <s v="ASTRAZENECA"/>
    <s v="D7960C00015"/>
    <s v="Astra Zeneca"/>
    <s v="Peru"/>
    <x v="0"/>
    <n v="40700"/>
    <s v="Revenues - Third Parties"/>
    <m/>
    <s v="Configuration of Temperature Monitoring Device"/>
    <n v="2026"/>
    <n v="5"/>
    <s v="USD"/>
    <n v="44.549009999999996"/>
    <n v="1"/>
    <n v="44.549009999999996"/>
    <x v="0"/>
    <m/>
    <m/>
    <m/>
    <m/>
    <m/>
    <m/>
    <m/>
    <m/>
    <m/>
    <m/>
  </r>
  <r>
    <s v="ASTRAZENECA"/>
    <s v="D7960C00015"/>
    <s v="Astra Zeneca"/>
    <s v="Peru"/>
    <x v="0"/>
    <n v="40700"/>
    <s v="Revenues - Third Parties"/>
    <m/>
    <s v="Pick and Pack (Ambient)"/>
    <n v="2026"/>
    <n v="5"/>
    <s v="USD"/>
    <n v="647.64810749999992"/>
    <n v="1"/>
    <n v="647.64810749999992"/>
    <x v="0"/>
    <m/>
    <m/>
    <m/>
    <m/>
    <m/>
    <m/>
    <m/>
    <m/>
    <m/>
    <m/>
  </r>
  <r>
    <s v="ASTRAZENECA"/>
    <s v="D7960C00015"/>
    <s v="Astra Zeneca"/>
    <s v="Peru"/>
    <x v="0"/>
    <n v="40700"/>
    <s v="Revenues - Third Parties"/>
    <m/>
    <s v="Project Management Fee"/>
    <n v="2026"/>
    <n v="5"/>
    <s v="USD"/>
    <n v="409.04090999999994"/>
    <n v="1"/>
    <n v="409.04090999999994"/>
    <x v="0"/>
    <m/>
    <m/>
    <m/>
    <m/>
    <m/>
    <m/>
    <m/>
    <m/>
    <m/>
    <m/>
  </r>
  <r>
    <s v="ASTRAZENECA"/>
    <s v="D7960C00015"/>
    <s v="Astra Zeneca"/>
    <s v="Peru"/>
    <x v="1"/>
    <n v="40700"/>
    <s v="Revenues - Third Parties"/>
    <m/>
    <s v="Storage Ambient (per Pallet)"/>
    <n v="2026"/>
    <n v="5"/>
    <s v="USD"/>
    <n v="518.11848599999996"/>
    <n v="1"/>
    <n v="518.11848599999996"/>
    <x v="0"/>
    <m/>
    <m/>
    <m/>
    <m/>
    <m/>
    <m/>
    <m/>
    <m/>
    <m/>
    <m/>
  </r>
  <r>
    <s v="ASTRAZENECA"/>
    <s v="D7860C00006"/>
    <s v="Astra Zeneca"/>
    <s v="Peru"/>
    <x v="0"/>
    <n v="40700"/>
    <s v="Revenues - Third Parties"/>
    <m/>
    <s v="Project Management Fee"/>
    <n v="2026"/>
    <n v="5"/>
    <s v="USD"/>
    <n v="409.04090999999994"/>
    <n v="1"/>
    <n v="409.04090999999994"/>
    <x v="0"/>
    <m/>
    <m/>
    <m/>
    <m/>
    <m/>
    <m/>
    <m/>
    <m/>
    <m/>
    <m/>
  </r>
  <r>
    <s v="ASTRAZENECA"/>
    <s v="D7860C00006"/>
    <s v="Astra Zeneca"/>
    <s v="Peru"/>
    <x v="1"/>
    <n v="40700"/>
    <s v="Revenues - Third Parties"/>
    <m/>
    <s v="Storage Ambient (per Pallet)"/>
    <n v="2026"/>
    <n v="5"/>
    <s v="USD"/>
    <n v="129.52962149999999"/>
    <n v="1"/>
    <n v="129.52962149999999"/>
    <x v="0"/>
    <m/>
    <m/>
    <m/>
    <m/>
    <m/>
    <m/>
    <m/>
    <m/>
    <m/>
    <m/>
  </r>
  <r>
    <s v="MEDIMMUNE"/>
    <s v="D7700C00003"/>
    <s v="MedImmune Inc"/>
    <s v="Peru"/>
    <x v="0"/>
    <n v="40700"/>
    <s v="Revenues - Third Parties"/>
    <m/>
    <s v="Insulated shipper - Credo S4 - 12L (Leasing)"/>
    <n v="2026"/>
    <n v="5"/>
    <s v="USD"/>
    <n v="1014.3134591999999"/>
    <n v="1"/>
    <n v="1014.3134591999999"/>
    <x v="0"/>
    <n v="1"/>
    <m/>
    <m/>
    <m/>
    <m/>
    <m/>
    <m/>
    <m/>
    <m/>
    <m/>
  </r>
  <r>
    <s v="MEDIMMUNE"/>
    <s v="D7700C00003"/>
    <s v="MedImmune Inc"/>
    <s v="Peru"/>
    <x v="0"/>
    <n v="40700"/>
    <s v="Revenues - Third Parties"/>
    <m/>
    <s v="Pick and Pack (Refrigerated)"/>
    <n v="2026"/>
    <n v="5"/>
    <s v="USD"/>
    <n v="518.11848599999996"/>
    <n v="1"/>
    <n v="518.11848599999996"/>
    <x v="0"/>
    <m/>
    <m/>
    <m/>
    <m/>
    <m/>
    <m/>
    <m/>
    <m/>
    <m/>
    <m/>
  </r>
  <r>
    <s v="MEDIMMUNE"/>
    <s v="D7700C00003"/>
    <s v="MedImmune Inc"/>
    <s v="Peru"/>
    <x v="0"/>
    <n v="40700"/>
    <s v="Revenues - Third Parties"/>
    <m/>
    <s v="Project Management Fee"/>
    <n v="2026"/>
    <n v="5"/>
    <s v="USD"/>
    <n v="409.04090999999994"/>
    <n v="1"/>
    <n v="409.04090999999994"/>
    <x v="0"/>
    <m/>
    <m/>
    <m/>
    <m/>
    <m/>
    <m/>
    <m/>
    <m/>
    <m/>
    <m/>
  </r>
  <r>
    <s v="MEDIMMUNE"/>
    <s v="D7700C00003"/>
    <s v="MedImmune Inc"/>
    <s v="Peru"/>
    <x v="1"/>
    <n v="40700"/>
    <s v="Revenues - Third Parties"/>
    <m/>
    <s v="Storage Refrigerated (per Pallet)"/>
    <n v="2026"/>
    <n v="5"/>
    <s v="USD"/>
    <n v="313.59803099999999"/>
    <n v="1"/>
    <n v="313.59803099999999"/>
    <x v="0"/>
    <m/>
    <m/>
    <m/>
    <m/>
    <m/>
    <m/>
    <m/>
    <m/>
    <m/>
    <m/>
  </r>
  <r>
    <s v="MEDIMMUNE"/>
    <s v="D7700C00003"/>
    <s v="MedImmune Inc"/>
    <s v="Peru"/>
    <x v="0"/>
    <n v="40700"/>
    <s v="Revenues - Third Parties"/>
    <m/>
    <s v="Temperature Monitoring Device (Refrigerated)"/>
    <n v="2026"/>
    <n v="5"/>
    <s v="USD"/>
    <n v="35.639207999999996"/>
    <n v="1"/>
    <n v="35.639207999999996"/>
    <x v="0"/>
    <n v="1"/>
    <m/>
    <m/>
    <m/>
    <m/>
    <m/>
    <m/>
    <m/>
    <m/>
    <m/>
  </r>
  <r>
    <s v="GILEAD SCI"/>
    <s v="GS-US-528-9023"/>
    <s v="Gilead Sciences, Inc."/>
    <s v="Peru"/>
    <x v="2"/>
    <n v="40700"/>
    <s v="Revenues - Third Parties"/>
    <m/>
    <s v="Freight - Returns"/>
    <n v="2026"/>
    <n v="5"/>
    <s v="USD"/>
    <n v="709.1"/>
    <n v="1"/>
    <n v="709.1"/>
    <x v="0"/>
    <n v="1"/>
    <m/>
    <m/>
    <m/>
    <m/>
    <m/>
    <m/>
    <m/>
    <m/>
    <m/>
  </r>
  <r>
    <s v="GILEAD SCI"/>
    <s v="GS-US-528-9023"/>
    <s v="Gilead Sciences, Inc."/>
    <s v="Peru"/>
    <x v="2"/>
    <n v="40700"/>
    <s v="Revenues - Third Parties"/>
    <m/>
    <s v="Freight - Shipments"/>
    <n v="2026"/>
    <n v="5"/>
    <s v="USD"/>
    <n v="1634.25"/>
    <n v="1"/>
    <n v="1634.25"/>
    <x v="0"/>
    <n v="1"/>
    <m/>
    <m/>
    <m/>
    <m/>
    <m/>
    <m/>
    <m/>
    <m/>
    <m/>
  </r>
  <r>
    <s v="GILEAD SCI"/>
    <s v="GS-US-528-9023"/>
    <s v="Gilead Sciences, Inc."/>
    <s v="Peru"/>
    <x v="0"/>
    <n v="40700"/>
    <s v="Revenues - Third Parties"/>
    <m/>
    <s v="Pick and Pack (Ambient)"/>
    <n v="2026"/>
    <n v="5"/>
    <s v="USD"/>
    <n v="2771.3"/>
    <n v="1"/>
    <n v="2771.3"/>
    <x v="0"/>
    <m/>
    <m/>
    <m/>
    <m/>
    <m/>
    <m/>
    <m/>
    <m/>
    <m/>
    <m/>
  </r>
  <r>
    <s v="GILEAD SCI"/>
    <s v="GS-US-528-9023"/>
    <s v="Gilead Sciences, Inc."/>
    <s v="Peru"/>
    <x v="0"/>
    <n v="40700"/>
    <s v="Revenues - Third Parties"/>
    <m/>
    <s v="Project Management Fee"/>
    <n v="2026"/>
    <n v="5"/>
    <s v="USD"/>
    <n v="1187.72"/>
    <n v="1"/>
    <n v="1187.72"/>
    <x v="0"/>
    <m/>
    <m/>
    <m/>
    <m/>
    <m/>
    <m/>
    <m/>
    <m/>
    <m/>
    <m/>
  </r>
  <r>
    <s v="GILEAD SCI"/>
    <s v="GS-US-528-9023"/>
    <s v="Gilead Sciences, Inc."/>
    <s v="Peru"/>
    <x v="0"/>
    <n v="40700"/>
    <s v="Revenues - Third Parties"/>
    <m/>
    <s v="Receipt fee Ambient (per Receipt_ID)"/>
    <n v="2026"/>
    <n v="5"/>
    <s v="USD"/>
    <n v="791.82"/>
    <n v="1"/>
    <n v="791.82"/>
    <x v="0"/>
    <m/>
    <m/>
    <m/>
    <m/>
    <m/>
    <m/>
    <m/>
    <m/>
    <m/>
    <m/>
  </r>
  <r>
    <s v="GILEAD SCI"/>
    <s v="GS-US-528-9023"/>
    <s v="Gilead Sciences, Inc."/>
    <s v="Peru"/>
    <x v="1"/>
    <n v="40700"/>
    <s v="Revenues - Third Parties"/>
    <m/>
    <s v="Storage Ambient (per Shelf)"/>
    <n v="2026"/>
    <n v="5"/>
    <s v="USD"/>
    <n v="7448.03"/>
    <n v="1"/>
    <n v="7448.03"/>
    <x v="0"/>
    <m/>
    <m/>
    <m/>
    <m/>
    <m/>
    <m/>
    <m/>
    <m/>
    <m/>
    <m/>
  </r>
  <r>
    <s v="GILEAD SCI"/>
    <s v="GS-US-528-9023"/>
    <s v="Gilead Sciences, Inc."/>
    <s v="Peru"/>
    <x v="1"/>
    <n v="40700"/>
    <s v="Revenues - Third Parties"/>
    <m/>
    <s v="Storage of Returns (per Pallet)"/>
    <n v="2026"/>
    <n v="5"/>
    <s v="USD"/>
    <n v="1979.5"/>
    <n v="1"/>
    <n v="1979.5"/>
    <x v="0"/>
    <m/>
    <m/>
    <m/>
    <m/>
    <m/>
    <m/>
    <m/>
    <m/>
    <m/>
    <m/>
  </r>
  <r>
    <s v="MEDIMMUNE"/>
    <s v="D9185C00001"/>
    <s v="MedImmune Inc"/>
    <s v="Peru"/>
    <x v="0"/>
    <n v="40700"/>
    <s v="Revenues - Third Parties"/>
    <m/>
    <s v="Project Management Fee"/>
    <n v="2026"/>
    <n v="5"/>
    <s v="USD"/>
    <n v="402.36"/>
    <n v="1"/>
    <n v="402.36"/>
    <x v="0"/>
    <m/>
    <m/>
    <m/>
    <m/>
    <m/>
    <m/>
    <m/>
    <m/>
    <m/>
    <m/>
  </r>
  <r>
    <s v="MEDIMMUNE"/>
    <s v="D9185C00001"/>
    <s v="MedImmune Inc"/>
    <s v="Peru"/>
    <x v="1"/>
    <n v="40700"/>
    <s v="Revenues - Third Parties"/>
    <m/>
    <s v="Storage Refrigerated (per Pallet)"/>
    <n v="2026"/>
    <n v="5"/>
    <s v="USD"/>
    <n v="925.44"/>
    <n v="1"/>
    <n v="925.44"/>
    <x v="0"/>
    <m/>
    <m/>
    <m/>
    <m/>
    <m/>
    <m/>
    <m/>
    <m/>
    <m/>
    <m/>
  </r>
  <r>
    <s v="OTH CUST"/>
    <s v="D8531C00002 (CAM)"/>
    <s v="Fortrea"/>
    <s v="Peru"/>
    <x v="0"/>
    <n v="40700"/>
    <s v="Revenues - Third Parties"/>
    <m/>
    <s v="Project Management Fee"/>
    <n v="2026"/>
    <n v="5"/>
    <s v="USD"/>
    <n v="1087.74"/>
    <n v="1"/>
    <n v="1087.74"/>
    <x v="0"/>
    <m/>
    <m/>
    <m/>
    <m/>
    <m/>
    <m/>
    <m/>
    <m/>
    <m/>
    <m/>
  </r>
  <r>
    <s v="OTH CUST"/>
    <s v="D8531C00002 (CAM)"/>
    <s v="Fortrea"/>
    <s v="Peru"/>
    <x v="1"/>
    <n v="40700"/>
    <s v="Revenues - Third Parties"/>
    <m/>
    <s v="Storage Ambient (per Shelf)"/>
    <n v="2026"/>
    <n v="5"/>
    <s v="USD"/>
    <n v="345.15"/>
    <n v="1"/>
    <n v="345.15"/>
    <x v="0"/>
    <m/>
    <m/>
    <m/>
    <m/>
    <m/>
    <m/>
    <m/>
    <m/>
    <m/>
    <m/>
  </r>
  <r>
    <s v="MERCK"/>
    <s v="Merck Receipt and Storage of CREDOS and TT4"/>
    <s v="Merck Sharp and Dohme LLC"/>
    <s v="Peru"/>
    <x v="0"/>
    <n v="40700"/>
    <s v="Revenues - Third Parties"/>
    <m/>
    <s v="Insulated shipper - Credo S4 - 12L (Leasing)"/>
    <n v="2026"/>
    <n v="5"/>
    <s v="USD"/>
    <n v="0"/>
    <n v="1"/>
    <n v="0"/>
    <x v="0"/>
    <n v="1"/>
    <m/>
    <m/>
    <m/>
    <m/>
    <m/>
    <m/>
    <m/>
    <m/>
    <m/>
  </r>
  <r>
    <s v="MERCK"/>
    <s v="Merck Receipt and Storage of CREDOS and TT4"/>
    <s v="Merck Sharp and Dohme LLC"/>
    <s v="Peru"/>
    <x v="0"/>
    <n v="40700"/>
    <s v="Revenues - Third Parties"/>
    <m/>
    <s v="Insulated shipper - Credo S4 - 28L (Leasing)"/>
    <n v="2026"/>
    <n v="5"/>
    <s v="USD"/>
    <n v="0"/>
    <n v="1"/>
    <n v="0"/>
    <x v="0"/>
    <n v="1"/>
    <m/>
    <m/>
    <m/>
    <m/>
    <m/>
    <m/>
    <m/>
    <m/>
    <m/>
  </r>
  <r>
    <s v="MERCK"/>
    <s v="Merck Receipt and Storage of CREDOS and TT4"/>
    <s v="Merck Sharp and Dohme LLC"/>
    <s v="Peru"/>
    <x v="0"/>
    <n v="40700"/>
    <s v="Revenues - Third Parties"/>
    <m/>
    <s v="Components"/>
    <n v="2026"/>
    <n v="5"/>
    <s v="USD"/>
    <n v="0"/>
    <n v="1"/>
    <n v="0"/>
    <x v="0"/>
    <n v="1"/>
    <m/>
    <m/>
    <m/>
    <m/>
    <m/>
    <m/>
    <m/>
    <m/>
    <m/>
  </r>
  <r>
    <s v="OTH CUST"/>
    <s v="OBI-822-011 Sourcing of Medicinal Product(s)"/>
    <s v="PSI CRO AG"/>
    <s v="Peru"/>
    <x v="4"/>
    <n v="40700"/>
    <s v="Revenues - Third Parties"/>
    <m/>
    <s v="Sourcing of Corretal (Capecitabina) 500mg film-coated tablet"/>
    <n v="2026"/>
    <n v="5"/>
    <s v="USD"/>
    <n v="0"/>
    <n v="1"/>
    <n v="0"/>
    <x v="0"/>
    <n v="1"/>
    <m/>
    <m/>
    <m/>
    <m/>
    <m/>
    <m/>
    <m/>
    <m/>
    <m/>
  </r>
  <r>
    <s v="OTH CUST"/>
    <s v="OBI-822-011 Sourcing of Medicinal Product(s)"/>
    <s v="PSI CRO AG"/>
    <s v="Peru"/>
    <x v="4"/>
    <n v="40700"/>
    <s v="Revenues - Third Parties"/>
    <m/>
    <s v="Handling and Shipping fees"/>
    <n v="2026"/>
    <n v="5"/>
    <s v="USD"/>
    <n v="0"/>
    <n v="1"/>
    <n v="0"/>
    <x v="0"/>
    <n v="1"/>
    <m/>
    <m/>
    <m/>
    <m/>
    <m/>
    <m/>
    <m/>
    <m/>
    <m/>
  </r>
  <r>
    <s v="OTH CUST"/>
    <s v="OBI-822-011"/>
    <s v="PSI CRO AG"/>
    <s v="Peru"/>
    <x v="0"/>
    <n v="40700"/>
    <s v="Revenues - Third Parties"/>
    <m/>
    <s v="Pick and Pack (Ambient)"/>
    <n v="2026"/>
    <n v="5"/>
    <s v="USD"/>
    <n v="0"/>
    <n v="1"/>
    <n v="0"/>
    <x v="0"/>
    <m/>
    <m/>
    <m/>
    <m/>
    <m/>
    <m/>
    <m/>
    <m/>
    <m/>
    <m/>
  </r>
  <r>
    <s v="OTH CUST"/>
    <s v="OBI-822-011"/>
    <s v="PSI CRO AG"/>
    <s v="Peru"/>
    <x v="0"/>
    <n v="40700"/>
    <s v="Revenues - Third Parties"/>
    <m/>
    <s v="Project Management Fee"/>
    <n v="2026"/>
    <n v="5"/>
    <s v="USD"/>
    <n v="0"/>
    <n v="1"/>
    <n v="0"/>
    <x v="0"/>
    <m/>
    <m/>
    <m/>
    <m/>
    <m/>
    <m/>
    <m/>
    <m/>
    <m/>
    <m/>
  </r>
  <r>
    <s v="OTH CUST"/>
    <s v="OBI-822-011"/>
    <s v="PSI CRO AG"/>
    <s v="Peru"/>
    <x v="0"/>
    <n v="40700"/>
    <s v="Revenues - Third Parties"/>
    <m/>
    <s v="Receipt fee Ambient (per Receipt_ID)"/>
    <n v="2026"/>
    <n v="5"/>
    <s v="USD"/>
    <n v="0"/>
    <n v="1"/>
    <n v="0"/>
    <x v="0"/>
    <m/>
    <m/>
    <m/>
    <m/>
    <m/>
    <m/>
    <m/>
    <m/>
    <m/>
    <m/>
  </r>
  <r>
    <s v="OTH CUST"/>
    <s v="All protocols"/>
    <s v="Idorsia"/>
    <s v="Peru"/>
    <x v="0"/>
    <n v="40700"/>
    <s v="Revenues - Third Parties"/>
    <m/>
    <s v="Unbilled"/>
    <n v="2026"/>
    <n v="5"/>
    <s v="USD"/>
    <n v="0"/>
    <n v="1"/>
    <n v="0"/>
    <x v="0"/>
    <s v="Not Applicable"/>
    <m/>
    <m/>
    <m/>
    <m/>
    <m/>
    <m/>
    <m/>
    <m/>
    <m/>
  </r>
  <r>
    <s v="OTH CUST"/>
    <s v="All protocols"/>
    <s v="Idorsia"/>
    <s v="Peru"/>
    <x v="2"/>
    <n v="40700"/>
    <s v="Revenues - Third Parties"/>
    <m/>
    <s v="Unbilled"/>
    <n v="2026"/>
    <n v="5"/>
    <s v="USD"/>
    <n v="0"/>
    <n v="1"/>
    <n v="0"/>
    <x v="0"/>
    <s v="Not Applicable"/>
    <m/>
    <m/>
    <m/>
    <m/>
    <m/>
    <m/>
    <m/>
    <m/>
    <m/>
  </r>
  <r>
    <s v="OTH CUST"/>
    <s v="All protocols"/>
    <s v="Idorsia"/>
    <s v="Peru"/>
    <x v="1"/>
    <n v="40700"/>
    <s v="Revenues - Third Parties"/>
    <m/>
    <s v="Unbilled"/>
    <n v="2026"/>
    <n v="5"/>
    <s v="USD"/>
    <n v="0"/>
    <n v="1"/>
    <n v="0"/>
    <x v="0"/>
    <s v="Not Applicable"/>
    <m/>
    <m/>
    <m/>
    <m/>
    <m/>
    <m/>
    <m/>
    <m/>
    <m/>
  </r>
  <r>
    <s v="OTH CUST"/>
    <s v="Others"/>
    <s v="Others"/>
    <s v="Peru"/>
    <x v="0"/>
    <n v="40700"/>
    <s v="Revenues - Third Parties"/>
    <m/>
    <s v="Provision rebate Accrual"/>
    <n v="2026"/>
    <n v="5"/>
    <s v="USD"/>
    <n v="0"/>
    <n v="1"/>
    <n v="0"/>
    <x v="0"/>
    <s v="Not Applicable"/>
    <m/>
    <m/>
    <m/>
    <m/>
    <m/>
    <m/>
    <m/>
    <m/>
    <m/>
  </r>
  <r>
    <s v="OTH CUST"/>
    <s v="Others"/>
    <s v="Others"/>
    <s v="Peru"/>
    <x v="2"/>
    <n v="40700"/>
    <s v="Revenues - Third Parties"/>
    <m/>
    <s v="Provision rebate Accrual"/>
    <n v="2026"/>
    <n v="5"/>
    <s v="USD"/>
    <n v="0"/>
    <n v="1"/>
    <n v="0"/>
    <x v="0"/>
    <s v="Not Applicable"/>
    <m/>
    <m/>
    <m/>
    <m/>
    <m/>
    <m/>
    <m/>
    <m/>
    <m/>
  </r>
  <r>
    <s v="OTH CUST"/>
    <s v="Others"/>
    <s v="Others"/>
    <s v="Peru"/>
    <x v="1"/>
    <n v="40700"/>
    <s v="Revenues - Third Parties"/>
    <m/>
    <s v="Provision rebate Accrual"/>
    <n v="2026"/>
    <n v="5"/>
    <s v="USD"/>
    <n v="0"/>
    <n v="1"/>
    <n v="0"/>
    <x v="0"/>
    <s v="Not Applicable"/>
    <m/>
    <m/>
    <m/>
    <m/>
    <m/>
    <m/>
    <m/>
    <m/>
    <m/>
  </r>
  <r>
    <s v="OTH CUST"/>
    <s v="Surcharge"/>
    <s v="Surcharge"/>
    <s v="Peru"/>
    <x v="5"/>
    <n v="40700"/>
    <s v="Revenues - Third Parties"/>
    <m/>
    <s v="Surcharge"/>
    <n v="2026"/>
    <n v="5"/>
    <s v="USD"/>
    <n v="0"/>
    <n v="1"/>
    <n v="0"/>
    <x v="0"/>
    <s v="Not Applicable"/>
    <m/>
    <m/>
    <m/>
    <m/>
    <m/>
    <m/>
    <m/>
    <m/>
    <m/>
  </r>
  <r>
    <s v="OTH CUST"/>
    <s v="Surcharge"/>
    <s v="Surcharge"/>
    <s v="Peru"/>
    <x v="5"/>
    <n v="40700"/>
    <s v="Revenues - Third Parties"/>
    <m/>
    <s v="Surcharge"/>
    <n v="2026"/>
    <n v="5"/>
    <s v="USD"/>
    <n v="0"/>
    <n v="1"/>
    <n v="0"/>
    <x v="0"/>
    <s v="Not Applicable"/>
    <m/>
    <m/>
    <m/>
    <m/>
    <m/>
    <m/>
    <m/>
    <m/>
    <m/>
  </r>
  <r>
    <s v="OTH CUST"/>
    <s v="Surcharge"/>
    <s v="Surcharge"/>
    <s v="Peru"/>
    <x v="5"/>
    <n v="40700"/>
    <s v="Revenues - Third Parties"/>
    <m/>
    <s v="Surcharge"/>
    <n v="2026"/>
    <n v="5"/>
    <s v="USD"/>
    <n v="0"/>
    <n v="1"/>
    <n v="0"/>
    <x v="0"/>
    <s v="Not Applicable"/>
    <m/>
    <m/>
    <m/>
    <m/>
    <m/>
    <m/>
    <m/>
    <m/>
    <m/>
  </r>
  <r>
    <s v="OTH CUST"/>
    <s v="Surcharge"/>
    <s v="Surcharge"/>
    <s v="Peru"/>
    <x v="5"/>
    <n v="40700"/>
    <s v="Revenues - Third Parties"/>
    <m/>
    <s v="Surcharge"/>
    <n v="2026"/>
    <n v="5"/>
    <s v="USD"/>
    <n v="0"/>
    <n v="1"/>
    <n v="0"/>
    <x v="0"/>
    <s v="Not Applicable"/>
    <m/>
    <m/>
    <m/>
    <m/>
    <m/>
    <m/>
    <m/>
    <m/>
    <m/>
  </r>
  <r>
    <s v="OTH CUST"/>
    <s v="Surcharge"/>
    <s v="Surcharge"/>
    <s v="Peru"/>
    <x v="5"/>
    <n v="40700"/>
    <s v="Revenues - Third Parties"/>
    <m/>
    <s v="Surcharge"/>
    <n v="2026"/>
    <n v="5"/>
    <s v="USD"/>
    <n v="0"/>
    <n v="1"/>
    <n v="0"/>
    <x v="0"/>
    <s v="Not Applicable"/>
    <m/>
    <m/>
    <m/>
    <m/>
    <m/>
    <m/>
    <m/>
    <m/>
    <m/>
  </r>
  <r>
    <s v="DEFERRED"/>
    <s v="Others"/>
    <s v="Deferred Revenue"/>
    <s v="Peru"/>
    <x v="2"/>
    <n v="40700"/>
    <s v="Revenues - Third Parties"/>
    <m/>
    <s v="Adjustment for Adoption Nbr. 606"/>
    <n v="2026"/>
    <n v="5"/>
    <s v="USD"/>
    <n v="0"/>
    <n v="1"/>
    <n v="0"/>
    <x v="0"/>
    <s v="Not Applicable"/>
    <m/>
    <m/>
    <m/>
    <m/>
    <m/>
    <m/>
    <m/>
    <m/>
    <m/>
  </r>
  <r>
    <s v="DEFERRED"/>
    <s v="Others"/>
    <s v="Deferred Revenue"/>
    <s v="Peru"/>
    <x v="2"/>
    <n v="40700"/>
    <s v="Revenues - Third Parties"/>
    <m/>
    <s v="Estimated Revenue from 16/04 - 30/04"/>
    <n v="2026"/>
    <n v="5"/>
    <s v="USD"/>
    <n v="-15680.163288798802"/>
    <n v="1"/>
    <n v="-15680.163288798802"/>
    <x v="0"/>
    <s v="Not Applicable"/>
    <m/>
    <m/>
    <m/>
    <m/>
    <m/>
    <m/>
    <m/>
    <m/>
    <m/>
  </r>
  <r>
    <s v="DEFERRED"/>
    <s v="Others"/>
    <s v="Deferred Revenue"/>
    <s v="Peru"/>
    <x v="0"/>
    <n v="40700"/>
    <s v="Revenues - Third Parties"/>
    <m/>
    <s v="Estimated Revenue from 16/04 - 30/04"/>
    <n v="2026"/>
    <n v="5"/>
    <s v="USD"/>
    <n v="-31456.950900724998"/>
    <n v="1"/>
    <n v="-31456.950900724998"/>
    <x v="0"/>
    <s v="Not Applicable"/>
    <m/>
    <m/>
    <m/>
    <m/>
    <m/>
    <m/>
    <m/>
    <m/>
    <m/>
  </r>
  <r>
    <s v="DEFERRED"/>
    <s v="Others"/>
    <s v="Deferred Revenue"/>
    <s v="Peru"/>
    <x v="2"/>
    <n v="40700"/>
    <s v="Revenues - Third Parties"/>
    <m/>
    <s v="Adjustment due to services rendered between 16/03 - 31/03"/>
    <n v="2026"/>
    <n v="5"/>
    <s v="USD"/>
    <n v="15882.965862987739"/>
    <n v="1"/>
    <n v="15882.965862987739"/>
    <x v="0"/>
    <s v="Not Applicable"/>
    <m/>
    <m/>
    <m/>
    <m/>
    <m/>
    <m/>
    <m/>
    <m/>
    <m/>
  </r>
  <r>
    <s v="DEFERRED"/>
    <s v="Others"/>
    <s v="Deferred Revenue"/>
    <s v="Peru"/>
    <x v="0"/>
    <n v="40700"/>
    <s v="Revenues - Third Parties"/>
    <m/>
    <s v="Adjustment due to services rendered between 16/03 - 31/03"/>
    <n v="2026"/>
    <n v="5"/>
    <s v="USD"/>
    <n v="30221.417689333332"/>
    <n v="1"/>
    <n v="30221.417689333332"/>
    <x v="0"/>
    <s v="Not Applicable"/>
    <m/>
    <m/>
    <m/>
    <m/>
    <m/>
    <m/>
    <m/>
    <m/>
    <m/>
  </r>
  <r>
    <s v="OTH CUST"/>
    <s v="Others"/>
    <s v="Others"/>
    <s v="Peru"/>
    <x v="0"/>
    <n v="40700"/>
    <s v="Revenues - Third Parties"/>
    <m/>
    <s v="FX Translation"/>
    <n v="2026"/>
    <n v="5"/>
    <s v="USD"/>
    <n v="1158.2396721317059"/>
    <n v="1"/>
    <n v="1158.2396721317059"/>
    <x v="0"/>
    <s v="Not Applicable"/>
    <m/>
    <m/>
    <m/>
    <m/>
    <m/>
    <m/>
    <m/>
    <m/>
    <m/>
  </r>
  <r>
    <s v="OTH CUST"/>
    <s v="Others"/>
    <s v="Others"/>
    <s v="Peru"/>
    <x v="6"/>
    <n v="40700"/>
    <s v="Revenues - Third Parties"/>
    <m/>
    <s v="FX Translation"/>
    <n v="2026"/>
    <n v="5"/>
    <s v="USD"/>
    <n v="0"/>
    <n v="1"/>
    <n v="0"/>
    <x v="0"/>
    <s v="Not Applicable"/>
    <m/>
    <m/>
    <m/>
    <m/>
    <m/>
    <m/>
    <m/>
    <m/>
    <m/>
  </r>
  <r>
    <s v="OTH CUST"/>
    <s v="Others"/>
    <s v="Others"/>
    <s v="Peru"/>
    <x v="3"/>
    <n v="40700"/>
    <s v="Revenues - Third Parties"/>
    <m/>
    <s v="FX Translation"/>
    <n v="2026"/>
    <n v="5"/>
    <s v="USD"/>
    <n v="31.666604840000002"/>
    <n v="1"/>
    <n v="31.666604840000002"/>
    <x v="0"/>
    <s v="Not Applicable"/>
    <m/>
    <m/>
    <m/>
    <m/>
    <m/>
    <m/>
    <m/>
    <m/>
    <m/>
  </r>
  <r>
    <s v="OTH CUST"/>
    <s v="Others"/>
    <s v="Others"/>
    <s v="Peru"/>
    <x v="2"/>
    <n v="40700"/>
    <s v="Revenues - Third Parties"/>
    <m/>
    <s v="FX Translation"/>
    <n v="2026"/>
    <n v="5"/>
    <s v="USD"/>
    <n v="180.32158641106051"/>
    <n v="1"/>
    <n v="180.32158641106051"/>
    <x v="0"/>
    <s v="Not Applicable"/>
    <m/>
    <m/>
    <m/>
    <m/>
    <m/>
    <m/>
    <m/>
    <m/>
    <m/>
  </r>
  <r>
    <s v="OTH CUST"/>
    <s v="Others"/>
    <s v="Others"/>
    <s v="Peru"/>
    <x v="5"/>
    <n v="40700"/>
    <s v="Revenues - Third Parties"/>
    <m/>
    <s v="FX Translation"/>
    <n v="2026"/>
    <n v="5"/>
    <s v="USD"/>
    <n v="0"/>
    <n v="1"/>
    <n v="0"/>
    <x v="0"/>
    <s v="Not Applicable"/>
    <m/>
    <m/>
    <m/>
    <m/>
    <m/>
    <m/>
    <m/>
    <m/>
    <m/>
  </r>
  <r>
    <s v="OTH CUST"/>
    <s v="Others"/>
    <s v="Others"/>
    <s v="Peru"/>
    <x v="1"/>
    <n v="40700"/>
    <s v="Revenues - Third Parties"/>
    <m/>
    <s v="FX Translation"/>
    <n v="2026"/>
    <n v="5"/>
    <s v="USD"/>
    <n v="1048.5472047199412"/>
    <n v="1"/>
    <n v="1048.5472047199412"/>
    <x v="0"/>
    <s v="Not Applicable"/>
    <m/>
    <m/>
    <m/>
    <m/>
    <m/>
    <m/>
    <m/>
    <m/>
    <m/>
  </r>
  <r>
    <s v="OTH CUST"/>
    <s v="Others"/>
    <s v="Others"/>
    <s v="Peru"/>
    <x v="4"/>
    <n v="40700"/>
    <s v="Revenues - Third Parties"/>
    <m/>
    <s v="FX Translation"/>
    <n v="2026"/>
    <n v="5"/>
    <s v="USD"/>
    <n v="0"/>
    <n v="1"/>
    <n v="0"/>
    <x v="0"/>
    <s v="Not Applicable"/>
    <m/>
    <m/>
    <m/>
    <m/>
    <m/>
    <m/>
    <m/>
    <m/>
    <m/>
  </r>
  <r>
    <s v="J &amp; J"/>
    <s v="Janssen Storage of temperature monitors"/>
    <s v="Janssen"/>
    <s v="Colombia"/>
    <x v="1"/>
    <n v="40700"/>
    <s v="Revenues - Third Parties"/>
    <m/>
    <s v="Non-Drug Storage Ambient (per Shelf)"/>
    <n v="2026"/>
    <n v="5"/>
    <s v="USD"/>
    <n v="960.70012499999984"/>
    <n v="1"/>
    <n v="960.70012499999984"/>
    <x v="1"/>
    <m/>
    <m/>
    <m/>
    <m/>
    <m/>
    <m/>
    <m/>
    <m/>
    <m/>
    <m/>
  </r>
  <r>
    <s v="J &amp; J"/>
    <s v="Janssen Storage of temperature monitors"/>
    <s v="Janssen"/>
    <s v="Colombia"/>
    <x v="1"/>
    <n v="40700"/>
    <s v="Revenues - Third Parties"/>
    <m/>
    <s v="Non-Drug Storage Refrigerated (per Shelf)"/>
    <n v="2026"/>
    <n v="5"/>
    <s v="USD"/>
    <n v="600.42150000000004"/>
    <n v="1"/>
    <n v="600.42150000000004"/>
    <x v="1"/>
    <m/>
    <m/>
    <m/>
    <m/>
    <m/>
    <m/>
    <m/>
    <m/>
    <m/>
    <m/>
  </r>
  <r>
    <s v="TAKEDA"/>
    <s v="TAK-390MR_205"/>
    <s v="Takeda"/>
    <s v="Colombia"/>
    <x v="0"/>
    <n v="40700"/>
    <s v="Revenues - Third Parties"/>
    <m/>
    <s v="Project Management Fee"/>
    <n v="2026"/>
    <n v="5"/>
    <s v="USD"/>
    <n v="600"/>
    <n v="1"/>
    <n v="600"/>
    <x v="1"/>
    <m/>
    <m/>
    <m/>
    <m/>
    <m/>
    <m/>
    <m/>
    <m/>
    <m/>
    <m/>
  </r>
  <r>
    <s v="TAKEDA"/>
    <s v="TAK-390MR_205"/>
    <s v="Takeda"/>
    <s v="Colombia"/>
    <x v="1"/>
    <n v="40700"/>
    <s v="Revenues - Third Parties"/>
    <m/>
    <s v="Storage Ambient (per Pallet)"/>
    <n v="2026"/>
    <n v="5"/>
    <s v="USD"/>
    <n v="300"/>
    <n v="1"/>
    <n v="300"/>
    <x v="1"/>
    <m/>
    <m/>
    <m/>
    <m/>
    <m/>
    <m/>
    <m/>
    <m/>
    <m/>
    <m/>
  </r>
  <r>
    <s v="TAKEDA"/>
    <s v="TAK-390MR_204"/>
    <s v="Takeda"/>
    <s v="Colombia"/>
    <x v="0"/>
    <n v="40700"/>
    <s v="Revenues - Third Parties"/>
    <m/>
    <s v="Project Management Fee"/>
    <n v="2026"/>
    <n v="5"/>
    <s v="USD"/>
    <n v="600"/>
    <n v="1"/>
    <n v="600"/>
    <x v="1"/>
    <m/>
    <m/>
    <m/>
    <m/>
    <m/>
    <m/>
    <m/>
    <m/>
    <m/>
    <m/>
  </r>
  <r>
    <s v="TAKEDA"/>
    <s v="TAK-390MR_204"/>
    <s v="Takeda"/>
    <s v="Colombia"/>
    <x v="1"/>
    <n v="40700"/>
    <s v="Revenues - Third Parties"/>
    <m/>
    <s v="Storage Ambient (per Pallet)"/>
    <n v="2026"/>
    <n v="5"/>
    <s v="USD"/>
    <n v="200"/>
    <n v="1"/>
    <n v="200"/>
    <x v="1"/>
    <m/>
    <m/>
    <m/>
    <m/>
    <m/>
    <m/>
    <m/>
    <m/>
    <m/>
    <m/>
  </r>
  <r>
    <s v="MERCK"/>
    <s v="Merck Receipt and Storage of CREDOS and TT4"/>
    <s v="Merck Sharp and Dohme LLC"/>
    <s v="Colombia"/>
    <x v="1"/>
    <n v="40700"/>
    <s v="Revenues - Third Parties"/>
    <m/>
    <s v="Non-Drug Storage Ambient (per Pallet)"/>
    <n v="2026"/>
    <n v="5"/>
    <s v="USD"/>
    <n v="1544.45"/>
    <n v="1"/>
    <n v="1544.45"/>
    <x v="1"/>
    <m/>
    <m/>
    <m/>
    <m/>
    <m/>
    <m/>
    <m/>
    <m/>
    <m/>
    <m/>
  </r>
  <r>
    <s v="MERCK"/>
    <s v="Merck Receipt and Storage of CREDOS and TT4"/>
    <s v="Merck Sharp and Dohme LLC"/>
    <s v="Colombia"/>
    <x v="0"/>
    <n v="40700"/>
    <s v="Revenues - Third Parties"/>
    <m/>
    <s v="Receipt fee Ancillaries (per Receipt_ID)"/>
    <n v="2026"/>
    <n v="5"/>
    <s v="USD"/>
    <n v="3082.56"/>
    <n v="1"/>
    <n v="3082.56"/>
    <x v="1"/>
    <m/>
    <m/>
    <m/>
    <m/>
    <m/>
    <m/>
    <m/>
    <m/>
    <m/>
    <m/>
  </r>
  <r>
    <s v="J &amp; J"/>
    <s v="CNTO1959CRD3001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CNTO1959CRD3001"/>
    <s v="Janssen"/>
    <s v="Colombia"/>
    <x v="0"/>
    <n v="40700"/>
    <s v="Revenues - Third Parties"/>
    <m/>
    <s v="Receipt fee Refrigerated (per Receipt_ID)"/>
    <n v="2026"/>
    <n v="5"/>
    <s v="USD"/>
    <n v="200.1405"/>
    <n v="1"/>
    <n v="200.1405"/>
    <x v="1"/>
    <m/>
    <m/>
    <m/>
    <m/>
    <m/>
    <m/>
    <m/>
    <m/>
    <m/>
    <m/>
  </r>
  <r>
    <s v="J &amp; J"/>
    <s v="CNTO1959CRD3001"/>
    <s v="Janssen"/>
    <s v="Colombia"/>
    <x v="1"/>
    <n v="40700"/>
    <s v="Revenues - Third Parties"/>
    <m/>
    <s v="Storage Refrigerated (per Shelf)"/>
    <n v="2026"/>
    <n v="5"/>
    <s v="USD"/>
    <n v="600.42150000000004"/>
    <n v="1"/>
    <n v="600.42150000000004"/>
    <x v="1"/>
    <m/>
    <m/>
    <m/>
    <m/>
    <m/>
    <m/>
    <m/>
    <m/>
    <m/>
    <m/>
  </r>
  <r>
    <s v="J &amp; J"/>
    <s v="AC-065A310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AC-065A310"/>
    <s v="Janssen"/>
    <s v="Colombia"/>
    <x v="1"/>
    <n v="40700"/>
    <s v="Revenues - Third Parties"/>
    <m/>
    <s v="Storage Ambient (per Shelf)"/>
    <n v="2026"/>
    <n v="5"/>
    <s v="USD"/>
    <n v="568.5653749999999"/>
    <n v="1"/>
    <n v="568.5653749999999"/>
    <x v="1"/>
    <m/>
    <m/>
    <m/>
    <m/>
    <m/>
    <m/>
    <m/>
    <m/>
    <m/>
    <m/>
  </r>
  <r>
    <s v="J &amp; J"/>
    <s v="AC-055-315"/>
    <s v="Janssen"/>
    <s v="Colombia"/>
    <x v="2"/>
    <n v="40700"/>
    <s v="Revenues - Third Parties"/>
    <m/>
    <s v="Freight - Shipments"/>
    <n v="2026"/>
    <n v="5"/>
    <s v="USD"/>
    <n v="514.69000000000005"/>
    <n v="1"/>
    <n v="514.69000000000005"/>
    <x v="1"/>
    <n v="1"/>
    <m/>
    <m/>
    <m/>
    <m/>
    <m/>
    <m/>
    <m/>
    <m/>
    <m/>
  </r>
  <r>
    <s v="J &amp; J"/>
    <s v="AC-055-315"/>
    <s v="Janssen"/>
    <s v="Colombia"/>
    <x v="0"/>
    <n v="40700"/>
    <s v="Revenues - Third Parties"/>
    <m/>
    <s v="Insulated shipper - Credo S22 - 12L (Leasing)"/>
    <n v="2026"/>
    <n v="5"/>
    <s v="USD"/>
    <n v="246"/>
    <n v="1"/>
    <n v="246"/>
    <x v="1"/>
    <n v="1"/>
    <m/>
    <m/>
    <m/>
    <m/>
    <m/>
    <m/>
    <m/>
    <m/>
    <m/>
  </r>
  <r>
    <s v="J &amp; J"/>
    <s v="AC-055-315"/>
    <s v="Janssen"/>
    <s v="Colombia"/>
    <x v="0"/>
    <n v="40700"/>
    <s v="Revenues - Third Parties"/>
    <m/>
    <s v="Pick and Pack (Ambient)"/>
    <n v="2026"/>
    <n v="5"/>
    <s v="USD"/>
    <n v="105.07805"/>
    <n v="1"/>
    <n v="105.07805"/>
    <x v="1"/>
    <m/>
    <m/>
    <m/>
    <m/>
    <m/>
    <m/>
    <m/>
    <m/>
    <m/>
    <m/>
  </r>
  <r>
    <s v="J &amp; J"/>
    <s v="AC-055-315"/>
    <s v="Janssen"/>
    <s v="Colombia"/>
    <x v="0"/>
    <n v="40700"/>
    <s v="Revenues - Third Parties"/>
    <m/>
    <s v="Pick and Pack (Controlled Ambient)"/>
    <n v="2026"/>
    <n v="5"/>
    <s v="USD"/>
    <n v="118.26639999999999"/>
    <n v="1"/>
    <n v="118.26639999999999"/>
    <x v="1"/>
    <m/>
    <m/>
    <m/>
    <m/>
    <m/>
    <m/>
    <m/>
    <m/>
    <m/>
    <m/>
  </r>
  <r>
    <s v="J &amp; J"/>
    <s v="AC-055-315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AC-055-315"/>
    <s v="Janssen"/>
    <s v="Colombia"/>
    <x v="1"/>
    <n v="40700"/>
    <s v="Revenues - Third Parties"/>
    <m/>
    <s v="Storage Ambient (per Shelf)"/>
    <n v="2026"/>
    <n v="5"/>
    <s v="USD"/>
    <n v="1705.6961250000002"/>
    <n v="1"/>
    <n v="1705.6961250000002"/>
    <x v="1"/>
    <m/>
    <m/>
    <m/>
    <m/>
    <m/>
    <m/>
    <m/>
    <m/>
    <m/>
    <m/>
  </r>
  <r>
    <s v="J &amp; J"/>
    <s v="AC-055-312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AC-055-312"/>
    <s v="Janssen"/>
    <s v="Colombia"/>
    <x v="1"/>
    <n v="40700"/>
    <s v="Revenues - Third Parties"/>
    <m/>
    <s v="Storage Ambient (per Shelf)"/>
    <n v="2026"/>
    <n v="5"/>
    <s v="USD"/>
    <n v="113.71307500000002"/>
    <n v="1"/>
    <n v="113.71307500000002"/>
    <x v="1"/>
    <m/>
    <m/>
    <m/>
    <m/>
    <m/>
    <m/>
    <m/>
    <m/>
    <m/>
    <m/>
  </r>
  <r>
    <s v="J &amp; J"/>
    <s v="67896062CTP3001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67896062CTP3001"/>
    <s v="Janssen"/>
    <s v="Colombia"/>
    <x v="1"/>
    <n v="40700"/>
    <s v="Revenues - Third Parties"/>
    <m/>
    <s v="Storage Ambient (per Shelf)"/>
    <n v="2026"/>
    <n v="5"/>
    <s v="USD"/>
    <n v="113.71307500000002"/>
    <n v="1"/>
    <n v="113.71307500000002"/>
    <x v="1"/>
    <m/>
    <m/>
    <m/>
    <m/>
    <m/>
    <m/>
    <m/>
    <m/>
    <m/>
    <m/>
  </r>
  <r>
    <s v="J &amp; J"/>
    <s v="42847922MDD3001 (CAM)"/>
    <s v="Janssen"/>
    <s v="Colombia"/>
    <x v="1"/>
    <n v="40700"/>
    <s v="Revenues - Third Parties"/>
    <m/>
    <s v="Non-Drug Storage Ambient (per Pallet)"/>
    <n v="2026"/>
    <n v="5"/>
    <s v="USD"/>
    <n v="174.67274999999998"/>
    <n v="1"/>
    <n v="174.67274999999998"/>
    <x v="1"/>
    <m/>
    <m/>
    <m/>
    <m/>
    <m/>
    <m/>
    <m/>
    <m/>
    <m/>
    <m/>
  </r>
  <r>
    <s v="J &amp; J"/>
    <s v="42847922MDD3001 (CAM)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42847922MDD3001 (CAM)"/>
    <s v="Janssen"/>
    <s v="Colombia"/>
    <x v="1"/>
    <n v="40700"/>
    <s v="Revenues - Third Parties"/>
    <m/>
    <s v="Storage of Returns (per Pallet)"/>
    <n v="2026"/>
    <n v="5"/>
    <s v="USD"/>
    <n v="87.33637499999999"/>
    <n v="1"/>
    <n v="87.33637499999999"/>
    <x v="1"/>
    <m/>
    <m/>
    <m/>
    <m/>
    <m/>
    <m/>
    <m/>
    <m/>
    <m/>
    <m/>
  </r>
  <r>
    <s v="MERCK"/>
    <s v="MK-8591A-03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ASTRAZENECA"/>
    <s v="D3465C00001"/>
    <s v="Astra Zeneca"/>
    <s v="Colombia"/>
    <x v="0"/>
    <n v="40700"/>
    <s v="Revenues - Third Parties"/>
    <m/>
    <s v="Project Management Fee"/>
    <n v="2026"/>
    <n v="5"/>
    <s v="USD"/>
    <n v="369.9"/>
    <n v="1"/>
    <n v="369.9"/>
    <x v="1"/>
    <m/>
    <m/>
    <m/>
    <m/>
    <m/>
    <m/>
    <m/>
    <m/>
    <m/>
    <m/>
  </r>
  <r>
    <s v="ASTRAZENECA"/>
    <s v="D3465C00001"/>
    <s v="Astra Zeneca"/>
    <s v="Colombia"/>
    <x v="1"/>
    <n v="40700"/>
    <s v="Revenues - Third Parties"/>
    <m/>
    <s v="Storage Refrigerated (per Pallet)"/>
    <n v="2026"/>
    <n v="5"/>
    <s v="USD"/>
    <n v="3119.49"/>
    <n v="1"/>
    <n v="3119.49"/>
    <x v="1"/>
    <m/>
    <m/>
    <m/>
    <m/>
    <m/>
    <m/>
    <m/>
    <m/>
    <m/>
    <m/>
  </r>
  <r>
    <s v="MERCK"/>
    <s v="MK-7684A-005"/>
    <s v="Merck Sharp and Dohme LLC"/>
    <s v="Colombia"/>
    <x v="1"/>
    <n v="40700"/>
    <s v="Revenues - Third Parties"/>
    <m/>
    <s v="Storage Refrigerated (per Shelf)"/>
    <n v="2026"/>
    <n v="5"/>
    <s v="USD"/>
    <n v="165.14"/>
    <n v="1"/>
    <n v="165.14"/>
    <x v="1"/>
    <m/>
    <m/>
    <m/>
    <m/>
    <m/>
    <m/>
    <m/>
    <m/>
    <m/>
    <m/>
  </r>
  <r>
    <s v="MERCK"/>
    <s v="MK-1242-035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MERCK"/>
    <s v="MK-3475-676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3475-676"/>
    <s v="Merck Sharp and Dohme LLC"/>
    <s v="Colombia"/>
    <x v="1"/>
    <n v="40700"/>
    <s v="Revenues - Third Parties"/>
    <m/>
    <s v="Storage Refrigerated (per Shelf)"/>
    <n v="2026"/>
    <n v="5"/>
    <s v="USD"/>
    <n v="165.14"/>
    <n v="1"/>
    <n v="165.14"/>
    <x v="1"/>
    <m/>
    <m/>
    <m/>
    <m/>
    <m/>
    <m/>
    <m/>
    <m/>
    <m/>
    <m/>
  </r>
  <r>
    <s v="MERCK"/>
    <s v="MK-2140-00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140-003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J &amp; J"/>
    <s v="80202135CDP3001"/>
    <s v="Janssen"/>
    <s v="Colombia"/>
    <x v="2"/>
    <n v="40700"/>
    <s v="Revenues - Third Parties"/>
    <m/>
    <s v="Freight - Shipments"/>
    <n v="2026"/>
    <n v="5"/>
    <s v="USD"/>
    <n v="1018.2"/>
    <n v="1"/>
    <n v="1018.2"/>
    <x v="1"/>
    <n v="1"/>
    <m/>
    <m/>
    <m/>
    <m/>
    <m/>
    <m/>
    <m/>
    <m/>
    <m/>
  </r>
  <r>
    <s v="J &amp; J"/>
    <s v="80202135CDP3001"/>
    <s v="Janssen"/>
    <s v="Colombia"/>
    <x v="0"/>
    <n v="40700"/>
    <s v="Revenues - Third Parties"/>
    <m/>
    <s v="Insulated shipper - Credo S4 - 12L (Leasing)"/>
    <n v="2026"/>
    <n v="5"/>
    <s v="USD"/>
    <n v="528.44000000000005"/>
    <n v="1"/>
    <n v="528.44000000000005"/>
    <x v="1"/>
    <n v="1"/>
    <m/>
    <m/>
    <m/>
    <m/>
    <m/>
    <m/>
    <m/>
    <m/>
    <m/>
  </r>
  <r>
    <s v="J &amp; J"/>
    <s v="80202135CDP3001"/>
    <s v="Janssen"/>
    <s v="Colombia"/>
    <x v="0"/>
    <n v="40700"/>
    <s v="Revenues - Third Parties"/>
    <m/>
    <s v="Pick and Pack (Refrigerated)"/>
    <n v="2026"/>
    <n v="5"/>
    <s v="USD"/>
    <n v="236.53279999999998"/>
    <n v="1"/>
    <n v="236.53279999999998"/>
    <x v="1"/>
    <m/>
    <m/>
    <m/>
    <m/>
    <m/>
    <m/>
    <m/>
    <m/>
    <m/>
    <m/>
  </r>
  <r>
    <s v="J &amp; J"/>
    <s v="80202135CDP3001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80202135CDP3001"/>
    <s v="Janssen"/>
    <s v="Colombia"/>
    <x v="1"/>
    <n v="40700"/>
    <s v="Revenues - Third Parties"/>
    <m/>
    <s v="Storage Ambient (per Shelf)"/>
    <n v="2026"/>
    <n v="5"/>
    <s v="USD"/>
    <n v="568.5653749999999"/>
    <n v="1"/>
    <n v="568.5653749999999"/>
    <x v="1"/>
    <m/>
    <m/>
    <m/>
    <m/>
    <m/>
    <m/>
    <m/>
    <m/>
    <m/>
    <m/>
  </r>
  <r>
    <s v="J &amp; J"/>
    <s v="80202135CDP3001"/>
    <s v="Janssen"/>
    <s v="Colombia"/>
    <x v="1"/>
    <n v="40700"/>
    <s v="Revenues - Third Parties"/>
    <m/>
    <s v="Storage Refrigerated (per Shelf)"/>
    <n v="2026"/>
    <n v="5"/>
    <s v="USD"/>
    <n v="2101.47525"/>
    <n v="1"/>
    <n v="2101.47525"/>
    <x v="1"/>
    <m/>
    <m/>
    <m/>
    <m/>
    <m/>
    <m/>
    <m/>
    <m/>
    <m/>
    <m/>
  </r>
  <r>
    <s v="OTH CUST"/>
    <s v="DNLI-H-0001"/>
    <s v="Denali Therapeutics"/>
    <s v="Colombia"/>
    <x v="2"/>
    <n v="40700"/>
    <s v="Revenues - Third Parties"/>
    <m/>
    <s v="Freight - Shipments"/>
    <n v="2026"/>
    <n v="5"/>
    <s v="USD"/>
    <n v="316.64"/>
    <n v="1"/>
    <n v="316.64"/>
    <x v="1"/>
    <n v="1"/>
    <m/>
    <m/>
    <m/>
    <m/>
    <m/>
    <m/>
    <m/>
    <m/>
    <m/>
  </r>
  <r>
    <s v="OTH CUST"/>
    <s v="DNLI-H-0001"/>
    <s v="Denali Therapeutics"/>
    <s v="Colombia"/>
    <x v="0"/>
    <n v="40700"/>
    <s v="Revenues - Third Parties"/>
    <m/>
    <s v="Insulated shipper - Credo S4 - 12L (Leasing)"/>
    <n v="2026"/>
    <n v="5"/>
    <s v="USD"/>
    <n v="466"/>
    <n v="1"/>
    <n v="466"/>
    <x v="1"/>
    <n v="1"/>
    <m/>
    <m/>
    <m/>
    <m/>
    <m/>
    <m/>
    <m/>
    <m/>
    <m/>
  </r>
  <r>
    <s v="OTH CUST"/>
    <s v="DNLI-H-0001"/>
    <s v="Denali Therapeutics"/>
    <s v="Colombia"/>
    <x v="0"/>
    <n v="40700"/>
    <s v="Revenues - Third Parties"/>
    <m/>
    <s v="Pick and Pack (Refrigerated)"/>
    <n v="2026"/>
    <n v="5"/>
    <s v="USD"/>
    <n v="521.51200000000006"/>
    <n v="1"/>
    <n v="521.51200000000006"/>
    <x v="1"/>
    <m/>
    <m/>
    <m/>
    <m/>
    <m/>
    <m/>
    <m/>
    <m/>
    <m/>
    <m/>
  </r>
  <r>
    <s v="OTH CUST"/>
    <s v="DNLI-H-0001"/>
    <s v="Denali Therapeutics"/>
    <s v="Colombia"/>
    <x v="0"/>
    <n v="40700"/>
    <s v="Revenues - Third Parties"/>
    <m/>
    <s v="Project Management Fee"/>
    <n v="2026"/>
    <n v="5"/>
    <s v="USD"/>
    <n v="1301.7849999999999"/>
    <n v="1"/>
    <n v="1301.7849999999999"/>
    <x v="1"/>
    <m/>
    <m/>
    <m/>
    <m/>
    <m/>
    <m/>
    <m/>
    <m/>
    <m/>
    <m/>
  </r>
  <r>
    <s v="OTH CUST"/>
    <s v="DNLI-H-0001"/>
    <s v="Denali Therapeutics"/>
    <s v="Colombia"/>
    <x v="1"/>
    <n v="40700"/>
    <s v="Revenues - Third Parties"/>
    <m/>
    <s v="Storage of Returns (per Pallet)"/>
    <n v="2026"/>
    <n v="5"/>
    <s v="USD"/>
    <n v="163.476"/>
    <n v="1"/>
    <n v="163.476"/>
    <x v="1"/>
    <m/>
    <m/>
    <m/>
    <m/>
    <m/>
    <m/>
    <m/>
    <m/>
    <m/>
    <m/>
  </r>
  <r>
    <s v="OTH CUST"/>
    <s v="DNLI-H-0001"/>
    <s v="Denali Therapeutics"/>
    <s v="Colombia"/>
    <x v="1"/>
    <n v="40700"/>
    <s v="Revenues - Third Parties"/>
    <m/>
    <s v="Storage Refrigerated (per Shelf)"/>
    <n v="2026"/>
    <n v="5"/>
    <s v="USD"/>
    <n v="5215.1200000000008"/>
    <n v="1"/>
    <n v="5215.1200000000008"/>
    <x v="1"/>
    <m/>
    <m/>
    <m/>
    <m/>
    <m/>
    <m/>
    <m/>
    <m/>
    <m/>
    <m/>
  </r>
  <r>
    <s v="OTH CUST"/>
    <s v="DNLI-H-0001"/>
    <s v="Denali Therapeutics"/>
    <s v="Colombia"/>
    <x v="0"/>
    <n v="40700"/>
    <s v="Revenues - Third Parties"/>
    <m/>
    <s v="Temperature Monitoring Device (Refrigerated)"/>
    <n v="2026"/>
    <n v="5"/>
    <s v="USD"/>
    <n v="231.34"/>
    <n v="1"/>
    <n v="231.34"/>
    <x v="1"/>
    <n v="1"/>
    <m/>
    <m/>
    <m/>
    <m/>
    <m/>
    <m/>
    <m/>
    <m/>
    <m/>
  </r>
  <r>
    <s v="ASTRAZENECA"/>
    <s v="D9180C00008"/>
    <s v="Astra Zeneca"/>
    <s v="Colombia"/>
    <x v="0"/>
    <n v="40700"/>
    <s v="Revenues - Third Parties"/>
    <m/>
    <s v="Project Management Fee"/>
    <n v="2026"/>
    <n v="5"/>
    <s v="USD"/>
    <n v="402.36"/>
    <n v="1"/>
    <n v="402.36"/>
    <x v="1"/>
    <m/>
    <m/>
    <m/>
    <m/>
    <m/>
    <m/>
    <m/>
    <m/>
    <m/>
    <m/>
  </r>
  <r>
    <s v="ASTRAZENECA"/>
    <s v="D9180C00008"/>
    <s v="Astra Zeneca"/>
    <s v="Colombia"/>
    <x v="1"/>
    <n v="40700"/>
    <s v="Revenues - Third Parties"/>
    <m/>
    <s v="Storage Refrigerated (per Pallet)"/>
    <n v="2026"/>
    <n v="5"/>
    <s v="USD"/>
    <n v="925.44"/>
    <n v="1"/>
    <n v="925.44"/>
    <x v="1"/>
    <m/>
    <m/>
    <m/>
    <m/>
    <m/>
    <m/>
    <m/>
    <m/>
    <m/>
    <m/>
  </r>
  <r>
    <s v="MERCK"/>
    <s v="MK-3475-03A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3475-03A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3475-03A"/>
    <s v="Merck Sharp and Dohme LLC"/>
    <s v="Colombia"/>
    <x v="1"/>
    <n v="40700"/>
    <s v="Revenues - Third Parties"/>
    <m/>
    <s v="Storage Refrigerated (per Shelf)"/>
    <n v="2026"/>
    <n v="5"/>
    <s v="USD"/>
    <n v="330.28"/>
    <n v="1"/>
    <n v="330.28"/>
    <x v="1"/>
    <m/>
    <m/>
    <m/>
    <m/>
    <m/>
    <m/>
    <m/>
    <m/>
    <m/>
    <m/>
  </r>
  <r>
    <s v="MERCK"/>
    <s v="MK-8591A-053"/>
    <s v="Merck Sharp and Dohme LLC"/>
    <s v="Colombia"/>
    <x v="2"/>
    <n v="40700"/>
    <s v="Revenues - Third Parties"/>
    <m/>
    <s v="Freight - Shipments"/>
    <n v="2026"/>
    <n v="5"/>
    <s v="USD"/>
    <n v="3173.78"/>
    <n v="1"/>
    <n v="3173.78"/>
    <x v="1"/>
    <n v="1"/>
    <m/>
    <m/>
    <m/>
    <m/>
    <m/>
    <m/>
    <m/>
    <m/>
    <m/>
  </r>
  <r>
    <s v="MERCK"/>
    <s v="MK-8591A-053"/>
    <s v="Merck Sharp and Dohme LLC"/>
    <s v="Colombia"/>
    <x v="0"/>
    <n v="40700"/>
    <s v="Revenues - Third Parties"/>
    <m/>
    <s v="Insulated shipper - Credo S22 - 12L (Leasing)"/>
    <n v="2026"/>
    <n v="5"/>
    <s v="USD"/>
    <n v="1598.22"/>
    <n v="1"/>
    <n v="1598.22"/>
    <x v="1"/>
    <n v="1"/>
    <m/>
    <m/>
    <m/>
    <m/>
    <m/>
    <m/>
    <m/>
    <m/>
    <m/>
  </r>
  <r>
    <s v="MERCK"/>
    <s v="MK-8591A-053"/>
    <s v="Merck Sharp and Dohme LLC"/>
    <s v="Colombia"/>
    <x v="0"/>
    <n v="40700"/>
    <s v="Revenues - Third Parties"/>
    <m/>
    <s v="Pick and Pack (Controlled Ambient)"/>
    <n v="2026"/>
    <n v="5"/>
    <s v="USD"/>
    <n v="1073.52"/>
    <n v="1"/>
    <n v="1073.52"/>
    <x v="1"/>
    <m/>
    <m/>
    <m/>
    <m/>
    <m/>
    <m/>
    <m/>
    <m/>
    <m/>
    <m/>
  </r>
  <r>
    <s v="MERCK"/>
    <s v="MK-8591A-05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8591A-053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8591A-053"/>
    <s v="Merck Sharp and Dohme LLC"/>
    <s v="Colombia"/>
    <x v="1"/>
    <n v="40700"/>
    <s v="Revenues - Third Parties"/>
    <m/>
    <s v="Storage Ambient (per Pallet)"/>
    <n v="2026"/>
    <n v="5"/>
    <s v="USD"/>
    <n v="440.36"/>
    <n v="1"/>
    <n v="440.36"/>
    <x v="1"/>
    <m/>
    <m/>
    <m/>
    <m/>
    <m/>
    <m/>
    <m/>
    <m/>
    <m/>
    <m/>
  </r>
  <r>
    <s v="MERCK"/>
    <s v="MK-1026-011"/>
    <s v="Merck Sharp and Dohme LLC"/>
    <s v="Colombia"/>
    <x v="2"/>
    <n v="40700"/>
    <s v="Revenues - Third Parties"/>
    <m/>
    <s v="Freight - Shipments"/>
    <n v="2026"/>
    <n v="5"/>
    <s v="USD"/>
    <n v="1018.2"/>
    <n v="1"/>
    <n v="1018.2"/>
    <x v="1"/>
    <n v="1"/>
    <m/>
    <m/>
    <m/>
    <m/>
    <m/>
    <m/>
    <m/>
    <m/>
    <m/>
  </r>
  <r>
    <s v="MERCK"/>
    <s v="MK-1026-011"/>
    <s v="Merck Sharp and Dohme LLC"/>
    <s v="Colombia"/>
    <x v="0"/>
    <n v="40700"/>
    <s v="Revenues - Third Parties"/>
    <m/>
    <s v="Insulated shipper - Credo S22 - 12L (Leasing)"/>
    <n v="2026"/>
    <n v="5"/>
    <s v="USD"/>
    <n v="355.16"/>
    <n v="1"/>
    <n v="355.16"/>
    <x v="1"/>
    <n v="1"/>
    <m/>
    <m/>
    <m/>
    <m/>
    <m/>
    <m/>
    <m/>
    <m/>
    <m/>
  </r>
  <r>
    <s v="MERCK"/>
    <s v="MK-1026-011"/>
    <s v="Merck Sharp and Dohme LLC"/>
    <s v="Colombia"/>
    <x v="0"/>
    <n v="40700"/>
    <s v="Revenues - Third Parties"/>
    <m/>
    <s v="Pick and Pack (Controlled Ambient)"/>
    <n v="2026"/>
    <n v="5"/>
    <s v="USD"/>
    <n v="238.56"/>
    <n v="1"/>
    <n v="238.56"/>
    <x v="1"/>
    <m/>
    <m/>
    <m/>
    <m/>
    <m/>
    <m/>
    <m/>
    <m/>
    <m/>
    <m/>
  </r>
  <r>
    <s v="MERCK"/>
    <s v="MK-1026-01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1026-011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MERCK"/>
    <s v="MK-8591A-054"/>
    <s v="Merck Sharp and Dohme LLC"/>
    <s v="Colombia"/>
    <x v="2"/>
    <n v="40700"/>
    <s v="Revenues - Third Parties"/>
    <m/>
    <s v="Freight - Shipments"/>
    <n v="2026"/>
    <n v="5"/>
    <s v="USD"/>
    <n v="509.1"/>
    <n v="1"/>
    <n v="509.1"/>
    <x v="1"/>
    <n v="1"/>
    <m/>
    <m/>
    <m/>
    <m/>
    <m/>
    <m/>
    <m/>
    <m/>
    <m/>
  </r>
  <r>
    <s v="MERCK"/>
    <s v="MK-8591A-054"/>
    <s v="Merck Sharp and Dohme LLC"/>
    <s v="Colombia"/>
    <x v="0"/>
    <n v="40700"/>
    <s v="Revenues - Third Parties"/>
    <m/>
    <s v="Insulated shipper - Credo S22 - 12L (Leasing)"/>
    <n v="2026"/>
    <n v="5"/>
    <s v="USD"/>
    <n v="177.58"/>
    <n v="1"/>
    <n v="177.58"/>
    <x v="1"/>
    <n v="1"/>
    <m/>
    <m/>
    <m/>
    <m/>
    <m/>
    <m/>
    <m/>
    <m/>
    <m/>
  </r>
  <r>
    <s v="MERCK"/>
    <s v="MK-8591A-054"/>
    <s v="Merck Sharp and Dohme LLC"/>
    <s v="Colombia"/>
    <x v="0"/>
    <n v="40700"/>
    <s v="Revenues - Third Parties"/>
    <m/>
    <s v="Pick and Pack (Controlled Ambient)"/>
    <n v="2026"/>
    <n v="5"/>
    <s v="USD"/>
    <n v="119.28"/>
    <n v="1"/>
    <n v="119.28"/>
    <x v="1"/>
    <m/>
    <m/>
    <m/>
    <m/>
    <m/>
    <m/>
    <m/>
    <m/>
    <m/>
    <m/>
  </r>
  <r>
    <s v="MERCK"/>
    <s v="MK-8591A-054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8591A-054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MERCK"/>
    <s v="MK-8591A-051"/>
    <s v="Merck Sharp and Dohme LLC"/>
    <s v="Colombia"/>
    <x v="2"/>
    <n v="40700"/>
    <s v="Revenues - Third Parties"/>
    <m/>
    <s v="Freight - Shipments"/>
    <n v="2026"/>
    <n v="5"/>
    <s v="USD"/>
    <n v="4606.47"/>
    <n v="1"/>
    <n v="4606.47"/>
    <x v="1"/>
    <n v="1"/>
    <m/>
    <m/>
    <m/>
    <m/>
    <m/>
    <m/>
    <m/>
    <m/>
    <m/>
  </r>
  <r>
    <s v="MERCK"/>
    <s v="MK-8591A-051"/>
    <s v="Merck Sharp and Dohme LLC"/>
    <s v="Colombia"/>
    <x v="0"/>
    <n v="40700"/>
    <s v="Revenues - Third Parties"/>
    <m/>
    <s v="Insulated shipper - Credo S22 - 28L (Leasing)"/>
    <n v="2026"/>
    <n v="5"/>
    <s v="USD"/>
    <n v="2104.29"/>
    <n v="1"/>
    <n v="2104.29"/>
    <x v="1"/>
    <n v="1"/>
    <m/>
    <m/>
    <m/>
    <m/>
    <m/>
    <m/>
    <m/>
    <m/>
    <m/>
  </r>
  <r>
    <s v="MERCK"/>
    <s v="MK-8591A-051"/>
    <s v="Merck Sharp and Dohme LLC"/>
    <s v="Colombia"/>
    <x v="0"/>
    <n v="40700"/>
    <s v="Revenues - Third Parties"/>
    <m/>
    <s v="Pick and Pack (Controlled Ambient)"/>
    <n v="2026"/>
    <n v="5"/>
    <s v="USD"/>
    <n v="357.84"/>
    <n v="1"/>
    <n v="357.84"/>
    <x v="1"/>
    <m/>
    <m/>
    <m/>
    <m/>
    <m/>
    <m/>
    <m/>
    <m/>
    <m/>
    <m/>
  </r>
  <r>
    <s v="MERCK"/>
    <s v="MK-8591A-05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8591A-051"/>
    <s v="Merck Sharp and Dohme LLC"/>
    <s v="Colombia"/>
    <x v="1"/>
    <n v="40700"/>
    <s v="Revenues - Third Parties"/>
    <m/>
    <s v="Storage Ambient (per Pallet)"/>
    <n v="2026"/>
    <n v="5"/>
    <s v="USD"/>
    <n v="440.36"/>
    <n v="1"/>
    <n v="440.36"/>
    <x v="1"/>
    <m/>
    <m/>
    <m/>
    <m/>
    <m/>
    <m/>
    <m/>
    <m/>
    <m/>
    <m/>
  </r>
  <r>
    <s v="OTH CUST"/>
    <s v="GB002-3101"/>
    <s v="Gossamer"/>
    <s v="Colombia"/>
    <x v="0"/>
    <n v="40700"/>
    <s v="Revenues - Third Parties"/>
    <m/>
    <s v="Project Management Fee"/>
    <n v="2026"/>
    <n v="5"/>
    <s v="USD"/>
    <n v="1331.93"/>
    <n v="1"/>
    <n v="1331.93"/>
    <x v="1"/>
    <m/>
    <m/>
    <m/>
    <m/>
    <m/>
    <m/>
    <m/>
    <m/>
    <m/>
    <m/>
  </r>
  <r>
    <s v="OTH CUST"/>
    <s v="GB002-3101"/>
    <s v="Gossamer"/>
    <s v="Colombia"/>
    <x v="1"/>
    <n v="40700"/>
    <s v="Revenues - Third Parties"/>
    <m/>
    <s v="Storage Ambient (per Shelf)"/>
    <n v="2026"/>
    <n v="5"/>
    <s v="USD"/>
    <n v="848.28"/>
    <n v="1"/>
    <n v="848.28"/>
    <x v="1"/>
    <m/>
    <m/>
    <m/>
    <m/>
    <m/>
    <m/>
    <m/>
    <m/>
    <m/>
    <m/>
  </r>
  <r>
    <s v="OTH CUST"/>
    <s v="GB002-3101"/>
    <s v="Gossamer"/>
    <s v="Colombia"/>
    <x v="1"/>
    <n v="40700"/>
    <s v="Revenues - Third Parties"/>
    <m/>
    <s v="Storage of Returns (per Pallet)"/>
    <n v="2026"/>
    <n v="5"/>
    <s v="USD"/>
    <n v="148.68"/>
    <n v="1"/>
    <n v="148.68"/>
    <x v="1"/>
    <m/>
    <m/>
    <m/>
    <m/>
    <m/>
    <m/>
    <m/>
    <m/>
    <m/>
    <m/>
  </r>
  <r>
    <s v="MERCK"/>
    <s v="MK-0616-015"/>
    <s v="Merck Sharp and Dohme LLC"/>
    <s v="Colombia"/>
    <x v="2"/>
    <n v="40700"/>
    <s v="Revenues - Third Parties"/>
    <m/>
    <s v="Freight - Shipments"/>
    <n v="2026"/>
    <n v="5"/>
    <s v="USD"/>
    <n v="16777.150000000001"/>
    <n v="1"/>
    <n v="16777.150000000001"/>
    <x v="1"/>
    <n v="1"/>
    <m/>
    <m/>
    <m/>
    <m/>
    <m/>
    <m/>
    <m/>
    <m/>
    <m/>
  </r>
  <r>
    <s v="MERCK"/>
    <s v="MK-0616-015"/>
    <s v="Merck Sharp and Dohme LLC"/>
    <s v="Colombia"/>
    <x v="0"/>
    <n v="40700"/>
    <s v="Revenues - Third Parties"/>
    <m/>
    <s v="Insulated shipper - Credo S22 - 12L (Leasing)"/>
    <n v="2026"/>
    <n v="5"/>
    <s v="USD"/>
    <n v="3551.6"/>
    <n v="1"/>
    <n v="3551.6"/>
    <x v="1"/>
    <n v="1"/>
    <m/>
    <m/>
    <m/>
    <m/>
    <m/>
    <m/>
    <m/>
    <m/>
    <m/>
  </r>
  <r>
    <s v="MERCK"/>
    <s v="MK-0616-015"/>
    <s v="Merck Sharp and Dohme LLC"/>
    <s v="Colombia"/>
    <x v="0"/>
    <n v="40700"/>
    <s v="Revenues - Third Parties"/>
    <m/>
    <s v="Insulated shipper - Credo S22 - 28L (Leasing)"/>
    <n v="2026"/>
    <n v="5"/>
    <s v="USD"/>
    <n v="4910.01"/>
    <n v="1"/>
    <n v="4910.01"/>
    <x v="1"/>
    <n v="1"/>
    <m/>
    <m/>
    <m/>
    <m/>
    <m/>
    <m/>
    <m/>
    <m/>
    <m/>
  </r>
  <r>
    <s v="MERCK"/>
    <s v="MK-0616-015"/>
    <s v="Merck Sharp and Dohme LLC"/>
    <s v="Colombia"/>
    <x v="0"/>
    <n v="40700"/>
    <s v="Revenues - Third Parties"/>
    <m/>
    <s v="Pick and Pack (Controlled Ambient)"/>
    <n v="2026"/>
    <n v="5"/>
    <s v="USD"/>
    <n v="3936.24"/>
    <n v="1"/>
    <n v="3936.24"/>
    <x v="1"/>
    <m/>
    <m/>
    <m/>
    <m/>
    <m/>
    <m/>
    <m/>
    <m/>
    <m/>
    <m/>
  </r>
  <r>
    <s v="MERCK"/>
    <s v="MK-0616-015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0616-015"/>
    <s v="Merck Sharp and Dohme LLC"/>
    <s v="Colombia"/>
    <x v="1"/>
    <n v="40700"/>
    <s v="Revenues - Third Parties"/>
    <m/>
    <s v="Storage Ambient (per Pallet)"/>
    <n v="2026"/>
    <n v="5"/>
    <s v="USD"/>
    <n v="2532.0700000000002"/>
    <n v="1"/>
    <n v="2532.0700000000002"/>
    <x v="1"/>
    <m/>
    <m/>
    <m/>
    <m/>
    <m/>
    <m/>
    <m/>
    <m/>
    <m/>
    <m/>
  </r>
  <r>
    <s v="ASTRAZENECA"/>
    <s v="D346BC00001"/>
    <s v="Astra Zeneca"/>
    <s v="Colombia"/>
    <x v="0"/>
    <n v="40700"/>
    <s v="Revenues - Third Parties"/>
    <m/>
    <s v="Configuration of Temperature Monitoring Device"/>
    <n v="2026"/>
    <n v="5"/>
    <s v="USD"/>
    <n v="18"/>
    <n v="1"/>
    <n v="18"/>
    <x v="1"/>
    <m/>
    <m/>
    <m/>
    <m/>
    <m/>
    <m/>
    <m/>
    <m/>
    <m/>
    <m/>
  </r>
  <r>
    <s v="ASTRAZENECA"/>
    <s v="D346BC00001"/>
    <s v="Astra Zeneca"/>
    <s v="Colombia"/>
    <x v="2"/>
    <n v="40700"/>
    <s v="Revenues - Third Parties"/>
    <m/>
    <s v="Freight - Shipments"/>
    <n v="2026"/>
    <n v="5"/>
    <s v="USD"/>
    <n v="667.42"/>
    <n v="1"/>
    <n v="667.42"/>
    <x v="1"/>
    <n v="1"/>
    <m/>
    <m/>
    <m/>
    <m/>
    <m/>
    <m/>
    <m/>
    <m/>
    <m/>
  </r>
  <r>
    <s v="ASTRAZENECA"/>
    <s v="D346BC00001"/>
    <s v="Astra Zeneca"/>
    <s v="Colombia"/>
    <x v="0"/>
    <n v="40700"/>
    <s v="Revenues - Third Parties"/>
    <m/>
    <s v="Insulated shipper - Credo S4 - 12L (Leasing)"/>
    <n v="2026"/>
    <n v="5"/>
    <s v="USD"/>
    <n v="392"/>
    <n v="1"/>
    <n v="392"/>
    <x v="1"/>
    <n v="1"/>
    <m/>
    <m/>
    <m/>
    <m/>
    <m/>
    <m/>
    <m/>
    <m/>
    <m/>
  </r>
  <r>
    <s v="ASTRAZENECA"/>
    <s v="D346BC00001"/>
    <s v="Astra Zeneca"/>
    <s v="Colombia"/>
    <x v="0"/>
    <n v="40700"/>
    <s v="Revenues - Third Parties"/>
    <m/>
    <s v="Pick and Pack (Refrigerated)"/>
    <n v="2026"/>
    <n v="5"/>
    <s v="USD"/>
    <n v="238.3"/>
    <n v="1"/>
    <n v="238.3"/>
    <x v="1"/>
    <m/>
    <m/>
    <m/>
    <m/>
    <m/>
    <m/>
    <m/>
    <m/>
    <m/>
    <m/>
  </r>
  <r>
    <s v="ASTRAZENECA"/>
    <s v="D346BC00001"/>
    <s v="Astra Zeneca"/>
    <s v="Colombia"/>
    <x v="0"/>
    <n v="40700"/>
    <s v="Revenues - Third Parties"/>
    <m/>
    <s v="Project Management Fee"/>
    <n v="2026"/>
    <n v="5"/>
    <s v="USD"/>
    <n v="376.26"/>
    <n v="1"/>
    <n v="376.26"/>
    <x v="1"/>
    <m/>
    <m/>
    <m/>
    <m/>
    <m/>
    <m/>
    <m/>
    <m/>
    <m/>
    <m/>
  </r>
  <r>
    <s v="ASTRAZENECA"/>
    <s v="D346BC00001"/>
    <s v="Astra Zeneca"/>
    <s v="Colombia"/>
    <x v="1"/>
    <n v="40700"/>
    <s v="Revenues - Third Parties"/>
    <m/>
    <s v="Storage Refrigerated (per Pallet)"/>
    <n v="2026"/>
    <n v="5"/>
    <s v="USD"/>
    <n v="2884.7"/>
    <n v="1"/>
    <n v="2884.7"/>
    <x v="1"/>
    <m/>
    <m/>
    <m/>
    <m/>
    <m/>
    <m/>
    <m/>
    <m/>
    <m/>
    <m/>
  </r>
  <r>
    <s v="IQVIA"/>
    <s v="D3465C00001 Returns and Destructions"/>
    <s v="IQVIA"/>
    <s v="Colombia"/>
    <x v="1"/>
    <n v="40700"/>
    <s v="Revenues - Third Parties"/>
    <m/>
    <s v="Storage of Returns (per Pallet)"/>
    <n v="2026"/>
    <n v="5"/>
    <s v="USD"/>
    <n v="155.72"/>
    <n v="1"/>
    <n v="155.72"/>
    <x v="1"/>
    <m/>
    <m/>
    <m/>
    <m/>
    <m/>
    <m/>
    <m/>
    <m/>
    <m/>
    <m/>
  </r>
  <r>
    <s v="OTH CUST"/>
    <s v="VAD00004"/>
    <s v="PPD Development LP"/>
    <s v="Colombia"/>
    <x v="0"/>
    <n v="40900"/>
    <s v="Revenues- IC"/>
    <m/>
    <s v="Project Management Fee"/>
    <n v="2026"/>
    <n v="5"/>
    <s v="USD"/>
    <n v="1134"/>
    <n v="1"/>
    <n v="1134"/>
    <x v="1"/>
    <m/>
    <m/>
    <m/>
    <m/>
    <m/>
    <m/>
    <m/>
    <m/>
    <m/>
    <m/>
  </r>
  <r>
    <s v="OTH CUST"/>
    <s v="VAD00004"/>
    <s v="PPD Development LP"/>
    <s v="Colombia"/>
    <x v="1"/>
    <n v="40900"/>
    <s v="Revenues- IC"/>
    <m/>
    <s v="Storage Ultra Frozen (per Shelf)"/>
    <n v="2026"/>
    <n v="5"/>
    <s v="USD"/>
    <n v="637.5"/>
    <n v="1"/>
    <n v="637.5"/>
    <x v="1"/>
    <m/>
    <m/>
    <m/>
    <m/>
    <m/>
    <m/>
    <m/>
    <m/>
    <m/>
    <m/>
  </r>
  <r>
    <s v="OTH CUST"/>
    <s v="XL092-305"/>
    <s v="Exelixis, Inc."/>
    <s v="Colombia"/>
    <x v="0"/>
    <n v="40700"/>
    <s v="Revenues - Third Parties"/>
    <m/>
    <s v="Project Management Fee"/>
    <n v="2026"/>
    <n v="5"/>
    <s v="USD"/>
    <n v="1553.92"/>
    <n v="1"/>
    <n v="1553.92"/>
    <x v="1"/>
    <m/>
    <m/>
    <m/>
    <m/>
    <m/>
    <m/>
    <m/>
    <m/>
    <m/>
    <m/>
  </r>
  <r>
    <s v="OTH CUST"/>
    <s v="XL092-305"/>
    <s v="Exelixis, Inc."/>
    <s v="Colombia"/>
    <x v="1"/>
    <n v="40700"/>
    <s v="Revenues - Third Parties"/>
    <m/>
    <s v="Storage Ambient (per Shelf)"/>
    <n v="2026"/>
    <n v="5"/>
    <s v="USD"/>
    <n v="1298.92"/>
    <n v="1"/>
    <n v="1298.92"/>
    <x v="1"/>
    <m/>
    <m/>
    <m/>
    <m/>
    <m/>
    <m/>
    <m/>
    <m/>
    <m/>
    <m/>
  </r>
  <r>
    <s v="OTH CUST"/>
    <s v="XL092-305"/>
    <s v="Exelixis, Inc."/>
    <s v="Colombia"/>
    <x v="1"/>
    <n v="40700"/>
    <s v="Revenues - Third Parties"/>
    <m/>
    <s v="Storage of Returns (per Pallet)"/>
    <n v="2026"/>
    <n v="5"/>
    <s v="USD"/>
    <n v="195.14"/>
    <n v="1"/>
    <n v="195.14"/>
    <x v="1"/>
    <m/>
    <m/>
    <m/>
    <m/>
    <m/>
    <m/>
    <m/>
    <m/>
    <m/>
    <m/>
  </r>
  <r>
    <s v="OTH CUST"/>
    <s v="XL092-305"/>
    <s v="Exelixis, Inc."/>
    <s v="Colombia"/>
    <x v="1"/>
    <n v="40700"/>
    <s v="Revenues - Third Parties"/>
    <m/>
    <s v="Storage Refrigerated (per Shelf)"/>
    <n v="2026"/>
    <n v="5"/>
    <s v="USD"/>
    <n v="778.16"/>
    <n v="1"/>
    <n v="778.16"/>
    <x v="1"/>
    <m/>
    <m/>
    <m/>
    <m/>
    <m/>
    <m/>
    <m/>
    <m/>
    <m/>
    <m/>
  </r>
  <r>
    <s v="MERCK"/>
    <s v="MK-2870-007"/>
    <s v="Merck Sharp and Dohme LLC"/>
    <s v="Colombia"/>
    <x v="2"/>
    <n v="40700"/>
    <s v="Revenues - Third Parties"/>
    <m/>
    <s v="Freight - Shipments"/>
    <n v="2026"/>
    <n v="5"/>
    <s v="USD"/>
    <n v="813.77"/>
    <n v="1"/>
    <n v="813.77"/>
    <x v="1"/>
    <n v="1"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Insulated shipper - Credo S22 - 12L (Leasing)"/>
    <n v="2026"/>
    <n v="5"/>
    <s v="USD"/>
    <n v="177.58"/>
    <n v="1"/>
    <n v="177.58"/>
    <x v="1"/>
    <n v="1"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Insulated shipper - Credo S4 - 28L (Leasing)"/>
    <n v="2026"/>
    <n v="5"/>
    <s v="USD"/>
    <n v="211.8"/>
    <n v="1"/>
    <n v="211.8"/>
    <x v="1"/>
    <n v="1"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Pick and Pack (Controlled Ambient)"/>
    <n v="2026"/>
    <n v="5"/>
    <s v="USD"/>
    <n v="119.28"/>
    <n v="1"/>
    <n v="119.28"/>
    <x v="1"/>
    <m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Pick and Pack (Refrigerated)"/>
    <n v="2026"/>
    <n v="5"/>
    <s v="USD"/>
    <n v="143.13"/>
    <n v="1"/>
    <n v="143.13"/>
    <x v="1"/>
    <m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MK-2870-007"/>
    <s v="Merck Sharp and Dohme LLC"/>
    <s v="Colombia"/>
    <x v="1"/>
    <n v="40700"/>
    <s v="Revenues - Third Parties"/>
    <m/>
    <s v="Storage Ambient (per Pallet)"/>
    <n v="2026"/>
    <n v="5"/>
    <s v="USD"/>
    <n v="220.18"/>
    <n v="1"/>
    <n v="220.18"/>
    <x v="1"/>
    <m/>
    <m/>
    <m/>
    <m/>
    <m/>
    <m/>
    <m/>
    <m/>
    <m/>
    <m/>
  </r>
  <r>
    <s v="MERCK"/>
    <s v="MK-2870-007"/>
    <s v="Merck Sharp and Dohme LLC"/>
    <s v="Colombia"/>
    <x v="1"/>
    <n v="40700"/>
    <s v="Revenues - Third Parties"/>
    <m/>
    <s v="Storage Refrigerated (per Shelf)"/>
    <n v="2026"/>
    <n v="5"/>
    <s v="USD"/>
    <n v="660.56"/>
    <n v="1"/>
    <n v="660.56"/>
    <x v="1"/>
    <m/>
    <m/>
    <m/>
    <m/>
    <m/>
    <m/>
    <m/>
    <m/>
    <m/>
    <m/>
  </r>
  <r>
    <s v="MERCK"/>
    <s v="MK-5684-004"/>
    <s v="Merck Sharp and Dohme LLC"/>
    <s v="Colombia"/>
    <x v="2"/>
    <n v="40700"/>
    <s v="Revenues - Third Parties"/>
    <m/>
    <s v="Freight - Shipments"/>
    <n v="2026"/>
    <n v="5"/>
    <s v="USD"/>
    <n v="3218.67"/>
    <n v="1"/>
    <n v="3218.67"/>
    <x v="1"/>
    <n v="1"/>
    <m/>
    <m/>
    <m/>
    <m/>
    <m/>
    <m/>
    <m/>
    <m/>
    <m/>
  </r>
  <r>
    <s v="MERCK"/>
    <s v="MK-5684-004"/>
    <s v="Merck Sharp and Dohme LLC"/>
    <s v="Colombia"/>
    <x v="0"/>
    <n v="40700"/>
    <s v="Revenues - Third Parties"/>
    <m/>
    <s v="Insulated shipper - Credo S22 - 12L (Leasing)"/>
    <n v="2026"/>
    <n v="5"/>
    <s v="USD"/>
    <n v="1420.64"/>
    <n v="1"/>
    <n v="1420.64"/>
    <x v="1"/>
    <n v="1"/>
    <m/>
    <m/>
    <m/>
    <m/>
    <m/>
    <m/>
    <m/>
    <m/>
    <m/>
  </r>
  <r>
    <s v="MERCK"/>
    <s v="MK-5684-004"/>
    <s v="Merck Sharp and Dohme LLC"/>
    <s v="Colombia"/>
    <x v="0"/>
    <n v="40700"/>
    <s v="Revenues - Third Parties"/>
    <m/>
    <s v="Insulated shipper - Credo S22 - 28L (Leasing)"/>
    <n v="2026"/>
    <n v="5"/>
    <s v="USD"/>
    <n v="233.81"/>
    <n v="1"/>
    <n v="233.81"/>
    <x v="1"/>
    <n v="1"/>
    <m/>
    <m/>
    <m/>
    <m/>
    <m/>
    <m/>
    <m/>
    <m/>
    <m/>
  </r>
  <r>
    <s v="MERCK"/>
    <s v="MK-5684-004"/>
    <s v="Merck Sharp and Dohme LLC"/>
    <s v="Colombia"/>
    <x v="0"/>
    <n v="40700"/>
    <s v="Revenues - Third Parties"/>
    <m/>
    <s v="Pick and Pack (Controlled Ambient)"/>
    <n v="2026"/>
    <n v="5"/>
    <s v="USD"/>
    <n v="715.68"/>
    <n v="1"/>
    <n v="715.68"/>
    <x v="1"/>
    <m/>
    <m/>
    <m/>
    <m/>
    <m/>
    <m/>
    <m/>
    <m/>
    <m/>
    <m/>
  </r>
  <r>
    <s v="MERCK"/>
    <s v="MK-5684-004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5684-004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5684-004"/>
    <s v="Merck Sharp and Dohme LLC"/>
    <s v="Colombia"/>
    <x v="1"/>
    <n v="40700"/>
    <s v="Revenues - Third Parties"/>
    <m/>
    <s v="Storage Ambient (per Pallet)"/>
    <n v="2026"/>
    <n v="5"/>
    <s v="USD"/>
    <n v="2862.34"/>
    <n v="1"/>
    <n v="2862.34"/>
    <x v="1"/>
    <m/>
    <m/>
    <m/>
    <m/>
    <m/>
    <m/>
    <m/>
    <m/>
    <m/>
    <m/>
  </r>
  <r>
    <s v="MERCK"/>
    <s v="MK-9999-01A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9999-01A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ASTRAZENECA"/>
    <s v="D6972C00002"/>
    <s v="Astra Zeneca"/>
    <s v="Colombia"/>
    <x v="0"/>
    <n v="40700"/>
    <s v="Revenues - Third Parties"/>
    <m/>
    <s v="Configuration of Temperature Monitoring Device"/>
    <n v="2026"/>
    <n v="5"/>
    <s v="USD"/>
    <n v="45"/>
    <n v="1"/>
    <n v="45"/>
    <x v="1"/>
    <m/>
    <m/>
    <m/>
    <m/>
    <m/>
    <m/>
    <m/>
    <m/>
    <m/>
    <m/>
  </r>
  <r>
    <s v="ASTRAZENECA"/>
    <s v="D6972C00002"/>
    <s v="Astra Zeneca"/>
    <s v="Colombia"/>
    <x v="2"/>
    <n v="40700"/>
    <s v="Revenues - Third Parties"/>
    <m/>
    <s v="Freight - Shipments"/>
    <n v="2026"/>
    <n v="5"/>
    <s v="USD"/>
    <n v="1236.03"/>
    <n v="1"/>
    <n v="1236.03"/>
    <x v="1"/>
    <n v="1"/>
    <m/>
    <m/>
    <m/>
    <m/>
    <m/>
    <m/>
    <m/>
    <m/>
    <m/>
  </r>
  <r>
    <s v="ASTRAZENECA"/>
    <s v="D6972C00002"/>
    <s v="Astra Zeneca"/>
    <s v="Colombia"/>
    <x v="0"/>
    <n v="40700"/>
    <s v="Revenues - Third Parties"/>
    <m/>
    <s v="Pick and Pack (Ambient)"/>
    <n v="2026"/>
    <n v="5"/>
    <s v="USD"/>
    <n v="525.45000000000005"/>
    <n v="1"/>
    <n v="525.45000000000005"/>
    <x v="1"/>
    <m/>
    <m/>
    <m/>
    <m/>
    <m/>
    <m/>
    <m/>
    <m/>
    <m/>
    <m/>
  </r>
  <r>
    <s v="ASTRAZENECA"/>
    <s v="D6972C00002"/>
    <s v="Astra Zeneca"/>
    <s v="Colombia"/>
    <x v="0"/>
    <n v="40700"/>
    <s v="Revenues - Third Parties"/>
    <m/>
    <s v="Project Management Fee"/>
    <n v="2026"/>
    <n v="5"/>
    <s v="USD"/>
    <n v="370.92"/>
    <n v="1"/>
    <n v="370.92"/>
    <x v="1"/>
    <m/>
    <m/>
    <m/>
    <m/>
    <m/>
    <m/>
    <m/>
    <m/>
    <m/>
    <m/>
  </r>
  <r>
    <s v="ASTRAZENECA"/>
    <s v="D6972C00002"/>
    <s v="Astra Zeneca"/>
    <s v="Colombia"/>
    <x v="1"/>
    <n v="40700"/>
    <s v="Revenues - Third Parties"/>
    <m/>
    <s v="Storage Ambient (per Pallet)"/>
    <n v="2026"/>
    <n v="5"/>
    <s v="USD"/>
    <n v="469.84"/>
    <n v="1"/>
    <n v="469.84"/>
    <x v="1"/>
    <m/>
    <m/>
    <m/>
    <m/>
    <m/>
    <m/>
    <m/>
    <m/>
    <m/>
    <m/>
  </r>
  <r>
    <s v="MERCK"/>
    <s v="MK-5684-003"/>
    <s v="Merck Sharp and Dohme LLC"/>
    <s v="Colombia"/>
    <x v="2"/>
    <n v="40700"/>
    <s v="Revenues - Third Parties"/>
    <m/>
    <s v="Freight - Shipments"/>
    <n v="2026"/>
    <n v="5"/>
    <s v="USD"/>
    <n v="2851.36"/>
    <n v="1"/>
    <n v="2851.36"/>
    <x v="1"/>
    <n v="1"/>
    <m/>
    <m/>
    <m/>
    <m/>
    <m/>
    <m/>
    <m/>
    <m/>
    <m/>
  </r>
  <r>
    <s v="MERCK"/>
    <s v="MK-5684-003"/>
    <s v="Merck Sharp and Dohme LLC"/>
    <s v="Colombia"/>
    <x v="0"/>
    <n v="40700"/>
    <s v="Revenues - Third Parties"/>
    <m/>
    <s v="Insulated shipper - Credo S22 - 12L (Leasing)"/>
    <n v="2026"/>
    <n v="5"/>
    <s v="USD"/>
    <n v="1243.06"/>
    <n v="1"/>
    <n v="1243.06"/>
    <x v="1"/>
    <n v="1"/>
    <m/>
    <m/>
    <m/>
    <m/>
    <m/>
    <m/>
    <m/>
    <m/>
    <m/>
  </r>
  <r>
    <s v="MERCK"/>
    <s v="MK-5684-003"/>
    <s v="Merck Sharp and Dohme LLC"/>
    <s v="Colombia"/>
    <x v="0"/>
    <n v="40700"/>
    <s v="Revenues - Third Parties"/>
    <m/>
    <s v="Pick and Pack (Controlled Ambient)"/>
    <n v="2026"/>
    <n v="5"/>
    <s v="USD"/>
    <n v="834.96"/>
    <n v="1"/>
    <n v="834.96"/>
    <x v="1"/>
    <m/>
    <m/>
    <m/>
    <m/>
    <m/>
    <m/>
    <m/>
    <m/>
    <m/>
    <m/>
  </r>
  <r>
    <s v="MERCK"/>
    <s v="MK-5684-00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5684-003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5684-003"/>
    <s v="Merck Sharp and Dohme LLC"/>
    <s v="Colombia"/>
    <x v="1"/>
    <n v="40700"/>
    <s v="Revenues - Third Parties"/>
    <m/>
    <s v="Storage Ambient (per Pallet)"/>
    <n v="2026"/>
    <n v="5"/>
    <s v="USD"/>
    <n v="1541.26"/>
    <n v="1"/>
    <n v="1541.26"/>
    <x v="1"/>
    <m/>
    <m/>
    <m/>
    <m/>
    <m/>
    <m/>
    <m/>
    <m/>
    <m/>
    <m/>
  </r>
  <r>
    <s v="OTH CUST"/>
    <s v="HZNP-HZN-1116-201"/>
    <s v="Horizon Therapeutics"/>
    <s v="Colombia"/>
    <x v="0"/>
    <n v="40700"/>
    <s v="Revenues - Third Parties"/>
    <m/>
    <s v="Project Management Fee"/>
    <n v="2026"/>
    <n v="5"/>
    <s v="USD"/>
    <n v="775.66"/>
    <n v="1"/>
    <n v="775.66"/>
    <x v="1"/>
    <m/>
    <m/>
    <m/>
    <m/>
    <m/>
    <m/>
    <m/>
    <m/>
    <m/>
    <m/>
  </r>
  <r>
    <s v="OTH CUST"/>
    <s v="HZNP-HZN-1116-201"/>
    <s v="Horizon Therapeutics"/>
    <s v="Colombia"/>
    <x v="1"/>
    <n v="40700"/>
    <s v="Revenues - Third Parties"/>
    <m/>
    <s v="Storage Refrigerated (per Shelf)"/>
    <n v="2026"/>
    <n v="5"/>
    <s v="USD"/>
    <n v="1551.36"/>
    <n v="1"/>
    <n v="1551.36"/>
    <x v="1"/>
    <m/>
    <m/>
    <m/>
    <m/>
    <m/>
    <m/>
    <m/>
    <m/>
    <m/>
    <m/>
  </r>
  <r>
    <s v="MERCK"/>
    <s v="MK-2870-015"/>
    <s v="Merck Sharp and Dohme LLC"/>
    <s v="Colombia"/>
    <x v="2"/>
    <n v="40700"/>
    <s v="Revenues - Third Parties"/>
    <m/>
    <s v="Freight - Shipments"/>
    <n v="2026"/>
    <n v="5"/>
    <s v="USD"/>
    <n v="315.39"/>
    <n v="1"/>
    <n v="315.39"/>
    <x v="1"/>
    <n v="1"/>
    <m/>
    <m/>
    <m/>
    <m/>
    <m/>
    <m/>
    <m/>
    <m/>
    <m/>
  </r>
  <r>
    <s v="MERCK"/>
    <s v="MK-2870-015"/>
    <s v="Merck Sharp and Dohme LLC"/>
    <s v="Colombia"/>
    <x v="0"/>
    <n v="40700"/>
    <s v="Revenues - Third Parties"/>
    <m/>
    <s v="Insulated shipper - Credo S22 - 12L (Leasing)"/>
    <n v="2026"/>
    <n v="5"/>
    <s v="USD"/>
    <n v="177.58"/>
    <n v="1"/>
    <n v="177.58"/>
    <x v="1"/>
    <n v="1"/>
    <m/>
    <m/>
    <m/>
    <m/>
    <m/>
    <m/>
    <m/>
    <m/>
    <m/>
  </r>
  <r>
    <s v="MERCK"/>
    <s v="MK-2870-015"/>
    <s v="Merck Sharp and Dohme LLC"/>
    <s v="Colombia"/>
    <x v="0"/>
    <n v="40700"/>
    <s v="Revenues - Third Parties"/>
    <m/>
    <s v="Insulated shipper - Credo S4 - 12L (Leasing)"/>
    <n v="2026"/>
    <n v="5"/>
    <s v="USD"/>
    <n v="170.24"/>
    <n v="1"/>
    <n v="170.24"/>
    <x v="1"/>
    <n v="1"/>
    <m/>
    <m/>
    <m/>
    <m/>
    <m/>
    <m/>
    <m/>
    <m/>
    <m/>
  </r>
  <r>
    <s v="MERCK"/>
    <s v="MK-2870-015"/>
    <s v="Merck Sharp and Dohme LLC"/>
    <s v="Colombia"/>
    <x v="0"/>
    <n v="40700"/>
    <s v="Revenues - Third Parties"/>
    <m/>
    <s v="Pick and Pack (Controlled Ambient)"/>
    <n v="2026"/>
    <n v="5"/>
    <s v="USD"/>
    <n v="119.28"/>
    <n v="1"/>
    <n v="119.28"/>
    <x v="1"/>
    <m/>
    <m/>
    <m/>
    <m/>
    <m/>
    <m/>
    <m/>
    <m/>
    <m/>
    <m/>
  </r>
  <r>
    <s v="MERCK"/>
    <s v="MK-2870-015"/>
    <s v="Merck Sharp and Dohme LLC"/>
    <s v="Colombia"/>
    <x v="0"/>
    <n v="40700"/>
    <s v="Revenues - Third Parties"/>
    <m/>
    <s v="Pick and Pack (Refrigerated)"/>
    <n v="2026"/>
    <n v="5"/>
    <s v="USD"/>
    <n v="143.13"/>
    <n v="1"/>
    <n v="143.13"/>
    <x v="1"/>
    <m/>
    <m/>
    <m/>
    <m/>
    <m/>
    <m/>
    <m/>
    <m/>
    <m/>
    <m/>
  </r>
  <r>
    <s v="MERCK"/>
    <s v="MK-2870-015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15"/>
    <s v="Merck Sharp and Dohme LLC"/>
    <s v="Colombia"/>
    <x v="1"/>
    <n v="40700"/>
    <s v="Revenues - Third Parties"/>
    <m/>
    <s v="Storage Ambient (per Pallet)"/>
    <n v="2026"/>
    <n v="5"/>
    <s v="USD"/>
    <n v="1100.9000000000001"/>
    <n v="1"/>
    <n v="1100.9000000000001"/>
    <x v="1"/>
    <m/>
    <m/>
    <m/>
    <m/>
    <m/>
    <m/>
    <m/>
    <m/>
    <m/>
    <m/>
  </r>
  <r>
    <s v="MERCK"/>
    <s v="MK-2870-015"/>
    <s v="Merck Sharp and Dohme LLC"/>
    <s v="Colombia"/>
    <x v="1"/>
    <n v="40700"/>
    <s v="Revenues - Third Parties"/>
    <m/>
    <s v="Storage Refrigerated (per Shelf)"/>
    <n v="2026"/>
    <n v="5"/>
    <s v="USD"/>
    <n v="1155.98"/>
    <n v="1"/>
    <n v="1155.98"/>
    <x v="1"/>
    <m/>
    <m/>
    <m/>
    <m/>
    <m/>
    <m/>
    <m/>
    <m/>
    <m/>
    <m/>
  </r>
  <r>
    <s v="MERCK"/>
    <s v="MK-2870-009"/>
    <s v="Merck Sharp and Dohme LLC"/>
    <s v="Colombia"/>
    <x v="2"/>
    <n v="40700"/>
    <s v="Revenues - Third Parties"/>
    <m/>
    <s v="Freight - Shipments"/>
    <n v="2026"/>
    <n v="5"/>
    <s v="USD"/>
    <n v="3642.96"/>
    <n v="1"/>
    <n v="3642.96"/>
    <x v="1"/>
    <n v="1"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Insulated shipper - Credo S22 - 12L (Leasing)"/>
    <n v="2026"/>
    <n v="5"/>
    <s v="USD"/>
    <n v="887.9"/>
    <n v="1"/>
    <n v="887.9"/>
    <x v="1"/>
    <n v="1"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Insulated shipper - Credo S4 - 12L (Leasing)"/>
    <n v="2026"/>
    <n v="5"/>
    <s v="USD"/>
    <n v="1191.68"/>
    <n v="1"/>
    <n v="1191.68"/>
    <x v="1"/>
    <n v="1"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Pick and Pack (Controlled Ambient)"/>
    <n v="2026"/>
    <n v="5"/>
    <s v="USD"/>
    <n v="596.4"/>
    <n v="1"/>
    <n v="596.4"/>
    <x v="1"/>
    <m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Pick and Pack (Refrigerated)"/>
    <n v="2026"/>
    <n v="5"/>
    <s v="USD"/>
    <n v="1001.91"/>
    <n v="1"/>
    <n v="1001.91"/>
    <x v="1"/>
    <m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MK-2870-009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09"/>
    <s v="Merck Sharp and Dohme LLC"/>
    <s v="Colombia"/>
    <x v="1"/>
    <n v="40700"/>
    <s v="Revenues - Third Parties"/>
    <m/>
    <s v="Storage Refrigerated (per Shelf)"/>
    <n v="2026"/>
    <n v="5"/>
    <s v="USD"/>
    <n v="1155.98"/>
    <n v="1"/>
    <n v="1155.98"/>
    <x v="1"/>
    <m/>
    <m/>
    <m/>
    <m/>
    <m/>
    <m/>
    <m/>
    <m/>
    <m/>
    <m/>
  </r>
  <r>
    <s v="MERCK"/>
    <s v="MK-0616-019"/>
    <s v="Merck Sharp and Dohme LLC"/>
    <s v="Colombia"/>
    <x v="2"/>
    <n v="40700"/>
    <s v="Revenues - Third Parties"/>
    <m/>
    <s v="Freight - Shipments"/>
    <n v="2026"/>
    <n v="5"/>
    <s v="USD"/>
    <n v="2910.87"/>
    <n v="1"/>
    <n v="2910.87"/>
    <x v="1"/>
    <n v="1"/>
    <m/>
    <m/>
    <m/>
    <m/>
    <m/>
    <m/>
    <m/>
    <m/>
    <m/>
  </r>
  <r>
    <s v="MERCK"/>
    <s v="MK-0616-019"/>
    <s v="Merck Sharp and Dohme LLC"/>
    <s v="Colombia"/>
    <x v="0"/>
    <n v="40700"/>
    <s v="Revenues - Third Parties"/>
    <m/>
    <s v="Insulated shipper - Credo S22 - 12L (Leasing)"/>
    <n v="2026"/>
    <n v="5"/>
    <s v="USD"/>
    <n v="1065.48"/>
    <n v="1"/>
    <n v="1065.48"/>
    <x v="1"/>
    <n v="1"/>
    <m/>
    <m/>
    <m/>
    <m/>
    <m/>
    <m/>
    <m/>
    <m/>
    <m/>
  </r>
  <r>
    <s v="MERCK"/>
    <s v="MK-0616-019"/>
    <s v="Merck Sharp and Dohme LLC"/>
    <s v="Colombia"/>
    <x v="0"/>
    <n v="40700"/>
    <s v="Revenues - Third Parties"/>
    <m/>
    <s v="Pick and Pack (Controlled Ambient)"/>
    <n v="2026"/>
    <n v="5"/>
    <s v="USD"/>
    <n v="715.68"/>
    <n v="1"/>
    <n v="715.68"/>
    <x v="1"/>
    <m/>
    <m/>
    <m/>
    <m/>
    <m/>
    <m/>
    <m/>
    <m/>
    <m/>
    <m/>
  </r>
  <r>
    <s v="MERCK"/>
    <s v="MK-0616-019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0616-019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OTH CUST"/>
    <s v="GB002-3102"/>
    <s v="Gossamer"/>
    <s v="Colombia"/>
    <x v="2"/>
    <n v="40700"/>
    <s v="Revenues - Third Parties"/>
    <m/>
    <s v="Freight - Shipments"/>
    <n v="2026"/>
    <n v="5"/>
    <s v="USD"/>
    <n v="157.07"/>
    <n v="1"/>
    <n v="157.07"/>
    <x v="1"/>
    <n v="1"/>
    <m/>
    <m/>
    <m/>
    <m/>
    <m/>
    <m/>
    <m/>
    <m/>
    <m/>
  </r>
  <r>
    <s v="OTH CUST"/>
    <s v="GB002-3102"/>
    <s v="Gossamer"/>
    <s v="Colombia"/>
    <x v="0"/>
    <n v="40700"/>
    <s v="Revenues - Third Parties"/>
    <m/>
    <s v="Insulated shipper - Credo S22 - 28L (Leasing)"/>
    <n v="2026"/>
    <n v="5"/>
    <s v="USD"/>
    <n v="307.68"/>
    <n v="1"/>
    <n v="307.68"/>
    <x v="1"/>
    <n v="1"/>
    <m/>
    <m/>
    <m/>
    <m/>
    <m/>
    <m/>
    <m/>
    <m/>
    <m/>
  </r>
  <r>
    <s v="OTH CUST"/>
    <s v="GB002-3102"/>
    <s v="Gossamer"/>
    <s v="Colombia"/>
    <x v="0"/>
    <n v="40700"/>
    <s v="Revenues - Third Parties"/>
    <m/>
    <s v="Pick and Pack (Controlled Ambient)"/>
    <n v="2026"/>
    <n v="5"/>
    <s v="USD"/>
    <n v="295.7"/>
    <n v="1"/>
    <n v="295.7"/>
    <x v="1"/>
    <m/>
    <m/>
    <m/>
    <m/>
    <m/>
    <m/>
    <m/>
    <m/>
    <m/>
    <m/>
  </r>
  <r>
    <s v="OTH CUST"/>
    <s v="GB002-3102"/>
    <s v="Gossamer"/>
    <s v="Colombia"/>
    <x v="0"/>
    <n v="40700"/>
    <s v="Revenues - Third Parties"/>
    <m/>
    <s v="Project Management Fee"/>
    <n v="2026"/>
    <n v="5"/>
    <s v="USD"/>
    <n v="1398.53"/>
    <n v="1"/>
    <n v="1398.53"/>
    <x v="1"/>
    <m/>
    <m/>
    <m/>
    <m/>
    <m/>
    <m/>
    <m/>
    <m/>
    <m/>
    <m/>
  </r>
  <r>
    <s v="OTH CUST"/>
    <s v="GB002-3102"/>
    <s v="Gossamer"/>
    <s v="Colombia"/>
    <x v="1"/>
    <n v="40700"/>
    <s v="Revenues - Third Parties"/>
    <m/>
    <s v="Storage Ambient (per Shelf)"/>
    <n v="2026"/>
    <n v="5"/>
    <s v="USD"/>
    <n v="979.74"/>
    <n v="1"/>
    <n v="979.74"/>
    <x v="1"/>
    <m/>
    <m/>
    <m/>
    <m/>
    <m/>
    <m/>
    <m/>
    <m/>
    <m/>
    <m/>
  </r>
  <r>
    <s v="OTH CUST"/>
    <s v="GB002-3102"/>
    <s v="Gossamer"/>
    <s v="Colombia"/>
    <x v="0"/>
    <n v="40700"/>
    <s v="Revenues - Third Parties"/>
    <m/>
    <s v="Temperature Monitoring Device (Ambient)"/>
    <n v="2026"/>
    <n v="5"/>
    <s v="USD"/>
    <n v="115.38"/>
    <n v="1"/>
    <n v="115.38"/>
    <x v="1"/>
    <n v="1"/>
    <m/>
    <m/>
    <m/>
    <m/>
    <m/>
    <m/>
    <m/>
    <m/>
    <m/>
  </r>
  <r>
    <s v="MERCK"/>
    <s v="MK-4482-02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4482-023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23"/>
    <s v="Merck Sharp and Dohme LLC"/>
    <s v="Colombia"/>
    <x v="2"/>
    <n v="40700"/>
    <s v="Revenues - Third Parties"/>
    <m/>
    <s v="Freight - Shipments"/>
    <n v="2026"/>
    <n v="5"/>
    <s v="USD"/>
    <n v="2350.15"/>
    <n v="1"/>
    <n v="2350.15"/>
    <x v="1"/>
    <n v="1"/>
    <m/>
    <m/>
    <m/>
    <m/>
    <m/>
    <m/>
    <m/>
    <m/>
    <m/>
  </r>
  <r>
    <s v="MERCK"/>
    <s v="MK-2870-023"/>
    <s v="Merck Sharp and Dohme LLC"/>
    <s v="Colombia"/>
    <x v="0"/>
    <n v="40700"/>
    <s v="Revenues - Third Parties"/>
    <m/>
    <s v="Insulated shipper - Credo S22 - 12L (Leasing)"/>
    <n v="2026"/>
    <n v="5"/>
    <s v="USD"/>
    <n v="355.16"/>
    <n v="1"/>
    <n v="355.16"/>
    <x v="1"/>
    <n v="1"/>
    <m/>
    <m/>
    <m/>
    <m/>
    <m/>
    <m/>
    <m/>
    <m/>
    <m/>
  </r>
  <r>
    <s v="MERCK"/>
    <s v="MK-2870-023"/>
    <s v="Merck Sharp and Dohme LLC"/>
    <s v="Colombia"/>
    <x v="0"/>
    <n v="40700"/>
    <s v="Revenues - Third Parties"/>
    <m/>
    <s v="Insulated shipper - Credo S4 - 12L (Leasing)"/>
    <n v="2026"/>
    <n v="5"/>
    <s v="USD"/>
    <n v="680.96"/>
    <n v="1"/>
    <n v="680.96"/>
    <x v="1"/>
    <n v="1"/>
    <m/>
    <m/>
    <m/>
    <m/>
    <m/>
    <m/>
    <m/>
    <m/>
    <m/>
  </r>
  <r>
    <s v="MERCK"/>
    <s v="MK-2870-023"/>
    <s v="Merck Sharp and Dohme LLC"/>
    <s v="Colombia"/>
    <x v="0"/>
    <n v="40700"/>
    <s v="Revenues - Third Parties"/>
    <m/>
    <s v="Pick and Pack (Controlled Ambient)"/>
    <n v="2026"/>
    <n v="5"/>
    <s v="USD"/>
    <n v="238.56"/>
    <n v="1"/>
    <n v="238.56"/>
    <x v="1"/>
    <m/>
    <m/>
    <m/>
    <m/>
    <m/>
    <m/>
    <m/>
    <m/>
    <m/>
    <m/>
  </r>
  <r>
    <s v="MERCK"/>
    <s v="MK-2870-023"/>
    <s v="Merck Sharp and Dohme LLC"/>
    <s v="Colombia"/>
    <x v="0"/>
    <n v="40700"/>
    <s v="Revenues - Third Parties"/>
    <m/>
    <s v="Pick and Pack (Refrigerated)"/>
    <n v="2026"/>
    <n v="5"/>
    <s v="USD"/>
    <n v="572.52"/>
    <n v="1"/>
    <n v="572.52"/>
    <x v="1"/>
    <m/>
    <m/>
    <m/>
    <m/>
    <m/>
    <m/>
    <m/>
    <m/>
    <m/>
    <m/>
  </r>
  <r>
    <s v="MERCK"/>
    <s v="MK-2870-02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23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23"/>
    <s v="Merck Sharp and Dohme LLC"/>
    <s v="Colombia"/>
    <x v="1"/>
    <n v="40700"/>
    <s v="Revenues - Third Parties"/>
    <m/>
    <s v="Storage Refrigerated (per Shelf)"/>
    <n v="2026"/>
    <n v="5"/>
    <s v="USD"/>
    <n v="660.56"/>
    <n v="1"/>
    <n v="660.56"/>
    <x v="1"/>
    <m/>
    <m/>
    <m/>
    <m/>
    <m/>
    <m/>
    <m/>
    <m/>
    <m/>
    <m/>
  </r>
  <r>
    <s v="MERCK"/>
    <s v="MK-2870-010"/>
    <s v="Merck Sharp and Dohme LLC"/>
    <s v="Colombia"/>
    <x v="2"/>
    <n v="40700"/>
    <s v="Revenues - Third Parties"/>
    <m/>
    <s v="Freight - Shipments"/>
    <n v="2026"/>
    <n v="5"/>
    <s v="USD"/>
    <n v="5485.5"/>
    <n v="1"/>
    <n v="5485.5"/>
    <x v="1"/>
    <n v="1"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Insulated shipper - Credo S22 - 12L (Leasing)"/>
    <n v="2026"/>
    <n v="5"/>
    <s v="USD"/>
    <n v="1420.64"/>
    <n v="1"/>
    <n v="1420.64"/>
    <x v="1"/>
    <n v="1"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Insulated shipper - Credo S22 - 28L (Leasing)"/>
    <n v="2026"/>
    <n v="5"/>
    <s v="USD"/>
    <n v="467.62"/>
    <n v="1"/>
    <n v="467.62"/>
    <x v="1"/>
    <n v="1"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Insulated shipper - Credo S4 - 12L (Leasing)"/>
    <n v="2026"/>
    <n v="5"/>
    <s v="USD"/>
    <n v="1021.44"/>
    <n v="1"/>
    <n v="1021.44"/>
    <x v="1"/>
    <n v="1"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Insulated shipper - Credo S4 - 28L (Leasing)"/>
    <n v="2026"/>
    <n v="5"/>
    <s v="USD"/>
    <n v="423.6"/>
    <n v="1"/>
    <n v="423.6"/>
    <x v="1"/>
    <n v="1"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Pick and Pack (Controlled Ambient)"/>
    <n v="2026"/>
    <n v="5"/>
    <s v="USD"/>
    <n v="1073.52"/>
    <n v="1"/>
    <n v="1073.52"/>
    <x v="1"/>
    <m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Pick and Pack (Refrigerated)"/>
    <n v="2026"/>
    <n v="5"/>
    <s v="USD"/>
    <n v="1145.04"/>
    <n v="1"/>
    <n v="1145.04"/>
    <x v="1"/>
    <m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Receipt fee Refrigerated (per Receipt_ID)"/>
    <n v="2026"/>
    <n v="5"/>
    <s v="USD"/>
    <n v="1027.52"/>
    <n v="1"/>
    <n v="1027.52"/>
    <x v="1"/>
    <m/>
    <m/>
    <m/>
    <m/>
    <m/>
    <m/>
    <m/>
    <m/>
    <m/>
    <m/>
  </r>
  <r>
    <s v="MERCK"/>
    <s v="MK-2870-010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10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MERCK"/>
    <s v="MK-2870-020"/>
    <s v="Merck Sharp and Dohme LLC"/>
    <s v="Colombia"/>
    <x v="2"/>
    <n v="40700"/>
    <s v="Revenues - Third Parties"/>
    <m/>
    <s v="Freight - Shipments"/>
    <n v="2026"/>
    <n v="5"/>
    <s v="USD"/>
    <n v="1491.91"/>
    <n v="1"/>
    <n v="1491.91"/>
    <x v="1"/>
    <n v="1"/>
    <m/>
    <m/>
    <m/>
    <m/>
    <m/>
    <m/>
    <m/>
    <m/>
    <m/>
  </r>
  <r>
    <s v="MERCK"/>
    <s v="MK-2870-020"/>
    <s v="Merck Sharp and Dohme LLC"/>
    <s v="Colombia"/>
    <x v="0"/>
    <n v="40700"/>
    <s v="Revenues - Third Parties"/>
    <m/>
    <s v="Insulated shipper - Credo S22 - 12L (Leasing)"/>
    <n v="2026"/>
    <n v="5"/>
    <s v="USD"/>
    <n v="355.16"/>
    <n v="1"/>
    <n v="355.16"/>
    <x v="1"/>
    <n v="1"/>
    <m/>
    <m/>
    <m/>
    <m/>
    <m/>
    <m/>
    <m/>
    <m/>
    <m/>
  </r>
  <r>
    <s v="MERCK"/>
    <s v="MK-2870-020"/>
    <s v="Merck Sharp and Dohme LLC"/>
    <s v="Colombia"/>
    <x v="0"/>
    <n v="40700"/>
    <s v="Revenues - Third Parties"/>
    <m/>
    <s v="Insulated shipper - Credo S4 - 12L (Leasing)"/>
    <n v="2026"/>
    <n v="5"/>
    <s v="USD"/>
    <n v="510.72"/>
    <n v="1"/>
    <n v="510.72"/>
    <x v="1"/>
    <n v="1"/>
    <m/>
    <m/>
    <m/>
    <m/>
    <m/>
    <m/>
    <m/>
    <m/>
    <m/>
  </r>
  <r>
    <s v="MERCK"/>
    <s v="MK-2870-020"/>
    <s v="Merck Sharp and Dohme LLC"/>
    <s v="Colombia"/>
    <x v="0"/>
    <n v="40700"/>
    <s v="Revenues - Third Parties"/>
    <m/>
    <s v="Pick and Pack (Controlled Ambient)"/>
    <n v="2026"/>
    <n v="5"/>
    <s v="USD"/>
    <n v="238.56"/>
    <n v="1"/>
    <n v="238.56"/>
    <x v="1"/>
    <m/>
    <m/>
    <m/>
    <m/>
    <m/>
    <m/>
    <m/>
    <m/>
    <m/>
    <m/>
  </r>
  <r>
    <s v="MERCK"/>
    <s v="MK-2870-020"/>
    <s v="Merck Sharp and Dohme LLC"/>
    <s v="Colombia"/>
    <x v="0"/>
    <n v="40700"/>
    <s v="Revenues - Third Parties"/>
    <m/>
    <s v="Pick and Pack (Refrigerated)"/>
    <n v="2026"/>
    <n v="5"/>
    <s v="USD"/>
    <n v="429.39"/>
    <n v="1"/>
    <n v="429.39"/>
    <x v="1"/>
    <m/>
    <m/>
    <m/>
    <m/>
    <m/>
    <m/>
    <m/>
    <m/>
    <m/>
    <m/>
  </r>
  <r>
    <s v="MERCK"/>
    <s v="MK-2870-020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20"/>
    <s v="Merck Sharp and Dohme LLC"/>
    <s v="Colombia"/>
    <x v="1"/>
    <n v="40700"/>
    <s v="Revenues - Third Parties"/>
    <m/>
    <s v="Storage Ambient (per Pallet)"/>
    <n v="2026"/>
    <n v="5"/>
    <s v="USD"/>
    <n v="440.36"/>
    <n v="1"/>
    <n v="440.36"/>
    <x v="1"/>
    <m/>
    <m/>
    <m/>
    <m/>
    <m/>
    <m/>
    <m/>
    <m/>
    <m/>
    <m/>
  </r>
  <r>
    <s v="MERCK"/>
    <s v="MK-2870-020"/>
    <s v="Merck Sharp and Dohme LLC"/>
    <s v="Colombia"/>
    <x v="1"/>
    <n v="40700"/>
    <s v="Revenues - Third Parties"/>
    <m/>
    <s v="Storage Refrigerated (per Shelf)"/>
    <n v="2026"/>
    <n v="5"/>
    <s v="USD"/>
    <n v="1321.12"/>
    <n v="1"/>
    <n v="1321.12"/>
    <x v="1"/>
    <m/>
    <m/>
    <m/>
    <m/>
    <m/>
    <m/>
    <m/>
    <m/>
    <m/>
    <m/>
  </r>
  <r>
    <s v="MERCK"/>
    <s v="V940-009"/>
    <s v="Merck Sharp and Dohme LLC"/>
    <s v="Colombia"/>
    <x v="2"/>
    <n v="40700"/>
    <s v="Revenues - Third Parties"/>
    <m/>
    <s v="Freight - Shipments"/>
    <n v="2026"/>
    <n v="5"/>
    <s v="USD"/>
    <n v="984.06"/>
    <n v="1"/>
    <n v="984.06"/>
    <x v="1"/>
    <n v="1"/>
    <m/>
    <m/>
    <m/>
    <m/>
    <m/>
    <m/>
    <m/>
    <m/>
    <m/>
  </r>
  <r>
    <s v="MERCK"/>
    <s v="V940-009"/>
    <s v="Merck Sharp and Dohme LLC"/>
    <s v="Colombia"/>
    <x v="0"/>
    <n v="40700"/>
    <s v="Revenues - Third Parties"/>
    <m/>
    <s v="Insulated shipper - Credo S4 - 12L (Leasing)"/>
    <n v="2026"/>
    <n v="5"/>
    <s v="USD"/>
    <n v="680.96"/>
    <n v="1"/>
    <n v="680.96"/>
    <x v="1"/>
    <n v="1"/>
    <m/>
    <m/>
    <m/>
    <m/>
    <m/>
    <m/>
    <m/>
    <m/>
    <m/>
  </r>
  <r>
    <s v="MERCK"/>
    <s v="V940-009"/>
    <s v="Merck Sharp and Dohme LLC"/>
    <s v="Colombia"/>
    <x v="0"/>
    <n v="40700"/>
    <s v="Revenues - Third Parties"/>
    <m/>
    <s v="Pick and Pack (Refrigerated)"/>
    <n v="2026"/>
    <n v="5"/>
    <s v="USD"/>
    <n v="572.52"/>
    <n v="1"/>
    <n v="572.52"/>
    <x v="1"/>
    <m/>
    <m/>
    <m/>
    <m/>
    <m/>
    <m/>
    <m/>
    <m/>
    <m/>
    <m/>
  </r>
  <r>
    <s v="MERCK"/>
    <s v="V940-009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V940-009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V940-009"/>
    <s v="Merck Sharp and Dohme LLC"/>
    <s v="Colombia"/>
    <x v="1"/>
    <n v="40700"/>
    <s v="Revenues - Third Parties"/>
    <m/>
    <s v="Storage Refrigerated (per Shelf)"/>
    <n v="2026"/>
    <n v="5"/>
    <s v="USD"/>
    <n v="330.28"/>
    <n v="1"/>
    <n v="330.28"/>
    <x v="1"/>
    <m/>
    <m/>
    <m/>
    <m/>
    <m/>
    <m/>
    <m/>
    <m/>
    <m/>
    <m/>
  </r>
  <r>
    <s v="J &amp; J"/>
    <s v="42847922MDD3003"/>
    <s v="Janssen"/>
    <s v="Colombia"/>
    <x v="2"/>
    <n v="40700"/>
    <s v="Revenues - Third Parties"/>
    <m/>
    <s v="Freight - Shipments"/>
    <n v="2026"/>
    <n v="5"/>
    <s v="USD"/>
    <n v="844.86"/>
    <n v="1"/>
    <n v="844.86"/>
    <x v="1"/>
    <n v="1"/>
    <m/>
    <m/>
    <m/>
    <m/>
    <m/>
    <m/>
    <m/>
    <m/>
    <m/>
  </r>
  <r>
    <s v="J &amp; J"/>
    <s v="42847922MDD3003"/>
    <s v="Janssen"/>
    <s v="Colombia"/>
    <x v="0"/>
    <n v="40700"/>
    <s v="Revenues - Third Parties"/>
    <m/>
    <s v="Pick and Pack (Ambient)"/>
    <n v="2026"/>
    <n v="5"/>
    <s v="USD"/>
    <n v="236.53279999999998"/>
    <n v="1"/>
    <n v="236.53279999999998"/>
    <x v="1"/>
    <m/>
    <m/>
    <m/>
    <m/>
    <m/>
    <m/>
    <m/>
    <m/>
    <m/>
    <m/>
  </r>
  <r>
    <s v="J &amp; J"/>
    <s v="42847922MDD3003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42847922MDD3003"/>
    <s v="Janssen"/>
    <s v="Colombia"/>
    <x v="1"/>
    <n v="40700"/>
    <s v="Revenues - Third Parties"/>
    <m/>
    <s v="Storage Ambient (per Shelf)"/>
    <n v="2026"/>
    <n v="5"/>
    <s v="USD"/>
    <n v="682.27845000000002"/>
    <n v="1"/>
    <n v="682.27845000000002"/>
    <x v="1"/>
    <m/>
    <m/>
    <m/>
    <m/>
    <m/>
    <m/>
    <m/>
    <m/>
    <m/>
    <m/>
  </r>
  <r>
    <s v="MERCK"/>
    <s v="MK-6482-029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6482-029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MERCK"/>
    <s v="MK-6024-017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6024-017"/>
    <s v="Merck Sharp and Dohme LLC"/>
    <s v="Colombia"/>
    <x v="1"/>
    <n v="40700"/>
    <s v="Revenues - Third Parties"/>
    <m/>
    <s v="Storage Refrigerated (per Shelf)"/>
    <n v="2026"/>
    <n v="5"/>
    <s v="USD"/>
    <n v="1486.26"/>
    <n v="1"/>
    <n v="1486.26"/>
    <x v="1"/>
    <m/>
    <m/>
    <m/>
    <m/>
    <m/>
    <m/>
    <m/>
    <m/>
    <m/>
    <m/>
  </r>
  <r>
    <s v="MERCK"/>
    <s v="MK-1084-007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1084-007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1084-007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GSK"/>
    <s v="VNS20-002 (CAM)"/>
    <s v="GSK Vaccines Biologicals"/>
    <s v="Colombia"/>
    <x v="0"/>
    <n v="40700"/>
    <s v="Revenues - Third Parties"/>
    <m/>
    <s v="Project Management Fee"/>
    <n v="2026"/>
    <n v="5"/>
    <s v="USD"/>
    <n v="1208.2514377999998"/>
    <n v="1"/>
    <n v="1208.2514377999998"/>
    <x v="1"/>
    <m/>
    <m/>
    <m/>
    <m/>
    <m/>
    <m/>
    <m/>
    <m/>
    <m/>
    <m/>
  </r>
  <r>
    <s v="GSK"/>
    <s v="VNS20-002 (CAM)"/>
    <s v="GSK Vaccines Biologicals"/>
    <s v="Colombia"/>
    <x v="1"/>
    <n v="40700"/>
    <s v="Revenues - Third Parties"/>
    <m/>
    <s v="Storage Ambient (per Shelf)"/>
    <n v="2026"/>
    <n v="5"/>
    <s v="USD"/>
    <n v="148.97354999999999"/>
    <n v="1"/>
    <n v="148.97354999999999"/>
    <x v="1"/>
    <m/>
    <m/>
    <m/>
    <m/>
    <m/>
    <m/>
    <m/>
    <m/>
    <m/>
    <m/>
  </r>
  <r>
    <s v="MERCK"/>
    <s v="MK-2140-010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140-010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MERCK"/>
    <s v="MK-2870-011"/>
    <s v="Merck Sharp and Dohme LLC"/>
    <s v="Colombia"/>
    <x v="2"/>
    <n v="40700"/>
    <s v="Revenues - Third Parties"/>
    <m/>
    <s v="Freight - Shipments"/>
    <n v="2026"/>
    <n v="5"/>
    <s v="USD"/>
    <n v="1326.56"/>
    <n v="1"/>
    <n v="1326.56"/>
    <x v="1"/>
    <n v="1"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Insulated shipper - Credo S22 - 12L (Leasing)"/>
    <n v="2026"/>
    <n v="5"/>
    <s v="USD"/>
    <n v="355.16"/>
    <n v="1"/>
    <n v="355.16"/>
    <x v="1"/>
    <n v="1"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Insulated shipper - Credo S22 - 28L (Leasing)"/>
    <n v="2026"/>
    <n v="5"/>
    <s v="USD"/>
    <n v="233.81"/>
    <n v="1"/>
    <n v="233.81"/>
    <x v="1"/>
    <n v="1"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Insulated shipper - Credo S4 - 12L (Leasing)"/>
    <n v="2026"/>
    <n v="5"/>
    <s v="USD"/>
    <n v="340.48"/>
    <n v="1"/>
    <n v="340.48"/>
    <x v="1"/>
    <n v="1"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Pick and Pack (Controlled Ambient)"/>
    <n v="2026"/>
    <n v="5"/>
    <s v="USD"/>
    <n v="357.84"/>
    <n v="1"/>
    <n v="357.84"/>
    <x v="1"/>
    <m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Pick and Pack (Refrigerated)"/>
    <n v="2026"/>
    <n v="5"/>
    <s v="USD"/>
    <n v="286.26"/>
    <n v="1"/>
    <n v="286.26"/>
    <x v="1"/>
    <m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MK-2870-011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11"/>
    <s v="Merck Sharp and Dohme LLC"/>
    <s v="Colombia"/>
    <x v="1"/>
    <n v="40700"/>
    <s v="Revenues - Third Parties"/>
    <m/>
    <s v="Storage Refrigerated (per Shelf)"/>
    <n v="2026"/>
    <n v="5"/>
    <s v="USD"/>
    <n v="330.28"/>
    <n v="1"/>
    <n v="330.28"/>
    <x v="1"/>
    <m/>
    <m/>
    <m/>
    <m/>
    <m/>
    <m/>
    <m/>
    <m/>
    <m/>
    <m/>
  </r>
  <r>
    <s v="MERCK"/>
    <s v="MK-7962-024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962-024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MERCK"/>
    <s v="V940-011"/>
    <s v="Merck Sharp and Dohme LLC"/>
    <s v="Colombia"/>
    <x v="2"/>
    <n v="40700"/>
    <s v="Revenues - Third Parties"/>
    <m/>
    <s v="Freight - Shipments"/>
    <n v="2026"/>
    <n v="5"/>
    <s v="USD"/>
    <n v="509.1"/>
    <n v="1"/>
    <n v="509.1"/>
    <x v="1"/>
    <n v="1"/>
    <m/>
    <m/>
    <m/>
    <m/>
    <m/>
    <m/>
    <m/>
    <m/>
    <m/>
  </r>
  <r>
    <s v="MERCK"/>
    <s v="V940-011"/>
    <s v="Merck Sharp and Dohme LLC"/>
    <s v="Colombia"/>
    <x v="0"/>
    <n v="40700"/>
    <s v="Revenues - Third Parties"/>
    <m/>
    <s v="Insulated shipper - Credo S4 - 12L (Leasing)"/>
    <n v="2026"/>
    <n v="5"/>
    <s v="USD"/>
    <n v="170.24"/>
    <n v="1"/>
    <n v="170.24"/>
    <x v="1"/>
    <n v="1"/>
    <m/>
    <m/>
    <m/>
    <m/>
    <m/>
    <m/>
    <m/>
    <m/>
    <m/>
  </r>
  <r>
    <s v="MERCK"/>
    <s v="V940-011"/>
    <s v="Merck Sharp and Dohme LLC"/>
    <s v="Colombia"/>
    <x v="0"/>
    <n v="40700"/>
    <s v="Revenues - Third Parties"/>
    <m/>
    <s v="Pick and Pack (Refrigerated)"/>
    <n v="2026"/>
    <n v="5"/>
    <s v="USD"/>
    <n v="143.13"/>
    <n v="1"/>
    <n v="143.13"/>
    <x v="1"/>
    <m/>
    <m/>
    <m/>
    <m/>
    <m/>
    <m/>
    <m/>
    <m/>
    <m/>
    <m/>
  </r>
  <r>
    <s v="MERCK"/>
    <s v="V940-01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V940-011"/>
    <s v="Merck Sharp and Dohme LLC"/>
    <s v="Colombia"/>
    <x v="1"/>
    <n v="40700"/>
    <s v="Revenues - Third Parties"/>
    <m/>
    <s v="Storage Refrigerated (per Shelf)"/>
    <n v="2026"/>
    <n v="5"/>
    <s v="USD"/>
    <n v="165.14"/>
    <n v="1"/>
    <n v="165.14"/>
    <x v="1"/>
    <m/>
    <m/>
    <m/>
    <m/>
    <m/>
    <m/>
    <m/>
    <m/>
    <m/>
    <m/>
  </r>
  <r>
    <s v="MERCK"/>
    <s v="MK-9999-01C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9999-01C"/>
    <s v="Merck Sharp and Dohme LLC"/>
    <s v="Colombia"/>
    <x v="1"/>
    <n v="40700"/>
    <s v="Revenues - Third Parties"/>
    <m/>
    <s v="Storage Refrigerated (per Shelf)"/>
    <n v="2026"/>
    <n v="5"/>
    <s v="USD"/>
    <n v="330.28"/>
    <n v="1"/>
    <n v="330.28"/>
    <x v="1"/>
    <m/>
    <m/>
    <m/>
    <m/>
    <m/>
    <m/>
    <m/>
    <m/>
    <m/>
    <m/>
  </r>
  <r>
    <s v="MERCK"/>
    <s v="MK-1084-012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1084-012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MK-1084-012"/>
    <s v="Merck Sharp and Dohme LLC"/>
    <s v="Colombia"/>
    <x v="1"/>
    <n v="40700"/>
    <s v="Revenues - Third Parties"/>
    <m/>
    <s v="Storage Ambient (per Pallet)"/>
    <n v="2026"/>
    <n v="5"/>
    <s v="USD"/>
    <n v="440.36"/>
    <n v="1"/>
    <n v="440.36"/>
    <x v="1"/>
    <m/>
    <m/>
    <m/>
    <m/>
    <m/>
    <m/>
    <m/>
    <m/>
    <m/>
    <m/>
  </r>
  <r>
    <s v="MERCK"/>
    <s v="MK-1084-012"/>
    <s v="Merck Sharp and Dohme LLC"/>
    <s v="Colombia"/>
    <x v="1"/>
    <n v="40700"/>
    <s v="Revenues - Third Parties"/>
    <m/>
    <s v="Storage Refrigerated (per Shelf)"/>
    <n v="2026"/>
    <n v="5"/>
    <s v="USD"/>
    <n v="825.7"/>
    <n v="1"/>
    <n v="825.7"/>
    <x v="1"/>
    <m/>
    <m/>
    <m/>
    <m/>
    <m/>
    <m/>
    <m/>
    <m/>
    <m/>
    <m/>
  </r>
  <r>
    <s v="MERCK"/>
    <s v="MK-7962-031"/>
    <s v="Merck Sharp and Dohme LLC"/>
    <s v="Colombia"/>
    <x v="0"/>
    <n v="40700"/>
    <s v="Revenues - Third Parties"/>
    <m/>
    <s v="Insulated shipper - Credo S4 - 28L (Leasing)"/>
    <n v="2026"/>
    <n v="5"/>
    <s v="USD"/>
    <n v="211.8"/>
    <n v="1"/>
    <n v="211.8"/>
    <x v="1"/>
    <n v="1"/>
    <m/>
    <m/>
    <m/>
    <m/>
    <m/>
    <m/>
    <m/>
    <m/>
    <m/>
  </r>
  <r>
    <s v="MERCK"/>
    <s v="MK-7962-031"/>
    <s v="Merck Sharp and Dohme LLC"/>
    <s v="Colombia"/>
    <x v="0"/>
    <n v="40700"/>
    <s v="Revenues - Third Parties"/>
    <m/>
    <s v="Pick and Pack (Refrigerated)"/>
    <n v="2026"/>
    <n v="5"/>
    <s v="USD"/>
    <n v="143.13"/>
    <n v="1"/>
    <n v="143.13"/>
    <x v="1"/>
    <m/>
    <m/>
    <m/>
    <m/>
    <m/>
    <m/>
    <m/>
    <m/>
    <m/>
    <m/>
  </r>
  <r>
    <s v="MERCK"/>
    <s v="MK-7962-03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962-031"/>
    <s v="Merck Sharp and Dohme LLC"/>
    <s v="Colombia"/>
    <x v="1"/>
    <n v="40700"/>
    <s v="Revenues - Third Parties"/>
    <m/>
    <s v="Storage Refrigerated (per Shelf)"/>
    <n v="2026"/>
    <n v="5"/>
    <s v="USD"/>
    <n v="990.84"/>
    <n v="1"/>
    <n v="990.84"/>
    <x v="1"/>
    <m/>
    <m/>
    <m/>
    <m/>
    <m/>
    <m/>
    <m/>
    <m/>
    <m/>
    <m/>
  </r>
  <r>
    <s v="MERCK"/>
    <s v="MK-2400-001"/>
    <s v="Merck Sharp and Dohme LLC"/>
    <s v="Colombia"/>
    <x v="2"/>
    <n v="40700"/>
    <s v="Revenues - Third Parties"/>
    <m/>
    <s v="Freight - Shipments"/>
    <n v="2026"/>
    <n v="5"/>
    <s v="USD"/>
    <n v="8390.3799999999992"/>
    <n v="1"/>
    <n v="8390.3799999999992"/>
    <x v="1"/>
    <n v="1"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Insulated shipper - Credo S22 - 12L (Leasing)"/>
    <n v="2026"/>
    <n v="5"/>
    <s v="USD"/>
    <n v="2841.28"/>
    <n v="1"/>
    <n v="2841.28"/>
    <x v="1"/>
    <n v="1"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Insulated shipper - Credo S4 - 12L (Leasing)"/>
    <n v="2026"/>
    <n v="5"/>
    <s v="USD"/>
    <n v="1361.92"/>
    <n v="1"/>
    <n v="1361.92"/>
    <x v="1"/>
    <n v="1"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Insulated shipper - Credo S4 - 28L (Leasing)"/>
    <n v="2026"/>
    <n v="5"/>
    <s v="USD"/>
    <n v="423.6"/>
    <n v="1"/>
    <n v="423.6"/>
    <x v="1"/>
    <n v="1"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Pick and Pack (Controlled Ambient)"/>
    <n v="2026"/>
    <n v="5"/>
    <s v="USD"/>
    <n v="1908.48"/>
    <n v="1"/>
    <n v="1908.48"/>
    <x v="1"/>
    <m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Pick and Pack (Refrigerated)"/>
    <n v="2026"/>
    <n v="5"/>
    <s v="USD"/>
    <n v="1288.17"/>
    <n v="1"/>
    <n v="1288.17"/>
    <x v="1"/>
    <m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2400-001"/>
    <s v="Merck Sharp and Dohme LLC"/>
    <s v="Colombia"/>
    <x v="1"/>
    <n v="40700"/>
    <s v="Revenues - Third Parties"/>
    <m/>
    <s v="Storage Ambient (per Pallet)"/>
    <n v="2026"/>
    <n v="5"/>
    <s v="USD"/>
    <n v="440.36"/>
    <n v="1"/>
    <n v="440.36"/>
    <x v="1"/>
    <m/>
    <m/>
    <m/>
    <m/>
    <m/>
    <m/>
    <m/>
    <m/>
    <m/>
    <m/>
  </r>
  <r>
    <s v="OTH CUST"/>
    <s v="AVT16-GL-C01 (CAM)"/>
    <s v="PPD Development LP"/>
    <s v="Colombia"/>
    <x v="0"/>
    <n v="40900"/>
    <s v="Revenues- IC"/>
    <m/>
    <s v="File Close Out and Archiving or File Return  (per Study)"/>
    <n v="2026"/>
    <n v="5"/>
    <s v="USD"/>
    <n v="749.2"/>
    <n v="1"/>
    <n v="749.2"/>
    <x v="1"/>
    <m/>
    <m/>
    <m/>
    <m/>
    <m/>
    <m/>
    <m/>
    <m/>
    <m/>
    <m/>
  </r>
  <r>
    <s v="MERCK"/>
    <s v="MK-2870-033"/>
    <s v="Merck Sharp and Dohme LLC"/>
    <s v="Colombia"/>
    <x v="2"/>
    <n v="40700"/>
    <s v="Revenues - Third Parties"/>
    <m/>
    <s v="Freight - Shipments"/>
    <n v="2026"/>
    <n v="5"/>
    <s v="USD"/>
    <n v="5406.39"/>
    <n v="1"/>
    <n v="5406.39"/>
    <x v="1"/>
    <n v="1"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Insulated shipper - Credo S22 - 12L (Leasing)"/>
    <n v="2026"/>
    <n v="5"/>
    <s v="USD"/>
    <n v="1065.48"/>
    <n v="1"/>
    <n v="1065.48"/>
    <x v="1"/>
    <n v="1"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Insulated shipper - Credo S4 - 12L (Leasing)"/>
    <n v="2026"/>
    <n v="5"/>
    <s v="USD"/>
    <n v="1021.44"/>
    <n v="1"/>
    <n v="1021.44"/>
    <x v="1"/>
    <n v="1"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Pick and Pack (Controlled Ambient)"/>
    <n v="2026"/>
    <n v="5"/>
    <s v="USD"/>
    <n v="715.68"/>
    <n v="1"/>
    <n v="715.68"/>
    <x v="1"/>
    <m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Pick and Pack (Refrigerated)"/>
    <n v="2026"/>
    <n v="5"/>
    <s v="USD"/>
    <n v="858.78"/>
    <n v="1"/>
    <n v="858.78"/>
    <x v="1"/>
    <m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MK-2870-033"/>
    <s v="Merck Sharp and Dohme LLC"/>
    <s v="Colombia"/>
    <x v="1"/>
    <n v="40700"/>
    <s v="Revenues - Third Parties"/>
    <m/>
    <s v="Storage Ambient (per Pallet)"/>
    <n v="2026"/>
    <n v="5"/>
    <s v="USD"/>
    <n v="880.72"/>
    <n v="1"/>
    <n v="880.72"/>
    <x v="1"/>
    <m/>
    <m/>
    <m/>
    <m/>
    <m/>
    <m/>
    <m/>
    <m/>
    <m/>
    <m/>
  </r>
  <r>
    <s v="MERCK"/>
    <s v="MK-2870-033"/>
    <s v="Merck Sharp and Dohme LLC"/>
    <s v="Colombia"/>
    <x v="1"/>
    <n v="40700"/>
    <s v="Revenues - Third Parties"/>
    <m/>
    <s v="Storage Refrigerated (per Shelf)"/>
    <n v="2026"/>
    <n v="5"/>
    <s v="USD"/>
    <n v="990.84"/>
    <n v="1"/>
    <n v="990.84"/>
    <x v="1"/>
    <m/>
    <m/>
    <m/>
    <m/>
    <m/>
    <m/>
    <m/>
    <m/>
    <m/>
    <m/>
  </r>
  <r>
    <s v="MERCK"/>
    <s v="MK-0616-029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0616-029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MK-0616-029"/>
    <s v="Merck Sharp and Dohme LLC"/>
    <s v="Colombia"/>
    <x v="1"/>
    <n v="40700"/>
    <s v="Revenues - Third Parties"/>
    <m/>
    <s v="Storage Ambient (per Pallet)"/>
    <n v="2026"/>
    <n v="5"/>
    <s v="USD"/>
    <n v="220.18"/>
    <n v="1"/>
    <n v="220.18"/>
    <x v="1"/>
    <m/>
    <m/>
    <m/>
    <m/>
    <m/>
    <m/>
    <m/>
    <m/>
    <m/>
    <m/>
  </r>
  <r>
    <s v="Worldwide Clinical"/>
    <s v="DNTH103-CIDP-301"/>
    <s v="Worldwide Clinical Trials Inc"/>
    <s v="Colombia"/>
    <x v="0"/>
    <n v="40700"/>
    <s v="Revenues - Third Parties"/>
    <m/>
    <s v="Project Management Fee"/>
    <n v="2026"/>
    <n v="5"/>
    <s v="USD"/>
    <n v="1696.88"/>
    <n v="1"/>
    <n v="1696.88"/>
    <x v="1"/>
    <m/>
    <m/>
    <m/>
    <m/>
    <m/>
    <m/>
    <m/>
    <m/>
    <m/>
    <m/>
  </r>
  <r>
    <s v="Worldwide Clinical"/>
    <s v="DNTH103-CIDP-301"/>
    <s v="Worldwide Clinical Trials Inc"/>
    <s v="Colombia"/>
    <x v="1"/>
    <n v="40700"/>
    <s v="Revenues - Third Parties"/>
    <m/>
    <s v="Storage Refrigerated (per Shelf)"/>
    <n v="2026"/>
    <n v="5"/>
    <s v="USD"/>
    <n v="424.87"/>
    <n v="1"/>
    <n v="424.87"/>
    <x v="1"/>
    <m/>
    <m/>
    <m/>
    <m/>
    <m/>
    <m/>
    <m/>
    <m/>
    <m/>
    <m/>
  </r>
  <r>
    <s v="MERCK"/>
    <s v="MK-1022-016"/>
    <s v="Merck Sharp and Dohme LLC"/>
    <s v="Colombia"/>
    <x v="2"/>
    <n v="40700"/>
    <s v="Revenues - Third Parties"/>
    <m/>
    <s v="Freight - Shipments"/>
    <n v="2026"/>
    <n v="5"/>
    <s v="USD"/>
    <n v="824.49"/>
    <n v="1"/>
    <n v="824.49"/>
    <x v="1"/>
    <n v="1"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Insulated shipper - Credo S22 - 12L (Leasing)"/>
    <n v="2026"/>
    <n v="5"/>
    <s v="USD"/>
    <n v="532.74"/>
    <n v="1"/>
    <n v="532.74"/>
    <x v="1"/>
    <n v="1"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Insulated shipper - Credo S4 - 12L (Leasing)"/>
    <n v="2026"/>
    <n v="5"/>
    <s v="USD"/>
    <n v="170.24"/>
    <n v="1"/>
    <n v="170.24"/>
    <x v="1"/>
    <n v="1"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Pick and Pack (Controlled Ambient)"/>
    <n v="2026"/>
    <n v="5"/>
    <s v="USD"/>
    <n v="357.84"/>
    <n v="1"/>
    <n v="357.84"/>
    <x v="1"/>
    <m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Pick and Pack (Refrigerated)"/>
    <n v="2026"/>
    <n v="5"/>
    <s v="USD"/>
    <n v="143.13"/>
    <n v="1"/>
    <n v="143.13"/>
    <x v="1"/>
    <m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Receipt fee Ambient (per Receipt_ID)"/>
    <n v="2026"/>
    <n v="5"/>
    <s v="USD"/>
    <n v="1541.28"/>
    <n v="1"/>
    <n v="1541.28"/>
    <x v="1"/>
    <m/>
    <m/>
    <m/>
    <m/>
    <m/>
    <m/>
    <m/>
    <m/>
    <m/>
    <m/>
  </r>
  <r>
    <s v="MERCK"/>
    <s v="MK-1022-016"/>
    <s v="Merck Sharp and Dohme LLC"/>
    <s v="Colombia"/>
    <x v="1"/>
    <n v="40700"/>
    <s v="Revenues - Third Parties"/>
    <m/>
    <s v="Storage Ambient (per Pallet)"/>
    <n v="2026"/>
    <n v="5"/>
    <s v="USD"/>
    <n v="770.63"/>
    <n v="1"/>
    <n v="770.63"/>
    <x v="1"/>
    <m/>
    <m/>
    <m/>
    <m/>
    <m/>
    <m/>
    <m/>
    <m/>
    <m/>
    <m/>
  </r>
  <r>
    <s v="MERCK"/>
    <s v="MK-1022-016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ASTRAZENECA"/>
    <s v="D5241C00007"/>
    <s v="Astra Zeneca"/>
    <s v="Colombia"/>
    <x v="0"/>
    <n v="40700"/>
    <s v="Revenues - Third Parties"/>
    <m/>
    <s v="Configuration of Temperature Monitoring Device"/>
    <n v="2026"/>
    <n v="5"/>
    <s v="USD"/>
    <n v="36"/>
    <n v="1"/>
    <n v="36"/>
    <x v="1"/>
    <m/>
    <m/>
    <m/>
    <m/>
    <m/>
    <m/>
    <m/>
    <m/>
    <m/>
    <m/>
  </r>
  <r>
    <s v="ASTRAZENECA"/>
    <s v="D5241C00007"/>
    <s v="Astra Zeneca"/>
    <s v="Colombia"/>
    <x v="2"/>
    <n v="40700"/>
    <s v="Revenues - Third Parties"/>
    <m/>
    <s v="Freight - Shipments"/>
    <n v="2026"/>
    <n v="5"/>
    <s v="USD"/>
    <n v="1440.3"/>
    <n v="1"/>
    <n v="1440.3"/>
    <x v="1"/>
    <n v="1"/>
    <m/>
    <m/>
    <m/>
    <m/>
    <m/>
    <m/>
    <m/>
    <m/>
    <m/>
  </r>
  <r>
    <s v="ASTRAZENECA"/>
    <s v="D5241C00007"/>
    <s v="Astra Zeneca"/>
    <s v="Colombia"/>
    <x v="0"/>
    <n v="40700"/>
    <s v="Revenues - Third Parties"/>
    <m/>
    <s v="Insulated shipper - Credo S4 - 12L (Leasing)"/>
    <n v="2026"/>
    <n v="5"/>
    <s v="USD"/>
    <n v="784"/>
    <n v="1"/>
    <n v="784"/>
    <x v="1"/>
    <n v="1"/>
    <m/>
    <m/>
    <m/>
    <m/>
    <m/>
    <m/>
    <m/>
    <m/>
    <m/>
  </r>
  <r>
    <s v="ASTRAZENECA"/>
    <s v="D5241C00007"/>
    <s v="Astra Zeneca"/>
    <s v="Colombia"/>
    <x v="0"/>
    <n v="40700"/>
    <s v="Revenues - Third Parties"/>
    <m/>
    <s v="Pick and Pack (Refrigerated)"/>
    <n v="2026"/>
    <n v="5"/>
    <s v="USD"/>
    <n v="480"/>
    <n v="1"/>
    <n v="480"/>
    <x v="1"/>
    <m/>
    <m/>
    <m/>
    <m/>
    <m/>
    <m/>
    <m/>
    <m/>
    <m/>
    <m/>
  </r>
  <r>
    <s v="ASTRAZENECA"/>
    <s v="D5241C00007"/>
    <s v="Astra Zeneca"/>
    <s v="Colombia"/>
    <x v="0"/>
    <n v="40700"/>
    <s v="Revenues - Third Parties"/>
    <m/>
    <s v="Project Management Fee"/>
    <n v="2026"/>
    <n v="5"/>
    <s v="USD"/>
    <n v="378.96"/>
    <n v="1"/>
    <n v="378.96"/>
    <x v="1"/>
    <m/>
    <m/>
    <m/>
    <m/>
    <m/>
    <m/>
    <m/>
    <m/>
    <m/>
    <m/>
  </r>
  <r>
    <s v="ASTRAZENECA"/>
    <s v="D5241C00007"/>
    <s v="Astra Zeneca"/>
    <s v="Colombia"/>
    <x v="0"/>
    <n v="40700"/>
    <s v="Revenues - Third Parties"/>
    <m/>
    <s v="Receipt fee Refrigerated (per Receipt_ID)"/>
    <n v="2026"/>
    <n v="5"/>
    <s v="USD"/>
    <n v="454.76"/>
    <n v="1"/>
    <n v="454.76"/>
    <x v="1"/>
    <m/>
    <m/>
    <m/>
    <m/>
    <m/>
    <m/>
    <m/>
    <m/>
    <m/>
    <m/>
  </r>
  <r>
    <s v="ASTRAZENECA"/>
    <s v="D5241C00007"/>
    <s v="Astra Zeneca"/>
    <s v="Colombia"/>
    <x v="1"/>
    <n v="40700"/>
    <s v="Revenues - Third Parties"/>
    <m/>
    <s v="Storage Refrigerated (per Pallet)"/>
    <n v="2026"/>
    <n v="5"/>
    <s v="USD"/>
    <n v="290.54000000000002"/>
    <n v="1"/>
    <n v="290.54000000000002"/>
    <x v="1"/>
    <m/>
    <m/>
    <m/>
    <m/>
    <m/>
    <m/>
    <m/>
    <m/>
    <m/>
    <m/>
  </r>
  <r>
    <s v="MERCK"/>
    <s v="RED expiry update jobs"/>
    <s v="Merck Sharp and Dohme LLC"/>
    <s v="Colombia"/>
    <x v="1"/>
    <n v="40700"/>
    <s v="Revenues - Third Parties"/>
    <m/>
    <s v="Storage of Labels Ambient (per Shelf)"/>
    <n v="2026"/>
    <n v="5"/>
    <s v="USD"/>
    <n v="96.33"/>
    <n v="1"/>
    <n v="96.33"/>
    <x v="1"/>
    <m/>
    <m/>
    <m/>
    <m/>
    <m/>
    <m/>
    <m/>
    <m/>
    <m/>
    <m/>
  </r>
  <r>
    <s v="MERCK"/>
    <s v="MK-7240-012"/>
    <s v="Merck Sharp and Dohme LLC"/>
    <s v="Colombia"/>
    <x v="2"/>
    <n v="40700"/>
    <s v="Revenues - Third Parties"/>
    <m/>
    <s v="Freight - Shipments"/>
    <n v="2026"/>
    <n v="5"/>
    <s v="USD"/>
    <n v="820.8"/>
    <n v="1"/>
    <n v="820.8"/>
    <x v="1"/>
    <n v="1"/>
    <m/>
    <m/>
    <m/>
    <m/>
    <m/>
    <m/>
    <m/>
    <m/>
    <m/>
  </r>
  <r>
    <s v="MERCK"/>
    <s v="MK-7240-012"/>
    <s v="Merck Sharp and Dohme LLC"/>
    <s v="Colombia"/>
    <x v="0"/>
    <n v="40700"/>
    <s v="Revenues - Third Parties"/>
    <m/>
    <s v="Insulated shipper - Credo S4 - 12L (Leasing)"/>
    <n v="2026"/>
    <n v="5"/>
    <s v="USD"/>
    <n v="170.24"/>
    <n v="1"/>
    <n v="170.24"/>
    <x v="1"/>
    <n v="1"/>
    <m/>
    <m/>
    <m/>
    <m/>
    <m/>
    <m/>
    <m/>
    <m/>
    <m/>
  </r>
  <r>
    <s v="MERCK"/>
    <s v="MK-7240-012"/>
    <s v="Merck Sharp and Dohme LLC"/>
    <s v="Colombia"/>
    <x v="0"/>
    <n v="40700"/>
    <s v="Revenues - Third Parties"/>
    <m/>
    <s v="Insulated shipper - Credo S4 - 28L (Leasing)"/>
    <n v="2026"/>
    <n v="5"/>
    <s v="USD"/>
    <n v="211.8"/>
    <n v="1"/>
    <n v="211.8"/>
    <x v="1"/>
    <n v="1"/>
    <m/>
    <m/>
    <m/>
    <m/>
    <m/>
    <m/>
    <m/>
    <m/>
    <m/>
  </r>
  <r>
    <s v="MERCK"/>
    <s v="MK-7240-012"/>
    <s v="Merck Sharp and Dohme LLC"/>
    <s v="Colombia"/>
    <x v="0"/>
    <n v="40700"/>
    <s v="Revenues - Third Parties"/>
    <m/>
    <s v="Pick and Pack (Refrigerated)"/>
    <n v="2026"/>
    <n v="5"/>
    <s v="USD"/>
    <n v="286.26"/>
    <n v="1"/>
    <n v="286.26"/>
    <x v="1"/>
    <m/>
    <m/>
    <m/>
    <m/>
    <m/>
    <m/>
    <m/>
    <m/>
    <m/>
    <m/>
  </r>
  <r>
    <s v="MERCK"/>
    <s v="MK-7240-012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240-012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MK-7240-012"/>
    <s v="Merck Sharp and Dohme LLC"/>
    <s v="Colombia"/>
    <x v="1"/>
    <n v="40700"/>
    <s v="Revenues - Third Parties"/>
    <m/>
    <s v="Storage Refrigerated (per Shelf)"/>
    <n v="2026"/>
    <n v="5"/>
    <s v="USD"/>
    <n v="1981.68"/>
    <n v="1"/>
    <n v="1981.68"/>
    <x v="1"/>
    <m/>
    <m/>
    <m/>
    <m/>
    <m/>
    <m/>
    <m/>
    <m/>
    <m/>
    <m/>
  </r>
  <r>
    <s v="MERCK"/>
    <s v="MK-8527-011"/>
    <s v="Merck Sharp and Dohme LLC"/>
    <s v="Colombia"/>
    <x v="2"/>
    <n v="40700"/>
    <s v="Revenues - Third Parties"/>
    <m/>
    <s v="Freight - Shipments"/>
    <n v="2026"/>
    <n v="5"/>
    <s v="USD"/>
    <n v="7118.47"/>
    <n v="1"/>
    <n v="7118.47"/>
    <x v="1"/>
    <n v="1"/>
    <m/>
    <m/>
    <m/>
    <m/>
    <m/>
    <m/>
    <m/>
    <m/>
    <m/>
  </r>
  <r>
    <s v="MERCK"/>
    <s v="MK-8527-011"/>
    <s v="Merck Sharp and Dohme LLC"/>
    <s v="Colombia"/>
    <x v="0"/>
    <n v="40700"/>
    <s v="Revenues - Third Parties"/>
    <m/>
    <s v="Insulated shipper - Credo S22 - 28L (Leasing)"/>
    <n v="2026"/>
    <n v="5"/>
    <s v="USD"/>
    <n v="4442.3900000000003"/>
    <n v="1"/>
    <n v="4442.3900000000003"/>
    <x v="1"/>
    <n v="1"/>
    <m/>
    <m/>
    <m/>
    <m/>
    <m/>
    <m/>
    <m/>
    <m/>
    <m/>
  </r>
  <r>
    <s v="MERCK"/>
    <s v="MK-8527-011"/>
    <s v="Merck Sharp and Dohme LLC"/>
    <s v="Colombia"/>
    <x v="0"/>
    <n v="40700"/>
    <s v="Revenues - Third Parties"/>
    <m/>
    <s v="Pick and Pack (Controlled Ambient)"/>
    <n v="2026"/>
    <n v="5"/>
    <s v="USD"/>
    <n v="715.68"/>
    <n v="1"/>
    <n v="715.68"/>
    <x v="1"/>
    <m/>
    <m/>
    <m/>
    <m/>
    <m/>
    <m/>
    <m/>
    <m/>
    <m/>
    <m/>
  </r>
  <r>
    <s v="MERCK"/>
    <s v="MK-8527-01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8527-011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8527-011"/>
    <s v="Merck Sharp and Dohme LLC"/>
    <s v="Colombia"/>
    <x v="1"/>
    <n v="40700"/>
    <s v="Revenues - Third Parties"/>
    <m/>
    <s v="Storage Ambient (per Pallet)"/>
    <n v="2026"/>
    <n v="5"/>
    <s v="USD"/>
    <n v="3412.79"/>
    <n v="1"/>
    <n v="3412.79"/>
    <x v="1"/>
    <m/>
    <m/>
    <m/>
    <m/>
    <m/>
    <m/>
    <m/>
    <m/>
    <m/>
    <m/>
  </r>
  <r>
    <s v="MERCK"/>
    <s v="P_3475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3475_A"/>
    <s v="Merck Sharp and Dohme LLC"/>
    <s v="Colombia"/>
    <x v="1"/>
    <n v="40700"/>
    <s v="Revenues - Third Parties"/>
    <m/>
    <s v="Storage Refrigerated (per Shelf)"/>
    <n v="2026"/>
    <n v="5"/>
    <s v="USD"/>
    <n v="330.28"/>
    <n v="1"/>
    <n v="330.28"/>
    <x v="1"/>
    <m/>
    <m/>
    <m/>
    <m/>
    <m/>
    <m/>
    <m/>
    <m/>
    <m/>
    <m/>
  </r>
  <r>
    <s v="MERCK"/>
    <s v="MK-7240-013"/>
    <s v="Merck Sharp and Dohme LLC"/>
    <s v="Colombia"/>
    <x v="2"/>
    <n v="40700"/>
    <s v="Revenues - Third Parties"/>
    <m/>
    <s v="Freight - Shipments"/>
    <n v="2026"/>
    <n v="5"/>
    <s v="USD"/>
    <n v="1334.84"/>
    <n v="1"/>
    <n v="1334.84"/>
    <x v="1"/>
    <n v="1"/>
    <m/>
    <m/>
    <m/>
    <m/>
    <m/>
    <m/>
    <m/>
    <m/>
    <m/>
  </r>
  <r>
    <s v="MERCK"/>
    <s v="MK-7240-013"/>
    <s v="Merck Sharp and Dohme LLC"/>
    <s v="Colombia"/>
    <x v="0"/>
    <n v="40700"/>
    <s v="Revenues - Third Parties"/>
    <m/>
    <s v="Insulated shipper - Credo S4 - 12L (Leasing)"/>
    <n v="2026"/>
    <n v="5"/>
    <s v="USD"/>
    <n v="680.96"/>
    <n v="1"/>
    <n v="680.96"/>
    <x v="1"/>
    <n v="1"/>
    <m/>
    <m/>
    <m/>
    <m/>
    <m/>
    <m/>
    <m/>
    <m/>
    <m/>
  </r>
  <r>
    <s v="MERCK"/>
    <s v="MK-7240-013"/>
    <s v="Merck Sharp and Dohme LLC"/>
    <s v="Colombia"/>
    <x v="0"/>
    <n v="40700"/>
    <s v="Revenues - Third Parties"/>
    <m/>
    <s v="Pick and Pack (Refrigerated)"/>
    <n v="2026"/>
    <n v="5"/>
    <s v="USD"/>
    <n v="572.52"/>
    <n v="1"/>
    <n v="572.52"/>
    <x v="1"/>
    <m/>
    <m/>
    <m/>
    <m/>
    <m/>
    <m/>
    <m/>
    <m/>
    <m/>
    <m/>
  </r>
  <r>
    <s v="MERCK"/>
    <s v="MK-7240-01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240-013"/>
    <s v="Merck Sharp and Dohme LLC"/>
    <s v="Colombia"/>
    <x v="1"/>
    <n v="40700"/>
    <s v="Revenues - Third Parties"/>
    <m/>
    <s v="Storage Refrigerated (per Shelf)"/>
    <n v="2026"/>
    <n v="5"/>
    <s v="USD"/>
    <n v="825.7"/>
    <n v="1"/>
    <n v="825.7"/>
    <x v="1"/>
    <m/>
    <m/>
    <m/>
    <m/>
    <m/>
    <m/>
    <m/>
    <m/>
    <m/>
    <m/>
  </r>
  <r>
    <s v="MERCK"/>
    <s v="P_7240_A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P_7240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7240_A"/>
    <s v="Merck Sharp and Dohme LLC"/>
    <s v="Colombia"/>
    <x v="1"/>
    <n v="40700"/>
    <s v="Revenues - Third Parties"/>
    <m/>
    <s v="Storage Refrigerated (per Shelf)"/>
    <n v="2026"/>
    <n v="5"/>
    <s v="USD"/>
    <n v="3963.36"/>
    <n v="1"/>
    <n v="3963.36"/>
    <x v="1"/>
    <m/>
    <m/>
    <m/>
    <m/>
    <m/>
    <m/>
    <m/>
    <m/>
    <m/>
    <m/>
  </r>
  <r>
    <s v="MERCK"/>
    <s v="P_1022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1022_A"/>
    <s v="Merck Sharp and Dohme LLC"/>
    <s v="Colombia"/>
    <x v="1"/>
    <n v="40700"/>
    <s v="Revenues - Third Parties"/>
    <m/>
    <s v="Storage Refrigerated (per Shelf)"/>
    <n v="2026"/>
    <n v="5"/>
    <s v="USD"/>
    <n v="990.84"/>
    <n v="1"/>
    <n v="990.84"/>
    <x v="1"/>
    <m/>
    <m/>
    <m/>
    <m/>
    <m/>
    <m/>
    <m/>
    <m/>
    <m/>
    <m/>
  </r>
  <r>
    <s v="MERCK"/>
    <s v="P_1084_A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P_1084_A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MERCK"/>
    <s v="P_Pacli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Pacli_A"/>
    <s v="Merck Sharp and Dohme LLC"/>
    <s v="Colombia"/>
    <x v="1"/>
    <n v="40700"/>
    <s v="Revenues - Third Parties"/>
    <m/>
    <s v="Storage Refrigerated (per Shelf)"/>
    <n v="2026"/>
    <n v="5"/>
    <s v="USD"/>
    <n v="825.7"/>
    <n v="1"/>
    <n v="825.7"/>
    <x v="1"/>
    <m/>
    <m/>
    <m/>
    <m/>
    <m/>
    <m/>
    <m/>
    <m/>
    <m/>
    <m/>
  </r>
  <r>
    <s v="MERCK"/>
    <s v="P_DEXAM_A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P_DEXAM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DEXAM_A"/>
    <s v="Merck Sharp and Dohme LLC"/>
    <s v="Colombia"/>
    <x v="1"/>
    <n v="40700"/>
    <s v="Revenues - Third Parties"/>
    <m/>
    <s v="Storage Ambient (per Pallet)"/>
    <n v="2026"/>
    <n v="5"/>
    <s v="USD"/>
    <n v="220.18"/>
    <n v="1"/>
    <n v="220.18"/>
    <x v="1"/>
    <m/>
    <m/>
    <m/>
    <m/>
    <m/>
    <m/>
    <m/>
    <m/>
    <m/>
    <m/>
  </r>
  <r>
    <s v="MERCK"/>
    <s v="P_2870_A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P_2870_A"/>
    <s v="Merck Sharp and Dohme LLC"/>
    <s v="Colombia"/>
    <x v="1"/>
    <n v="40700"/>
    <s v="Revenues - Third Parties"/>
    <m/>
    <s v="Storage Refrigerated (per Shelf)"/>
    <n v="2026"/>
    <n v="5"/>
    <s v="USD"/>
    <n v="660.56"/>
    <n v="1"/>
    <n v="660.56"/>
    <x v="1"/>
    <m/>
    <m/>
    <m/>
    <m/>
    <m/>
    <m/>
    <m/>
    <m/>
    <m/>
    <m/>
  </r>
  <r>
    <s v="MERCK"/>
    <s v="P_3475A_A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P_3475A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3475A_A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MERCK"/>
    <s v="P_2400_A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P_2400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2400_A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MERCK"/>
    <s v="MK-7962-038"/>
    <s v="Merck Sharp and Dohme LLC"/>
    <s v="Colombia"/>
    <x v="2"/>
    <n v="40700"/>
    <s v="Revenues - Third Parties"/>
    <m/>
    <s v="Freight - Shipments"/>
    <n v="2026"/>
    <n v="5"/>
    <s v="USD"/>
    <n v="158.32"/>
    <n v="1"/>
    <n v="158.32"/>
    <x v="1"/>
    <n v="1"/>
    <m/>
    <m/>
    <m/>
    <m/>
    <m/>
    <m/>
    <m/>
    <m/>
    <m/>
  </r>
  <r>
    <s v="MERCK"/>
    <s v="MK-7962-038"/>
    <s v="Merck Sharp and Dohme LLC"/>
    <s v="Colombia"/>
    <x v="0"/>
    <n v="40700"/>
    <s v="Revenues - Third Parties"/>
    <m/>
    <s v="Insulated shipper - Credo S4 - 12L (Leasing)"/>
    <n v="2026"/>
    <n v="5"/>
    <s v="USD"/>
    <n v="170.24"/>
    <n v="1"/>
    <n v="170.24"/>
    <x v="1"/>
    <n v="1"/>
    <m/>
    <m/>
    <m/>
    <m/>
    <m/>
    <m/>
    <m/>
    <m/>
    <m/>
  </r>
  <r>
    <s v="MERCK"/>
    <s v="MK-7962-038"/>
    <s v="Merck Sharp and Dohme LLC"/>
    <s v="Colombia"/>
    <x v="0"/>
    <n v="40700"/>
    <s v="Revenues - Third Parties"/>
    <m/>
    <s v="Insulated shipper - Credo S4 - 28L (Leasing)"/>
    <n v="2026"/>
    <n v="5"/>
    <s v="USD"/>
    <n v="211.8"/>
    <n v="1"/>
    <n v="211.8"/>
    <x v="1"/>
    <n v="1"/>
    <m/>
    <m/>
    <m/>
    <m/>
    <m/>
    <m/>
    <m/>
    <m/>
    <m/>
  </r>
  <r>
    <s v="MERCK"/>
    <s v="MK-7962-038"/>
    <s v="Merck Sharp and Dohme LLC"/>
    <s v="Colombia"/>
    <x v="0"/>
    <n v="40700"/>
    <s v="Revenues - Third Parties"/>
    <m/>
    <s v="Pick and Pack (Refrigerated)"/>
    <n v="2026"/>
    <n v="5"/>
    <s v="USD"/>
    <n v="286.26"/>
    <n v="1"/>
    <n v="286.26"/>
    <x v="1"/>
    <m/>
    <m/>
    <m/>
    <m/>
    <m/>
    <m/>
    <m/>
    <m/>
    <m/>
    <m/>
  </r>
  <r>
    <s v="MERCK"/>
    <s v="MK-7962-038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962-038"/>
    <s v="Merck Sharp and Dohme LLC"/>
    <s v="Colombia"/>
    <x v="1"/>
    <n v="40700"/>
    <s v="Revenues - Third Parties"/>
    <m/>
    <s v="Storage Refrigerated (per Shelf)"/>
    <n v="2026"/>
    <n v="5"/>
    <s v="USD"/>
    <n v="1321.12"/>
    <n v="1"/>
    <n v="1321.12"/>
    <x v="1"/>
    <m/>
    <m/>
    <m/>
    <m/>
    <m/>
    <m/>
    <m/>
    <m/>
    <m/>
    <m/>
  </r>
  <r>
    <s v="MERCK"/>
    <s v="MK-2870-036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36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MK-2870-036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36"/>
    <s v="Merck Sharp and Dohme LLC"/>
    <s v="Colombia"/>
    <x v="1"/>
    <n v="40700"/>
    <s v="Revenues - Third Parties"/>
    <m/>
    <s v="Storage Refrigerated (per Shelf)"/>
    <n v="2026"/>
    <n v="5"/>
    <s v="USD"/>
    <n v="1651.4"/>
    <n v="1"/>
    <n v="1651.4"/>
    <x v="1"/>
    <m/>
    <m/>
    <m/>
    <m/>
    <m/>
    <m/>
    <m/>
    <m/>
    <m/>
    <m/>
  </r>
  <r>
    <s v="IQVIA"/>
    <s v="20230227 (CAM)"/>
    <s v="IQVIA RDS Inc"/>
    <s v="Colombia"/>
    <x v="2"/>
    <n v="40700"/>
    <s v="Revenues - Third Parties"/>
    <m/>
    <s v="Freight - Shipments"/>
    <n v="2026"/>
    <n v="5"/>
    <s v="USD"/>
    <n v="204.06"/>
    <n v="1"/>
    <n v="204.06"/>
    <x v="1"/>
    <n v="1"/>
    <m/>
    <m/>
    <m/>
    <m/>
    <m/>
    <m/>
    <m/>
    <m/>
    <m/>
  </r>
  <r>
    <s v="IQVIA"/>
    <s v="20230227 (CAM)"/>
    <s v="IQVIA RDS Inc"/>
    <s v="Colombia"/>
    <x v="0"/>
    <n v="40700"/>
    <s v="Revenues - Third Parties"/>
    <m/>
    <s v="Pick and Pack (Ambient)"/>
    <n v="2026"/>
    <n v="5"/>
    <s v="USD"/>
    <n v="402.86"/>
    <n v="1"/>
    <n v="402.86"/>
    <x v="1"/>
    <m/>
    <m/>
    <m/>
    <m/>
    <m/>
    <m/>
    <m/>
    <m/>
    <m/>
    <m/>
  </r>
  <r>
    <s v="IQVIA"/>
    <s v="20230227 (CAM)"/>
    <s v="IQVIA RDS Inc"/>
    <s v="Colombia"/>
    <x v="0"/>
    <n v="40700"/>
    <s v="Revenues - Third Parties"/>
    <m/>
    <s v="Pick and Pack Cancellation Fee (Post Pick &amp; Pack)"/>
    <n v="2026"/>
    <n v="5"/>
    <s v="USD"/>
    <n v="201.43"/>
    <n v="1"/>
    <n v="201.43"/>
    <x v="1"/>
    <m/>
    <m/>
    <m/>
    <m/>
    <m/>
    <m/>
    <m/>
    <m/>
    <m/>
    <m/>
  </r>
  <r>
    <s v="IQVIA"/>
    <s v="20230227 (CAM)"/>
    <s v="IQVIA RDS Inc"/>
    <s v="Colombia"/>
    <x v="0"/>
    <n v="40700"/>
    <s v="Revenues - Third Parties"/>
    <m/>
    <s v="Project Management Fee"/>
    <n v="2026"/>
    <n v="5"/>
    <s v="USD"/>
    <n v="1208.5899999999999"/>
    <n v="1"/>
    <n v="1208.5899999999999"/>
    <x v="1"/>
    <m/>
    <m/>
    <m/>
    <m/>
    <m/>
    <m/>
    <m/>
    <m/>
    <m/>
    <m/>
  </r>
  <r>
    <s v="IQVIA"/>
    <s v="20230227 (CAM)"/>
    <s v="IQVIA RDS Inc"/>
    <s v="Colombia"/>
    <x v="0"/>
    <n v="40700"/>
    <s v="Revenues - Third Parties"/>
    <m/>
    <s v="Receipt fee Ambient (per Receipt_ID)"/>
    <n v="2026"/>
    <n v="5"/>
    <s v="USD"/>
    <n v="709.81"/>
    <n v="1"/>
    <n v="709.81"/>
    <x v="1"/>
    <m/>
    <m/>
    <m/>
    <m/>
    <m/>
    <m/>
    <m/>
    <m/>
    <m/>
    <m/>
  </r>
  <r>
    <s v="IQVIA"/>
    <s v="20230227 (CAM)"/>
    <s v="IQVIA RDS Inc"/>
    <s v="Colombia"/>
    <x v="1"/>
    <n v="40700"/>
    <s v="Revenues - Third Parties"/>
    <m/>
    <s v="Storage Ambient (per Pallet)"/>
    <n v="2026"/>
    <n v="5"/>
    <s v="USD"/>
    <n v="246.4"/>
    <n v="1"/>
    <n v="246.4"/>
    <x v="1"/>
    <m/>
    <m/>
    <m/>
    <m/>
    <m/>
    <m/>
    <m/>
    <m/>
    <m/>
    <m/>
  </r>
  <r>
    <s v="IQVIA"/>
    <s v="20220196 (CAM)"/>
    <s v="IQVIA RDS Inc"/>
    <s v="Colombia"/>
    <x v="2"/>
    <n v="40700"/>
    <s v="Revenues - Third Parties"/>
    <m/>
    <s v="Freight - Shipments"/>
    <n v="2026"/>
    <n v="5"/>
    <s v="USD"/>
    <n v="424.42"/>
    <n v="1"/>
    <n v="424.42"/>
    <x v="1"/>
    <n v="1"/>
    <m/>
    <m/>
    <m/>
    <m/>
    <m/>
    <m/>
    <m/>
    <m/>
    <m/>
  </r>
  <r>
    <s v="IQVIA"/>
    <s v="20220196 (CAM)"/>
    <s v="IQVIA RDS Inc"/>
    <s v="Colombia"/>
    <x v="0"/>
    <n v="40700"/>
    <s v="Revenues - Third Parties"/>
    <m/>
    <s v="Pick and Pack (Ambient)"/>
    <n v="2026"/>
    <n v="5"/>
    <s v="USD"/>
    <n v="402.86"/>
    <n v="1"/>
    <n v="402.86"/>
    <x v="1"/>
    <m/>
    <m/>
    <m/>
    <m/>
    <m/>
    <m/>
    <m/>
    <m/>
    <m/>
    <m/>
  </r>
  <r>
    <s v="IQVIA"/>
    <s v="20220196 (CAM)"/>
    <s v="IQVIA RDS Inc"/>
    <s v="Colombia"/>
    <x v="0"/>
    <n v="40700"/>
    <s v="Revenues - Third Parties"/>
    <m/>
    <s v="Project Management Fee"/>
    <n v="2026"/>
    <n v="5"/>
    <s v="USD"/>
    <n v="1208.5899999999999"/>
    <n v="1"/>
    <n v="1208.5899999999999"/>
    <x v="1"/>
    <m/>
    <m/>
    <m/>
    <m/>
    <m/>
    <m/>
    <m/>
    <m/>
    <m/>
    <m/>
  </r>
  <r>
    <s v="IQVIA"/>
    <s v="20220196 (CAM)"/>
    <s v="IQVIA RDS Inc"/>
    <s v="Colombia"/>
    <x v="1"/>
    <n v="40700"/>
    <s v="Revenues - Third Parties"/>
    <m/>
    <s v="Storage Ambient (per Pallet)"/>
    <n v="2026"/>
    <n v="5"/>
    <s v="USD"/>
    <n v="246.4"/>
    <n v="1"/>
    <n v="246.4"/>
    <x v="1"/>
    <m/>
    <m/>
    <m/>
    <m/>
    <m/>
    <m/>
    <m/>
    <m/>
    <m/>
    <m/>
  </r>
  <r>
    <s v="IQVIA"/>
    <s v="20230227 ECOA"/>
    <s v="IQVIA RDS Inc"/>
    <s v="Colombia"/>
    <x v="2"/>
    <n v="40700"/>
    <s v="Revenues - Third Parties"/>
    <m/>
    <s v="Freight - Returns"/>
    <n v="2026"/>
    <n v="5"/>
    <s v="USD"/>
    <n v="102.03"/>
    <n v="1"/>
    <n v="102.03"/>
    <x v="1"/>
    <n v="1"/>
    <m/>
    <m/>
    <m/>
    <m/>
    <m/>
    <m/>
    <m/>
    <m/>
    <m/>
  </r>
  <r>
    <s v="IQVIA"/>
    <s v="20230227 ECOA"/>
    <s v="IQVIA RDS Inc"/>
    <s v="Colombia"/>
    <x v="2"/>
    <n v="40700"/>
    <s v="Revenues - Third Parties"/>
    <m/>
    <s v="Freight - Shipments"/>
    <n v="2026"/>
    <n v="5"/>
    <s v="USD"/>
    <n v="681.35"/>
    <n v="1"/>
    <n v="681.35"/>
    <x v="1"/>
    <n v="1"/>
    <m/>
    <m/>
    <m/>
    <m/>
    <m/>
    <m/>
    <m/>
    <m/>
    <m/>
  </r>
  <r>
    <s v="IQVIA"/>
    <s v="20230227 ECOA"/>
    <s v="IQVIA RDS Inc"/>
    <s v="Colombia"/>
    <x v="1"/>
    <n v="40700"/>
    <s v="Revenues - Third Parties"/>
    <m/>
    <s v="Non-Drug Storage Ambient (per Pallet)"/>
    <n v="2026"/>
    <n v="5"/>
    <s v="USD"/>
    <n v="778.14"/>
    <n v="1"/>
    <n v="778.14"/>
    <x v="1"/>
    <m/>
    <m/>
    <m/>
    <m/>
    <m/>
    <m/>
    <m/>
    <m/>
    <m/>
    <m/>
  </r>
  <r>
    <s v="IQVIA"/>
    <s v="20230227 ECOA"/>
    <s v="IQVIA RDS Inc"/>
    <s v="Colombia"/>
    <x v="0"/>
    <n v="40700"/>
    <s v="Revenues - Third Parties"/>
    <m/>
    <s v="Pick and Pack (Ambient)"/>
    <n v="2026"/>
    <n v="5"/>
    <s v="USD"/>
    <n v="517.14"/>
    <n v="1"/>
    <n v="517.14"/>
    <x v="1"/>
    <m/>
    <m/>
    <m/>
    <m/>
    <m/>
    <m/>
    <m/>
    <m/>
    <m/>
    <m/>
  </r>
  <r>
    <s v="IQVIA"/>
    <s v="20230227 ECOA"/>
    <s v="IQVIA RDS Inc"/>
    <s v="Colombia"/>
    <x v="0"/>
    <n v="40700"/>
    <s v="Revenues - Third Parties"/>
    <m/>
    <s v="Project Management Fee"/>
    <n v="2026"/>
    <n v="5"/>
    <s v="USD"/>
    <n v="775.66"/>
    <n v="1"/>
    <n v="775.66"/>
    <x v="1"/>
    <m/>
    <m/>
    <m/>
    <m/>
    <m/>
    <m/>
    <m/>
    <m/>
    <m/>
    <m/>
  </r>
  <r>
    <s v="IQVIA"/>
    <s v="20220196 ECOA"/>
    <s v="IQVIA RDS Inc"/>
    <s v="Colombia"/>
    <x v="2"/>
    <n v="40700"/>
    <s v="Revenues - Third Parties"/>
    <m/>
    <s v="Freight - Shipments"/>
    <n v="2026"/>
    <n v="5"/>
    <s v="USD"/>
    <n v="283.5"/>
    <n v="1"/>
    <n v="283.5"/>
    <x v="1"/>
    <n v="1"/>
    <m/>
    <m/>
    <m/>
    <m/>
    <m/>
    <m/>
    <m/>
    <m/>
    <m/>
  </r>
  <r>
    <s v="IQVIA"/>
    <s v="20220196 ECOA"/>
    <s v="IQVIA RDS Inc"/>
    <s v="Colombia"/>
    <x v="1"/>
    <n v="40700"/>
    <s v="Revenues - Third Parties"/>
    <m/>
    <s v="Non-Drug Storage Ambient (per Pallet)"/>
    <n v="2026"/>
    <n v="5"/>
    <s v="USD"/>
    <n v="259.38"/>
    <n v="1"/>
    <n v="259.38"/>
    <x v="1"/>
    <m/>
    <m/>
    <m/>
    <m/>
    <m/>
    <m/>
    <m/>
    <m/>
    <m/>
    <m/>
  </r>
  <r>
    <s v="IQVIA"/>
    <s v="20220196 ECOA"/>
    <s v="IQVIA RDS Inc"/>
    <s v="Colombia"/>
    <x v="0"/>
    <n v="40700"/>
    <s v="Revenues - Third Parties"/>
    <m/>
    <s v="Pick and Pack (Ambient)"/>
    <n v="2026"/>
    <n v="5"/>
    <s v="USD"/>
    <n v="172.38"/>
    <n v="1"/>
    <n v="172.38"/>
    <x v="1"/>
    <m/>
    <m/>
    <m/>
    <m/>
    <m/>
    <m/>
    <m/>
    <m/>
    <m/>
    <m/>
  </r>
  <r>
    <s v="IQVIA"/>
    <s v="20220196 ECOA"/>
    <s v="IQVIA RDS Inc"/>
    <s v="Colombia"/>
    <x v="0"/>
    <n v="40700"/>
    <s v="Revenues - Third Parties"/>
    <m/>
    <s v="Project Management Fee"/>
    <n v="2026"/>
    <n v="5"/>
    <s v="USD"/>
    <n v="775.66"/>
    <n v="1"/>
    <n v="775.66"/>
    <x v="1"/>
    <m/>
    <m/>
    <m/>
    <m/>
    <m/>
    <m/>
    <m/>
    <m/>
    <m/>
    <m/>
  </r>
  <r>
    <s v="MERCK"/>
    <s v="MK-7240-015"/>
    <s v="Merck Sharp and Dohme LLC"/>
    <s v="Colombia"/>
    <x v="2"/>
    <n v="40700"/>
    <s v="Revenues - Third Parties"/>
    <m/>
    <s v="Freight - Shipments"/>
    <n v="2026"/>
    <n v="5"/>
    <s v="USD"/>
    <n v="1176.52"/>
    <n v="1"/>
    <n v="1176.52"/>
    <x v="1"/>
    <n v="1"/>
    <m/>
    <m/>
    <m/>
    <m/>
    <m/>
    <m/>
    <m/>
    <m/>
    <m/>
  </r>
  <r>
    <s v="MERCK"/>
    <s v="MK-7240-015"/>
    <s v="Merck Sharp and Dohme LLC"/>
    <s v="Colombia"/>
    <x v="0"/>
    <n v="40700"/>
    <s v="Revenues - Third Parties"/>
    <m/>
    <s v="Insulated shipper - Credo S4 - 12L (Leasing)"/>
    <n v="2026"/>
    <n v="5"/>
    <s v="USD"/>
    <n v="510.72"/>
    <n v="1"/>
    <n v="510.72"/>
    <x v="1"/>
    <n v="1"/>
    <m/>
    <m/>
    <m/>
    <m/>
    <m/>
    <m/>
    <m/>
    <m/>
    <m/>
  </r>
  <r>
    <s v="MERCK"/>
    <s v="MK-7240-015"/>
    <s v="Merck Sharp and Dohme LLC"/>
    <s v="Colombia"/>
    <x v="0"/>
    <n v="40700"/>
    <s v="Revenues - Third Parties"/>
    <m/>
    <s v="Pick and Pack (Refrigerated)"/>
    <n v="2026"/>
    <n v="5"/>
    <s v="USD"/>
    <n v="429.39"/>
    <n v="1"/>
    <n v="429.39"/>
    <x v="1"/>
    <m/>
    <m/>
    <m/>
    <m/>
    <m/>
    <m/>
    <m/>
    <m/>
    <m/>
    <m/>
  </r>
  <r>
    <s v="MERCK"/>
    <s v="MK-7240-015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240-014"/>
    <s v="Merck Sharp and Dohme LLC"/>
    <s v="Colombia"/>
    <x v="2"/>
    <n v="40700"/>
    <s v="Revenues - Third Parties"/>
    <m/>
    <s v="Freight - Shipments"/>
    <n v="2026"/>
    <n v="5"/>
    <s v="USD"/>
    <n v="3020.46"/>
    <n v="1"/>
    <n v="3020.46"/>
    <x v="1"/>
    <n v="1"/>
    <m/>
    <m/>
    <m/>
    <m/>
    <m/>
    <m/>
    <m/>
    <m/>
    <m/>
  </r>
  <r>
    <s v="MERCK"/>
    <s v="MK-7240-014"/>
    <s v="Merck Sharp and Dohme LLC"/>
    <s v="Colombia"/>
    <x v="0"/>
    <n v="40700"/>
    <s v="Revenues - Third Parties"/>
    <m/>
    <s v="Insulated shipper - Credo S4 - 12L (Leasing)"/>
    <n v="2026"/>
    <n v="5"/>
    <s v="USD"/>
    <n v="1361.92"/>
    <n v="1"/>
    <n v="1361.92"/>
    <x v="1"/>
    <n v="1"/>
    <m/>
    <m/>
    <m/>
    <m/>
    <m/>
    <m/>
    <m/>
    <m/>
    <m/>
  </r>
  <r>
    <s v="MERCK"/>
    <s v="MK-7240-014"/>
    <s v="Merck Sharp and Dohme LLC"/>
    <s v="Colombia"/>
    <x v="0"/>
    <n v="40700"/>
    <s v="Revenues - Third Parties"/>
    <m/>
    <s v="Pick and Pack (Refrigerated)"/>
    <n v="2026"/>
    <n v="5"/>
    <s v="USD"/>
    <n v="1145.04"/>
    <n v="1"/>
    <n v="1145.04"/>
    <x v="1"/>
    <m/>
    <m/>
    <m/>
    <m/>
    <m/>
    <m/>
    <m/>
    <m/>
    <m/>
    <m/>
  </r>
  <r>
    <s v="MERCK"/>
    <s v="MK-7240-014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BAYER"/>
    <s v="BAY 1841788-20321"/>
    <s v="Bayer AG"/>
    <s v="Colombia"/>
    <x v="0"/>
    <n v="40700"/>
    <s v="Revenues - Third Parties"/>
    <m/>
    <s v="Project Management Fee"/>
    <n v="2026"/>
    <n v="5"/>
    <s v="USD"/>
    <n v="443.23"/>
    <n v="1"/>
    <n v="443.23"/>
    <x v="1"/>
    <m/>
    <m/>
    <m/>
    <m/>
    <m/>
    <m/>
    <m/>
    <m/>
    <m/>
    <m/>
  </r>
  <r>
    <s v="BAYER"/>
    <s v="BAY 1841788-20321"/>
    <s v="Bayer AG"/>
    <s v="Colombia"/>
    <x v="0"/>
    <n v="40700"/>
    <s v="Revenues - Third Parties"/>
    <m/>
    <s v="Receipt fee Ancillaries (per Receipt_ID)"/>
    <n v="2026"/>
    <n v="5"/>
    <s v="USD"/>
    <n v="217.39"/>
    <n v="1"/>
    <n v="217.39"/>
    <x v="1"/>
    <m/>
    <m/>
    <m/>
    <m/>
    <m/>
    <m/>
    <m/>
    <m/>
    <m/>
    <m/>
  </r>
  <r>
    <s v="BAYER"/>
    <s v="BAY 1841788-20321"/>
    <s v="Bayer AG"/>
    <s v="Colombia"/>
    <x v="1"/>
    <n v="40700"/>
    <s v="Revenues - Third Parties"/>
    <m/>
    <s v="Storage Ambient (per Pallet)"/>
    <n v="2026"/>
    <n v="5"/>
    <s v="USD"/>
    <n v="516.24"/>
    <n v="1"/>
    <n v="516.24"/>
    <x v="1"/>
    <m/>
    <m/>
    <m/>
    <m/>
    <m/>
    <m/>
    <m/>
    <m/>
    <m/>
    <m/>
  </r>
  <r>
    <s v="OTH CUST"/>
    <s v="DIAN-TU-002"/>
    <s v="Washington University"/>
    <s v="Colombia"/>
    <x v="2"/>
    <n v="40700"/>
    <s v="Revenues - Third Parties"/>
    <m/>
    <s v="Freight - Shipments"/>
    <n v="2026"/>
    <n v="5"/>
    <s v="USD"/>
    <n v="1259.0899999999999"/>
    <n v="1"/>
    <n v="1259.0899999999999"/>
    <x v="1"/>
    <n v="1"/>
    <m/>
    <m/>
    <m/>
    <m/>
    <m/>
    <m/>
    <m/>
    <m/>
    <m/>
  </r>
  <r>
    <s v="OTH CUST"/>
    <s v="DIAN-TU-002"/>
    <s v="Washington University"/>
    <s v="Colombia"/>
    <x v="0"/>
    <n v="40700"/>
    <s v="Revenues - Third Parties"/>
    <m/>
    <s v="Insulated shipper - Credo S4 - 28L (Leasing)"/>
    <n v="2026"/>
    <n v="5"/>
    <s v="USD"/>
    <n v="1300.24"/>
    <n v="1"/>
    <n v="1300.24"/>
    <x v="1"/>
    <n v="1"/>
    <m/>
    <m/>
    <m/>
    <m/>
    <m/>
    <m/>
    <m/>
    <m/>
    <m/>
  </r>
  <r>
    <s v="OTH CUST"/>
    <s v="DIAN-TU-002"/>
    <s v="Washington University"/>
    <s v="Colombia"/>
    <x v="0"/>
    <n v="40700"/>
    <s v="Revenues - Third Parties"/>
    <m/>
    <s v="Pick and Pack (Refrigerated)"/>
    <n v="2026"/>
    <n v="5"/>
    <s v="USD"/>
    <n v="326.82"/>
    <n v="1"/>
    <n v="326.82"/>
    <x v="1"/>
    <m/>
    <m/>
    <m/>
    <m/>
    <m/>
    <m/>
    <m/>
    <m/>
    <m/>
    <m/>
  </r>
  <r>
    <s v="OTH CUST"/>
    <s v="DIAN-TU-002"/>
    <s v="Washington University"/>
    <s v="Colombia"/>
    <x v="0"/>
    <n v="40700"/>
    <s v="Revenues - Third Parties"/>
    <m/>
    <s v="Project Management Fee"/>
    <n v="2026"/>
    <n v="5"/>
    <s v="USD"/>
    <n v="1631.62"/>
    <n v="1"/>
    <n v="1631.62"/>
    <x v="1"/>
    <m/>
    <m/>
    <m/>
    <m/>
    <m/>
    <m/>
    <m/>
    <m/>
    <m/>
    <m/>
  </r>
  <r>
    <s v="OTH CUST"/>
    <s v="DIAN-TU-002"/>
    <s v="Washington University"/>
    <s v="Colombia"/>
    <x v="0"/>
    <n v="40700"/>
    <s v="Revenues - Third Parties"/>
    <m/>
    <s v="Receipt fee Refrigerated (per Receipt_ID)"/>
    <n v="2026"/>
    <n v="5"/>
    <s v="USD"/>
    <n v="1918.22"/>
    <n v="1"/>
    <n v="1918.22"/>
    <x v="1"/>
    <m/>
    <m/>
    <m/>
    <m/>
    <m/>
    <m/>
    <m/>
    <m/>
    <m/>
    <m/>
  </r>
  <r>
    <s v="OTH CUST"/>
    <s v="DIAN-TU-002"/>
    <s v="Washington University"/>
    <s v="Colombia"/>
    <x v="1"/>
    <n v="40700"/>
    <s v="Revenues - Third Parties"/>
    <m/>
    <s v="Storage Refrigerated (per Shelf)"/>
    <n v="2026"/>
    <n v="5"/>
    <s v="USD"/>
    <n v="6945.01"/>
    <n v="1"/>
    <n v="6945.01"/>
    <x v="1"/>
    <m/>
    <m/>
    <m/>
    <m/>
    <m/>
    <m/>
    <m/>
    <m/>
    <m/>
    <m/>
  </r>
  <r>
    <s v="OTH CUST"/>
    <s v="DIAN-TU-002"/>
    <s v="Washington University"/>
    <s v="Colombia"/>
    <x v="0"/>
    <n v="40700"/>
    <s v="Revenues - Third Parties"/>
    <m/>
    <s v="Temperature Monitoring Device (Refrigerated)"/>
    <n v="2026"/>
    <n v="5"/>
    <s v="USD"/>
    <n v="510.08"/>
    <n v="1"/>
    <n v="510.08"/>
    <x v="1"/>
    <n v="1"/>
    <m/>
    <m/>
    <m/>
    <m/>
    <m/>
    <m/>
    <m/>
    <m/>
    <m/>
  </r>
  <r>
    <s v="MERCK SERONO"/>
    <s v="MS200569_0048"/>
    <s v="Merck KGaA"/>
    <s v="Colombia"/>
    <x v="2"/>
    <n v="40700"/>
    <s v="Revenues - Third Parties"/>
    <m/>
    <s v="Freight - Shipments"/>
    <n v="2026"/>
    <n v="5"/>
    <s v="USD"/>
    <n v="365.36493400000001"/>
    <n v="1"/>
    <n v="365.36493400000001"/>
    <x v="1"/>
    <n v="1"/>
    <m/>
    <m/>
    <m/>
    <m/>
    <m/>
    <m/>
    <m/>
    <m/>
    <m/>
  </r>
  <r>
    <s v="MERCK SERONO"/>
    <s v="MS200569_0048"/>
    <s v="Merck KGaA"/>
    <s v="Colombia"/>
    <x v="0"/>
    <n v="40700"/>
    <s v="Revenues - Third Parties"/>
    <m/>
    <s v="Insulated shipper - Credo S22 - 28L (Leasing)"/>
    <n v="2026"/>
    <n v="5"/>
    <s v="USD"/>
    <n v="653.614148"/>
    <n v="1"/>
    <n v="653.614148"/>
    <x v="1"/>
    <n v="1"/>
    <m/>
    <m/>
    <m/>
    <m/>
    <m/>
    <m/>
    <m/>
    <m/>
    <m/>
  </r>
  <r>
    <s v="MERCK SERONO"/>
    <s v="MS200569_0048"/>
    <s v="Merck KGaA"/>
    <s v="Colombia"/>
    <x v="0"/>
    <n v="40700"/>
    <s v="Revenues - Third Parties"/>
    <m/>
    <s v="Temperature Monitoring Device (Ambient)"/>
    <n v="2026"/>
    <n v="5"/>
    <s v="USD"/>
    <n v="186.47983199999999"/>
    <n v="1"/>
    <n v="186.47983199999999"/>
    <x v="1"/>
    <n v="1"/>
    <m/>
    <m/>
    <m/>
    <m/>
    <m/>
    <m/>
    <m/>
    <m/>
    <m/>
  </r>
  <r>
    <s v="MERCK SERONO"/>
    <s v="MS200569_0048"/>
    <s v="Merck KGaA"/>
    <s v="Colombia"/>
    <x v="0"/>
    <n v="40700"/>
    <s v="Revenues - Third Parties"/>
    <m/>
    <s v="Pick and Pack (Controlled Ambient)"/>
    <n v="2026"/>
    <n v="5"/>
    <s v="USD"/>
    <n v="255.48671719999999"/>
    <n v="1"/>
    <n v="255.48671719999999"/>
    <x v="1"/>
    <m/>
    <m/>
    <m/>
    <m/>
    <m/>
    <m/>
    <m/>
    <m/>
    <m/>
    <m/>
  </r>
  <r>
    <s v="MERCK SERONO"/>
    <s v="MS200569_0048"/>
    <s v="Merck KGaA"/>
    <s v="Colombia"/>
    <x v="0"/>
    <n v="40700"/>
    <s v="Revenues - Third Parties"/>
    <m/>
    <s v="Project Management Fee"/>
    <n v="2026"/>
    <n v="5"/>
    <s v="USD"/>
    <n v="1275.9847451999999"/>
    <n v="1"/>
    <n v="1275.9847451999999"/>
    <x v="1"/>
    <m/>
    <m/>
    <m/>
    <m/>
    <m/>
    <m/>
    <m/>
    <m/>
    <m/>
    <m/>
  </r>
  <r>
    <s v="MERCK SERONO"/>
    <s v="MS200569_0048"/>
    <s v="Merck KGaA"/>
    <s v="Colombia"/>
    <x v="1"/>
    <n v="40700"/>
    <s v="Revenues - Third Parties"/>
    <m/>
    <s v="Storage Ambient (per Pallet)"/>
    <n v="2026"/>
    <n v="5"/>
    <s v="USD"/>
    <n v="1488.6488694"/>
    <n v="1"/>
    <n v="1488.6488694"/>
    <x v="1"/>
    <m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Expedite Direct to Site Fee"/>
    <n v="2026"/>
    <n v="5"/>
    <s v="USD"/>
    <n v="691.95078050000006"/>
    <n v="1"/>
    <n v="691.95078050000006"/>
    <x v="1"/>
    <m/>
    <m/>
    <m/>
    <m/>
    <m/>
    <m/>
    <m/>
    <m/>
    <m/>
    <m/>
  </r>
  <r>
    <s v="OTH CUST"/>
    <s v="ID-064A301"/>
    <s v="Viatris Innovation GmbH"/>
    <s v="Colombia"/>
    <x v="2"/>
    <n v="40700"/>
    <s v="Revenues - Third Parties"/>
    <m/>
    <s v="Freight - Shipments"/>
    <n v="2026"/>
    <n v="5"/>
    <s v="USD"/>
    <n v="1856.8901085000002"/>
    <n v="1"/>
    <n v="1856.8901085000002"/>
    <x v="1"/>
    <n v="1"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Insulated shipper - Credo S22 - 12L (Leasing)"/>
    <n v="2026"/>
    <n v="5"/>
    <s v="USD"/>
    <n v="1484.4475275000002"/>
    <n v="1"/>
    <n v="1484.4475275000002"/>
    <x v="1"/>
    <n v="1"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Pick and Pack (Controlled Ambient)"/>
    <n v="2026"/>
    <n v="5"/>
    <s v="USD"/>
    <n v="1902.1657900000002"/>
    <n v="1"/>
    <n v="1902.1657900000002"/>
    <x v="1"/>
    <m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Project Management Fee"/>
    <n v="2026"/>
    <n v="5"/>
    <s v="USD"/>
    <n v="1899.2427195000002"/>
    <n v="1"/>
    <n v="1899.2427195000002"/>
    <x v="1"/>
    <m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Shipper Preparation"/>
    <n v="2026"/>
    <n v="5"/>
    <s v="USD"/>
    <n v="3307.256421"/>
    <n v="1"/>
    <n v="3307.256421"/>
    <x v="1"/>
    <s v="Not Applicable"/>
    <m/>
    <m/>
    <m/>
    <m/>
    <m/>
    <m/>
    <m/>
    <m/>
    <m/>
  </r>
  <r>
    <s v="OTH CUST"/>
    <s v="ID-064A301"/>
    <s v="Viatris Innovation GmbH"/>
    <s v="Colombia"/>
    <x v="1"/>
    <n v="40700"/>
    <s v="Revenues - Third Parties"/>
    <m/>
    <s v="Storage Ambient (per Pallet)"/>
    <n v="2026"/>
    <n v="5"/>
    <s v="USD"/>
    <n v="755.02017499999999"/>
    <n v="1"/>
    <n v="755.02017499999999"/>
    <x v="1"/>
    <m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Temperature Monitoring Device (Ambient)"/>
    <n v="2026"/>
    <n v="5"/>
    <s v="USD"/>
    <n v="742.1918525000001"/>
    <n v="1"/>
    <n v="742.1918525000001"/>
    <x v="1"/>
    <n v="1"/>
    <m/>
    <m/>
    <m/>
    <m/>
    <m/>
    <m/>
    <m/>
    <m/>
    <m/>
  </r>
  <r>
    <s v="OTH CUST"/>
    <s v="GLPG3667-CL-214"/>
    <s v="Galapagos NV"/>
    <s v="Colombia"/>
    <x v="0"/>
    <n v="40700"/>
    <s v="Revenues - Third Parties"/>
    <m/>
    <s v="Project Management Fee"/>
    <n v="2026"/>
    <n v="5"/>
    <s v="USD"/>
    <n v="1851.9457"/>
    <n v="1"/>
    <n v="1851.9457"/>
    <x v="1"/>
    <m/>
    <m/>
    <m/>
    <m/>
    <m/>
    <m/>
    <m/>
    <m/>
    <m/>
    <m/>
  </r>
  <r>
    <s v="OTH CUST"/>
    <s v="GLPG3667-CL-214"/>
    <s v="Galapagos NV"/>
    <s v="Colombia"/>
    <x v="1"/>
    <n v="40700"/>
    <s v="Revenues - Third Parties"/>
    <m/>
    <s v="Storage Ambient (per Pallet)"/>
    <n v="2026"/>
    <n v="5"/>
    <s v="USD"/>
    <n v="1104.332163"/>
    <n v="1"/>
    <n v="1104.332163"/>
    <x v="1"/>
    <m/>
    <m/>
    <m/>
    <m/>
    <m/>
    <m/>
    <m/>
    <m/>
    <m/>
    <m/>
  </r>
  <r>
    <s v="IQVIA"/>
    <s v="MS200569_0048 Returns and Destruction"/>
    <s v="IQVIA"/>
    <s v="Colombia"/>
    <x v="3"/>
    <n v="40700"/>
    <s v="Revenues - Third Parties"/>
    <m/>
    <s v="Reconciliation of Returns (per Hour)"/>
    <n v="2026"/>
    <n v="5"/>
    <s v="USD"/>
    <n v="124.1329408"/>
    <n v="1"/>
    <n v="124.1329408"/>
    <x v="1"/>
    <m/>
    <m/>
    <m/>
    <m/>
    <m/>
    <m/>
    <m/>
    <m/>
    <m/>
    <m/>
  </r>
  <r>
    <s v="IQVIA"/>
    <s v="MS200569_0048 Returns and Destruction"/>
    <s v="IQVIA"/>
    <s v="Colombia"/>
    <x v="3"/>
    <n v="40700"/>
    <s v="Revenues - Third Parties"/>
    <m/>
    <s v="Returns Receipt (per Receipt)"/>
    <n v="2026"/>
    <n v="5"/>
    <s v="USD"/>
    <n v="309.61961580000002"/>
    <n v="1"/>
    <n v="309.61961580000002"/>
    <x v="1"/>
    <m/>
    <m/>
    <m/>
    <m/>
    <m/>
    <m/>
    <m/>
    <m/>
    <m/>
    <m/>
  </r>
  <r>
    <s v="IQVIA"/>
    <s v="MS200569_0048 Returns and Destruction"/>
    <s v="IQVIA"/>
    <s v="Colombia"/>
    <x v="1"/>
    <n v="40700"/>
    <s v="Revenues - Third Parties"/>
    <m/>
    <s v="Storage of Returns (per Pallet)"/>
    <n v="2026"/>
    <n v="5"/>
    <s v="USD"/>
    <n v="232.56231679999999"/>
    <n v="1"/>
    <n v="232.56231679999999"/>
    <x v="1"/>
    <m/>
    <m/>
    <m/>
    <m/>
    <m/>
    <m/>
    <m/>
    <m/>
    <m/>
    <m/>
  </r>
  <r>
    <s v="OTH CUST"/>
    <s v="D8535C00001 (CAM)"/>
    <s v="Fortrea"/>
    <s v="Colombia"/>
    <x v="0"/>
    <n v="40700"/>
    <s v="Revenues - Third Parties"/>
    <m/>
    <s v="Project Management Fee"/>
    <n v="2026"/>
    <n v="5"/>
    <s v="USD"/>
    <n v="621.57000000000005"/>
    <n v="1"/>
    <n v="621.57000000000005"/>
    <x v="1"/>
    <m/>
    <m/>
    <m/>
    <m/>
    <m/>
    <m/>
    <m/>
    <m/>
    <m/>
    <m/>
  </r>
  <r>
    <s v="OTH CUST"/>
    <s v="D8535C00001 (CAM)"/>
    <s v="Fortrea"/>
    <s v="Colombia"/>
    <x v="0"/>
    <n v="40700"/>
    <s v="Revenues - Third Parties"/>
    <m/>
    <s v="Receipt fee Ambient (per Receipt_ID)"/>
    <n v="2026"/>
    <n v="5"/>
    <s v="USD"/>
    <n v="3653.76"/>
    <n v="1"/>
    <n v="3653.76"/>
    <x v="1"/>
    <m/>
    <m/>
    <m/>
    <m/>
    <m/>
    <m/>
    <m/>
    <m/>
    <m/>
    <m/>
  </r>
  <r>
    <s v="OTH CUST"/>
    <s v="D8535C00001 (CAM)"/>
    <s v="Fortrea"/>
    <s v="Colombia"/>
    <x v="1"/>
    <n v="40700"/>
    <s v="Revenues - Third Parties"/>
    <m/>
    <s v="Storage Ambient (per Shelf)"/>
    <n v="2026"/>
    <n v="5"/>
    <s v="USD"/>
    <n v="1298.92"/>
    <n v="1"/>
    <n v="1298.92"/>
    <x v="1"/>
    <m/>
    <m/>
    <m/>
    <m/>
    <m/>
    <m/>
    <m/>
    <m/>
    <m/>
    <m/>
  </r>
  <r>
    <s v="OTH CUST"/>
    <s v="ID-064A303"/>
    <s v="Viatris Innovation GmbH"/>
    <s v="Colombia"/>
    <x v="2"/>
    <n v="40700"/>
    <s v="Revenues - Third Parties"/>
    <m/>
    <s v="Freight - Shipments"/>
    <n v="2026"/>
    <n v="5"/>
    <s v="USD"/>
    <n v="1396.6915900000001"/>
    <n v="1"/>
    <n v="1396.6915900000001"/>
    <x v="1"/>
    <n v="1"/>
    <m/>
    <m/>
    <m/>
    <m/>
    <m/>
    <m/>
    <m/>
    <m/>
    <m/>
  </r>
  <r>
    <s v="OTH CUST"/>
    <s v="ID-064A303"/>
    <s v="Viatris Innovation GmbH"/>
    <s v="Colombia"/>
    <x v="0"/>
    <n v="40700"/>
    <s v="Revenues - Third Parties"/>
    <m/>
    <s v="Insulated shipper - Credo S22 - 12L (Leasing)"/>
    <n v="2026"/>
    <n v="5"/>
    <s v="USD"/>
    <n v="1234.9398460000002"/>
    <n v="1"/>
    <n v="1234.9398460000002"/>
    <x v="1"/>
    <n v="1"/>
    <m/>
    <m/>
    <m/>
    <m/>
    <m/>
    <m/>
    <m/>
    <m/>
    <m/>
  </r>
  <r>
    <s v="OTH CUST"/>
    <s v="ID-064A303"/>
    <s v="Viatris Innovation GmbH"/>
    <s v="Colombia"/>
    <x v="0"/>
    <n v="40700"/>
    <s v="Revenues - Third Parties"/>
    <m/>
    <s v="Pick and Pack (Controlled Ambient)"/>
    <n v="2026"/>
    <n v="5"/>
    <s v="USD"/>
    <n v="1582.3895360000001"/>
    <n v="1"/>
    <n v="1582.3895360000001"/>
    <x v="1"/>
    <m/>
    <m/>
    <m/>
    <m/>
    <m/>
    <m/>
    <m/>
    <m/>
    <m/>
    <m/>
  </r>
  <r>
    <s v="OTH CUST"/>
    <s v="ID-064A303"/>
    <s v="Viatris Innovation GmbH"/>
    <s v="Colombia"/>
    <x v="0"/>
    <n v="40700"/>
    <s v="Revenues - Third Parties"/>
    <m/>
    <s v="Project Management Fee"/>
    <n v="2026"/>
    <n v="5"/>
    <s v="USD"/>
    <n v="1974.9617335000003"/>
    <n v="1"/>
    <n v="1974.9617335000003"/>
    <x v="1"/>
    <m/>
    <m/>
    <m/>
    <m/>
    <m/>
    <m/>
    <m/>
    <m/>
    <m/>
    <m/>
  </r>
  <r>
    <s v="OTH CUST"/>
    <s v="ID-064A303"/>
    <s v="Viatris Innovation GmbH"/>
    <s v="Colombia"/>
    <x v="1"/>
    <n v="40700"/>
    <s v="Revenues - Third Parties"/>
    <m/>
    <s v="Storage Ambient (per Shelf)"/>
    <n v="2026"/>
    <n v="5"/>
    <s v="USD"/>
    <n v="3949.9489960000001"/>
    <n v="1"/>
    <n v="3949.9489960000001"/>
    <x v="1"/>
    <m/>
    <m/>
    <m/>
    <m/>
    <m/>
    <m/>
    <m/>
    <m/>
    <m/>
    <m/>
  </r>
  <r>
    <s v="OTH CUST"/>
    <s v="ID-064A303"/>
    <s v="Viatris Innovation GmbH"/>
    <s v="Colombia"/>
    <x v="0"/>
    <n v="40700"/>
    <s v="Revenues - Third Parties"/>
    <m/>
    <s v="Temperature Monitoring Device (Ambient)"/>
    <n v="2026"/>
    <n v="5"/>
    <s v="USD"/>
    <n v="617.39333600000009"/>
    <n v="1"/>
    <n v="617.39333600000009"/>
    <x v="1"/>
    <n v="1"/>
    <m/>
    <m/>
    <m/>
    <m/>
    <m/>
    <m/>
    <m/>
    <m/>
    <m/>
  </r>
  <r>
    <s v="NOVARTIS"/>
    <s v="CLXE408B12201 Succeed"/>
    <s v="Novartis Pharma AG"/>
    <s v="Colombia"/>
    <x v="0"/>
    <n v="40700"/>
    <s v="Revenues - Third Parties"/>
    <m/>
    <s v="Project Management Fee"/>
    <n v="2026"/>
    <n v="5"/>
    <s v="USD"/>
    <n v="393.08285408700004"/>
    <n v="1"/>
    <n v="393.08285408700004"/>
    <x v="1"/>
    <m/>
    <m/>
    <m/>
    <m/>
    <m/>
    <m/>
    <m/>
    <m/>
    <m/>
    <m/>
  </r>
  <r>
    <s v="NOVARTIS"/>
    <s v="CLXE408B12201 Succeed"/>
    <s v="Novartis Pharma AG"/>
    <s v="Colombia"/>
    <x v="1"/>
    <n v="40700"/>
    <s v="Revenues - Third Parties"/>
    <m/>
    <s v="Storage Ambient (per Shelf)"/>
    <n v="2026"/>
    <n v="5"/>
    <s v="USD"/>
    <n v="165.97847841399999"/>
    <n v="1"/>
    <n v="165.97847841399999"/>
    <x v="1"/>
    <m/>
    <m/>
    <m/>
    <m/>
    <m/>
    <m/>
    <m/>
    <m/>
    <m/>
    <m/>
  </r>
  <r>
    <s v="OTH CUST"/>
    <s v="AVT16-GL-C01"/>
    <s v="PPD Development LP"/>
    <s v="Colombia"/>
    <x v="0"/>
    <n v="40900"/>
    <s v="Revenues- IC"/>
    <m/>
    <s v="Project Management Fee"/>
    <n v="2026"/>
    <n v="5"/>
    <s v="USD"/>
    <n v="1386.88"/>
    <n v="1"/>
    <n v="1386.88"/>
    <x v="1"/>
    <m/>
    <m/>
    <m/>
    <m/>
    <m/>
    <m/>
    <m/>
    <m/>
    <m/>
    <m/>
  </r>
  <r>
    <s v="OTH CUST"/>
    <s v="AVT16-GL-C01"/>
    <s v="PPD Development LP"/>
    <s v="Colombia"/>
    <x v="3"/>
    <n v="40900"/>
    <s v="Revenues- IC"/>
    <m/>
    <s v="Reconciliation of Returns (per Hour)"/>
    <n v="2026"/>
    <n v="5"/>
    <s v="USD"/>
    <n v="109.37"/>
    <n v="1"/>
    <n v="109.37"/>
    <x v="1"/>
    <m/>
    <m/>
    <m/>
    <m/>
    <m/>
    <m/>
    <m/>
    <m/>
    <m/>
    <m/>
  </r>
  <r>
    <s v="OTH CUST"/>
    <s v="AVT16-GL-C01"/>
    <s v="PPD Development LP"/>
    <s v="Colombia"/>
    <x v="3"/>
    <n v="40900"/>
    <s v="Revenues- IC"/>
    <m/>
    <s v="Returns Receipt (per Receipt)"/>
    <n v="2026"/>
    <n v="5"/>
    <s v="USD"/>
    <n v="272.77999999999997"/>
    <n v="1"/>
    <n v="272.77999999999997"/>
    <x v="1"/>
    <m/>
    <m/>
    <m/>
    <m/>
    <m/>
    <m/>
    <m/>
    <m/>
    <m/>
    <m/>
  </r>
  <r>
    <s v="OTH CUST"/>
    <s v="AVT16-GL-C01"/>
    <s v="PPD Development LP"/>
    <s v="Colombia"/>
    <x v="1"/>
    <n v="40900"/>
    <s v="Revenues- IC"/>
    <m/>
    <s v="Storage Ambient (per Shelf)"/>
    <n v="2026"/>
    <n v="5"/>
    <s v="USD"/>
    <n v="623.48"/>
    <n v="1"/>
    <n v="623.48"/>
    <x v="1"/>
    <m/>
    <m/>
    <m/>
    <m/>
    <m/>
    <m/>
    <m/>
    <m/>
    <m/>
    <m/>
  </r>
  <r>
    <s v="OTH CUST"/>
    <s v="AVT16-GL-C01"/>
    <s v="PPD Development LP"/>
    <s v="Colombia"/>
    <x v="1"/>
    <n v="40900"/>
    <s v="Revenues- IC"/>
    <m/>
    <s v="Storage Refrigerated (per Shelf)"/>
    <n v="2026"/>
    <n v="5"/>
    <s v="USD"/>
    <n v="980.46"/>
    <n v="1"/>
    <n v="980.46"/>
    <x v="1"/>
    <m/>
    <m/>
    <m/>
    <m/>
    <m/>
    <m/>
    <m/>
    <m/>
    <m/>
    <m/>
  </r>
  <r>
    <s v="NOVARTIS"/>
    <s v="CHK01-01 (CEVX811A12301)"/>
    <s v="Novartis Pharma AG"/>
    <s v="Colombia"/>
    <x v="0"/>
    <n v="40700"/>
    <s v="Revenues - Third Parties"/>
    <m/>
    <s v="Project Management Fee"/>
    <n v="2026"/>
    <n v="5"/>
    <s v="USD"/>
    <n v="393.08285408700004"/>
    <n v="1"/>
    <n v="393.08285408700004"/>
    <x v="1"/>
    <m/>
    <m/>
    <m/>
    <m/>
    <m/>
    <m/>
    <m/>
    <m/>
    <m/>
    <m/>
  </r>
  <r>
    <s v="NOVARTIS"/>
    <s v="CHK01-01 (CEVX811A12301)"/>
    <s v="Novartis Pharma AG"/>
    <s v="Colombia"/>
    <x v="1"/>
    <n v="40700"/>
    <s v="Revenues - Third Parties"/>
    <m/>
    <s v="Storage Ambient (per Shelf)"/>
    <n v="2026"/>
    <n v="5"/>
    <s v="USD"/>
    <n v="580.92467444900001"/>
    <n v="1"/>
    <n v="580.92467444900001"/>
    <x v="1"/>
    <m/>
    <m/>
    <m/>
    <m/>
    <m/>
    <m/>
    <m/>
    <m/>
    <m/>
    <m/>
  </r>
  <r>
    <s v="NOVARTIS"/>
    <s v="CHK01-01 (CEVX811A12301)"/>
    <s v="Novartis Pharma AG"/>
    <s v="Colombia"/>
    <x v="1"/>
    <n v="40700"/>
    <s v="Revenues - Third Parties"/>
    <m/>
    <s v="Storage of Returns (per Pallet)"/>
    <n v="2026"/>
    <n v="5"/>
    <s v="USD"/>
    <n v="43.672243303500004"/>
    <n v="1"/>
    <n v="43.672243303500004"/>
    <x v="1"/>
    <m/>
    <m/>
    <m/>
    <m/>
    <m/>
    <m/>
    <m/>
    <m/>
    <m/>
    <m/>
  </r>
  <r>
    <s v="OTH CUST"/>
    <s v="NW-3509_023_III_2024"/>
    <s v="CliniRx UK Limited"/>
    <s v="Colombia"/>
    <x v="0"/>
    <n v="40700"/>
    <s v="Revenues - Third Parties"/>
    <m/>
    <s v="Project Management Fee"/>
    <n v="2026"/>
    <n v="5"/>
    <s v="USD"/>
    <n v="1587.8009906000002"/>
    <n v="1"/>
    <n v="1587.8009906000002"/>
    <x v="1"/>
    <m/>
    <m/>
    <m/>
    <m/>
    <m/>
    <m/>
    <m/>
    <m/>
    <m/>
    <m/>
  </r>
  <r>
    <s v="OTH CUST"/>
    <s v="NW-3509_023_III_2024"/>
    <s v="CliniRx UK Limited"/>
    <s v="Colombia"/>
    <x v="1"/>
    <n v="40700"/>
    <s v="Revenues - Third Parties"/>
    <m/>
    <s v="Storage Ambient (per Shelf)"/>
    <n v="2026"/>
    <n v="5"/>
    <s v="USD"/>
    <n v="1208.6837532"/>
    <n v="1"/>
    <n v="1208.6837532"/>
    <x v="1"/>
    <m/>
    <m/>
    <m/>
    <m/>
    <m/>
    <m/>
    <m/>
    <m/>
    <m/>
    <m/>
  </r>
  <r>
    <s v="TAKEDA"/>
    <s v="DEN-306"/>
    <s v="Takeda"/>
    <s v="Colombia"/>
    <x v="0"/>
    <n v="40700"/>
    <s v="Revenues - Third Parties"/>
    <m/>
    <s v="Project Management Fee"/>
    <n v="2026"/>
    <n v="5"/>
    <s v="USD"/>
    <n v="600"/>
    <n v="1"/>
    <n v="600"/>
    <x v="1"/>
    <m/>
    <m/>
    <m/>
    <m/>
    <m/>
    <m/>
    <m/>
    <m/>
    <m/>
    <m/>
  </r>
  <r>
    <s v="TAKEDA"/>
    <s v="DEN-306"/>
    <s v="Takeda"/>
    <s v="Colombia"/>
    <x v="0"/>
    <n v="40700"/>
    <s v="Revenues - Third Parties"/>
    <m/>
    <s v="Receipt fee Ambient (per Receipt_ID)"/>
    <n v="2026"/>
    <n v="5"/>
    <s v="USD"/>
    <n v="350"/>
    <n v="1"/>
    <n v="350"/>
    <x v="1"/>
    <m/>
    <m/>
    <m/>
    <m/>
    <m/>
    <m/>
    <m/>
    <m/>
    <m/>
    <m/>
  </r>
  <r>
    <s v="TAKEDA"/>
    <s v="DEN-306"/>
    <s v="Takeda"/>
    <s v="Colombia"/>
    <x v="0"/>
    <n v="40700"/>
    <s v="Revenues - Third Parties"/>
    <m/>
    <s v="Receipt fee Refrigerated (per Receipt_ID)"/>
    <n v="2026"/>
    <n v="5"/>
    <s v="USD"/>
    <n v="350"/>
    <n v="1"/>
    <n v="350"/>
    <x v="1"/>
    <m/>
    <m/>
    <m/>
    <m/>
    <m/>
    <m/>
    <m/>
    <m/>
    <m/>
    <m/>
  </r>
  <r>
    <s v="TAKEDA"/>
    <s v="DEN-306"/>
    <s v="Takeda"/>
    <s v="Colombia"/>
    <x v="1"/>
    <n v="40700"/>
    <s v="Revenues - Third Parties"/>
    <m/>
    <s v="Storage Ambient (per Shelf)"/>
    <n v="2026"/>
    <n v="5"/>
    <s v="USD"/>
    <n v="450"/>
    <n v="1"/>
    <n v="450"/>
    <x v="1"/>
    <m/>
    <m/>
    <m/>
    <m/>
    <m/>
    <m/>
    <m/>
    <m/>
    <m/>
    <m/>
  </r>
  <r>
    <s v="TAKEDA"/>
    <s v="DEN-306"/>
    <s v="Takeda"/>
    <s v="Colombia"/>
    <x v="1"/>
    <n v="40700"/>
    <s v="Revenues - Third Parties"/>
    <m/>
    <s v="Storage Refrigerated (per Shelf)"/>
    <n v="2026"/>
    <n v="5"/>
    <s v="USD"/>
    <n v="2187.5"/>
    <n v="1"/>
    <n v="2187.5"/>
    <x v="1"/>
    <m/>
    <m/>
    <m/>
    <m/>
    <m/>
    <m/>
    <m/>
    <m/>
    <m/>
    <m/>
  </r>
  <r>
    <s v="ASTRAZENECA"/>
    <s v="D9311C00001"/>
    <s v="Astra Zeneca"/>
    <s v="Colombia"/>
    <x v="2"/>
    <n v="40700"/>
    <s v="Revenues - Third Parties"/>
    <m/>
    <s v="Freight - Shipments"/>
    <n v="2026"/>
    <n v="5"/>
    <s v="USD"/>
    <n v="283.25070539999996"/>
    <n v="1"/>
    <n v="283.25070539999996"/>
    <x v="1"/>
    <n v="1"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Insulated shipper - Credo S22 - 28L (Leasing)"/>
    <n v="2026"/>
    <n v="5"/>
    <s v="USD"/>
    <n v="291.25602749999996"/>
    <n v="1"/>
    <n v="291.25602749999996"/>
    <x v="1"/>
    <n v="1"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Insulated shipper - Credo S4 - 12L (Leasing)"/>
    <n v="2026"/>
    <n v="5"/>
    <s v="USD"/>
    <n v="214.61823059999998"/>
    <n v="1"/>
    <n v="214.61823059999998"/>
    <x v="1"/>
    <n v="1"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Pick and Pack (Controlled Ambient)"/>
    <n v="2026"/>
    <n v="5"/>
    <s v="USD"/>
    <n v="114.74744999999999"/>
    <n v="1"/>
    <n v="114.74744999999999"/>
    <x v="1"/>
    <m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Pick and Pack (Refrigerated)"/>
    <n v="2026"/>
    <n v="5"/>
    <s v="USD"/>
    <n v="128.24714999999998"/>
    <n v="1"/>
    <n v="128.24714999999998"/>
    <x v="1"/>
    <m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Receipt fee Ambient (per Receipt_ID)"/>
    <n v="2026"/>
    <n v="5"/>
    <s v="USD"/>
    <n v="485.98919999999998"/>
    <n v="1"/>
    <n v="485.98919999999998"/>
    <x v="1"/>
    <m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Receipt fee Refrigerated (per Receipt_ID)"/>
    <n v="2026"/>
    <n v="5"/>
    <s v="USD"/>
    <n v="485.98919999999998"/>
    <n v="1"/>
    <n v="485.98919999999998"/>
    <x v="1"/>
    <m/>
    <m/>
    <m/>
    <m/>
    <m/>
    <m/>
    <m/>
    <m/>
    <m/>
    <m/>
  </r>
  <r>
    <s v="ASTRAZENECA"/>
    <s v="D9311C00001"/>
    <s v="Astra Zeneca"/>
    <s v="Colombia"/>
    <x v="1"/>
    <n v="40700"/>
    <s v="Revenues - Third Parties"/>
    <m/>
    <s v="Storage Ambient (per Shelf)"/>
    <n v="2026"/>
    <n v="5"/>
    <s v="USD"/>
    <n v="1538.9657999999999"/>
    <n v="1"/>
    <n v="1538.9657999999999"/>
    <x v="1"/>
    <m/>
    <m/>
    <m/>
    <m/>
    <m/>
    <m/>
    <m/>
    <m/>
    <m/>
    <m/>
  </r>
  <r>
    <s v="ASTRAZENECA"/>
    <s v="D9311C00001"/>
    <s v="Astra Zeneca"/>
    <s v="Colombia"/>
    <x v="1"/>
    <n v="40700"/>
    <s v="Revenues - Third Parties"/>
    <m/>
    <s v="Storage Refrigerated (per Shelf)"/>
    <n v="2026"/>
    <n v="5"/>
    <s v="USD"/>
    <n v="1079.9759999999999"/>
    <n v="1"/>
    <n v="1079.9759999999999"/>
    <x v="1"/>
    <m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Temperature Monitoring Device (Ambient)"/>
    <n v="2026"/>
    <n v="5"/>
    <s v="USD"/>
    <n v="31.211306399999998"/>
    <n v="1"/>
    <n v="31.211306399999998"/>
    <x v="1"/>
    <n v="1"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Temperature Monitoring Device (Refrigerated)"/>
    <n v="2026"/>
    <n v="5"/>
    <s v="USD"/>
    <n v="31.211306399999998"/>
    <n v="1"/>
    <n v="31.211306399999998"/>
    <x v="1"/>
    <n v="1"/>
    <m/>
    <m/>
    <m/>
    <m/>
    <m/>
    <m/>
    <m/>
    <m/>
    <m/>
  </r>
  <r>
    <s v="GSK"/>
    <s v="Non-Protocol Specific - Ancillaries"/>
    <s v="GSK Vaccines Biologicals"/>
    <s v="Colombia"/>
    <x v="1"/>
    <n v="40700"/>
    <s v="Revenues - Third Parties"/>
    <m/>
    <s v="Non-Drug Storage Ambient (per Pallet)"/>
    <n v="2026"/>
    <n v="5"/>
    <s v="USD"/>
    <n v="1255.3504480000001"/>
    <n v="1"/>
    <n v="1255.3504480000001"/>
    <x v="1"/>
    <m/>
    <m/>
    <m/>
    <m/>
    <m/>
    <m/>
    <m/>
    <m/>
    <m/>
    <m/>
  </r>
  <r>
    <s v="J &amp; J"/>
    <s v="AC-065A310 Returns and Destructions"/>
    <s v="Janssen"/>
    <s v="Colombia"/>
    <x v="1"/>
    <n v="40700"/>
    <s v="Revenues - Third Parties"/>
    <m/>
    <s v="Storage of Returns (per Pallet)"/>
    <n v="2026"/>
    <n v="5"/>
    <s v="USD"/>
    <n v="82.32"/>
    <n v="1"/>
    <n v="82.32"/>
    <x v="1"/>
    <m/>
    <m/>
    <m/>
    <m/>
    <m/>
    <m/>
    <m/>
    <m/>
    <m/>
    <m/>
  </r>
  <r>
    <s v="OTH CUST"/>
    <s v="Inovio COVID19-311 (CAM)"/>
    <s v="Icon Clinical Research Limited"/>
    <s v="Colombia"/>
    <x v="0"/>
    <n v="40700"/>
    <s v="Revenues - Third Parties"/>
    <m/>
    <s v="Project Management Fee"/>
    <n v="2026"/>
    <n v="5"/>
    <s v="USD"/>
    <n v="1427.9845030000001"/>
    <n v="1"/>
    <n v="1427.9845030000001"/>
    <x v="1"/>
    <m/>
    <m/>
    <m/>
    <m/>
    <m/>
    <m/>
    <m/>
    <m/>
    <m/>
    <m/>
  </r>
  <r>
    <s v="OTH CUST"/>
    <s v="Inovio COVID19-311 (CAM)"/>
    <s v="Icon Clinical Research Limited"/>
    <s v="Colombia"/>
    <x v="1"/>
    <n v="40700"/>
    <s v="Revenues - Third Parties"/>
    <m/>
    <s v="Storage of Returns (per Pallet)"/>
    <n v="2026"/>
    <n v="5"/>
    <s v="USD"/>
    <n v="537.95225220000009"/>
    <n v="1"/>
    <n v="537.95225220000009"/>
    <x v="1"/>
    <m/>
    <m/>
    <m/>
    <m/>
    <m/>
    <m/>
    <m/>
    <m/>
    <m/>
    <m/>
  </r>
  <r>
    <s v="MEDIMMUNE"/>
    <s v="D9180C00004"/>
    <s v="MedImmune Inc"/>
    <s v="Colombia"/>
    <x v="0"/>
    <n v="40700"/>
    <s v="Revenues - Third Parties"/>
    <m/>
    <s v="Project Management Fee"/>
    <n v="2026"/>
    <n v="5"/>
    <s v="USD"/>
    <n v="369.9"/>
    <n v="1"/>
    <n v="369.9"/>
    <x v="1"/>
    <m/>
    <m/>
    <m/>
    <m/>
    <m/>
    <m/>
    <m/>
    <m/>
    <m/>
    <m/>
  </r>
  <r>
    <s v="MEDIMMUNE"/>
    <s v="D9180C00004"/>
    <s v="MedImmune Inc"/>
    <s v="Colombia"/>
    <x v="1"/>
    <n v="40700"/>
    <s v="Revenues - Third Parties"/>
    <m/>
    <s v="Storage Refrigerated (per Pallet)"/>
    <n v="2026"/>
    <n v="5"/>
    <s v="USD"/>
    <n v="1985.13"/>
    <n v="1"/>
    <n v="1985.13"/>
    <x v="1"/>
    <m/>
    <m/>
    <m/>
    <m/>
    <m/>
    <m/>
    <m/>
    <m/>
    <m/>
    <m/>
  </r>
  <r>
    <s v="ASTRAZENECA"/>
    <s v="D9078C00001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9078C00001"/>
    <s v="Astra Zeneca"/>
    <s v="Colombia"/>
    <x v="1"/>
    <n v="40700"/>
    <s v="Revenues - Third Parties"/>
    <m/>
    <s v="Storage Refrigerated (per Pallet)"/>
    <n v="2026"/>
    <n v="5"/>
    <s v="USD"/>
    <n v="1552.4654999999998"/>
    <n v="1"/>
    <n v="1552.4654999999998"/>
    <x v="1"/>
    <m/>
    <m/>
    <m/>
    <m/>
    <m/>
    <m/>
    <m/>
    <m/>
    <m/>
    <m/>
  </r>
  <r>
    <s v="IQVIA"/>
    <s v="MS200527_0080 Returns and Destruction"/>
    <s v="IQVIA"/>
    <s v="Colombia"/>
    <x v="0"/>
    <n v="40700"/>
    <s v="Revenues - Third Parties"/>
    <m/>
    <s v="File Close Out and Archiving or File Return  (per Study)"/>
    <n v="2026"/>
    <n v="5"/>
    <s v="USD"/>
    <n v="439.77972689999996"/>
    <n v="1"/>
    <n v="439.77972689999996"/>
    <x v="1"/>
    <m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Configuration of Temperature Monitoring Device"/>
    <n v="2026"/>
    <n v="5"/>
    <s v="USD"/>
    <n v="117.93337919999999"/>
    <n v="1"/>
    <n v="117.93337919999999"/>
    <x v="1"/>
    <m/>
    <m/>
    <m/>
    <m/>
    <m/>
    <m/>
    <m/>
    <m/>
    <m/>
    <m/>
  </r>
  <r>
    <s v="ASTRAZENECA"/>
    <s v="D3466C00001"/>
    <s v="Astra Zeneca"/>
    <s v="Colombia"/>
    <x v="2"/>
    <n v="40700"/>
    <s v="Revenues - Third Parties"/>
    <m/>
    <s v="Freight - Shipments"/>
    <n v="2026"/>
    <n v="5"/>
    <s v="USD"/>
    <n v="2844.7107827999994"/>
    <n v="1"/>
    <n v="2844.7107827999994"/>
    <x v="1"/>
    <n v="1"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Insulated shipper - Credo S22 - 12L (Leasing)"/>
    <n v="2026"/>
    <n v="5"/>
    <s v="USD"/>
    <n v="229.29240449999998"/>
    <n v="1"/>
    <n v="229.29240449999998"/>
    <x v="1"/>
    <n v="1"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Insulated shipper - Credo S22 - 28L (Leasing)"/>
    <n v="2026"/>
    <n v="5"/>
    <s v="USD"/>
    <n v="580.86509159999991"/>
    <n v="1"/>
    <n v="580.86509159999991"/>
    <x v="1"/>
    <n v="1"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Insulated shipper - Credo S4 - 12L (Leasing)"/>
    <n v="2026"/>
    <n v="5"/>
    <s v="USD"/>
    <n v="427.9944888"/>
    <n v="1"/>
    <n v="427.9944888"/>
    <x v="1"/>
    <n v="1"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Insulated shipper - Credo S4 - 28L (Leasing)"/>
    <n v="2026"/>
    <n v="5"/>
    <s v="USD"/>
    <n v="776.32724789999997"/>
    <n v="1"/>
    <n v="776.32724789999997"/>
    <x v="1"/>
    <n v="1"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Pick and Pack (Controlled Ambient)"/>
    <n v="2026"/>
    <n v="5"/>
    <s v="USD"/>
    <n v="384.74144999999999"/>
    <n v="1"/>
    <n v="384.74144999999999"/>
    <x v="1"/>
    <m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Pick and Pack (Refrigerated)"/>
    <n v="2026"/>
    <n v="5"/>
    <s v="USD"/>
    <n v="641.23574999999994"/>
    <n v="1"/>
    <n v="641.23574999999994"/>
    <x v="1"/>
    <m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Receipt fee Refrigerated (per Receipt_ID)"/>
    <n v="2026"/>
    <n v="5"/>
    <s v="USD"/>
    <n v="242.99459999999999"/>
    <n v="1"/>
    <n v="242.99459999999999"/>
    <x v="1"/>
    <m/>
    <m/>
    <m/>
    <m/>
    <m/>
    <m/>
    <m/>
    <m/>
    <m/>
    <m/>
  </r>
  <r>
    <s v="ASTRAZENECA"/>
    <s v="D3466C00001"/>
    <s v="Astra Zeneca"/>
    <s v="Colombia"/>
    <x v="1"/>
    <n v="40700"/>
    <s v="Revenues - Third Parties"/>
    <m/>
    <s v="Storage Ambient (per Pallet)"/>
    <n v="2026"/>
    <n v="5"/>
    <s v="USD"/>
    <n v="1036.2369719999999"/>
    <n v="1"/>
    <n v="1036.2369719999999"/>
    <x v="1"/>
    <m/>
    <m/>
    <m/>
    <m/>
    <m/>
    <m/>
    <m/>
    <m/>
    <m/>
    <m/>
  </r>
  <r>
    <s v="ASTRAZENECA"/>
    <s v="D3466C00001"/>
    <s v="Astra Zeneca"/>
    <s v="Colombia"/>
    <x v="1"/>
    <n v="40700"/>
    <s v="Revenues - Third Parties"/>
    <m/>
    <s v="Storage Refrigerated (per Pallet)"/>
    <n v="2026"/>
    <n v="5"/>
    <s v="USD"/>
    <n v="2483.9447999999998"/>
    <n v="1"/>
    <n v="2483.9447999999998"/>
    <x v="1"/>
    <m/>
    <m/>
    <m/>
    <m/>
    <m/>
    <m/>
    <m/>
    <m/>
    <m/>
    <m/>
  </r>
  <r>
    <s v="ASTRAZENECA"/>
    <s v="Temperature Monitor-Global Pooling"/>
    <s v="Astra Zeneca"/>
    <s v="Colombia"/>
    <x v="1"/>
    <n v="40700"/>
    <s v="Revenues - Third Parties"/>
    <m/>
    <s v="Non-Drug Storage Ambient (per Shelf)"/>
    <n v="2026"/>
    <n v="5"/>
    <s v="USD"/>
    <n v="1636.1636399999998"/>
    <n v="1"/>
    <n v="1636.1636399999998"/>
    <x v="1"/>
    <m/>
    <m/>
    <m/>
    <m/>
    <m/>
    <m/>
    <m/>
    <m/>
    <m/>
    <m/>
  </r>
  <r>
    <s v="ASTRAZENECA"/>
    <s v="Temperature Monitor-Global Pooling"/>
    <s v="Astra Zeneca"/>
    <s v="Colombia"/>
    <x v="0"/>
    <n v="40700"/>
    <s v="Revenues - Third Parties"/>
    <m/>
    <s v="Receipt fee Ancillaries (per Receipt_ID)"/>
    <n v="2026"/>
    <n v="5"/>
    <s v="USD"/>
    <n v="245.42454599999999"/>
    <n v="1"/>
    <n v="245.42454599999999"/>
    <x v="1"/>
    <m/>
    <m/>
    <m/>
    <m/>
    <m/>
    <m/>
    <m/>
    <m/>
    <m/>
    <m/>
  </r>
  <r>
    <s v="ASTRAZENECA"/>
    <s v="D3461C00030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3461C00030"/>
    <s v="Astra Zeneca"/>
    <s v="Colombia"/>
    <x v="1"/>
    <n v="40700"/>
    <s v="Revenues - Third Parties"/>
    <m/>
    <s v="Storage Refrigerated (per Pallet)"/>
    <n v="2026"/>
    <n v="5"/>
    <s v="USD"/>
    <n v="620.98619999999994"/>
    <n v="1"/>
    <n v="620.98619999999994"/>
    <x v="1"/>
    <m/>
    <m/>
    <m/>
    <m/>
    <m/>
    <m/>
    <m/>
    <m/>
    <m/>
    <m/>
  </r>
  <r>
    <s v="ASTRAZENECA"/>
    <s v="D8535C00001"/>
    <s v="Astra Zeneca"/>
    <s v="Colombia"/>
    <x v="2"/>
    <n v="40700"/>
    <s v="Revenues - Third Parties"/>
    <m/>
    <s v="Freight - Shipments"/>
    <n v="2026"/>
    <n v="5"/>
    <s v="USD"/>
    <n v="508.43920109999993"/>
    <n v="1"/>
    <n v="508.43920109999993"/>
    <x v="1"/>
    <n v="1"/>
    <m/>
    <m/>
    <m/>
    <m/>
    <m/>
    <m/>
    <m/>
    <m/>
    <m/>
  </r>
  <r>
    <s v="ASTRAZENECA"/>
    <s v="D8535C00001"/>
    <s v="Astra Zeneca"/>
    <s v="Colombia"/>
    <x v="0"/>
    <n v="40700"/>
    <s v="Revenues - Third Parties"/>
    <m/>
    <s v="Insulated shipper - Credo S22 - 12L (Leasing)"/>
    <n v="2026"/>
    <n v="5"/>
    <s v="USD"/>
    <n v="241.02364379999997"/>
    <n v="1"/>
    <n v="241.02364379999997"/>
    <x v="1"/>
    <n v="1"/>
    <m/>
    <m/>
    <m/>
    <m/>
    <m/>
    <m/>
    <m/>
    <m/>
    <m/>
  </r>
  <r>
    <s v="ASTRAZENECA"/>
    <s v="D8535C00001"/>
    <s v="Astra Zeneca"/>
    <s v="Colombia"/>
    <x v="0"/>
    <n v="40700"/>
    <s v="Revenues - Third Parties"/>
    <m/>
    <s v="Pick and Pack (Controlled Ambient)"/>
    <n v="2026"/>
    <n v="5"/>
    <s v="USD"/>
    <n v="128.24714999999998"/>
    <n v="1"/>
    <n v="128.24714999999998"/>
    <x v="1"/>
    <m/>
    <m/>
    <m/>
    <m/>
    <m/>
    <m/>
    <m/>
    <m/>
    <m/>
    <m/>
  </r>
  <r>
    <s v="ASTRAZENECA"/>
    <s v="D8535C00001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8535C00001"/>
    <s v="Astra Zeneca"/>
    <s v="Colombia"/>
    <x v="1"/>
    <n v="40700"/>
    <s v="Revenues - Third Parties"/>
    <m/>
    <s v="Storage Ambient (per Pallet)"/>
    <n v="2026"/>
    <n v="5"/>
    <s v="USD"/>
    <n v="128.24714999999998"/>
    <n v="1"/>
    <n v="128.24714999999998"/>
    <x v="1"/>
    <m/>
    <m/>
    <m/>
    <m/>
    <m/>
    <m/>
    <m/>
    <m/>
    <m/>
    <m/>
  </r>
  <r>
    <s v="ASTRAZENECA"/>
    <s v="D8535C00001"/>
    <s v="Astra Zeneca"/>
    <s v="Colombia"/>
    <x v="0"/>
    <n v="40700"/>
    <s v="Revenues - Third Parties"/>
    <m/>
    <s v="Temperature Monitoring Device (Ambient)"/>
    <n v="2026"/>
    <n v="5"/>
    <s v="USD"/>
    <n v="32.7097731"/>
    <n v="1"/>
    <n v="32.7097731"/>
    <x v="1"/>
    <n v="1"/>
    <m/>
    <m/>
    <m/>
    <m/>
    <m/>
    <m/>
    <m/>
    <m/>
    <m/>
  </r>
  <r>
    <s v="ASTRAZENECA"/>
    <s v="D6402C00012"/>
    <s v="Astra Zeneca"/>
    <s v="Colombia"/>
    <x v="0"/>
    <n v="40700"/>
    <s v="Revenues - Third Parties"/>
    <m/>
    <s v="Configuration of Temperature Monitoring Device"/>
    <n v="2026"/>
    <n v="5"/>
    <s v="USD"/>
    <n v="206.54540999999998"/>
    <n v="1"/>
    <n v="206.54540999999998"/>
    <x v="1"/>
    <m/>
    <m/>
    <m/>
    <m/>
    <m/>
    <m/>
    <m/>
    <m/>
    <m/>
    <m/>
  </r>
  <r>
    <s v="ASTRAZENECA"/>
    <s v="D6402C00012"/>
    <s v="Astra Zeneca"/>
    <s v="Colombia"/>
    <x v="2"/>
    <n v="40700"/>
    <s v="Revenues - Third Parties"/>
    <m/>
    <s v="Freight - Shipments"/>
    <n v="2026"/>
    <n v="5"/>
    <s v="USD"/>
    <n v="3872.8479348000001"/>
    <n v="1"/>
    <n v="3872.8479348000001"/>
    <x v="1"/>
    <n v="1"/>
    <m/>
    <m/>
    <m/>
    <m/>
    <m/>
    <m/>
    <m/>
    <m/>
    <m/>
  </r>
  <r>
    <s v="ASTRAZENECA"/>
    <s v="D6402C00012"/>
    <s v="Astra Zeneca"/>
    <s v="Colombia"/>
    <x v="0"/>
    <n v="40700"/>
    <s v="Revenues - Third Parties"/>
    <m/>
    <s v="Pick and Pack (Ambient)"/>
    <n v="2026"/>
    <n v="5"/>
    <s v="USD"/>
    <n v="1835.9591999999998"/>
    <n v="1"/>
    <n v="1835.9591999999998"/>
    <x v="1"/>
    <m/>
    <m/>
    <m/>
    <m/>
    <m/>
    <m/>
    <m/>
    <m/>
    <m/>
    <m/>
  </r>
  <r>
    <s v="ASTRAZENECA"/>
    <s v="D6402C00012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6402C00012"/>
    <s v="Astra Zeneca"/>
    <s v="Colombia"/>
    <x v="1"/>
    <n v="40700"/>
    <s v="Revenues - Third Parties"/>
    <m/>
    <s v="Storage Ambient (per Pallet)"/>
    <n v="2026"/>
    <n v="5"/>
    <s v="USD"/>
    <n v="1923.7072499999999"/>
    <n v="1"/>
    <n v="1923.7072499999999"/>
    <x v="1"/>
    <m/>
    <m/>
    <m/>
    <m/>
    <m/>
    <m/>
    <m/>
    <m/>
    <m/>
    <m/>
  </r>
  <r>
    <s v="ASTRAZENECA"/>
    <s v="D702GC00001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702GC00001"/>
    <s v="Astra Zeneca"/>
    <s v="Colombia"/>
    <x v="0"/>
    <n v="40700"/>
    <s v="Revenues - Third Parties"/>
    <m/>
    <s v="Receipt fee Refrigerated (per Receipt_ID)"/>
    <n v="2026"/>
    <n v="5"/>
    <s v="USD"/>
    <n v="728.98379999999997"/>
    <n v="1"/>
    <n v="728.98379999999997"/>
    <x v="1"/>
    <m/>
    <m/>
    <m/>
    <m/>
    <m/>
    <m/>
    <m/>
    <m/>
    <m/>
    <m/>
  </r>
  <r>
    <s v="ASTRAZENECA"/>
    <s v="D702GC00001"/>
    <s v="Astra Zeneca"/>
    <s v="Colombia"/>
    <x v="0"/>
    <n v="40700"/>
    <s v="Revenues - Third Parties"/>
    <m/>
    <s v="Setup Fee"/>
    <n v="2026"/>
    <n v="5"/>
    <s v="USD"/>
    <n v="1120.4750999999999"/>
    <n v="1"/>
    <n v="1120.4750999999999"/>
    <x v="1"/>
    <m/>
    <m/>
    <m/>
    <m/>
    <m/>
    <m/>
    <m/>
    <m/>
    <m/>
    <m/>
  </r>
  <r>
    <s v="ASTRAZENECA"/>
    <s v="D702GC00001"/>
    <s v="Astra Zeneca"/>
    <s v="Colombia"/>
    <x v="1"/>
    <n v="40700"/>
    <s v="Revenues - Third Parties"/>
    <m/>
    <s v="Storage Ambient (per Pallet)"/>
    <n v="2026"/>
    <n v="5"/>
    <s v="USD"/>
    <n v="641.23574999999994"/>
    <n v="1"/>
    <n v="641.23574999999994"/>
    <x v="1"/>
    <m/>
    <m/>
    <m/>
    <m/>
    <m/>
    <m/>
    <m/>
    <m/>
    <m/>
    <m/>
  </r>
  <r>
    <s v="ASTRAZENECA"/>
    <s v="D7960C00015"/>
    <s v="Astra Zeneca"/>
    <s v="Colombia"/>
    <x v="0"/>
    <n v="40700"/>
    <s v="Revenues - Third Parties"/>
    <m/>
    <s v="Configuration of Temperature Monitoring Device"/>
    <n v="2026"/>
    <n v="5"/>
    <s v="USD"/>
    <n v="26.729405999999997"/>
    <n v="1"/>
    <n v="26.729405999999997"/>
    <x v="1"/>
    <m/>
    <m/>
    <m/>
    <m/>
    <m/>
    <m/>
    <m/>
    <m/>
    <m/>
    <m/>
  </r>
  <r>
    <s v="ASTRAZENECA"/>
    <s v="D7960C00015"/>
    <s v="Astra Zeneca"/>
    <s v="Colombia"/>
    <x v="2"/>
    <n v="40700"/>
    <s v="Revenues - Third Parties"/>
    <m/>
    <s v="Freight - Shipments"/>
    <n v="2026"/>
    <n v="5"/>
    <s v="USD"/>
    <n v="849.38762429999997"/>
    <n v="1"/>
    <n v="849.38762429999997"/>
    <x v="1"/>
    <n v="1"/>
    <m/>
    <m/>
    <m/>
    <m/>
    <m/>
    <m/>
    <m/>
    <m/>
    <m/>
  </r>
  <r>
    <s v="ASTRAZENECA"/>
    <s v="D7960C00015"/>
    <s v="Astra Zeneca"/>
    <s v="Colombia"/>
    <x v="0"/>
    <n v="40700"/>
    <s v="Revenues - Third Parties"/>
    <m/>
    <s v="Pick and Pack (Ambient)"/>
    <n v="2026"/>
    <n v="5"/>
    <s v="USD"/>
    <n v="388.5888645"/>
    <n v="1"/>
    <n v="388.5888645"/>
    <x v="1"/>
    <m/>
    <m/>
    <m/>
    <m/>
    <m/>
    <m/>
    <m/>
    <m/>
    <m/>
    <m/>
  </r>
  <r>
    <s v="ASTRAZENECA"/>
    <s v="D7960C00015"/>
    <s v="Astra Zeneca"/>
    <s v="Colombia"/>
    <x v="0"/>
    <n v="40700"/>
    <s v="Revenues - Third Parties"/>
    <m/>
    <s v="Project Management Fee"/>
    <n v="2026"/>
    <n v="5"/>
    <s v="USD"/>
    <n v="409.04090999999994"/>
    <n v="1"/>
    <n v="409.04090999999994"/>
    <x v="1"/>
    <m/>
    <m/>
    <m/>
    <m/>
    <m/>
    <m/>
    <m/>
    <m/>
    <m/>
    <m/>
  </r>
  <r>
    <s v="ASTRAZENECA"/>
    <s v="D7960C00015"/>
    <s v="Astra Zeneca"/>
    <s v="Colombia"/>
    <x v="1"/>
    <n v="40700"/>
    <s v="Revenues - Third Parties"/>
    <m/>
    <s v="Storage Ambient (per Pallet)"/>
    <n v="2026"/>
    <n v="5"/>
    <s v="USD"/>
    <n v="1165.7665934999998"/>
    <n v="1"/>
    <n v="1165.7665934999998"/>
    <x v="1"/>
    <m/>
    <m/>
    <m/>
    <m/>
    <m/>
    <m/>
    <m/>
    <m/>
    <m/>
    <m/>
  </r>
  <r>
    <s v="OTH CUST"/>
    <s v="GRN163LMYF3001"/>
    <s v="Geron Corporation"/>
    <s v="Colombia"/>
    <x v="2"/>
    <n v="40700"/>
    <s v="Revenues - Third Parties"/>
    <m/>
    <s v="Freight - Shipments"/>
    <n v="2026"/>
    <n v="5"/>
    <s v="USD"/>
    <n v="509.1"/>
    <n v="1"/>
    <n v="509.1"/>
    <x v="1"/>
    <n v="1"/>
    <m/>
    <m/>
    <m/>
    <m/>
    <m/>
    <m/>
    <m/>
    <m/>
    <m/>
  </r>
  <r>
    <s v="OTH CUST"/>
    <s v="GRN163LMYF3001"/>
    <s v="Geron Corporation"/>
    <s v="Colombia"/>
    <x v="0"/>
    <n v="40700"/>
    <s v="Revenues - Third Parties"/>
    <m/>
    <s v="Insulated shipper - Credo S4 - 12L (Leasing)"/>
    <n v="2026"/>
    <n v="5"/>
    <s v="USD"/>
    <n v="233"/>
    <n v="1"/>
    <n v="233"/>
    <x v="1"/>
    <n v="1"/>
    <m/>
    <m/>
    <m/>
    <m/>
    <m/>
    <m/>
    <m/>
    <m/>
    <m/>
  </r>
  <r>
    <s v="OTH CUST"/>
    <s v="GRN163LMYF3001"/>
    <s v="Geron Corporation"/>
    <s v="Colombia"/>
    <x v="0"/>
    <n v="40700"/>
    <s v="Revenues - Third Parties"/>
    <m/>
    <s v="Pick and Pack (Refrigerated)"/>
    <n v="2026"/>
    <n v="5"/>
    <s v="USD"/>
    <n v="274.48"/>
    <n v="1"/>
    <n v="274.48"/>
    <x v="1"/>
    <m/>
    <m/>
    <m/>
    <m/>
    <m/>
    <m/>
    <m/>
    <m/>
    <m/>
    <m/>
  </r>
  <r>
    <s v="OTH CUST"/>
    <s v="GRN163LMYF3001"/>
    <s v="Geron Corporation"/>
    <s v="Colombia"/>
    <x v="0"/>
    <n v="40700"/>
    <s v="Revenues - Third Parties"/>
    <m/>
    <s v="Project Management Fee"/>
    <n v="2026"/>
    <n v="5"/>
    <s v="USD"/>
    <n v="1370.3"/>
    <n v="1"/>
    <n v="1370.3"/>
    <x v="1"/>
    <m/>
    <m/>
    <m/>
    <m/>
    <m/>
    <m/>
    <m/>
    <m/>
    <m/>
    <m/>
  </r>
  <r>
    <s v="OTH CUST"/>
    <s v="GRN163LMYF3001"/>
    <s v="Geron Corporation"/>
    <s v="Colombia"/>
    <x v="1"/>
    <n v="40700"/>
    <s v="Revenues - Third Parties"/>
    <m/>
    <s v="Storage Refrigerated (per Shelf)"/>
    <n v="2026"/>
    <n v="5"/>
    <s v="USD"/>
    <n v="343.1"/>
    <n v="1"/>
    <n v="343.1"/>
    <x v="1"/>
    <m/>
    <m/>
    <m/>
    <m/>
    <m/>
    <m/>
    <m/>
    <m/>
    <m/>
    <m/>
  </r>
  <r>
    <s v="OTH CUST"/>
    <s v="GRN163LMYF3001"/>
    <s v="Geron Corporation"/>
    <s v="Colombia"/>
    <x v="0"/>
    <n v="40700"/>
    <s v="Revenues - Third Parties"/>
    <m/>
    <s v="Temperature Monitoring Device (Refrigerated)"/>
    <n v="2026"/>
    <n v="5"/>
    <s v="USD"/>
    <n v="107.1"/>
    <n v="1"/>
    <n v="107.1"/>
    <x v="1"/>
    <n v="1"/>
    <m/>
    <m/>
    <m/>
    <m/>
    <m/>
    <m/>
    <m/>
    <m/>
    <m/>
  </r>
  <r>
    <s v="MEDIMMUNE"/>
    <s v="D9185C00001"/>
    <s v="MedImmune Inc"/>
    <s v="Colombia"/>
    <x v="0"/>
    <n v="40700"/>
    <s v="Revenues - Third Parties"/>
    <m/>
    <s v="Project Management Fee"/>
    <n v="2026"/>
    <n v="5"/>
    <s v="USD"/>
    <n v="402.36"/>
    <n v="1"/>
    <n v="402.36"/>
    <x v="1"/>
    <m/>
    <m/>
    <m/>
    <m/>
    <m/>
    <m/>
    <m/>
    <m/>
    <m/>
    <m/>
  </r>
  <r>
    <s v="MEDIMMUNE"/>
    <s v="D9185C00001"/>
    <s v="MedImmune Inc"/>
    <s v="Colombia"/>
    <x v="1"/>
    <n v="40700"/>
    <s v="Revenues - Third Parties"/>
    <m/>
    <s v="Storage Refrigerated (per Pallet)"/>
    <n v="2026"/>
    <n v="5"/>
    <s v="USD"/>
    <n v="616.96"/>
    <n v="1"/>
    <n v="616.96"/>
    <x v="1"/>
    <m/>
    <m/>
    <m/>
    <m/>
    <m/>
    <m/>
    <m/>
    <m/>
    <m/>
    <m/>
  </r>
  <r>
    <s v="MERCK"/>
    <s v="MERCK GLOBAL"/>
    <s v="Merck Sharp and Dohme LLC"/>
    <s v="Colombia"/>
    <x v="3"/>
    <n v="40700"/>
    <s v="Revenues - Third Parties"/>
    <m/>
    <s v="Destruction"/>
    <n v="2026"/>
    <n v="5"/>
    <s v="USD"/>
    <n v="-37.909999999999997"/>
    <n v="1"/>
    <n v="-37.909999999999997"/>
    <x v="1"/>
    <s v="Not Applicable"/>
    <m/>
    <m/>
    <m/>
    <m/>
    <m/>
    <m/>
    <m/>
    <m/>
    <m/>
  </r>
  <r>
    <s v="MERCK"/>
    <s v="MERCK GLOBAL"/>
    <s v="Merck Sharp and Dohme LLC"/>
    <s v="Colombia"/>
    <x v="0"/>
    <n v="40700"/>
    <s v="Revenues - Third Parties"/>
    <m/>
    <s v="Project Management Fee"/>
    <n v="2026"/>
    <n v="5"/>
    <s v="USD"/>
    <n v="-621.64"/>
    <n v="1"/>
    <n v="-621.64"/>
    <x v="1"/>
    <m/>
    <m/>
    <m/>
    <m/>
    <m/>
    <m/>
    <m/>
    <m/>
    <m/>
    <m/>
  </r>
  <r>
    <s v="OTH CUST"/>
    <s v="GRN163LMYF3001"/>
    <s v="Surcharge"/>
    <s v="Colombia"/>
    <x v="5"/>
    <n v="40700"/>
    <s v="Revenues - Third Parties"/>
    <m/>
    <s v="Surcharge"/>
    <n v="2026"/>
    <n v="5"/>
    <s v="USD"/>
    <n v="0"/>
    <n v="1"/>
    <n v="0"/>
    <x v="1"/>
    <s v="Not Applicable"/>
    <m/>
    <m/>
    <m/>
    <m/>
    <m/>
    <m/>
    <m/>
    <m/>
    <m/>
  </r>
  <r>
    <s v="OTH CUST"/>
    <s v="GRN163LMYF3001"/>
    <s v="Surcharge"/>
    <s v="Colombia"/>
    <x v="5"/>
    <n v="40700"/>
    <s v="Revenues - Third Parties"/>
    <m/>
    <s v="Surcharge"/>
    <n v="2026"/>
    <n v="5"/>
    <s v="USD"/>
    <n v="0"/>
    <n v="1"/>
    <n v="0"/>
    <x v="1"/>
    <s v="Not Applicable"/>
    <m/>
    <m/>
    <m/>
    <m/>
    <m/>
    <m/>
    <m/>
    <m/>
    <m/>
  </r>
  <r>
    <s v="OTH CUST"/>
    <s v="GRN163LMYF3001"/>
    <s v="Surcharge"/>
    <s v="Colombia"/>
    <x v="5"/>
    <n v="40700"/>
    <s v="Revenues - Third Parties"/>
    <m/>
    <s v="Surcharge"/>
    <n v="2026"/>
    <n v="5"/>
    <s v="USD"/>
    <n v="0"/>
    <n v="1"/>
    <n v="0"/>
    <x v="1"/>
    <s v="Not Applicable"/>
    <m/>
    <m/>
    <m/>
    <m/>
    <m/>
    <m/>
    <m/>
    <m/>
    <m/>
  </r>
  <r>
    <s v="OTH CUST"/>
    <s v="GRN163LMYF3001"/>
    <s v="Surcharge"/>
    <s v="Colombia"/>
    <x v="5"/>
    <n v="40700"/>
    <s v="Revenues - Third Parties"/>
    <m/>
    <s v="Surcharge"/>
    <n v="2026"/>
    <n v="5"/>
    <s v="USD"/>
    <n v="0"/>
    <n v="1"/>
    <n v="0"/>
    <x v="1"/>
    <s v="Not Applicable"/>
    <m/>
    <m/>
    <m/>
    <m/>
    <m/>
    <m/>
    <m/>
    <m/>
    <m/>
  </r>
  <r>
    <s v="OTH CUST"/>
    <s v="GRN163LMYF3001"/>
    <s v="Surcharge"/>
    <s v="Colombia"/>
    <x v="5"/>
    <n v="40700"/>
    <s v="Revenues - Third Parties"/>
    <m/>
    <s v="Surcharge"/>
    <n v="2026"/>
    <n v="5"/>
    <s v="USD"/>
    <n v="0"/>
    <n v="1"/>
    <n v="0"/>
    <x v="1"/>
    <s v="Not Applicable"/>
    <m/>
    <m/>
    <m/>
    <m/>
    <m/>
    <m/>
    <m/>
    <m/>
    <m/>
  </r>
  <r>
    <s v="DEFERRED"/>
    <s v="Others"/>
    <s v="Deferred Revenue"/>
    <s v="Colombia"/>
    <x v="7"/>
    <n v="40700"/>
    <s v="Revenues - Third Parties"/>
    <m/>
    <s v="Duties"/>
    <n v="2026"/>
    <n v="5"/>
    <s v="USD"/>
    <n v="0"/>
    <n v="1"/>
    <n v="0"/>
    <x v="1"/>
    <m/>
    <m/>
    <m/>
    <m/>
    <m/>
    <m/>
    <m/>
    <m/>
    <m/>
    <m/>
  </r>
  <r>
    <s v="DEFERRED"/>
    <s v="Others"/>
    <s v="Deferred Revenue"/>
    <s v="Colombia"/>
    <x v="2"/>
    <n v="40700"/>
    <s v="Revenues - Third Parties"/>
    <m/>
    <s v="Adjustment for Adoption Nbr. 606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0"/>
    <n v="40700"/>
    <s v="Revenues - Third Parties"/>
    <m/>
    <s v="Provision rebate Accrual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2"/>
    <n v="40700"/>
    <s v="Revenues - Third Parties"/>
    <m/>
    <s v="Provision rebate Accrual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1"/>
    <n v="40700"/>
    <s v="Revenues - Third Parties"/>
    <m/>
    <s v="Provision rebate Accrual"/>
    <n v="2026"/>
    <n v="5"/>
    <s v="USD"/>
    <n v="0"/>
    <n v="1"/>
    <n v="0"/>
    <x v="1"/>
    <s v="Not Applicable"/>
    <m/>
    <m/>
    <m/>
    <m/>
    <m/>
    <m/>
    <m/>
    <m/>
    <m/>
  </r>
  <r>
    <s v="DEFERRED"/>
    <s v="Others"/>
    <s v="Deferred Revenue"/>
    <s v="Colombia"/>
    <x v="2"/>
    <n v="40700"/>
    <s v="Revenues - Third Parties"/>
    <m/>
    <s v="Estimated Revenue from 16/10 - 31/10"/>
    <n v="2026"/>
    <n v="5"/>
    <s v="USD"/>
    <n v="-55991.366456891818"/>
    <n v="1"/>
    <n v="-55991.366456891818"/>
    <x v="1"/>
    <s v="Not Applicable"/>
    <m/>
    <m/>
    <m/>
    <m/>
    <m/>
    <m/>
    <m/>
    <m/>
    <m/>
  </r>
  <r>
    <s v="DEFERRED"/>
    <s v="Others"/>
    <s v="Deferred Revenue"/>
    <s v="Colombia"/>
    <x v="0"/>
    <n v="40700"/>
    <s v="Revenues - Third Parties"/>
    <m/>
    <s v="Estimated Revenue from 16/10 - 31/10"/>
    <n v="2026"/>
    <n v="5"/>
    <s v="USD"/>
    <n v="-20002.395411375011"/>
    <n v="1"/>
    <n v="-20002.395411375011"/>
    <x v="1"/>
    <s v="Not Applicable"/>
    <m/>
    <m/>
    <m/>
    <m/>
    <m/>
    <m/>
    <m/>
    <m/>
    <m/>
  </r>
  <r>
    <s v="DEFERRED"/>
    <s v="Others"/>
    <s v="Deferred Revenue"/>
    <s v="Colombia"/>
    <x v="3"/>
    <n v="40700"/>
    <s v="Revenues - Third Parties"/>
    <m/>
    <s v="Destruction executed on june 25"/>
    <n v="2026"/>
    <n v="5"/>
    <s v="USD"/>
    <n v="0"/>
    <n v="1"/>
    <n v="0"/>
    <x v="1"/>
    <m/>
    <m/>
    <m/>
    <m/>
    <m/>
    <m/>
    <m/>
    <m/>
    <m/>
    <m/>
  </r>
  <r>
    <s v="DEFERRED"/>
    <s v="Others"/>
    <s v="Deferred Revenue"/>
    <s v="Colombia"/>
    <x v="2"/>
    <n v="40700"/>
    <s v="Revenues - Third Parties"/>
    <m/>
    <s v="Adjustment due to services rendered between 16/09 - 04/10"/>
    <n v="2026"/>
    <n v="5"/>
    <s v="USD"/>
    <n v="49609.428087507884"/>
    <n v="1"/>
    <n v="49609.428087507884"/>
    <x v="1"/>
    <s v="Not Applicable"/>
    <m/>
    <m/>
    <m/>
    <m/>
    <m/>
    <m/>
    <m/>
    <m/>
    <m/>
  </r>
  <r>
    <s v="DEFERRED"/>
    <s v="Others"/>
    <s v="Deferred Revenue"/>
    <s v="Colombia"/>
    <x v="0"/>
    <n v="40700"/>
    <s v="Revenues - Third Parties"/>
    <m/>
    <s v="Adjustment due to services rendered between 16/09 - 04/10"/>
    <n v="2026"/>
    <n v="5"/>
    <s v="USD"/>
    <n v="20672.093674399999"/>
    <n v="1"/>
    <n v="20672.093674399999"/>
    <x v="1"/>
    <s v="Not Applicable"/>
    <m/>
    <m/>
    <m/>
    <m/>
    <m/>
    <m/>
    <m/>
    <m/>
    <m/>
  </r>
  <r>
    <s v="DEFERRED"/>
    <s v="Others"/>
    <s v="Deferred Revenue"/>
    <s v="Colombia"/>
    <x v="3"/>
    <n v="40700"/>
    <s v="Revenues - Third Parties"/>
    <m/>
    <s v="Destruction executed on june 25"/>
    <n v="2026"/>
    <n v="5"/>
    <s v="USD"/>
    <n v="0"/>
    <n v="1"/>
    <n v="0"/>
    <x v="1"/>
    <m/>
    <m/>
    <m/>
    <m/>
    <m/>
    <m/>
    <m/>
    <m/>
    <m/>
    <m/>
  </r>
  <r>
    <s v="OTH CUST"/>
    <s v="Others"/>
    <s v="Others"/>
    <s v="Colombia"/>
    <x v="0"/>
    <n v="40700"/>
    <s v="Revenues - Third Parties"/>
    <m/>
    <s v="FX Translation"/>
    <n v="2026"/>
    <n v="5"/>
    <s v="USD"/>
    <n v="-515.27795069926697"/>
    <n v="1"/>
    <n v="-515.27795069926697"/>
    <x v="1"/>
    <s v="Not Applicable"/>
    <m/>
    <m/>
    <m/>
    <m/>
    <m/>
    <m/>
    <m/>
    <m/>
    <m/>
  </r>
  <r>
    <s v="OTH CUST"/>
    <s v="Others"/>
    <s v="Others"/>
    <s v="Colombia"/>
    <x v="6"/>
    <n v="40700"/>
    <s v="Revenues - Third Parties"/>
    <m/>
    <s v="FX Translation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3"/>
    <n v="40700"/>
    <s v="Revenues - Third Parties"/>
    <m/>
    <s v="FX Translation"/>
    <n v="2026"/>
    <n v="5"/>
    <s v="USD"/>
    <n v="-6.9925566000000572"/>
    <n v="1"/>
    <n v="-6.9925566000000572"/>
    <x v="1"/>
    <s v="Not Applicable"/>
    <m/>
    <m/>
    <m/>
    <m/>
    <m/>
    <m/>
    <m/>
    <m/>
    <m/>
  </r>
  <r>
    <s v="OTH CUST"/>
    <s v="Others"/>
    <s v="Others"/>
    <s v="Colombia"/>
    <x v="2"/>
    <n v="40700"/>
    <s v="Revenues - Third Parties"/>
    <m/>
    <s v="FX Translation"/>
    <n v="2026"/>
    <n v="5"/>
    <s v="USD"/>
    <n v="-159.07451151609703"/>
    <n v="1"/>
    <n v="-159.07451151609703"/>
    <x v="1"/>
    <s v="Not Applicable"/>
    <m/>
    <m/>
    <m/>
    <m/>
    <m/>
    <m/>
    <m/>
    <m/>
    <m/>
  </r>
  <r>
    <s v="OTH CUST"/>
    <s v="Others"/>
    <s v="Others"/>
    <s v="Colombia"/>
    <x v="5"/>
    <n v="40700"/>
    <s v="Revenues - Third Parties"/>
    <m/>
    <s v="FX Translation"/>
    <n v="2026"/>
    <n v="5"/>
    <s v="USD"/>
    <n v="1"/>
    <n v="1"/>
    <n v="1"/>
    <x v="1"/>
    <s v="Not Applicable"/>
    <m/>
    <m/>
    <m/>
    <m/>
    <m/>
    <m/>
    <m/>
    <m/>
    <m/>
  </r>
  <r>
    <s v="OTH CUST"/>
    <s v="Others"/>
    <s v="Others"/>
    <s v="Colombia"/>
    <x v="5"/>
    <n v="40700"/>
    <s v="Revenues - Third Parties"/>
    <m/>
    <s v="FX Translation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7"/>
    <n v="40700"/>
    <s v="Revenues - Third Parties"/>
    <m/>
    <s v="FX Translation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1"/>
    <n v="40700"/>
    <s v="Revenues - Third Parties"/>
    <m/>
    <s v="FX Translation"/>
    <n v="2026"/>
    <n v="5"/>
    <s v="USD"/>
    <n v="-344.44855026647519"/>
    <n v="1"/>
    <n v="-344.44855026647519"/>
    <x v="1"/>
    <s v="Not Applicable"/>
    <m/>
    <m/>
    <m/>
    <m/>
    <m/>
    <m/>
    <m/>
    <m/>
    <m/>
  </r>
  <r>
    <s v="ASTRAZENECA"/>
    <s v="D3252C0000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3252C00002 (Local)"/>
    <s v="Astra Zeneca"/>
    <s v="Chile"/>
    <x v="1"/>
    <n v="40700"/>
    <s v="Revenues - Third Parties"/>
    <m/>
    <s v="Storage Ambient (per Shelf)"/>
    <n v="2026"/>
    <n v="5"/>
    <s v="USD"/>
    <n v="714.9"/>
    <n v="1"/>
    <n v="714.9"/>
    <x v="2"/>
    <m/>
    <m/>
    <m/>
    <m/>
    <m/>
    <m/>
    <m/>
    <m/>
    <m/>
    <m/>
  </r>
  <r>
    <s v="ASTRAZENECA"/>
    <s v="D361BC00001 (Local)"/>
    <s v="Astra Zeneca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ASTRAZENECA"/>
    <s v="D361B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361BC00001 (Local)"/>
    <s v="Astra Zeneca"/>
    <s v="Chile"/>
    <x v="1"/>
    <n v="40700"/>
    <s v="Revenues - Third Parties"/>
    <m/>
    <s v="Storage Ambient (per Shelf)"/>
    <n v="2026"/>
    <n v="5"/>
    <s v="USD"/>
    <n v="357.45"/>
    <n v="1"/>
    <n v="357.45"/>
    <x v="2"/>
    <m/>
    <m/>
    <m/>
    <m/>
    <m/>
    <m/>
    <m/>
    <m/>
    <m/>
    <m/>
  </r>
  <r>
    <s v="ASTRAZENECA"/>
    <s v="D5169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169C00001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516A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16AC00001 (Local)"/>
    <s v="Astra Zeneca"/>
    <s v="Chile"/>
    <x v="1"/>
    <n v="40700"/>
    <s v="Revenues - Third Parties"/>
    <m/>
    <s v="Storage Ambient (per Shelf)"/>
    <n v="2026"/>
    <n v="5"/>
    <s v="USD"/>
    <n v="476.6"/>
    <n v="1"/>
    <n v="476.6"/>
    <x v="2"/>
    <m/>
    <m/>
    <m/>
    <m/>
    <m/>
    <m/>
    <m/>
    <m/>
    <m/>
    <m/>
  </r>
  <r>
    <s v="ASTRAZENECA"/>
    <s v="D081SC00001 (Local)"/>
    <s v="Astra Zeneca"/>
    <s v="Chile"/>
    <x v="2"/>
    <n v="40700"/>
    <s v="Revenues - Third Parties"/>
    <m/>
    <s v="Freight - Shipments"/>
    <n v="2026"/>
    <n v="5"/>
    <s v="USD"/>
    <n v="105.28"/>
    <n v="1"/>
    <n v="105.28"/>
    <x v="2"/>
    <n v="1"/>
    <m/>
    <m/>
    <m/>
    <m/>
    <m/>
    <m/>
    <m/>
    <m/>
    <m/>
  </r>
  <r>
    <s v="ASTRAZENECA"/>
    <s v="D081S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081SC00001 (Local)"/>
    <s v="Astra Zeneca"/>
    <s v="Chile"/>
    <x v="1"/>
    <n v="40700"/>
    <s v="Revenues - Third Parties"/>
    <m/>
    <s v="Storage Ambient (per Shelf)"/>
    <n v="2026"/>
    <n v="5"/>
    <s v="USD"/>
    <n v="119.15"/>
    <n v="1"/>
    <n v="119.15"/>
    <x v="2"/>
    <m/>
    <m/>
    <m/>
    <m/>
    <m/>
    <m/>
    <m/>
    <m/>
    <m/>
    <m/>
  </r>
  <r>
    <s v="ASTRAZENECA"/>
    <s v="D9075C00001 (Local)"/>
    <s v="Astra Zeneca"/>
    <s v="Chile"/>
    <x v="0"/>
    <n v="40700"/>
    <s v="Revenues - Third Parties"/>
    <m/>
    <s v="Administrative fee"/>
    <n v="2026"/>
    <n v="5"/>
    <s v="USD"/>
    <n v="338.63400000000001"/>
    <n v="1"/>
    <n v="338.63400000000001"/>
    <x v="2"/>
    <m/>
    <m/>
    <m/>
    <m/>
    <m/>
    <m/>
    <m/>
    <m/>
    <m/>
    <m/>
  </r>
  <r>
    <s v="ASTRAZENECA"/>
    <s v="D9075C00001 (Local)"/>
    <s v="Astra Zeneca"/>
    <s v="Chile"/>
    <x v="0"/>
    <n v="40700"/>
    <s v="Revenues - Third Parties"/>
    <m/>
    <s v="Import Services"/>
    <n v="2026"/>
    <n v="5"/>
    <s v="USD"/>
    <n v="294"/>
    <n v="1"/>
    <n v="294"/>
    <x v="2"/>
    <m/>
    <m/>
    <m/>
    <m/>
    <m/>
    <m/>
    <m/>
    <m/>
    <m/>
    <m/>
  </r>
  <r>
    <s v="ASTRAZENECA"/>
    <s v="D9075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075C00001 (Local)"/>
    <s v="Astra Zeneca"/>
    <s v="Chile"/>
    <x v="7"/>
    <n v="40700"/>
    <s v="Revenues - Third Parties"/>
    <m/>
    <s v="PTC Duties"/>
    <n v="2026"/>
    <n v="5"/>
    <s v="USD"/>
    <n v="1495.82"/>
    <n v="1"/>
    <n v="1495.82"/>
    <x v="2"/>
    <n v="1"/>
    <m/>
    <m/>
    <m/>
    <m/>
    <m/>
    <m/>
    <m/>
    <m/>
    <m/>
  </r>
  <r>
    <s v="ASTRAZENECA"/>
    <s v="D9075C00001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933R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33RC00001 (Local)"/>
    <s v="Astra Zeneca"/>
    <s v="Chile"/>
    <x v="1"/>
    <n v="40700"/>
    <s v="Revenues - Third Parties"/>
    <m/>
    <s v="Storage Ambient (per Shelf)"/>
    <n v="2026"/>
    <n v="5"/>
    <s v="USD"/>
    <n v="476.6"/>
    <n v="1"/>
    <n v="476.6"/>
    <x v="2"/>
    <m/>
    <m/>
    <m/>
    <m/>
    <m/>
    <m/>
    <m/>
    <m/>
    <m/>
    <m/>
  </r>
  <r>
    <s v="ASTRAZENECA"/>
    <s v="D9319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319C00001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8532C00001 (Local)"/>
    <s v="Astra Zeneca"/>
    <s v="Chile"/>
    <x v="2"/>
    <n v="40700"/>
    <s v="Revenues - Third Parties"/>
    <m/>
    <s v="Freight - Shipments"/>
    <n v="2026"/>
    <n v="5"/>
    <s v="USD"/>
    <n v="187.21"/>
    <n v="1"/>
    <n v="187.21"/>
    <x v="2"/>
    <n v="1"/>
    <m/>
    <m/>
    <m/>
    <m/>
    <m/>
    <m/>
    <m/>
    <m/>
    <m/>
  </r>
  <r>
    <s v="ASTRAZENECA"/>
    <s v="D8532C00001 (Local)"/>
    <s v="Astra Zeneca"/>
    <s v="Chile"/>
    <x v="0"/>
    <n v="40700"/>
    <s v="Revenues - Third Parties"/>
    <m/>
    <s v="Insulated shipper - Credo S22 - 12L (Leasing)"/>
    <n v="2026"/>
    <n v="5"/>
    <s v="USD"/>
    <n v="380"/>
    <n v="1"/>
    <n v="380"/>
    <x v="2"/>
    <n v="1"/>
    <m/>
    <m/>
    <m/>
    <m/>
    <m/>
    <m/>
    <m/>
    <m/>
    <m/>
  </r>
  <r>
    <s v="ASTRAZENECA"/>
    <s v="D8532C00001 (Local)"/>
    <s v="Astra Zeneca"/>
    <s v="Chile"/>
    <x v="0"/>
    <n v="40700"/>
    <s v="Revenues - Third Parties"/>
    <m/>
    <s v="Pick and Pack (Controlled Ambient)"/>
    <n v="2026"/>
    <n v="5"/>
    <s v="USD"/>
    <n v="238.3"/>
    <n v="1"/>
    <n v="238.3"/>
    <x v="2"/>
    <m/>
    <m/>
    <m/>
    <m/>
    <m/>
    <m/>
    <m/>
    <m/>
    <m/>
    <m/>
  </r>
  <r>
    <s v="ASTRAZENECA"/>
    <s v="D8532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8532C00001 (Local)"/>
    <s v="Astra Zeneca"/>
    <s v="Chile"/>
    <x v="3"/>
    <n v="40700"/>
    <s v="Revenues - Third Parties"/>
    <m/>
    <s v="Reconciliation of Returns (per Hour)"/>
    <n v="2026"/>
    <n v="5"/>
    <s v="USD"/>
    <n v="66.89"/>
    <n v="1"/>
    <n v="66.89"/>
    <x v="2"/>
    <m/>
    <m/>
    <m/>
    <m/>
    <m/>
    <m/>
    <m/>
    <m/>
    <m/>
    <m/>
  </r>
  <r>
    <s v="ASTRAZENECA"/>
    <s v="D8532C00001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8532C00001 (Local)"/>
    <s v="Astra Zeneca"/>
    <s v="Chile"/>
    <x v="1"/>
    <n v="40700"/>
    <s v="Revenues - Third Parties"/>
    <m/>
    <s v="Storage Ambient (per Shelf)"/>
    <n v="2026"/>
    <n v="5"/>
    <s v="USD"/>
    <n v="476.6"/>
    <n v="1"/>
    <n v="476.6"/>
    <x v="2"/>
    <m/>
    <m/>
    <m/>
    <m/>
    <m/>
    <m/>
    <m/>
    <m/>
    <m/>
    <m/>
  </r>
  <r>
    <s v="ASTRAZENECA"/>
    <s v="D8532C00001 (Local)"/>
    <s v="Astra Zeneca"/>
    <s v="Chile"/>
    <x v="0"/>
    <n v="40700"/>
    <s v="Revenues - Third Parties"/>
    <m/>
    <s v="Temperature Monitoring Device (Ambient)"/>
    <n v="2026"/>
    <n v="5"/>
    <s v="USD"/>
    <n v="54.06"/>
    <n v="1"/>
    <n v="54.06"/>
    <x v="2"/>
    <n v="1"/>
    <m/>
    <m/>
    <m/>
    <m/>
    <m/>
    <m/>
    <m/>
    <m/>
    <m/>
  </r>
  <r>
    <s v="ASTRAZENECA"/>
    <s v="D3251C00014 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3251C00014  (Local)"/>
    <s v="Astra Zeneca"/>
    <s v="Chile"/>
    <x v="1"/>
    <n v="40700"/>
    <s v="Revenues - Third Parties"/>
    <m/>
    <s v="Storage Ambient (per Shelf)"/>
    <n v="2026"/>
    <n v="5"/>
    <s v="USD"/>
    <n v="119.15"/>
    <n v="1"/>
    <n v="119.15"/>
    <x v="2"/>
    <m/>
    <m/>
    <m/>
    <m/>
    <m/>
    <m/>
    <m/>
    <m/>
    <m/>
    <m/>
  </r>
  <r>
    <s v="ASTRAZENECA"/>
    <s v="D5982C00007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982C00007 (Local)"/>
    <s v="Astra Zeneca"/>
    <s v="Chile"/>
    <x v="1"/>
    <n v="40700"/>
    <s v="Revenues - Third Parties"/>
    <m/>
    <s v="Storage Ambient (per Shelf)"/>
    <n v="2026"/>
    <n v="5"/>
    <s v="USD"/>
    <n v="119.15"/>
    <n v="1"/>
    <n v="119.15"/>
    <x v="2"/>
    <m/>
    <m/>
    <m/>
    <m/>
    <m/>
    <m/>
    <m/>
    <m/>
    <m/>
    <m/>
  </r>
  <r>
    <s v="ASTRAZENECA"/>
    <s v="D9180C00004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180C00004 (Local)"/>
    <s v="Astra Zeneca"/>
    <s v="Chile"/>
    <x v="1"/>
    <n v="40700"/>
    <s v="Revenues - Third Parties"/>
    <m/>
    <s v="Storage Ambient (per Shelf)"/>
    <n v="2026"/>
    <n v="5"/>
    <s v="USD"/>
    <n v="2502.15"/>
    <n v="1"/>
    <n v="2502.15"/>
    <x v="2"/>
    <m/>
    <m/>
    <m/>
    <m/>
    <m/>
    <m/>
    <m/>
    <m/>
    <m/>
    <m/>
  </r>
  <r>
    <s v="ASTRAZENECA"/>
    <s v="D5180C00024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180C00024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9180C00008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180C00008 (Local)"/>
    <s v="Astra Zeneca"/>
    <s v="Chile"/>
    <x v="1"/>
    <n v="40700"/>
    <s v="Revenues - Third Parties"/>
    <m/>
    <s v="Storage Ambient (per Shelf)"/>
    <n v="2026"/>
    <n v="5"/>
    <s v="USD"/>
    <n v="2025.55"/>
    <n v="1"/>
    <n v="2025.55"/>
    <x v="2"/>
    <m/>
    <m/>
    <m/>
    <m/>
    <m/>
    <m/>
    <m/>
    <m/>
    <m/>
    <m/>
  </r>
  <r>
    <s v="ASTRAZENECA"/>
    <s v="D7830C00004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7830C00004 (Local)"/>
    <s v="Astra Zeneca"/>
    <s v="Chile"/>
    <x v="1"/>
    <n v="40700"/>
    <s v="Revenues - Third Parties"/>
    <m/>
    <s v="Storage Ambient (per Shelf)"/>
    <n v="2026"/>
    <n v="5"/>
    <s v="USD"/>
    <n v="834.05"/>
    <n v="1"/>
    <n v="834.05"/>
    <x v="2"/>
    <m/>
    <m/>
    <m/>
    <m/>
    <m/>
    <m/>
    <m/>
    <m/>
    <m/>
    <m/>
  </r>
  <r>
    <s v="ASTRAZENECA"/>
    <s v="D9723C00001 (Local)"/>
    <s v="Astra Zeneca"/>
    <s v="Chile"/>
    <x v="2"/>
    <n v="40700"/>
    <s v="Revenues - Third Parties"/>
    <m/>
    <s v="Freight - Returns"/>
    <n v="2026"/>
    <n v="5"/>
    <s v="USD"/>
    <n v="81.93"/>
    <n v="1"/>
    <n v="81.93"/>
    <x v="2"/>
    <n v="1"/>
    <m/>
    <m/>
    <m/>
    <m/>
    <m/>
    <m/>
    <m/>
    <m/>
    <m/>
  </r>
  <r>
    <s v="ASTRAZENECA"/>
    <s v="D9723C00001 (Local)"/>
    <s v="Astra Zeneca"/>
    <s v="Chile"/>
    <x v="2"/>
    <n v="40700"/>
    <s v="Revenues - Third Parties"/>
    <m/>
    <s v="Freight - Shipments"/>
    <n v="2026"/>
    <n v="5"/>
    <s v="USD"/>
    <n v="245.13"/>
    <n v="1"/>
    <n v="245.13"/>
    <x v="2"/>
    <n v="1"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Import Services"/>
    <n v="2026"/>
    <n v="5"/>
    <s v="USD"/>
    <n v="196"/>
    <n v="1"/>
    <n v="196"/>
    <x v="2"/>
    <m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Insulated shipper - Credo S22 - 12L (Leasing)"/>
    <n v="2026"/>
    <n v="5"/>
    <s v="USD"/>
    <n v="190"/>
    <n v="1"/>
    <n v="190"/>
    <x v="2"/>
    <n v="1"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Insulated shipper - Credo S22 - 28L (Leasing)"/>
    <n v="2026"/>
    <n v="5"/>
    <s v="USD"/>
    <n v="1230"/>
    <n v="1"/>
    <n v="1230"/>
    <x v="2"/>
    <n v="1"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Pick and Pack (Controlled Ambient)"/>
    <n v="2026"/>
    <n v="5"/>
    <s v="USD"/>
    <n v="595.75"/>
    <n v="1"/>
    <n v="595.75"/>
    <x v="2"/>
    <m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723C00001 (Local)"/>
    <s v="Astra Zeneca"/>
    <s v="Chile"/>
    <x v="7"/>
    <n v="40700"/>
    <s v="Revenues - Third Parties"/>
    <m/>
    <s v="PTC Duties"/>
    <n v="2026"/>
    <n v="5"/>
    <s v="USD"/>
    <n v="249.12"/>
    <n v="1"/>
    <n v="249.12"/>
    <x v="2"/>
    <n v="1"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Receipt fee Ambient (per Receipt_ID)"/>
    <n v="2026"/>
    <n v="5"/>
    <s v="USD"/>
    <n v="1128.8"/>
    <n v="1"/>
    <n v="1128.8"/>
    <x v="2"/>
    <m/>
    <m/>
    <m/>
    <m/>
    <m/>
    <m/>
    <m/>
    <m/>
    <m/>
    <m/>
  </r>
  <r>
    <s v="ASTRAZENECA"/>
    <s v="D9723C00001 (Local)"/>
    <s v="Astra Zeneca"/>
    <s v="Chile"/>
    <x v="3"/>
    <n v="40700"/>
    <s v="Revenues - Third Parties"/>
    <m/>
    <s v="Reconciliation of Returns (per Hour)"/>
    <n v="2026"/>
    <n v="5"/>
    <s v="USD"/>
    <n v="133.78"/>
    <n v="1"/>
    <n v="133.78"/>
    <x v="2"/>
    <m/>
    <m/>
    <m/>
    <m/>
    <m/>
    <m/>
    <m/>
    <m/>
    <m/>
    <m/>
  </r>
  <r>
    <s v="ASTRAZENECA"/>
    <s v="D9723C00001 (Local)"/>
    <s v="Astra Zeneca"/>
    <s v="Chile"/>
    <x v="3"/>
    <n v="40700"/>
    <s v="Revenues - Third Parties"/>
    <m/>
    <s v="Returns Receipt (per Receipt)"/>
    <n v="2026"/>
    <n v="5"/>
    <s v="USD"/>
    <n v="351.18"/>
    <n v="1"/>
    <n v="351.18"/>
    <x v="2"/>
    <m/>
    <m/>
    <m/>
    <m/>
    <m/>
    <m/>
    <m/>
    <m/>
    <m/>
    <m/>
  </r>
  <r>
    <s v="ASTRAZENECA"/>
    <s v="D9723C00001 (Local)"/>
    <s v="Astra Zeneca"/>
    <s v="Chile"/>
    <x v="1"/>
    <n v="40700"/>
    <s v="Revenues - Third Parties"/>
    <m/>
    <s v="Storage Ambient (per Shelf)"/>
    <n v="2026"/>
    <n v="5"/>
    <s v="USD"/>
    <n v="2263.85"/>
    <n v="1"/>
    <n v="2263.85"/>
    <x v="2"/>
    <m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Temperature Monitoring Device (Ambient)"/>
    <n v="2026"/>
    <n v="5"/>
    <s v="USD"/>
    <n v="162.18"/>
    <n v="1"/>
    <n v="162.18"/>
    <x v="2"/>
    <n v="1"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Medication Purchase A (Per Unit)"/>
    <n v="2026"/>
    <n v="5"/>
    <s v="USD"/>
    <n v="5125.9444800000001"/>
    <n v="1"/>
    <n v="5125.9444800000001"/>
    <x v="2"/>
    <n v="1"/>
    <m/>
    <m/>
    <m/>
    <m/>
    <m/>
    <m/>
    <m/>
    <m/>
    <m/>
  </r>
  <r>
    <s v="ASTRAZENECA"/>
    <s v="D5989C00001 (Local)"/>
    <s v="Astra Zeneca"/>
    <s v="Chile"/>
    <x v="0"/>
    <n v="40700"/>
    <s v="Revenues - Third Parties"/>
    <m/>
    <s v="Emergency Pick and Pack fee (Add per Pick and Pack)"/>
    <n v="2026"/>
    <n v="5"/>
    <s v="USD"/>
    <n v="94.07"/>
    <n v="1"/>
    <n v="94.07"/>
    <x v="2"/>
    <m/>
    <m/>
    <m/>
    <m/>
    <m/>
    <m/>
    <m/>
    <m/>
    <m/>
    <m/>
  </r>
  <r>
    <s v="ASTRAZENECA"/>
    <s v="D5989C00001 (Local)"/>
    <s v="Astra Zeneca"/>
    <s v="Chile"/>
    <x v="2"/>
    <n v="40700"/>
    <s v="Revenues - Third Parties"/>
    <m/>
    <s v="Freight - Returns"/>
    <n v="2026"/>
    <n v="5"/>
    <s v="USD"/>
    <n v="362.95"/>
    <n v="1"/>
    <n v="362.95"/>
    <x v="2"/>
    <n v="1"/>
    <m/>
    <m/>
    <m/>
    <m/>
    <m/>
    <m/>
    <m/>
    <m/>
    <m/>
  </r>
  <r>
    <s v="ASTRAZENECA"/>
    <s v="D5989C00001 (Local)"/>
    <s v="Astra Zeneca"/>
    <s v="Chile"/>
    <x v="2"/>
    <n v="40700"/>
    <s v="Revenues - Third Parties"/>
    <m/>
    <s v="Freight - Shipments"/>
    <n v="2026"/>
    <n v="5"/>
    <s v="USD"/>
    <n v="125.27"/>
    <n v="1"/>
    <n v="125.27"/>
    <x v="2"/>
    <n v="1"/>
    <m/>
    <m/>
    <m/>
    <m/>
    <m/>
    <m/>
    <m/>
    <m/>
    <m/>
  </r>
  <r>
    <s v="ASTRAZENECA"/>
    <s v="D5989C00001 (Local)"/>
    <s v="Astra Zeneca"/>
    <s v="Chile"/>
    <x v="0"/>
    <n v="40700"/>
    <s v="Revenues - Third Parties"/>
    <m/>
    <s v="Import Services"/>
    <n v="2026"/>
    <n v="5"/>
    <s v="USD"/>
    <n v="196"/>
    <n v="1"/>
    <n v="196"/>
    <x v="2"/>
    <m/>
    <m/>
    <m/>
    <m/>
    <m/>
    <m/>
    <m/>
    <m/>
    <m/>
    <m/>
  </r>
  <r>
    <s v="ASTRAZENECA"/>
    <s v="D5989C00001 (Local)"/>
    <s v="Astra Zeneca"/>
    <s v="Chile"/>
    <x v="0"/>
    <n v="40700"/>
    <s v="Revenues - Third Parties"/>
    <m/>
    <s v="Pick and Pack (Ambient)"/>
    <n v="2026"/>
    <n v="5"/>
    <s v="USD"/>
    <n v="106.61"/>
    <n v="1"/>
    <n v="106.61"/>
    <x v="2"/>
    <m/>
    <m/>
    <m/>
    <m/>
    <m/>
    <m/>
    <m/>
    <m/>
    <m/>
    <m/>
  </r>
  <r>
    <s v="ASTRAZENECA"/>
    <s v="D5989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989C00001 (Local)"/>
    <s v="Astra Zeneca"/>
    <s v="Chile"/>
    <x v="7"/>
    <n v="40700"/>
    <s v="Revenues - Third Parties"/>
    <m/>
    <s v="PTC Duties"/>
    <n v="2026"/>
    <n v="5"/>
    <s v="USD"/>
    <n v="248.17"/>
    <n v="1"/>
    <n v="248.17"/>
    <x v="2"/>
    <n v="1"/>
    <m/>
    <m/>
    <m/>
    <m/>
    <m/>
    <m/>
    <m/>
    <m/>
    <m/>
  </r>
  <r>
    <s v="ASTRAZENECA"/>
    <s v="D5989C00001 (Local)"/>
    <s v="Astra Zeneca"/>
    <s v="Chile"/>
    <x v="3"/>
    <n v="40700"/>
    <s v="Revenues - Third Parties"/>
    <m/>
    <s v="Reconciliation of Returns (per Hour)"/>
    <n v="2026"/>
    <n v="5"/>
    <s v="USD"/>
    <n v="200.67"/>
    <n v="1"/>
    <n v="200.67"/>
    <x v="2"/>
    <m/>
    <m/>
    <m/>
    <m/>
    <m/>
    <m/>
    <m/>
    <m/>
    <m/>
    <m/>
  </r>
  <r>
    <s v="ASTRAZENECA"/>
    <s v="D5989C00001 (Local)"/>
    <s v="Astra Zeneca"/>
    <s v="Chile"/>
    <x v="3"/>
    <n v="40700"/>
    <s v="Revenues - Third Parties"/>
    <m/>
    <s v="Returns Receipt (per Receipt)"/>
    <n v="2026"/>
    <n v="5"/>
    <s v="USD"/>
    <n v="351.18"/>
    <n v="1"/>
    <n v="351.18"/>
    <x v="2"/>
    <m/>
    <m/>
    <m/>
    <m/>
    <m/>
    <m/>
    <m/>
    <m/>
    <m/>
    <m/>
  </r>
  <r>
    <s v="ASTRAZENECA"/>
    <s v="D5989C00001 (Local)"/>
    <s v="Astra Zeneca"/>
    <s v="Chile"/>
    <x v="1"/>
    <n v="40700"/>
    <s v="Revenues - Third Parties"/>
    <m/>
    <s v="Storage Ambient (per Shelf)"/>
    <n v="2026"/>
    <n v="5"/>
    <s v="USD"/>
    <n v="2383"/>
    <n v="1"/>
    <n v="2383"/>
    <x v="2"/>
    <m/>
    <m/>
    <m/>
    <m/>
    <m/>
    <m/>
    <m/>
    <m/>
    <m/>
    <m/>
  </r>
  <r>
    <s v="ASTRAZENECA"/>
    <s v="D9180C00012 (Local)"/>
    <s v="Astra Zeneca"/>
    <s v="Chile"/>
    <x v="2"/>
    <n v="40700"/>
    <s v="Revenues - Third Parties"/>
    <m/>
    <s v="Freight - Shipments"/>
    <n v="2026"/>
    <n v="5"/>
    <s v="USD"/>
    <n v="125.27"/>
    <n v="1"/>
    <n v="125.27"/>
    <x v="2"/>
    <n v="1"/>
    <m/>
    <m/>
    <m/>
    <m/>
    <m/>
    <m/>
    <m/>
    <m/>
    <m/>
  </r>
  <r>
    <s v="ASTRAZENECA"/>
    <s v="D9180C00012 (Local)"/>
    <s v="Astra Zeneca"/>
    <s v="Chile"/>
    <x v="0"/>
    <n v="40700"/>
    <s v="Revenues - Third Parties"/>
    <m/>
    <s v="Import License Fee"/>
    <n v="2026"/>
    <n v="5"/>
    <s v="USD"/>
    <n v="1939.95"/>
    <n v="1"/>
    <n v="1939.95"/>
    <x v="2"/>
    <m/>
    <m/>
    <m/>
    <m/>
    <m/>
    <m/>
    <m/>
    <m/>
    <m/>
    <m/>
  </r>
  <r>
    <s v="ASTRAZENECA"/>
    <s v="D9180C00012 (Local)"/>
    <s v="Astra Zeneca"/>
    <s v="Chile"/>
    <x v="0"/>
    <n v="40700"/>
    <s v="Revenues - Third Parties"/>
    <m/>
    <s v="Import Services"/>
    <n v="2026"/>
    <n v="5"/>
    <s v="USD"/>
    <n v="98"/>
    <n v="1"/>
    <n v="98"/>
    <x v="2"/>
    <m/>
    <m/>
    <m/>
    <m/>
    <m/>
    <m/>
    <m/>
    <m/>
    <m/>
    <m/>
  </r>
  <r>
    <s v="ASTRAZENECA"/>
    <s v="D9180C00012 (Local)"/>
    <s v="Astra Zeneca"/>
    <s v="Chile"/>
    <x v="0"/>
    <n v="40700"/>
    <s v="Revenues - Third Parties"/>
    <m/>
    <s v="Pick and Pack (Ambient)"/>
    <n v="2026"/>
    <n v="5"/>
    <s v="USD"/>
    <n v="106.61"/>
    <n v="1"/>
    <n v="106.61"/>
    <x v="2"/>
    <m/>
    <m/>
    <m/>
    <m/>
    <m/>
    <m/>
    <m/>
    <m/>
    <m/>
    <m/>
  </r>
  <r>
    <s v="ASTRAZENECA"/>
    <s v="D9180C0001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180C00012 (Local)"/>
    <s v="Astra Zeneca"/>
    <s v="Chile"/>
    <x v="7"/>
    <n v="40700"/>
    <s v="Revenues - Third Parties"/>
    <m/>
    <s v="PTC Duties"/>
    <n v="2026"/>
    <n v="5"/>
    <s v="USD"/>
    <n v="1459.46"/>
    <n v="1"/>
    <n v="1459.46"/>
    <x v="2"/>
    <n v="1"/>
    <m/>
    <m/>
    <m/>
    <m/>
    <m/>
    <m/>
    <m/>
    <m/>
    <m/>
  </r>
  <r>
    <s v="ASTRAZENECA"/>
    <s v="D9180C00012 (Local)"/>
    <s v="Astra Zeneca"/>
    <s v="Chile"/>
    <x v="0"/>
    <n v="40700"/>
    <s v="Revenues - Third Parties"/>
    <m/>
    <s v="Receipt fee Ambient (per Receipt_ID)"/>
    <n v="2026"/>
    <n v="5"/>
    <s v="USD"/>
    <n v="225.76"/>
    <n v="1"/>
    <n v="225.76"/>
    <x v="2"/>
    <m/>
    <m/>
    <m/>
    <m/>
    <m/>
    <m/>
    <m/>
    <m/>
    <m/>
    <m/>
  </r>
  <r>
    <s v="ASTRAZENECA"/>
    <s v="D9180C00012 (Local)"/>
    <s v="Astra Zeneca"/>
    <s v="Chile"/>
    <x v="3"/>
    <n v="40700"/>
    <s v="Revenues - Third Parties"/>
    <m/>
    <s v="Reconciliation of Returns (per Hour)"/>
    <n v="2026"/>
    <n v="5"/>
    <s v="USD"/>
    <n v="66.89"/>
    <n v="1"/>
    <n v="66.89"/>
    <x v="2"/>
    <m/>
    <m/>
    <m/>
    <m/>
    <m/>
    <m/>
    <m/>
    <m/>
    <m/>
    <m/>
  </r>
  <r>
    <s v="ASTRAZENECA"/>
    <s v="D9180C00012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9180C00012 (Local)"/>
    <s v="Astra Zeneca"/>
    <s v="Chile"/>
    <x v="1"/>
    <n v="40700"/>
    <s v="Revenues - Third Parties"/>
    <m/>
    <s v="Storage Ambient (per Shelf)"/>
    <n v="2026"/>
    <n v="5"/>
    <s v="USD"/>
    <n v="3336.2"/>
    <n v="1"/>
    <n v="3336.2"/>
    <x v="2"/>
    <m/>
    <m/>
    <m/>
    <m/>
    <m/>
    <m/>
    <m/>
    <m/>
    <m/>
    <m/>
  </r>
  <r>
    <s v="ASTRAZENECA"/>
    <s v="D928FC00001 (Local)"/>
    <s v="Astra Zeneca"/>
    <s v="Chile"/>
    <x v="2"/>
    <n v="40700"/>
    <s v="Revenues - Third Parties"/>
    <m/>
    <s v="Freight - Shipments"/>
    <n v="2026"/>
    <n v="5"/>
    <s v="USD"/>
    <n v="475.6"/>
    <n v="1"/>
    <n v="475.6"/>
    <x v="2"/>
    <n v="1"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Import License Fee"/>
    <n v="2026"/>
    <n v="5"/>
    <s v="USD"/>
    <n v="646.65"/>
    <n v="1"/>
    <n v="646.65"/>
    <x v="2"/>
    <m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Import Services"/>
    <n v="2026"/>
    <n v="5"/>
    <s v="USD"/>
    <n v="784"/>
    <n v="1"/>
    <n v="784"/>
    <x v="2"/>
    <m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Insulated shipper - Credo S4 - 12L (Leasing)"/>
    <n v="2026"/>
    <n v="5"/>
    <s v="USD"/>
    <n v="352"/>
    <n v="1"/>
    <n v="352"/>
    <x v="2"/>
    <n v="1"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Pick and Pack (Refrigerated)"/>
    <n v="2026"/>
    <n v="5"/>
    <s v="USD"/>
    <n v="238.3"/>
    <n v="1"/>
    <n v="238.3"/>
    <x v="2"/>
    <m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28FC00001 (Local)"/>
    <s v="Astra Zeneca"/>
    <s v="Chile"/>
    <x v="7"/>
    <n v="40700"/>
    <s v="Revenues - Third Parties"/>
    <m/>
    <s v="PTC Duties"/>
    <n v="2026"/>
    <n v="5"/>
    <s v="USD"/>
    <n v="1457.7"/>
    <n v="1"/>
    <n v="1457.7"/>
    <x v="2"/>
    <n v="1"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Receipt fee Ambient (per Receipt_ID)"/>
    <n v="2026"/>
    <n v="5"/>
    <s v="USD"/>
    <n v="4740.96"/>
    <n v="1"/>
    <n v="4740.96"/>
    <x v="2"/>
    <m/>
    <m/>
    <m/>
    <m/>
    <m/>
    <m/>
    <m/>
    <m/>
    <m/>
    <m/>
  </r>
  <r>
    <s v="ASTRAZENECA"/>
    <s v="D928FC00001 (Local)"/>
    <s v="Astra Zeneca"/>
    <s v="Chile"/>
    <x v="3"/>
    <n v="40700"/>
    <s v="Revenues - Third Parties"/>
    <m/>
    <s v="Reconciliation of Returns (per Hour)"/>
    <n v="2026"/>
    <n v="5"/>
    <s v="USD"/>
    <n v="66.89"/>
    <n v="1"/>
    <n v="66.89"/>
    <x v="2"/>
    <m/>
    <m/>
    <m/>
    <m/>
    <m/>
    <m/>
    <m/>
    <m/>
    <m/>
    <m/>
  </r>
  <r>
    <s v="ASTRAZENECA"/>
    <s v="D928FC00001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928FC00001 (Local)"/>
    <s v="Astra Zeneca"/>
    <s v="Chile"/>
    <x v="1"/>
    <n v="40700"/>
    <s v="Revenues - Third Parties"/>
    <m/>
    <s v="Storage Ambient (per Shelf)"/>
    <n v="2026"/>
    <n v="5"/>
    <s v="USD"/>
    <n v="2263.85"/>
    <n v="1"/>
    <n v="2263.85"/>
    <x v="2"/>
    <m/>
    <m/>
    <m/>
    <m/>
    <m/>
    <m/>
    <m/>
    <m/>
    <m/>
    <m/>
  </r>
  <r>
    <s v="ASTRAZENECA"/>
    <s v="D928FC00001 (Local)"/>
    <s v="Astra Zeneca"/>
    <s v="Chile"/>
    <x v="1"/>
    <n v="40700"/>
    <s v="Revenues - Third Parties"/>
    <m/>
    <s v="Storage Refrigerated (per Shelf)"/>
    <n v="2026"/>
    <n v="5"/>
    <s v="USD"/>
    <n v="119.15"/>
    <n v="1"/>
    <n v="119.15"/>
    <x v="2"/>
    <m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Temperature Monitoring Device (Refrigerated)"/>
    <n v="2026"/>
    <n v="5"/>
    <s v="USD"/>
    <n v="54.06"/>
    <n v="1"/>
    <n v="54.06"/>
    <x v="2"/>
    <n v="1"/>
    <m/>
    <m/>
    <m/>
    <m/>
    <m/>
    <m/>
    <m/>
    <m/>
    <m/>
  </r>
  <r>
    <s v="ASTRAZENECA"/>
    <s v="D6402C00012 (Local)"/>
    <s v="Astra Zeneca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ASTRAZENECA"/>
    <s v="D6402C00012 (Local)"/>
    <s v="Astra Zeneca"/>
    <s v="Chile"/>
    <x v="2"/>
    <n v="40700"/>
    <s v="Revenues - Third Parties"/>
    <m/>
    <s v="Freight - Shipments"/>
    <n v="2026"/>
    <n v="5"/>
    <s v="USD"/>
    <n v="72.59"/>
    <n v="1"/>
    <n v="72.59"/>
    <x v="2"/>
    <n v="1"/>
    <m/>
    <m/>
    <m/>
    <m/>
    <m/>
    <m/>
    <m/>
    <m/>
    <m/>
  </r>
  <r>
    <s v="ASTRAZENECA"/>
    <s v="D6402C00012 (Local)"/>
    <s v="Astra Zeneca"/>
    <s v="Chile"/>
    <x v="0"/>
    <n v="40700"/>
    <s v="Revenues - Third Parties"/>
    <m/>
    <s v="Import Services"/>
    <n v="2026"/>
    <n v="5"/>
    <s v="USD"/>
    <n v="490"/>
    <n v="1"/>
    <n v="490"/>
    <x v="2"/>
    <m/>
    <m/>
    <m/>
    <m/>
    <m/>
    <m/>
    <m/>
    <m/>
    <m/>
    <m/>
  </r>
  <r>
    <s v="ASTRAZENECA"/>
    <s v="D6402C00012 (Local)"/>
    <s v="Astra Zeneca"/>
    <s v="Chile"/>
    <x v="0"/>
    <n v="40700"/>
    <s v="Revenues - Third Parties"/>
    <m/>
    <s v="Pick and Pack (Ambient)"/>
    <n v="2026"/>
    <n v="5"/>
    <s v="USD"/>
    <n v="213.22"/>
    <n v="1"/>
    <n v="213.22"/>
    <x v="2"/>
    <m/>
    <m/>
    <m/>
    <m/>
    <m/>
    <m/>
    <m/>
    <m/>
    <m/>
    <m/>
  </r>
  <r>
    <s v="ASTRAZENECA"/>
    <s v="D6402C0001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6402C00012 (Local)"/>
    <s v="Astra Zeneca"/>
    <s v="Chile"/>
    <x v="7"/>
    <n v="40700"/>
    <s v="Revenues - Third Parties"/>
    <m/>
    <s v="PTC Duties"/>
    <n v="2026"/>
    <n v="5"/>
    <s v="USD"/>
    <n v="498.24"/>
    <n v="1"/>
    <n v="498.24"/>
    <x v="2"/>
    <n v="1"/>
    <m/>
    <m/>
    <m/>
    <m/>
    <m/>
    <m/>
    <m/>
    <m/>
    <m/>
  </r>
  <r>
    <s v="ASTRAZENECA"/>
    <s v="D6402C00012 (Local)"/>
    <s v="Astra Zeneca"/>
    <s v="Chile"/>
    <x v="3"/>
    <n v="40700"/>
    <s v="Revenues - Third Parties"/>
    <m/>
    <s v="Reconciliation of Returns (per Hour)"/>
    <n v="2026"/>
    <n v="5"/>
    <s v="USD"/>
    <n v="66.89"/>
    <n v="1"/>
    <n v="66.89"/>
    <x v="2"/>
    <m/>
    <m/>
    <m/>
    <m/>
    <m/>
    <m/>
    <m/>
    <m/>
    <m/>
    <m/>
  </r>
  <r>
    <s v="ASTRAZENECA"/>
    <s v="D6402C00012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6402C00012 (Local)"/>
    <s v="Astra Zeneca"/>
    <s v="Chile"/>
    <x v="1"/>
    <n v="40700"/>
    <s v="Revenues - Third Parties"/>
    <m/>
    <s v="Storage Ambient (per Shelf)"/>
    <n v="2026"/>
    <n v="5"/>
    <s v="USD"/>
    <n v="357.45"/>
    <n v="1"/>
    <n v="357.45"/>
    <x v="2"/>
    <m/>
    <m/>
    <m/>
    <m/>
    <m/>
    <m/>
    <m/>
    <m/>
    <m/>
    <m/>
  </r>
  <r>
    <s v="ASTRAZENECA"/>
    <s v="D9690C00005 (Local)"/>
    <s v="Astra Zeneca"/>
    <s v="Chile"/>
    <x v="0"/>
    <n v="40700"/>
    <s v="Revenues - Third Parties"/>
    <m/>
    <s v="Administrative fee"/>
    <n v="2026"/>
    <n v="5"/>
    <s v="USD"/>
    <n v="451.512"/>
    <n v="1"/>
    <n v="451.512"/>
    <x v="2"/>
    <m/>
    <m/>
    <m/>
    <m/>
    <m/>
    <m/>
    <m/>
    <m/>
    <m/>
    <m/>
  </r>
  <r>
    <s v="ASTRAZENECA"/>
    <s v="D9690C00005 (Local)"/>
    <s v="Astra Zeneca"/>
    <s v="Chile"/>
    <x v="2"/>
    <n v="40700"/>
    <s v="Revenues - Third Parties"/>
    <m/>
    <s v="Freight - Shipments"/>
    <n v="2026"/>
    <n v="5"/>
    <s v="USD"/>
    <n v="72.59"/>
    <n v="1"/>
    <n v="72.59"/>
    <x v="2"/>
    <n v="1"/>
    <m/>
    <m/>
    <m/>
    <m/>
    <m/>
    <m/>
    <m/>
    <m/>
    <m/>
  </r>
  <r>
    <s v="ASTRAZENECA"/>
    <s v="D9690C00005 (Local)"/>
    <s v="Astra Zeneca"/>
    <s v="Chile"/>
    <x v="0"/>
    <n v="40700"/>
    <s v="Revenues - Third Parties"/>
    <m/>
    <s v="Import Services"/>
    <n v="2026"/>
    <n v="5"/>
    <s v="USD"/>
    <n v="392"/>
    <n v="1"/>
    <n v="392"/>
    <x v="2"/>
    <m/>
    <m/>
    <m/>
    <m/>
    <m/>
    <m/>
    <m/>
    <m/>
    <m/>
    <m/>
  </r>
  <r>
    <s v="ASTRAZENECA"/>
    <s v="D9690C00005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690C00005 (Local)"/>
    <s v="Astra Zeneca"/>
    <s v="Chile"/>
    <x v="7"/>
    <n v="40700"/>
    <s v="Revenues - Third Parties"/>
    <m/>
    <s v="PTC Duties"/>
    <n v="2026"/>
    <n v="5"/>
    <s v="USD"/>
    <n v="1981.14"/>
    <n v="1"/>
    <n v="1981.14"/>
    <x v="2"/>
    <n v="1"/>
    <m/>
    <m/>
    <m/>
    <m/>
    <m/>
    <m/>
    <m/>
    <m/>
    <m/>
  </r>
  <r>
    <s v="ASTRAZENECA"/>
    <s v="D9690C00005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6972C00003 (Local)"/>
    <s v="Astra Zeneca"/>
    <s v="Chile"/>
    <x v="0"/>
    <n v="40700"/>
    <s v="Revenues - Third Parties"/>
    <m/>
    <s v="Import Services"/>
    <n v="2026"/>
    <n v="5"/>
    <s v="USD"/>
    <n v="98"/>
    <n v="1"/>
    <n v="98"/>
    <x v="2"/>
    <m/>
    <m/>
    <m/>
    <m/>
    <m/>
    <m/>
    <m/>
    <m/>
    <m/>
    <m/>
  </r>
  <r>
    <s v="ASTRAZENECA"/>
    <s v="D6972C00003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6972C00003 (Local)"/>
    <s v="Astra Zeneca"/>
    <s v="Chile"/>
    <x v="7"/>
    <n v="40700"/>
    <s v="Revenues - Third Parties"/>
    <m/>
    <s v="PTC Duties"/>
    <n v="2026"/>
    <n v="5"/>
    <s v="USD"/>
    <n v="124.56"/>
    <n v="1"/>
    <n v="124.56"/>
    <x v="2"/>
    <n v="1"/>
    <m/>
    <m/>
    <m/>
    <m/>
    <m/>
    <m/>
    <m/>
    <m/>
    <m/>
  </r>
  <r>
    <s v="ASTRAZENECA"/>
    <s v="D6972C00003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6830C00003 (Local)"/>
    <s v="Astra Zeneca"/>
    <s v="Chile"/>
    <x v="0"/>
    <n v="40700"/>
    <s v="Revenues - Third Parties"/>
    <m/>
    <s v="Emergency Pick and Pack fee (Add per Pick and Pack)"/>
    <n v="2026"/>
    <n v="5"/>
    <s v="USD"/>
    <n v="94.07"/>
    <n v="1"/>
    <n v="94.07"/>
    <x v="2"/>
    <m/>
    <m/>
    <m/>
    <m/>
    <m/>
    <m/>
    <m/>
    <m/>
    <m/>
    <m/>
  </r>
  <r>
    <s v="ASTRAZENECA"/>
    <s v="D6830C00003 (Local)"/>
    <s v="Astra Zeneca"/>
    <s v="Chile"/>
    <x v="2"/>
    <n v="40700"/>
    <s v="Revenues - Third Parties"/>
    <m/>
    <s v="Freight - Returns"/>
    <n v="2026"/>
    <n v="5"/>
    <s v="USD"/>
    <n v="100.61"/>
    <n v="1"/>
    <n v="100.61"/>
    <x v="2"/>
    <n v="1"/>
    <m/>
    <m/>
    <m/>
    <m/>
    <m/>
    <m/>
    <m/>
    <m/>
    <m/>
  </r>
  <r>
    <s v="ASTRAZENECA"/>
    <s v="D6830C00003 (Local)"/>
    <s v="Astra Zeneca"/>
    <s v="Chile"/>
    <x v="0"/>
    <n v="40700"/>
    <s v="Revenues - Third Parties"/>
    <m/>
    <s v="Pick and Pack (Ambient)"/>
    <n v="2026"/>
    <n v="5"/>
    <s v="USD"/>
    <n v="106.61"/>
    <n v="1"/>
    <n v="106.61"/>
    <x v="2"/>
    <m/>
    <m/>
    <m/>
    <m/>
    <m/>
    <m/>
    <m/>
    <m/>
    <m/>
    <m/>
  </r>
  <r>
    <s v="ASTRAZENECA"/>
    <s v="D6830C00003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6830C00003 (Local)"/>
    <s v="Astra Zeneca"/>
    <s v="Chile"/>
    <x v="0"/>
    <n v="40700"/>
    <s v="Revenues - Third Parties"/>
    <m/>
    <s v="Receipt fee Ambient (per Receipt_ID)"/>
    <n v="2026"/>
    <n v="5"/>
    <s v="USD"/>
    <n v="225.76"/>
    <n v="1"/>
    <n v="225.76"/>
    <x v="2"/>
    <m/>
    <m/>
    <m/>
    <m/>
    <m/>
    <m/>
    <m/>
    <m/>
    <m/>
    <m/>
  </r>
  <r>
    <s v="ASTRAZENECA"/>
    <s v="D6830C00003 (Local)"/>
    <s v="Astra Zeneca"/>
    <s v="Chile"/>
    <x v="3"/>
    <n v="40700"/>
    <s v="Revenues - Third Parties"/>
    <m/>
    <s v="Reconciliation of Returns (per Hour)"/>
    <n v="2026"/>
    <n v="5"/>
    <s v="USD"/>
    <n v="68.89"/>
    <n v="1"/>
    <n v="68.89"/>
    <x v="2"/>
    <m/>
    <m/>
    <m/>
    <m/>
    <m/>
    <m/>
    <m/>
    <m/>
    <m/>
    <m/>
  </r>
  <r>
    <s v="ASTRAZENECA"/>
    <s v="D6830C00003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6830C00003 (Local)"/>
    <s v="Astra Zeneca"/>
    <s v="Chile"/>
    <x v="1"/>
    <n v="40700"/>
    <s v="Revenues - Third Parties"/>
    <m/>
    <s v="Storage Ambient (per Shelf)"/>
    <n v="2026"/>
    <n v="5"/>
    <s v="USD"/>
    <n v="1787.25"/>
    <n v="1"/>
    <n v="1787.25"/>
    <x v="2"/>
    <m/>
    <m/>
    <m/>
    <m/>
    <m/>
    <m/>
    <m/>
    <m/>
    <m/>
    <m/>
  </r>
  <r>
    <s v="ASTRAZENECA"/>
    <s v="D9181C00002 (Local)"/>
    <s v="Astra Zeneca"/>
    <s v="Chile"/>
    <x v="0"/>
    <n v="40700"/>
    <s v="Revenues - Third Parties"/>
    <m/>
    <s v="Administrative fee"/>
    <n v="2026"/>
    <n v="5"/>
    <s v="USD"/>
    <n v="225.756"/>
    <n v="1"/>
    <n v="225.756"/>
    <x v="2"/>
    <m/>
    <m/>
    <m/>
    <m/>
    <m/>
    <m/>
    <m/>
    <m/>
    <m/>
    <m/>
  </r>
  <r>
    <s v="ASTRAZENECA"/>
    <s v="D9181C00002 (Local)"/>
    <s v="Astra Zeneca"/>
    <s v="Chile"/>
    <x v="2"/>
    <n v="40700"/>
    <s v="Revenues - Third Parties"/>
    <m/>
    <s v="Freight - Shipments"/>
    <n v="2026"/>
    <n v="5"/>
    <s v="USD"/>
    <n v="250.54"/>
    <n v="1"/>
    <n v="250.54"/>
    <x v="2"/>
    <n v="1"/>
    <m/>
    <m/>
    <m/>
    <m/>
    <m/>
    <m/>
    <m/>
    <m/>
    <m/>
  </r>
  <r>
    <s v="ASTRAZENECA"/>
    <s v="D9181C00002 (Local)"/>
    <s v="Astra Zeneca"/>
    <s v="Chile"/>
    <x v="0"/>
    <n v="40700"/>
    <s v="Revenues - Third Parties"/>
    <m/>
    <s v="Import License Fee"/>
    <n v="2026"/>
    <n v="5"/>
    <s v="USD"/>
    <n v="1293.3"/>
    <n v="1"/>
    <n v="1293.3"/>
    <x v="2"/>
    <m/>
    <m/>
    <m/>
    <m/>
    <m/>
    <m/>
    <m/>
    <m/>
    <m/>
    <m/>
  </r>
  <r>
    <s v="ASTRAZENECA"/>
    <s v="D9181C00002 (Local)"/>
    <s v="Astra Zeneca"/>
    <s v="Chile"/>
    <x v="0"/>
    <n v="40700"/>
    <s v="Revenues - Third Parties"/>
    <m/>
    <s v="Import Services"/>
    <n v="2026"/>
    <n v="5"/>
    <s v="USD"/>
    <n v="196"/>
    <n v="1"/>
    <n v="196"/>
    <x v="2"/>
    <m/>
    <m/>
    <m/>
    <m/>
    <m/>
    <m/>
    <m/>
    <m/>
    <m/>
    <m/>
  </r>
  <r>
    <s v="ASTRAZENECA"/>
    <s v="D9181C00002 (Local)"/>
    <s v="Astra Zeneca"/>
    <s v="Chile"/>
    <x v="0"/>
    <n v="40700"/>
    <s v="Revenues - Third Parties"/>
    <m/>
    <s v="Pick and Pack (Ambient)"/>
    <n v="2026"/>
    <n v="5"/>
    <s v="USD"/>
    <n v="213.22"/>
    <n v="1"/>
    <n v="213.22"/>
    <x v="2"/>
    <m/>
    <m/>
    <m/>
    <m/>
    <m/>
    <m/>
    <m/>
    <m/>
    <m/>
    <m/>
  </r>
  <r>
    <s v="ASTRAZENECA"/>
    <s v="D9181C0000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181C00002 (Local)"/>
    <s v="Astra Zeneca"/>
    <s v="Chile"/>
    <x v="7"/>
    <n v="40700"/>
    <s v="Revenues - Third Parties"/>
    <m/>
    <s v="PTC Duties"/>
    <n v="2026"/>
    <n v="5"/>
    <s v="USD"/>
    <n v="2199.1999999999998"/>
    <n v="1"/>
    <n v="2199.1999999999998"/>
    <x v="2"/>
    <n v="1"/>
    <m/>
    <m/>
    <m/>
    <m/>
    <m/>
    <m/>
    <m/>
    <m/>
    <m/>
  </r>
  <r>
    <s v="ASTRAZENECA"/>
    <s v="D9181C00002 (Local)"/>
    <s v="Astra Zeneca"/>
    <s v="Chile"/>
    <x v="1"/>
    <n v="40700"/>
    <s v="Revenues - Third Parties"/>
    <m/>
    <s v="Storage Ambient (per Shelf)"/>
    <n v="2026"/>
    <n v="5"/>
    <s v="USD"/>
    <n v="714.9"/>
    <n v="1"/>
    <n v="714.9"/>
    <x v="2"/>
    <m/>
    <m/>
    <m/>
    <m/>
    <m/>
    <m/>
    <m/>
    <m/>
    <m/>
    <m/>
  </r>
  <r>
    <s v="ASTRAZENECA"/>
    <s v="D3463C00003 (Local)"/>
    <s v="Astra Zeneca"/>
    <s v="Chile"/>
    <x v="2"/>
    <n v="40700"/>
    <s v="Revenues - Third Parties"/>
    <m/>
    <s v="Freight - Shipments"/>
    <n v="2026"/>
    <n v="5"/>
    <s v="USD"/>
    <n v="197.86"/>
    <n v="1"/>
    <n v="197.86"/>
    <x v="2"/>
    <n v="1"/>
    <m/>
    <m/>
    <m/>
    <m/>
    <m/>
    <m/>
    <m/>
    <m/>
    <m/>
  </r>
  <r>
    <s v="ASTRAZENECA"/>
    <s v="D3463C00003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3463C00003 (Local)"/>
    <s v="Astra Zeneca"/>
    <s v="Chile"/>
    <x v="1"/>
    <n v="40700"/>
    <s v="Revenues - Third Parties"/>
    <m/>
    <s v="Storage Ambient (per Shelf)"/>
    <n v="2026"/>
    <n v="5"/>
    <s v="USD"/>
    <n v="357.45"/>
    <n v="1"/>
    <n v="357.45"/>
    <x v="2"/>
    <m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Administrative fee"/>
    <n v="2026"/>
    <n v="5"/>
    <s v="USD"/>
    <n v="1015.902"/>
    <n v="1"/>
    <n v="1015.902"/>
    <x v="2"/>
    <m/>
    <m/>
    <m/>
    <m/>
    <m/>
    <m/>
    <m/>
    <m/>
    <m/>
    <m/>
  </r>
  <r>
    <s v="ASTRAZENECA"/>
    <s v="D5241C00006 (Local)"/>
    <s v="Astra Zeneca"/>
    <s v="Chile"/>
    <x v="2"/>
    <n v="40700"/>
    <s v="Revenues - Third Parties"/>
    <m/>
    <s v="Freight - Shipments"/>
    <n v="2026"/>
    <n v="5"/>
    <s v="USD"/>
    <n v="81.93"/>
    <n v="1"/>
    <n v="81.93"/>
    <x v="2"/>
    <n v="1"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Import License Fee"/>
    <n v="2026"/>
    <n v="5"/>
    <s v="USD"/>
    <n v="3233.25"/>
    <n v="1"/>
    <n v="3233.25"/>
    <x v="2"/>
    <m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Import Services"/>
    <n v="2026"/>
    <n v="5"/>
    <s v="USD"/>
    <n v="1078"/>
    <n v="1"/>
    <n v="1078"/>
    <x v="2"/>
    <m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Pick and Pack (Ambient)"/>
    <n v="2026"/>
    <n v="5"/>
    <s v="USD"/>
    <n v="426.44"/>
    <n v="1"/>
    <n v="426.44"/>
    <x v="2"/>
    <m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241C00006 (Local)"/>
    <s v="Astra Zeneca"/>
    <s v="Chile"/>
    <x v="7"/>
    <n v="40700"/>
    <s v="Revenues - Third Parties"/>
    <m/>
    <s v="PTC Duties"/>
    <n v="2026"/>
    <n v="5"/>
    <s v="USD"/>
    <n v="7948.65"/>
    <n v="1"/>
    <n v="7948.65"/>
    <x v="2"/>
    <n v="1"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Receipt fee Ambient (per Receipt_ID)"/>
    <n v="2026"/>
    <n v="5"/>
    <s v="USD"/>
    <n v="2709.12"/>
    <n v="1"/>
    <n v="2709.12"/>
    <x v="2"/>
    <m/>
    <m/>
    <m/>
    <m/>
    <m/>
    <m/>
    <m/>
    <m/>
    <m/>
    <m/>
  </r>
  <r>
    <s v="ASTRAZENECA"/>
    <s v="D5241C00006 (Local)"/>
    <s v="Astra Zeneca"/>
    <s v="Chile"/>
    <x v="1"/>
    <n v="40700"/>
    <s v="Revenues - Third Parties"/>
    <m/>
    <s v="Storage Ambient (per Shelf)"/>
    <n v="2026"/>
    <n v="5"/>
    <s v="USD"/>
    <n v="3097.9"/>
    <n v="1"/>
    <n v="3097.9"/>
    <x v="2"/>
    <m/>
    <m/>
    <m/>
    <m/>
    <m/>
    <m/>
    <m/>
    <m/>
    <m/>
    <m/>
  </r>
  <r>
    <s v="ASTRAZENECA"/>
    <s v="D7860C00006 (Local)"/>
    <s v="Astra Zeneca"/>
    <s v="Chile"/>
    <x v="2"/>
    <n v="40700"/>
    <s v="Revenues - Third Parties"/>
    <m/>
    <s v="Freight - Shipments"/>
    <n v="2026"/>
    <n v="5"/>
    <s v="USD"/>
    <n v="217.77"/>
    <n v="1"/>
    <n v="217.77"/>
    <x v="2"/>
    <n v="1"/>
    <m/>
    <m/>
    <m/>
    <m/>
    <m/>
    <m/>
    <m/>
    <m/>
    <m/>
  </r>
  <r>
    <s v="ASTRAZENECA"/>
    <s v="D7860C00006 (Local)"/>
    <s v="Astra Zeneca"/>
    <s v="Chile"/>
    <x v="0"/>
    <n v="40700"/>
    <s v="Revenues - Third Parties"/>
    <m/>
    <s v="Import Services"/>
    <n v="2026"/>
    <n v="5"/>
    <s v="USD"/>
    <n v="392"/>
    <n v="1"/>
    <n v="392"/>
    <x v="2"/>
    <m/>
    <m/>
    <m/>
    <m/>
    <m/>
    <m/>
    <m/>
    <m/>
    <m/>
    <m/>
  </r>
  <r>
    <s v="ASTRAZENECA"/>
    <s v="D7860C00006 (Local)"/>
    <s v="Astra Zeneca"/>
    <s v="Chile"/>
    <x v="0"/>
    <n v="40700"/>
    <s v="Revenues - Third Parties"/>
    <m/>
    <s v="Pick and Pack (Ambient)"/>
    <n v="2026"/>
    <n v="5"/>
    <s v="USD"/>
    <n v="106.61"/>
    <n v="1"/>
    <n v="106.61"/>
    <x v="2"/>
    <m/>
    <m/>
    <m/>
    <m/>
    <m/>
    <m/>
    <m/>
    <m/>
    <m/>
    <m/>
  </r>
  <r>
    <s v="ASTRAZENECA"/>
    <s v="D7860C00006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7860C00006 (Local)"/>
    <s v="Astra Zeneca"/>
    <s v="Chile"/>
    <x v="7"/>
    <n v="40700"/>
    <s v="Revenues - Third Parties"/>
    <m/>
    <s v="PTC Duties"/>
    <n v="2026"/>
    <n v="5"/>
    <s v="USD"/>
    <n v="496.34"/>
    <n v="1"/>
    <n v="496.34"/>
    <x v="2"/>
    <n v="1"/>
    <m/>
    <m/>
    <m/>
    <m/>
    <m/>
    <m/>
    <m/>
    <m/>
    <m/>
  </r>
  <r>
    <s v="ASTRAZENECA"/>
    <s v="D7860C00006 (Local)"/>
    <s v="Astra Zeneca"/>
    <s v="Chile"/>
    <x v="1"/>
    <n v="40700"/>
    <s v="Revenues - Third Parties"/>
    <m/>
    <s v="Storage Ambient (per Shelf)"/>
    <n v="2026"/>
    <n v="5"/>
    <s v="USD"/>
    <n v="357.45"/>
    <n v="1"/>
    <n v="357.45"/>
    <x v="2"/>
    <m/>
    <m/>
    <m/>
    <m/>
    <m/>
    <m/>
    <m/>
    <m/>
    <m/>
    <m/>
  </r>
  <r>
    <s v="ASTRAZENECA"/>
    <s v="D6972C00002 (Local)"/>
    <s v="Astra Zeneca"/>
    <s v="Chile"/>
    <x v="0"/>
    <n v="40700"/>
    <s v="Revenues - Third Parties"/>
    <m/>
    <s v="Administrative fee"/>
    <n v="2026"/>
    <n v="5"/>
    <s v="USD"/>
    <n v="451.512"/>
    <n v="1"/>
    <n v="451.512"/>
    <x v="2"/>
    <m/>
    <m/>
    <m/>
    <m/>
    <m/>
    <m/>
    <m/>
    <m/>
    <m/>
    <m/>
  </r>
  <r>
    <s v="ASTRAZENECA"/>
    <s v="D6972C00002 (Local)"/>
    <s v="Astra Zeneca"/>
    <s v="Chile"/>
    <x v="0"/>
    <n v="40700"/>
    <s v="Revenues - Third Parties"/>
    <m/>
    <s v="Import Services"/>
    <n v="2026"/>
    <n v="5"/>
    <s v="USD"/>
    <n v="392"/>
    <n v="1"/>
    <n v="392"/>
    <x v="2"/>
    <m/>
    <m/>
    <m/>
    <m/>
    <m/>
    <m/>
    <m/>
    <m/>
    <m/>
    <m/>
  </r>
  <r>
    <s v="ASTRAZENECA"/>
    <s v="D6972C0000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6972C00002 (Local)"/>
    <s v="Astra Zeneca"/>
    <s v="Chile"/>
    <x v="7"/>
    <n v="40700"/>
    <s v="Revenues - Third Parties"/>
    <m/>
    <s v="PTC Duties"/>
    <n v="2026"/>
    <n v="5"/>
    <s v="USD"/>
    <n v="2093.62"/>
    <n v="1"/>
    <n v="2093.62"/>
    <x v="2"/>
    <n v="1"/>
    <m/>
    <m/>
    <m/>
    <m/>
    <m/>
    <m/>
    <m/>
    <m/>
    <m/>
  </r>
  <r>
    <s v="ASTRAZENECA"/>
    <s v="D6972C00002 (Local)"/>
    <s v="Astra Zeneca"/>
    <s v="Chile"/>
    <x v="3"/>
    <n v="40700"/>
    <s v="Revenues - Third Parties"/>
    <m/>
    <s v="Reconciliation of Returns (per Hour)"/>
    <n v="2026"/>
    <n v="5"/>
    <s v="USD"/>
    <n v="133.78"/>
    <n v="1"/>
    <n v="133.78"/>
    <x v="2"/>
    <m/>
    <m/>
    <m/>
    <m/>
    <m/>
    <m/>
    <m/>
    <m/>
    <m/>
    <m/>
  </r>
  <r>
    <s v="ASTRAZENECA"/>
    <s v="D6972C00002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6972C00002 (Local)"/>
    <s v="Astra Zeneca"/>
    <s v="Chile"/>
    <x v="1"/>
    <n v="40700"/>
    <s v="Revenues - Third Parties"/>
    <m/>
    <s v="Storage Ambient (per Shelf)"/>
    <n v="2026"/>
    <n v="5"/>
    <s v="USD"/>
    <n v="357.45"/>
    <n v="1"/>
    <n v="357.45"/>
    <x v="2"/>
    <m/>
    <m/>
    <m/>
    <m/>
    <m/>
    <m/>
    <m/>
    <m/>
    <m/>
    <m/>
  </r>
  <r>
    <s v="ASTRAZENECA"/>
    <s v="D7960C00012 (Local)"/>
    <s v="Astra Zeneca"/>
    <s v="Chile"/>
    <x v="0"/>
    <n v="40700"/>
    <s v="Revenues - Third Parties"/>
    <m/>
    <s v="Administrative fee"/>
    <n v="2026"/>
    <n v="5"/>
    <s v="USD"/>
    <n v="225.756"/>
    <n v="1"/>
    <n v="225.756"/>
    <x v="2"/>
    <m/>
    <m/>
    <m/>
    <m/>
    <m/>
    <m/>
    <m/>
    <m/>
    <m/>
    <m/>
  </r>
  <r>
    <s v="ASTRAZENECA"/>
    <s v="D7960C00012 (Local)"/>
    <s v="Astra Zeneca"/>
    <s v="Chile"/>
    <x v="0"/>
    <n v="40700"/>
    <s v="Revenues - Third Parties"/>
    <m/>
    <s v="Import Services"/>
    <n v="2026"/>
    <n v="5"/>
    <s v="USD"/>
    <n v="196"/>
    <n v="1"/>
    <n v="196"/>
    <x v="2"/>
    <m/>
    <m/>
    <m/>
    <m/>
    <m/>
    <m/>
    <m/>
    <m/>
    <m/>
    <m/>
  </r>
  <r>
    <s v="ASTRAZENECA"/>
    <s v="D7960C00012 (Local)"/>
    <s v="Astra Zeneca"/>
    <s v="Chile"/>
    <x v="1"/>
    <n v="40700"/>
    <s v="Revenues - Third Parties"/>
    <m/>
    <s v="Non-Drug Storage Ambient (per Shelf)"/>
    <n v="2026"/>
    <n v="5"/>
    <s v="USD"/>
    <n v="250.84"/>
    <n v="1"/>
    <n v="250.84"/>
    <x v="2"/>
    <m/>
    <m/>
    <m/>
    <m/>
    <m/>
    <m/>
    <m/>
    <m/>
    <m/>
    <m/>
  </r>
  <r>
    <s v="ASTRAZENECA"/>
    <s v="D7960C0001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7960C00012 (Local)"/>
    <s v="Astra Zeneca"/>
    <s v="Chile"/>
    <x v="7"/>
    <n v="40700"/>
    <s v="Revenues - Third Parties"/>
    <m/>
    <s v="PTC Duties"/>
    <n v="2026"/>
    <n v="5"/>
    <s v="USD"/>
    <n v="952.06"/>
    <n v="1"/>
    <n v="952.06"/>
    <x v="2"/>
    <n v="1"/>
    <m/>
    <m/>
    <m/>
    <m/>
    <m/>
    <m/>
    <m/>
    <m/>
    <m/>
  </r>
  <r>
    <s v="ASTRAZENECA"/>
    <s v="D7960C00012 (Local)"/>
    <s v="Astra Zeneca"/>
    <s v="Chile"/>
    <x v="3"/>
    <n v="40700"/>
    <s v="Revenues - Third Parties"/>
    <m/>
    <s v="Returns Receipt (per Receipt)"/>
    <n v="2026"/>
    <n v="5"/>
    <s v="USD"/>
    <n v="526.77"/>
    <n v="1"/>
    <n v="526.77"/>
    <x v="2"/>
    <m/>
    <m/>
    <m/>
    <m/>
    <m/>
    <m/>
    <m/>
    <m/>
    <m/>
    <m/>
  </r>
  <r>
    <s v="ASTRAZENECA"/>
    <s v="D7960C00015 (Local)"/>
    <s v="Astra Zeneca"/>
    <s v="Chile"/>
    <x v="0"/>
    <n v="40700"/>
    <s v="Revenues - Third Parties"/>
    <m/>
    <s v="Administrative fee"/>
    <n v="2026"/>
    <n v="5"/>
    <s v="USD"/>
    <n v="225.76"/>
    <n v="1"/>
    <n v="225.76"/>
    <x v="2"/>
    <m/>
    <m/>
    <m/>
    <m/>
    <m/>
    <m/>
    <m/>
    <m/>
    <m/>
    <m/>
  </r>
  <r>
    <s v="ASTRAZENECA"/>
    <s v="D7960C00015 (Local)"/>
    <s v="Astra Zeneca"/>
    <s v="Chile"/>
    <x v="2"/>
    <n v="40700"/>
    <s v="Revenues - Third Parties"/>
    <m/>
    <s v="Freight - Shipments"/>
    <n v="2026"/>
    <n v="5"/>
    <s v="USD"/>
    <n v="197.86"/>
    <n v="1"/>
    <n v="197.86"/>
    <x v="2"/>
    <n v="1"/>
    <m/>
    <m/>
    <m/>
    <m/>
    <m/>
    <m/>
    <m/>
    <m/>
    <m/>
  </r>
  <r>
    <s v="ASTRAZENECA"/>
    <s v="D7960C00015 (Local)"/>
    <s v="Astra Zeneca"/>
    <s v="Chile"/>
    <x v="0"/>
    <n v="40700"/>
    <s v="Revenues - Third Parties"/>
    <m/>
    <s v="Import Services"/>
    <n v="2026"/>
    <n v="5"/>
    <s v="USD"/>
    <n v="196"/>
    <n v="1"/>
    <n v="196"/>
    <x v="2"/>
    <m/>
    <m/>
    <m/>
    <m/>
    <m/>
    <m/>
    <m/>
    <m/>
    <m/>
    <m/>
  </r>
  <r>
    <s v="ASTRAZENECA"/>
    <s v="D7960C00015 (Local)"/>
    <s v="Astra Zeneca"/>
    <s v="Chile"/>
    <x v="0"/>
    <n v="40700"/>
    <s v="Revenues - Third Parties"/>
    <m/>
    <s v="Pick and Pack (Ambient)"/>
    <n v="2026"/>
    <n v="5"/>
    <s v="USD"/>
    <n v="106.61"/>
    <n v="1"/>
    <n v="106.61"/>
    <x v="2"/>
    <m/>
    <m/>
    <m/>
    <m/>
    <m/>
    <m/>
    <m/>
    <m/>
    <m/>
    <m/>
  </r>
  <r>
    <s v="ASTRAZENECA"/>
    <s v="D7960C00015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7960C00015 (Local)"/>
    <s v="Astra Zeneca"/>
    <s v="Chile"/>
    <x v="7"/>
    <n v="40700"/>
    <s v="Revenues - Third Parties"/>
    <m/>
    <s v="PTC Duties"/>
    <n v="2026"/>
    <n v="5"/>
    <s v="USD"/>
    <n v="1179.1400000000001"/>
    <n v="1"/>
    <n v="1179.1400000000001"/>
    <x v="2"/>
    <n v="1"/>
    <m/>
    <m/>
    <m/>
    <m/>
    <m/>
    <m/>
    <m/>
    <m/>
    <m/>
  </r>
  <r>
    <s v="ASTRAZENECA"/>
    <s v="D7960C00015 (Local)"/>
    <s v="Astra Zeneca"/>
    <s v="Chile"/>
    <x v="1"/>
    <n v="40700"/>
    <s v="Revenues - Third Parties"/>
    <m/>
    <s v="Storage Ambient (per Shelf)"/>
    <n v="2026"/>
    <n v="5"/>
    <s v="USD"/>
    <n v="119.15"/>
    <n v="1"/>
    <n v="119.15"/>
    <x v="2"/>
    <m/>
    <m/>
    <m/>
    <m/>
    <m/>
    <m/>
    <m/>
    <m/>
    <m/>
    <m/>
  </r>
  <r>
    <s v="ASTRAZENECA"/>
    <s v="D7700C00003 (Local)"/>
    <s v="Astra Zeneca"/>
    <s v="Chile"/>
    <x v="1"/>
    <n v="40700"/>
    <s v="Revenues - Third Parties"/>
    <m/>
    <s v="Non-Drug Storage Ambient (per Shelf)"/>
    <n v="2026"/>
    <n v="5"/>
    <s v="USD"/>
    <n v="3574.5"/>
    <n v="1"/>
    <n v="3574.5"/>
    <x v="2"/>
    <m/>
    <m/>
    <m/>
    <m/>
    <m/>
    <m/>
    <m/>
    <m/>
    <m/>
    <m/>
  </r>
  <r>
    <s v="ASTRAZENECA"/>
    <s v="D7700C00003 (Local)"/>
    <s v="Astra Zeneca"/>
    <s v="Chile"/>
    <x v="0"/>
    <n v="40700"/>
    <s v="Revenues - Third Parties"/>
    <m/>
    <s v="Pick and Pack (Ambient)"/>
    <n v="2026"/>
    <n v="5"/>
    <s v="USD"/>
    <n v="213.22"/>
    <n v="1"/>
    <n v="213.22"/>
    <x v="2"/>
    <m/>
    <m/>
    <m/>
    <m/>
    <m/>
    <m/>
    <m/>
    <m/>
    <m/>
    <m/>
  </r>
  <r>
    <s v="ASTRAZENECA"/>
    <s v="D7700C00003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640C00003 (Local)"/>
    <s v="Astra Zeneca"/>
    <s v="Chile"/>
    <x v="1"/>
    <n v="40700"/>
    <s v="Revenues - Third Parties"/>
    <m/>
    <s v="Non-Drug Storage Ambient (per Shelf)"/>
    <n v="2026"/>
    <n v="5"/>
    <s v="USD"/>
    <n v="125.42"/>
    <n v="1"/>
    <n v="125.42"/>
    <x v="2"/>
    <m/>
    <m/>
    <m/>
    <m/>
    <m/>
    <m/>
    <m/>
    <m/>
    <m/>
    <m/>
  </r>
  <r>
    <s v="ASTRAZENECA"/>
    <s v="D9640C00003 (Local)"/>
    <s v="Astra Zeneca"/>
    <s v="Chile"/>
    <x v="0"/>
    <n v="40700"/>
    <s v="Revenues - Third Parties"/>
    <m/>
    <s v="Pick and Pack (Ambient)"/>
    <n v="2026"/>
    <n v="5"/>
    <s v="USD"/>
    <n v="639.66"/>
    <n v="1"/>
    <n v="639.66"/>
    <x v="2"/>
    <m/>
    <m/>
    <m/>
    <m/>
    <m/>
    <m/>
    <m/>
    <m/>
    <m/>
    <m/>
  </r>
  <r>
    <s v="ASTRAZENECA"/>
    <s v="D9640C00003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640C00003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OTH CUST"/>
    <s v="D081SC00001 (comparator)"/>
    <s v="Fortrea"/>
    <s v="Chile"/>
    <x v="0"/>
    <n v="40700"/>
    <s v="Revenues - Third Parties"/>
    <m/>
    <s v="Insulated shipper - Credo S22 - 12L (Leasing)"/>
    <n v="2026"/>
    <n v="5"/>
    <s v="USD"/>
    <n v="1218.52"/>
    <n v="1"/>
    <n v="1218.52"/>
    <x v="2"/>
    <n v="1"/>
    <m/>
    <m/>
    <m/>
    <m/>
    <m/>
    <m/>
    <m/>
    <m/>
    <m/>
  </r>
  <r>
    <s v="OTH CUST"/>
    <s v="D081SC00001 (comparator)"/>
    <s v="Fortrea"/>
    <s v="Chile"/>
    <x v="0"/>
    <n v="40700"/>
    <s v="Revenues - Third Parties"/>
    <m/>
    <s v="Pick and Pack (Controlled Ambient)"/>
    <n v="2026"/>
    <n v="5"/>
    <s v="USD"/>
    <n v="1699.48"/>
    <n v="1"/>
    <n v="1699.48"/>
    <x v="2"/>
    <m/>
    <m/>
    <m/>
    <m/>
    <m/>
    <m/>
    <m/>
    <m/>
    <m/>
    <m/>
  </r>
  <r>
    <s v="OTH CUST"/>
    <s v="D081SC00001 (comparator)"/>
    <s v="Fortrea"/>
    <s v="Chile"/>
    <x v="0"/>
    <n v="40700"/>
    <s v="Revenues - Third Parties"/>
    <m/>
    <s v="Project Management Fee"/>
    <n v="2026"/>
    <n v="5"/>
    <s v="USD"/>
    <n v="1696.88"/>
    <n v="1"/>
    <n v="1696.88"/>
    <x v="2"/>
    <m/>
    <m/>
    <m/>
    <m/>
    <m/>
    <m/>
    <m/>
    <m/>
    <m/>
    <m/>
  </r>
  <r>
    <s v="OTH CUST"/>
    <s v="D081SC00001 (comparator)"/>
    <s v="Fortrea"/>
    <s v="Chile"/>
    <x v="0"/>
    <n v="40700"/>
    <s v="Revenues - Third Parties"/>
    <m/>
    <s v="Receipt fee Ambient (per Receipt_ID)"/>
    <n v="2026"/>
    <n v="5"/>
    <s v="USD"/>
    <n v="997.47"/>
    <n v="1"/>
    <n v="997.47"/>
    <x v="2"/>
    <m/>
    <m/>
    <m/>
    <m/>
    <m/>
    <m/>
    <m/>
    <m/>
    <m/>
    <m/>
  </r>
  <r>
    <s v="OTH CUST"/>
    <s v="D081SC00001 (comparator)"/>
    <s v="Fortrea"/>
    <s v="Chile"/>
    <x v="1"/>
    <n v="40700"/>
    <s v="Revenues - Third Parties"/>
    <m/>
    <s v="Storage Ambient (per Shelf)"/>
    <n v="2026"/>
    <n v="5"/>
    <s v="USD"/>
    <n v="405.26"/>
    <n v="1"/>
    <n v="405.26"/>
    <x v="2"/>
    <m/>
    <m/>
    <m/>
    <m/>
    <m/>
    <m/>
    <m/>
    <m/>
    <m/>
    <m/>
  </r>
  <r>
    <s v="OTH CUST"/>
    <s v="D081SC00001 (comparator)"/>
    <s v="Fortrea"/>
    <s v="Chile"/>
    <x v="0"/>
    <n v="40700"/>
    <s v="Revenues - Third Parties"/>
    <m/>
    <s v="Temperature Monitoring Device (Ambient)"/>
    <n v="2026"/>
    <n v="5"/>
    <s v="USD"/>
    <n v="530.48"/>
    <n v="1"/>
    <n v="530.48"/>
    <x v="2"/>
    <n v="1"/>
    <m/>
    <m/>
    <m/>
    <m/>
    <m/>
    <m/>
    <m/>
    <m/>
    <m/>
  </r>
  <r>
    <s v="OTH CUST"/>
    <s v="D081SC00001 (comparator)"/>
    <s v="Fortrea"/>
    <s v="Chile"/>
    <x v="4"/>
    <n v="40700"/>
    <s v="Revenues - Third Parties"/>
    <m/>
    <s v="Medication Purchase B (Per Unit)"/>
    <n v="2026"/>
    <n v="5"/>
    <s v="USD"/>
    <n v="105833.2"/>
    <n v="1"/>
    <n v="105833.2"/>
    <x v="2"/>
    <n v="1"/>
    <m/>
    <m/>
    <m/>
    <m/>
    <m/>
    <m/>
    <m/>
    <m/>
    <m/>
  </r>
  <r>
    <s v="MERCK"/>
    <s v="MK-3475-56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59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689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35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826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-716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811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-63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64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64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641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339-010 (Local)"/>
    <s v="Merck Sharp and Dohme LLC"/>
    <s v="Chile"/>
    <x v="0"/>
    <n v="40700"/>
    <s v="Revenues - Third Parties"/>
    <m/>
    <s v="Project Management Fee"/>
    <n v="2026"/>
    <n v="5"/>
    <s v="USD"/>
    <n v="310.82"/>
    <n v="1"/>
    <n v="310.82"/>
    <x v="2"/>
    <m/>
    <m/>
    <m/>
    <m/>
    <m/>
    <m/>
    <m/>
    <m/>
    <m/>
    <m/>
  </r>
  <r>
    <s v="MERCK"/>
    <s v="MK-7339-001 (Local)"/>
    <s v="Merck Sharp and Dohme LLC"/>
    <s v="Chile"/>
    <x v="1"/>
    <n v="40700"/>
    <s v="Revenues - Third Parties"/>
    <m/>
    <s v="Storage of Returns (per Pallet)"/>
    <n v="2026"/>
    <n v="5"/>
    <s v="USD"/>
    <n v="286.89"/>
    <n v="1"/>
    <n v="286.89"/>
    <x v="2"/>
    <m/>
    <m/>
    <m/>
    <m/>
    <m/>
    <m/>
    <m/>
    <m/>
    <m/>
    <m/>
  </r>
  <r>
    <s v="MERCK"/>
    <s v="MK-7902-006 (local)"/>
    <s v="Merck Sharp and Dohme LLC"/>
    <s v="Chile"/>
    <x v="1"/>
    <n v="40700"/>
    <s v="Revenues - Third Parties"/>
    <m/>
    <s v="Storage of Returns (per Pallet)"/>
    <n v="2026"/>
    <n v="5"/>
    <s v="USD"/>
    <n v="286.89"/>
    <n v="1"/>
    <n v="286.89"/>
    <x v="2"/>
    <m/>
    <m/>
    <m/>
    <m/>
    <m/>
    <m/>
    <m/>
    <m/>
    <m/>
    <m/>
  </r>
  <r>
    <s v="MERCK"/>
    <s v="MK-3475-975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975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975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339-009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902-012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7902-012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7902-012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-991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3475-99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99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991 (Local)"/>
    <s v="Merck Sharp and Dohme LLC"/>
    <s v="Chile"/>
    <x v="1"/>
    <n v="40700"/>
    <s v="Revenues - Third Parties"/>
    <m/>
    <s v="Storage of Returns (per Pallet)"/>
    <n v="2026"/>
    <n v="5"/>
    <s v="USD"/>
    <n v="286.89"/>
    <n v="1"/>
    <n v="286.89"/>
    <x v="2"/>
    <m/>
    <m/>
    <m/>
    <m/>
    <m/>
    <m/>
    <m/>
    <m/>
    <m/>
    <m/>
  </r>
  <r>
    <s v="MERCK"/>
    <s v="MK-3475-A1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587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587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58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482-00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8591A-020 (Local)"/>
    <s v="Merck Sharp and Dohme LLC"/>
    <s v="Chile"/>
    <x v="0"/>
    <n v="40700"/>
    <s v="Revenues - Third Parties"/>
    <m/>
    <s v="Project Management Fee"/>
    <n v="2026"/>
    <n v="5"/>
    <s v="USD"/>
    <n v="310.82"/>
    <n v="1"/>
    <n v="310.82"/>
    <x v="2"/>
    <m/>
    <m/>
    <m/>
    <m/>
    <m/>
    <m/>
    <m/>
    <m/>
    <m/>
    <m/>
  </r>
  <r>
    <s v="MERCK"/>
    <s v="MK-8591A-02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482-011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6482-01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6482-01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6482-01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B21 (Local)"/>
    <s v="Merck Sharp and Dohme LLC"/>
    <s v="Chile"/>
    <x v="0"/>
    <n v="40700"/>
    <s v="Revenues - Third Parties"/>
    <m/>
    <s v="Project Management Fee"/>
    <n v="2026"/>
    <n v="5"/>
    <s v="USD"/>
    <n v="310.82"/>
    <n v="1"/>
    <n v="310.82"/>
    <x v="2"/>
    <m/>
    <m/>
    <m/>
    <m/>
    <m/>
    <m/>
    <m/>
    <m/>
    <m/>
    <m/>
  </r>
  <r>
    <s v="MERCK"/>
    <s v="MK-3475-B2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902-015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7902-015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6482-012 (Local)"/>
    <s v="Merck Sharp and Dohme LLC"/>
    <s v="Chile"/>
    <x v="1"/>
    <n v="40700"/>
    <s v="Revenues - Third Parties"/>
    <m/>
    <s v="Storage of Returns (per Pallet)"/>
    <n v="2026"/>
    <n v="5"/>
    <s v="USD"/>
    <n v="382.52"/>
    <n v="1"/>
    <n v="382.52"/>
    <x v="2"/>
    <m/>
    <m/>
    <m/>
    <m/>
    <m/>
    <m/>
    <m/>
    <m/>
    <m/>
    <m/>
  </r>
  <r>
    <s v="MERCK"/>
    <s v="MK-7339-012 (Local)"/>
    <s v="Merck Sharp and Dohme LLC"/>
    <s v="Chile"/>
    <x v="3"/>
    <n v="40700"/>
    <s v="Revenues - Third Parties"/>
    <m/>
    <s v="Reconciliation of Returns (per Hour)"/>
    <n v="2026"/>
    <n v="5"/>
    <s v="USD"/>
    <n v="108.16"/>
    <n v="1"/>
    <n v="108.16"/>
    <x v="2"/>
    <m/>
    <m/>
    <m/>
    <m/>
    <m/>
    <m/>
    <m/>
    <m/>
    <m/>
    <m/>
  </r>
  <r>
    <s v="MERCK"/>
    <s v="MK-7339-012 (Local)"/>
    <s v="Merck Sharp and Dohme LLC"/>
    <s v="Chile"/>
    <x v="3"/>
    <n v="40700"/>
    <s v="Revenues - Third Parties"/>
    <m/>
    <s v="Returns Receipt (per Receipt)"/>
    <n v="2026"/>
    <n v="5"/>
    <s v="USD"/>
    <n v="270.39999999999998"/>
    <n v="1"/>
    <n v="270.39999999999998"/>
    <x v="2"/>
    <m/>
    <m/>
    <m/>
    <m/>
    <m/>
    <m/>
    <m/>
    <m/>
    <m/>
    <m/>
  </r>
  <r>
    <s v="MERCK"/>
    <s v="MK-7339-012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684A-003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7684A-00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7684A-00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7684A-003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902-014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684A-00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B49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8591A-03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140-003 (Local)"/>
    <s v="Merck Sharp and Dohme LLC"/>
    <s v="Chile"/>
    <x v="0"/>
    <n v="40700"/>
    <s v="Revenues - Third Parties"/>
    <m/>
    <s v="Expedite Direct to Site Fee"/>
    <n v="2026"/>
    <n v="5"/>
    <s v="USD"/>
    <n v="258.7"/>
    <n v="1"/>
    <n v="258.7"/>
    <x v="2"/>
    <m/>
    <m/>
    <m/>
    <m/>
    <m/>
    <m/>
    <m/>
    <m/>
    <m/>
    <m/>
  </r>
  <r>
    <s v="MERCK"/>
    <s v="MK-2140-003 (Local)"/>
    <s v="Merck Sharp and Dohme LLC"/>
    <s v="Chile"/>
    <x v="0"/>
    <n v="40700"/>
    <s v="Revenues - Third Parties"/>
    <m/>
    <s v="Insulated shipper - Credo S4 - 12L (Leasing)"/>
    <n v="2026"/>
    <n v="5"/>
    <s v="USD"/>
    <n v="170.24"/>
    <n v="1"/>
    <n v="170.24"/>
    <x v="2"/>
    <n v="1"/>
    <m/>
    <m/>
    <m/>
    <m/>
    <m/>
    <m/>
    <m/>
    <m/>
    <m/>
  </r>
  <r>
    <s v="MERCK"/>
    <s v="MK-2140-003 (Local)"/>
    <s v="Merck Sharp and Dohme LLC"/>
    <s v="Chile"/>
    <x v="0"/>
    <n v="40700"/>
    <s v="Revenues - Third Parties"/>
    <m/>
    <s v="Pick and Pack (Refrigerated)"/>
    <n v="2026"/>
    <n v="5"/>
    <s v="USD"/>
    <n v="150.65"/>
    <n v="1"/>
    <n v="150.65"/>
    <x v="2"/>
    <m/>
    <m/>
    <m/>
    <m/>
    <m/>
    <m/>
    <m/>
    <m/>
    <m/>
    <m/>
  </r>
  <r>
    <s v="MERCK"/>
    <s v="MK-2140-00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2140-00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2140-00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084-001 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1084-001 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1084-001 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1084-001 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A-C18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3475A-C1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B96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3475-B96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482-022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6482-016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6482-016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6482-016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6482-016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-15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684A-006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684A-007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7684A-007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4280A-00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140-006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2140-006 (Local)"/>
    <s v="Merck Sharp and Dohme LLC"/>
    <s v="Chile"/>
    <x v="3"/>
    <n v="40700"/>
    <s v="Revenues - Third Parties"/>
    <m/>
    <s v="Reconciliation of Returns (per Hour)"/>
    <n v="2026"/>
    <n v="5"/>
    <s v="USD"/>
    <n v="162.24"/>
    <n v="1"/>
    <n v="162.24"/>
    <x v="2"/>
    <m/>
    <m/>
    <m/>
    <m/>
    <m/>
    <m/>
    <m/>
    <m/>
    <m/>
    <m/>
  </r>
  <r>
    <s v="MERCK"/>
    <s v="MK-2140-006 (Local)"/>
    <s v="Merck Sharp and Dohme LLC"/>
    <s v="Chile"/>
    <x v="3"/>
    <n v="40700"/>
    <s v="Revenues - Third Parties"/>
    <m/>
    <s v="Returns Receipt (per Receipt)"/>
    <n v="2026"/>
    <n v="5"/>
    <s v="USD"/>
    <n v="405.6"/>
    <n v="1"/>
    <n v="405.6"/>
    <x v="2"/>
    <m/>
    <m/>
    <m/>
    <m/>
    <m/>
    <m/>
    <m/>
    <m/>
    <m/>
    <m/>
  </r>
  <r>
    <s v="MERCK"/>
    <s v="MK-2140-006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026-008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1026-008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1026-00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6A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A-D7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684A-01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4A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D46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3475-D46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4B (Local)"/>
    <s v="Merck Sharp and Dohme LLC"/>
    <s v="Chile"/>
    <x v="3"/>
    <n v="40700"/>
    <s v="Revenues - Third Parties"/>
    <m/>
    <s v="Reconciliation of Returns (per Hour)"/>
    <n v="2026"/>
    <n v="5"/>
    <s v="USD"/>
    <n v="162.24"/>
    <n v="1"/>
    <n v="162.24"/>
    <x v="2"/>
    <m/>
    <m/>
    <m/>
    <m/>
    <m/>
    <m/>
    <m/>
    <m/>
    <m/>
    <m/>
  </r>
  <r>
    <s v="MERCK"/>
    <s v="MK-3475-04B (Local)"/>
    <s v="Merck Sharp and Dohme LLC"/>
    <s v="Chile"/>
    <x v="3"/>
    <n v="40700"/>
    <s v="Revenues - Third Parties"/>
    <m/>
    <s v="Returns Receipt (per Receipt)"/>
    <n v="2026"/>
    <n v="5"/>
    <s v="USD"/>
    <n v="405.6"/>
    <n v="1"/>
    <n v="405.6"/>
    <x v="2"/>
    <m/>
    <m/>
    <m/>
    <m/>
    <m/>
    <m/>
    <m/>
    <m/>
    <m/>
    <m/>
  </r>
  <r>
    <s v="MERCK"/>
    <s v="MK-3475-04B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8591A-053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8591A-05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8591A-05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8591A-05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992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3B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026-01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1026-01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1026-01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2B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6B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3A (Local)"/>
    <s v="Merck Sharp and Dohme LLC"/>
    <s v="Chile"/>
    <x v="3"/>
    <n v="40700"/>
    <s v="Revenues - Third Parties"/>
    <m/>
    <s v="Reconciliation of Returns (per Hour)"/>
    <n v="2026"/>
    <n v="5"/>
    <s v="USD"/>
    <n v="162.24"/>
    <n v="1"/>
    <n v="162.24"/>
    <x v="2"/>
    <m/>
    <m/>
    <m/>
    <m/>
    <m/>
    <m/>
    <m/>
    <m/>
    <m/>
    <m/>
  </r>
  <r>
    <s v="MERCK"/>
    <s v="MK-3475-03A (Local)"/>
    <s v="Merck Sharp and Dohme LLC"/>
    <s v="Chile"/>
    <x v="3"/>
    <n v="40700"/>
    <s v="Revenues - Third Parties"/>
    <m/>
    <s v="Returns Receipt (per Receipt)"/>
    <n v="2026"/>
    <n v="5"/>
    <s v="USD"/>
    <n v="405.6"/>
    <n v="1"/>
    <n v="405.6"/>
    <x v="2"/>
    <m/>
    <m/>
    <m/>
    <m/>
    <m/>
    <m/>
    <m/>
    <m/>
    <m/>
    <m/>
  </r>
  <r>
    <s v="MERCK"/>
    <s v="MK-3475-03A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-C9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026-010 (Local)"/>
    <s v="Merck Sharp and Dohme LLC"/>
    <s v="Chile"/>
    <x v="2"/>
    <n v="40700"/>
    <s v="Revenues - Third Parties"/>
    <m/>
    <s v="Freight - Returns"/>
    <n v="2026"/>
    <n v="5"/>
    <s v="USD"/>
    <n v="250.54"/>
    <n v="1"/>
    <n v="250.54"/>
    <x v="2"/>
    <n v="1"/>
    <m/>
    <m/>
    <m/>
    <m/>
    <m/>
    <m/>
    <m/>
    <m/>
    <m/>
  </r>
  <r>
    <s v="MERCK"/>
    <s v="MK-1026-01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8591A-052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8591A-052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8591A-052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0616-01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024-013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6024-01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6024-01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6024-01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0616-015 (Local)"/>
    <s v="Merck Sharp and Dohme LLC"/>
    <s v="Chile"/>
    <x v="2"/>
    <n v="40700"/>
    <s v="Revenues - Third Parties"/>
    <m/>
    <s v="Freight - Returns"/>
    <n v="2026"/>
    <n v="5"/>
    <s v="USD"/>
    <n v="395.72"/>
    <n v="1"/>
    <n v="395.72"/>
    <x v="2"/>
    <n v="1"/>
    <m/>
    <m/>
    <m/>
    <m/>
    <m/>
    <m/>
    <m/>
    <m/>
    <m/>
  </r>
  <r>
    <s v="MERCK"/>
    <s v="MK-0616-015 (Local)"/>
    <s v="Merck Sharp and Dohme LLC"/>
    <s v="Chile"/>
    <x v="3"/>
    <n v="40700"/>
    <s v="Revenues - Third Parties"/>
    <m/>
    <s v="Reconciliation of Returns (per Hour)"/>
    <n v="2026"/>
    <n v="5"/>
    <s v="USD"/>
    <n v="108.16"/>
    <n v="1"/>
    <n v="108.16"/>
    <x v="2"/>
    <m/>
    <m/>
    <m/>
    <m/>
    <m/>
    <m/>
    <m/>
    <m/>
    <m/>
    <m/>
  </r>
  <r>
    <s v="MERCK"/>
    <s v="MK-0616-015 (Local)"/>
    <s v="Merck Sharp and Dohme LLC"/>
    <s v="Chile"/>
    <x v="3"/>
    <n v="40700"/>
    <s v="Revenues - Third Parties"/>
    <m/>
    <s v="Returns Receipt (per Receipt)"/>
    <n v="2026"/>
    <n v="5"/>
    <s v="USD"/>
    <n v="270.39999999999998"/>
    <n v="1"/>
    <n v="270.39999999999998"/>
    <x v="2"/>
    <m/>
    <m/>
    <m/>
    <m/>
    <m/>
    <m/>
    <m/>
    <m/>
    <m/>
    <m/>
  </r>
  <r>
    <s v="MERCK"/>
    <s v="MK-0616-01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4 (Local)"/>
    <s v="Merck Sharp and Dohme LLC"/>
    <s v="Chile"/>
    <x v="2"/>
    <n v="40700"/>
    <s v="Revenues - Third Parties"/>
    <m/>
    <s v="Freight - Returns"/>
    <n v="2026"/>
    <n v="5"/>
    <s v="USD"/>
    <n v="270.45"/>
    <n v="1"/>
    <n v="270.45"/>
    <x v="2"/>
    <n v="1"/>
    <m/>
    <m/>
    <m/>
    <m/>
    <m/>
    <m/>
    <m/>
    <m/>
    <m/>
  </r>
  <r>
    <s v="MERCK"/>
    <s v="V940-00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2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V940-002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V940-002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V940-002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04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2870-00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A-F1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5 (Local)"/>
    <s v="Merck Sharp and Dohme LLC"/>
    <s v="Chile"/>
    <x v="3"/>
    <n v="40700"/>
    <s v="Revenues - Third Parties"/>
    <m/>
    <s v="Reconciliation of Returns (per Hour)"/>
    <n v="2026"/>
    <n v="5"/>
    <s v="USD"/>
    <n v="162.24"/>
    <n v="1"/>
    <n v="162.24"/>
    <x v="2"/>
    <m/>
    <m/>
    <m/>
    <m/>
    <m/>
    <m/>
    <m/>
    <m/>
    <m/>
    <m/>
  </r>
  <r>
    <s v="MERCK"/>
    <s v="V940-005 (Local)"/>
    <s v="Merck Sharp and Dohme LLC"/>
    <s v="Chile"/>
    <x v="3"/>
    <n v="40700"/>
    <s v="Revenues - Third Parties"/>
    <m/>
    <s v="Returns Receipt (per Receipt)"/>
    <n v="2026"/>
    <n v="5"/>
    <s v="USD"/>
    <n v="405.6"/>
    <n v="1"/>
    <n v="405.6"/>
    <x v="2"/>
    <m/>
    <m/>
    <m/>
    <m/>
    <m/>
    <m/>
    <m/>
    <m/>
    <m/>
    <m/>
  </r>
  <r>
    <s v="MERCK"/>
    <s v="V940-00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194-00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240-001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7240-00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7240-00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7240-00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5684-003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5684-00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5684-00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5684-00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05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2870-005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2870-00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5684-004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5684-004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5684-00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10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2870-010 (Local)"/>
    <s v="Merck Sharp and Dohme LLC"/>
    <s v="Chile"/>
    <x v="3"/>
    <n v="40700"/>
    <s v="Revenues - Third Parties"/>
    <m/>
    <s v="Reconciliation of Returns (per Hour)"/>
    <n v="2026"/>
    <n v="5"/>
    <s v="USD"/>
    <n v="162.24"/>
    <n v="1"/>
    <n v="162.24"/>
    <x v="2"/>
    <m/>
    <m/>
    <m/>
    <m/>
    <m/>
    <m/>
    <m/>
    <m/>
    <m/>
    <m/>
  </r>
  <r>
    <s v="MERCK"/>
    <s v="MK-2870-010 (Local)"/>
    <s v="Merck Sharp and Dohme LLC"/>
    <s v="Chile"/>
    <x v="3"/>
    <n v="40700"/>
    <s v="Revenues - Third Parties"/>
    <m/>
    <s v="Returns Receipt (per Receipt)"/>
    <n v="2026"/>
    <n v="5"/>
    <s v="USD"/>
    <n v="405.6"/>
    <n v="1"/>
    <n v="405.6"/>
    <x v="2"/>
    <m/>
    <m/>
    <m/>
    <m/>
    <m/>
    <m/>
    <m/>
    <m/>
    <m/>
    <m/>
  </r>
  <r>
    <s v="MERCK"/>
    <s v="MK-2870-01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200-002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07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2870-00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19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8591A-054 (Local)"/>
    <s v="Merck Sharp and Dohme LLC"/>
    <s v="Chile"/>
    <x v="0"/>
    <n v="40700"/>
    <s v="Revenues - Third Parties"/>
    <m/>
    <s v="Expedite Direct to Site Fee"/>
    <n v="2026"/>
    <n v="5"/>
    <s v="USD"/>
    <n v="258.7"/>
    <n v="1"/>
    <n v="258.7"/>
    <x v="2"/>
    <m/>
    <m/>
    <m/>
    <m/>
    <m/>
    <m/>
    <m/>
    <m/>
    <m/>
    <m/>
  </r>
  <r>
    <s v="MERCK"/>
    <s v="MK-8591A-054 (Local)"/>
    <s v="Merck Sharp and Dohme LLC"/>
    <s v="Chile"/>
    <x v="2"/>
    <n v="40700"/>
    <s v="Revenues - Third Parties"/>
    <m/>
    <s v="Freight - Returns"/>
    <n v="2026"/>
    <n v="5"/>
    <s v="USD"/>
    <n v="299.61"/>
    <n v="1"/>
    <n v="299.61"/>
    <x v="2"/>
    <n v="1"/>
    <m/>
    <m/>
    <m/>
    <m/>
    <m/>
    <m/>
    <m/>
    <m/>
    <m/>
  </r>
  <r>
    <s v="MERCK"/>
    <s v="MK-8591A-054 (Local)"/>
    <s v="Merck Sharp and Dohme LLC"/>
    <s v="Chile"/>
    <x v="0"/>
    <n v="40700"/>
    <s v="Revenues - Third Parties"/>
    <m/>
    <s v="Insulated shipper - Credo S4 - 12L (Leasing)"/>
    <n v="2026"/>
    <n v="5"/>
    <s v="USD"/>
    <n v="170.24"/>
    <n v="1"/>
    <n v="170.24"/>
    <x v="2"/>
    <n v="1"/>
    <m/>
    <m/>
    <m/>
    <m/>
    <m/>
    <m/>
    <m/>
    <m/>
    <m/>
  </r>
  <r>
    <s v="MERCK"/>
    <s v="MK-8591A-054 (Local)"/>
    <s v="Merck Sharp and Dohme LLC"/>
    <s v="Chile"/>
    <x v="0"/>
    <n v="40700"/>
    <s v="Revenues - Third Parties"/>
    <m/>
    <s v="Pick and Pack (Refrigerated)"/>
    <n v="2026"/>
    <n v="5"/>
    <s v="USD"/>
    <n v="150.65"/>
    <n v="1"/>
    <n v="150.65"/>
    <x v="2"/>
    <m/>
    <m/>
    <m/>
    <m/>
    <m/>
    <m/>
    <m/>
    <m/>
    <m/>
    <m/>
  </r>
  <r>
    <s v="MERCK"/>
    <s v="MK-8591A-05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5684-01A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5684-01A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6C (Local)"/>
    <s v="Merck Sharp and Dohme LLC"/>
    <s v="Chile"/>
    <x v="3"/>
    <n v="40700"/>
    <s v="Revenues - Third Parties"/>
    <m/>
    <s v="Reconciliation of Returns (per Hour)"/>
    <n v="2026"/>
    <n v="5"/>
    <s v="USD"/>
    <n v="108.16"/>
    <n v="1"/>
    <n v="108.16"/>
    <x v="2"/>
    <m/>
    <m/>
    <m/>
    <m/>
    <m/>
    <m/>
    <m/>
    <m/>
    <m/>
    <m/>
  </r>
  <r>
    <s v="MERCK"/>
    <s v="MK-3475-06C (Local)"/>
    <s v="Merck Sharp and Dohme LLC"/>
    <s v="Chile"/>
    <x v="3"/>
    <n v="40700"/>
    <s v="Revenues - Third Parties"/>
    <m/>
    <s v="Returns Receipt (per Receipt)"/>
    <n v="2026"/>
    <n v="5"/>
    <s v="USD"/>
    <n v="270.39999999999998"/>
    <n v="1"/>
    <n v="270.39999999999998"/>
    <x v="2"/>
    <m/>
    <m/>
    <m/>
    <m/>
    <m/>
    <m/>
    <m/>
    <m/>
    <m/>
    <m/>
  </r>
  <r>
    <s v="MERCK"/>
    <s v="MK-3475-06C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15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2870-01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084-00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20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2870-02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23 (Local)"/>
    <s v="Merck Sharp and Dohme LLC"/>
    <s v="Chile"/>
    <x v="2"/>
    <n v="40700"/>
    <s v="Revenues - Third Parties"/>
    <m/>
    <s v="Freight - Returns"/>
    <n v="2026"/>
    <n v="5"/>
    <s v="USD"/>
    <n v="270.45"/>
    <n v="1"/>
    <n v="270.45"/>
    <x v="2"/>
    <n v="1"/>
    <m/>
    <m/>
    <m/>
    <m/>
    <m/>
    <m/>
    <m/>
    <m/>
    <m/>
  </r>
  <r>
    <s v="MERCK"/>
    <s v="MK-2870-02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2870-02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2870-02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9999-02A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9999-02A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9999-02A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9999-02A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0616-019 (Local)"/>
    <s v="Merck Sharp and Dohme LLC"/>
    <s v="Chile"/>
    <x v="2"/>
    <n v="40700"/>
    <s v="Revenues - Third Parties"/>
    <m/>
    <s v="Freight - Returns"/>
    <n v="2026"/>
    <n v="5"/>
    <s v="USD"/>
    <n v="197.86"/>
    <n v="1"/>
    <n v="197.86"/>
    <x v="2"/>
    <n v="1"/>
    <m/>
    <m/>
    <m/>
    <m/>
    <m/>
    <m/>
    <m/>
    <m/>
    <m/>
  </r>
  <r>
    <s v="MERCK"/>
    <s v="MK-0616-019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0616-019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0616-019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6D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3475-06D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06D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06D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240-008 (Local)"/>
    <s v="Merck Sharp and Dohme LLC"/>
    <s v="Chile"/>
    <x v="2"/>
    <n v="40700"/>
    <s v="Revenues - Third Parties"/>
    <m/>
    <s v="Freight - Returns"/>
    <n v="2026"/>
    <n v="5"/>
    <s v="USD"/>
    <n v="197.86"/>
    <n v="1"/>
    <n v="197.86"/>
    <x v="2"/>
    <n v="1"/>
    <m/>
    <m/>
    <m/>
    <m/>
    <m/>
    <m/>
    <m/>
    <m/>
    <m/>
  </r>
  <r>
    <s v="MERCK"/>
    <s v="MK-7240-00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543-007 (Local)"/>
    <s v="Merck Sharp and Dohme LLC"/>
    <s v="Chile"/>
    <x v="2"/>
    <n v="40700"/>
    <s v="Revenues - Third Parties"/>
    <m/>
    <s v="Freight - Returns"/>
    <n v="2026"/>
    <n v="5"/>
    <s v="USD"/>
    <n v="323.13"/>
    <n v="1"/>
    <n v="323.13"/>
    <x v="2"/>
    <n v="1"/>
    <m/>
    <m/>
    <m/>
    <m/>
    <m/>
    <m/>
    <m/>
    <m/>
    <m/>
  </r>
  <r>
    <s v="MERCK"/>
    <s v="MK-3543-007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543-007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543-00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482-029 Local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9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A-F6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140-010 (Local)"/>
    <s v="Merck Sharp and Dohme LLC"/>
    <s v="Chile"/>
    <x v="2"/>
    <n v="40700"/>
    <s v="Revenues - Third Parties"/>
    <m/>
    <s v="Freight - Returns"/>
    <n v="2026"/>
    <n v="5"/>
    <s v="USD"/>
    <n v="197.86"/>
    <n v="1"/>
    <n v="197.86"/>
    <x v="2"/>
    <n v="1"/>
    <m/>
    <m/>
    <m/>
    <m/>
    <m/>
    <m/>
    <m/>
    <m/>
    <m/>
  </r>
  <r>
    <s v="MERCK"/>
    <s v="MK-2140-01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11 (Local)"/>
    <s v="Merck Sharp and Dohme LLC"/>
    <s v="Chile"/>
    <x v="2"/>
    <n v="40700"/>
    <s v="Revenues - Third Parties"/>
    <m/>
    <s v="Freight - Returns"/>
    <n v="2026"/>
    <n v="5"/>
    <s v="USD"/>
    <n v="400.39"/>
    <n v="1"/>
    <n v="400.39"/>
    <x v="2"/>
    <n v="1"/>
    <m/>
    <m/>
    <m/>
    <m/>
    <m/>
    <m/>
    <m/>
    <m/>
    <m/>
  </r>
  <r>
    <s v="MERCK"/>
    <s v="MK-2870-01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2870-01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2870-01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120-002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0472-001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0472-00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1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33 (Local)"/>
    <s v="Merck Sharp and Dohme LLC"/>
    <s v="Chile"/>
    <x v="3"/>
    <n v="40700"/>
    <s v="Revenues - Third Parties"/>
    <m/>
    <s v="Returns Receipt (per Receipt)"/>
    <n v="2026"/>
    <n v="5"/>
    <s v="USD"/>
    <n v="540.79999999999995"/>
    <n v="1"/>
    <n v="540.79999999999995"/>
    <x v="2"/>
    <m/>
    <m/>
    <m/>
    <m/>
    <m/>
    <m/>
    <m/>
    <m/>
    <m/>
    <m/>
  </r>
  <r>
    <s v="MERCK"/>
    <s v="MK-5909-005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5909-005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5909-005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5909-00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1H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01H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01E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3475-01E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01E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01E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400-01A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1G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Medication Purchase A (Per Unit)"/>
    <n v="2026"/>
    <n v="5"/>
    <s v="USD"/>
    <n v="-5125.9444800000001"/>
    <n v="1"/>
    <n v="-5125.9444800000001"/>
    <x v="2"/>
    <n v="1"/>
    <m/>
    <m/>
    <m/>
    <m/>
    <m/>
    <m/>
    <m/>
    <m/>
    <m/>
  </r>
  <r>
    <s v="OTH CUST"/>
    <s v="D081SC00001 (comparator)"/>
    <s v="Fortrea"/>
    <s v="Chile"/>
    <x v="4"/>
    <n v="40700"/>
    <s v="Revenues - Third Parties"/>
    <m/>
    <s v="Medication Purchase B (Per Unit)"/>
    <n v="2026"/>
    <n v="5"/>
    <s v="USD"/>
    <n v="-105833.2"/>
    <n v="1"/>
    <n v="-105833.2"/>
    <x v="2"/>
    <n v="1"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Medication Purchase C (Per Unit)"/>
    <n v="2026"/>
    <n v="5"/>
    <s v="USD"/>
    <n v="58734.928500000002"/>
    <n v="1"/>
    <n v="58734.928500000002"/>
    <x v="2"/>
    <n v="1"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Medication Purchase B (Per Unit)"/>
    <n v="2026"/>
    <n v="5"/>
    <s v="USD"/>
    <n v="377.42664000000002"/>
    <n v="1"/>
    <n v="377.42664000000002"/>
    <x v="2"/>
    <n v="1"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Procurement Fee A (Per Unit)"/>
    <n v="2026"/>
    <n v="5"/>
    <s v="USD"/>
    <n v="3591.4410084000001"/>
    <n v="1"/>
    <n v="3591.4410084000001"/>
    <x v="2"/>
    <m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Procurement Fee B (Per Unit)"/>
    <n v="2026"/>
    <n v="5"/>
    <s v="USD"/>
    <n v="555"/>
    <n v="1"/>
    <n v="555"/>
    <x v="2"/>
    <m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Medication Purchase A (Per Unit)"/>
    <n v="2026"/>
    <n v="5"/>
    <s v="USD"/>
    <n v="120459.69528000001"/>
    <n v="1"/>
    <n v="120459.69528000001"/>
    <x v="2"/>
    <n v="1"/>
    <m/>
    <m/>
    <m/>
    <m/>
    <m/>
    <m/>
    <m/>
    <m/>
    <m/>
  </r>
  <r>
    <s v="OTH CUST"/>
    <s v="Others"/>
    <s v="Others"/>
    <s v="Chile"/>
    <x v="7"/>
    <n v="40700"/>
    <s v="Revenues - Third Parties"/>
    <m/>
    <s v="Cost of duties"/>
    <n v="2026"/>
    <n v="5"/>
    <s v="USD"/>
    <n v="-4368.7313400000003"/>
    <n v="1"/>
    <n v="-4368.7313400000003"/>
    <x v="2"/>
    <m/>
    <m/>
    <m/>
    <m/>
    <m/>
    <m/>
    <m/>
    <m/>
    <m/>
    <m/>
  </r>
  <r>
    <s v="OTH CUST"/>
    <s v="Others"/>
    <s v="Others"/>
    <s v="Chile"/>
    <x v="2"/>
    <n v="40700"/>
    <s v="Revenues - Third Parties"/>
    <m/>
    <s v="Ajuste 606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0"/>
    <n v="40700"/>
    <s v="Revenues - Third Parties"/>
    <m/>
    <s v="Provision rebate Accrual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2"/>
    <n v="40700"/>
    <s v="Revenues - Third Parties"/>
    <m/>
    <s v="Provision rebate Accrual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1"/>
    <n v="40700"/>
    <s v="Revenues - Third Parties"/>
    <m/>
    <s v="Provision rebate Accrual"/>
    <n v="2026"/>
    <n v="5"/>
    <s v="USD"/>
    <n v="0"/>
    <n v="1"/>
    <n v="0"/>
    <x v="2"/>
    <s v="Not Applicable"/>
    <m/>
    <m/>
    <m/>
    <m/>
    <m/>
    <m/>
    <m/>
    <m/>
    <m/>
  </r>
  <r>
    <s v="DEFERRED"/>
    <s v="Others"/>
    <s v="Deferred Revenue"/>
    <s v="Chile"/>
    <x v="4"/>
    <n v="40700"/>
    <s v="Revenues - Third Parties"/>
    <m/>
    <s v="Adjustment due to services rendered between 16/12 - 31/12"/>
    <n v="2026"/>
    <n v="5"/>
    <s v="USD"/>
    <n v="0"/>
    <n v="1"/>
    <n v="0"/>
    <x v="2"/>
    <s v="Not Applicable"/>
    <m/>
    <m/>
    <m/>
    <m/>
    <m/>
    <m/>
    <m/>
    <m/>
    <m/>
  </r>
  <r>
    <s v="DEFERRED"/>
    <s v="Others"/>
    <s v="Deferred Revenue"/>
    <s v="Chile"/>
    <x v="2"/>
    <n v="40700"/>
    <s v="Revenues - Third Parties"/>
    <m/>
    <s v="Adjustment due to services rendered between 16/12 - 31/12"/>
    <n v="2026"/>
    <n v="5"/>
    <s v="USD"/>
    <n v="-43714.199273020669"/>
    <n v="1"/>
    <n v="-43714.199273020669"/>
    <x v="2"/>
    <s v="Not Applicable"/>
    <m/>
    <m/>
    <m/>
    <m/>
    <m/>
    <m/>
    <m/>
    <m/>
    <m/>
  </r>
  <r>
    <s v="DEFERRED"/>
    <s v="Others"/>
    <s v="Deferred Revenue"/>
    <s v="Chile"/>
    <x v="0"/>
    <n v="40700"/>
    <s v="Revenues - Third Parties"/>
    <m/>
    <s v="Adjustment due to services rendered between 16/12 - 31/12"/>
    <n v="2026"/>
    <n v="5"/>
    <s v="USD"/>
    <n v="-77792.488687999983"/>
    <n v="1"/>
    <n v="-77792.488687999983"/>
    <x v="2"/>
    <s v="Not Applicable"/>
    <m/>
    <m/>
    <m/>
    <m/>
    <m/>
    <m/>
    <m/>
    <m/>
    <m/>
  </r>
  <r>
    <s v="DEFERRED"/>
    <s v="Others"/>
    <s v="Deferred Revenue"/>
    <s v="Chile"/>
    <x v="2"/>
    <n v="40700"/>
    <s v="Revenues - Third Parties"/>
    <m/>
    <s v="Adjustment due to services rendered between 16/12 - 31/12"/>
    <n v="2026"/>
    <n v="5"/>
    <s v="USD"/>
    <n v="0"/>
    <n v="1"/>
    <n v="0"/>
    <x v="2"/>
    <s v="Not Applicable"/>
    <m/>
    <m/>
    <m/>
    <m/>
    <m/>
    <m/>
    <m/>
    <m/>
    <m/>
  </r>
  <r>
    <s v="DEFERRED"/>
    <s v="Others"/>
    <s v="Deferred Revenue"/>
    <s v="Chile"/>
    <x v="2"/>
    <n v="40700"/>
    <s v="Revenues - Third Parties"/>
    <m/>
    <s v="Estimated Revenue from 16/01 - 30/01"/>
    <n v="2026"/>
    <n v="5"/>
    <s v="USD"/>
    <n v="33445.225011580151"/>
    <n v="1"/>
    <n v="33445.225011580151"/>
    <x v="2"/>
    <s v="Not Applicable"/>
    <m/>
    <m/>
    <m/>
    <m/>
    <m/>
    <m/>
    <m/>
    <m/>
    <m/>
  </r>
  <r>
    <s v="DEFERRED"/>
    <s v="Others"/>
    <s v="Deferred Revenue"/>
    <s v="Chile"/>
    <x v="0"/>
    <n v="40700"/>
    <s v="Revenues - Third Parties"/>
    <m/>
    <s v="Estimated Revenue from 16/01 - 30/01"/>
    <n v="2026"/>
    <n v="5"/>
    <s v="USD"/>
    <n v="101715.29544807249"/>
    <n v="1"/>
    <n v="101715.29544807249"/>
    <x v="2"/>
    <s v="Not Applicable"/>
    <m/>
    <m/>
    <m/>
    <m/>
    <m/>
    <m/>
    <m/>
    <m/>
    <m/>
  </r>
  <r>
    <s v="DEFERRED"/>
    <s v="Others"/>
    <s v="Deferred Revenue"/>
    <s v="Chile"/>
    <x v="2"/>
    <n v="40700"/>
    <s v="Revenues - Third Parties"/>
    <m/>
    <s v="Estimated Revenue from 16/01 - 30/01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5"/>
    <n v="40700"/>
    <s v="Revenues - Third Parties"/>
    <m/>
    <s v="FX Translation"/>
    <n v="2026"/>
    <n v="5"/>
    <s v="USD"/>
    <n v="-1"/>
    <n v="1"/>
    <n v="-1"/>
    <x v="2"/>
    <s v="Not Applicable"/>
    <m/>
    <m/>
    <m/>
    <m/>
    <m/>
    <m/>
    <m/>
    <m/>
    <m/>
  </r>
  <r>
    <s v="OTH CUST"/>
    <s v="Others"/>
    <s v="Others"/>
    <s v="Chile"/>
    <x v="4"/>
    <n v="40700"/>
    <s v="Revenues - Third Parties"/>
    <m/>
    <s v="FX Translation"/>
    <n v="2026"/>
    <n v="5"/>
    <s v="USD"/>
    <n v="-14042.166828400001"/>
    <n v="1"/>
    <n v="-14042.166828400001"/>
    <x v="2"/>
    <s v="Not Applicable"/>
    <m/>
    <m/>
    <m/>
    <m/>
    <m/>
    <m/>
    <m/>
    <m/>
    <m/>
  </r>
  <r>
    <s v="OTH CUST"/>
    <s v="Others"/>
    <s v="Others"/>
    <s v="Chile"/>
    <x v="7"/>
    <n v="40700"/>
    <s v="Revenues - Third Parties"/>
    <m/>
    <s v="FX Translation"/>
    <n v="2026"/>
    <n v="5"/>
    <s v="USD"/>
    <n v="-296.85495999999694"/>
    <n v="1"/>
    <n v="-296.85495999999694"/>
    <x v="2"/>
    <s v="Not Applicable"/>
    <m/>
    <m/>
    <m/>
    <m/>
    <m/>
    <m/>
    <m/>
    <m/>
    <m/>
  </r>
  <r>
    <s v="OTH CUST"/>
    <s v="Others"/>
    <s v="Others"/>
    <s v="Chile"/>
    <x v="0"/>
    <n v="40700"/>
    <s v="Revenues - Third Parties"/>
    <m/>
    <s v="FX Translation"/>
    <n v="2026"/>
    <n v="5"/>
    <s v="USD"/>
    <n v="-2149.6521600725246"/>
    <n v="1"/>
    <n v="-2149.6521600725246"/>
    <x v="2"/>
    <s v="Not Applicable"/>
    <m/>
    <m/>
    <m/>
    <m/>
    <m/>
    <m/>
    <m/>
    <m/>
    <m/>
  </r>
  <r>
    <s v="OTH CUST"/>
    <s v="Others"/>
    <s v="Others"/>
    <s v="Chile"/>
    <x v="2"/>
    <n v="40700"/>
    <s v="Revenues - Third Parties"/>
    <m/>
    <s v="FX Translation"/>
    <n v="2026"/>
    <n v="5"/>
    <s v="USD"/>
    <n v="-354.18303855948398"/>
    <n v="1"/>
    <n v="-354.18303855948398"/>
    <x v="2"/>
    <s v="Not Applicable"/>
    <m/>
    <m/>
    <m/>
    <m/>
    <m/>
    <m/>
    <m/>
    <m/>
    <m/>
  </r>
  <r>
    <s v="OTH CUST"/>
    <s v="Others"/>
    <s v="Others"/>
    <s v="Chile"/>
    <x v="6"/>
    <n v="40700"/>
    <s v="Revenues - Third Parties"/>
    <m/>
    <s v="FX Translation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3"/>
    <n v="40700"/>
    <s v="Revenues - Third Parties"/>
    <m/>
    <s v="FX Translation"/>
    <n v="2026"/>
    <n v="5"/>
    <s v="USD"/>
    <n v="-137.78757000000587"/>
    <n v="1"/>
    <n v="-137.78757000000587"/>
    <x v="2"/>
    <s v="Not Applicable"/>
    <m/>
    <m/>
    <m/>
    <m/>
    <m/>
    <m/>
    <m/>
    <m/>
    <m/>
  </r>
  <r>
    <s v="OTH CUST"/>
    <s v="Others"/>
    <s v="Others"/>
    <s v="Chile"/>
    <x v="5"/>
    <n v="40700"/>
    <s v="Revenues - Third Parties"/>
    <m/>
    <s v="FX Translation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1"/>
    <n v="40700"/>
    <s v="Revenues - Third Parties"/>
    <m/>
    <s v="FX Translation"/>
    <n v="2026"/>
    <n v="5"/>
    <s v="USD"/>
    <n v="-1492.4861999998102"/>
    <n v="1"/>
    <n v="-1492.4861999998102"/>
    <x v="2"/>
    <s v="Not Applicable"/>
    <m/>
    <m/>
    <m/>
    <m/>
    <m/>
    <m/>
    <m/>
    <m/>
    <m/>
  </r>
  <r>
    <s v="BAYER"/>
    <n v="20307"/>
    <s v="Bayer AG (No consolidate)"/>
    <s v="Mexico"/>
    <x v="1"/>
    <n v="40700"/>
    <s v="Revenues - Third Parties"/>
    <m/>
    <s v="Storage Samples (per Shelf)"/>
    <n v="2026"/>
    <n v="5"/>
    <s v="USD"/>
    <n v="201.26"/>
    <n v="1"/>
    <n v="201.26"/>
    <x v="3"/>
    <m/>
    <m/>
    <m/>
    <m/>
    <m/>
    <m/>
    <m/>
    <m/>
    <m/>
    <m/>
  </r>
  <r>
    <s v="BAYER"/>
    <s v="IMP21500"/>
    <s v="Bayer AG (No consolidate)"/>
    <s v="Mexico"/>
    <x v="0"/>
    <n v="40700"/>
    <s v="Revenues - Third Parties"/>
    <m/>
    <s v="Project Management Fee"/>
    <n v="2026"/>
    <n v="5"/>
    <s v="USD"/>
    <n v="385.40000000000003"/>
    <n v="1"/>
    <n v="385.40000000000003"/>
    <x v="3"/>
    <m/>
    <m/>
    <m/>
    <m/>
    <m/>
    <m/>
    <m/>
    <m/>
    <m/>
    <m/>
  </r>
  <r>
    <s v="BAYER"/>
    <s v="IMP21500"/>
    <s v="Bayer AG (No consolidate)"/>
    <s v="Mexico"/>
    <x v="1"/>
    <n v="40700"/>
    <s v="Revenues - Third Parties"/>
    <m/>
    <s v="Storage Samples (per Shelf)"/>
    <n v="2026"/>
    <n v="5"/>
    <s v="USD"/>
    <n v="201.26"/>
    <n v="1"/>
    <n v="201.26"/>
    <x v="3"/>
    <m/>
    <m/>
    <m/>
    <m/>
    <m/>
    <m/>
    <m/>
    <m/>
    <m/>
    <m/>
  </r>
  <r>
    <s v="BAYER"/>
    <s v="IMP22518"/>
    <s v="Bayer AG (No consolidate)"/>
    <s v="Mexico"/>
    <x v="1"/>
    <n v="40700"/>
    <s v="Revenues - Third Parties"/>
    <m/>
    <s v="Storage Samples (per Shelf)"/>
    <n v="2026"/>
    <n v="5"/>
    <s v="USD"/>
    <n v="201.26"/>
    <n v="1"/>
    <n v="201.26"/>
    <x v="3"/>
    <m/>
    <m/>
    <m/>
    <m/>
    <m/>
    <m/>
    <m/>
    <m/>
    <m/>
    <m/>
  </r>
  <r>
    <s v="BAYER"/>
    <s v="IMP22518"/>
    <s v="Bayer AG (No consolidate)"/>
    <s v="Mexico"/>
    <x v="3"/>
    <n v="40700"/>
    <s v="Revenues - Third Parties"/>
    <m/>
    <s v="Destruction (per Kg)"/>
    <n v="2026"/>
    <n v="5"/>
    <s v="USD"/>
    <n v="55.019999999999996"/>
    <n v="1"/>
    <n v="55.019999999999996"/>
    <x v="3"/>
    <n v="1"/>
    <m/>
    <m/>
    <m/>
    <m/>
    <m/>
    <m/>
    <m/>
    <m/>
    <m/>
  </r>
  <r>
    <s v="BAYER"/>
    <s v="IMP22518"/>
    <s v="Bayer AG (No consolidate)"/>
    <s v="Mexico"/>
    <x v="3"/>
    <n v="40700"/>
    <s v="Revenues - Third Parties"/>
    <m/>
    <s v="Destruction Setup Fee"/>
    <n v="2026"/>
    <n v="5"/>
    <s v="USD"/>
    <n v="384.22"/>
    <n v="1"/>
    <n v="384.22"/>
    <x v="3"/>
    <m/>
    <m/>
    <m/>
    <m/>
    <m/>
    <m/>
    <m/>
    <m/>
    <m/>
    <m/>
  </r>
  <r>
    <s v="BAYER"/>
    <s v="IMP22518"/>
    <s v="Bayer AG (No consolidate)"/>
    <s v="Mexico"/>
    <x v="0"/>
    <n v="40700"/>
    <s v="Revenues - Third Parties"/>
    <m/>
    <s v="Project Management Fee"/>
    <n v="2026"/>
    <n v="5"/>
    <s v="USD"/>
    <n v="469.15999999999997"/>
    <n v="1"/>
    <n v="469.15999999999997"/>
    <x v="3"/>
    <m/>
    <m/>
    <m/>
    <m/>
    <m/>
    <m/>
    <m/>
    <m/>
    <m/>
    <m/>
  </r>
  <r>
    <s v="BAYER"/>
    <s v="IMP22518"/>
    <s v="Bayer AG (No consolidate)"/>
    <s v="Mexico"/>
    <x v="1"/>
    <n v="40700"/>
    <s v="Revenues - Third Parties"/>
    <m/>
    <s v="Storage Ambient (per Shelf)"/>
    <n v="2026"/>
    <n v="5"/>
    <s v="USD"/>
    <n v="142.30000000000001"/>
    <n v="1"/>
    <n v="142.30000000000001"/>
    <x v="3"/>
    <m/>
    <m/>
    <m/>
    <m/>
    <m/>
    <m/>
    <m/>
    <m/>
    <m/>
    <m/>
  </r>
  <r>
    <s v="BAYER"/>
    <s v="IMP22518"/>
    <s v="Bayer AG (No consolidate)"/>
    <s v="Mexico"/>
    <x v="1"/>
    <n v="40700"/>
    <s v="Revenues - Third Parties"/>
    <m/>
    <s v="Storage of Labels Ambient (per Shelf)"/>
    <n v="2026"/>
    <n v="5"/>
    <s v="USD"/>
    <n v="71.150000000000006"/>
    <n v="1"/>
    <n v="71.150000000000006"/>
    <x v="3"/>
    <m/>
    <m/>
    <m/>
    <m/>
    <m/>
    <m/>
    <m/>
    <m/>
    <m/>
    <m/>
  </r>
  <r>
    <s v="ELI LILLY"/>
    <s v="Lilly Admin and one-time costs"/>
    <s v="Eli Lilly &amp; Co."/>
    <s v="Mexico"/>
    <x v="0"/>
    <n v="40700"/>
    <s v="Revenues - Third Parties"/>
    <m/>
    <s v="Administrative fee"/>
    <n v="2026"/>
    <n v="5"/>
    <s v="USD"/>
    <n v="12264.780999999999"/>
    <n v="1"/>
    <n v="12264.780999999999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Non-Drug Storage Ambient (per Pallet)"/>
    <n v="2026"/>
    <n v="5"/>
    <s v="USD"/>
    <n v="6878.1353999999992"/>
    <n v="1"/>
    <n v="6878.1353999999992"/>
    <x v="3"/>
    <m/>
    <m/>
    <m/>
    <m/>
    <m/>
    <m/>
    <m/>
    <m/>
    <m/>
    <m/>
  </r>
  <r>
    <s v="ELI LILLY"/>
    <s v="Lilly Admin and one-time costs"/>
    <s v="Eli Lilly &amp; Co."/>
    <s v="Mexico"/>
    <x v="0"/>
    <n v="40700"/>
    <s v="Revenues - Third Parties"/>
    <m/>
    <s v="Receipt fee Ancillaries (per Receipt_ID)"/>
    <n v="2026"/>
    <n v="5"/>
    <s v="USD"/>
    <n v="98.121200000000002"/>
    <n v="1"/>
    <n v="98.121200000000002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Ambient (per Shelf)"/>
    <n v="2026"/>
    <n v="5"/>
    <s v="USD"/>
    <n v="14258.282999999999"/>
    <n v="1"/>
    <n v="14258.282999999999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Controlled Drug - Ambient (per Shelf)"/>
    <n v="2026"/>
    <n v="5"/>
    <s v="USD"/>
    <n v="1011.5027999999999"/>
    <n v="1"/>
    <n v="1011.5027999999999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Frozen (per Shelf)"/>
    <n v="2026"/>
    <n v="5"/>
    <s v="USD"/>
    <n v="36067.929600000003"/>
    <n v="1"/>
    <n v="36067.929600000003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of Returns (per Shelf)"/>
    <n v="2026"/>
    <n v="5"/>
    <s v="USD"/>
    <n v="2872.1894000000002"/>
    <n v="1"/>
    <n v="2872.1894000000002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Refrigerated (per Shelf)"/>
    <n v="2026"/>
    <n v="5"/>
    <s v="USD"/>
    <n v="70402.592399999994"/>
    <n v="1"/>
    <n v="70402.592399999994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Ultra Frozen (per Shelf)"/>
    <n v="2026"/>
    <n v="5"/>
    <s v="USD"/>
    <n v="4142.4431999999997"/>
    <n v="1"/>
    <n v="4142.4431999999997"/>
    <x v="3"/>
    <m/>
    <m/>
    <m/>
    <m/>
    <m/>
    <m/>
    <m/>
    <m/>
    <m/>
    <m/>
  </r>
  <r>
    <s v="ELI LILLY"/>
    <s v="I3Y-MC-JPBL"/>
    <s v="Eli Lilly &amp; Co."/>
    <s v="Mexico"/>
    <x v="0"/>
    <n v="40700"/>
    <s v="Revenues - Third Parties"/>
    <m/>
    <s v="Ambient Shipment Low Protection"/>
    <n v="2026"/>
    <n v="5"/>
    <s v="USD"/>
    <n v="266.93459999999999"/>
    <n v="1"/>
    <n v="266.93459999999999"/>
    <x v="3"/>
    <m/>
    <m/>
    <m/>
    <m/>
    <m/>
    <m/>
    <m/>
    <m/>
    <m/>
    <m/>
  </r>
  <r>
    <s v="ELI LILLY"/>
    <s v="I3Y-MC-JPBL"/>
    <s v="Eli Lilly &amp; Co."/>
    <s v="Mexico"/>
    <x v="0"/>
    <n v="40700"/>
    <s v="Revenues - Third Parties"/>
    <m/>
    <s v="Carton Boxes (per Shipper)"/>
    <n v="2026"/>
    <n v="5"/>
    <s v="USD"/>
    <n v="97.92"/>
    <n v="1"/>
    <n v="97.92"/>
    <x v="3"/>
    <n v="1"/>
    <m/>
    <m/>
    <m/>
    <m/>
    <m/>
    <m/>
    <m/>
    <m/>
    <m/>
  </r>
  <r>
    <s v="ELI LILLY"/>
    <s v="I3Y-MC-JPBL"/>
    <s v="Eli Lilly &amp; Co."/>
    <s v="Mexico"/>
    <x v="3"/>
    <n v="40700"/>
    <s v="Revenues - Third Parties"/>
    <m/>
    <s v="Destruction (per Kg)"/>
    <n v="2026"/>
    <n v="5"/>
    <s v="USD"/>
    <n v="65.28"/>
    <n v="1"/>
    <n v="65.28"/>
    <x v="3"/>
    <n v="1"/>
    <m/>
    <m/>
    <m/>
    <m/>
    <m/>
    <m/>
    <m/>
    <m/>
    <m/>
  </r>
  <r>
    <s v="ELI LILLY"/>
    <s v="I3Y-MC-JPBL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3Y-MC-JPBL"/>
    <s v="Eli Lilly &amp; Co."/>
    <s v="Mexico"/>
    <x v="2"/>
    <n v="40700"/>
    <s v="Revenues - Third Parties"/>
    <m/>
    <s v="Freight - Shipments"/>
    <n v="2026"/>
    <n v="5"/>
    <s v="USD"/>
    <n v="2265.16"/>
    <n v="1"/>
    <n v="2265.16"/>
    <x v="3"/>
    <n v="1"/>
    <m/>
    <m/>
    <m/>
    <m/>
    <m/>
    <m/>
    <m/>
    <m/>
    <m/>
  </r>
  <r>
    <s v="ELI LILLY"/>
    <s v="I3Y-MC-JPBL"/>
    <s v="Eli Lilly &amp; Co."/>
    <s v="Mexico"/>
    <x v="0"/>
    <n v="40700"/>
    <s v="Revenues - Third Parties"/>
    <m/>
    <s v="Pick and Pack (Refrigerated)"/>
    <n v="2026"/>
    <n v="5"/>
    <s v="USD"/>
    <n v="187.32079999999999"/>
    <n v="1"/>
    <n v="187.32079999999999"/>
    <x v="3"/>
    <m/>
    <m/>
    <m/>
    <m/>
    <m/>
    <m/>
    <m/>
    <m/>
    <m/>
    <m/>
  </r>
  <r>
    <s v="ELI LILLY"/>
    <s v="I3Y-MC-JPBL"/>
    <s v="Eli Lilly &amp; Co."/>
    <s v="Mexico"/>
    <x v="0"/>
    <n v="40700"/>
    <s v="Revenues - Third Parties"/>
    <m/>
    <s v="Refurbishment (per Shipper)"/>
    <n v="2026"/>
    <n v="5"/>
    <s v="USD"/>
    <n v="107.0346"/>
    <n v="1"/>
    <n v="107.0346"/>
    <x v="3"/>
    <m/>
    <m/>
    <m/>
    <m/>
    <m/>
    <m/>
    <m/>
    <m/>
    <m/>
    <m/>
  </r>
  <r>
    <s v="ELI LILLY"/>
    <s v="I3Y-MC-JPBM"/>
    <s v="Eli Lilly &amp; Co."/>
    <s v="Mexico"/>
    <x v="0"/>
    <n v="40700"/>
    <s v="Revenues - Third Parties"/>
    <m/>
    <s v="Ambient Shipment High Protection"/>
    <n v="2026"/>
    <n v="5"/>
    <s v="USD"/>
    <n v="93.660399999999996"/>
    <n v="1"/>
    <n v="93.660399999999996"/>
    <x v="3"/>
    <m/>
    <m/>
    <m/>
    <m/>
    <m/>
    <m/>
    <m/>
    <m/>
    <m/>
    <m/>
  </r>
  <r>
    <s v="ELI LILLY"/>
    <s v="I3Y-MC-JPBM"/>
    <s v="Eli Lilly &amp; Co."/>
    <s v="Mexico"/>
    <x v="0"/>
    <n v="40700"/>
    <s v="Revenues - Third Parties"/>
    <m/>
    <s v="Carton Boxes (per Shipper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I3Y-MC-JPBM"/>
    <s v="Eli Lilly &amp; Co."/>
    <s v="Mexico"/>
    <x v="0"/>
    <n v="40700"/>
    <s v="Revenues - Third Parties"/>
    <m/>
    <s v="Refurbishment (per Shipper)"/>
    <n v="2026"/>
    <n v="5"/>
    <s v="USD"/>
    <n v="35.678200000000004"/>
    <n v="1"/>
    <n v="35.678200000000004"/>
    <x v="3"/>
    <m/>
    <m/>
    <m/>
    <m/>
    <m/>
    <m/>
    <m/>
    <m/>
    <m/>
    <m/>
  </r>
  <r>
    <s v="ELI LILLY"/>
    <s v="I4V-MC-JAHX"/>
    <s v="Eli Lilly &amp; Co."/>
    <s v="Mexico"/>
    <x v="0"/>
    <n v="40700"/>
    <s v="Revenues - Third Parties"/>
    <m/>
    <s v="Ambient Shipment High Protection"/>
    <n v="2026"/>
    <n v="5"/>
    <s v="USD"/>
    <n v="187.32079999999999"/>
    <n v="1"/>
    <n v="187.32079999999999"/>
    <x v="3"/>
    <m/>
    <m/>
    <m/>
    <m/>
    <m/>
    <m/>
    <m/>
    <m/>
    <m/>
    <m/>
  </r>
  <r>
    <s v="ELI LILLY"/>
    <s v="I4V-MC-JAHX"/>
    <s v="Eli Lilly &amp; Co."/>
    <s v="Mexico"/>
    <x v="0"/>
    <n v="40700"/>
    <s v="Revenues - Third Parties"/>
    <m/>
    <s v="Carton Boxes (per Shipper)"/>
    <n v="2026"/>
    <n v="5"/>
    <s v="USD"/>
    <n v="43.519999999999996"/>
    <n v="1"/>
    <n v="43.519999999999996"/>
    <x v="3"/>
    <n v="1"/>
    <m/>
    <m/>
    <m/>
    <m/>
    <m/>
    <m/>
    <m/>
    <m/>
    <m/>
  </r>
  <r>
    <s v="ELI LILLY"/>
    <s v="I4V-MC-JAHX"/>
    <s v="Eli Lilly &amp; Co."/>
    <s v="Mexico"/>
    <x v="3"/>
    <n v="40700"/>
    <s v="Revenues - Third Parties"/>
    <m/>
    <s v="Destruction (per Kg)"/>
    <n v="2026"/>
    <n v="5"/>
    <s v="USD"/>
    <n v="108.8"/>
    <n v="1"/>
    <n v="108.8"/>
    <x v="3"/>
    <n v="1"/>
    <m/>
    <m/>
    <m/>
    <m/>
    <m/>
    <m/>
    <m/>
    <m/>
    <m/>
  </r>
  <r>
    <s v="ELI LILLY"/>
    <s v="I4V-MC-JAHX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I4V-MC-JAHX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I4V-MC-JAHX"/>
    <s v="Eli Lilly &amp; Co."/>
    <s v="Mexico"/>
    <x v="2"/>
    <n v="40700"/>
    <s v="Revenues - Third Parties"/>
    <m/>
    <s v="Freight - Shipments"/>
    <n v="2026"/>
    <n v="5"/>
    <s v="USD"/>
    <n v="1906.6600000000003"/>
    <n v="1"/>
    <n v="1906.6600000000003"/>
    <x v="3"/>
    <n v="1"/>
    <m/>
    <m/>
    <m/>
    <m/>
    <m/>
    <m/>
    <m/>
    <m/>
    <m/>
  </r>
  <r>
    <s v="ELI LILLY"/>
    <s v="I4V-MC-JAHX"/>
    <s v="Eli Lilly &amp; Co."/>
    <s v="Mexico"/>
    <x v="0"/>
    <n v="40700"/>
    <s v="Revenues - Third Parties"/>
    <m/>
    <s v="Refurbishment (per Shipper)"/>
    <n v="2026"/>
    <n v="5"/>
    <s v="USD"/>
    <n v="71.356400000000008"/>
    <n v="1"/>
    <n v="71.356400000000008"/>
    <x v="3"/>
    <m/>
    <m/>
    <m/>
    <m/>
    <m/>
    <m/>
    <m/>
    <m/>
    <m/>
    <m/>
  </r>
  <r>
    <s v="ELI LILLY"/>
    <s v="I6T-MC-AMAP"/>
    <s v="Eli Lilly &amp; Co."/>
    <s v="Mexico"/>
    <x v="2"/>
    <n v="40700"/>
    <s v="Revenues - Third Parties"/>
    <m/>
    <s v="Freight - Shipments"/>
    <n v="2026"/>
    <n v="5"/>
    <s v="USD"/>
    <n v="1792.56"/>
    <n v="1"/>
    <n v="1792.56"/>
    <x v="3"/>
    <n v="1"/>
    <m/>
    <m/>
    <m/>
    <m/>
    <m/>
    <m/>
    <m/>
    <m/>
    <m/>
  </r>
  <r>
    <s v="ELI LILLY"/>
    <s v="I6T-MC-AMAP"/>
    <s v="Eli Lilly &amp; Co."/>
    <s v="Mexico"/>
    <x v="0"/>
    <n v="40700"/>
    <s v="Revenues - Third Parties"/>
    <m/>
    <s v="Carton Boxes (per Shipper)"/>
    <n v="2026"/>
    <n v="5"/>
    <s v="USD"/>
    <n v="43.519999999999996"/>
    <n v="1"/>
    <n v="43.519999999999996"/>
    <x v="3"/>
    <n v="1"/>
    <m/>
    <m/>
    <m/>
    <m/>
    <m/>
    <m/>
    <m/>
    <m/>
    <m/>
  </r>
  <r>
    <s v="ELI LILLY"/>
    <s v="I6T-MC-AMAP"/>
    <s v="Eli Lilly &amp; Co."/>
    <s v="Mexico"/>
    <x v="0"/>
    <n v="40700"/>
    <s v="Revenues - Third Parties"/>
    <m/>
    <s v="Pick and Pack (Refrigerated)"/>
    <n v="2026"/>
    <n v="5"/>
    <s v="USD"/>
    <n v="187.32079999999999"/>
    <n v="1"/>
    <n v="187.32079999999999"/>
    <x v="3"/>
    <m/>
    <m/>
    <m/>
    <m/>
    <m/>
    <m/>
    <m/>
    <m/>
    <m/>
    <m/>
  </r>
  <r>
    <s v="ELI LILLY"/>
    <s v="I6T-MC-AMAP"/>
    <s v="Eli Lilly &amp; Co."/>
    <s v="Mexico"/>
    <x v="0"/>
    <n v="40700"/>
    <s v="Revenues - Third Parties"/>
    <m/>
    <s v="Refurbishment (per Shipper)"/>
    <n v="2026"/>
    <n v="5"/>
    <s v="USD"/>
    <n v="71.356400000000008"/>
    <n v="1"/>
    <n v="71.356400000000008"/>
    <x v="3"/>
    <m/>
    <m/>
    <m/>
    <m/>
    <m/>
    <m/>
    <m/>
    <m/>
    <m/>
    <m/>
  </r>
  <r>
    <s v="ELI LILLY"/>
    <s v="I4V-MC-JAHU"/>
    <s v="Eli Lilly &amp; Co."/>
    <s v="Mexico"/>
    <x v="3"/>
    <n v="40700"/>
    <s v="Revenues - Third Parties"/>
    <m/>
    <s v="Destruction (per Kg)"/>
    <n v="2026"/>
    <n v="5"/>
    <s v="USD"/>
    <n v="65.28"/>
    <n v="1"/>
    <n v="65.28"/>
    <x v="3"/>
    <n v="1"/>
    <m/>
    <m/>
    <m/>
    <m/>
    <m/>
    <m/>
    <m/>
    <m/>
    <m/>
  </r>
  <r>
    <s v="ELI LILLY"/>
    <s v="I4V-MC-JAHU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I4V-MC-JAIP"/>
    <s v="Eli Lilly &amp; Co."/>
    <s v="Mexico"/>
    <x v="3"/>
    <n v="40700"/>
    <s v="Revenues - Third Parties"/>
    <m/>
    <s v="Destruction (per Kg)"/>
    <n v="2026"/>
    <n v="5"/>
    <s v="USD"/>
    <n v="239.36"/>
    <n v="1"/>
    <n v="239.36"/>
    <x v="3"/>
    <n v="1"/>
    <m/>
    <m/>
    <m/>
    <m/>
    <m/>
    <m/>
    <m/>
    <m/>
    <m/>
  </r>
  <r>
    <s v="ELI LILLY"/>
    <s v="I4V-MC-JAIP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I4V-MC-JAIP"/>
    <s v="Eli Lilly &amp; Co."/>
    <s v="Mexico"/>
    <x v="2"/>
    <n v="40700"/>
    <s v="Revenues - Third Parties"/>
    <m/>
    <s v="Freight - Returns"/>
    <n v="2026"/>
    <n v="5"/>
    <s v="USD"/>
    <n v="745.88000000000011"/>
    <n v="1"/>
    <n v="745.88000000000011"/>
    <x v="3"/>
    <n v="1"/>
    <m/>
    <m/>
    <m/>
    <m/>
    <m/>
    <m/>
    <m/>
    <m/>
    <m/>
  </r>
  <r>
    <s v="ELI LILLY"/>
    <s v="J2G-MC-JZJC"/>
    <s v="Eli Lilly &amp; Co."/>
    <s v="Mexico"/>
    <x v="3"/>
    <n v="40700"/>
    <s v="Revenues - Third Parties"/>
    <m/>
    <s v="Destruction (per Kg)"/>
    <n v="2026"/>
    <n v="5"/>
    <s v="USD"/>
    <n v="43.519999999999996"/>
    <n v="1"/>
    <n v="43.519999999999996"/>
    <x v="3"/>
    <n v="1"/>
    <m/>
    <m/>
    <m/>
    <m/>
    <m/>
    <m/>
    <m/>
    <m/>
    <m/>
  </r>
  <r>
    <s v="ELI LILLY"/>
    <s v="J2G-MC-JZJC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6T-MC-AMAX"/>
    <s v="Eli Lilly &amp; Co."/>
    <s v="Mexico"/>
    <x v="0"/>
    <n v="40700"/>
    <s v="Revenues - Third Parties"/>
    <m/>
    <s v="Carton Boxes (per Shipper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I6T-MC-AMAX"/>
    <s v="Eli Lilly &amp; Co."/>
    <s v="Mexico"/>
    <x v="0"/>
    <n v="40700"/>
    <s v="Revenues - Third Parties"/>
    <m/>
    <s v="Pick and Pack (Refrigerated)"/>
    <n v="2026"/>
    <n v="5"/>
    <s v="USD"/>
    <n v="93.660399999999996"/>
    <n v="1"/>
    <n v="93.660399999999996"/>
    <x v="3"/>
    <m/>
    <m/>
    <m/>
    <m/>
    <m/>
    <m/>
    <m/>
    <m/>
    <m/>
    <m/>
  </r>
  <r>
    <s v="ELI LILLY"/>
    <s v="I6T-MC-AMAX"/>
    <s v="Eli Lilly &amp; Co."/>
    <s v="Mexico"/>
    <x v="0"/>
    <n v="40700"/>
    <s v="Revenues - Third Parties"/>
    <m/>
    <s v="Refurbishment (per Shipper)"/>
    <n v="2026"/>
    <n v="5"/>
    <s v="USD"/>
    <n v="35.678200000000004"/>
    <n v="1"/>
    <n v="35.678200000000004"/>
    <x v="3"/>
    <m/>
    <m/>
    <m/>
    <m/>
    <m/>
    <m/>
    <m/>
    <m/>
    <m/>
    <m/>
  </r>
  <r>
    <s v="ELI LILLY"/>
    <s v="I1F-MC-RHCG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I1F-MC-RHCG"/>
    <s v="Eli Lilly &amp; Co."/>
    <s v="Mexico"/>
    <x v="0"/>
    <n v="40700"/>
    <s v="Revenues - Third Parties"/>
    <m/>
    <s v="Carton Boxes (per Shipper)"/>
    <n v="2026"/>
    <n v="5"/>
    <s v="USD"/>
    <n v="65.28"/>
    <n v="1"/>
    <n v="65.28"/>
    <x v="3"/>
    <n v="1"/>
    <m/>
    <m/>
    <m/>
    <m/>
    <m/>
    <m/>
    <m/>
    <m/>
    <m/>
  </r>
  <r>
    <s v="ELI LILLY"/>
    <s v="I1F-MC-RHCG"/>
    <s v="Eli Lilly &amp; Co."/>
    <s v="Mexico"/>
    <x v="3"/>
    <n v="40700"/>
    <s v="Revenues - Third Parties"/>
    <m/>
    <s v="Destruction (per Kg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I1F-MC-RHCG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1F-MC-RHCG"/>
    <s v="Eli Lilly &amp; Co."/>
    <s v="Mexico"/>
    <x v="2"/>
    <n v="40700"/>
    <s v="Revenues - Third Parties"/>
    <m/>
    <s v="Freight - Shipments"/>
    <n v="2026"/>
    <n v="5"/>
    <s v="USD"/>
    <n v="6800.36"/>
    <n v="1"/>
    <n v="6800.36"/>
    <x v="3"/>
    <n v="1"/>
    <m/>
    <m/>
    <m/>
    <m/>
    <m/>
    <m/>
    <m/>
    <m/>
    <m/>
  </r>
  <r>
    <s v="ELI LILLY"/>
    <s v="I1F-MC-RHCG"/>
    <s v="Eli Lilly &amp; Co."/>
    <s v="Mexico"/>
    <x v="0"/>
    <n v="40700"/>
    <s v="Revenues - Third Parties"/>
    <m/>
    <s v="Pick and Pack (Refrigerated)"/>
    <n v="2026"/>
    <n v="5"/>
    <s v="USD"/>
    <n v="280.9812"/>
    <n v="1"/>
    <n v="280.9812"/>
    <x v="3"/>
    <m/>
    <m/>
    <m/>
    <m/>
    <m/>
    <m/>
    <m/>
    <m/>
    <m/>
    <m/>
  </r>
  <r>
    <s v="ELI LILLY"/>
    <s v="I1F-MC-RHCG"/>
    <s v="Eli Lilly &amp; Co."/>
    <s v="Mexico"/>
    <x v="0"/>
    <n v="40700"/>
    <s v="Revenues - Third Parties"/>
    <m/>
    <s v="Receipt fee Refrigerated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I1F-MC-RHCG"/>
    <s v="Eli Lilly &amp; Co."/>
    <s v="Mexico"/>
    <x v="0"/>
    <n v="40700"/>
    <s v="Revenues - Third Parties"/>
    <m/>
    <s v="Refurbishment (per Shipper)"/>
    <n v="2026"/>
    <n v="5"/>
    <s v="USD"/>
    <n v="107.0346"/>
    <n v="1"/>
    <n v="107.0346"/>
    <x v="3"/>
    <m/>
    <m/>
    <m/>
    <m/>
    <m/>
    <m/>
    <m/>
    <m/>
    <m/>
    <m/>
  </r>
  <r>
    <s v="ELI LILLY"/>
    <s v="I4V-MC-KHAB"/>
    <s v="Eli Lilly &amp; Co."/>
    <s v="Mexico"/>
    <x v="3"/>
    <n v="40700"/>
    <s v="Revenues - Third Parties"/>
    <m/>
    <s v="Destruction (per Kg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I4V-MC-KHAB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Ambient Shipment Low Protection"/>
    <n v="2026"/>
    <n v="5"/>
    <s v="USD"/>
    <n v="88.978200000000001"/>
    <n v="1"/>
    <n v="88.978200000000001"/>
    <x v="3"/>
    <m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Carton Boxes (per Shipper)"/>
    <n v="2026"/>
    <n v="5"/>
    <s v="USD"/>
    <n v="32.64"/>
    <n v="1"/>
    <n v="32.64"/>
    <x v="3"/>
    <n v="1"/>
    <m/>
    <m/>
    <m/>
    <m/>
    <m/>
    <m/>
    <m/>
    <m/>
    <m/>
  </r>
  <r>
    <s v="ELI LILLY"/>
    <s v="J2J-OX-JZLC"/>
    <s v="Eli Lilly &amp; Co."/>
    <s v="Mexico"/>
    <x v="3"/>
    <n v="40700"/>
    <s v="Revenues - Third Parties"/>
    <m/>
    <s v="Destruction (per Kg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J2J-OX-JZLC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2J-OX-JZLC"/>
    <s v="Eli Lilly &amp; Co."/>
    <s v="Mexico"/>
    <x v="2"/>
    <n v="40700"/>
    <s v="Revenues - Third Parties"/>
    <m/>
    <s v="Freight - Shipments"/>
    <n v="2026"/>
    <n v="5"/>
    <s v="USD"/>
    <n v="2898.24"/>
    <n v="1"/>
    <n v="2898.24"/>
    <x v="3"/>
    <n v="1"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Pick and Pack (Refrigerated)"/>
    <n v="2026"/>
    <n v="5"/>
    <s v="USD"/>
    <n v="93.660399999999996"/>
    <n v="1"/>
    <n v="93.660399999999996"/>
    <x v="3"/>
    <m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Receipt fee Ambient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Refurbishment (per Shipper)"/>
    <n v="2026"/>
    <n v="5"/>
    <s v="USD"/>
    <n v="35.678200000000004"/>
    <n v="1"/>
    <n v="35.678200000000004"/>
    <x v="3"/>
    <m/>
    <m/>
    <m/>
    <m/>
    <m/>
    <m/>
    <m/>
    <m/>
    <m/>
    <m/>
  </r>
  <r>
    <s v="ELI LILLY"/>
    <s v="J2J-OX-JZLC"/>
    <s v="Eli Lilly &amp; Co."/>
    <s v="Mexico"/>
    <x v="3"/>
    <n v="40700"/>
    <s v="Revenues - Third Parties"/>
    <m/>
    <s v="Returns Receipt (per Receipt)"/>
    <n v="2026"/>
    <n v="5"/>
    <s v="USD"/>
    <n v="178.39920000000001"/>
    <n v="1"/>
    <n v="178.39920000000001"/>
    <x v="3"/>
    <m/>
    <m/>
    <m/>
    <m/>
    <m/>
    <m/>
    <m/>
    <m/>
    <m/>
    <m/>
  </r>
  <r>
    <s v="ELI LILLY"/>
    <s v="I5Q-MC-CGAT"/>
    <s v="Eli Lilly &amp; Co."/>
    <s v="Mexico"/>
    <x v="3"/>
    <n v="40700"/>
    <s v="Revenues - Third Parties"/>
    <m/>
    <s v="Destruction (per Kg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I5Q-MC-CGAT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5Q-MC-CGAT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I5Q-MC-CGAT"/>
    <s v="Eli Lilly &amp; Co."/>
    <s v="Mexico"/>
    <x v="2"/>
    <n v="40700"/>
    <s v="Revenues - Third Parties"/>
    <m/>
    <s v="Freight - Shipments"/>
    <n v="2026"/>
    <n v="5"/>
    <s v="USD"/>
    <n v="877.48"/>
    <n v="1"/>
    <n v="877.48"/>
    <x v="3"/>
    <n v="1"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Carton Boxes (per Shipper)"/>
    <n v="2026"/>
    <n v="5"/>
    <s v="USD"/>
    <n v="5331.2"/>
    <n v="1"/>
    <n v="5331.2"/>
    <x v="3"/>
    <n v="1"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Customs Clearence"/>
    <n v="2026"/>
    <n v="5"/>
    <s v="USD"/>
    <n v="624.38080000000002"/>
    <n v="1"/>
    <n v="624.38080000000002"/>
    <x v="3"/>
    <m/>
    <m/>
    <m/>
    <m/>
    <m/>
    <m/>
    <m/>
    <m/>
    <m/>
    <m/>
  </r>
  <r>
    <s v="ELI LILLY"/>
    <s v="I8F-MC-GPIJ"/>
    <s v="Eli Lilly &amp; Co."/>
    <s v="Mexico"/>
    <x v="3"/>
    <n v="40700"/>
    <s v="Revenues - Third Parties"/>
    <m/>
    <s v="Destruction (per Kg)"/>
    <n v="2026"/>
    <n v="5"/>
    <s v="USD"/>
    <n v="282.88"/>
    <n v="1"/>
    <n v="282.88"/>
    <x v="3"/>
    <n v="1"/>
    <m/>
    <m/>
    <m/>
    <m/>
    <m/>
    <m/>
    <m/>
    <m/>
    <m/>
  </r>
  <r>
    <s v="ELI LILLY"/>
    <s v="I8F-MC-GPIJ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Emergency Pick and Pack fee (Add per Pick and Pack)"/>
    <n v="2026"/>
    <n v="5"/>
    <s v="USD"/>
    <n v="60.876799999999996"/>
    <n v="1"/>
    <n v="60.876799999999996"/>
    <x v="3"/>
    <m/>
    <m/>
    <m/>
    <m/>
    <m/>
    <m/>
    <m/>
    <m/>
    <m/>
    <m/>
  </r>
  <r>
    <s v="ELI LILLY"/>
    <s v="I8F-MC-GPIJ"/>
    <s v="Eli Lilly &amp; Co."/>
    <s v="Mexico"/>
    <x v="2"/>
    <n v="40700"/>
    <s v="Revenues - Third Parties"/>
    <m/>
    <s v="Freight - Shipments"/>
    <n v="2026"/>
    <n v="5"/>
    <s v="USD"/>
    <n v="216230.3799999991"/>
    <n v="1"/>
    <n v="216230.3799999991"/>
    <x v="3"/>
    <n v="1"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Pick and Pack (Refrigerated)"/>
    <n v="2026"/>
    <n v="5"/>
    <s v="USD"/>
    <n v="22853.137600000002"/>
    <n v="1"/>
    <n v="22853.137600000002"/>
    <x v="3"/>
    <m/>
    <m/>
    <m/>
    <m/>
    <m/>
    <m/>
    <m/>
    <m/>
    <m/>
    <m/>
  </r>
  <r>
    <s v="ELI LILLY"/>
    <s v="I8F-MC-GPIJ"/>
    <s v="Eli Lilly &amp; Co."/>
    <s v="Mexico"/>
    <x v="7"/>
    <n v="40700"/>
    <s v="Revenues - Third Parties"/>
    <m/>
    <s v="PTC Duties"/>
    <n v="2026"/>
    <n v="5"/>
    <s v="USD"/>
    <n v="23700.28"/>
    <n v="1"/>
    <n v="23700.28"/>
    <x v="3"/>
    <n v="1"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Receipt fee Refrigerated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Receipt more than 150 kits (per Hour)"/>
    <n v="2026"/>
    <n v="5"/>
    <s v="USD"/>
    <n v="647.63599999999997"/>
    <n v="1"/>
    <n v="647.63599999999997"/>
    <x v="3"/>
    <m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Refurbishment (per Shipper)"/>
    <n v="2026"/>
    <n v="5"/>
    <s v="USD"/>
    <n v="8741.1589999999997"/>
    <n v="1"/>
    <n v="8741.1589999999997"/>
    <x v="3"/>
    <m/>
    <m/>
    <m/>
    <m/>
    <m/>
    <m/>
    <m/>
    <m/>
    <m/>
    <m/>
  </r>
  <r>
    <s v="ELI LILLY"/>
    <s v="I8F-MC-GPHE"/>
    <s v="Eli Lilly &amp; Co."/>
    <s v="Mexico"/>
    <x v="0"/>
    <n v="40700"/>
    <s v="Revenues - Third Parties"/>
    <m/>
    <s v="Carton Boxes (per Shipper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I8F-MC-GPHE"/>
    <s v="Eli Lilly &amp; Co."/>
    <s v="Mexico"/>
    <x v="3"/>
    <n v="40700"/>
    <s v="Revenues - Third Parties"/>
    <m/>
    <s v="Destruction (per Kg)"/>
    <n v="2026"/>
    <n v="5"/>
    <s v="USD"/>
    <n v="522.24"/>
    <n v="1"/>
    <n v="522.24"/>
    <x v="3"/>
    <n v="1"/>
    <m/>
    <m/>
    <m/>
    <m/>
    <m/>
    <m/>
    <m/>
    <m/>
    <m/>
  </r>
  <r>
    <s v="ELI LILLY"/>
    <s v="I8F-MC-GPHE"/>
    <s v="Eli Lilly &amp; Co."/>
    <s v="Mexico"/>
    <x v="3"/>
    <n v="40700"/>
    <s v="Revenues - Third Parties"/>
    <m/>
    <s v="Destruction Setup Fee"/>
    <n v="2026"/>
    <n v="5"/>
    <s v="USD"/>
    <n v="1873.1752000000001"/>
    <n v="1"/>
    <n v="1873.1752000000001"/>
    <x v="3"/>
    <m/>
    <m/>
    <m/>
    <m/>
    <m/>
    <m/>
    <m/>
    <m/>
    <m/>
    <m/>
  </r>
  <r>
    <s v="ELI LILLY"/>
    <s v="I8F-MC-GPHE"/>
    <s v="Eli Lilly &amp; Co."/>
    <s v="Mexico"/>
    <x v="2"/>
    <n v="40700"/>
    <s v="Revenues - Third Parties"/>
    <m/>
    <s v="Freight - Shipments"/>
    <n v="2026"/>
    <n v="5"/>
    <s v="USD"/>
    <n v="5038.84"/>
    <n v="1"/>
    <n v="5038.84"/>
    <x v="3"/>
    <n v="1"/>
    <m/>
    <m/>
    <m/>
    <m/>
    <m/>
    <m/>
    <m/>
    <m/>
    <m/>
  </r>
  <r>
    <s v="ELI LILLY"/>
    <s v="I8F-MC-GPHE"/>
    <s v="Eli Lilly &amp; Co."/>
    <s v="Mexico"/>
    <x v="0"/>
    <n v="40700"/>
    <s v="Revenues - Third Parties"/>
    <m/>
    <s v="Pick and Pack (Refrigerated)"/>
    <n v="2026"/>
    <n v="5"/>
    <s v="USD"/>
    <n v="280.9812"/>
    <n v="1"/>
    <n v="280.9812"/>
    <x v="3"/>
    <m/>
    <m/>
    <m/>
    <m/>
    <m/>
    <m/>
    <m/>
    <m/>
    <m/>
    <m/>
  </r>
  <r>
    <s v="ELI LILLY"/>
    <s v="I8F-MC-GPHE"/>
    <s v="Eli Lilly &amp; Co."/>
    <s v="Mexico"/>
    <x v="0"/>
    <n v="40700"/>
    <s v="Revenues - Third Parties"/>
    <m/>
    <s v="Refurbishment (per Shipper)"/>
    <n v="2026"/>
    <n v="5"/>
    <s v="USD"/>
    <n v="142.71280000000002"/>
    <n v="1"/>
    <n v="142.71280000000002"/>
    <x v="3"/>
    <m/>
    <m/>
    <m/>
    <m/>
    <m/>
    <m/>
    <m/>
    <m/>
    <m/>
    <m/>
  </r>
  <r>
    <s v="ELI LILLY"/>
    <s v="J2T-MC-KGBI"/>
    <s v="Eli Lilly &amp; Co."/>
    <s v="Mexico"/>
    <x v="0"/>
    <n v="40700"/>
    <s v="Revenues - Third Parties"/>
    <m/>
    <s v="Carton Boxes (per Shipper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J2T-MC-KGBI"/>
    <s v="Eli Lilly &amp; Co."/>
    <s v="Mexico"/>
    <x v="2"/>
    <n v="40700"/>
    <s v="Revenues - Third Parties"/>
    <m/>
    <s v="Freight - Returns"/>
    <n v="2026"/>
    <n v="5"/>
    <s v="USD"/>
    <n v="114.1"/>
    <n v="1"/>
    <n v="114.1"/>
    <x v="3"/>
    <n v="1"/>
    <m/>
    <m/>
    <m/>
    <m/>
    <m/>
    <m/>
    <m/>
    <m/>
    <m/>
  </r>
  <r>
    <s v="ELI LILLY"/>
    <s v="J2T-MC-KGBI"/>
    <s v="Eli Lilly &amp; Co."/>
    <s v="Mexico"/>
    <x v="2"/>
    <n v="40700"/>
    <s v="Revenues - Third Parties"/>
    <m/>
    <s v="Freight - Shipments"/>
    <n v="2026"/>
    <n v="5"/>
    <s v="USD"/>
    <n v="4880.62"/>
    <n v="1"/>
    <n v="4880.62"/>
    <x v="3"/>
    <n v="1"/>
    <m/>
    <m/>
    <m/>
    <m/>
    <m/>
    <m/>
    <m/>
    <m/>
    <m/>
  </r>
  <r>
    <s v="ELI LILLY"/>
    <s v="J2T-MC-KGBI"/>
    <s v="Eli Lilly &amp; Co."/>
    <s v="Mexico"/>
    <x v="0"/>
    <n v="40700"/>
    <s v="Revenues - Third Parties"/>
    <m/>
    <s v="Pick and Pack (Refrigerated)"/>
    <n v="2026"/>
    <n v="5"/>
    <s v="USD"/>
    <n v="374.64159999999998"/>
    <n v="1"/>
    <n v="374.64159999999998"/>
    <x v="3"/>
    <m/>
    <m/>
    <m/>
    <m/>
    <m/>
    <m/>
    <m/>
    <m/>
    <m/>
    <m/>
  </r>
  <r>
    <s v="ELI LILLY"/>
    <s v="J2T-MC-KGBI"/>
    <s v="Eli Lilly &amp; Co."/>
    <s v="Mexico"/>
    <x v="3"/>
    <n v="40700"/>
    <s v="Revenues - Third Parties"/>
    <m/>
    <s v="Reconciliation of Returns (per Kit)"/>
    <n v="2026"/>
    <n v="5"/>
    <s v="USD"/>
    <n v="63.599199999999996"/>
    <n v="1"/>
    <n v="63.599199999999996"/>
    <x v="3"/>
    <m/>
    <m/>
    <m/>
    <m/>
    <m/>
    <m/>
    <m/>
    <m/>
    <m/>
    <m/>
  </r>
  <r>
    <s v="ELI LILLY"/>
    <s v="J2T-MC-KGBI"/>
    <s v="Eli Lilly &amp; Co."/>
    <s v="Mexico"/>
    <x v="0"/>
    <n v="40700"/>
    <s v="Revenues - Third Parties"/>
    <m/>
    <s v="Refurbishment (per Shipper)"/>
    <n v="2026"/>
    <n v="5"/>
    <s v="USD"/>
    <n v="142.71280000000002"/>
    <n v="1"/>
    <n v="142.71280000000002"/>
    <x v="3"/>
    <m/>
    <m/>
    <m/>
    <m/>
    <m/>
    <m/>
    <m/>
    <m/>
    <m/>
    <m/>
  </r>
  <r>
    <s v="ELI LILLY"/>
    <s v="J2T-MC-KGBI"/>
    <s v="Eli Lilly &amp; Co."/>
    <s v="Mexico"/>
    <x v="3"/>
    <n v="40700"/>
    <s v="Revenues - Third Parties"/>
    <m/>
    <s v="Returns Receipt (per Receipt)"/>
    <n v="2026"/>
    <n v="5"/>
    <s v="USD"/>
    <n v="178.39920000000001"/>
    <n v="1"/>
    <n v="178.39920000000001"/>
    <x v="3"/>
    <m/>
    <m/>
    <m/>
    <m/>
    <m/>
    <m/>
    <m/>
    <m/>
    <m/>
    <m/>
  </r>
  <r>
    <s v="ELI LILLY"/>
    <s v="J2J-MC-JZLH"/>
    <s v="Eli Lilly &amp; Co."/>
    <s v="Mexico"/>
    <x v="0"/>
    <n v="40700"/>
    <s v="Revenues - Third Parties"/>
    <m/>
    <s v="Ambient Shipment High Protection"/>
    <n v="2026"/>
    <n v="5"/>
    <s v="USD"/>
    <n v="1123.9248"/>
    <n v="1"/>
    <n v="1123.9248"/>
    <x v="3"/>
    <m/>
    <m/>
    <m/>
    <m/>
    <m/>
    <m/>
    <m/>
    <m/>
    <m/>
    <m/>
  </r>
  <r>
    <s v="ELI LILLY"/>
    <s v="J2J-MC-JZLH"/>
    <s v="Eli Lilly &amp; Co."/>
    <s v="Mexico"/>
    <x v="0"/>
    <n v="40700"/>
    <s v="Revenues - Third Parties"/>
    <m/>
    <s v="Ambient Shipment Low Protection"/>
    <n v="2026"/>
    <n v="5"/>
    <s v="USD"/>
    <n v="177.9564"/>
    <n v="1"/>
    <n v="177.9564"/>
    <x v="3"/>
    <m/>
    <m/>
    <m/>
    <m/>
    <m/>
    <m/>
    <m/>
    <m/>
    <m/>
    <m/>
  </r>
  <r>
    <s v="ELI LILLY"/>
    <s v="J2J-MC-JZLH"/>
    <s v="Eli Lilly &amp; Co."/>
    <s v="Mexico"/>
    <x v="0"/>
    <n v="40700"/>
    <s v="Revenues - Third Parties"/>
    <m/>
    <s v="Carton Boxes (per Shipper)"/>
    <n v="2026"/>
    <n v="5"/>
    <s v="USD"/>
    <n v="304.64"/>
    <n v="1"/>
    <n v="304.64"/>
    <x v="3"/>
    <n v="1"/>
    <m/>
    <m/>
    <m/>
    <m/>
    <m/>
    <m/>
    <m/>
    <m/>
    <m/>
  </r>
  <r>
    <s v="ELI LILLY"/>
    <s v="J2J-MC-JZLH"/>
    <s v="Eli Lilly &amp; Co."/>
    <s v="Mexico"/>
    <x v="3"/>
    <n v="40700"/>
    <s v="Revenues - Third Parties"/>
    <m/>
    <s v="Destruction (per Kg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J2J-MC-JZLH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2J-MC-JZLH"/>
    <s v="Eli Lilly &amp; Co."/>
    <s v="Mexico"/>
    <x v="2"/>
    <n v="40700"/>
    <s v="Revenues - Third Parties"/>
    <m/>
    <s v="Freight - Returns"/>
    <n v="2026"/>
    <n v="5"/>
    <s v="USD"/>
    <n v="1649.8"/>
    <n v="1"/>
    <n v="1649.8"/>
    <x v="3"/>
    <n v="1"/>
    <m/>
    <m/>
    <m/>
    <m/>
    <m/>
    <m/>
    <m/>
    <m/>
    <m/>
  </r>
  <r>
    <s v="ELI LILLY"/>
    <s v="J2J-MC-JZLH"/>
    <s v="Eli Lilly &amp; Co."/>
    <s v="Mexico"/>
    <x v="2"/>
    <n v="40700"/>
    <s v="Revenues - Third Parties"/>
    <m/>
    <s v="Freight - Shipments"/>
    <n v="2026"/>
    <n v="5"/>
    <s v="USD"/>
    <n v="11583.859999999999"/>
    <n v="1"/>
    <n v="11583.859999999999"/>
    <x v="3"/>
    <n v="1"/>
    <m/>
    <m/>
    <m/>
    <m/>
    <m/>
    <m/>
    <m/>
    <m/>
    <m/>
  </r>
  <r>
    <s v="ELI LILLY"/>
    <s v="J2J-MC-JZLH"/>
    <s v="Eli Lilly &amp; Co."/>
    <s v="Mexico"/>
    <x v="3"/>
    <n v="40700"/>
    <s v="Revenues - Third Parties"/>
    <m/>
    <s v="Reconciliation of Returns (per Kit)"/>
    <n v="2026"/>
    <n v="5"/>
    <s v="USD"/>
    <n v="47.699400000000004"/>
    <n v="1"/>
    <n v="47.699400000000004"/>
    <x v="3"/>
    <m/>
    <m/>
    <m/>
    <m/>
    <m/>
    <m/>
    <m/>
    <m/>
    <m/>
    <m/>
  </r>
  <r>
    <s v="ELI LILLY"/>
    <s v="J2J-MC-JZLH"/>
    <s v="Eli Lilly &amp; Co."/>
    <s v="Mexico"/>
    <x v="0"/>
    <n v="40700"/>
    <s v="Revenues - Third Parties"/>
    <m/>
    <s v="Refurbishment (per Shipper)"/>
    <n v="2026"/>
    <n v="5"/>
    <s v="USD"/>
    <n v="463.81659999999999"/>
    <n v="1"/>
    <n v="463.81659999999999"/>
    <x v="3"/>
    <m/>
    <m/>
    <m/>
    <m/>
    <m/>
    <m/>
    <m/>
    <m/>
    <m/>
    <m/>
  </r>
  <r>
    <s v="ELI LILLY"/>
    <s v="J2J-MC-JZLH"/>
    <s v="Eli Lilly &amp; Co."/>
    <s v="Mexico"/>
    <x v="3"/>
    <n v="40700"/>
    <s v="Revenues - Third Parties"/>
    <m/>
    <s v="Returns Receipt (per Receipt)"/>
    <n v="2026"/>
    <n v="5"/>
    <s v="USD"/>
    <n v="1070.3951999999999"/>
    <n v="1"/>
    <n v="1070.3951999999999"/>
    <x v="3"/>
    <m/>
    <m/>
    <m/>
    <m/>
    <m/>
    <m/>
    <m/>
    <m/>
    <m/>
    <m/>
  </r>
  <r>
    <s v="ELI LILLY"/>
    <s v="J2T-MC-KGBJ"/>
    <s v="Eli Lilly &amp; Co."/>
    <s v="Mexico"/>
    <x v="0"/>
    <n v="40700"/>
    <s v="Revenues - Third Parties"/>
    <m/>
    <s v="Carton Boxes (per Shipper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J2T-MC-KGBJ"/>
    <s v="Eli Lilly &amp; Co."/>
    <s v="Mexico"/>
    <x v="2"/>
    <n v="40700"/>
    <s v="Revenues - Third Parties"/>
    <m/>
    <s v="Freight - Returns"/>
    <n v="2026"/>
    <n v="5"/>
    <s v="USD"/>
    <n v="448.84000000000003"/>
    <n v="1"/>
    <n v="448.84000000000003"/>
    <x v="3"/>
    <n v="1"/>
    <m/>
    <m/>
    <m/>
    <m/>
    <m/>
    <m/>
    <m/>
    <m/>
    <m/>
  </r>
  <r>
    <s v="ELI LILLY"/>
    <s v="J2T-MC-KGBJ"/>
    <s v="Eli Lilly &amp; Co."/>
    <s v="Mexico"/>
    <x v="0"/>
    <n v="40700"/>
    <s v="Revenues - Third Parties"/>
    <m/>
    <s v="Pick and Pack (Refrigerated)"/>
    <n v="2026"/>
    <n v="5"/>
    <s v="USD"/>
    <n v="93.660399999999996"/>
    <n v="1"/>
    <n v="93.660399999999996"/>
    <x v="3"/>
    <m/>
    <m/>
    <m/>
    <m/>
    <m/>
    <m/>
    <m/>
    <m/>
    <m/>
    <m/>
  </r>
  <r>
    <s v="ELI LILLY"/>
    <s v="J2T-MC-KGBJ"/>
    <s v="Eli Lilly &amp; Co."/>
    <s v="Mexico"/>
    <x v="3"/>
    <n v="40700"/>
    <s v="Revenues - Third Parties"/>
    <m/>
    <s v="Reconciliation of Returns (per Kit)"/>
    <n v="2026"/>
    <n v="5"/>
    <s v="USD"/>
    <n v="72.684799999999996"/>
    <n v="1"/>
    <n v="72.684799999999996"/>
    <x v="3"/>
    <m/>
    <m/>
    <m/>
    <m/>
    <m/>
    <m/>
    <m/>
    <m/>
    <m/>
    <m/>
  </r>
  <r>
    <s v="ELI LILLY"/>
    <s v="J2T-MC-KGBJ"/>
    <s v="Eli Lilly &amp; Co."/>
    <s v="Mexico"/>
    <x v="0"/>
    <n v="40700"/>
    <s v="Revenues - Third Parties"/>
    <m/>
    <s v="Refurbishment (per Shipper)"/>
    <n v="2026"/>
    <n v="5"/>
    <s v="USD"/>
    <n v="35.678200000000004"/>
    <n v="1"/>
    <n v="35.678200000000004"/>
    <x v="3"/>
    <m/>
    <m/>
    <m/>
    <m/>
    <m/>
    <m/>
    <m/>
    <m/>
    <m/>
    <m/>
  </r>
  <r>
    <s v="ELI LILLY"/>
    <s v="J2T-MC-KGBJ"/>
    <s v="Eli Lilly &amp; Co."/>
    <s v="Mexico"/>
    <x v="3"/>
    <n v="40700"/>
    <s v="Revenues - Third Parties"/>
    <m/>
    <s v="Returns Receipt (per Receipt)"/>
    <n v="2026"/>
    <n v="5"/>
    <s v="USD"/>
    <n v="356.79840000000002"/>
    <n v="1"/>
    <n v="356.79840000000002"/>
    <x v="3"/>
    <m/>
    <m/>
    <m/>
    <m/>
    <m/>
    <m/>
    <m/>
    <m/>
    <m/>
    <m/>
  </r>
  <r>
    <s v="ELI LILLY"/>
    <s v="J1I-MC-GZBJ"/>
    <s v="Eli Lilly &amp; Co."/>
    <s v="Mexico"/>
    <x v="3"/>
    <n v="40700"/>
    <s v="Revenues - Third Parties"/>
    <m/>
    <s v="Destruction (per Kg)"/>
    <n v="2026"/>
    <n v="5"/>
    <s v="USD"/>
    <n v="152.32"/>
    <n v="1"/>
    <n v="152.32"/>
    <x v="3"/>
    <n v="1"/>
    <m/>
    <m/>
    <m/>
    <m/>
    <m/>
    <m/>
    <m/>
    <m/>
    <m/>
  </r>
  <r>
    <s v="ELI LILLY"/>
    <s v="J1I-MC-GZBJ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1I-MC-GZBJ"/>
    <s v="Eli Lilly &amp; Co."/>
    <s v="Mexico"/>
    <x v="2"/>
    <n v="40700"/>
    <s v="Revenues - Third Parties"/>
    <m/>
    <s v="Freight - Returns"/>
    <n v="2026"/>
    <n v="5"/>
    <s v="USD"/>
    <n v="2475.2400000000002"/>
    <n v="1"/>
    <n v="2475.2400000000002"/>
    <x v="3"/>
    <n v="1"/>
    <m/>
    <m/>
    <m/>
    <m/>
    <m/>
    <m/>
    <m/>
    <m/>
    <m/>
  </r>
  <r>
    <s v="ELI LILLY"/>
    <s v="J1I-MC-GZBJ"/>
    <s v="Eli Lilly &amp; Co."/>
    <s v="Mexico"/>
    <x v="3"/>
    <n v="40700"/>
    <s v="Revenues - Third Parties"/>
    <m/>
    <s v="Reconciliation of Returns (per Kit)"/>
    <n v="2026"/>
    <n v="5"/>
    <s v="USD"/>
    <n v="36.342399999999998"/>
    <n v="1"/>
    <n v="36.342399999999998"/>
    <x v="3"/>
    <m/>
    <m/>
    <m/>
    <m/>
    <m/>
    <m/>
    <m/>
    <m/>
    <m/>
    <m/>
  </r>
  <r>
    <s v="ELI LILLY"/>
    <s v="J1I-MC-GZBJ"/>
    <s v="Eli Lilly &amp; Co."/>
    <s v="Mexico"/>
    <x v="3"/>
    <n v="40700"/>
    <s v="Revenues - Third Parties"/>
    <m/>
    <s v="Returns Receipt (per Receipt)"/>
    <n v="2026"/>
    <n v="5"/>
    <s v="USD"/>
    <n v="2140.7903999999999"/>
    <n v="1"/>
    <n v="2140.7903999999999"/>
    <x v="3"/>
    <m/>
    <m/>
    <m/>
    <m/>
    <m/>
    <m/>
    <m/>
    <m/>
    <m/>
    <m/>
  </r>
  <r>
    <s v="ELI LILLY"/>
    <s v="J2A-MC-GZGS"/>
    <s v="Eli Lilly &amp; Co."/>
    <s v="Mexico"/>
    <x v="3"/>
    <n v="40700"/>
    <s v="Revenues - Third Parties"/>
    <m/>
    <s v="Destruction (per Kg)"/>
    <n v="2026"/>
    <n v="5"/>
    <s v="USD"/>
    <n v="2894.08"/>
    <n v="1"/>
    <n v="2894.08"/>
    <x v="3"/>
    <n v="1"/>
    <m/>
    <m/>
    <m/>
    <m/>
    <m/>
    <m/>
    <m/>
    <m/>
    <m/>
  </r>
  <r>
    <s v="ELI LILLY"/>
    <s v="J2A-MC-GZGS"/>
    <s v="Eli Lilly &amp; Co."/>
    <s v="Mexico"/>
    <x v="3"/>
    <n v="40700"/>
    <s v="Revenues - Third Parties"/>
    <m/>
    <s v="Destruction Setup Fee"/>
    <n v="2026"/>
    <n v="5"/>
    <s v="USD"/>
    <n v="3746.3504000000003"/>
    <n v="1"/>
    <n v="3746.3504000000003"/>
    <x v="3"/>
    <m/>
    <m/>
    <m/>
    <m/>
    <m/>
    <m/>
    <m/>
    <m/>
    <m/>
    <m/>
  </r>
  <r>
    <s v="ELI LILLY"/>
    <s v="J2A-MC-GZGS"/>
    <s v="Eli Lilly &amp; Co."/>
    <s v="Mexico"/>
    <x v="2"/>
    <n v="40700"/>
    <s v="Revenues - Third Parties"/>
    <m/>
    <s v="Freight - Returns"/>
    <n v="2026"/>
    <n v="5"/>
    <s v="USD"/>
    <n v="2989.64"/>
    <n v="1"/>
    <n v="2989.64"/>
    <x v="3"/>
    <n v="1"/>
    <m/>
    <m/>
    <m/>
    <m/>
    <m/>
    <m/>
    <m/>
    <m/>
    <m/>
  </r>
  <r>
    <s v="ELI LILLY"/>
    <s v="J2A-MC-GZGS"/>
    <s v="Eli Lilly &amp; Co."/>
    <s v="Mexico"/>
    <x v="3"/>
    <n v="40700"/>
    <s v="Revenues - Third Parties"/>
    <m/>
    <s v="Returns Receipt (per Receipt)"/>
    <n v="2026"/>
    <n v="5"/>
    <s v="USD"/>
    <n v="891.99599999999987"/>
    <n v="1"/>
    <n v="891.99599999999987"/>
    <x v="3"/>
    <m/>
    <m/>
    <m/>
    <m/>
    <m/>
    <m/>
    <m/>
    <m/>
    <m/>
    <m/>
  </r>
  <r>
    <s v="ELI LILLY"/>
    <s v="J1I-MC-GZBM"/>
    <s v="Eli Lilly &amp; Co."/>
    <s v="Mexico"/>
    <x v="3"/>
    <n v="40700"/>
    <s v="Revenues - Third Parties"/>
    <m/>
    <s v="Destruction (per Kg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J1I-MC-GZBM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1I-MC-GZBM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J1I-MC-GZBM"/>
    <s v="Eli Lilly &amp; Co."/>
    <s v="Mexico"/>
    <x v="2"/>
    <n v="40700"/>
    <s v="Revenues - Third Parties"/>
    <m/>
    <s v="Freight - Shipments"/>
    <n v="2026"/>
    <n v="5"/>
    <s v="USD"/>
    <n v="896.28"/>
    <n v="1"/>
    <n v="896.28"/>
    <x v="3"/>
    <n v="1"/>
    <m/>
    <m/>
    <m/>
    <m/>
    <m/>
    <m/>
    <m/>
    <m/>
    <m/>
  </r>
  <r>
    <s v="ELI LILLY"/>
    <s v="J1I-MC-GZBM"/>
    <s v="Eli Lilly &amp; Co."/>
    <s v="Mexico"/>
    <x v="0"/>
    <n v="40700"/>
    <s v="Revenues - Third Parties"/>
    <m/>
    <s v="Pick and Pack Cancellation Fee (Pre Pick &amp; Pack)"/>
    <n v="2026"/>
    <n v="5"/>
    <s v="USD"/>
    <n v="655.6228000000001"/>
    <n v="1"/>
    <n v="655.6228000000001"/>
    <x v="3"/>
    <m/>
    <m/>
    <m/>
    <m/>
    <m/>
    <m/>
    <m/>
    <m/>
    <m/>
    <m/>
  </r>
  <r>
    <s v="ELI LILLY"/>
    <s v="J3P-MC-FTAF"/>
    <s v="Eli Lilly &amp; Co."/>
    <s v="Mexico"/>
    <x v="3"/>
    <n v="40700"/>
    <s v="Revenues - Third Parties"/>
    <m/>
    <s v="Destruction (per Kg)"/>
    <n v="2026"/>
    <n v="5"/>
    <s v="USD"/>
    <n v="43.519999999999996"/>
    <n v="1"/>
    <n v="43.519999999999996"/>
    <x v="3"/>
    <n v="1"/>
    <m/>
    <m/>
    <m/>
    <m/>
    <m/>
    <m/>
    <m/>
    <m/>
    <m/>
  </r>
  <r>
    <s v="ELI LILLY"/>
    <s v="J3P-MC-FTAF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3P-MC-FTAF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J3P-MC-FTAF"/>
    <s v="Eli Lilly &amp; Co."/>
    <s v="Mexico"/>
    <x v="3"/>
    <n v="40700"/>
    <s v="Revenues - Third Parties"/>
    <m/>
    <s v="Returns Receipt (per Receipt)"/>
    <n v="2026"/>
    <n v="5"/>
    <s v="USD"/>
    <n v="178.39920000000001"/>
    <n v="1"/>
    <n v="178.39920000000001"/>
    <x v="3"/>
    <m/>
    <m/>
    <m/>
    <m/>
    <m/>
    <m/>
    <m/>
    <m/>
    <m/>
    <m/>
  </r>
  <r>
    <s v="ELI LILLY"/>
    <s v="I8F-MC-GPIT"/>
    <s v="Eli Lilly &amp; Co."/>
    <s v="Mexico"/>
    <x v="0"/>
    <n v="40700"/>
    <s v="Revenues - Third Parties"/>
    <m/>
    <s v="Carton Boxes (per Shipper)"/>
    <n v="2026"/>
    <n v="5"/>
    <s v="USD"/>
    <n v="108.8"/>
    <n v="1"/>
    <n v="108.8"/>
    <x v="3"/>
    <n v="1"/>
    <m/>
    <m/>
    <m/>
    <m/>
    <m/>
    <m/>
    <m/>
    <m/>
    <m/>
  </r>
  <r>
    <s v="ELI LILLY"/>
    <s v="I8F-MC-GPIT"/>
    <s v="Eli Lilly &amp; Co."/>
    <s v="Mexico"/>
    <x v="2"/>
    <n v="40700"/>
    <s v="Revenues - Third Parties"/>
    <m/>
    <s v="Freight - Returns"/>
    <n v="2026"/>
    <n v="5"/>
    <s v="USD"/>
    <n v="911.38000000000011"/>
    <n v="1"/>
    <n v="911.38000000000011"/>
    <x v="3"/>
    <n v="1"/>
    <m/>
    <m/>
    <m/>
    <m/>
    <m/>
    <m/>
    <m/>
    <m/>
    <m/>
  </r>
  <r>
    <s v="ELI LILLY"/>
    <s v="I8F-MC-GPIT"/>
    <s v="Eli Lilly &amp; Co."/>
    <s v="Mexico"/>
    <x v="2"/>
    <n v="40700"/>
    <s v="Revenues - Third Parties"/>
    <m/>
    <s v="Freight - Shipments"/>
    <n v="2026"/>
    <n v="5"/>
    <s v="USD"/>
    <n v="3605.16"/>
    <n v="1"/>
    <n v="3605.16"/>
    <x v="3"/>
    <n v="1"/>
    <m/>
    <m/>
    <m/>
    <m/>
    <m/>
    <m/>
    <m/>
    <m/>
    <m/>
  </r>
  <r>
    <s v="ELI LILLY"/>
    <s v="I8F-MC-GPIT"/>
    <s v="Eli Lilly &amp; Co."/>
    <s v="Mexico"/>
    <x v="0"/>
    <n v="40700"/>
    <s v="Revenues - Third Parties"/>
    <m/>
    <s v="Pick and Pack (Refrigerated)"/>
    <n v="2026"/>
    <n v="5"/>
    <s v="USD"/>
    <n v="468.30200000000002"/>
    <n v="1"/>
    <n v="468.30200000000002"/>
    <x v="3"/>
    <m/>
    <m/>
    <m/>
    <m/>
    <m/>
    <m/>
    <m/>
    <m/>
    <m/>
    <m/>
  </r>
  <r>
    <s v="ELI LILLY"/>
    <s v="I8F-MC-GPIT"/>
    <s v="Eli Lilly &amp; Co."/>
    <s v="Mexico"/>
    <x v="0"/>
    <n v="40700"/>
    <s v="Revenues - Third Parties"/>
    <m/>
    <s v="Refurbishment (per Shipper)"/>
    <n v="2026"/>
    <n v="5"/>
    <s v="USD"/>
    <n v="178.39099999999999"/>
    <n v="1"/>
    <n v="178.39099999999999"/>
    <x v="3"/>
    <m/>
    <m/>
    <m/>
    <m/>
    <m/>
    <m/>
    <m/>
    <m/>
    <m/>
    <m/>
  </r>
  <r>
    <s v="ELI LILLY"/>
    <s v="I8F-MC-GPIT"/>
    <s v="Eli Lilly &amp; Co."/>
    <s v="Mexico"/>
    <x v="3"/>
    <n v="40700"/>
    <s v="Revenues - Third Parties"/>
    <m/>
    <s v="Returns Receipt (per Receipt)"/>
    <n v="2026"/>
    <n v="5"/>
    <s v="USD"/>
    <n v="535.19759999999997"/>
    <n v="1"/>
    <n v="535.19759999999997"/>
    <x v="3"/>
    <m/>
    <m/>
    <m/>
    <m/>
    <m/>
    <m/>
    <m/>
    <m/>
    <m/>
    <m/>
  </r>
  <r>
    <s v="ELI LILLY"/>
    <s v="I4V-MC-JAIO"/>
    <s v="Eli Lilly &amp; Co."/>
    <s v="Mexico"/>
    <x v="3"/>
    <n v="40700"/>
    <s v="Revenues - Third Parties"/>
    <m/>
    <s v="Destruction (per Kg)"/>
    <n v="2026"/>
    <n v="5"/>
    <s v="USD"/>
    <n v="174.07999999999998"/>
    <n v="1"/>
    <n v="174.07999999999998"/>
    <x v="3"/>
    <n v="1"/>
    <m/>
    <m/>
    <m/>
    <m/>
    <m/>
    <m/>
    <m/>
    <m/>
    <m/>
  </r>
  <r>
    <s v="ELI LILLY"/>
    <s v="I4V-MC-JAIO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J3M-MC-JZQB"/>
    <s v="Eli Lilly &amp; Co."/>
    <s v="Mexico"/>
    <x v="0"/>
    <n v="40700"/>
    <s v="Revenues - Third Parties"/>
    <m/>
    <s v="Ambient Shipment High Protection"/>
    <n v="2026"/>
    <n v="5"/>
    <s v="USD"/>
    <n v="561.9624"/>
    <n v="1"/>
    <n v="561.9624"/>
    <x v="3"/>
    <m/>
    <m/>
    <m/>
    <m/>
    <m/>
    <m/>
    <m/>
    <m/>
    <m/>
    <m/>
  </r>
  <r>
    <s v="ELI LILLY"/>
    <s v="J3M-MC-JZQB"/>
    <s v="Eli Lilly &amp; Co."/>
    <s v="Mexico"/>
    <x v="0"/>
    <n v="40700"/>
    <s v="Revenues - Third Parties"/>
    <m/>
    <s v="Ambient Shipment Low Protection"/>
    <n v="2026"/>
    <n v="5"/>
    <s v="USD"/>
    <n v="177.9564"/>
    <n v="1"/>
    <n v="177.9564"/>
    <x v="3"/>
    <m/>
    <m/>
    <m/>
    <m/>
    <m/>
    <m/>
    <m/>
    <m/>
    <m/>
    <m/>
  </r>
  <r>
    <s v="ELI LILLY"/>
    <s v="J3M-MC-JZQB"/>
    <s v="Eli Lilly &amp; Co."/>
    <s v="Mexico"/>
    <x v="0"/>
    <n v="40700"/>
    <s v="Revenues - Third Parties"/>
    <m/>
    <s v="Carton Boxes (per Shipper)"/>
    <n v="2026"/>
    <n v="5"/>
    <s v="USD"/>
    <n v="152.32"/>
    <n v="1"/>
    <n v="152.32"/>
    <x v="3"/>
    <n v="1"/>
    <m/>
    <m/>
    <m/>
    <m/>
    <m/>
    <m/>
    <m/>
    <m/>
    <m/>
  </r>
  <r>
    <s v="ELI LILLY"/>
    <s v="J3M-MC-JZQB"/>
    <s v="Eli Lilly &amp; Co."/>
    <s v="Mexico"/>
    <x v="2"/>
    <n v="40700"/>
    <s v="Revenues - Third Parties"/>
    <m/>
    <s v="Freight - Shipments"/>
    <n v="2026"/>
    <n v="5"/>
    <s v="USD"/>
    <n v="4569.42"/>
    <n v="1"/>
    <n v="4569.42"/>
    <x v="3"/>
    <n v="1"/>
    <m/>
    <m/>
    <m/>
    <m/>
    <m/>
    <m/>
    <m/>
    <m/>
    <m/>
  </r>
  <r>
    <s v="ELI LILLY"/>
    <s v="J3M-MC-JZQB"/>
    <s v="Eli Lilly &amp; Co."/>
    <s v="Mexico"/>
    <x v="0"/>
    <n v="40700"/>
    <s v="Revenues - Third Parties"/>
    <m/>
    <s v="Receipt of Labels (per Receipt)"/>
    <n v="2026"/>
    <n v="5"/>
    <s v="USD"/>
    <n v="133.79939999999999"/>
    <n v="1"/>
    <n v="133.79939999999999"/>
    <x v="3"/>
    <m/>
    <m/>
    <m/>
    <m/>
    <m/>
    <m/>
    <m/>
    <m/>
    <m/>
    <m/>
  </r>
  <r>
    <s v="ELI LILLY"/>
    <s v="J3M-MC-JZQB"/>
    <s v="Eli Lilly &amp; Co."/>
    <s v="Mexico"/>
    <x v="0"/>
    <n v="40700"/>
    <s v="Revenues - Third Parties"/>
    <m/>
    <s v="Refurbishment (per Shipper)"/>
    <n v="2026"/>
    <n v="5"/>
    <s v="USD"/>
    <n v="214.0692"/>
    <n v="1"/>
    <n v="214.0692"/>
    <x v="3"/>
    <m/>
    <m/>
    <m/>
    <m/>
    <m/>
    <m/>
    <m/>
    <m/>
    <m/>
    <m/>
  </r>
  <r>
    <s v="ELI LILLY"/>
    <s v="J1I-MC-GZBK"/>
    <s v="Eli Lilly &amp; Co."/>
    <s v="Mexico"/>
    <x v="2"/>
    <n v="40700"/>
    <s v="Revenues - Third Parties"/>
    <m/>
    <s v="Freight - Returns"/>
    <n v="2026"/>
    <n v="5"/>
    <s v="USD"/>
    <n v="1053.02"/>
    <n v="1"/>
    <n v="1053.02"/>
    <x v="3"/>
    <n v="1"/>
    <m/>
    <m/>
    <m/>
    <m/>
    <m/>
    <m/>
    <m/>
    <m/>
    <m/>
  </r>
  <r>
    <s v="ELI LILLY"/>
    <s v="J1I-MC-GZBK"/>
    <s v="Eli Lilly &amp; Co."/>
    <s v="Mexico"/>
    <x v="3"/>
    <n v="40700"/>
    <s v="Revenues - Third Parties"/>
    <m/>
    <s v="Returns Receipt (per Receipt)"/>
    <n v="2026"/>
    <n v="5"/>
    <s v="USD"/>
    <n v="535.19759999999997"/>
    <n v="1"/>
    <n v="535.19759999999997"/>
    <x v="3"/>
    <m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Carton Boxes (per Shipper)"/>
    <n v="2026"/>
    <n v="5"/>
    <s v="USD"/>
    <n v="43.519999999999996"/>
    <n v="1"/>
    <n v="43.519999999999996"/>
    <x v="3"/>
    <n v="1"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Customs Clearence"/>
    <n v="2026"/>
    <n v="5"/>
    <s v="USD"/>
    <n v="312.19040000000001"/>
    <n v="1"/>
    <n v="312.19040000000001"/>
    <x v="3"/>
    <m/>
    <m/>
    <m/>
    <m/>
    <m/>
    <m/>
    <m/>
    <m/>
    <m/>
    <m/>
  </r>
  <r>
    <s v="ELI LILLY"/>
    <s v="J1I-MC-GZQA"/>
    <s v="Eli Lilly &amp; Co."/>
    <s v="Mexico"/>
    <x v="2"/>
    <n v="40700"/>
    <s v="Revenues - Third Parties"/>
    <m/>
    <s v="Freight - Shipments"/>
    <n v="2026"/>
    <n v="5"/>
    <s v="USD"/>
    <n v="14183.92"/>
    <n v="1"/>
    <n v="14183.92"/>
    <x v="3"/>
    <n v="1"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Pick and Pack (Refrigerated)"/>
    <n v="2026"/>
    <n v="5"/>
    <s v="USD"/>
    <n v="187.32079999999999"/>
    <n v="1"/>
    <n v="187.32079999999999"/>
    <x v="3"/>
    <m/>
    <m/>
    <m/>
    <m/>
    <m/>
    <m/>
    <m/>
    <m/>
    <m/>
    <m/>
  </r>
  <r>
    <s v="ELI LILLY"/>
    <s v="J1I-MC-GZQA"/>
    <s v="Eli Lilly &amp; Co."/>
    <s v="Mexico"/>
    <x v="7"/>
    <n v="40700"/>
    <s v="Revenues - Third Parties"/>
    <m/>
    <s v="PTC Duties"/>
    <n v="2026"/>
    <n v="5"/>
    <s v="USD"/>
    <n v="1391.52"/>
    <n v="1"/>
    <n v="1391.52"/>
    <x v="3"/>
    <n v="1"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Receipt fee Refrigerated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Refurbishment (per Shipper)"/>
    <n v="2026"/>
    <n v="5"/>
    <s v="USD"/>
    <n v="71.356400000000008"/>
    <n v="1"/>
    <n v="71.356400000000008"/>
    <x v="3"/>
    <m/>
    <m/>
    <m/>
    <m/>
    <m/>
    <m/>
    <m/>
    <m/>
    <m/>
    <m/>
  </r>
  <r>
    <s v="ELI LILLY"/>
    <s v="J1I-MC-GZBO"/>
    <s v="Eli Lilly &amp; Co."/>
    <s v="Mexico"/>
    <x v="0"/>
    <n v="40700"/>
    <s v="Revenues - Third Parties"/>
    <m/>
    <s v="Carton Boxes (per Shipper)"/>
    <n v="2026"/>
    <n v="5"/>
    <s v="USD"/>
    <n v="1544.96"/>
    <n v="1"/>
    <n v="1544.96"/>
    <x v="3"/>
    <n v="1"/>
    <m/>
    <m/>
    <m/>
    <m/>
    <m/>
    <m/>
    <m/>
    <m/>
    <m/>
  </r>
  <r>
    <s v="ELI LILLY"/>
    <s v="J1I-MC-GZBO"/>
    <s v="Eli Lilly &amp; Co."/>
    <s v="Mexico"/>
    <x v="3"/>
    <n v="40700"/>
    <s v="Revenues - Third Parties"/>
    <m/>
    <s v="Destruction (per Kg)"/>
    <n v="2026"/>
    <n v="5"/>
    <s v="USD"/>
    <n v="1697.2800000000002"/>
    <n v="1"/>
    <n v="1697.2800000000002"/>
    <x v="3"/>
    <n v="1"/>
    <m/>
    <m/>
    <m/>
    <m/>
    <m/>
    <m/>
    <m/>
    <m/>
    <m/>
  </r>
  <r>
    <s v="ELI LILLY"/>
    <s v="J1I-MC-GZBO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1I-MC-GZBO"/>
    <s v="Eli Lilly &amp; Co."/>
    <s v="Mexico"/>
    <x v="2"/>
    <n v="40700"/>
    <s v="Revenues - Third Parties"/>
    <m/>
    <s v="Freight - Returns"/>
    <n v="2026"/>
    <n v="5"/>
    <s v="USD"/>
    <n v="3843.5"/>
    <n v="1"/>
    <n v="3843.5"/>
    <x v="3"/>
    <n v="1"/>
    <m/>
    <m/>
    <m/>
    <m/>
    <m/>
    <m/>
    <m/>
    <m/>
    <m/>
  </r>
  <r>
    <s v="ELI LILLY"/>
    <s v="J1I-MC-GZBO"/>
    <s v="Eli Lilly &amp; Co."/>
    <s v="Mexico"/>
    <x v="2"/>
    <n v="40700"/>
    <s v="Revenues - Third Parties"/>
    <m/>
    <s v="Freight - Shipments"/>
    <n v="2026"/>
    <n v="5"/>
    <s v="USD"/>
    <n v="69110.8"/>
    <n v="1"/>
    <n v="69110.8"/>
    <x v="3"/>
    <n v="1"/>
    <m/>
    <m/>
    <m/>
    <m/>
    <m/>
    <m/>
    <m/>
    <m/>
    <m/>
  </r>
  <r>
    <s v="ELI LILLY"/>
    <s v="J1I-MC-GZBO"/>
    <s v="Eli Lilly &amp; Co."/>
    <s v="Mexico"/>
    <x v="0"/>
    <n v="40700"/>
    <s v="Revenues - Third Parties"/>
    <m/>
    <s v="Pick and Pack (Refrigerated)"/>
    <n v="2026"/>
    <n v="5"/>
    <s v="USD"/>
    <n v="6368.9071999999996"/>
    <n v="1"/>
    <n v="6368.9071999999996"/>
    <x v="3"/>
    <m/>
    <m/>
    <m/>
    <m/>
    <m/>
    <m/>
    <m/>
    <m/>
    <m/>
    <m/>
  </r>
  <r>
    <s v="ELI LILLY"/>
    <s v="J1I-MC-GZBO"/>
    <s v="Eli Lilly &amp; Co."/>
    <s v="Mexico"/>
    <x v="3"/>
    <n v="40700"/>
    <s v="Revenues - Third Parties"/>
    <m/>
    <s v="Reconciliation of Returns (per Kit)"/>
    <n v="2026"/>
    <n v="5"/>
    <s v="USD"/>
    <n v="9.0855999999999995"/>
    <n v="1"/>
    <n v="9.0855999999999995"/>
    <x v="3"/>
    <m/>
    <m/>
    <m/>
    <m/>
    <m/>
    <m/>
    <m/>
    <m/>
    <m/>
    <m/>
  </r>
  <r>
    <s v="ELI LILLY"/>
    <s v="J1I-MC-GZBO"/>
    <s v="Eli Lilly &amp; Co."/>
    <s v="Mexico"/>
    <x v="0"/>
    <n v="40700"/>
    <s v="Revenues - Third Parties"/>
    <m/>
    <s v="Refurbishment (per Shipper)"/>
    <n v="2026"/>
    <n v="5"/>
    <s v="USD"/>
    <n v="2533.1522"/>
    <n v="1"/>
    <n v="2533.1522"/>
    <x v="3"/>
    <m/>
    <m/>
    <m/>
    <m/>
    <m/>
    <m/>
    <m/>
    <m/>
    <m/>
    <m/>
  </r>
  <r>
    <s v="ELI LILLY"/>
    <s v="J1I-MC-GZBO"/>
    <s v="Eli Lilly &amp; Co."/>
    <s v="Mexico"/>
    <x v="3"/>
    <n v="40700"/>
    <s v="Revenues - Third Parties"/>
    <m/>
    <s v="Returns Receipt (per Receipt)"/>
    <n v="2026"/>
    <n v="5"/>
    <s v="USD"/>
    <n v="1070.3951999999999"/>
    <n v="1"/>
    <n v="1070.3951999999999"/>
    <x v="3"/>
    <m/>
    <m/>
    <m/>
    <m/>
    <m/>
    <m/>
    <m/>
    <m/>
    <m/>
    <m/>
  </r>
  <r>
    <s v="ELI LILLY"/>
    <s v="J1I-MC-GZBZ"/>
    <s v="Eli Lilly &amp; Co."/>
    <s v="Mexico"/>
    <x v="0"/>
    <n v="40700"/>
    <s v="Revenues - Third Parties"/>
    <m/>
    <s v="Carton Boxes (per Shipper)"/>
    <n v="2026"/>
    <n v="5"/>
    <s v="USD"/>
    <n v="674.56"/>
    <n v="1"/>
    <n v="674.56"/>
    <x v="3"/>
    <n v="1"/>
    <m/>
    <m/>
    <m/>
    <m/>
    <m/>
    <m/>
    <m/>
    <m/>
    <m/>
  </r>
  <r>
    <s v="ELI LILLY"/>
    <s v="J1I-MC-GZBZ"/>
    <s v="Eli Lilly &amp; Co."/>
    <s v="Mexico"/>
    <x v="3"/>
    <n v="40700"/>
    <s v="Revenues - Third Parties"/>
    <m/>
    <s v="Destruction (per Kg)"/>
    <n v="2026"/>
    <n v="5"/>
    <s v="USD"/>
    <n v="217.6"/>
    <n v="1"/>
    <n v="217.6"/>
    <x v="3"/>
    <n v="1"/>
    <m/>
    <m/>
    <m/>
    <m/>
    <m/>
    <m/>
    <m/>
    <m/>
    <m/>
  </r>
  <r>
    <s v="ELI LILLY"/>
    <s v="J1I-MC-GZBZ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J1I-MC-GZBZ"/>
    <s v="Eli Lilly &amp; Co."/>
    <s v="Mexico"/>
    <x v="2"/>
    <n v="40700"/>
    <s v="Revenues - Third Parties"/>
    <m/>
    <s v="Freight - Returns"/>
    <n v="2026"/>
    <n v="5"/>
    <s v="USD"/>
    <n v="155.5"/>
    <n v="1"/>
    <n v="155.5"/>
    <x v="3"/>
    <n v="1"/>
    <m/>
    <m/>
    <m/>
    <m/>
    <m/>
    <m/>
    <m/>
    <m/>
    <m/>
  </r>
  <r>
    <s v="ELI LILLY"/>
    <s v="J1I-MC-GZBZ"/>
    <s v="Eli Lilly &amp; Co."/>
    <s v="Mexico"/>
    <x v="2"/>
    <n v="40700"/>
    <s v="Revenues - Third Parties"/>
    <m/>
    <s v="Freight - Shipments"/>
    <n v="2026"/>
    <n v="5"/>
    <s v="USD"/>
    <n v="45493.11"/>
    <n v="1"/>
    <n v="45493.11"/>
    <x v="3"/>
    <n v="1"/>
    <m/>
    <m/>
    <m/>
    <m/>
    <m/>
    <m/>
    <m/>
    <m/>
    <m/>
  </r>
  <r>
    <s v="ELI LILLY"/>
    <s v="J1I-MC-GZBZ"/>
    <s v="Eli Lilly &amp; Co."/>
    <s v="Mexico"/>
    <x v="0"/>
    <n v="40700"/>
    <s v="Revenues - Third Parties"/>
    <m/>
    <s v="Import License Fee"/>
    <n v="2026"/>
    <n v="5"/>
    <s v="USD"/>
    <n v="624.38900000000001"/>
    <n v="1"/>
    <n v="624.38900000000001"/>
    <x v="3"/>
    <m/>
    <m/>
    <m/>
    <m/>
    <m/>
    <m/>
    <m/>
    <m/>
    <m/>
    <m/>
  </r>
  <r>
    <s v="ELI LILLY"/>
    <s v="J1I-MC-GZBZ"/>
    <s v="Eli Lilly &amp; Co."/>
    <s v="Mexico"/>
    <x v="0"/>
    <n v="40700"/>
    <s v="Revenues - Third Parties"/>
    <m/>
    <s v="Pick and Pack (Refrigerated)"/>
    <n v="2026"/>
    <n v="5"/>
    <s v="USD"/>
    <n v="2903.4723999999997"/>
    <n v="1"/>
    <n v="2903.4723999999997"/>
    <x v="3"/>
    <m/>
    <m/>
    <m/>
    <m/>
    <m/>
    <m/>
    <m/>
    <m/>
    <m/>
    <m/>
  </r>
  <r>
    <s v="ELI LILLY"/>
    <s v="J1I-MC-GZBZ"/>
    <s v="Eli Lilly &amp; Co."/>
    <s v="Mexico"/>
    <x v="0"/>
    <n v="40700"/>
    <s v="Revenues - Third Parties"/>
    <m/>
    <s v="Refurbishment (per Shipper)"/>
    <n v="2026"/>
    <n v="5"/>
    <s v="USD"/>
    <n v="1106.0242000000001"/>
    <n v="1"/>
    <n v="1106.0242000000001"/>
    <x v="3"/>
    <m/>
    <m/>
    <m/>
    <m/>
    <m/>
    <m/>
    <m/>
    <m/>
    <m/>
    <m/>
  </r>
  <r>
    <s v="ELI LILLY"/>
    <s v="J1I-MC-GZBZ"/>
    <s v="Eli Lilly &amp; Co."/>
    <s v="Mexico"/>
    <x v="3"/>
    <n v="40700"/>
    <s v="Revenues - Third Parties"/>
    <m/>
    <s v="Returns Receipt (per Receipt)"/>
    <n v="2026"/>
    <n v="5"/>
    <s v="USD"/>
    <n v="356.79840000000002"/>
    <n v="1"/>
    <n v="356.79840000000002"/>
    <x v="3"/>
    <m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AoR per Receipt"/>
    <n v="2026"/>
    <n v="5"/>
    <s v="USD"/>
    <n v="205.16399999999999"/>
    <n v="1"/>
    <n v="205.16399999999999"/>
    <x v="3"/>
    <m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Carton Boxes (per Shipper)"/>
    <n v="2026"/>
    <n v="5"/>
    <s v="USD"/>
    <n v="478.72"/>
    <n v="1"/>
    <n v="478.72"/>
    <x v="3"/>
    <n v="1"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Customs Clearence"/>
    <n v="2026"/>
    <n v="5"/>
    <s v="USD"/>
    <n v="312.19040000000001"/>
    <n v="1"/>
    <n v="312.19040000000001"/>
    <x v="3"/>
    <m/>
    <m/>
    <m/>
    <m/>
    <m/>
    <m/>
    <m/>
    <m/>
    <m/>
    <m/>
  </r>
  <r>
    <s v="ELI LILLY"/>
    <s v="J3L-MC-EZEF"/>
    <s v="Eli Lilly &amp; Co."/>
    <s v="Mexico"/>
    <x v="3"/>
    <n v="40700"/>
    <s v="Revenues - Third Parties"/>
    <m/>
    <s v="Destruction (per Kg)"/>
    <n v="2026"/>
    <n v="5"/>
    <s v="USD"/>
    <n v="565.76"/>
    <n v="1"/>
    <n v="565.76"/>
    <x v="3"/>
    <n v="1"/>
    <m/>
    <m/>
    <m/>
    <m/>
    <m/>
    <m/>
    <m/>
    <m/>
    <m/>
  </r>
  <r>
    <s v="ELI LILLY"/>
    <s v="J3L-MC-EZEF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3L-MC-EZEF"/>
    <s v="Eli Lilly &amp; Co."/>
    <s v="Mexico"/>
    <x v="2"/>
    <n v="40700"/>
    <s v="Revenues - Third Parties"/>
    <m/>
    <s v="Freight - Returns"/>
    <n v="2026"/>
    <n v="5"/>
    <s v="USD"/>
    <n v="1663.56"/>
    <n v="1"/>
    <n v="1663.56"/>
    <x v="3"/>
    <n v="1"/>
    <m/>
    <m/>
    <m/>
    <m/>
    <m/>
    <m/>
    <m/>
    <m/>
    <m/>
  </r>
  <r>
    <s v="ELI LILLY"/>
    <s v="J3L-MC-EZEF"/>
    <s v="Eli Lilly &amp; Co."/>
    <s v="Mexico"/>
    <x v="2"/>
    <n v="40700"/>
    <s v="Revenues - Third Parties"/>
    <m/>
    <s v="Freight - Shipments"/>
    <n v="2026"/>
    <n v="5"/>
    <s v="USD"/>
    <n v="29282.840000000095"/>
    <n v="1"/>
    <n v="29282.840000000095"/>
    <x v="3"/>
    <n v="1"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Pick and Pack (Refrigerated)"/>
    <n v="2026"/>
    <n v="5"/>
    <s v="USD"/>
    <n v="2060.5288"/>
    <n v="1"/>
    <n v="2060.5288"/>
    <x v="3"/>
    <m/>
    <m/>
    <m/>
    <m/>
    <m/>
    <m/>
    <m/>
    <m/>
    <m/>
    <m/>
  </r>
  <r>
    <s v="ELI LILLY"/>
    <s v="J3L-MC-EZEF"/>
    <s v="Eli Lilly &amp; Co."/>
    <s v="Mexico"/>
    <x v="7"/>
    <n v="40700"/>
    <s v="Revenues - Third Parties"/>
    <m/>
    <s v="PTC Duties"/>
    <n v="2026"/>
    <n v="5"/>
    <s v="USD"/>
    <n v="2997.25"/>
    <n v="1"/>
    <n v="2997.25"/>
    <x v="3"/>
    <n v="1"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Receipt fee Refrigerated (per Batch)"/>
    <n v="2026"/>
    <n v="5"/>
    <s v="USD"/>
    <n v="392.46840000000003"/>
    <n v="1"/>
    <n v="392.46840000000003"/>
    <x v="3"/>
    <m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Receipt more than 150 kits (per Hour)"/>
    <n v="2026"/>
    <n v="5"/>
    <s v="USD"/>
    <n v="824.26400000000001"/>
    <n v="1"/>
    <n v="824.26400000000001"/>
    <x v="3"/>
    <m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Refurbishment (per Shipper)"/>
    <n v="2026"/>
    <n v="5"/>
    <s v="USD"/>
    <n v="784.92039999999997"/>
    <n v="1"/>
    <n v="784.92039999999997"/>
    <x v="3"/>
    <m/>
    <m/>
    <m/>
    <m/>
    <m/>
    <m/>
    <m/>
    <m/>
    <m/>
    <m/>
  </r>
  <r>
    <s v="ELI LILLY"/>
    <s v="J3L-MC-EZEF"/>
    <s v="Eli Lilly &amp; Co."/>
    <s v="Mexico"/>
    <x v="3"/>
    <n v="40700"/>
    <s v="Revenues - Third Parties"/>
    <m/>
    <s v="Returns Receipt (per Receipt)"/>
    <n v="2026"/>
    <n v="5"/>
    <s v="USD"/>
    <n v="713.59680000000003"/>
    <n v="1"/>
    <n v="713.59680000000003"/>
    <x v="3"/>
    <m/>
    <m/>
    <m/>
    <m/>
    <m/>
    <m/>
    <m/>
    <m/>
    <m/>
    <m/>
  </r>
  <r>
    <s v="ELI LILLY"/>
    <s v="J1I-MC-GZBY"/>
    <s v="Eli Lilly &amp; Co."/>
    <s v="Mexico"/>
    <x v="3"/>
    <n v="40700"/>
    <s v="Revenues - Third Parties"/>
    <m/>
    <s v="Destruction (per Kg)"/>
    <n v="2026"/>
    <n v="5"/>
    <s v="USD"/>
    <n v="478.72"/>
    <n v="1"/>
    <n v="478.72"/>
    <x v="3"/>
    <n v="1"/>
    <m/>
    <m/>
    <m/>
    <m/>
    <m/>
    <m/>
    <m/>
    <m/>
    <m/>
  </r>
  <r>
    <s v="ELI LILLY"/>
    <s v="J1I-MC-GZBY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1I-MC-GZBY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J1I-MC-GZBY"/>
    <s v="Eli Lilly &amp; Co."/>
    <s v="Mexico"/>
    <x v="3"/>
    <n v="40700"/>
    <s v="Revenues - Third Parties"/>
    <m/>
    <s v="Returns Receipt (per Receipt)"/>
    <n v="2026"/>
    <n v="5"/>
    <s v="USD"/>
    <n v="178.39920000000001"/>
    <n v="1"/>
    <n v="178.39920000000001"/>
    <x v="3"/>
    <m/>
    <m/>
    <m/>
    <m/>
    <m/>
    <m/>
    <m/>
    <m/>
    <m/>
    <m/>
  </r>
  <r>
    <s v="ELI LILLY"/>
    <s v="I8F-MC-GPIX"/>
    <s v="Eli Lilly &amp; Co."/>
    <s v="Mexico"/>
    <x v="0"/>
    <n v="40700"/>
    <s v="Revenues - Third Parties"/>
    <m/>
    <s v="Carton Boxes (per Shipper)"/>
    <n v="2026"/>
    <n v="5"/>
    <s v="USD"/>
    <n v="652.80000000000007"/>
    <n v="1"/>
    <n v="652.80000000000007"/>
    <x v="3"/>
    <n v="1"/>
    <m/>
    <m/>
    <m/>
    <m/>
    <m/>
    <m/>
    <m/>
    <m/>
    <m/>
  </r>
  <r>
    <s v="ELI LILLY"/>
    <s v="I8F-MC-GPIX"/>
    <s v="Eli Lilly &amp; Co."/>
    <s v="Mexico"/>
    <x v="3"/>
    <n v="40700"/>
    <s v="Revenues - Third Parties"/>
    <m/>
    <s v="Destruction (per Kg)"/>
    <n v="2026"/>
    <n v="5"/>
    <s v="USD"/>
    <n v="195.84"/>
    <n v="1"/>
    <n v="195.84"/>
    <x v="3"/>
    <n v="1"/>
    <m/>
    <m/>
    <m/>
    <m/>
    <m/>
    <m/>
    <m/>
    <m/>
    <m/>
  </r>
  <r>
    <s v="ELI LILLY"/>
    <s v="I8F-MC-GPIX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8F-MC-GPIX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I8F-MC-GPIX"/>
    <s v="Eli Lilly &amp; Co."/>
    <s v="Mexico"/>
    <x v="2"/>
    <n v="40700"/>
    <s v="Revenues - Third Parties"/>
    <m/>
    <s v="Freight - Shipments"/>
    <n v="2026"/>
    <n v="5"/>
    <s v="USD"/>
    <n v="23089.48"/>
    <n v="1"/>
    <n v="23089.48"/>
    <x v="3"/>
    <n v="1"/>
    <m/>
    <m/>
    <m/>
    <m/>
    <m/>
    <m/>
    <m/>
    <m/>
    <m/>
  </r>
  <r>
    <s v="ELI LILLY"/>
    <s v="I8F-MC-GPIX"/>
    <s v="Eli Lilly &amp; Co."/>
    <s v="Mexico"/>
    <x v="0"/>
    <n v="40700"/>
    <s v="Revenues - Third Parties"/>
    <m/>
    <s v="Pick and Pack (Refrigerated)"/>
    <n v="2026"/>
    <n v="5"/>
    <s v="USD"/>
    <n v="2809.8119999999999"/>
    <n v="1"/>
    <n v="2809.8119999999999"/>
    <x v="3"/>
    <m/>
    <m/>
    <m/>
    <m/>
    <m/>
    <m/>
    <m/>
    <m/>
    <m/>
    <m/>
  </r>
  <r>
    <s v="ELI LILLY"/>
    <s v="I8F-MC-GPIX"/>
    <s v="Eli Lilly &amp; Co."/>
    <s v="Mexico"/>
    <x v="0"/>
    <n v="40700"/>
    <s v="Revenues - Third Parties"/>
    <m/>
    <s v="Refurbishment (per Shipper)"/>
    <n v="2026"/>
    <n v="5"/>
    <s v="USD"/>
    <n v="1070.346"/>
    <n v="1"/>
    <n v="1070.346"/>
    <x v="3"/>
    <m/>
    <m/>
    <m/>
    <m/>
    <m/>
    <m/>
    <m/>
    <m/>
    <m/>
    <m/>
  </r>
  <r>
    <s v="ELI LILLY"/>
    <s v="J5P-MC-GZ02"/>
    <s v="Eli Lilly &amp; Co."/>
    <s v="Mexico"/>
    <x v="0"/>
    <n v="40700"/>
    <s v="Revenues - Third Parties"/>
    <m/>
    <s v="Ambient Shipment High Protection"/>
    <n v="2026"/>
    <n v="5"/>
    <s v="USD"/>
    <n v="374.64159999999998"/>
    <n v="1"/>
    <n v="374.64159999999998"/>
    <x v="3"/>
    <m/>
    <m/>
    <m/>
    <m/>
    <m/>
    <m/>
    <m/>
    <m/>
    <m/>
    <m/>
  </r>
  <r>
    <s v="ELI LILLY"/>
    <s v="J5P-MC-GZ02"/>
    <s v="Eli Lilly &amp; Co."/>
    <s v="Mexico"/>
    <x v="0"/>
    <n v="40700"/>
    <s v="Revenues - Third Parties"/>
    <m/>
    <s v="Ambient Shipment Low Protection"/>
    <n v="2026"/>
    <n v="5"/>
    <s v="USD"/>
    <n v="88.978200000000001"/>
    <n v="1"/>
    <n v="88.978200000000001"/>
    <x v="3"/>
    <m/>
    <m/>
    <m/>
    <m/>
    <m/>
    <m/>
    <m/>
    <m/>
    <m/>
    <m/>
  </r>
  <r>
    <s v="ELI LILLY"/>
    <s v="J5P-MC-GZ02"/>
    <s v="Eli Lilly &amp; Co."/>
    <s v="Mexico"/>
    <x v="0"/>
    <n v="40700"/>
    <s v="Revenues - Third Parties"/>
    <m/>
    <s v="Carton Boxes (per Shipper)"/>
    <n v="2026"/>
    <n v="5"/>
    <s v="USD"/>
    <n v="97.92"/>
    <n v="1"/>
    <n v="97.92"/>
    <x v="3"/>
    <n v="1"/>
    <m/>
    <m/>
    <m/>
    <m/>
    <m/>
    <m/>
    <m/>
    <m/>
    <m/>
  </r>
  <r>
    <s v="ELI LILLY"/>
    <s v="J5P-MC-GZ02"/>
    <s v="Eli Lilly &amp; Co."/>
    <s v="Mexico"/>
    <x v="3"/>
    <n v="40700"/>
    <s v="Revenues - Third Parties"/>
    <m/>
    <s v="Destruction (per Kg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J5P-MC-GZ02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5P-MC-GZ02"/>
    <s v="Eli Lilly &amp; Co."/>
    <s v="Mexico"/>
    <x v="2"/>
    <n v="40700"/>
    <s v="Revenues - Third Parties"/>
    <m/>
    <s v="Freight - Shipments"/>
    <n v="2026"/>
    <n v="5"/>
    <s v="USD"/>
    <n v="3012.34"/>
    <n v="1"/>
    <n v="3012.34"/>
    <x v="3"/>
    <n v="1"/>
    <m/>
    <m/>
    <m/>
    <m/>
    <m/>
    <m/>
    <m/>
    <m/>
    <m/>
  </r>
  <r>
    <s v="ELI LILLY"/>
    <s v="J5P-MC-GZ02"/>
    <s v="Eli Lilly &amp; Co."/>
    <s v="Mexico"/>
    <x v="0"/>
    <n v="40700"/>
    <s v="Revenues - Third Parties"/>
    <m/>
    <s v="Refurbishment (per Shipper)"/>
    <n v="2026"/>
    <n v="5"/>
    <s v="USD"/>
    <n v="142.71280000000002"/>
    <n v="1"/>
    <n v="142.71280000000002"/>
    <x v="3"/>
    <m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Ambient Shipment High Protection"/>
    <n v="2026"/>
    <n v="5"/>
    <s v="USD"/>
    <n v="561.9624"/>
    <n v="1"/>
    <n v="561.9624"/>
    <x v="3"/>
    <m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Ambient Shipment Low Protection"/>
    <n v="2026"/>
    <n v="5"/>
    <s v="USD"/>
    <n v="177.9564"/>
    <n v="1"/>
    <n v="177.9564"/>
    <x v="3"/>
    <m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Carton Boxes (per Shipper)"/>
    <n v="2026"/>
    <n v="5"/>
    <s v="USD"/>
    <n v="152.32"/>
    <n v="1"/>
    <n v="152.32"/>
    <x v="3"/>
    <n v="1"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Customs Clearence"/>
    <n v="2026"/>
    <n v="5"/>
    <s v="USD"/>
    <n v="312.19040000000001"/>
    <n v="1"/>
    <n v="312.19040000000001"/>
    <x v="3"/>
    <m/>
    <m/>
    <m/>
    <m/>
    <m/>
    <m/>
    <m/>
    <m/>
    <m/>
    <m/>
  </r>
  <r>
    <s v="ELI LILLY"/>
    <s v="J5P-MC-GZ01"/>
    <s v="Eli Lilly &amp; Co."/>
    <s v="Mexico"/>
    <x v="3"/>
    <n v="40700"/>
    <s v="Revenues - Third Parties"/>
    <m/>
    <s v="Destruction (per Kg)"/>
    <n v="2026"/>
    <n v="5"/>
    <s v="USD"/>
    <n v="108.8"/>
    <n v="1"/>
    <n v="108.8"/>
    <x v="3"/>
    <n v="1"/>
    <m/>
    <m/>
    <m/>
    <m/>
    <m/>
    <m/>
    <m/>
    <m/>
    <m/>
  </r>
  <r>
    <s v="ELI LILLY"/>
    <s v="J5P-MC-GZ01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J5P-MC-GZ01"/>
    <s v="Eli Lilly &amp; Co."/>
    <s v="Mexico"/>
    <x v="2"/>
    <n v="40700"/>
    <s v="Revenues - Third Parties"/>
    <m/>
    <s v="Freight - Shipments"/>
    <n v="2026"/>
    <n v="5"/>
    <s v="USD"/>
    <n v="8238.32"/>
    <n v="1"/>
    <n v="8238.32"/>
    <x v="3"/>
    <n v="1"/>
    <m/>
    <m/>
    <m/>
    <m/>
    <m/>
    <m/>
    <m/>
    <m/>
    <m/>
  </r>
  <r>
    <s v="ELI LILLY"/>
    <s v="J5P-MC-GZ01"/>
    <s v="Eli Lilly &amp; Co."/>
    <s v="Mexico"/>
    <x v="7"/>
    <n v="40700"/>
    <s v="Revenues - Third Parties"/>
    <m/>
    <s v="PTC Duties"/>
    <n v="2026"/>
    <n v="5"/>
    <s v="USD"/>
    <n v="1757.04"/>
    <n v="1"/>
    <n v="1757.04"/>
    <x v="3"/>
    <n v="1"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Receipt fee Ambient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Refurbishment (per Shipper)"/>
    <n v="2026"/>
    <n v="5"/>
    <s v="USD"/>
    <n v="214.0692"/>
    <n v="1"/>
    <n v="214.0692"/>
    <x v="3"/>
    <m/>
    <m/>
    <m/>
    <m/>
    <m/>
    <m/>
    <m/>
    <m/>
    <m/>
    <m/>
  </r>
  <r>
    <s v="ELI LILLY"/>
    <s v="J4F-MC-CYAB"/>
    <s v="Eli Lilly &amp; Co."/>
    <s v="Mexico"/>
    <x v="3"/>
    <n v="40700"/>
    <s v="Revenues - Third Parties"/>
    <m/>
    <s v="Destruction (per Kg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J4F-MC-CYAB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8F-MC-GPJA"/>
    <s v="Eli Lilly &amp; Co."/>
    <s v="Mexico"/>
    <x v="0"/>
    <n v="40700"/>
    <s v="Revenues - Third Parties"/>
    <m/>
    <s v="Carton Boxes (per Shipper)"/>
    <n v="2026"/>
    <n v="5"/>
    <s v="USD"/>
    <n v="152.32"/>
    <n v="1"/>
    <n v="152.32"/>
    <x v="3"/>
    <n v="1"/>
    <m/>
    <m/>
    <m/>
    <m/>
    <m/>
    <m/>
    <m/>
    <m/>
    <m/>
  </r>
  <r>
    <s v="ELI LILLY"/>
    <s v="I8F-MC-GPJA"/>
    <s v="Eli Lilly &amp; Co."/>
    <s v="Mexico"/>
    <x v="2"/>
    <n v="40700"/>
    <s v="Revenues - Third Parties"/>
    <m/>
    <s v="Freight - Shipments"/>
    <n v="2026"/>
    <n v="5"/>
    <s v="USD"/>
    <n v="23047"/>
    <n v="1"/>
    <n v="23047"/>
    <x v="3"/>
    <n v="1"/>
    <m/>
    <m/>
    <m/>
    <m/>
    <m/>
    <m/>
    <m/>
    <m/>
    <m/>
  </r>
  <r>
    <s v="ELI LILLY"/>
    <s v="I8F-MC-GPJA"/>
    <s v="Eli Lilly &amp; Co."/>
    <s v="Mexico"/>
    <x v="0"/>
    <n v="40700"/>
    <s v="Revenues - Third Parties"/>
    <m/>
    <s v="Pick and Pack (Refrigerated)"/>
    <n v="2026"/>
    <n v="5"/>
    <s v="USD"/>
    <n v="655.6228000000001"/>
    <n v="1"/>
    <n v="655.6228000000001"/>
    <x v="3"/>
    <m/>
    <m/>
    <m/>
    <m/>
    <m/>
    <m/>
    <m/>
    <m/>
    <m/>
    <m/>
  </r>
  <r>
    <s v="ELI LILLY"/>
    <s v="I8F-MC-GPJA"/>
    <s v="Eli Lilly &amp; Co."/>
    <s v="Mexico"/>
    <x v="0"/>
    <n v="40700"/>
    <s v="Revenues - Third Parties"/>
    <m/>
    <s v="Refurbishment (per Shipper)"/>
    <n v="2026"/>
    <n v="5"/>
    <s v="USD"/>
    <n v="249.74739999999997"/>
    <n v="1"/>
    <n v="249.74739999999997"/>
    <x v="3"/>
    <m/>
    <m/>
    <m/>
    <m/>
    <m/>
    <m/>
    <m/>
    <m/>
    <m/>
    <m/>
  </r>
  <r>
    <s v="ELI LILLY"/>
    <s v="I8F-MC-GPJD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I8F-MC-GPJD"/>
    <s v="Eli Lilly &amp; Co."/>
    <s v="Mexico"/>
    <x v="0"/>
    <n v="40700"/>
    <s v="Revenues - Third Parties"/>
    <m/>
    <s v="Carton Boxes (per Shipper)"/>
    <n v="2026"/>
    <n v="5"/>
    <s v="USD"/>
    <n v="304.64"/>
    <n v="1"/>
    <n v="304.64"/>
    <x v="3"/>
    <n v="1"/>
    <m/>
    <m/>
    <m/>
    <m/>
    <m/>
    <m/>
    <m/>
    <m/>
    <m/>
  </r>
  <r>
    <s v="ELI LILLY"/>
    <s v="I8F-MC-GPJD"/>
    <s v="Eli Lilly &amp; Co."/>
    <s v="Mexico"/>
    <x v="2"/>
    <n v="40700"/>
    <s v="Revenues - Third Parties"/>
    <m/>
    <s v="Freight - Shipments"/>
    <n v="2026"/>
    <n v="5"/>
    <s v="USD"/>
    <n v="24971.55"/>
    <n v="1"/>
    <n v="24971.55"/>
    <x v="3"/>
    <n v="1"/>
    <m/>
    <m/>
    <m/>
    <m/>
    <m/>
    <m/>
    <m/>
    <m/>
    <m/>
  </r>
  <r>
    <s v="ELI LILLY"/>
    <s v="I8F-MC-GPJD"/>
    <s v="Eli Lilly &amp; Co."/>
    <s v="Mexico"/>
    <x v="0"/>
    <n v="40700"/>
    <s v="Revenues - Third Parties"/>
    <m/>
    <s v="Pick and Pack (Refrigerated)"/>
    <n v="2026"/>
    <n v="5"/>
    <s v="USD"/>
    <n v="1311.2456000000002"/>
    <n v="1"/>
    <n v="1311.2456000000002"/>
    <x v="3"/>
    <m/>
    <m/>
    <m/>
    <m/>
    <m/>
    <m/>
    <m/>
    <m/>
    <m/>
    <m/>
  </r>
  <r>
    <s v="ELI LILLY"/>
    <s v="I8F-MC-GPJD"/>
    <s v="Eli Lilly &amp; Co."/>
    <s v="Mexico"/>
    <x v="0"/>
    <n v="40700"/>
    <s v="Revenues - Third Parties"/>
    <m/>
    <s v="Receipt fee Refrigerated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I8F-MC-GPJD"/>
    <s v="Eli Lilly &amp; Co."/>
    <s v="Mexico"/>
    <x v="0"/>
    <n v="40700"/>
    <s v="Revenues - Third Parties"/>
    <m/>
    <s v="Refurbishment (per Shipper)"/>
    <n v="2026"/>
    <n v="5"/>
    <s v="USD"/>
    <n v="499.49479999999994"/>
    <n v="1"/>
    <n v="499.49479999999994"/>
    <x v="3"/>
    <m/>
    <m/>
    <m/>
    <m/>
    <m/>
    <m/>
    <m/>
    <m/>
    <m/>
    <m/>
  </r>
  <r>
    <s v="ELI LILLY"/>
    <s v="J2S-MC-GZMR"/>
    <s v="Eli Lilly &amp; Co."/>
    <s v="Mexico"/>
    <x v="0"/>
    <n v="40700"/>
    <s v="Revenues - Third Parties"/>
    <m/>
    <s v="Ambient Shipment High Protection"/>
    <n v="2026"/>
    <n v="5"/>
    <s v="USD"/>
    <n v="468.30200000000002"/>
    <n v="1"/>
    <n v="468.30200000000002"/>
    <x v="3"/>
    <m/>
    <m/>
    <m/>
    <m/>
    <m/>
    <m/>
    <m/>
    <m/>
    <m/>
    <m/>
  </r>
  <r>
    <s v="ELI LILLY"/>
    <s v="J2S-MC-GZMR"/>
    <s v="Eli Lilly &amp; Co."/>
    <s v="Mexico"/>
    <x v="0"/>
    <n v="40700"/>
    <s v="Revenues - Third Parties"/>
    <m/>
    <s v="Carton Boxes (per Shipper)"/>
    <n v="2026"/>
    <n v="5"/>
    <s v="USD"/>
    <n v="108.8"/>
    <n v="1"/>
    <n v="108.8"/>
    <x v="3"/>
    <n v="1"/>
    <m/>
    <m/>
    <m/>
    <m/>
    <m/>
    <m/>
    <m/>
    <m/>
    <m/>
  </r>
  <r>
    <s v="ELI LILLY"/>
    <s v="J2S-MC-GZMR"/>
    <s v="Eli Lilly &amp; Co."/>
    <s v="Mexico"/>
    <x v="2"/>
    <n v="40700"/>
    <s v="Revenues - Third Parties"/>
    <m/>
    <s v="Freight - Shipments"/>
    <n v="2026"/>
    <n v="5"/>
    <s v="USD"/>
    <n v="17787.440000000002"/>
    <n v="1"/>
    <n v="17787.440000000002"/>
    <x v="3"/>
    <n v="1"/>
    <m/>
    <m/>
    <m/>
    <m/>
    <m/>
    <m/>
    <m/>
    <m/>
    <m/>
  </r>
  <r>
    <s v="ELI LILLY"/>
    <s v="J2S-MC-GZMR"/>
    <s v="Eli Lilly &amp; Co."/>
    <s v="Mexico"/>
    <x v="0"/>
    <n v="40700"/>
    <s v="Revenues - Third Parties"/>
    <m/>
    <s v="Refurbishment (per Shipper)"/>
    <n v="2026"/>
    <n v="5"/>
    <s v="USD"/>
    <n v="178.39099999999999"/>
    <n v="1"/>
    <n v="178.39099999999999"/>
    <x v="3"/>
    <m/>
    <m/>
    <m/>
    <m/>
    <m/>
    <m/>
    <m/>
    <m/>
    <m/>
    <m/>
  </r>
  <r>
    <s v="ELI LILLY"/>
    <s v="J2O-MC-EKBG"/>
    <s v="Eli Lilly &amp; Co."/>
    <s v="Mexico"/>
    <x v="0"/>
    <n v="40700"/>
    <s v="Revenues - Third Parties"/>
    <m/>
    <s v="Ambient Shipment High Protection"/>
    <n v="2026"/>
    <n v="5"/>
    <s v="USD"/>
    <n v="749.28319999999997"/>
    <n v="1"/>
    <n v="749.28319999999997"/>
    <x v="3"/>
    <m/>
    <m/>
    <m/>
    <m/>
    <m/>
    <m/>
    <m/>
    <m/>
    <m/>
    <m/>
  </r>
  <r>
    <s v="ELI LILLY"/>
    <s v="J2O-MC-EKBG"/>
    <s v="Eli Lilly &amp; Co."/>
    <s v="Mexico"/>
    <x v="0"/>
    <n v="40700"/>
    <s v="Revenues - Third Parties"/>
    <m/>
    <s v="Ambient Shipment Low Protection"/>
    <n v="2026"/>
    <n v="5"/>
    <s v="USD"/>
    <n v="88.978200000000001"/>
    <n v="1"/>
    <n v="88.978200000000001"/>
    <x v="3"/>
    <m/>
    <m/>
    <m/>
    <m/>
    <m/>
    <m/>
    <m/>
    <m/>
    <m/>
    <m/>
  </r>
  <r>
    <s v="ELI LILLY"/>
    <s v="J2O-MC-EKBG"/>
    <s v="Eli Lilly &amp; Co."/>
    <s v="Mexico"/>
    <x v="0"/>
    <n v="40700"/>
    <s v="Revenues - Third Parties"/>
    <m/>
    <s v="Carton Boxes (per Shipper)"/>
    <n v="2026"/>
    <n v="5"/>
    <s v="USD"/>
    <n v="184.95999999999998"/>
    <n v="1"/>
    <n v="184.95999999999998"/>
    <x v="3"/>
    <n v="1"/>
    <m/>
    <m/>
    <m/>
    <m/>
    <m/>
    <m/>
    <m/>
    <m/>
    <m/>
  </r>
  <r>
    <s v="ELI LILLY"/>
    <s v="J2O-MC-EKBG"/>
    <s v="Eli Lilly &amp; Co."/>
    <s v="Mexico"/>
    <x v="3"/>
    <n v="40700"/>
    <s v="Revenues - Third Parties"/>
    <m/>
    <s v="Destruction (per Kg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J2O-MC-EKBG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2O-MC-EKBG"/>
    <s v="Eli Lilly &amp; Co."/>
    <s v="Mexico"/>
    <x v="2"/>
    <n v="40700"/>
    <s v="Revenues - Third Parties"/>
    <m/>
    <s v="Freight - Shipments"/>
    <n v="2026"/>
    <n v="5"/>
    <s v="USD"/>
    <n v="11595.24"/>
    <n v="1"/>
    <n v="11595.24"/>
    <x v="3"/>
    <n v="1"/>
    <m/>
    <m/>
    <m/>
    <m/>
    <m/>
    <m/>
    <m/>
    <m/>
    <m/>
  </r>
  <r>
    <s v="ELI LILLY"/>
    <s v="J2O-MC-EKBG"/>
    <s v="Eli Lilly &amp; Co."/>
    <s v="Mexico"/>
    <x v="0"/>
    <n v="40700"/>
    <s v="Revenues - Third Parties"/>
    <m/>
    <s v="Refurbishment (per Shipper)"/>
    <n v="2026"/>
    <n v="5"/>
    <s v="USD"/>
    <n v="285.42560000000003"/>
    <n v="1"/>
    <n v="285.42560000000003"/>
    <x v="3"/>
    <m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AoR per Receipt"/>
    <n v="2026"/>
    <n v="5"/>
    <s v="USD"/>
    <n v="205.16399999999999"/>
    <n v="1"/>
    <n v="205.16399999999999"/>
    <x v="3"/>
    <m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Customs Clearence"/>
    <n v="2026"/>
    <n v="5"/>
    <s v="USD"/>
    <n v="624.38080000000002"/>
    <n v="1"/>
    <n v="624.38080000000002"/>
    <x v="3"/>
    <m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Expedited Receipt Fee"/>
    <n v="2026"/>
    <n v="5"/>
    <s v="USD"/>
    <n v="196.2424"/>
    <n v="1"/>
    <n v="196.2424"/>
    <x v="3"/>
    <m/>
    <m/>
    <m/>
    <m/>
    <m/>
    <m/>
    <m/>
    <m/>
    <m/>
    <m/>
  </r>
  <r>
    <s v="ELI LILLY"/>
    <s v="J6E-MC-KWAN"/>
    <s v="Eli Lilly &amp; Co."/>
    <s v="Mexico"/>
    <x v="7"/>
    <n v="40700"/>
    <s v="Revenues - Third Parties"/>
    <m/>
    <s v="PTC Duties"/>
    <n v="2026"/>
    <n v="5"/>
    <s v="USD"/>
    <n v="7899.65"/>
    <n v="1"/>
    <n v="7899.65"/>
    <x v="3"/>
    <n v="1"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Receipt fee Ambient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Receipt fee Refrigerated (per Batch)"/>
    <n v="2026"/>
    <n v="5"/>
    <s v="USD"/>
    <n v="392.46840000000003"/>
    <n v="1"/>
    <n v="392.46840000000003"/>
    <x v="3"/>
    <m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Receipt more than 150 kits (per Hour)"/>
    <n v="2026"/>
    <n v="5"/>
    <s v="USD"/>
    <n v="176.62799999999999"/>
    <n v="1"/>
    <n v="176.62799999999999"/>
    <x v="3"/>
    <m/>
    <m/>
    <m/>
    <m/>
    <m/>
    <m/>
    <m/>
    <m/>
    <m/>
    <m/>
  </r>
  <r>
    <s v="ELI LILLY"/>
    <s v="I6T-MC-AMCD"/>
    <s v="Eli Lilly &amp; Co."/>
    <s v="Mexico"/>
    <x v="0"/>
    <n v="40700"/>
    <s v="Revenues - Third Parties"/>
    <m/>
    <s v="Carton Boxes (per Shipper)"/>
    <n v="2026"/>
    <n v="5"/>
    <s v="USD"/>
    <n v="217.6"/>
    <n v="1"/>
    <n v="217.6"/>
    <x v="3"/>
    <n v="1"/>
    <m/>
    <m/>
    <m/>
    <m/>
    <m/>
    <m/>
    <m/>
    <m/>
    <m/>
  </r>
  <r>
    <s v="ELI LILLY"/>
    <s v="I6T-MC-AMCD"/>
    <s v="Eli Lilly &amp; Co."/>
    <s v="Mexico"/>
    <x v="2"/>
    <n v="40700"/>
    <s v="Revenues - Third Parties"/>
    <m/>
    <s v="Freight - Shipments"/>
    <n v="2026"/>
    <n v="5"/>
    <s v="USD"/>
    <n v="9064.02"/>
    <n v="1"/>
    <n v="9064.02"/>
    <x v="3"/>
    <n v="1"/>
    <m/>
    <m/>
    <m/>
    <m/>
    <m/>
    <m/>
    <m/>
    <m/>
    <m/>
  </r>
  <r>
    <s v="ELI LILLY"/>
    <s v="I6T-MC-AMCD"/>
    <s v="Eli Lilly &amp; Co."/>
    <s v="Mexico"/>
    <x v="0"/>
    <n v="40700"/>
    <s v="Revenues - Third Parties"/>
    <m/>
    <s v="Pick and Pack (Refrigerated)"/>
    <n v="2026"/>
    <n v="5"/>
    <s v="USD"/>
    <n v="936.60400000000004"/>
    <n v="1"/>
    <n v="936.60400000000004"/>
    <x v="3"/>
    <m/>
    <m/>
    <m/>
    <m/>
    <m/>
    <m/>
    <m/>
    <m/>
    <m/>
    <m/>
  </r>
  <r>
    <s v="ELI LILLY"/>
    <s v="I6T-MC-AMCD"/>
    <s v="Eli Lilly &amp; Co."/>
    <s v="Mexico"/>
    <x v="0"/>
    <n v="40700"/>
    <s v="Revenues - Third Parties"/>
    <m/>
    <s v="Refurbishment (per Shipper)"/>
    <n v="2026"/>
    <n v="5"/>
    <s v="USD"/>
    <n v="356.78199999999998"/>
    <n v="1"/>
    <n v="356.78199999999998"/>
    <x v="3"/>
    <m/>
    <m/>
    <m/>
    <m/>
    <m/>
    <m/>
    <m/>
    <m/>
    <m/>
    <m/>
  </r>
  <r>
    <s v="ELI LILLY"/>
    <s v="I6T-MC-AMCE"/>
    <s v="Eli Lilly &amp; Co."/>
    <s v="Mexico"/>
    <x v="0"/>
    <n v="40700"/>
    <s v="Revenues - Third Parties"/>
    <m/>
    <s v="Carton Boxes (per Shipper)"/>
    <n v="2026"/>
    <n v="5"/>
    <s v="USD"/>
    <n v="65.28"/>
    <n v="1"/>
    <n v="65.28"/>
    <x v="3"/>
    <n v="1"/>
    <m/>
    <m/>
    <m/>
    <m/>
    <m/>
    <m/>
    <m/>
    <m/>
    <m/>
  </r>
  <r>
    <s v="ELI LILLY"/>
    <s v="I6T-MC-AMCE"/>
    <s v="Eli Lilly &amp; Co."/>
    <s v="Mexico"/>
    <x v="2"/>
    <n v="40700"/>
    <s v="Revenues - Third Parties"/>
    <m/>
    <s v="Freight - Shipments"/>
    <n v="2026"/>
    <n v="5"/>
    <s v="USD"/>
    <n v="896.28"/>
    <n v="1"/>
    <n v="896.28"/>
    <x v="3"/>
    <n v="1"/>
    <m/>
    <m/>
    <m/>
    <m/>
    <m/>
    <m/>
    <m/>
    <m/>
    <m/>
  </r>
  <r>
    <s v="ELI LILLY"/>
    <s v="I6T-MC-AMCE"/>
    <s v="Eli Lilly &amp; Co."/>
    <s v="Mexico"/>
    <x v="0"/>
    <n v="40700"/>
    <s v="Revenues - Third Parties"/>
    <m/>
    <s v="Pick and Pack (Refrigerated)"/>
    <n v="2026"/>
    <n v="5"/>
    <s v="USD"/>
    <n v="280.9812"/>
    <n v="1"/>
    <n v="280.9812"/>
    <x v="3"/>
    <m/>
    <m/>
    <m/>
    <m/>
    <m/>
    <m/>
    <m/>
    <m/>
    <m/>
    <m/>
  </r>
  <r>
    <s v="ELI LILLY"/>
    <s v="I6T-MC-AMCE"/>
    <s v="Eli Lilly &amp; Co."/>
    <s v="Mexico"/>
    <x v="0"/>
    <n v="40700"/>
    <s v="Revenues - Third Parties"/>
    <m/>
    <s v="Refurbishment (per Shipper)"/>
    <n v="2026"/>
    <n v="5"/>
    <s v="USD"/>
    <n v="107.0346"/>
    <n v="1"/>
    <n v="107.0346"/>
    <x v="3"/>
    <m/>
    <m/>
    <m/>
    <m/>
    <m/>
    <m/>
    <m/>
    <m/>
    <m/>
    <m/>
  </r>
  <r>
    <s v="ELI LILLY"/>
    <s v="J2A-MC-GZPW"/>
    <s v="Eli Lilly &amp; Co."/>
    <s v="Mexico"/>
    <x v="0"/>
    <n v="40700"/>
    <s v="Revenues - Third Parties"/>
    <m/>
    <s v="Ambient Shipment High Protection"/>
    <n v="2026"/>
    <n v="5"/>
    <s v="USD"/>
    <n v="1873.2080000000001"/>
    <n v="1"/>
    <n v="1873.2080000000001"/>
    <x v="3"/>
    <m/>
    <m/>
    <m/>
    <m/>
    <m/>
    <m/>
    <m/>
    <m/>
    <m/>
    <m/>
  </r>
  <r>
    <s v="ELI LILLY"/>
    <s v="J2A-MC-GZPW"/>
    <s v="Eli Lilly &amp; Co."/>
    <s v="Mexico"/>
    <x v="0"/>
    <n v="40700"/>
    <s v="Revenues - Third Parties"/>
    <m/>
    <s v="Ambient Shipment Low Protection"/>
    <n v="2026"/>
    <n v="5"/>
    <s v="USD"/>
    <n v="444.89100000000008"/>
    <n v="1"/>
    <n v="444.89100000000008"/>
    <x v="3"/>
    <m/>
    <m/>
    <m/>
    <m/>
    <m/>
    <m/>
    <m/>
    <m/>
    <m/>
    <m/>
  </r>
  <r>
    <s v="ELI LILLY"/>
    <s v="J2A-MC-GZPW"/>
    <s v="Eli Lilly &amp; Co."/>
    <s v="Mexico"/>
    <x v="0"/>
    <n v="40700"/>
    <s v="Revenues - Third Parties"/>
    <m/>
    <s v="Carton Boxes (per Shipper)"/>
    <n v="2026"/>
    <n v="5"/>
    <s v="USD"/>
    <n v="489.6"/>
    <n v="1"/>
    <n v="489.6"/>
    <x v="3"/>
    <n v="1"/>
    <m/>
    <m/>
    <m/>
    <m/>
    <m/>
    <m/>
    <m/>
    <m/>
    <m/>
  </r>
  <r>
    <s v="ELI LILLY"/>
    <s v="J2A-MC-GZPW"/>
    <s v="Eli Lilly &amp; Co."/>
    <s v="Mexico"/>
    <x v="2"/>
    <n v="40700"/>
    <s v="Revenues - Third Parties"/>
    <m/>
    <s v="Freight - Shipments"/>
    <n v="2026"/>
    <n v="5"/>
    <s v="USD"/>
    <n v="25023.179999999989"/>
    <n v="1"/>
    <n v="25023.179999999989"/>
    <x v="3"/>
    <n v="1"/>
    <m/>
    <m/>
    <m/>
    <m/>
    <m/>
    <m/>
    <m/>
    <m/>
    <m/>
  </r>
  <r>
    <s v="ELI LILLY"/>
    <s v="J2A-MC-GZPW"/>
    <s v="Eli Lilly &amp; Co."/>
    <s v="Mexico"/>
    <x v="0"/>
    <n v="40700"/>
    <s v="Revenues - Third Parties"/>
    <m/>
    <s v="Refurbishment (per Shipper)"/>
    <n v="2026"/>
    <n v="5"/>
    <s v="USD"/>
    <n v="713.56399999999996"/>
    <n v="1"/>
    <n v="713.56399999999996"/>
    <x v="3"/>
    <m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Carton Boxes (per Shipper)"/>
    <n v="2026"/>
    <n v="5"/>
    <s v="USD"/>
    <n v="65.28"/>
    <n v="1"/>
    <n v="65.28"/>
    <x v="3"/>
    <n v="1"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Customs Clearence"/>
    <n v="2026"/>
    <n v="5"/>
    <s v="USD"/>
    <n v="624.38080000000002"/>
    <n v="1"/>
    <n v="624.38080000000002"/>
    <x v="3"/>
    <m/>
    <m/>
    <m/>
    <m/>
    <m/>
    <m/>
    <m/>
    <m/>
    <m/>
    <m/>
  </r>
  <r>
    <s v="ELI LILLY"/>
    <s v="N1T-MC-TZ01"/>
    <s v="Eli Lilly &amp; Co."/>
    <s v="Mexico"/>
    <x v="2"/>
    <n v="40700"/>
    <s v="Revenues - Third Parties"/>
    <m/>
    <s v="Freight - Shipments"/>
    <n v="2026"/>
    <n v="5"/>
    <s v="USD"/>
    <n v="2651.24"/>
    <n v="1"/>
    <n v="2651.24"/>
    <x v="3"/>
    <n v="1"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Pick and Pack (Refrigerated)"/>
    <n v="2026"/>
    <n v="5"/>
    <s v="USD"/>
    <n v="280.9812"/>
    <n v="1"/>
    <n v="280.9812"/>
    <x v="3"/>
    <m/>
    <m/>
    <m/>
    <m/>
    <m/>
    <m/>
    <m/>
    <m/>
    <m/>
    <m/>
  </r>
  <r>
    <s v="ELI LILLY"/>
    <s v="N1T-MC-TZ01"/>
    <s v="Eli Lilly &amp; Co."/>
    <s v="Mexico"/>
    <x v="7"/>
    <n v="40700"/>
    <s v="Revenues - Third Parties"/>
    <m/>
    <s v="PTC Duties"/>
    <n v="2026"/>
    <n v="5"/>
    <s v="USD"/>
    <n v="13868.73"/>
    <n v="1"/>
    <n v="13868.73"/>
    <x v="3"/>
    <n v="1"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Receipt fee Refrigerated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Receipt more than 150 kits (per Hour)"/>
    <n v="2026"/>
    <n v="5"/>
    <s v="USD"/>
    <n v="294.38"/>
    <n v="1"/>
    <n v="294.38"/>
    <x v="3"/>
    <m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Refurbishment (per Shipper)"/>
    <n v="2026"/>
    <n v="5"/>
    <s v="USD"/>
    <n v="107.0346"/>
    <n v="1"/>
    <n v="107.0346"/>
    <x v="3"/>
    <m/>
    <m/>
    <m/>
    <m/>
    <m/>
    <m/>
    <m/>
    <m/>
    <m/>
    <m/>
  </r>
  <r>
    <s v="ELI LILLY"/>
    <s v="N1T-MC-RT01"/>
    <s v="Eli Lilly &amp; Co."/>
    <s v="Mexico"/>
    <x v="0"/>
    <n v="40700"/>
    <s v="Revenues - Third Parties"/>
    <m/>
    <s v="Carton Boxes (per Shipper)"/>
    <n v="2026"/>
    <n v="5"/>
    <s v="USD"/>
    <n v="65.28"/>
    <n v="1"/>
    <n v="65.28"/>
    <x v="3"/>
    <n v="1"/>
    <m/>
    <m/>
    <m/>
    <m/>
    <m/>
    <m/>
    <m/>
    <m/>
    <m/>
  </r>
  <r>
    <s v="ELI LILLY"/>
    <s v="N1T-MC-RT01"/>
    <s v="Eli Lilly &amp; Co."/>
    <s v="Mexico"/>
    <x v="0"/>
    <n v="40700"/>
    <s v="Revenues - Third Parties"/>
    <m/>
    <s v="Customs Clearence"/>
    <n v="2026"/>
    <n v="5"/>
    <s v="USD"/>
    <n v="312.19040000000001"/>
    <n v="1"/>
    <n v="312.19040000000001"/>
    <x v="3"/>
    <m/>
    <m/>
    <m/>
    <m/>
    <m/>
    <m/>
    <m/>
    <m/>
    <m/>
    <m/>
  </r>
  <r>
    <s v="ELI LILLY"/>
    <s v="N1T-MC-RT01"/>
    <s v="Eli Lilly &amp; Co."/>
    <s v="Mexico"/>
    <x v="2"/>
    <n v="40700"/>
    <s v="Revenues - Third Parties"/>
    <m/>
    <s v="Freight - Shipments"/>
    <n v="2026"/>
    <n v="5"/>
    <s v="USD"/>
    <n v="2632.44"/>
    <n v="1"/>
    <n v="2632.44"/>
    <x v="3"/>
    <n v="1"/>
    <m/>
    <m/>
    <m/>
    <m/>
    <m/>
    <m/>
    <m/>
    <m/>
    <m/>
  </r>
  <r>
    <s v="ELI LILLY"/>
    <s v="N1T-MC-RT01"/>
    <s v="Eli Lilly &amp; Co."/>
    <s v="Mexico"/>
    <x v="0"/>
    <n v="40700"/>
    <s v="Revenues - Third Parties"/>
    <m/>
    <s v="Pick and Pack (Refrigerated)"/>
    <n v="2026"/>
    <n v="5"/>
    <s v="USD"/>
    <n v="280.9812"/>
    <n v="1"/>
    <n v="280.9812"/>
    <x v="3"/>
    <m/>
    <m/>
    <m/>
    <m/>
    <m/>
    <m/>
    <m/>
    <m/>
    <m/>
    <m/>
  </r>
  <r>
    <s v="ELI LILLY"/>
    <s v="N1T-MC-RT01"/>
    <s v="Eli Lilly &amp; Co."/>
    <s v="Mexico"/>
    <x v="7"/>
    <n v="40700"/>
    <s v="Revenues - Third Parties"/>
    <m/>
    <s v="PTC Duties"/>
    <n v="2026"/>
    <n v="5"/>
    <s v="USD"/>
    <n v="3988.3599999999997"/>
    <n v="1"/>
    <n v="3988.3599999999997"/>
    <x v="3"/>
    <n v="1"/>
    <m/>
    <m/>
    <m/>
    <m/>
    <m/>
    <m/>
    <m/>
    <m/>
    <m/>
  </r>
  <r>
    <s v="ELI LILLY"/>
    <s v="N1T-MC-RT01"/>
    <s v="Eli Lilly &amp; Co."/>
    <s v="Mexico"/>
    <x v="0"/>
    <n v="40700"/>
    <s v="Revenues - Third Parties"/>
    <m/>
    <s v="Refurbishment (per Shipper)"/>
    <n v="2026"/>
    <n v="5"/>
    <s v="USD"/>
    <n v="107.0346"/>
    <n v="1"/>
    <n v="107.0346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Ambient Shipment High Protection"/>
    <n v="2026"/>
    <n v="5"/>
    <s v="USD"/>
    <n v="1311.2456000000002"/>
    <n v="1"/>
    <n v="1311.2456000000002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Ambient Shipment Low Protection"/>
    <n v="2026"/>
    <n v="5"/>
    <s v="USD"/>
    <n v="533.86919999999998"/>
    <n v="1"/>
    <n v="533.86919999999998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AoR per Receipt"/>
    <n v="2026"/>
    <n v="5"/>
    <s v="USD"/>
    <n v="307.74600000000004"/>
    <n v="1"/>
    <n v="307.74600000000004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Carton Boxes (per Shipper)"/>
    <n v="2026"/>
    <n v="5"/>
    <s v="USD"/>
    <n v="391.68"/>
    <n v="1"/>
    <n v="391.68"/>
    <x v="3"/>
    <n v="1"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Customs Clearence"/>
    <n v="2026"/>
    <n v="5"/>
    <s v="USD"/>
    <n v="624.38080000000002"/>
    <n v="1"/>
    <n v="624.38080000000002"/>
    <x v="3"/>
    <m/>
    <m/>
    <m/>
    <m/>
    <m/>
    <m/>
    <m/>
    <m/>
    <m/>
    <m/>
  </r>
  <r>
    <s v="ELI LILLY"/>
    <s v="J2A-MC-GZPS"/>
    <s v="Eli Lilly &amp; Co."/>
    <s v="Mexico"/>
    <x v="2"/>
    <n v="40700"/>
    <s v="Revenues - Third Parties"/>
    <m/>
    <s v="Freight - Shipments"/>
    <n v="2026"/>
    <n v="5"/>
    <s v="USD"/>
    <n v="7570.24"/>
    <n v="1"/>
    <n v="7570.24"/>
    <x v="3"/>
    <n v="1"/>
    <m/>
    <m/>
    <m/>
    <m/>
    <m/>
    <m/>
    <m/>
    <m/>
    <m/>
  </r>
  <r>
    <s v="ELI LILLY"/>
    <s v="J2A-MC-GZPS"/>
    <s v="Eli Lilly &amp; Co."/>
    <s v="Mexico"/>
    <x v="7"/>
    <n v="40700"/>
    <s v="Revenues - Third Parties"/>
    <m/>
    <s v="PTC Duties"/>
    <n v="2026"/>
    <n v="5"/>
    <s v="USD"/>
    <n v="7635.51"/>
    <n v="1"/>
    <n v="7635.51"/>
    <x v="3"/>
    <n v="1"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Receipt fee Ambient (per Batch)"/>
    <n v="2026"/>
    <n v="5"/>
    <s v="USD"/>
    <n v="3139.7472000000002"/>
    <n v="1"/>
    <n v="3139.7472000000002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Receipt more than 150 kits (per Hour)"/>
    <n v="2026"/>
    <n v="5"/>
    <s v="USD"/>
    <n v="58.876000000000005"/>
    <n v="1"/>
    <n v="58.876000000000005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Refurbishment (per Shipper)"/>
    <n v="2026"/>
    <n v="5"/>
    <s v="USD"/>
    <n v="535.173"/>
    <n v="1"/>
    <n v="535.173"/>
    <x v="3"/>
    <m/>
    <m/>
    <m/>
    <m/>
    <m/>
    <m/>
    <m/>
    <m/>
    <m/>
    <m/>
  </r>
  <r>
    <s v="ELI LILLY"/>
    <s v="J2A-MC-GZPT"/>
    <s v="Eli Lilly &amp; Co."/>
    <s v="Mexico"/>
    <x v="0"/>
    <n v="40700"/>
    <s v="Revenues - Third Parties"/>
    <m/>
    <s v="Ambient Shipment High Protection"/>
    <n v="2026"/>
    <n v="5"/>
    <s v="USD"/>
    <n v="655.6228000000001"/>
    <n v="1"/>
    <n v="655.6228000000001"/>
    <x v="3"/>
    <m/>
    <m/>
    <m/>
    <m/>
    <m/>
    <m/>
    <m/>
    <m/>
    <m/>
    <m/>
  </r>
  <r>
    <s v="ELI LILLY"/>
    <s v="J2A-MC-GZPT"/>
    <s v="Eli Lilly &amp; Co."/>
    <s v="Mexico"/>
    <x v="0"/>
    <n v="40700"/>
    <s v="Revenues - Third Parties"/>
    <m/>
    <s v="Carton Boxes (per Shipper)"/>
    <n v="2026"/>
    <n v="5"/>
    <s v="USD"/>
    <n v="239.36"/>
    <n v="1"/>
    <n v="239.36"/>
    <x v="3"/>
    <n v="1"/>
    <m/>
    <m/>
    <m/>
    <m/>
    <m/>
    <m/>
    <m/>
    <m/>
    <m/>
  </r>
  <r>
    <s v="ELI LILLY"/>
    <s v="J2A-MC-GZPT"/>
    <s v="Eli Lilly &amp; Co."/>
    <s v="Mexico"/>
    <x v="0"/>
    <n v="40700"/>
    <s v="Revenues - Third Parties"/>
    <m/>
    <s v="Customs Clearence"/>
    <n v="2026"/>
    <n v="5"/>
    <s v="USD"/>
    <n v="312.19040000000001"/>
    <n v="1"/>
    <n v="312.19040000000001"/>
    <x v="3"/>
    <m/>
    <m/>
    <m/>
    <m/>
    <m/>
    <m/>
    <m/>
    <m/>
    <m/>
    <m/>
  </r>
  <r>
    <s v="ELI LILLY"/>
    <s v="J2A-MC-GZPT"/>
    <s v="Eli Lilly &amp; Co."/>
    <s v="Mexico"/>
    <x v="2"/>
    <n v="40700"/>
    <s v="Revenues - Third Parties"/>
    <m/>
    <s v="Freight - Shipments"/>
    <n v="2026"/>
    <n v="5"/>
    <s v="USD"/>
    <n v="4443.8"/>
    <n v="1"/>
    <n v="4443.8"/>
    <x v="3"/>
    <n v="1"/>
    <m/>
    <m/>
    <m/>
    <m/>
    <m/>
    <m/>
    <m/>
    <m/>
    <m/>
  </r>
  <r>
    <s v="ELI LILLY"/>
    <s v="J2A-MC-GZPT"/>
    <s v="Eli Lilly &amp; Co."/>
    <s v="Mexico"/>
    <x v="7"/>
    <n v="40700"/>
    <s v="Revenues - Third Parties"/>
    <m/>
    <s v="PTC Duties"/>
    <n v="2026"/>
    <n v="5"/>
    <s v="USD"/>
    <n v="8758.6200000000008"/>
    <n v="1"/>
    <n v="8758.6200000000008"/>
    <x v="3"/>
    <n v="1"/>
    <m/>
    <m/>
    <m/>
    <m/>
    <m/>
    <m/>
    <m/>
    <m/>
    <m/>
  </r>
  <r>
    <s v="ELI LILLY"/>
    <s v="J2A-MC-GZPT"/>
    <s v="Eli Lilly &amp; Co."/>
    <s v="Mexico"/>
    <x v="0"/>
    <n v="40700"/>
    <s v="Revenues - Third Parties"/>
    <m/>
    <s v="Refurbishment (per Shipper)"/>
    <n v="2026"/>
    <n v="5"/>
    <s v="USD"/>
    <n v="392.46019999999999"/>
    <n v="1"/>
    <n v="392.46019999999999"/>
    <x v="3"/>
    <m/>
    <m/>
    <m/>
    <m/>
    <m/>
    <m/>
    <m/>
    <m/>
    <m/>
    <m/>
  </r>
  <r>
    <s v="IQVIA"/>
    <s v="D3465C00001 Returns and Destructions"/>
    <s v="IQVIA"/>
    <s v="Mexico"/>
    <x v="1"/>
    <n v="40700"/>
    <s v="Revenues - Third Parties"/>
    <m/>
    <s v="Storage of Returns (per Pallet)"/>
    <n v="2026"/>
    <n v="5"/>
    <s v="USD"/>
    <n v="311.44"/>
    <n v="1"/>
    <n v="311.44"/>
    <x v="3"/>
    <m/>
    <m/>
    <m/>
    <m/>
    <m/>
    <m/>
    <m/>
    <m/>
    <m/>
    <m/>
  </r>
  <r>
    <s v="J &amp; J"/>
    <s v="67652000PCR3002_anc_returns"/>
    <s v="Janssen"/>
    <s v="Mexico"/>
    <x v="1"/>
    <n v="40700"/>
    <s v="Revenues - Third Parties"/>
    <m/>
    <s v="Storage of Returns (per Pallet)"/>
    <n v="2026"/>
    <n v="5"/>
    <s v="USD"/>
    <n v="436.68187499999999"/>
    <n v="1"/>
    <n v="436.68187499999999"/>
    <x v="3"/>
    <m/>
    <m/>
    <m/>
    <m/>
    <m/>
    <m/>
    <m/>
    <m/>
    <m/>
    <m/>
  </r>
  <r>
    <s v="J &amp; J"/>
    <s v="73841937NSC3003_Anc_Returns"/>
    <s v="Janssen"/>
    <s v="Mexico"/>
    <x v="2"/>
    <n v="40700"/>
    <s v="Revenues - Third Parties"/>
    <m/>
    <s v="Freight - Returns"/>
    <n v="2026"/>
    <n v="5"/>
    <s v="USD"/>
    <n v="325.94"/>
    <n v="1"/>
    <n v="325.94"/>
    <x v="3"/>
    <n v="1"/>
    <m/>
    <m/>
    <m/>
    <m/>
    <m/>
    <m/>
    <m/>
    <m/>
    <m/>
  </r>
  <r>
    <s v="J &amp; J"/>
    <s v="73841937NSC3003_Anc_Returns"/>
    <s v="Janssen"/>
    <s v="Mexico"/>
    <x v="3"/>
    <n v="40700"/>
    <s v="Revenues - Third Parties"/>
    <m/>
    <s v="Reconciliation of Returns (per Hour)"/>
    <n v="2026"/>
    <n v="5"/>
    <s v="USD"/>
    <n v="101.88815"/>
    <n v="1"/>
    <n v="101.88815"/>
    <x v="3"/>
    <m/>
    <m/>
    <m/>
    <m/>
    <m/>
    <m/>
    <m/>
    <m/>
    <m/>
    <m/>
  </r>
  <r>
    <s v="J &amp; J"/>
    <s v="73841937NSC3003_Anc_Returns"/>
    <s v="Janssen"/>
    <s v="Mexico"/>
    <x v="3"/>
    <n v="40700"/>
    <s v="Revenues - Third Parties"/>
    <m/>
    <s v="Returns Receipt (per Receipt)"/>
    <n v="2026"/>
    <n v="5"/>
    <s v="USD"/>
    <n v="267.45425"/>
    <n v="1"/>
    <n v="267.45425"/>
    <x v="3"/>
    <m/>
    <m/>
    <m/>
    <m/>
    <m/>
    <m/>
    <m/>
    <m/>
    <m/>
    <m/>
  </r>
  <r>
    <s v="J &amp; J"/>
    <s v="73841937NSC3003_Anc_Returns"/>
    <s v="Janssen"/>
    <s v="Mexico"/>
    <x v="1"/>
    <n v="40700"/>
    <s v="Revenues - Third Parties"/>
    <m/>
    <s v="Storage of Returns (per Pallet)"/>
    <n v="2026"/>
    <n v="5"/>
    <s v="USD"/>
    <n v="174.67274999999998"/>
    <n v="1"/>
    <n v="174.67274999999998"/>
    <x v="3"/>
    <m/>
    <m/>
    <m/>
    <m/>
    <m/>
    <m/>
    <m/>
    <m/>
    <m/>
    <m/>
  </r>
  <r>
    <s v="J &amp; J"/>
    <s v="AC-065A310 Returns and Destructions"/>
    <s v="Janssen"/>
    <s v="Mexico"/>
    <x v="1"/>
    <n v="40700"/>
    <s v="Revenues - Third Parties"/>
    <m/>
    <s v="Storage of Returns (per Pallet)"/>
    <n v="2026"/>
    <n v="5"/>
    <s v="USD"/>
    <n v="87.33637499999999"/>
    <n v="1"/>
    <n v="87.33637499999999"/>
    <x v="3"/>
    <m/>
    <m/>
    <m/>
    <m/>
    <m/>
    <m/>
    <m/>
    <m/>
    <m/>
    <m/>
  </r>
  <r>
    <s v="J &amp; J"/>
    <s v="AC-055-315 Returns and Destructions"/>
    <s v="Janssen"/>
    <s v="Mexico"/>
    <x v="2"/>
    <n v="40700"/>
    <s v="Revenues - Third Parties"/>
    <m/>
    <s v="Freight - Returns"/>
    <n v="2026"/>
    <n v="5"/>
    <s v="USD"/>
    <n v="440.03999999999996"/>
    <n v="1"/>
    <n v="440.03999999999996"/>
    <x v="3"/>
    <n v="1"/>
    <m/>
    <m/>
    <m/>
    <m/>
    <m/>
    <m/>
    <m/>
    <m/>
    <m/>
  </r>
  <r>
    <s v="J &amp; J"/>
    <s v="AC-055-315 Returns and Destructions"/>
    <s v="Janssen"/>
    <s v="Mexico"/>
    <x v="1"/>
    <n v="40700"/>
    <s v="Revenues - Third Parties"/>
    <m/>
    <s v="Non-Drug Storage Ambient (per Pallet)"/>
    <n v="2026"/>
    <n v="5"/>
    <s v="USD"/>
    <n v="87.33637499999999"/>
    <n v="1"/>
    <n v="87.33637499999999"/>
    <x v="3"/>
    <m/>
    <m/>
    <m/>
    <m/>
    <m/>
    <m/>
    <m/>
    <m/>
    <m/>
    <m/>
  </r>
  <r>
    <s v="J &amp; J"/>
    <s v="AC-055-315 Returns and Destructions"/>
    <s v="Janssen"/>
    <s v="Mexico"/>
    <x v="3"/>
    <n v="40700"/>
    <s v="Revenues - Third Parties"/>
    <m/>
    <s v="Reconciliation of Returns (per Hour)"/>
    <n v="2026"/>
    <n v="5"/>
    <s v="USD"/>
    <n v="50.944074999999998"/>
    <n v="1"/>
    <n v="50.944074999999998"/>
    <x v="3"/>
    <m/>
    <m/>
    <m/>
    <m/>
    <m/>
    <m/>
    <m/>
    <m/>
    <m/>
    <m/>
  </r>
  <r>
    <s v="J &amp; J"/>
    <s v="AC-055-315 Returns and Destructions"/>
    <s v="Janssen"/>
    <s v="Mexico"/>
    <x v="3"/>
    <n v="40700"/>
    <s v="Revenues - Third Parties"/>
    <m/>
    <s v="Returns Receipt (per Receipt)"/>
    <n v="2026"/>
    <n v="5"/>
    <s v="USD"/>
    <n v="133.727125"/>
    <n v="1"/>
    <n v="133.727125"/>
    <x v="3"/>
    <m/>
    <m/>
    <m/>
    <m/>
    <m/>
    <m/>
    <m/>
    <m/>
    <m/>
    <m/>
  </r>
  <r>
    <s v="J &amp; J"/>
    <s v="AC-055-315 Returns and Destructions"/>
    <s v="Janssen"/>
    <s v="Mexico"/>
    <x v="1"/>
    <n v="40700"/>
    <s v="Revenues - Third Parties"/>
    <m/>
    <s v="Storage of Returns (per Pallet)"/>
    <n v="2026"/>
    <n v="5"/>
    <s v="USD"/>
    <n v="349.34549999999996"/>
    <n v="1"/>
    <n v="349.34549999999996"/>
    <x v="3"/>
    <m/>
    <m/>
    <m/>
    <m/>
    <m/>
    <m/>
    <m/>
    <m/>
    <m/>
    <m/>
  </r>
  <r>
    <s v="J &amp; J"/>
    <s v="61186372NSC3002_anc_returns"/>
    <s v="Janssen"/>
    <s v="Mexico"/>
    <x v="1"/>
    <n v="40700"/>
    <s v="Revenues - Third Parties"/>
    <m/>
    <s v="Storage Ambient (per Pallet)"/>
    <n v="2026"/>
    <n v="5"/>
    <s v="USD"/>
    <n v="181.94434999999999"/>
    <n v="1"/>
    <n v="181.94434999999999"/>
    <x v="3"/>
    <m/>
    <m/>
    <m/>
    <m/>
    <m/>
    <m/>
    <m/>
    <m/>
    <m/>
    <m/>
  </r>
  <r>
    <s v="J &amp; J"/>
    <s v="61186372NSC3001 Returns and Destructions"/>
    <s v="Janssen"/>
    <s v="Mexico"/>
    <x v="1"/>
    <n v="40700"/>
    <s v="Revenues - Third Parties"/>
    <m/>
    <s v="Storage of Returns (per Pallet)"/>
    <n v="2026"/>
    <n v="5"/>
    <s v="USD"/>
    <n v="262.00912499999998"/>
    <n v="1"/>
    <n v="262.00912499999998"/>
    <x v="3"/>
    <m/>
    <m/>
    <m/>
    <m/>
    <m/>
    <m/>
    <m/>
    <m/>
    <m/>
    <m/>
  </r>
  <r>
    <s v="J &amp; J"/>
    <s v="17000139BLC3002_anc_returns"/>
    <s v="Janssen"/>
    <s v="Mexico"/>
    <x v="1"/>
    <n v="40700"/>
    <s v="Revenues - Third Parties"/>
    <m/>
    <s v="Non-Drug Storage Ambient (per Pallet)"/>
    <n v="2026"/>
    <n v="5"/>
    <s v="USD"/>
    <n v="87.33637499999999"/>
    <n v="1"/>
    <n v="87.33637499999999"/>
    <x v="3"/>
    <m/>
    <m/>
    <m/>
    <m/>
    <m/>
    <m/>
    <m/>
    <m/>
    <m/>
    <m/>
  </r>
  <r>
    <s v="J &amp; J"/>
    <s v="17000139BLC3002_anc_returns"/>
    <s v="Janssen"/>
    <s v="Mexico"/>
    <x v="1"/>
    <n v="40700"/>
    <s v="Revenues - Third Parties"/>
    <m/>
    <s v="Storage Ambient (per Pallet)"/>
    <n v="2026"/>
    <n v="5"/>
    <s v="USD"/>
    <n v="181.94434999999999"/>
    <n v="1"/>
    <n v="181.94434999999999"/>
    <x v="3"/>
    <m/>
    <m/>
    <m/>
    <m/>
    <m/>
    <m/>
    <m/>
    <m/>
    <m/>
    <m/>
  </r>
  <r>
    <s v="J &amp; J"/>
    <s v="17000139BLC3002_anc_returns"/>
    <s v="Janssen"/>
    <s v="Mexico"/>
    <x v="1"/>
    <n v="40700"/>
    <s v="Revenues - Third Parties"/>
    <m/>
    <s v="Storage of Returns (per Pallet)"/>
    <n v="2026"/>
    <n v="5"/>
    <s v="USD"/>
    <n v="87.33637499999999"/>
    <n v="1"/>
    <n v="87.33637499999999"/>
    <x v="3"/>
    <m/>
    <m/>
    <m/>
    <m/>
    <m/>
    <m/>
    <m/>
    <m/>
    <m/>
    <m/>
  </r>
  <r>
    <s v="J &amp; J"/>
    <s v="80202135IIM2001 Returns and Destructions"/>
    <s v="Janssen"/>
    <s v="Mexico"/>
    <x v="1"/>
    <n v="40700"/>
    <s v="Revenues - Third Parties"/>
    <m/>
    <s v="Non-Drug Storage Ambient (per Pallet)"/>
    <n v="2026"/>
    <n v="5"/>
    <s v="USD"/>
    <n v="174.67274999999998"/>
    <n v="1"/>
    <n v="174.67274999999998"/>
    <x v="3"/>
    <m/>
    <m/>
    <m/>
    <m/>
    <m/>
    <m/>
    <m/>
    <m/>
    <m/>
    <m/>
  </r>
  <r>
    <s v="MERCK"/>
    <s v="MK-7339-002 (local)"/>
    <s v="Merck Sharp and Dohme LLC"/>
    <s v="Mexico"/>
    <x v="2"/>
    <n v="40700"/>
    <s v="Revenues - Third Parties"/>
    <m/>
    <s v="Freight - Returns"/>
    <n v="2026"/>
    <n v="5"/>
    <s v="USD"/>
    <n v="1004.0400000000001"/>
    <n v="1"/>
    <n v="1004.0400000000001"/>
    <x v="3"/>
    <n v="1"/>
    <m/>
    <m/>
    <m/>
    <m/>
    <m/>
    <m/>
    <m/>
    <m/>
    <m/>
  </r>
  <r>
    <s v="MERCK"/>
    <s v="MK-7339-002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902-001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7902-001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7902-001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339-008 (Local)"/>
    <s v="Merck Sharp and Dohme LLC"/>
    <s v="Mexico"/>
    <x v="2"/>
    <n v="40700"/>
    <s v="Revenues - Third Parties"/>
    <m/>
    <s v="Freight - Returns"/>
    <n v="2026"/>
    <n v="5"/>
    <s v="USD"/>
    <n v="571.14"/>
    <n v="1"/>
    <n v="571.14"/>
    <x v="3"/>
    <n v="1"/>
    <m/>
    <m/>
    <m/>
    <m/>
    <m/>
    <m/>
    <m/>
    <m/>
    <m/>
  </r>
  <r>
    <s v="MERCK"/>
    <s v="MK-7339-008 (Local)"/>
    <s v="Merck Sharp and Dohme LLC"/>
    <s v="Mexico"/>
    <x v="3"/>
    <n v="40700"/>
    <s v="Revenues - Third Parties"/>
    <m/>
    <s v="Reconciliation of Returns (per Hour)"/>
    <n v="2026"/>
    <n v="5"/>
    <s v="USD"/>
    <n v="540.79999999999995"/>
    <n v="1"/>
    <n v="540.79999999999995"/>
    <x v="3"/>
    <m/>
    <m/>
    <m/>
    <m/>
    <m/>
    <m/>
    <m/>
    <m/>
    <m/>
    <m/>
  </r>
  <r>
    <s v="MERCK"/>
    <s v="MK-7339-008 (Local)"/>
    <s v="Merck Sharp and Dohme LLC"/>
    <s v="Mexico"/>
    <x v="3"/>
    <n v="40700"/>
    <s v="Revenues - Third Parties"/>
    <m/>
    <s v="Returns Receipt (per Receipt)"/>
    <n v="2026"/>
    <n v="5"/>
    <s v="USD"/>
    <n v="811.19999999999993"/>
    <n v="1"/>
    <n v="811.19999999999993"/>
    <x v="3"/>
    <m/>
    <m/>
    <m/>
    <m/>
    <m/>
    <m/>
    <m/>
    <m/>
    <m/>
    <m/>
  </r>
  <r>
    <s v="MERCK"/>
    <s v="MK-7339-008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7339-007 (Local)"/>
    <s v="Merck Sharp and Dohme LLC"/>
    <s v="Mexico"/>
    <x v="2"/>
    <n v="40700"/>
    <s v="Revenues - Third Parties"/>
    <m/>
    <s v="Freight - Returns"/>
    <n v="2026"/>
    <n v="5"/>
    <s v="USD"/>
    <n v="889.94"/>
    <n v="1"/>
    <n v="889.94"/>
    <x v="3"/>
    <n v="1"/>
    <m/>
    <m/>
    <m/>
    <m/>
    <m/>
    <m/>
    <m/>
    <m/>
    <m/>
  </r>
  <r>
    <s v="MERCK"/>
    <s v="MK-7339-007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3475-991 (Local)"/>
    <s v="Merck Sharp and Dohme LLC"/>
    <s v="Mexico"/>
    <x v="2"/>
    <n v="40700"/>
    <s v="Revenues - Third Parties"/>
    <m/>
    <s v="Freight - Returns"/>
    <n v="2026"/>
    <n v="5"/>
    <s v="USD"/>
    <n v="783.48"/>
    <n v="1"/>
    <n v="783.48"/>
    <x v="3"/>
    <n v="1"/>
    <m/>
    <m/>
    <m/>
    <m/>
    <m/>
    <m/>
    <m/>
    <m/>
    <m/>
  </r>
  <r>
    <s v="MERCK"/>
    <s v="MK-3475-991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6482-012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684A-003 (Local)"/>
    <s v="Merck Sharp and Dohme LLC"/>
    <s v="Mexico"/>
    <x v="2"/>
    <n v="40700"/>
    <s v="Revenues - Third Parties"/>
    <m/>
    <s v="Freight - Returns"/>
    <n v="2026"/>
    <n v="5"/>
    <s v="USD"/>
    <n v="363.53999999999996"/>
    <n v="1"/>
    <n v="363.53999999999996"/>
    <x v="3"/>
    <n v="1"/>
    <m/>
    <m/>
    <m/>
    <m/>
    <m/>
    <m/>
    <m/>
    <m/>
    <m/>
  </r>
  <r>
    <s v="MERCK"/>
    <s v="MK-7684A-00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3475-B49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3475-B49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3475-B49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140-003 (Local)"/>
    <s v="Merck Sharp and Dohme LLC"/>
    <s v="Mexico"/>
    <x v="1"/>
    <n v="40700"/>
    <s v="Revenues - Third Parties"/>
    <m/>
    <s v="Non-Drug Storage Ambient (per Pallet)"/>
    <n v="2026"/>
    <n v="5"/>
    <s v="USD"/>
    <n v="95.63000000000001"/>
    <n v="1"/>
    <n v="95.63000000000001"/>
    <x v="3"/>
    <m/>
    <m/>
    <m/>
    <m/>
    <m/>
    <m/>
    <m/>
    <m/>
    <m/>
    <m/>
  </r>
  <r>
    <s v="MERCK"/>
    <s v="MK-7684A-006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684A-007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1439-066 (Local)"/>
    <s v="Merck Sharp and Dohme LLC"/>
    <s v="Mexico"/>
    <x v="2"/>
    <n v="40700"/>
    <s v="Revenues - Third Parties"/>
    <m/>
    <s v="Freight - Returns"/>
    <n v="2026"/>
    <n v="5"/>
    <s v="USD"/>
    <n v="228.2"/>
    <n v="1"/>
    <n v="228.2"/>
    <x v="3"/>
    <n v="1"/>
    <m/>
    <m/>
    <m/>
    <m/>
    <m/>
    <m/>
    <m/>
    <m/>
    <m/>
  </r>
  <r>
    <s v="MERCK"/>
    <s v="MK-1439-066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1439-066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1439-066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1026-008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SD Multiple Protocols"/>
    <s v="Merck Sharp and Dohme LLC"/>
    <s v="Mexico"/>
    <x v="1"/>
    <n v="40700"/>
    <s v="Revenues - Third Parties"/>
    <m/>
    <s v="Non-Drug Storage Ambient (per Pallet)"/>
    <n v="2026"/>
    <n v="5"/>
    <s v="USD"/>
    <n v="95.63000000000001"/>
    <n v="1"/>
    <n v="95.63000000000001"/>
    <x v="3"/>
    <m/>
    <m/>
    <m/>
    <m/>
    <m/>
    <m/>
    <m/>
    <m/>
    <m/>
    <m/>
  </r>
  <r>
    <s v="MERCK"/>
    <s v="MK-3475-D46 (Local)"/>
    <s v="Merck Sharp and Dohme LLC"/>
    <s v="Mexico"/>
    <x v="2"/>
    <n v="40700"/>
    <s v="Revenues - Third Parties"/>
    <m/>
    <s v="Freight - Returns"/>
    <n v="2026"/>
    <n v="5"/>
    <s v="USD"/>
    <n v="633.07999999999993"/>
    <n v="1"/>
    <n v="633.07999999999993"/>
    <x v="3"/>
    <n v="1"/>
    <m/>
    <m/>
    <m/>
    <m/>
    <m/>
    <m/>
    <m/>
    <m/>
    <m/>
  </r>
  <r>
    <s v="MERCK"/>
    <s v="MK-3475-D46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3475-D46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3475-D46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8591A-05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3475-365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5475-01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1242-036 (Local)"/>
    <s v="Merck Sharp and Dohme LLC"/>
    <s v="Mexico"/>
    <x v="2"/>
    <n v="40700"/>
    <s v="Revenues - Third Parties"/>
    <m/>
    <s v="Freight - Returns"/>
    <n v="2026"/>
    <n v="5"/>
    <s v="USD"/>
    <n v="683.14"/>
    <n v="1"/>
    <n v="683.14"/>
    <x v="3"/>
    <n v="1"/>
    <m/>
    <m/>
    <m/>
    <m/>
    <m/>
    <m/>
    <m/>
    <m/>
    <m/>
  </r>
  <r>
    <s v="MERCK"/>
    <s v="MK-1242-036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6024-013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6024-013 (Local)"/>
    <s v="Merck Sharp and Dohme LLC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MERCK"/>
    <s v="MK-6024-013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6024-013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6024-01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0616-015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0616-015 (Local)"/>
    <s v="Merck Sharp and Dohme LLC"/>
    <s v="Mexico"/>
    <x v="2"/>
    <n v="40700"/>
    <s v="Revenues - Third Parties"/>
    <m/>
    <s v="Freight - Returns"/>
    <n v="2026"/>
    <n v="5"/>
    <s v="USD"/>
    <n v="2056.6"/>
    <n v="1"/>
    <n v="2056.6"/>
    <x v="3"/>
    <n v="1"/>
    <m/>
    <m/>
    <m/>
    <m/>
    <m/>
    <m/>
    <m/>
    <m/>
    <m/>
  </r>
  <r>
    <s v="MERCK"/>
    <s v="MK-0616-015 (Local)"/>
    <s v="Merck Sharp and Dohme LLC"/>
    <s v="Mexico"/>
    <x v="3"/>
    <n v="40700"/>
    <s v="Revenues - Third Parties"/>
    <m/>
    <s v="Reconciliation of Returns (per Hour)"/>
    <n v="2026"/>
    <n v="5"/>
    <s v="USD"/>
    <n v="378.56"/>
    <n v="1"/>
    <n v="378.56"/>
    <x v="3"/>
    <m/>
    <m/>
    <m/>
    <m/>
    <m/>
    <m/>
    <m/>
    <m/>
    <m/>
    <m/>
  </r>
  <r>
    <s v="MERCK"/>
    <s v="MK-0616-015 (Local)"/>
    <s v="Merck Sharp and Dohme LLC"/>
    <s v="Mexico"/>
    <x v="3"/>
    <n v="40700"/>
    <s v="Revenues - Third Parties"/>
    <m/>
    <s v="Returns Receipt (per Receipt)"/>
    <n v="2026"/>
    <n v="5"/>
    <s v="USD"/>
    <n v="540.79999999999995"/>
    <n v="1"/>
    <n v="540.79999999999995"/>
    <x v="3"/>
    <m/>
    <m/>
    <m/>
    <m/>
    <m/>
    <m/>
    <m/>
    <m/>
    <m/>
    <m/>
  </r>
  <r>
    <s v="MERCK"/>
    <s v="MK-0616-015 (Local)"/>
    <s v="Merck Sharp and Dohme LLC"/>
    <s v="Mexico"/>
    <x v="1"/>
    <n v="40700"/>
    <s v="Revenues - Third Parties"/>
    <m/>
    <s v="Storage of Returns (per Pallet)"/>
    <n v="2026"/>
    <n v="5"/>
    <s v="USD"/>
    <n v="695.33999999999992"/>
    <n v="1"/>
    <n v="695.33999999999992"/>
    <x v="3"/>
    <m/>
    <m/>
    <m/>
    <m/>
    <m/>
    <m/>
    <m/>
    <m/>
    <m/>
    <m/>
  </r>
  <r>
    <s v="MERCK"/>
    <s v="V940-002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V940-002 (Local)"/>
    <s v="Merck Sharp and Dohme LLC"/>
    <s v="Mexico"/>
    <x v="2"/>
    <n v="40700"/>
    <s v="Revenues - Third Parties"/>
    <m/>
    <s v="Freight - Returns"/>
    <n v="2026"/>
    <n v="5"/>
    <s v="USD"/>
    <n v="728.38"/>
    <n v="1"/>
    <n v="728.38"/>
    <x v="3"/>
    <n v="1"/>
    <m/>
    <m/>
    <m/>
    <m/>
    <m/>
    <m/>
    <m/>
    <m/>
    <m/>
  </r>
  <r>
    <s v="MERCK"/>
    <s v="V940-002 (Local)"/>
    <s v="Merck Sharp and Dohme LLC"/>
    <s v="Mexico"/>
    <x v="3"/>
    <n v="40700"/>
    <s v="Revenues - Third Parties"/>
    <m/>
    <s v="Reconciliation of Returns (per Hour)"/>
    <n v="2026"/>
    <n v="5"/>
    <s v="USD"/>
    <n v="405.59999999999997"/>
    <n v="1"/>
    <n v="405.59999999999997"/>
    <x v="3"/>
    <m/>
    <m/>
    <m/>
    <m/>
    <m/>
    <m/>
    <m/>
    <m/>
    <m/>
    <m/>
  </r>
  <r>
    <s v="MERCK"/>
    <s v="V940-002 (Local)"/>
    <s v="Merck Sharp and Dohme LLC"/>
    <s v="Mexico"/>
    <x v="3"/>
    <n v="40700"/>
    <s v="Revenues - Third Parties"/>
    <m/>
    <s v="Returns Receipt (per Receipt)"/>
    <n v="2026"/>
    <n v="5"/>
    <s v="USD"/>
    <n v="676"/>
    <n v="1"/>
    <n v="676"/>
    <x v="3"/>
    <m/>
    <m/>
    <m/>
    <m/>
    <m/>
    <m/>
    <m/>
    <m/>
    <m/>
    <m/>
  </r>
  <r>
    <s v="MERCK"/>
    <s v="V940-002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2870-004 (Local)"/>
    <s v="Merck Sharp and Dohme LLC"/>
    <s v="Mexico"/>
    <x v="2"/>
    <n v="40700"/>
    <s v="Revenues - Third Parties"/>
    <m/>
    <s v="Freight - Returns"/>
    <n v="2026"/>
    <n v="5"/>
    <s v="USD"/>
    <n v="325.94"/>
    <n v="1"/>
    <n v="325.94"/>
    <x v="3"/>
    <n v="1"/>
    <m/>
    <m/>
    <m/>
    <m/>
    <m/>
    <m/>
    <m/>
    <m/>
    <m/>
  </r>
  <r>
    <s v="MERCK"/>
    <s v="MK-2870-004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240-001 (Local)"/>
    <s v="Merck Sharp and Dohme LLC"/>
    <s v="Mexico"/>
    <x v="1"/>
    <n v="40700"/>
    <s v="Revenues - Third Parties"/>
    <m/>
    <s v="Non-Drug Storage Ambient (per Pallet)"/>
    <n v="2026"/>
    <n v="5"/>
    <s v="USD"/>
    <n v="95.63000000000001"/>
    <n v="1"/>
    <n v="95.63000000000001"/>
    <x v="3"/>
    <m/>
    <m/>
    <m/>
    <m/>
    <m/>
    <m/>
    <m/>
    <m/>
    <m/>
    <m/>
  </r>
  <r>
    <s v="MERCK"/>
    <s v="MK-7240-001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7240-001 (Local)"/>
    <s v="Merck Sharp and Dohme LLC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MERCK"/>
    <s v="MK-7240-001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7240-001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7240-001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5684-003 (Local)"/>
    <s v="Merck Sharp and Dohme LLC"/>
    <s v="Mexico"/>
    <x v="1"/>
    <n v="40700"/>
    <s v="Revenues - Third Parties"/>
    <m/>
    <s v="Storage Ambient (per Pallet)"/>
    <n v="2026"/>
    <n v="5"/>
    <s v="USD"/>
    <n v="231.78"/>
    <n v="1"/>
    <n v="231.78"/>
    <x v="3"/>
    <m/>
    <m/>
    <m/>
    <m/>
    <m/>
    <m/>
    <m/>
    <m/>
    <m/>
    <m/>
  </r>
  <r>
    <s v="MERCK"/>
    <s v="MK-5684-003 (Local)"/>
    <s v="Merck Sharp and Dohme LLC"/>
    <s v="Mexico"/>
    <x v="2"/>
    <n v="40700"/>
    <s v="Revenues - Third Parties"/>
    <m/>
    <s v="Freight - Returns"/>
    <n v="2026"/>
    <n v="5"/>
    <s v="USD"/>
    <n v="664.34"/>
    <n v="1"/>
    <n v="664.34"/>
    <x v="3"/>
    <n v="1"/>
    <m/>
    <m/>
    <m/>
    <m/>
    <m/>
    <m/>
    <m/>
    <m/>
    <m/>
  </r>
  <r>
    <s v="MERCK"/>
    <s v="MK-5684-003 (Local)"/>
    <s v="Merck Sharp and Dohme LLC"/>
    <s v="Mexico"/>
    <x v="3"/>
    <n v="40700"/>
    <s v="Revenues - Third Parties"/>
    <m/>
    <s v="Reconciliation of Returns (per Hour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5684-003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5684-00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05 (LOCAL)"/>
    <s v="Merck Sharp and Dohme LLC"/>
    <s v="Mexico"/>
    <x v="2"/>
    <n v="40700"/>
    <s v="Revenues - Third Parties"/>
    <m/>
    <s v="Freight - Returns"/>
    <n v="2026"/>
    <n v="5"/>
    <s v="USD"/>
    <n v="457.53999999999996"/>
    <n v="1"/>
    <n v="457.53999999999996"/>
    <x v="3"/>
    <n v="1"/>
    <m/>
    <m/>
    <m/>
    <m/>
    <m/>
    <m/>
    <m/>
    <m/>
    <m/>
  </r>
  <r>
    <s v="MERCK"/>
    <s v="MK-2870-005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5684-004 (Local)"/>
    <s v="Merck Sharp and Dohme LLC"/>
    <s v="Mexico"/>
    <x v="1"/>
    <n v="40700"/>
    <s v="Revenues - Third Parties"/>
    <m/>
    <s v="Storage Ambient (per Pallet)"/>
    <n v="2026"/>
    <n v="5"/>
    <s v="USD"/>
    <n v="231.78"/>
    <n v="1"/>
    <n v="231.78"/>
    <x v="3"/>
    <m/>
    <m/>
    <m/>
    <m/>
    <m/>
    <m/>
    <m/>
    <m/>
    <m/>
    <m/>
  </r>
  <r>
    <s v="MERCK"/>
    <s v="MK-5684-004 (Local)"/>
    <s v="Merck Sharp and Dohme LLC"/>
    <s v="Mexico"/>
    <x v="2"/>
    <n v="40700"/>
    <s v="Revenues - Third Parties"/>
    <m/>
    <s v="Freight - Returns"/>
    <n v="2026"/>
    <n v="5"/>
    <s v="USD"/>
    <n v="127.9"/>
    <n v="1"/>
    <n v="127.9"/>
    <x v="3"/>
    <n v="1"/>
    <m/>
    <m/>
    <m/>
    <m/>
    <m/>
    <m/>
    <m/>
    <m/>
    <m/>
  </r>
  <r>
    <s v="MERCK"/>
    <s v="MK-5684-004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5684-004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5684-004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10 (Local)"/>
    <s v="Merck Sharp and Dohme LLC"/>
    <s v="Mexico"/>
    <x v="2"/>
    <n v="40700"/>
    <s v="Revenues - Third Parties"/>
    <m/>
    <s v="Freight - Returns"/>
    <n v="2026"/>
    <n v="5"/>
    <s v="USD"/>
    <n v="134.79999999999998"/>
    <n v="1"/>
    <n v="134.79999999999998"/>
    <x v="3"/>
    <n v="1"/>
    <m/>
    <m/>
    <m/>
    <m/>
    <m/>
    <m/>
    <m/>
    <m/>
    <m/>
  </r>
  <r>
    <s v="MERCK"/>
    <s v="MK-2870-010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2870-010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2870-010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2870-007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19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2870-019 (Local)"/>
    <s v="Merck Sharp and Dohme LLC"/>
    <s v="Mexico"/>
    <x v="2"/>
    <n v="40700"/>
    <s v="Revenues - Third Parties"/>
    <m/>
    <s v="Freight - Returns"/>
    <n v="2026"/>
    <n v="5"/>
    <s v="USD"/>
    <n v="114.1"/>
    <n v="1"/>
    <n v="114.1"/>
    <x v="3"/>
    <n v="1"/>
    <m/>
    <m/>
    <m/>
    <m/>
    <m/>
    <m/>
    <m/>
    <m/>
    <m/>
  </r>
  <r>
    <s v="MERCK"/>
    <s v="MK-2870-019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2870-019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2870-019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2870-012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2870-012 (Local)"/>
    <s v="Merck Sharp and Dohme LLC"/>
    <s v="Mexico"/>
    <x v="2"/>
    <n v="40700"/>
    <s v="Revenues - Third Parties"/>
    <m/>
    <s v="Freight - Returns"/>
    <n v="2026"/>
    <n v="5"/>
    <s v="USD"/>
    <n v="114.1"/>
    <n v="1"/>
    <n v="114.1"/>
    <x v="3"/>
    <n v="1"/>
    <m/>
    <m/>
    <m/>
    <m/>
    <m/>
    <m/>
    <m/>
    <m/>
    <m/>
  </r>
  <r>
    <s v="MERCK"/>
    <s v="MK-2870-012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2870-012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2870-012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15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1084-004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20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2870-020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2870-020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09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2870-009 (Local)"/>
    <s v="Merck Sharp and Dohme LLC"/>
    <s v="Mexico"/>
    <x v="2"/>
    <n v="40700"/>
    <s v="Revenues - Third Parties"/>
    <m/>
    <s v="Freight - Returns"/>
    <n v="2026"/>
    <n v="5"/>
    <s v="USD"/>
    <n v="325.94"/>
    <n v="1"/>
    <n v="325.94"/>
    <x v="3"/>
    <n v="1"/>
    <m/>
    <m/>
    <m/>
    <m/>
    <m/>
    <m/>
    <m/>
    <m/>
    <m/>
  </r>
  <r>
    <s v="MERCK"/>
    <s v="MK-2870-009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2870-009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2870-009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0616-019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240-008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7240-008 (Local)"/>
    <s v="Merck Sharp and Dohme LLC"/>
    <s v="Mexico"/>
    <x v="2"/>
    <n v="40700"/>
    <s v="Revenues - Third Parties"/>
    <m/>
    <s v="Freight - Returns"/>
    <n v="2026"/>
    <n v="5"/>
    <s v="USD"/>
    <n v="401.14"/>
    <n v="1"/>
    <n v="401.14"/>
    <x v="3"/>
    <n v="1"/>
    <m/>
    <m/>
    <m/>
    <m/>
    <m/>
    <m/>
    <m/>
    <m/>
    <m/>
  </r>
  <r>
    <s v="MERCK"/>
    <s v="MK-7240-008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7240-008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7240-008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3543-007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3543-007 (Local)"/>
    <s v="Merck Sharp and Dohme LLC"/>
    <s v="Mexico"/>
    <x v="2"/>
    <n v="40700"/>
    <s v="Revenues - Third Parties"/>
    <m/>
    <s v="Freight - Returns"/>
    <n v="2026"/>
    <n v="5"/>
    <s v="USD"/>
    <n v="344.74"/>
    <n v="1"/>
    <n v="344.74"/>
    <x v="3"/>
    <n v="1"/>
    <m/>
    <m/>
    <m/>
    <m/>
    <m/>
    <m/>
    <m/>
    <m/>
    <m/>
  </r>
  <r>
    <s v="MERCK"/>
    <s v="MK-3543-007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3543-007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3543-007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5592-127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1084-012 (Local)"/>
    <s v="Merck Sharp and Dohme LLC"/>
    <s v="Mexico"/>
    <x v="1"/>
    <n v="40700"/>
    <s v="Revenues - Third Parties"/>
    <m/>
    <s v="Non-Drug Storage Ambient (per Pallet)"/>
    <n v="2026"/>
    <n v="5"/>
    <s v="USD"/>
    <n v="191.26000000000002"/>
    <n v="1"/>
    <n v="191.26000000000002"/>
    <x v="3"/>
    <m/>
    <m/>
    <m/>
    <m/>
    <m/>
    <m/>
    <m/>
    <m/>
    <m/>
    <m/>
  </r>
  <r>
    <s v="MERCK"/>
    <s v="MK-4482-023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4482-023 (Local)"/>
    <s v="Merck Sharp and Dohme LLC"/>
    <s v="Mexico"/>
    <x v="2"/>
    <n v="40700"/>
    <s v="Revenues - Third Parties"/>
    <m/>
    <s v="Freight - Returns"/>
    <n v="2026"/>
    <n v="5"/>
    <s v="USD"/>
    <n v="633.07999999999993"/>
    <n v="1"/>
    <n v="633.07999999999993"/>
    <x v="3"/>
    <n v="1"/>
    <m/>
    <m/>
    <m/>
    <m/>
    <m/>
    <m/>
    <m/>
    <m/>
    <m/>
  </r>
  <r>
    <s v="MERCK"/>
    <s v="MK-4482-023 (Local)"/>
    <s v="Merck Sharp and Dohme LLC"/>
    <s v="Mexico"/>
    <x v="3"/>
    <n v="40700"/>
    <s v="Revenues - Third Parties"/>
    <m/>
    <s v="Reconciliation of Returns (per Hour)"/>
    <n v="2026"/>
    <n v="5"/>
    <s v="USD"/>
    <n v="243.35999999999999"/>
    <n v="1"/>
    <n v="243.35999999999999"/>
    <x v="3"/>
    <m/>
    <m/>
    <m/>
    <m/>
    <m/>
    <m/>
    <m/>
    <m/>
    <m/>
    <m/>
  </r>
  <r>
    <s v="MERCK"/>
    <s v="MK-4482-023 (Local)"/>
    <s v="Merck Sharp and Dohme LLC"/>
    <s v="Mexico"/>
    <x v="3"/>
    <n v="40700"/>
    <s v="Revenues - Third Parties"/>
    <m/>
    <s v="Returns Receipt (per Receipt)"/>
    <n v="2026"/>
    <n v="5"/>
    <s v="USD"/>
    <n v="405.59999999999997"/>
    <n v="1"/>
    <n v="405.59999999999997"/>
    <x v="3"/>
    <m/>
    <m/>
    <m/>
    <m/>
    <m/>
    <m/>
    <m/>
    <m/>
    <m/>
    <m/>
  </r>
  <r>
    <s v="MERCK"/>
    <s v="MK-4482-02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140-010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11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2870-011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400-001 (Local)"/>
    <s v="Merck Sharp and Dohme LLC"/>
    <s v="Mexico"/>
    <x v="2"/>
    <n v="40700"/>
    <s v="Revenues - Third Parties"/>
    <m/>
    <s v="Freight - Shipments"/>
    <n v="2026"/>
    <n v="5"/>
    <s v="USD"/>
    <n v="114.1"/>
    <n v="1"/>
    <n v="114.1"/>
    <x v="3"/>
    <n v="1"/>
    <m/>
    <m/>
    <m/>
    <m/>
    <m/>
    <m/>
    <m/>
    <m/>
    <m/>
  </r>
  <r>
    <s v="MERCK"/>
    <s v="MK-2400-001 (Local)"/>
    <s v="Merck Sharp and Dohme LLC"/>
    <s v="Mexico"/>
    <x v="0"/>
    <n v="40700"/>
    <s v="Revenues - Third Parties"/>
    <m/>
    <s v="Pick and Pack (Ambient)"/>
    <n v="2026"/>
    <n v="5"/>
    <s v="USD"/>
    <n v="125.55000000000001"/>
    <n v="1"/>
    <n v="125.55000000000001"/>
    <x v="3"/>
    <m/>
    <m/>
    <m/>
    <m/>
    <m/>
    <m/>
    <m/>
    <m/>
    <m/>
    <m/>
  </r>
  <r>
    <s v="MERCK"/>
    <s v="MK-2400-001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2870-033 (Local)"/>
    <s v="Merck Sharp and Dohme LLC"/>
    <s v="Mexico"/>
    <x v="1"/>
    <n v="40700"/>
    <s v="Revenues - Third Parties"/>
    <m/>
    <s v="Non-Drug Storage Ambient (per Pallet)"/>
    <n v="2026"/>
    <n v="5"/>
    <s v="USD"/>
    <n v="286.89"/>
    <n v="1"/>
    <n v="286.89"/>
    <x v="3"/>
    <m/>
    <m/>
    <m/>
    <m/>
    <m/>
    <m/>
    <m/>
    <m/>
    <m/>
    <m/>
  </r>
  <r>
    <s v="MERCK"/>
    <s v="MK-2870-022 (Local)"/>
    <s v="Merck Sharp and Dohme LLC"/>
    <s v="Mexico"/>
    <x v="1"/>
    <n v="40700"/>
    <s v="Revenues - Third Parties"/>
    <m/>
    <s v="Storage Ambient (per Pallet)"/>
    <n v="2026"/>
    <n v="5"/>
    <s v="USD"/>
    <n v="231.78"/>
    <n v="1"/>
    <n v="231.78"/>
    <x v="3"/>
    <m/>
    <m/>
    <m/>
    <m/>
    <m/>
    <m/>
    <m/>
    <m/>
    <m/>
    <m/>
  </r>
  <r>
    <s v="MERCK"/>
    <s v="MK-1084-007 (Local)"/>
    <s v="Merck Sharp and Dohme LLC"/>
    <s v="Mexico"/>
    <x v="2"/>
    <n v="40700"/>
    <s v="Revenues - Third Parties"/>
    <m/>
    <s v="Freight - Shipments"/>
    <n v="2026"/>
    <n v="5"/>
    <s v="USD"/>
    <n v="1352.02"/>
    <n v="1"/>
    <n v="1352.02"/>
    <x v="3"/>
    <n v="1"/>
    <m/>
    <m/>
    <m/>
    <m/>
    <m/>
    <m/>
    <m/>
    <m/>
    <m/>
  </r>
  <r>
    <s v="MERCK"/>
    <s v="MK-1084-007 (Local)"/>
    <s v="Merck Sharp and Dohme LLC"/>
    <s v="Mexico"/>
    <x v="0"/>
    <n v="40700"/>
    <s v="Revenues - Third Parties"/>
    <m/>
    <s v="Pick and Pack (Ambient)"/>
    <n v="2026"/>
    <n v="5"/>
    <s v="USD"/>
    <n v="502.20000000000005"/>
    <n v="1"/>
    <n v="502.20000000000005"/>
    <x v="3"/>
    <m/>
    <m/>
    <m/>
    <m/>
    <m/>
    <m/>
    <m/>
    <m/>
    <m/>
    <m/>
  </r>
  <r>
    <s v="MERCK"/>
    <s v="MK-1084-007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6482-033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8591B-062 (Local)"/>
    <s v="Merck Sharp and Dohme LLC"/>
    <s v="Mexico"/>
    <x v="1"/>
    <n v="40700"/>
    <s v="Revenues - Third Parties"/>
    <m/>
    <s v="Non-Drug Storage Ambient (per Pallet)"/>
    <n v="2026"/>
    <n v="5"/>
    <s v="USD"/>
    <n v="286.89"/>
    <n v="1"/>
    <n v="286.89"/>
    <x v="3"/>
    <m/>
    <m/>
    <m/>
    <m/>
    <m/>
    <m/>
    <m/>
    <m/>
    <m/>
    <m/>
  </r>
  <r>
    <s v="MERCK"/>
    <s v="MK-8591B-062 (Local)"/>
    <s v="Merck Sharp and Dohme LLC"/>
    <s v="Mexico"/>
    <x v="0"/>
    <n v="40700"/>
    <s v="Revenues - Third Parties"/>
    <m/>
    <s v="Receipt fee Ancillaries (per Receipt_ID)"/>
    <n v="2026"/>
    <n v="5"/>
    <s v="USD"/>
    <n v="1381.05"/>
    <n v="1"/>
    <n v="1381.05"/>
    <x v="3"/>
    <m/>
    <m/>
    <m/>
    <m/>
    <m/>
    <m/>
    <m/>
    <m/>
    <m/>
    <m/>
  </r>
  <r>
    <s v="MERCK"/>
    <s v="MK-8591B-062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OTH CUST"/>
    <s v="Others"/>
    <s v="Others"/>
    <s v="Mexico"/>
    <x v="4"/>
    <n v="40700"/>
    <s v="Revenues - Third Parties"/>
    <m/>
    <s v="Others"/>
    <n v="2026"/>
    <n v="5"/>
    <s v="USD"/>
    <n v="0"/>
    <n v="1"/>
    <n v="0"/>
    <x v="3"/>
    <s v="Not Applicable"/>
    <m/>
    <m/>
    <m/>
    <m/>
    <m/>
    <m/>
    <m/>
    <m/>
    <m/>
  </r>
  <r>
    <s v="OTH CUST"/>
    <s v="Others"/>
    <s v="Others"/>
    <s v="Mexico"/>
    <x v="0"/>
    <n v="40700"/>
    <s v="Revenues - Third Parties"/>
    <m/>
    <s v="Others"/>
    <n v="2026"/>
    <n v="5"/>
    <s v="USD"/>
    <n v="-338137.51152106043"/>
    <n v="1"/>
    <n v="-338137.51152106043"/>
    <x v="3"/>
    <s v="Not Applicable"/>
    <m/>
    <m/>
    <m/>
    <m/>
    <m/>
    <m/>
    <m/>
    <m/>
    <m/>
  </r>
  <r>
    <s v="OTH CUST"/>
    <s v="Others"/>
    <s v="Others"/>
    <s v="Mexico"/>
    <x v="7"/>
    <n v="40700"/>
    <s v="Revenues - Third Parties"/>
    <m/>
    <s v="Others"/>
    <n v="2026"/>
    <n v="5"/>
    <s v="USD"/>
    <n v="-126239.03006649998"/>
    <n v="1"/>
    <n v="-126239.03006649998"/>
    <x v="3"/>
    <s v="Not Applicable"/>
    <m/>
    <m/>
    <m/>
    <m/>
    <m/>
    <m/>
    <m/>
    <m/>
    <m/>
  </r>
  <r>
    <s v="OTH CUST"/>
    <s v="Others"/>
    <s v="Others"/>
    <s v="Mexico"/>
    <x v="2"/>
    <n v="40700"/>
    <s v="Revenues - Third Parties"/>
    <m/>
    <s v="Others"/>
    <n v="2026"/>
    <n v="5"/>
    <s v="USD"/>
    <n v="-410107.87493348337"/>
    <n v="1"/>
    <n v="-410107.87493348337"/>
    <x v="3"/>
    <s v="Not Applicable"/>
    <m/>
    <m/>
    <m/>
    <m/>
    <m/>
    <m/>
    <m/>
    <m/>
    <m/>
  </r>
  <r>
    <s v="OTH CUST"/>
    <s v="Others"/>
    <s v="Others"/>
    <s v="Mexico"/>
    <x v="6"/>
    <n v="40700"/>
    <s v="Revenues - Third Parties"/>
    <m/>
    <s v="Others"/>
    <n v="2026"/>
    <n v="5"/>
    <s v="USD"/>
    <n v="0"/>
    <n v="1"/>
    <n v="0"/>
    <x v="3"/>
    <s v="Not Applicable"/>
    <m/>
    <m/>
    <m/>
    <m/>
    <m/>
    <m/>
    <m/>
    <m/>
    <m/>
  </r>
  <r>
    <s v="OTH CUST"/>
    <s v="Others"/>
    <s v="Others"/>
    <s v="Mexico"/>
    <x v="3"/>
    <n v="40700"/>
    <s v="Revenues - Third Parties"/>
    <m/>
    <s v="Others"/>
    <n v="2026"/>
    <n v="5"/>
    <s v="USD"/>
    <n v="-55637.288897909268"/>
    <n v="1"/>
    <n v="-55637.288897909268"/>
    <x v="3"/>
    <s v="Not Applicable"/>
    <m/>
    <m/>
    <m/>
    <m/>
    <m/>
    <m/>
    <m/>
    <m/>
    <m/>
  </r>
  <r>
    <s v="OTH CUST"/>
    <s v="Others"/>
    <s v="Others"/>
    <s v="Mexico"/>
    <x v="1"/>
    <n v="40700"/>
    <s v="Revenues - Third Parties"/>
    <m/>
    <s v="Others"/>
    <n v="2026"/>
    <n v="5"/>
    <s v="USD"/>
    <n v="4.7999999253079295E-2"/>
    <n v="1"/>
    <n v="4.7999999253079295E-2"/>
    <x v="3"/>
    <s v="Not Applicable"/>
    <m/>
    <m/>
    <m/>
    <m/>
    <m/>
    <m/>
    <m/>
    <m/>
    <m/>
  </r>
  <r>
    <s v="OTH CUST"/>
    <s v="Others"/>
    <s v="Others"/>
    <s v="Mexico"/>
    <x v="4"/>
    <n v="40700"/>
    <s v="Revenues - Third Parties"/>
    <m/>
    <s v="Others"/>
    <n v="2026"/>
    <n v="5"/>
    <s v="USD"/>
    <n v="64909"/>
    <n v="1"/>
    <n v="64909"/>
    <x v="3"/>
    <s v="Not Applicable"/>
    <m/>
    <m/>
    <m/>
    <m/>
    <m/>
    <m/>
    <m/>
    <m/>
    <m/>
  </r>
  <r>
    <s v="OTH CUST"/>
    <s v="Others"/>
    <s v="Others"/>
    <s v="Mexico"/>
    <x v="0"/>
    <n v="40700"/>
    <s v="Revenues - Third Parties"/>
    <m/>
    <s v="Others"/>
    <n v="2026"/>
    <n v="5"/>
    <s v="USD"/>
    <n v="355966.49872105988"/>
    <n v="1"/>
    <n v="355966.49872105988"/>
    <x v="3"/>
    <s v="Not Applicable"/>
    <m/>
    <m/>
    <m/>
    <m/>
    <m/>
    <m/>
    <m/>
    <m/>
    <m/>
  </r>
  <r>
    <s v="OTH CUST"/>
    <s v="Others"/>
    <s v="Others"/>
    <s v="Mexico"/>
    <x v="7"/>
    <n v="40700"/>
    <s v="Revenues - Third Parties"/>
    <m/>
    <s v="Others"/>
    <n v="2026"/>
    <n v="5"/>
    <s v="USD"/>
    <n v="116128.30006649999"/>
    <n v="1"/>
    <n v="116128.30006649999"/>
    <x v="3"/>
    <s v="Not Applicable"/>
    <m/>
    <m/>
    <m/>
    <m/>
    <m/>
    <m/>
    <m/>
    <m/>
    <m/>
  </r>
  <r>
    <s v="OTH CUST"/>
    <s v="Others"/>
    <s v="Others"/>
    <s v="Mexico"/>
    <x v="2"/>
    <n v="40700"/>
    <s v="Revenues - Third Parties"/>
    <m/>
    <s v="Others"/>
    <n v="2026"/>
    <n v="5"/>
    <s v="USD"/>
    <n v="437311.70493348443"/>
    <n v="1"/>
    <n v="437311.70493348443"/>
    <x v="3"/>
    <s v="Not Applicable"/>
    <m/>
    <m/>
    <m/>
    <m/>
    <m/>
    <m/>
    <m/>
    <m/>
    <m/>
  </r>
  <r>
    <s v="OTH CUST"/>
    <s v="Others"/>
    <s v="Others"/>
    <s v="Mexico"/>
    <x v="6"/>
    <n v="40700"/>
    <s v="Revenues - Third Parties"/>
    <m/>
    <s v="Others"/>
    <n v="2026"/>
    <n v="5"/>
    <s v="USD"/>
    <n v="0.23000000000000398"/>
    <n v="1"/>
    <n v="0.23000000000000398"/>
    <x v="3"/>
    <s v="Not Applicable"/>
    <m/>
    <m/>
    <m/>
    <m/>
    <m/>
    <m/>
    <m/>
    <m/>
    <m/>
  </r>
  <r>
    <s v="OTH CUST"/>
    <s v="Others"/>
    <s v="Others"/>
    <s v="Mexico"/>
    <x v="3"/>
    <n v="40700"/>
    <s v="Revenues - Third Parties"/>
    <m/>
    <s v="Others"/>
    <n v="2026"/>
    <n v="5"/>
    <s v="USD"/>
    <n v="49455.171897909349"/>
    <n v="1"/>
    <n v="49455.171897909349"/>
    <x v="3"/>
    <s v="Not Applicable"/>
    <m/>
    <m/>
    <m/>
    <m/>
    <m/>
    <m/>
    <m/>
    <m/>
    <m/>
  </r>
  <r>
    <s v="OTH CUST"/>
    <s v="Others"/>
    <s v="Others"/>
    <s v="Mexico"/>
    <x v="5"/>
    <n v="40700"/>
    <s v="Revenues - Third Parties"/>
    <m/>
    <s v="Others"/>
    <n v="2026"/>
    <n v="5"/>
    <s v="USD"/>
    <n v="0"/>
    <n v="1"/>
    <n v="0"/>
    <x v="3"/>
    <s v="Not Applicable"/>
    <m/>
    <m/>
    <m/>
    <m/>
    <m/>
    <m/>
    <m/>
    <m/>
    <m/>
  </r>
  <r>
    <s v="OTH CUST"/>
    <s v="BGB-43395-101"/>
    <s v="BeOne"/>
    <s v="Brazil"/>
    <x v="2"/>
    <n v="40700"/>
    <s v="Revenues - Third Parties"/>
    <m/>
    <s v="Freight - Returns"/>
    <n v="2026"/>
    <n v="5"/>
    <s v="USD"/>
    <n v="1755.0773461000001"/>
    <n v="1"/>
    <n v="1755.0773461000001"/>
    <x v="4"/>
    <n v="1"/>
    <m/>
    <m/>
    <m/>
    <m/>
    <m/>
    <m/>
    <m/>
    <m/>
    <m/>
  </r>
  <r>
    <s v="OTH CUST"/>
    <s v="BGB-43395-101"/>
    <s v="BeOne"/>
    <s v="Brazil"/>
    <x v="2"/>
    <n v="40700"/>
    <s v="Revenues - Third Parties"/>
    <m/>
    <s v="Freight - Shipments"/>
    <n v="2026"/>
    <n v="5"/>
    <s v="USD"/>
    <n v="2814.7655544999998"/>
    <n v="1"/>
    <n v="2814.7655544999998"/>
    <x v="4"/>
    <n v="1"/>
    <m/>
    <m/>
    <m/>
    <m/>
    <m/>
    <m/>
    <m/>
    <m/>
    <m/>
  </r>
  <r>
    <s v="OTH CUST"/>
    <s v="BGB-43395-101"/>
    <s v="BeOne"/>
    <s v="Brazil"/>
    <x v="0"/>
    <n v="40700"/>
    <s v="Revenues - Third Parties"/>
    <m/>
    <s v="Insulated shipper - Credo S22 - 12L (Leasing)"/>
    <n v="2026"/>
    <n v="5"/>
    <s v="USD"/>
    <n v="174.59476199999997"/>
    <n v="1"/>
    <n v="174.59476199999997"/>
    <x v="4"/>
    <n v="1"/>
    <m/>
    <m/>
    <m/>
    <m/>
    <m/>
    <m/>
    <m/>
    <m/>
    <m/>
  </r>
  <r>
    <s v="OTH CUST"/>
    <s v="BGB-43395-101"/>
    <s v="BeOne"/>
    <s v="Brazil"/>
    <x v="0"/>
    <n v="40700"/>
    <s v="Revenues - Third Parties"/>
    <m/>
    <s v="Pick and Pack (Controlled Ambient)"/>
    <n v="2026"/>
    <n v="5"/>
    <s v="USD"/>
    <n v="415.52753380000001"/>
    <n v="1"/>
    <n v="415.52753380000001"/>
    <x v="4"/>
    <m/>
    <m/>
    <m/>
    <m/>
    <m/>
    <m/>
    <m/>
    <m/>
    <m/>
    <m/>
  </r>
  <r>
    <s v="OTH CUST"/>
    <s v="BGB-43395-101"/>
    <s v="BeOne"/>
    <s v="Brazil"/>
    <x v="0"/>
    <n v="40700"/>
    <s v="Revenues - Third Parties"/>
    <m/>
    <s v="Project Management Fee"/>
    <n v="2026"/>
    <n v="5"/>
    <s v="USD"/>
    <n v="986.90039209999975"/>
    <n v="1"/>
    <n v="986.90039209999975"/>
    <x v="4"/>
    <m/>
    <m/>
    <m/>
    <m/>
    <m/>
    <m/>
    <m/>
    <m/>
    <m/>
    <m/>
  </r>
  <r>
    <s v="OTH CUST"/>
    <s v="BGB-43395-101"/>
    <s v="BeOne"/>
    <s v="Brazil"/>
    <x v="3"/>
    <n v="40700"/>
    <s v="Revenues - Third Parties"/>
    <m/>
    <s v="Reconciliation of Returns (per Hour)"/>
    <n v="2026"/>
    <n v="5"/>
    <s v="USD"/>
    <n v="277.03168880000004"/>
    <n v="1"/>
    <n v="277.03168880000004"/>
    <x v="4"/>
    <m/>
    <m/>
    <m/>
    <m/>
    <m/>
    <m/>
    <m/>
    <m/>
    <m/>
    <m/>
  </r>
  <r>
    <s v="OTH CUST"/>
    <s v="BGB-43395-101"/>
    <s v="BeOne"/>
    <s v="Brazil"/>
    <x v="3"/>
    <n v="40700"/>
    <s v="Revenues - Third Parties"/>
    <m/>
    <s v="Returns Receipt (per Receipt)"/>
    <n v="2026"/>
    <n v="5"/>
    <s v="USD"/>
    <n v="692.57922199999996"/>
    <n v="1"/>
    <n v="692.57922199999996"/>
    <x v="4"/>
    <m/>
    <m/>
    <m/>
    <m/>
    <m/>
    <m/>
    <m/>
    <m/>
    <m/>
    <m/>
  </r>
  <r>
    <s v="OTH CUST"/>
    <s v="BGB-43395-101"/>
    <s v="BeOne"/>
    <s v="Brazil"/>
    <x v="1"/>
    <n v="40700"/>
    <s v="Revenues - Third Parties"/>
    <m/>
    <s v="Storage Ambient (per Shelf)"/>
    <n v="2026"/>
    <n v="5"/>
    <s v="USD"/>
    <n v="2960.9111699999999"/>
    <n v="1"/>
    <n v="2960.9111699999999"/>
    <x v="4"/>
    <m/>
    <m/>
    <m/>
    <m/>
    <m/>
    <m/>
    <m/>
    <m/>
    <m/>
    <m/>
  </r>
  <r>
    <s v="OTH CUST"/>
    <s v="BGB-43395-101"/>
    <s v="BeOne"/>
    <s v="Brazil"/>
    <x v="1"/>
    <n v="40700"/>
    <s v="Revenues - Third Parties"/>
    <m/>
    <s v="Storage of Returns (per Pallet)"/>
    <n v="2026"/>
    <n v="5"/>
    <s v="USD"/>
    <n v="1113.8065848000001"/>
    <n v="1"/>
    <n v="1113.8065848000001"/>
    <x v="4"/>
    <m/>
    <m/>
    <m/>
    <m/>
    <m/>
    <m/>
    <m/>
    <m/>
    <m/>
    <m/>
  </r>
  <r>
    <s v="OTH CUST"/>
    <s v="BGB-43395-101"/>
    <s v="BeOne"/>
    <s v="Brazil"/>
    <x v="0"/>
    <n v="40700"/>
    <s v="Revenues - Third Parties"/>
    <m/>
    <s v="Temperature Monitoring Device (Ambient)"/>
    <n v="2026"/>
    <n v="5"/>
    <s v="USD"/>
    <n v="77.597672000000003"/>
    <n v="1"/>
    <n v="77.597672000000003"/>
    <x v="4"/>
    <n v="1"/>
    <m/>
    <m/>
    <m/>
    <m/>
    <m/>
    <m/>
    <m/>
    <m/>
    <m/>
  </r>
  <r>
    <s v="OTH CUST"/>
    <s v="BGB-Retain sample storage"/>
    <s v="BeOne"/>
    <s v="Brazil"/>
    <x v="1"/>
    <n v="40700"/>
    <s v="Revenues - Third Parties"/>
    <m/>
    <s v="Storage Ambient (per Shelf)"/>
    <n v="2026"/>
    <n v="5"/>
    <s v="USD"/>
    <n v="528.73413749999986"/>
    <n v="1"/>
    <n v="528.73413749999986"/>
    <x v="4"/>
    <m/>
    <m/>
    <m/>
    <m/>
    <m/>
    <m/>
    <m/>
    <m/>
    <m/>
    <m/>
  </r>
  <r>
    <s v="OTH CUST"/>
    <s v="BGB-58067-101"/>
    <s v="BeOne"/>
    <s v="Brazil"/>
    <x v="0"/>
    <n v="40700"/>
    <s v="Revenues - Third Parties"/>
    <m/>
    <s v="Project Management Fee"/>
    <n v="2026"/>
    <n v="5"/>
    <s v="USD"/>
    <n v="888.21335280000005"/>
    <n v="1"/>
    <n v="888.21335280000005"/>
    <x v="4"/>
    <m/>
    <m/>
    <m/>
    <m/>
    <m/>
    <m/>
    <m/>
    <m/>
    <m/>
    <m/>
  </r>
  <r>
    <s v="OTH CUST"/>
    <s v="BGB-58067-101"/>
    <s v="BeOne"/>
    <s v="Brazil"/>
    <x v="1"/>
    <n v="40700"/>
    <s v="Revenues - Third Parties"/>
    <m/>
    <s v="Storage Ambient (per Shelf)"/>
    <n v="2026"/>
    <n v="5"/>
    <s v="USD"/>
    <n v="317.24048250000004"/>
    <n v="1"/>
    <n v="317.24048250000004"/>
    <x v="4"/>
    <m/>
    <m/>
    <m/>
    <m/>
    <m/>
    <m/>
    <m/>
    <m/>
    <m/>
    <m/>
  </r>
  <r>
    <s v="OTH CUST"/>
    <s v="BGB-58067-101"/>
    <s v="BeOne"/>
    <s v="Brazil"/>
    <x v="1"/>
    <n v="40700"/>
    <s v="Revenues - Third Parties"/>
    <m/>
    <s v="Storage Refrigerated (per Shelf)"/>
    <n v="2026"/>
    <n v="5"/>
    <s v="USD"/>
    <n v="444.10667640000003"/>
    <n v="1"/>
    <n v="444.10667640000003"/>
    <x v="4"/>
    <m/>
    <m/>
    <m/>
    <m/>
    <m/>
    <m/>
    <m/>
    <m/>
    <m/>
    <m/>
  </r>
  <r>
    <s v="ASTRAZENECA"/>
    <s v="D3251C00014 Returns and Destruction"/>
    <s v="Astra Zeneca"/>
    <s v="Brazil"/>
    <x v="1"/>
    <n v="40700"/>
    <s v="Revenues - Third Parties"/>
    <m/>
    <s v="Storage of Returns (per Pallet)"/>
    <n v="2026"/>
    <n v="5"/>
    <s v="USD"/>
    <n v="472.11275453191917"/>
    <n v="1"/>
    <n v="472.11275453191917"/>
    <x v="4"/>
    <m/>
    <m/>
    <m/>
    <m/>
    <m/>
    <m/>
    <m/>
    <m/>
    <m/>
    <m/>
  </r>
  <r>
    <s v="ASTRAZENECA"/>
    <s v="D9185C00001 Returns and Destruction"/>
    <s v="Astra Zeneca"/>
    <s v="Brazil"/>
    <x v="2"/>
    <n v="40700"/>
    <s v="Revenues - Third Parties"/>
    <m/>
    <s v="Freight - Returns"/>
    <n v="2026"/>
    <n v="5"/>
    <s v="USD"/>
    <n v="719.93937840374338"/>
    <n v="1"/>
    <n v="719.93937840374338"/>
    <x v="4"/>
    <n v="1"/>
    <m/>
    <m/>
    <m/>
    <m/>
    <m/>
    <m/>
    <m/>
    <m/>
    <m/>
  </r>
  <r>
    <s v="ASTRAZENECA"/>
    <s v="D9185C00001 Returns and Destruction"/>
    <s v="Astra Zeneca"/>
    <s v="Brazil"/>
    <x v="1"/>
    <n v="40700"/>
    <s v="Revenues - Third Parties"/>
    <m/>
    <s v="Storage of Returns (per Pallet)"/>
    <n v="2026"/>
    <n v="5"/>
    <s v="USD"/>
    <n v="343.0099983715902"/>
    <n v="1"/>
    <n v="343.0099983715902"/>
    <x v="4"/>
    <m/>
    <m/>
    <m/>
    <m/>
    <m/>
    <m/>
    <m/>
    <m/>
    <m/>
    <m/>
  </r>
  <r>
    <s v="ASTRAZENECA"/>
    <s v="D5244C00001 Returns and Destruction"/>
    <s v="Astra Zeneca"/>
    <s v="Brazil"/>
    <x v="1"/>
    <n v="40700"/>
    <s v="Revenues - Third Parties"/>
    <m/>
    <s v="Storage of Returns (per Pallet)"/>
    <n v="2026"/>
    <n v="5"/>
    <s v="USD"/>
    <n v="366.81991642875602"/>
    <n v="1"/>
    <n v="366.81991642875602"/>
    <x v="4"/>
    <m/>
    <m/>
    <m/>
    <m/>
    <m/>
    <m/>
    <m/>
    <m/>
    <m/>
    <m/>
  </r>
  <r>
    <s v="ASTRAZENECA"/>
    <s v="D9180C00012 Returns and Destruction"/>
    <s v="Astra Zeneca"/>
    <s v="Brazil"/>
    <x v="2"/>
    <n v="40700"/>
    <s v="Revenues - Third Parties"/>
    <m/>
    <s v="Freight - Returns"/>
    <n v="2026"/>
    <n v="5"/>
    <s v="USD"/>
    <n v="122.7210064631964"/>
    <n v="1"/>
    <n v="122.7210064631964"/>
    <x v="4"/>
    <n v="1"/>
    <m/>
    <m/>
    <m/>
    <m/>
    <m/>
    <m/>
    <m/>
    <m/>
    <m/>
  </r>
  <r>
    <s v="ASTRAZENECA"/>
    <s v="D9180C00012 Returns and Destruction"/>
    <s v="Astra Zeneca"/>
    <s v="Brazil"/>
    <x v="3"/>
    <n v="40700"/>
    <s v="Revenues - Third Parties"/>
    <m/>
    <s v="Returns Receipt (per Receipt)"/>
    <n v="2026"/>
    <n v="5"/>
    <s v="USD"/>
    <n v="195.91207529590619"/>
    <n v="1"/>
    <n v="195.91207529590619"/>
    <x v="4"/>
    <m/>
    <m/>
    <m/>
    <m/>
    <m/>
    <m/>
    <m/>
    <m/>
    <m/>
    <m/>
  </r>
  <r>
    <s v="ASTRAZENECA"/>
    <s v="D9180C00012 Returns and Destruction"/>
    <s v="Astra Zeneca"/>
    <s v="Brazil"/>
    <x v="1"/>
    <n v="40700"/>
    <s v="Revenues - Third Parties"/>
    <m/>
    <s v="Storage of Returns (per Pallet)"/>
    <n v="2026"/>
    <n v="5"/>
    <s v="USD"/>
    <n v="240.70093989997864"/>
    <n v="1"/>
    <n v="240.70093989997864"/>
    <x v="4"/>
    <m/>
    <m/>
    <m/>
    <m/>
    <m/>
    <m/>
    <m/>
    <m/>
    <m/>
    <m/>
  </r>
  <r>
    <s v="ASTRAZENECA"/>
    <s v="D6972C00003 Returns and Destruction"/>
    <s v="Astra Zeneca"/>
    <s v="Brazil"/>
    <x v="1"/>
    <n v="40700"/>
    <s v="Revenues - Third Parties"/>
    <m/>
    <s v="Storage of Returns (per Pallet)"/>
    <n v="2026"/>
    <n v="5"/>
    <s v="USD"/>
    <n v="240.70093989997864"/>
    <n v="1"/>
    <n v="240.70093989997864"/>
    <x v="4"/>
    <m/>
    <m/>
    <m/>
    <m/>
    <m/>
    <m/>
    <m/>
    <m/>
    <m/>
    <m/>
  </r>
  <r>
    <s v="ASTRAZENECA"/>
    <s v="D6402C00012 Returns and Destruction"/>
    <s v="Astra Zeneca"/>
    <s v="Brazil"/>
    <x v="3"/>
    <n v="40700"/>
    <s v="Revenues - Third Parties"/>
    <m/>
    <s v="Returns Receipt (per Receipt)"/>
    <n v="2026"/>
    <n v="5"/>
    <s v="USD"/>
    <n v="181.85976003653008"/>
    <n v="1"/>
    <n v="181.85976003653008"/>
    <x v="4"/>
    <m/>
    <m/>
    <m/>
    <m/>
    <m/>
    <m/>
    <m/>
    <m/>
    <m/>
    <m/>
  </r>
  <r>
    <s v="ASTRAZENECA"/>
    <s v="D6402C00012 Returns and Destruction"/>
    <s v="Astra Zeneca"/>
    <s v="Brazil"/>
    <x v="1"/>
    <n v="40700"/>
    <s v="Revenues - Third Parties"/>
    <m/>
    <s v="Storage of Returns (per Pallet)"/>
    <n v="2026"/>
    <n v="5"/>
    <s v="USD"/>
    <n v="183.40995821437801"/>
    <n v="1"/>
    <n v="183.40995821437801"/>
    <x v="4"/>
    <m/>
    <m/>
    <m/>
    <m/>
    <m/>
    <m/>
    <m/>
    <m/>
    <m/>
    <m/>
  </r>
  <r>
    <s v="ASTRAZENECA"/>
    <s v="D9180C00008 Returns and Destruction"/>
    <s v="Astra Zeneca"/>
    <s v="Brazil"/>
    <x v="1"/>
    <n v="40700"/>
    <s v="Revenues - Third Parties"/>
    <m/>
    <s v="Storage of Returns (per Pallet)"/>
    <n v="2026"/>
    <n v="5"/>
    <s v="USD"/>
    <n v="453.9728220279714"/>
    <n v="1"/>
    <n v="453.9728220279714"/>
    <x v="4"/>
    <m/>
    <m/>
    <m/>
    <m/>
    <m/>
    <m/>
    <m/>
    <m/>
    <m/>
    <m/>
  </r>
  <r>
    <s v="ASTRAZENECA"/>
    <s v="D9180C00004 Returns and Destruction"/>
    <s v="Astra Zeneca"/>
    <s v="Brazil"/>
    <x v="1"/>
    <n v="40700"/>
    <s v="Revenues - Third Parties"/>
    <m/>
    <s v="Storage of Returns (per Pallet)"/>
    <n v="2026"/>
    <n v="5"/>
    <s v="USD"/>
    <n v="366.81991642875602"/>
    <n v="1"/>
    <n v="366.81991642875602"/>
    <x v="4"/>
    <m/>
    <m/>
    <m/>
    <m/>
    <m/>
    <m/>
    <m/>
    <m/>
    <m/>
    <m/>
  </r>
  <r>
    <s v="ASTRAZENECA"/>
    <s v="D5180C00018 Post Trial Returns and Destruction"/>
    <s v="Astra Zeneca"/>
    <s v="Brazil"/>
    <x v="1"/>
    <n v="40700"/>
    <s v="Revenues - Third Parties"/>
    <m/>
    <s v="Storage of Returns (per Pallet)"/>
    <n v="2026"/>
    <n v="5"/>
    <s v="USD"/>
    <n v="119.16821764314811"/>
    <n v="1"/>
    <n v="119.16821764314811"/>
    <x v="4"/>
    <m/>
    <m/>
    <m/>
    <m/>
    <m/>
    <m/>
    <m/>
    <m/>
    <m/>
    <m/>
  </r>
  <r>
    <s v="ASTRAZENECA"/>
    <s v="D9690C00005 Returns and Destruction"/>
    <s v="Astra Zeneca"/>
    <s v="Brazil"/>
    <x v="1"/>
    <n v="40700"/>
    <s v="Revenues - Third Parties"/>
    <m/>
    <s v="Storage of Returns (per Pallet)"/>
    <n v="2026"/>
    <n v="5"/>
    <s v="USD"/>
    <n v="130.21061503969889"/>
    <n v="1"/>
    <n v="130.21061503969889"/>
    <x v="4"/>
    <m/>
    <m/>
    <m/>
    <m/>
    <m/>
    <m/>
    <m/>
    <m/>
    <m/>
    <m/>
  </r>
  <r>
    <s v="ASTRAZENECA"/>
    <s v="D8210C00003 Returns and Destruction"/>
    <s v="Astra Zeneca"/>
    <s v="Brazil"/>
    <x v="3"/>
    <n v="40700"/>
    <s v="Revenues - Third Parties"/>
    <m/>
    <s v="Destruction (per Kg)"/>
    <n v="2026"/>
    <n v="5"/>
    <s v="USD"/>
    <n v="3131.3158726594124"/>
    <n v="1"/>
    <n v="3131.3158726594124"/>
    <x v="4"/>
    <n v="1"/>
    <m/>
    <m/>
    <m/>
    <m/>
    <m/>
    <m/>
    <m/>
    <m/>
    <m/>
  </r>
  <r>
    <s v="ASTRAZENECA"/>
    <s v="D8210C00003 Returns and Destruction"/>
    <s v="Astra Zeneca"/>
    <s v="Brazil"/>
    <x v="3"/>
    <n v="40700"/>
    <s v="Revenues - Third Parties"/>
    <m/>
    <s v="Destruction Setup Fee"/>
    <n v="2026"/>
    <n v="5"/>
    <s v="USD"/>
    <n v="589.21002000492024"/>
    <n v="1"/>
    <n v="589.21002000492024"/>
    <x v="4"/>
    <m/>
    <m/>
    <m/>
    <m/>
    <m/>
    <m/>
    <m/>
    <m/>
    <m/>
    <m/>
  </r>
  <r>
    <s v="ASTRAZENECA"/>
    <s v="D8210C00003 Returns and Destruction"/>
    <s v="Astra Zeneca"/>
    <s v="Brazil"/>
    <x v="1"/>
    <n v="40700"/>
    <s v="Revenues - Third Parties"/>
    <m/>
    <s v="Storage of Returns (per Pallet)"/>
    <n v="2026"/>
    <n v="5"/>
    <s v="USD"/>
    <n v="299.65672585439637"/>
    <n v="1"/>
    <n v="299.65672585439637"/>
    <x v="4"/>
    <m/>
    <m/>
    <m/>
    <m/>
    <m/>
    <m/>
    <m/>
    <m/>
    <m/>
    <m/>
  </r>
  <r>
    <s v="ASTRAZENECA"/>
    <s v="D5989C00001 Returns and Destruction"/>
    <s v="Astra Zeneca"/>
    <s v="Brazil"/>
    <x v="2"/>
    <n v="40700"/>
    <s v="Revenues - Third Parties"/>
    <m/>
    <s v="Freight - Returns"/>
    <n v="2026"/>
    <n v="5"/>
    <s v="USD"/>
    <n v="1559.5114307140366"/>
    <n v="1"/>
    <n v="1559.5114307140366"/>
    <x v="4"/>
    <n v="1"/>
    <m/>
    <m/>
    <m/>
    <m/>
    <m/>
    <m/>
    <m/>
    <m/>
    <m/>
  </r>
  <r>
    <s v="ASTRAZENECA"/>
    <s v="D5989C00001 Returns and Destruction"/>
    <s v="Astra Zeneca"/>
    <s v="Brazil"/>
    <x v="2"/>
    <n v="40700"/>
    <s v="Revenues - Third Parties"/>
    <m/>
    <s v="PassThrough - Freight"/>
    <n v="2026"/>
    <n v="5"/>
    <s v="USD"/>
    <n v="308.06117252547847"/>
    <n v="1"/>
    <n v="308.06117252547847"/>
    <x v="4"/>
    <n v="1"/>
    <m/>
    <m/>
    <m/>
    <m/>
    <m/>
    <m/>
    <m/>
    <m/>
    <m/>
  </r>
  <r>
    <s v="ASTRAZENECA"/>
    <s v="D5989C00001 Returns and Destruction"/>
    <s v="Astra Zeneca"/>
    <s v="Brazil"/>
    <x v="3"/>
    <n v="40700"/>
    <s v="Revenues - Third Parties"/>
    <m/>
    <s v="Returns Receipt (per Receipt)"/>
    <n v="2026"/>
    <n v="5"/>
    <s v="USD"/>
    <n v="825.08342965196414"/>
    <n v="1"/>
    <n v="825.08342965196414"/>
    <x v="4"/>
    <m/>
    <m/>
    <m/>
    <m/>
    <m/>
    <m/>
    <m/>
    <m/>
    <m/>
    <m/>
  </r>
  <r>
    <s v="ASTRAZENECA"/>
    <s v="D5989C00001 Returns and Destruction"/>
    <s v="Astra Zeneca"/>
    <s v="Brazil"/>
    <x v="1"/>
    <n v="40700"/>
    <s v="Revenues - Third Parties"/>
    <m/>
    <s v="Storage of Returns (per Pallet)"/>
    <n v="2026"/>
    <n v="5"/>
    <s v="USD"/>
    <n v="520.84246015879557"/>
    <n v="1"/>
    <n v="520.84246015879557"/>
    <x v="4"/>
    <m/>
    <m/>
    <m/>
    <m/>
    <m/>
    <m/>
    <m/>
    <m/>
    <m/>
    <m/>
  </r>
  <r>
    <s v="ASTRAZENECA"/>
    <s v="AZ Local Returns and Destruction (Onco)"/>
    <s v="Astra Zeneca"/>
    <s v="Brazil"/>
    <x v="2"/>
    <n v="40700"/>
    <s v="Revenues - Third Parties"/>
    <m/>
    <s v="Freight - Returns"/>
    <n v="2026"/>
    <n v="5"/>
    <s v="USD"/>
    <n v="2776.7758160449998"/>
    <n v="1"/>
    <n v="2776.7758160449998"/>
    <x v="4"/>
    <n v="1"/>
    <m/>
    <m/>
    <m/>
    <m/>
    <m/>
    <m/>
    <m/>
    <m/>
    <m/>
  </r>
  <r>
    <s v="ASTRAZENECA"/>
    <s v="AZ Local Returns and Destruction (Onco)"/>
    <s v="Astra Zeneca"/>
    <s v="Brazil"/>
    <x v="2"/>
    <n v="40700"/>
    <s v="Revenues - Third Parties"/>
    <m/>
    <s v="PassThrough - Freight"/>
    <n v="2026"/>
    <n v="5"/>
    <s v="USD"/>
    <n v="302.514991415"/>
    <n v="1"/>
    <n v="302.514991415"/>
    <x v="4"/>
    <n v="1"/>
    <m/>
    <m/>
    <m/>
    <m/>
    <m/>
    <m/>
    <m/>
    <m/>
    <m/>
  </r>
  <r>
    <s v="ASTRAZENECA"/>
    <s v="AZ Local Returns and Destruction (Onco)"/>
    <s v="Astra Zeneca"/>
    <s v="Brazil"/>
    <x v="3"/>
    <n v="40700"/>
    <s v="Revenues - Third Parties"/>
    <m/>
    <s v="Returns Receipt (per Receipt)"/>
    <n v="2026"/>
    <n v="5"/>
    <s v="USD"/>
    <n v="1594.46630826"/>
    <n v="1"/>
    <n v="1594.46630826"/>
    <x v="4"/>
    <m/>
    <m/>
    <m/>
    <m/>
    <m/>
    <m/>
    <m/>
    <m/>
    <m/>
    <m/>
  </r>
  <r>
    <s v="ASTRAZENECA"/>
    <s v="AZ Local Returns and Destruction (Onco)"/>
    <s v="Astra Zeneca"/>
    <s v="Brazil"/>
    <x v="1"/>
    <n v="40700"/>
    <s v="Revenues - Third Parties"/>
    <m/>
    <s v="Storage of Returns (per Pallet)"/>
    <n v="2026"/>
    <n v="5"/>
    <s v="USD"/>
    <n v="3716.5213215899998"/>
    <n v="1"/>
    <n v="3716.5213215899998"/>
    <x v="4"/>
    <m/>
    <m/>
    <m/>
    <m/>
    <m/>
    <m/>
    <m/>
    <m/>
    <m/>
    <m/>
  </r>
  <r>
    <s v="ASTRAZENECA"/>
    <s v="D3466C00001 Returns And Destruction"/>
    <s v="Astra Zeneca"/>
    <s v="Brazil"/>
    <x v="1"/>
    <n v="40700"/>
    <s v="Revenues - Third Parties"/>
    <m/>
    <s v="Storage of Returns (per Pallet)"/>
    <n v="2026"/>
    <n v="5"/>
    <s v="USD"/>
    <n v="124.83217129684139"/>
    <n v="1"/>
    <n v="124.83217129684139"/>
    <x v="4"/>
    <m/>
    <m/>
    <m/>
    <m/>
    <m/>
    <m/>
    <m/>
    <m/>
    <m/>
    <m/>
  </r>
  <r>
    <s v="ASTRAZENECA"/>
    <s v="D6973C00001 Returns and Destruction"/>
    <s v="Astra Zeneca"/>
    <s v="Brazil"/>
    <x v="1"/>
    <n v="40700"/>
    <s v="Revenues - Third Parties"/>
    <m/>
    <s v="Storage of Returns (per Pallet)"/>
    <n v="2026"/>
    <n v="5"/>
    <s v="USD"/>
    <n v="125.51980784265719"/>
    <n v="1"/>
    <n v="125.51980784265719"/>
    <x v="4"/>
    <m/>
    <m/>
    <m/>
    <m/>
    <m/>
    <m/>
    <m/>
    <m/>
    <m/>
    <m/>
  </r>
  <r>
    <s v="ASTRAZENECA"/>
    <s v="D9640C00003 Ancillaries"/>
    <s v="Astra Zeneca"/>
    <s v="Brazil"/>
    <x v="0"/>
    <n v="40700"/>
    <s v="Revenues - Third Parties"/>
    <m/>
    <s v="Import Services"/>
    <n v="2026"/>
    <n v="5"/>
    <s v="USD"/>
    <n v="443.85129462552482"/>
    <n v="1"/>
    <n v="443.85129462552482"/>
    <x v="4"/>
    <m/>
    <m/>
    <m/>
    <m/>
    <m/>
    <m/>
    <m/>
    <m/>
    <m/>
    <m/>
  </r>
  <r>
    <s v="ASTRAZENECA"/>
    <s v="D9640C00003 Ancillaries"/>
    <s v="Astra Zeneca"/>
    <s v="Brazil"/>
    <x v="1"/>
    <n v="40700"/>
    <s v="Revenues - Third Parties"/>
    <m/>
    <s v="Non-Drug Storage Ambient (per Pallet)"/>
    <n v="2026"/>
    <n v="5"/>
    <s v="USD"/>
    <n v="252.26208065565359"/>
    <n v="1"/>
    <n v="252.26208065565359"/>
    <x v="4"/>
    <m/>
    <m/>
    <m/>
    <m/>
    <m/>
    <m/>
    <m/>
    <m/>
    <m/>
    <m/>
  </r>
  <r>
    <s v="ASTRAZENECA"/>
    <s v="D9640C00003 Ancillaries"/>
    <s v="Astra Zeneca"/>
    <s v="Brazil"/>
    <x v="0"/>
    <n v="40700"/>
    <s v="Revenues - Third Parties"/>
    <m/>
    <s v="Project Management Fee"/>
    <n v="2026"/>
    <n v="5"/>
    <s v="USD"/>
    <n v="425.16044863165439"/>
    <n v="1"/>
    <n v="425.16044863165439"/>
    <x v="4"/>
    <m/>
    <m/>
    <m/>
    <m/>
    <m/>
    <m/>
    <m/>
    <m/>
    <m/>
    <m/>
  </r>
  <r>
    <s v="OTH CUST"/>
    <s v="EMN30-64007957MMY3003 - Azidus"/>
    <s v="Azidus Brasil Pesquisa Científica"/>
    <s v="Brazil"/>
    <x v="2"/>
    <n v="40700"/>
    <s v="Revenues - Third Parties"/>
    <m/>
    <s v="Freight - Shipments"/>
    <n v="2026"/>
    <n v="5"/>
    <s v="USD"/>
    <n v="563.68930072000001"/>
    <n v="1"/>
    <n v="563.68930072000001"/>
    <x v="4"/>
    <n v="1"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Import License Fee"/>
    <n v="2026"/>
    <n v="5"/>
    <s v="USD"/>
    <n v="1836.7703062100002"/>
    <n v="1"/>
    <n v="1836.7703062100002"/>
    <x v="4"/>
    <m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Insulated shipper - Credo S22 - 28L (Leasing)"/>
    <n v="2026"/>
    <n v="5"/>
    <s v="USD"/>
    <n v="141.512334915"/>
    <n v="1"/>
    <n v="141.512334915"/>
    <x v="4"/>
    <n v="1"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Pick and Pack of Controlled/Hazardous Substances"/>
    <n v="2026"/>
    <n v="5"/>
    <s v="USD"/>
    <n v="505.93834784500007"/>
    <n v="1"/>
    <n v="505.93834784500007"/>
    <x v="4"/>
    <m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Project Management Fee"/>
    <n v="2026"/>
    <n v="5"/>
    <s v="USD"/>
    <n v="2019.8133263699999"/>
    <n v="1"/>
    <n v="2019.8133263699999"/>
    <x v="4"/>
    <m/>
    <m/>
    <m/>
    <m/>
    <m/>
    <m/>
    <m/>
    <m/>
    <m/>
    <m/>
  </r>
  <r>
    <s v="OTH CUST"/>
    <s v="EMN30-64007957MMY3003 - Azidus"/>
    <s v="Azidus Brasil Pesquisa Científica"/>
    <s v="Brazil"/>
    <x v="7"/>
    <n v="40700"/>
    <s v="Revenues - Third Parties"/>
    <m/>
    <s v="PTC Duties"/>
    <n v="2026"/>
    <n v="5"/>
    <s v="USD"/>
    <n v="36109.848075000002"/>
    <n v="1"/>
    <n v="36109.848075000002"/>
    <x v="4"/>
    <n v="1"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Receipt fee Ambient of Controlled Drugs (per Receipt_ID)"/>
    <n v="2026"/>
    <n v="5"/>
    <s v="USD"/>
    <n v="2154.4555479300002"/>
    <n v="1"/>
    <n v="2154.4555479300002"/>
    <x v="4"/>
    <m/>
    <m/>
    <m/>
    <m/>
    <m/>
    <m/>
    <m/>
    <m/>
    <m/>
    <m/>
  </r>
  <r>
    <s v="OTH CUST"/>
    <s v="EMN30-64007957MMY3003 - Azidus"/>
    <s v="Azidus Brasil Pesquisa Científica"/>
    <s v="Brazil"/>
    <x v="1"/>
    <n v="40700"/>
    <s v="Revenues - Third Parties"/>
    <m/>
    <s v="Storage Controlled Drug - Ambient (per Pallet)"/>
    <n v="2026"/>
    <n v="5"/>
    <s v="USD"/>
    <n v="7271.3399751299994"/>
    <n v="1"/>
    <n v="7271.3399751299994"/>
    <x v="4"/>
    <m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Temperature Monitoring Device (Ambient)"/>
    <n v="2026"/>
    <n v="5"/>
    <s v="USD"/>
    <n v="132.62218823000003"/>
    <n v="1"/>
    <n v="132.62218823000003"/>
    <x v="4"/>
    <n v="1"/>
    <m/>
    <m/>
    <m/>
    <m/>
    <m/>
    <m/>
    <m/>
    <m/>
    <m/>
  </r>
  <r>
    <s v="BAYER"/>
    <s v="Bayer - Importer of Record Services"/>
    <s v="Bayer AG (No consolidate)"/>
    <s v="Brazil"/>
    <x v="0"/>
    <n v="40700"/>
    <s v="Revenues - Third Parties"/>
    <m/>
    <s v="Import License Fee"/>
    <n v="2026"/>
    <n v="5"/>
    <s v="USD"/>
    <n v="1766.12914065"/>
    <n v="1"/>
    <n v="1766.12914065"/>
    <x v="4"/>
    <m/>
    <m/>
    <m/>
    <m/>
    <m/>
    <m/>
    <m/>
    <m/>
    <m/>
    <m/>
  </r>
  <r>
    <s v="BAYER"/>
    <s v="Bayer - Importer of Record Services"/>
    <s v="Bayer AG (No consolidate)"/>
    <s v="Brazil"/>
    <x v="0"/>
    <n v="40700"/>
    <s v="Revenues - Third Parties"/>
    <m/>
    <s v="Import Services"/>
    <n v="2026"/>
    <n v="5"/>
    <s v="USD"/>
    <n v="1468.3442272799998"/>
    <n v="1"/>
    <n v="1468.3442272799998"/>
    <x v="4"/>
    <m/>
    <m/>
    <m/>
    <m/>
    <m/>
    <m/>
    <m/>
    <m/>
    <m/>
    <m/>
  </r>
  <r>
    <s v="BAYER"/>
    <s v="Bayer - Importer of Record Services"/>
    <s v="Bayer AG (No consolidate)"/>
    <s v="Brazil"/>
    <x v="7"/>
    <n v="40700"/>
    <s v="Revenues - Third Parties"/>
    <m/>
    <s v="PTC Duties"/>
    <n v="2026"/>
    <n v="5"/>
    <s v="USD"/>
    <n v="161028.70734999998"/>
    <n v="1"/>
    <n v="161028.70734999998"/>
    <x v="4"/>
    <n v="1"/>
    <m/>
    <m/>
    <m/>
    <m/>
    <m/>
    <m/>
    <m/>
    <m/>
    <m/>
  </r>
  <r>
    <s v="BAYER"/>
    <s v="BAY 2927088_21607 Local"/>
    <s v="Bayer AG (No consolidate)"/>
    <s v="Brazil"/>
    <x v="1"/>
    <n v="40700"/>
    <s v="Revenues - Third Parties"/>
    <m/>
    <s v="Non-Drug Storage Ambient (per Pallet)"/>
    <n v="2026"/>
    <n v="5"/>
    <s v="USD"/>
    <n v="409.84676235999996"/>
    <n v="1"/>
    <n v="409.84676235999996"/>
    <x v="4"/>
    <m/>
    <m/>
    <m/>
    <m/>
    <m/>
    <m/>
    <m/>
    <m/>
    <m/>
    <m/>
  </r>
  <r>
    <s v="BAYER"/>
    <s v="BAY 2927088_21607 Local"/>
    <s v="Bayer AG (No consolidate)"/>
    <s v="Brazil"/>
    <x v="0"/>
    <n v="40700"/>
    <s v="Revenues - Third Parties"/>
    <m/>
    <s v="Project Management Fee"/>
    <n v="2026"/>
    <n v="5"/>
    <s v="USD"/>
    <n v="407.95673117500002"/>
    <n v="1"/>
    <n v="407.95673117500002"/>
    <x v="4"/>
    <m/>
    <m/>
    <m/>
    <m/>
    <m/>
    <m/>
    <m/>
    <m/>
    <m/>
    <m/>
  </r>
  <r>
    <s v="BAYER"/>
    <s v="BAY 2927088-22615 Local"/>
    <s v="Bayer AG (No consolidate)"/>
    <s v="Brazil"/>
    <x v="1"/>
    <n v="40700"/>
    <s v="Revenues - Third Parties"/>
    <m/>
    <s v="Non-Drug Storage Ambient (per Pallet)"/>
    <n v="2026"/>
    <n v="5"/>
    <s v="USD"/>
    <n v="409.84676235999996"/>
    <n v="1"/>
    <n v="409.84676235999996"/>
    <x v="4"/>
    <m/>
    <m/>
    <m/>
    <m/>
    <m/>
    <m/>
    <m/>
    <m/>
    <m/>
    <m/>
  </r>
  <r>
    <s v="BAYER"/>
    <s v="BAY 2927088-22615 Local"/>
    <s v="Bayer AG (No consolidate)"/>
    <s v="Brazil"/>
    <x v="0"/>
    <n v="40700"/>
    <s v="Revenues - Third Parties"/>
    <m/>
    <s v="Project Management Fee"/>
    <n v="2026"/>
    <n v="5"/>
    <s v="USD"/>
    <n v="407.95673117500002"/>
    <n v="1"/>
    <n v="407.95673117500002"/>
    <x v="4"/>
    <m/>
    <m/>
    <m/>
    <m/>
    <m/>
    <m/>
    <m/>
    <m/>
    <m/>
    <m/>
  </r>
  <r>
    <s v="BAYER"/>
    <s v="BAY 94-8862-19920 Local"/>
    <s v="Bayer AG (No consolidate)"/>
    <s v="Brazil"/>
    <x v="1"/>
    <n v="40700"/>
    <s v="Revenues - Third Parties"/>
    <m/>
    <s v="Non-Drug Storage Ambient (per Pallet)"/>
    <n v="2026"/>
    <n v="5"/>
    <s v="USD"/>
    <n v="409.84676235999996"/>
    <n v="1"/>
    <n v="409.84676235999996"/>
    <x v="4"/>
    <m/>
    <m/>
    <m/>
    <m/>
    <m/>
    <m/>
    <m/>
    <m/>
    <m/>
    <m/>
  </r>
  <r>
    <s v="BAYER"/>
    <s v="BAY 94-8862-19920 Local"/>
    <s v="Bayer AG (No consolidate)"/>
    <s v="Brazil"/>
    <x v="0"/>
    <n v="40700"/>
    <s v="Revenues - Third Parties"/>
    <m/>
    <s v="Project Management Fee"/>
    <n v="2026"/>
    <n v="5"/>
    <s v="USD"/>
    <n v="407.95673117500002"/>
    <n v="1"/>
    <n v="407.95673117500002"/>
    <x v="4"/>
    <m/>
    <m/>
    <m/>
    <m/>
    <m/>
    <m/>
    <m/>
    <m/>
    <m/>
    <m/>
  </r>
  <r>
    <s v="BAYER"/>
    <s v="BAY 94-8862-19920 Local"/>
    <s v="Bayer AG (No consolidate)"/>
    <s v="Brazil"/>
    <x v="0"/>
    <n v="40700"/>
    <s v="Revenues - Third Parties"/>
    <m/>
    <s v="Receipt fee Ancillaries (per Receipt_ID)"/>
    <n v="2026"/>
    <n v="5"/>
    <s v="USD"/>
    <n v="432.60713790000011"/>
    <n v="1"/>
    <n v="432.60713790000011"/>
    <x v="4"/>
    <m/>
    <m/>
    <m/>
    <m/>
    <m/>
    <m/>
    <m/>
    <m/>
    <m/>
    <m/>
  </r>
  <r>
    <s v="J &amp; J"/>
    <s v="Janssen Local Returns and Destruction"/>
    <s v="Janssen"/>
    <s v="Brazil"/>
    <x v="2"/>
    <n v="40700"/>
    <s v="Revenues - Third Parties"/>
    <m/>
    <s v="Freight - Returns"/>
    <n v="2026"/>
    <n v="5"/>
    <s v="USD"/>
    <n v="7990.008929172086"/>
    <n v="1"/>
    <n v="7990.008929172086"/>
    <x v="4"/>
    <n v="1"/>
    <m/>
    <m/>
    <m/>
    <m/>
    <m/>
    <m/>
    <m/>
    <m/>
    <m/>
  </r>
  <r>
    <s v="J &amp; J"/>
    <s v="Janssen Local Returns and Destruction"/>
    <s v="Janssen"/>
    <s v="Brazil"/>
    <x v="3"/>
    <n v="40700"/>
    <s v="Revenues - Third Parties"/>
    <m/>
    <s v="Reconciliation of Returns - Controlled Drugs (per Hour)"/>
    <n v="2026"/>
    <n v="5"/>
    <s v="USD"/>
    <n v="1402.2406437443681"/>
    <n v="1"/>
    <n v="1402.2406437443681"/>
    <x v="4"/>
    <m/>
    <m/>
    <m/>
    <m/>
    <m/>
    <m/>
    <m/>
    <m/>
    <m/>
    <m/>
  </r>
  <r>
    <s v="J &amp; J"/>
    <s v="Janssen Local Returns and Destruction"/>
    <s v="Janssen"/>
    <s v="Brazil"/>
    <x v="3"/>
    <n v="40700"/>
    <s v="Revenues - Third Parties"/>
    <m/>
    <s v="Returns Receipt - Controlled Drugs (per Receipt_ID)"/>
    <n v="2026"/>
    <n v="5"/>
    <s v="USD"/>
    <n v="3505.2214413535012"/>
    <n v="1"/>
    <n v="3505.2214413535012"/>
    <x v="4"/>
    <m/>
    <m/>
    <m/>
    <m/>
    <m/>
    <m/>
    <m/>
    <m/>
    <m/>
    <m/>
  </r>
  <r>
    <s v="J &amp; J"/>
    <s v="Janssen Local Returns and Destruction"/>
    <s v="Janssen"/>
    <s v="Brazil"/>
    <x v="3"/>
    <n v="40700"/>
    <s v="Revenues - Third Parties"/>
    <m/>
    <s v="Returns Receipt (per Receipt)"/>
    <n v="2026"/>
    <n v="5"/>
    <s v="USD"/>
    <n v="3651.2076803202003"/>
    <n v="1"/>
    <n v="3651.2076803202003"/>
    <x v="4"/>
    <m/>
    <m/>
    <m/>
    <m/>
    <m/>
    <m/>
    <m/>
    <m/>
    <m/>
    <m/>
  </r>
  <r>
    <s v="J &amp; J"/>
    <s v="Janssen Local Returns and Destruction"/>
    <s v="Janssen"/>
    <s v="Brazil"/>
    <x v="1"/>
    <n v="40700"/>
    <s v="Revenues - Third Parties"/>
    <m/>
    <s v="Storage of Returns - Controlled Drugs (per Pallet)"/>
    <n v="2026"/>
    <n v="5"/>
    <s v="USD"/>
    <n v="1758.2106557701552"/>
    <n v="1"/>
    <n v="1758.2106557701552"/>
    <x v="4"/>
    <m/>
    <m/>
    <m/>
    <m/>
    <m/>
    <m/>
    <m/>
    <m/>
    <m/>
    <m/>
  </r>
  <r>
    <s v="J &amp; J"/>
    <s v="Janssen Local Returns and Destruction"/>
    <s v="Janssen"/>
    <s v="Brazil"/>
    <x v="1"/>
    <n v="40700"/>
    <s v="Revenues - Third Parties"/>
    <m/>
    <s v="Storage of Returns (per Pallet)"/>
    <n v="2026"/>
    <n v="5"/>
    <s v="USD"/>
    <n v="858.45039487430631"/>
    <n v="1"/>
    <n v="858.45039487430631"/>
    <x v="4"/>
    <m/>
    <m/>
    <m/>
    <m/>
    <m/>
    <m/>
    <m/>
    <m/>
    <m/>
    <m/>
  </r>
  <r>
    <s v="J &amp; J"/>
    <s v="67896062PAH4002"/>
    <s v="Janssen"/>
    <s v="Brazil"/>
    <x v="0"/>
    <n v="40700"/>
    <s v="Revenues - Third Parties"/>
    <m/>
    <s v="Project Management Fee"/>
    <n v="2026"/>
    <n v="5"/>
    <s v="USD"/>
    <n v="514.52679494753897"/>
    <n v="1"/>
    <n v="514.52679494753897"/>
    <x v="4"/>
    <m/>
    <m/>
    <m/>
    <m/>
    <m/>
    <m/>
    <m/>
    <m/>
    <m/>
    <m/>
  </r>
  <r>
    <s v="J &amp; J"/>
    <s v="67896062PAH4002"/>
    <s v="Janssen"/>
    <s v="Brazil"/>
    <x v="1"/>
    <n v="40700"/>
    <s v="Revenues - Third Parties"/>
    <m/>
    <s v="Storage Ambient (per Shelf)"/>
    <n v="2026"/>
    <n v="5"/>
    <s v="USD"/>
    <n v="233.86970310343122"/>
    <n v="1"/>
    <n v="233.86970310343122"/>
    <x v="4"/>
    <m/>
    <m/>
    <m/>
    <m/>
    <m/>
    <m/>
    <m/>
    <m/>
    <m/>
    <m/>
  </r>
  <r>
    <s v="J &amp; J"/>
    <s v="42847922MDD4002"/>
    <s v="Janssen"/>
    <s v="Brazil"/>
    <x v="2"/>
    <n v="40700"/>
    <s v="Revenues - Third Parties"/>
    <m/>
    <s v="Freight - Shipments"/>
    <n v="2026"/>
    <n v="5"/>
    <s v="USD"/>
    <n v="132.44040723066303"/>
    <n v="1"/>
    <n v="132.44040723066303"/>
    <x v="4"/>
    <n v="1"/>
    <m/>
    <m/>
    <m/>
    <m/>
    <m/>
    <m/>
    <m/>
    <m/>
    <m/>
  </r>
  <r>
    <s v="J &amp; J"/>
    <s v="42847922MDD4002"/>
    <s v="Janssen"/>
    <s v="Brazil"/>
    <x v="0"/>
    <n v="40700"/>
    <s v="Revenues - Third Parties"/>
    <m/>
    <s v="Pick and Pack (Ambient)"/>
    <n v="2026"/>
    <n v="5"/>
    <s v="USD"/>
    <n v="109.52459261346056"/>
    <n v="1"/>
    <n v="109.52459261346056"/>
    <x v="4"/>
    <m/>
    <m/>
    <m/>
    <m/>
    <m/>
    <m/>
    <m/>
    <m/>
    <m/>
    <m/>
  </r>
  <r>
    <s v="J &amp; J"/>
    <s v="42847922MDD4002"/>
    <s v="Janssen"/>
    <s v="Brazil"/>
    <x v="0"/>
    <n v="40700"/>
    <s v="Revenues - Third Parties"/>
    <m/>
    <s v="Project Management Fee"/>
    <n v="2026"/>
    <n v="5"/>
    <s v="USD"/>
    <n v="521.54567911171682"/>
    <n v="1"/>
    <n v="521.54567911171682"/>
    <x v="4"/>
    <m/>
    <m/>
    <m/>
    <m/>
    <m/>
    <m/>
    <m/>
    <m/>
    <m/>
    <m/>
  </r>
  <r>
    <s v="J &amp; J"/>
    <s v="42847922MDD4002"/>
    <s v="Janssen"/>
    <s v="Brazil"/>
    <x v="1"/>
    <n v="40700"/>
    <s v="Revenues - Third Parties"/>
    <m/>
    <s v="Storage Ambient (per Shelf)"/>
    <n v="2026"/>
    <n v="5"/>
    <s v="USD"/>
    <n v="1659.4635244463718"/>
    <n v="1"/>
    <n v="1659.4635244463718"/>
    <x v="4"/>
    <m/>
    <m/>
    <m/>
    <m/>
    <m/>
    <m/>
    <m/>
    <m/>
    <m/>
    <m/>
  </r>
  <r>
    <s v="J &amp; J"/>
    <s v="67896062PUH4009"/>
    <s v="Janssen"/>
    <s v="Brazil"/>
    <x v="2"/>
    <n v="40700"/>
    <s v="Revenues - Third Parties"/>
    <m/>
    <s v="Freight - Shipments"/>
    <n v="2026"/>
    <n v="5"/>
    <s v="USD"/>
    <n v="1675.2696144925542"/>
    <n v="1"/>
    <n v="1675.2696144925542"/>
    <x v="4"/>
    <n v="1"/>
    <m/>
    <m/>
    <m/>
    <m/>
    <m/>
    <m/>
    <m/>
    <m/>
    <m/>
  </r>
  <r>
    <s v="J &amp; J"/>
    <s v="67896062PUH4009"/>
    <s v="Janssen"/>
    <s v="Brazil"/>
    <x v="0"/>
    <n v="40700"/>
    <s v="Revenues - Third Parties"/>
    <m/>
    <s v="Pick and Pack (Ambient)"/>
    <n v="2026"/>
    <n v="5"/>
    <s v="USD"/>
    <n v="357.4768911118818"/>
    <n v="1"/>
    <n v="357.4768911118818"/>
    <x v="4"/>
    <m/>
    <m/>
    <m/>
    <m/>
    <m/>
    <m/>
    <m/>
    <m/>
    <m/>
    <m/>
  </r>
  <r>
    <s v="J &amp; J"/>
    <s v="67896062PUH4009"/>
    <s v="Janssen"/>
    <s v="Brazil"/>
    <x v="0"/>
    <n v="40700"/>
    <s v="Revenues - Third Parties"/>
    <m/>
    <s v="Project Management Fee"/>
    <n v="2026"/>
    <n v="5"/>
    <s v="USD"/>
    <n v="567.39687180691362"/>
    <n v="1"/>
    <n v="567.39687180691362"/>
    <x v="4"/>
    <m/>
    <m/>
    <m/>
    <m/>
    <m/>
    <m/>
    <m/>
    <m/>
    <m/>
    <m/>
  </r>
  <r>
    <s v="J &amp; J"/>
    <s v="67896062PUH4009"/>
    <s v="Janssen"/>
    <s v="Brazil"/>
    <x v="1"/>
    <n v="40700"/>
    <s v="Revenues - Third Parties"/>
    <m/>
    <s v="Storage Ambient (per Shelf)"/>
    <n v="2026"/>
    <n v="5"/>
    <s v="USD"/>
    <n v="128.9502295276811"/>
    <n v="1"/>
    <n v="128.9502295276811"/>
    <x v="4"/>
    <m/>
    <m/>
    <m/>
    <m/>
    <m/>
    <m/>
    <m/>
    <m/>
    <m/>
    <m/>
  </r>
  <r>
    <s v="J &amp; J"/>
    <s v="64407564MMY4003"/>
    <s v="Janssen"/>
    <s v="Brazil"/>
    <x v="2"/>
    <n v="40700"/>
    <s v="Revenues - Third Parties"/>
    <m/>
    <s v="Freight - Shipments"/>
    <n v="2026"/>
    <n v="5"/>
    <s v="USD"/>
    <n v="9386.4539881353849"/>
    <n v="1"/>
    <n v="9386.4539881353849"/>
    <x v="4"/>
    <n v="1"/>
    <m/>
    <m/>
    <m/>
    <m/>
    <m/>
    <m/>
    <m/>
    <m/>
    <m/>
  </r>
  <r>
    <s v="J &amp; J"/>
    <s v="64407564MMY4003"/>
    <s v="Janssen"/>
    <s v="Brazil"/>
    <x v="0"/>
    <n v="40700"/>
    <s v="Revenues - Third Parties"/>
    <m/>
    <s v="Insulated shipper - Credo S22 - 12L (Leasing)"/>
    <n v="2026"/>
    <n v="5"/>
    <s v="USD"/>
    <n v="897.97290350843878"/>
    <n v="1"/>
    <n v="897.97290350843878"/>
    <x v="4"/>
    <n v="1"/>
    <m/>
    <m/>
    <m/>
    <m/>
    <m/>
    <m/>
    <m/>
    <m/>
    <m/>
  </r>
  <r>
    <s v="J &amp; J"/>
    <s v="64407564MMY4003"/>
    <s v="Janssen"/>
    <s v="Brazil"/>
    <x v="0"/>
    <n v="40700"/>
    <s v="Revenues - Third Parties"/>
    <m/>
    <s v="Pick and Pack (Refrigerated)"/>
    <n v="2026"/>
    <n v="5"/>
    <s v="USD"/>
    <n v="290.15525761675724"/>
    <n v="1"/>
    <n v="290.15525761675724"/>
    <x v="4"/>
    <m/>
    <m/>
    <m/>
    <m/>
    <m/>
    <m/>
    <m/>
    <m/>
    <m/>
    <m/>
  </r>
  <r>
    <s v="J &amp; J"/>
    <s v="64407564MMY4003"/>
    <s v="Janssen"/>
    <s v="Brazil"/>
    <x v="0"/>
    <n v="40700"/>
    <s v="Revenues - Third Parties"/>
    <m/>
    <s v="Project Management Fee"/>
    <n v="2026"/>
    <n v="5"/>
    <s v="USD"/>
    <n v="613.78426518377557"/>
    <n v="1"/>
    <n v="613.78426518377557"/>
    <x v="4"/>
    <m/>
    <m/>
    <m/>
    <m/>
    <m/>
    <m/>
    <m/>
    <m/>
    <m/>
    <m/>
  </r>
  <r>
    <s v="J &amp; J"/>
    <s v="64407564MMY4003"/>
    <s v="Janssen"/>
    <s v="Brazil"/>
    <x v="1"/>
    <n v="40700"/>
    <s v="Revenues - Third Parties"/>
    <m/>
    <s v="Storage Refrigerated (per Shelf)"/>
    <n v="2026"/>
    <n v="5"/>
    <s v="USD"/>
    <n v="368.27159358103376"/>
    <n v="1"/>
    <n v="368.27159358103376"/>
    <x v="4"/>
    <m/>
    <m/>
    <m/>
    <m/>
    <m/>
    <m/>
    <m/>
    <m/>
    <m/>
    <m/>
  </r>
  <r>
    <s v="J &amp; J"/>
    <s v="CNTO1959CRD4005"/>
    <s v="Janssen"/>
    <s v="Brazil"/>
    <x v="0"/>
    <n v="40700"/>
    <s v="Revenues - Third Parties"/>
    <m/>
    <s v="Project Management Fee"/>
    <n v="2026"/>
    <n v="5"/>
    <s v="USD"/>
    <n v="514.52679494753897"/>
    <n v="1"/>
    <n v="514.52679494753897"/>
    <x v="4"/>
    <m/>
    <m/>
    <m/>
    <m/>
    <m/>
    <m/>
    <m/>
    <m/>
    <m/>
    <m/>
  </r>
  <r>
    <s v="J &amp; J"/>
    <s v="CNTO1959CRD4005"/>
    <s v="Janssen"/>
    <s v="Brazil"/>
    <x v="1"/>
    <n v="40700"/>
    <s v="Revenues - Third Parties"/>
    <m/>
    <s v="Storage Refrigerated (per Shelf)"/>
    <n v="2026"/>
    <n v="5"/>
    <s v="USD"/>
    <n v="552.40739037155072"/>
    <n v="1"/>
    <n v="552.40739037155072"/>
    <x v="4"/>
    <m/>
    <m/>
    <m/>
    <m/>
    <m/>
    <m/>
    <m/>
    <m/>
    <m/>
    <m/>
  </r>
  <r>
    <s v="J &amp; J"/>
    <s v="77242113UCO4001"/>
    <s v="Janssen"/>
    <s v="Brazil"/>
    <x v="2"/>
    <n v="40700"/>
    <s v="Revenues - Third Parties"/>
    <m/>
    <s v="Freight - Shipments"/>
    <n v="2026"/>
    <n v="5"/>
    <s v="USD"/>
    <n v="845.50744144259818"/>
    <n v="1"/>
    <n v="845.50744144259818"/>
    <x v="4"/>
    <n v="1"/>
    <m/>
    <m/>
    <m/>
    <m/>
    <m/>
    <m/>
    <m/>
    <m/>
    <m/>
  </r>
  <r>
    <s v="J &amp; J"/>
    <s v="77242113UCO4001"/>
    <s v="Janssen"/>
    <s v="Brazil"/>
    <x v="0"/>
    <n v="40700"/>
    <s v="Revenues - Third Parties"/>
    <m/>
    <s v="Insulated shipper - Credo S22 - 12L (Leasing)"/>
    <n v="2026"/>
    <n v="5"/>
    <s v="USD"/>
    <n v="419.47035674668746"/>
    <n v="1"/>
    <n v="419.47035674668746"/>
    <x v="4"/>
    <n v="1"/>
    <m/>
    <m/>
    <m/>
    <m/>
    <m/>
    <m/>
    <m/>
    <m/>
    <m/>
  </r>
  <r>
    <s v="J &amp; J"/>
    <s v="77242113UCO4001"/>
    <s v="Janssen"/>
    <s v="Brazil"/>
    <x v="0"/>
    <n v="40700"/>
    <s v="Revenues - Third Parties"/>
    <m/>
    <s v="Pick and Pack (Controlled Ambient)"/>
    <n v="2026"/>
    <n v="5"/>
    <s v="USD"/>
    <n v="135.53980832293723"/>
    <n v="1"/>
    <n v="135.53980832293723"/>
    <x v="4"/>
    <m/>
    <m/>
    <m/>
    <m/>
    <m/>
    <m/>
    <m/>
    <m/>
    <m/>
    <m/>
  </r>
  <r>
    <s v="J &amp; J"/>
    <s v="77242113UCO4001"/>
    <s v="Janssen"/>
    <s v="Brazil"/>
    <x v="0"/>
    <n v="40700"/>
    <s v="Revenues - Third Parties"/>
    <m/>
    <s v="Project Management Fee"/>
    <n v="2026"/>
    <n v="5"/>
    <s v="USD"/>
    <n v="573.43300874102965"/>
    <n v="1"/>
    <n v="573.43300874102965"/>
    <x v="4"/>
    <m/>
    <m/>
    <m/>
    <m/>
    <m/>
    <m/>
    <m/>
    <m/>
    <m/>
    <m/>
  </r>
  <r>
    <s v="J &amp; J"/>
    <s v="77242113UCO4001"/>
    <s v="Janssen"/>
    <s v="Brazil"/>
    <x v="1"/>
    <n v="40700"/>
    <s v="Revenues - Third Parties"/>
    <m/>
    <s v="Storage Ambient (per Shelf)"/>
    <n v="2026"/>
    <n v="5"/>
    <s v="USD"/>
    <n v="390.9678822416177"/>
    <n v="1"/>
    <n v="390.9678822416177"/>
    <x v="4"/>
    <m/>
    <m/>
    <m/>
    <m/>
    <m/>
    <m/>
    <m/>
    <m/>
    <m/>
    <m/>
  </r>
  <r>
    <s v="MERCK"/>
    <s v="Mk-3475-426 Local Brazil Distribution and Ret Dest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426 Local Brazil Distribution and Ret Dest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564 (Local)"/>
    <s v="Merck Sharp and Dohme LLC"/>
    <s v="Brazil"/>
    <x v="2"/>
    <n v="40700"/>
    <s v="Revenues - Third Parties"/>
    <m/>
    <s v="Freight - Returns"/>
    <n v="2026"/>
    <n v="5"/>
    <s v="USD"/>
    <n v="118.974009"/>
    <n v="1"/>
    <n v="118.974009"/>
    <x v="4"/>
    <n v="1"/>
    <m/>
    <m/>
    <m/>
    <m/>
    <m/>
    <m/>
    <m/>
    <m/>
    <m/>
  </r>
  <r>
    <s v="MERCK"/>
    <s v="MK-3475-564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564 (Local)"/>
    <s v="Merck Sharp and Dohme LLC"/>
    <s v="Brazil"/>
    <x v="3"/>
    <n v="40700"/>
    <s v="Revenues - Third Parties"/>
    <m/>
    <s v="Reconciliation of Returns (per Receipt)"/>
    <n v="2026"/>
    <n v="5"/>
    <s v="USD"/>
    <n v="52.981838000000003"/>
    <n v="1"/>
    <n v="52.981838000000003"/>
    <x v="4"/>
    <m/>
    <m/>
    <m/>
    <m/>
    <m/>
    <m/>
    <m/>
    <m/>
    <m/>
    <m/>
  </r>
  <r>
    <s v="MERCK"/>
    <s v="MK-3475-564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3475-564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689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689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68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775 (Local)"/>
    <s v="Merck Sharp and Dohme LLC"/>
    <s v="Brazil"/>
    <x v="3"/>
    <n v="40700"/>
    <s v="Revenues - Third Parties"/>
    <m/>
    <s v="Destruction (per Kg)"/>
    <n v="2026"/>
    <n v="5"/>
    <s v="USD"/>
    <n v="162.88388287499998"/>
    <n v="1"/>
    <n v="162.88388287499998"/>
    <x v="4"/>
    <n v="1"/>
    <m/>
    <m/>
    <m/>
    <m/>
    <m/>
    <m/>
    <m/>
    <m/>
    <m/>
  </r>
  <r>
    <s v="MERCK"/>
    <s v="MK-3475-775 (Local)"/>
    <s v="Merck Sharp and Dohme LLC"/>
    <s v="Brazil"/>
    <x v="3"/>
    <n v="40700"/>
    <s v="Revenues - Third Parties"/>
    <m/>
    <s v="Destruction Setup Fee"/>
    <n v="2026"/>
    <n v="5"/>
    <s v="USD"/>
    <n v="662.26317806249995"/>
    <n v="1"/>
    <n v="662.26317806249995"/>
    <x v="4"/>
    <m/>
    <m/>
    <m/>
    <m/>
    <m/>
    <m/>
    <m/>
    <m/>
    <m/>
    <m/>
  </r>
  <r>
    <s v="MERCK"/>
    <s v="MK-3475-775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77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erck Storage Returns and Destructions"/>
    <s v="Merck Sharp and Dohme LLC"/>
    <s v="Brazil"/>
    <x v="3"/>
    <n v="40700"/>
    <s v="Revenues - Third Parties"/>
    <m/>
    <s v="Destruction (per Kg)"/>
    <n v="2026"/>
    <n v="5"/>
    <s v="USD"/>
    <n v="1140.1871801249999"/>
    <n v="1"/>
    <n v="1140.1871801249999"/>
    <x v="4"/>
    <n v="1"/>
    <m/>
    <m/>
    <m/>
    <m/>
    <m/>
    <m/>
    <m/>
    <m/>
    <m/>
  </r>
  <r>
    <s v="MERCK"/>
    <s v="Merck Storage Returns and Destructions"/>
    <s v="Merck Sharp and Dohme LLC"/>
    <s v="Brazil"/>
    <x v="3"/>
    <n v="40700"/>
    <s v="Revenues - Third Parties"/>
    <m/>
    <s v="Destruction Setup Fee"/>
    <n v="2026"/>
    <n v="5"/>
    <s v="USD"/>
    <n v="662.26317806249995"/>
    <n v="1"/>
    <n v="662.26317806249995"/>
    <x v="4"/>
    <m/>
    <m/>
    <m/>
    <m/>
    <m/>
    <m/>
    <m/>
    <m/>
    <m/>
    <m/>
  </r>
  <r>
    <s v="MERCK"/>
    <s v="Merck Storage Returns and Destructions"/>
    <s v="Merck Sharp and Dohme LLC"/>
    <s v="Brazil"/>
    <x v="1"/>
    <n v="40700"/>
    <s v="Revenues - Third Parties"/>
    <m/>
    <s v="Storage of Returns (per Pallet)"/>
    <n v="2026"/>
    <n v="5"/>
    <s v="USD"/>
    <n v="6277.1035919374999"/>
    <n v="1"/>
    <n v="6277.1035919374999"/>
    <x v="4"/>
    <m/>
    <m/>
    <m/>
    <m/>
    <m/>
    <m/>
    <m/>
    <m/>
    <m/>
    <m/>
  </r>
  <r>
    <s v="MERCK"/>
    <s v="MK-3475-71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71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85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859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756 (Local)"/>
    <s v="Merck Sharp and Dohme LLC"/>
    <s v="Brazil"/>
    <x v="2"/>
    <n v="40700"/>
    <s v="Revenues - Third Parties"/>
    <m/>
    <s v="Freight - Shipments"/>
    <n v="2026"/>
    <n v="5"/>
    <s v="USD"/>
    <n v="297.1509113125"/>
    <n v="1"/>
    <n v="297.1509113125"/>
    <x v="4"/>
    <n v="1"/>
    <m/>
    <m/>
    <m/>
    <m/>
    <m/>
    <m/>
    <m/>
    <m/>
    <m/>
  </r>
  <r>
    <s v="MERCK"/>
    <s v="MK-3475-756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3475-756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3475-756 (Local)"/>
    <s v="Merck Sharp and Dohme LLC"/>
    <s v="Brazil"/>
    <x v="6"/>
    <n v="40700"/>
    <s v="Revenues - Third Parties"/>
    <m/>
    <s v="Labeling / Relabeling Process"/>
    <n v="2026"/>
    <n v="5"/>
    <s v="USD"/>
    <n v="6.0545073749999991"/>
    <n v="1"/>
    <n v="6.0545073749999991"/>
    <x v="4"/>
    <m/>
    <m/>
    <m/>
    <m/>
    <m/>
    <m/>
    <m/>
    <m/>
    <m/>
    <m/>
  </r>
  <r>
    <s v="MERCK"/>
    <s v="MK-3475-756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3475-756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3475-75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756 (Local)"/>
    <s v="Merck Sharp and Dohme LLC"/>
    <s v="Brazil"/>
    <x v="1"/>
    <n v="40700"/>
    <s v="Revenues - Third Parties"/>
    <m/>
    <s v="Storage Ambient (per Shelf)"/>
    <n v="2026"/>
    <n v="5"/>
    <s v="USD"/>
    <n v="695.45520231249998"/>
    <n v="1"/>
    <n v="695.45520231249998"/>
    <x v="4"/>
    <m/>
    <m/>
    <m/>
    <m/>
    <m/>
    <m/>
    <m/>
    <m/>
    <m/>
    <m/>
  </r>
  <r>
    <s v="MERCK"/>
    <s v="MK-3475-756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3475-756 (Local)"/>
    <s v="Merck Sharp and Dohme LLC"/>
    <s v="Brazil"/>
    <x v="6"/>
    <n v="40700"/>
    <s v="Revenues - Third Parties"/>
    <m/>
    <s v="Variable Print"/>
    <n v="2026"/>
    <n v="5"/>
    <s v="USD"/>
    <n v="3.4093342499999997"/>
    <n v="1"/>
    <n v="3.4093342499999997"/>
    <x v="4"/>
    <m/>
    <m/>
    <m/>
    <m/>
    <m/>
    <m/>
    <m/>
    <m/>
    <m/>
    <m/>
  </r>
  <r>
    <s v="MERCK"/>
    <s v="MK-3475-630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630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3475-630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902-001 (local)"/>
    <s v="Merck Sharp and Dohme LLC"/>
    <s v="Brazil"/>
    <x v="1"/>
    <n v="40700"/>
    <s v="Revenues - Third Parties"/>
    <m/>
    <s v="Non-Drug Storage Ambient (per Shelf)"/>
    <n v="2026"/>
    <n v="5"/>
    <s v="USD"/>
    <n v="397.40297274999995"/>
    <n v="1"/>
    <n v="397.40297274999995"/>
    <x v="4"/>
    <m/>
    <m/>
    <m/>
    <m/>
    <m/>
    <m/>
    <m/>
    <m/>
    <m/>
    <m/>
  </r>
  <r>
    <s v="MERCK"/>
    <s v="MK-7902-00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641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3475-641 (local)"/>
    <s v="Merck Sharp and Dohme LLC"/>
    <s v="Brazil"/>
    <x v="1"/>
    <n v="40700"/>
    <s v="Revenues - Third Parties"/>
    <m/>
    <s v="Non-Drug Storage Ambient (per Shelf)"/>
    <n v="2026"/>
    <n v="5"/>
    <s v="USD"/>
    <n v="298.05222956250003"/>
    <n v="1"/>
    <n v="298.05222956250003"/>
    <x v="4"/>
    <m/>
    <m/>
    <m/>
    <m/>
    <m/>
    <m/>
    <m/>
    <m/>
    <m/>
    <m/>
  </r>
  <r>
    <s v="MERCK"/>
    <s v="MK-3475-64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641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7339-001 (Local)"/>
    <s v="Merck Sharp and Dohme LLC"/>
    <s v="Brazil"/>
    <x v="2"/>
    <n v="40700"/>
    <s v="Revenues - Third Parties"/>
    <m/>
    <s v="Freight - Returns"/>
    <n v="2026"/>
    <n v="5"/>
    <s v="USD"/>
    <n v="265.35005218750001"/>
    <n v="1"/>
    <n v="265.35005218750001"/>
    <x v="4"/>
    <n v="1"/>
    <m/>
    <m/>
    <m/>
    <m/>
    <m/>
    <m/>
    <m/>
    <m/>
    <m/>
  </r>
  <r>
    <s v="MERCK"/>
    <s v="MK-7339-001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7339-00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339-006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7339-00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975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975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97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991 (Local)"/>
    <s v="Merck Sharp and Dohme LLC"/>
    <s v="Brazil"/>
    <x v="2"/>
    <n v="40700"/>
    <s v="Revenues - Third Parties"/>
    <m/>
    <s v="Freight - Returns"/>
    <n v="2026"/>
    <n v="5"/>
    <s v="USD"/>
    <n v="234.85218574999999"/>
    <n v="1"/>
    <n v="234.85218574999999"/>
    <x v="4"/>
    <n v="1"/>
    <m/>
    <m/>
    <m/>
    <m/>
    <m/>
    <m/>
    <m/>
    <m/>
    <m/>
  </r>
  <r>
    <s v="MERCK"/>
    <s v="MK-3475-991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99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991 (Local)"/>
    <s v="Merck Sharp and Dohme LLC"/>
    <s v="Brazil"/>
    <x v="3"/>
    <n v="40700"/>
    <s v="Revenues - Third Parties"/>
    <m/>
    <s v="Returns Receipt (per Receipt)"/>
    <n v="2026"/>
    <n v="5"/>
    <s v="USD"/>
    <n v="397.36378500000001"/>
    <n v="1"/>
    <n v="397.36378500000001"/>
    <x v="4"/>
    <m/>
    <m/>
    <m/>
    <m/>
    <m/>
    <m/>
    <m/>
    <m/>
    <m/>
    <m/>
  </r>
  <r>
    <s v="MERCK"/>
    <s v="MK-3475-991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991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3475-587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3475-587 (Local)"/>
    <s v="Merck Sharp and Dohme LLC"/>
    <s v="Brazil"/>
    <x v="2"/>
    <n v="40700"/>
    <s v="Revenues - Third Parties"/>
    <m/>
    <s v="Freight - Shipments"/>
    <n v="2026"/>
    <n v="5"/>
    <s v="USD"/>
    <n v="1009.1433441250001"/>
    <n v="1"/>
    <n v="1009.1433441250001"/>
    <x v="4"/>
    <n v="1"/>
    <m/>
    <m/>
    <m/>
    <m/>
    <m/>
    <m/>
    <m/>
    <m/>
    <m/>
  </r>
  <r>
    <s v="MERCK"/>
    <s v="MK-3475-587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3475-587 (Local)"/>
    <s v="Merck Sharp and Dohme LLC"/>
    <s v="Brazil"/>
    <x v="0"/>
    <n v="40700"/>
    <s v="Revenues - Third Parties"/>
    <m/>
    <s v="Insulated shipper - Credo S22 - 28L (Leasing)"/>
    <n v="2026"/>
    <n v="5"/>
    <s v="USD"/>
    <n v="229.06219568750001"/>
    <n v="1"/>
    <n v="229.06219568750001"/>
    <x v="4"/>
    <n v="1"/>
    <m/>
    <m/>
    <m/>
    <m/>
    <m/>
    <m/>
    <m/>
    <m/>
    <m/>
  </r>
  <r>
    <s v="MERCK"/>
    <s v="MK-3475-587 (Local)"/>
    <s v="Merck Sharp and Dohme LLC"/>
    <s v="Brazil"/>
    <x v="6"/>
    <n v="40700"/>
    <s v="Revenues - Third Parties"/>
    <m/>
    <s v="Labeling / Relabeling Process"/>
    <n v="2026"/>
    <n v="5"/>
    <s v="USD"/>
    <n v="6.0545073749999991"/>
    <n v="1"/>
    <n v="6.0545073749999991"/>
    <x v="4"/>
    <m/>
    <m/>
    <m/>
    <m/>
    <m/>
    <m/>
    <m/>
    <m/>
    <m/>
    <m/>
  </r>
  <r>
    <s v="MERCK"/>
    <s v="MK-3475-587 (Local)"/>
    <s v="Merck Sharp and Dohme LLC"/>
    <s v="Brazil"/>
    <x v="0"/>
    <n v="40700"/>
    <s v="Revenues - Third Parties"/>
    <m/>
    <s v="Pick and Pack (Controlled Ambient)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3475-58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587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587 (Local)"/>
    <s v="Merck Sharp and Dohme LLC"/>
    <s v="Brazil"/>
    <x v="0"/>
    <n v="40700"/>
    <s v="Revenues - Third Parties"/>
    <m/>
    <s v="Temperature Monitoring Device (Ambient)"/>
    <n v="2026"/>
    <n v="5"/>
    <s v="USD"/>
    <n v="249.86109399999998"/>
    <n v="1"/>
    <n v="249.86109399999998"/>
    <x v="4"/>
    <n v="1"/>
    <m/>
    <m/>
    <m/>
    <m/>
    <m/>
    <m/>
    <m/>
    <m/>
    <m/>
  </r>
  <r>
    <s v="MERCK"/>
    <s v="MK-3475-587 (Local)"/>
    <s v="Merck Sharp and Dohme LLC"/>
    <s v="Brazil"/>
    <x v="6"/>
    <n v="40700"/>
    <s v="Revenues - Third Parties"/>
    <m/>
    <s v="Variable Print"/>
    <n v="2026"/>
    <n v="5"/>
    <s v="USD"/>
    <n v="34.093342499999991"/>
    <n v="1"/>
    <n v="34.093342499999991"/>
    <x v="4"/>
    <m/>
    <m/>
    <m/>
    <m/>
    <m/>
    <m/>
    <m/>
    <m/>
    <m/>
    <m/>
  </r>
  <r>
    <s v="MERCK"/>
    <s v="MK-6482-005 (Local)"/>
    <s v="Merck Sharp and Dohme LLC"/>
    <s v="Brazil"/>
    <x v="0"/>
    <n v="40700"/>
    <s v="Revenues - Third Parties"/>
    <m/>
    <s v="Project Management Fee"/>
    <n v="2026"/>
    <n v="5"/>
    <s v="USD"/>
    <n v="609.01682275000007"/>
    <n v="1"/>
    <n v="609.01682275000007"/>
    <x v="4"/>
    <m/>
    <m/>
    <m/>
    <m/>
    <m/>
    <m/>
    <m/>
    <m/>
    <m/>
    <m/>
  </r>
  <r>
    <s v="MERCK"/>
    <s v="MK-6482-005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6482-011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6482-01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6482-012 (Local)"/>
    <s v="Merck Sharp and Dohme LLC"/>
    <s v="Brazil"/>
    <x v="2"/>
    <n v="40700"/>
    <s v="Revenues - Third Parties"/>
    <m/>
    <s v="Freight - Returns"/>
    <n v="2026"/>
    <n v="5"/>
    <s v="USD"/>
    <n v="352.91507956250001"/>
    <n v="1"/>
    <n v="352.91507956250001"/>
    <x v="4"/>
    <n v="1"/>
    <m/>
    <m/>
    <m/>
    <m/>
    <m/>
    <m/>
    <m/>
    <m/>
    <m/>
  </r>
  <r>
    <s v="MERCK"/>
    <s v="MK-6482-01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6482-012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3475-B49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B4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03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26-00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03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7075-006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7075-00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140-003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2140-00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140-003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3475-B9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B9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B96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B96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158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158 (Local)"/>
    <s v="Merck Sharp and Dohme LLC"/>
    <s v="Brazil"/>
    <x v="1"/>
    <n v="40700"/>
    <s v="Revenues - Third Parties"/>
    <m/>
    <s v="Non-Drug Storage Ambient (per Shelf)"/>
    <n v="2026"/>
    <n v="5"/>
    <s v="USD"/>
    <n v="298.05222956250003"/>
    <n v="1"/>
    <n v="298.05222956250003"/>
    <x v="4"/>
    <m/>
    <m/>
    <m/>
    <m/>
    <m/>
    <m/>
    <m/>
    <m/>
    <m/>
    <m/>
  </r>
  <r>
    <s v="MERCK"/>
    <s v="MK-3475-158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A8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A8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676 (Local)"/>
    <s v="Merck Sharp and Dohme LLC"/>
    <s v="Brazil"/>
    <x v="2"/>
    <n v="40700"/>
    <s v="Revenues - Third Parties"/>
    <m/>
    <s v="Freight - Shipments"/>
    <n v="2026"/>
    <n v="5"/>
    <s v="USD"/>
    <n v="665.05530524999995"/>
    <n v="1"/>
    <n v="665.05530524999995"/>
    <x v="4"/>
    <n v="1"/>
    <m/>
    <m/>
    <m/>
    <m/>
    <m/>
    <m/>
    <m/>
    <m/>
    <m/>
  </r>
  <r>
    <s v="MERCK"/>
    <s v="MK-3475-676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676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3475-676 (Local)"/>
    <s v="Merck Sharp and Dohme LLC"/>
    <s v="Brazil"/>
    <x v="0"/>
    <n v="40700"/>
    <s v="Revenues - Third Parties"/>
    <m/>
    <s v="Pick and Pack Materials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3475-67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4280A-008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4280A-008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140-006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2140-006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2140-00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140-006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2140-006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140-006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1026-008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26-008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08 (Local)"/>
    <s v="Merck Sharp and Dohme LLC"/>
    <s v="Brazil"/>
    <x v="1"/>
    <n v="40700"/>
    <s v="Revenues - Third Parties"/>
    <m/>
    <s v="Storage Ambient (per Shelf)"/>
    <n v="2026"/>
    <n v="5"/>
    <s v="USD"/>
    <n v="298.05222956250003"/>
    <n v="1"/>
    <n v="298.05222956250003"/>
    <x v="4"/>
    <m/>
    <m/>
    <m/>
    <m/>
    <m/>
    <m/>
    <m/>
    <m/>
    <m/>
    <m/>
  </r>
  <r>
    <s v="MERCK"/>
    <s v="MK-1026-008 (Local)"/>
    <s v="Merck Sharp and Dohme LLC"/>
    <s v="Brazil"/>
    <x v="1"/>
    <n v="40700"/>
    <s v="Revenues - Third Parties"/>
    <m/>
    <s v="Storage Refrigerated (per Shelf)"/>
    <n v="2026"/>
    <n v="5"/>
    <s v="USD"/>
    <n v="510.87110287500008"/>
    <n v="1"/>
    <n v="510.87110287500008"/>
    <x v="4"/>
    <m/>
    <m/>
    <m/>
    <m/>
    <m/>
    <m/>
    <m/>
    <m/>
    <m/>
    <m/>
  </r>
  <r>
    <s v="MERCK"/>
    <s v="MK-3475-06A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A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A-D77 (Local)"/>
    <s v="Merck Sharp and Dohme LLC"/>
    <s v="Brazil"/>
    <x v="2"/>
    <n v="40700"/>
    <s v="Revenues - Third Parties"/>
    <m/>
    <s v="Freight - Returns"/>
    <n v="2026"/>
    <n v="5"/>
    <s v="USD"/>
    <n v="246.06967918749996"/>
    <n v="1"/>
    <n v="246.06967918749996"/>
    <x v="4"/>
    <n v="1"/>
    <m/>
    <m/>
    <m/>
    <m/>
    <m/>
    <m/>
    <m/>
    <m/>
    <m/>
  </r>
  <r>
    <s v="MERCK"/>
    <s v="MK-3475A-D77 (Local)"/>
    <s v="Merck Sharp and Dohme LLC"/>
    <s v="Brazil"/>
    <x v="1"/>
    <n v="40700"/>
    <s v="Revenues - Third Parties"/>
    <m/>
    <s v="Non-Drug Storage Ambient (per Shelf)"/>
    <n v="2026"/>
    <n v="5"/>
    <s v="USD"/>
    <n v="496.75371593749998"/>
    <n v="1"/>
    <n v="496.75371593749998"/>
    <x v="4"/>
    <m/>
    <m/>
    <m/>
    <m/>
    <m/>
    <m/>
    <m/>
    <m/>
    <m/>
    <m/>
  </r>
  <r>
    <s v="MERCK"/>
    <s v="MK-3475A-D7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A-D77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3475-D46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D4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D4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11 (Local)"/>
    <s v="Merck Sharp and Dohme LLC"/>
    <s v="Brazil"/>
    <x v="2"/>
    <n v="40700"/>
    <s v="Revenues - Third Parties"/>
    <m/>
    <s v="Freight - Shipments"/>
    <n v="2026"/>
    <n v="5"/>
    <s v="USD"/>
    <n v="467.90173500000003"/>
    <n v="1"/>
    <n v="467.90173500000003"/>
    <x v="4"/>
    <n v="1"/>
    <m/>
    <m/>
    <m/>
    <m/>
    <m/>
    <m/>
    <m/>
    <m/>
    <m/>
  </r>
  <r>
    <s v="MERCK"/>
    <s v="MK-1026-011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1026-011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1026-011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26-011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1026-01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11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26-011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3475-06B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06B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B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06B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B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1242-036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1242-03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242-03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242-036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1026-010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1026-010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10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V940-001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V940-00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0616-015 (Local)"/>
    <s v="Merck Sharp and Dohme LLC"/>
    <s v="Brazil"/>
    <x v="2"/>
    <n v="40700"/>
    <s v="Revenues - Third Parties"/>
    <m/>
    <s v="Freight - Returns"/>
    <n v="2026"/>
    <n v="5"/>
    <s v="USD"/>
    <n v="289.14681337500002"/>
    <n v="1"/>
    <n v="289.14681337500002"/>
    <x v="4"/>
    <n v="1"/>
    <m/>
    <m/>
    <m/>
    <m/>
    <m/>
    <m/>
    <m/>
    <m/>
    <m/>
  </r>
  <r>
    <s v="MERCK"/>
    <s v="MK-0616-015 (Local)"/>
    <s v="Merck Sharp and Dohme LLC"/>
    <s v="Brazil"/>
    <x v="0"/>
    <n v="40700"/>
    <s v="Revenues - Third Parties"/>
    <m/>
    <s v="Import Services"/>
    <n v="2026"/>
    <n v="5"/>
    <s v="USD"/>
    <n v="971.1508204999999"/>
    <n v="1"/>
    <n v="971.1508204999999"/>
    <x v="4"/>
    <m/>
    <m/>
    <m/>
    <m/>
    <m/>
    <m/>
    <m/>
    <m/>
    <m/>
    <m/>
  </r>
  <r>
    <s v="MERCK"/>
    <s v="MK-0616-01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0616-015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7902-00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902-009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V940-002 (Local)"/>
    <s v="Merck Sharp and Dohme LLC"/>
    <s v="Brazil"/>
    <x v="0"/>
    <n v="40700"/>
    <s v="Revenues - Third Parties"/>
    <m/>
    <s v="Import Services"/>
    <n v="2026"/>
    <n v="5"/>
    <s v="USD"/>
    <n v="485.57541024999995"/>
    <n v="1"/>
    <n v="485.57541024999995"/>
    <x v="4"/>
    <m/>
    <m/>
    <m/>
    <m/>
    <m/>
    <m/>
    <m/>
    <m/>
    <m/>
    <m/>
  </r>
  <r>
    <s v="MERCK"/>
    <s v="V940-002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V940-00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V940-002 (Local)"/>
    <s v="Merck Sharp and Dohme LLC"/>
    <s v="Brazil"/>
    <x v="0"/>
    <n v="40700"/>
    <s v="Revenues - Third Parties"/>
    <m/>
    <s v="Receipt fee Ancillaries (per Receipt_ID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2870-004 (Local)"/>
    <s v="Merck Sharp and Dohme LLC"/>
    <s v="Brazil"/>
    <x v="2"/>
    <n v="40700"/>
    <s v="Revenues - Third Parties"/>
    <m/>
    <s v="Freight - Returns"/>
    <n v="2026"/>
    <n v="5"/>
    <s v="USD"/>
    <n v="517.32728468749985"/>
    <n v="1"/>
    <n v="517.32728468749985"/>
    <x v="4"/>
    <n v="1"/>
    <m/>
    <m/>
    <m/>
    <m/>
    <m/>
    <m/>
    <m/>
    <m/>
    <m/>
  </r>
  <r>
    <s v="MERCK"/>
    <s v="MK-2870-004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2870-004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04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04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erck Bulk Ancillaries Local"/>
    <s v="Merck Sharp and Dohme LLC"/>
    <s v="Brazil"/>
    <x v="1"/>
    <n v="40700"/>
    <s v="Revenues - Third Parties"/>
    <m/>
    <s v="Non-Drug Storage Ambient (per Shelf)"/>
    <n v="2026"/>
    <n v="5"/>
    <s v="USD"/>
    <n v="695.45520231249998"/>
    <n v="1"/>
    <n v="695.45520231249998"/>
    <x v="4"/>
    <m/>
    <m/>
    <m/>
    <m/>
    <m/>
    <m/>
    <m/>
    <m/>
    <m/>
    <m/>
  </r>
  <r>
    <s v="MERCK"/>
    <s v="Merck Bulk Ancillaries Local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erck Bulk Ancillaries Local"/>
    <s v="Merck Sharp and Dohme LLC"/>
    <s v="Brazil"/>
    <x v="0"/>
    <n v="40700"/>
    <s v="Revenues - Third Parties"/>
    <m/>
    <s v="Receipt fee Ancillaries (per Receipt_ID)"/>
    <n v="2026"/>
    <n v="5"/>
    <s v="USD"/>
    <n v="492.00220125000004"/>
    <n v="1"/>
    <n v="492.00220125000004"/>
    <x v="4"/>
    <m/>
    <m/>
    <m/>
    <m/>
    <m/>
    <m/>
    <m/>
    <m/>
    <m/>
    <m/>
  </r>
  <r>
    <s v="MERCK"/>
    <s v="MK-7240-001 (Local)"/>
    <s v="Merck Sharp and Dohme LLC"/>
    <s v="Brazil"/>
    <x v="2"/>
    <n v="40700"/>
    <s v="Revenues - Third Parties"/>
    <m/>
    <s v="Freight - Returns"/>
    <n v="2026"/>
    <n v="5"/>
    <s v="USD"/>
    <n v="781.72703393749987"/>
    <n v="1"/>
    <n v="781.72703393749987"/>
    <x v="4"/>
    <n v="1"/>
    <m/>
    <m/>
    <m/>
    <m/>
    <m/>
    <m/>
    <m/>
    <m/>
    <m/>
  </r>
  <r>
    <s v="MERCK"/>
    <s v="MK-7240-001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7240-00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V940-007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V940-00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5684-003 (Local)"/>
    <s v="Merck Sharp and Dohme LLC"/>
    <s v="Brazil"/>
    <x v="2"/>
    <n v="40700"/>
    <s v="Revenues - Third Parties"/>
    <m/>
    <s v="Freight - Shipments"/>
    <n v="2026"/>
    <n v="5"/>
    <s v="USD"/>
    <n v="1027.3166631874999"/>
    <n v="1"/>
    <n v="1027.3166631874999"/>
    <x v="4"/>
    <n v="1"/>
    <m/>
    <m/>
    <m/>
    <m/>
    <m/>
    <m/>
    <m/>
    <m/>
    <m/>
  </r>
  <r>
    <s v="MERCK"/>
    <s v="MK-5684-003 (Local)"/>
    <s v="Merck Sharp and Dohme LLC"/>
    <s v="Brazil"/>
    <x v="0"/>
    <n v="40700"/>
    <s v="Revenues - Third Parties"/>
    <m/>
    <s v="Import Services"/>
    <n v="2026"/>
    <n v="5"/>
    <s v="USD"/>
    <n v="606.96926281250001"/>
    <n v="1"/>
    <n v="606.96926281250001"/>
    <x v="4"/>
    <m/>
    <m/>
    <m/>
    <m/>
    <m/>
    <m/>
    <m/>
    <m/>
    <m/>
    <m/>
  </r>
  <r>
    <s v="MERCK"/>
    <s v="MK-5684-003 (Local)"/>
    <s v="Merck Sharp and Dohme LLC"/>
    <s v="Brazil"/>
    <x v="0"/>
    <n v="40700"/>
    <s v="Revenues - Third Parties"/>
    <m/>
    <s v="Insulated shipper - Credo S22 - 12L (Leasing)"/>
    <n v="2026"/>
    <n v="5"/>
    <s v="USD"/>
    <n v="347.94803224999998"/>
    <n v="1"/>
    <n v="347.94803224999998"/>
    <x v="4"/>
    <n v="1"/>
    <m/>
    <m/>
    <m/>
    <m/>
    <m/>
    <m/>
    <m/>
    <m/>
    <m/>
  </r>
  <r>
    <s v="MERCK"/>
    <s v="MK-5684-003 (Local)"/>
    <s v="Merck Sharp and Dohme LLC"/>
    <s v="Brazil"/>
    <x v="6"/>
    <n v="40700"/>
    <s v="Revenues - Third Parties"/>
    <m/>
    <s v="Labeling / Relabeling Process"/>
    <n v="2026"/>
    <n v="5"/>
    <s v="USD"/>
    <n v="12.109014749999998"/>
    <n v="1"/>
    <n v="12.109014749999998"/>
    <x v="4"/>
    <m/>
    <m/>
    <m/>
    <m/>
    <m/>
    <m/>
    <m/>
    <m/>
    <m/>
    <m/>
  </r>
  <r>
    <s v="MERCK"/>
    <s v="MK-5684-003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5684-003 (Local)"/>
    <s v="Merck Sharp and Dohme LLC"/>
    <s v="Brazil"/>
    <x v="2"/>
    <n v="40700"/>
    <s v="Revenues - Third Parties"/>
    <m/>
    <s v="PassThrough - Freight"/>
    <n v="2026"/>
    <n v="5"/>
    <s v="USD"/>
    <n v="54.784474500000002"/>
    <n v="1"/>
    <n v="54.784474500000002"/>
    <x v="4"/>
    <n v="1"/>
    <m/>
    <m/>
    <m/>
    <m/>
    <m/>
    <m/>
    <m/>
    <m/>
    <m/>
  </r>
  <r>
    <s v="MERCK"/>
    <s v="MK-5684-003 (Local)"/>
    <s v="Merck Sharp and Dohme LLC"/>
    <s v="Brazil"/>
    <x v="0"/>
    <n v="40700"/>
    <s v="Revenues - Third Parties"/>
    <m/>
    <s v="Pick and Pack (Controlled Ambient)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5684-00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5684-003 (Local)"/>
    <s v="Merck Sharp and Dohme LLC"/>
    <s v="Brazil"/>
    <x v="1"/>
    <n v="40700"/>
    <s v="Revenues - Third Parties"/>
    <m/>
    <s v="Storage Ambient (per Shelf)"/>
    <n v="2026"/>
    <n v="5"/>
    <s v="USD"/>
    <n v="397.40297274999995"/>
    <n v="1"/>
    <n v="397.40297274999995"/>
    <x v="4"/>
    <m/>
    <m/>
    <m/>
    <m/>
    <m/>
    <m/>
    <m/>
    <m/>
    <m/>
    <m/>
  </r>
  <r>
    <s v="MERCK"/>
    <s v="MK-5684-003 (Local)"/>
    <s v="Merck Sharp and Dohme LLC"/>
    <s v="Brazil"/>
    <x v="0"/>
    <n v="40700"/>
    <s v="Revenues - Third Parties"/>
    <m/>
    <s v="Temperature Monitoring Device (Ambient)"/>
    <n v="2026"/>
    <n v="5"/>
    <s v="USD"/>
    <n v="249.86109399999998"/>
    <n v="1"/>
    <n v="249.86109399999998"/>
    <x v="4"/>
    <n v="1"/>
    <m/>
    <m/>
    <m/>
    <m/>
    <m/>
    <m/>
    <m/>
    <m/>
    <m/>
  </r>
  <r>
    <s v="MERCK"/>
    <s v="MK-5684-003 (Local)"/>
    <s v="Merck Sharp and Dohme LLC"/>
    <s v="Brazil"/>
    <x v="6"/>
    <n v="40700"/>
    <s v="Revenues - Third Parties"/>
    <m/>
    <s v="Variable Print"/>
    <n v="2026"/>
    <n v="5"/>
    <s v="USD"/>
    <n v="28.41111875"/>
    <n v="1"/>
    <n v="28.41111875"/>
    <x v="4"/>
    <m/>
    <m/>
    <m/>
    <m/>
    <m/>
    <m/>
    <m/>
    <m/>
    <m/>
    <m/>
  </r>
  <r>
    <s v="MERCK"/>
    <s v="MK-2870-005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2870-00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05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5684-004 (Local)"/>
    <s v="Merck Sharp and Dohme LLC"/>
    <s v="Brazil"/>
    <x v="2"/>
    <n v="40700"/>
    <s v="Revenues - Third Parties"/>
    <m/>
    <s v="Freight - Returns"/>
    <n v="2026"/>
    <n v="5"/>
    <s v="USD"/>
    <n v="553.86986156249998"/>
    <n v="1"/>
    <n v="553.86986156249998"/>
    <x v="4"/>
    <n v="1"/>
    <m/>
    <m/>
    <m/>
    <m/>
    <m/>
    <m/>
    <m/>
    <m/>
    <m/>
  </r>
  <r>
    <s v="MERCK"/>
    <s v="MK-5684-004 (Local)"/>
    <s v="Merck Sharp and Dohme LLC"/>
    <s v="Brazil"/>
    <x v="2"/>
    <n v="40700"/>
    <s v="Revenues - Third Parties"/>
    <m/>
    <s v="Freight - Shipments"/>
    <n v="2026"/>
    <n v="5"/>
    <s v="USD"/>
    <n v="290.54777543749998"/>
    <n v="1"/>
    <n v="290.54777543749998"/>
    <x v="4"/>
    <n v="1"/>
    <m/>
    <m/>
    <m/>
    <m/>
    <m/>
    <m/>
    <m/>
    <m/>
    <m/>
  </r>
  <r>
    <s v="MERCK"/>
    <s v="MK-5684-004 (Local)"/>
    <s v="Merck Sharp and Dohme LLC"/>
    <s v="Brazil"/>
    <x v="0"/>
    <n v="40700"/>
    <s v="Revenues - Third Parties"/>
    <m/>
    <s v="Import Services"/>
    <n v="2026"/>
    <n v="5"/>
    <s v="USD"/>
    <n v="1335.3323781874999"/>
    <n v="1"/>
    <n v="1335.3323781874999"/>
    <x v="4"/>
    <m/>
    <m/>
    <m/>
    <m/>
    <m/>
    <m/>
    <m/>
    <m/>
    <m/>
    <m/>
  </r>
  <r>
    <s v="MERCK"/>
    <s v="MK-5684-004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5684-004 (Local)"/>
    <s v="Merck Sharp and Dohme LLC"/>
    <s v="Brazil"/>
    <x v="6"/>
    <n v="40700"/>
    <s v="Revenues - Third Parties"/>
    <m/>
    <s v="Labeling / Relabeling Process"/>
    <n v="2026"/>
    <n v="5"/>
    <s v="USD"/>
    <n v="6.0545073749999991"/>
    <n v="1"/>
    <n v="6.0545073749999991"/>
    <x v="4"/>
    <m/>
    <m/>
    <m/>
    <m/>
    <m/>
    <m/>
    <m/>
    <m/>
    <m/>
    <m/>
  </r>
  <r>
    <s v="MERCK"/>
    <s v="MK-5684-004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5684-004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5684-004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5684-004 (Local)"/>
    <s v="Merck Sharp and Dohme LLC"/>
    <s v="Brazil"/>
    <x v="3"/>
    <n v="40700"/>
    <s v="Revenues - Third Parties"/>
    <m/>
    <s v="Returns Receipt (per Receipt)"/>
    <n v="2026"/>
    <n v="5"/>
    <s v="USD"/>
    <n v="264.90918999999991"/>
    <n v="1"/>
    <n v="264.90918999999991"/>
    <x v="4"/>
    <m/>
    <m/>
    <m/>
    <m/>
    <m/>
    <m/>
    <m/>
    <m/>
    <m/>
    <m/>
  </r>
  <r>
    <s v="MERCK"/>
    <s v="MK-5684-004 (Local)"/>
    <s v="Merck Sharp and Dohme LLC"/>
    <s v="Brazil"/>
    <x v="1"/>
    <n v="40700"/>
    <s v="Revenues - Third Parties"/>
    <m/>
    <s v="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5684-004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5684-004 (Local)"/>
    <s v="Merck Sharp and Dohme LLC"/>
    <s v="Brazil"/>
    <x v="6"/>
    <n v="40700"/>
    <s v="Revenues - Third Parties"/>
    <m/>
    <s v="Variable Print"/>
    <n v="2026"/>
    <n v="5"/>
    <s v="USD"/>
    <n v="10.22800275"/>
    <n v="1"/>
    <n v="10.22800275"/>
    <x v="4"/>
    <m/>
    <m/>
    <m/>
    <m/>
    <m/>
    <m/>
    <m/>
    <m/>
    <m/>
    <m/>
  </r>
  <r>
    <s v="MERCK"/>
    <s v="MK-2870-010 (Local)"/>
    <s v="Merck Sharp and Dohme LLC"/>
    <s v="Brazil"/>
    <x v="2"/>
    <n v="40700"/>
    <s v="Revenues - Third Parties"/>
    <m/>
    <s v="Freight - Returns"/>
    <n v="2026"/>
    <n v="5"/>
    <s v="USD"/>
    <n v="352.91507956250001"/>
    <n v="1"/>
    <n v="352.91507956250001"/>
    <x v="4"/>
    <n v="1"/>
    <m/>
    <m/>
    <m/>
    <m/>
    <m/>
    <m/>
    <m/>
    <m/>
    <m/>
  </r>
  <r>
    <s v="MERCK"/>
    <s v="MK-2870-010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2870-010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10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0 (Local)"/>
    <s v="Merck Sharp and Dohme LLC"/>
    <s v="Brazil"/>
    <x v="3"/>
    <n v="40700"/>
    <s v="Revenues - Third Parties"/>
    <m/>
    <s v="Returns Receipt (per Receipt)"/>
    <n v="2026"/>
    <n v="5"/>
    <s v="USD"/>
    <n v="264.90918999999991"/>
    <n v="1"/>
    <n v="264.90918999999991"/>
    <x v="4"/>
    <m/>
    <m/>
    <m/>
    <m/>
    <m/>
    <m/>
    <m/>
    <m/>
    <m/>
    <m/>
  </r>
  <r>
    <s v="MERCK"/>
    <s v="MK-2870-010 (Local)"/>
    <s v="Merck Sharp and Dohme LLC"/>
    <s v="Brazil"/>
    <x v="1"/>
    <n v="40700"/>
    <s v="Revenues - Third Parties"/>
    <m/>
    <s v="Storage Ambient (per Shelf)"/>
    <n v="2026"/>
    <n v="5"/>
    <s v="USD"/>
    <n v="397.40297274999995"/>
    <n v="1"/>
    <n v="397.40297274999995"/>
    <x v="4"/>
    <m/>
    <m/>
    <m/>
    <m/>
    <m/>
    <m/>
    <m/>
    <m/>
    <m/>
    <m/>
  </r>
  <r>
    <s v="MERCK"/>
    <s v="MK-2870-010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9999-01A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9999-01A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07 (Local)"/>
    <s v="Merck Sharp and Dohme LLC"/>
    <s v="Brazil"/>
    <x v="0"/>
    <n v="40700"/>
    <s v="Revenues - Third Parties"/>
    <m/>
    <s v="Import Services"/>
    <n v="2026"/>
    <n v="5"/>
    <s v="USD"/>
    <n v="606.96926281250001"/>
    <n v="1"/>
    <n v="606.96926281250001"/>
    <x v="4"/>
    <m/>
    <m/>
    <m/>
    <m/>
    <m/>
    <m/>
    <m/>
    <m/>
    <m/>
    <m/>
  </r>
  <r>
    <s v="MERCK"/>
    <s v="MK-2870-007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0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9 (Local)"/>
    <s v="Merck Sharp and Dohme LLC"/>
    <s v="Brazil"/>
    <x v="2"/>
    <n v="40700"/>
    <s v="Revenues - Third Parties"/>
    <m/>
    <s v="Freight - Shipments"/>
    <n v="2026"/>
    <n v="5"/>
    <s v="USD"/>
    <n v="522.45108299999993"/>
    <n v="1"/>
    <n v="522.45108299999993"/>
    <x v="4"/>
    <n v="1"/>
    <m/>
    <m/>
    <m/>
    <m/>
    <m/>
    <m/>
    <m/>
    <m/>
    <m/>
  </r>
  <r>
    <s v="MERCK"/>
    <s v="MK-2870-019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2870-019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19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2870-01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9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2870-019 (Local)"/>
    <s v="Merck Sharp and Dohme LLC"/>
    <s v="Brazil"/>
    <x v="1"/>
    <n v="40700"/>
    <s v="Revenues - Third Parties"/>
    <m/>
    <s v="Storage Ambient (per Shelf)"/>
    <n v="2026"/>
    <n v="5"/>
    <s v="USD"/>
    <n v="695.45520231249998"/>
    <n v="1"/>
    <n v="695.45520231249998"/>
    <x v="4"/>
    <m/>
    <m/>
    <m/>
    <m/>
    <m/>
    <m/>
    <m/>
    <m/>
    <m/>
    <m/>
  </r>
  <r>
    <s v="MERCK"/>
    <s v="MK-2870-019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19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2870-012 (Local)"/>
    <s v="Merck Sharp and Dohme LLC"/>
    <s v="Brazil"/>
    <x v="2"/>
    <n v="40700"/>
    <s v="Revenues - Third Parties"/>
    <m/>
    <s v="Freight - Returns"/>
    <n v="2026"/>
    <n v="5"/>
    <s v="USD"/>
    <n v="247.38246881249998"/>
    <n v="1"/>
    <n v="247.38246881249998"/>
    <x v="4"/>
    <n v="1"/>
    <m/>
    <m/>
    <m/>
    <m/>
    <m/>
    <m/>
    <m/>
    <m/>
    <m/>
  </r>
  <r>
    <s v="MERCK"/>
    <s v="MK-2870-012 (Local)"/>
    <s v="Merck Sharp and Dohme LLC"/>
    <s v="Brazil"/>
    <x v="0"/>
    <n v="40700"/>
    <s v="Revenues - Third Parties"/>
    <m/>
    <s v="Import Services"/>
    <n v="2026"/>
    <n v="5"/>
    <s v="USD"/>
    <n v="1092.5446730624999"/>
    <n v="1"/>
    <n v="1092.5446730624999"/>
    <x v="4"/>
    <m/>
    <m/>
    <m/>
    <m/>
    <m/>
    <m/>
    <m/>
    <m/>
    <m/>
    <m/>
  </r>
  <r>
    <s v="MERCK"/>
    <s v="MK-2870-01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2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C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3475-06C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06C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C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06C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3475-06C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15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2870-015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2870-01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5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04 (Local)"/>
    <s v="Merck Sharp and Dohme LLC"/>
    <s v="Brazil"/>
    <x v="2"/>
    <n v="40700"/>
    <s v="Revenues - Third Parties"/>
    <m/>
    <s v="Freight - Returns"/>
    <n v="2026"/>
    <n v="5"/>
    <s v="USD"/>
    <n v="234.85218574999999"/>
    <n v="1"/>
    <n v="234.85218574999999"/>
    <x v="4"/>
    <n v="1"/>
    <m/>
    <m/>
    <m/>
    <m/>
    <m/>
    <m/>
    <m/>
    <m/>
    <m/>
  </r>
  <r>
    <s v="MERCK"/>
    <s v="MK-1084-004 (Local)"/>
    <s v="Merck Sharp and Dohme LLC"/>
    <s v="Brazil"/>
    <x v="0"/>
    <n v="40700"/>
    <s v="Revenues - Third Parties"/>
    <m/>
    <s v="Import Services"/>
    <n v="2026"/>
    <n v="5"/>
    <s v="USD"/>
    <n v="1335.3323781874999"/>
    <n v="1"/>
    <n v="1335.3323781874999"/>
    <x v="4"/>
    <m/>
    <m/>
    <m/>
    <m/>
    <m/>
    <m/>
    <m/>
    <m/>
    <m/>
    <m/>
  </r>
  <r>
    <s v="MERCK"/>
    <s v="MK-1084-004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04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84-004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2870-020 (Local)"/>
    <s v="Merck Sharp and Dohme LLC"/>
    <s v="Brazil"/>
    <x v="2"/>
    <n v="40700"/>
    <s v="Revenues - Third Parties"/>
    <m/>
    <s v="Freight - Returns"/>
    <n v="2026"/>
    <n v="5"/>
    <s v="USD"/>
    <n v="362.42790587500002"/>
    <n v="1"/>
    <n v="362.42790587500002"/>
    <x v="4"/>
    <n v="1"/>
    <m/>
    <m/>
    <m/>
    <m/>
    <m/>
    <m/>
    <m/>
    <m/>
    <m/>
  </r>
  <r>
    <s v="MERCK"/>
    <s v="MK-2870-020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2870-020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20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20 (Local)"/>
    <s v="Merck Sharp and Dohme LLC"/>
    <s v="Brazil"/>
    <x v="3"/>
    <n v="40700"/>
    <s v="Revenues - Third Parties"/>
    <m/>
    <s v="Reconciliation of Returns (per Receipt)"/>
    <n v="2026"/>
    <n v="5"/>
    <s v="USD"/>
    <n v="105.96367600000001"/>
    <n v="1"/>
    <n v="105.96367600000001"/>
    <x v="4"/>
    <m/>
    <m/>
    <m/>
    <m/>
    <m/>
    <m/>
    <m/>
    <m/>
    <m/>
    <m/>
  </r>
  <r>
    <s v="MERCK"/>
    <s v="MK-2870-020 (Local)"/>
    <s v="Merck Sharp and Dohme LLC"/>
    <s v="Brazil"/>
    <x v="3"/>
    <n v="40700"/>
    <s v="Revenues - Third Parties"/>
    <m/>
    <s v="Returns Receipt (per Receipt)"/>
    <n v="2026"/>
    <n v="5"/>
    <s v="USD"/>
    <n v="927.18216499999994"/>
    <n v="1"/>
    <n v="927.18216499999994"/>
    <x v="4"/>
    <m/>
    <m/>
    <m/>
    <m/>
    <m/>
    <m/>
    <m/>
    <m/>
    <m/>
    <m/>
  </r>
  <r>
    <s v="MERCK"/>
    <s v="MK-2870-020 (Local)"/>
    <s v="Merck Sharp and Dohme LLC"/>
    <s v="Brazil"/>
    <x v="1"/>
    <n v="40700"/>
    <s v="Revenues - Third Parties"/>
    <m/>
    <s v="Storage Ambient (per Shelf)"/>
    <n v="2026"/>
    <n v="5"/>
    <s v="USD"/>
    <n v="397.40297274999995"/>
    <n v="1"/>
    <n v="397.40297274999995"/>
    <x v="4"/>
    <m/>
    <m/>
    <m/>
    <m/>
    <m/>
    <m/>
    <m/>
    <m/>
    <m/>
    <m/>
  </r>
  <r>
    <s v="MERCK"/>
    <s v="MK-2870-020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2870-023 (Local)"/>
    <s v="Merck Sharp and Dohme LLC"/>
    <s v="Brazil"/>
    <x v="2"/>
    <n v="40700"/>
    <s v="Revenues - Third Parties"/>
    <m/>
    <s v="Freight - Shipments"/>
    <n v="2026"/>
    <n v="5"/>
    <s v="USD"/>
    <n v="1056.2862073750002"/>
    <n v="1"/>
    <n v="1056.2862073750002"/>
    <x v="4"/>
    <n v="1"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2870-023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Pick and Pack Materials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23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23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0616-019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0616-01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06D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06D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3475-06D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240-008 (Local)"/>
    <s v="Merck Sharp and Dohme LLC"/>
    <s v="Brazil"/>
    <x v="2"/>
    <n v="40700"/>
    <s v="Revenues - Third Parties"/>
    <m/>
    <s v="Freight - Returns"/>
    <n v="2026"/>
    <n v="5"/>
    <s v="USD"/>
    <n v="217.90348387500001"/>
    <n v="1"/>
    <n v="217.90348387500001"/>
    <x v="4"/>
    <n v="1"/>
    <m/>
    <m/>
    <m/>
    <m/>
    <m/>
    <m/>
    <m/>
    <m/>
    <m/>
  </r>
  <r>
    <s v="MERCK"/>
    <s v="MK-7240-008 (Local)"/>
    <s v="Merck Sharp and Dohme LLC"/>
    <s v="Brazil"/>
    <x v="0"/>
    <n v="40700"/>
    <s v="Revenues - Third Parties"/>
    <m/>
    <s v="Import Services"/>
    <n v="2026"/>
    <n v="5"/>
    <s v="USD"/>
    <n v="728.36311537500001"/>
    <n v="1"/>
    <n v="728.36311537500001"/>
    <x v="4"/>
    <m/>
    <m/>
    <m/>
    <m/>
    <m/>
    <m/>
    <m/>
    <m/>
    <m/>
    <m/>
  </r>
  <r>
    <s v="MERCK"/>
    <s v="MK-7240-008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7240-008 (Local)"/>
    <s v="Merck Sharp and Dohme LLC"/>
    <s v="Brazil"/>
    <x v="2"/>
    <n v="40700"/>
    <s v="Revenues - Third Parties"/>
    <m/>
    <s v="PassThrough - Freight"/>
    <n v="2026"/>
    <n v="5"/>
    <s v="USD"/>
    <n v="54.676708187500004"/>
    <n v="1"/>
    <n v="54.676708187500004"/>
    <x v="4"/>
    <n v="1"/>
    <m/>
    <m/>
    <m/>
    <m/>
    <m/>
    <m/>
    <m/>
    <m/>
    <m/>
  </r>
  <r>
    <s v="MERCK"/>
    <s v="MK-7240-008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7240-008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240-008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V940-009 (Local)"/>
    <s v="Merck Sharp and Dohme LLC"/>
    <s v="Brazil"/>
    <x v="2"/>
    <n v="40700"/>
    <s v="Revenues - Third Parties"/>
    <m/>
    <s v="Freight - Returns"/>
    <n v="2026"/>
    <n v="5"/>
    <s v="USD"/>
    <n v="2077.8422713125001"/>
    <n v="1"/>
    <n v="2077.8422713125001"/>
    <x v="4"/>
    <n v="1"/>
    <m/>
    <m/>
    <m/>
    <m/>
    <m/>
    <m/>
    <m/>
    <m/>
    <m/>
  </r>
  <r>
    <s v="MERCK"/>
    <s v="V940-009 (Local)"/>
    <s v="Merck Sharp and Dohme LLC"/>
    <s v="Brazil"/>
    <x v="0"/>
    <n v="40700"/>
    <s v="Revenues - Third Parties"/>
    <m/>
    <s v="Import Services"/>
    <n v="2026"/>
    <n v="5"/>
    <s v="USD"/>
    <n v="728.36311537500001"/>
    <n v="1"/>
    <n v="728.36311537500001"/>
    <x v="4"/>
    <m/>
    <m/>
    <m/>
    <m/>
    <m/>
    <m/>
    <m/>
    <m/>
    <m/>
    <m/>
  </r>
  <r>
    <s v="MERCK"/>
    <s v="V940-009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V940-009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V940-00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V940-009 (Local)"/>
    <s v="Merck Sharp and Dohme LLC"/>
    <s v="Brazil"/>
    <x v="3"/>
    <n v="40700"/>
    <s v="Revenues - Third Parties"/>
    <m/>
    <s v="Returns Receipt (per Receipt)"/>
    <n v="2026"/>
    <n v="5"/>
    <s v="USD"/>
    <n v="397.36378500000001"/>
    <n v="1"/>
    <n v="397.36378500000001"/>
    <x v="4"/>
    <m/>
    <m/>
    <m/>
    <m/>
    <m/>
    <m/>
    <m/>
    <m/>
    <m/>
    <m/>
  </r>
  <r>
    <s v="MERCK"/>
    <s v="V940-009 (Local)"/>
    <s v="Merck Sharp and Dohme LLC"/>
    <s v="Brazil"/>
    <x v="1"/>
    <n v="40700"/>
    <s v="Revenues - Third Parties"/>
    <m/>
    <s v="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V940-009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Emergency Pick and Pack fee (Add per Pick and Pack)"/>
    <n v="2026"/>
    <n v="5"/>
    <s v="USD"/>
    <n v="61.495376687500006"/>
    <n v="1"/>
    <n v="61.495376687500006"/>
    <x v="4"/>
    <m/>
    <m/>
    <m/>
    <m/>
    <m/>
    <m/>
    <m/>
    <m/>
    <m/>
    <m/>
  </r>
  <r>
    <s v="MERCK"/>
    <s v="MK-1084-012 (Local)"/>
    <s v="Merck Sharp and Dohme LLC"/>
    <s v="Brazil"/>
    <x v="2"/>
    <n v="40700"/>
    <s v="Revenues - Third Parties"/>
    <m/>
    <s v="Freight - Shipments"/>
    <n v="2026"/>
    <n v="5"/>
    <s v="USD"/>
    <n v="2527.2669821875002"/>
    <n v="1"/>
    <n v="2527.2669821875002"/>
    <x v="4"/>
    <n v="1"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Insulated shipper - Credo S4 - 12L (Leasing)"/>
    <n v="2026"/>
    <n v="5"/>
    <s v="USD"/>
    <n v="333.56612799999999"/>
    <n v="1"/>
    <n v="333.56612799999999"/>
    <x v="4"/>
    <n v="1"/>
    <m/>
    <m/>
    <m/>
    <m/>
    <m/>
    <m/>
    <m/>
    <m/>
    <m/>
  </r>
  <r>
    <s v="MERCK"/>
    <s v="MK-1084-012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Pick and Pack (Refrigerated)"/>
    <n v="2026"/>
    <n v="5"/>
    <s v="USD"/>
    <n v="295.18172687500004"/>
    <n v="1"/>
    <n v="295.18172687500004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Pick and Pack Materials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Receipt fee Ancillaries (per Receipt_ID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1084-012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12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Temperature Monitoring Device (Refrigerated)"/>
    <n v="2026"/>
    <n v="5"/>
    <s v="USD"/>
    <n v="374.79164099999997"/>
    <n v="1"/>
    <n v="374.79164099999997"/>
    <x v="4"/>
    <n v="1"/>
    <m/>
    <m/>
    <m/>
    <m/>
    <m/>
    <m/>
    <m/>
    <m/>
    <m/>
  </r>
  <r>
    <s v="MERCK"/>
    <s v="MK-4482-023 (Local)"/>
    <s v="Merck Sharp and Dohme LLC"/>
    <s v="Brazil"/>
    <x v="2"/>
    <n v="40700"/>
    <s v="Revenues - Third Parties"/>
    <m/>
    <s v="Freight - Shipments"/>
    <n v="2026"/>
    <n v="5"/>
    <s v="USD"/>
    <n v="1309.4586662499999"/>
    <n v="1"/>
    <n v="1309.4586662499999"/>
    <x v="4"/>
    <n v="1"/>
    <m/>
    <m/>
    <m/>
    <m/>
    <m/>
    <m/>
    <m/>
    <m/>
    <m/>
  </r>
  <r>
    <s v="MERCK"/>
    <s v="MK-4482-023 (Local)"/>
    <s v="Merck Sharp and Dohme LLC"/>
    <s v="Brazil"/>
    <x v="1"/>
    <n v="40700"/>
    <s v="Revenues - Third Parties"/>
    <m/>
    <s v="Non-Drug Storage Ambient (per Shelf)"/>
    <n v="2026"/>
    <n v="5"/>
    <s v="USD"/>
    <n v="596.10445912500006"/>
    <n v="1"/>
    <n v="596.10445912500006"/>
    <x v="4"/>
    <m/>
    <m/>
    <m/>
    <m/>
    <m/>
    <m/>
    <m/>
    <m/>
    <m/>
    <m/>
  </r>
  <r>
    <s v="MERCK"/>
    <s v="MK-4482-023 (Local)"/>
    <s v="Merck Sharp and Dohme LLC"/>
    <s v="Brazil"/>
    <x v="0"/>
    <n v="40700"/>
    <s v="Revenues - Third Parties"/>
    <m/>
    <s v="Pick and Pack Materials"/>
    <n v="2026"/>
    <n v="5"/>
    <s v="USD"/>
    <n v="615.00275156250007"/>
    <n v="1"/>
    <n v="615.00275156250007"/>
    <x v="4"/>
    <m/>
    <m/>
    <m/>
    <m/>
    <m/>
    <m/>
    <m/>
    <m/>
    <m/>
    <m/>
  </r>
  <r>
    <s v="MERCK"/>
    <s v="MK-4482-02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140-010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140-010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140-010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2870-011 (Local)"/>
    <s v="Merck Sharp and Dohme LLC"/>
    <s v="Brazil"/>
    <x v="2"/>
    <n v="40700"/>
    <s v="Revenues - Third Parties"/>
    <m/>
    <s v="Freight - Returns"/>
    <n v="2026"/>
    <n v="5"/>
    <s v="USD"/>
    <n v="364.13257300000004"/>
    <n v="1"/>
    <n v="364.13257300000004"/>
    <x v="4"/>
    <n v="1"/>
    <m/>
    <m/>
    <m/>
    <m/>
    <m/>
    <m/>
    <m/>
    <m/>
    <m/>
  </r>
  <r>
    <s v="MERCK"/>
    <s v="MK-2870-011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1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1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3475-06E (Local)"/>
    <s v="Merck Sharp and Dohme LLC"/>
    <s v="Brazil"/>
    <x v="2"/>
    <n v="40700"/>
    <s v="Revenues - Third Parties"/>
    <m/>
    <s v="Freight - Shipments"/>
    <n v="2026"/>
    <n v="5"/>
    <s v="USD"/>
    <n v="546.6789094374999"/>
    <n v="1"/>
    <n v="546.6789094374999"/>
    <x v="4"/>
    <n v="1"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Insulated shipper - Credo S4 - 12L (Leasing)"/>
    <n v="2026"/>
    <n v="5"/>
    <s v="USD"/>
    <n v="333.56612799999999"/>
    <n v="1"/>
    <n v="333.56612799999999"/>
    <x v="4"/>
    <n v="1"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Pick and Pack (Refrigerated)"/>
    <n v="2026"/>
    <n v="5"/>
    <s v="USD"/>
    <n v="295.18172687500004"/>
    <n v="1"/>
    <n v="295.18172687500004"/>
    <x v="4"/>
    <m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06E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E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E (Local)"/>
    <s v="Merck Sharp and Dohme LLC"/>
    <s v="Brazil"/>
    <x v="1"/>
    <n v="40700"/>
    <s v="Revenues - Third Parties"/>
    <m/>
    <s v="Storage Refrigerated (per Shelf)"/>
    <n v="2026"/>
    <n v="5"/>
    <s v="USD"/>
    <n v="510.87110287500008"/>
    <n v="1"/>
    <n v="510.87110287500008"/>
    <x v="4"/>
    <m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Temperature Monitoring Device (Refrigerated)"/>
    <n v="2026"/>
    <n v="5"/>
    <s v="USD"/>
    <n v="374.79164099999997"/>
    <n v="1"/>
    <n v="374.79164099999997"/>
    <x v="4"/>
    <n v="1"/>
    <m/>
    <m/>
    <m/>
    <m/>
    <m/>
    <m/>
    <m/>
    <m/>
    <m/>
  </r>
  <r>
    <s v="MERCK"/>
    <s v="MK-9999-01C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9999-01C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V940-011 (Local)"/>
    <s v="Merck Sharp and Dohme LLC"/>
    <s v="Brazil"/>
    <x v="0"/>
    <n v="40700"/>
    <s v="Revenues - Third Parties"/>
    <m/>
    <s v="Import License Fee"/>
    <n v="2026"/>
    <n v="5"/>
    <s v="USD"/>
    <n v="630.72683624999991"/>
    <n v="1"/>
    <n v="630.72683624999991"/>
    <x v="4"/>
    <m/>
    <m/>
    <m/>
    <m/>
    <m/>
    <m/>
    <m/>
    <m/>
    <m/>
    <m/>
  </r>
  <r>
    <s v="MERCK"/>
    <s v="V940-011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V940-011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V940-01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V940-011 (Local)"/>
    <s v="Merck Sharp and Dohme LLC"/>
    <s v="Brazil"/>
    <x v="7"/>
    <n v="40700"/>
    <s v="Revenues - Third Parties"/>
    <m/>
    <s v="PTC Duties"/>
    <n v="2026"/>
    <n v="5"/>
    <s v="USD"/>
    <n v="1253.0904749999997"/>
    <n v="1"/>
    <n v="1253.0904749999997"/>
    <x v="4"/>
    <n v="1"/>
    <m/>
    <m/>
    <m/>
    <m/>
    <m/>
    <m/>
    <m/>
    <m/>
    <m/>
  </r>
  <r>
    <s v="MERCK"/>
    <s v="MK-2400-001 (Local)"/>
    <s v="Merck Sharp and Dohme LLC"/>
    <s v="Brazil"/>
    <x v="2"/>
    <n v="40700"/>
    <s v="Revenues - Third Parties"/>
    <m/>
    <s v="Freight - Shipments"/>
    <n v="2026"/>
    <n v="5"/>
    <s v="USD"/>
    <n v="529.40690862499991"/>
    <n v="1"/>
    <n v="529.40690862499991"/>
    <x v="4"/>
    <n v="1"/>
    <m/>
    <m/>
    <m/>
    <m/>
    <m/>
    <m/>
    <m/>
    <m/>
    <m/>
  </r>
  <r>
    <s v="MERCK"/>
    <s v="MK-2400-001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MK-2400-001 (Local)"/>
    <s v="Merck Sharp and Dohme LLC"/>
    <s v="Brazil"/>
    <x v="0"/>
    <n v="40700"/>
    <s v="Revenues - Third Parties"/>
    <m/>
    <s v="Insulated shipper - Credo S22 - 12L (Leasing)"/>
    <n v="2026"/>
    <n v="5"/>
    <s v="USD"/>
    <n v="347.94803224999998"/>
    <n v="1"/>
    <n v="347.94803224999998"/>
    <x v="4"/>
    <n v="1"/>
    <m/>
    <m/>
    <m/>
    <m/>
    <m/>
    <m/>
    <m/>
    <m/>
    <m/>
  </r>
  <r>
    <s v="MERCK"/>
    <s v="MK-2400-001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2400-001 (Local)"/>
    <s v="Merck Sharp and Dohme LLC"/>
    <s v="Brazil"/>
    <x v="0"/>
    <n v="40700"/>
    <s v="Revenues - Third Parties"/>
    <m/>
    <s v="Pick and Pack (Controlled Ambient)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2400-00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400-001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400-001 (Local)"/>
    <s v="Merck Sharp and Dohme LLC"/>
    <s v="Brazil"/>
    <x v="0"/>
    <n v="40700"/>
    <s v="Revenues - Third Parties"/>
    <m/>
    <s v="Temperature Monitoring Device (Ambient)"/>
    <n v="2026"/>
    <n v="5"/>
    <s v="USD"/>
    <n v="249.86109399999998"/>
    <n v="1"/>
    <n v="249.86109399999998"/>
    <x v="4"/>
    <n v="1"/>
    <m/>
    <m/>
    <m/>
    <m/>
    <m/>
    <m/>
    <m/>
    <m/>
    <m/>
  </r>
  <r>
    <s v="MERCK"/>
    <s v="MK-2870-033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2870-033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3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33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31 (Local)"/>
    <s v="Merck Sharp and Dohme LLC"/>
    <s v="Brazil"/>
    <x v="1"/>
    <n v="40700"/>
    <s v="Revenues - Third Parties"/>
    <m/>
    <s v="Non-Drug Storage Ambient (per Pallet)"/>
    <n v="2026"/>
    <n v="5"/>
    <s v="USD"/>
    <n v="187.37622662499999"/>
    <n v="1"/>
    <n v="187.37622662499999"/>
    <x v="4"/>
    <m/>
    <m/>
    <m/>
    <m/>
    <m/>
    <m/>
    <m/>
    <m/>
    <m/>
    <m/>
  </r>
  <r>
    <s v="MERCK"/>
    <s v="MK-2870-03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31 (Local)"/>
    <s v="Merck Sharp and Dohme LLC"/>
    <s v="Brazil"/>
    <x v="0"/>
    <n v="40700"/>
    <s v="Revenues - Third Parties"/>
    <m/>
    <s v="Receipt fee Ancillaries (per Receipt_ID)"/>
    <n v="2026"/>
    <n v="5"/>
    <s v="USD"/>
    <n v="615.00275156250007"/>
    <n v="1"/>
    <n v="615.00275156250007"/>
    <x v="4"/>
    <m/>
    <m/>
    <m/>
    <m/>
    <m/>
    <m/>
    <m/>
    <m/>
    <m/>
    <m/>
  </r>
  <r>
    <s v="MERCK"/>
    <s v="MK-2400-01A (Local)"/>
    <s v="Merck Sharp and Dohme LLC"/>
    <s v="Brazil"/>
    <x v="0"/>
    <n v="40700"/>
    <s v="Revenues - Third Parties"/>
    <m/>
    <s v="Import Services"/>
    <n v="2026"/>
    <n v="5"/>
    <s v="USD"/>
    <n v="606.96926281250001"/>
    <n v="1"/>
    <n v="606.96926281250001"/>
    <x v="4"/>
    <m/>
    <m/>
    <m/>
    <m/>
    <m/>
    <m/>
    <m/>
    <m/>
    <m/>
    <m/>
  </r>
  <r>
    <s v="MERCK"/>
    <s v="MK-2400-01A (Local)"/>
    <s v="Merck Sharp and Dohme LLC"/>
    <s v="Brazil"/>
    <x v="1"/>
    <n v="40700"/>
    <s v="Revenues - Third Parties"/>
    <m/>
    <s v="Non-Drug Storage Ambient (per Shelf)"/>
    <n v="2026"/>
    <n v="5"/>
    <s v="USD"/>
    <n v="496.75371593749998"/>
    <n v="1"/>
    <n v="496.75371593749998"/>
    <x v="4"/>
    <m/>
    <m/>
    <m/>
    <m/>
    <m/>
    <m/>
    <m/>
    <m/>
    <m/>
    <m/>
  </r>
  <r>
    <s v="MERCK"/>
    <s v="MK-2400-01A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400-01A (Local)"/>
    <s v="Merck Sharp and Dohme LLC"/>
    <s v="Brazil"/>
    <x v="1"/>
    <n v="40700"/>
    <s v="Revenues - Third Parties"/>
    <m/>
    <s v="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5684-015 (Local)"/>
    <s v="Merck Sharp and Dohme LLC"/>
    <s v="Brazil"/>
    <x v="0"/>
    <n v="40700"/>
    <s v="Revenues - Third Parties"/>
    <m/>
    <s v="Import Services"/>
    <n v="2026"/>
    <n v="5"/>
    <s v="USD"/>
    <n v="606.96926281250001"/>
    <n v="1"/>
    <n v="606.96926281250001"/>
    <x v="4"/>
    <m/>
    <m/>
    <m/>
    <m/>
    <m/>
    <m/>
    <m/>
    <m/>
    <m/>
    <m/>
  </r>
  <r>
    <s v="MERCK"/>
    <s v="MK-5684-01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5684-015 (Local)"/>
    <s v="Merck Sharp and Dohme LLC"/>
    <s v="Brazil"/>
    <x v="1"/>
    <n v="40700"/>
    <s v="Revenues - Third Parties"/>
    <m/>
    <s v="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2870-032 (Local)"/>
    <s v="Merck Sharp and Dohme LLC"/>
    <s v="Brazil"/>
    <x v="2"/>
    <n v="40700"/>
    <s v="Revenues - Third Parties"/>
    <m/>
    <s v="Freight - Returns"/>
    <n v="2026"/>
    <n v="5"/>
    <s v="USD"/>
    <n v="246.51054137499997"/>
    <n v="1"/>
    <n v="246.51054137499997"/>
    <x v="4"/>
    <n v="1"/>
    <m/>
    <m/>
    <m/>
    <m/>
    <m/>
    <m/>
    <m/>
    <m/>
    <m/>
  </r>
  <r>
    <s v="MERCK"/>
    <s v="MK-2870-032 (Local)"/>
    <s v="Merck Sharp and Dohme LLC"/>
    <s v="Brazil"/>
    <x v="0"/>
    <n v="40700"/>
    <s v="Revenues - Third Parties"/>
    <m/>
    <s v="Import Services"/>
    <n v="2026"/>
    <n v="5"/>
    <s v="USD"/>
    <n v="485.57541024999995"/>
    <n v="1"/>
    <n v="485.57541024999995"/>
    <x v="4"/>
    <m/>
    <m/>
    <m/>
    <m/>
    <m/>
    <m/>
    <m/>
    <m/>
    <m/>
    <m/>
  </r>
  <r>
    <s v="MERCK"/>
    <s v="MK-2870-032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3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32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22 (Local)"/>
    <s v="Merck Sharp and Dohme LLC"/>
    <s v="Brazil"/>
    <x v="2"/>
    <n v="40700"/>
    <s v="Revenues - Third Parties"/>
    <m/>
    <s v="Freight - Shipments"/>
    <n v="2026"/>
    <n v="5"/>
    <s v="USD"/>
    <n v="2572.8913201249998"/>
    <n v="1"/>
    <n v="2572.8913201249998"/>
    <x v="4"/>
    <n v="1"/>
    <m/>
    <m/>
    <m/>
    <m/>
    <m/>
    <m/>
    <m/>
    <m/>
    <m/>
  </r>
  <r>
    <s v="MERCK"/>
    <s v="MK-2870-022 (Local)"/>
    <s v="Merck Sharp and Dohme LLC"/>
    <s v="Brazil"/>
    <x v="1"/>
    <n v="40700"/>
    <s v="Revenues - Third Parties"/>
    <m/>
    <s v="Non-Drug Storage Ambient (per Shelf)"/>
    <n v="2026"/>
    <n v="5"/>
    <s v="USD"/>
    <n v="397.40297274999995"/>
    <n v="1"/>
    <n v="397.40297274999995"/>
    <x v="4"/>
    <m/>
    <m/>
    <m/>
    <m/>
    <m/>
    <m/>
    <m/>
    <m/>
    <m/>
    <m/>
  </r>
  <r>
    <s v="MERCK"/>
    <s v="MK-2870-022 (Local)"/>
    <s v="Merck Sharp and Dohme LLC"/>
    <s v="Brazil"/>
    <x v="0"/>
    <n v="40700"/>
    <s v="Revenues - Third Parties"/>
    <m/>
    <s v="Pick and Pack Materials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2870-02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8527-011 (Local)"/>
    <s v="Merck Sharp and Dohme LLC"/>
    <s v="Brazil"/>
    <x v="0"/>
    <n v="40700"/>
    <s v="Revenues - Third Parties"/>
    <m/>
    <s v="Import Services"/>
    <n v="2026"/>
    <n v="5"/>
    <s v="USD"/>
    <n v="3884.6032819999996"/>
    <n v="1"/>
    <n v="3884.6032819999996"/>
    <x v="4"/>
    <m/>
    <m/>
    <m/>
    <m/>
    <m/>
    <m/>
    <m/>
    <m/>
    <m/>
    <m/>
  </r>
  <r>
    <s v="MERCK"/>
    <s v="MK-8527-011 (Local)"/>
    <s v="Merck Sharp and Dohme LLC"/>
    <s v="Brazil"/>
    <x v="1"/>
    <n v="40700"/>
    <s v="Revenues - Third Parties"/>
    <m/>
    <s v="Non-Drug Storage Refrigerated (per Shelf)"/>
    <n v="2026"/>
    <n v="5"/>
    <s v="USD"/>
    <n v="510.87110287500008"/>
    <n v="1"/>
    <n v="510.87110287500008"/>
    <x v="4"/>
    <m/>
    <m/>
    <m/>
    <m/>
    <m/>
    <m/>
    <m/>
    <m/>
    <m/>
    <m/>
  </r>
  <r>
    <s v="MERCK"/>
    <s v="MK-8527-01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8527-011 (Local)"/>
    <s v="Merck Sharp and Dohme LLC"/>
    <s v="Brazil"/>
    <x v="0"/>
    <n v="40700"/>
    <s v="Revenues - Third Parties"/>
    <m/>
    <s v="Receipt fee Refrigerated (per Receipt_ID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1022-016 (Local)"/>
    <s v="Merck Sharp and Dohme LLC"/>
    <s v="Brazil"/>
    <x v="2"/>
    <n v="40700"/>
    <s v="Revenues - Third Parties"/>
    <m/>
    <s v="Freight - Shipments"/>
    <n v="2026"/>
    <n v="5"/>
    <s v="USD"/>
    <n v="1720.3716158124998"/>
    <n v="1"/>
    <n v="1720.3716158124998"/>
    <x v="4"/>
    <n v="1"/>
    <m/>
    <m/>
    <m/>
    <m/>
    <m/>
    <m/>
    <m/>
    <m/>
    <m/>
  </r>
  <r>
    <s v="MERCK"/>
    <s v="MK-1022-016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MK-1022-016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1022-016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1022-01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2-016 (Local)"/>
    <s v="Merck Sharp and Dohme LLC"/>
    <s v="Brazil"/>
    <x v="1"/>
    <n v="40700"/>
    <s v="Revenues - Third Parties"/>
    <m/>
    <s v="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1022-016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0616-029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0616-02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240-013 (Local)"/>
    <s v="Merck Sharp and Dohme LLC"/>
    <s v="Brazil"/>
    <x v="0"/>
    <n v="40700"/>
    <s v="Revenues - Third Parties"/>
    <m/>
    <s v="Import Services"/>
    <n v="2026"/>
    <n v="5"/>
    <s v="USD"/>
    <n v="485.57541024999995"/>
    <n v="1"/>
    <n v="485.57541024999995"/>
    <x v="4"/>
    <m/>
    <m/>
    <m/>
    <m/>
    <m/>
    <m/>
    <m/>
    <m/>
    <m/>
    <m/>
  </r>
  <r>
    <s v="MERCK"/>
    <s v="MK-7240-013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7240-01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84-007 (Local)"/>
    <s v="Merck Sharp and Dohme LLC"/>
    <s v="Brazil"/>
    <x v="0"/>
    <n v="40700"/>
    <s v="Revenues - Third Parties"/>
    <m/>
    <s v="Import Services"/>
    <n v="2026"/>
    <n v="5"/>
    <s v="USD"/>
    <n v="485.57541024999995"/>
    <n v="1"/>
    <n v="485.57541024999995"/>
    <x v="4"/>
    <m/>
    <m/>
    <m/>
    <m/>
    <m/>
    <m/>
    <m/>
    <m/>
    <m/>
    <m/>
  </r>
  <r>
    <s v="MERCK"/>
    <s v="MK-1084-007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0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6482-033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6482-03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6482-033 (Local)"/>
    <s v="Merck Sharp and Dohme LLC"/>
    <s v="Brazil"/>
    <x v="0"/>
    <n v="40700"/>
    <s v="Revenues - Third Parties"/>
    <m/>
    <s v="Receipt fee Ancillaries (per Receipt_ID)"/>
    <n v="2026"/>
    <n v="5"/>
    <s v="USD"/>
    <n v="369.00165093749996"/>
    <n v="1"/>
    <n v="369.00165093749996"/>
    <x v="4"/>
    <m/>
    <m/>
    <m/>
    <m/>
    <m/>
    <m/>
    <m/>
    <m/>
    <m/>
    <m/>
  </r>
  <r>
    <s v="MERCK"/>
    <s v="MK-0616-037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0616-03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962-038 (Local)"/>
    <s v="Merck Sharp and Dohme LLC"/>
    <s v="Brazil"/>
    <x v="0"/>
    <n v="40700"/>
    <s v="Revenues - Third Parties"/>
    <m/>
    <s v="Import License Fee"/>
    <n v="2026"/>
    <n v="5"/>
    <s v="USD"/>
    <n v="630.72683624999991"/>
    <n v="1"/>
    <n v="630.72683624999991"/>
    <x v="4"/>
    <m/>
    <m/>
    <m/>
    <m/>
    <m/>
    <m/>
    <m/>
    <m/>
    <m/>
    <m/>
  </r>
  <r>
    <s v="MERCK"/>
    <s v="MK-7962-038 (Local)"/>
    <s v="Merck Sharp and Dohme LLC"/>
    <s v="Brazil"/>
    <x v="1"/>
    <n v="40700"/>
    <s v="Revenues - Third Parties"/>
    <m/>
    <s v="Non-Drug Storage Ambient (per Shelf)"/>
    <n v="2026"/>
    <n v="5"/>
    <s v="USD"/>
    <n v="298.05222956250003"/>
    <n v="1"/>
    <n v="298.05222956250003"/>
    <x v="4"/>
    <m/>
    <m/>
    <m/>
    <m/>
    <m/>
    <m/>
    <m/>
    <m/>
    <m/>
    <m/>
  </r>
  <r>
    <s v="MERCK"/>
    <s v="MK-7962-038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962-038 (Local)"/>
    <s v="Merck Sharp and Dohme LLC"/>
    <s v="Brazil"/>
    <x v="7"/>
    <n v="40700"/>
    <s v="Revenues - Third Parties"/>
    <m/>
    <s v="PTC Duties"/>
    <n v="2026"/>
    <n v="5"/>
    <s v="USD"/>
    <n v="2721.9365249999996"/>
    <n v="1"/>
    <n v="2721.9365249999996"/>
    <x v="4"/>
    <n v="1"/>
    <m/>
    <m/>
    <m/>
    <m/>
    <m/>
    <m/>
    <m/>
    <m/>
    <m/>
  </r>
  <r>
    <s v="MERCK"/>
    <s v="MK-7962-038 (Local)"/>
    <s v="Merck Sharp and Dohme LLC"/>
    <s v="Brazil"/>
    <x v="0"/>
    <n v="40700"/>
    <s v="Revenues - Third Parties"/>
    <m/>
    <s v="Receipt fee Ancillaries (per Receipt_ID)"/>
    <n v="2026"/>
    <n v="5"/>
    <s v="USD"/>
    <n v="615.00275156250007"/>
    <n v="1"/>
    <n v="615.00275156250007"/>
    <x v="4"/>
    <m/>
    <m/>
    <m/>
    <m/>
    <m/>
    <m/>
    <m/>
    <m/>
    <m/>
    <m/>
  </r>
  <r>
    <s v="MERCK"/>
    <s v="MK-2870-036 (Local)"/>
    <s v="Merck Sharp and Dohme LLC"/>
    <s v="Brazil"/>
    <x v="2"/>
    <n v="40700"/>
    <s v="Revenues - Third Parties"/>
    <m/>
    <s v="Freight - Shipments"/>
    <n v="2026"/>
    <n v="5"/>
    <s v="USD"/>
    <n v="2632.5742633750001"/>
    <n v="1"/>
    <n v="2632.5742633750001"/>
    <x v="4"/>
    <n v="1"/>
    <m/>
    <m/>
    <m/>
    <m/>
    <m/>
    <m/>
    <m/>
    <m/>
    <m/>
  </r>
  <r>
    <s v="MERCK"/>
    <s v="MK-2870-03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36 (Local)"/>
    <s v="Merck Sharp and Dohme LLC"/>
    <s v="Brazil"/>
    <x v="0"/>
    <n v="40700"/>
    <s v="Revenues - Third Parties"/>
    <m/>
    <s v="Pick and Pack Materials"/>
    <n v="2026"/>
    <n v="5"/>
    <s v="USD"/>
    <n v="369.00165093749996"/>
    <n v="1"/>
    <n v="369.00165093749996"/>
    <x v="4"/>
    <m/>
    <m/>
    <m/>
    <m/>
    <m/>
    <m/>
    <m/>
    <m/>
    <m/>
    <m/>
  </r>
  <r>
    <s v="MERCK"/>
    <s v="MK-2870-03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21 (Local)"/>
    <s v="Merck Sharp and Dohme LLC"/>
    <s v="Brazil"/>
    <x v="2"/>
    <n v="40700"/>
    <s v="Revenues - Third Parties"/>
    <m/>
    <s v="Freight - Shipments"/>
    <n v="2026"/>
    <n v="5"/>
    <s v="USD"/>
    <n v="373.851135"/>
    <n v="1"/>
    <n v="373.851135"/>
    <x v="4"/>
    <n v="1"/>
    <m/>
    <m/>
    <m/>
    <m/>
    <m/>
    <m/>
    <m/>
    <m/>
    <m/>
  </r>
  <r>
    <s v="MERCK"/>
    <s v="MK-2870-021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MK-2870-021 (Local)"/>
    <s v="Merck Sharp and Dohme LLC"/>
    <s v="Brazil"/>
    <x v="1"/>
    <n v="40700"/>
    <s v="Revenues - Third Parties"/>
    <m/>
    <s v="Non-Drug Storage Ambient (per Shelf)"/>
    <n v="2026"/>
    <n v="5"/>
    <s v="USD"/>
    <n v="298.05222956250003"/>
    <n v="1"/>
    <n v="298.05222956250003"/>
    <x v="4"/>
    <m/>
    <m/>
    <m/>
    <m/>
    <m/>
    <m/>
    <m/>
    <m/>
    <m/>
    <m/>
  </r>
  <r>
    <s v="MERCK"/>
    <s v="MK-2870-021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2870-02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21 (Local)"/>
    <s v="Merck Sharp and Dohme LLC"/>
    <s v="Brazil"/>
    <x v="0"/>
    <n v="40700"/>
    <s v="Revenues - Third Parties"/>
    <m/>
    <s v="Receipt fee Ancillaries (per Receipt_ID)"/>
    <n v="2026"/>
    <n v="5"/>
    <s v="USD"/>
    <n v="492.00220125000004"/>
    <n v="1"/>
    <n v="492.00220125000004"/>
    <x v="4"/>
    <m/>
    <m/>
    <m/>
    <m/>
    <m/>
    <m/>
    <m/>
    <m/>
    <m/>
    <m/>
  </r>
  <r>
    <s v="MERCK"/>
    <s v="MK-3475-01F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MK-3475-01F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erck Comparator for multiple protocols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erck Comparator for multiple protocols"/>
    <s v="Merck Sharp and Dohme LLC"/>
    <s v="Brazil"/>
    <x v="0"/>
    <n v="40700"/>
    <s v="Revenues - Third Parties"/>
    <m/>
    <s v="Receipt fee Ambient (per Receipt_ID)"/>
    <n v="2026"/>
    <n v="5"/>
    <s v="USD"/>
    <n v="492.00220125000004"/>
    <n v="1"/>
    <n v="492.00220125000004"/>
    <x v="4"/>
    <m/>
    <m/>
    <m/>
    <m/>
    <m/>
    <m/>
    <m/>
    <m/>
    <m/>
    <m/>
  </r>
  <r>
    <s v="MERCK"/>
    <s v="Merck Comparator for multiple protocols"/>
    <s v="Merck Sharp and Dohme LLC"/>
    <s v="Brazil"/>
    <x v="0"/>
    <n v="40700"/>
    <s v="Revenues - Third Parties"/>
    <m/>
    <s v="Receipt fee Refrigerated (per Receipt_ID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erck Comparator for multiple protocols"/>
    <s v="Merck Sharp and Dohme LLC"/>
    <s v="Brazil"/>
    <x v="1"/>
    <n v="40700"/>
    <s v="Revenues - Third Parties"/>
    <m/>
    <s v="Storage Ambient (per Shelf)"/>
    <n v="2026"/>
    <n v="5"/>
    <s v="USD"/>
    <n v="2185.7163501249997"/>
    <n v="1"/>
    <n v="2185.7163501249997"/>
    <x v="4"/>
    <m/>
    <m/>
    <m/>
    <m/>
    <m/>
    <m/>
    <m/>
    <m/>
    <m/>
    <m/>
  </r>
  <r>
    <s v="MERCK"/>
    <s v="Merck Comparator for multiple protocols"/>
    <s v="Merck Sharp and Dohme LLC"/>
    <s v="Brazil"/>
    <x v="1"/>
    <n v="40700"/>
    <s v="Revenues - Third Parties"/>
    <m/>
    <s v="Storage Refrigerated (per Shelf)"/>
    <n v="2026"/>
    <n v="5"/>
    <s v="USD"/>
    <n v="681.16147050000006"/>
    <n v="1"/>
    <n v="681.16147050000006"/>
    <x v="4"/>
    <m/>
    <m/>
    <m/>
    <m/>
    <m/>
    <m/>
    <m/>
    <m/>
    <m/>
    <m/>
  </r>
  <r>
    <s v="MERCK"/>
    <s v="MK-8748-003 (Local)"/>
    <s v="Merck Sharp and Dohme LLC"/>
    <s v="Brazil"/>
    <x v="0"/>
    <n v="40700"/>
    <s v="Revenues - Third Parties"/>
    <m/>
    <s v="Import License Fee"/>
    <n v="2026"/>
    <n v="5"/>
    <s v="USD"/>
    <n v="630.72683624999991"/>
    <n v="1"/>
    <n v="630.72683624999991"/>
    <x v="4"/>
    <m/>
    <m/>
    <m/>
    <m/>
    <m/>
    <m/>
    <m/>
    <m/>
    <m/>
    <m/>
  </r>
  <r>
    <s v="MERCK"/>
    <s v="MK-8748-00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8748-003 (Local)"/>
    <s v="Merck Sharp and Dohme LLC"/>
    <s v="Brazil"/>
    <x v="7"/>
    <n v="40700"/>
    <s v="Revenues - Third Parties"/>
    <m/>
    <s v="PTC Duties"/>
    <n v="2026"/>
    <n v="5"/>
    <s v="USD"/>
    <n v="4051.7818249999996"/>
    <n v="1"/>
    <n v="4051.7818249999996"/>
    <x v="4"/>
    <n v="1"/>
    <m/>
    <m/>
    <m/>
    <m/>
    <m/>
    <m/>
    <m/>
    <m/>
    <m/>
  </r>
  <r>
    <s v="MERCK"/>
    <s v="MK-8748-003 (Local)"/>
    <s v="Merck Sharp and Dohme LLC"/>
    <s v="Brazil"/>
    <x v="0"/>
    <n v="40700"/>
    <s v="Revenues - Third Parties"/>
    <m/>
    <s v="Receipt fee Ancillaries (per Receipt_ID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8748-003 (Local)"/>
    <s v="Merck Sharp and Dohme LLC"/>
    <s v="Brazil"/>
    <x v="0"/>
    <n v="40700"/>
    <s v="Revenues - Third Parties"/>
    <m/>
    <s v="Setup Fee"/>
    <n v="2026"/>
    <n v="5"/>
    <s v="USD"/>
    <n v="473.05492412499996"/>
    <n v="1"/>
    <n v="473.05492412499996"/>
    <x v="4"/>
    <m/>
    <m/>
    <m/>
    <m/>
    <m/>
    <m/>
    <m/>
    <m/>
    <m/>
    <m/>
  </r>
  <r>
    <s v="OTH CUST"/>
    <s v="FMGX-CS-302"/>
    <s v="PSI CRO AG"/>
    <s v="Brazil"/>
    <x v="2"/>
    <n v="40700"/>
    <s v="Revenues - Third Parties"/>
    <m/>
    <s v="Freight - Shipments"/>
    <n v="2026"/>
    <n v="5"/>
    <s v="USD"/>
    <n v="11762.394076300003"/>
    <n v="1"/>
    <n v="11762.394076300003"/>
    <x v="4"/>
    <n v="1"/>
    <m/>
    <m/>
    <m/>
    <m/>
    <m/>
    <m/>
    <m/>
    <m/>
    <m/>
  </r>
  <r>
    <s v="OTH CUST"/>
    <s v="FMGX-CS-302"/>
    <s v="PSI CRO AG"/>
    <s v="Brazil"/>
    <x v="0"/>
    <n v="40700"/>
    <s v="Revenues - Third Parties"/>
    <m/>
    <s v="Insulated shipper - Credo S22 - 12L (Leasing)"/>
    <n v="2026"/>
    <n v="5"/>
    <s v="USD"/>
    <n v="475.92785268"/>
    <n v="1"/>
    <n v="475.92785268"/>
    <x v="4"/>
    <n v="1"/>
    <m/>
    <m/>
    <m/>
    <m/>
    <m/>
    <m/>
    <m/>
    <m/>
    <m/>
  </r>
  <r>
    <s v="OTH CUST"/>
    <s v="FMGX-CS-302"/>
    <s v="PSI CRO AG"/>
    <s v="Brazil"/>
    <x v="0"/>
    <n v="40700"/>
    <s v="Revenues - Third Parties"/>
    <m/>
    <s v="Insulated shipper - Credo S22 - 28L (Leasing)"/>
    <n v="2026"/>
    <n v="5"/>
    <s v="USD"/>
    <n v="283.02466982999999"/>
    <n v="1"/>
    <n v="283.02466982999999"/>
    <x v="4"/>
    <n v="1"/>
    <m/>
    <m/>
    <m/>
    <m/>
    <m/>
    <m/>
    <m/>
    <m/>
    <m/>
  </r>
  <r>
    <s v="OTH CUST"/>
    <s v="FMGX-CS-302"/>
    <s v="PSI CRO AG"/>
    <s v="Brazil"/>
    <x v="0"/>
    <n v="40700"/>
    <s v="Revenues - Third Parties"/>
    <m/>
    <s v="Pick and Pack (Controlled Ambient)"/>
    <n v="2026"/>
    <n v="5"/>
    <s v="USD"/>
    <n v="849.75402071000008"/>
    <n v="1"/>
    <n v="849.75402071000008"/>
    <x v="4"/>
    <m/>
    <m/>
    <m/>
    <m/>
    <m/>
    <m/>
    <m/>
    <m/>
    <m/>
    <m/>
  </r>
  <r>
    <s v="OTH CUST"/>
    <s v="FMGX-CS-302"/>
    <s v="PSI CRO AG"/>
    <s v="Brazil"/>
    <x v="0"/>
    <n v="40700"/>
    <s v="Revenues - Third Parties"/>
    <m/>
    <s v="Pick and Pack (Refrigerated)"/>
    <n v="2026"/>
    <n v="5"/>
    <s v="USD"/>
    <n v="849.75402071000008"/>
    <n v="1"/>
    <n v="849.75402071000008"/>
    <x v="4"/>
    <m/>
    <m/>
    <m/>
    <m/>
    <m/>
    <m/>
    <m/>
    <m/>
    <m/>
    <m/>
  </r>
  <r>
    <s v="OTH CUST"/>
    <s v="FMGX-CS-302"/>
    <s v="PSI CRO AG"/>
    <s v="Brazil"/>
    <x v="0"/>
    <n v="40700"/>
    <s v="Revenues - Third Parties"/>
    <m/>
    <s v="Project Management Fee"/>
    <n v="2026"/>
    <n v="5"/>
    <s v="USD"/>
    <n v="1696.9079985200001"/>
    <n v="1"/>
    <n v="1696.9079985200001"/>
    <x v="4"/>
    <m/>
    <m/>
    <m/>
    <m/>
    <m/>
    <m/>
    <m/>
    <m/>
    <m/>
    <m/>
  </r>
  <r>
    <s v="OTH CUST"/>
    <s v="FMGX-CS-302"/>
    <s v="PSI CRO AG"/>
    <s v="Brazil"/>
    <x v="0"/>
    <n v="40700"/>
    <s v="Revenues - Third Parties"/>
    <m/>
    <s v="Setup Fee"/>
    <n v="2026"/>
    <n v="5"/>
    <s v="USD"/>
    <n v="3535.0083266749994"/>
    <n v="1"/>
    <n v="3535.0083266749994"/>
    <x v="4"/>
    <m/>
    <m/>
    <m/>
    <m/>
    <m/>
    <m/>
    <m/>
    <m/>
    <m/>
    <m/>
  </r>
  <r>
    <s v="OTH CUST"/>
    <s v="FMGX-CS-302"/>
    <s v="PSI CRO AG"/>
    <s v="Brazil"/>
    <x v="1"/>
    <n v="40700"/>
    <s v="Revenues - Third Parties"/>
    <m/>
    <s v="Storage Ambient (per Shelf)"/>
    <n v="2026"/>
    <n v="5"/>
    <s v="USD"/>
    <n v="1215.8000603699998"/>
    <n v="1"/>
    <n v="1215.8000603699998"/>
    <x v="4"/>
    <m/>
    <m/>
    <m/>
    <m/>
    <m/>
    <m/>
    <m/>
    <m/>
    <m/>
    <m/>
  </r>
  <r>
    <s v="OTH CUST"/>
    <s v="FMGX-CS-302"/>
    <s v="PSI CRO AG"/>
    <s v="Brazil"/>
    <x v="1"/>
    <n v="40700"/>
    <s v="Revenues - Third Parties"/>
    <m/>
    <s v="Storage Refrigerated (per Shelf)"/>
    <n v="2026"/>
    <n v="5"/>
    <s v="USD"/>
    <n v="424.87701035500004"/>
    <n v="1"/>
    <n v="424.87701035500004"/>
    <x v="4"/>
    <m/>
    <m/>
    <m/>
    <m/>
    <m/>
    <m/>
    <m/>
    <m/>
    <m/>
    <m/>
  </r>
  <r>
    <s v="OTH CUST"/>
    <s v="FMGX-CS-302"/>
    <s v="PSI CRO AG"/>
    <s v="Brazil"/>
    <x v="0"/>
    <n v="40700"/>
    <s v="Revenues - Third Parties"/>
    <m/>
    <s v="Temperature Monitoring Device (Ambient)"/>
    <n v="2026"/>
    <n v="5"/>
    <s v="USD"/>
    <n v="530.48875292000014"/>
    <n v="1"/>
    <n v="530.48875292000014"/>
    <x v="4"/>
    <n v="1"/>
    <m/>
    <m/>
    <m/>
    <m/>
    <m/>
    <m/>
    <m/>
    <m/>
    <m/>
  </r>
  <r>
    <s v="OTH CUST"/>
    <s v="FMGX-CS-302"/>
    <s v="PSI CRO AG"/>
    <s v="Brazil"/>
    <x v="0"/>
    <n v="40700"/>
    <s v="Revenues - Third Parties"/>
    <m/>
    <s v="Temperature Monitoring Device (Refrigerated)"/>
    <n v="2026"/>
    <n v="5"/>
    <s v="USD"/>
    <n v="265.24437646000007"/>
    <n v="1"/>
    <n v="265.24437646000007"/>
    <x v="4"/>
    <n v="1"/>
    <m/>
    <m/>
    <m/>
    <m/>
    <m/>
    <m/>
    <m/>
    <m/>
    <m/>
  </r>
  <r>
    <s v="SERVIER"/>
    <s v="SPLFIO-174"/>
    <s v="Servier"/>
    <s v="Brazil"/>
    <x v="2"/>
    <n v="40700"/>
    <s v="Revenues - Third Parties"/>
    <m/>
    <s v="Freight - Returns"/>
    <n v="2026"/>
    <n v="5"/>
    <s v="USD"/>
    <n v="342.93565834499998"/>
    <n v="1"/>
    <n v="342.93565834499998"/>
    <x v="4"/>
    <n v="1"/>
    <m/>
    <m/>
    <m/>
    <m/>
    <m/>
    <m/>
    <m/>
    <m/>
    <m/>
  </r>
  <r>
    <s v="SERVIER"/>
    <s v="SPLFIO-174"/>
    <s v="Servier"/>
    <s v="Brazil"/>
    <x v="2"/>
    <n v="40700"/>
    <s v="Revenues - Third Parties"/>
    <m/>
    <s v="Freight - Shipments"/>
    <n v="2026"/>
    <n v="5"/>
    <s v="USD"/>
    <n v="147.81243886499999"/>
    <n v="1"/>
    <n v="147.81243886499999"/>
    <x v="4"/>
    <n v="1"/>
    <m/>
    <m/>
    <m/>
    <m/>
    <m/>
    <m/>
    <m/>
    <m/>
    <m/>
  </r>
  <r>
    <s v="SERVIER"/>
    <s v="SPLFIO-174"/>
    <s v="Servier"/>
    <s v="Brazil"/>
    <x v="0"/>
    <n v="40700"/>
    <s v="Revenues - Third Parties"/>
    <m/>
    <s v="Insulated shipper - Credo S22 - 12L (Leasing)"/>
    <n v="2026"/>
    <n v="5"/>
    <s v="USD"/>
    <n v="419.00691349999994"/>
    <n v="1"/>
    <n v="419.00691349999994"/>
    <x v="4"/>
    <n v="1"/>
    <m/>
    <m/>
    <m/>
    <m/>
    <m/>
    <m/>
    <m/>
    <m/>
    <m/>
  </r>
  <r>
    <s v="SERVIER"/>
    <s v="SPLFIO-174"/>
    <s v="Servier"/>
    <s v="Brazil"/>
    <x v="0"/>
    <n v="40700"/>
    <s v="Revenues - Third Parties"/>
    <m/>
    <s v="Pick and Pack (Refrigerated)"/>
    <n v="2026"/>
    <n v="5"/>
    <s v="USD"/>
    <n v="392.20647130000003"/>
    <n v="1"/>
    <n v="392.20647130000003"/>
    <x v="4"/>
    <m/>
    <m/>
    <m/>
    <m/>
    <m/>
    <m/>
    <m/>
    <m/>
    <m/>
    <m/>
  </r>
  <r>
    <s v="SERVIER"/>
    <s v="SPLFIO-174"/>
    <s v="Servier"/>
    <s v="Brazil"/>
    <x v="0"/>
    <n v="40700"/>
    <s v="Revenues - Third Parties"/>
    <m/>
    <s v="Project Management Fee"/>
    <n v="2026"/>
    <n v="5"/>
    <s v="USD"/>
    <n v="1631.64692173"/>
    <n v="1"/>
    <n v="1631.64692173"/>
    <x v="4"/>
    <m/>
    <m/>
    <m/>
    <m/>
    <m/>
    <m/>
    <m/>
    <m/>
    <m/>
    <m/>
  </r>
  <r>
    <s v="SERVIER"/>
    <s v="SPLFIO-174"/>
    <s v="Servier"/>
    <s v="Brazil"/>
    <x v="0"/>
    <n v="40700"/>
    <s v="Revenues - Third Parties"/>
    <m/>
    <s v="Receipt fee Refrigerated (per Receipt_ID)"/>
    <n v="2026"/>
    <n v="5"/>
    <s v="USD"/>
    <n v="959.12582531499993"/>
    <n v="1"/>
    <n v="959.12582531499993"/>
    <x v="4"/>
    <m/>
    <m/>
    <m/>
    <m/>
    <m/>
    <m/>
    <m/>
    <m/>
    <m/>
    <m/>
  </r>
  <r>
    <s v="SERVIER"/>
    <s v="SPLFIO-174"/>
    <s v="Servier"/>
    <s v="Brazil"/>
    <x v="1"/>
    <n v="40700"/>
    <s v="Revenues - Third Parties"/>
    <m/>
    <s v="Storage of Returns (per Pallet)"/>
    <n v="2026"/>
    <n v="5"/>
    <s v="USD"/>
    <n v="204.90338085000002"/>
    <n v="1"/>
    <n v="204.90338085000002"/>
    <x v="4"/>
    <m/>
    <m/>
    <m/>
    <m/>
    <m/>
    <m/>
    <m/>
    <m/>
    <m/>
    <m/>
  </r>
  <r>
    <s v="SERVIER"/>
    <s v="SPLFIO-174"/>
    <s v="Servier"/>
    <s v="Brazil"/>
    <x v="1"/>
    <n v="40700"/>
    <s v="Revenues - Third Parties"/>
    <m/>
    <s v="Storage Refrigerated (per Shelf)"/>
    <n v="2026"/>
    <n v="5"/>
    <s v="USD"/>
    <n v="2859.7571852149995"/>
    <n v="1"/>
    <n v="2859.7571852149995"/>
    <x v="4"/>
    <m/>
    <m/>
    <m/>
    <m/>
    <m/>
    <m/>
    <m/>
    <m/>
    <m/>
    <m/>
  </r>
  <r>
    <s v="SERVIER"/>
    <s v="SPLFIO-174"/>
    <s v="Servier"/>
    <s v="Brazil"/>
    <x v="0"/>
    <n v="40700"/>
    <s v="Revenues - Third Parties"/>
    <m/>
    <s v="Temperature Monitoring Device (Refrigerated)"/>
    <n v="2026"/>
    <n v="5"/>
    <s v="USD"/>
    <n v="127.52210407999999"/>
    <n v="1"/>
    <n v="127.52210407999999"/>
    <x v="4"/>
    <n v="1"/>
    <m/>
    <m/>
    <m/>
    <m/>
    <m/>
    <m/>
    <m/>
    <m/>
    <m/>
  </r>
  <r>
    <s v="OTH CUST"/>
    <s v="FMGX-CS-302 - Local Purchase (Zero)"/>
    <s v="PSI CRO AG"/>
    <s v="Brazil"/>
    <x v="4"/>
    <n v="40700"/>
    <s v="Revenues - Third Parties"/>
    <m/>
    <s v="X LocalAdj"/>
    <n v="2026"/>
    <n v="5"/>
    <s v="USD"/>
    <n v="833119"/>
    <n v="1"/>
    <n v="833119"/>
    <x v="4"/>
    <s v="Not Applicable"/>
    <m/>
    <m/>
    <m/>
    <m/>
    <m/>
    <m/>
    <m/>
    <m/>
    <m/>
  </r>
  <r>
    <s v="OTH CUST"/>
    <s v="EMN30-64007957MMY3003 - Azidus"/>
    <s v="Azidus Brasil Pesquisa Científica"/>
    <s v="Brazil"/>
    <x v="7"/>
    <n v="40700"/>
    <s v="Revenues - Third Parties"/>
    <m/>
    <s v="PTC Duties"/>
    <n v="2026"/>
    <n v="5"/>
    <s v="USD"/>
    <n v="-17744.062126320001"/>
    <n v="1"/>
    <n v="-17744.062126320001"/>
    <x v="4"/>
    <n v="1"/>
    <m/>
    <m/>
    <m/>
    <m/>
    <m/>
    <m/>
    <m/>
    <m/>
    <m/>
  </r>
  <r>
    <s v="BAYER"/>
    <s v="Bayer - Importer of Record Services"/>
    <s v="Bayer AG (No consolidate)"/>
    <s v="Brazil"/>
    <x v="7"/>
    <n v="40700"/>
    <s v="Revenues - Third Parties"/>
    <m/>
    <s v="PTC Duties"/>
    <n v="2026"/>
    <n v="5"/>
    <s v="USD"/>
    <n v="-77437.282250519987"/>
    <n v="1"/>
    <n v="-77437.282250519987"/>
    <x v="4"/>
    <n v="1"/>
    <m/>
    <m/>
    <m/>
    <m/>
    <m/>
    <m/>
    <m/>
    <m/>
    <m/>
  </r>
  <r>
    <s v="ELI LILLY"/>
    <s v="J3R-MC-YDAL (CAM)"/>
    <s v="Eli Lilly &amp; Co."/>
    <s v="Brazil"/>
    <x v="7"/>
    <n v="40700"/>
    <s v="Revenues - Third Parties"/>
    <m/>
    <s v="PTC Duties"/>
    <n v="2026"/>
    <n v="5"/>
    <s v="USD"/>
    <n v="-4667.1100754400004"/>
    <n v="1"/>
    <n v="-4667.1100754400004"/>
    <x v="4"/>
    <n v="1"/>
    <m/>
    <m/>
    <m/>
    <m/>
    <m/>
    <m/>
    <m/>
    <m/>
    <m/>
  </r>
  <r>
    <s v="ELI LILLY"/>
    <s v="J3R-MC-YDAO (CAM)"/>
    <s v="Eli Lilly &amp; Co."/>
    <s v="Brazil"/>
    <x v="7"/>
    <n v="40700"/>
    <s v="Revenues - Third Parties"/>
    <m/>
    <s v="PTC Duties"/>
    <n v="2026"/>
    <n v="5"/>
    <s v="USD"/>
    <n v="-3376.5196075199997"/>
    <n v="1"/>
    <n v="-3376.5196075199997"/>
    <x v="4"/>
    <n v="1"/>
    <m/>
    <m/>
    <m/>
    <m/>
    <m/>
    <m/>
    <m/>
    <m/>
    <m/>
  </r>
  <r>
    <s v="ELI LILLY"/>
    <s v="Lilly Admin and one-time costs"/>
    <s v="Eli Lilly &amp; Co."/>
    <s v="Brazil"/>
    <x v="7"/>
    <n v="40700"/>
    <s v="Revenues - Third Parties"/>
    <m/>
    <s v="PTC Duties"/>
    <n v="2026"/>
    <n v="5"/>
    <s v="USD"/>
    <n v="-617.06761631999996"/>
    <n v="1"/>
    <n v="-617.06761631999996"/>
    <x v="4"/>
    <n v="1"/>
    <m/>
    <m/>
    <m/>
    <m/>
    <m/>
    <m/>
    <m/>
    <m/>
    <m/>
  </r>
  <r>
    <s v="J &amp; J"/>
    <s v="42756493BLC3001"/>
    <s v="Janssen"/>
    <s v="Brazil"/>
    <x v="7"/>
    <n v="40700"/>
    <s v="Revenues - Third Parties"/>
    <m/>
    <s v="PTC Duties"/>
    <n v="2026"/>
    <n v="5"/>
    <s v="USD"/>
    <n v="-6030.38132064"/>
    <n v="1"/>
    <n v="-6030.38132064"/>
    <x v="4"/>
    <n v="1"/>
    <m/>
    <m/>
    <m/>
    <m/>
    <m/>
    <m/>
    <m/>
    <m/>
    <m/>
  </r>
  <r>
    <s v="J &amp; J"/>
    <s v="39039039THR3001"/>
    <s v="Janssen"/>
    <s v="Brazil"/>
    <x v="7"/>
    <n v="40700"/>
    <s v="Revenues - Third Parties"/>
    <m/>
    <s v="PTC Duties"/>
    <n v="2026"/>
    <n v="5"/>
    <s v="USD"/>
    <n v="-250.55132112000001"/>
    <n v="1"/>
    <n v="-250.55132112000001"/>
    <x v="4"/>
    <n v="1"/>
    <m/>
    <m/>
    <m/>
    <m/>
    <m/>
    <m/>
    <m/>
    <m/>
    <m/>
  </r>
  <r>
    <s v="ELI LILLY"/>
    <s v="J2G-MC-JZJB"/>
    <s v="Eli Lilly &amp; Co."/>
    <s v="Brazil"/>
    <x v="7"/>
    <n v="40700"/>
    <s v="Revenues - Third Parties"/>
    <m/>
    <s v="PTC Duties"/>
    <n v="2026"/>
    <n v="5"/>
    <s v="USD"/>
    <n v="-106998.38972640001"/>
    <n v="1"/>
    <n v="-106998.38972640001"/>
    <x v="4"/>
    <n v="1"/>
    <m/>
    <m/>
    <m/>
    <m/>
    <m/>
    <m/>
    <m/>
    <m/>
    <m/>
  </r>
  <r>
    <s v="ELI LILLY"/>
    <s v="I8F-MC-GPGN"/>
    <s v="Eli Lilly &amp; Co."/>
    <s v="Brazil"/>
    <x v="7"/>
    <n v="40700"/>
    <s v="Revenues - Third Parties"/>
    <m/>
    <s v="PTC Duties"/>
    <n v="2026"/>
    <n v="5"/>
    <s v="USD"/>
    <n v="-7486.2624103199996"/>
    <n v="1"/>
    <n v="-7486.2624103199996"/>
    <x v="4"/>
    <n v="1"/>
    <m/>
    <m/>
    <m/>
    <m/>
    <m/>
    <m/>
    <m/>
    <m/>
    <m/>
  </r>
  <r>
    <s v="J &amp; J"/>
    <s v="67652000PCR3002"/>
    <s v="Janssen"/>
    <s v="Brazil"/>
    <x v="7"/>
    <n v="40700"/>
    <s v="Revenues - Third Parties"/>
    <m/>
    <s v="PTC Duties"/>
    <n v="2026"/>
    <n v="5"/>
    <s v="USD"/>
    <n v="-1468.321074"/>
    <n v="1"/>
    <n v="-1468.321074"/>
    <x v="4"/>
    <n v="1"/>
    <m/>
    <m/>
    <m/>
    <m/>
    <m/>
    <m/>
    <m/>
    <m/>
    <m/>
  </r>
  <r>
    <s v="ELI LILLY"/>
    <s v="J2G-MC-JZJX"/>
    <s v="Eli Lilly &amp; Co."/>
    <s v="Brazil"/>
    <x v="7"/>
    <n v="40700"/>
    <s v="Revenues - Third Parties"/>
    <m/>
    <s v="PTC Duties"/>
    <n v="2026"/>
    <n v="5"/>
    <s v="USD"/>
    <n v="-30682.566271799999"/>
    <n v="1"/>
    <n v="-30682.566271799999"/>
    <x v="4"/>
    <n v="1"/>
    <m/>
    <m/>
    <m/>
    <m/>
    <m/>
    <m/>
    <m/>
    <m/>
    <m/>
  </r>
  <r>
    <s v="ELI LILLY"/>
    <s v="I8F-MC-GPI1"/>
    <s v="Eli Lilly &amp; Co."/>
    <s v="Brazil"/>
    <x v="7"/>
    <n v="40700"/>
    <s v="Revenues - Third Parties"/>
    <m/>
    <s v="PTC Duties"/>
    <n v="2026"/>
    <n v="5"/>
    <s v="USD"/>
    <n v="-2912.7948235199997"/>
    <n v="1"/>
    <n v="-2912.7948235199997"/>
    <x v="4"/>
    <n v="1"/>
    <m/>
    <m/>
    <m/>
    <m/>
    <m/>
    <m/>
    <m/>
    <m/>
    <m/>
  </r>
  <r>
    <s v="ELI LILLY"/>
    <s v="I8F-MC-GPIJ"/>
    <s v="Eli Lilly &amp; Co."/>
    <s v="Brazil"/>
    <x v="7"/>
    <n v="40700"/>
    <s v="Revenues - Third Parties"/>
    <m/>
    <s v="PTC Duties"/>
    <n v="2026"/>
    <n v="5"/>
    <s v="USD"/>
    <n v="-15194.807507879999"/>
    <n v="1"/>
    <n v="-15194.807507879999"/>
    <x v="4"/>
    <n v="1"/>
    <m/>
    <m/>
    <m/>
    <m/>
    <m/>
    <m/>
    <m/>
    <m/>
    <m/>
  </r>
  <r>
    <s v="J &amp; J"/>
    <s v="64407564MMY3002"/>
    <s v="Janssen"/>
    <s v="Brazil"/>
    <x v="7"/>
    <n v="40700"/>
    <s v="Revenues - Third Parties"/>
    <m/>
    <s v="PTC Duties"/>
    <n v="2026"/>
    <n v="5"/>
    <s v="USD"/>
    <n v="-19131.184315079998"/>
    <n v="1"/>
    <n v="-19131.184315079998"/>
    <x v="4"/>
    <n v="1"/>
    <m/>
    <m/>
    <m/>
    <m/>
    <m/>
    <m/>
    <m/>
    <m/>
    <m/>
  </r>
  <r>
    <s v="J &amp; J"/>
    <s v="64007957MMY3006"/>
    <s v="Janssen"/>
    <s v="Brazil"/>
    <x v="7"/>
    <n v="40700"/>
    <s v="Revenues - Third Parties"/>
    <m/>
    <s v="PTC Duties"/>
    <n v="2026"/>
    <n v="5"/>
    <s v="USD"/>
    <n v="-6515.2741035600011"/>
    <n v="1"/>
    <n v="-6515.2741035600011"/>
    <x v="4"/>
    <n v="1"/>
    <m/>
    <m/>
    <m/>
    <m/>
    <m/>
    <m/>
    <m/>
    <m/>
    <m/>
  </r>
  <r>
    <s v="ELI LILLY"/>
    <s v="J2T-MC-KGBJ"/>
    <s v="Eli Lilly &amp; Co."/>
    <s v="Brazil"/>
    <x v="7"/>
    <n v="40700"/>
    <s v="Revenues - Third Parties"/>
    <m/>
    <s v="PTC Duties"/>
    <n v="2026"/>
    <n v="5"/>
    <s v="USD"/>
    <n v="-5767.9799252399998"/>
    <n v="1"/>
    <n v="-5767.9799252399998"/>
    <x v="4"/>
    <n v="1"/>
    <m/>
    <m/>
    <m/>
    <m/>
    <m/>
    <m/>
    <m/>
    <m/>
    <m/>
  </r>
  <r>
    <s v="J &amp; J"/>
    <s v="64407564MMY3009"/>
    <s v="Janssen"/>
    <s v="Brazil"/>
    <x v="7"/>
    <n v="40700"/>
    <s v="Revenues - Third Parties"/>
    <m/>
    <s v="PTC Duties"/>
    <n v="2026"/>
    <n v="5"/>
    <s v="USD"/>
    <n v="-750.69973260000006"/>
    <n v="1"/>
    <n v="-750.69973260000006"/>
    <x v="4"/>
    <n v="1"/>
    <m/>
    <m/>
    <m/>
    <m/>
    <m/>
    <m/>
    <m/>
    <m/>
    <m/>
  </r>
  <r>
    <s v="ELI LILLY"/>
    <s v="J3M-MC-JZQB"/>
    <s v="Eli Lilly &amp; Co."/>
    <s v="Brazil"/>
    <x v="7"/>
    <n v="40700"/>
    <s v="Revenues - Third Parties"/>
    <m/>
    <s v="PTC Duties"/>
    <n v="2026"/>
    <n v="5"/>
    <s v="USD"/>
    <n v="-69752.997052559993"/>
    <n v="1"/>
    <n v="-69752.997052559993"/>
    <x v="4"/>
    <n v="1"/>
    <m/>
    <m/>
    <m/>
    <m/>
    <m/>
    <m/>
    <m/>
    <m/>
    <m/>
  </r>
  <r>
    <s v="ASTRAZENECA"/>
    <s v="D6972C00002"/>
    <s v="Astra Zeneca"/>
    <s v="Brazil"/>
    <x v="7"/>
    <n v="40700"/>
    <s v="Revenues - Third Parties"/>
    <m/>
    <s v="PTC Duties"/>
    <n v="2026"/>
    <n v="5"/>
    <s v="USD"/>
    <n v="-13260.303088200002"/>
    <n v="1"/>
    <n v="-13260.303088200002"/>
    <x v="4"/>
    <n v="1"/>
    <m/>
    <m/>
    <m/>
    <m/>
    <m/>
    <m/>
    <m/>
    <m/>
    <m/>
  </r>
  <r>
    <s v="J &amp; J"/>
    <s v="42756493BLC3004"/>
    <s v="Janssen"/>
    <s v="Brazil"/>
    <x v="7"/>
    <n v="40700"/>
    <s v="Revenues - Third Parties"/>
    <m/>
    <s v="PTC Duties"/>
    <n v="2026"/>
    <n v="5"/>
    <s v="USD"/>
    <n v="-208.40954724000002"/>
    <n v="1"/>
    <n v="-208.40954724000002"/>
    <x v="4"/>
    <n v="1"/>
    <m/>
    <m/>
    <m/>
    <m/>
    <m/>
    <m/>
    <m/>
    <m/>
    <m/>
  </r>
  <r>
    <s v="ELI LILLY"/>
    <s v="J1I-MC-GZBO"/>
    <s v="Eli Lilly &amp; Co."/>
    <s v="Brazil"/>
    <x v="7"/>
    <n v="40700"/>
    <s v="Revenues - Third Parties"/>
    <m/>
    <s v="PTC Duties"/>
    <n v="2026"/>
    <n v="5"/>
    <s v="USD"/>
    <n v="-49599.669941280001"/>
    <n v="1"/>
    <n v="-49599.669941280001"/>
    <x v="4"/>
    <n v="1"/>
    <m/>
    <m/>
    <m/>
    <m/>
    <m/>
    <m/>
    <m/>
    <m/>
    <m/>
  </r>
  <r>
    <s v="J &amp; J"/>
    <s v="61186372COR3001"/>
    <s v="Janssen"/>
    <s v="Brazil"/>
    <x v="7"/>
    <n v="40700"/>
    <s v="Revenues - Third Parties"/>
    <m/>
    <s v="PTC Duties"/>
    <n v="2026"/>
    <n v="5"/>
    <s v="USD"/>
    <n v="-4343.4099093599998"/>
    <n v="1"/>
    <n v="-4343.4099093599998"/>
    <x v="4"/>
    <n v="1"/>
    <m/>
    <m/>
    <m/>
    <m/>
    <m/>
    <m/>
    <m/>
    <m/>
    <m/>
  </r>
  <r>
    <s v="ASTRAZENECA"/>
    <s v="D6973C00001"/>
    <s v="Astra Zeneca"/>
    <s v="Brazil"/>
    <x v="7"/>
    <n v="40700"/>
    <s v="Revenues - Third Parties"/>
    <m/>
    <s v="PTC Duties"/>
    <n v="2026"/>
    <n v="5"/>
    <s v="USD"/>
    <n v="-55884.006930959993"/>
    <n v="1"/>
    <n v="-55884.006930959993"/>
    <x v="4"/>
    <n v="1"/>
    <m/>
    <m/>
    <m/>
    <m/>
    <m/>
    <m/>
    <m/>
    <m/>
    <m/>
  </r>
  <r>
    <s v="J &amp; J"/>
    <s v="Nanoray-312"/>
    <s v="Janssen"/>
    <s v="Brazil"/>
    <x v="7"/>
    <n v="40700"/>
    <s v="Revenues - Third Parties"/>
    <m/>
    <s v="PTC Duties"/>
    <n v="2026"/>
    <n v="5"/>
    <s v="USD"/>
    <n v="-2222.1295963200005"/>
    <n v="1"/>
    <n v="-2222.1295963200005"/>
    <x v="4"/>
    <n v="1"/>
    <m/>
    <m/>
    <m/>
    <m/>
    <m/>
    <m/>
    <m/>
    <m/>
    <m/>
  </r>
  <r>
    <s v="ELI LILLY"/>
    <s v="I8F-MC-GPJA"/>
    <s v="Eli Lilly &amp; Co."/>
    <s v="Brazil"/>
    <x v="7"/>
    <n v="40700"/>
    <s v="Revenues - Third Parties"/>
    <m/>
    <s v="PTC Duties"/>
    <n v="2026"/>
    <n v="5"/>
    <s v="USD"/>
    <n v="-33956.103751559996"/>
    <n v="1"/>
    <n v="-33956.103751559996"/>
    <x v="4"/>
    <n v="1"/>
    <m/>
    <m/>
    <m/>
    <m/>
    <m/>
    <m/>
    <m/>
    <m/>
    <m/>
  </r>
  <r>
    <s v="J &amp; J"/>
    <s v="42756493BLC3005"/>
    <s v="Janssen"/>
    <s v="Brazil"/>
    <x v="7"/>
    <n v="40700"/>
    <s v="Revenues - Third Parties"/>
    <m/>
    <s v="PTC Duties"/>
    <n v="2026"/>
    <n v="5"/>
    <s v="USD"/>
    <n v="-369.00622224000011"/>
    <n v="1"/>
    <n v="-369.00622224000011"/>
    <x v="4"/>
    <n v="1"/>
    <m/>
    <m/>
    <m/>
    <m/>
    <m/>
    <m/>
    <m/>
    <m/>
    <m/>
  </r>
  <r>
    <s v="ELI LILLY"/>
    <s v="J2S-MC-GZMR"/>
    <s v="Eli Lilly &amp; Co."/>
    <s v="Brazil"/>
    <x v="7"/>
    <n v="40700"/>
    <s v="Revenues - Third Parties"/>
    <m/>
    <s v="PTC Duties"/>
    <n v="2026"/>
    <n v="5"/>
    <s v="USD"/>
    <n v="-3107.74742496"/>
    <n v="1"/>
    <n v="-3107.74742496"/>
    <x v="4"/>
    <n v="1"/>
    <m/>
    <m/>
    <m/>
    <m/>
    <m/>
    <m/>
    <m/>
    <m/>
    <m/>
  </r>
  <r>
    <s v="J &amp; J"/>
    <s v="77242113CRD3001"/>
    <s v="Janssen"/>
    <s v="Brazil"/>
    <x v="7"/>
    <n v="40700"/>
    <s v="Revenues - Third Parties"/>
    <m/>
    <s v="PTC Duties"/>
    <n v="2026"/>
    <n v="5"/>
    <s v="USD"/>
    <n v="-73443.251086199991"/>
    <n v="1"/>
    <n v="-73443.251086199991"/>
    <x v="4"/>
    <n v="1"/>
    <m/>
    <m/>
    <m/>
    <m/>
    <m/>
    <m/>
    <m/>
    <m/>
    <m/>
  </r>
  <r>
    <s v="ELI LILLY"/>
    <s v="I6T-MC-AMCE"/>
    <s v="Eli Lilly &amp; Co."/>
    <s v="Brazil"/>
    <x v="7"/>
    <n v="40700"/>
    <s v="Revenues - Third Parties"/>
    <m/>
    <s v="PTC Duties"/>
    <n v="2026"/>
    <n v="5"/>
    <s v="USD"/>
    <n v="-4334.3211931200003"/>
    <n v="1"/>
    <n v="-4334.3211931200003"/>
    <x v="4"/>
    <n v="1"/>
    <m/>
    <m/>
    <m/>
    <m/>
    <m/>
    <m/>
    <m/>
    <m/>
    <m/>
  </r>
  <r>
    <s v="ELI LILLY"/>
    <s v="J2S-MC-GZMJ"/>
    <s v="Eli Lilly &amp; Co."/>
    <s v="Brazil"/>
    <x v="7"/>
    <n v="40700"/>
    <s v="Revenues - Third Parties"/>
    <m/>
    <s v="PTC Duties"/>
    <n v="2026"/>
    <n v="5"/>
    <s v="USD"/>
    <n v="-14398.219047239998"/>
    <n v="1"/>
    <n v="-14398.219047239998"/>
    <x v="4"/>
    <n v="1"/>
    <m/>
    <m/>
    <m/>
    <m/>
    <m/>
    <m/>
    <m/>
    <m/>
    <m/>
  </r>
  <r>
    <s v="ELI LILLY"/>
    <s v="J2S-MC-GZMK"/>
    <s v="Eli Lilly &amp; Co."/>
    <s v="Brazil"/>
    <x v="7"/>
    <n v="40700"/>
    <s v="Revenues - Third Parties"/>
    <m/>
    <s v="PTC Duties"/>
    <n v="2026"/>
    <n v="5"/>
    <s v="USD"/>
    <n v="-3699.8819927999998"/>
    <n v="1"/>
    <n v="-3699.8819927999998"/>
    <x v="4"/>
    <n v="1"/>
    <m/>
    <m/>
    <m/>
    <m/>
    <m/>
    <m/>
    <m/>
    <m/>
    <m/>
  </r>
  <r>
    <s v="ELI LILLY"/>
    <s v="J2A-MC-GZPW"/>
    <s v="Eli Lilly &amp; Co."/>
    <s v="Brazil"/>
    <x v="7"/>
    <n v="40700"/>
    <s v="Revenues - Third Parties"/>
    <m/>
    <s v="PTC Duties"/>
    <n v="2026"/>
    <n v="5"/>
    <s v="USD"/>
    <n v="-30060.956710079998"/>
    <n v="1"/>
    <n v="-30060.956710079998"/>
    <x v="4"/>
    <n v="1"/>
    <m/>
    <m/>
    <m/>
    <m/>
    <m/>
    <m/>
    <m/>
    <m/>
    <m/>
  </r>
  <r>
    <s v="J &amp; J"/>
    <s v="79635322MMY3001"/>
    <s v="Janssen"/>
    <s v="Brazil"/>
    <x v="7"/>
    <n v="40700"/>
    <s v="Revenues - Third Parties"/>
    <m/>
    <s v="PTC Duties"/>
    <n v="2026"/>
    <n v="5"/>
    <s v="USD"/>
    <n v="-31759.171396559996"/>
    <n v="1"/>
    <n v="-31759.171396559996"/>
    <x v="4"/>
    <n v="1"/>
    <m/>
    <m/>
    <m/>
    <m/>
    <m/>
    <m/>
    <m/>
    <m/>
    <m/>
  </r>
  <r>
    <s v="J &amp; J"/>
    <s v="95597528ADM2001"/>
    <s v="Janssen"/>
    <s v="Brazil"/>
    <x v="7"/>
    <n v="40700"/>
    <s v="Revenues - Third Parties"/>
    <m/>
    <s v="PTC Duties"/>
    <n v="2026"/>
    <n v="5"/>
    <s v="USD"/>
    <n v="-7347.5442802800007"/>
    <n v="1"/>
    <n v="-7347.5442802800007"/>
    <x v="4"/>
    <n v="1"/>
    <m/>
    <m/>
    <m/>
    <m/>
    <m/>
    <m/>
    <m/>
    <m/>
    <m/>
  </r>
  <r>
    <s v="ELI LILLY"/>
    <s v="J5E-MC-JZXB"/>
    <s v="Eli Lilly &amp; Co."/>
    <s v="Brazil"/>
    <x v="7"/>
    <n v="40700"/>
    <s v="Revenues - Third Parties"/>
    <m/>
    <s v="PTC Duties"/>
    <n v="2026"/>
    <n v="5"/>
    <s v="USD"/>
    <n v="-773.02583712000012"/>
    <n v="1"/>
    <n v="-773.02583712000012"/>
    <x v="4"/>
    <n v="1"/>
    <m/>
    <m/>
    <m/>
    <m/>
    <m/>
    <m/>
    <m/>
    <m/>
    <m/>
  </r>
  <r>
    <s v="ASTRAZENECA"/>
    <s v="D9311C00001"/>
    <s v="Astra Zeneca"/>
    <s v="Brazil"/>
    <x v="7"/>
    <n v="40700"/>
    <s v="Revenues - Third Parties"/>
    <m/>
    <s v="PTC Duties"/>
    <n v="2026"/>
    <n v="5"/>
    <s v="USD"/>
    <n v="-1437.9328656"/>
    <n v="1"/>
    <n v="-1437.9328656"/>
    <x v="4"/>
    <n v="1"/>
    <m/>
    <m/>
    <m/>
    <m/>
    <m/>
    <m/>
    <m/>
    <m/>
    <m/>
  </r>
  <r>
    <s v="ASTRAZENECA"/>
    <s v="D967LC00001"/>
    <s v="Astra Zeneca"/>
    <s v="Brazil"/>
    <x v="7"/>
    <n v="40700"/>
    <s v="Revenues - Third Parties"/>
    <m/>
    <s v="PTC Duties"/>
    <n v="2026"/>
    <n v="5"/>
    <s v="USD"/>
    <n v="-3035.8350989999999"/>
    <n v="1"/>
    <n v="-3035.8350989999999"/>
    <x v="4"/>
    <n v="1"/>
    <m/>
    <m/>
    <m/>
    <m/>
    <m/>
    <m/>
    <m/>
    <m/>
    <m/>
  </r>
  <r>
    <s v="OTH CUST"/>
    <s v="337HNAS20011"/>
    <s v="Inventiva"/>
    <s v="Brazil"/>
    <x v="7"/>
    <n v="40700"/>
    <s v="Revenues - Third Parties"/>
    <m/>
    <s v="PTC Duties"/>
    <n v="2026"/>
    <n v="5"/>
    <s v="USD"/>
    <n v="-2981.8709971200001"/>
    <n v="1"/>
    <n v="-2981.8709971200001"/>
    <x v="4"/>
    <n v="1"/>
    <m/>
    <m/>
    <m/>
    <m/>
    <m/>
    <m/>
    <m/>
    <m/>
    <m/>
  </r>
  <r>
    <s v="ASTRAZENECA"/>
    <s v="D9075C00001"/>
    <s v="Astra Zeneca"/>
    <s v="Brazil"/>
    <x v="7"/>
    <n v="40700"/>
    <s v="Revenues - Third Parties"/>
    <m/>
    <s v="PTC Duties"/>
    <n v="2026"/>
    <n v="5"/>
    <s v="USD"/>
    <n v="-19398.47508756"/>
    <n v="1"/>
    <n v="-19398.47508756"/>
    <x v="4"/>
    <n v="1"/>
    <m/>
    <m/>
    <m/>
    <m/>
    <m/>
    <m/>
    <m/>
    <m/>
    <m/>
  </r>
  <r>
    <s v="ASTRAZENECA"/>
    <s v="D926NC00001"/>
    <s v="Astra Zeneca"/>
    <s v="Brazil"/>
    <x v="7"/>
    <n v="40700"/>
    <s v="Revenues - Third Parties"/>
    <m/>
    <s v="PTC Duties"/>
    <n v="2026"/>
    <n v="5"/>
    <s v="USD"/>
    <n v="-2135.4767575199994"/>
    <n v="1"/>
    <n v="-2135.4767575199994"/>
    <x v="4"/>
    <n v="1"/>
    <m/>
    <m/>
    <m/>
    <m/>
    <m/>
    <m/>
    <m/>
    <m/>
    <m/>
  </r>
  <r>
    <s v="AMGEN"/>
    <n v="20190360"/>
    <s v="Amgen, Inc."/>
    <s v="Brazil"/>
    <x v="7"/>
    <n v="40700"/>
    <s v="Revenues - Third Parties"/>
    <m/>
    <s v="PTC Duties"/>
    <n v="2026"/>
    <n v="5"/>
    <s v="USD"/>
    <n v="-2931.58870596"/>
    <n v="1"/>
    <n v="-2931.58870596"/>
    <x v="4"/>
    <n v="1"/>
    <m/>
    <m/>
    <m/>
    <m/>
    <m/>
    <m/>
    <m/>
    <m/>
    <m/>
  </r>
  <r>
    <s v="MEDIMMUNE"/>
    <s v="D7020C00001"/>
    <s v="MedImmune Inc"/>
    <s v="Brazil"/>
    <x v="7"/>
    <n v="40700"/>
    <s v="Revenues - Third Parties"/>
    <m/>
    <s v="PTC Duties"/>
    <n v="2026"/>
    <n v="5"/>
    <s v="USD"/>
    <n v="-3111.9660658800003"/>
    <n v="1"/>
    <n v="-3111.9660658800003"/>
    <x v="4"/>
    <n v="1"/>
    <m/>
    <m/>
    <m/>
    <m/>
    <m/>
    <m/>
    <m/>
    <m/>
    <m/>
  </r>
  <r>
    <s v="ASTRAZENECA"/>
    <s v="D3466C00001"/>
    <s v="Astra Zeneca"/>
    <s v="Brazil"/>
    <x v="7"/>
    <n v="40700"/>
    <s v="Revenues - Third Parties"/>
    <m/>
    <s v="PTC Duties"/>
    <n v="2026"/>
    <n v="5"/>
    <s v="USD"/>
    <n v="-1427.8669977599998"/>
    <n v="1"/>
    <n v="-1427.8669977599998"/>
    <x v="4"/>
    <n v="1"/>
    <m/>
    <m/>
    <m/>
    <m/>
    <m/>
    <m/>
    <m/>
    <m/>
    <m/>
  </r>
  <r>
    <s v="ASTRAZENECA"/>
    <s v="Temperature Monitor-Global Pooling"/>
    <s v="Astra Zeneca"/>
    <s v="Brazil"/>
    <x v="7"/>
    <n v="40700"/>
    <s v="Revenues - Third Parties"/>
    <m/>
    <s v="PTC Duties"/>
    <n v="2026"/>
    <n v="5"/>
    <s v="USD"/>
    <n v="-5680.4585072399996"/>
    <n v="1"/>
    <n v="-5680.4585072399996"/>
    <x v="4"/>
    <n v="1"/>
    <m/>
    <m/>
    <m/>
    <m/>
    <m/>
    <m/>
    <m/>
    <m/>
    <m/>
  </r>
  <r>
    <s v="ASTRAZENECA"/>
    <s v="D8535C00001"/>
    <s v="Astra Zeneca"/>
    <s v="Brazil"/>
    <x v="7"/>
    <n v="40700"/>
    <s v="Revenues - Third Parties"/>
    <m/>
    <s v="PTC Duties"/>
    <n v="2026"/>
    <n v="5"/>
    <s v="USD"/>
    <n v="-19570.10030568"/>
    <n v="1"/>
    <n v="-19570.10030568"/>
    <x v="4"/>
    <n v="1"/>
    <m/>
    <m/>
    <m/>
    <m/>
    <m/>
    <m/>
    <m/>
    <m/>
    <m/>
  </r>
  <r>
    <s v="ASTRAZENECA"/>
    <s v="D926QC00001"/>
    <s v="Astra Zeneca"/>
    <s v="Brazil"/>
    <x v="7"/>
    <n v="40700"/>
    <s v="Revenues - Third Parties"/>
    <m/>
    <s v="PTC Duties"/>
    <n v="2026"/>
    <n v="5"/>
    <s v="USD"/>
    <n v="-456.54091019999998"/>
    <n v="1"/>
    <n v="-456.54091019999998"/>
    <x v="4"/>
    <n v="1"/>
    <m/>
    <m/>
    <m/>
    <m/>
    <m/>
    <m/>
    <m/>
    <m/>
    <m/>
  </r>
  <r>
    <s v="AMGEN"/>
    <n v="20200041"/>
    <s v="Amgen, Inc."/>
    <s v="Brazil"/>
    <x v="7"/>
    <n v="40700"/>
    <s v="Revenues - Third Parties"/>
    <m/>
    <s v="PTC Duties"/>
    <n v="2026"/>
    <n v="5"/>
    <s v="USD"/>
    <n v="-3030.6658463999997"/>
    <n v="1"/>
    <n v="-3030.6658463999997"/>
    <x v="4"/>
    <n v="1"/>
    <m/>
    <m/>
    <m/>
    <m/>
    <m/>
    <m/>
    <m/>
    <m/>
    <m/>
  </r>
  <r>
    <s v="ASTRAZENECA"/>
    <s v="D781PC00001"/>
    <s v="Astra Zeneca"/>
    <s v="Brazil"/>
    <x v="7"/>
    <n v="40700"/>
    <s v="Revenues - Third Parties"/>
    <m/>
    <s v="PTC Duties"/>
    <n v="2026"/>
    <n v="5"/>
    <s v="USD"/>
    <n v="-4990.1925851999995"/>
    <n v="1"/>
    <n v="-4990.1925851999995"/>
    <x v="4"/>
    <n v="1"/>
    <m/>
    <m/>
    <m/>
    <m/>
    <m/>
    <m/>
    <m/>
    <m/>
    <m/>
  </r>
  <r>
    <s v="AMGEN"/>
    <n v="20230167"/>
    <s v="Amgen, Inc."/>
    <s v="Brazil"/>
    <x v="7"/>
    <n v="40700"/>
    <s v="Revenues - Third Parties"/>
    <m/>
    <s v="PTC Duties"/>
    <n v="2026"/>
    <n v="5"/>
    <s v="USD"/>
    <n v="-26900.796562200001"/>
    <n v="1"/>
    <n v="-26900.796562200001"/>
    <x v="4"/>
    <n v="1"/>
    <m/>
    <m/>
    <m/>
    <m/>
    <m/>
    <m/>
    <m/>
    <m/>
    <m/>
  </r>
  <r>
    <s v="ASTRAZENECA"/>
    <s v="D516NC00001"/>
    <s v="Astra Zeneca"/>
    <s v="Brazil"/>
    <x v="7"/>
    <n v="40700"/>
    <s v="Revenues - Third Parties"/>
    <m/>
    <s v="PTC Duties"/>
    <n v="2026"/>
    <n v="5"/>
    <s v="USD"/>
    <n v="-2067.3801482399999"/>
    <n v="1"/>
    <n v="-2067.3801482399999"/>
    <x v="4"/>
    <n v="1"/>
    <m/>
    <m/>
    <m/>
    <m/>
    <m/>
    <m/>
    <m/>
    <m/>
    <m/>
  </r>
  <r>
    <s v="ASTRAZENECA"/>
    <s v="D7029C00001"/>
    <s v="Astra Zeneca"/>
    <s v="Brazil"/>
    <x v="7"/>
    <n v="40700"/>
    <s v="Revenues - Third Parties"/>
    <m/>
    <s v="PTC Duties"/>
    <n v="2026"/>
    <n v="5"/>
    <s v="USD"/>
    <n v="-423.35032752000001"/>
    <n v="1"/>
    <n v="-423.35032752000001"/>
    <x v="4"/>
    <n v="1"/>
    <m/>
    <m/>
    <m/>
    <m/>
    <m/>
    <m/>
    <m/>
    <m/>
    <m/>
  </r>
  <r>
    <s v="AMGEN"/>
    <n v="20240178"/>
    <s v="Amgen, Inc."/>
    <s v="Brazil"/>
    <x v="7"/>
    <n v="40700"/>
    <s v="Revenues - Third Parties"/>
    <m/>
    <s v="PTC Duties"/>
    <n v="2026"/>
    <n v="5"/>
    <s v="USD"/>
    <n v="-2388.9703906799996"/>
    <n v="1"/>
    <n v="-2388.9703906799996"/>
    <x v="4"/>
    <n v="1"/>
    <m/>
    <m/>
    <m/>
    <m/>
    <m/>
    <m/>
    <m/>
    <m/>
    <m/>
  </r>
  <r>
    <s v="AMGEN"/>
    <n v="20220196"/>
    <s v="Amgen, Inc."/>
    <s v="Brazil"/>
    <x v="7"/>
    <n v="40700"/>
    <s v="Revenues - Third Parties"/>
    <m/>
    <s v="PTC Duties"/>
    <n v="2026"/>
    <n v="5"/>
    <s v="USD"/>
    <n v="-85734.750585600006"/>
    <n v="1"/>
    <n v="-85734.750585600006"/>
    <x v="4"/>
    <n v="1"/>
    <m/>
    <m/>
    <m/>
    <m/>
    <m/>
    <m/>
    <m/>
    <m/>
    <m/>
  </r>
  <r>
    <s v="AMGEN"/>
    <n v="20240236"/>
    <s v="Amgen, Inc."/>
    <s v="Brazil"/>
    <x v="7"/>
    <n v="40700"/>
    <s v="Revenues - Third Parties"/>
    <m/>
    <s v="PTC Duties"/>
    <n v="2026"/>
    <n v="5"/>
    <s v="USD"/>
    <n v="-152011.71056879999"/>
    <n v="1"/>
    <n v="-152011.71056879999"/>
    <x v="4"/>
    <n v="1"/>
    <m/>
    <m/>
    <m/>
    <m/>
    <m/>
    <m/>
    <m/>
    <m/>
    <m/>
  </r>
  <r>
    <s v="AMGEN"/>
    <n v="20240202"/>
    <s v="Amgen, Inc."/>
    <s v="Brazil"/>
    <x v="7"/>
    <n v="40700"/>
    <s v="Revenues - Third Parties"/>
    <m/>
    <s v="PTC Duties"/>
    <n v="2026"/>
    <n v="5"/>
    <s v="USD"/>
    <n v="-181940.11002935999"/>
    <n v="1"/>
    <n v="-181940.11002935999"/>
    <x v="4"/>
    <n v="1"/>
    <m/>
    <m/>
    <m/>
    <m/>
    <m/>
    <m/>
    <m/>
    <m/>
    <m/>
  </r>
  <r>
    <s v="AMGEN"/>
    <n v="20240113"/>
    <s v="Amgen, Inc."/>
    <s v="Brazil"/>
    <x v="7"/>
    <n v="40700"/>
    <s v="Revenues - Third Parties"/>
    <m/>
    <s v="PTC Duties"/>
    <n v="2026"/>
    <n v="5"/>
    <s v="USD"/>
    <n v="-6164.6672840399997"/>
    <n v="1"/>
    <n v="-6164.6672840399997"/>
    <x v="4"/>
    <n v="1"/>
    <m/>
    <m/>
    <m/>
    <m/>
    <m/>
    <m/>
    <m/>
    <m/>
    <m/>
  </r>
  <r>
    <s v="OTH CUST"/>
    <s v="GRN163LMYF3001"/>
    <s v="Geron Corporation"/>
    <s v="Brazil"/>
    <x v="7"/>
    <n v="40700"/>
    <s v="Revenues - Third Parties"/>
    <m/>
    <s v="PTC Duties"/>
    <n v="2026"/>
    <n v="5"/>
    <s v="USD"/>
    <n v="-16418.11445316"/>
    <n v="1"/>
    <n v="-16418.11445316"/>
    <x v="4"/>
    <n v="1"/>
    <m/>
    <m/>
    <m/>
    <m/>
    <m/>
    <m/>
    <m/>
    <m/>
    <m/>
  </r>
  <r>
    <s v="OTH CUST"/>
    <s v="KRT-232-101"/>
    <s v="Kartos Therapeutics Inc"/>
    <s v="Brazil"/>
    <x v="7"/>
    <n v="40700"/>
    <s v="Revenues - Third Parties"/>
    <m/>
    <s v="PTC Duties"/>
    <n v="2026"/>
    <n v="5"/>
    <s v="USD"/>
    <n v="-290.75085539999998"/>
    <n v="1"/>
    <n v="-290.75085539999998"/>
    <x v="4"/>
    <n v="1"/>
    <m/>
    <m/>
    <m/>
    <m/>
    <m/>
    <m/>
    <m/>
    <m/>
    <m/>
  </r>
  <r>
    <s v="OTH CUST"/>
    <s v="LP352-301"/>
    <s v="Longboard Pharmaceuticals"/>
    <s v="Brazil"/>
    <x v="7"/>
    <n v="40700"/>
    <s v="Revenues - Third Parties"/>
    <m/>
    <s v="PTC Duties"/>
    <n v="2026"/>
    <n v="5"/>
    <s v="USD"/>
    <n v="-5309.5595061600006"/>
    <n v="1"/>
    <n v="-5309.5595061600006"/>
    <x v="4"/>
    <n v="1"/>
    <m/>
    <m/>
    <m/>
    <m/>
    <m/>
    <m/>
    <m/>
    <m/>
    <m/>
  </r>
  <r>
    <s v="OTH CUST"/>
    <s v="LP352-302"/>
    <s v="Longboard Pharmaceuticals"/>
    <s v="Brazil"/>
    <x v="7"/>
    <n v="40700"/>
    <s v="Revenues - Third Parties"/>
    <m/>
    <s v="PTC Duties"/>
    <n v="2026"/>
    <n v="5"/>
    <s v="USD"/>
    <n v="-4868.3297170799997"/>
    <n v="1"/>
    <n v="-4868.3297170799997"/>
    <x v="4"/>
    <n v="1"/>
    <m/>
    <m/>
    <m/>
    <m/>
    <m/>
    <m/>
    <m/>
    <m/>
    <m/>
  </r>
  <r>
    <s v="MEDIMMUNE"/>
    <s v="D9640C00003"/>
    <s v="MedImmune Inc"/>
    <s v="Brazil"/>
    <x v="7"/>
    <n v="40700"/>
    <s v="Revenues - Third Parties"/>
    <m/>
    <s v="PTC Duties"/>
    <n v="2026"/>
    <n v="5"/>
    <s v="USD"/>
    <n v="-3486.8291659199999"/>
    <n v="1"/>
    <n v="-3486.8291659199999"/>
    <x v="4"/>
    <n v="1"/>
    <m/>
    <m/>
    <m/>
    <m/>
    <m/>
    <m/>
    <m/>
    <m/>
    <m/>
  </r>
  <r>
    <s v="MERCK"/>
    <s v="V940-011 (Local)"/>
    <s v="Merck Sharp and Dohme LLC"/>
    <s v="Brazil"/>
    <x v="7"/>
    <n v="40700"/>
    <s v="Revenues - Third Parties"/>
    <m/>
    <s v="PTC Duties"/>
    <n v="2026"/>
    <n v="5"/>
    <s v="USD"/>
    <n v="-377.51829839999994"/>
    <n v="1"/>
    <n v="-377.51829839999994"/>
    <x v="4"/>
    <n v="1"/>
    <m/>
    <m/>
    <m/>
    <m/>
    <m/>
    <m/>
    <m/>
    <m/>
    <m/>
  </r>
  <r>
    <s v="MERCK"/>
    <s v="MK-7962-038 (Local)"/>
    <s v="Merck Sharp and Dohme LLC"/>
    <s v="Brazil"/>
    <x v="7"/>
    <n v="40700"/>
    <s v="Revenues - Third Parties"/>
    <m/>
    <s v="PTC Duties"/>
    <n v="2026"/>
    <n v="5"/>
    <s v="USD"/>
    <n v="-950.88069827999993"/>
    <n v="1"/>
    <n v="-950.88069827999993"/>
    <x v="4"/>
    <n v="1"/>
    <m/>
    <m/>
    <m/>
    <m/>
    <m/>
    <m/>
    <m/>
    <m/>
    <m/>
  </r>
  <r>
    <s v="MERCK"/>
    <s v="MK-8748-003 (Local)"/>
    <s v="Merck Sharp and Dohme LLC"/>
    <s v="Brazil"/>
    <x v="7"/>
    <n v="40700"/>
    <s v="Revenues - Third Parties"/>
    <m/>
    <s v="PTC Duties"/>
    <n v="2026"/>
    <n v="5"/>
    <s v="USD"/>
    <n v="-1539.8690792399998"/>
    <n v="1"/>
    <n v="-1539.8690792399998"/>
    <x v="4"/>
    <n v="1"/>
    <m/>
    <m/>
    <m/>
    <m/>
    <m/>
    <m/>
    <m/>
    <m/>
    <m/>
  </r>
  <r>
    <s v="OTH CUST"/>
    <s v="BGB-43395-101"/>
    <s v="BeOne"/>
    <s v="Brazil"/>
    <x v="2"/>
    <n v="40700"/>
    <s v="Revenues - Third Parties"/>
    <m/>
    <s v="Freight - Returns"/>
    <n v="2026"/>
    <n v="5"/>
    <s v="USD"/>
    <n v="-1129.4581690799998"/>
    <n v="1"/>
    <n v="-1129.4581690799998"/>
    <x v="4"/>
    <n v="1"/>
    <m/>
    <m/>
    <m/>
    <m/>
    <m/>
    <m/>
    <m/>
    <m/>
    <m/>
  </r>
  <r>
    <s v="ELI LILLY"/>
    <s v="I8F-MC-GPIJ (CAM)"/>
    <s v="Eli Lilly &amp; Co."/>
    <s v="Brazil"/>
    <x v="2"/>
    <n v="40700"/>
    <s v="Revenues - Third Parties"/>
    <m/>
    <s v="Freight - Shipments"/>
    <n v="2026"/>
    <n v="5"/>
    <s v="USD"/>
    <n v="-287.11126727999999"/>
    <n v="1"/>
    <n v="-287.11126727999999"/>
    <x v="4"/>
    <n v="1"/>
    <m/>
    <m/>
    <m/>
    <m/>
    <m/>
    <m/>
    <m/>
    <m/>
    <m/>
  </r>
  <r>
    <s v="ELI LILLY"/>
    <s v="J2A-MC-GZGP (CAM)"/>
    <s v="Eli Lilly &amp; Co."/>
    <s v="Brazil"/>
    <x v="2"/>
    <n v="40700"/>
    <s v="Revenues - Third Parties"/>
    <m/>
    <s v="Freight - Shipments"/>
    <n v="2026"/>
    <n v="5"/>
    <s v="USD"/>
    <n v="-1.9518904799999999"/>
    <n v="1"/>
    <n v="-1.9518904799999999"/>
    <x v="4"/>
    <n v="1"/>
    <m/>
    <m/>
    <m/>
    <m/>
    <m/>
    <m/>
    <m/>
    <m/>
    <m/>
  </r>
  <r>
    <s v="ELI LILLY"/>
    <s v="J3L-MC-EZEF (CAM)"/>
    <s v="Eli Lilly &amp; Co."/>
    <s v="Brazil"/>
    <x v="2"/>
    <n v="40700"/>
    <s v="Revenues - Third Parties"/>
    <m/>
    <s v="Freight - Shipments"/>
    <n v="2026"/>
    <n v="5"/>
    <s v="USD"/>
    <n v="-40.584363120000006"/>
    <n v="1"/>
    <n v="-40.584363120000006"/>
    <x v="4"/>
    <n v="1"/>
    <m/>
    <m/>
    <m/>
    <m/>
    <m/>
    <m/>
    <m/>
    <m/>
    <m/>
  </r>
  <r>
    <s v="ELI LILLY"/>
    <s v="J1I-MC-GZBO (CAM)"/>
    <s v="Eli Lilly &amp; Co."/>
    <s v="Brazil"/>
    <x v="2"/>
    <n v="40700"/>
    <s v="Revenues - Third Parties"/>
    <m/>
    <s v="Freight - Shipments"/>
    <n v="2026"/>
    <n v="5"/>
    <s v="USD"/>
    <n v="-32.936040720000001"/>
    <n v="1"/>
    <n v="-32.936040720000001"/>
    <x v="4"/>
    <n v="1"/>
    <m/>
    <m/>
    <m/>
    <m/>
    <m/>
    <m/>
    <m/>
    <m/>
    <m/>
  </r>
  <r>
    <s v="ELI LILLY"/>
    <s v="GG917 Psych Bundle (CAM)"/>
    <s v="Eli Lilly &amp; Co."/>
    <s v="Brazil"/>
    <x v="2"/>
    <n v="40700"/>
    <s v="Revenues - Third Parties"/>
    <m/>
    <s v="Freight - Shipments"/>
    <n v="2026"/>
    <n v="5"/>
    <s v="USD"/>
    <n v="-181.80448380000004"/>
    <n v="1"/>
    <n v="-181.80448380000004"/>
    <x v="4"/>
    <n v="1"/>
    <m/>
    <m/>
    <m/>
    <m/>
    <m/>
    <m/>
    <m/>
    <m/>
    <m/>
  </r>
  <r>
    <s v="ELI LILLY"/>
    <s v="J2O-MC-EKBG (CAM)"/>
    <s v="Eli Lilly &amp; Co."/>
    <s v="Brazil"/>
    <x v="2"/>
    <n v="40700"/>
    <s v="Revenues - Third Parties"/>
    <m/>
    <s v="Freight - Shipments"/>
    <n v="2026"/>
    <n v="5"/>
    <s v="USD"/>
    <n v="-247.14697320000005"/>
    <n v="1"/>
    <n v="-247.14697320000005"/>
    <x v="4"/>
    <n v="1"/>
    <m/>
    <m/>
    <m/>
    <m/>
    <m/>
    <m/>
    <m/>
    <m/>
    <m/>
  </r>
  <r>
    <s v="ELI LILLY"/>
    <s v="J2S-MC-GZMR (CAM)"/>
    <s v="Eli Lilly &amp; Co."/>
    <s v="Brazil"/>
    <x v="2"/>
    <n v="40700"/>
    <s v="Revenues - Third Parties"/>
    <m/>
    <s v="Freight - Shipments"/>
    <n v="2026"/>
    <n v="5"/>
    <s v="USD"/>
    <n v="-96.868295279999998"/>
    <n v="1"/>
    <n v="-96.868295279999998"/>
    <x v="4"/>
    <n v="1"/>
    <m/>
    <m/>
    <m/>
    <m/>
    <m/>
    <m/>
    <m/>
    <m/>
    <m/>
  </r>
  <r>
    <s v="ELI LILLY"/>
    <s v="N1T-MC-MALO (CAM)"/>
    <s v="Eli Lilly &amp; Co."/>
    <s v="Brazil"/>
    <x v="2"/>
    <n v="40700"/>
    <s v="Revenues - Third Parties"/>
    <m/>
    <s v="Freight - Shipments"/>
    <n v="2026"/>
    <n v="5"/>
    <s v="USD"/>
    <n v="-258.46504271999999"/>
    <n v="1"/>
    <n v="-258.46504271999999"/>
    <x v="4"/>
    <n v="1"/>
    <m/>
    <m/>
    <m/>
    <m/>
    <m/>
    <m/>
    <m/>
    <m/>
    <m/>
  </r>
  <r>
    <s v="ELI LILLY"/>
    <s v="I4V-MC-JAJK (CAM)"/>
    <s v="Eli Lilly &amp; Co."/>
    <s v="Brazil"/>
    <x v="2"/>
    <n v="40700"/>
    <s v="Revenues - Third Parties"/>
    <m/>
    <s v="Freight - Shipments"/>
    <n v="2026"/>
    <n v="5"/>
    <s v="USD"/>
    <n v="-512.99735184000008"/>
    <n v="1"/>
    <n v="-512.99735184000008"/>
    <x v="4"/>
    <n v="1"/>
    <m/>
    <m/>
    <m/>
    <m/>
    <m/>
    <m/>
    <m/>
    <m/>
    <m/>
  </r>
  <r>
    <s v="ELI LILLY"/>
    <s v="J2A-MC-GZPW (ATTAIN-Outcomes) (CAM)"/>
    <s v="Eli Lilly &amp; Co."/>
    <s v="Brazil"/>
    <x v="2"/>
    <n v="40700"/>
    <s v="Revenues - Third Parties"/>
    <m/>
    <s v="Freight - Shipments"/>
    <n v="2026"/>
    <n v="5"/>
    <s v="USD"/>
    <n v="-78.408574559999991"/>
    <n v="1"/>
    <n v="-78.408574559999991"/>
    <x v="4"/>
    <n v="1"/>
    <m/>
    <m/>
    <m/>
    <m/>
    <m/>
    <m/>
    <m/>
    <m/>
    <m/>
  </r>
  <r>
    <s v="ELI LILLY"/>
    <s v="J3R-MC-YDAL (CAM)"/>
    <s v="Eli Lilly &amp; Co."/>
    <s v="Brazil"/>
    <x v="2"/>
    <n v="40700"/>
    <s v="Revenues - Third Parties"/>
    <m/>
    <s v="Freight - Shipments"/>
    <n v="2026"/>
    <n v="5"/>
    <s v="USD"/>
    <n v="-129.99132179999998"/>
    <n v="1"/>
    <n v="-129.99132179999998"/>
    <x v="4"/>
    <n v="1"/>
    <m/>
    <m/>
    <m/>
    <m/>
    <m/>
    <m/>
    <m/>
    <m/>
    <m/>
  </r>
  <r>
    <s v="MERCK"/>
    <s v="MK-3475-587"/>
    <s v="Merck Sharp and Dohme LLC"/>
    <s v="Brazil"/>
    <x v="2"/>
    <n v="40700"/>
    <s v="Revenues - Third Parties"/>
    <m/>
    <s v="Freight - Shipments"/>
    <n v="2026"/>
    <n v="5"/>
    <s v="USD"/>
    <n v="-869.20288812000001"/>
    <n v="1"/>
    <n v="-869.20288812000001"/>
    <x v="4"/>
    <n v="1"/>
    <m/>
    <m/>
    <m/>
    <m/>
    <m/>
    <m/>
    <m/>
    <m/>
    <m/>
  </r>
  <r>
    <s v="J &amp; J"/>
    <s v="64091742PCR3001"/>
    <s v="Janssen"/>
    <s v="Brazil"/>
    <x v="2"/>
    <n v="40700"/>
    <s v="Revenues - Third Parties"/>
    <m/>
    <s v="PassThrough - Freight"/>
    <n v="2026"/>
    <n v="5"/>
    <s v="USD"/>
    <n v="-2973.6906699599999"/>
    <n v="1"/>
    <n v="-2973.6906699599999"/>
    <x v="4"/>
    <n v="1"/>
    <m/>
    <m/>
    <m/>
    <m/>
    <m/>
    <m/>
    <m/>
    <m/>
    <m/>
  </r>
  <r>
    <s v="J &amp; J"/>
    <s v="AC-065A310"/>
    <s v="Janssen"/>
    <s v="Brazil"/>
    <x v="2"/>
    <n v="40700"/>
    <s v="Revenues - Third Parties"/>
    <m/>
    <s v="Freight - Shipments"/>
    <n v="2026"/>
    <n v="5"/>
    <s v="USD"/>
    <n v="-177.425397"/>
    <n v="1"/>
    <n v="-177.425397"/>
    <x v="4"/>
    <n v="1"/>
    <m/>
    <m/>
    <m/>
    <m/>
    <m/>
    <m/>
    <m/>
    <m/>
    <m/>
  </r>
  <r>
    <s v="J &amp; J"/>
    <s v="AC-055-315"/>
    <s v="Janssen"/>
    <s v="Brazil"/>
    <x v="2"/>
    <n v="40700"/>
    <s v="Revenues - Third Parties"/>
    <m/>
    <s v="Freight - Shipments"/>
    <n v="2026"/>
    <n v="5"/>
    <s v="USD"/>
    <n v="-1442.1370301999998"/>
    <n v="1"/>
    <n v="-1442.1370301999998"/>
    <x v="4"/>
    <n v="1"/>
    <m/>
    <m/>
    <m/>
    <m/>
    <m/>
    <m/>
    <m/>
    <m/>
    <m/>
  </r>
  <r>
    <s v="ELI LILLY"/>
    <s v="J2G-MC-JZJB"/>
    <s v="Eli Lilly &amp; Co."/>
    <s v="Brazil"/>
    <x v="2"/>
    <n v="40700"/>
    <s v="Revenues - Third Parties"/>
    <m/>
    <s v="Freight - Shipments"/>
    <n v="2026"/>
    <n v="5"/>
    <s v="USD"/>
    <n v="-16794.345565440002"/>
    <n v="1"/>
    <n v="-16794.345565440002"/>
    <x v="4"/>
    <n v="1"/>
    <m/>
    <m/>
    <m/>
    <m/>
    <m/>
    <m/>
    <m/>
    <m/>
    <m/>
  </r>
  <r>
    <s v="ELI LILLY"/>
    <s v="I8F-MC-GPGN"/>
    <s v="Eli Lilly &amp; Co."/>
    <s v="Brazil"/>
    <x v="2"/>
    <n v="40700"/>
    <s v="Revenues - Third Parties"/>
    <m/>
    <s v="Freight - Returns"/>
    <n v="2026"/>
    <n v="5"/>
    <s v="USD"/>
    <n v="-32.938453440000004"/>
    <n v="1"/>
    <n v="-32.938453440000004"/>
    <x v="4"/>
    <n v="1"/>
    <m/>
    <m/>
    <m/>
    <m/>
    <m/>
    <m/>
    <m/>
    <m/>
    <m/>
  </r>
  <r>
    <s v="J &amp; J"/>
    <s v="67652000PCR3002"/>
    <s v="Janssen"/>
    <s v="Brazil"/>
    <x v="2"/>
    <n v="40700"/>
    <s v="Revenues - Third Parties"/>
    <m/>
    <s v="Freight - Shipments"/>
    <n v="2026"/>
    <n v="5"/>
    <s v="USD"/>
    <n v="-1763.42930172"/>
    <n v="1"/>
    <n v="-1763.42930172"/>
    <x v="4"/>
    <n v="1"/>
    <m/>
    <m/>
    <m/>
    <m/>
    <m/>
    <m/>
    <m/>
    <m/>
    <m/>
  </r>
  <r>
    <s v="J &amp; J"/>
    <s v="73841937NSC3003"/>
    <s v="Janssen"/>
    <s v="Brazil"/>
    <x v="2"/>
    <n v="40700"/>
    <s v="Revenues - Third Parties"/>
    <m/>
    <s v="Freight - Shipments"/>
    <n v="2026"/>
    <n v="5"/>
    <s v="USD"/>
    <n v="-1132.2557179199998"/>
    <n v="1"/>
    <n v="-1132.2557179199998"/>
    <x v="4"/>
    <n v="1"/>
    <m/>
    <m/>
    <m/>
    <m/>
    <m/>
    <m/>
    <m/>
    <m/>
    <m/>
  </r>
  <r>
    <s v="OTH CUST"/>
    <s v="VIB0551.P3.S1"/>
    <s v="Viela Bio"/>
    <s v="Brazil"/>
    <x v="2"/>
    <n v="40700"/>
    <s v="Revenues - Third Parties"/>
    <m/>
    <s v="Freight - Shipments"/>
    <n v="2026"/>
    <n v="5"/>
    <s v="USD"/>
    <n v="-19.503222119999997"/>
    <n v="1"/>
    <n v="-19.503222119999997"/>
    <x v="4"/>
    <n v="1"/>
    <m/>
    <m/>
    <m/>
    <m/>
    <m/>
    <m/>
    <m/>
    <m/>
    <m/>
  </r>
  <r>
    <s v="MERCK"/>
    <s v="MK-6482-012"/>
    <s v="Merck Sharp and Dohme LLC"/>
    <s v="Brazil"/>
    <x v="2"/>
    <n v="40700"/>
    <s v="Revenues - Third Parties"/>
    <m/>
    <s v="Freight - Shipments"/>
    <n v="2026"/>
    <n v="5"/>
    <s v="USD"/>
    <n v="-1446.9902164800001"/>
    <n v="1"/>
    <n v="-1446.9902164800001"/>
    <x v="4"/>
    <n v="1"/>
    <m/>
    <m/>
    <m/>
    <m/>
    <m/>
    <m/>
    <m/>
    <m/>
    <m/>
  </r>
  <r>
    <s v="ELI LILLY"/>
    <s v="I6T-MC-AMAX"/>
    <s v="Eli Lilly &amp; Co."/>
    <s v="Brazil"/>
    <x v="2"/>
    <n v="40700"/>
    <s v="Revenues - Third Parties"/>
    <m/>
    <s v="Freight - Returns"/>
    <n v="2026"/>
    <n v="5"/>
    <s v="USD"/>
    <n v="-124.55667"/>
    <n v="1"/>
    <n v="-124.55667"/>
    <x v="4"/>
    <n v="1"/>
    <m/>
    <m/>
    <m/>
    <m/>
    <m/>
    <m/>
    <m/>
    <m/>
    <m/>
  </r>
  <r>
    <s v="MERCK"/>
    <s v="MK-1026-003"/>
    <s v="Merck Sharp and Dohme LLC"/>
    <s v="Brazil"/>
    <x v="2"/>
    <n v="40700"/>
    <s v="Revenues - Third Parties"/>
    <m/>
    <s v="Freight - Shipments"/>
    <n v="2026"/>
    <n v="5"/>
    <s v="USD"/>
    <n v="-112.27351247999999"/>
    <n v="1"/>
    <n v="-112.27351247999999"/>
    <x v="4"/>
    <n v="1"/>
    <m/>
    <m/>
    <m/>
    <m/>
    <m/>
    <m/>
    <m/>
    <m/>
    <m/>
  </r>
  <r>
    <s v="ELI LILLY"/>
    <s v="J2G-MC-JZJX"/>
    <s v="Eli Lilly &amp; Co."/>
    <s v="Brazil"/>
    <x v="2"/>
    <n v="40700"/>
    <s v="Revenues - Third Parties"/>
    <m/>
    <s v="Freight - Shipments"/>
    <n v="2026"/>
    <n v="5"/>
    <s v="USD"/>
    <n v="-1372.2067537199998"/>
    <n v="1"/>
    <n v="-1372.2067537199998"/>
    <x v="4"/>
    <n v="1"/>
    <m/>
    <m/>
    <m/>
    <m/>
    <m/>
    <m/>
    <m/>
    <m/>
    <m/>
  </r>
  <r>
    <s v="ASTRAZENECA"/>
    <s v="D134BC00001"/>
    <s v="Astra Zeneca"/>
    <s v="Brazil"/>
    <x v="2"/>
    <n v="40700"/>
    <s v="Revenues - Third Parties"/>
    <m/>
    <s v="Freight - Shipments"/>
    <n v="2026"/>
    <n v="5"/>
    <s v="USD"/>
    <n v="-6961.3763806799998"/>
    <n v="1"/>
    <n v="-6961.3763806799998"/>
    <x v="4"/>
    <n v="1"/>
    <m/>
    <m/>
    <m/>
    <m/>
    <m/>
    <m/>
    <m/>
    <m/>
    <m/>
  </r>
  <r>
    <s v="J &amp; J"/>
    <s v="61186372NSC3002"/>
    <s v="Janssen"/>
    <s v="Brazil"/>
    <x v="2"/>
    <n v="40700"/>
    <s v="Revenues - Third Parties"/>
    <m/>
    <s v="Freight - Shipments"/>
    <n v="2026"/>
    <n v="5"/>
    <s v="USD"/>
    <n v="-385.80357887999998"/>
    <n v="1"/>
    <n v="-385.80357887999998"/>
    <x v="4"/>
    <n v="1"/>
    <m/>
    <m/>
    <m/>
    <m/>
    <m/>
    <m/>
    <m/>
    <m/>
    <m/>
  </r>
  <r>
    <s v="J &amp; J"/>
    <s v="64007957MMY3001"/>
    <s v="Janssen"/>
    <s v="Brazil"/>
    <x v="2"/>
    <n v="40700"/>
    <s v="Revenues - Third Parties"/>
    <m/>
    <s v="Freight - Shipments"/>
    <n v="2026"/>
    <n v="5"/>
    <s v="USD"/>
    <n v="-5753.4529381199991"/>
    <n v="1"/>
    <n v="-5753.4529381199991"/>
    <x v="4"/>
    <n v="1"/>
    <m/>
    <m/>
    <m/>
    <m/>
    <m/>
    <m/>
    <m/>
    <m/>
    <m/>
  </r>
  <r>
    <s v="J &amp; J"/>
    <s v="68284528MMY3004"/>
    <s v="Janssen"/>
    <s v="Brazil"/>
    <x v="2"/>
    <n v="40700"/>
    <s v="Revenues - Third Parties"/>
    <m/>
    <s v="Freight - Shipments"/>
    <n v="2026"/>
    <n v="5"/>
    <s v="USD"/>
    <n v="-1228.36038732"/>
    <n v="1"/>
    <n v="-1228.36038732"/>
    <x v="4"/>
    <n v="1"/>
    <m/>
    <m/>
    <m/>
    <m/>
    <m/>
    <m/>
    <m/>
    <m/>
    <m/>
  </r>
  <r>
    <s v="J &amp; J"/>
    <s v="CNTO1959CRD3004"/>
    <s v="Janssen"/>
    <s v="Brazil"/>
    <x v="2"/>
    <n v="40700"/>
    <s v="Revenues - Third Parties"/>
    <m/>
    <s v="Freight - Shipments"/>
    <n v="2026"/>
    <n v="5"/>
    <s v="USD"/>
    <n v="-276.46272756000002"/>
    <n v="1"/>
    <n v="-276.46272756000002"/>
    <x v="4"/>
    <n v="1"/>
    <m/>
    <m/>
    <m/>
    <m/>
    <m/>
    <m/>
    <m/>
    <m/>
    <m/>
  </r>
  <r>
    <s v="MERCK"/>
    <s v="MK-2140-003"/>
    <s v="Merck Sharp and Dohme LLC"/>
    <s v="Brazil"/>
    <x v="2"/>
    <n v="40700"/>
    <s v="Revenues - Third Parties"/>
    <m/>
    <s v="Freight - Shipments"/>
    <n v="2026"/>
    <n v="5"/>
    <s v="USD"/>
    <n v="-548.71646507999992"/>
    <n v="1"/>
    <n v="-548.71646507999992"/>
    <x v="4"/>
    <n v="1"/>
    <m/>
    <m/>
    <m/>
    <m/>
    <m/>
    <m/>
    <m/>
    <m/>
    <m/>
  </r>
  <r>
    <s v="ASTRAZENECA"/>
    <s v="D5244C00001"/>
    <s v="Astra Zeneca"/>
    <s v="Brazil"/>
    <x v="2"/>
    <n v="40700"/>
    <s v="Revenues - Third Parties"/>
    <m/>
    <s v="Freight - Shipments"/>
    <n v="2026"/>
    <n v="5"/>
    <s v="USD"/>
    <n v="-272.31888096"/>
    <n v="1"/>
    <n v="-272.31888096"/>
    <x v="4"/>
    <n v="1"/>
    <m/>
    <m/>
    <m/>
    <m/>
    <m/>
    <m/>
    <m/>
    <m/>
    <m/>
  </r>
  <r>
    <s v="ELI LILLY"/>
    <s v="I3Y-MC-JPEG"/>
    <s v="Eli Lilly &amp; Co."/>
    <s v="Brazil"/>
    <x v="2"/>
    <n v="40700"/>
    <s v="Revenues - Third Parties"/>
    <m/>
    <s v="Freight - Shipments"/>
    <n v="2026"/>
    <n v="5"/>
    <s v="USD"/>
    <n v="-9.9657399600000005"/>
    <n v="1"/>
    <n v="-9.9657399600000005"/>
    <x v="4"/>
    <n v="1"/>
    <m/>
    <m/>
    <m/>
    <m/>
    <m/>
    <m/>
    <m/>
    <m/>
    <m/>
  </r>
  <r>
    <s v="MERCK"/>
    <s v="MK-1026-008"/>
    <s v="Merck Sharp and Dohme LLC"/>
    <s v="Brazil"/>
    <x v="2"/>
    <n v="40700"/>
    <s v="Revenues - Third Parties"/>
    <m/>
    <s v="Freight - Shipments"/>
    <n v="2026"/>
    <n v="5"/>
    <s v="USD"/>
    <n v="-29.088958680000001"/>
    <n v="1"/>
    <n v="-29.088958680000001"/>
    <x v="4"/>
    <n v="1"/>
    <m/>
    <m/>
    <m/>
    <m/>
    <m/>
    <m/>
    <m/>
    <m/>
    <m/>
  </r>
  <r>
    <s v="ELI LILLY"/>
    <s v="I8F-MC-GPIJ"/>
    <s v="Eli Lilly &amp; Co."/>
    <s v="Brazil"/>
    <x v="2"/>
    <n v="40700"/>
    <s v="Revenues - Third Parties"/>
    <m/>
    <s v="Freight - Returns"/>
    <n v="2026"/>
    <n v="5"/>
    <s v="USD"/>
    <n v="-5465.9676992399991"/>
    <n v="1"/>
    <n v="-5465.9676992399991"/>
    <x v="4"/>
    <n v="1"/>
    <m/>
    <m/>
    <m/>
    <m/>
    <m/>
    <m/>
    <m/>
    <m/>
    <m/>
  </r>
  <r>
    <s v="PFIZER"/>
    <s v="C4891001"/>
    <s v="Pfizer"/>
    <s v="Brazil"/>
    <x v="2"/>
    <n v="40700"/>
    <s v="Revenues - Third Parties"/>
    <m/>
    <s v="Freight - Shipments"/>
    <n v="2026"/>
    <n v="5"/>
    <s v="USD"/>
    <n v="-1191.7690757999999"/>
    <n v="1"/>
    <n v="-1191.7690757999999"/>
    <x v="4"/>
    <n v="1"/>
    <m/>
    <m/>
    <m/>
    <m/>
    <m/>
    <m/>
    <m/>
    <m/>
    <m/>
  </r>
  <r>
    <s v="J &amp; J"/>
    <s v="78934804UCO2001"/>
    <s v="Janssen"/>
    <s v="Brazil"/>
    <x v="2"/>
    <n v="40700"/>
    <s v="Revenues - Third Parties"/>
    <m/>
    <s v="Freight - Shipments"/>
    <n v="2026"/>
    <n v="5"/>
    <s v="USD"/>
    <n v="-97.458205320000005"/>
    <n v="1"/>
    <n v="-97.458205320000005"/>
    <x v="4"/>
    <n v="1"/>
    <m/>
    <m/>
    <m/>
    <m/>
    <m/>
    <m/>
    <m/>
    <m/>
    <m/>
  </r>
  <r>
    <s v="J &amp; J"/>
    <s v="78934804CRD2001"/>
    <s v="Janssen"/>
    <s v="Brazil"/>
    <x v="2"/>
    <n v="40700"/>
    <s v="Revenues - Third Parties"/>
    <m/>
    <s v="Freight - Shipments"/>
    <n v="2026"/>
    <n v="5"/>
    <s v="USD"/>
    <n v="-368.90126891999995"/>
    <n v="1"/>
    <n v="-368.90126891999995"/>
    <x v="4"/>
    <n v="1"/>
    <m/>
    <m/>
    <m/>
    <m/>
    <m/>
    <m/>
    <m/>
    <m/>
    <m/>
  </r>
  <r>
    <s v="ELI LILLY"/>
    <s v="J2N-OX-JZNU"/>
    <s v="Eli Lilly &amp; Co."/>
    <s v="Brazil"/>
    <x v="2"/>
    <n v="40700"/>
    <s v="Revenues - Third Parties"/>
    <m/>
    <s v="Freight - Returns"/>
    <n v="2026"/>
    <n v="5"/>
    <s v="USD"/>
    <n v="-7245.9820382399994"/>
    <n v="1"/>
    <n v="-7245.9820382399994"/>
    <x v="4"/>
    <n v="1"/>
    <m/>
    <m/>
    <m/>
    <m/>
    <m/>
    <m/>
    <m/>
    <m/>
    <m/>
  </r>
  <r>
    <s v="J &amp; J"/>
    <s v="64407564MMY3002"/>
    <s v="Janssen"/>
    <s v="Brazil"/>
    <x v="2"/>
    <n v="40700"/>
    <s v="Revenues - Third Parties"/>
    <m/>
    <s v="Freight - Shipments"/>
    <n v="2026"/>
    <n v="5"/>
    <s v="USD"/>
    <n v="-12698.06332752"/>
    <n v="1"/>
    <n v="-12698.06332752"/>
    <x v="4"/>
    <n v="1"/>
    <m/>
    <m/>
    <m/>
    <m/>
    <m/>
    <m/>
    <m/>
    <m/>
    <m/>
  </r>
  <r>
    <s v="J &amp; J"/>
    <s v="80202135EBF3001"/>
    <s v="Janssen"/>
    <s v="Brazil"/>
    <x v="2"/>
    <n v="40700"/>
    <s v="Revenues - Third Parties"/>
    <m/>
    <s v="Freight - Shipments"/>
    <n v="2026"/>
    <n v="5"/>
    <s v="USD"/>
    <n v="-635.90975315999992"/>
    <n v="1"/>
    <n v="-635.90975315999992"/>
    <x v="4"/>
    <n v="1"/>
    <m/>
    <m/>
    <m/>
    <m/>
    <m/>
    <m/>
    <m/>
    <m/>
    <m/>
  </r>
  <r>
    <s v="OTH CUST"/>
    <s v="XL092-304"/>
    <s v="Exelixis, Inc."/>
    <s v="Brazil"/>
    <x v="2"/>
    <n v="40700"/>
    <s v="Revenues - Third Parties"/>
    <m/>
    <s v="Freight - Shipments"/>
    <n v="2026"/>
    <n v="5"/>
    <s v="USD"/>
    <n v="-1996.7936119199999"/>
    <n v="1"/>
    <n v="-1996.7936119199999"/>
    <x v="4"/>
    <n v="1"/>
    <m/>
    <m/>
    <m/>
    <m/>
    <m/>
    <m/>
    <m/>
    <m/>
    <m/>
  </r>
  <r>
    <s v="IQVIA"/>
    <n v="996"/>
    <s v="IQVIA"/>
    <s v="Brazil"/>
    <x v="2"/>
    <n v="40700"/>
    <s v="Revenues - Third Parties"/>
    <m/>
    <s v="Freight - Shipments"/>
    <n v="2026"/>
    <n v="5"/>
    <s v="USD"/>
    <n v="-2099.67923088"/>
    <n v="1"/>
    <n v="-2099.67923088"/>
    <x v="4"/>
    <n v="1"/>
    <m/>
    <m/>
    <m/>
    <m/>
    <m/>
    <m/>
    <m/>
    <m/>
    <m/>
  </r>
  <r>
    <s v="J &amp; J"/>
    <s v="64007957MMY3005"/>
    <s v="Janssen"/>
    <s v="Brazil"/>
    <x v="2"/>
    <n v="40700"/>
    <s v="Revenues - Third Parties"/>
    <m/>
    <s v="Freight - Shipments"/>
    <n v="2026"/>
    <n v="5"/>
    <s v="USD"/>
    <n v="-16275.12098328"/>
    <n v="1"/>
    <n v="-16275.12098328"/>
    <x v="4"/>
    <n v="1"/>
    <m/>
    <m/>
    <m/>
    <m/>
    <m/>
    <m/>
    <m/>
    <m/>
    <m/>
  </r>
  <r>
    <s v="J &amp; J"/>
    <s v="61186372PANSC2001"/>
    <s v="Janssen"/>
    <s v="Brazil"/>
    <x v="2"/>
    <n v="40700"/>
    <s v="Revenues - Third Parties"/>
    <m/>
    <s v="Freight - Shipments"/>
    <n v="2026"/>
    <n v="5"/>
    <s v="USD"/>
    <n v="-143.59061807999998"/>
    <n v="1"/>
    <n v="-143.59061807999998"/>
    <x v="4"/>
    <n v="1"/>
    <m/>
    <m/>
    <m/>
    <m/>
    <m/>
    <m/>
    <m/>
    <m/>
    <m/>
  </r>
  <r>
    <s v="J &amp; J"/>
    <s v="70033093STR3001"/>
    <s v="Janssen"/>
    <s v="Brazil"/>
    <x v="2"/>
    <n v="40700"/>
    <s v="Revenues - Third Parties"/>
    <m/>
    <s v="Freight - Shipments"/>
    <n v="2026"/>
    <n v="5"/>
    <s v="USD"/>
    <n v="-1549.6309443600001"/>
    <n v="1"/>
    <n v="-1549.6309443600001"/>
    <x v="4"/>
    <n v="1"/>
    <m/>
    <m/>
    <m/>
    <m/>
    <m/>
    <m/>
    <m/>
    <m/>
    <m/>
  </r>
  <r>
    <s v="ELI LILLY"/>
    <s v="J2J-MC-JZLH"/>
    <s v="Eli Lilly &amp; Co."/>
    <s v="Brazil"/>
    <x v="2"/>
    <n v="40700"/>
    <s v="Revenues - Third Parties"/>
    <m/>
    <s v="Freight - Returns"/>
    <n v="2026"/>
    <n v="5"/>
    <s v="USD"/>
    <n v="-44017.476694200006"/>
    <n v="1"/>
    <n v="-44017.476694200006"/>
    <x v="4"/>
    <n v="1"/>
    <m/>
    <m/>
    <m/>
    <m/>
    <m/>
    <m/>
    <m/>
    <m/>
    <m/>
  </r>
  <r>
    <s v="MERCK"/>
    <s v="MK-3475-D46"/>
    <s v="Merck Sharp and Dohme LLC"/>
    <s v="Brazil"/>
    <x v="2"/>
    <n v="40700"/>
    <s v="Revenues - Third Parties"/>
    <m/>
    <s v="Freight - Shipments"/>
    <n v="2026"/>
    <n v="5"/>
    <s v="USD"/>
    <n v="-2636.8411798799998"/>
    <n v="1"/>
    <n v="-2636.8411798799998"/>
    <x v="4"/>
    <n v="1"/>
    <m/>
    <m/>
    <m/>
    <m/>
    <m/>
    <m/>
    <m/>
    <m/>
    <m/>
  </r>
  <r>
    <s v="J &amp; J"/>
    <s v="61186372NSC2002"/>
    <s v="Janssen"/>
    <s v="Brazil"/>
    <x v="2"/>
    <n v="40700"/>
    <s v="Revenues - Third Parties"/>
    <m/>
    <s v="Freight - Shipments"/>
    <n v="2026"/>
    <n v="5"/>
    <s v="USD"/>
    <n v="-460.84520268"/>
    <n v="1"/>
    <n v="-460.84520268"/>
    <x v="4"/>
    <n v="1"/>
    <m/>
    <m/>
    <m/>
    <m/>
    <m/>
    <m/>
    <m/>
    <m/>
    <m/>
  </r>
  <r>
    <s v="GILEAD SCI"/>
    <s v="GS-US-626-6216"/>
    <s v="Gilead Sciences, Inc."/>
    <s v="Brazil"/>
    <x v="2"/>
    <n v="40700"/>
    <s v="Revenues - Third Parties"/>
    <m/>
    <s v="Freight - Shipments"/>
    <n v="2026"/>
    <n v="5"/>
    <s v="USD"/>
    <n v="-3688.2430315199995"/>
    <n v="1"/>
    <n v="-3688.2430315199995"/>
    <x v="4"/>
    <n v="1"/>
    <m/>
    <m/>
    <m/>
    <m/>
    <m/>
    <m/>
    <m/>
    <m/>
    <m/>
  </r>
  <r>
    <s v="J &amp; J"/>
    <s v="64007957MMY3006"/>
    <s v="Janssen"/>
    <s v="Brazil"/>
    <x v="2"/>
    <n v="40700"/>
    <s v="Revenues - Third Parties"/>
    <m/>
    <s v="Freight - Shipments"/>
    <n v="2026"/>
    <n v="5"/>
    <s v="USD"/>
    <n v="-8838.7741306799981"/>
    <n v="1"/>
    <n v="-8838.7741306799981"/>
    <x v="4"/>
    <n v="1"/>
    <m/>
    <m/>
    <m/>
    <m/>
    <m/>
    <m/>
    <m/>
    <m/>
    <m/>
  </r>
  <r>
    <s v="ELI LILLY"/>
    <s v="J2N-OX-JZNP"/>
    <s v="Eli Lilly &amp; Co."/>
    <s v="Brazil"/>
    <x v="2"/>
    <n v="40700"/>
    <s v="Revenues - Third Parties"/>
    <m/>
    <s v="Freight - Returns"/>
    <n v="2026"/>
    <n v="5"/>
    <s v="USD"/>
    <n v="-10532.65315932"/>
    <n v="1"/>
    <n v="-10532.65315932"/>
    <x v="4"/>
    <n v="1"/>
    <m/>
    <m/>
    <m/>
    <m/>
    <m/>
    <m/>
    <m/>
    <m/>
    <m/>
  </r>
  <r>
    <s v="J &amp; J"/>
    <s v="CNTO1959UCO3004"/>
    <s v="Janssen"/>
    <s v="Brazil"/>
    <x v="2"/>
    <n v="40700"/>
    <s v="Revenues - Third Parties"/>
    <m/>
    <s v="Freight - Shipments"/>
    <n v="2026"/>
    <n v="5"/>
    <s v="USD"/>
    <n v="-1477.33620228"/>
    <n v="1"/>
    <n v="-1477.33620228"/>
    <x v="4"/>
    <n v="1"/>
    <m/>
    <m/>
    <m/>
    <m/>
    <m/>
    <m/>
    <m/>
    <m/>
    <m/>
  </r>
  <r>
    <s v="J &amp; J"/>
    <s v="70033093AFL3002"/>
    <s v="Janssen"/>
    <s v="Brazil"/>
    <x v="2"/>
    <n v="40700"/>
    <s v="Revenues - Third Parties"/>
    <m/>
    <s v="Freight - Shipments"/>
    <n v="2026"/>
    <n v="5"/>
    <s v="USD"/>
    <n v="-34471.752682679995"/>
    <n v="1"/>
    <n v="-34471.752682679995"/>
    <x v="4"/>
    <n v="1"/>
    <m/>
    <m/>
    <m/>
    <m/>
    <m/>
    <m/>
    <m/>
    <m/>
    <m/>
  </r>
  <r>
    <s v="DEBIOPHARM"/>
    <s v="Debio 4326-301"/>
    <s v="DebioPharm"/>
    <s v="Brazil"/>
    <x v="2"/>
    <n v="40700"/>
    <s v="Revenues - Third Parties"/>
    <m/>
    <s v="Freight - Shipments"/>
    <n v="2026"/>
    <n v="5"/>
    <s v="USD"/>
    <n v="-1090.0367369999999"/>
    <n v="1"/>
    <n v="-1090.0367369999999"/>
    <x v="4"/>
    <n v="1"/>
    <m/>
    <m/>
    <m/>
    <m/>
    <m/>
    <m/>
    <m/>
    <m/>
    <m/>
  </r>
  <r>
    <s v="MERCK"/>
    <s v="MK-1026-011"/>
    <s v="Merck Sharp and Dohme LLC"/>
    <s v="Brazil"/>
    <x v="2"/>
    <n v="40700"/>
    <s v="Revenues - Third Parties"/>
    <m/>
    <s v="Freight - Shipments"/>
    <n v="2026"/>
    <n v="5"/>
    <s v="USD"/>
    <n v="-75.342007439999989"/>
    <n v="1"/>
    <n v="-75.342007439999989"/>
    <x v="4"/>
    <n v="1"/>
    <m/>
    <m/>
    <m/>
    <m/>
    <m/>
    <m/>
    <m/>
    <m/>
    <m/>
  </r>
  <r>
    <s v="ASTRAZENECA"/>
    <s v="D3463C00003"/>
    <s v="Astra Zeneca"/>
    <s v="Brazil"/>
    <x v="2"/>
    <n v="40700"/>
    <s v="Revenues - Third Parties"/>
    <m/>
    <s v="PassThrough - Freight"/>
    <n v="2026"/>
    <n v="5"/>
    <s v="USD"/>
    <n v="-36.863948879999995"/>
    <n v="1"/>
    <n v="-36.863948879999995"/>
    <x v="4"/>
    <n v="1"/>
    <m/>
    <m/>
    <m/>
    <m/>
    <m/>
    <m/>
    <m/>
    <m/>
    <m/>
  </r>
  <r>
    <s v="ELI LILLY"/>
    <s v="J2N-OX-JZNM"/>
    <s v="Eli Lilly &amp; Co."/>
    <s v="Brazil"/>
    <x v="2"/>
    <n v="40700"/>
    <s v="Revenues - Third Parties"/>
    <m/>
    <s v="Freight - Returns"/>
    <n v="2026"/>
    <n v="5"/>
    <s v="USD"/>
    <n v="-1064.3436817200002"/>
    <n v="1"/>
    <n v="-1064.3436817200002"/>
    <x v="4"/>
    <n v="1"/>
    <m/>
    <m/>
    <m/>
    <m/>
    <m/>
    <m/>
    <m/>
    <m/>
    <m/>
  </r>
  <r>
    <s v="MERCK"/>
    <s v="MK-0616-015"/>
    <s v="Merck Sharp and Dohme LLC"/>
    <s v="Brazil"/>
    <x v="2"/>
    <n v="40700"/>
    <s v="Revenues - Third Parties"/>
    <m/>
    <s v="Freight - Shipments"/>
    <n v="2026"/>
    <n v="5"/>
    <s v="USD"/>
    <n v="-3086.02811952"/>
    <n v="1"/>
    <n v="-3086.02811952"/>
    <x v="4"/>
    <n v="1"/>
    <m/>
    <m/>
    <m/>
    <m/>
    <m/>
    <m/>
    <m/>
    <m/>
    <m/>
  </r>
  <r>
    <s v="ASTRAZENECA"/>
    <s v="D346BC00001"/>
    <s v="Astra Zeneca"/>
    <s v="Brazil"/>
    <x v="2"/>
    <n v="40700"/>
    <s v="Revenues - Third Parties"/>
    <m/>
    <s v="Freight - Shipments"/>
    <n v="2026"/>
    <n v="5"/>
    <s v="USD"/>
    <n v="-1687.4901460799999"/>
    <n v="1"/>
    <n v="-1687.4901460799999"/>
    <x v="4"/>
    <n v="1"/>
    <m/>
    <m/>
    <m/>
    <m/>
    <m/>
    <m/>
    <m/>
    <m/>
    <m/>
  </r>
  <r>
    <s v="OTH CUST"/>
    <s v="SGNDV-001"/>
    <s v="Seattle Genetics Inc"/>
    <s v="Brazil"/>
    <x v="2"/>
    <n v="40700"/>
    <s v="Revenues - Third Parties"/>
    <m/>
    <s v="Freight - Returns"/>
    <n v="2026"/>
    <n v="5"/>
    <s v="USD"/>
    <n v="-2384.7433052400002"/>
    <n v="1"/>
    <n v="-2384.7433052400002"/>
    <x v="4"/>
    <n v="1"/>
    <m/>
    <m/>
    <m/>
    <m/>
    <m/>
    <m/>
    <m/>
    <m/>
    <m/>
  </r>
  <r>
    <s v="ELI LILLY"/>
    <s v="J2A-MC-GZGP"/>
    <s v="Eli Lilly &amp; Co."/>
    <s v="Brazil"/>
    <x v="2"/>
    <n v="40700"/>
    <s v="Revenues - Third Parties"/>
    <m/>
    <s v="Freight - Shipments"/>
    <n v="2026"/>
    <n v="5"/>
    <s v="USD"/>
    <n v="-1546.3255179600001"/>
    <n v="1"/>
    <n v="-1546.3255179600001"/>
    <x v="4"/>
    <n v="1"/>
    <m/>
    <m/>
    <m/>
    <m/>
    <m/>
    <m/>
    <m/>
    <m/>
    <m/>
  </r>
  <r>
    <s v="J &amp; J"/>
    <s v="64407564MMY3009"/>
    <s v="Janssen"/>
    <s v="Brazil"/>
    <x v="2"/>
    <n v="40700"/>
    <s v="Revenues - Third Parties"/>
    <m/>
    <s v="Freight - Shipments"/>
    <n v="2026"/>
    <n v="5"/>
    <s v="USD"/>
    <n v="-14389.04226672"/>
    <n v="1"/>
    <n v="-14389.04226672"/>
    <x v="4"/>
    <n v="1"/>
    <m/>
    <m/>
    <m/>
    <m/>
    <m/>
    <m/>
    <m/>
    <m/>
    <m/>
  </r>
  <r>
    <s v="CSL"/>
    <s v="CSL300_2301_ph3"/>
    <s v="CSL Behring GmbH"/>
    <s v="Brazil"/>
    <x v="2"/>
    <n v="40700"/>
    <s v="Revenues - Third Parties"/>
    <m/>
    <s v="Freight - Shipments"/>
    <n v="2026"/>
    <n v="5"/>
    <s v="USD"/>
    <n v="-637.87129451999999"/>
    <n v="1"/>
    <n v="-637.87129451999999"/>
    <x v="4"/>
    <n v="1"/>
    <m/>
    <m/>
    <m/>
    <m/>
    <m/>
    <m/>
    <m/>
    <m/>
    <m/>
  </r>
  <r>
    <s v="ASTRAZENECA"/>
    <s v="D5989C00001"/>
    <s v="Astra Zeneca"/>
    <s v="Brazil"/>
    <x v="2"/>
    <n v="40700"/>
    <s v="Revenues - Third Parties"/>
    <m/>
    <s v="Freight - Shipments"/>
    <n v="2026"/>
    <n v="5"/>
    <s v="USD"/>
    <n v="-1784.9314623599998"/>
    <n v="1"/>
    <n v="-1784.9314623599998"/>
    <x v="4"/>
    <n v="1"/>
    <m/>
    <m/>
    <m/>
    <m/>
    <m/>
    <m/>
    <m/>
    <m/>
    <m/>
  </r>
  <r>
    <s v="OTH CUST"/>
    <s v="XL092-305"/>
    <s v="Exelixis, Inc."/>
    <s v="Brazil"/>
    <x v="2"/>
    <n v="40700"/>
    <s v="Revenues - Third Parties"/>
    <m/>
    <s v="Freight - Shipments"/>
    <n v="2026"/>
    <n v="5"/>
    <s v="USD"/>
    <n v="-5274.9743713200005"/>
    <n v="1"/>
    <n v="-5274.9743713200005"/>
    <x v="4"/>
    <n v="1"/>
    <m/>
    <m/>
    <m/>
    <m/>
    <m/>
    <m/>
    <m/>
    <m/>
    <m/>
  </r>
  <r>
    <s v="MERCK"/>
    <s v="V940-002"/>
    <s v="Merck Sharp and Dohme LLC"/>
    <s v="Brazil"/>
    <x v="2"/>
    <n v="40700"/>
    <s v="Revenues - Third Parties"/>
    <m/>
    <s v="Freight - Shipments"/>
    <n v="2026"/>
    <n v="5"/>
    <s v="USD"/>
    <n v="-3589.6110379200004"/>
    <n v="1"/>
    <n v="-3589.6110379200004"/>
    <x v="4"/>
    <n v="1"/>
    <m/>
    <m/>
    <m/>
    <m/>
    <m/>
    <m/>
    <m/>
    <m/>
    <m/>
  </r>
  <r>
    <s v="MERCK"/>
    <s v="MK-7240-001"/>
    <s v="Merck Sharp and Dohme LLC"/>
    <s v="Brazil"/>
    <x v="2"/>
    <n v="40700"/>
    <s v="Revenues - Third Parties"/>
    <m/>
    <s v="Freight - Shipments"/>
    <n v="2026"/>
    <n v="5"/>
    <s v="USD"/>
    <n v="-25.210511279999999"/>
    <n v="1"/>
    <n v="-25.210511279999999"/>
    <x v="4"/>
    <n v="1"/>
    <m/>
    <m/>
    <m/>
    <m/>
    <m/>
    <m/>
    <m/>
    <m/>
    <m/>
  </r>
  <r>
    <s v="ASTRAZENECA"/>
    <s v="D4325C00010"/>
    <s v="Astra Zeneca"/>
    <s v="Brazil"/>
    <x v="2"/>
    <n v="40700"/>
    <s v="Revenues - Third Parties"/>
    <m/>
    <s v="Freight - Shipments"/>
    <n v="2026"/>
    <n v="5"/>
    <s v="USD"/>
    <n v="-16.948151640000003"/>
    <n v="1"/>
    <n v="-16.948151640000003"/>
    <x v="4"/>
    <n v="1"/>
    <m/>
    <m/>
    <m/>
    <m/>
    <m/>
    <m/>
    <m/>
    <m/>
    <m/>
  </r>
  <r>
    <s v="MERCK"/>
    <s v="MK-2870-007"/>
    <s v="Merck Sharp and Dohme LLC"/>
    <s v="Brazil"/>
    <x v="2"/>
    <n v="40700"/>
    <s v="Revenues - Third Parties"/>
    <m/>
    <s v="Freight - Shipments"/>
    <n v="2026"/>
    <n v="5"/>
    <s v="USD"/>
    <n v="-1799.4162268800003"/>
    <n v="1"/>
    <n v="-1799.4162268800003"/>
    <x v="4"/>
    <n v="1"/>
    <m/>
    <m/>
    <m/>
    <m/>
    <m/>
    <m/>
    <m/>
    <m/>
    <m/>
  </r>
  <r>
    <s v="MERCK"/>
    <s v="MK-5684-004"/>
    <s v="Merck Sharp and Dohme LLC"/>
    <s v="Brazil"/>
    <x v="2"/>
    <n v="40700"/>
    <s v="Revenues - Third Parties"/>
    <m/>
    <s v="Freight - Shipments"/>
    <n v="2026"/>
    <n v="5"/>
    <s v="USD"/>
    <n v="-108.01988712000001"/>
    <n v="1"/>
    <n v="-108.01988712000001"/>
    <x v="4"/>
    <n v="1"/>
    <m/>
    <m/>
    <m/>
    <m/>
    <m/>
    <m/>
    <m/>
    <m/>
    <m/>
  </r>
  <r>
    <s v="OTH CUST"/>
    <s v="TAS6417-301"/>
    <s v="Taiho Pharma USA"/>
    <s v="Brazil"/>
    <x v="2"/>
    <n v="40700"/>
    <s v="Revenues - Third Parties"/>
    <m/>
    <s v="Freight - Shipments"/>
    <n v="2026"/>
    <n v="5"/>
    <s v="USD"/>
    <n v="-33.430648320000003"/>
    <n v="1"/>
    <n v="-33.430648320000003"/>
    <x v="4"/>
    <n v="1"/>
    <m/>
    <m/>
    <m/>
    <m/>
    <m/>
    <m/>
    <m/>
    <m/>
    <m/>
  </r>
  <r>
    <s v="ELI LILLY"/>
    <s v="J3M-MC-JZQB"/>
    <s v="Eli Lilly &amp; Co."/>
    <s v="Brazil"/>
    <x v="2"/>
    <n v="40700"/>
    <s v="Revenues - Third Parties"/>
    <m/>
    <s v="Freight - Shipments"/>
    <n v="2026"/>
    <n v="5"/>
    <s v="USD"/>
    <n v="-5164.5393514800007"/>
    <n v="1"/>
    <n v="-5164.5393514800007"/>
    <x v="4"/>
    <n v="1"/>
    <m/>
    <m/>
    <m/>
    <m/>
    <m/>
    <m/>
    <m/>
    <m/>
    <m/>
  </r>
  <r>
    <s v="MERCK"/>
    <s v="MK-9999-01A"/>
    <s v="Merck Sharp and Dohme LLC"/>
    <s v="Brazil"/>
    <x v="2"/>
    <n v="40700"/>
    <s v="Revenues - Third Parties"/>
    <m/>
    <s v="Freight - Shipments"/>
    <n v="2026"/>
    <n v="5"/>
    <s v="USD"/>
    <n v="-9.0778590000000001"/>
    <n v="1"/>
    <n v="-9.0778590000000001"/>
    <x v="4"/>
    <n v="1"/>
    <m/>
    <m/>
    <m/>
    <m/>
    <m/>
    <m/>
    <m/>
    <m/>
    <m/>
  </r>
  <r>
    <s v="J &amp; J"/>
    <s v="61186372NSC2007"/>
    <s v="Janssen"/>
    <s v="Brazil"/>
    <x v="2"/>
    <n v="40700"/>
    <s v="Revenues - Third Parties"/>
    <m/>
    <s v="Freight - Shipments"/>
    <n v="2026"/>
    <n v="5"/>
    <s v="USD"/>
    <n v="-961.91165411999998"/>
    <n v="1"/>
    <n v="-961.91165411999998"/>
    <x v="4"/>
    <n v="1"/>
    <m/>
    <m/>
    <m/>
    <m/>
    <m/>
    <m/>
    <m/>
    <m/>
    <m/>
  </r>
  <r>
    <s v="ASTRAZENECA"/>
    <s v="D6972C00002"/>
    <s v="Astra Zeneca"/>
    <s v="Brazil"/>
    <x v="2"/>
    <n v="40700"/>
    <s v="Revenues - Third Parties"/>
    <m/>
    <s v="Freight - Shipments"/>
    <n v="2026"/>
    <n v="5"/>
    <s v="USD"/>
    <n v="-2367.2269580399998"/>
    <n v="1"/>
    <n v="-2367.2269580399998"/>
    <x v="4"/>
    <n v="1"/>
    <m/>
    <m/>
    <m/>
    <m/>
    <m/>
    <m/>
    <m/>
    <m/>
    <m/>
  </r>
  <r>
    <s v="DAIICHI"/>
    <s v="DS6000-109"/>
    <s v="Daiichi Sankyo Pharma Development"/>
    <s v="Brazil"/>
    <x v="2"/>
    <n v="40700"/>
    <s v="Revenues - Third Parties"/>
    <m/>
    <s v="Freight - Shipments"/>
    <n v="2026"/>
    <n v="5"/>
    <s v="USD"/>
    <n v="-2860.9732170000002"/>
    <n v="1"/>
    <n v="-2860.9732170000002"/>
    <x v="4"/>
    <n v="1"/>
    <m/>
    <m/>
    <m/>
    <m/>
    <m/>
    <m/>
    <m/>
    <m/>
    <m/>
  </r>
  <r>
    <s v="MERCK"/>
    <s v="MK-5684-003"/>
    <s v="Merck Sharp and Dohme LLC"/>
    <s v="Brazil"/>
    <x v="2"/>
    <n v="40700"/>
    <s v="Revenues - Third Parties"/>
    <m/>
    <s v="Freight - Shipments"/>
    <n v="2026"/>
    <n v="5"/>
    <s v="USD"/>
    <n v="-393.70523688000003"/>
    <n v="1"/>
    <n v="-393.70523688000003"/>
    <x v="4"/>
    <n v="1"/>
    <m/>
    <m/>
    <m/>
    <m/>
    <m/>
    <m/>
    <m/>
    <m/>
    <m/>
  </r>
  <r>
    <s v="J &amp; J"/>
    <s v="CNTO1959CRD3008"/>
    <s v="Janssen"/>
    <s v="Brazil"/>
    <x v="2"/>
    <n v="40700"/>
    <s v="Revenues - Third Parties"/>
    <m/>
    <s v="Freight - Shipments"/>
    <n v="2026"/>
    <n v="5"/>
    <s v="USD"/>
    <n v="-3953.1247030799996"/>
    <n v="1"/>
    <n v="-3953.1247030799996"/>
    <x v="4"/>
    <n v="1"/>
    <m/>
    <m/>
    <m/>
    <m/>
    <m/>
    <m/>
    <m/>
    <m/>
    <m/>
  </r>
  <r>
    <s v="MERCK"/>
    <s v="MK-2870-019"/>
    <s v="Merck Sharp and Dohme LLC"/>
    <s v="Brazil"/>
    <x v="2"/>
    <n v="40700"/>
    <s v="Revenues - Third Parties"/>
    <m/>
    <s v="Freight - Shipments"/>
    <n v="2026"/>
    <n v="5"/>
    <s v="USD"/>
    <n v="-2102.6734164"/>
    <n v="1"/>
    <n v="-2102.6734164"/>
    <x v="4"/>
    <n v="1"/>
    <m/>
    <m/>
    <m/>
    <m/>
    <m/>
    <m/>
    <m/>
    <m/>
    <m/>
  </r>
  <r>
    <s v="J &amp; J"/>
    <s v="77242113PSO3004"/>
    <s v="Janssen"/>
    <s v="Brazil"/>
    <x v="2"/>
    <n v="40700"/>
    <s v="Revenues - Third Parties"/>
    <m/>
    <s v="Freight - Shipments"/>
    <n v="2026"/>
    <n v="5"/>
    <s v="USD"/>
    <n v="-693.61960283999997"/>
    <n v="1"/>
    <n v="-693.61960283999997"/>
    <x v="4"/>
    <n v="1"/>
    <m/>
    <m/>
    <m/>
    <m/>
    <m/>
    <m/>
    <m/>
    <m/>
    <m/>
  </r>
  <r>
    <s v="MERCK"/>
    <s v="MK-2870-015"/>
    <s v="Merck Sharp and Dohme LLC"/>
    <s v="Brazil"/>
    <x v="2"/>
    <n v="40700"/>
    <s v="Revenues - Third Parties"/>
    <m/>
    <s v="Freight - Shipments"/>
    <n v="2026"/>
    <n v="5"/>
    <s v="USD"/>
    <n v="-330.32428883999995"/>
    <n v="1"/>
    <n v="-330.32428883999995"/>
    <x v="4"/>
    <n v="1"/>
    <m/>
    <m/>
    <m/>
    <m/>
    <m/>
    <m/>
    <m/>
    <m/>
    <m/>
  </r>
  <r>
    <s v="J &amp; J"/>
    <s v="64407564MMY2006"/>
    <s v="Janssen"/>
    <s v="Brazil"/>
    <x v="2"/>
    <n v="40700"/>
    <s v="Revenues - Third Parties"/>
    <m/>
    <s v="Freight - Shipments"/>
    <n v="2026"/>
    <n v="5"/>
    <s v="USD"/>
    <n v="-6305.2202876399997"/>
    <n v="1"/>
    <n v="-6305.2202876399997"/>
    <x v="4"/>
    <n v="1"/>
    <m/>
    <m/>
    <m/>
    <m/>
    <m/>
    <m/>
    <m/>
    <m/>
    <m/>
  </r>
  <r>
    <s v="MERCK"/>
    <s v="MK-3475-06D"/>
    <s v="Merck Sharp and Dohme LLC"/>
    <s v="Brazil"/>
    <x v="2"/>
    <n v="40700"/>
    <s v="Revenues - Third Parties"/>
    <m/>
    <s v="Freight - Shipments"/>
    <n v="2026"/>
    <n v="5"/>
    <s v="USD"/>
    <n v="-184.39212600000002"/>
    <n v="1"/>
    <n v="-184.39212600000002"/>
    <x v="4"/>
    <n v="1"/>
    <m/>
    <m/>
    <m/>
    <m/>
    <m/>
    <m/>
    <m/>
    <m/>
    <m/>
  </r>
  <r>
    <s v="MERCK"/>
    <s v="MK-2870-012"/>
    <s v="Merck Sharp and Dohme LLC"/>
    <s v="Brazil"/>
    <x v="2"/>
    <n v="40700"/>
    <s v="Revenues - Third Parties"/>
    <m/>
    <s v="Freight - Shipments"/>
    <n v="2026"/>
    <n v="5"/>
    <s v="USD"/>
    <n v="-1435.357287"/>
    <n v="1"/>
    <n v="-1435.357287"/>
    <x v="4"/>
    <n v="1"/>
    <m/>
    <m/>
    <m/>
    <m/>
    <m/>
    <m/>
    <m/>
    <m/>
    <m/>
  </r>
  <r>
    <s v="REGENERON"/>
    <s v="R3918-MG-2018"/>
    <s v="Regeneron Pharmaceuticals Inc"/>
    <s v="Brazil"/>
    <x v="2"/>
    <n v="40700"/>
    <s v="Revenues - Third Parties"/>
    <m/>
    <s v="Freight - Shipments"/>
    <n v="2026"/>
    <n v="5"/>
    <s v="USD"/>
    <n v="-1982.7612324000002"/>
    <n v="1"/>
    <n v="-1982.7612324000002"/>
    <x v="4"/>
    <n v="1"/>
    <m/>
    <m/>
    <m/>
    <m/>
    <m/>
    <m/>
    <m/>
    <m/>
    <m/>
  </r>
  <r>
    <s v="ELI LILLY"/>
    <s v="J1I-MC-GZQA"/>
    <s v="Eli Lilly &amp; Co."/>
    <s v="Brazil"/>
    <x v="2"/>
    <n v="40700"/>
    <s v="Revenues - Third Parties"/>
    <m/>
    <s v="Freight - Shipments"/>
    <n v="2026"/>
    <n v="5"/>
    <s v="USD"/>
    <n v="-182.823858"/>
    <n v="1"/>
    <n v="-182.823858"/>
    <x v="4"/>
    <n v="1"/>
    <m/>
    <m/>
    <m/>
    <m/>
    <m/>
    <m/>
    <m/>
    <m/>
    <m/>
  </r>
  <r>
    <s v="ELI LILLY"/>
    <s v="J1I-MC-GZBO"/>
    <s v="Eli Lilly &amp; Co."/>
    <s v="Brazil"/>
    <x v="2"/>
    <n v="40700"/>
    <s v="Revenues - Third Parties"/>
    <m/>
    <s v="Freight - Returns"/>
    <n v="2026"/>
    <n v="5"/>
    <s v="USD"/>
    <n v="-16238.337860520003"/>
    <n v="1"/>
    <n v="-16238.337860520003"/>
    <x v="4"/>
    <n v="1"/>
    <m/>
    <m/>
    <m/>
    <m/>
    <m/>
    <m/>
    <m/>
    <m/>
    <m/>
  </r>
  <r>
    <s v="ELI LILLY"/>
    <s v="J3L-MC-EZEF"/>
    <s v="Eli Lilly &amp; Co."/>
    <s v="Brazil"/>
    <x v="2"/>
    <n v="40700"/>
    <s v="Revenues - Third Parties"/>
    <m/>
    <s v="Freight - Returns"/>
    <n v="2026"/>
    <n v="5"/>
    <s v="USD"/>
    <n v="-1393.4772932399999"/>
    <n v="1"/>
    <n v="-1393.4772932399999"/>
    <x v="4"/>
    <n v="1"/>
    <m/>
    <m/>
    <m/>
    <m/>
    <m/>
    <m/>
    <m/>
    <m/>
    <m/>
  </r>
  <r>
    <s v="MERCK"/>
    <s v="MK-2870-023"/>
    <s v="Merck Sharp and Dohme LLC"/>
    <s v="Brazil"/>
    <x v="2"/>
    <n v="40700"/>
    <s v="Revenues - Third Parties"/>
    <m/>
    <s v="Freight - Shipments"/>
    <n v="2026"/>
    <n v="5"/>
    <s v="USD"/>
    <n v="-4012.0529763599993"/>
    <n v="1"/>
    <n v="-4012.0529763599993"/>
    <x v="4"/>
    <n v="1"/>
    <m/>
    <m/>
    <m/>
    <m/>
    <m/>
    <m/>
    <m/>
    <m/>
    <m/>
  </r>
  <r>
    <s v="MERCK"/>
    <s v="MK-3475-06C"/>
    <s v="Merck Sharp and Dohme LLC"/>
    <s v="Brazil"/>
    <x v="2"/>
    <n v="40700"/>
    <s v="Revenues - Third Parties"/>
    <m/>
    <s v="Freight - Shipments"/>
    <n v="2026"/>
    <n v="5"/>
    <s v="USD"/>
    <n v="-2405.51320536"/>
    <n v="1"/>
    <n v="-2405.51320536"/>
    <x v="4"/>
    <n v="1"/>
    <m/>
    <m/>
    <m/>
    <m/>
    <m/>
    <m/>
    <m/>
    <m/>
    <m/>
  </r>
  <r>
    <s v="MERCK"/>
    <s v="MK-1084-004"/>
    <s v="Merck Sharp and Dohme LLC"/>
    <s v="Brazil"/>
    <x v="2"/>
    <n v="40700"/>
    <s v="Revenues - Third Parties"/>
    <m/>
    <s v="Freight - Shipments"/>
    <n v="2026"/>
    <n v="5"/>
    <s v="USD"/>
    <n v="-315.65736396"/>
    <n v="1"/>
    <n v="-315.65736396"/>
    <x v="4"/>
    <n v="1"/>
    <m/>
    <m/>
    <m/>
    <m/>
    <m/>
    <m/>
    <m/>
    <m/>
    <m/>
  </r>
  <r>
    <s v="MERCK"/>
    <s v="MK-2870-010"/>
    <s v="Merck Sharp and Dohme LLC"/>
    <s v="Brazil"/>
    <x v="2"/>
    <n v="40700"/>
    <s v="Revenues - Third Parties"/>
    <m/>
    <s v="Freight - Shipments"/>
    <n v="2026"/>
    <n v="5"/>
    <s v="USD"/>
    <n v="-864.82621403999985"/>
    <n v="1"/>
    <n v="-864.82621403999985"/>
    <x v="4"/>
    <n v="1"/>
    <m/>
    <m/>
    <m/>
    <m/>
    <m/>
    <m/>
    <m/>
    <m/>
    <m/>
  </r>
  <r>
    <s v="MERCK"/>
    <s v="MK-7240-008"/>
    <s v="Merck Sharp and Dohme LLC"/>
    <s v="Brazil"/>
    <x v="2"/>
    <n v="40700"/>
    <s v="Revenues - Third Parties"/>
    <m/>
    <s v="Freight - Shipments"/>
    <n v="2026"/>
    <n v="5"/>
    <s v="USD"/>
    <n v="-218.46455783999997"/>
    <n v="1"/>
    <n v="-218.46455783999997"/>
    <x v="4"/>
    <n v="1"/>
    <m/>
    <m/>
    <m/>
    <m/>
    <m/>
    <m/>
    <m/>
    <m/>
    <m/>
  </r>
  <r>
    <s v="J &amp; J"/>
    <s v="54767414MMY2093"/>
    <s v="Janssen"/>
    <s v="Brazil"/>
    <x v="2"/>
    <n v="40700"/>
    <s v="Revenues - Third Parties"/>
    <m/>
    <s v="Freight - Shipments"/>
    <n v="2026"/>
    <n v="5"/>
    <s v="USD"/>
    <n v="-1222.8231949199999"/>
    <n v="1"/>
    <n v="-1222.8231949199999"/>
    <x v="4"/>
    <n v="1"/>
    <m/>
    <m/>
    <m/>
    <m/>
    <m/>
    <m/>
    <m/>
    <m/>
    <m/>
  </r>
  <r>
    <s v="MERCK"/>
    <s v="MK-2870-020"/>
    <s v="Merck Sharp and Dohme LLC"/>
    <s v="Brazil"/>
    <x v="2"/>
    <n v="40700"/>
    <s v="Revenues - Third Parties"/>
    <m/>
    <s v="Freight - Shipments"/>
    <n v="2026"/>
    <n v="5"/>
    <s v="USD"/>
    <n v="-302.99420304"/>
    <n v="1"/>
    <n v="-302.99420304"/>
    <x v="4"/>
    <n v="1"/>
    <m/>
    <m/>
    <m/>
    <m/>
    <m/>
    <m/>
    <m/>
    <m/>
    <m/>
  </r>
  <r>
    <s v="J &amp; J"/>
    <s v="CNTO1959ISD3001"/>
    <s v="Janssen"/>
    <s v="Brazil"/>
    <x v="2"/>
    <n v="40700"/>
    <s v="Revenues - Third Parties"/>
    <m/>
    <s v="Freight - Shipments"/>
    <n v="2026"/>
    <n v="5"/>
    <s v="USD"/>
    <n v="-2336.3272529999999"/>
    <n v="1"/>
    <n v="-2336.3272529999999"/>
    <x v="4"/>
    <n v="1"/>
    <m/>
    <m/>
    <m/>
    <m/>
    <m/>
    <m/>
    <m/>
    <m/>
    <m/>
  </r>
  <r>
    <s v="MERCK"/>
    <s v="V940-009"/>
    <s v="Merck Sharp and Dohme LLC"/>
    <s v="Brazil"/>
    <x v="2"/>
    <n v="40700"/>
    <s v="Revenues - Third Parties"/>
    <m/>
    <s v="Freight - Shipments"/>
    <n v="2026"/>
    <n v="5"/>
    <s v="USD"/>
    <n v="-7247.7698637599988"/>
    <n v="1"/>
    <n v="-7247.7698637599988"/>
    <x v="4"/>
    <n v="1"/>
    <m/>
    <m/>
    <m/>
    <m/>
    <m/>
    <m/>
    <m/>
    <m/>
    <m/>
  </r>
  <r>
    <s v="J &amp; J"/>
    <s v="42847922MDD3003"/>
    <s v="Janssen"/>
    <s v="Brazil"/>
    <x v="2"/>
    <n v="40700"/>
    <s v="Revenues - Third Parties"/>
    <m/>
    <s v="Freight - Shipments"/>
    <n v="2026"/>
    <n v="5"/>
    <s v="USD"/>
    <n v="-511.65587952000004"/>
    <n v="1"/>
    <n v="-511.65587952000004"/>
    <x v="4"/>
    <n v="1"/>
    <m/>
    <m/>
    <m/>
    <m/>
    <m/>
    <m/>
    <m/>
    <m/>
    <m/>
  </r>
  <r>
    <s v="J &amp; J"/>
    <s v="TMC207LEP3001"/>
    <s v="Janssen"/>
    <s v="Brazil"/>
    <x v="2"/>
    <n v="40700"/>
    <s v="Revenues - Third Parties"/>
    <m/>
    <s v="Freight - Shipments"/>
    <n v="2026"/>
    <n v="5"/>
    <s v="USD"/>
    <n v="-791.84746583999993"/>
    <n v="1"/>
    <n v="-791.84746583999993"/>
    <x v="4"/>
    <n v="1"/>
    <m/>
    <m/>
    <m/>
    <m/>
    <m/>
    <m/>
    <m/>
    <m/>
    <m/>
  </r>
  <r>
    <s v="MERCK"/>
    <s v="MK-1084-007"/>
    <s v="Merck Sharp and Dohme LLC"/>
    <s v="Brazil"/>
    <x v="2"/>
    <n v="40700"/>
    <s v="Revenues - Third Parties"/>
    <m/>
    <s v="Freight - Shipments"/>
    <n v="2026"/>
    <n v="5"/>
    <s v="USD"/>
    <n v="-451.10625840000006"/>
    <n v="1"/>
    <n v="-451.10625840000006"/>
    <x v="4"/>
    <n v="1"/>
    <m/>
    <m/>
    <m/>
    <m/>
    <m/>
    <m/>
    <m/>
    <m/>
    <m/>
  </r>
  <r>
    <s v="ASTRAZENECA"/>
    <s v="D5241C00006"/>
    <s v="Astra Zeneca"/>
    <s v="Brazil"/>
    <x v="2"/>
    <n v="40700"/>
    <s v="Revenues - Third Parties"/>
    <m/>
    <s v="Freight - Shipments"/>
    <n v="2026"/>
    <n v="5"/>
    <s v="USD"/>
    <n v="-2804.2755033600001"/>
    <n v="1"/>
    <n v="-2804.2755033600001"/>
    <x v="4"/>
    <n v="1"/>
    <m/>
    <m/>
    <m/>
    <m/>
    <m/>
    <m/>
    <m/>
    <m/>
    <m/>
  </r>
  <r>
    <s v="DAIICHI"/>
    <s v="DS8201-724 (DG-05)"/>
    <s v="Daiichi Sankyo Pharma Development"/>
    <s v="Brazil"/>
    <x v="2"/>
    <n v="40700"/>
    <s v="Revenues - Third Parties"/>
    <m/>
    <s v="Freight - Shipments"/>
    <n v="2026"/>
    <n v="5"/>
    <s v="USD"/>
    <n v="-1869.3223761599997"/>
    <n v="1"/>
    <n v="-1869.3223761599997"/>
    <x v="4"/>
    <n v="1"/>
    <m/>
    <m/>
    <m/>
    <m/>
    <m/>
    <m/>
    <m/>
    <m/>
    <m/>
  </r>
  <r>
    <s v="REGENERON"/>
    <s v="R2810-ONC-2268"/>
    <s v="Regeneron Pharmaceuticals Inc"/>
    <s v="Brazil"/>
    <x v="2"/>
    <n v="40700"/>
    <s v="Revenues - Third Parties"/>
    <m/>
    <s v="Freight - Shipments"/>
    <n v="2026"/>
    <n v="5"/>
    <s v="USD"/>
    <n v="-85.682925359999999"/>
    <n v="1"/>
    <n v="-85.682925359999999"/>
    <x v="4"/>
    <n v="1"/>
    <m/>
    <m/>
    <m/>
    <m/>
    <m/>
    <m/>
    <m/>
    <m/>
    <m/>
  </r>
  <r>
    <s v="OTH CUST"/>
    <s v="LP352-302 (CAM)"/>
    <s v="Longboard Pharmaceuticals"/>
    <s v="Brazil"/>
    <x v="2"/>
    <n v="40700"/>
    <s v="Revenues - Third Parties"/>
    <m/>
    <s v="Freight - Shipments"/>
    <n v="2026"/>
    <n v="5"/>
    <s v="USD"/>
    <n v="-92.407175999999993"/>
    <n v="1"/>
    <n v="-92.407175999999993"/>
    <x v="4"/>
    <n v="1"/>
    <m/>
    <m/>
    <m/>
    <m/>
    <m/>
    <m/>
    <m/>
    <m/>
    <m/>
  </r>
  <r>
    <s v="J &amp; J"/>
    <s v="61186372COR3001"/>
    <s v="Janssen"/>
    <s v="Brazil"/>
    <x v="2"/>
    <n v="40700"/>
    <s v="Revenues - Third Parties"/>
    <m/>
    <s v="Freight - Shipments"/>
    <n v="2026"/>
    <n v="5"/>
    <s v="USD"/>
    <n v="-678.34949796000012"/>
    <n v="1"/>
    <n v="-678.34949796000012"/>
    <x v="4"/>
    <n v="1"/>
    <m/>
    <m/>
    <m/>
    <m/>
    <m/>
    <m/>
    <m/>
    <m/>
    <m/>
  </r>
  <r>
    <s v="ASTRAZENECA"/>
    <s v="D9181C00002"/>
    <s v="Astra Zeneca"/>
    <s v="Brazil"/>
    <x v="2"/>
    <n v="40700"/>
    <s v="Revenues - Third Parties"/>
    <m/>
    <s v="Freight - Shipments"/>
    <n v="2026"/>
    <n v="5"/>
    <s v="USD"/>
    <n v="-648.0626238000001"/>
    <n v="1"/>
    <n v="-648.0626238000001"/>
    <x v="4"/>
    <n v="1"/>
    <m/>
    <m/>
    <m/>
    <m/>
    <m/>
    <m/>
    <m/>
    <m/>
    <m/>
  </r>
  <r>
    <s v="J &amp; J"/>
    <s v="80202135SJS3001"/>
    <s v="Janssen"/>
    <s v="Brazil"/>
    <x v="2"/>
    <n v="40700"/>
    <s v="Revenues - Third Parties"/>
    <m/>
    <s v="Freight - Shipments"/>
    <n v="2026"/>
    <n v="5"/>
    <s v="USD"/>
    <n v="-1194.5461165200002"/>
    <n v="1"/>
    <n v="-1194.5461165200002"/>
    <x v="4"/>
    <n v="1"/>
    <m/>
    <m/>
    <m/>
    <m/>
    <m/>
    <m/>
    <m/>
    <m/>
    <m/>
  </r>
  <r>
    <s v="J &amp; J"/>
    <s v="61186372COR3002"/>
    <s v="Janssen"/>
    <s v="Brazil"/>
    <x v="2"/>
    <n v="40700"/>
    <s v="Revenues - Third Parties"/>
    <m/>
    <s v="Freight - Shipments"/>
    <n v="2026"/>
    <n v="5"/>
    <s v="USD"/>
    <n v="-1387.32485724"/>
    <n v="1"/>
    <n v="-1387.32485724"/>
    <x v="4"/>
    <n v="1"/>
    <m/>
    <m/>
    <m/>
    <m/>
    <m/>
    <m/>
    <m/>
    <m/>
    <m/>
  </r>
  <r>
    <s v="MERCK"/>
    <s v="MK-2400-01A"/>
    <s v="Merck Sharp and Dohme LLC"/>
    <s v="Brazil"/>
    <x v="2"/>
    <n v="40700"/>
    <s v="Revenues - Third Parties"/>
    <m/>
    <s v="Freight - Shipments"/>
    <n v="2026"/>
    <n v="5"/>
    <s v="USD"/>
    <n v="-75.121243559999996"/>
    <n v="1"/>
    <n v="-75.121243559999996"/>
    <x v="4"/>
    <n v="1"/>
    <m/>
    <m/>
    <m/>
    <m/>
    <m/>
    <m/>
    <m/>
    <m/>
    <m/>
  </r>
  <r>
    <s v="J &amp; J"/>
    <s v="77242113PSA3002"/>
    <s v="Janssen"/>
    <s v="Brazil"/>
    <x v="2"/>
    <n v="40700"/>
    <s v="Revenues - Third Parties"/>
    <m/>
    <s v="Freight - Shipments"/>
    <n v="2026"/>
    <n v="5"/>
    <s v="USD"/>
    <n v="-603.50812991999999"/>
    <n v="1"/>
    <n v="-603.50812991999999"/>
    <x v="4"/>
    <n v="1"/>
    <m/>
    <m/>
    <m/>
    <m/>
    <m/>
    <m/>
    <m/>
    <m/>
    <m/>
  </r>
  <r>
    <s v="ASTRAZENECA"/>
    <s v="D6973C00001"/>
    <s v="Astra Zeneca"/>
    <s v="Brazil"/>
    <x v="2"/>
    <n v="40700"/>
    <s v="Revenues - Third Parties"/>
    <m/>
    <s v="Freight - Shipments"/>
    <n v="2026"/>
    <n v="5"/>
    <s v="USD"/>
    <n v="-10821.466600559999"/>
    <n v="1"/>
    <n v="-10821.466600559999"/>
    <x v="4"/>
    <n v="1"/>
    <m/>
    <m/>
    <m/>
    <m/>
    <m/>
    <m/>
    <m/>
    <m/>
    <m/>
  </r>
  <r>
    <s v="OTH CUST"/>
    <s v="LP352-301 (CAM)"/>
    <s v="Longboard Pharmaceuticals"/>
    <s v="Brazil"/>
    <x v="2"/>
    <n v="40700"/>
    <s v="Revenues - Third Parties"/>
    <m/>
    <s v="Freight - Shipments"/>
    <n v="2026"/>
    <n v="5"/>
    <s v="USD"/>
    <n v="-202.99902263999999"/>
    <n v="1"/>
    <n v="-202.99902263999999"/>
    <x v="4"/>
    <n v="1"/>
    <m/>
    <m/>
    <m/>
    <m/>
    <m/>
    <m/>
    <m/>
    <m/>
    <m/>
  </r>
  <r>
    <s v="MERCK"/>
    <s v="MK-2870-011"/>
    <s v="Merck Sharp and Dohme LLC"/>
    <s v="Brazil"/>
    <x v="2"/>
    <n v="40700"/>
    <s v="Revenues - Third Parties"/>
    <m/>
    <s v="Freight - Shipments"/>
    <n v="2026"/>
    <n v="5"/>
    <s v="USD"/>
    <n v="-4752.7797308400004"/>
    <n v="1"/>
    <n v="-4752.7797308400004"/>
    <x v="4"/>
    <n v="1"/>
    <m/>
    <m/>
    <m/>
    <m/>
    <m/>
    <m/>
    <m/>
    <m/>
    <m/>
  </r>
  <r>
    <s v="MERCK"/>
    <s v="V940-011"/>
    <s v="Merck Sharp and Dohme LLC"/>
    <s v="Brazil"/>
    <x v="2"/>
    <n v="40700"/>
    <s v="Revenues - Third Parties"/>
    <m/>
    <s v="Freight - Shipments"/>
    <n v="2026"/>
    <n v="5"/>
    <s v="USD"/>
    <n v="-315.57291875999994"/>
    <n v="1"/>
    <n v="-315.57291875999994"/>
    <x v="4"/>
    <n v="1"/>
    <m/>
    <m/>
    <m/>
    <m/>
    <m/>
    <m/>
    <m/>
    <m/>
    <m/>
  </r>
  <r>
    <s v="OTH CUST"/>
    <s v="LP352-303 (CAM)"/>
    <s v="Longboard Pharmaceuticals"/>
    <s v="Brazil"/>
    <x v="2"/>
    <n v="40700"/>
    <s v="Revenues - Third Parties"/>
    <m/>
    <s v="Freight - Shipments"/>
    <n v="2026"/>
    <n v="5"/>
    <s v="USD"/>
    <n v="-3.2113303200000001"/>
    <n v="1"/>
    <n v="-3.2113303200000001"/>
    <x v="4"/>
    <n v="1"/>
    <m/>
    <m/>
    <m/>
    <m/>
    <m/>
    <m/>
    <m/>
    <m/>
    <m/>
  </r>
  <r>
    <s v="MERCK"/>
    <s v="MK-2870-022"/>
    <s v="Merck Sharp and Dohme LLC"/>
    <s v="Brazil"/>
    <x v="2"/>
    <n v="40700"/>
    <s v="Revenues - Third Parties"/>
    <m/>
    <s v="Freight - Shipments"/>
    <n v="2026"/>
    <n v="5"/>
    <s v="USD"/>
    <n v="-349.07836139999995"/>
    <n v="1"/>
    <n v="-349.07836139999995"/>
    <x v="4"/>
    <n v="1"/>
    <m/>
    <m/>
    <m/>
    <m/>
    <m/>
    <m/>
    <m/>
    <m/>
    <m/>
  </r>
  <r>
    <s v="MERCK"/>
    <s v="MK-5684-015"/>
    <s v="Merck Sharp and Dohme LLC"/>
    <s v="Brazil"/>
    <x v="2"/>
    <n v="40700"/>
    <s v="Revenues - Third Parties"/>
    <m/>
    <s v="Freight - Shipments"/>
    <n v="2026"/>
    <n v="5"/>
    <s v="USD"/>
    <n v="-201.20516531999999"/>
    <n v="1"/>
    <n v="-201.20516531999999"/>
    <x v="4"/>
    <n v="1"/>
    <m/>
    <m/>
    <m/>
    <m/>
    <m/>
    <m/>
    <m/>
    <m/>
    <m/>
  </r>
  <r>
    <s v="MERCK"/>
    <s v="MK-9999-01C"/>
    <s v="Merck Sharp and Dohme LLC"/>
    <s v="Brazil"/>
    <x v="2"/>
    <n v="40700"/>
    <s v="Revenues - Third Parties"/>
    <m/>
    <s v="Freight - Shipments"/>
    <n v="2026"/>
    <n v="5"/>
    <s v="USD"/>
    <n v="-261.65707128000003"/>
    <n v="1"/>
    <n v="-261.65707128000003"/>
    <x v="4"/>
    <n v="1"/>
    <m/>
    <m/>
    <m/>
    <m/>
    <m/>
    <m/>
    <m/>
    <m/>
    <m/>
  </r>
  <r>
    <s v="MERCK"/>
    <s v="MK-2400-001"/>
    <s v="Merck Sharp and Dohme LLC"/>
    <s v="Brazil"/>
    <x v="2"/>
    <n v="40700"/>
    <s v="Revenues - Third Parties"/>
    <m/>
    <s v="Freight - Shipments"/>
    <n v="2026"/>
    <n v="5"/>
    <s v="USD"/>
    <n v="-607.95959831999994"/>
    <n v="1"/>
    <n v="-607.95959831999994"/>
    <x v="4"/>
    <n v="1"/>
    <m/>
    <m/>
    <m/>
    <m/>
    <m/>
    <m/>
    <m/>
    <m/>
    <m/>
  </r>
  <r>
    <s v="MERCK"/>
    <s v="MK-2870-033"/>
    <s v="Merck Sharp and Dohme LLC"/>
    <s v="Brazil"/>
    <x v="2"/>
    <n v="40700"/>
    <s v="Revenues - Third Parties"/>
    <m/>
    <s v="Freight - Shipments"/>
    <n v="2026"/>
    <n v="5"/>
    <s v="USD"/>
    <n v="-9399.9884853599979"/>
    <n v="1"/>
    <n v="-9399.9884853599979"/>
    <x v="4"/>
    <n v="1"/>
    <m/>
    <m/>
    <m/>
    <m/>
    <m/>
    <m/>
    <m/>
    <m/>
    <m/>
  </r>
  <r>
    <s v="MERCK"/>
    <s v="MK-2870-031"/>
    <s v="Merck Sharp and Dohme LLC"/>
    <s v="Brazil"/>
    <x v="2"/>
    <n v="40700"/>
    <s v="Revenues - Third Parties"/>
    <m/>
    <s v="Freight - Shipments"/>
    <n v="2026"/>
    <n v="5"/>
    <s v="USD"/>
    <n v="-76.915100879999997"/>
    <n v="1"/>
    <n v="-76.915100879999997"/>
    <x v="4"/>
    <n v="1"/>
    <m/>
    <m/>
    <m/>
    <m/>
    <m/>
    <m/>
    <m/>
    <m/>
    <m/>
  </r>
  <r>
    <s v="DAIICHI"/>
    <s v="DS8201-793"/>
    <s v="Daiichi Sankyo Pharma Development"/>
    <s v="Brazil"/>
    <x v="2"/>
    <n v="40700"/>
    <s v="Revenues - Third Parties"/>
    <m/>
    <s v="Freight - Shipments"/>
    <n v="2026"/>
    <n v="5"/>
    <s v="USD"/>
    <n v="-7978.1303667599996"/>
    <n v="1"/>
    <n v="-7978.1303667599996"/>
    <x v="4"/>
    <n v="1"/>
    <m/>
    <m/>
    <m/>
    <m/>
    <m/>
    <m/>
    <m/>
    <m/>
    <m/>
  </r>
  <r>
    <s v="ELI LILLY"/>
    <s v="J3M-MC-JZQH"/>
    <s v="Eli Lilly &amp; Co."/>
    <s v="Brazil"/>
    <x v="2"/>
    <n v="40700"/>
    <s v="Revenues - Third Parties"/>
    <m/>
    <s v="Freight - Shipments"/>
    <n v="2026"/>
    <n v="5"/>
    <s v="USD"/>
    <n v="-2038.9462430399999"/>
    <n v="1"/>
    <n v="-2038.9462430399999"/>
    <x v="4"/>
    <n v="1"/>
    <m/>
    <m/>
    <m/>
    <m/>
    <m/>
    <m/>
    <m/>
    <m/>
    <m/>
  </r>
  <r>
    <s v="J &amp; J"/>
    <s v="75276617AML3001"/>
    <s v="Janssen"/>
    <s v="Brazil"/>
    <x v="2"/>
    <n v="40700"/>
    <s v="Revenues - Third Parties"/>
    <m/>
    <s v="Freight - Shipments"/>
    <n v="2026"/>
    <n v="5"/>
    <s v="USD"/>
    <n v="-760.84522020000009"/>
    <n v="1"/>
    <n v="-760.84522020000009"/>
    <x v="4"/>
    <n v="1"/>
    <m/>
    <m/>
    <m/>
    <m/>
    <m/>
    <m/>
    <m/>
    <m/>
    <m/>
  </r>
  <r>
    <s v="MERCK"/>
    <s v="MK-2870-032"/>
    <s v="Merck Sharp and Dohme LLC"/>
    <s v="Brazil"/>
    <x v="2"/>
    <n v="40700"/>
    <s v="Revenues - Third Parties"/>
    <m/>
    <s v="Freight - Shipments"/>
    <n v="2026"/>
    <n v="5"/>
    <s v="USD"/>
    <n v="-9147.4961309999999"/>
    <n v="1"/>
    <n v="-9147.4961309999999"/>
    <x v="4"/>
    <n v="1"/>
    <m/>
    <m/>
    <m/>
    <m/>
    <m/>
    <m/>
    <m/>
    <m/>
    <m/>
  </r>
  <r>
    <s v="J &amp; J"/>
    <s v="54767414MMY3030"/>
    <s v="Janssen"/>
    <s v="Brazil"/>
    <x v="2"/>
    <n v="40700"/>
    <s v="Revenues - Third Parties"/>
    <m/>
    <s v="Freight - Shipments"/>
    <n v="2026"/>
    <n v="5"/>
    <s v="USD"/>
    <n v="-1902.4827998399999"/>
    <n v="1"/>
    <n v="-1902.4827998399999"/>
    <x v="4"/>
    <n v="1"/>
    <m/>
    <m/>
    <m/>
    <m/>
    <m/>
    <m/>
    <m/>
    <m/>
    <m/>
  </r>
  <r>
    <s v="OTH CUST"/>
    <s v="HLX22-GC-301"/>
    <s v="Shanghai Henlius Biotech Inc"/>
    <s v="Brazil"/>
    <x v="2"/>
    <n v="40700"/>
    <s v="Revenues - Third Parties"/>
    <m/>
    <s v="Freight - Shipments"/>
    <n v="2026"/>
    <n v="5"/>
    <s v="USD"/>
    <n v="-6979.9470865200001"/>
    <n v="1"/>
    <n v="-6979.9470865200001"/>
    <x v="4"/>
    <n v="1"/>
    <m/>
    <m/>
    <m/>
    <m/>
    <m/>
    <m/>
    <m/>
    <m/>
    <m/>
  </r>
  <r>
    <s v="MERCK"/>
    <s v="MK-1022-016"/>
    <s v="Merck Sharp and Dohme LLC"/>
    <s v="Brazil"/>
    <x v="2"/>
    <n v="40700"/>
    <s v="Revenues - Third Parties"/>
    <m/>
    <s v="Freight - Shipments"/>
    <n v="2026"/>
    <n v="5"/>
    <s v="USD"/>
    <n v="-354.60831564"/>
    <n v="1"/>
    <n v="-354.60831564"/>
    <x v="4"/>
    <n v="1"/>
    <m/>
    <m/>
    <m/>
    <m/>
    <m/>
    <m/>
    <m/>
    <m/>
    <m/>
  </r>
  <r>
    <s v="ELI LILLY"/>
    <s v="I8F-MC-GPJA"/>
    <s v="Eli Lilly &amp; Co."/>
    <s v="Brazil"/>
    <x v="2"/>
    <n v="40700"/>
    <s v="Revenues - Third Parties"/>
    <m/>
    <s v="Freight - Shipments"/>
    <n v="2026"/>
    <n v="5"/>
    <s v="USD"/>
    <n v="-3792.7680937199993"/>
    <n v="1"/>
    <n v="-3792.7680937199993"/>
    <x v="4"/>
    <n v="1"/>
    <m/>
    <m/>
    <m/>
    <m/>
    <m/>
    <m/>
    <m/>
    <m/>
    <m/>
  </r>
  <r>
    <s v="ELI LILLY"/>
    <s v="I8F-MC-GPJD"/>
    <s v="Eli Lilly &amp; Co."/>
    <s v="Brazil"/>
    <x v="2"/>
    <n v="40700"/>
    <s v="Revenues - Third Parties"/>
    <m/>
    <s v="Freight - Shipments"/>
    <n v="2026"/>
    <n v="5"/>
    <s v="USD"/>
    <n v="-1661.3519439599997"/>
    <n v="1"/>
    <n v="-1661.3519439599997"/>
    <x v="4"/>
    <n v="1"/>
    <m/>
    <m/>
    <m/>
    <m/>
    <m/>
    <m/>
    <m/>
    <m/>
    <m/>
  </r>
  <r>
    <s v="MERCK"/>
    <s v="A011-12 (MK-7962-004)"/>
    <s v="Merck Sharp and Dohme LLC"/>
    <s v="Brazil"/>
    <x v="2"/>
    <n v="40700"/>
    <s v="Revenues - Third Parties"/>
    <m/>
    <s v="Freight - Shipments"/>
    <n v="2026"/>
    <n v="5"/>
    <s v="USD"/>
    <n v="-9222.8067730799994"/>
    <n v="1"/>
    <n v="-9222.8067730799994"/>
    <x v="4"/>
    <n v="1"/>
    <m/>
    <m/>
    <m/>
    <m/>
    <m/>
    <m/>
    <m/>
    <m/>
    <m/>
  </r>
  <r>
    <s v="PFIZER"/>
    <s v="C2321008"/>
    <s v="Pfizer"/>
    <s v="Brazil"/>
    <x v="2"/>
    <n v="40700"/>
    <s v="Revenues - Third Parties"/>
    <m/>
    <s v="Freight - Shipments"/>
    <n v="2026"/>
    <n v="5"/>
    <s v="USD"/>
    <n v="-5263.7081752799995"/>
    <n v="1"/>
    <n v="-5263.7081752799995"/>
    <x v="4"/>
    <n v="1"/>
    <m/>
    <m/>
    <m/>
    <m/>
    <m/>
    <m/>
    <m/>
    <m/>
    <m/>
  </r>
  <r>
    <s v="IQVIA"/>
    <s v="20220196 Ancillaries"/>
    <s v="IQVIA"/>
    <s v="Brazil"/>
    <x v="2"/>
    <n v="40700"/>
    <s v="Revenues - Third Parties"/>
    <m/>
    <s v="Freight - Shipments"/>
    <n v="2026"/>
    <n v="5"/>
    <s v="USD"/>
    <n v="-388.85446331999998"/>
    <n v="1"/>
    <n v="-388.85446331999998"/>
    <x v="4"/>
    <n v="1"/>
    <m/>
    <m/>
    <m/>
    <m/>
    <m/>
    <m/>
    <m/>
    <m/>
    <m/>
  </r>
  <r>
    <s v="J &amp; J"/>
    <s v="78278343PCR3001"/>
    <s v="Janssen"/>
    <s v="Brazil"/>
    <x v="2"/>
    <n v="40700"/>
    <s v="Revenues - Third Parties"/>
    <m/>
    <s v="Freight - Shipments"/>
    <n v="2026"/>
    <n v="5"/>
    <s v="USD"/>
    <n v="-171.78445764"/>
    <n v="1"/>
    <n v="-171.78445764"/>
    <x v="4"/>
    <n v="1"/>
    <m/>
    <m/>
    <m/>
    <m/>
    <m/>
    <m/>
    <m/>
    <m/>
    <m/>
  </r>
  <r>
    <s v="MERCK"/>
    <s v="MK-8527-011"/>
    <s v="Merck Sharp and Dohme LLC"/>
    <s v="Brazil"/>
    <x v="2"/>
    <n v="40700"/>
    <s v="Revenues - Third Parties"/>
    <m/>
    <s v="Freight - Shipments"/>
    <n v="2026"/>
    <n v="5"/>
    <s v="USD"/>
    <n v="-1914.6332577599999"/>
    <n v="1"/>
    <n v="-1914.6332577599999"/>
    <x v="4"/>
    <n v="1"/>
    <m/>
    <m/>
    <m/>
    <m/>
    <m/>
    <m/>
    <m/>
    <m/>
    <m/>
  </r>
  <r>
    <s v="PFIZER"/>
    <s v="C4921003"/>
    <s v="Pfizer"/>
    <s v="Brazil"/>
    <x v="2"/>
    <n v="40700"/>
    <s v="Revenues - Third Parties"/>
    <m/>
    <s v="Freight - Shipments"/>
    <n v="2026"/>
    <n v="5"/>
    <s v="USD"/>
    <n v="-282.36062159999994"/>
    <n v="1"/>
    <n v="-282.36062159999994"/>
    <x v="4"/>
    <n v="1"/>
    <m/>
    <m/>
    <m/>
    <m/>
    <m/>
    <m/>
    <m/>
    <m/>
    <m/>
  </r>
  <r>
    <s v="PFIZER"/>
    <s v="C5731006"/>
    <s v="Pfizer"/>
    <s v="Brazil"/>
    <x v="2"/>
    <n v="40700"/>
    <s v="Revenues - Third Parties"/>
    <m/>
    <s v="Freight - Shipments"/>
    <n v="2026"/>
    <n v="5"/>
    <s v="USD"/>
    <n v="-671.03533727999991"/>
    <n v="1"/>
    <n v="-671.03533727999991"/>
    <x v="4"/>
    <n v="1"/>
    <m/>
    <m/>
    <m/>
    <m/>
    <m/>
    <m/>
    <m/>
    <m/>
    <m/>
  </r>
  <r>
    <s v="J &amp; J"/>
    <s v="61186372HNC3001"/>
    <s v="Janssen"/>
    <s v="Brazil"/>
    <x v="2"/>
    <n v="40700"/>
    <s v="Revenues - Third Parties"/>
    <m/>
    <s v="Freight - Shipments"/>
    <n v="2026"/>
    <n v="5"/>
    <s v="USD"/>
    <n v="-4545.6742587600002"/>
    <n v="1"/>
    <n v="-4545.6742587600002"/>
    <x v="4"/>
    <n v="1"/>
    <m/>
    <m/>
    <m/>
    <m/>
    <m/>
    <m/>
    <m/>
    <m/>
    <m/>
  </r>
  <r>
    <s v="MERCK"/>
    <s v="MK-7240-013"/>
    <s v="Merck Sharp and Dohme LLC"/>
    <s v="Brazil"/>
    <x v="2"/>
    <n v="40700"/>
    <s v="Revenues - Third Parties"/>
    <m/>
    <s v="Freight - Shipments"/>
    <n v="2026"/>
    <n v="5"/>
    <s v="USD"/>
    <n v="-96.696992159999994"/>
    <n v="1"/>
    <n v="-96.696992159999994"/>
    <x v="4"/>
    <n v="1"/>
    <m/>
    <m/>
    <m/>
    <m/>
    <m/>
    <m/>
    <m/>
    <m/>
    <m/>
  </r>
  <r>
    <s v="ELI LILLY"/>
    <s v="J2S-MC-GZMR"/>
    <s v="Eli Lilly &amp; Co."/>
    <s v="Brazil"/>
    <x v="2"/>
    <n v="40700"/>
    <s v="Revenues - Third Parties"/>
    <m/>
    <s v="Freight - Shipments"/>
    <n v="2026"/>
    <n v="5"/>
    <s v="USD"/>
    <n v="-476.20699091999995"/>
    <n v="1"/>
    <n v="-476.20699091999995"/>
    <x v="4"/>
    <n v="1"/>
    <m/>
    <m/>
    <m/>
    <m/>
    <m/>
    <m/>
    <m/>
    <m/>
    <m/>
  </r>
  <r>
    <s v="MERCK"/>
    <s v="MK-7962-038"/>
    <s v="Merck Sharp and Dohme LLC"/>
    <s v="Brazil"/>
    <x v="2"/>
    <n v="40700"/>
    <s v="Revenues - Third Parties"/>
    <m/>
    <s v="Freight - Shipments"/>
    <n v="2026"/>
    <n v="5"/>
    <s v="USD"/>
    <n v="-2112.8587138800003"/>
    <n v="1"/>
    <n v="-2112.8587138800003"/>
    <x v="4"/>
    <n v="1"/>
    <m/>
    <m/>
    <m/>
    <m/>
    <m/>
    <m/>
    <m/>
    <m/>
    <m/>
  </r>
  <r>
    <s v="J &amp; J"/>
    <s v="77242113UCO3001"/>
    <s v="Janssen"/>
    <s v="Brazil"/>
    <x v="2"/>
    <n v="40700"/>
    <s v="Revenues - Third Parties"/>
    <m/>
    <s v="Freight - Shipments"/>
    <n v="2026"/>
    <n v="5"/>
    <s v="USD"/>
    <n v="-1935.38626884"/>
    <n v="1"/>
    <n v="-1935.38626884"/>
    <x v="4"/>
    <n v="1"/>
    <m/>
    <m/>
    <m/>
    <m/>
    <m/>
    <m/>
    <m/>
    <m/>
    <m/>
  </r>
  <r>
    <s v="J &amp; J"/>
    <s v="77242113CRD3001"/>
    <s v="Janssen"/>
    <s v="Brazil"/>
    <x v="2"/>
    <n v="40700"/>
    <s v="Revenues - Third Parties"/>
    <m/>
    <s v="Freight - Shipments"/>
    <n v="2026"/>
    <n v="5"/>
    <s v="USD"/>
    <n v="-2163.2097675600003"/>
    <n v="1"/>
    <n v="-2163.2097675600003"/>
    <x v="4"/>
    <n v="1"/>
    <m/>
    <m/>
    <m/>
    <m/>
    <m/>
    <m/>
    <m/>
    <m/>
    <m/>
  </r>
  <r>
    <s v="PFIZER"/>
    <s v="C4921003 (CAM)"/>
    <s v="Pfizer"/>
    <s v="Brazil"/>
    <x v="2"/>
    <n v="40700"/>
    <s v="Revenues - Third Parties"/>
    <m/>
    <s v="Freight - Shipments"/>
    <n v="2026"/>
    <n v="5"/>
    <s v="USD"/>
    <n v="-716.58266543999991"/>
    <n v="1"/>
    <n v="-716.58266543999991"/>
    <x v="4"/>
    <n v="1"/>
    <m/>
    <m/>
    <m/>
    <m/>
    <m/>
    <m/>
    <m/>
    <m/>
    <m/>
  </r>
  <r>
    <s v="MERCK"/>
    <s v="MK-0616-037"/>
    <s v="Merck Sharp and Dohme LLC"/>
    <s v="Brazil"/>
    <x v="2"/>
    <n v="40700"/>
    <s v="Revenues - Third Parties"/>
    <m/>
    <s v="Freight - Shipments"/>
    <n v="2026"/>
    <n v="5"/>
    <s v="USD"/>
    <n v="-8220.445868159999"/>
    <n v="1"/>
    <n v="-8220.445868159999"/>
    <x v="4"/>
    <n v="1"/>
    <m/>
    <m/>
    <m/>
    <m/>
    <m/>
    <m/>
    <m/>
    <m/>
    <m/>
  </r>
  <r>
    <s v="MERCK"/>
    <s v="MK-2870-036"/>
    <s v="Merck Sharp and Dohme LLC"/>
    <s v="Brazil"/>
    <x v="2"/>
    <n v="40700"/>
    <s v="Revenues - Third Parties"/>
    <m/>
    <s v="Freight - Shipments"/>
    <n v="2026"/>
    <n v="5"/>
    <s v="USD"/>
    <n v="-3457.5399514800001"/>
    <n v="1"/>
    <n v="-3457.5399514800001"/>
    <x v="4"/>
    <n v="1"/>
    <m/>
    <m/>
    <m/>
    <m/>
    <m/>
    <m/>
    <m/>
    <m/>
    <m/>
  </r>
  <r>
    <s v="ELI LILLY"/>
    <s v="J2O-MC-EKBG"/>
    <s v="Eli Lilly &amp; Co."/>
    <s v="Brazil"/>
    <x v="2"/>
    <n v="40700"/>
    <s v="Revenues - Third Parties"/>
    <m/>
    <s v="Freight - Shipments"/>
    <n v="2026"/>
    <n v="5"/>
    <s v="USD"/>
    <n v="-7852.8679761599997"/>
    <n v="1"/>
    <n v="-7852.8679761599997"/>
    <x v="4"/>
    <n v="1"/>
    <m/>
    <m/>
    <m/>
    <m/>
    <m/>
    <m/>
    <m/>
    <m/>
    <m/>
  </r>
  <r>
    <s v="ELI LILLY"/>
    <s v="I6T-MC-AMCD"/>
    <s v="Eli Lilly &amp; Co."/>
    <s v="Brazil"/>
    <x v="2"/>
    <n v="40700"/>
    <s v="Revenues - Third Parties"/>
    <m/>
    <s v="Freight - Shipments"/>
    <n v="2026"/>
    <n v="5"/>
    <s v="USD"/>
    <n v="-678.51597564000008"/>
    <n v="1"/>
    <n v="-678.51597564000008"/>
    <x v="4"/>
    <n v="1"/>
    <m/>
    <m/>
    <m/>
    <m/>
    <m/>
    <m/>
    <m/>
    <m/>
    <m/>
  </r>
  <r>
    <s v="ELI LILLY"/>
    <s v="I6T-MC-AMCE"/>
    <s v="Eli Lilly &amp; Co."/>
    <s v="Brazil"/>
    <x v="2"/>
    <n v="40700"/>
    <s v="Revenues - Third Parties"/>
    <m/>
    <s v="Freight - Shipments"/>
    <n v="2026"/>
    <n v="5"/>
    <s v="USD"/>
    <n v="-593.04416327999991"/>
    <n v="1"/>
    <n v="-593.04416327999991"/>
    <x v="4"/>
    <n v="1"/>
    <m/>
    <m/>
    <m/>
    <m/>
    <m/>
    <m/>
    <m/>
    <m/>
    <m/>
  </r>
  <r>
    <s v="ELI LILLY"/>
    <s v="J2A-MC-GZPW"/>
    <s v="Eli Lilly &amp; Co."/>
    <s v="Brazil"/>
    <x v="2"/>
    <n v="40700"/>
    <s v="Revenues - Third Parties"/>
    <m/>
    <s v="Freight - Shipments"/>
    <n v="2026"/>
    <n v="5"/>
    <s v="USD"/>
    <n v="-2583.4597498799999"/>
    <n v="1"/>
    <n v="-2583.4597498799999"/>
    <x v="4"/>
    <n v="1"/>
    <m/>
    <m/>
    <m/>
    <m/>
    <m/>
    <m/>
    <m/>
    <m/>
    <m/>
  </r>
  <r>
    <s v="J &amp; J"/>
    <s v="80202135SLE3001"/>
    <s v="Janssen"/>
    <s v="Brazil"/>
    <x v="2"/>
    <n v="40700"/>
    <s v="Revenues - Third Parties"/>
    <m/>
    <s v="Freight - Shipments"/>
    <n v="2026"/>
    <n v="5"/>
    <s v="USD"/>
    <n v="-468.04837823999998"/>
    <n v="1"/>
    <n v="-468.04837823999998"/>
    <x v="4"/>
    <n v="1"/>
    <m/>
    <m/>
    <m/>
    <m/>
    <m/>
    <m/>
    <m/>
    <m/>
    <m/>
  </r>
  <r>
    <s v="ELI LILLY"/>
    <s v="N1T-MC-TZ01"/>
    <s v="Eli Lilly &amp; Co."/>
    <s v="Brazil"/>
    <x v="2"/>
    <n v="40700"/>
    <s v="Revenues - Third Parties"/>
    <m/>
    <s v="Freight - Shipments"/>
    <n v="2026"/>
    <n v="5"/>
    <s v="USD"/>
    <n v="-463.16382660000011"/>
    <n v="1"/>
    <n v="-463.16382660000011"/>
    <x v="4"/>
    <n v="1"/>
    <m/>
    <m/>
    <m/>
    <m/>
    <m/>
    <m/>
    <m/>
    <m/>
    <m/>
  </r>
  <r>
    <s v="ELI LILLY"/>
    <s v="N1T-MC-RT01"/>
    <s v="Eli Lilly &amp; Co."/>
    <s v="Brazil"/>
    <x v="2"/>
    <n v="40700"/>
    <s v="Revenues - Third Parties"/>
    <m/>
    <s v="Freight - Shipments"/>
    <n v="2026"/>
    <n v="5"/>
    <s v="USD"/>
    <n v="-435.14249652000007"/>
    <n v="1"/>
    <n v="-435.14249652000007"/>
    <x v="4"/>
    <n v="1"/>
    <m/>
    <m/>
    <m/>
    <m/>
    <m/>
    <m/>
    <m/>
    <m/>
    <m/>
  </r>
  <r>
    <s v="J &amp; J"/>
    <s v="95597528ADM2001"/>
    <s v="Janssen"/>
    <s v="Brazil"/>
    <x v="2"/>
    <n v="40700"/>
    <s v="Revenues - Third Parties"/>
    <m/>
    <s v="Freight - Shipments"/>
    <n v="2026"/>
    <n v="5"/>
    <s v="USD"/>
    <n v="-610.51949423999997"/>
    <n v="1"/>
    <n v="-610.51949423999997"/>
    <x v="4"/>
    <n v="1"/>
    <m/>
    <m/>
    <m/>
    <m/>
    <m/>
    <m/>
    <m/>
    <m/>
    <m/>
  </r>
  <r>
    <s v="ELI LILLY"/>
    <s v="I4V-MC-JAJJ"/>
    <s v="Eli Lilly &amp; Co."/>
    <s v="Brazil"/>
    <x v="2"/>
    <n v="40700"/>
    <s v="Revenues - Third Parties"/>
    <m/>
    <s v="Freight - Shipments"/>
    <n v="2026"/>
    <n v="5"/>
    <s v="USD"/>
    <n v="-1876.2094853999997"/>
    <n v="1"/>
    <n v="-1876.2094853999997"/>
    <x v="4"/>
    <n v="1"/>
    <m/>
    <m/>
    <m/>
    <m/>
    <m/>
    <m/>
    <m/>
    <m/>
    <m/>
  </r>
  <r>
    <s v="ELI LILLY"/>
    <s v="N1T-MC-MALO (eCOA)"/>
    <s v="Eli Lilly &amp; Co."/>
    <s v="Brazil"/>
    <x v="2"/>
    <n v="40700"/>
    <s v="Revenues - Third Parties"/>
    <m/>
    <s v="Freight - Shipments"/>
    <n v="2026"/>
    <n v="5"/>
    <s v="USD"/>
    <n v="-324.64715868000002"/>
    <n v="1"/>
    <n v="-324.64715868000002"/>
    <x v="4"/>
    <n v="1"/>
    <m/>
    <m/>
    <m/>
    <m/>
    <m/>
    <m/>
    <m/>
    <m/>
    <m/>
  </r>
  <r>
    <s v="ELI LILLY"/>
    <s v="J6E-MC-KWAN (eCOA)"/>
    <s v="Eli Lilly &amp; Co."/>
    <s v="Brazil"/>
    <x v="2"/>
    <n v="40700"/>
    <s v="Revenues - Third Parties"/>
    <m/>
    <s v="Freight - Shipments"/>
    <n v="2026"/>
    <n v="5"/>
    <s v="USD"/>
    <n v="-90.872686080000008"/>
    <n v="1"/>
    <n v="-90.872686080000008"/>
    <x v="4"/>
    <n v="1"/>
    <m/>
    <m/>
    <m/>
    <m/>
    <m/>
    <m/>
    <m/>
    <m/>
    <m/>
  </r>
  <r>
    <s v="ELI LILLY"/>
    <s v="J2A-MC-GZPR (eCOA)"/>
    <s v="Eli Lilly &amp; Co."/>
    <s v="Brazil"/>
    <x v="2"/>
    <n v="40700"/>
    <s v="Revenues - Third Parties"/>
    <m/>
    <s v="Freight - Shipments"/>
    <n v="2026"/>
    <n v="5"/>
    <s v="USD"/>
    <n v="-374.90532264000001"/>
    <n v="1"/>
    <n v="-374.90532264000001"/>
    <x v="4"/>
    <n v="1"/>
    <m/>
    <m/>
    <m/>
    <m/>
    <m/>
    <m/>
    <m/>
    <m/>
    <m/>
  </r>
  <r>
    <s v="ELI LILLY"/>
    <s v="J2S-MC-GZMR (eCOA)"/>
    <s v="Eli Lilly &amp; Co."/>
    <s v="Brazil"/>
    <x v="2"/>
    <n v="40700"/>
    <s v="Revenues - Third Parties"/>
    <m/>
    <s v="Freight - Shipments"/>
    <n v="2026"/>
    <n v="5"/>
    <s v="USD"/>
    <n v="-709.26006023999992"/>
    <n v="1"/>
    <n v="-709.26006023999992"/>
    <x v="4"/>
    <n v="1"/>
    <m/>
    <m/>
    <m/>
    <m/>
    <m/>
    <m/>
    <m/>
    <m/>
    <m/>
  </r>
  <r>
    <s v="NOVARTIS"/>
    <s v="CBAF312D2301"/>
    <s v="Novartis Pharma AG"/>
    <s v="Brazil"/>
    <x v="2"/>
    <n v="40700"/>
    <s v="Revenues - Third Parties"/>
    <m/>
    <s v="Freight - Shipments"/>
    <n v="2026"/>
    <n v="5"/>
    <s v="USD"/>
    <n v="-1997.9336221200001"/>
    <n v="1"/>
    <n v="-1997.9336221200001"/>
    <x v="4"/>
    <n v="1"/>
    <m/>
    <m/>
    <m/>
    <m/>
    <m/>
    <m/>
    <m/>
    <m/>
    <m/>
  </r>
  <r>
    <s v="NOVARTIS"/>
    <s v="CLNP023A2002B"/>
    <s v="Novartis Pharma AG"/>
    <s v="Brazil"/>
    <x v="2"/>
    <n v="40700"/>
    <s v="Revenues - Third Parties"/>
    <m/>
    <s v="Freight - Shipments"/>
    <n v="2026"/>
    <n v="5"/>
    <s v="USD"/>
    <n v="-8891.1265356000004"/>
    <n v="1"/>
    <n v="-8891.1265356000004"/>
    <x v="4"/>
    <n v="1"/>
    <m/>
    <m/>
    <m/>
    <m/>
    <m/>
    <m/>
    <m/>
    <m/>
    <m/>
  </r>
  <r>
    <s v="NOVARTIS"/>
    <s v="CLOU064C12302"/>
    <s v="Novartis Pharma AG"/>
    <s v="Brazil"/>
    <x v="2"/>
    <n v="40700"/>
    <s v="Revenues - Third Parties"/>
    <m/>
    <s v="Freight - Shipments"/>
    <n v="2026"/>
    <n v="5"/>
    <s v="USD"/>
    <n v="-5496.3197168399993"/>
    <n v="1"/>
    <n v="-5496.3197168399993"/>
    <x v="4"/>
    <n v="1"/>
    <m/>
    <m/>
    <m/>
    <m/>
    <m/>
    <m/>
    <m/>
    <m/>
    <m/>
  </r>
  <r>
    <s v="NOVARTIS"/>
    <s v="CKJX839B12302"/>
    <s v="Novartis Pharma AG"/>
    <s v="Brazil"/>
    <x v="2"/>
    <n v="40700"/>
    <s v="Revenues - Third Parties"/>
    <m/>
    <s v="Freight - Shipments"/>
    <n v="2026"/>
    <n v="5"/>
    <s v="USD"/>
    <n v="-6742.8840765600007"/>
    <n v="1"/>
    <n v="-6742.8840765600007"/>
    <x v="4"/>
    <n v="1"/>
    <m/>
    <m/>
    <m/>
    <m/>
    <m/>
    <m/>
    <m/>
    <m/>
    <m/>
  </r>
  <r>
    <s v="NOVARTIS"/>
    <s v="CVAY736K12301"/>
    <s v="Novartis Pharma AG"/>
    <s v="Brazil"/>
    <x v="2"/>
    <n v="40700"/>
    <s v="Revenues - Third Parties"/>
    <m/>
    <s v="Freight - Shipments"/>
    <n v="2026"/>
    <n v="5"/>
    <s v="USD"/>
    <n v="-1059.8113872000001"/>
    <n v="1"/>
    <n v="-1059.8113872000001"/>
    <x v="4"/>
    <n v="1"/>
    <m/>
    <m/>
    <m/>
    <m/>
    <m/>
    <m/>
    <m/>
    <m/>
    <m/>
  </r>
  <r>
    <s v="NOVARTIS"/>
    <s v="CLNP023K12201"/>
    <s v="Novartis Pharma AG"/>
    <s v="Brazil"/>
    <x v="2"/>
    <n v="40700"/>
    <s v="Revenues - Third Parties"/>
    <m/>
    <s v="Freight - Shipments"/>
    <n v="2026"/>
    <n v="5"/>
    <s v="USD"/>
    <n v="-159.41806128000002"/>
    <n v="1"/>
    <n v="-159.41806128000002"/>
    <x v="4"/>
    <n v="1"/>
    <m/>
    <m/>
    <m/>
    <m/>
    <m/>
    <m/>
    <m/>
    <m/>
    <m/>
  </r>
  <r>
    <s v="NOVARTIS"/>
    <s v="CAIN457I2401"/>
    <s v="Novartis Pharma AG"/>
    <s v="Brazil"/>
    <x v="2"/>
    <n v="40700"/>
    <s v="Revenues - Third Parties"/>
    <m/>
    <s v="Freight - Shipments"/>
    <n v="2026"/>
    <n v="5"/>
    <s v="USD"/>
    <n v="-57.265909199999996"/>
    <n v="1"/>
    <n v="-57.265909199999996"/>
    <x v="4"/>
    <n v="1"/>
    <m/>
    <m/>
    <m/>
    <m/>
    <m/>
    <m/>
    <m/>
    <m/>
    <m/>
  </r>
  <r>
    <s v="NOVARTIS"/>
    <s v="CKJX839D12302"/>
    <s v="Novartis Pharma AG"/>
    <s v="Brazil"/>
    <x v="2"/>
    <n v="40700"/>
    <s v="Revenues - Third Parties"/>
    <m/>
    <s v="Freight - Shipments"/>
    <n v="2026"/>
    <n v="5"/>
    <s v="USD"/>
    <n v="-3511.3074166799997"/>
    <n v="1"/>
    <n v="-3511.3074166799997"/>
    <x v="4"/>
    <n v="1"/>
    <m/>
    <m/>
    <m/>
    <m/>
    <m/>
    <m/>
    <m/>
    <m/>
    <m/>
  </r>
  <r>
    <s v="NOVARTIS"/>
    <s v="CLNP023B12302"/>
    <s v="Novartis Pharma AG"/>
    <s v="Brazil"/>
    <x v="2"/>
    <n v="40700"/>
    <s v="Revenues - Third Parties"/>
    <m/>
    <s v="Freight - Shipments"/>
    <n v="2026"/>
    <n v="5"/>
    <s v="USD"/>
    <n v="-287.66860559999998"/>
    <n v="1"/>
    <n v="-287.66860559999998"/>
    <x v="4"/>
    <n v="1"/>
    <m/>
    <m/>
    <m/>
    <m/>
    <m/>
    <m/>
    <m/>
    <m/>
    <m/>
  </r>
  <r>
    <s v="NOVARTIS"/>
    <s v="CVAY736F12301"/>
    <s v="Novartis Pharma AG"/>
    <s v="Brazil"/>
    <x v="2"/>
    <n v="40700"/>
    <s v="Revenues - Third Parties"/>
    <m/>
    <s v="Freight - Shipments"/>
    <n v="2026"/>
    <n v="5"/>
    <s v="USD"/>
    <n v="-75.222577799999996"/>
    <n v="1"/>
    <n v="-75.222577799999996"/>
    <x v="4"/>
    <n v="1"/>
    <m/>
    <m/>
    <m/>
    <m/>
    <m/>
    <m/>
    <m/>
    <m/>
    <m/>
  </r>
  <r>
    <s v="BAYER"/>
    <s v="BAY 1841788-21492"/>
    <s v="Bayer AG"/>
    <s v="Brazil"/>
    <x v="2"/>
    <n v="40700"/>
    <s v="Revenues - Third Parties"/>
    <m/>
    <s v="PassThrough - Freight"/>
    <n v="2026"/>
    <n v="5"/>
    <s v="USD"/>
    <n v="-4998.5514536399996"/>
    <n v="1"/>
    <n v="-4998.5514536399996"/>
    <x v="4"/>
    <n v="1"/>
    <m/>
    <m/>
    <m/>
    <m/>
    <m/>
    <m/>
    <m/>
    <m/>
    <m/>
  </r>
  <r>
    <s v="NOVARTIS"/>
    <s v="CEYU688A12201"/>
    <s v="Novartis Pharma AG"/>
    <s v="Brazil"/>
    <x v="2"/>
    <n v="40700"/>
    <s v="Revenues - Third Parties"/>
    <m/>
    <s v="Freight - Shipments"/>
    <n v="2026"/>
    <n v="5"/>
    <s v="USD"/>
    <n v="-135.45733895999999"/>
    <n v="1"/>
    <n v="-135.45733895999999"/>
    <x v="4"/>
    <n v="1"/>
    <m/>
    <m/>
    <m/>
    <m/>
    <m/>
    <m/>
    <m/>
    <m/>
    <m/>
  </r>
  <r>
    <s v="NOVARTIS"/>
    <s v="CVAY736A2301E1"/>
    <s v="Novartis Pharma AG"/>
    <s v="Brazil"/>
    <x v="2"/>
    <n v="40700"/>
    <s v="Revenues - Third Parties"/>
    <m/>
    <s v="Freight - Shipments"/>
    <n v="2026"/>
    <n v="5"/>
    <s v="USD"/>
    <n v="-114.92750447999998"/>
    <n v="1"/>
    <n v="-114.92750447999998"/>
    <x v="4"/>
    <n v="1"/>
    <m/>
    <m/>
    <m/>
    <m/>
    <m/>
    <m/>
    <m/>
    <m/>
    <m/>
  </r>
  <r>
    <s v="DEBIOPHARM"/>
    <s v="Debio 4126-301"/>
    <s v="DebioPharm"/>
    <s v="Brazil"/>
    <x v="2"/>
    <n v="40700"/>
    <s v="Revenues - Third Parties"/>
    <m/>
    <s v="Freight - Shipments"/>
    <n v="2026"/>
    <n v="5"/>
    <s v="USD"/>
    <n v="-9411.9604019999988"/>
    <n v="1"/>
    <n v="-9411.9604019999988"/>
    <x v="4"/>
    <n v="1"/>
    <m/>
    <m/>
    <m/>
    <m/>
    <m/>
    <m/>
    <m/>
    <m/>
    <m/>
  </r>
  <r>
    <s v="NOVARTIS"/>
    <s v="CLOU064A2304"/>
    <s v="Novartis Pharma AG"/>
    <s v="Brazil"/>
    <x v="2"/>
    <n v="40700"/>
    <s v="Revenues - Third Parties"/>
    <m/>
    <s v="Freight - Shipments"/>
    <n v="2026"/>
    <n v="5"/>
    <s v="USD"/>
    <n v="-229.10706575999998"/>
    <n v="1"/>
    <n v="-229.10706575999998"/>
    <x v="4"/>
    <n v="1"/>
    <m/>
    <m/>
    <m/>
    <m/>
    <m/>
    <m/>
    <m/>
    <m/>
    <m/>
  </r>
  <r>
    <s v="NOVARTIS"/>
    <s v="CAIN457C22301E1"/>
    <s v="Novartis Pharma AG"/>
    <s v="Brazil"/>
    <x v="2"/>
    <n v="40700"/>
    <s v="Revenues - Third Parties"/>
    <m/>
    <s v="Freight - Shipments"/>
    <n v="2026"/>
    <n v="5"/>
    <s v="USD"/>
    <n v="-164.17353240000003"/>
    <n v="1"/>
    <n v="-164.17353240000003"/>
    <x v="4"/>
    <n v="1"/>
    <m/>
    <m/>
    <m/>
    <m/>
    <m/>
    <m/>
    <m/>
    <m/>
    <m/>
  </r>
  <r>
    <s v="NOVARTIS"/>
    <s v="CVAY736F12301E1"/>
    <s v="Novartis Pharma AG"/>
    <s v="Brazil"/>
    <x v="2"/>
    <n v="40700"/>
    <s v="Revenues - Third Parties"/>
    <m/>
    <s v="Freight - Shipments"/>
    <n v="2026"/>
    <n v="5"/>
    <s v="USD"/>
    <n v="-414.25557948000005"/>
    <n v="1"/>
    <n v="-414.25557948000005"/>
    <x v="4"/>
    <n v="1"/>
    <m/>
    <m/>
    <m/>
    <m/>
    <m/>
    <m/>
    <m/>
    <m/>
    <m/>
  </r>
  <r>
    <s v="OTH CUST"/>
    <s v="PHA022121-C307"/>
    <s v="Pharvaris BV"/>
    <s v="Brazil"/>
    <x v="2"/>
    <n v="40700"/>
    <s v="Revenues - Third Parties"/>
    <m/>
    <s v="Freight - Shipments"/>
    <n v="2026"/>
    <n v="5"/>
    <s v="USD"/>
    <n v="-231.58854828"/>
    <n v="1"/>
    <n v="-231.58854828"/>
    <x v="4"/>
    <n v="1"/>
    <m/>
    <m/>
    <m/>
    <m/>
    <m/>
    <m/>
    <m/>
    <m/>
    <m/>
  </r>
  <r>
    <s v="NOVARTIS"/>
    <s v="CVAY736S12201"/>
    <s v="Novartis Pharma AG"/>
    <s v="Brazil"/>
    <x v="2"/>
    <n v="40700"/>
    <s v="Revenues - Third Parties"/>
    <m/>
    <s v="Freight - Shipments"/>
    <n v="2026"/>
    <n v="5"/>
    <s v="USD"/>
    <n v="-573.85459475999994"/>
    <n v="1"/>
    <n v="-573.85459475999994"/>
    <x v="4"/>
    <n v="1"/>
    <m/>
    <m/>
    <m/>
    <m/>
    <m/>
    <m/>
    <m/>
    <m/>
    <m/>
  </r>
  <r>
    <s v="NOVARTIS"/>
    <s v="CVAY736K12301E1"/>
    <s v="Novartis Pharma AG"/>
    <s v="Brazil"/>
    <x v="2"/>
    <n v="40700"/>
    <s v="Revenues - Third Parties"/>
    <m/>
    <s v="Freight - Shipments"/>
    <n v="2026"/>
    <n v="5"/>
    <s v="USD"/>
    <n v="-155.71091699999999"/>
    <n v="1"/>
    <n v="-155.71091699999999"/>
    <x v="4"/>
    <n v="1"/>
    <m/>
    <m/>
    <m/>
    <m/>
    <m/>
    <m/>
    <m/>
    <m/>
    <m/>
  </r>
  <r>
    <s v="OTH CUST"/>
    <s v="ID-064A303"/>
    <s v="Viatris Innovation GmbH"/>
    <s v="Brazil"/>
    <x v="2"/>
    <n v="40700"/>
    <s v="Revenues - Third Parties"/>
    <m/>
    <s v="Freight - Shipments"/>
    <n v="2026"/>
    <n v="5"/>
    <s v="USD"/>
    <n v="-27.371102039999997"/>
    <n v="1"/>
    <n v="-27.371102039999997"/>
    <x v="4"/>
    <n v="1"/>
    <m/>
    <m/>
    <m/>
    <m/>
    <m/>
    <m/>
    <m/>
    <m/>
    <m/>
  </r>
  <r>
    <s v="BAYER"/>
    <s v="BAY 2927088-22615"/>
    <s v="Bayer AG"/>
    <s v="Brazil"/>
    <x v="2"/>
    <n v="40700"/>
    <s v="Revenues - Third Parties"/>
    <m/>
    <s v="PassThrough - Freight"/>
    <n v="2026"/>
    <n v="5"/>
    <s v="USD"/>
    <n v="-154.76874984"/>
    <n v="1"/>
    <n v="-154.76874984"/>
    <x v="4"/>
    <n v="1"/>
    <m/>
    <m/>
    <m/>
    <m/>
    <m/>
    <m/>
    <m/>
    <m/>
    <m/>
  </r>
  <r>
    <s v="NOVARTIS"/>
    <s v="CHK01-01 (CEVX811A12301)"/>
    <s v="Novartis Pharma AG"/>
    <s v="Brazil"/>
    <x v="2"/>
    <n v="40700"/>
    <s v="Revenues - Third Parties"/>
    <m/>
    <s v="Freight - Shipments"/>
    <n v="2026"/>
    <n v="5"/>
    <s v="USD"/>
    <n v="-11.864550599999999"/>
    <n v="1"/>
    <n v="-11.864550599999999"/>
    <x v="4"/>
    <n v="1"/>
    <m/>
    <m/>
    <m/>
    <m/>
    <m/>
    <m/>
    <m/>
    <m/>
    <m/>
  </r>
  <r>
    <s v="OTH CUST"/>
    <s v="NW-3509_023_III_2024"/>
    <s v="CliniRx UK Limited"/>
    <s v="Brazil"/>
    <x v="2"/>
    <n v="40700"/>
    <s v="Revenues - Third Parties"/>
    <m/>
    <s v="Freight - Shipments"/>
    <n v="2026"/>
    <n v="5"/>
    <s v="USD"/>
    <n v="-124.26111179999999"/>
    <n v="1"/>
    <n v="-124.26111179999999"/>
    <x v="4"/>
    <n v="1"/>
    <m/>
    <m/>
    <m/>
    <m/>
    <m/>
    <m/>
    <m/>
    <m/>
    <m/>
  </r>
  <r>
    <s v="NOVARTIS"/>
    <s v="CTQJ230A12301E1"/>
    <s v="Novartis Pharma AG"/>
    <s v="Brazil"/>
    <x v="2"/>
    <n v="40700"/>
    <s v="Revenues - Third Parties"/>
    <m/>
    <s v="Freight - Shipments"/>
    <n v="2026"/>
    <n v="5"/>
    <s v="USD"/>
    <n v="-908.11644263999995"/>
    <n v="1"/>
    <n v="-908.11644263999995"/>
    <x v="4"/>
    <n v="1"/>
    <m/>
    <m/>
    <m/>
    <m/>
    <m/>
    <m/>
    <m/>
    <m/>
    <m/>
  </r>
  <r>
    <s v="NOVARTIS"/>
    <s v="CLXE408B12201"/>
    <s v="Novartis Pharma AG"/>
    <s v="Brazil"/>
    <x v="2"/>
    <n v="40700"/>
    <s v="Revenues - Third Parties"/>
    <m/>
    <s v="Freight - Shipments"/>
    <n v="2026"/>
    <n v="5"/>
    <s v="USD"/>
    <n v="-298.82502288000001"/>
    <n v="1"/>
    <n v="-298.82502288000001"/>
    <x v="4"/>
    <n v="1"/>
    <m/>
    <m/>
    <m/>
    <m/>
    <m/>
    <m/>
    <m/>
    <m/>
    <m/>
  </r>
  <r>
    <s v="BAYER"/>
    <s v="BAY 94-8862 19920"/>
    <s v="Bayer AG"/>
    <s v="Brazil"/>
    <x v="2"/>
    <n v="40700"/>
    <s v="Revenues - Third Parties"/>
    <m/>
    <s v="PassThrough - Freight"/>
    <n v="2026"/>
    <n v="5"/>
    <s v="USD"/>
    <n v="-53.194444199999992"/>
    <n v="1"/>
    <n v="-53.194444199999992"/>
    <x v="4"/>
    <n v="1"/>
    <m/>
    <m/>
    <m/>
    <m/>
    <m/>
    <m/>
    <m/>
    <m/>
    <m/>
  </r>
  <r>
    <s v="NOVARTIS"/>
    <s v="CLOU064O12301"/>
    <s v="Novartis Pharma AG"/>
    <s v="Brazil"/>
    <x v="2"/>
    <n v="40700"/>
    <s v="Revenues - Third Parties"/>
    <m/>
    <s v="Freight - Shipments"/>
    <n v="2026"/>
    <n v="5"/>
    <s v="USD"/>
    <n v="-222.58548359999998"/>
    <n v="1"/>
    <n v="-222.58548359999998"/>
    <x v="4"/>
    <n v="1"/>
    <m/>
    <m/>
    <m/>
    <m/>
    <m/>
    <m/>
    <m/>
    <m/>
    <m/>
  </r>
  <r>
    <s v="OTH CUST"/>
    <s v="BGB-16673-304"/>
    <s v="BeOne"/>
    <s v="Brazil"/>
    <x v="2"/>
    <n v="40700"/>
    <s v="Revenues - Third Parties"/>
    <m/>
    <s v="Freight - Shipments"/>
    <n v="2026"/>
    <n v="5"/>
    <s v="USD"/>
    <n v="-5812.8915016800011"/>
    <n v="1"/>
    <n v="-5812.8915016800011"/>
    <x v="4"/>
    <n v="1"/>
    <m/>
    <m/>
    <m/>
    <m/>
    <m/>
    <m/>
    <m/>
    <m/>
    <m/>
  </r>
  <r>
    <s v="BAYER"/>
    <s v="BAY 94-8862-21466"/>
    <s v="Bayer AG"/>
    <s v="Brazil"/>
    <x v="2"/>
    <n v="40700"/>
    <s v="Revenues - Third Parties"/>
    <m/>
    <s v="PassThrough - Freight"/>
    <n v="2026"/>
    <n v="5"/>
    <s v="USD"/>
    <n v="-24.602505839999999"/>
    <n v="1"/>
    <n v="-24.602505839999999"/>
    <x v="4"/>
    <n v="1"/>
    <m/>
    <m/>
    <m/>
    <m/>
    <m/>
    <m/>
    <m/>
    <m/>
    <m/>
  </r>
  <r>
    <s v="GILEAD SCI"/>
    <s v="GS-US-595-6184"/>
    <s v="Gilead Sciences, Inc."/>
    <s v="Brazil"/>
    <x v="2"/>
    <n v="40700"/>
    <s v="Revenues - Third Parties"/>
    <m/>
    <s v="Freight - Shipments"/>
    <n v="2026"/>
    <n v="5"/>
    <s v="USD"/>
    <n v="-1646.4147944400002"/>
    <n v="1"/>
    <n v="-1646.4147944400002"/>
    <x v="4"/>
    <n v="1"/>
    <m/>
    <m/>
    <m/>
    <m/>
    <m/>
    <m/>
    <m/>
    <m/>
    <m/>
  </r>
  <r>
    <s v="NOVARTIS"/>
    <s v="CLNP023Q12301"/>
    <s v="Novartis Pharma AG"/>
    <s v="Brazil"/>
    <x v="2"/>
    <n v="40700"/>
    <s v="Revenues - Third Parties"/>
    <m/>
    <s v="Freight - Shipments"/>
    <n v="2026"/>
    <n v="5"/>
    <s v="USD"/>
    <n v="-22261.226479200002"/>
    <n v="1"/>
    <n v="-22261.226479200002"/>
    <x v="4"/>
    <n v="1"/>
    <m/>
    <m/>
    <m/>
    <m/>
    <m/>
    <m/>
    <m/>
    <m/>
    <m/>
  </r>
  <r>
    <s v="ASTRAZENECA"/>
    <s v="D5160C00048"/>
    <s v="Astra Zeneca"/>
    <s v="Brazil"/>
    <x v="2"/>
    <n v="40700"/>
    <s v="Revenues - Third Parties"/>
    <m/>
    <s v="Freight - Shipments"/>
    <n v="2026"/>
    <n v="5"/>
    <s v="USD"/>
    <n v="-3324.4277763599998"/>
    <n v="1"/>
    <n v="-3324.4277763599998"/>
    <x v="4"/>
    <n v="1"/>
    <m/>
    <m/>
    <m/>
    <m/>
    <m/>
    <m/>
    <m/>
    <m/>
    <m/>
  </r>
  <r>
    <s v="ASTRAZENECA"/>
    <s v="D967LC00001"/>
    <s v="Astra Zeneca"/>
    <s v="Brazil"/>
    <x v="2"/>
    <n v="40700"/>
    <s v="Revenues - Third Parties"/>
    <m/>
    <s v="Freight - Shipments"/>
    <n v="2026"/>
    <n v="5"/>
    <s v="USD"/>
    <n v="-75.613438439999996"/>
    <n v="1"/>
    <n v="-75.613438439999996"/>
    <x v="4"/>
    <n v="1"/>
    <m/>
    <m/>
    <m/>
    <m/>
    <m/>
    <m/>
    <m/>
    <m/>
    <m/>
  </r>
  <r>
    <s v="ASTRAZENECA"/>
    <s v="D361BC00001"/>
    <s v="Astra Zeneca"/>
    <s v="Brazil"/>
    <x v="2"/>
    <n v="40700"/>
    <s v="Revenues - Third Parties"/>
    <m/>
    <s v="Freight - Shipments"/>
    <n v="2026"/>
    <n v="5"/>
    <s v="USD"/>
    <n v="-145.61850923999998"/>
    <n v="1"/>
    <n v="-145.61850923999998"/>
    <x v="4"/>
    <n v="1"/>
    <m/>
    <m/>
    <m/>
    <m/>
    <m/>
    <m/>
    <m/>
    <m/>
    <m/>
  </r>
  <r>
    <s v="ASTRAZENECA"/>
    <s v="D516AC00001"/>
    <s v="Astra Zeneca"/>
    <s v="Brazil"/>
    <x v="2"/>
    <n v="40700"/>
    <s v="Revenues - Third Parties"/>
    <m/>
    <s v="Freight - Shipments"/>
    <n v="2026"/>
    <n v="5"/>
    <s v="USD"/>
    <n v="-2720.91844008"/>
    <n v="1"/>
    <n v="-2720.91844008"/>
    <x v="4"/>
    <n v="1"/>
    <m/>
    <m/>
    <m/>
    <m/>
    <m/>
    <m/>
    <m/>
    <m/>
    <m/>
  </r>
  <r>
    <s v="ASTRAZENECA"/>
    <s v="D967JC00001"/>
    <s v="Astra Zeneca"/>
    <s v="Brazil"/>
    <x v="2"/>
    <n v="40700"/>
    <s v="Revenues - Third Parties"/>
    <m/>
    <s v="Freight - Shipments"/>
    <n v="2026"/>
    <n v="5"/>
    <s v="USD"/>
    <n v="-3948.0712610399996"/>
    <n v="1"/>
    <n v="-3948.0712610399996"/>
    <x v="4"/>
    <n v="1"/>
    <m/>
    <m/>
    <m/>
    <m/>
    <m/>
    <m/>
    <m/>
    <m/>
    <m/>
  </r>
  <r>
    <s v="OTH CUST"/>
    <s v="337HNAS20011"/>
    <s v="Inventiva"/>
    <s v="Brazil"/>
    <x v="2"/>
    <n v="40700"/>
    <s v="Revenues - Third Parties"/>
    <m/>
    <s v="Freight - Shipments"/>
    <n v="2026"/>
    <n v="5"/>
    <s v="USD"/>
    <n v="-214.92871668000001"/>
    <n v="1"/>
    <n v="-214.92871668000001"/>
    <x v="4"/>
    <n v="1"/>
    <m/>
    <m/>
    <m/>
    <m/>
    <m/>
    <m/>
    <m/>
    <m/>
    <m/>
  </r>
  <r>
    <s v="ASTRAZENECA"/>
    <s v="D967UC00001"/>
    <s v="Astra Zeneca"/>
    <s v="Brazil"/>
    <x v="2"/>
    <n v="40700"/>
    <s v="Revenues - Third Parties"/>
    <m/>
    <s v="Freight - Shipments"/>
    <n v="2026"/>
    <n v="5"/>
    <s v="USD"/>
    <n v="-941.93433252"/>
    <n v="1"/>
    <n v="-941.93433252"/>
    <x v="4"/>
    <n v="1"/>
    <m/>
    <m/>
    <m/>
    <m/>
    <m/>
    <m/>
    <m/>
    <m/>
    <m/>
  </r>
  <r>
    <s v="ASTRAZENECA"/>
    <s v="D5086C00001"/>
    <s v="Astra Zeneca"/>
    <s v="Brazil"/>
    <x v="2"/>
    <n v="40700"/>
    <s v="Revenues - Third Parties"/>
    <m/>
    <s v="Freight - Shipments"/>
    <n v="2026"/>
    <n v="5"/>
    <s v="USD"/>
    <n v="-126.79446779999998"/>
    <n v="1"/>
    <n v="-126.79446779999998"/>
    <x v="4"/>
    <n v="1"/>
    <m/>
    <m/>
    <m/>
    <m/>
    <m/>
    <m/>
    <m/>
    <m/>
    <m/>
  </r>
  <r>
    <s v="ASTRAZENECA"/>
    <s v="D967SC00001"/>
    <s v="Astra Zeneca"/>
    <s v="Brazil"/>
    <x v="2"/>
    <n v="40700"/>
    <s v="Revenues - Third Parties"/>
    <m/>
    <s v="Freight - Shipments"/>
    <n v="2026"/>
    <n v="5"/>
    <s v="USD"/>
    <n v="-106.73028828000001"/>
    <n v="1"/>
    <n v="-106.73028828000001"/>
    <x v="4"/>
    <n v="1"/>
    <m/>
    <m/>
    <m/>
    <m/>
    <m/>
    <m/>
    <m/>
    <m/>
    <m/>
  </r>
  <r>
    <s v="ASTRAZENECA"/>
    <s v="D9075C00001"/>
    <s v="Astra Zeneca"/>
    <s v="Brazil"/>
    <x v="2"/>
    <n v="40700"/>
    <s v="Revenues - Third Parties"/>
    <m/>
    <s v="Freight - Shipments"/>
    <n v="2026"/>
    <n v="5"/>
    <s v="USD"/>
    <n v="-877.51108943999998"/>
    <n v="1"/>
    <n v="-877.51108943999998"/>
    <x v="4"/>
    <n v="1"/>
    <m/>
    <m/>
    <m/>
    <m/>
    <m/>
    <m/>
    <m/>
    <m/>
    <m/>
  </r>
  <r>
    <s v="ASTRAZENECA"/>
    <s v="D926NC00001"/>
    <s v="Astra Zeneca"/>
    <s v="Brazil"/>
    <x v="2"/>
    <n v="40700"/>
    <s v="Revenues - Third Parties"/>
    <m/>
    <s v="Freight - Shipments"/>
    <n v="2026"/>
    <n v="5"/>
    <s v="USD"/>
    <n v="-248.07948948000003"/>
    <n v="1"/>
    <n v="-248.07948948000003"/>
    <x v="4"/>
    <n v="1"/>
    <m/>
    <m/>
    <m/>
    <m/>
    <m/>
    <m/>
    <m/>
    <m/>
    <m/>
  </r>
  <r>
    <s v="PFIZER"/>
    <s v="C1071007"/>
    <s v="Pfizer"/>
    <s v="Brazil"/>
    <x v="2"/>
    <n v="40700"/>
    <s v="Revenues - Third Parties"/>
    <m/>
    <s v="Freight - Shipments"/>
    <n v="2026"/>
    <n v="5"/>
    <s v="USD"/>
    <n v="-1191.0151007999998"/>
    <n v="1"/>
    <n v="-1191.0151007999998"/>
    <x v="4"/>
    <n v="1"/>
    <m/>
    <m/>
    <m/>
    <m/>
    <m/>
    <m/>
    <m/>
    <m/>
    <m/>
  </r>
  <r>
    <s v="ASTRAZENECA"/>
    <s v="D3466C00001"/>
    <s v="Astra Zeneca"/>
    <s v="Brazil"/>
    <x v="2"/>
    <n v="40700"/>
    <s v="Revenues - Third Parties"/>
    <m/>
    <s v="Freight - Shipments"/>
    <n v="2026"/>
    <n v="5"/>
    <s v="USD"/>
    <n v="-919.39952772000004"/>
    <n v="1"/>
    <n v="-919.39952772000004"/>
    <x v="4"/>
    <n v="1"/>
    <m/>
    <m/>
    <m/>
    <m/>
    <m/>
    <m/>
    <m/>
    <m/>
    <m/>
  </r>
  <r>
    <s v="AMGEN"/>
    <n v="20180244"/>
    <s v="Amgen, Inc."/>
    <s v="Brazil"/>
    <x v="2"/>
    <n v="40700"/>
    <s v="Revenues - Third Parties"/>
    <m/>
    <s v="Freight - Shipments"/>
    <n v="2026"/>
    <n v="5"/>
    <s v="USD"/>
    <n v="-4632.8313560400002"/>
    <n v="1"/>
    <n v="-4632.8313560400002"/>
    <x v="4"/>
    <n v="1"/>
    <m/>
    <m/>
    <m/>
    <m/>
    <m/>
    <m/>
    <m/>
    <m/>
    <m/>
  </r>
  <r>
    <s v="ASTRAZENECA"/>
    <s v="D7630C00001"/>
    <s v="Astra Zeneca"/>
    <s v="Brazil"/>
    <x v="2"/>
    <n v="40700"/>
    <s v="Revenues - Third Parties"/>
    <m/>
    <s v="Freight - Shipments"/>
    <n v="2026"/>
    <n v="5"/>
    <s v="USD"/>
    <n v="-12528.595081079999"/>
    <n v="1"/>
    <n v="-12528.595081079999"/>
    <x v="4"/>
    <n v="1"/>
    <m/>
    <m/>
    <m/>
    <m/>
    <m/>
    <m/>
    <m/>
    <m/>
    <m/>
  </r>
  <r>
    <s v="PFIZER"/>
    <s v="C4391002"/>
    <s v="Pfizer"/>
    <s v="Brazil"/>
    <x v="2"/>
    <n v="40700"/>
    <s v="Revenues - Third Parties"/>
    <m/>
    <s v="Freight - Shipments"/>
    <n v="2026"/>
    <n v="5"/>
    <s v="USD"/>
    <n v="-3470.8087051199996"/>
    <n v="1"/>
    <n v="-3470.8087051199996"/>
    <x v="4"/>
    <n v="1"/>
    <m/>
    <m/>
    <m/>
    <m/>
    <m/>
    <m/>
    <m/>
    <m/>
    <m/>
  </r>
  <r>
    <s v="AMGEN"/>
    <n v="20210004"/>
    <s v="Amgen, Inc."/>
    <s v="Brazil"/>
    <x v="2"/>
    <n v="40700"/>
    <s v="Revenues - Third Parties"/>
    <m/>
    <s v="Freight - Shipments"/>
    <n v="2026"/>
    <n v="5"/>
    <s v="USD"/>
    <n v="-346.54983084000003"/>
    <n v="1"/>
    <n v="-346.54983084000003"/>
    <x v="4"/>
    <n v="1"/>
    <m/>
    <m/>
    <m/>
    <m/>
    <m/>
    <m/>
    <m/>
    <m/>
    <m/>
  </r>
  <r>
    <s v="OTH CUST"/>
    <s v="TAS-120-205"/>
    <s v="Taiho Pharma USA"/>
    <s v="Brazil"/>
    <x v="2"/>
    <n v="40700"/>
    <s v="Revenues - Third Parties"/>
    <m/>
    <s v="Freight - Shipments"/>
    <n v="2026"/>
    <n v="5"/>
    <s v="USD"/>
    <n v="-433.66349915999996"/>
    <n v="1"/>
    <n v="-433.66349915999996"/>
    <x v="4"/>
    <n v="1"/>
    <m/>
    <m/>
    <m/>
    <m/>
    <m/>
    <m/>
    <m/>
    <m/>
    <m/>
  </r>
  <r>
    <s v="ASTRAZENECA"/>
    <s v="D8531C00002"/>
    <s v="Astra Zeneca"/>
    <s v="Brazil"/>
    <x v="2"/>
    <n v="40700"/>
    <s v="Revenues - Third Parties"/>
    <m/>
    <s v="Freight - Shipments"/>
    <n v="2026"/>
    <n v="5"/>
    <s v="USD"/>
    <n v="-2550.96644328"/>
    <n v="1"/>
    <n v="-2550.96644328"/>
    <x v="4"/>
    <n v="1"/>
    <m/>
    <m/>
    <m/>
    <m/>
    <m/>
    <m/>
    <m/>
    <m/>
    <m/>
  </r>
  <r>
    <s v="ASTRAZENECA"/>
    <s v="D5180C00016"/>
    <s v="Astra Zeneca"/>
    <s v="Brazil"/>
    <x v="2"/>
    <n v="40700"/>
    <s v="Revenues - Third Parties"/>
    <m/>
    <s v="Freight - Shipments"/>
    <n v="2026"/>
    <n v="5"/>
    <s v="USD"/>
    <n v="-630.23865480000006"/>
    <n v="1"/>
    <n v="-630.23865480000006"/>
    <x v="4"/>
    <n v="1"/>
    <m/>
    <m/>
    <m/>
    <m/>
    <m/>
    <m/>
    <m/>
    <m/>
    <m/>
  </r>
  <r>
    <s v="PFIZER"/>
    <s v="C4891002"/>
    <s v="Pfizer"/>
    <s v="Brazil"/>
    <x v="2"/>
    <n v="40700"/>
    <s v="Revenues - Third Parties"/>
    <m/>
    <s v="Freight - Shipments"/>
    <n v="2026"/>
    <n v="5"/>
    <s v="USD"/>
    <n v="-1226.7137059200002"/>
    <n v="1"/>
    <n v="-1226.7137059200002"/>
    <x v="4"/>
    <n v="1"/>
    <m/>
    <m/>
    <m/>
    <m/>
    <m/>
    <m/>
    <m/>
    <m/>
    <m/>
  </r>
  <r>
    <s v="ASTRAZENECA"/>
    <s v="D8535C00001"/>
    <s v="Astra Zeneca"/>
    <s v="Brazil"/>
    <x v="2"/>
    <n v="40700"/>
    <s v="Revenues - Third Parties"/>
    <m/>
    <s v="Freight - Shipments"/>
    <n v="2026"/>
    <n v="5"/>
    <s v="USD"/>
    <n v="-6459.3581112000011"/>
    <n v="1"/>
    <n v="-6459.3581112000011"/>
    <x v="4"/>
    <n v="1"/>
    <m/>
    <m/>
    <m/>
    <m/>
    <m/>
    <m/>
    <m/>
    <m/>
    <m/>
  </r>
  <r>
    <s v="AMGEN"/>
    <n v="20190341"/>
    <s v="Amgen, Inc."/>
    <s v="Brazil"/>
    <x v="2"/>
    <n v="40700"/>
    <s v="Revenues - Third Parties"/>
    <m/>
    <s v="Freight - Shipments"/>
    <n v="2026"/>
    <n v="5"/>
    <s v="USD"/>
    <n v="-6940.7681327999999"/>
    <n v="1"/>
    <n v="-6940.7681327999999"/>
    <x v="4"/>
    <n v="1"/>
    <m/>
    <m/>
    <m/>
    <m/>
    <m/>
    <m/>
    <m/>
    <m/>
    <m/>
  </r>
  <r>
    <s v="ASTRAZENECA"/>
    <s v="D7632C00001"/>
    <s v="Astra Zeneca"/>
    <s v="Brazil"/>
    <x v="2"/>
    <n v="40700"/>
    <s v="Revenues - Third Parties"/>
    <m/>
    <s v="Freight - Shipments"/>
    <n v="2026"/>
    <n v="5"/>
    <s v="USD"/>
    <n v="-934.49832947999994"/>
    <n v="1"/>
    <n v="-934.49832947999994"/>
    <x v="4"/>
    <n v="1"/>
    <m/>
    <m/>
    <m/>
    <m/>
    <m/>
    <m/>
    <m/>
    <m/>
    <m/>
  </r>
  <r>
    <s v="AMGEN"/>
    <n v="20200041"/>
    <s v="Amgen, Inc."/>
    <s v="Brazil"/>
    <x v="2"/>
    <n v="40700"/>
    <s v="Revenues - Third Parties"/>
    <m/>
    <s v="Freight - Shipments"/>
    <n v="2026"/>
    <n v="5"/>
    <s v="USD"/>
    <n v="-183.57180120000001"/>
    <n v="1"/>
    <n v="-183.57180120000001"/>
    <x v="4"/>
    <n v="1"/>
    <m/>
    <m/>
    <m/>
    <m/>
    <m/>
    <m/>
    <m/>
    <m/>
    <m/>
  </r>
  <r>
    <s v="ASTRAZENECA"/>
    <s v="D361DC00001"/>
    <s v="Astra Zeneca"/>
    <s v="Brazil"/>
    <x v="2"/>
    <n v="40700"/>
    <s v="Revenues - Third Parties"/>
    <m/>
    <s v="Freight - Shipments"/>
    <n v="2026"/>
    <n v="5"/>
    <s v="USD"/>
    <n v="-138.85686143999999"/>
    <n v="1"/>
    <n v="-138.85686143999999"/>
    <x v="4"/>
    <n v="1"/>
    <m/>
    <m/>
    <m/>
    <m/>
    <m/>
    <m/>
    <m/>
    <m/>
    <m/>
  </r>
  <r>
    <s v="AMGEN"/>
    <n v="20210081"/>
    <s v="Amgen, Inc."/>
    <s v="Brazil"/>
    <x v="2"/>
    <n v="40700"/>
    <s v="Revenues - Third Parties"/>
    <m/>
    <s v="Freight - Shipments"/>
    <n v="2026"/>
    <n v="5"/>
    <s v="USD"/>
    <n v="-2216.1400189199999"/>
    <n v="1"/>
    <n v="-2216.1400189199999"/>
    <x v="4"/>
    <n v="1"/>
    <m/>
    <m/>
    <m/>
    <m/>
    <m/>
    <m/>
    <m/>
    <m/>
    <m/>
  </r>
  <r>
    <s v="ASTRAZENECA"/>
    <s v="D6402C00012"/>
    <s v="Astra Zeneca"/>
    <s v="Brazil"/>
    <x v="2"/>
    <n v="40700"/>
    <s v="Revenues - Third Parties"/>
    <m/>
    <s v="Freight - Shipments"/>
    <n v="2026"/>
    <n v="5"/>
    <s v="USD"/>
    <n v="-123.21640403999999"/>
    <n v="1"/>
    <n v="-123.21640403999999"/>
    <x v="4"/>
    <n v="1"/>
    <m/>
    <m/>
    <m/>
    <m/>
    <m/>
    <m/>
    <m/>
    <m/>
    <m/>
  </r>
  <r>
    <s v="PFIZER"/>
    <s v="C1071032"/>
    <s v="Pfizer"/>
    <s v="Brazil"/>
    <x v="2"/>
    <n v="40700"/>
    <s v="Revenues - Third Parties"/>
    <m/>
    <s v="Freight - Shipments"/>
    <n v="2026"/>
    <n v="5"/>
    <s v="USD"/>
    <n v="-22551.212502360002"/>
    <n v="1"/>
    <n v="-22551.212502360002"/>
    <x v="4"/>
    <n v="1"/>
    <m/>
    <m/>
    <m/>
    <m/>
    <m/>
    <m/>
    <m/>
    <m/>
    <m/>
  </r>
  <r>
    <s v="ASTRAZENECA"/>
    <s v="D781PC00001"/>
    <s v="Astra Zeneca"/>
    <s v="Brazil"/>
    <x v="2"/>
    <n v="40700"/>
    <s v="Revenues - Third Parties"/>
    <m/>
    <s v="Freight - Shipments"/>
    <n v="2026"/>
    <n v="5"/>
    <s v="USD"/>
    <n v="-599.54041187999997"/>
    <n v="1"/>
    <n v="-599.54041187999997"/>
    <x v="4"/>
    <n v="1"/>
    <m/>
    <m/>
    <m/>
    <m/>
    <m/>
    <m/>
    <m/>
    <m/>
    <m/>
  </r>
  <r>
    <s v="ASTRAZENECA"/>
    <s v="D702AC00001"/>
    <s v="Astra Zeneca"/>
    <s v="Brazil"/>
    <x v="2"/>
    <n v="40700"/>
    <s v="Revenues - Third Parties"/>
    <m/>
    <s v="Freight - Shipments"/>
    <n v="2026"/>
    <n v="5"/>
    <s v="USD"/>
    <n v="-91.093449960000001"/>
    <n v="1"/>
    <n v="-91.093449960000001"/>
    <x v="4"/>
    <n v="1"/>
    <m/>
    <m/>
    <m/>
    <m/>
    <m/>
    <m/>
    <m/>
    <m/>
    <m/>
  </r>
  <r>
    <s v="ASTRAZENECA"/>
    <s v="D702BC00001"/>
    <s v="Astra Zeneca"/>
    <s v="Brazil"/>
    <x v="2"/>
    <n v="40700"/>
    <s v="Revenues - Third Parties"/>
    <m/>
    <s v="Freight - Shipments"/>
    <n v="2026"/>
    <n v="5"/>
    <s v="USD"/>
    <n v="-84.933775799999992"/>
    <n v="1"/>
    <n v="-84.933775799999992"/>
    <x v="4"/>
    <n v="1"/>
    <m/>
    <m/>
    <m/>
    <m/>
    <m/>
    <m/>
    <m/>
    <m/>
    <m/>
  </r>
  <r>
    <s v="ASTRAZENECA"/>
    <s v="D516NC00001"/>
    <s v="Astra Zeneca"/>
    <s v="Brazil"/>
    <x v="2"/>
    <n v="40700"/>
    <s v="Revenues - Third Parties"/>
    <m/>
    <s v="Freight - Shipments"/>
    <n v="2026"/>
    <n v="5"/>
    <s v="USD"/>
    <n v="-38.423772359999994"/>
    <n v="1"/>
    <n v="-38.423772359999994"/>
    <x v="4"/>
    <n v="1"/>
    <m/>
    <m/>
    <m/>
    <m/>
    <m/>
    <m/>
    <m/>
    <m/>
    <m/>
  </r>
  <r>
    <s v="ASTRAZENECA"/>
    <s v="D702FC00001"/>
    <s v="Astra Zeneca"/>
    <s v="Brazil"/>
    <x v="2"/>
    <n v="40700"/>
    <s v="Revenues - Third Parties"/>
    <m/>
    <s v="Freight - Shipments"/>
    <n v="2026"/>
    <n v="5"/>
    <s v="USD"/>
    <n v="-421.14268872000002"/>
    <n v="1"/>
    <n v="-421.14268872000002"/>
    <x v="4"/>
    <n v="1"/>
    <m/>
    <m/>
    <m/>
    <m/>
    <m/>
    <m/>
    <m/>
    <m/>
    <m/>
  </r>
  <r>
    <s v="PFIZER"/>
    <s v="C2321014"/>
    <s v="Pfizer"/>
    <s v="Brazil"/>
    <x v="2"/>
    <n v="40700"/>
    <s v="Revenues - Third Parties"/>
    <m/>
    <s v="Freight - Shipments"/>
    <n v="2026"/>
    <n v="5"/>
    <s v="USD"/>
    <n v="-4661.4462152399992"/>
    <n v="1"/>
    <n v="-4661.4462152399992"/>
    <x v="4"/>
    <n v="1"/>
    <m/>
    <m/>
    <m/>
    <m/>
    <m/>
    <m/>
    <m/>
    <m/>
    <m/>
  </r>
  <r>
    <s v="PFIZER"/>
    <s v="C2321003"/>
    <s v="Pfizer"/>
    <s v="Brazil"/>
    <x v="2"/>
    <n v="40700"/>
    <s v="Revenues - Third Parties"/>
    <m/>
    <s v="Freight - Shipments"/>
    <n v="2026"/>
    <n v="5"/>
    <s v="USD"/>
    <n v="-31304.847776040002"/>
    <n v="1"/>
    <n v="-31304.847776040002"/>
    <x v="4"/>
    <n v="1"/>
    <m/>
    <m/>
    <m/>
    <m/>
    <m/>
    <m/>
    <m/>
    <m/>
    <m/>
  </r>
  <r>
    <s v="AMGEN"/>
    <n v="20240092"/>
    <s v="Amgen, Inc."/>
    <s v="Brazil"/>
    <x v="2"/>
    <n v="40700"/>
    <s v="Revenues - Third Parties"/>
    <m/>
    <s v="Freight - Shipments"/>
    <n v="2026"/>
    <n v="5"/>
    <s v="USD"/>
    <n v="-126.185256"/>
    <n v="1"/>
    <n v="-126.185256"/>
    <x v="4"/>
    <n v="1"/>
    <m/>
    <m/>
    <m/>
    <m/>
    <m/>
    <m/>
    <m/>
    <m/>
    <m/>
  </r>
  <r>
    <s v="ASTRAZENECA"/>
    <s v="D7029C00001"/>
    <s v="Astra Zeneca"/>
    <s v="Brazil"/>
    <x v="2"/>
    <n v="40700"/>
    <s v="Revenues - Third Parties"/>
    <m/>
    <s v="Freight - Shipments"/>
    <n v="2026"/>
    <n v="5"/>
    <s v="USD"/>
    <n v="-58.620651479999999"/>
    <n v="1"/>
    <n v="-58.620651479999999"/>
    <x v="4"/>
    <n v="1"/>
    <m/>
    <m/>
    <m/>
    <m/>
    <m/>
    <m/>
    <m/>
    <m/>
    <m/>
  </r>
  <r>
    <s v="PFIZER"/>
    <s v="C5751003"/>
    <s v="Pfizer"/>
    <s v="Brazil"/>
    <x v="2"/>
    <n v="40700"/>
    <s v="Revenues - Third Parties"/>
    <m/>
    <s v="Freight - Shipments"/>
    <n v="2026"/>
    <n v="5"/>
    <s v="USD"/>
    <n v="-5411.926390319999"/>
    <n v="1"/>
    <n v="-5411.926390319999"/>
    <x v="4"/>
    <n v="1"/>
    <m/>
    <m/>
    <m/>
    <m/>
    <m/>
    <m/>
    <m/>
    <m/>
    <m/>
  </r>
  <r>
    <s v="ASTRAZENECA"/>
    <s v="D7960C00012"/>
    <s v="Astra Zeneca"/>
    <s v="Brazil"/>
    <x v="2"/>
    <n v="40700"/>
    <s v="Revenues - Third Parties"/>
    <m/>
    <s v="Freight - Shipments"/>
    <n v="2026"/>
    <n v="5"/>
    <s v="USD"/>
    <n v="-246.12397991999995"/>
    <n v="1"/>
    <n v="-246.12397991999995"/>
    <x v="4"/>
    <n v="1"/>
    <m/>
    <m/>
    <m/>
    <m/>
    <m/>
    <m/>
    <m/>
    <m/>
    <m/>
  </r>
  <r>
    <s v="ASTRAZENECA"/>
    <s v="D702GC00001"/>
    <s v="Astra Zeneca"/>
    <s v="Brazil"/>
    <x v="2"/>
    <n v="40700"/>
    <s v="Revenues - Third Parties"/>
    <m/>
    <s v="Freight - Shipments"/>
    <n v="2026"/>
    <n v="5"/>
    <s v="USD"/>
    <n v="-3942.1407952800005"/>
    <n v="1"/>
    <n v="-3942.1407952800005"/>
    <x v="4"/>
    <n v="1"/>
    <m/>
    <m/>
    <m/>
    <m/>
    <m/>
    <m/>
    <m/>
    <m/>
    <m/>
  </r>
  <r>
    <s v="PFIZER"/>
    <s v="C4391024"/>
    <s v="Pfizer"/>
    <s v="Brazil"/>
    <x v="2"/>
    <n v="40700"/>
    <s v="Revenues - Third Parties"/>
    <m/>
    <s v="Freight - Shipments"/>
    <n v="2026"/>
    <n v="5"/>
    <s v="USD"/>
    <n v="-41552.672101199998"/>
    <n v="1"/>
    <n v="-41552.672101199998"/>
    <x v="4"/>
    <n v="1"/>
    <m/>
    <m/>
    <m/>
    <m/>
    <m/>
    <m/>
    <m/>
    <m/>
    <m/>
  </r>
  <r>
    <s v="AMGEN"/>
    <n v="20240178"/>
    <s v="Amgen, Inc."/>
    <s v="Brazil"/>
    <x v="2"/>
    <n v="40700"/>
    <s v="Revenues - Third Parties"/>
    <m/>
    <s v="Freight - Shipments"/>
    <n v="2026"/>
    <n v="5"/>
    <s v="USD"/>
    <n v="-154.61916119999998"/>
    <n v="1"/>
    <n v="-154.61916119999998"/>
    <x v="4"/>
    <n v="1"/>
    <m/>
    <m/>
    <m/>
    <m/>
    <m/>
    <m/>
    <m/>
    <m/>
    <m/>
  </r>
  <r>
    <s v="ASTRAZENECA"/>
    <s v="D7960C00015"/>
    <s v="Astra Zeneca"/>
    <s v="Brazil"/>
    <x v="2"/>
    <n v="40700"/>
    <s v="Revenues - Third Parties"/>
    <m/>
    <s v="Freight - Shipments"/>
    <n v="2026"/>
    <n v="5"/>
    <s v="USD"/>
    <n v="-1042.0501489200001"/>
    <n v="1"/>
    <n v="-1042.0501489200001"/>
    <x v="4"/>
    <n v="1"/>
    <m/>
    <m/>
    <m/>
    <m/>
    <m/>
    <m/>
    <m/>
    <m/>
    <m/>
  </r>
  <r>
    <s v="AMGEN"/>
    <n v="20220196"/>
    <s v="Amgen, Inc."/>
    <s v="Brazil"/>
    <x v="2"/>
    <n v="40700"/>
    <s v="Revenues - Third Parties"/>
    <m/>
    <s v="Freight - Shipments"/>
    <n v="2026"/>
    <n v="5"/>
    <s v="USD"/>
    <n v="-48775.471519320017"/>
    <n v="1"/>
    <n v="-48775.471519320017"/>
    <x v="4"/>
    <n v="1"/>
    <m/>
    <m/>
    <m/>
    <m/>
    <m/>
    <m/>
    <m/>
    <m/>
    <m/>
  </r>
  <r>
    <s v="AMGEN"/>
    <n v="20230227"/>
    <s v="Amgen, Inc."/>
    <s v="Brazil"/>
    <x v="2"/>
    <n v="40700"/>
    <s v="Revenues - Third Parties"/>
    <m/>
    <s v="Freight - Shipments"/>
    <n v="2026"/>
    <n v="5"/>
    <s v="USD"/>
    <n v="-1776.0237001199996"/>
    <n v="1"/>
    <n v="-1776.0237001199996"/>
    <x v="4"/>
    <n v="1"/>
    <m/>
    <m/>
    <m/>
    <m/>
    <m/>
    <m/>
    <m/>
    <m/>
    <m/>
  </r>
  <r>
    <s v="AMGEN"/>
    <n v="20230225"/>
    <s v="Amgen, Inc."/>
    <s v="Brazil"/>
    <x v="2"/>
    <n v="40700"/>
    <s v="Revenues - Third Parties"/>
    <m/>
    <s v="Freight - Shipments"/>
    <n v="2026"/>
    <n v="5"/>
    <s v="USD"/>
    <n v="-600.44880095999997"/>
    <n v="1"/>
    <n v="-600.44880095999997"/>
    <x v="4"/>
    <n v="1"/>
    <m/>
    <m/>
    <m/>
    <m/>
    <m/>
    <m/>
    <m/>
    <m/>
    <m/>
  </r>
  <r>
    <s v="ASTRAZENECA"/>
    <s v="D702NC00001"/>
    <s v="Astra Zeneca"/>
    <s v="Brazil"/>
    <x v="2"/>
    <n v="40700"/>
    <s v="Revenues - Third Parties"/>
    <m/>
    <s v="Freight - Shipments"/>
    <n v="2026"/>
    <n v="5"/>
    <s v="USD"/>
    <n v="-136.76985864"/>
    <n v="1"/>
    <n v="-136.76985864"/>
    <x v="4"/>
    <n v="1"/>
    <m/>
    <m/>
    <m/>
    <m/>
    <m/>
    <m/>
    <m/>
    <m/>
    <m/>
  </r>
  <r>
    <s v="MEDIMMUNE"/>
    <s v="D7700C00003"/>
    <s v="MedImmune Inc"/>
    <s v="Brazil"/>
    <x v="2"/>
    <n v="40700"/>
    <s v="Revenues - Third Parties"/>
    <m/>
    <s v="Freight - Shipments"/>
    <n v="2026"/>
    <n v="5"/>
    <s v="USD"/>
    <n v="-17.786571839999997"/>
    <n v="1"/>
    <n v="-17.786571839999997"/>
    <x v="4"/>
    <n v="1"/>
    <m/>
    <m/>
    <m/>
    <m/>
    <m/>
    <m/>
    <m/>
    <m/>
    <m/>
  </r>
  <r>
    <s v="OTH CUST"/>
    <s v="GRN163LMYF3001"/>
    <s v="Geron Corporation"/>
    <s v="Brazil"/>
    <x v="2"/>
    <n v="40700"/>
    <s v="Revenues - Third Parties"/>
    <m/>
    <s v="Freight - Shipments"/>
    <n v="2026"/>
    <n v="5"/>
    <s v="USD"/>
    <n v="-2775.0188606399997"/>
    <n v="1"/>
    <n v="-2775.0188606399997"/>
    <x v="4"/>
    <n v="1"/>
    <m/>
    <m/>
    <m/>
    <m/>
    <m/>
    <m/>
    <m/>
    <m/>
    <m/>
  </r>
  <r>
    <s v="GILEAD SCI"/>
    <s v="GS-US-528-9023"/>
    <s v="Gilead Sciences, Inc."/>
    <s v="Brazil"/>
    <x v="2"/>
    <n v="40700"/>
    <s v="Revenues - Third Parties"/>
    <m/>
    <s v="Freight - Returns"/>
    <n v="2026"/>
    <n v="5"/>
    <s v="USD"/>
    <n v="-624.07415519999995"/>
    <n v="1"/>
    <n v="-624.07415519999995"/>
    <x v="4"/>
    <n v="1"/>
    <m/>
    <m/>
    <m/>
    <m/>
    <m/>
    <m/>
    <m/>
    <m/>
    <m/>
  </r>
  <r>
    <s v="OTH CUST"/>
    <s v="KRT-232-101"/>
    <s v="Kartos Therapeutics Inc"/>
    <s v="Brazil"/>
    <x v="2"/>
    <n v="40700"/>
    <s v="Revenues - Third Parties"/>
    <m/>
    <s v="Freight - Shipments"/>
    <n v="2026"/>
    <n v="5"/>
    <s v="USD"/>
    <n v="-2.59729308"/>
    <n v="1"/>
    <n v="-2.59729308"/>
    <x v="4"/>
    <n v="1"/>
    <m/>
    <m/>
    <m/>
    <m/>
    <m/>
    <m/>
    <m/>
    <m/>
    <m/>
  </r>
  <r>
    <s v="OTH CUST"/>
    <s v="ALXN1720-MG-301"/>
    <s v="Alexion Pharmaceuticals Inc"/>
    <s v="Brazil"/>
    <x v="2"/>
    <n v="40700"/>
    <s v="Revenues - Third Parties"/>
    <m/>
    <s v="Freight - Shipments"/>
    <n v="2026"/>
    <n v="5"/>
    <s v="USD"/>
    <n v="-176.43738815999998"/>
    <n v="1"/>
    <n v="-176.43738815999998"/>
    <x v="4"/>
    <n v="1"/>
    <m/>
    <m/>
    <m/>
    <m/>
    <m/>
    <m/>
    <m/>
    <m/>
    <m/>
  </r>
  <r>
    <s v="OTH CUST"/>
    <s v="RYZ101-301"/>
    <s v="RayzeBio Inc"/>
    <s v="Brazil"/>
    <x v="2"/>
    <n v="40700"/>
    <s v="Revenues - Third Parties"/>
    <m/>
    <s v="Freight - Shipments"/>
    <n v="2026"/>
    <n v="5"/>
    <s v="USD"/>
    <n v="-760.14673776000006"/>
    <n v="1"/>
    <n v="-760.14673776000006"/>
    <x v="4"/>
    <n v="1"/>
    <m/>
    <m/>
    <m/>
    <m/>
    <m/>
    <m/>
    <m/>
    <m/>
    <m/>
  </r>
  <r>
    <s v="OTH CUST"/>
    <s v="CY 6022"/>
    <s v="Cytokinetics Incorporated"/>
    <s v="Brazil"/>
    <x v="2"/>
    <n v="40700"/>
    <s v="Revenues - Third Parties"/>
    <m/>
    <s v="Freight - Shipments"/>
    <n v="2026"/>
    <n v="5"/>
    <s v="USD"/>
    <n v="-101.08331712"/>
    <n v="1"/>
    <n v="-101.08331712"/>
    <x v="4"/>
    <n v="1"/>
    <m/>
    <m/>
    <m/>
    <m/>
    <m/>
    <m/>
    <m/>
    <m/>
    <m/>
  </r>
  <r>
    <s v="OTH CUST"/>
    <s v="AK-US-001-0106"/>
    <s v="Akero Therapeutics"/>
    <s v="Brazil"/>
    <x v="2"/>
    <n v="40700"/>
    <s v="Revenues - Third Parties"/>
    <m/>
    <s v="Freight - Shipments"/>
    <n v="2026"/>
    <n v="5"/>
    <s v="USD"/>
    <n v="-435.73120019999999"/>
    <n v="1"/>
    <n v="-435.73120019999999"/>
    <x v="4"/>
    <n v="1"/>
    <m/>
    <m/>
    <m/>
    <m/>
    <m/>
    <m/>
    <m/>
    <m/>
    <m/>
  </r>
  <r>
    <s v="OTH CUST"/>
    <s v="LP352-301"/>
    <s v="Longboard Pharmaceuticals"/>
    <s v="Brazil"/>
    <x v="2"/>
    <n v="40700"/>
    <s v="Revenues - Third Parties"/>
    <m/>
    <s v="Freight - Shipments"/>
    <n v="2026"/>
    <n v="5"/>
    <s v="USD"/>
    <n v="-169.00621056"/>
    <n v="1"/>
    <n v="-169.00621056"/>
    <x v="4"/>
    <n v="1"/>
    <m/>
    <m/>
    <m/>
    <m/>
    <m/>
    <m/>
    <m/>
    <m/>
    <m/>
  </r>
  <r>
    <s v="OTH CUST"/>
    <s v="LP352-303"/>
    <s v="Longboard Pharmaceuticals"/>
    <s v="Brazil"/>
    <x v="2"/>
    <n v="40700"/>
    <s v="Revenues - Third Parties"/>
    <m/>
    <s v="Freight - Shipments"/>
    <n v="2026"/>
    <n v="5"/>
    <s v="USD"/>
    <n v="-31.849110359999997"/>
    <n v="1"/>
    <n v="-31.849110359999997"/>
    <x v="4"/>
    <n v="1"/>
    <m/>
    <m/>
    <m/>
    <m/>
    <m/>
    <m/>
    <m/>
    <m/>
    <m/>
  </r>
  <r>
    <s v="OTH CUST"/>
    <s v="LP352-302"/>
    <s v="Longboard Pharmaceuticals"/>
    <s v="Brazil"/>
    <x v="2"/>
    <n v="40700"/>
    <s v="Revenues - Third Parties"/>
    <m/>
    <s v="Freight - Shipments"/>
    <n v="2026"/>
    <n v="5"/>
    <s v="USD"/>
    <n v="-111.68842788000001"/>
    <n v="1"/>
    <n v="-111.68842788000001"/>
    <x v="4"/>
    <n v="1"/>
    <m/>
    <m/>
    <m/>
    <m/>
    <m/>
    <m/>
    <m/>
    <m/>
    <m/>
  </r>
  <r>
    <s v="OTH CUST"/>
    <s v="VX24-AIS-D10"/>
    <s v="Vertex Pharmaceuticals"/>
    <s v="Brazil"/>
    <x v="2"/>
    <n v="40700"/>
    <s v="Revenues - Third Parties"/>
    <m/>
    <s v="Freight - Shipments"/>
    <n v="2026"/>
    <n v="5"/>
    <s v="USD"/>
    <n v="-3467.28130848"/>
    <n v="1"/>
    <n v="-3467.28130848"/>
    <x v="4"/>
    <n v="1"/>
    <m/>
    <m/>
    <m/>
    <m/>
    <m/>
    <m/>
    <m/>
    <m/>
    <m/>
  </r>
  <r>
    <s v="J &amp; J"/>
    <s v="64407564MMY4003"/>
    <s v="Janssen"/>
    <s v="Brazil"/>
    <x v="2"/>
    <n v="40700"/>
    <s v="Revenues - Third Parties"/>
    <m/>
    <s v="Freight - Shipments"/>
    <n v="2026"/>
    <n v="5"/>
    <s v="USD"/>
    <n v="-3643.5872034000004"/>
    <n v="1"/>
    <n v="-3643.5872034000004"/>
    <x v="4"/>
    <n v="1"/>
    <m/>
    <m/>
    <m/>
    <m/>
    <m/>
    <m/>
    <m/>
    <m/>
    <m/>
  </r>
  <r>
    <s v="J &amp; J"/>
    <s v="77242113UCO4001"/>
    <s v="Janssen"/>
    <s v="Brazil"/>
    <x v="2"/>
    <n v="40700"/>
    <s v="Revenues - Third Parties"/>
    <m/>
    <s v="Freight - Shipments"/>
    <n v="2026"/>
    <n v="5"/>
    <s v="USD"/>
    <n v="-211.02734844"/>
    <n v="1"/>
    <n v="-211.02734844"/>
    <x v="4"/>
    <n v="1"/>
    <m/>
    <m/>
    <m/>
    <m/>
    <m/>
    <m/>
    <m/>
    <m/>
    <m/>
  </r>
  <r>
    <s v="MERCK"/>
    <s v="MK-3475-756 (Local)"/>
    <s v="Merck Sharp and Dohme LLC"/>
    <s v="Brazil"/>
    <x v="2"/>
    <n v="40700"/>
    <s v="Revenues - Third Parties"/>
    <m/>
    <s v="Freight - Shipments"/>
    <n v="2026"/>
    <n v="5"/>
    <s v="USD"/>
    <n v="-5.8568777999999995"/>
    <n v="1"/>
    <n v="-5.8568777999999995"/>
    <x v="4"/>
    <n v="1"/>
    <m/>
    <m/>
    <m/>
    <m/>
    <m/>
    <m/>
    <m/>
    <m/>
    <m/>
  </r>
  <r>
    <s v="MERCK"/>
    <s v="MK-3475-676 (Local)"/>
    <s v="Merck Sharp and Dohme LLC"/>
    <s v="Brazil"/>
    <x v="2"/>
    <n v="40700"/>
    <s v="Revenues - Third Parties"/>
    <m/>
    <s v="Freight - Shipments"/>
    <n v="2026"/>
    <n v="5"/>
    <s v="USD"/>
    <n v="-3.6588898799999998"/>
    <n v="1"/>
    <n v="-3.6588898799999998"/>
    <x v="4"/>
    <n v="1"/>
    <m/>
    <m/>
    <m/>
    <m/>
    <m/>
    <m/>
    <m/>
    <m/>
    <m/>
  </r>
  <r>
    <s v="MERCK"/>
    <s v="MK-5684-003 (Local)"/>
    <s v="Merck Sharp and Dohme LLC"/>
    <s v="Brazil"/>
    <x v="2"/>
    <n v="40700"/>
    <s v="Revenues - Third Parties"/>
    <m/>
    <s v="Freight - Shipments"/>
    <n v="2026"/>
    <n v="5"/>
    <s v="USD"/>
    <n v="-2.99297916"/>
    <n v="1"/>
    <n v="-2.99297916"/>
    <x v="4"/>
    <n v="1"/>
    <m/>
    <m/>
    <m/>
    <m/>
    <m/>
    <m/>
    <m/>
    <m/>
    <m/>
  </r>
  <r>
    <s v="MERCK"/>
    <s v="MK-5684-004 (Local)"/>
    <s v="Merck Sharp and Dohme LLC"/>
    <s v="Brazil"/>
    <x v="2"/>
    <n v="40700"/>
    <s v="Revenues - Third Parties"/>
    <m/>
    <s v="Freight - Returns"/>
    <n v="2026"/>
    <n v="5"/>
    <s v="USD"/>
    <n v="-1.5694743599999998"/>
    <n v="1"/>
    <n v="-1.5694743599999998"/>
    <x v="4"/>
    <n v="1"/>
    <m/>
    <m/>
    <m/>
    <m/>
    <m/>
    <m/>
    <m/>
    <m/>
    <m/>
  </r>
  <r>
    <s v="MERCK"/>
    <s v="MK-2870-023 (Local)"/>
    <s v="Merck Sharp and Dohme LLC"/>
    <s v="Brazil"/>
    <x v="2"/>
    <n v="40700"/>
    <s v="Revenues - Third Parties"/>
    <m/>
    <s v="Freight - Shipments"/>
    <n v="2026"/>
    <n v="5"/>
    <s v="USD"/>
    <n v="-10.290250799999999"/>
    <n v="1"/>
    <n v="-10.290250799999999"/>
    <x v="4"/>
    <n v="1"/>
    <m/>
    <m/>
    <m/>
    <m/>
    <m/>
    <m/>
    <m/>
    <m/>
    <m/>
  </r>
  <r>
    <s v="MERCK"/>
    <s v="MK-1084-012 (Local)"/>
    <s v="Merck Sharp and Dohme LLC"/>
    <s v="Brazil"/>
    <x v="2"/>
    <n v="40700"/>
    <s v="Revenues - Third Parties"/>
    <m/>
    <s v="Freight - Shipments"/>
    <n v="2026"/>
    <n v="5"/>
    <s v="USD"/>
    <n v="-266.39685972000001"/>
    <n v="1"/>
    <n v="-266.39685972000001"/>
    <x v="4"/>
    <n v="1"/>
    <m/>
    <m/>
    <m/>
    <m/>
    <m/>
    <m/>
    <m/>
    <m/>
    <m/>
  </r>
  <r>
    <s v="MERCK"/>
    <s v="MK-4482-023 (Local)"/>
    <s v="Merck Sharp and Dohme LLC"/>
    <s v="Brazil"/>
    <x v="2"/>
    <n v="40700"/>
    <s v="Revenues - Third Parties"/>
    <m/>
    <s v="Freight - Shipments"/>
    <n v="2026"/>
    <n v="5"/>
    <s v="USD"/>
    <n v="-36.547882560000005"/>
    <n v="1"/>
    <n v="-36.547882560000005"/>
    <x v="4"/>
    <n v="1"/>
    <m/>
    <m/>
    <m/>
    <m/>
    <m/>
    <m/>
    <m/>
    <m/>
    <m/>
  </r>
  <r>
    <s v="MERCK"/>
    <s v="MK-2400-001 (Local)"/>
    <s v="Merck Sharp and Dohme LLC"/>
    <s v="Brazil"/>
    <x v="2"/>
    <n v="40700"/>
    <s v="Revenues - Third Parties"/>
    <m/>
    <s v="Freight - Shipments"/>
    <n v="2026"/>
    <n v="5"/>
    <s v="USD"/>
    <n v="-44.733035159999993"/>
    <n v="1"/>
    <n v="-44.733035159999993"/>
    <x v="4"/>
    <n v="1"/>
    <m/>
    <m/>
    <m/>
    <m/>
    <m/>
    <m/>
    <m/>
    <m/>
    <m/>
  </r>
  <r>
    <s v="MERCK"/>
    <s v="MK-2870-022 (Local)"/>
    <s v="Merck Sharp and Dohme LLC"/>
    <s v="Brazil"/>
    <x v="2"/>
    <n v="40700"/>
    <s v="Revenues - Third Parties"/>
    <m/>
    <s v="Freight - Shipments"/>
    <n v="2026"/>
    <n v="5"/>
    <s v="USD"/>
    <n v="-923.66159759999994"/>
    <n v="1"/>
    <n v="-923.66159759999994"/>
    <x v="4"/>
    <n v="1"/>
    <m/>
    <m/>
    <m/>
    <m/>
    <m/>
    <m/>
    <m/>
    <m/>
    <m/>
  </r>
  <r>
    <s v="MERCK"/>
    <s v="MK-1022-016 (Local)"/>
    <s v="Merck Sharp and Dohme LLC"/>
    <s v="Brazil"/>
    <x v="2"/>
    <n v="40700"/>
    <s v="Revenues - Third Parties"/>
    <m/>
    <s v="Freight - Shipments"/>
    <n v="2026"/>
    <n v="5"/>
    <s v="USD"/>
    <n v="-397.39307940000003"/>
    <n v="1"/>
    <n v="-397.39307940000003"/>
    <x v="4"/>
    <n v="1"/>
    <m/>
    <m/>
    <m/>
    <m/>
    <m/>
    <m/>
    <m/>
    <m/>
    <m/>
  </r>
  <r>
    <s v="MERCK"/>
    <s v="MK-2870-036 (Local)"/>
    <s v="Merck Sharp and Dohme LLC"/>
    <s v="Brazil"/>
    <x v="2"/>
    <n v="40700"/>
    <s v="Revenues - Third Parties"/>
    <m/>
    <s v="Freight - Shipments"/>
    <n v="2026"/>
    <n v="5"/>
    <s v="USD"/>
    <n v="-1034.8964341200001"/>
    <n v="1"/>
    <n v="-1034.8964341200001"/>
    <x v="4"/>
    <n v="1"/>
    <m/>
    <m/>
    <m/>
    <m/>
    <m/>
    <m/>
    <m/>
    <m/>
    <m/>
  </r>
  <r>
    <s v="MERCK"/>
    <s v="MK-2870-021 (Local)"/>
    <s v="Merck Sharp and Dohme LLC"/>
    <s v="Brazil"/>
    <x v="2"/>
    <n v="40700"/>
    <s v="Revenues - Third Parties"/>
    <m/>
    <s v="Freight - Shipments"/>
    <n v="2026"/>
    <n v="5"/>
    <s v="USD"/>
    <n v="-70.019547119999999"/>
    <n v="1"/>
    <n v="-70.019547119999999"/>
    <x v="4"/>
    <n v="1"/>
    <m/>
    <m/>
    <m/>
    <m/>
    <m/>
    <m/>
    <m/>
    <m/>
    <m/>
  </r>
  <r>
    <s v="OTH CUST"/>
    <s v="FMGX-CS-302"/>
    <s v="PSI CRO AG"/>
    <s v="Brazil"/>
    <x v="2"/>
    <n v="40700"/>
    <s v="Revenues - Third Parties"/>
    <m/>
    <s v="Freight - Shipments"/>
    <n v="2026"/>
    <n v="5"/>
    <s v="USD"/>
    <n v="-3955.8848547600001"/>
    <n v="1"/>
    <n v="-3955.8848547600001"/>
    <x v="4"/>
    <n v="1"/>
    <m/>
    <m/>
    <m/>
    <m/>
    <m/>
    <m/>
    <m/>
    <m/>
    <m/>
  </r>
  <r>
    <s v="J &amp; J"/>
    <s v="Janssen Local Returns and Destruction"/>
    <s v="Janssen"/>
    <s v="Brazil"/>
    <x v="2"/>
    <n v="40700"/>
    <s v="Revenues - Third Parties"/>
    <m/>
    <s v="Not-Billed"/>
    <n v="2026"/>
    <n v="5"/>
    <s v="USD"/>
    <n v="12391.60927184874"/>
    <n v="1"/>
    <n v="12391.60927184874"/>
    <x v="4"/>
    <s v="Not Applicable"/>
    <m/>
    <m/>
    <m/>
    <m/>
    <m/>
    <m/>
    <m/>
    <m/>
    <m/>
  </r>
  <r>
    <s v="J &amp; J"/>
    <s v="Janssen Local Returns and Destruction"/>
    <s v="Janssen"/>
    <s v="Brazil"/>
    <x v="3"/>
    <n v="40700"/>
    <s v="Revenues - Third Parties"/>
    <m/>
    <s v="Not-Billed"/>
    <n v="2026"/>
    <n v="5"/>
    <s v="USD"/>
    <n v="29288.462161799725"/>
    <n v="1"/>
    <n v="29288.462161799725"/>
    <x v="4"/>
    <s v="Not Applicable"/>
    <m/>
    <m/>
    <m/>
    <m/>
    <m/>
    <m/>
    <m/>
    <m/>
    <m/>
  </r>
  <r>
    <s v="J &amp; J"/>
    <s v="Janssen Local Returns and Destruction"/>
    <s v="Janssen"/>
    <s v="Brazil"/>
    <x v="1"/>
    <n v="40700"/>
    <s v="Revenues - Third Parties"/>
    <m/>
    <s v="Not-Billed"/>
    <n v="2026"/>
    <n v="5"/>
    <s v="USD"/>
    <n v="4163.3786169976393"/>
    <n v="1"/>
    <n v="4163.3786169976393"/>
    <x v="4"/>
    <s v="Not Applicable"/>
    <m/>
    <m/>
    <m/>
    <m/>
    <m/>
    <m/>
    <m/>
    <m/>
    <m/>
  </r>
  <r>
    <s v="OTH CUST"/>
    <s v="Others"/>
    <s v="Others"/>
    <s v="Brazil"/>
    <x v="0"/>
    <n v="40700"/>
    <s v="Revenues - Third Parties"/>
    <m/>
    <s v="LocalAdj-15 days (Previous Month)"/>
    <n v="2026"/>
    <n v="5"/>
    <s v="USD"/>
    <n v="-866603.88309688831"/>
    <n v="1"/>
    <n v="-866603.88309688831"/>
    <x v="4"/>
    <s v="Not Applicable"/>
    <m/>
    <m/>
    <m/>
    <m/>
    <m/>
    <m/>
    <m/>
    <m/>
    <m/>
  </r>
  <r>
    <s v="OTH CUST"/>
    <s v="Others"/>
    <s v="Others"/>
    <s v="Brazil"/>
    <x v="7"/>
    <n v="40700"/>
    <s v="Revenues - Third Parties"/>
    <m/>
    <s v="LocalAdj-15 days (Previous Month)"/>
    <n v="2026"/>
    <n v="5"/>
    <s v="USD"/>
    <n v="-265896.27054802206"/>
    <n v="1"/>
    <n v="-265896.27054802206"/>
    <x v="4"/>
    <s v="Not Applicable"/>
    <m/>
    <m/>
    <m/>
    <m/>
    <m/>
    <m/>
    <m/>
    <m/>
    <m/>
  </r>
  <r>
    <s v="OTH CUST"/>
    <s v="Others"/>
    <s v="Others"/>
    <s v="Brazil"/>
    <x v="2"/>
    <n v="40700"/>
    <s v="Revenues - Third Parties"/>
    <m/>
    <s v="LocalAdj-15 days (Previous Month)"/>
    <n v="2026"/>
    <n v="5"/>
    <s v="USD"/>
    <n v="-764359.95162525354"/>
    <n v="1"/>
    <n v="-764359.95162525354"/>
    <x v="4"/>
    <s v="Not Applicable"/>
    <m/>
    <m/>
    <m/>
    <m/>
    <m/>
    <m/>
    <m/>
    <m/>
    <m/>
  </r>
  <r>
    <s v="OTH CUST"/>
    <s v="Others"/>
    <s v="Others"/>
    <s v="Brazil"/>
    <x v="3"/>
    <n v="40700"/>
    <s v="Revenues - Third Parties"/>
    <m/>
    <s v="LocalAdj-15 days (Previous Month)"/>
    <n v="2026"/>
    <n v="5"/>
    <s v="USD"/>
    <n v="-82050.974249908002"/>
    <n v="1"/>
    <n v="-82050.974249908002"/>
    <x v="4"/>
    <s v="Not Applicable"/>
    <m/>
    <m/>
    <m/>
    <m/>
    <m/>
    <m/>
    <m/>
    <m/>
    <m/>
  </r>
  <r>
    <s v="OTH CUST"/>
    <s v="Others"/>
    <s v="Others"/>
    <s v="Brazil"/>
    <x v="0"/>
    <n v="40700"/>
    <s v="Revenues - Third Parties"/>
    <m/>
    <s v="X LocalAdj"/>
    <n v="2026"/>
    <n v="5"/>
    <s v="USD"/>
    <n v="57410.371186953271"/>
    <n v="1"/>
    <n v="57410.371186953271"/>
    <x v="4"/>
    <s v="Not Applicable"/>
    <m/>
    <m/>
    <m/>
    <m/>
    <m/>
    <m/>
    <m/>
    <m/>
    <m/>
  </r>
  <r>
    <s v="OTH CUST"/>
    <s v="Others"/>
    <s v="Others"/>
    <s v="Brazil"/>
    <x v="7"/>
    <n v="40700"/>
    <s v="Revenues - Third Parties"/>
    <m/>
    <s v="X LocalAdj"/>
    <n v="2026"/>
    <n v="5"/>
    <s v="USD"/>
    <n v="163922.55914814887"/>
    <n v="1"/>
    <n v="163922.55914814887"/>
    <x v="4"/>
    <s v="Not Applicable"/>
    <m/>
    <m/>
    <m/>
    <m/>
    <m/>
    <m/>
    <m/>
    <m/>
    <m/>
  </r>
  <r>
    <s v="OTH CUST"/>
    <s v="Others"/>
    <s v="Others"/>
    <s v="Brazil"/>
    <x v="2"/>
    <n v="40700"/>
    <s v="Revenues - Third Parties"/>
    <m/>
    <s v="X LocalAdj"/>
    <n v="2026"/>
    <n v="5"/>
    <s v="USD"/>
    <n v="72465.151424844051"/>
    <n v="1"/>
    <n v="72465.151424844051"/>
    <x v="4"/>
    <s v="Not Applicable"/>
    <m/>
    <m/>
    <m/>
    <m/>
    <m/>
    <m/>
    <m/>
    <m/>
    <m/>
  </r>
  <r>
    <s v="OTH CUST"/>
    <s v="Others"/>
    <s v="Others"/>
    <s v="Brazil"/>
    <x v="6"/>
    <n v="40700"/>
    <s v="Revenues - Third Parties"/>
    <m/>
    <s v="X LocalAdj"/>
    <n v="2026"/>
    <n v="5"/>
    <s v="USD"/>
    <n v="837.44322555905819"/>
    <n v="1"/>
    <n v="837.44322555905819"/>
    <x v="4"/>
    <s v="Not Applicable"/>
    <m/>
    <m/>
    <m/>
    <m/>
    <m/>
    <m/>
    <m/>
    <m/>
    <m/>
  </r>
  <r>
    <s v="OTH CUST"/>
    <s v="Others"/>
    <s v="Others"/>
    <s v="Brazil"/>
    <x v="3"/>
    <n v="40700"/>
    <s v="Revenues - Third Parties"/>
    <m/>
    <s v="X LocalAdj"/>
    <n v="2026"/>
    <n v="5"/>
    <s v="USD"/>
    <n v="-42321.020264339284"/>
    <n v="1"/>
    <n v="-42321.020264339284"/>
    <x v="4"/>
    <s v="Not Applicable"/>
    <m/>
    <m/>
    <m/>
    <m/>
    <m/>
    <m/>
    <m/>
    <m/>
    <m/>
  </r>
  <r>
    <s v="OTH CUST"/>
    <s v="Others"/>
    <s v="Others"/>
    <s v="Brazil"/>
    <x v="1"/>
    <n v="40700"/>
    <s v="Revenues - Third Parties"/>
    <m/>
    <s v="X LocalAdj"/>
    <n v="2026"/>
    <n v="5"/>
    <s v="USD"/>
    <n v="-52308.458780810586"/>
    <n v="1"/>
    <n v="-52308.458780810586"/>
    <x v="4"/>
    <s v="Not Applicable"/>
    <m/>
    <m/>
    <m/>
    <m/>
    <m/>
    <m/>
    <m/>
    <m/>
    <m/>
  </r>
  <r>
    <s v="OTH CUST"/>
    <s v="Others"/>
    <s v="Others"/>
    <s v="Brazil"/>
    <x v="5"/>
    <n v="40700"/>
    <s v="Revenues - Third Parties"/>
    <m/>
    <s v="X LocalAdj"/>
    <n v="2026"/>
    <n v="5"/>
    <s v="USD"/>
    <n v="0"/>
    <n v="1"/>
    <n v="0"/>
    <x v="4"/>
    <s v="Not Applicable"/>
    <m/>
    <m/>
    <m/>
    <m/>
    <m/>
    <m/>
    <m/>
    <m/>
    <m/>
  </r>
  <r>
    <s v="OTH CUST"/>
    <s v="Others"/>
    <s v="Others"/>
    <s v="Brazil"/>
    <x v="4"/>
    <n v="40700"/>
    <s v="Revenues - Third Parties"/>
    <m/>
    <s v="X LocalAdj"/>
    <n v="2026"/>
    <n v="5"/>
    <s v="USD"/>
    <n v="0.70347439998295158"/>
    <n v="1"/>
    <n v="0.70347439998295158"/>
    <x v="4"/>
    <s v="Not Applicable"/>
    <m/>
    <m/>
    <m/>
    <m/>
    <m/>
    <m/>
    <m/>
    <m/>
    <m/>
  </r>
  <r>
    <s v="OTH CUST"/>
    <s v="Others"/>
    <s v="Others"/>
    <s v="Brazil"/>
    <x v="0"/>
    <n v="40700"/>
    <s v="Revenues - Third Parties"/>
    <m/>
    <s v="X LocalAdj"/>
    <n v="2026"/>
    <n v="5"/>
    <s v="USD"/>
    <n v="-3629.5839557670988"/>
    <n v="1"/>
    <n v="-3629.5839557670988"/>
    <x v="4"/>
    <s v="Not Applicable"/>
    <m/>
    <m/>
    <m/>
    <m/>
    <m/>
    <m/>
    <m/>
    <m/>
    <m/>
  </r>
  <r>
    <s v="OTH CUST"/>
    <s v="Others"/>
    <s v="Others"/>
    <s v="Brazil"/>
    <x v="7"/>
    <n v="40700"/>
    <s v="Revenues - Third Parties"/>
    <m/>
    <s v="X LocalAdj"/>
    <n v="2026"/>
    <n v="5"/>
    <s v="USD"/>
    <n v="-109.23634172521997"/>
    <n v="1"/>
    <n v="-109.23634172521997"/>
    <x v="4"/>
    <s v="Not Applicable"/>
    <m/>
    <m/>
    <m/>
    <m/>
    <m/>
    <m/>
    <m/>
    <m/>
    <m/>
  </r>
  <r>
    <s v="OTH CUST"/>
    <s v="Others"/>
    <s v="Others"/>
    <s v="Brazil"/>
    <x v="2"/>
    <n v="40700"/>
    <s v="Revenues - Third Parties"/>
    <m/>
    <s v="X LocalAdj"/>
    <n v="2026"/>
    <n v="5"/>
    <s v="USD"/>
    <n v="-4776.9051399407908"/>
    <n v="1"/>
    <n v="-4776.9051399407908"/>
    <x v="4"/>
    <s v="Not Applicable"/>
    <m/>
    <m/>
    <m/>
    <m/>
    <m/>
    <m/>
    <m/>
    <m/>
    <m/>
  </r>
  <r>
    <s v="OTH CUST"/>
    <s v="Others"/>
    <s v="Others"/>
    <s v="Brazil"/>
    <x v="6"/>
    <n v="40700"/>
    <s v="Revenues - Third Parties"/>
    <m/>
    <s v="X LocalAdj"/>
    <n v="2026"/>
    <n v="5"/>
    <s v="USD"/>
    <n v="-9.4904299536192411"/>
    <n v="1"/>
    <n v="-9.4904299536192411"/>
    <x v="4"/>
    <s v="Not Applicable"/>
    <m/>
    <m/>
    <m/>
    <m/>
    <m/>
    <m/>
    <m/>
    <m/>
    <m/>
  </r>
  <r>
    <s v="OTH CUST"/>
    <s v="Others"/>
    <s v="Others"/>
    <s v="Brazil"/>
    <x v="3"/>
    <n v="40700"/>
    <s v="Revenues - Third Parties"/>
    <m/>
    <s v="X LocalAdj"/>
    <n v="2026"/>
    <n v="5"/>
    <s v="USD"/>
    <n v="-1570.9942233547044"/>
    <n v="1"/>
    <n v="-1570.9942233547044"/>
    <x v="4"/>
    <s v="Not Applicable"/>
    <m/>
    <m/>
    <m/>
    <m/>
    <m/>
    <m/>
    <m/>
    <m/>
    <m/>
  </r>
  <r>
    <s v="OTH CUST"/>
    <s v="Others"/>
    <s v="Others"/>
    <s v="Brazil"/>
    <x v="1"/>
    <n v="40700"/>
    <s v="Revenues - Third Parties"/>
    <m/>
    <s v="X LocalAdj"/>
    <n v="2026"/>
    <n v="5"/>
    <s v="USD"/>
    <n v="-4028.3694397110958"/>
    <n v="1"/>
    <n v="-4028.3694397110958"/>
    <x v="4"/>
    <s v="Not Applicable"/>
    <m/>
    <m/>
    <m/>
    <m/>
    <m/>
    <m/>
    <m/>
    <m/>
    <m/>
  </r>
  <r>
    <s v="OTH CUST"/>
    <s v="Others"/>
    <s v="Others"/>
    <s v="Brazil"/>
    <x v="0"/>
    <n v="40700"/>
    <s v="Revenues - Third Parties"/>
    <m/>
    <s v="LocalAdj-15 days (Current Month)"/>
    <n v="2026"/>
    <n v="5"/>
    <s v="USD"/>
    <n v="918752.9038463484"/>
    <n v="1"/>
    <n v="918752.9038463484"/>
    <x v="4"/>
    <s v="Not Applicable"/>
    <m/>
    <m/>
    <m/>
    <m/>
    <m/>
    <m/>
    <m/>
    <m/>
    <m/>
  </r>
  <r>
    <s v="OTH CUST"/>
    <s v="Others"/>
    <s v="Others"/>
    <s v="Brazil"/>
    <x v="7"/>
    <n v="40700"/>
    <s v="Revenues - Third Parties"/>
    <m/>
    <s v="LocalAdj-15 days (Current Month)"/>
    <n v="2026"/>
    <n v="5"/>
    <s v="USD"/>
    <n v="276386.29777418642"/>
    <n v="1"/>
    <n v="276386.29777418642"/>
    <x v="4"/>
    <s v="Not Applicable"/>
    <m/>
    <m/>
    <m/>
    <m/>
    <m/>
    <m/>
    <m/>
    <m/>
    <m/>
  </r>
  <r>
    <s v="OTH CUST"/>
    <s v="Others"/>
    <s v="Others"/>
    <s v="Brazil"/>
    <x v="2"/>
    <n v="40700"/>
    <s v="Revenues - Third Parties"/>
    <m/>
    <s v="LocalAdj-15 days (Current Month)"/>
    <n v="2026"/>
    <n v="5"/>
    <s v="USD"/>
    <n v="807657.5614592582"/>
    <n v="1"/>
    <n v="807657.5614592582"/>
    <x v="4"/>
    <s v="Not Applicable"/>
    <m/>
    <m/>
    <m/>
    <m/>
    <m/>
    <m/>
    <m/>
    <m/>
    <m/>
  </r>
  <r>
    <s v="OTH CUST"/>
    <s v="Others"/>
    <s v="Others"/>
    <s v="Brazil"/>
    <x v="3"/>
    <n v="40700"/>
    <s v="Revenues - Third Parties"/>
    <m/>
    <s v="LocalAdj-15 days (Current Month)"/>
    <n v="2026"/>
    <n v="5"/>
    <s v="USD"/>
    <n v="93599.42022018219"/>
    <n v="1"/>
    <n v="93599.42022018219"/>
    <x v="4"/>
    <s v="Not Applicable"/>
    <m/>
    <m/>
    <m/>
    <m/>
    <m/>
    <m/>
    <m/>
    <m/>
    <m/>
  </r>
  <r>
    <s v="OTH CUST"/>
    <s v="Others"/>
    <s v="Others"/>
    <s v="Brazil"/>
    <x v="6"/>
    <n v="40700"/>
    <s v="Revenues - Third Parties"/>
    <m/>
    <s v="X LocalAdj"/>
    <n v="2026"/>
    <n v="5"/>
    <s v="USD"/>
    <n v="-12.697130730439312"/>
    <n v="1"/>
    <n v="-12.697130730439312"/>
    <x v="4"/>
    <s v="Not Applicable"/>
    <m/>
    <m/>
    <m/>
    <m/>
    <m/>
    <m/>
    <m/>
    <m/>
    <m/>
  </r>
  <r>
    <s v="OTH CUST"/>
    <s v="Others"/>
    <s v="Others"/>
    <s v="Brazil"/>
    <x v="1"/>
    <n v="40700"/>
    <s v="Revenues - Third Parties"/>
    <m/>
    <s v="X LocalAdj"/>
    <n v="2026"/>
    <n v="5"/>
    <s v="USD"/>
    <n v="-6041.7325619740877"/>
    <n v="1"/>
    <n v="-6041.7325619740877"/>
    <x v="4"/>
    <s v="Not Applicable"/>
    <m/>
    <m/>
    <m/>
    <m/>
    <m/>
    <m/>
    <m/>
    <m/>
    <m/>
  </r>
  <r>
    <s v="OTH CUST"/>
    <s v="Others"/>
    <s v="Others"/>
    <s v="Brazil"/>
    <x v="0"/>
    <n v="40700"/>
    <s v="Revenues - Third Parties"/>
    <m/>
    <s v="X LocalAdj"/>
    <n v="2026"/>
    <n v="5"/>
    <s v="USD"/>
    <n v="-5445.229426429607"/>
    <n v="1"/>
    <n v="-5445.229426429607"/>
    <x v="4"/>
    <s v="Not Applicable"/>
    <m/>
    <m/>
    <m/>
    <m/>
    <m/>
    <m/>
    <m/>
    <m/>
    <m/>
  </r>
  <r>
    <s v="OTH CUST"/>
    <s v="Others"/>
    <s v="Others"/>
    <s v="Brazil"/>
    <x v="2"/>
    <n v="40700"/>
    <s v="Revenues - Third Parties"/>
    <m/>
    <s v="X LocalAdj"/>
    <n v="2026"/>
    <n v="5"/>
    <s v="USD"/>
    <n v="-9030.7508233143017"/>
    <n v="1"/>
    <n v="-9030.7508233143017"/>
    <x v="4"/>
    <s v="Not Applicable"/>
    <m/>
    <m/>
    <m/>
    <m/>
    <m/>
    <m/>
    <m/>
    <m/>
    <m/>
  </r>
  <r>
    <s v="OTH CUST"/>
    <s v="Others"/>
    <s v="Others"/>
    <s v="Brazil"/>
    <x v="3"/>
    <n v="40700"/>
    <s v="Revenues - Third Parties"/>
    <m/>
    <s v="X LocalAdj"/>
    <n v="2026"/>
    <n v="5"/>
    <s v="USD"/>
    <n v="-490.96635463176062"/>
    <n v="1"/>
    <n v="-490.96635463176062"/>
    <x v="4"/>
    <s v="Not Applicable"/>
    <m/>
    <m/>
    <m/>
    <m/>
    <m/>
    <m/>
    <m/>
    <m/>
    <m/>
  </r>
  <r>
    <s v="OTH CUST"/>
    <s v="Others"/>
    <s v="Others"/>
    <s v="Brazil"/>
    <x v="7"/>
    <n v="40700"/>
    <s v="Revenues - Third Parties"/>
    <m/>
    <s v="X LocalAdj"/>
    <n v="2026"/>
    <n v="5"/>
    <s v="USD"/>
    <n v="-163.97666502790526"/>
    <n v="1"/>
    <n v="-163.97666502790526"/>
    <x v="4"/>
    <s v="Not Applicable"/>
    <m/>
    <m/>
    <m/>
    <m/>
    <m/>
    <m/>
    <m/>
    <m/>
    <m/>
  </r>
  <r>
    <s v="OTH CUST"/>
    <s v="Others"/>
    <s v="Others"/>
    <s v="Brazil"/>
    <x v="5"/>
    <n v="40700"/>
    <s v="Revenues - Third Parties"/>
    <m/>
    <s v="X LocalAdj"/>
    <n v="2026"/>
    <n v="5"/>
    <s v="USD"/>
    <n v="0"/>
    <n v="1"/>
    <n v="0"/>
    <x v="4"/>
    <s v="Not Applicable"/>
    <m/>
    <m/>
    <m/>
    <m/>
    <m/>
    <m/>
    <m/>
    <m/>
    <m/>
  </r>
  <r>
    <s v="OTH CUST"/>
    <s v="Others"/>
    <s v="Others"/>
    <s v="Brazil"/>
    <x v="4"/>
    <n v="40700"/>
    <s v="Revenues - Third Parties"/>
    <m/>
    <s v="X LocalAdj"/>
    <n v="2026"/>
    <n v="5"/>
    <s v="USD"/>
    <n v="-0.70347439998295158"/>
    <n v="1"/>
    <n v="-0.70347439998295158"/>
    <x v="4"/>
    <s v="Not Applicable"/>
    <m/>
    <m/>
    <m/>
    <m/>
    <m/>
    <m/>
    <m/>
    <m/>
    <m/>
  </r>
  <r>
    <s v="J &amp; J"/>
    <s v="Materiales pool Janssen"/>
    <s v="Janssen"/>
    <s v="Argentina"/>
    <x v="1"/>
    <n v="40700"/>
    <s v="Revenues - Third Parties"/>
    <m/>
    <s v="Non-Drug Storage Ambient (per Pallet)"/>
    <n v="2026"/>
    <n v="5"/>
    <s v="USD"/>
    <n v="727.77740000000006"/>
    <n v="1"/>
    <n v="727.77740000000006"/>
    <x v="5"/>
    <m/>
    <m/>
    <m/>
    <m/>
    <m/>
    <m/>
    <m/>
    <m/>
    <m/>
    <m/>
  </r>
  <r>
    <s v="J &amp; J"/>
    <s v="64091742PCR3001_anc_returns"/>
    <s v="Janssen"/>
    <s v="Argentina"/>
    <x v="1"/>
    <n v="40700"/>
    <s v="Revenues - Third Parties"/>
    <m/>
    <s v="Storage of Returns (per Pallet)"/>
    <n v="2026"/>
    <n v="5"/>
    <s v="USD"/>
    <n v="262.00912500000004"/>
    <n v="1"/>
    <n v="262.00912500000004"/>
    <x v="5"/>
    <m/>
    <m/>
    <m/>
    <m/>
    <m/>
    <m/>
    <m/>
    <m/>
    <m/>
    <m/>
  </r>
  <r>
    <s v="J &amp; J"/>
    <s v="56021927PCR3011_Anc_Returns"/>
    <s v="Janssen"/>
    <s v="Argentina"/>
    <x v="1"/>
    <n v="40700"/>
    <s v="Revenues - Third Parties"/>
    <m/>
    <s v="Non-Drug 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56021927PCR3011_Anc_Returns"/>
    <s v="Janssen"/>
    <s v="Argentina"/>
    <x v="1"/>
    <n v="40700"/>
    <s v="Revenues - Third Parties"/>
    <m/>
    <s v="Storage of Returns (per Pallet)"/>
    <n v="2026"/>
    <n v="5"/>
    <s v="USD"/>
    <n v="87.33637499999999"/>
    <n v="1"/>
    <n v="87.33637499999999"/>
    <x v="5"/>
    <m/>
    <m/>
    <m/>
    <m/>
    <m/>
    <m/>
    <m/>
    <m/>
    <m/>
    <m/>
  </r>
  <r>
    <s v="J &amp; J"/>
    <s v="CNTO1959UCO3001_Anc_Returns"/>
    <s v="Janssen"/>
    <s v="Argentina"/>
    <x v="1"/>
    <n v="40700"/>
    <s v="Revenues - Third Parties"/>
    <m/>
    <s v="Non-Drug Storage Ambient (per Pallet)"/>
    <n v="2026"/>
    <n v="5"/>
    <s v="USD"/>
    <n v="1091.6660999999999"/>
    <n v="1"/>
    <n v="1091.6660999999999"/>
    <x v="5"/>
    <m/>
    <m/>
    <m/>
    <m/>
    <m/>
    <m/>
    <m/>
    <m/>
    <m/>
    <m/>
  </r>
  <r>
    <s v="J &amp; J"/>
    <s v="CNTO1959UCO3001_Anc_Returns"/>
    <s v="Janssen"/>
    <s v="Argentina"/>
    <x v="1"/>
    <n v="40700"/>
    <s v="Revenues - Third Parties"/>
    <m/>
    <s v="Storage of Returns (per Pallet)"/>
    <n v="2026"/>
    <n v="5"/>
    <s v="USD"/>
    <n v="436.68187499999999"/>
    <n v="1"/>
    <n v="436.68187499999999"/>
    <x v="5"/>
    <m/>
    <m/>
    <m/>
    <m/>
    <m/>
    <m/>
    <m/>
    <m/>
    <m/>
    <m/>
  </r>
  <r>
    <s v="J &amp; J"/>
    <s v="AC-055-315_anc_returns"/>
    <s v="Janssen"/>
    <s v="Argentina"/>
    <x v="1"/>
    <n v="40700"/>
    <s v="Revenues - Third Parties"/>
    <m/>
    <s v="Non-Drug 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AC-055-315_anc_returns"/>
    <s v="Janssen"/>
    <s v="Argentina"/>
    <x v="1"/>
    <n v="40700"/>
    <s v="Revenues - Third Parties"/>
    <m/>
    <s v="Storage Ambient (per Pallet)"/>
    <n v="2026"/>
    <n v="5"/>
    <s v="USD"/>
    <n v="545.83304999999996"/>
    <n v="1"/>
    <n v="545.83304999999996"/>
    <x v="5"/>
    <m/>
    <m/>
    <m/>
    <m/>
    <m/>
    <m/>
    <m/>
    <m/>
    <m/>
    <m/>
  </r>
  <r>
    <s v="J &amp; J"/>
    <s v="AC-055-315_anc_returns"/>
    <s v="Janssen"/>
    <s v="Argentina"/>
    <x v="1"/>
    <n v="40700"/>
    <s v="Revenues - Third Parties"/>
    <m/>
    <s v="Storage of Returns (per Pallet)"/>
    <n v="2026"/>
    <n v="5"/>
    <s v="USD"/>
    <n v="611.35462500000006"/>
    <n v="1"/>
    <n v="611.35462500000006"/>
    <x v="5"/>
    <m/>
    <m/>
    <m/>
    <m/>
    <m/>
    <m/>
    <m/>
    <m/>
    <m/>
    <m/>
  </r>
  <r>
    <s v="J &amp; J"/>
    <s v="67652000PCR3002_anc_returns"/>
    <s v="Janssen"/>
    <s v="Argentina"/>
    <x v="2"/>
    <n v="40700"/>
    <s v="Revenues - Third Parties"/>
    <m/>
    <s v="Freight - Returns"/>
    <n v="2026"/>
    <n v="5"/>
    <s v="USD"/>
    <n v="333.03"/>
    <n v="1"/>
    <n v="333.03"/>
    <x v="5"/>
    <n v="1"/>
    <m/>
    <m/>
    <m/>
    <m/>
    <m/>
    <m/>
    <m/>
    <m/>
    <m/>
  </r>
  <r>
    <s v="J &amp; J"/>
    <s v="67652000PCR3002_anc_returns"/>
    <s v="Janssen"/>
    <s v="Argentina"/>
    <x v="1"/>
    <n v="40700"/>
    <s v="Revenues - Third Parties"/>
    <m/>
    <s v="Storage of Returns (per Pallet)"/>
    <n v="2026"/>
    <n v="5"/>
    <s v="USD"/>
    <n v="786.02737500000001"/>
    <n v="1"/>
    <n v="786.02737500000001"/>
    <x v="5"/>
    <m/>
    <m/>
    <m/>
    <m/>
    <m/>
    <m/>
    <m/>
    <m/>
    <m/>
    <m/>
  </r>
  <r>
    <s v="J &amp; J"/>
    <s v="73841937NSC3003_Anc_Returns"/>
    <s v="Janssen"/>
    <s v="Argentina"/>
    <x v="2"/>
    <n v="40700"/>
    <s v="Revenues - Third Parties"/>
    <m/>
    <s v="Freight - Returns"/>
    <n v="2026"/>
    <n v="5"/>
    <s v="USD"/>
    <n v="752.04"/>
    <n v="1"/>
    <n v="752.04"/>
    <x v="5"/>
    <n v="1"/>
    <m/>
    <m/>
    <m/>
    <m/>
    <m/>
    <m/>
    <m/>
    <m/>
    <m/>
  </r>
  <r>
    <s v="J &amp; J"/>
    <s v="73841937NSC3003_Anc_Returns"/>
    <s v="Janssen"/>
    <s v="Argentina"/>
    <x v="1"/>
    <n v="40700"/>
    <s v="Revenues - Third Parties"/>
    <m/>
    <s v="Non-Drug 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73841937NSC3003_Anc_Returns"/>
    <s v="Janssen"/>
    <s v="Argentina"/>
    <x v="3"/>
    <n v="40700"/>
    <s v="Revenues - Third Parties"/>
    <m/>
    <s v="Reconciliation of Returns (per Hour)"/>
    <n v="2026"/>
    <n v="5"/>
    <s v="USD"/>
    <n v="50.944074999999998"/>
    <n v="1"/>
    <n v="50.944074999999998"/>
    <x v="5"/>
    <m/>
    <m/>
    <m/>
    <m/>
    <m/>
    <m/>
    <m/>
    <m/>
    <m/>
    <m/>
  </r>
  <r>
    <s v="J &amp; J"/>
    <s v="73841937NSC3003_Anc_Returns"/>
    <s v="Janssen"/>
    <s v="Argentina"/>
    <x v="3"/>
    <n v="40700"/>
    <s v="Revenues - Third Parties"/>
    <m/>
    <s v="Returns Receipt (per Receipt)"/>
    <n v="2026"/>
    <n v="5"/>
    <s v="USD"/>
    <n v="133.727125"/>
    <n v="1"/>
    <n v="133.727125"/>
    <x v="5"/>
    <m/>
    <m/>
    <m/>
    <m/>
    <m/>
    <m/>
    <m/>
    <m/>
    <m/>
    <m/>
  </r>
  <r>
    <s v="J &amp; J"/>
    <s v="73841937NSC3003_Anc_Returns"/>
    <s v="Janssen"/>
    <s v="Argentina"/>
    <x v="1"/>
    <n v="40700"/>
    <s v="Revenues - Third Parties"/>
    <m/>
    <s v="Storage of Returns (per Pallet)"/>
    <n v="2026"/>
    <n v="5"/>
    <s v="USD"/>
    <n v="611.35462500000006"/>
    <n v="1"/>
    <n v="611.35462500000006"/>
    <x v="5"/>
    <m/>
    <m/>
    <m/>
    <m/>
    <m/>
    <m/>
    <m/>
    <m/>
    <m/>
    <m/>
  </r>
  <r>
    <s v="J &amp; J"/>
    <s v="CNTO1959PSA4002_Anc_Returns"/>
    <s v="Janssen"/>
    <s v="Argentina"/>
    <x v="2"/>
    <n v="40700"/>
    <s v="Revenues - Third Parties"/>
    <m/>
    <s v="Freight - Returns"/>
    <n v="2026"/>
    <n v="5"/>
    <s v="USD"/>
    <n v="191.15"/>
    <n v="1"/>
    <n v="191.15"/>
    <x v="5"/>
    <n v="1"/>
    <m/>
    <m/>
    <m/>
    <m/>
    <m/>
    <m/>
    <m/>
    <m/>
    <m/>
  </r>
  <r>
    <s v="J &amp; J"/>
    <s v="CNTO1959PSA4002_Anc_Returns"/>
    <s v="Janssen"/>
    <s v="Argentina"/>
    <x v="1"/>
    <n v="40700"/>
    <s v="Revenues - Third Parties"/>
    <m/>
    <s v="Storage of Returns (per Pallet)"/>
    <n v="2026"/>
    <n v="5"/>
    <s v="USD"/>
    <n v="87.33637499999999"/>
    <n v="1"/>
    <n v="87.33637499999999"/>
    <x v="5"/>
    <m/>
    <m/>
    <m/>
    <m/>
    <m/>
    <m/>
    <m/>
    <m/>
    <m/>
    <m/>
  </r>
  <r>
    <s v="J &amp; J"/>
    <s v="64007957MMY3001_anc_returns"/>
    <s v="Janssen"/>
    <s v="Argentina"/>
    <x v="2"/>
    <n v="40700"/>
    <s v="Revenues - Third Parties"/>
    <m/>
    <s v="Freight - Returns"/>
    <n v="2026"/>
    <n v="5"/>
    <s v="USD"/>
    <n v="218"/>
    <n v="1"/>
    <n v="218"/>
    <x v="5"/>
    <n v="1"/>
    <m/>
    <m/>
    <m/>
    <m/>
    <m/>
    <m/>
    <m/>
    <m/>
    <m/>
  </r>
  <r>
    <s v="J &amp; J"/>
    <s v="64007957MMY3001_anc_returns"/>
    <s v="Janssen"/>
    <s v="Argentina"/>
    <x v="1"/>
    <n v="40700"/>
    <s v="Revenues - Third Parties"/>
    <m/>
    <s v="Non-Drug 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64007957MMY3001_anc_returns"/>
    <s v="Janssen"/>
    <s v="Argentina"/>
    <x v="3"/>
    <n v="40700"/>
    <s v="Revenues - Third Parties"/>
    <m/>
    <s v="Reconciliation of Returns (per Hour)"/>
    <n v="2026"/>
    <n v="5"/>
    <s v="USD"/>
    <n v="50.944074999999998"/>
    <n v="1"/>
    <n v="50.944074999999998"/>
    <x v="5"/>
    <m/>
    <m/>
    <m/>
    <m/>
    <m/>
    <m/>
    <m/>
    <m/>
    <m/>
    <m/>
  </r>
  <r>
    <s v="J &amp; J"/>
    <s v="64007957MMY3001_anc_returns"/>
    <s v="Janssen"/>
    <s v="Argentina"/>
    <x v="3"/>
    <n v="40700"/>
    <s v="Revenues - Third Parties"/>
    <m/>
    <s v="Returns Receipt (per Receipt)"/>
    <n v="2026"/>
    <n v="5"/>
    <s v="USD"/>
    <n v="133.727125"/>
    <n v="1"/>
    <n v="133.727125"/>
    <x v="5"/>
    <m/>
    <m/>
    <m/>
    <m/>
    <m/>
    <m/>
    <m/>
    <m/>
    <m/>
    <m/>
  </r>
  <r>
    <s v="J &amp; J"/>
    <s v="64007957MMY3001_anc_returns"/>
    <s v="Janssen"/>
    <s v="Argentina"/>
    <x v="1"/>
    <n v="40700"/>
    <s v="Revenues - Third Parties"/>
    <m/>
    <s v="Storage of Returns (per Pallet)"/>
    <n v="2026"/>
    <n v="5"/>
    <s v="USD"/>
    <n v="436.68187499999999"/>
    <n v="1"/>
    <n v="436.68187499999999"/>
    <x v="5"/>
    <m/>
    <m/>
    <m/>
    <m/>
    <m/>
    <m/>
    <m/>
    <m/>
    <m/>
    <m/>
  </r>
  <r>
    <s v="J &amp; J"/>
    <s v="61186372NSC3002_anc_returns"/>
    <s v="Janssen"/>
    <s v="Argentina"/>
    <x v="2"/>
    <n v="40700"/>
    <s v="Revenues - Third Parties"/>
    <m/>
    <s v="Freight - Returns"/>
    <n v="2026"/>
    <n v="5"/>
    <s v="USD"/>
    <n v="125.09"/>
    <n v="1"/>
    <n v="125.09"/>
    <x v="5"/>
    <n v="1"/>
    <m/>
    <m/>
    <m/>
    <m/>
    <m/>
    <m/>
    <m/>
    <m/>
    <m/>
  </r>
  <r>
    <s v="J &amp; J"/>
    <s v="61186372NSC3002_anc_returns"/>
    <s v="Janssen"/>
    <s v="Argentina"/>
    <x v="1"/>
    <n v="40700"/>
    <s v="Revenues - Third Parties"/>
    <m/>
    <s v="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61186372NSC3002_anc_returns"/>
    <s v="Janssen"/>
    <s v="Argentina"/>
    <x v="1"/>
    <n v="40700"/>
    <s v="Revenues - Third Parties"/>
    <m/>
    <s v="Storage of Returns (per Pallet)"/>
    <n v="2026"/>
    <n v="5"/>
    <s v="USD"/>
    <n v="349.34549999999996"/>
    <n v="1"/>
    <n v="349.34549999999996"/>
    <x v="5"/>
    <m/>
    <m/>
    <m/>
    <m/>
    <m/>
    <m/>
    <m/>
    <m/>
    <m/>
    <m/>
  </r>
  <r>
    <s v="J &amp; J"/>
    <s v="68284528MMY3004_anc_returns"/>
    <s v="Janssen"/>
    <s v="Argentina"/>
    <x v="1"/>
    <n v="40700"/>
    <s v="Revenues - Third Parties"/>
    <m/>
    <s v="Non-Drug 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68284528MMY3004_anc_returns"/>
    <s v="Janssen"/>
    <s v="Argentina"/>
    <x v="1"/>
    <n v="40700"/>
    <s v="Revenues - Third Parties"/>
    <m/>
    <s v="Storage of Returns (per Pallet)"/>
    <n v="2026"/>
    <n v="5"/>
    <s v="USD"/>
    <n v="524.01825000000008"/>
    <n v="1"/>
    <n v="524.01825000000008"/>
    <x v="5"/>
    <m/>
    <m/>
    <m/>
    <m/>
    <m/>
    <m/>
    <m/>
    <m/>
    <m/>
    <m/>
  </r>
  <r>
    <s v="J &amp; J"/>
    <s v="61186372NSC3004_anc_returns"/>
    <s v="Janssen"/>
    <s v="Argentina"/>
    <x v="3"/>
    <n v="40700"/>
    <s v="Revenues - Third Parties"/>
    <m/>
    <s v="Reconciliation of Returns (per Hour)"/>
    <n v="2026"/>
    <n v="5"/>
    <s v="USD"/>
    <n v="50.944074999999998"/>
    <n v="1"/>
    <n v="50.944074999999998"/>
    <x v="5"/>
    <m/>
    <m/>
    <m/>
    <m/>
    <m/>
    <m/>
    <m/>
    <m/>
    <m/>
    <m/>
  </r>
  <r>
    <s v="J &amp; J"/>
    <s v="61186372NSC3004_anc_returns"/>
    <s v="Janssen"/>
    <s v="Argentina"/>
    <x v="3"/>
    <n v="40700"/>
    <s v="Revenues - Third Parties"/>
    <m/>
    <s v="Returns Receipt (per Receipt)"/>
    <n v="2026"/>
    <n v="5"/>
    <s v="USD"/>
    <n v="133.727125"/>
    <n v="1"/>
    <n v="133.727125"/>
    <x v="5"/>
    <m/>
    <m/>
    <m/>
    <m/>
    <m/>
    <m/>
    <m/>
    <m/>
    <m/>
    <m/>
  </r>
  <r>
    <s v="J &amp; J"/>
    <s v="61186372NSC3004_anc_returns"/>
    <s v="Janssen"/>
    <s v="Argentina"/>
    <x v="1"/>
    <n v="40700"/>
    <s v="Revenues - Third Parties"/>
    <m/>
    <s v="Storage of Returns (per Pallet)"/>
    <n v="2026"/>
    <n v="5"/>
    <s v="USD"/>
    <n v="349.34549999999996"/>
    <n v="1"/>
    <n v="349.34549999999996"/>
    <x v="5"/>
    <m/>
    <m/>
    <m/>
    <m/>
    <m/>
    <m/>
    <m/>
    <m/>
    <m/>
    <m/>
  </r>
  <r>
    <s v="J &amp; J"/>
    <s v="CNTO1959UCO3004_anc_returns"/>
    <s v="Janssen"/>
    <s v="Argentina"/>
    <x v="2"/>
    <n v="40700"/>
    <s v="Revenues - Third Parties"/>
    <m/>
    <s v="Freight - Shipments"/>
    <n v="2026"/>
    <n v="5"/>
    <s v="USD"/>
    <n v="279.23"/>
    <n v="1"/>
    <n v="279.23"/>
    <x v="5"/>
    <n v="1"/>
    <m/>
    <m/>
    <m/>
    <m/>
    <m/>
    <m/>
    <m/>
    <m/>
    <m/>
  </r>
  <r>
    <s v="J &amp; J"/>
    <s v="CNTO1959UCO3004_anc_returns"/>
    <s v="Janssen"/>
    <s v="Argentina"/>
    <x v="1"/>
    <n v="40700"/>
    <s v="Revenues - Third Parties"/>
    <m/>
    <s v="Non-Drug Storage Ambient (per Pallet)"/>
    <n v="2026"/>
    <n v="5"/>
    <s v="USD"/>
    <n v="1273.6104499999999"/>
    <n v="1"/>
    <n v="1273.6104499999999"/>
    <x v="5"/>
    <m/>
    <m/>
    <m/>
    <m/>
    <m/>
    <m/>
    <m/>
    <m/>
    <m/>
    <m/>
  </r>
  <r>
    <s v="J &amp; J"/>
    <s v="CNTO1959UCO3004_anc_returns"/>
    <s v="Janssen"/>
    <s v="Argentina"/>
    <x v="1"/>
    <n v="40700"/>
    <s v="Revenues - Third Parties"/>
    <m/>
    <s v="Storage of Returns (per Pallet)"/>
    <n v="2026"/>
    <n v="5"/>
    <s v="USD"/>
    <n v="262.00912500000004"/>
    <n v="1"/>
    <n v="262.00912500000004"/>
    <x v="5"/>
    <m/>
    <m/>
    <m/>
    <m/>
    <m/>
    <m/>
    <m/>
    <m/>
    <m/>
    <m/>
  </r>
  <r>
    <s v="J &amp; J"/>
    <s v="17000139BLC3002_anc_returns"/>
    <s v="Janssen"/>
    <s v="Argentina"/>
    <x v="1"/>
    <n v="40700"/>
    <s v="Revenues - Third Parties"/>
    <m/>
    <s v="Non-Drug Storage Ambient (per Pallet)"/>
    <n v="2026"/>
    <n v="5"/>
    <s v="USD"/>
    <n v="1273.6104499999999"/>
    <n v="1"/>
    <n v="1273.6104499999999"/>
    <x v="5"/>
    <m/>
    <m/>
    <m/>
    <m/>
    <m/>
    <m/>
    <m/>
    <m/>
    <m/>
    <m/>
  </r>
  <r>
    <s v="J &amp; J"/>
    <s v="17000139BLC3002_anc_returns"/>
    <s v="Janssen"/>
    <s v="Argentina"/>
    <x v="1"/>
    <n v="40700"/>
    <s v="Revenues - Third Parties"/>
    <m/>
    <s v="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17000139BLC3002_anc_returns"/>
    <s v="Janssen"/>
    <s v="Argentina"/>
    <x v="1"/>
    <n v="40700"/>
    <s v="Revenues - Third Parties"/>
    <m/>
    <s v="Storage of Returns (per Pallet)"/>
    <n v="2026"/>
    <n v="5"/>
    <s v="USD"/>
    <n v="611.35462500000006"/>
    <n v="1"/>
    <n v="611.35462500000006"/>
    <x v="5"/>
    <m/>
    <m/>
    <m/>
    <m/>
    <m/>
    <m/>
    <m/>
    <m/>
    <m/>
    <m/>
  </r>
  <r>
    <s v="MERCK"/>
    <s v="MK-3475-564 (Local)"/>
    <s v="Merck Sharp and Dohme LLC"/>
    <s v="Argentina"/>
    <x v="3"/>
    <n v="40700"/>
    <s v="Revenues - Third Parties"/>
    <m/>
    <s v="Returns (per Process)"/>
    <n v="2026"/>
    <n v="5"/>
    <s v="USD"/>
    <n v="114.36"/>
    <n v="1"/>
    <n v="114.36"/>
    <x v="5"/>
    <m/>
    <m/>
    <m/>
    <m/>
    <m/>
    <m/>
    <m/>
    <m/>
    <m/>
    <m/>
  </r>
  <r>
    <s v="MERCK"/>
    <s v="MK-3475-564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(per Kg)"/>
    <n v="2026"/>
    <n v="5"/>
    <s v="USD"/>
    <n v="3408.33"/>
    <n v="1"/>
    <n v="3408.33"/>
    <x v="5"/>
    <n v="1"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8228-002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3475-689 (local)"/>
    <s v="Merck Sharp and Dohme LLC"/>
    <s v="Argentina"/>
    <x v="1"/>
    <n v="40700"/>
    <s v="Revenues - Third Parties"/>
    <m/>
    <s v="Non-Drug 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3475-689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Non Protocol Specific - MSD Arg ancillaries pool"/>
    <s v="Merck Sharp and Dohme LLC"/>
    <s v="Argentina"/>
    <x v="1"/>
    <n v="40700"/>
    <s v="Revenues - Third Parties"/>
    <m/>
    <s v="Non-Drug Storage Ambient (per Pallet)"/>
    <n v="2026"/>
    <n v="5"/>
    <s v="USD"/>
    <n v="12049.38"/>
    <n v="1"/>
    <n v="12049.38"/>
    <x v="5"/>
    <m/>
    <m/>
    <m/>
    <m/>
    <m/>
    <m/>
    <m/>
    <m/>
    <m/>
    <m/>
  </r>
  <r>
    <s v="MERCK"/>
    <s v="Non Protocol Specific - MSD Arg ancillaries pool"/>
    <s v="Merck Sharp and Dohme LLC"/>
    <s v="Argentina"/>
    <x v="0"/>
    <n v="40700"/>
    <s v="Revenues - Third Parties"/>
    <m/>
    <s v="Receipt fee Ancillaries (per Receipt_ID)"/>
    <n v="2026"/>
    <n v="5"/>
    <s v="USD"/>
    <n v="753.3"/>
    <n v="1"/>
    <n v="753.3"/>
    <x v="5"/>
    <m/>
    <m/>
    <m/>
    <m/>
    <m/>
    <m/>
    <m/>
    <m/>
    <m/>
    <m/>
  </r>
  <r>
    <s v="MERCK"/>
    <s v="Non Protocol Specific - MSD Arg ancillaries pool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-775 (Local)"/>
    <s v="Merck Sharp and Dohme LLC"/>
    <s v="Argentina"/>
    <x v="1"/>
    <n v="40700"/>
    <s v="Revenues - Third Parties"/>
    <m/>
    <s v="Non-Drug 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3475-775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-775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775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3475-859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859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7339-002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7339-002 (local)"/>
    <s v="Merck Sharp and Dohme LLC"/>
    <s v="Argentina"/>
    <x v="1"/>
    <n v="40700"/>
    <s v="Revenues - Third Parties"/>
    <m/>
    <s v="Storage Ambient (per Shelf)"/>
    <n v="2026"/>
    <n v="5"/>
    <s v="USD"/>
    <n v="101.41"/>
    <n v="1"/>
    <n v="101.41"/>
    <x v="5"/>
    <m/>
    <m/>
    <m/>
    <m/>
    <m/>
    <m/>
    <m/>
    <m/>
    <m/>
    <m/>
  </r>
  <r>
    <s v="MERCK"/>
    <s v="MK-7339-002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3475-630 (Local)"/>
    <s v="Merck Sharp and Dohme LLC"/>
    <s v="Argentina"/>
    <x v="2"/>
    <n v="40700"/>
    <s v="Revenues - Third Parties"/>
    <m/>
    <s v="Freight - Returns"/>
    <n v="2026"/>
    <n v="5"/>
    <s v="USD"/>
    <n v="551.67999999999995"/>
    <n v="1"/>
    <n v="551.67999999999995"/>
    <x v="5"/>
    <n v="1"/>
    <m/>
    <m/>
    <m/>
    <m/>
    <m/>
    <m/>
    <m/>
    <m/>
    <m/>
  </r>
  <r>
    <s v="MERCK"/>
    <s v="MK-3475-630 (Local)"/>
    <s v="Merck Sharp and Dohme LLC"/>
    <s v="Argentina"/>
    <x v="1"/>
    <n v="40700"/>
    <s v="Revenues - Third Parties"/>
    <m/>
    <s v="Non-Drug 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3475-630 (Local)"/>
    <s v="Merck Sharp and Dohme LLC"/>
    <s v="Argentina"/>
    <x v="3"/>
    <n v="40700"/>
    <s v="Revenues - Third Parties"/>
    <m/>
    <s v="Reconciliation of Returns (per Hour)"/>
    <n v="2026"/>
    <n v="5"/>
    <s v="USD"/>
    <n v="324.48"/>
    <n v="1"/>
    <n v="324.48"/>
    <x v="5"/>
    <m/>
    <m/>
    <m/>
    <m/>
    <m/>
    <m/>
    <m/>
    <m/>
    <m/>
    <m/>
  </r>
  <r>
    <s v="MERCK"/>
    <s v="MK-3475-630 (Local)"/>
    <s v="Merck Sharp and Dohme LLC"/>
    <s v="Argentina"/>
    <x v="3"/>
    <n v="40700"/>
    <s v="Revenues - Third Parties"/>
    <m/>
    <s v="Returns Receipt (per Receipt)"/>
    <n v="2026"/>
    <n v="5"/>
    <s v="USD"/>
    <n v="811.2"/>
    <n v="1"/>
    <n v="811.2"/>
    <x v="5"/>
    <m/>
    <m/>
    <m/>
    <m/>
    <m/>
    <m/>
    <m/>
    <m/>
    <m/>
    <m/>
  </r>
  <r>
    <s v="MERCK"/>
    <s v="MK-3475-630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3475-630 (Local)"/>
    <s v="Merck Sharp and Dohme LLC"/>
    <s v="Argentina"/>
    <x v="1"/>
    <n v="40700"/>
    <s v="Revenues - Third Parties"/>
    <m/>
    <s v="Storage of Returns (per Pallet)"/>
    <n v="2026"/>
    <n v="5"/>
    <s v="USD"/>
    <n v="1338.82"/>
    <n v="1"/>
    <n v="1338.82"/>
    <x v="5"/>
    <m/>
    <m/>
    <m/>
    <m/>
    <m/>
    <m/>
    <m/>
    <m/>
    <m/>
    <m/>
  </r>
  <r>
    <s v="MERCK"/>
    <s v="MK-7902-001 (local)"/>
    <s v="Merck Sharp and Dohme LLC"/>
    <s v="Argentina"/>
    <x v="1"/>
    <n v="40700"/>
    <s v="Revenues - Third Parties"/>
    <m/>
    <s v="Non-Drug Storage Ambient (per Pallet)"/>
    <n v="2026"/>
    <n v="5"/>
    <s v="USD"/>
    <n v="573.78"/>
    <n v="1"/>
    <n v="573.78"/>
    <x v="5"/>
    <m/>
    <m/>
    <m/>
    <m/>
    <m/>
    <m/>
    <m/>
    <m/>
    <m/>
    <m/>
  </r>
  <r>
    <s v="MERCK"/>
    <s v="MK-7902-001 (local)"/>
    <s v="Merck Sharp and Dohme LLC"/>
    <s v="Argentina"/>
    <x v="1"/>
    <n v="40700"/>
    <s v="Revenues - Third Parties"/>
    <m/>
    <s v="Storage Ambient (per Shelf)"/>
    <n v="2026"/>
    <n v="5"/>
    <s v="USD"/>
    <n v="101.41"/>
    <n v="1"/>
    <n v="101.41"/>
    <x v="5"/>
    <m/>
    <m/>
    <m/>
    <m/>
    <m/>
    <m/>
    <m/>
    <m/>
    <m/>
    <m/>
  </r>
  <r>
    <s v="MERCK"/>
    <s v="MK-7902-001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902-001 (local)"/>
    <s v="Merck Sharp and Dohme LLC"/>
    <s v="Argentina"/>
    <x v="1"/>
    <n v="40700"/>
    <s v="Revenues - Third Parties"/>
    <m/>
    <s v="Storage of Returns (per Pallet)"/>
    <n v="2026"/>
    <n v="5"/>
    <s v="USD"/>
    <n v="1051.93"/>
    <n v="1"/>
    <n v="1051.93"/>
    <x v="5"/>
    <m/>
    <m/>
    <m/>
    <m/>
    <m/>
    <m/>
    <m/>
    <m/>
    <m/>
    <m/>
  </r>
  <r>
    <s v="MERCK"/>
    <s v="MK-3475-641 (local)"/>
    <s v="Merck Sharp and Dohme LLC"/>
    <s v="Argentina"/>
    <x v="1"/>
    <n v="40700"/>
    <s v="Revenues - Third Parties"/>
    <m/>
    <s v="Non-Drug Storage Ambient (per Pallet)"/>
    <n v="2026"/>
    <n v="5"/>
    <s v="USD"/>
    <n v="573.78"/>
    <n v="1"/>
    <n v="573.78"/>
    <x v="5"/>
    <m/>
    <m/>
    <m/>
    <m/>
    <m/>
    <m/>
    <m/>
    <m/>
    <m/>
    <m/>
  </r>
  <r>
    <s v="MERCK"/>
    <s v="MK-3475-641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3475-641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641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(per Kg)"/>
    <n v="2026"/>
    <n v="5"/>
    <s v="USD"/>
    <n v="637.33000000000004"/>
    <n v="1"/>
    <n v="637.33000000000004"/>
    <x v="5"/>
    <n v="1"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7902-006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902-006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902-006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7339-006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7339-006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MK-7339-006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7339-006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339-006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7902-011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7902-011 (Local)"/>
    <s v="Merck Sharp and Dohme LLC"/>
    <s v="Argentina"/>
    <x v="3"/>
    <n v="40700"/>
    <s v="Revenues - Third Parties"/>
    <m/>
    <s v="Destruction (per Kg)"/>
    <n v="2026"/>
    <n v="5"/>
    <s v="USD"/>
    <n v="526.49"/>
    <n v="1"/>
    <n v="526.49"/>
    <x v="5"/>
    <n v="1"/>
    <m/>
    <m/>
    <m/>
    <m/>
    <m/>
    <m/>
    <m/>
    <m/>
    <m/>
  </r>
  <r>
    <s v="MERCK"/>
    <s v="MK-3475-975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3475-975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3475-975 (Local)"/>
    <s v="Merck Sharp and Dohme LLC"/>
    <s v="Argentina"/>
    <x v="1"/>
    <n v="40700"/>
    <s v="Revenues - Third Parties"/>
    <m/>
    <s v="Storage of Labels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3475-975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7339-007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7339-007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339-007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3475-587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6482-011 (Local)"/>
    <s v="Merck Sharp and Dohme LLC"/>
    <s v="Argentina"/>
    <x v="2"/>
    <n v="40700"/>
    <s v="Revenues - Third Parties"/>
    <m/>
    <s v="Freight - Returns"/>
    <n v="2026"/>
    <n v="5"/>
    <s v="USD"/>
    <n v="241.46"/>
    <n v="1"/>
    <n v="241.46"/>
    <x v="5"/>
    <n v="1"/>
    <m/>
    <m/>
    <m/>
    <m/>
    <m/>
    <m/>
    <m/>
    <m/>
    <m/>
  </r>
  <r>
    <s v="MERCK"/>
    <s v="MK-6482-011 (Local)"/>
    <s v="Merck Sharp and Dohme LLC"/>
    <s v="Argentina"/>
    <x v="3"/>
    <n v="40700"/>
    <s v="Revenues - Third Parties"/>
    <m/>
    <s v="Returns Setup Fee"/>
    <n v="2026"/>
    <n v="5"/>
    <s v="USD"/>
    <n v="114.36"/>
    <n v="1"/>
    <n v="114.36"/>
    <x v="5"/>
    <m/>
    <m/>
    <m/>
    <m/>
    <m/>
    <m/>
    <m/>
    <m/>
    <m/>
    <m/>
  </r>
  <r>
    <s v="MERCK"/>
    <s v="MK-6482-011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6482-011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3475-B21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-B21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B21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7902-015 (Local)"/>
    <s v="Merck Sharp and Dohme LLC"/>
    <s v="Argentina"/>
    <x v="3"/>
    <n v="40700"/>
    <s v="Revenues - Third Parties"/>
    <m/>
    <s v="Returns (per Process)"/>
    <n v="2026"/>
    <n v="5"/>
    <s v="USD"/>
    <n v="114.36"/>
    <n v="1"/>
    <n v="114.36"/>
    <x v="5"/>
    <m/>
    <m/>
    <m/>
    <m/>
    <m/>
    <m/>
    <m/>
    <m/>
    <m/>
    <m/>
  </r>
  <r>
    <s v="MERCK"/>
    <s v="MK-7902-015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7902-015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902-015 (Local)"/>
    <s v="Merck Sharp and Dohme LLC"/>
    <s v="Argentina"/>
    <x v="1"/>
    <n v="40700"/>
    <s v="Revenues - Third Parties"/>
    <m/>
    <s v="Storage of Returns (per Pallet)"/>
    <n v="2026"/>
    <n v="5"/>
    <s v="USD"/>
    <n v="669.41"/>
    <n v="1"/>
    <n v="669.41"/>
    <x v="5"/>
    <m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(per Kg)"/>
    <n v="2026"/>
    <n v="5"/>
    <s v="USD"/>
    <n v="914.43"/>
    <n v="1"/>
    <n v="914.43"/>
    <x v="5"/>
    <n v="1"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7902-014 (Local)"/>
    <s v="Merck Sharp and Dohme LLC"/>
    <s v="Argentina"/>
    <x v="2"/>
    <n v="40700"/>
    <s v="Revenues - Third Parties"/>
    <m/>
    <s v="Freight - Returns"/>
    <n v="2026"/>
    <n v="5"/>
    <s v="USD"/>
    <n v="895.48"/>
    <n v="1"/>
    <n v="895.48"/>
    <x v="5"/>
    <n v="1"/>
    <m/>
    <m/>
    <m/>
    <m/>
    <m/>
    <m/>
    <m/>
    <m/>
    <m/>
  </r>
  <r>
    <s v="MERCK"/>
    <s v="MK-7902-014 (Local)"/>
    <s v="Merck Sharp and Dohme LLC"/>
    <s v="Argentina"/>
    <x v="1"/>
    <n v="40700"/>
    <s v="Revenues - Third Parties"/>
    <m/>
    <s v="Storage Ambient (per Shelf)"/>
    <n v="2026"/>
    <n v="5"/>
    <s v="USD"/>
    <n v="1216.92"/>
    <n v="1"/>
    <n v="1216.92"/>
    <x v="5"/>
    <m/>
    <m/>
    <m/>
    <m/>
    <m/>
    <m/>
    <m/>
    <m/>
    <m/>
    <m/>
  </r>
  <r>
    <s v="MERCK"/>
    <s v="MK-7902-014 (Local)"/>
    <s v="Merck Sharp and Dohme LLC"/>
    <s v="Argentina"/>
    <x v="1"/>
    <n v="40700"/>
    <s v="Revenues - Third Parties"/>
    <m/>
    <s v="Storage of Labels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7902-014 (Local)"/>
    <s v="Merck Sharp and Dohme LLC"/>
    <s v="Argentina"/>
    <x v="1"/>
    <n v="40700"/>
    <s v="Revenues - Third Parties"/>
    <m/>
    <s v="Storage of Returns (per Pallet)"/>
    <n v="2026"/>
    <n v="5"/>
    <s v="USD"/>
    <n v="1243.19"/>
    <n v="1"/>
    <n v="1243.19"/>
    <x v="5"/>
    <m/>
    <m/>
    <m/>
    <m/>
    <m/>
    <m/>
    <m/>
    <m/>
    <m/>
    <m/>
  </r>
  <r>
    <s v="MERCK"/>
    <s v="MK-7902-014 (Local)"/>
    <s v="Merck Sharp and Dohme LLC"/>
    <s v="Argentina"/>
    <x v="1"/>
    <n v="40700"/>
    <s v="Revenues - Third Parties"/>
    <m/>
    <s v="Storage Refrigerated (per Shelf)"/>
    <n v="2026"/>
    <n v="5"/>
    <s v="USD"/>
    <n v="347.64"/>
    <n v="1"/>
    <n v="347.64"/>
    <x v="5"/>
    <m/>
    <m/>
    <m/>
    <m/>
    <m/>
    <m/>
    <m/>
    <m/>
    <m/>
    <m/>
  </r>
  <r>
    <s v="MERCK"/>
    <s v="MK-5475-007 (Local)"/>
    <s v="Merck Sharp and Dohme LLC"/>
    <s v="Argentina"/>
    <x v="1"/>
    <n v="40700"/>
    <s v="Revenues - Third Parties"/>
    <m/>
    <s v="Storage Ambient (per Pallet)"/>
    <n v="2026"/>
    <n v="5"/>
    <s v="USD"/>
    <n v="695.34"/>
    <n v="1"/>
    <n v="695.34"/>
    <x v="5"/>
    <m/>
    <m/>
    <m/>
    <m/>
    <m/>
    <m/>
    <m/>
    <m/>
    <m/>
    <m/>
  </r>
  <r>
    <s v="MERCK"/>
    <s v="MK-5475-007 (Local)"/>
    <s v="Merck Sharp and Dohme LLC"/>
    <s v="Argentina"/>
    <x v="1"/>
    <n v="40700"/>
    <s v="Revenues - Third Parties"/>
    <m/>
    <s v="Storage of Returns (per Pallet)"/>
    <n v="2026"/>
    <n v="5"/>
    <s v="USD"/>
    <n v="860.67"/>
    <n v="1"/>
    <n v="860.67"/>
    <x v="5"/>
    <m/>
    <m/>
    <m/>
    <m/>
    <m/>
    <m/>
    <m/>
    <m/>
    <m/>
    <m/>
  </r>
  <r>
    <s v="MERCK"/>
    <s v="MK-3475-905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-905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3475-B49 (local)"/>
    <s v="Merck Sharp and Dohme LLC"/>
    <s v="Argentina"/>
    <x v="2"/>
    <n v="40700"/>
    <s v="Revenues - Third Parties"/>
    <m/>
    <s v="Freight - Returns"/>
    <n v="2026"/>
    <n v="5"/>
    <s v="USD"/>
    <n v="192.66"/>
    <n v="1"/>
    <n v="192.66"/>
    <x v="5"/>
    <n v="1"/>
    <m/>
    <m/>
    <m/>
    <m/>
    <m/>
    <m/>
    <m/>
    <m/>
    <m/>
  </r>
  <r>
    <s v="MERCK"/>
    <s v="MK-3475-B49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B49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3475-B49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3475-B49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3475-B49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B49 (local)"/>
    <s v="Merck Sharp and Dohme LLC"/>
    <s v="Argentina"/>
    <x v="1"/>
    <n v="40700"/>
    <s v="Revenues - Third Parties"/>
    <m/>
    <s v="Storage of Returns (per Pallet)"/>
    <n v="2026"/>
    <n v="5"/>
    <s v="USD"/>
    <n v="956.3"/>
    <n v="1"/>
    <n v="956.3"/>
    <x v="5"/>
    <m/>
    <m/>
    <m/>
    <m/>
    <m/>
    <m/>
    <m/>
    <m/>
    <m/>
    <m/>
  </r>
  <r>
    <s v="MERCK"/>
    <s v="MK-3475-B49 (local)"/>
    <s v="Merck Sharp and Dohme LLC"/>
    <s v="Argentina"/>
    <x v="1"/>
    <n v="40700"/>
    <s v="Revenues - Third Parties"/>
    <m/>
    <s v="Storage Refrigerated (per Shelf)"/>
    <n v="2026"/>
    <n v="5"/>
    <s v="USD"/>
    <n v="521.46"/>
    <n v="1"/>
    <n v="521.46"/>
    <x v="5"/>
    <m/>
    <m/>
    <m/>
    <m/>
    <m/>
    <m/>
    <m/>
    <m/>
    <m/>
    <m/>
  </r>
  <r>
    <s v="MERCK"/>
    <s v="MK-3655-001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1026-003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1026-00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1026-003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2140-003 (Local)"/>
    <s v="Merck Sharp and Dohme LLC"/>
    <s v="Argentina"/>
    <x v="2"/>
    <n v="40700"/>
    <s v="Revenues - Third Parties"/>
    <m/>
    <s v="Freight - Returns"/>
    <n v="2026"/>
    <n v="5"/>
    <s v="USD"/>
    <n v="218.54"/>
    <n v="1"/>
    <n v="218.54"/>
    <x v="5"/>
    <n v="1"/>
    <m/>
    <m/>
    <m/>
    <m/>
    <m/>
    <m/>
    <m/>
    <m/>
    <m/>
  </r>
  <r>
    <s v="MERCK"/>
    <s v="MK-2140-003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2140-003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2140-00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140-003 (Local)"/>
    <s v="Merck Sharp and Dohme LLC"/>
    <s v="Argentina"/>
    <x v="1"/>
    <n v="40700"/>
    <s v="Revenues - Third Parties"/>
    <m/>
    <s v="Storage of Returns (per Pallet)"/>
    <n v="2026"/>
    <n v="5"/>
    <s v="USD"/>
    <n v="573.78"/>
    <n v="1"/>
    <n v="573.78"/>
    <x v="5"/>
    <m/>
    <m/>
    <m/>
    <m/>
    <m/>
    <m/>
    <m/>
    <m/>
    <m/>
    <m/>
  </r>
  <r>
    <s v="MERCK"/>
    <s v="MK-1084-001  (Local)"/>
    <s v="Merck Sharp and Dohme LLC"/>
    <s v="Argentina"/>
    <x v="6"/>
    <n v="40700"/>
    <s v="Revenues - Third Parties"/>
    <m/>
    <s v="Labeling / Relabeling (per Kit)"/>
    <n v="2026"/>
    <n v="5"/>
    <s v="USD"/>
    <n v="316.05"/>
    <n v="1"/>
    <n v="316.05"/>
    <x v="5"/>
    <m/>
    <m/>
    <m/>
    <m/>
    <m/>
    <m/>
    <m/>
    <m/>
    <m/>
    <m/>
  </r>
  <r>
    <s v="MERCK"/>
    <s v="MK-1084-001  (Local)"/>
    <s v="Merck Sharp and Dohme LLC"/>
    <s v="Argentina"/>
    <x v="6"/>
    <n v="40700"/>
    <s v="Revenues - Third Parties"/>
    <m/>
    <s v="Labeling / Relabeling (per Label)"/>
    <n v="2026"/>
    <n v="5"/>
    <s v="USD"/>
    <n v="60.6"/>
    <n v="1"/>
    <n v="60.6"/>
    <x v="5"/>
    <m/>
    <m/>
    <m/>
    <m/>
    <m/>
    <m/>
    <m/>
    <m/>
    <m/>
    <m/>
  </r>
  <r>
    <s v="MERCK"/>
    <s v="MK-1084-001  (Local)"/>
    <s v="Merck Sharp and Dohme LLC"/>
    <s v="Argentina"/>
    <x v="6"/>
    <n v="40700"/>
    <s v="Revenues - Third Parties"/>
    <m/>
    <s v="Labeling / Relabeling Process"/>
    <n v="2026"/>
    <n v="5"/>
    <s v="USD"/>
    <n v="2269.71"/>
    <n v="1"/>
    <n v="2269.71"/>
    <x v="5"/>
    <m/>
    <m/>
    <m/>
    <m/>
    <m/>
    <m/>
    <m/>
    <m/>
    <m/>
    <m/>
  </r>
  <r>
    <s v="MERCK"/>
    <s v="MK-1084-001  (Local)"/>
    <s v="Merck Sharp and Dohme LLC"/>
    <s v="Argentina"/>
    <x v="6"/>
    <n v="40700"/>
    <s v="Revenues - Third Parties"/>
    <m/>
    <s v="Labeling / Relabeling Set Up Fee"/>
    <n v="2026"/>
    <n v="5"/>
    <s v="USD"/>
    <n v="3319.14"/>
    <n v="1"/>
    <n v="3319.14"/>
    <x v="5"/>
    <m/>
    <m/>
    <m/>
    <m/>
    <m/>
    <m/>
    <m/>
    <m/>
    <m/>
    <m/>
  </r>
  <r>
    <s v="MERCK"/>
    <s v="MK-1084-001 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1084-001 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1084-001 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MK-7684A-006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7684A-006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7684A-006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7684A-006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684A-006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7684A-006 (Local)"/>
    <s v="Merck Sharp and Dohme LLC"/>
    <s v="Argentina"/>
    <x v="1"/>
    <n v="40700"/>
    <s v="Revenues - Third Parties"/>
    <m/>
    <s v="Storage Refrigerated (per Shelf)"/>
    <n v="2026"/>
    <n v="5"/>
    <s v="USD"/>
    <n v="347.64"/>
    <n v="1"/>
    <n v="347.64"/>
    <x v="5"/>
    <m/>
    <m/>
    <m/>
    <m/>
    <m/>
    <m/>
    <m/>
    <m/>
    <m/>
    <m/>
  </r>
  <r>
    <s v="MERCK"/>
    <s v="MK-7684A-007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7684A-007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684A-007 (Local)"/>
    <s v="Merck Sharp and Dohme LLC"/>
    <s v="Argentina"/>
    <x v="1"/>
    <n v="40700"/>
    <s v="Revenues - Third Parties"/>
    <m/>
    <s v="Storage of Returns (per Pallet)"/>
    <n v="2026"/>
    <n v="5"/>
    <s v="USD"/>
    <n v="860.67"/>
    <n v="1"/>
    <n v="860.67"/>
    <x v="5"/>
    <m/>
    <m/>
    <m/>
    <m/>
    <m/>
    <m/>
    <m/>
    <m/>
    <m/>
    <m/>
  </r>
  <r>
    <s v="MERCK"/>
    <s v="MK-7684A-007 (Local)"/>
    <s v="Merck Sharp and Dohme LLC"/>
    <s v="Argentina"/>
    <x v="1"/>
    <n v="40700"/>
    <s v="Revenues - Third Parties"/>
    <m/>
    <s v="Storage Refrigerated (per Shelf)"/>
    <n v="2026"/>
    <n v="5"/>
    <s v="USD"/>
    <n v="347.64"/>
    <n v="1"/>
    <n v="347.64"/>
    <x v="5"/>
    <m/>
    <m/>
    <m/>
    <m/>
    <m/>
    <m/>
    <m/>
    <m/>
    <m/>
    <m/>
  </r>
  <r>
    <s v="MERCK"/>
    <s v="MK-7684A-008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684A-008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684A-008 (Local)"/>
    <s v="Merck Sharp and Dohme LLC"/>
    <s v="Argentina"/>
    <x v="1"/>
    <n v="40700"/>
    <s v="Revenues - Third Parties"/>
    <m/>
    <s v="Storage of Returns (per Pallet)"/>
    <n v="2026"/>
    <n v="5"/>
    <s v="USD"/>
    <n v="669.41"/>
    <n v="1"/>
    <n v="669.41"/>
    <x v="5"/>
    <m/>
    <m/>
    <m/>
    <m/>
    <m/>
    <m/>
    <m/>
    <m/>
    <m/>
    <m/>
  </r>
  <r>
    <s v="MERCK"/>
    <s v="MK-7902-013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3475-B15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3475-B15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-B15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B15 (Local)"/>
    <s v="Merck Sharp and Dohme LLC"/>
    <s v="Argentina"/>
    <x v="1"/>
    <n v="40700"/>
    <s v="Revenues - Third Parties"/>
    <m/>
    <s v="Storage of Returns (per Pallet)"/>
    <n v="2026"/>
    <n v="5"/>
    <s v="USD"/>
    <n v="573.78"/>
    <n v="1"/>
    <n v="573.78"/>
    <x v="5"/>
    <m/>
    <m/>
    <m/>
    <m/>
    <m/>
    <m/>
    <m/>
    <m/>
    <m/>
    <m/>
  </r>
  <r>
    <s v="MERCK"/>
    <s v="MK-3475A-D77 (Local)"/>
    <s v="Merck Sharp and Dohme LLC"/>
    <s v="Argentina"/>
    <x v="2"/>
    <n v="40700"/>
    <s v="Revenues - Third Parties"/>
    <m/>
    <s v="Freight - Returns"/>
    <n v="2026"/>
    <n v="5"/>
    <s v="USD"/>
    <n v="139.34"/>
    <n v="1"/>
    <n v="139.34"/>
    <x v="5"/>
    <n v="1"/>
    <m/>
    <m/>
    <m/>
    <m/>
    <m/>
    <m/>
    <m/>
    <m/>
    <m/>
  </r>
  <r>
    <s v="MERCK"/>
    <s v="MK-3475A-D77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3475A-D77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3475A-D77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A-D77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A-D77 (Local)"/>
    <s v="Merck Sharp and Dohme LLC"/>
    <s v="Argentina"/>
    <x v="1"/>
    <n v="40700"/>
    <s v="Revenues - Third Parties"/>
    <m/>
    <s v="Storage of Returns (per Pallet)"/>
    <n v="2026"/>
    <n v="5"/>
    <s v="USD"/>
    <n v="956.3"/>
    <n v="1"/>
    <n v="956.3"/>
    <x v="5"/>
    <m/>
    <m/>
    <m/>
    <m/>
    <m/>
    <m/>
    <m/>
    <m/>
    <m/>
    <m/>
  </r>
  <r>
    <s v="MERCK"/>
    <s v="MK-7684A-010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(per Kg)"/>
    <n v="2026"/>
    <n v="5"/>
    <s v="USD"/>
    <n v="277.10000000000002"/>
    <n v="1"/>
    <n v="277.10000000000002"/>
    <x v="5"/>
    <n v="1"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8591A-053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1942-008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02B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3475-02D (Local)"/>
    <s v="Merck Sharp and Dohme LLC"/>
    <s v="Argentina"/>
    <x v="3"/>
    <n v="40700"/>
    <s v="Revenues - Third Parties"/>
    <m/>
    <s v="Destruction (per Kg)"/>
    <n v="2026"/>
    <n v="5"/>
    <s v="USD"/>
    <n v="360.23"/>
    <n v="1"/>
    <n v="360.23"/>
    <x v="5"/>
    <n v="1"/>
    <m/>
    <m/>
    <m/>
    <m/>
    <m/>
    <m/>
    <m/>
    <m/>
    <m/>
  </r>
  <r>
    <s v="MERCK"/>
    <s v="MK-3475-02D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5475-013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5475-013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5475-01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5475-013 (Local)"/>
    <s v="Merck Sharp and Dohme LLC"/>
    <s v="Argentina"/>
    <x v="1"/>
    <n v="40700"/>
    <s v="Revenues - Third Parties"/>
    <m/>
    <s v="Storage of Returns (per Pallet)"/>
    <n v="2026"/>
    <n v="5"/>
    <s v="USD"/>
    <n v="573.78"/>
    <n v="1"/>
    <n v="573.78"/>
    <x v="5"/>
    <m/>
    <m/>
    <m/>
    <m/>
    <m/>
    <m/>
    <m/>
    <m/>
    <m/>
    <m/>
  </r>
  <r>
    <s v="MERCK"/>
    <s v="MK-1026-010 (Local)"/>
    <s v="Merck Sharp and Dohme LLC"/>
    <s v="Argentina"/>
    <x v="2"/>
    <n v="40700"/>
    <s v="Revenues - Third Parties"/>
    <m/>
    <s v="Freight - Returns"/>
    <n v="2026"/>
    <n v="5"/>
    <s v="USD"/>
    <n v="109.27"/>
    <n v="1"/>
    <n v="109.27"/>
    <x v="5"/>
    <n v="1"/>
    <m/>
    <m/>
    <m/>
    <m/>
    <m/>
    <m/>
    <m/>
    <m/>
    <m/>
  </r>
  <r>
    <s v="MERCK"/>
    <s v="MK-1026-010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1026-010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1026-010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V940-001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V940-001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V940-001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V940-001 (Local)"/>
    <s v="Merck Sharp and Dohme LLC"/>
    <s v="Argentina"/>
    <x v="1"/>
    <n v="40700"/>
    <s v="Revenues - Third Parties"/>
    <m/>
    <s v="Storage of Returns (per Pallet)"/>
    <n v="2026"/>
    <n v="5"/>
    <s v="USD"/>
    <n v="669.41"/>
    <n v="1"/>
    <n v="669.41"/>
    <x v="5"/>
    <m/>
    <m/>
    <m/>
    <m/>
    <m/>
    <m/>
    <m/>
    <m/>
    <m/>
    <m/>
  </r>
  <r>
    <s v="MERCK"/>
    <s v="MK-0616-015 (Local)"/>
    <s v="Merck Sharp and Dohme LLC"/>
    <s v="Argentina"/>
    <x v="1"/>
    <n v="40700"/>
    <s v="Revenues - Third Parties"/>
    <m/>
    <s v="Non-Drug 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0616-015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MK-0616-015 (Local)"/>
    <s v="Merck Sharp and Dohme LLC"/>
    <s v="Argentina"/>
    <x v="3"/>
    <n v="40700"/>
    <s v="Revenues - Third Parties"/>
    <m/>
    <s v="Returns Receipt (per Receipt)"/>
    <n v="2026"/>
    <n v="5"/>
    <s v="USD"/>
    <n v="270.39999999999998"/>
    <n v="1"/>
    <n v="270.39999999999998"/>
    <x v="5"/>
    <m/>
    <m/>
    <m/>
    <m/>
    <m/>
    <m/>
    <m/>
    <m/>
    <m/>
    <m/>
  </r>
  <r>
    <s v="MERCK"/>
    <s v="MK-0616-015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0616-015 (Local)"/>
    <s v="Merck Sharp and Dohme LLC"/>
    <s v="Argentina"/>
    <x v="1"/>
    <n v="40700"/>
    <s v="Revenues - Third Parties"/>
    <m/>
    <s v="Storage of Returns (per Pallet)"/>
    <n v="2026"/>
    <n v="5"/>
    <s v="USD"/>
    <n v="765.04"/>
    <n v="1"/>
    <n v="765.04"/>
    <x v="5"/>
    <m/>
    <m/>
    <m/>
    <m/>
    <m/>
    <m/>
    <m/>
    <m/>
    <m/>
    <m/>
  </r>
  <r>
    <s v="MERCK"/>
    <s v="V940-004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V940-004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V940-002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V940-002 (Local)"/>
    <s v="Merck Sharp and Dohme LLC"/>
    <s v="Argentina"/>
    <x v="3"/>
    <n v="40700"/>
    <s v="Revenues - Third Parties"/>
    <m/>
    <s v="Returns Receipt (per Receipt)"/>
    <n v="2026"/>
    <n v="5"/>
    <s v="USD"/>
    <n v="270.39999999999998"/>
    <n v="1"/>
    <n v="270.39999999999998"/>
    <x v="5"/>
    <m/>
    <m/>
    <m/>
    <m/>
    <m/>
    <m/>
    <m/>
    <m/>
    <m/>
    <m/>
  </r>
  <r>
    <s v="MERCK"/>
    <s v="V940-002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V940-002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0616-013 (Local)"/>
    <s v="Merck Sharp and Dohme LLC"/>
    <s v="Argentina"/>
    <x v="3"/>
    <n v="40700"/>
    <s v="Revenues - Third Parties"/>
    <m/>
    <s v="Destruction (per Kg)"/>
    <n v="2026"/>
    <n v="5"/>
    <s v="USD"/>
    <n v="942.14"/>
    <n v="1"/>
    <n v="942.14"/>
    <x v="5"/>
    <n v="1"/>
    <m/>
    <m/>
    <m/>
    <m/>
    <m/>
    <m/>
    <m/>
    <m/>
    <m/>
  </r>
  <r>
    <s v="MERCK"/>
    <s v="MK-0616-013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3475A-F11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6194-006 (Local)"/>
    <s v="Merck Sharp and Dohme LLC"/>
    <s v="Argentina"/>
    <x v="3"/>
    <n v="40700"/>
    <s v="Revenues - Third Parties"/>
    <m/>
    <s v="Returns (per Process)"/>
    <n v="2026"/>
    <n v="5"/>
    <s v="USD"/>
    <n v="114.36"/>
    <n v="1"/>
    <n v="114.36"/>
    <x v="5"/>
    <m/>
    <m/>
    <m/>
    <m/>
    <m/>
    <m/>
    <m/>
    <m/>
    <m/>
    <m/>
  </r>
  <r>
    <s v="MERCK"/>
    <s v="MK-7240-001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7240-001 (Local)"/>
    <s v="Merck Sharp and Dohme LLC"/>
    <s v="Argentina"/>
    <x v="0"/>
    <n v="40700"/>
    <s v="Revenues - Third Parties"/>
    <m/>
    <s v="Receipt fee Ambient (per Receipt_ID)"/>
    <n v="2026"/>
    <n v="5"/>
    <s v="USD"/>
    <n v="125.55"/>
    <n v="1"/>
    <n v="125.55"/>
    <x v="5"/>
    <m/>
    <m/>
    <m/>
    <m/>
    <m/>
    <m/>
    <m/>
    <m/>
    <m/>
    <m/>
  </r>
  <r>
    <s v="MERCK"/>
    <s v="MK-7240-001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7240-001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7240-001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7240-001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V940-007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V940-007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5684-003 (Local)"/>
    <s v="Merck Sharp and Dohme LLC"/>
    <s v="Argentina"/>
    <x v="2"/>
    <n v="40700"/>
    <s v="Revenues - Third Parties"/>
    <m/>
    <s v="Freight - Returns"/>
    <n v="2026"/>
    <n v="5"/>
    <s v="USD"/>
    <n v="132.19"/>
    <n v="1"/>
    <n v="132.19"/>
    <x v="5"/>
    <n v="1"/>
    <m/>
    <m/>
    <m/>
    <m/>
    <m/>
    <m/>
    <m/>
    <m/>
    <m/>
  </r>
  <r>
    <s v="MERCK"/>
    <s v="MK-5684-003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5684-003 (Local)"/>
    <s v="Merck Sharp and Dohme LLC"/>
    <s v="Argentina"/>
    <x v="0"/>
    <n v="40700"/>
    <s v="Revenues - Third Parties"/>
    <m/>
    <s v="Pick and Pack Cancellation Fee (Pre Pick &amp; Pack)"/>
    <n v="2026"/>
    <n v="5"/>
    <s v="USD"/>
    <n v="44.58"/>
    <n v="1"/>
    <n v="44.58"/>
    <x v="5"/>
    <m/>
    <m/>
    <m/>
    <m/>
    <m/>
    <m/>
    <m/>
    <m/>
    <m/>
    <m/>
  </r>
  <r>
    <s v="MERCK"/>
    <s v="MK-5684-003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5684-003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5684-00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5684-003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2870-005 (LOCAL)"/>
    <s v="Merck Sharp and Dohme LLC"/>
    <s v="Argentina"/>
    <x v="1"/>
    <n v="40700"/>
    <s v="Revenues - Third Parties"/>
    <m/>
    <s v="Storage Ambient (per Shelf)"/>
    <n v="2026"/>
    <n v="5"/>
    <s v="USD"/>
    <n v="101.41"/>
    <n v="1"/>
    <n v="101.41"/>
    <x v="5"/>
    <m/>
    <m/>
    <m/>
    <m/>
    <m/>
    <m/>
    <m/>
    <m/>
    <m/>
    <m/>
  </r>
  <r>
    <s v="MERCK"/>
    <s v="MK-2870-005 (LOCAL)"/>
    <s v="Merck Sharp and Dohme LLC"/>
    <s v="Argentina"/>
    <x v="1"/>
    <n v="40700"/>
    <s v="Revenues - Third Parties"/>
    <m/>
    <s v="Storage of Returns (per Pallet)"/>
    <n v="2026"/>
    <n v="5"/>
    <s v="USD"/>
    <n v="669.41"/>
    <n v="1"/>
    <n v="669.41"/>
    <x v="5"/>
    <m/>
    <m/>
    <m/>
    <m/>
    <m/>
    <m/>
    <m/>
    <m/>
    <m/>
    <m/>
  </r>
  <r>
    <s v="MERCK"/>
    <s v="MK-2870-010 (Local)"/>
    <s v="Merck Sharp and Dohme LLC"/>
    <s v="Argentina"/>
    <x v="2"/>
    <n v="40700"/>
    <s v="Revenues - Third Parties"/>
    <m/>
    <s v="Freight - Returns"/>
    <n v="2026"/>
    <n v="5"/>
    <s v="USD"/>
    <n v="83.39"/>
    <n v="1"/>
    <n v="83.39"/>
    <x v="5"/>
    <n v="1"/>
    <m/>
    <m/>
    <m/>
    <m/>
    <m/>
    <m/>
    <m/>
    <m/>
    <m/>
  </r>
  <r>
    <s v="MERCK"/>
    <s v="MK-2870-010 (Local)"/>
    <s v="Merck Sharp and Dohme LLC"/>
    <s v="Argentina"/>
    <x v="2"/>
    <n v="40700"/>
    <s v="Revenues - Third Parties"/>
    <m/>
    <s v="Freight - Shipments"/>
    <n v="2026"/>
    <n v="5"/>
    <s v="USD"/>
    <n v="269.89"/>
    <n v="1"/>
    <n v="269.89"/>
    <x v="5"/>
    <n v="1"/>
    <m/>
    <m/>
    <m/>
    <m/>
    <m/>
    <m/>
    <m/>
    <m/>
    <m/>
  </r>
  <r>
    <s v="MERCK"/>
    <s v="MK-2870-010 (Local)"/>
    <s v="Merck Sharp and Dohme LLC"/>
    <s v="Argentina"/>
    <x v="0"/>
    <n v="40700"/>
    <s v="Revenues - Third Parties"/>
    <m/>
    <s v="Insulated shipper - Credo S22 - 12L (Leasing)"/>
    <n v="2026"/>
    <n v="5"/>
    <s v="USD"/>
    <n v="177.58"/>
    <n v="1"/>
    <n v="177.58"/>
    <x v="5"/>
    <n v="1"/>
    <m/>
    <m/>
    <m/>
    <m/>
    <m/>
    <m/>
    <m/>
    <m/>
    <m/>
  </r>
  <r>
    <s v="MERCK"/>
    <s v="MK-2870-010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2870-010 (Local)"/>
    <s v="Merck Sharp and Dohme LLC"/>
    <s v="Argentina"/>
    <x v="0"/>
    <n v="40700"/>
    <s v="Revenues - Third Parties"/>
    <m/>
    <s v="Pick and Pack (Controlled Ambient)"/>
    <n v="2026"/>
    <n v="5"/>
    <s v="USD"/>
    <n v="125.55"/>
    <n v="1"/>
    <n v="125.55"/>
    <x v="5"/>
    <m/>
    <m/>
    <m/>
    <m/>
    <m/>
    <m/>
    <m/>
    <m/>
    <m/>
    <m/>
  </r>
  <r>
    <s v="MERCK"/>
    <s v="MK-2870-010 (Local)"/>
    <s v="Merck Sharp and Dohme LLC"/>
    <s v="Argentina"/>
    <x v="0"/>
    <n v="40700"/>
    <s v="Revenues - Third Parties"/>
    <m/>
    <s v="Receipt fee Ambient (per Receipt_ID)"/>
    <n v="2026"/>
    <n v="5"/>
    <s v="USD"/>
    <n v="125.55"/>
    <n v="1"/>
    <n v="125.55"/>
    <x v="5"/>
    <m/>
    <m/>
    <m/>
    <m/>
    <m/>
    <m/>
    <m/>
    <m/>
    <m/>
    <m/>
  </r>
  <r>
    <s v="MERCK"/>
    <s v="MK-2870-010 (Local)"/>
    <s v="Merck Sharp and Dohme LLC"/>
    <s v="Argentina"/>
    <x v="0"/>
    <n v="40700"/>
    <s v="Revenues - Third Parties"/>
    <m/>
    <s v="Receipt of Labels (per Receipt_ID)"/>
    <n v="2026"/>
    <n v="5"/>
    <s v="USD"/>
    <n v="101.41"/>
    <n v="1"/>
    <n v="101.41"/>
    <x v="5"/>
    <m/>
    <m/>
    <m/>
    <m/>
    <m/>
    <m/>
    <m/>
    <m/>
    <m/>
    <m/>
  </r>
  <r>
    <s v="MERCK"/>
    <s v="MK-2870-010 (Local)"/>
    <s v="Merck Sharp and Dohme LLC"/>
    <s v="Argentina"/>
    <x v="1"/>
    <n v="40700"/>
    <s v="Revenues - Third Parties"/>
    <m/>
    <s v="Storage Ambient (per Pallet)"/>
    <n v="2026"/>
    <n v="5"/>
    <s v="USD"/>
    <n v="463.56"/>
    <n v="1"/>
    <n v="463.56"/>
    <x v="5"/>
    <m/>
    <m/>
    <m/>
    <m/>
    <m/>
    <m/>
    <m/>
    <m/>
    <m/>
    <m/>
  </r>
  <r>
    <s v="MERCK"/>
    <s v="MK-2870-010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10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2870-010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MK-2870-007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2870-007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2870-007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870-007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2870-019 (Local)"/>
    <s v="Merck Sharp and Dohme LLC"/>
    <s v="Argentina"/>
    <x v="2"/>
    <n v="40700"/>
    <s v="Revenues - Third Parties"/>
    <m/>
    <s v="Freight - Shipments"/>
    <n v="2026"/>
    <n v="5"/>
    <s v="USD"/>
    <n v="992.67"/>
    <n v="1"/>
    <n v="992.67"/>
    <x v="5"/>
    <n v="1"/>
    <m/>
    <m/>
    <m/>
    <m/>
    <m/>
    <m/>
    <m/>
    <m/>
    <m/>
  </r>
  <r>
    <s v="MERCK"/>
    <s v="MK-2870-019 (Local)"/>
    <s v="Merck Sharp and Dohme LLC"/>
    <s v="Argentina"/>
    <x v="0"/>
    <n v="40700"/>
    <s v="Revenues - Third Parties"/>
    <m/>
    <s v="Insulated shipper - Credo S22 - 12L (Leasing)"/>
    <n v="2026"/>
    <n v="5"/>
    <s v="USD"/>
    <n v="532.74"/>
    <n v="1"/>
    <n v="532.74"/>
    <x v="5"/>
    <n v="1"/>
    <m/>
    <m/>
    <m/>
    <m/>
    <m/>
    <m/>
    <m/>
    <m/>
    <m/>
  </r>
  <r>
    <s v="MERCK"/>
    <s v="MK-2870-019 (Local)"/>
    <s v="Merck Sharp and Dohme LLC"/>
    <s v="Argentina"/>
    <x v="6"/>
    <n v="40700"/>
    <s v="Revenues - Third Parties"/>
    <m/>
    <s v="Labeling / Relabeling (per Kit)"/>
    <n v="2026"/>
    <n v="5"/>
    <s v="USD"/>
    <n v="367.5"/>
    <n v="1"/>
    <n v="367.5"/>
    <x v="5"/>
    <m/>
    <m/>
    <m/>
    <m/>
    <m/>
    <m/>
    <m/>
    <m/>
    <m/>
    <m/>
  </r>
  <r>
    <s v="MERCK"/>
    <s v="MK-2870-019 (Local)"/>
    <s v="Merck Sharp and Dohme LLC"/>
    <s v="Argentina"/>
    <x v="6"/>
    <n v="40700"/>
    <s v="Revenues - Third Parties"/>
    <m/>
    <s v="Labeling / Relabeling (per Label)"/>
    <n v="2026"/>
    <n v="5"/>
    <s v="USD"/>
    <n v="50.5"/>
    <n v="1"/>
    <n v="50.5"/>
    <x v="5"/>
    <m/>
    <m/>
    <m/>
    <m/>
    <m/>
    <m/>
    <m/>
    <m/>
    <m/>
    <m/>
  </r>
  <r>
    <s v="MERCK"/>
    <s v="MK-2870-019 (Local)"/>
    <s v="Merck Sharp and Dohme LLC"/>
    <s v="Argentina"/>
    <x v="6"/>
    <n v="40700"/>
    <s v="Revenues - Third Parties"/>
    <m/>
    <s v="Labeling / Relabeling Process"/>
    <n v="2026"/>
    <n v="5"/>
    <s v="USD"/>
    <n v="4539.42"/>
    <n v="1"/>
    <n v="4539.42"/>
    <x v="5"/>
    <m/>
    <m/>
    <m/>
    <m/>
    <m/>
    <m/>
    <m/>
    <m/>
    <m/>
    <m/>
  </r>
  <r>
    <s v="MERCK"/>
    <s v="MK-2870-019 (Local)"/>
    <s v="Merck Sharp and Dohme LLC"/>
    <s v="Argentina"/>
    <x v="0"/>
    <n v="40700"/>
    <s v="Revenues - Third Parties"/>
    <m/>
    <s v="Pick and Pack (Controlled Ambient)"/>
    <n v="2026"/>
    <n v="5"/>
    <s v="USD"/>
    <n v="376.65"/>
    <n v="1"/>
    <n v="376.65"/>
    <x v="5"/>
    <m/>
    <m/>
    <m/>
    <m/>
    <m/>
    <m/>
    <m/>
    <m/>
    <m/>
    <m/>
  </r>
  <r>
    <s v="MERCK"/>
    <s v="MK-2870-019 (Local)"/>
    <s v="Merck Sharp and Dohme LLC"/>
    <s v="Argentina"/>
    <x v="1"/>
    <n v="40700"/>
    <s v="Revenues - Third Parties"/>
    <m/>
    <s v="Storage Ambient (per Pallet)"/>
    <n v="2026"/>
    <n v="5"/>
    <s v="USD"/>
    <n v="579.45000000000005"/>
    <n v="1"/>
    <n v="579.45000000000005"/>
    <x v="5"/>
    <m/>
    <m/>
    <m/>
    <m/>
    <m/>
    <m/>
    <m/>
    <m/>
    <m/>
    <m/>
  </r>
  <r>
    <s v="MERCK"/>
    <s v="MK-2870-019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19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2870-019 (Local)"/>
    <s v="Merck Sharp and Dohme LLC"/>
    <s v="Argentina"/>
    <x v="1"/>
    <n v="40700"/>
    <s v="Revenues - Third Parties"/>
    <m/>
    <s v="Storage Refrigerated (per Shelf)"/>
    <n v="2026"/>
    <n v="5"/>
    <s v="USD"/>
    <n v="521.46"/>
    <n v="1"/>
    <n v="521.46"/>
    <x v="5"/>
    <m/>
    <m/>
    <m/>
    <m/>
    <m/>
    <m/>
    <m/>
    <m/>
    <m/>
    <m/>
  </r>
  <r>
    <s v="MERCK"/>
    <s v="MK-2870-012 (Local)"/>
    <s v="Merck Sharp and Dohme LLC"/>
    <s v="Argentina"/>
    <x v="2"/>
    <n v="40700"/>
    <s v="Revenues - Third Parties"/>
    <m/>
    <s v="Freight - Returns"/>
    <n v="2026"/>
    <n v="5"/>
    <s v="USD"/>
    <n v="83.39"/>
    <n v="1"/>
    <n v="83.39"/>
    <x v="5"/>
    <n v="1"/>
    <m/>
    <m/>
    <m/>
    <m/>
    <m/>
    <m/>
    <m/>
    <m/>
    <m/>
  </r>
  <r>
    <s v="MERCK"/>
    <s v="MK-2870-012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2870-012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MK-2870-012 (Local)"/>
    <s v="Merck Sharp and Dohme LLC"/>
    <s v="Argentina"/>
    <x v="3"/>
    <n v="40700"/>
    <s v="Revenues - Third Parties"/>
    <m/>
    <s v="Returns Receipt (per Receipt)"/>
    <n v="2026"/>
    <n v="5"/>
    <s v="USD"/>
    <n v="270.39999999999998"/>
    <n v="1"/>
    <n v="270.39999999999998"/>
    <x v="5"/>
    <m/>
    <m/>
    <m/>
    <m/>
    <m/>
    <m/>
    <m/>
    <m/>
    <m/>
    <m/>
  </r>
  <r>
    <s v="MERCK"/>
    <s v="MK-2870-012 (Local)"/>
    <s v="Merck Sharp and Dohme LLC"/>
    <s v="Argentina"/>
    <x v="1"/>
    <n v="40700"/>
    <s v="Revenues - Third Parties"/>
    <m/>
    <s v="Storage of Returns (per Pallet)"/>
    <n v="2026"/>
    <n v="5"/>
    <s v="USD"/>
    <n v="669.41"/>
    <n v="1"/>
    <n v="669.41"/>
    <x v="5"/>
    <m/>
    <m/>
    <m/>
    <m/>
    <m/>
    <m/>
    <m/>
    <m/>
    <m/>
    <m/>
  </r>
  <r>
    <s v="MERCK"/>
    <s v="MK-8591A-054 (Local)"/>
    <s v="Merck Sharp and Dohme LLC"/>
    <s v="Argentina"/>
    <x v="2"/>
    <n v="40700"/>
    <s v="Revenues - Third Parties"/>
    <m/>
    <s v="Freight - Returns"/>
    <n v="2026"/>
    <n v="5"/>
    <s v="USD"/>
    <n v="192.66"/>
    <n v="1"/>
    <n v="192.66"/>
    <x v="5"/>
    <n v="1"/>
    <m/>
    <m/>
    <m/>
    <m/>
    <m/>
    <m/>
    <m/>
    <m/>
    <m/>
  </r>
  <r>
    <s v="MERCK"/>
    <s v="MK-8591A-054 (Local)"/>
    <s v="Merck Sharp and Dohme LLC"/>
    <s v="Argentina"/>
    <x v="1"/>
    <n v="40700"/>
    <s v="Revenues - Third Parties"/>
    <m/>
    <s v="Storage of Returns (per Pallet)"/>
    <n v="2026"/>
    <n v="5"/>
    <s v="USD"/>
    <n v="573.78"/>
    <n v="1"/>
    <n v="573.78"/>
    <x v="5"/>
    <m/>
    <m/>
    <m/>
    <m/>
    <m/>
    <m/>
    <m/>
    <m/>
    <m/>
    <m/>
  </r>
  <r>
    <s v="MERCK"/>
    <s v="MK-1084-004 (Local)"/>
    <s v="Merck Sharp and Dohme LLC"/>
    <s v="Argentina"/>
    <x v="0"/>
    <n v="40700"/>
    <s v="Revenues - Third Parties"/>
    <m/>
    <s v="Pick and Pack (Ambient)"/>
    <n v="2026"/>
    <n v="5"/>
    <s v="USD"/>
    <n v="376.65"/>
    <n v="1"/>
    <n v="376.65"/>
    <x v="5"/>
    <m/>
    <m/>
    <m/>
    <m/>
    <m/>
    <m/>
    <m/>
    <m/>
    <m/>
    <m/>
  </r>
  <r>
    <s v="MERCK"/>
    <s v="MK-1084-004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1084-004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1084-004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1084-004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2870-020 (Local)"/>
    <s v="Merck Sharp and Dohme LLC"/>
    <s v="Argentina"/>
    <x v="2"/>
    <n v="40700"/>
    <s v="Revenues - Third Parties"/>
    <m/>
    <s v="Freight - Shipments"/>
    <n v="2026"/>
    <n v="5"/>
    <s v="USD"/>
    <n v="480.08"/>
    <n v="1"/>
    <n v="480.08"/>
    <x v="5"/>
    <n v="1"/>
    <m/>
    <m/>
    <m/>
    <m/>
    <m/>
    <m/>
    <m/>
    <m/>
    <m/>
  </r>
  <r>
    <s v="MERCK"/>
    <s v="MK-2870-020 (Local)"/>
    <s v="Merck Sharp and Dohme LLC"/>
    <s v="Argentina"/>
    <x v="6"/>
    <n v="40700"/>
    <s v="Revenues - Third Parties"/>
    <m/>
    <s v="Labeling / Relabeling (per Label)"/>
    <n v="2026"/>
    <n v="5"/>
    <s v="USD"/>
    <n v="121.2"/>
    <n v="1"/>
    <n v="121.2"/>
    <x v="5"/>
    <m/>
    <m/>
    <m/>
    <m/>
    <m/>
    <m/>
    <m/>
    <m/>
    <m/>
    <m/>
  </r>
  <r>
    <s v="MERCK"/>
    <s v="MK-2870-020 (Local)"/>
    <s v="Merck Sharp and Dohme LLC"/>
    <s v="Argentina"/>
    <x v="6"/>
    <n v="40700"/>
    <s v="Revenues - Third Parties"/>
    <m/>
    <s v="Labeling / Relabeling Set Up Fee"/>
    <n v="2026"/>
    <n v="5"/>
    <s v="USD"/>
    <n v="1659.57"/>
    <n v="1"/>
    <n v="1659.57"/>
    <x v="5"/>
    <m/>
    <m/>
    <m/>
    <m/>
    <m/>
    <m/>
    <m/>
    <m/>
    <m/>
    <m/>
  </r>
  <r>
    <s v="MERCK"/>
    <s v="MK-2870-020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2870-020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2870-020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2870-020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20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2870-020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MK-2870-009 (Local)"/>
    <s v="Merck Sharp and Dohme LLC"/>
    <s v="Argentina"/>
    <x v="2"/>
    <n v="40700"/>
    <s v="Revenues - Third Parties"/>
    <m/>
    <s v="Freight - Returns"/>
    <n v="2026"/>
    <n v="5"/>
    <s v="USD"/>
    <n v="215.58"/>
    <n v="1"/>
    <n v="215.58"/>
    <x v="5"/>
    <n v="1"/>
    <m/>
    <m/>
    <m/>
    <m/>
    <m/>
    <m/>
    <m/>
    <m/>
    <m/>
  </r>
  <r>
    <s v="MERCK"/>
    <s v="MK-2870-009 (Local)"/>
    <s v="Merck Sharp and Dohme LLC"/>
    <s v="Argentina"/>
    <x v="2"/>
    <n v="40700"/>
    <s v="Revenues - Third Parties"/>
    <m/>
    <s v="Freight - Shipments"/>
    <n v="2026"/>
    <n v="5"/>
    <s v="USD"/>
    <n v="292.63"/>
    <n v="1"/>
    <n v="292.63"/>
    <x v="5"/>
    <n v="1"/>
    <m/>
    <m/>
    <m/>
    <m/>
    <m/>
    <m/>
    <m/>
    <m/>
    <m/>
  </r>
  <r>
    <s v="MERCK"/>
    <s v="MK-2870-009 (Local)"/>
    <s v="Merck Sharp and Dohme LLC"/>
    <s v="Argentina"/>
    <x v="1"/>
    <n v="40700"/>
    <s v="Revenues - Third Parties"/>
    <m/>
    <s v="Storage Ambient (per Shelf)"/>
    <n v="2026"/>
    <n v="5"/>
    <s v="USD"/>
    <n v="202.82"/>
    <n v="1"/>
    <n v="202.82"/>
    <x v="5"/>
    <m/>
    <m/>
    <m/>
    <m/>
    <m/>
    <m/>
    <m/>
    <m/>
    <m/>
    <m/>
  </r>
  <r>
    <s v="MERCK"/>
    <s v="MK-2870-009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3543-006 (Local)"/>
    <s v="Merck Sharp and Dohme LLC"/>
    <s v="Argentina"/>
    <x v="3"/>
    <n v="40700"/>
    <s v="Revenues - Third Parties"/>
    <m/>
    <s v="Reconciliation of Returns (per Hour)"/>
    <n v="2026"/>
    <n v="5"/>
    <s v="USD"/>
    <n v="162.24"/>
    <n v="1"/>
    <n v="162.24"/>
    <x v="5"/>
    <m/>
    <m/>
    <m/>
    <m/>
    <m/>
    <m/>
    <m/>
    <m/>
    <m/>
    <m/>
  </r>
  <r>
    <s v="MERCK"/>
    <s v="MK-3543-006 (Local)"/>
    <s v="Merck Sharp and Dohme LLC"/>
    <s v="Argentina"/>
    <x v="3"/>
    <n v="40700"/>
    <s v="Revenues - Third Parties"/>
    <m/>
    <s v="Returns Receipt (per Receipt)"/>
    <n v="2026"/>
    <n v="5"/>
    <s v="USD"/>
    <n v="405.6"/>
    <n v="1"/>
    <n v="405.6"/>
    <x v="5"/>
    <m/>
    <m/>
    <m/>
    <m/>
    <m/>
    <m/>
    <m/>
    <m/>
    <m/>
    <m/>
  </r>
  <r>
    <s v="MERCK"/>
    <s v="MK-3543-006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543-006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2870-023 (Local)"/>
    <s v="Merck Sharp and Dohme LLC"/>
    <s v="Argentina"/>
    <x v="0"/>
    <n v="40700"/>
    <s v="Revenues - Third Parties"/>
    <m/>
    <s v="Insulated shipper - Credo S22 - 12L (Leasing)"/>
    <n v="2026"/>
    <n v="5"/>
    <s v="USD"/>
    <n v="177.58"/>
    <n v="1"/>
    <n v="177.58"/>
    <x v="5"/>
    <n v="1"/>
    <m/>
    <m/>
    <m/>
    <m/>
    <m/>
    <m/>
    <m/>
    <m/>
    <m/>
  </r>
  <r>
    <s v="MERCK"/>
    <s v="MK-2870-023 (Local)"/>
    <s v="Merck Sharp and Dohme LLC"/>
    <s v="Argentina"/>
    <x v="6"/>
    <n v="40700"/>
    <s v="Revenues - Third Parties"/>
    <m/>
    <s v="Labeling / Relabeling (per Kit)"/>
    <n v="2026"/>
    <n v="5"/>
    <s v="USD"/>
    <n v="88.2"/>
    <n v="1"/>
    <n v="88.2"/>
    <x v="5"/>
    <m/>
    <m/>
    <m/>
    <m/>
    <m/>
    <m/>
    <m/>
    <m/>
    <m/>
    <m/>
  </r>
  <r>
    <s v="MERCK"/>
    <s v="MK-2870-023 (Local)"/>
    <s v="Merck Sharp and Dohme LLC"/>
    <s v="Argentina"/>
    <x v="6"/>
    <n v="40700"/>
    <s v="Revenues - Third Parties"/>
    <m/>
    <s v="Labeling / Relabeling Process"/>
    <n v="2026"/>
    <n v="5"/>
    <s v="USD"/>
    <n v="2269.71"/>
    <n v="1"/>
    <n v="2269.71"/>
    <x v="5"/>
    <m/>
    <m/>
    <m/>
    <m/>
    <m/>
    <m/>
    <m/>
    <m/>
    <m/>
    <m/>
  </r>
  <r>
    <s v="MERCK"/>
    <s v="MK-2870-023 (Local)"/>
    <s v="Merck Sharp and Dohme LLC"/>
    <s v="Argentina"/>
    <x v="0"/>
    <n v="40700"/>
    <s v="Revenues - Third Parties"/>
    <m/>
    <s v="Pick and Pack (Controlled Ambient)"/>
    <n v="2026"/>
    <n v="5"/>
    <s v="USD"/>
    <n v="125.55"/>
    <n v="1"/>
    <n v="125.55"/>
    <x v="5"/>
    <m/>
    <m/>
    <m/>
    <m/>
    <m/>
    <m/>
    <m/>
    <m/>
    <m/>
    <m/>
  </r>
  <r>
    <s v="MERCK"/>
    <s v="MK-2870-023 (Local)"/>
    <s v="Merck Sharp and Dohme LLC"/>
    <s v="Argentina"/>
    <x v="0"/>
    <n v="40700"/>
    <s v="Revenues - Third Parties"/>
    <m/>
    <s v="Receipt fee Ambient (per Receipt_ID)"/>
    <n v="2026"/>
    <n v="5"/>
    <s v="USD"/>
    <n v="251.1"/>
    <n v="1"/>
    <n v="251.1"/>
    <x v="5"/>
    <m/>
    <m/>
    <m/>
    <m/>
    <m/>
    <m/>
    <m/>
    <m/>
    <m/>
    <m/>
  </r>
  <r>
    <s v="MERCK"/>
    <s v="MK-2870-023 (Local)"/>
    <s v="Merck Sharp and Dohme LLC"/>
    <s v="Argentina"/>
    <x v="0"/>
    <n v="40700"/>
    <s v="Revenues - Third Parties"/>
    <m/>
    <s v="Receipt fee Refrigerated (per Receipt_ID)"/>
    <n v="2026"/>
    <n v="5"/>
    <s v="USD"/>
    <n v="125.55"/>
    <n v="1"/>
    <n v="125.55"/>
    <x v="5"/>
    <m/>
    <m/>
    <m/>
    <m/>
    <m/>
    <m/>
    <m/>
    <m/>
    <m/>
    <m/>
  </r>
  <r>
    <s v="MERCK"/>
    <s v="MK-2870-023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2870-023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23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2870-023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MK-0616-019 (Local)"/>
    <s v="Merck Sharp and Dohme LLC"/>
    <s v="Argentina"/>
    <x v="2"/>
    <n v="40700"/>
    <s v="Revenues - Third Parties"/>
    <m/>
    <s v="Freight - Returns"/>
    <n v="2026"/>
    <n v="5"/>
    <s v="USD"/>
    <n v="446.53"/>
    <n v="1"/>
    <n v="446.53"/>
    <x v="5"/>
    <n v="1"/>
    <m/>
    <m/>
    <m/>
    <m/>
    <m/>
    <m/>
    <m/>
    <m/>
    <m/>
  </r>
  <r>
    <s v="MERCK"/>
    <s v="MK-0616-019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MK-0616-019 (Local)"/>
    <s v="Merck Sharp and Dohme LLC"/>
    <s v="Argentina"/>
    <x v="3"/>
    <n v="40700"/>
    <s v="Revenues - Third Parties"/>
    <m/>
    <s v="Returns Receipt (per Receipt)"/>
    <n v="2026"/>
    <n v="5"/>
    <s v="USD"/>
    <n v="270.39999999999998"/>
    <n v="1"/>
    <n v="270.39999999999998"/>
    <x v="5"/>
    <m/>
    <m/>
    <m/>
    <m/>
    <m/>
    <m/>
    <m/>
    <m/>
    <m/>
    <m/>
  </r>
  <r>
    <s v="MERCK"/>
    <s v="MK-0616-019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3543-007 (Local)"/>
    <s v="Merck Sharp and Dohme LLC"/>
    <s v="Argentina"/>
    <x v="2"/>
    <n v="40700"/>
    <s v="Revenues - Third Parties"/>
    <m/>
    <s v="Freight - Returns"/>
    <n v="2026"/>
    <n v="5"/>
    <s v="USD"/>
    <n v="109.27"/>
    <n v="1"/>
    <n v="109.27"/>
    <x v="5"/>
    <n v="1"/>
    <m/>
    <m/>
    <m/>
    <m/>
    <m/>
    <m/>
    <m/>
    <m/>
    <m/>
  </r>
  <r>
    <s v="MERCK"/>
    <s v="MK-3543-007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MK-3543-007 (Local)"/>
    <s v="Merck Sharp and Dohme LLC"/>
    <s v="Argentina"/>
    <x v="3"/>
    <n v="40700"/>
    <s v="Revenues - Third Parties"/>
    <m/>
    <s v="Returns Receipt (per Receipt)"/>
    <n v="2026"/>
    <n v="5"/>
    <s v="USD"/>
    <n v="270.39999999999998"/>
    <n v="1"/>
    <n v="270.39999999999998"/>
    <x v="5"/>
    <m/>
    <m/>
    <m/>
    <m/>
    <m/>
    <m/>
    <m/>
    <m/>
    <m/>
    <m/>
  </r>
  <r>
    <s v="MERCK"/>
    <s v="MK-3543-007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3543-007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6482-029 Local"/>
    <s v="Merck Sharp and Dohme LLC"/>
    <s v="Argentina"/>
    <x v="2"/>
    <n v="40700"/>
    <s v="Revenues - Third Parties"/>
    <m/>
    <s v="Freight - Returns"/>
    <n v="2026"/>
    <n v="5"/>
    <s v="USD"/>
    <n v="192.66"/>
    <n v="1"/>
    <n v="192.66"/>
    <x v="5"/>
    <n v="1"/>
    <m/>
    <m/>
    <m/>
    <m/>
    <m/>
    <m/>
    <m/>
    <m/>
    <m/>
  </r>
  <r>
    <s v="MERCK"/>
    <s v="MK-6482-029 Local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6482-029 Local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6482-029 Local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V940-009 (Local)"/>
    <s v="Merck Sharp and Dohme LLC"/>
    <s v="Argentina"/>
    <x v="2"/>
    <n v="40700"/>
    <s v="Revenues - Third Parties"/>
    <m/>
    <s v="Freight - Returns"/>
    <n v="2026"/>
    <n v="5"/>
    <s v="USD"/>
    <n v="109.27"/>
    <n v="1"/>
    <n v="109.27"/>
    <x v="5"/>
    <n v="1"/>
    <m/>
    <m/>
    <m/>
    <m/>
    <m/>
    <m/>
    <m/>
    <m/>
    <m/>
  </r>
  <r>
    <s v="MERCK"/>
    <s v="V940-009 (Local)"/>
    <s v="Merck Sharp and Dohme LLC"/>
    <s v="Argentina"/>
    <x v="3"/>
    <n v="40700"/>
    <s v="Revenues - Third Parties"/>
    <m/>
    <s v="Reconciliation of Returns (per Hour)"/>
    <n v="2026"/>
    <n v="5"/>
    <s v="USD"/>
    <n v="216.32"/>
    <n v="1"/>
    <n v="216.32"/>
    <x v="5"/>
    <m/>
    <m/>
    <m/>
    <m/>
    <m/>
    <m/>
    <m/>
    <m/>
    <m/>
    <m/>
  </r>
  <r>
    <s v="MERCK"/>
    <s v="V940-009 (Local)"/>
    <s v="Merck Sharp and Dohme LLC"/>
    <s v="Argentina"/>
    <x v="3"/>
    <n v="40700"/>
    <s v="Revenues - Third Parties"/>
    <m/>
    <s v="Returns Receipt (per Receipt)"/>
    <n v="2026"/>
    <n v="5"/>
    <s v="USD"/>
    <n v="540.79999999999995"/>
    <n v="1"/>
    <n v="540.79999999999995"/>
    <x v="5"/>
    <m/>
    <m/>
    <m/>
    <m/>
    <m/>
    <m/>
    <m/>
    <m/>
    <m/>
    <m/>
  </r>
  <r>
    <s v="MERCK"/>
    <s v="V940-009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V940-009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V940-009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1167-008 (Local)"/>
    <s v="Merck Sharp and Dohme LLC"/>
    <s v="Argentina"/>
    <x v="2"/>
    <n v="40700"/>
    <s v="Revenues - Third Parties"/>
    <m/>
    <s v="Freight - Returns"/>
    <n v="2026"/>
    <n v="5"/>
    <s v="USD"/>
    <n v="3946.51"/>
    <n v="1"/>
    <n v="3946.51"/>
    <x v="5"/>
    <n v="1"/>
    <m/>
    <m/>
    <m/>
    <m/>
    <m/>
    <m/>
    <m/>
    <m/>
    <m/>
  </r>
  <r>
    <s v="MERCK"/>
    <s v="MK-1167-008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1167-008 (Local)"/>
    <s v="Merck Sharp and Dohme LLC"/>
    <s v="Argentina"/>
    <x v="0"/>
    <n v="40700"/>
    <s v="Revenues - Third Parties"/>
    <m/>
    <s v="Pick and Pack (Ambient)"/>
    <n v="2026"/>
    <n v="5"/>
    <s v="USD"/>
    <n v="251.1"/>
    <n v="1"/>
    <n v="251.1"/>
    <x v="5"/>
    <m/>
    <m/>
    <m/>
    <m/>
    <m/>
    <m/>
    <m/>
    <m/>
    <m/>
    <m/>
  </r>
  <r>
    <s v="MERCK"/>
    <s v="MK-1167-008 (Local)"/>
    <s v="Merck Sharp and Dohme LLC"/>
    <s v="Argentina"/>
    <x v="0"/>
    <n v="40700"/>
    <s v="Revenues - Third Parties"/>
    <m/>
    <s v="Pick and Pack Materials"/>
    <n v="2026"/>
    <n v="5"/>
    <s v="USD"/>
    <n v="251.1"/>
    <n v="1"/>
    <n v="251.1"/>
    <x v="5"/>
    <m/>
    <m/>
    <m/>
    <m/>
    <m/>
    <m/>
    <m/>
    <m/>
    <m/>
    <m/>
  </r>
  <r>
    <s v="MERCK"/>
    <s v="MK-1167-008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1167-008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1167-008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1167-008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1084-012 (Local)"/>
    <s v="Merck Sharp and Dohme LLC"/>
    <s v="Argentina"/>
    <x v="2"/>
    <n v="40700"/>
    <s v="Revenues - Third Parties"/>
    <m/>
    <s v="Freight - Returns"/>
    <n v="2026"/>
    <n v="5"/>
    <s v="USD"/>
    <n v="109.27"/>
    <n v="1"/>
    <n v="109.27"/>
    <x v="5"/>
    <n v="1"/>
    <m/>
    <m/>
    <m/>
    <m/>
    <m/>
    <m/>
    <m/>
    <m/>
    <m/>
  </r>
  <r>
    <s v="MERCK"/>
    <s v="MK-1084-012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1084-012 (Local)"/>
    <s v="Merck Sharp and Dohme LLC"/>
    <s v="Argentina"/>
    <x v="0"/>
    <n v="40700"/>
    <s v="Revenues - Third Parties"/>
    <m/>
    <s v="Pick and Pack (Ambient)"/>
    <n v="2026"/>
    <n v="5"/>
    <s v="USD"/>
    <n v="753.3"/>
    <n v="1"/>
    <n v="753.3"/>
    <x v="5"/>
    <m/>
    <m/>
    <m/>
    <m/>
    <m/>
    <m/>
    <m/>
    <m/>
    <m/>
    <m/>
  </r>
  <r>
    <s v="MERCK"/>
    <s v="MK-1084-012 (Local)"/>
    <s v="Merck Sharp and Dohme LLC"/>
    <s v="Argentina"/>
    <x v="0"/>
    <n v="40700"/>
    <s v="Revenues - Third Parties"/>
    <m/>
    <s v="Pick and Pack Materials"/>
    <n v="2026"/>
    <n v="5"/>
    <s v="USD"/>
    <n v="753.3"/>
    <n v="1"/>
    <n v="753.3"/>
    <x v="5"/>
    <m/>
    <m/>
    <m/>
    <m/>
    <m/>
    <m/>
    <m/>
    <m/>
    <m/>
    <m/>
  </r>
  <r>
    <s v="MERCK"/>
    <s v="MK-1084-012 (Local)"/>
    <s v="Merck Sharp and Dohme LLC"/>
    <s v="Argentina"/>
    <x v="0"/>
    <n v="40700"/>
    <s v="Revenues - Third Parties"/>
    <m/>
    <s v="Receipt fee Ancillaries (per Receipt_ID)"/>
    <n v="2026"/>
    <n v="5"/>
    <s v="USD"/>
    <n v="376.65"/>
    <n v="1"/>
    <n v="376.65"/>
    <x v="5"/>
    <m/>
    <m/>
    <m/>
    <m/>
    <m/>
    <m/>
    <m/>
    <m/>
    <m/>
    <m/>
  </r>
  <r>
    <s v="MERCK"/>
    <s v="MK-1084-012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1084-012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1084-012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1084-012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1084-012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1084-012 (Local)"/>
    <s v="Merck Sharp and Dohme LLC"/>
    <s v="Argentina"/>
    <x v="1"/>
    <n v="40700"/>
    <s v="Revenues - Third Parties"/>
    <m/>
    <s v="Storage Refrigerated (per Shelf)"/>
    <n v="2026"/>
    <n v="5"/>
    <s v="USD"/>
    <n v="695.28"/>
    <n v="1"/>
    <n v="695.28"/>
    <x v="5"/>
    <m/>
    <m/>
    <m/>
    <m/>
    <m/>
    <m/>
    <m/>
    <m/>
    <m/>
    <m/>
  </r>
  <r>
    <s v="MERCK"/>
    <s v="MK-4482-023 (Local)"/>
    <s v="Merck Sharp and Dohme LLC"/>
    <s v="Argentina"/>
    <x v="2"/>
    <n v="40700"/>
    <s v="Revenues - Third Parties"/>
    <m/>
    <s v="Freight - Returns"/>
    <n v="2026"/>
    <n v="5"/>
    <s v="USD"/>
    <n v="83.39"/>
    <n v="1"/>
    <n v="83.39"/>
    <x v="5"/>
    <n v="1"/>
    <m/>
    <m/>
    <m/>
    <m/>
    <m/>
    <m/>
    <m/>
    <m/>
    <m/>
  </r>
  <r>
    <s v="MERCK"/>
    <s v="MK-4482-023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2140-010 (Local)"/>
    <s v="Merck Sharp and Dohme LLC"/>
    <s v="Argentina"/>
    <x v="2"/>
    <n v="40700"/>
    <s v="Revenues - Third Parties"/>
    <m/>
    <s v="Freight - Returns"/>
    <n v="2026"/>
    <n v="5"/>
    <s v="USD"/>
    <n v="327.81"/>
    <n v="1"/>
    <n v="327.81"/>
    <x v="5"/>
    <n v="1"/>
    <m/>
    <m/>
    <m/>
    <m/>
    <m/>
    <m/>
    <m/>
    <m/>
    <m/>
  </r>
  <r>
    <s v="MERCK"/>
    <s v="MK-2140-010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2140-010 (Local)"/>
    <s v="Merck Sharp and Dohme LLC"/>
    <s v="Argentina"/>
    <x v="0"/>
    <n v="40700"/>
    <s v="Revenues - Third Parties"/>
    <m/>
    <s v="Pick and Pack Cancellation Fee (Post Pick &amp; Pack)"/>
    <n v="2026"/>
    <n v="5"/>
    <s v="USD"/>
    <n v="44.58"/>
    <n v="1"/>
    <n v="44.58"/>
    <x v="5"/>
    <m/>
    <m/>
    <m/>
    <m/>
    <m/>
    <m/>
    <m/>
    <m/>
    <m/>
    <m/>
  </r>
  <r>
    <s v="MERCK"/>
    <s v="MK-2140-010 (Local)"/>
    <s v="Merck Sharp and Dohme LLC"/>
    <s v="Argentina"/>
    <x v="3"/>
    <n v="40700"/>
    <s v="Revenues - Third Parties"/>
    <m/>
    <s v="Reconciliation of Returns (per Hour)"/>
    <n v="2026"/>
    <n v="5"/>
    <s v="USD"/>
    <n v="162.24"/>
    <n v="1"/>
    <n v="162.24"/>
    <x v="5"/>
    <m/>
    <m/>
    <m/>
    <m/>
    <m/>
    <m/>
    <m/>
    <m/>
    <m/>
    <m/>
  </r>
  <r>
    <s v="MERCK"/>
    <s v="MK-2140-010 (Local)"/>
    <s v="Merck Sharp and Dohme LLC"/>
    <s v="Argentina"/>
    <x v="3"/>
    <n v="40700"/>
    <s v="Revenues - Third Parties"/>
    <m/>
    <s v="Returns Receipt (per Receipt)"/>
    <n v="2026"/>
    <n v="5"/>
    <s v="USD"/>
    <n v="405.6"/>
    <n v="1"/>
    <n v="405.6"/>
    <x v="5"/>
    <m/>
    <m/>
    <m/>
    <m/>
    <m/>
    <m/>
    <m/>
    <m/>
    <m/>
    <m/>
  </r>
  <r>
    <s v="MERCK"/>
    <s v="MK-2140-010 (Local)"/>
    <s v="Merck Sharp and Dohme LLC"/>
    <s v="Argentina"/>
    <x v="1"/>
    <n v="40700"/>
    <s v="Revenues - Third Parties"/>
    <m/>
    <s v="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2140-010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140-010 (Local)"/>
    <s v="Merck Sharp and Dohme LLC"/>
    <s v="Argentina"/>
    <x v="1"/>
    <n v="40700"/>
    <s v="Revenues - Third Parties"/>
    <m/>
    <s v="Storage of Returns (per Pallet)"/>
    <n v="2026"/>
    <n v="5"/>
    <s v="USD"/>
    <n v="573.78"/>
    <n v="1"/>
    <n v="573.78"/>
    <x v="5"/>
    <m/>
    <m/>
    <m/>
    <m/>
    <m/>
    <m/>
    <m/>
    <m/>
    <m/>
    <m/>
  </r>
  <r>
    <s v="MERCK"/>
    <s v="MK-2140-010 (Local)"/>
    <s v="Merck Sharp and Dohme LLC"/>
    <s v="Argentina"/>
    <x v="1"/>
    <n v="40700"/>
    <s v="Revenues - Third Parties"/>
    <m/>
    <s v="Storage Refrigerated (per Shelf)"/>
    <n v="2026"/>
    <n v="5"/>
    <s v="USD"/>
    <n v="347.64"/>
    <n v="1"/>
    <n v="347.64"/>
    <x v="5"/>
    <m/>
    <m/>
    <m/>
    <m/>
    <m/>
    <m/>
    <m/>
    <m/>
    <m/>
    <m/>
  </r>
  <r>
    <s v="MERCK"/>
    <s v="MK-2870-011 (Local)"/>
    <s v="Merck Sharp and Dohme LLC"/>
    <s v="Argentina"/>
    <x v="2"/>
    <n v="40700"/>
    <s v="Revenues - Third Parties"/>
    <m/>
    <s v="Freight - Shipments"/>
    <n v="2026"/>
    <n v="5"/>
    <s v="USD"/>
    <n v="109.27"/>
    <n v="1"/>
    <n v="109.27"/>
    <x v="5"/>
    <n v="1"/>
    <m/>
    <m/>
    <m/>
    <m/>
    <m/>
    <m/>
    <m/>
    <m/>
    <m/>
  </r>
  <r>
    <s v="MERCK"/>
    <s v="MK-2870-011 (Local)"/>
    <s v="Merck Sharp and Dohme LLC"/>
    <s v="Argentina"/>
    <x v="0"/>
    <n v="40700"/>
    <s v="Revenues - Third Parties"/>
    <m/>
    <s v="Insulated shipper - Large (Leasing)"/>
    <n v="2026"/>
    <n v="5"/>
    <s v="USD"/>
    <n v="233.81"/>
    <n v="1"/>
    <n v="233.81"/>
    <x v="5"/>
    <n v="1"/>
    <m/>
    <m/>
    <m/>
    <m/>
    <m/>
    <m/>
    <m/>
    <m/>
    <m/>
  </r>
  <r>
    <s v="MERCK"/>
    <s v="MK-2870-011 (Local)"/>
    <s v="Merck Sharp and Dohme LLC"/>
    <s v="Argentina"/>
    <x v="6"/>
    <n v="40700"/>
    <s v="Revenues - Third Parties"/>
    <m/>
    <s v="Labeling / Relabeling (per Label)"/>
    <n v="2026"/>
    <n v="5"/>
    <s v="USD"/>
    <n v="60.6"/>
    <n v="1"/>
    <n v="60.6"/>
    <x v="5"/>
    <m/>
    <m/>
    <m/>
    <m/>
    <m/>
    <m/>
    <m/>
    <m/>
    <m/>
    <m/>
  </r>
  <r>
    <s v="MERCK"/>
    <s v="MK-2870-011 (Local)"/>
    <s v="Merck Sharp and Dohme LLC"/>
    <s v="Argentina"/>
    <x v="6"/>
    <n v="40700"/>
    <s v="Revenues - Third Parties"/>
    <m/>
    <s v="Labeling / Relabeling Set Up Fee"/>
    <n v="2026"/>
    <n v="5"/>
    <s v="USD"/>
    <n v="1659.57"/>
    <n v="1"/>
    <n v="1659.57"/>
    <x v="5"/>
    <m/>
    <m/>
    <m/>
    <m/>
    <m/>
    <m/>
    <m/>
    <m/>
    <m/>
    <m/>
  </r>
  <r>
    <s v="MERCK"/>
    <s v="MK-2870-011 (Local)"/>
    <s v="Merck Sharp and Dohme LLC"/>
    <s v="Argentina"/>
    <x v="0"/>
    <n v="40700"/>
    <s v="Revenues - Third Parties"/>
    <m/>
    <s v="Pick and Pack (Controlled Ambient)"/>
    <n v="2026"/>
    <n v="5"/>
    <s v="USD"/>
    <n v="125.55"/>
    <n v="1"/>
    <n v="125.55"/>
    <x v="5"/>
    <m/>
    <m/>
    <m/>
    <m/>
    <m/>
    <m/>
    <m/>
    <m/>
    <m/>
    <m/>
  </r>
  <r>
    <s v="MERCK"/>
    <s v="MK-2870-011 (Local)"/>
    <s v="Merck Sharp and Dohme LLC"/>
    <s v="Argentina"/>
    <x v="0"/>
    <n v="40700"/>
    <s v="Revenues - Third Parties"/>
    <m/>
    <s v="Receipt of Labels (per Receipt_ID)"/>
    <n v="2026"/>
    <n v="5"/>
    <s v="USD"/>
    <n v="101.41"/>
    <n v="1"/>
    <n v="101.41"/>
    <x v="5"/>
    <m/>
    <m/>
    <m/>
    <m/>
    <m/>
    <m/>
    <m/>
    <m/>
    <m/>
    <m/>
  </r>
  <r>
    <s v="MERCK"/>
    <s v="MK-2870-011 (Local)"/>
    <s v="Merck Sharp and Dohme LLC"/>
    <s v="Argentina"/>
    <x v="1"/>
    <n v="40700"/>
    <s v="Revenues - Third Parties"/>
    <m/>
    <s v="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2870-011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11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6070-002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6070-002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V940-011 (Local)"/>
    <s v="Merck Sharp and Dohme LLC"/>
    <s v="Argentina"/>
    <x v="1"/>
    <n v="40700"/>
    <s v="Revenues - Third Parties"/>
    <m/>
    <s v="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2400-001 (Local)"/>
    <s v="Merck Sharp and Dohme LLC"/>
    <s v="Argentina"/>
    <x v="0"/>
    <n v="40700"/>
    <s v="Revenues - Third Parties"/>
    <m/>
    <s v="Pick and Pack (Ambient)"/>
    <n v="2026"/>
    <n v="5"/>
    <s v="USD"/>
    <n v="502.2"/>
    <n v="1"/>
    <n v="502.2"/>
    <x v="5"/>
    <m/>
    <m/>
    <m/>
    <m/>
    <m/>
    <m/>
    <m/>
    <m/>
    <m/>
    <m/>
  </r>
  <r>
    <s v="MERCK"/>
    <s v="MK-2400-001 (Local)"/>
    <s v="Merck Sharp and Dohme LLC"/>
    <s v="Argentina"/>
    <x v="0"/>
    <n v="40700"/>
    <s v="Revenues - Third Parties"/>
    <m/>
    <s v="Pick and Pack Materials"/>
    <n v="2026"/>
    <n v="5"/>
    <s v="USD"/>
    <n v="251.1"/>
    <n v="1"/>
    <n v="251.1"/>
    <x v="5"/>
    <m/>
    <m/>
    <m/>
    <m/>
    <m/>
    <m/>
    <m/>
    <m/>
    <m/>
    <m/>
  </r>
  <r>
    <s v="MERCK"/>
    <s v="MK-2400-001 (Local)"/>
    <s v="Merck Sharp and Dohme LLC"/>
    <s v="Argentina"/>
    <x v="1"/>
    <n v="40700"/>
    <s v="Revenues - Third Parties"/>
    <m/>
    <s v="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2870-033 (Local)"/>
    <s v="Merck Sharp and Dohme LLC"/>
    <s v="Argentina"/>
    <x v="2"/>
    <n v="40700"/>
    <s v="Revenues - Third Parties"/>
    <m/>
    <s v="Freight - Shipments"/>
    <n v="2026"/>
    <n v="5"/>
    <s v="USD"/>
    <n v="705.19"/>
    <n v="1"/>
    <n v="705.19"/>
    <x v="5"/>
    <n v="1"/>
    <m/>
    <m/>
    <m/>
    <m/>
    <m/>
    <m/>
    <m/>
    <m/>
    <m/>
  </r>
  <r>
    <s v="MERCK"/>
    <s v="MK-2870-033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2870-03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5909-005 (Local)"/>
    <s v="Merck Sharp and Dohme LLC"/>
    <s v="Argentina"/>
    <x v="2"/>
    <n v="40700"/>
    <s v="Revenues - Third Parties"/>
    <m/>
    <s v="Freight - Returns"/>
    <n v="2026"/>
    <n v="5"/>
    <s v="USD"/>
    <n v="109.27"/>
    <n v="1"/>
    <n v="109.27"/>
    <x v="5"/>
    <n v="1"/>
    <m/>
    <m/>
    <m/>
    <m/>
    <m/>
    <m/>
    <m/>
    <m/>
    <m/>
  </r>
  <r>
    <s v="MERCK"/>
    <s v="MK-5909-005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2870-031 (Local)"/>
    <s v="Merck Sharp and Dohme LLC"/>
    <s v="Argentina"/>
    <x v="0"/>
    <n v="40700"/>
    <s v="Revenues - Third Parties"/>
    <m/>
    <s v="Pick and Pack (Ambient)"/>
    <n v="2026"/>
    <n v="5"/>
    <s v="USD"/>
    <n v="376.65"/>
    <n v="1"/>
    <n v="376.65"/>
    <x v="5"/>
    <m/>
    <m/>
    <m/>
    <m/>
    <m/>
    <m/>
    <m/>
    <m/>
    <m/>
    <m/>
  </r>
  <r>
    <s v="MERCK"/>
    <s v="MK-2870-031 (Local)"/>
    <s v="Merck Sharp and Dohme LLC"/>
    <s v="Argentina"/>
    <x v="0"/>
    <n v="40700"/>
    <s v="Revenues - Third Parties"/>
    <m/>
    <s v="Pick and Pack Materials"/>
    <n v="2026"/>
    <n v="5"/>
    <s v="USD"/>
    <n v="125.55"/>
    <n v="1"/>
    <n v="125.55"/>
    <x v="5"/>
    <m/>
    <m/>
    <m/>
    <m/>
    <m/>
    <m/>
    <m/>
    <m/>
    <m/>
    <m/>
  </r>
  <r>
    <s v="MERCK"/>
    <s v="MK-2870-031 (Local)"/>
    <s v="Merck Sharp and Dohme LLC"/>
    <s v="Argentina"/>
    <x v="0"/>
    <n v="40700"/>
    <s v="Revenues - Third Parties"/>
    <m/>
    <s v="Receipt fee Ambient (per Receipt_ID)"/>
    <n v="2026"/>
    <n v="5"/>
    <s v="USD"/>
    <n v="376.65"/>
    <n v="1"/>
    <n v="376.65"/>
    <x v="5"/>
    <m/>
    <m/>
    <m/>
    <m/>
    <m/>
    <m/>
    <m/>
    <m/>
    <m/>
    <m/>
  </r>
  <r>
    <s v="MERCK"/>
    <s v="MK-2870-031 (Local)"/>
    <s v="Merck Sharp and Dohme LLC"/>
    <s v="Argentina"/>
    <x v="1"/>
    <n v="40700"/>
    <s v="Revenues - Third Parties"/>
    <m/>
    <s v="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5890-003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5890-003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MK-2400-01A (Local)"/>
    <s v="Merck Sharp and Dohme LLC"/>
    <s v="Argentina"/>
    <x v="2"/>
    <n v="40700"/>
    <s v="Revenues - Third Parties"/>
    <m/>
    <s v="Freight - Returns"/>
    <n v="2026"/>
    <n v="5"/>
    <s v="USD"/>
    <n v="83.39"/>
    <n v="1"/>
    <n v="83.39"/>
    <x v="5"/>
    <n v="1"/>
    <m/>
    <m/>
    <m/>
    <m/>
    <m/>
    <m/>
    <m/>
    <m/>
    <m/>
  </r>
  <r>
    <s v="MERCK"/>
    <s v="MK-2400-01A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2400-01A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2400-01A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2400-01A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400-01A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400-01A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5684-015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5684-015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32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2870-032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240-012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870-022 (Local)"/>
    <s v="Merck Sharp and Dohme LLC"/>
    <s v="Argentina"/>
    <x v="1"/>
    <n v="40700"/>
    <s v="Revenues - Third Parties"/>
    <m/>
    <s v="Storage Ambient (per Shelf)"/>
    <n v="2026"/>
    <n v="5"/>
    <s v="USD"/>
    <n v="202.82"/>
    <n v="1"/>
    <n v="202.82"/>
    <x v="5"/>
    <m/>
    <m/>
    <m/>
    <m/>
    <m/>
    <m/>
    <m/>
    <m/>
    <m/>
    <m/>
  </r>
  <r>
    <s v="MERCK"/>
    <s v="MK-8527-011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8527-011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8527-011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1022-016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962-024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1084-007 (Local)"/>
    <s v="Merck Sharp and Dohme LLC"/>
    <s v="Argentina"/>
    <x v="1"/>
    <n v="40700"/>
    <s v="Revenues - Third Parties"/>
    <m/>
    <s v="Storage Ambient (per Shelf)"/>
    <n v="2026"/>
    <n v="5"/>
    <s v="USD"/>
    <n v="202.82"/>
    <n v="1"/>
    <n v="202.82"/>
    <x v="5"/>
    <m/>
    <m/>
    <m/>
    <m/>
    <m/>
    <m/>
    <m/>
    <m/>
    <m/>
    <m/>
  </r>
  <r>
    <s v="MERCK"/>
    <s v="MK-6482-033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6482-03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214-004 (Local)"/>
    <s v="Merck Sharp and Dohme LLC"/>
    <s v="Argentina"/>
    <x v="1"/>
    <n v="40700"/>
    <s v="Revenues - Third Parties"/>
    <m/>
    <s v="Storage Ambient (per Shelf)"/>
    <n v="2026"/>
    <n v="5"/>
    <s v="USD"/>
    <n v="382.52"/>
    <n v="1"/>
    <n v="382.52"/>
    <x v="5"/>
    <m/>
    <m/>
    <m/>
    <m/>
    <m/>
    <m/>
    <m/>
    <m/>
    <m/>
    <m/>
  </r>
  <r>
    <s v="MERCK"/>
    <s v="MK-7962-038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2870-036 (Local)"/>
    <s v="Merck Sharp and Dohme LLC"/>
    <s v="Argentina"/>
    <x v="2"/>
    <n v="40700"/>
    <s v="Revenues - Third Parties"/>
    <m/>
    <s v="Freight - Shipments"/>
    <n v="2026"/>
    <n v="5"/>
    <s v="USD"/>
    <n v="269.89"/>
    <n v="1"/>
    <n v="269.89"/>
    <x v="5"/>
    <n v="1"/>
    <m/>
    <m/>
    <m/>
    <m/>
    <m/>
    <m/>
    <m/>
    <m/>
    <m/>
  </r>
  <r>
    <s v="MERCK"/>
    <s v="MK-2870-036 (Local)"/>
    <s v="Merck Sharp and Dohme LLC"/>
    <s v="Argentina"/>
    <x v="0"/>
    <n v="40700"/>
    <s v="Revenues - Third Parties"/>
    <m/>
    <s v="Pick and Pack (Ambient)"/>
    <n v="2026"/>
    <n v="5"/>
    <s v="USD"/>
    <n v="376.65"/>
    <n v="1"/>
    <n v="376.65"/>
    <x v="5"/>
    <m/>
    <m/>
    <m/>
    <m/>
    <m/>
    <m/>
    <m/>
    <m/>
    <m/>
    <m/>
  </r>
  <r>
    <s v="MERCK"/>
    <s v="MK-2870-036 (Local)"/>
    <s v="Merck Sharp and Dohme LLC"/>
    <s v="Argentina"/>
    <x v="0"/>
    <n v="40700"/>
    <s v="Revenues - Third Parties"/>
    <m/>
    <s v="Pick and Pack Materials"/>
    <n v="2026"/>
    <n v="5"/>
    <s v="USD"/>
    <n v="125.55"/>
    <n v="1"/>
    <n v="125.55"/>
    <x v="5"/>
    <m/>
    <m/>
    <m/>
    <m/>
    <m/>
    <m/>
    <m/>
    <m/>
    <m/>
    <m/>
  </r>
  <r>
    <s v="MERCK"/>
    <s v="MK-2870-036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870-021 (Local)"/>
    <s v="Merck Sharp and Dohme LLC"/>
    <s v="Argentina"/>
    <x v="0"/>
    <n v="40700"/>
    <s v="Revenues - Third Parties"/>
    <m/>
    <s v="Pick and Pack (Ambient)"/>
    <n v="2026"/>
    <n v="5"/>
    <s v="USD"/>
    <n v="878.85"/>
    <n v="1"/>
    <n v="878.85"/>
    <x v="5"/>
    <m/>
    <m/>
    <m/>
    <m/>
    <m/>
    <m/>
    <m/>
    <m/>
    <m/>
    <m/>
  </r>
  <r>
    <s v="MERCK"/>
    <s v="MK-2870-021 (Local)"/>
    <s v="Merck Sharp and Dohme LLC"/>
    <s v="Argentina"/>
    <x v="0"/>
    <n v="40700"/>
    <s v="Revenues - Third Parties"/>
    <m/>
    <s v="Pick and Pack Materials"/>
    <n v="2026"/>
    <n v="5"/>
    <s v="USD"/>
    <n v="878.85"/>
    <n v="1"/>
    <n v="878.85"/>
    <x v="5"/>
    <m/>
    <m/>
    <m/>
    <m/>
    <m/>
    <m/>
    <m/>
    <m/>
    <m/>
    <m/>
  </r>
  <r>
    <s v="MERCK"/>
    <s v="MK-2870-021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8591B-062 (Local)"/>
    <s v="Merck Sharp and Dohme LLC"/>
    <s v="Argentina"/>
    <x v="0"/>
    <n v="40700"/>
    <s v="Revenues - Third Parties"/>
    <m/>
    <s v="Emergency Pick and Pack fee (Add per Pick and Pack)"/>
    <n v="2026"/>
    <n v="5"/>
    <s v="USD"/>
    <n v="62.77"/>
    <n v="1"/>
    <n v="62.77"/>
    <x v="5"/>
    <m/>
    <m/>
    <m/>
    <m/>
    <m/>
    <m/>
    <m/>
    <m/>
    <m/>
    <m/>
  </r>
  <r>
    <s v="MERCK"/>
    <s v="MK-8591B-062 (Local)"/>
    <s v="Merck Sharp and Dohme LLC"/>
    <s v="Argentina"/>
    <x v="2"/>
    <n v="40700"/>
    <s v="Revenues - Third Parties"/>
    <m/>
    <s v="Freight - Shipments"/>
    <n v="2026"/>
    <n v="5"/>
    <s v="USD"/>
    <n v="696.41"/>
    <n v="1"/>
    <n v="696.41"/>
    <x v="5"/>
    <n v="1"/>
    <m/>
    <m/>
    <m/>
    <m/>
    <m/>
    <m/>
    <m/>
    <m/>
    <m/>
  </r>
  <r>
    <s v="MERCK"/>
    <s v="MK-8591B-062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8591B-062 (Local)"/>
    <s v="Merck Sharp and Dohme LLC"/>
    <s v="Argentina"/>
    <x v="1"/>
    <n v="40700"/>
    <s v="Revenues - Third Parties"/>
    <m/>
    <s v="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1084-013 (Local)"/>
    <s v="Merck Sharp and Dohme LLC"/>
    <s v="Argentina"/>
    <x v="0"/>
    <n v="40700"/>
    <s v="Revenues - Third Parties"/>
    <m/>
    <s v="Insulated shipper - Medium (Leasing)"/>
    <n v="2026"/>
    <n v="5"/>
    <s v="USD"/>
    <n v="177.58"/>
    <n v="1"/>
    <n v="177.58"/>
    <x v="5"/>
    <n v="1"/>
    <m/>
    <m/>
    <m/>
    <m/>
    <m/>
    <m/>
    <m/>
    <m/>
    <m/>
  </r>
  <r>
    <s v="MERCK"/>
    <s v="MK-1084-013 (Local)"/>
    <s v="Merck Sharp and Dohme LLC"/>
    <s v="Argentina"/>
    <x v="6"/>
    <n v="40700"/>
    <s v="Revenues - Third Parties"/>
    <m/>
    <s v="Labeling / Relabeling (per Label)"/>
    <n v="2026"/>
    <n v="5"/>
    <s v="USD"/>
    <n v="20.2"/>
    <n v="1"/>
    <n v="20.2"/>
    <x v="5"/>
    <m/>
    <m/>
    <m/>
    <m/>
    <m/>
    <m/>
    <m/>
    <m/>
    <m/>
    <m/>
  </r>
  <r>
    <s v="MERCK"/>
    <s v="MK-1084-013 (Local)"/>
    <s v="Merck Sharp and Dohme LLC"/>
    <s v="Argentina"/>
    <x v="6"/>
    <n v="40700"/>
    <s v="Revenues - Third Parties"/>
    <m/>
    <s v="Labeling / Relabeling Set Up Fee"/>
    <n v="2026"/>
    <n v="5"/>
    <s v="USD"/>
    <n v="1659.57"/>
    <n v="1"/>
    <n v="1659.57"/>
    <x v="5"/>
    <m/>
    <m/>
    <m/>
    <m/>
    <m/>
    <m/>
    <m/>
    <m/>
    <m/>
    <m/>
  </r>
  <r>
    <s v="MERCK"/>
    <s v="MK-1084-013 (Local)"/>
    <s v="Merck Sharp and Dohme LLC"/>
    <s v="Argentina"/>
    <x v="0"/>
    <n v="40700"/>
    <s v="Revenues - Third Parties"/>
    <m/>
    <s v="Pick and Pack (Ambient)"/>
    <n v="2026"/>
    <n v="5"/>
    <s v="USD"/>
    <n v="376.65"/>
    <n v="1"/>
    <n v="376.65"/>
    <x v="5"/>
    <m/>
    <m/>
    <m/>
    <m/>
    <m/>
    <m/>
    <m/>
    <m/>
    <m/>
    <m/>
  </r>
  <r>
    <s v="MERCK"/>
    <s v="MK-1084-013 (Local)"/>
    <s v="Merck Sharp and Dohme LLC"/>
    <s v="Argentina"/>
    <x v="0"/>
    <n v="40700"/>
    <s v="Revenues - Third Parties"/>
    <m/>
    <s v="Pick and Pack (Controlled Ambient)"/>
    <n v="2026"/>
    <n v="5"/>
    <s v="USD"/>
    <n v="125.55"/>
    <n v="1"/>
    <n v="125.55"/>
    <x v="5"/>
    <m/>
    <m/>
    <m/>
    <m/>
    <m/>
    <m/>
    <m/>
    <m/>
    <m/>
    <m/>
  </r>
  <r>
    <s v="MERCK"/>
    <s v="MK-1084-013 (Local)"/>
    <s v="Merck Sharp and Dohme LLC"/>
    <s v="Argentina"/>
    <x v="0"/>
    <n v="40700"/>
    <s v="Revenues - Third Parties"/>
    <m/>
    <s v="Pick and Pack Materials"/>
    <n v="2026"/>
    <n v="5"/>
    <s v="USD"/>
    <n v="251.1"/>
    <n v="1"/>
    <n v="251.1"/>
    <x v="5"/>
    <m/>
    <m/>
    <m/>
    <m/>
    <m/>
    <m/>
    <m/>
    <m/>
    <m/>
    <m/>
  </r>
  <r>
    <s v="MERCK"/>
    <s v="MK-1084-013 (Local)"/>
    <s v="Merck Sharp and Dohme LLC"/>
    <s v="Argentina"/>
    <x v="0"/>
    <n v="40700"/>
    <s v="Revenues - Third Parties"/>
    <m/>
    <s v="Receipt fee Ambient (per Receipt_ID)"/>
    <n v="2026"/>
    <n v="5"/>
    <s v="USD"/>
    <n v="125.55"/>
    <n v="1"/>
    <n v="125.55"/>
    <x v="5"/>
    <m/>
    <m/>
    <m/>
    <m/>
    <m/>
    <m/>
    <m/>
    <m/>
    <m/>
    <m/>
  </r>
  <r>
    <s v="MERCK"/>
    <s v="MK-1084-013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1084-013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V940-013 (Local)"/>
    <s v="Merck Sharp and Dohme LLC"/>
    <s v="Argentina"/>
    <x v="1"/>
    <n v="40700"/>
    <s v="Revenues - Third Parties"/>
    <m/>
    <s v="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6482-034 (Local)"/>
    <s v="Merck Sharp and Dohme LLC"/>
    <s v="Argentina"/>
    <x v="0"/>
    <n v="40700"/>
    <s v="Revenues - Third Parties"/>
    <m/>
    <s v="Pick and Pack (Ambient)"/>
    <n v="2026"/>
    <n v="5"/>
    <s v="USD"/>
    <n v="627.75"/>
    <n v="1"/>
    <n v="627.75"/>
    <x v="5"/>
    <m/>
    <m/>
    <m/>
    <m/>
    <m/>
    <m/>
    <m/>
    <m/>
    <m/>
    <m/>
  </r>
  <r>
    <s v="MERCK"/>
    <s v="MK-6482-034 (Local)"/>
    <s v="Merck Sharp and Dohme LLC"/>
    <s v="Argentina"/>
    <x v="0"/>
    <n v="40700"/>
    <s v="Revenues - Third Parties"/>
    <m/>
    <s v="Pick and Pack Materials"/>
    <n v="2026"/>
    <n v="5"/>
    <s v="USD"/>
    <n v="376.65"/>
    <n v="1"/>
    <n v="376.65"/>
    <x v="5"/>
    <m/>
    <m/>
    <m/>
    <m/>
    <m/>
    <m/>
    <m/>
    <m/>
    <m/>
    <m/>
  </r>
  <r>
    <s v="MERCK"/>
    <s v="MK-6482-034 (Local)"/>
    <s v="Merck Sharp and Dohme LLC"/>
    <s v="Argentina"/>
    <x v="0"/>
    <n v="40700"/>
    <s v="Revenues - Third Parties"/>
    <m/>
    <s v="Receipt fee Ambient (per Receipt_ID)"/>
    <n v="2026"/>
    <n v="5"/>
    <s v="USD"/>
    <n v="251.1"/>
    <n v="1"/>
    <n v="251.1"/>
    <x v="5"/>
    <m/>
    <m/>
    <m/>
    <m/>
    <m/>
    <m/>
    <m/>
    <m/>
    <m/>
    <m/>
  </r>
  <r>
    <s v="MERCK"/>
    <s v="MK-6482-034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6070-003 (Local)"/>
    <s v="Merck Sharp and Dohme LLC"/>
    <s v="Argentina"/>
    <x v="0"/>
    <n v="40700"/>
    <s v="Revenues - Third Parties"/>
    <m/>
    <s v="Insulated shipper - Credo S22 - 12L (Leasing)"/>
    <n v="2026"/>
    <n v="5"/>
    <s v="USD"/>
    <n v="532.74"/>
    <n v="1"/>
    <n v="532.74"/>
    <x v="5"/>
    <n v="1"/>
    <m/>
    <m/>
    <m/>
    <m/>
    <m/>
    <m/>
    <m/>
    <m/>
    <m/>
  </r>
  <r>
    <s v="MERCK"/>
    <s v="MK-6070-003 (Local)"/>
    <s v="Merck Sharp and Dohme LLC"/>
    <s v="Argentina"/>
    <x v="0"/>
    <n v="40700"/>
    <s v="Revenues - Third Parties"/>
    <m/>
    <s v="Insulated shipper - Credo S4 - 12L (Leasing)"/>
    <n v="2026"/>
    <n v="5"/>
    <s v="USD"/>
    <n v="510.72"/>
    <n v="1"/>
    <n v="510.72"/>
    <x v="5"/>
    <n v="1"/>
    <m/>
    <m/>
    <m/>
    <m/>
    <m/>
    <m/>
    <m/>
    <m/>
    <m/>
  </r>
  <r>
    <s v="MERCK"/>
    <s v="MK-6070-003 (Local)"/>
    <s v="Merck Sharp and Dohme LLC"/>
    <s v="Argentina"/>
    <x v="6"/>
    <n v="40700"/>
    <s v="Revenues - Third Parties"/>
    <m/>
    <s v="Labeling / Relabeling (per Kit)"/>
    <n v="2026"/>
    <n v="5"/>
    <s v="USD"/>
    <n v="44.1"/>
    <n v="1"/>
    <n v="44.1"/>
    <x v="5"/>
    <m/>
    <m/>
    <m/>
    <m/>
    <m/>
    <m/>
    <m/>
    <m/>
    <m/>
    <m/>
  </r>
  <r>
    <s v="MERCK"/>
    <s v="MK-6070-003 (Local)"/>
    <s v="Merck Sharp and Dohme LLC"/>
    <s v="Argentina"/>
    <x v="6"/>
    <n v="40700"/>
    <s v="Revenues - Third Parties"/>
    <m/>
    <s v="Labeling / Relabeling (per Label)"/>
    <n v="2026"/>
    <n v="5"/>
    <s v="USD"/>
    <n v="70.7"/>
    <n v="1"/>
    <n v="70.7"/>
    <x v="5"/>
    <m/>
    <m/>
    <m/>
    <m/>
    <m/>
    <m/>
    <m/>
    <m/>
    <m/>
    <m/>
  </r>
  <r>
    <s v="MERCK"/>
    <s v="MK-6070-003 (Local)"/>
    <s v="Merck Sharp and Dohme LLC"/>
    <s v="Argentina"/>
    <x v="6"/>
    <n v="40700"/>
    <s v="Revenues - Third Parties"/>
    <m/>
    <s v="Labeling / Relabeling Process"/>
    <n v="2026"/>
    <n v="5"/>
    <s v="USD"/>
    <n v="2269.71"/>
    <n v="1"/>
    <n v="2269.71"/>
    <x v="5"/>
    <m/>
    <m/>
    <m/>
    <m/>
    <m/>
    <m/>
    <m/>
    <m/>
    <m/>
    <m/>
  </r>
  <r>
    <s v="MERCK"/>
    <s v="MK-6070-003 (Local)"/>
    <s v="Merck Sharp and Dohme LLC"/>
    <s v="Argentina"/>
    <x v="6"/>
    <n v="40700"/>
    <s v="Revenues - Third Parties"/>
    <m/>
    <s v="Labeling / Relabeling Set Up Fee"/>
    <n v="2026"/>
    <n v="5"/>
    <s v="USD"/>
    <n v="3319.14"/>
    <n v="1"/>
    <n v="3319.14"/>
    <x v="5"/>
    <m/>
    <m/>
    <m/>
    <m/>
    <m/>
    <m/>
    <m/>
    <m/>
    <m/>
    <m/>
  </r>
  <r>
    <s v="MERCK"/>
    <s v="MK-6070-003 (Local)"/>
    <s v="Merck Sharp and Dohme LLC"/>
    <s v="Argentina"/>
    <x v="0"/>
    <n v="40700"/>
    <s v="Revenues - Third Parties"/>
    <m/>
    <s v="Pick and Pack (Controlled Ambient)"/>
    <n v="2026"/>
    <n v="5"/>
    <s v="USD"/>
    <n v="376.65"/>
    <n v="1"/>
    <n v="376.65"/>
    <x v="5"/>
    <m/>
    <m/>
    <m/>
    <m/>
    <m/>
    <m/>
    <m/>
    <m/>
    <m/>
    <m/>
  </r>
  <r>
    <s v="MERCK"/>
    <s v="MK-6070-003 (Local)"/>
    <s v="Merck Sharp and Dohme LLC"/>
    <s v="Argentina"/>
    <x v="0"/>
    <n v="40700"/>
    <s v="Revenues - Third Parties"/>
    <m/>
    <s v="Pick and Pack (Refrigerated)"/>
    <n v="2026"/>
    <n v="5"/>
    <s v="USD"/>
    <n v="451.95"/>
    <n v="1"/>
    <n v="451.95"/>
    <x v="5"/>
    <m/>
    <m/>
    <m/>
    <m/>
    <m/>
    <m/>
    <m/>
    <m/>
    <m/>
    <m/>
  </r>
  <r>
    <s v="MERCK"/>
    <s v="MK-6070-003 (Local)"/>
    <s v="Merck Sharp and Dohme LLC"/>
    <s v="Argentina"/>
    <x v="0"/>
    <n v="40700"/>
    <s v="Revenues - Third Parties"/>
    <m/>
    <s v="Receipt fee Ambient (per Receipt_ID)"/>
    <n v="2026"/>
    <n v="5"/>
    <s v="USD"/>
    <n v="251.1"/>
    <n v="1"/>
    <n v="251.1"/>
    <x v="5"/>
    <m/>
    <m/>
    <m/>
    <m/>
    <m/>
    <m/>
    <m/>
    <m/>
    <m/>
    <m/>
  </r>
  <r>
    <s v="MERCK"/>
    <s v="MK-6070-00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6070-003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6070-003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PFIZER"/>
    <s v="C6461001 Comparator"/>
    <s v="Pfizer"/>
    <s v="Argentina"/>
    <x v="0"/>
    <n v="40700"/>
    <s v="Revenues - Third Parties"/>
    <m/>
    <s v="Pick and Pack (Ambient)"/>
    <n v="2026"/>
    <n v="5"/>
    <s v="USD"/>
    <n v="2098.0223999999998"/>
    <n v="1"/>
    <n v="2098.0223999999998"/>
    <x v="5"/>
    <m/>
    <m/>
    <m/>
    <m/>
    <m/>
    <m/>
    <m/>
    <m/>
    <m/>
    <m/>
  </r>
  <r>
    <s v="PFIZER"/>
    <s v="C6461001 Comparator"/>
    <s v="Pfizer"/>
    <s v="Argentina"/>
    <x v="0"/>
    <n v="40700"/>
    <s v="Revenues - Third Parties"/>
    <m/>
    <s v="Project Management Fee"/>
    <n v="2026"/>
    <n v="5"/>
    <s v="USD"/>
    <n v="1261.3536000000001"/>
    <n v="1"/>
    <n v="1261.3536000000001"/>
    <x v="5"/>
    <m/>
    <m/>
    <m/>
    <m/>
    <m/>
    <m/>
    <m/>
    <m/>
    <m/>
    <m/>
  </r>
  <r>
    <s v="PFIZER"/>
    <s v="C6461001 Comparator"/>
    <s v="Pfizer"/>
    <s v="Argentina"/>
    <x v="1"/>
    <n v="40700"/>
    <s v="Revenues - Third Parties"/>
    <m/>
    <s v="Storage Ambient (per Pallet)"/>
    <n v="2026"/>
    <n v="5"/>
    <s v="USD"/>
    <n v="1103.6928"/>
    <n v="1"/>
    <n v="1103.6928"/>
    <x v="5"/>
    <m/>
    <m/>
    <m/>
    <m/>
    <m/>
    <m/>
    <m/>
    <m/>
    <m/>
    <m/>
  </r>
  <r>
    <s v="SERVIER"/>
    <s v="SPLFIO-174"/>
    <s v="Servier"/>
    <s v="Argentina"/>
    <x v="0"/>
    <n v="40700"/>
    <s v="Revenues - Third Parties"/>
    <m/>
    <s v="Project Management Fee"/>
    <n v="2026"/>
    <n v="5"/>
    <s v="USD"/>
    <n v="1696.88"/>
    <n v="1"/>
    <n v="1696.88"/>
    <x v="5"/>
    <m/>
    <m/>
    <m/>
    <m/>
    <m/>
    <m/>
    <m/>
    <m/>
    <m/>
    <m/>
  </r>
  <r>
    <s v="SERVIER"/>
    <s v="SPLFIO-174"/>
    <s v="Servier"/>
    <s v="Argentina"/>
    <x v="1"/>
    <n v="40700"/>
    <s v="Revenues - Third Parties"/>
    <m/>
    <s v="Storage Refrigerated (per Shelf)"/>
    <n v="2026"/>
    <n v="5"/>
    <s v="USD"/>
    <n v="2124.35"/>
    <n v="1"/>
    <n v="2124.35"/>
    <x v="5"/>
    <m/>
    <m/>
    <m/>
    <m/>
    <m/>
    <m/>
    <m/>
    <m/>
    <m/>
    <m/>
  </r>
  <r>
    <s v="OTH CUST"/>
    <s v="PHRI.COLT-HF"/>
    <s v="Site Management Organization Argentina SA"/>
    <s v="Argentina"/>
    <x v="2"/>
    <n v="40700"/>
    <s v="Revenues - Third Parties"/>
    <m/>
    <s v="Freight - Shipments"/>
    <n v="2026"/>
    <n v="5"/>
    <s v="USD"/>
    <n v="981.8"/>
    <n v="1"/>
    <n v="981.8"/>
    <x v="5"/>
    <n v="1"/>
    <m/>
    <m/>
    <m/>
    <m/>
    <m/>
    <m/>
    <m/>
    <m/>
    <m/>
  </r>
  <r>
    <s v="OTH CUST"/>
    <s v="PHRI.COLT-HF"/>
    <s v="Site Management Organization Argentina SA"/>
    <s v="Argentina"/>
    <x v="0"/>
    <n v="40700"/>
    <s v="Revenues - Third Parties"/>
    <m/>
    <s v="Project Management Fee"/>
    <n v="2026"/>
    <n v="5"/>
    <s v="USD"/>
    <n v="450"/>
    <n v="1"/>
    <n v="450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Ambient (per Pallet)"/>
    <n v="2026"/>
    <n v="5"/>
    <s v="USD"/>
    <n v="2594.48"/>
    <n v="1"/>
    <n v="2594.48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of Labels Ambient (per Pallet)"/>
    <n v="2026"/>
    <n v="5"/>
    <s v="USD"/>
    <n v="1011.84"/>
    <n v="1"/>
    <n v="1011.84"/>
    <x v="5"/>
    <m/>
    <m/>
    <m/>
    <m/>
    <m/>
    <m/>
    <m/>
    <m/>
    <m/>
    <m/>
  </r>
  <r>
    <s v="OTH CUST"/>
    <s v="PHRI.COLT-HF"/>
    <s v="Site Management Organization Argentina SA"/>
    <s v="Argentina"/>
    <x v="3"/>
    <n v="40700"/>
    <s v="Revenues - Third Parties"/>
    <m/>
    <s v="Destruction (per Kg)"/>
    <n v="2026"/>
    <n v="5"/>
    <s v="USD"/>
    <n v="-106.65"/>
    <n v="1"/>
    <n v="-106.65"/>
    <x v="5"/>
    <n v="1"/>
    <m/>
    <m/>
    <m/>
    <m/>
    <m/>
    <m/>
    <m/>
    <m/>
    <m/>
  </r>
  <r>
    <s v="OTH CUST"/>
    <s v="PHRI.COLT-HF"/>
    <s v="Site Management Organization Argentina SA"/>
    <s v="Argentina"/>
    <x v="3"/>
    <n v="40700"/>
    <s v="Revenues - Third Parties"/>
    <m/>
    <s v="Destruction Setup Fee"/>
    <n v="2026"/>
    <n v="5"/>
    <s v="USD"/>
    <n v="-1360.1"/>
    <n v="1"/>
    <n v="-1360.1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Non-Drug Storage Ambient (per Shelf)"/>
    <n v="2026"/>
    <n v="5"/>
    <s v="USD"/>
    <n v="-95"/>
    <n v="1"/>
    <n v="-95"/>
    <x v="5"/>
    <m/>
    <m/>
    <m/>
    <m/>
    <m/>
    <m/>
    <m/>
    <m/>
    <m/>
    <m/>
  </r>
  <r>
    <s v="OTH CUST"/>
    <s v="PHRI.COLT-HF"/>
    <s v="Site Management Organization Argentina SA"/>
    <s v="Argentina"/>
    <x v="0"/>
    <n v="40700"/>
    <s v="Revenues - Third Parties"/>
    <m/>
    <s v="Project Management Fee"/>
    <n v="2026"/>
    <n v="5"/>
    <s v="USD"/>
    <n v="-450"/>
    <n v="1"/>
    <n v="-450"/>
    <x v="5"/>
    <m/>
    <m/>
    <m/>
    <m/>
    <m/>
    <m/>
    <m/>
    <m/>
    <m/>
    <m/>
  </r>
  <r>
    <s v="OTH CUST"/>
    <s v="PHRI.COLT-HF"/>
    <s v="Site Management Organization Argentina SA"/>
    <s v="Argentina"/>
    <x v="0"/>
    <n v="40700"/>
    <s v="Revenues - Third Parties"/>
    <m/>
    <s v="Receipt of Labels (per Receipt_ID)"/>
    <n v="2026"/>
    <n v="5"/>
    <s v="USD"/>
    <n v="-296.39999999999998"/>
    <n v="1"/>
    <n v="-296.39999999999998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Ambient (per Pallet)"/>
    <n v="2026"/>
    <n v="5"/>
    <s v="USD"/>
    <n v="-3243.1"/>
    <n v="1"/>
    <n v="-3243.1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of Labels Ambient (per Pallet)"/>
    <n v="2026"/>
    <n v="5"/>
    <s v="USD"/>
    <n v="-1349.12"/>
    <n v="1"/>
    <n v="-1349.12"/>
    <x v="5"/>
    <m/>
    <m/>
    <m/>
    <m/>
    <m/>
    <m/>
    <m/>
    <m/>
    <m/>
    <m/>
  </r>
  <r>
    <s v="OTH CUST"/>
    <s v="PHRI.COLT-HF"/>
    <s v="Site Management Organization Argentina SA"/>
    <s v="Argentina"/>
    <x v="3"/>
    <n v="40700"/>
    <s v="Revenues - Third Parties"/>
    <m/>
    <s v="Destruction (per Kg)"/>
    <n v="2026"/>
    <n v="5"/>
    <s v="USD"/>
    <n v="106.65"/>
    <n v="1"/>
    <n v="106.65"/>
    <x v="5"/>
    <n v="1"/>
    <m/>
    <m/>
    <m/>
    <m/>
    <m/>
    <m/>
    <m/>
    <m/>
    <m/>
  </r>
  <r>
    <s v="OTH CUST"/>
    <s v="PHRI.COLT-HF"/>
    <s v="Site Management Organization Argentina SA"/>
    <s v="Argentina"/>
    <x v="3"/>
    <n v="40700"/>
    <s v="Revenues - Third Parties"/>
    <m/>
    <s v="Destruction Setup Fee"/>
    <n v="2026"/>
    <n v="5"/>
    <s v="USD"/>
    <n v="1360.1"/>
    <n v="1"/>
    <n v="1360.1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Non-Drug Storage Ambient (per Shelf)"/>
    <n v="2026"/>
    <n v="5"/>
    <s v="USD"/>
    <n v="95"/>
    <n v="1"/>
    <n v="95"/>
    <x v="5"/>
    <m/>
    <m/>
    <m/>
    <m/>
    <m/>
    <m/>
    <m/>
    <m/>
    <m/>
    <m/>
  </r>
  <r>
    <s v="OTH CUST"/>
    <s v="PHRI.COLT-HF"/>
    <s v="Site Management Organization Argentina SA"/>
    <s v="Argentina"/>
    <x v="0"/>
    <n v="40700"/>
    <s v="Revenues - Third Parties"/>
    <m/>
    <s v="Project Management Fee"/>
    <n v="2026"/>
    <n v="5"/>
    <s v="USD"/>
    <n v="450"/>
    <n v="1"/>
    <n v="450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Ambient (per Pallet)"/>
    <n v="2026"/>
    <n v="5"/>
    <s v="USD"/>
    <n v="3243.1"/>
    <n v="1"/>
    <n v="3243.1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of Labels Ambient (per Pallet)"/>
    <n v="2026"/>
    <n v="5"/>
    <s v="USD"/>
    <n v="1349.12"/>
    <n v="1"/>
    <n v="1349.12"/>
    <x v="5"/>
    <m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(per Kg)"/>
    <n v="2026"/>
    <n v="5"/>
    <s v="USD"/>
    <n v="-3408.33"/>
    <n v="1"/>
    <n v="-3408.33"/>
    <x v="5"/>
    <n v="1"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Setup Fee"/>
    <n v="2026"/>
    <n v="5"/>
    <s v="USD"/>
    <n v="-675.99"/>
    <n v="1"/>
    <n v="-675.99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Non-Drug Storage Ambient (per Pallet)"/>
    <n v="2026"/>
    <n v="5"/>
    <s v="USD"/>
    <n v="-95.63"/>
    <n v="1"/>
    <n v="-95.63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Storage of Returns (per Pallet)"/>
    <n v="2026"/>
    <n v="5"/>
    <s v="USD"/>
    <n v="-191.26"/>
    <n v="1"/>
    <n v="-191.26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(per Kg)"/>
    <n v="2026"/>
    <n v="5"/>
    <s v="USD"/>
    <n v="3408.33"/>
    <n v="1"/>
    <n v="3408.33"/>
    <x v="5"/>
    <n v="1"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(per Kg)"/>
    <n v="2026"/>
    <n v="5"/>
    <s v="USD"/>
    <n v="-637.33000000000004"/>
    <n v="1"/>
    <n v="-637.33000000000004"/>
    <x v="5"/>
    <n v="1"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Setup Fee"/>
    <n v="2026"/>
    <n v="5"/>
    <s v="USD"/>
    <n v="-675.99"/>
    <n v="1"/>
    <n v="-675.99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Non-Drug Storage Ambient (per Pallet)"/>
    <n v="2026"/>
    <n v="5"/>
    <s v="USD"/>
    <n v="-191.26"/>
    <n v="1"/>
    <n v="-191.26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Storage of Returns (per Pallet)"/>
    <n v="2026"/>
    <n v="5"/>
    <s v="USD"/>
    <n v="-191.26"/>
    <n v="1"/>
    <n v="-191.26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(per Kg)"/>
    <n v="2026"/>
    <n v="5"/>
    <s v="USD"/>
    <n v="637.33000000000004"/>
    <n v="1"/>
    <n v="637.33000000000004"/>
    <x v="5"/>
    <n v="1"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(per Kg)"/>
    <n v="2026"/>
    <n v="5"/>
    <s v="USD"/>
    <n v="-914.43000000000006"/>
    <n v="1"/>
    <n v="-914.43000000000006"/>
    <x v="5"/>
    <n v="1"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Setup Fee"/>
    <n v="2026"/>
    <n v="5"/>
    <s v="USD"/>
    <n v="-675.99"/>
    <n v="1"/>
    <n v="-675.99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Ambient (per Pallet)"/>
    <n v="2026"/>
    <n v="5"/>
    <s v="USD"/>
    <n v="-115.89"/>
    <n v="1"/>
    <n v="-115.89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of Returns (per Pallet)"/>
    <n v="2026"/>
    <n v="5"/>
    <s v="USD"/>
    <n v="-191.26"/>
    <n v="1"/>
    <n v="-191.26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(per Kg)"/>
    <n v="2026"/>
    <n v="5"/>
    <s v="USD"/>
    <n v="692.75"/>
    <n v="1"/>
    <n v="692.75"/>
    <x v="5"/>
    <n v="1"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(per Kg)"/>
    <n v="2026"/>
    <n v="5"/>
    <s v="USD"/>
    <n v="-277.10000000000002"/>
    <n v="1"/>
    <n v="-277.10000000000002"/>
    <x v="5"/>
    <n v="1"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Setup Fee"/>
    <n v="2026"/>
    <n v="5"/>
    <s v="USD"/>
    <n v="-675.99"/>
    <n v="1"/>
    <n v="-675.99"/>
    <x v="5"/>
    <m/>
    <m/>
    <m/>
    <m/>
    <m/>
    <m/>
    <m/>
    <m/>
    <m/>
    <m/>
  </r>
  <r>
    <s v="MERCK"/>
    <s v="MK-7684A-010 (Local)"/>
    <s v="Merck Sharp and Dohme LLC"/>
    <s v="Argentina"/>
    <x v="1"/>
    <n v="40700"/>
    <s v="Revenues - Third Parties"/>
    <m/>
    <s v="Storage of Returns (per Pallet)"/>
    <n v="2026"/>
    <n v="5"/>
    <s v="USD"/>
    <n v="-95.63"/>
    <n v="1"/>
    <n v="-95.63"/>
    <x v="5"/>
    <m/>
    <m/>
    <m/>
    <m/>
    <m/>
    <m/>
    <m/>
    <m/>
    <m/>
    <m/>
  </r>
  <r>
    <s v="MERCK"/>
    <s v="MK-7684A-010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(per Kg)"/>
    <n v="2026"/>
    <n v="5"/>
    <s v="USD"/>
    <n v="277.10000000000002"/>
    <n v="1"/>
    <n v="277.10000000000002"/>
    <x v="5"/>
    <n v="1"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8591B-062 (Local)"/>
    <s v="Merck Sharp and Dohme LLC"/>
    <s v="Argentina"/>
    <x v="0"/>
    <n v="40700"/>
    <s v="Revenues - Third Parties"/>
    <m/>
    <s v="Emergency Pick and Pack fee (Add per Pick and Pack)"/>
    <n v="2026"/>
    <n v="5"/>
    <s v="USD"/>
    <n v="-62.77"/>
    <n v="1"/>
    <n v="-62.77"/>
    <x v="5"/>
    <m/>
    <m/>
    <m/>
    <m/>
    <m/>
    <m/>
    <m/>
    <m/>
    <m/>
    <m/>
  </r>
  <r>
    <s v="MERCK"/>
    <s v="MK-8591B-062 (Local)"/>
    <s v="Merck Sharp and Dohme LLC"/>
    <s v="Argentina"/>
    <x v="2"/>
    <n v="40700"/>
    <s v="Revenues - Third Parties"/>
    <m/>
    <s v="Freight - Shipments"/>
    <n v="2026"/>
    <n v="5"/>
    <s v="USD"/>
    <n v="-696.41"/>
    <n v="1"/>
    <n v="-696.41"/>
    <x v="5"/>
    <n v="1"/>
    <m/>
    <m/>
    <m/>
    <m/>
    <m/>
    <m/>
    <m/>
    <m/>
    <m/>
  </r>
  <r>
    <s v="MERCK"/>
    <s v="MK-8591B-062 (Local)"/>
    <s v="Merck Sharp and Dohme LLC"/>
    <s v="Argentina"/>
    <x v="0"/>
    <n v="40700"/>
    <s v="Revenues - Third Parties"/>
    <m/>
    <s v="Pick and Pack (Ambient)"/>
    <n v="2026"/>
    <n v="5"/>
    <s v="USD"/>
    <n v="-125.55"/>
    <n v="1"/>
    <n v="-125.55"/>
    <x v="5"/>
    <m/>
    <m/>
    <m/>
    <m/>
    <m/>
    <m/>
    <m/>
    <m/>
    <m/>
    <m/>
  </r>
  <r>
    <s v="MERCK"/>
    <s v="MK-8591B-062 (Local)"/>
    <s v="Merck Sharp and Dohme LLC"/>
    <s v="Argentina"/>
    <x v="1"/>
    <n v="40700"/>
    <s v="Revenues - Third Parties"/>
    <m/>
    <s v="Storage Ambient (per Pallet)"/>
    <n v="2026"/>
    <n v="5"/>
    <s v="USD"/>
    <n v="-95.63"/>
    <n v="1"/>
    <n v="-95.63"/>
    <x v="5"/>
    <m/>
    <m/>
    <m/>
    <m/>
    <m/>
    <m/>
    <m/>
    <m/>
    <m/>
    <m/>
  </r>
  <r>
    <s v="MERCK"/>
    <s v="MK-8591B-062 (Local)"/>
    <s v="Merck Sharp and Dohme LLC"/>
    <s v="Argentina"/>
    <x v="2"/>
    <n v="40700"/>
    <s v="Revenues - Third Parties"/>
    <m/>
    <s v="Freight - Shipments"/>
    <n v="2026"/>
    <n v="5"/>
    <s v="USD"/>
    <n v="696.41"/>
    <n v="1"/>
    <n v="696.41"/>
    <x v="5"/>
    <n v="1"/>
    <m/>
    <m/>
    <m/>
    <m/>
    <m/>
    <m/>
    <m/>
    <m/>
    <m/>
  </r>
  <r>
    <s v="MERCK"/>
    <s v="MK-8591B-062 (Local)"/>
    <s v="Merck Sharp and Dohme LLC"/>
    <s v="Argentina"/>
    <x v="1"/>
    <n v="40700"/>
    <s v="Revenues - Third Parties"/>
    <m/>
    <s v="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2400-001 (Local)"/>
    <s v="Merck Sharp and Dohme LLC"/>
    <s v="Argentina"/>
    <x v="0"/>
    <n v="40700"/>
    <s v="Revenues - Third Parties"/>
    <m/>
    <s v="Pick and Pack (Ambient)"/>
    <n v="2026"/>
    <n v="5"/>
    <s v="USD"/>
    <n v="-502.2"/>
    <n v="1"/>
    <n v="-502.2"/>
    <x v="5"/>
    <m/>
    <m/>
    <m/>
    <m/>
    <m/>
    <m/>
    <m/>
    <m/>
    <m/>
    <m/>
  </r>
  <r>
    <s v="MERCK"/>
    <s v="MK-2400-001 (Local)"/>
    <s v="Merck Sharp and Dohme LLC"/>
    <s v="Argentina"/>
    <x v="0"/>
    <n v="40700"/>
    <s v="Revenues - Third Parties"/>
    <m/>
    <s v="Pick and Pack Materials"/>
    <n v="2026"/>
    <n v="5"/>
    <s v="USD"/>
    <n v="-251.1"/>
    <n v="1"/>
    <n v="-251.1"/>
    <x v="5"/>
    <m/>
    <m/>
    <m/>
    <m/>
    <m/>
    <m/>
    <m/>
    <m/>
    <m/>
    <m/>
  </r>
  <r>
    <s v="MERCK"/>
    <s v="MK-2400-001 (Local)"/>
    <s v="Merck Sharp and Dohme LLC"/>
    <s v="Argentina"/>
    <x v="1"/>
    <n v="40700"/>
    <s v="Revenues - Third Parties"/>
    <m/>
    <s v="Storage Ambient (per Pallet)"/>
    <n v="2026"/>
    <n v="5"/>
    <s v="USD"/>
    <n v="-286.89"/>
    <n v="1"/>
    <n v="-286.89"/>
    <x v="5"/>
    <m/>
    <m/>
    <m/>
    <m/>
    <m/>
    <m/>
    <m/>
    <m/>
    <m/>
    <m/>
  </r>
  <r>
    <s v="MERCK"/>
    <s v="MK-2400-001 (Local)"/>
    <s v="Merck Sharp and Dohme LLC"/>
    <s v="Argentina"/>
    <x v="0"/>
    <n v="40700"/>
    <s v="Revenues - Third Parties"/>
    <m/>
    <s v="Pick and Pack (Ambient)"/>
    <n v="2026"/>
    <n v="5"/>
    <s v="USD"/>
    <n v="502.2"/>
    <n v="1"/>
    <n v="502.2"/>
    <x v="5"/>
    <m/>
    <m/>
    <m/>
    <m/>
    <m/>
    <m/>
    <m/>
    <m/>
    <m/>
    <m/>
  </r>
  <r>
    <s v="MERCK"/>
    <s v="MK-2400-001 (Local)"/>
    <s v="Merck Sharp and Dohme LLC"/>
    <s v="Argentina"/>
    <x v="1"/>
    <n v="40700"/>
    <s v="Revenues - Third Parties"/>
    <m/>
    <s v="Storage Ambient (per Pallet)"/>
    <n v="2026"/>
    <n v="5"/>
    <s v="USD"/>
    <n v="286.89"/>
    <n v="1"/>
    <n v="286.89"/>
    <x v="5"/>
    <m/>
    <m/>
    <m/>
    <m/>
    <m/>
    <m/>
    <m/>
    <m/>
    <m/>
    <m/>
  </r>
  <r>
    <s v="ELI LILLY"/>
    <s v="Others"/>
    <s v="Eli Lilly &amp; Co."/>
    <s v="Argentina"/>
    <x v="2"/>
    <n v="40700"/>
    <s v="Revenues - Third Parties"/>
    <m/>
    <s v="Annual Rebate"/>
    <n v="2026"/>
    <n v="5"/>
    <s v="USD"/>
    <n v="0"/>
    <n v="1"/>
    <n v="0"/>
    <x v="5"/>
    <s v="Not Applicable"/>
    <m/>
    <m/>
    <m/>
    <m/>
    <m/>
    <m/>
    <m/>
    <m/>
    <m/>
  </r>
  <r>
    <s v="ELI LILLY"/>
    <s v="GG917 Psych Bundle (CAM)"/>
    <s v="Eli Lilly &amp; Co."/>
    <s v="Argentina"/>
    <x v="7"/>
    <n v="40700"/>
    <s v="Revenues - Third Parties"/>
    <m/>
    <s v="PTC Duties"/>
    <n v="2026"/>
    <n v="5"/>
    <s v="USD"/>
    <n v="0"/>
    <n v="1"/>
    <n v="0"/>
    <x v="5"/>
    <n v="1"/>
    <m/>
    <m/>
    <m/>
    <m/>
    <m/>
    <m/>
    <m/>
    <m/>
    <m/>
  </r>
  <r>
    <s v="ELI LILLY"/>
    <s v="J6M-MC-JSGD (CAM)"/>
    <s v="Eli Lilly &amp; Co."/>
    <s v="Argentina"/>
    <x v="7"/>
    <n v="40700"/>
    <s v="Revenues - Third Parties"/>
    <m/>
    <s v="PTC Duties"/>
    <n v="2026"/>
    <n v="5"/>
    <s v="USD"/>
    <n v="-978.40499999999997"/>
    <n v="1"/>
    <n v="-978.40499999999997"/>
    <x v="5"/>
    <n v="1"/>
    <m/>
    <m/>
    <m/>
    <m/>
    <m/>
    <m/>
    <m/>
    <m/>
    <m/>
  </r>
  <r>
    <s v="ELI LILLY"/>
    <s v="J3R-MC-YDAF (CAM)"/>
    <s v="Eli Lilly &amp; Co."/>
    <s v="Argentina"/>
    <x v="7"/>
    <n v="40700"/>
    <s v="Revenues - Third Parties"/>
    <m/>
    <s v="PTC Duties"/>
    <n v="2026"/>
    <n v="5"/>
    <s v="USD"/>
    <n v="0"/>
    <n v="1"/>
    <n v="0"/>
    <x v="5"/>
    <n v="1"/>
    <m/>
    <m/>
    <m/>
    <m/>
    <m/>
    <m/>
    <m/>
    <m/>
    <m/>
  </r>
  <r>
    <s v="ELI LILLY"/>
    <s v="J2A-MC-GZPR (CAM)"/>
    <s v="Eli Lilly &amp; Co."/>
    <s v="Argentina"/>
    <x v="7"/>
    <n v="40700"/>
    <s v="Revenues - Third Parties"/>
    <m/>
    <s v="PTC Duties"/>
    <n v="2026"/>
    <n v="5"/>
    <s v="USD"/>
    <n v="-12376.8146"/>
    <n v="1"/>
    <n v="-12376.8146"/>
    <x v="5"/>
    <n v="1"/>
    <m/>
    <m/>
    <m/>
    <m/>
    <m/>
    <m/>
    <m/>
    <m/>
    <m/>
  </r>
  <r>
    <s v="ELI LILLY"/>
    <s v="Lilly Admin and one-time costs"/>
    <s v="Eli Lilly &amp; Co."/>
    <s v="Argentina"/>
    <x v="7"/>
    <n v="40700"/>
    <s v="Revenues - Third Parties"/>
    <m/>
    <s v="PTC Duties"/>
    <n v="2026"/>
    <n v="5"/>
    <s v="USD"/>
    <n v="0"/>
    <n v="1"/>
    <n v="0"/>
    <x v="5"/>
    <n v="1"/>
    <m/>
    <m/>
    <m/>
    <m/>
    <m/>
    <m/>
    <m/>
    <m/>
    <m/>
  </r>
  <r>
    <s v="ELI LILLY"/>
    <s v="J2G-OX-Y049"/>
    <s v="Eli Lilly &amp; Co."/>
    <s v="Argentina"/>
    <x v="7"/>
    <n v="40700"/>
    <s v="Revenues - Third Parties"/>
    <m/>
    <s v="PTC Duties"/>
    <n v="2026"/>
    <n v="5"/>
    <s v="USD"/>
    <n v="-11999.223400000001"/>
    <n v="1"/>
    <n v="-11999.223400000001"/>
    <x v="5"/>
    <n v="1"/>
    <m/>
    <m/>
    <m/>
    <m/>
    <m/>
    <m/>
    <m/>
    <m/>
    <m/>
  </r>
  <r>
    <s v="ELI LILLY"/>
    <s v="J2J-OX-JZLC"/>
    <s v="Eli Lilly &amp; Co."/>
    <s v="Argentina"/>
    <x v="7"/>
    <n v="40700"/>
    <s v="Revenues - Third Parties"/>
    <m/>
    <s v="PTC Duties"/>
    <n v="2026"/>
    <n v="5"/>
    <s v="USD"/>
    <n v="-1094.8561"/>
    <n v="1"/>
    <n v="-1094.8561"/>
    <x v="5"/>
    <n v="1"/>
    <m/>
    <m/>
    <m/>
    <m/>
    <m/>
    <m/>
    <m/>
    <m/>
    <m/>
  </r>
  <r>
    <s v="ELI LILLY"/>
    <s v="I8F-MC-GPIJ"/>
    <s v="Eli Lilly &amp; Co."/>
    <s v="Argentina"/>
    <x v="7"/>
    <n v="40700"/>
    <s v="Revenues - Third Parties"/>
    <m/>
    <s v="PTC Duties"/>
    <n v="2026"/>
    <n v="5"/>
    <s v="USD"/>
    <n v="-13342.445399999999"/>
    <n v="1"/>
    <n v="-13342.445399999999"/>
    <x v="5"/>
    <n v="1"/>
    <m/>
    <m/>
    <m/>
    <m/>
    <m/>
    <m/>
    <m/>
    <m/>
    <m/>
  </r>
  <r>
    <s v="ELI LILLY"/>
    <s v="J2J-MC-JZLH"/>
    <s v="Eli Lilly &amp; Co."/>
    <s v="Argentina"/>
    <x v="7"/>
    <n v="40700"/>
    <s v="Revenues - Third Parties"/>
    <m/>
    <s v="PTC Duties"/>
    <n v="2026"/>
    <n v="5"/>
    <s v="USD"/>
    <n v="-24881.039300000004"/>
    <n v="1"/>
    <n v="-24881.039300000004"/>
    <x v="5"/>
    <n v="1"/>
    <m/>
    <m/>
    <m/>
    <m/>
    <m/>
    <m/>
    <m/>
    <m/>
    <m/>
  </r>
  <r>
    <s v="ELI LILLY"/>
    <s v="J1I-MC-GZBO"/>
    <s v="Eli Lilly &amp; Co."/>
    <s v="Argentina"/>
    <x v="7"/>
    <n v="40700"/>
    <s v="Revenues - Third Parties"/>
    <m/>
    <s v="PTC Duties"/>
    <n v="2026"/>
    <n v="5"/>
    <s v="USD"/>
    <n v="-1160.2215000000001"/>
    <n v="1"/>
    <n v="-1160.2215000000001"/>
    <x v="5"/>
    <n v="1"/>
    <m/>
    <m/>
    <m/>
    <m/>
    <m/>
    <m/>
    <m/>
    <m/>
    <m/>
  </r>
  <r>
    <s v="ELI LILLY"/>
    <s v="J3L-MC-EZEF"/>
    <s v="Eli Lilly &amp; Co."/>
    <s v="Argentina"/>
    <x v="7"/>
    <n v="40700"/>
    <s v="Revenues - Third Parties"/>
    <m/>
    <s v="PTC Duties"/>
    <n v="2026"/>
    <n v="5"/>
    <s v="USD"/>
    <n v="-42528.054800000005"/>
    <n v="1"/>
    <n v="-42528.054800000005"/>
    <x v="5"/>
    <n v="1"/>
    <m/>
    <m/>
    <m/>
    <m/>
    <m/>
    <m/>
    <m/>
    <m/>
    <m/>
  </r>
  <r>
    <s v="ELI LILLY"/>
    <s v="J1I-MC-GZBP"/>
    <s v="Eli Lilly &amp; Co."/>
    <s v="Argentina"/>
    <x v="7"/>
    <n v="40700"/>
    <s v="Revenues - Third Parties"/>
    <m/>
    <s v="PTC Duties"/>
    <n v="2026"/>
    <n v="5"/>
    <s v="USD"/>
    <n v="-7099.7457999999997"/>
    <n v="1"/>
    <n v="-7099.7457999999997"/>
    <x v="5"/>
    <n v="1"/>
    <m/>
    <m/>
    <m/>
    <m/>
    <m/>
    <m/>
    <m/>
    <m/>
    <m/>
  </r>
  <r>
    <s v="ELI LILLY"/>
    <s v="J5P-MC-GZ01"/>
    <s v="Eli Lilly &amp; Co."/>
    <s v="Argentina"/>
    <x v="7"/>
    <n v="40700"/>
    <s v="Revenues - Third Parties"/>
    <m/>
    <s v="PTC Duties"/>
    <n v="2026"/>
    <n v="5"/>
    <s v="USD"/>
    <n v="-7918.8024999999989"/>
    <n v="1"/>
    <n v="-7918.8024999999989"/>
    <x v="5"/>
    <n v="1"/>
    <m/>
    <m/>
    <m/>
    <m/>
    <m/>
    <m/>
    <m/>
    <m/>
    <m/>
  </r>
  <r>
    <s v="ELI LILLY"/>
    <s v="J1I-MC-GZQD"/>
    <s v="Eli Lilly &amp; Co."/>
    <s v="Argentina"/>
    <x v="7"/>
    <n v="40700"/>
    <s v="Revenues - Third Parties"/>
    <m/>
    <s v="PTC Duties"/>
    <n v="2026"/>
    <n v="5"/>
    <s v="USD"/>
    <n v="-1796.5650000000001"/>
    <n v="1"/>
    <n v="-1796.5650000000001"/>
    <x v="5"/>
    <n v="1"/>
    <m/>
    <m/>
    <m/>
    <m/>
    <m/>
    <m/>
    <m/>
    <m/>
    <m/>
  </r>
  <r>
    <s v="ELI LILLY"/>
    <s v="I8F-MC-GPJA"/>
    <s v="Eli Lilly &amp; Co."/>
    <s v="Argentina"/>
    <x v="7"/>
    <n v="40700"/>
    <s v="Revenues - Third Parties"/>
    <m/>
    <s v="PTC Duties"/>
    <n v="2026"/>
    <n v="5"/>
    <s v="USD"/>
    <n v="-2269.7622999999999"/>
    <n v="1"/>
    <n v="-2269.7622999999999"/>
    <x v="5"/>
    <n v="1"/>
    <m/>
    <m/>
    <m/>
    <m/>
    <m/>
    <m/>
    <m/>
    <m/>
    <m/>
  </r>
  <r>
    <s v="ELI LILLY"/>
    <s v="J2A-MC-GZPO"/>
    <s v="Eli Lilly &amp; Co."/>
    <s v="Argentina"/>
    <x v="7"/>
    <n v="40700"/>
    <s v="Revenues - Third Parties"/>
    <m/>
    <s v="PTC Duties"/>
    <n v="2026"/>
    <n v="5"/>
    <s v="USD"/>
    <n v="-1656.0319000000002"/>
    <n v="1"/>
    <n v="-1656.0319000000002"/>
    <x v="5"/>
    <n v="1"/>
    <m/>
    <m/>
    <m/>
    <m/>
    <m/>
    <m/>
    <m/>
    <m/>
    <m/>
  </r>
  <r>
    <s v="ELI LILLY"/>
    <s v="J2S-MC-GZMR"/>
    <s v="Eli Lilly &amp; Co."/>
    <s v="Argentina"/>
    <x v="7"/>
    <n v="40700"/>
    <s v="Revenues - Third Parties"/>
    <m/>
    <s v="PTC Duties"/>
    <n v="2026"/>
    <n v="5"/>
    <s v="USD"/>
    <n v="-1554.3196"/>
    <n v="1"/>
    <n v="-1554.3196"/>
    <x v="5"/>
    <n v="1"/>
    <m/>
    <m/>
    <m/>
    <m/>
    <m/>
    <m/>
    <m/>
    <m/>
    <m/>
  </r>
  <r>
    <s v="ELI LILLY"/>
    <s v="J2A-MC-GZPR"/>
    <s v="Eli Lilly &amp; Co."/>
    <s v="Argentina"/>
    <x v="7"/>
    <n v="40700"/>
    <s v="Revenues - Third Parties"/>
    <m/>
    <s v="PTC Duties"/>
    <n v="2026"/>
    <n v="5"/>
    <s v="USD"/>
    <n v="-16041.437500000002"/>
    <n v="1"/>
    <n v="-16041.437500000002"/>
    <x v="5"/>
    <n v="1"/>
    <m/>
    <m/>
    <m/>
    <m/>
    <m/>
    <m/>
    <m/>
    <m/>
    <m/>
  </r>
  <r>
    <s v="ELI LILLY"/>
    <s v="J2A-MC-GZPW"/>
    <s v="Eli Lilly &amp; Co."/>
    <s v="Argentina"/>
    <x v="7"/>
    <n v="40700"/>
    <s v="Revenues - Third Parties"/>
    <m/>
    <s v="PTC Duties"/>
    <n v="2026"/>
    <n v="5"/>
    <s v="USD"/>
    <n v="-11401.776600000001"/>
    <n v="1"/>
    <n v="-11401.776600000001"/>
    <x v="5"/>
    <n v="1"/>
    <m/>
    <m/>
    <m/>
    <m/>
    <m/>
    <m/>
    <m/>
    <m/>
    <m/>
  </r>
  <r>
    <s v="ELI LILLY"/>
    <s v="J2V-MC-GZLF"/>
    <s v="Eli Lilly &amp; Co."/>
    <s v="Argentina"/>
    <x v="7"/>
    <n v="40700"/>
    <s v="Revenues - Third Parties"/>
    <m/>
    <s v="PTC Duties"/>
    <n v="2026"/>
    <n v="5"/>
    <s v="USD"/>
    <n v="-51483.588100000008"/>
    <n v="1"/>
    <n v="-51483.588100000008"/>
    <x v="5"/>
    <n v="1"/>
    <m/>
    <m/>
    <m/>
    <m/>
    <m/>
    <m/>
    <m/>
    <m/>
    <m/>
  </r>
  <r>
    <s v="ELI LILLY"/>
    <s v="N1T-MC-RT01"/>
    <s v="Eli Lilly &amp; Co."/>
    <s v="Argentina"/>
    <x v="7"/>
    <n v="40700"/>
    <s v="Revenues - Third Parties"/>
    <m/>
    <s v="PTC Duties"/>
    <n v="2026"/>
    <n v="5"/>
    <s v="USD"/>
    <n v="-6935.8266999999996"/>
    <n v="1"/>
    <n v="-6935.8266999999996"/>
    <x v="5"/>
    <n v="1"/>
    <m/>
    <m/>
    <m/>
    <m/>
    <m/>
    <m/>
    <m/>
    <m/>
    <m/>
  </r>
  <r>
    <s v="PFIZER"/>
    <s v="C1091009 (CAM)"/>
    <s v="Pfizer"/>
    <s v="Argentina"/>
    <x v="7"/>
    <n v="40700"/>
    <s v="Revenues - Third Parties"/>
    <m/>
    <s v="PTC Duties"/>
    <n v="2026"/>
    <n v="5"/>
    <s v="USD"/>
    <n v="-1806.8713000000002"/>
    <n v="1"/>
    <n v="-1806.8713000000002"/>
    <x v="5"/>
    <n v="1"/>
    <m/>
    <m/>
    <m/>
    <m/>
    <m/>
    <m/>
    <m/>
    <m/>
    <m/>
  </r>
  <r>
    <s v="ASTRAZENECA"/>
    <s v="D6972C00003"/>
    <s v="Astra Zeneca"/>
    <s v="Argentina"/>
    <x v="7"/>
    <n v="40700"/>
    <s v="Revenues - Third Parties"/>
    <m/>
    <s v="PTC Duties"/>
    <n v="2026"/>
    <n v="5"/>
    <s v="USD"/>
    <n v="0"/>
    <n v="1"/>
    <n v="0"/>
    <x v="5"/>
    <n v="1"/>
    <m/>
    <m/>
    <m/>
    <m/>
    <m/>
    <m/>
    <m/>
    <m/>
    <m/>
  </r>
  <r>
    <s v="ASTRAZENECA"/>
    <s v="D6973C00001"/>
    <s v="Astra Zeneca"/>
    <s v="Argentina"/>
    <x v="7"/>
    <n v="40700"/>
    <s v="Revenues - Third Parties"/>
    <m/>
    <s v="PTC Duties"/>
    <n v="2026"/>
    <n v="5"/>
    <s v="USD"/>
    <n v="-2853.8818000000001"/>
    <n v="1"/>
    <n v="-2853.8818000000001"/>
    <x v="5"/>
    <n v="1"/>
    <m/>
    <m/>
    <m/>
    <m/>
    <m/>
    <m/>
    <m/>
    <m/>
    <m/>
  </r>
  <r>
    <s v="ASTRAZENECA"/>
    <s v="D5180C00047"/>
    <s v="Astra Zeneca"/>
    <s v="Argentina"/>
    <x v="7"/>
    <n v="40700"/>
    <s v="Revenues - Third Parties"/>
    <m/>
    <s v="PTC Duties"/>
    <n v="2026"/>
    <n v="5"/>
    <s v="USD"/>
    <n v="-17575.036500000002"/>
    <n v="1"/>
    <n v="-17575.036500000002"/>
    <x v="5"/>
    <n v="1"/>
    <m/>
    <m/>
    <m/>
    <m/>
    <m/>
    <m/>
    <m/>
    <m/>
    <m/>
  </r>
  <r>
    <s v="PFIZER"/>
    <s v="C3671059 Priority One(CAM)"/>
    <s v="Pfizer"/>
    <s v="Argentina"/>
    <x v="7"/>
    <n v="40700"/>
    <s v="Revenues - Third Parties"/>
    <m/>
    <s v="PTC Duties"/>
    <n v="2026"/>
    <n v="5"/>
    <s v="USD"/>
    <n v="-4921.3691999999992"/>
    <n v="1"/>
    <n v="-4921.3691999999992"/>
    <x v="5"/>
    <n v="1"/>
    <m/>
    <m/>
    <m/>
    <m/>
    <m/>
    <m/>
    <m/>
    <m/>
    <m/>
  </r>
  <r>
    <s v="ASTRAZENECA"/>
    <s v="D5241C00007"/>
    <s v="Astra Zeneca"/>
    <s v="Argentina"/>
    <x v="7"/>
    <n v="40700"/>
    <s v="Revenues - Third Parties"/>
    <m/>
    <s v="PTC Duties"/>
    <n v="2026"/>
    <n v="5"/>
    <s v="USD"/>
    <n v="-2192.6014"/>
    <n v="1"/>
    <n v="-2192.6014"/>
    <x v="5"/>
    <n v="1"/>
    <m/>
    <m/>
    <m/>
    <m/>
    <m/>
    <m/>
    <m/>
    <m/>
    <m/>
  </r>
  <r>
    <s v="IQVIA"/>
    <s v="J3R-MC-YDAG (IQVIA)"/>
    <s v="IQVIA RDS Inc"/>
    <s v="Argentina"/>
    <x v="7"/>
    <n v="40700"/>
    <s v="Revenues - Third Parties"/>
    <m/>
    <s v="PTC Duties"/>
    <n v="2026"/>
    <n v="5"/>
    <s v="USD"/>
    <n v="-11091.6759"/>
    <n v="1"/>
    <n v="-11091.6759"/>
    <x v="5"/>
    <n v="1"/>
    <m/>
    <m/>
    <m/>
    <m/>
    <m/>
    <m/>
    <m/>
    <m/>
    <m/>
  </r>
  <r>
    <s v="ELI LILLY"/>
    <s v="IC4C eCOA Devices"/>
    <s v="Eli Lilly &amp; Co."/>
    <s v="Argentina"/>
    <x v="7"/>
    <n v="40700"/>
    <s v="Revenues - Third Parties"/>
    <m/>
    <s v="PTC Duties"/>
    <n v="2026"/>
    <n v="5"/>
    <s v="USD"/>
    <n v="-956.18550000000005"/>
    <n v="1"/>
    <n v="-956.18550000000005"/>
    <x v="5"/>
    <n v="1"/>
    <m/>
    <m/>
    <m/>
    <m/>
    <m/>
    <m/>
    <m/>
    <m/>
    <m/>
  </r>
  <r>
    <s v="NOVARTIS"/>
    <s v="CLXE408B12201 Succeed"/>
    <s v="Novartis Pharma AG"/>
    <s v="Argentina"/>
    <x v="7"/>
    <n v="40700"/>
    <s v="Revenues - Third Parties"/>
    <m/>
    <s v="PTC Duties"/>
    <n v="2026"/>
    <n v="5"/>
    <s v="USD"/>
    <n v="-15552.810300000001"/>
    <n v="1"/>
    <n v="-15552.810300000001"/>
    <x v="5"/>
    <n v="1"/>
    <m/>
    <m/>
    <m/>
    <m/>
    <m/>
    <m/>
    <m/>
    <m/>
    <m/>
  </r>
  <r>
    <s v="ASTRAZENECA"/>
    <s v="D361BC00001"/>
    <s v="Astra Zeneca"/>
    <s v="Argentina"/>
    <x v="7"/>
    <n v="40700"/>
    <s v="Revenues - Third Parties"/>
    <m/>
    <s v="PTC Duties"/>
    <n v="2026"/>
    <n v="5"/>
    <s v="USD"/>
    <n v="-1024.8308149100001"/>
    <n v="1"/>
    <n v="-1024.8308149100001"/>
    <x v="5"/>
    <n v="1"/>
    <m/>
    <m/>
    <m/>
    <m/>
    <m/>
    <m/>
    <m/>
    <m/>
    <m/>
  </r>
  <r>
    <s v="ASTRAZENECA"/>
    <s v="Temperature Monitor-Global Pooling"/>
    <s v="Astra Zeneca"/>
    <s v="Argentina"/>
    <x v="7"/>
    <n v="40700"/>
    <s v="Revenues - Third Parties"/>
    <m/>
    <s v="PTC Duties"/>
    <n v="2026"/>
    <n v="5"/>
    <s v="USD"/>
    <n v="-6712.6137774899989"/>
    <n v="1"/>
    <n v="-6712.6137774899989"/>
    <x v="5"/>
    <n v="1"/>
    <m/>
    <m/>
    <m/>
    <m/>
    <m/>
    <m/>
    <m/>
    <m/>
    <m/>
  </r>
  <r>
    <s v="ASTRAZENECA"/>
    <s v="D3461C00030"/>
    <s v="Astra Zeneca"/>
    <s v="Argentina"/>
    <x v="7"/>
    <n v="40700"/>
    <s v="Revenues - Third Parties"/>
    <m/>
    <s v="PTC Duties"/>
    <n v="2026"/>
    <n v="5"/>
    <s v="USD"/>
    <n v="0"/>
    <n v="1"/>
    <n v="0"/>
    <x v="5"/>
    <n v="1"/>
    <m/>
    <m/>
    <m/>
    <m/>
    <m/>
    <m/>
    <m/>
    <m/>
    <m/>
  </r>
  <r>
    <s v="ASTRAZENECA"/>
    <s v="D8531C00002"/>
    <s v="Astra Zeneca"/>
    <s v="Argentina"/>
    <x v="7"/>
    <n v="40700"/>
    <s v="Revenues - Third Parties"/>
    <m/>
    <s v="PTC Duties"/>
    <n v="2026"/>
    <n v="5"/>
    <s v="USD"/>
    <n v="-1810.6510424159994"/>
    <n v="1"/>
    <n v="-1810.6510424159994"/>
    <x v="5"/>
    <n v="1"/>
    <m/>
    <m/>
    <m/>
    <m/>
    <m/>
    <m/>
    <m/>
    <m/>
    <m/>
  </r>
  <r>
    <s v="ASTRAZENECA"/>
    <s v="D6402C00012"/>
    <s v="Astra Zeneca"/>
    <s v="Argentina"/>
    <x v="7"/>
    <n v="40700"/>
    <s v="Revenues - Third Parties"/>
    <m/>
    <s v="PTC Duties"/>
    <n v="2026"/>
    <n v="5"/>
    <s v="USD"/>
    <n v="-7147.1531908440002"/>
    <n v="1"/>
    <n v="-7147.1531908440002"/>
    <x v="5"/>
    <n v="1"/>
    <m/>
    <m/>
    <m/>
    <m/>
    <m/>
    <m/>
    <m/>
    <m/>
    <m/>
  </r>
  <r>
    <s v="ASTRAZENECA"/>
    <s v="D702BC00001"/>
    <s v="Astra Zeneca"/>
    <s v="Argentina"/>
    <x v="7"/>
    <n v="40700"/>
    <s v="Revenues - Third Parties"/>
    <m/>
    <s v="PTC Duties"/>
    <n v="2026"/>
    <n v="5"/>
    <s v="USD"/>
    <n v="-4896.7623806399997"/>
    <n v="1"/>
    <n v="-4896.7623806399997"/>
    <x v="5"/>
    <n v="1"/>
    <m/>
    <m/>
    <m/>
    <m/>
    <m/>
    <m/>
    <m/>
    <m/>
    <m/>
  </r>
  <r>
    <s v="ASTRAZENECA"/>
    <s v="D702FC00001"/>
    <s v="Astra Zeneca"/>
    <s v="Argentina"/>
    <x v="7"/>
    <n v="40700"/>
    <s v="Revenues - Third Parties"/>
    <m/>
    <s v="PTC Duties"/>
    <n v="2026"/>
    <n v="5"/>
    <s v="USD"/>
    <n v="-10988.540074794"/>
    <n v="1"/>
    <n v="-10988.540074794"/>
    <x v="5"/>
    <n v="1"/>
    <m/>
    <m/>
    <m/>
    <m/>
    <m/>
    <m/>
    <m/>
    <m/>
    <m/>
  </r>
  <r>
    <s v="AMGEN"/>
    <n v="20190341"/>
    <s v="Amgen, Inc."/>
    <s v="Argentina"/>
    <x v="7"/>
    <n v="40700"/>
    <s v="Revenues - Third Parties"/>
    <m/>
    <s v="PTC Duties"/>
    <n v="2026"/>
    <n v="5"/>
    <s v="USD"/>
    <n v="-1355.454658116"/>
    <n v="1"/>
    <n v="-1355.454658116"/>
    <x v="5"/>
    <n v="1"/>
    <m/>
    <m/>
    <m/>
    <m/>
    <m/>
    <m/>
    <m/>
    <m/>
    <m/>
  </r>
  <r>
    <s v="AMGEN"/>
    <n v="20230016"/>
    <s v="Amgen, Inc."/>
    <s v="Argentina"/>
    <x v="7"/>
    <n v="40700"/>
    <s v="Revenues - Third Parties"/>
    <m/>
    <s v="PTC Duties"/>
    <n v="2026"/>
    <n v="5"/>
    <s v="USD"/>
    <n v="-14053.609999999999"/>
    <n v="1"/>
    <n v="-14053.609999999999"/>
    <x v="5"/>
    <n v="1"/>
    <m/>
    <m/>
    <m/>
    <m/>
    <m/>
    <m/>
    <m/>
    <m/>
    <m/>
  </r>
  <r>
    <s v="AMGEN"/>
    <n v="20200041"/>
    <s v="Amgen, Inc."/>
    <s v="Argentina"/>
    <x v="7"/>
    <n v="40700"/>
    <s v="Revenues - Third Parties"/>
    <m/>
    <s v="PTC Duties"/>
    <n v="2026"/>
    <n v="5"/>
    <s v="USD"/>
    <n v="-9383.4788999999982"/>
    <n v="1"/>
    <n v="-9383.4788999999982"/>
    <x v="5"/>
    <n v="1"/>
    <m/>
    <m/>
    <m/>
    <m/>
    <m/>
    <m/>
    <m/>
    <m/>
    <m/>
  </r>
  <r>
    <s v="AMGEN"/>
    <n v="20210081"/>
    <s v="Amgen, Inc."/>
    <s v="Argentina"/>
    <x v="7"/>
    <n v="40700"/>
    <s v="Revenues - Third Parties"/>
    <m/>
    <s v="PTC Duties"/>
    <n v="2026"/>
    <n v="5"/>
    <s v="USD"/>
    <n v="-1174.3523"/>
    <n v="1"/>
    <n v="-1174.3523"/>
    <x v="5"/>
    <n v="1"/>
    <m/>
    <m/>
    <m/>
    <m/>
    <m/>
    <m/>
    <m/>
    <m/>
    <m/>
  </r>
  <r>
    <s v="AMGEN"/>
    <n v="20210181"/>
    <s v="Amgen, Inc."/>
    <s v="Argentina"/>
    <x v="7"/>
    <n v="40700"/>
    <s v="Revenues - Third Parties"/>
    <m/>
    <s v="PTC Duties"/>
    <n v="2026"/>
    <n v="5"/>
    <s v="USD"/>
    <n v="-256619.42389999999"/>
    <n v="1"/>
    <n v="-256619.42389999999"/>
    <x v="5"/>
    <n v="1"/>
    <m/>
    <m/>
    <m/>
    <m/>
    <m/>
    <m/>
    <m/>
    <m/>
    <m/>
  </r>
  <r>
    <s v="AMGEN"/>
    <n v="20220196"/>
    <s v="Amgen, Inc."/>
    <s v="Argentina"/>
    <x v="7"/>
    <n v="40700"/>
    <s v="Revenues - Third Parties"/>
    <m/>
    <s v="PTC Duties"/>
    <n v="2026"/>
    <n v="5"/>
    <s v="USD"/>
    <n v="-12851.8573"/>
    <n v="1"/>
    <n v="-12851.8573"/>
    <x v="5"/>
    <n v="1"/>
    <m/>
    <m/>
    <m/>
    <m/>
    <m/>
    <m/>
    <m/>
    <m/>
    <m/>
  </r>
  <r>
    <s v="AMGEN"/>
    <n v="20210184"/>
    <s v="Amgen, Inc."/>
    <s v="Argentina"/>
    <x v="7"/>
    <n v="40700"/>
    <s v="Revenues - Third Parties"/>
    <m/>
    <s v="PTC Duties"/>
    <n v="2026"/>
    <n v="5"/>
    <s v="USD"/>
    <n v="-103865.6851"/>
    <n v="1"/>
    <n v="-103865.6851"/>
    <x v="5"/>
    <n v="1"/>
    <m/>
    <m/>
    <m/>
    <m/>
    <m/>
    <m/>
    <m/>
    <m/>
    <m/>
  </r>
  <r>
    <s v="AMGEN"/>
    <n v="20240236"/>
    <s v="Amgen, Inc."/>
    <s v="Argentina"/>
    <x v="7"/>
    <n v="40700"/>
    <s v="Revenues - Third Parties"/>
    <m/>
    <s v="PTC Duties"/>
    <n v="2026"/>
    <n v="5"/>
    <s v="USD"/>
    <n v="-33796.129600000007"/>
    <n v="1"/>
    <n v="-33796.129600000007"/>
    <x v="5"/>
    <n v="1"/>
    <m/>
    <m/>
    <m/>
    <m/>
    <m/>
    <m/>
    <m/>
    <m/>
    <m/>
  </r>
  <r>
    <s v="DEFERRED"/>
    <s v="Others"/>
    <s v="Deferred Revenue"/>
    <s v="Argentina"/>
    <x v="7"/>
    <n v="40700"/>
    <s v="Revenues - Third Parties"/>
    <m/>
    <s v="PTC Duties"/>
    <n v="2026"/>
    <n v="5"/>
    <s v="USD"/>
    <n v="-2464.5221999999999"/>
    <n v="1"/>
    <n v="-2464.5221999999999"/>
    <x v="5"/>
    <n v="1"/>
    <m/>
    <m/>
    <m/>
    <m/>
    <m/>
    <m/>
    <m/>
    <m/>
    <m/>
  </r>
  <r>
    <s v="DEFERRED"/>
    <s v="Others"/>
    <s v="Deferred Revenue"/>
    <s v="Argentina"/>
    <x v="7"/>
    <n v="40700"/>
    <s v="Revenues - Third Parties"/>
    <m/>
    <s v="PTC Duties - Reverse"/>
    <n v="2026"/>
    <n v="5"/>
    <s v="USD"/>
    <n v="-665000"/>
    <n v="1"/>
    <n v="-665000"/>
    <x v="5"/>
    <m/>
    <m/>
    <m/>
    <m/>
    <m/>
    <m/>
    <m/>
    <m/>
    <m/>
    <m/>
  </r>
  <r>
    <s v="DEFERRED"/>
    <s v="Others"/>
    <s v="Deferred Revenue"/>
    <s v="Argentina"/>
    <x v="2"/>
    <n v="40700"/>
    <s v="Revenues - Third Parties"/>
    <m/>
    <s v="Adjustment due to services rendered between 16/03 - 31/03"/>
    <n v="2026"/>
    <n v="5"/>
    <s v="USD"/>
    <n v="-388113.46476378402"/>
    <n v="1"/>
    <n v="-388113.46476378402"/>
    <x v="5"/>
    <s v="Not Applicable"/>
    <m/>
    <m/>
    <m/>
    <m/>
    <m/>
    <m/>
    <m/>
    <m/>
    <m/>
  </r>
  <r>
    <s v="DEFERRED"/>
    <s v="Others"/>
    <s v="Deferred Revenue"/>
    <s v="Argentina"/>
    <x v="0"/>
    <n v="40700"/>
    <s v="Revenues - Third Parties"/>
    <m/>
    <s v="Adjustment due to services rendered between 16/03 - 31/03"/>
    <n v="2026"/>
    <n v="5"/>
    <s v="USD"/>
    <n v="-147607.56233467901"/>
    <n v="1"/>
    <n v="-147607.56233467901"/>
    <x v="5"/>
    <s v="Not Applicable"/>
    <m/>
    <m/>
    <m/>
    <m/>
    <m/>
    <m/>
    <m/>
    <m/>
    <m/>
  </r>
  <r>
    <s v="DEFERRED"/>
    <s v="Others"/>
    <s v="Deferred Revenue"/>
    <s v="Argentina"/>
    <x v="2"/>
    <n v="40700"/>
    <s v="Revenues - Third Parties"/>
    <m/>
    <s v="Adjustment Estimated Revenue of the month 16/03 - 15/04"/>
    <n v="2026"/>
    <n v="5"/>
    <s v="USD"/>
    <n v="-1400513.0194556599"/>
    <n v="1"/>
    <n v="-1400513.0194556599"/>
    <x v="5"/>
    <s v="Not Applicable"/>
    <m/>
    <m/>
    <m/>
    <m/>
    <m/>
    <m/>
    <m/>
    <m/>
    <m/>
  </r>
  <r>
    <s v="DEFERRED"/>
    <s v="Others"/>
    <s v="Deferred Revenue"/>
    <s v="Argentina"/>
    <x v="7"/>
    <n v="40700"/>
    <s v="Revenues - Third Parties"/>
    <m/>
    <s v="PTC Duties (AMGEN)"/>
    <n v="2026"/>
    <n v="5"/>
    <s v="USD"/>
    <n v="0"/>
    <n v="1"/>
    <n v="0"/>
    <x v="5"/>
    <s v="Not Applicable"/>
    <m/>
    <m/>
    <m/>
    <m/>
    <m/>
    <m/>
    <m/>
    <m/>
    <m/>
  </r>
  <r>
    <s v="DEFERRED"/>
    <s v="Others"/>
    <s v="Deferred Revenue"/>
    <s v="Argentina"/>
    <x v="2"/>
    <n v="40700"/>
    <s v="Revenues - Third Parties"/>
    <m/>
    <s v="Estimated Revenue from 16/04 - 30/04"/>
    <n v="2026"/>
    <n v="5"/>
    <s v="USD"/>
    <n v="333351.19758003682"/>
    <n v="1"/>
    <n v="333351.19758003682"/>
    <x v="5"/>
    <s v="Not Applicable"/>
    <m/>
    <m/>
    <m/>
    <m/>
    <m/>
    <m/>
    <m/>
    <m/>
    <m/>
  </r>
  <r>
    <s v="DEFERRED"/>
    <s v="Others"/>
    <s v="Deferred Revenue"/>
    <s v="Argentina"/>
    <x v="0"/>
    <n v="40700"/>
    <s v="Revenues - Third Parties"/>
    <m/>
    <s v="Estimated Revenue from 16/04 - 30/04"/>
    <n v="2026"/>
    <n v="5"/>
    <s v="USD"/>
    <n v="150775.71961162661"/>
    <n v="1"/>
    <n v="150775.71961162661"/>
    <x v="5"/>
    <s v="Not Applicable"/>
    <m/>
    <m/>
    <m/>
    <m/>
    <m/>
    <m/>
    <m/>
    <m/>
    <m/>
  </r>
  <r>
    <s v="DEFERRED"/>
    <s v="Others"/>
    <s v="Deferred Revenue"/>
    <s v="Argentina"/>
    <x v="2"/>
    <n v="40700"/>
    <s v="Revenues - Third Parties"/>
    <m/>
    <s v="Estimated Revenue of the month from 16/04 - 15/05"/>
    <n v="2026"/>
    <n v="5"/>
    <s v="USD"/>
    <n v="1379027.7183508959"/>
    <n v="1"/>
    <n v="1379027.7183508959"/>
    <x v="5"/>
    <s v="Not Applicable"/>
    <m/>
    <m/>
    <m/>
    <m/>
    <m/>
    <m/>
    <m/>
    <m/>
    <m/>
  </r>
  <r>
    <s v="DEFERRED"/>
    <s v="Others"/>
    <s v="Deferred Revenue"/>
    <s v="Argentina"/>
    <x v="1"/>
    <n v="40700"/>
    <s v="Revenues - Third Parties"/>
    <m/>
    <s v="Provision NC Pfizer Storage"/>
    <n v="2026"/>
    <n v="5"/>
    <s v="USD"/>
    <n v="0"/>
    <n v="1"/>
    <n v="0"/>
    <x v="5"/>
    <s v="Not Applicable"/>
    <m/>
    <m/>
    <m/>
    <m/>
    <m/>
    <m/>
    <m/>
    <m/>
    <m/>
  </r>
  <r>
    <s v="OTH CUST"/>
    <s v="Others"/>
    <s v="Others"/>
    <s v="Argentina"/>
    <x v="1"/>
    <n v="40700"/>
    <s v="Revenues - Third Parties"/>
    <m/>
    <s v="Storage"/>
    <n v="2026"/>
    <n v="5"/>
    <s v="USD"/>
    <n v="0"/>
    <n v="1"/>
    <n v="0"/>
    <x v="5"/>
    <m/>
    <m/>
    <m/>
    <m/>
    <m/>
    <m/>
    <m/>
    <m/>
    <m/>
    <m/>
  </r>
  <r>
    <s v="OTH CUST"/>
    <s v="Others"/>
    <s v="Others"/>
    <s v="Argentina"/>
    <x v="0"/>
    <n v="40700"/>
    <s v="Revenues - Third Parties"/>
    <m/>
    <s v="Distribution"/>
    <n v="2026"/>
    <n v="5"/>
    <s v="USD"/>
    <n v="0"/>
    <n v="1"/>
    <n v="0"/>
    <x v="5"/>
    <m/>
    <m/>
    <m/>
    <m/>
    <m/>
    <m/>
    <m/>
    <m/>
    <m/>
    <m/>
  </r>
  <r>
    <s v="OTH CUST"/>
    <s v="Others"/>
    <s v="Others"/>
    <s v="Argentina"/>
    <x v="2"/>
    <n v="40700"/>
    <s v="Revenues - Third Parties"/>
    <m/>
    <s v="Freight"/>
    <n v="2026"/>
    <n v="5"/>
    <s v="USD"/>
    <n v="0"/>
    <n v="1"/>
    <n v="0"/>
    <x v="5"/>
    <n v="1"/>
    <m/>
    <m/>
    <m/>
    <m/>
    <m/>
    <m/>
    <m/>
    <m/>
    <m/>
  </r>
  <r>
    <s v="OTH CUST"/>
    <s v="Others"/>
    <s v="Others"/>
    <s v="Argentina"/>
    <x v="1"/>
    <n v="40700"/>
    <s v="Revenues - Third Parties"/>
    <m/>
    <s v="Storage"/>
    <n v="2026"/>
    <n v="5"/>
    <s v="USD"/>
    <n v="0"/>
    <n v="1"/>
    <n v="0"/>
    <x v="5"/>
    <m/>
    <m/>
    <m/>
    <m/>
    <m/>
    <m/>
    <m/>
    <m/>
    <m/>
    <m/>
  </r>
  <r>
    <s v="OTH CUST"/>
    <s v="Others"/>
    <s v="Others"/>
    <s v="Argentina"/>
    <x v="0"/>
    <n v="40700"/>
    <s v="Revenues - Third Parties"/>
    <m/>
    <s v="Distribution"/>
    <n v="2026"/>
    <n v="5"/>
    <s v="USD"/>
    <n v="0"/>
    <n v="1"/>
    <n v="0"/>
    <x v="5"/>
    <m/>
    <m/>
    <m/>
    <m/>
    <m/>
    <m/>
    <m/>
    <m/>
    <m/>
    <m/>
  </r>
  <r>
    <s v="OTH CUST"/>
    <s v="Others"/>
    <s v="Others"/>
    <s v="Argentina"/>
    <x v="2"/>
    <n v="40700"/>
    <s v="Revenues - Third Parties"/>
    <m/>
    <s v="Freight"/>
    <n v="2026"/>
    <n v="5"/>
    <s v="USD"/>
    <n v="0"/>
    <n v="1"/>
    <n v="0"/>
    <x v="5"/>
    <n v="1"/>
    <m/>
    <m/>
    <m/>
    <m/>
    <m/>
    <m/>
    <m/>
    <m/>
    <m/>
  </r>
  <r>
    <s v="OTH CUST"/>
    <s v="Others"/>
    <s v="Others"/>
    <s v="Argentina"/>
    <x v="0"/>
    <n v="40700"/>
    <s v="Revenues - Third Parties"/>
    <m/>
    <s v="Distribution"/>
    <n v="2026"/>
    <n v="5"/>
    <s v="USD"/>
    <n v="0"/>
    <n v="1"/>
    <n v="0"/>
    <x v="5"/>
    <m/>
    <m/>
    <m/>
    <m/>
    <m/>
    <m/>
    <m/>
    <m/>
    <m/>
    <m/>
  </r>
  <r>
    <s v="OTH CUST"/>
    <s v="Others"/>
    <s v="Others"/>
    <s v="Argentina"/>
    <x v="6"/>
    <n v="40700"/>
    <s v="Revenues - Third Parties"/>
    <m/>
    <s v="FX Translation"/>
    <n v="2026"/>
    <n v="5"/>
    <s v="USD"/>
    <n v="338.53303440001037"/>
    <n v="1"/>
    <n v="338.53303440001037"/>
    <x v="5"/>
    <s v="Not Applicable"/>
    <m/>
    <m/>
    <m/>
    <m/>
    <m/>
    <m/>
    <m/>
    <m/>
    <m/>
  </r>
  <r>
    <s v="OTH CUST"/>
    <s v="Others"/>
    <s v="Others"/>
    <s v="Argentina"/>
    <x v="1"/>
    <n v="40700"/>
    <s v="Revenues - Third Parties"/>
    <m/>
    <s v="FX Translation"/>
    <n v="2026"/>
    <n v="5"/>
    <s v="USD"/>
    <n v="24826.979455243796"/>
    <n v="1"/>
    <n v="24826.979455243796"/>
    <x v="5"/>
    <s v="Not Applicable"/>
    <m/>
    <m/>
    <m/>
    <m/>
    <m/>
    <m/>
    <m/>
    <m/>
    <m/>
  </r>
  <r>
    <s v="OTH CUST"/>
    <s v="Others"/>
    <s v="Others"/>
    <s v="Argentina"/>
    <x v="0"/>
    <n v="40700"/>
    <s v="Revenues - Third Parties"/>
    <m/>
    <s v="FX Translation"/>
    <n v="2026"/>
    <n v="5"/>
    <s v="USD"/>
    <n v="35073.88169687544"/>
    <n v="1"/>
    <n v="35073.88169687544"/>
    <x v="5"/>
    <s v="Not Applicable"/>
    <m/>
    <m/>
    <m/>
    <m/>
    <m/>
    <m/>
    <m/>
    <m/>
    <m/>
  </r>
  <r>
    <s v="OTH CUST"/>
    <s v="Others"/>
    <s v="Others"/>
    <s v="Argentina"/>
    <x v="7"/>
    <n v="40700"/>
    <s v="Revenues - Third Parties"/>
    <m/>
    <s v="FX Translation"/>
    <n v="2026"/>
    <n v="5"/>
    <s v="USD"/>
    <n v="-31448.280645189574"/>
    <n v="1"/>
    <n v="-31448.280645189574"/>
    <x v="5"/>
    <s v="Not Applicable"/>
    <m/>
    <m/>
    <m/>
    <m/>
    <m/>
    <m/>
    <m/>
    <m/>
    <m/>
  </r>
  <r>
    <s v="OTH CUST"/>
    <s v="Others"/>
    <s v="Others"/>
    <s v="Argentina"/>
    <x v="2"/>
    <n v="40700"/>
    <s v="Revenues - Third Parties"/>
    <m/>
    <s v="FX Translation"/>
    <n v="2026"/>
    <n v="5"/>
    <s v="USD"/>
    <n v="35895.805229500169"/>
    <n v="1"/>
    <n v="35895.805229500169"/>
    <x v="5"/>
    <s v="Not Applicable"/>
    <m/>
    <m/>
    <m/>
    <m/>
    <m/>
    <m/>
    <m/>
    <m/>
    <m/>
  </r>
  <r>
    <s v="OTH CUST"/>
    <s v="Others"/>
    <s v="Others"/>
    <s v="Argentina"/>
    <x v="3"/>
    <n v="40700"/>
    <s v="Revenues - Third Parties"/>
    <m/>
    <s v="FX Translation"/>
    <n v="2026"/>
    <n v="5"/>
    <s v="USD"/>
    <n v="2447.4262324700831"/>
    <n v="1"/>
    <n v="2447.4262324700831"/>
    <x v="5"/>
    <s v="Not Applicable"/>
    <m/>
    <m/>
    <m/>
    <m/>
    <m/>
    <m/>
    <m/>
    <m/>
    <m/>
  </r>
  <r>
    <s v="OTH CUST"/>
    <s v="Others"/>
    <s v="Others"/>
    <s v="Argentina"/>
    <x v="0"/>
    <n v="40700"/>
    <s v="Revenues - Third Parties"/>
    <m/>
    <s v="FX Translation"/>
    <n v="2026"/>
    <n v="5"/>
    <s v="USD"/>
    <n v="471.3970261765644"/>
    <n v="1"/>
    <n v="471.3970261765644"/>
    <x v="5"/>
    <s v="Not Applicable"/>
    <m/>
    <m/>
    <m/>
    <m/>
    <m/>
    <m/>
    <m/>
    <m/>
    <m/>
  </r>
  <r>
    <s v="OTH CUST"/>
    <s v="Others"/>
    <s v="Others"/>
    <s v="Argentina"/>
    <x v="7"/>
    <n v="40700"/>
    <s v="Revenues - Third Parties"/>
    <m/>
    <s v="FX Translation"/>
    <n v="2026"/>
    <n v="5"/>
    <s v="USD"/>
    <n v="-57.91411560040433"/>
    <n v="1"/>
    <n v="-57.91411560040433"/>
    <x v="5"/>
    <s v="Not Applicable"/>
    <m/>
    <m/>
    <m/>
    <m/>
    <m/>
    <m/>
    <m/>
    <m/>
    <m/>
  </r>
  <r>
    <s v="OTH CUST"/>
    <s v="Others"/>
    <s v="Others"/>
    <s v="Argentina"/>
    <x v="2"/>
    <n v="40700"/>
    <s v="Revenues - Third Parties"/>
    <m/>
    <s v="FX Translation"/>
    <n v="2026"/>
    <n v="5"/>
    <s v="USD"/>
    <n v="1647.487059010542"/>
    <n v="1"/>
    <n v="1647.487059010542"/>
    <x v="5"/>
    <s v="Not Applicable"/>
    <m/>
    <m/>
    <m/>
    <m/>
    <m/>
    <m/>
    <m/>
    <m/>
    <m/>
  </r>
  <r>
    <s v="OTH CUST"/>
    <s v="Others"/>
    <s v="Others"/>
    <s v="Argentina"/>
    <x v="6"/>
    <n v="40700"/>
    <s v="Revenues - Third Parties"/>
    <m/>
    <s v="FX Translation"/>
    <n v="2026"/>
    <n v="5"/>
    <s v="USD"/>
    <n v="0.74496559999533929"/>
    <n v="1"/>
    <n v="0.74496559999533929"/>
    <x v="5"/>
    <s v="Not Applicable"/>
    <m/>
    <m/>
    <m/>
    <m/>
    <m/>
    <m/>
    <m/>
    <m/>
    <m/>
  </r>
  <r>
    <s v="OTH CUST"/>
    <s v="Others"/>
    <s v="Others"/>
    <s v="Argentina"/>
    <x v="3"/>
    <n v="40700"/>
    <s v="Revenues - Third Parties"/>
    <m/>
    <s v="FX Translation"/>
    <n v="2026"/>
    <n v="5"/>
    <s v="USD"/>
    <n v="-1340.931832470058"/>
    <n v="1"/>
    <n v="-1340.931832470058"/>
    <x v="5"/>
    <s v="Not Applicable"/>
    <m/>
    <m/>
    <m/>
    <m/>
    <m/>
    <m/>
    <m/>
    <m/>
    <m/>
  </r>
  <r>
    <s v="OTH CUST"/>
    <s v="Others"/>
    <s v="Others"/>
    <s v="Argentina"/>
    <x v="1"/>
    <n v="40700"/>
    <s v="Revenues - Third Parties"/>
    <m/>
    <s v="FX Translation"/>
    <n v="2026"/>
    <n v="5"/>
    <s v="USD"/>
    <n v="448.40059475495946"/>
    <n v="1"/>
    <n v="448.40059475495946"/>
    <x v="5"/>
    <s v="Not Applicable"/>
    <m/>
    <m/>
    <m/>
    <m/>
    <m/>
    <m/>
    <m/>
    <m/>
    <m/>
  </r>
  <r>
    <s v="OTH CUST"/>
    <s v="EMN30-64007957MMY3003 - Azidus"/>
    <s v="Azidus Brasil Pesquisa Científica"/>
    <s v="Brazil"/>
    <x v="7"/>
    <n v="40700"/>
    <s v="Revenues - Third Parties"/>
    <m/>
    <s v="PTC Duties"/>
    <n v="2026"/>
    <n v="5"/>
    <s v="USD"/>
    <n v="-11829.374750880002"/>
    <n v="1"/>
    <n v="-11829.374750880002"/>
    <x v="6"/>
    <s v="Not Applicable"/>
    <m/>
    <m/>
    <m/>
    <m/>
    <m/>
    <m/>
    <m/>
    <m/>
    <m/>
  </r>
  <r>
    <s v="BAYER"/>
    <s v="Bayer - Importer of Record Services"/>
    <s v="Bayer AG (No consolidate)"/>
    <s v="Brazil"/>
    <x v="7"/>
    <n v="40700"/>
    <s v="Revenues - Third Parties"/>
    <m/>
    <s v="PTC Duties"/>
    <n v="2026"/>
    <n v="5"/>
    <s v="USD"/>
    <n v="-51624.854833680001"/>
    <n v="1"/>
    <n v="-51624.854833680001"/>
    <x v="6"/>
    <s v="Not Applicable"/>
    <m/>
    <m/>
    <m/>
    <m/>
    <m/>
    <m/>
    <m/>
    <m/>
    <m/>
  </r>
  <r>
    <s v="ELI LILLY"/>
    <s v="J3R-MC-YDAL (CAM)"/>
    <s v="Eli Lilly &amp; Co."/>
    <s v="Brazil"/>
    <x v="7"/>
    <n v="40700"/>
    <s v="Revenues - Third Parties"/>
    <m/>
    <s v="PTC Duties"/>
    <n v="2026"/>
    <n v="5"/>
    <s v="USD"/>
    <n v="-3111.4067169600003"/>
    <n v="1"/>
    <n v="-3111.4067169600003"/>
    <x v="6"/>
    <s v="Not Applicable"/>
    <m/>
    <m/>
    <m/>
    <m/>
    <m/>
    <m/>
    <m/>
    <m/>
    <m/>
  </r>
  <r>
    <s v="ELI LILLY"/>
    <s v="J3R-MC-YDAO (CAM)"/>
    <s v="Eli Lilly &amp; Co."/>
    <s v="Brazil"/>
    <x v="7"/>
    <n v="40700"/>
    <s v="Revenues - Third Parties"/>
    <m/>
    <s v="PTC Duties"/>
    <n v="2026"/>
    <n v="5"/>
    <s v="USD"/>
    <n v="-2251.0130716799999"/>
    <n v="1"/>
    <n v="-2251.0130716799999"/>
    <x v="6"/>
    <s v="Not Applicable"/>
    <m/>
    <m/>
    <m/>
    <m/>
    <m/>
    <m/>
    <m/>
    <m/>
    <m/>
  </r>
  <r>
    <s v="ELI LILLY"/>
    <s v="Lilly Admin and one-time costs"/>
    <s v="Eli Lilly &amp; Co."/>
    <s v="Brazil"/>
    <x v="7"/>
    <n v="40700"/>
    <s v="Revenues - Third Parties"/>
    <m/>
    <s v="PTC Duties"/>
    <n v="2026"/>
    <n v="5"/>
    <s v="USD"/>
    <n v="-411.37841087999999"/>
    <n v="1"/>
    <n v="-411.37841087999999"/>
    <x v="6"/>
    <s v="Not Applicable"/>
    <m/>
    <m/>
    <m/>
    <m/>
    <m/>
    <m/>
    <m/>
    <m/>
    <m/>
  </r>
  <r>
    <s v="J &amp; J"/>
    <s v="42756493BLC3001"/>
    <s v="Janssen"/>
    <s v="Brazil"/>
    <x v="7"/>
    <n v="40700"/>
    <s v="Revenues - Third Parties"/>
    <m/>
    <s v="PTC Duties"/>
    <n v="2026"/>
    <n v="5"/>
    <s v="USD"/>
    <n v="-4020.2542137600003"/>
    <n v="1"/>
    <n v="-4020.2542137600003"/>
    <x v="6"/>
    <s v="Not Applicable"/>
    <m/>
    <m/>
    <m/>
    <m/>
    <m/>
    <m/>
    <m/>
    <m/>
    <m/>
  </r>
  <r>
    <s v="J &amp; J"/>
    <s v="39039039THR3001"/>
    <s v="Janssen"/>
    <s v="Brazil"/>
    <x v="7"/>
    <n v="40700"/>
    <s v="Revenues - Third Parties"/>
    <m/>
    <s v="PTC Duties"/>
    <n v="2026"/>
    <n v="5"/>
    <s v="USD"/>
    <n v="-167.03421408000003"/>
    <n v="1"/>
    <n v="-167.03421408000003"/>
    <x v="6"/>
    <s v="Not Applicable"/>
    <m/>
    <m/>
    <m/>
    <m/>
    <m/>
    <m/>
    <m/>
    <m/>
    <m/>
  </r>
  <r>
    <s v="ELI LILLY"/>
    <s v="J2G-MC-JZJB"/>
    <s v="Eli Lilly &amp; Co."/>
    <s v="Brazil"/>
    <x v="7"/>
    <n v="40700"/>
    <s v="Revenues - Third Parties"/>
    <m/>
    <s v="PTC Duties"/>
    <n v="2026"/>
    <n v="5"/>
    <s v="USD"/>
    <n v="-71332.259817600003"/>
    <n v="1"/>
    <n v="-71332.259817600003"/>
    <x v="6"/>
    <s v="Not Applicable"/>
    <m/>
    <m/>
    <m/>
    <m/>
    <m/>
    <m/>
    <m/>
    <m/>
    <m/>
  </r>
  <r>
    <s v="ELI LILLY"/>
    <s v="I8F-MC-GPGN"/>
    <s v="Eli Lilly &amp; Co."/>
    <s v="Brazil"/>
    <x v="7"/>
    <n v="40700"/>
    <s v="Revenues - Third Parties"/>
    <m/>
    <s v="PTC Duties"/>
    <n v="2026"/>
    <n v="5"/>
    <s v="USD"/>
    <n v="-4990.8416068799997"/>
    <n v="1"/>
    <n v="-4990.8416068799997"/>
    <x v="6"/>
    <s v="Not Applicable"/>
    <m/>
    <m/>
    <m/>
    <m/>
    <m/>
    <m/>
    <m/>
    <m/>
    <m/>
  </r>
  <r>
    <s v="J &amp; J"/>
    <s v="67652000PCR3002"/>
    <s v="Janssen"/>
    <s v="Brazil"/>
    <x v="7"/>
    <n v="40700"/>
    <s v="Revenues - Third Parties"/>
    <m/>
    <s v="PTC Duties"/>
    <n v="2026"/>
    <n v="5"/>
    <s v="USD"/>
    <n v="-978.88071600000012"/>
    <n v="1"/>
    <n v="-978.88071600000012"/>
    <x v="6"/>
    <s v="Not Applicable"/>
    <m/>
    <m/>
    <m/>
    <m/>
    <m/>
    <m/>
    <m/>
    <m/>
    <m/>
  </r>
  <r>
    <s v="ELI LILLY"/>
    <s v="J2G-MC-JZJX"/>
    <s v="Eli Lilly &amp; Co."/>
    <s v="Brazil"/>
    <x v="7"/>
    <n v="40700"/>
    <s v="Revenues - Third Parties"/>
    <m/>
    <s v="PTC Duties"/>
    <n v="2026"/>
    <n v="5"/>
    <s v="USD"/>
    <n v="-20455.044181200003"/>
    <n v="1"/>
    <n v="-20455.044181200003"/>
    <x v="6"/>
    <s v="Not Applicable"/>
    <m/>
    <m/>
    <m/>
    <m/>
    <m/>
    <m/>
    <m/>
    <m/>
    <m/>
  </r>
  <r>
    <s v="ELI LILLY"/>
    <s v="I8F-MC-GPI1"/>
    <s v="Eli Lilly &amp; Co."/>
    <s v="Brazil"/>
    <x v="7"/>
    <n v="40700"/>
    <s v="Revenues - Third Parties"/>
    <m/>
    <s v="PTC Duties"/>
    <n v="2026"/>
    <n v="5"/>
    <s v="USD"/>
    <n v="-1941.8632156799999"/>
    <n v="1"/>
    <n v="-1941.8632156799999"/>
    <x v="6"/>
    <s v="Not Applicable"/>
    <m/>
    <m/>
    <m/>
    <m/>
    <m/>
    <m/>
    <m/>
    <m/>
    <m/>
  </r>
  <r>
    <s v="ELI LILLY"/>
    <s v="I8F-MC-GPIJ"/>
    <s v="Eli Lilly &amp; Co."/>
    <s v="Brazil"/>
    <x v="7"/>
    <n v="40700"/>
    <s v="Revenues - Third Parties"/>
    <m/>
    <s v="PTC Duties"/>
    <n v="2026"/>
    <n v="5"/>
    <s v="USD"/>
    <n v="-10129.871671920002"/>
    <n v="1"/>
    <n v="-10129.871671920002"/>
    <x v="6"/>
    <s v="Not Applicable"/>
    <m/>
    <m/>
    <m/>
    <m/>
    <m/>
    <m/>
    <m/>
    <m/>
    <m/>
  </r>
  <r>
    <s v="J &amp; J"/>
    <s v="64407564MMY3002"/>
    <s v="Janssen"/>
    <s v="Brazil"/>
    <x v="7"/>
    <n v="40700"/>
    <s v="Revenues - Third Parties"/>
    <m/>
    <s v="PTC Duties"/>
    <n v="2026"/>
    <n v="5"/>
    <s v="USD"/>
    <n v="-12754.122876720001"/>
    <n v="1"/>
    <n v="-12754.122876720001"/>
    <x v="6"/>
    <s v="Not Applicable"/>
    <m/>
    <m/>
    <m/>
    <m/>
    <m/>
    <m/>
    <m/>
    <m/>
    <m/>
  </r>
  <r>
    <s v="J &amp; J"/>
    <s v="64007957MMY3006"/>
    <s v="Janssen"/>
    <s v="Brazil"/>
    <x v="7"/>
    <n v="40700"/>
    <s v="Revenues - Third Parties"/>
    <m/>
    <s v="PTC Duties"/>
    <n v="2026"/>
    <n v="5"/>
    <s v="USD"/>
    <n v="-4343.5160690400007"/>
    <n v="1"/>
    <n v="-4343.5160690400007"/>
    <x v="6"/>
    <s v="Not Applicable"/>
    <m/>
    <m/>
    <m/>
    <m/>
    <m/>
    <m/>
    <m/>
    <m/>
    <m/>
  </r>
  <r>
    <s v="ELI LILLY"/>
    <s v="J2T-MC-KGBJ"/>
    <s v="Eli Lilly &amp; Co."/>
    <s v="Brazil"/>
    <x v="7"/>
    <n v="40700"/>
    <s v="Revenues - Third Parties"/>
    <m/>
    <s v="PTC Duties"/>
    <n v="2026"/>
    <n v="5"/>
    <s v="USD"/>
    <n v="-3845.3199501600002"/>
    <n v="1"/>
    <n v="-3845.3199501600002"/>
    <x v="6"/>
    <s v="Not Applicable"/>
    <m/>
    <m/>
    <m/>
    <m/>
    <m/>
    <m/>
    <m/>
    <m/>
    <m/>
  </r>
  <r>
    <s v="J &amp; J"/>
    <s v="64407564MMY3009"/>
    <s v="Janssen"/>
    <s v="Brazil"/>
    <x v="7"/>
    <n v="40700"/>
    <s v="Revenues - Third Parties"/>
    <m/>
    <s v="PTC Duties"/>
    <n v="2026"/>
    <n v="5"/>
    <s v="USD"/>
    <n v="-500.46648840000012"/>
    <n v="1"/>
    <n v="-500.46648840000012"/>
    <x v="6"/>
    <s v="Not Applicable"/>
    <m/>
    <m/>
    <m/>
    <m/>
    <m/>
    <m/>
    <m/>
    <m/>
    <m/>
  </r>
  <r>
    <s v="ELI LILLY"/>
    <s v="J3M-MC-JZQB"/>
    <s v="Eli Lilly &amp; Co."/>
    <s v="Brazil"/>
    <x v="7"/>
    <n v="40700"/>
    <s v="Revenues - Third Parties"/>
    <m/>
    <s v="PTC Duties"/>
    <n v="2026"/>
    <n v="5"/>
    <s v="USD"/>
    <n v="-46501.99803504"/>
    <n v="1"/>
    <n v="-46501.99803504"/>
    <x v="6"/>
    <s v="Not Applicable"/>
    <m/>
    <m/>
    <m/>
    <m/>
    <m/>
    <m/>
    <m/>
    <m/>
    <m/>
  </r>
  <r>
    <s v="ASTRAZENECA"/>
    <s v="D6972C00002"/>
    <s v="Astra Zeneca"/>
    <s v="Brazil"/>
    <x v="7"/>
    <n v="40700"/>
    <s v="Revenues - Third Parties"/>
    <m/>
    <s v="PTC Duties"/>
    <n v="2026"/>
    <n v="5"/>
    <s v="USD"/>
    <n v="-8840.2020588000014"/>
    <n v="1"/>
    <n v="-8840.2020588000014"/>
    <x v="6"/>
    <s v="Not Applicable"/>
    <m/>
    <m/>
    <m/>
    <m/>
    <m/>
    <m/>
    <m/>
    <m/>
    <m/>
  </r>
  <r>
    <s v="J &amp; J"/>
    <s v="42756493BLC3004"/>
    <s v="Janssen"/>
    <s v="Brazil"/>
    <x v="7"/>
    <n v="40700"/>
    <s v="Revenues - Third Parties"/>
    <m/>
    <s v="PTC Duties"/>
    <n v="2026"/>
    <n v="5"/>
    <s v="USD"/>
    <n v="-138.93969816000001"/>
    <n v="1"/>
    <n v="-138.93969816000001"/>
    <x v="6"/>
    <s v="Not Applicable"/>
    <m/>
    <m/>
    <m/>
    <m/>
    <m/>
    <m/>
    <m/>
    <m/>
    <m/>
  </r>
  <r>
    <s v="ELI LILLY"/>
    <s v="J1I-MC-GZBO"/>
    <s v="Eli Lilly &amp; Co."/>
    <s v="Brazil"/>
    <x v="7"/>
    <n v="40700"/>
    <s v="Revenues - Third Parties"/>
    <m/>
    <s v="PTC Duties"/>
    <n v="2026"/>
    <n v="5"/>
    <s v="USD"/>
    <n v="-33066.446627520003"/>
    <n v="1"/>
    <n v="-33066.446627520003"/>
    <x v="6"/>
    <s v="Not Applicable"/>
    <m/>
    <m/>
    <m/>
    <m/>
    <m/>
    <m/>
    <m/>
    <m/>
    <m/>
  </r>
  <r>
    <s v="J &amp; J"/>
    <s v="61186372COR3001"/>
    <s v="Janssen"/>
    <s v="Brazil"/>
    <x v="7"/>
    <n v="40700"/>
    <s v="Revenues - Third Parties"/>
    <m/>
    <s v="PTC Duties"/>
    <n v="2026"/>
    <n v="5"/>
    <s v="USD"/>
    <n v="-2895.60660624"/>
    <n v="1"/>
    <n v="-2895.60660624"/>
    <x v="6"/>
    <s v="Not Applicable"/>
    <m/>
    <m/>
    <m/>
    <m/>
    <m/>
    <m/>
    <m/>
    <m/>
    <m/>
  </r>
  <r>
    <s v="ASTRAZENECA"/>
    <s v="D6973C00001"/>
    <s v="Astra Zeneca"/>
    <s v="Brazil"/>
    <x v="7"/>
    <n v="40700"/>
    <s v="Revenues - Third Parties"/>
    <m/>
    <s v="PTC Duties"/>
    <n v="2026"/>
    <n v="5"/>
    <s v="USD"/>
    <n v="-37256.00462064"/>
    <n v="1"/>
    <n v="-37256.00462064"/>
    <x v="6"/>
    <s v="Not Applicable"/>
    <m/>
    <m/>
    <m/>
    <m/>
    <m/>
    <m/>
    <m/>
    <m/>
    <m/>
  </r>
  <r>
    <s v="J &amp; J"/>
    <s v="Nanoray-312"/>
    <s v="Janssen"/>
    <s v="Brazil"/>
    <x v="7"/>
    <n v="40700"/>
    <s v="Revenues - Third Parties"/>
    <m/>
    <s v="PTC Duties"/>
    <n v="2026"/>
    <n v="5"/>
    <s v="USD"/>
    <n v="-1481.4197308800003"/>
    <n v="1"/>
    <n v="-1481.4197308800003"/>
    <x v="6"/>
    <s v="Not Applicable"/>
    <m/>
    <m/>
    <m/>
    <m/>
    <m/>
    <m/>
    <m/>
    <m/>
    <m/>
  </r>
  <r>
    <s v="ELI LILLY"/>
    <s v="I8F-MC-GPJA"/>
    <s v="Eli Lilly &amp; Co."/>
    <s v="Brazil"/>
    <x v="7"/>
    <n v="40700"/>
    <s v="Revenues - Third Parties"/>
    <m/>
    <s v="PTC Duties"/>
    <n v="2026"/>
    <n v="5"/>
    <s v="USD"/>
    <n v="-22637.40250104"/>
    <n v="1"/>
    <n v="-22637.40250104"/>
    <x v="6"/>
    <s v="Not Applicable"/>
    <m/>
    <m/>
    <m/>
    <m/>
    <m/>
    <m/>
    <m/>
    <m/>
    <m/>
  </r>
  <r>
    <s v="J &amp; J"/>
    <s v="42756493BLC3005"/>
    <s v="Janssen"/>
    <s v="Brazil"/>
    <x v="7"/>
    <n v="40700"/>
    <s v="Revenues - Third Parties"/>
    <m/>
    <s v="PTC Duties"/>
    <n v="2026"/>
    <n v="5"/>
    <s v="USD"/>
    <n v="-246.00414816000008"/>
    <n v="1"/>
    <n v="-246.00414816000008"/>
    <x v="6"/>
    <s v="Not Applicable"/>
    <m/>
    <m/>
    <m/>
    <m/>
    <m/>
    <m/>
    <m/>
    <m/>
    <m/>
  </r>
  <r>
    <s v="ELI LILLY"/>
    <s v="J2S-MC-GZMR"/>
    <s v="Eli Lilly &amp; Co."/>
    <s v="Brazil"/>
    <x v="7"/>
    <n v="40700"/>
    <s v="Revenues - Third Parties"/>
    <m/>
    <s v="PTC Duties"/>
    <n v="2026"/>
    <n v="5"/>
    <s v="USD"/>
    <n v="-2071.83161664"/>
    <n v="1"/>
    <n v="-2071.83161664"/>
    <x v="6"/>
    <s v="Not Applicable"/>
    <m/>
    <m/>
    <m/>
    <m/>
    <m/>
    <m/>
    <m/>
    <m/>
    <m/>
  </r>
  <r>
    <s v="J &amp; J"/>
    <s v="77242113CRD3001"/>
    <s v="Janssen"/>
    <s v="Brazil"/>
    <x v="7"/>
    <n v="40700"/>
    <s v="Revenues - Third Parties"/>
    <m/>
    <s v="PTC Duties"/>
    <n v="2026"/>
    <n v="5"/>
    <s v="USD"/>
    <n v="-48962.167390800001"/>
    <n v="1"/>
    <n v="-48962.167390800001"/>
    <x v="6"/>
    <s v="Not Applicable"/>
    <m/>
    <m/>
    <m/>
    <m/>
    <m/>
    <m/>
    <m/>
    <m/>
    <m/>
  </r>
  <r>
    <s v="ELI LILLY"/>
    <s v="I6T-MC-AMCE"/>
    <s v="Eli Lilly &amp; Co."/>
    <s v="Brazil"/>
    <x v="7"/>
    <n v="40700"/>
    <s v="Revenues - Third Parties"/>
    <m/>
    <s v="PTC Duties"/>
    <n v="2026"/>
    <n v="5"/>
    <s v="USD"/>
    <n v="-2889.5474620800005"/>
    <n v="1"/>
    <n v="-2889.5474620800005"/>
    <x v="6"/>
    <s v="Not Applicable"/>
    <m/>
    <m/>
    <m/>
    <m/>
    <m/>
    <m/>
    <m/>
    <m/>
    <m/>
  </r>
  <r>
    <s v="ELI LILLY"/>
    <s v="J2S-MC-GZMJ"/>
    <s v="Eli Lilly &amp; Co."/>
    <s v="Brazil"/>
    <x v="7"/>
    <n v="40700"/>
    <s v="Revenues - Third Parties"/>
    <m/>
    <s v="PTC Duties"/>
    <n v="2026"/>
    <n v="5"/>
    <s v="USD"/>
    <n v="-9598.812698159998"/>
    <n v="1"/>
    <n v="-9598.812698159998"/>
    <x v="6"/>
    <s v="Not Applicable"/>
    <m/>
    <m/>
    <m/>
    <m/>
    <m/>
    <m/>
    <m/>
    <m/>
    <m/>
  </r>
  <r>
    <s v="ELI LILLY"/>
    <s v="J2S-MC-GZMK"/>
    <s v="Eli Lilly &amp; Co."/>
    <s v="Brazil"/>
    <x v="7"/>
    <n v="40700"/>
    <s v="Revenues - Third Parties"/>
    <m/>
    <s v="PTC Duties"/>
    <n v="2026"/>
    <n v="5"/>
    <s v="USD"/>
    <n v="-2466.5879952"/>
    <n v="1"/>
    <n v="-2466.5879952"/>
    <x v="6"/>
    <s v="Not Applicable"/>
    <m/>
    <m/>
    <m/>
    <m/>
    <m/>
    <m/>
    <m/>
    <m/>
    <m/>
  </r>
  <r>
    <s v="ELI LILLY"/>
    <s v="J2A-MC-GZPW"/>
    <s v="Eli Lilly &amp; Co."/>
    <s v="Brazil"/>
    <x v="7"/>
    <n v="40700"/>
    <s v="Revenues - Third Parties"/>
    <m/>
    <s v="PTC Duties"/>
    <n v="2026"/>
    <n v="5"/>
    <s v="USD"/>
    <n v="-20040.637806719998"/>
    <n v="1"/>
    <n v="-20040.637806719998"/>
    <x v="6"/>
    <s v="Not Applicable"/>
    <m/>
    <m/>
    <m/>
    <m/>
    <m/>
    <m/>
    <m/>
    <m/>
    <m/>
  </r>
  <r>
    <s v="J &amp; J"/>
    <s v="79635322MMY3001"/>
    <s v="Janssen"/>
    <s v="Brazil"/>
    <x v="7"/>
    <n v="40700"/>
    <s v="Revenues - Third Parties"/>
    <m/>
    <s v="PTC Duties"/>
    <n v="2026"/>
    <n v="5"/>
    <s v="USD"/>
    <n v="-21172.780931040001"/>
    <n v="1"/>
    <n v="-21172.780931040001"/>
    <x v="6"/>
    <s v="Not Applicable"/>
    <m/>
    <m/>
    <m/>
    <m/>
    <m/>
    <m/>
    <m/>
    <m/>
    <m/>
  </r>
  <r>
    <s v="J &amp; J"/>
    <s v="95597528ADM2001"/>
    <s v="Janssen"/>
    <s v="Brazil"/>
    <x v="7"/>
    <n v="40700"/>
    <s v="Revenues - Third Parties"/>
    <m/>
    <s v="PTC Duties"/>
    <n v="2026"/>
    <n v="5"/>
    <s v="USD"/>
    <n v="-4898.3628535200005"/>
    <n v="1"/>
    <n v="-4898.3628535200005"/>
    <x v="6"/>
    <s v="Not Applicable"/>
    <m/>
    <m/>
    <m/>
    <m/>
    <m/>
    <m/>
    <m/>
    <m/>
    <m/>
  </r>
  <r>
    <s v="ELI LILLY"/>
    <s v="J5E-MC-JZXB"/>
    <s v="Eli Lilly &amp; Co."/>
    <s v="Brazil"/>
    <x v="7"/>
    <n v="40700"/>
    <s v="Revenues - Third Parties"/>
    <m/>
    <s v="PTC Duties"/>
    <n v="2026"/>
    <n v="5"/>
    <s v="USD"/>
    <n v="-515.35055808000004"/>
    <n v="1"/>
    <n v="-515.35055808000004"/>
    <x v="6"/>
    <s v="Not Applicable"/>
    <m/>
    <m/>
    <m/>
    <m/>
    <m/>
    <m/>
    <m/>
    <m/>
    <m/>
  </r>
  <r>
    <s v="ASTRAZENECA"/>
    <s v="D9311C00001"/>
    <s v="Astra Zeneca"/>
    <s v="Brazil"/>
    <x v="7"/>
    <n v="40700"/>
    <s v="Revenues - Third Parties"/>
    <m/>
    <s v="PTC Duties"/>
    <n v="2026"/>
    <n v="5"/>
    <s v="USD"/>
    <n v="-958.62191040000005"/>
    <n v="1"/>
    <n v="-958.62191040000005"/>
    <x v="6"/>
    <s v="Not Applicable"/>
    <m/>
    <m/>
    <m/>
    <m/>
    <m/>
    <m/>
    <m/>
    <m/>
    <m/>
  </r>
  <r>
    <s v="ASTRAZENECA"/>
    <s v="D967LC00001"/>
    <s v="Astra Zeneca"/>
    <s v="Brazil"/>
    <x v="7"/>
    <n v="40700"/>
    <s v="Revenues - Third Parties"/>
    <m/>
    <s v="PTC Duties"/>
    <n v="2026"/>
    <n v="5"/>
    <s v="USD"/>
    <n v="-2023.8900659999999"/>
    <n v="1"/>
    <n v="-2023.8900659999999"/>
    <x v="6"/>
    <s v="Not Applicable"/>
    <m/>
    <m/>
    <m/>
    <m/>
    <m/>
    <m/>
    <m/>
    <m/>
    <m/>
  </r>
  <r>
    <s v="OTH CUST"/>
    <s v="337HNAS20011"/>
    <s v="Inventiva"/>
    <s v="Brazil"/>
    <x v="7"/>
    <n v="40700"/>
    <s v="Revenues - Third Parties"/>
    <m/>
    <s v="PTC Duties"/>
    <n v="2026"/>
    <n v="5"/>
    <s v="USD"/>
    <n v="-1987.9139980800003"/>
    <n v="1"/>
    <n v="-1987.9139980800003"/>
    <x v="6"/>
    <s v="Not Applicable"/>
    <m/>
    <m/>
    <m/>
    <m/>
    <m/>
    <m/>
    <m/>
    <m/>
    <m/>
  </r>
  <r>
    <s v="ASTRAZENECA"/>
    <s v="D9075C00001"/>
    <s v="Astra Zeneca"/>
    <s v="Brazil"/>
    <x v="7"/>
    <n v="40700"/>
    <s v="Revenues - Third Parties"/>
    <m/>
    <s v="PTC Duties"/>
    <n v="2026"/>
    <n v="5"/>
    <s v="USD"/>
    <n v="-12932.31672504"/>
    <n v="1"/>
    <n v="-12932.31672504"/>
    <x v="6"/>
    <s v="Not Applicable"/>
    <m/>
    <m/>
    <m/>
    <m/>
    <m/>
    <m/>
    <m/>
    <m/>
    <m/>
  </r>
  <r>
    <s v="ASTRAZENECA"/>
    <s v="D926NC00001"/>
    <s v="Astra Zeneca"/>
    <s v="Brazil"/>
    <x v="7"/>
    <n v="40700"/>
    <s v="Revenues - Third Parties"/>
    <m/>
    <s v="PTC Duties"/>
    <n v="2026"/>
    <n v="5"/>
    <s v="USD"/>
    <n v="-1423.6511716799998"/>
    <n v="1"/>
    <n v="-1423.6511716799998"/>
    <x v="6"/>
    <s v="Not Applicable"/>
    <m/>
    <m/>
    <m/>
    <m/>
    <m/>
    <m/>
    <m/>
    <m/>
    <m/>
  </r>
  <r>
    <s v="AMGEN"/>
    <n v="20190360"/>
    <s v="Amgen, Inc."/>
    <s v="Brazil"/>
    <x v="7"/>
    <n v="40700"/>
    <s v="Revenues - Third Parties"/>
    <m/>
    <s v="PTC Duties"/>
    <n v="2026"/>
    <n v="5"/>
    <s v="USD"/>
    <n v="-1954.3924706400003"/>
    <n v="1"/>
    <n v="-1954.3924706400003"/>
    <x v="6"/>
    <s v="Not Applicable"/>
    <m/>
    <m/>
    <m/>
    <m/>
    <m/>
    <m/>
    <m/>
    <m/>
    <m/>
  </r>
  <r>
    <s v="MEDIMMUNE"/>
    <s v="D7020C00001"/>
    <s v="MedImmune Inc"/>
    <s v="Brazil"/>
    <x v="7"/>
    <n v="40700"/>
    <s v="Revenues - Third Parties"/>
    <m/>
    <s v="PTC Duties"/>
    <n v="2026"/>
    <n v="5"/>
    <s v="USD"/>
    <n v="-2074.6440439200005"/>
    <n v="1"/>
    <n v="-2074.6440439200005"/>
    <x v="6"/>
    <s v="Not Applicable"/>
    <m/>
    <m/>
    <m/>
    <m/>
    <m/>
    <m/>
    <m/>
    <m/>
    <m/>
  </r>
  <r>
    <s v="ASTRAZENECA"/>
    <s v="D3466C00001"/>
    <s v="Astra Zeneca"/>
    <s v="Brazil"/>
    <x v="7"/>
    <n v="40700"/>
    <s v="Revenues - Third Parties"/>
    <m/>
    <s v="PTC Duties"/>
    <n v="2026"/>
    <n v="5"/>
    <s v="USD"/>
    <n v="-951.91133184"/>
    <n v="1"/>
    <n v="-951.91133184"/>
    <x v="6"/>
    <s v="Not Applicable"/>
    <m/>
    <m/>
    <m/>
    <m/>
    <m/>
    <m/>
    <m/>
    <m/>
    <m/>
  </r>
  <r>
    <s v="ASTRAZENECA"/>
    <s v="Temperature Monitor-Global Pooling"/>
    <s v="Astra Zeneca"/>
    <s v="Brazil"/>
    <x v="7"/>
    <n v="40700"/>
    <s v="Revenues - Third Parties"/>
    <m/>
    <s v="PTC Duties"/>
    <n v="2026"/>
    <n v="5"/>
    <s v="USD"/>
    <n v="-3786.9723381600002"/>
    <n v="1"/>
    <n v="-3786.9723381600002"/>
    <x v="6"/>
    <s v="Not Applicable"/>
    <m/>
    <m/>
    <m/>
    <m/>
    <m/>
    <m/>
    <m/>
    <m/>
    <m/>
  </r>
  <r>
    <s v="ASTRAZENECA"/>
    <s v="D8535C00001"/>
    <s v="Astra Zeneca"/>
    <s v="Brazil"/>
    <x v="7"/>
    <n v="40700"/>
    <s v="Revenues - Third Parties"/>
    <m/>
    <s v="PTC Duties"/>
    <n v="2026"/>
    <n v="5"/>
    <s v="USD"/>
    <n v="-13046.733537120002"/>
    <n v="1"/>
    <n v="-13046.733537120002"/>
    <x v="6"/>
    <s v="Not Applicable"/>
    <m/>
    <m/>
    <m/>
    <m/>
    <m/>
    <m/>
    <m/>
    <m/>
    <m/>
  </r>
  <r>
    <s v="ASTRAZENECA"/>
    <s v="D926QC00001"/>
    <s v="Astra Zeneca"/>
    <s v="Brazil"/>
    <x v="7"/>
    <n v="40700"/>
    <s v="Revenues - Third Parties"/>
    <m/>
    <s v="PTC Duties"/>
    <n v="2026"/>
    <n v="5"/>
    <s v="USD"/>
    <n v="-304.36060680000003"/>
    <n v="1"/>
    <n v="-304.36060680000003"/>
    <x v="6"/>
    <s v="Not Applicable"/>
    <m/>
    <m/>
    <m/>
    <m/>
    <m/>
    <m/>
    <m/>
    <m/>
    <m/>
  </r>
  <r>
    <s v="AMGEN"/>
    <n v="20200041"/>
    <s v="Amgen, Inc."/>
    <s v="Brazil"/>
    <x v="7"/>
    <n v="40700"/>
    <s v="Revenues - Third Parties"/>
    <m/>
    <s v="PTC Duties"/>
    <n v="2026"/>
    <n v="5"/>
    <s v="USD"/>
    <n v="-2020.4438975999999"/>
    <n v="1"/>
    <n v="-2020.4438975999999"/>
    <x v="6"/>
    <s v="Not Applicable"/>
    <m/>
    <m/>
    <m/>
    <m/>
    <m/>
    <m/>
    <m/>
    <m/>
    <m/>
  </r>
  <r>
    <s v="ASTRAZENECA"/>
    <s v="D781PC00001"/>
    <s v="Astra Zeneca"/>
    <s v="Brazil"/>
    <x v="7"/>
    <n v="40700"/>
    <s v="Revenues - Third Parties"/>
    <m/>
    <s v="PTC Duties"/>
    <n v="2026"/>
    <n v="5"/>
    <s v="USD"/>
    <n v="-3326.7950568000001"/>
    <n v="1"/>
    <n v="-3326.7950568000001"/>
    <x v="6"/>
    <s v="Not Applicable"/>
    <m/>
    <m/>
    <m/>
    <m/>
    <m/>
    <m/>
    <m/>
    <m/>
    <m/>
  </r>
  <r>
    <s v="AMGEN"/>
    <n v="20230167"/>
    <s v="Amgen, Inc."/>
    <s v="Brazil"/>
    <x v="7"/>
    <n v="40700"/>
    <s v="Revenues - Third Parties"/>
    <m/>
    <s v="PTC Duties"/>
    <n v="2026"/>
    <n v="5"/>
    <s v="USD"/>
    <n v="-17933.864374799999"/>
    <n v="1"/>
    <n v="-17933.864374799999"/>
    <x v="6"/>
    <s v="Not Applicable"/>
    <m/>
    <m/>
    <m/>
    <m/>
    <m/>
    <m/>
    <m/>
    <m/>
    <m/>
  </r>
  <r>
    <s v="ASTRAZENECA"/>
    <s v="D516NC00001"/>
    <s v="Astra Zeneca"/>
    <s v="Brazil"/>
    <x v="7"/>
    <n v="40700"/>
    <s v="Revenues - Third Parties"/>
    <m/>
    <s v="PTC Duties"/>
    <n v="2026"/>
    <n v="5"/>
    <s v="USD"/>
    <n v="-1378.2534321600001"/>
    <n v="1"/>
    <n v="-1378.2534321600001"/>
    <x v="6"/>
    <s v="Not Applicable"/>
    <m/>
    <m/>
    <m/>
    <m/>
    <m/>
    <m/>
    <m/>
    <m/>
    <m/>
  </r>
  <r>
    <s v="ASTRAZENECA"/>
    <s v="D7029C00001"/>
    <s v="Astra Zeneca"/>
    <s v="Brazil"/>
    <x v="7"/>
    <n v="40700"/>
    <s v="Revenues - Third Parties"/>
    <m/>
    <s v="PTC Duties"/>
    <n v="2026"/>
    <n v="5"/>
    <s v="USD"/>
    <n v="-282.23355168000006"/>
    <n v="1"/>
    <n v="-282.23355168000006"/>
    <x v="6"/>
    <s v="Not Applicable"/>
    <m/>
    <m/>
    <m/>
    <m/>
    <m/>
    <m/>
    <m/>
    <m/>
    <m/>
  </r>
  <r>
    <s v="AMGEN"/>
    <n v="20240178"/>
    <s v="Amgen, Inc."/>
    <s v="Brazil"/>
    <x v="7"/>
    <n v="40700"/>
    <s v="Revenues - Third Parties"/>
    <m/>
    <s v="PTC Duties"/>
    <n v="2026"/>
    <n v="5"/>
    <s v="USD"/>
    <n v="-1592.6469271199999"/>
    <n v="1"/>
    <n v="-1592.6469271199999"/>
    <x v="6"/>
    <s v="Not Applicable"/>
    <m/>
    <m/>
    <m/>
    <m/>
    <m/>
    <m/>
    <m/>
    <m/>
    <m/>
  </r>
  <r>
    <s v="AMGEN"/>
    <n v="20220196"/>
    <s v="Amgen, Inc."/>
    <s v="Brazil"/>
    <x v="7"/>
    <n v="40700"/>
    <s v="Revenues - Third Parties"/>
    <m/>
    <s v="PTC Duties"/>
    <n v="2026"/>
    <n v="5"/>
    <s v="USD"/>
    <n v="-57156.500390400004"/>
    <n v="1"/>
    <n v="-57156.500390400004"/>
    <x v="6"/>
    <s v="Not Applicable"/>
    <m/>
    <m/>
    <m/>
    <m/>
    <m/>
    <m/>
    <m/>
    <m/>
    <m/>
  </r>
  <r>
    <s v="AMGEN"/>
    <n v="20240236"/>
    <s v="Amgen, Inc."/>
    <s v="Brazil"/>
    <x v="7"/>
    <n v="40700"/>
    <s v="Revenues - Third Parties"/>
    <m/>
    <s v="PTC Duties"/>
    <n v="2026"/>
    <n v="5"/>
    <s v="USD"/>
    <n v="-101341.14037920001"/>
    <n v="1"/>
    <n v="-101341.14037920001"/>
    <x v="6"/>
    <s v="Not Applicable"/>
    <m/>
    <m/>
    <m/>
    <m/>
    <m/>
    <m/>
    <m/>
    <m/>
    <m/>
  </r>
  <r>
    <s v="AMGEN"/>
    <n v="20240202"/>
    <s v="Amgen, Inc."/>
    <s v="Brazil"/>
    <x v="7"/>
    <n v="40700"/>
    <s v="Revenues - Third Parties"/>
    <m/>
    <s v="PTC Duties"/>
    <n v="2026"/>
    <n v="5"/>
    <s v="USD"/>
    <n v="-121293.40668623999"/>
    <n v="1"/>
    <n v="-121293.40668623999"/>
    <x v="6"/>
    <s v="Not Applicable"/>
    <m/>
    <m/>
    <m/>
    <m/>
    <m/>
    <m/>
    <m/>
    <m/>
    <m/>
  </r>
  <r>
    <s v="AMGEN"/>
    <n v="20240113"/>
    <s v="Amgen, Inc."/>
    <s v="Brazil"/>
    <x v="7"/>
    <n v="40700"/>
    <s v="Revenues - Third Parties"/>
    <m/>
    <s v="PTC Duties"/>
    <n v="2026"/>
    <n v="5"/>
    <s v="USD"/>
    <n v="-4109.7781893599995"/>
    <n v="1"/>
    <n v="-4109.7781893599995"/>
    <x v="6"/>
    <s v="Not Applicable"/>
    <m/>
    <m/>
    <m/>
    <m/>
    <m/>
    <m/>
    <m/>
    <m/>
    <m/>
  </r>
  <r>
    <s v="OTH CUST"/>
    <s v="GRN163LMYF3001"/>
    <s v="Geron Corporation"/>
    <s v="Brazil"/>
    <x v="7"/>
    <n v="40700"/>
    <s v="Revenues - Third Parties"/>
    <m/>
    <s v="PTC Duties"/>
    <n v="2026"/>
    <n v="5"/>
    <s v="USD"/>
    <n v="-10945.409635440001"/>
    <n v="1"/>
    <n v="-10945.409635440001"/>
    <x v="6"/>
    <s v="Not Applicable"/>
    <m/>
    <m/>
    <m/>
    <m/>
    <m/>
    <m/>
    <m/>
    <m/>
    <m/>
  </r>
  <r>
    <s v="OTH CUST"/>
    <s v="KRT-232-101"/>
    <s v="Kartos Therapeutics Inc"/>
    <s v="Brazil"/>
    <x v="7"/>
    <n v="40700"/>
    <s v="Revenues - Third Parties"/>
    <m/>
    <s v="PTC Duties"/>
    <n v="2026"/>
    <n v="5"/>
    <s v="USD"/>
    <n v="-193.83390360000001"/>
    <n v="1"/>
    <n v="-193.83390360000001"/>
    <x v="6"/>
    <s v="Not Applicable"/>
    <m/>
    <m/>
    <m/>
    <m/>
    <m/>
    <m/>
    <m/>
    <m/>
    <m/>
  </r>
  <r>
    <s v="OTH CUST"/>
    <s v="LP352-301"/>
    <s v="Longboard Pharmaceuticals"/>
    <s v="Brazil"/>
    <x v="7"/>
    <n v="40700"/>
    <s v="Revenues - Third Parties"/>
    <m/>
    <s v="PTC Duties"/>
    <n v="2026"/>
    <n v="5"/>
    <s v="USD"/>
    <n v="-3539.7063374400009"/>
    <n v="1"/>
    <n v="-3539.7063374400009"/>
    <x v="6"/>
    <s v="Not Applicable"/>
    <m/>
    <m/>
    <m/>
    <m/>
    <m/>
    <m/>
    <m/>
    <m/>
    <m/>
  </r>
  <r>
    <s v="OTH CUST"/>
    <s v="LP352-302"/>
    <s v="Longboard Pharmaceuticals"/>
    <s v="Brazil"/>
    <x v="7"/>
    <n v="40700"/>
    <s v="Revenues - Third Parties"/>
    <m/>
    <s v="PTC Duties"/>
    <n v="2026"/>
    <n v="5"/>
    <s v="USD"/>
    <n v="-3245.5531447200001"/>
    <n v="1"/>
    <n v="-3245.5531447200001"/>
    <x v="6"/>
    <s v="Not Applicable"/>
    <m/>
    <m/>
    <m/>
    <m/>
    <m/>
    <m/>
    <m/>
    <m/>
    <m/>
  </r>
  <r>
    <s v="MEDIMMUNE"/>
    <s v="D9640C00003"/>
    <s v="MedImmune Inc"/>
    <s v="Brazil"/>
    <x v="7"/>
    <n v="40700"/>
    <s v="Revenues - Third Parties"/>
    <m/>
    <s v="PTC Duties"/>
    <n v="2026"/>
    <n v="5"/>
    <s v="USD"/>
    <n v="-2324.5527772800001"/>
    <n v="1"/>
    <n v="-2324.5527772800001"/>
    <x v="6"/>
    <s v="Not Applicable"/>
    <m/>
    <m/>
    <m/>
    <m/>
    <m/>
    <m/>
    <m/>
    <m/>
    <m/>
  </r>
  <r>
    <s v="MERCK"/>
    <s v="V940-011 (Local)"/>
    <s v="Merck Sharp and Dohme LLC"/>
    <s v="Brazil"/>
    <x v="7"/>
    <n v="40700"/>
    <s v="Revenues - Third Parties"/>
    <m/>
    <s v="PTC Duties"/>
    <n v="2026"/>
    <n v="5"/>
    <s v="USD"/>
    <n v="-251.67886559999999"/>
    <n v="1"/>
    <n v="-251.67886559999999"/>
    <x v="6"/>
    <s v="Not Applicable"/>
    <m/>
    <m/>
    <m/>
    <m/>
    <m/>
    <m/>
    <m/>
    <m/>
    <m/>
  </r>
  <r>
    <s v="MERCK"/>
    <s v="MK-7962-038 (Local)"/>
    <s v="Merck Sharp and Dohme LLC"/>
    <s v="Brazil"/>
    <x v="7"/>
    <n v="40700"/>
    <s v="Revenues - Third Parties"/>
    <m/>
    <s v="PTC Duties"/>
    <n v="2026"/>
    <n v="5"/>
    <s v="USD"/>
    <n v="-633.92046552000011"/>
    <n v="1"/>
    <n v="-633.92046552000011"/>
    <x v="6"/>
    <s v="Not Applicable"/>
    <m/>
    <m/>
    <m/>
    <m/>
    <m/>
    <m/>
    <m/>
    <m/>
    <m/>
  </r>
  <r>
    <s v="MERCK"/>
    <s v="MK-8748-003 (Local)"/>
    <s v="Merck Sharp and Dohme LLC"/>
    <s v="Brazil"/>
    <x v="7"/>
    <n v="40700"/>
    <s v="Revenues - Third Parties"/>
    <m/>
    <s v="PTC Duties"/>
    <n v="2026"/>
    <n v="5"/>
    <s v="USD"/>
    <n v="-1026.57938616"/>
    <n v="1"/>
    <n v="-1026.57938616"/>
    <x v="6"/>
    <s v="Not Applicable"/>
    <m/>
    <m/>
    <m/>
    <m/>
    <m/>
    <m/>
    <m/>
    <m/>
    <m/>
  </r>
  <r>
    <s v="OTH CUST"/>
    <s v="BGB-43395-101"/>
    <s v="BeOne"/>
    <s v="Brazil"/>
    <x v="2"/>
    <n v="40700"/>
    <s v="Revenues - Third Parties"/>
    <m/>
    <s v="Freight - Returns"/>
    <n v="2026"/>
    <n v="5"/>
    <s v="USD"/>
    <n v="-752.97211272000004"/>
    <n v="1"/>
    <n v="-752.97211272000004"/>
    <x v="6"/>
    <s v="Not Applicable"/>
    <m/>
    <m/>
    <m/>
    <m/>
    <m/>
    <m/>
    <m/>
    <m/>
    <m/>
  </r>
  <r>
    <s v="ELI LILLY"/>
    <s v="I8F-MC-GPIJ (CAM)"/>
    <s v="Eli Lilly &amp; Co."/>
    <s v="Brazil"/>
    <x v="2"/>
    <n v="40700"/>
    <s v="Revenues - Third Parties"/>
    <m/>
    <s v="Freight - Shipments"/>
    <n v="2026"/>
    <n v="5"/>
    <s v="USD"/>
    <n v="-191.40751152000001"/>
    <n v="1"/>
    <n v="-191.40751152000001"/>
    <x v="6"/>
    <s v="Not Applicable"/>
    <m/>
    <m/>
    <m/>
    <m/>
    <m/>
    <m/>
    <m/>
    <m/>
    <m/>
  </r>
  <r>
    <s v="ELI LILLY"/>
    <s v="J2A-MC-GZGP (CAM)"/>
    <s v="Eli Lilly &amp; Co."/>
    <s v="Brazil"/>
    <x v="2"/>
    <n v="40700"/>
    <s v="Revenues - Third Parties"/>
    <m/>
    <s v="Freight - Shipments"/>
    <n v="2026"/>
    <n v="5"/>
    <s v="USD"/>
    <n v="-1.3012603199999999"/>
    <n v="1"/>
    <n v="-1.3012603199999999"/>
    <x v="6"/>
    <s v="Not Applicable"/>
    <m/>
    <m/>
    <m/>
    <m/>
    <m/>
    <m/>
    <m/>
    <m/>
    <m/>
  </r>
  <r>
    <s v="ELI LILLY"/>
    <s v="J3L-MC-EZEF (CAM)"/>
    <s v="Eli Lilly &amp; Co."/>
    <s v="Brazil"/>
    <x v="2"/>
    <n v="40700"/>
    <s v="Revenues - Third Parties"/>
    <m/>
    <s v="Freight - Shipments"/>
    <n v="2026"/>
    <n v="5"/>
    <s v="USD"/>
    <n v="-27.056242080000004"/>
    <n v="1"/>
    <n v="-27.056242080000004"/>
    <x v="6"/>
    <s v="Not Applicable"/>
    <m/>
    <m/>
    <m/>
    <m/>
    <m/>
    <m/>
    <m/>
    <m/>
    <m/>
  </r>
  <r>
    <s v="ELI LILLY"/>
    <s v="J1I-MC-GZBO (CAM)"/>
    <s v="Eli Lilly &amp; Co."/>
    <s v="Brazil"/>
    <x v="2"/>
    <n v="40700"/>
    <s v="Revenues - Third Parties"/>
    <m/>
    <s v="Freight - Shipments"/>
    <n v="2026"/>
    <n v="5"/>
    <s v="USD"/>
    <n v="-21.957360480000002"/>
    <n v="1"/>
    <n v="-21.957360480000002"/>
    <x v="6"/>
    <s v="Not Applicable"/>
    <m/>
    <m/>
    <m/>
    <m/>
    <m/>
    <m/>
    <m/>
    <m/>
    <m/>
  </r>
  <r>
    <s v="ELI LILLY"/>
    <s v="GG917 Psych Bundle (CAM)"/>
    <s v="Eli Lilly &amp; Co."/>
    <s v="Brazil"/>
    <x v="2"/>
    <n v="40700"/>
    <s v="Revenues - Third Parties"/>
    <m/>
    <s v="Freight - Shipments"/>
    <n v="2026"/>
    <n v="5"/>
    <s v="USD"/>
    <n v="-121.20298920000003"/>
    <n v="1"/>
    <n v="-121.20298920000003"/>
    <x v="6"/>
    <s v="Not Applicable"/>
    <m/>
    <m/>
    <m/>
    <m/>
    <m/>
    <m/>
    <m/>
    <m/>
    <m/>
  </r>
  <r>
    <s v="ELI LILLY"/>
    <s v="J2O-MC-EKBG (CAM)"/>
    <s v="Eli Lilly &amp; Co."/>
    <s v="Brazil"/>
    <x v="2"/>
    <n v="40700"/>
    <s v="Revenues - Third Parties"/>
    <m/>
    <s v="Freight - Shipments"/>
    <n v="2026"/>
    <n v="5"/>
    <s v="USD"/>
    <n v="-164.76464880000003"/>
    <n v="1"/>
    <n v="-164.76464880000003"/>
    <x v="6"/>
    <s v="Not Applicable"/>
    <m/>
    <m/>
    <m/>
    <m/>
    <m/>
    <m/>
    <m/>
    <m/>
    <m/>
  </r>
  <r>
    <s v="ELI LILLY"/>
    <s v="J2S-MC-GZMR (CAM)"/>
    <s v="Eli Lilly &amp; Co."/>
    <s v="Brazil"/>
    <x v="2"/>
    <n v="40700"/>
    <s v="Revenues - Third Parties"/>
    <m/>
    <s v="Freight - Shipments"/>
    <n v="2026"/>
    <n v="5"/>
    <s v="USD"/>
    <n v="-64.578863520000013"/>
    <n v="1"/>
    <n v="-64.578863520000013"/>
    <x v="6"/>
    <s v="Not Applicable"/>
    <m/>
    <m/>
    <m/>
    <m/>
    <m/>
    <m/>
    <m/>
    <m/>
    <m/>
  </r>
  <r>
    <s v="ELI LILLY"/>
    <s v="N1T-MC-MALO (CAM)"/>
    <s v="Eli Lilly &amp; Co."/>
    <s v="Brazil"/>
    <x v="2"/>
    <n v="40700"/>
    <s v="Revenues - Third Parties"/>
    <m/>
    <s v="Freight - Shipments"/>
    <n v="2026"/>
    <n v="5"/>
    <s v="USD"/>
    <n v="-172.31002848000003"/>
    <n v="1"/>
    <n v="-172.31002848000003"/>
    <x v="6"/>
    <s v="Not Applicable"/>
    <m/>
    <m/>
    <m/>
    <m/>
    <m/>
    <m/>
    <m/>
    <m/>
    <m/>
  </r>
  <r>
    <s v="ELI LILLY"/>
    <s v="I4V-MC-JAJK (CAM)"/>
    <s v="Eli Lilly &amp; Co."/>
    <s v="Brazil"/>
    <x v="2"/>
    <n v="40700"/>
    <s v="Revenues - Third Parties"/>
    <m/>
    <s v="Freight - Shipments"/>
    <n v="2026"/>
    <n v="5"/>
    <s v="USD"/>
    <n v="-341.99823456000007"/>
    <n v="1"/>
    <n v="-341.99823456000007"/>
    <x v="6"/>
    <s v="Not Applicable"/>
    <m/>
    <m/>
    <m/>
    <m/>
    <m/>
    <m/>
    <m/>
    <m/>
    <m/>
  </r>
  <r>
    <s v="ELI LILLY"/>
    <s v="J2A-MC-GZPW (ATTAIN-Outcomes) (CAM)"/>
    <s v="Eli Lilly &amp; Co."/>
    <s v="Brazil"/>
    <x v="2"/>
    <n v="40700"/>
    <s v="Revenues - Third Parties"/>
    <m/>
    <s v="Freight - Shipments"/>
    <n v="2026"/>
    <n v="5"/>
    <s v="USD"/>
    <n v="-52.272383040000001"/>
    <n v="1"/>
    <n v="-52.272383040000001"/>
    <x v="6"/>
    <s v="Not Applicable"/>
    <m/>
    <m/>
    <m/>
    <m/>
    <m/>
    <m/>
    <m/>
    <m/>
    <m/>
  </r>
  <r>
    <s v="ELI LILLY"/>
    <s v="J3R-MC-YDAL (CAM)"/>
    <s v="Eli Lilly &amp; Co."/>
    <s v="Brazil"/>
    <x v="2"/>
    <n v="40700"/>
    <s v="Revenues - Third Parties"/>
    <m/>
    <s v="Freight - Shipments"/>
    <n v="2026"/>
    <n v="5"/>
    <s v="USD"/>
    <n v="-86.660881200000006"/>
    <n v="1"/>
    <n v="-86.660881200000006"/>
    <x v="6"/>
    <s v="Not Applicable"/>
    <m/>
    <m/>
    <m/>
    <m/>
    <m/>
    <m/>
    <m/>
    <m/>
    <m/>
  </r>
  <r>
    <s v="MERCK"/>
    <s v="MK-3475-587"/>
    <s v="Merck Sharp and Dohme LLC"/>
    <s v="Brazil"/>
    <x v="2"/>
    <n v="40700"/>
    <s v="Revenues - Third Parties"/>
    <m/>
    <s v="Freight - Shipments"/>
    <n v="2026"/>
    <n v="5"/>
    <s v="USD"/>
    <n v="-579.46859208000012"/>
    <n v="1"/>
    <n v="-579.46859208000012"/>
    <x v="6"/>
    <s v="Not Applicable"/>
    <m/>
    <m/>
    <m/>
    <m/>
    <m/>
    <m/>
    <m/>
    <m/>
    <m/>
  </r>
  <r>
    <s v="J &amp; J"/>
    <s v="64091742PCR3001"/>
    <s v="Janssen"/>
    <s v="Brazil"/>
    <x v="2"/>
    <n v="40700"/>
    <s v="Revenues - Third Parties"/>
    <m/>
    <s v="PassThrough - Freight"/>
    <n v="2026"/>
    <n v="5"/>
    <s v="USD"/>
    <n v="-1982.4604466400001"/>
    <n v="1"/>
    <n v="-1982.4604466400001"/>
    <x v="6"/>
    <s v="Not Applicable"/>
    <m/>
    <m/>
    <m/>
    <m/>
    <m/>
    <m/>
    <m/>
    <m/>
    <m/>
  </r>
  <r>
    <s v="J &amp; J"/>
    <s v="AC-065A310"/>
    <s v="Janssen"/>
    <s v="Brazil"/>
    <x v="2"/>
    <n v="40700"/>
    <s v="Revenues - Third Parties"/>
    <m/>
    <s v="Freight - Shipments"/>
    <n v="2026"/>
    <n v="5"/>
    <s v="USD"/>
    <n v="-118.28359800000001"/>
    <n v="1"/>
    <n v="-118.28359800000001"/>
    <x v="6"/>
    <s v="Not Applicable"/>
    <m/>
    <m/>
    <m/>
    <m/>
    <m/>
    <m/>
    <m/>
    <m/>
    <m/>
  </r>
  <r>
    <s v="J &amp; J"/>
    <s v="AC-055-315"/>
    <s v="Janssen"/>
    <s v="Brazil"/>
    <x v="2"/>
    <n v="40700"/>
    <s v="Revenues - Third Parties"/>
    <m/>
    <s v="Freight - Shipments"/>
    <n v="2026"/>
    <n v="5"/>
    <s v="USD"/>
    <n v="-961.4246867999999"/>
    <n v="1"/>
    <n v="-961.4246867999999"/>
    <x v="6"/>
    <s v="Not Applicable"/>
    <m/>
    <m/>
    <m/>
    <m/>
    <m/>
    <m/>
    <m/>
    <m/>
    <m/>
  </r>
  <r>
    <s v="ELI LILLY"/>
    <s v="J2G-MC-JZJB"/>
    <s v="Eli Lilly &amp; Co."/>
    <s v="Brazil"/>
    <x v="2"/>
    <n v="40700"/>
    <s v="Revenues - Third Parties"/>
    <m/>
    <s v="Freight - Shipments"/>
    <n v="2026"/>
    <n v="5"/>
    <s v="USD"/>
    <n v="-11196.230376960002"/>
    <n v="1"/>
    <n v="-11196.230376960002"/>
    <x v="6"/>
    <s v="Not Applicable"/>
    <m/>
    <m/>
    <m/>
    <m/>
    <m/>
    <m/>
    <m/>
    <m/>
    <m/>
  </r>
  <r>
    <s v="ELI LILLY"/>
    <s v="I8F-MC-GPGN"/>
    <s v="Eli Lilly &amp; Co."/>
    <s v="Brazil"/>
    <x v="2"/>
    <n v="40700"/>
    <s v="Revenues - Third Parties"/>
    <m/>
    <s v="Freight - Returns"/>
    <n v="2026"/>
    <n v="5"/>
    <s v="USD"/>
    <n v="-21.958968960000004"/>
    <n v="1"/>
    <n v="-21.958968960000004"/>
    <x v="6"/>
    <s v="Not Applicable"/>
    <m/>
    <m/>
    <m/>
    <m/>
    <m/>
    <m/>
    <m/>
    <m/>
    <m/>
  </r>
  <r>
    <s v="J &amp; J"/>
    <s v="67652000PCR3002"/>
    <s v="Janssen"/>
    <s v="Brazil"/>
    <x v="2"/>
    <n v="40700"/>
    <s v="Revenues - Third Parties"/>
    <m/>
    <s v="Freight - Shipments"/>
    <n v="2026"/>
    <n v="5"/>
    <s v="USD"/>
    <n v="-1175.6195344800001"/>
    <n v="1"/>
    <n v="-1175.6195344800001"/>
    <x v="6"/>
    <s v="Not Applicable"/>
    <m/>
    <m/>
    <m/>
    <m/>
    <m/>
    <m/>
    <m/>
    <m/>
    <m/>
  </r>
  <r>
    <s v="J &amp; J"/>
    <s v="73841937NSC3003"/>
    <s v="Janssen"/>
    <s v="Brazil"/>
    <x v="2"/>
    <n v="40700"/>
    <s v="Revenues - Third Parties"/>
    <m/>
    <s v="Freight - Shipments"/>
    <n v="2026"/>
    <n v="5"/>
    <s v="USD"/>
    <n v="-754.83714527999996"/>
    <n v="1"/>
    <n v="-754.83714527999996"/>
    <x v="6"/>
    <s v="Not Applicable"/>
    <m/>
    <m/>
    <m/>
    <m/>
    <m/>
    <m/>
    <m/>
    <m/>
    <m/>
  </r>
  <r>
    <s v="OTH CUST"/>
    <s v="VIB0551.P3.S1"/>
    <s v="Viela Bio"/>
    <s v="Brazil"/>
    <x v="2"/>
    <n v="40700"/>
    <s v="Revenues - Third Parties"/>
    <m/>
    <s v="Freight - Shipments"/>
    <n v="2026"/>
    <n v="5"/>
    <s v="USD"/>
    <n v="-13.002148079999998"/>
    <n v="1"/>
    <n v="-13.002148079999998"/>
    <x v="6"/>
    <s v="Not Applicable"/>
    <m/>
    <m/>
    <m/>
    <m/>
    <m/>
    <m/>
    <m/>
    <m/>
    <m/>
  </r>
  <r>
    <s v="MERCK"/>
    <s v="MK-6482-012"/>
    <s v="Merck Sharp and Dohme LLC"/>
    <s v="Brazil"/>
    <x v="2"/>
    <n v="40700"/>
    <s v="Revenues - Third Parties"/>
    <m/>
    <s v="Freight - Shipments"/>
    <n v="2026"/>
    <n v="5"/>
    <s v="USD"/>
    <n v="-964.6601443200002"/>
    <n v="1"/>
    <n v="-964.6601443200002"/>
    <x v="6"/>
    <s v="Not Applicable"/>
    <m/>
    <m/>
    <m/>
    <m/>
    <m/>
    <m/>
    <m/>
    <m/>
    <m/>
  </r>
  <r>
    <s v="ELI LILLY"/>
    <s v="I6T-MC-AMAX"/>
    <s v="Eli Lilly &amp; Co."/>
    <s v="Brazil"/>
    <x v="2"/>
    <n v="40700"/>
    <s v="Revenues - Third Parties"/>
    <m/>
    <s v="Freight - Returns"/>
    <n v="2026"/>
    <n v="5"/>
    <s v="USD"/>
    <n v="-83.037779999999998"/>
    <n v="1"/>
    <n v="-83.037779999999998"/>
    <x v="6"/>
    <s v="Not Applicable"/>
    <m/>
    <m/>
    <m/>
    <m/>
    <m/>
    <m/>
    <m/>
    <m/>
    <m/>
  </r>
  <r>
    <s v="MERCK"/>
    <s v="MK-1026-003"/>
    <s v="Merck Sharp and Dohme LLC"/>
    <s v="Brazil"/>
    <x v="2"/>
    <n v="40700"/>
    <s v="Revenues - Third Parties"/>
    <m/>
    <s v="Freight - Shipments"/>
    <n v="2026"/>
    <n v="5"/>
    <s v="USD"/>
    <n v="-74.849008319999996"/>
    <n v="1"/>
    <n v="-74.849008319999996"/>
    <x v="6"/>
    <s v="Not Applicable"/>
    <m/>
    <m/>
    <m/>
    <m/>
    <m/>
    <m/>
    <m/>
    <m/>
    <m/>
  </r>
  <r>
    <s v="ELI LILLY"/>
    <s v="J2G-MC-JZJX"/>
    <s v="Eli Lilly &amp; Co."/>
    <s v="Brazil"/>
    <x v="2"/>
    <n v="40700"/>
    <s v="Revenues - Third Parties"/>
    <m/>
    <s v="Freight - Shipments"/>
    <n v="2026"/>
    <n v="5"/>
    <s v="USD"/>
    <n v="-914.80450248"/>
    <n v="1"/>
    <n v="-914.80450248"/>
    <x v="6"/>
    <s v="Not Applicable"/>
    <m/>
    <m/>
    <m/>
    <m/>
    <m/>
    <m/>
    <m/>
    <m/>
    <m/>
  </r>
  <r>
    <s v="ASTRAZENECA"/>
    <s v="D134BC00001"/>
    <s v="Astra Zeneca"/>
    <s v="Brazil"/>
    <x v="2"/>
    <n v="40700"/>
    <s v="Revenues - Third Parties"/>
    <m/>
    <s v="Freight - Shipments"/>
    <n v="2026"/>
    <n v="5"/>
    <s v="USD"/>
    <n v="-4640.9175871200005"/>
    <n v="1"/>
    <n v="-4640.9175871200005"/>
    <x v="6"/>
    <s v="Not Applicable"/>
    <m/>
    <m/>
    <m/>
    <m/>
    <m/>
    <m/>
    <m/>
    <m/>
    <m/>
  </r>
  <r>
    <s v="J &amp; J"/>
    <s v="61186372NSC3002"/>
    <s v="Janssen"/>
    <s v="Brazil"/>
    <x v="2"/>
    <n v="40700"/>
    <s v="Revenues - Third Parties"/>
    <m/>
    <s v="Freight - Shipments"/>
    <n v="2026"/>
    <n v="5"/>
    <s v="USD"/>
    <n v="-257.20238592000004"/>
    <n v="1"/>
    <n v="-257.20238592000004"/>
    <x v="6"/>
    <s v="Not Applicable"/>
    <m/>
    <m/>
    <m/>
    <m/>
    <m/>
    <m/>
    <m/>
    <m/>
    <m/>
  </r>
  <r>
    <s v="J &amp; J"/>
    <s v="64007957MMY3001"/>
    <s v="Janssen"/>
    <s v="Brazil"/>
    <x v="2"/>
    <n v="40700"/>
    <s v="Revenues - Third Parties"/>
    <m/>
    <s v="Freight - Shipments"/>
    <n v="2026"/>
    <n v="5"/>
    <s v="USD"/>
    <n v="-3835.63529208"/>
    <n v="1"/>
    <n v="-3835.63529208"/>
    <x v="6"/>
    <s v="Not Applicable"/>
    <m/>
    <m/>
    <m/>
    <m/>
    <m/>
    <m/>
    <m/>
    <m/>
    <m/>
  </r>
  <r>
    <s v="J &amp; J"/>
    <s v="68284528MMY3004"/>
    <s v="Janssen"/>
    <s v="Brazil"/>
    <x v="2"/>
    <n v="40700"/>
    <s v="Revenues - Third Parties"/>
    <m/>
    <s v="Freight - Shipments"/>
    <n v="2026"/>
    <n v="5"/>
    <s v="USD"/>
    <n v="-818.90692488000002"/>
    <n v="1"/>
    <n v="-818.90692488000002"/>
    <x v="6"/>
    <s v="Not Applicable"/>
    <m/>
    <m/>
    <m/>
    <m/>
    <m/>
    <m/>
    <m/>
    <m/>
    <m/>
  </r>
  <r>
    <s v="J &amp; J"/>
    <s v="CNTO1959CRD3004"/>
    <s v="Janssen"/>
    <s v="Brazil"/>
    <x v="2"/>
    <n v="40700"/>
    <s v="Revenues - Third Parties"/>
    <m/>
    <s v="Freight - Shipments"/>
    <n v="2026"/>
    <n v="5"/>
    <s v="USD"/>
    <n v="-184.30848504000002"/>
    <n v="1"/>
    <n v="-184.30848504000002"/>
    <x v="6"/>
    <s v="Not Applicable"/>
    <m/>
    <m/>
    <m/>
    <m/>
    <m/>
    <m/>
    <m/>
    <m/>
    <m/>
  </r>
  <r>
    <s v="MERCK"/>
    <s v="MK-2140-003"/>
    <s v="Merck Sharp and Dohme LLC"/>
    <s v="Brazil"/>
    <x v="2"/>
    <n v="40700"/>
    <s v="Revenues - Third Parties"/>
    <m/>
    <s v="Freight - Shipments"/>
    <n v="2026"/>
    <n v="5"/>
    <s v="USD"/>
    <n v="-365.81097671999999"/>
    <n v="1"/>
    <n v="-365.81097671999999"/>
    <x v="6"/>
    <s v="Not Applicable"/>
    <m/>
    <m/>
    <m/>
    <m/>
    <m/>
    <m/>
    <m/>
    <m/>
    <m/>
  </r>
  <r>
    <s v="ASTRAZENECA"/>
    <s v="D5244C00001"/>
    <s v="Astra Zeneca"/>
    <s v="Brazil"/>
    <x v="2"/>
    <n v="40700"/>
    <s v="Revenues - Third Parties"/>
    <m/>
    <s v="Freight - Shipments"/>
    <n v="2026"/>
    <n v="5"/>
    <s v="USD"/>
    <n v="-181.54592064000002"/>
    <n v="1"/>
    <n v="-181.54592064000002"/>
    <x v="6"/>
    <s v="Not Applicable"/>
    <m/>
    <m/>
    <m/>
    <m/>
    <m/>
    <m/>
    <m/>
    <m/>
    <m/>
  </r>
  <r>
    <s v="ELI LILLY"/>
    <s v="I3Y-MC-JPEG"/>
    <s v="Eli Lilly &amp; Co."/>
    <s v="Brazil"/>
    <x v="2"/>
    <n v="40700"/>
    <s v="Revenues - Third Parties"/>
    <m/>
    <s v="Freight - Shipments"/>
    <n v="2026"/>
    <n v="5"/>
    <s v="USD"/>
    <n v="-6.6438266400000003"/>
    <n v="1"/>
    <n v="-6.6438266400000003"/>
    <x v="6"/>
    <s v="Not Applicable"/>
    <m/>
    <m/>
    <m/>
    <m/>
    <m/>
    <m/>
    <m/>
    <m/>
    <m/>
  </r>
  <r>
    <s v="MERCK"/>
    <s v="MK-1026-008"/>
    <s v="Merck Sharp and Dohme LLC"/>
    <s v="Brazil"/>
    <x v="2"/>
    <n v="40700"/>
    <s v="Revenues - Third Parties"/>
    <m/>
    <s v="Freight - Shipments"/>
    <n v="2026"/>
    <n v="5"/>
    <s v="USD"/>
    <n v="-19.392639120000002"/>
    <n v="1"/>
    <n v="-19.392639120000002"/>
    <x v="6"/>
    <s v="Not Applicable"/>
    <m/>
    <m/>
    <m/>
    <m/>
    <m/>
    <m/>
    <m/>
    <m/>
    <m/>
  </r>
  <r>
    <s v="ELI LILLY"/>
    <s v="I8F-MC-GPIJ"/>
    <s v="Eli Lilly &amp; Co."/>
    <s v="Brazil"/>
    <x v="2"/>
    <n v="40700"/>
    <s v="Revenues - Third Parties"/>
    <m/>
    <s v="Freight - Returns"/>
    <n v="2026"/>
    <n v="5"/>
    <s v="USD"/>
    <n v="-3643.9784661599997"/>
    <n v="1"/>
    <n v="-3643.9784661599997"/>
    <x v="6"/>
    <s v="Not Applicable"/>
    <m/>
    <m/>
    <m/>
    <m/>
    <m/>
    <m/>
    <m/>
    <m/>
    <m/>
  </r>
  <r>
    <s v="PFIZER"/>
    <s v="C4891001"/>
    <s v="Pfizer"/>
    <s v="Brazil"/>
    <x v="2"/>
    <n v="40700"/>
    <s v="Revenues - Third Parties"/>
    <m/>
    <s v="Freight - Shipments"/>
    <n v="2026"/>
    <n v="5"/>
    <s v="USD"/>
    <n v="-794.5127172"/>
    <n v="1"/>
    <n v="-794.5127172"/>
    <x v="6"/>
    <s v="Not Applicable"/>
    <m/>
    <m/>
    <m/>
    <m/>
    <m/>
    <m/>
    <m/>
    <m/>
    <m/>
  </r>
  <r>
    <s v="J &amp; J"/>
    <s v="78934804UCO2001"/>
    <s v="Janssen"/>
    <s v="Brazil"/>
    <x v="2"/>
    <n v="40700"/>
    <s v="Revenues - Third Parties"/>
    <m/>
    <s v="Freight - Shipments"/>
    <n v="2026"/>
    <n v="5"/>
    <s v="USD"/>
    <n v="-64.972136880000008"/>
    <n v="1"/>
    <n v="-64.972136880000008"/>
    <x v="6"/>
    <s v="Not Applicable"/>
    <m/>
    <m/>
    <m/>
    <m/>
    <m/>
    <m/>
    <m/>
    <m/>
    <m/>
  </r>
  <r>
    <s v="J &amp; J"/>
    <s v="78934804CRD2001"/>
    <s v="Janssen"/>
    <s v="Brazil"/>
    <x v="2"/>
    <n v="40700"/>
    <s v="Revenues - Third Parties"/>
    <m/>
    <s v="Freight - Shipments"/>
    <n v="2026"/>
    <n v="5"/>
    <s v="USD"/>
    <n v="-245.93417928"/>
    <n v="1"/>
    <n v="-245.93417928"/>
    <x v="6"/>
    <s v="Not Applicable"/>
    <m/>
    <m/>
    <m/>
    <m/>
    <m/>
    <m/>
    <m/>
    <m/>
    <m/>
  </r>
  <r>
    <s v="ELI LILLY"/>
    <s v="J2N-OX-JZNU"/>
    <s v="Eli Lilly &amp; Co."/>
    <s v="Brazil"/>
    <x v="2"/>
    <n v="40700"/>
    <s v="Revenues - Third Parties"/>
    <m/>
    <s v="Freight - Returns"/>
    <n v="2026"/>
    <n v="5"/>
    <s v="USD"/>
    <n v="-4830.6546921600002"/>
    <n v="1"/>
    <n v="-4830.6546921600002"/>
    <x v="6"/>
    <s v="Not Applicable"/>
    <m/>
    <m/>
    <m/>
    <m/>
    <m/>
    <m/>
    <m/>
    <m/>
    <m/>
  </r>
  <r>
    <s v="J &amp; J"/>
    <s v="64407564MMY3002"/>
    <s v="Janssen"/>
    <s v="Brazil"/>
    <x v="2"/>
    <n v="40700"/>
    <s v="Revenues - Third Parties"/>
    <m/>
    <s v="Freight - Shipments"/>
    <n v="2026"/>
    <n v="5"/>
    <s v="USD"/>
    <n v="-8465.3755516799993"/>
    <n v="1"/>
    <n v="-8465.3755516799993"/>
    <x v="6"/>
    <s v="Not Applicable"/>
    <m/>
    <m/>
    <m/>
    <m/>
    <m/>
    <m/>
    <m/>
    <m/>
    <m/>
  </r>
  <r>
    <s v="J &amp; J"/>
    <s v="80202135EBF3001"/>
    <s v="Janssen"/>
    <s v="Brazil"/>
    <x v="2"/>
    <n v="40700"/>
    <s v="Revenues - Third Parties"/>
    <m/>
    <s v="Freight - Shipments"/>
    <n v="2026"/>
    <n v="5"/>
    <s v="USD"/>
    <n v="-423.93983543999997"/>
    <n v="1"/>
    <n v="-423.93983543999997"/>
    <x v="6"/>
    <s v="Not Applicable"/>
    <m/>
    <m/>
    <m/>
    <m/>
    <m/>
    <m/>
    <m/>
    <m/>
    <m/>
  </r>
  <r>
    <s v="OTH CUST"/>
    <s v="XL092-304"/>
    <s v="Exelixis, Inc."/>
    <s v="Brazil"/>
    <x v="2"/>
    <n v="40700"/>
    <s v="Revenues - Third Parties"/>
    <m/>
    <s v="Freight - Shipments"/>
    <n v="2026"/>
    <n v="5"/>
    <s v="USD"/>
    <n v="-1331.1957412800002"/>
    <n v="1"/>
    <n v="-1331.1957412800002"/>
    <x v="6"/>
    <s v="Not Applicable"/>
    <m/>
    <m/>
    <m/>
    <m/>
    <m/>
    <m/>
    <m/>
    <m/>
    <m/>
  </r>
  <r>
    <s v="IQVIA"/>
    <n v="996"/>
    <s v="IQVIA"/>
    <s v="Brazil"/>
    <x v="2"/>
    <n v="40700"/>
    <s v="Revenues - Third Parties"/>
    <m/>
    <s v="Freight - Shipments"/>
    <n v="2026"/>
    <n v="5"/>
    <s v="USD"/>
    <n v="-1399.7861539200003"/>
    <n v="1"/>
    <n v="-1399.7861539200003"/>
    <x v="6"/>
    <s v="Not Applicable"/>
    <m/>
    <m/>
    <m/>
    <m/>
    <m/>
    <m/>
    <m/>
    <m/>
    <m/>
  </r>
  <r>
    <s v="J &amp; J"/>
    <s v="64007957MMY3005"/>
    <s v="Janssen"/>
    <s v="Brazil"/>
    <x v="2"/>
    <n v="40700"/>
    <s v="Revenues - Third Parties"/>
    <m/>
    <s v="Freight - Shipments"/>
    <n v="2026"/>
    <n v="5"/>
    <s v="USD"/>
    <n v="-10850.080655520002"/>
    <n v="1"/>
    <n v="-10850.080655520002"/>
    <x v="6"/>
    <s v="Not Applicable"/>
    <m/>
    <m/>
    <m/>
    <m/>
    <m/>
    <m/>
    <m/>
    <m/>
    <m/>
  </r>
  <r>
    <s v="J &amp; J"/>
    <s v="61186372PANSC2001"/>
    <s v="Janssen"/>
    <s v="Brazil"/>
    <x v="2"/>
    <n v="40700"/>
    <s v="Revenues - Third Parties"/>
    <m/>
    <s v="Freight - Shipments"/>
    <n v="2026"/>
    <n v="5"/>
    <s v="USD"/>
    <n v="-95.727078720000009"/>
    <n v="1"/>
    <n v="-95.727078720000009"/>
    <x v="6"/>
    <s v="Not Applicable"/>
    <m/>
    <m/>
    <m/>
    <m/>
    <m/>
    <m/>
    <m/>
    <m/>
    <m/>
  </r>
  <r>
    <s v="J &amp; J"/>
    <s v="70033093STR3001"/>
    <s v="Janssen"/>
    <s v="Brazil"/>
    <x v="2"/>
    <n v="40700"/>
    <s v="Revenues - Third Parties"/>
    <m/>
    <s v="Freight - Shipments"/>
    <n v="2026"/>
    <n v="5"/>
    <s v="USD"/>
    <n v="-1033.0872962400001"/>
    <n v="1"/>
    <n v="-1033.0872962400001"/>
    <x v="6"/>
    <s v="Not Applicable"/>
    <m/>
    <m/>
    <m/>
    <m/>
    <m/>
    <m/>
    <m/>
    <m/>
    <m/>
  </r>
  <r>
    <s v="ELI LILLY"/>
    <s v="J2J-MC-JZLH"/>
    <s v="Eli Lilly &amp; Co."/>
    <s v="Brazil"/>
    <x v="2"/>
    <n v="40700"/>
    <s v="Revenues - Third Parties"/>
    <m/>
    <s v="Freight - Returns"/>
    <n v="2026"/>
    <n v="5"/>
    <s v="USD"/>
    <n v="-29344.984462800006"/>
    <n v="1"/>
    <n v="-29344.984462800006"/>
    <x v="6"/>
    <s v="Not Applicable"/>
    <m/>
    <m/>
    <m/>
    <m/>
    <m/>
    <m/>
    <m/>
    <m/>
    <m/>
  </r>
  <r>
    <s v="MERCK"/>
    <s v="MK-3475-D46"/>
    <s v="Merck Sharp and Dohme LLC"/>
    <s v="Brazil"/>
    <x v="2"/>
    <n v="40700"/>
    <s v="Revenues - Third Parties"/>
    <m/>
    <s v="Freight - Shipments"/>
    <n v="2026"/>
    <n v="5"/>
    <s v="USD"/>
    <n v="-1757.8941199199999"/>
    <n v="1"/>
    <n v="-1757.8941199199999"/>
    <x v="6"/>
    <s v="Not Applicable"/>
    <m/>
    <m/>
    <m/>
    <m/>
    <m/>
    <m/>
    <m/>
    <m/>
    <m/>
  </r>
  <r>
    <s v="J &amp; J"/>
    <s v="61186372NSC2002"/>
    <s v="Janssen"/>
    <s v="Brazil"/>
    <x v="2"/>
    <n v="40700"/>
    <s v="Revenues - Third Parties"/>
    <m/>
    <s v="Freight - Shipments"/>
    <n v="2026"/>
    <n v="5"/>
    <s v="USD"/>
    <n v="-307.23013512000006"/>
    <n v="1"/>
    <n v="-307.23013512000006"/>
    <x v="6"/>
    <s v="Not Applicable"/>
    <m/>
    <m/>
    <m/>
    <m/>
    <m/>
    <m/>
    <m/>
    <m/>
    <m/>
  </r>
  <r>
    <s v="GILEAD SCI"/>
    <s v="GS-US-626-6216"/>
    <s v="Gilead Sciences, Inc."/>
    <s v="Brazil"/>
    <x v="2"/>
    <n v="40700"/>
    <s v="Revenues - Third Parties"/>
    <m/>
    <s v="Freight - Shipments"/>
    <n v="2026"/>
    <n v="5"/>
    <s v="USD"/>
    <n v="-2458.8286876799998"/>
    <n v="1"/>
    <n v="-2458.8286876799998"/>
    <x v="6"/>
    <s v="Not Applicable"/>
    <m/>
    <m/>
    <m/>
    <m/>
    <m/>
    <m/>
    <m/>
    <m/>
    <m/>
  </r>
  <r>
    <s v="J &amp; J"/>
    <s v="64007957MMY3006"/>
    <s v="Janssen"/>
    <s v="Brazil"/>
    <x v="2"/>
    <n v="40700"/>
    <s v="Revenues - Third Parties"/>
    <m/>
    <s v="Freight - Shipments"/>
    <n v="2026"/>
    <n v="5"/>
    <s v="USD"/>
    <n v="-5892.5160871199996"/>
    <n v="1"/>
    <n v="-5892.5160871199996"/>
    <x v="6"/>
    <s v="Not Applicable"/>
    <m/>
    <m/>
    <m/>
    <m/>
    <m/>
    <m/>
    <m/>
    <m/>
    <m/>
  </r>
  <r>
    <s v="ELI LILLY"/>
    <s v="J2N-OX-JZNP"/>
    <s v="Eli Lilly &amp; Co."/>
    <s v="Brazil"/>
    <x v="2"/>
    <n v="40700"/>
    <s v="Revenues - Third Parties"/>
    <m/>
    <s v="Freight - Returns"/>
    <n v="2026"/>
    <n v="5"/>
    <s v="USD"/>
    <n v="-7021.7687728800001"/>
    <n v="1"/>
    <n v="-7021.7687728800001"/>
    <x v="6"/>
    <s v="Not Applicable"/>
    <m/>
    <m/>
    <m/>
    <m/>
    <m/>
    <m/>
    <m/>
    <m/>
    <m/>
  </r>
  <r>
    <s v="J &amp; J"/>
    <s v="CNTO1959UCO3004"/>
    <s v="Janssen"/>
    <s v="Brazil"/>
    <x v="2"/>
    <n v="40700"/>
    <s v="Revenues - Third Parties"/>
    <m/>
    <s v="Freight - Shipments"/>
    <n v="2026"/>
    <n v="5"/>
    <s v="USD"/>
    <n v="-984.89080152000008"/>
    <n v="1"/>
    <n v="-984.89080152000008"/>
    <x v="6"/>
    <s v="Not Applicable"/>
    <m/>
    <m/>
    <m/>
    <m/>
    <m/>
    <m/>
    <m/>
    <m/>
    <m/>
  </r>
  <r>
    <s v="J &amp; J"/>
    <s v="70033093AFL3002"/>
    <s v="Janssen"/>
    <s v="Brazil"/>
    <x v="2"/>
    <n v="40700"/>
    <s v="Revenues - Third Parties"/>
    <m/>
    <s v="Freight - Shipments"/>
    <n v="2026"/>
    <n v="5"/>
    <s v="USD"/>
    <n v="-22981.168455119998"/>
    <n v="1"/>
    <n v="-22981.168455119998"/>
    <x v="6"/>
    <s v="Not Applicable"/>
    <m/>
    <m/>
    <m/>
    <m/>
    <m/>
    <m/>
    <m/>
    <m/>
    <m/>
  </r>
  <r>
    <s v="DEBIOPHARM"/>
    <s v="Debio 4326-301"/>
    <s v="DebioPharm"/>
    <s v="Brazil"/>
    <x v="2"/>
    <n v="40700"/>
    <s v="Revenues - Third Parties"/>
    <m/>
    <s v="Freight - Shipments"/>
    <n v="2026"/>
    <n v="5"/>
    <s v="USD"/>
    <n v="-726.69115800000009"/>
    <n v="1"/>
    <n v="-726.69115800000009"/>
    <x v="6"/>
    <s v="Not Applicable"/>
    <m/>
    <m/>
    <m/>
    <m/>
    <m/>
    <m/>
    <m/>
    <m/>
    <m/>
  </r>
  <r>
    <s v="MERCK"/>
    <s v="MK-1026-011"/>
    <s v="Merck Sharp and Dohme LLC"/>
    <s v="Brazil"/>
    <x v="2"/>
    <n v="40700"/>
    <s v="Revenues - Third Parties"/>
    <m/>
    <s v="Freight - Shipments"/>
    <n v="2026"/>
    <n v="5"/>
    <s v="USD"/>
    <n v="-50.22800496"/>
    <n v="1"/>
    <n v="-50.22800496"/>
    <x v="6"/>
    <s v="Not Applicable"/>
    <m/>
    <m/>
    <m/>
    <m/>
    <m/>
    <m/>
    <m/>
    <m/>
    <m/>
  </r>
  <r>
    <s v="ASTRAZENECA"/>
    <s v="D3463C00003"/>
    <s v="Astra Zeneca"/>
    <s v="Brazil"/>
    <x v="2"/>
    <n v="40700"/>
    <s v="Revenues - Third Parties"/>
    <m/>
    <s v="PassThrough - Freight"/>
    <n v="2026"/>
    <n v="5"/>
    <s v="USD"/>
    <n v="-24.575965920000002"/>
    <n v="1"/>
    <n v="-24.575965920000002"/>
    <x v="6"/>
    <s v="Not Applicable"/>
    <m/>
    <m/>
    <m/>
    <m/>
    <m/>
    <m/>
    <m/>
    <m/>
    <m/>
  </r>
  <r>
    <s v="ELI LILLY"/>
    <s v="J2N-OX-JZNM"/>
    <s v="Eli Lilly &amp; Co."/>
    <s v="Brazil"/>
    <x v="2"/>
    <n v="40700"/>
    <s v="Revenues - Third Parties"/>
    <m/>
    <s v="Freight - Returns"/>
    <n v="2026"/>
    <n v="5"/>
    <s v="USD"/>
    <n v="-709.56245448000016"/>
    <n v="1"/>
    <n v="-709.56245448000016"/>
    <x v="6"/>
    <s v="Not Applicable"/>
    <m/>
    <m/>
    <m/>
    <m/>
    <m/>
    <m/>
    <m/>
    <m/>
    <m/>
  </r>
  <r>
    <s v="MERCK"/>
    <s v="MK-0616-015"/>
    <s v="Merck Sharp and Dohme LLC"/>
    <s v="Brazil"/>
    <x v="2"/>
    <n v="40700"/>
    <s v="Revenues - Third Parties"/>
    <m/>
    <s v="Freight - Shipments"/>
    <n v="2026"/>
    <n v="5"/>
    <s v="USD"/>
    <n v="-2057.3520796799999"/>
    <n v="1"/>
    <n v="-2057.3520796799999"/>
    <x v="6"/>
    <s v="Not Applicable"/>
    <m/>
    <m/>
    <m/>
    <m/>
    <m/>
    <m/>
    <m/>
    <m/>
    <m/>
  </r>
  <r>
    <s v="ASTRAZENECA"/>
    <s v="D346BC00001"/>
    <s v="Astra Zeneca"/>
    <s v="Brazil"/>
    <x v="2"/>
    <n v="40700"/>
    <s v="Revenues - Third Parties"/>
    <m/>
    <s v="Freight - Shipments"/>
    <n v="2026"/>
    <n v="5"/>
    <s v="USD"/>
    <n v="-1124.9934307199999"/>
    <n v="1"/>
    <n v="-1124.9934307199999"/>
    <x v="6"/>
    <s v="Not Applicable"/>
    <m/>
    <m/>
    <m/>
    <m/>
    <m/>
    <m/>
    <m/>
    <m/>
    <m/>
  </r>
  <r>
    <s v="OTH CUST"/>
    <s v="SGNDV-001"/>
    <s v="Seattle Genetics Inc"/>
    <s v="Brazil"/>
    <x v="2"/>
    <n v="40700"/>
    <s v="Revenues - Third Parties"/>
    <m/>
    <s v="Freight - Returns"/>
    <n v="2026"/>
    <n v="5"/>
    <s v="USD"/>
    <n v="-1589.8288701600002"/>
    <n v="1"/>
    <n v="-1589.8288701600002"/>
    <x v="6"/>
    <s v="Not Applicable"/>
    <m/>
    <m/>
    <m/>
    <m/>
    <m/>
    <m/>
    <m/>
    <m/>
    <m/>
  </r>
  <r>
    <s v="ELI LILLY"/>
    <s v="J2A-MC-GZGP"/>
    <s v="Eli Lilly &amp; Co."/>
    <s v="Brazil"/>
    <x v="2"/>
    <n v="40700"/>
    <s v="Revenues - Third Parties"/>
    <m/>
    <s v="Freight - Shipments"/>
    <n v="2026"/>
    <n v="5"/>
    <s v="USD"/>
    <n v="-1030.8836786400002"/>
    <n v="1"/>
    <n v="-1030.8836786400002"/>
    <x v="6"/>
    <s v="Not Applicable"/>
    <m/>
    <m/>
    <m/>
    <m/>
    <m/>
    <m/>
    <m/>
    <m/>
    <m/>
  </r>
  <r>
    <s v="J &amp; J"/>
    <s v="64407564MMY3009"/>
    <s v="Janssen"/>
    <s v="Brazil"/>
    <x v="2"/>
    <n v="40700"/>
    <s v="Revenues - Third Parties"/>
    <m/>
    <s v="Freight - Shipments"/>
    <n v="2026"/>
    <n v="5"/>
    <s v="USD"/>
    <n v="-9592.69484448"/>
    <n v="1"/>
    <n v="-9592.69484448"/>
    <x v="6"/>
    <s v="Not Applicable"/>
    <m/>
    <m/>
    <m/>
    <m/>
    <m/>
    <m/>
    <m/>
    <m/>
    <m/>
  </r>
  <r>
    <s v="CSL"/>
    <s v="CSL300_2301_ph3"/>
    <s v="CSL Behring GmbH"/>
    <s v="Brazil"/>
    <x v="2"/>
    <n v="40700"/>
    <s v="Revenues - Third Parties"/>
    <m/>
    <s v="Freight - Shipments"/>
    <n v="2026"/>
    <n v="5"/>
    <s v="USD"/>
    <n v="-425.24752968000007"/>
    <n v="1"/>
    <n v="-425.24752968000007"/>
    <x v="6"/>
    <s v="Not Applicable"/>
    <m/>
    <m/>
    <m/>
    <m/>
    <m/>
    <m/>
    <m/>
    <m/>
    <m/>
  </r>
  <r>
    <s v="ASTRAZENECA"/>
    <s v="D5989C00001"/>
    <s v="Astra Zeneca"/>
    <s v="Brazil"/>
    <x v="2"/>
    <n v="40700"/>
    <s v="Revenues - Third Parties"/>
    <m/>
    <s v="Freight - Shipments"/>
    <n v="2026"/>
    <n v="5"/>
    <s v="USD"/>
    <n v="-1189.95430824"/>
    <n v="1"/>
    <n v="-1189.95430824"/>
    <x v="6"/>
    <s v="Not Applicable"/>
    <m/>
    <m/>
    <m/>
    <m/>
    <m/>
    <m/>
    <m/>
    <m/>
    <m/>
  </r>
  <r>
    <s v="OTH CUST"/>
    <s v="XL092-305"/>
    <s v="Exelixis, Inc."/>
    <s v="Brazil"/>
    <x v="2"/>
    <n v="40700"/>
    <s v="Revenues - Third Parties"/>
    <m/>
    <s v="Freight - Shipments"/>
    <n v="2026"/>
    <n v="5"/>
    <s v="USD"/>
    <n v="-3516.6495808800009"/>
    <n v="1"/>
    <n v="-3516.6495808800009"/>
    <x v="6"/>
    <s v="Not Applicable"/>
    <m/>
    <m/>
    <m/>
    <m/>
    <m/>
    <m/>
    <m/>
    <m/>
    <m/>
  </r>
  <r>
    <s v="MERCK"/>
    <s v="V940-002"/>
    <s v="Merck Sharp and Dohme LLC"/>
    <s v="Brazil"/>
    <x v="2"/>
    <n v="40700"/>
    <s v="Revenues - Third Parties"/>
    <m/>
    <s v="Freight - Shipments"/>
    <n v="2026"/>
    <n v="5"/>
    <s v="USD"/>
    <n v="-2393.0740252800001"/>
    <n v="1"/>
    <n v="-2393.0740252800001"/>
    <x v="6"/>
    <s v="Not Applicable"/>
    <m/>
    <m/>
    <m/>
    <m/>
    <m/>
    <m/>
    <m/>
    <m/>
    <m/>
  </r>
  <r>
    <s v="MERCK"/>
    <s v="MK-7240-001"/>
    <s v="Merck Sharp and Dohme LLC"/>
    <s v="Brazil"/>
    <x v="2"/>
    <n v="40700"/>
    <s v="Revenues - Third Parties"/>
    <m/>
    <s v="Freight - Shipments"/>
    <n v="2026"/>
    <n v="5"/>
    <s v="USD"/>
    <n v="-16.807007519999999"/>
    <n v="1"/>
    <n v="-16.807007519999999"/>
    <x v="6"/>
    <s v="Not Applicable"/>
    <m/>
    <m/>
    <m/>
    <m/>
    <m/>
    <m/>
    <m/>
    <m/>
    <m/>
  </r>
  <r>
    <s v="ASTRAZENECA"/>
    <s v="D4325C00010"/>
    <s v="Astra Zeneca"/>
    <s v="Brazil"/>
    <x v="2"/>
    <n v="40700"/>
    <s v="Revenues - Third Parties"/>
    <m/>
    <s v="Freight - Shipments"/>
    <n v="2026"/>
    <n v="5"/>
    <s v="USD"/>
    <n v="-11.298767760000002"/>
    <n v="1"/>
    <n v="-11.298767760000002"/>
    <x v="6"/>
    <s v="Not Applicable"/>
    <m/>
    <m/>
    <m/>
    <m/>
    <m/>
    <m/>
    <m/>
    <m/>
    <m/>
  </r>
  <r>
    <s v="MERCK"/>
    <s v="MK-2870-007"/>
    <s v="Merck Sharp and Dohme LLC"/>
    <s v="Brazil"/>
    <x v="2"/>
    <n v="40700"/>
    <s v="Revenues - Third Parties"/>
    <m/>
    <s v="Freight - Shipments"/>
    <n v="2026"/>
    <n v="5"/>
    <s v="USD"/>
    <n v="-1199.6108179200003"/>
    <n v="1"/>
    <n v="-1199.6108179200003"/>
    <x v="6"/>
    <s v="Not Applicable"/>
    <m/>
    <m/>
    <m/>
    <m/>
    <m/>
    <m/>
    <m/>
    <m/>
    <m/>
  </r>
  <r>
    <s v="MERCK"/>
    <s v="MK-5684-004"/>
    <s v="Merck Sharp and Dohme LLC"/>
    <s v="Brazil"/>
    <x v="2"/>
    <n v="40700"/>
    <s v="Revenues - Third Parties"/>
    <m/>
    <s v="Freight - Shipments"/>
    <n v="2026"/>
    <n v="5"/>
    <s v="USD"/>
    <n v="-72.01325808"/>
    <n v="1"/>
    <n v="-72.01325808"/>
    <x v="6"/>
    <s v="Not Applicable"/>
    <m/>
    <m/>
    <m/>
    <m/>
    <m/>
    <m/>
    <m/>
    <m/>
    <m/>
  </r>
  <r>
    <s v="OTH CUST"/>
    <s v="TAS6417-301"/>
    <s v="Taiho Pharma USA"/>
    <s v="Brazil"/>
    <x v="2"/>
    <n v="40700"/>
    <s v="Revenues - Third Parties"/>
    <m/>
    <s v="Freight - Shipments"/>
    <n v="2026"/>
    <n v="5"/>
    <s v="USD"/>
    <n v="-22.287098880000002"/>
    <n v="1"/>
    <n v="-22.287098880000002"/>
    <x v="6"/>
    <s v="Not Applicable"/>
    <m/>
    <m/>
    <m/>
    <m/>
    <m/>
    <m/>
    <m/>
    <m/>
    <m/>
  </r>
  <r>
    <s v="ELI LILLY"/>
    <s v="J3M-MC-JZQB"/>
    <s v="Eli Lilly &amp; Co."/>
    <s v="Brazil"/>
    <x v="2"/>
    <n v="40700"/>
    <s v="Revenues - Third Parties"/>
    <m/>
    <s v="Freight - Shipments"/>
    <n v="2026"/>
    <n v="5"/>
    <s v="USD"/>
    <n v="-3443.0262343200006"/>
    <n v="1"/>
    <n v="-3443.0262343200006"/>
    <x v="6"/>
    <s v="Not Applicable"/>
    <m/>
    <m/>
    <m/>
    <m/>
    <m/>
    <m/>
    <m/>
    <m/>
    <m/>
  </r>
  <r>
    <s v="MERCK"/>
    <s v="MK-9999-01A"/>
    <s v="Merck Sharp and Dohme LLC"/>
    <s v="Brazil"/>
    <x v="2"/>
    <n v="40700"/>
    <s v="Revenues - Third Parties"/>
    <m/>
    <s v="Freight - Shipments"/>
    <n v="2026"/>
    <n v="5"/>
    <s v="USD"/>
    <n v="-6.0519060000000007"/>
    <n v="1"/>
    <n v="-6.0519060000000007"/>
    <x v="6"/>
    <s v="Not Applicable"/>
    <m/>
    <m/>
    <m/>
    <m/>
    <m/>
    <m/>
    <m/>
    <m/>
    <m/>
  </r>
  <r>
    <s v="J &amp; J"/>
    <s v="61186372NSC2007"/>
    <s v="Janssen"/>
    <s v="Brazil"/>
    <x v="2"/>
    <n v="40700"/>
    <s v="Revenues - Third Parties"/>
    <m/>
    <s v="Freight - Shipments"/>
    <n v="2026"/>
    <n v="5"/>
    <s v="USD"/>
    <n v="-641.2744360800001"/>
    <n v="1"/>
    <n v="-641.2744360800001"/>
    <x v="6"/>
    <s v="Not Applicable"/>
    <m/>
    <m/>
    <m/>
    <m/>
    <m/>
    <m/>
    <m/>
    <m/>
    <m/>
  </r>
  <r>
    <s v="ASTRAZENECA"/>
    <s v="D6972C00002"/>
    <s v="Astra Zeneca"/>
    <s v="Brazil"/>
    <x v="2"/>
    <n v="40700"/>
    <s v="Revenues - Third Parties"/>
    <m/>
    <s v="Freight - Shipments"/>
    <n v="2026"/>
    <n v="5"/>
    <s v="USD"/>
    <n v="-1578.1513053600002"/>
    <n v="1"/>
    <n v="-1578.1513053600002"/>
    <x v="6"/>
    <s v="Not Applicable"/>
    <m/>
    <m/>
    <m/>
    <m/>
    <m/>
    <m/>
    <m/>
    <m/>
    <m/>
  </r>
  <r>
    <s v="DAIICHI"/>
    <s v="DS6000-109"/>
    <s v="Daiichi Sankyo Pharma Development"/>
    <s v="Brazil"/>
    <x v="2"/>
    <n v="40700"/>
    <s v="Revenues - Third Parties"/>
    <m/>
    <s v="Freight - Shipments"/>
    <n v="2026"/>
    <n v="5"/>
    <s v="USD"/>
    <n v="-1907.3154780000002"/>
    <n v="1"/>
    <n v="-1907.3154780000002"/>
    <x v="6"/>
    <s v="Not Applicable"/>
    <m/>
    <m/>
    <m/>
    <m/>
    <m/>
    <m/>
    <m/>
    <m/>
    <m/>
  </r>
  <r>
    <s v="MERCK"/>
    <s v="MK-5684-003"/>
    <s v="Merck Sharp and Dohme LLC"/>
    <s v="Brazil"/>
    <x v="2"/>
    <n v="40700"/>
    <s v="Revenues - Third Parties"/>
    <m/>
    <s v="Freight - Shipments"/>
    <n v="2026"/>
    <n v="5"/>
    <s v="USD"/>
    <n v="-262.47015792000002"/>
    <n v="1"/>
    <n v="-262.47015792000002"/>
    <x v="6"/>
    <s v="Not Applicable"/>
    <m/>
    <m/>
    <m/>
    <m/>
    <m/>
    <m/>
    <m/>
    <m/>
    <m/>
  </r>
  <r>
    <s v="J &amp; J"/>
    <s v="CNTO1959CRD3008"/>
    <s v="Janssen"/>
    <s v="Brazil"/>
    <x v="2"/>
    <n v="40700"/>
    <s v="Revenues - Third Parties"/>
    <m/>
    <s v="Freight - Shipments"/>
    <n v="2026"/>
    <n v="5"/>
    <s v="USD"/>
    <n v="-2635.41646872"/>
    <n v="1"/>
    <n v="-2635.41646872"/>
    <x v="6"/>
    <s v="Not Applicable"/>
    <m/>
    <m/>
    <m/>
    <m/>
    <m/>
    <m/>
    <m/>
    <m/>
    <m/>
  </r>
  <r>
    <s v="MERCK"/>
    <s v="MK-2870-019"/>
    <s v="Merck Sharp and Dohme LLC"/>
    <s v="Brazil"/>
    <x v="2"/>
    <n v="40700"/>
    <s v="Revenues - Third Parties"/>
    <m/>
    <s v="Freight - Shipments"/>
    <n v="2026"/>
    <n v="5"/>
    <s v="USD"/>
    <n v="-1401.7822776000003"/>
    <n v="1"/>
    <n v="-1401.7822776000003"/>
    <x v="6"/>
    <s v="Not Applicable"/>
    <m/>
    <m/>
    <m/>
    <m/>
    <m/>
    <m/>
    <m/>
    <m/>
    <m/>
  </r>
  <r>
    <s v="J &amp; J"/>
    <s v="77242113PSO3004"/>
    <s v="Janssen"/>
    <s v="Brazil"/>
    <x v="2"/>
    <n v="40700"/>
    <s v="Revenues - Third Parties"/>
    <m/>
    <s v="Freight - Shipments"/>
    <n v="2026"/>
    <n v="5"/>
    <s v="USD"/>
    <n v="-462.41306856000006"/>
    <n v="1"/>
    <n v="-462.41306856000006"/>
    <x v="6"/>
    <s v="Not Applicable"/>
    <m/>
    <m/>
    <m/>
    <m/>
    <m/>
    <m/>
    <m/>
    <m/>
    <m/>
  </r>
  <r>
    <s v="MERCK"/>
    <s v="MK-2870-015"/>
    <s v="Merck Sharp and Dohme LLC"/>
    <s v="Brazil"/>
    <x v="2"/>
    <n v="40700"/>
    <s v="Revenues - Third Parties"/>
    <m/>
    <s v="Freight - Shipments"/>
    <n v="2026"/>
    <n v="5"/>
    <s v="USD"/>
    <n v="-220.21619256"/>
    <n v="1"/>
    <n v="-220.21619256"/>
    <x v="6"/>
    <s v="Not Applicable"/>
    <m/>
    <m/>
    <m/>
    <m/>
    <m/>
    <m/>
    <m/>
    <m/>
    <m/>
  </r>
  <r>
    <s v="J &amp; J"/>
    <s v="64407564MMY2006"/>
    <s v="Janssen"/>
    <s v="Brazil"/>
    <x v="2"/>
    <n v="40700"/>
    <s v="Revenues - Third Parties"/>
    <m/>
    <s v="Freight - Shipments"/>
    <n v="2026"/>
    <n v="5"/>
    <s v="USD"/>
    <n v="-4203.4801917600007"/>
    <n v="1"/>
    <n v="-4203.4801917600007"/>
    <x v="6"/>
    <s v="Not Applicable"/>
    <m/>
    <m/>
    <m/>
    <m/>
    <m/>
    <m/>
    <m/>
    <m/>
    <m/>
  </r>
  <r>
    <s v="MERCK"/>
    <s v="MK-3475-06D"/>
    <s v="Merck Sharp and Dohme LLC"/>
    <s v="Brazil"/>
    <x v="2"/>
    <n v="40700"/>
    <s v="Revenues - Third Parties"/>
    <m/>
    <s v="Freight - Shipments"/>
    <n v="2026"/>
    <n v="5"/>
    <s v="USD"/>
    <n v="-122.92808400000001"/>
    <n v="1"/>
    <n v="-122.92808400000001"/>
    <x v="6"/>
    <s v="Not Applicable"/>
    <m/>
    <m/>
    <m/>
    <m/>
    <m/>
    <m/>
    <m/>
    <m/>
    <m/>
  </r>
  <r>
    <s v="MERCK"/>
    <s v="MK-2870-012"/>
    <s v="Merck Sharp and Dohme LLC"/>
    <s v="Brazil"/>
    <x v="2"/>
    <n v="40700"/>
    <s v="Revenues - Third Parties"/>
    <m/>
    <s v="Freight - Shipments"/>
    <n v="2026"/>
    <n v="5"/>
    <s v="USD"/>
    <n v="-956.9048580000001"/>
    <n v="1"/>
    <n v="-956.9048580000001"/>
    <x v="6"/>
    <s v="Not Applicable"/>
    <m/>
    <m/>
    <m/>
    <m/>
    <m/>
    <m/>
    <m/>
    <m/>
    <m/>
  </r>
  <r>
    <s v="REGENERON"/>
    <s v="R3918-MG-2018"/>
    <s v="Regeneron Pharmaceuticals Inc"/>
    <s v="Brazil"/>
    <x v="2"/>
    <n v="40700"/>
    <s v="Revenues - Third Parties"/>
    <m/>
    <s v="Freight - Shipments"/>
    <n v="2026"/>
    <n v="5"/>
    <s v="USD"/>
    <n v="-1321.8408216000003"/>
    <n v="1"/>
    <n v="-1321.8408216000003"/>
    <x v="6"/>
    <s v="Not Applicable"/>
    <m/>
    <m/>
    <m/>
    <m/>
    <m/>
    <m/>
    <m/>
    <m/>
    <m/>
  </r>
  <r>
    <s v="ELI LILLY"/>
    <s v="J1I-MC-GZQA"/>
    <s v="Eli Lilly &amp; Co."/>
    <s v="Brazil"/>
    <x v="2"/>
    <n v="40700"/>
    <s v="Revenues - Third Parties"/>
    <m/>
    <s v="Freight - Shipments"/>
    <n v="2026"/>
    <n v="5"/>
    <s v="USD"/>
    <n v="-121.88257200000001"/>
    <n v="1"/>
    <n v="-121.88257200000001"/>
    <x v="6"/>
    <s v="Not Applicable"/>
    <m/>
    <m/>
    <m/>
    <m/>
    <m/>
    <m/>
    <m/>
    <m/>
    <m/>
  </r>
  <r>
    <s v="ELI LILLY"/>
    <s v="J1I-MC-GZBO"/>
    <s v="Eli Lilly &amp; Co."/>
    <s v="Brazil"/>
    <x v="2"/>
    <n v="40700"/>
    <s v="Revenues - Third Parties"/>
    <m/>
    <s v="Freight - Returns"/>
    <n v="2026"/>
    <n v="5"/>
    <s v="USD"/>
    <n v="-10825.558573680004"/>
    <n v="1"/>
    <n v="-10825.558573680004"/>
    <x v="6"/>
    <s v="Not Applicable"/>
    <m/>
    <m/>
    <m/>
    <m/>
    <m/>
    <m/>
    <m/>
    <m/>
    <m/>
  </r>
  <r>
    <s v="ELI LILLY"/>
    <s v="J3L-MC-EZEF"/>
    <s v="Eli Lilly &amp; Co."/>
    <s v="Brazil"/>
    <x v="2"/>
    <n v="40700"/>
    <s v="Revenues - Third Parties"/>
    <m/>
    <s v="Freight - Returns"/>
    <n v="2026"/>
    <n v="5"/>
    <s v="USD"/>
    <n v="-928.98486216000003"/>
    <n v="1"/>
    <n v="-928.98486216000003"/>
    <x v="6"/>
    <s v="Not Applicable"/>
    <m/>
    <m/>
    <m/>
    <m/>
    <m/>
    <m/>
    <m/>
    <m/>
    <m/>
  </r>
  <r>
    <s v="MERCK"/>
    <s v="MK-2870-023"/>
    <s v="Merck Sharp and Dohme LLC"/>
    <s v="Brazil"/>
    <x v="2"/>
    <n v="40700"/>
    <s v="Revenues - Third Parties"/>
    <m/>
    <s v="Freight - Shipments"/>
    <n v="2026"/>
    <n v="5"/>
    <s v="USD"/>
    <n v="-2674.70198424"/>
    <n v="1"/>
    <n v="-2674.70198424"/>
    <x v="6"/>
    <s v="Not Applicable"/>
    <m/>
    <m/>
    <m/>
    <m/>
    <m/>
    <m/>
    <m/>
    <m/>
    <m/>
  </r>
  <r>
    <s v="MERCK"/>
    <s v="MK-3475-06C"/>
    <s v="Merck Sharp and Dohme LLC"/>
    <s v="Brazil"/>
    <x v="2"/>
    <n v="40700"/>
    <s v="Revenues - Third Parties"/>
    <m/>
    <s v="Freight - Shipments"/>
    <n v="2026"/>
    <n v="5"/>
    <s v="USD"/>
    <n v="-1603.6754702400003"/>
    <n v="1"/>
    <n v="-1603.6754702400003"/>
    <x v="6"/>
    <s v="Not Applicable"/>
    <m/>
    <m/>
    <m/>
    <m/>
    <m/>
    <m/>
    <m/>
    <m/>
    <m/>
  </r>
  <r>
    <s v="MERCK"/>
    <s v="MK-1084-004"/>
    <s v="Merck Sharp and Dohme LLC"/>
    <s v="Brazil"/>
    <x v="2"/>
    <n v="40700"/>
    <s v="Revenues - Third Parties"/>
    <m/>
    <s v="Freight - Shipments"/>
    <n v="2026"/>
    <n v="5"/>
    <s v="USD"/>
    <n v="-210.43824264"/>
    <n v="1"/>
    <n v="-210.43824264"/>
    <x v="6"/>
    <s v="Not Applicable"/>
    <m/>
    <m/>
    <m/>
    <m/>
    <m/>
    <m/>
    <m/>
    <m/>
    <m/>
  </r>
  <r>
    <s v="MERCK"/>
    <s v="MK-2870-010"/>
    <s v="Merck Sharp and Dohme LLC"/>
    <s v="Brazil"/>
    <x v="2"/>
    <n v="40700"/>
    <s v="Revenues - Third Parties"/>
    <m/>
    <s v="Freight - Shipments"/>
    <n v="2026"/>
    <n v="5"/>
    <s v="USD"/>
    <n v="-576.55080936000002"/>
    <n v="1"/>
    <n v="-576.55080936000002"/>
    <x v="6"/>
    <s v="Not Applicable"/>
    <m/>
    <m/>
    <m/>
    <m/>
    <m/>
    <m/>
    <m/>
    <m/>
    <m/>
  </r>
  <r>
    <s v="MERCK"/>
    <s v="MK-7240-008"/>
    <s v="Merck Sharp and Dohme LLC"/>
    <s v="Brazil"/>
    <x v="2"/>
    <n v="40700"/>
    <s v="Revenues - Third Parties"/>
    <m/>
    <s v="Freight - Shipments"/>
    <n v="2026"/>
    <n v="5"/>
    <s v="USD"/>
    <n v="-145.64303856000001"/>
    <n v="1"/>
    <n v="-145.64303856000001"/>
    <x v="6"/>
    <s v="Not Applicable"/>
    <m/>
    <m/>
    <m/>
    <m/>
    <m/>
    <m/>
    <m/>
    <m/>
    <m/>
  </r>
  <r>
    <s v="J &amp; J"/>
    <s v="54767414MMY2093"/>
    <s v="Janssen"/>
    <s v="Brazil"/>
    <x v="2"/>
    <n v="40700"/>
    <s v="Revenues - Third Parties"/>
    <m/>
    <s v="Freight - Shipments"/>
    <n v="2026"/>
    <n v="5"/>
    <s v="USD"/>
    <n v="-815.21546327999999"/>
    <n v="1"/>
    <n v="-815.21546327999999"/>
    <x v="6"/>
    <s v="Not Applicable"/>
    <m/>
    <m/>
    <m/>
    <m/>
    <m/>
    <m/>
    <m/>
    <m/>
    <m/>
  </r>
  <r>
    <s v="MERCK"/>
    <s v="MK-2870-020"/>
    <s v="Merck Sharp and Dohme LLC"/>
    <s v="Brazil"/>
    <x v="2"/>
    <n v="40700"/>
    <s v="Revenues - Third Parties"/>
    <m/>
    <s v="Freight - Shipments"/>
    <n v="2026"/>
    <n v="5"/>
    <s v="USD"/>
    <n v="-201.99613536000001"/>
    <n v="1"/>
    <n v="-201.99613536000001"/>
    <x v="6"/>
    <s v="Not Applicable"/>
    <m/>
    <m/>
    <m/>
    <m/>
    <m/>
    <m/>
    <m/>
    <m/>
    <m/>
  </r>
  <r>
    <s v="J &amp; J"/>
    <s v="CNTO1959ISD3001"/>
    <s v="Janssen"/>
    <s v="Brazil"/>
    <x v="2"/>
    <n v="40700"/>
    <s v="Revenues - Third Parties"/>
    <m/>
    <s v="Freight - Shipments"/>
    <n v="2026"/>
    <n v="5"/>
    <s v="USD"/>
    <n v="-1557.5515020000003"/>
    <n v="1"/>
    <n v="-1557.5515020000003"/>
    <x v="6"/>
    <s v="Not Applicable"/>
    <m/>
    <m/>
    <m/>
    <m/>
    <m/>
    <m/>
    <m/>
    <m/>
    <m/>
  </r>
  <r>
    <s v="MERCK"/>
    <s v="V940-009"/>
    <s v="Merck Sharp and Dohme LLC"/>
    <s v="Brazil"/>
    <x v="2"/>
    <n v="40700"/>
    <s v="Revenues - Third Parties"/>
    <m/>
    <s v="Freight - Shipments"/>
    <n v="2026"/>
    <n v="5"/>
    <s v="USD"/>
    <n v="-4831.8465758399998"/>
    <n v="1"/>
    <n v="-4831.8465758399998"/>
    <x v="6"/>
    <s v="Not Applicable"/>
    <m/>
    <m/>
    <m/>
    <m/>
    <m/>
    <m/>
    <m/>
    <m/>
    <m/>
  </r>
  <r>
    <s v="J &amp; J"/>
    <s v="42847922MDD3003"/>
    <s v="Janssen"/>
    <s v="Brazil"/>
    <x v="2"/>
    <n v="40700"/>
    <s v="Revenues - Third Parties"/>
    <m/>
    <s v="Freight - Shipments"/>
    <n v="2026"/>
    <n v="5"/>
    <s v="USD"/>
    <n v="-341.10391968000005"/>
    <n v="1"/>
    <n v="-341.10391968000005"/>
    <x v="6"/>
    <s v="Not Applicable"/>
    <m/>
    <m/>
    <m/>
    <m/>
    <m/>
    <m/>
    <m/>
    <m/>
    <m/>
  </r>
  <r>
    <s v="J &amp; J"/>
    <s v="TMC207LEP3001"/>
    <s v="Janssen"/>
    <s v="Brazil"/>
    <x v="2"/>
    <n v="40700"/>
    <s v="Revenues - Third Parties"/>
    <m/>
    <s v="Freight - Shipments"/>
    <n v="2026"/>
    <n v="5"/>
    <s v="USD"/>
    <n v="-527.89831055999991"/>
    <n v="1"/>
    <n v="-527.89831055999991"/>
    <x v="6"/>
    <s v="Not Applicable"/>
    <m/>
    <m/>
    <m/>
    <m/>
    <m/>
    <m/>
    <m/>
    <m/>
    <m/>
  </r>
  <r>
    <s v="MERCK"/>
    <s v="MK-1084-007"/>
    <s v="Merck Sharp and Dohme LLC"/>
    <s v="Brazil"/>
    <x v="2"/>
    <n v="40700"/>
    <s v="Revenues - Third Parties"/>
    <m/>
    <s v="Freight - Shipments"/>
    <n v="2026"/>
    <n v="5"/>
    <s v="USD"/>
    <n v="-300.73750560000002"/>
    <n v="1"/>
    <n v="-300.73750560000002"/>
    <x v="6"/>
    <s v="Not Applicable"/>
    <m/>
    <m/>
    <m/>
    <m/>
    <m/>
    <m/>
    <m/>
    <m/>
    <m/>
  </r>
  <r>
    <s v="ASTRAZENECA"/>
    <s v="D5241C00006"/>
    <s v="Astra Zeneca"/>
    <s v="Brazil"/>
    <x v="2"/>
    <n v="40700"/>
    <s v="Revenues - Third Parties"/>
    <m/>
    <s v="Freight - Shipments"/>
    <n v="2026"/>
    <n v="5"/>
    <s v="USD"/>
    <n v="-1869.5170022400002"/>
    <n v="1"/>
    <n v="-1869.5170022400002"/>
    <x v="6"/>
    <s v="Not Applicable"/>
    <m/>
    <m/>
    <m/>
    <m/>
    <m/>
    <m/>
    <m/>
    <m/>
    <m/>
  </r>
  <r>
    <s v="DAIICHI"/>
    <s v="DS8201-724 (DG-05)"/>
    <s v="Daiichi Sankyo Pharma Development"/>
    <s v="Brazil"/>
    <x v="2"/>
    <n v="40700"/>
    <s v="Revenues - Third Parties"/>
    <m/>
    <s v="Freight - Shipments"/>
    <n v="2026"/>
    <n v="5"/>
    <s v="USD"/>
    <n v="-1246.2149174400001"/>
    <n v="1"/>
    <n v="-1246.2149174400001"/>
    <x v="6"/>
    <s v="Not Applicable"/>
    <m/>
    <m/>
    <m/>
    <m/>
    <m/>
    <m/>
    <m/>
    <m/>
    <m/>
  </r>
  <r>
    <s v="REGENERON"/>
    <s v="R2810-ONC-2268"/>
    <s v="Regeneron Pharmaceuticals Inc"/>
    <s v="Brazil"/>
    <x v="2"/>
    <n v="40700"/>
    <s v="Revenues - Third Parties"/>
    <m/>
    <s v="Freight - Shipments"/>
    <n v="2026"/>
    <n v="5"/>
    <s v="USD"/>
    <n v="-57.121950240000004"/>
    <n v="1"/>
    <n v="-57.121950240000004"/>
    <x v="6"/>
    <s v="Not Applicable"/>
    <m/>
    <m/>
    <m/>
    <m/>
    <m/>
    <m/>
    <m/>
    <m/>
    <m/>
  </r>
  <r>
    <s v="OTH CUST"/>
    <s v="LP352-302 (CAM)"/>
    <s v="Longboard Pharmaceuticals"/>
    <s v="Brazil"/>
    <x v="2"/>
    <n v="40700"/>
    <s v="Revenues - Third Parties"/>
    <m/>
    <s v="Freight - Shipments"/>
    <n v="2026"/>
    <n v="5"/>
    <s v="USD"/>
    <n v="-61.604783999999995"/>
    <n v="1"/>
    <n v="-61.604783999999995"/>
    <x v="6"/>
    <s v="Not Applicable"/>
    <m/>
    <m/>
    <m/>
    <m/>
    <m/>
    <m/>
    <m/>
    <m/>
    <m/>
  </r>
  <r>
    <s v="J &amp; J"/>
    <s v="61186372COR3001"/>
    <s v="Janssen"/>
    <s v="Brazil"/>
    <x v="2"/>
    <n v="40700"/>
    <s v="Revenues - Third Parties"/>
    <m/>
    <s v="Freight - Shipments"/>
    <n v="2026"/>
    <n v="5"/>
    <s v="USD"/>
    <n v="-452.23299864000012"/>
    <n v="1"/>
    <n v="-452.23299864000012"/>
    <x v="6"/>
    <s v="Not Applicable"/>
    <m/>
    <m/>
    <m/>
    <m/>
    <m/>
    <m/>
    <m/>
    <m/>
    <m/>
  </r>
  <r>
    <s v="ASTRAZENECA"/>
    <s v="D9181C00002"/>
    <s v="Astra Zeneca"/>
    <s v="Brazil"/>
    <x v="2"/>
    <n v="40700"/>
    <s v="Revenues - Third Parties"/>
    <m/>
    <s v="Freight - Shipments"/>
    <n v="2026"/>
    <n v="5"/>
    <s v="USD"/>
    <n v="-432.04174920000008"/>
    <n v="1"/>
    <n v="-432.04174920000008"/>
    <x v="6"/>
    <s v="Not Applicable"/>
    <m/>
    <m/>
    <m/>
    <m/>
    <m/>
    <m/>
    <m/>
    <m/>
    <m/>
  </r>
  <r>
    <s v="J &amp; J"/>
    <s v="80202135SJS3001"/>
    <s v="Janssen"/>
    <s v="Brazil"/>
    <x v="2"/>
    <n v="40700"/>
    <s v="Revenues - Third Parties"/>
    <m/>
    <s v="Freight - Shipments"/>
    <n v="2026"/>
    <n v="5"/>
    <s v="USD"/>
    <n v="-796.36407768000026"/>
    <n v="1"/>
    <n v="-796.36407768000026"/>
    <x v="6"/>
    <s v="Not Applicable"/>
    <m/>
    <m/>
    <m/>
    <m/>
    <m/>
    <m/>
    <m/>
    <m/>
    <m/>
  </r>
  <r>
    <s v="J &amp; J"/>
    <s v="61186372COR3002"/>
    <s v="Janssen"/>
    <s v="Brazil"/>
    <x v="2"/>
    <n v="40700"/>
    <s v="Revenues - Third Parties"/>
    <m/>
    <s v="Freight - Shipments"/>
    <n v="2026"/>
    <n v="5"/>
    <s v="USD"/>
    <n v="-924.88323816000013"/>
    <n v="1"/>
    <n v="-924.88323816000013"/>
    <x v="6"/>
    <s v="Not Applicable"/>
    <m/>
    <m/>
    <m/>
    <m/>
    <m/>
    <m/>
    <m/>
    <m/>
    <m/>
  </r>
  <r>
    <s v="MERCK"/>
    <s v="MK-2400-01A"/>
    <s v="Merck Sharp and Dohme LLC"/>
    <s v="Brazil"/>
    <x v="2"/>
    <n v="40700"/>
    <s v="Revenues - Third Parties"/>
    <m/>
    <s v="Freight - Shipments"/>
    <n v="2026"/>
    <n v="5"/>
    <s v="USD"/>
    <n v="-50.080829040000005"/>
    <n v="1"/>
    <n v="-50.080829040000005"/>
    <x v="6"/>
    <s v="Not Applicable"/>
    <m/>
    <m/>
    <m/>
    <m/>
    <m/>
    <m/>
    <m/>
    <m/>
    <m/>
  </r>
  <r>
    <s v="J &amp; J"/>
    <s v="77242113PSA3002"/>
    <s v="Janssen"/>
    <s v="Brazil"/>
    <x v="2"/>
    <n v="40700"/>
    <s v="Revenues - Third Parties"/>
    <m/>
    <s v="Freight - Shipments"/>
    <n v="2026"/>
    <n v="5"/>
    <s v="USD"/>
    <n v="-402.33875328000005"/>
    <n v="1"/>
    <n v="-402.33875328000005"/>
    <x v="6"/>
    <s v="Not Applicable"/>
    <m/>
    <m/>
    <m/>
    <m/>
    <m/>
    <m/>
    <m/>
    <m/>
    <m/>
  </r>
  <r>
    <s v="ASTRAZENECA"/>
    <s v="D6973C00001"/>
    <s v="Astra Zeneca"/>
    <s v="Brazil"/>
    <x v="2"/>
    <n v="40700"/>
    <s v="Revenues - Third Parties"/>
    <m/>
    <s v="Freight - Shipments"/>
    <n v="2026"/>
    <n v="5"/>
    <s v="USD"/>
    <n v="-7214.3110670400001"/>
    <n v="1"/>
    <n v="-7214.3110670400001"/>
    <x v="6"/>
    <s v="Not Applicable"/>
    <m/>
    <m/>
    <m/>
    <m/>
    <m/>
    <m/>
    <m/>
    <m/>
    <m/>
  </r>
  <r>
    <s v="OTH CUST"/>
    <s v="LP352-301 (CAM)"/>
    <s v="Longboard Pharmaceuticals"/>
    <s v="Brazil"/>
    <x v="2"/>
    <n v="40700"/>
    <s v="Revenues - Third Parties"/>
    <m/>
    <s v="Freight - Shipments"/>
    <n v="2026"/>
    <n v="5"/>
    <s v="USD"/>
    <n v="-135.33268175999999"/>
    <n v="1"/>
    <n v="-135.33268175999999"/>
    <x v="6"/>
    <s v="Not Applicable"/>
    <m/>
    <m/>
    <m/>
    <m/>
    <m/>
    <m/>
    <m/>
    <m/>
    <m/>
  </r>
  <r>
    <s v="MERCK"/>
    <s v="MK-2870-011"/>
    <s v="Merck Sharp and Dohme LLC"/>
    <s v="Brazil"/>
    <x v="2"/>
    <n v="40700"/>
    <s v="Revenues - Third Parties"/>
    <m/>
    <s v="Freight - Shipments"/>
    <n v="2026"/>
    <n v="5"/>
    <s v="USD"/>
    <n v="-3168.5198205600004"/>
    <n v="1"/>
    <n v="-3168.5198205600004"/>
    <x v="6"/>
    <s v="Not Applicable"/>
    <m/>
    <m/>
    <m/>
    <m/>
    <m/>
    <m/>
    <m/>
    <m/>
    <m/>
  </r>
  <r>
    <s v="MERCK"/>
    <s v="V940-011"/>
    <s v="Merck Sharp and Dohme LLC"/>
    <s v="Brazil"/>
    <x v="2"/>
    <n v="40700"/>
    <s v="Revenues - Third Parties"/>
    <m/>
    <s v="Freight - Shipments"/>
    <n v="2026"/>
    <n v="5"/>
    <s v="USD"/>
    <n v="-210.38194583999999"/>
    <n v="1"/>
    <n v="-210.38194583999999"/>
    <x v="6"/>
    <s v="Not Applicable"/>
    <m/>
    <m/>
    <m/>
    <m/>
    <m/>
    <m/>
    <m/>
    <m/>
    <m/>
  </r>
  <r>
    <s v="OTH CUST"/>
    <s v="LP352-303 (CAM)"/>
    <s v="Longboard Pharmaceuticals"/>
    <s v="Brazil"/>
    <x v="2"/>
    <n v="40700"/>
    <s v="Revenues - Third Parties"/>
    <m/>
    <s v="Freight - Shipments"/>
    <n v="2026"/>
    <n v="5"/>
    <s v="USD"/>
    <n v="-2.14088688"/>
    <n v="1"/>
    <n v="-2.14088688"/>
    <x v="6"/>
    <s v="Not Applicable"/>
    <m/>
    <m/>
    <m/>
    <m/>
    <m/>
    <m/>
    <m/>
    <m/>
    <m/>
  </r>
  <r>
    <s v="MERCK"/>
    <s v="MK-2870-022"/>
    <s v="Merck Sharp and Dohme LLC"/>
    <s v="Brazil"/>
    <x v="2"/>
    <n v="40700"/>
    <s v="Revenues - Third Parties"/>
    <m/>
    <s v="Freight - Shipments"/>
    <n v="2026"/>
    <n v="5"/>
    <s v="USD"/>
    <n v="-232.71890759999997"/>
    <n v="1"/>
    <n v="-232.71890759999997"/>
    <x v="6"/>
    <s v="Not Applicable"/>
    <m/>
    <m/>
    <m/>
    <m/>
    <m/>
    <m/>
    <m/>
    <m/>
    <m/>
  </r>
  <r>
    <s v="MERCK"/>
    <s v="MK-5684-015"/>
    <s v="Merck Sharp and Dohme LLC"/>
    <s v="Brazil"/>
    <x v="2"/>
    <n v="40700"/>
    <s v="Revenues - Third Parties"/>
    <m/>
    <s v="Freight - Shipments"/>
    <n v="2026"/>
    <n v="5"/>
    <s v="USD"/>
    <n v="-134.13677688000001"/>
    <n v="1"/>
    <n v="-134.13677688000001"/>
    <x v="6"/>
    <s v="Not Applicable"/>
    <m/>
    <m/>
    <m/>
    <m/>
    <m/>
    <m/>
    <m/>
    <m/>
    <m/>
  </r>
  <r>
    <s v="MERCK"/>
    <s v="MK-9999-01C"/>
    <s v="Merck Sharp and Dohme LLC"/>
    <s v="Brazil"/>
    <x v="2"/>
    <n v="40700"/>
    <s v="Revenues - Third Parties"/>
    <m/>
    <s v="Freight - Shipments"/>
    <n v="2026"/>
    <n v="5"/>
    <s v="USD"/>
    <n v="-174.43804752000003"/>
    <n v="1"/>
    <n v="-174.43804752000003"/>
    <x v="6"/>
    <s v="Not Applicable"/>
    <m/>
    <m/>
    <m/>
    <m/>
    <m/>
    <m/>
    <m/>
    <m/>
    <m/>
  </r>
  <r>
    <s v="MERCK"/>
    <s v="MK-2400-001"/>
    <s v="Merck Sharp and Dohme LLC"/>
    <s v="Brazil"/>
    <x v="2"/>
    <n v="40700"/>
    <s v="Revenues - Third Parties"/>
    <m/>
    <s v="Freight - Shipments"/>
    <n v="2026"/>
    <n v="5"/>
    <s v="USD"/>
    <n v="-405.30639888000002"/>
    <n v="1"/>
    <n v="-405.30639888000002"/>
    <x v="6"/>
    <s v="Not Applicable"/>
    <m/>
    <m/>
    <m/>
    <m/>
    <m/>
    <m/>
    <m/>
    <m/>
    <m/>
  </r>
  <r>
    <s v="MERCK"/>
    <s v="MK-2870-033"/>
    <s v="Merck Sharp and Dohme LLC"/>
    <s v="Brazil"/>
    <x v="2"/>
    <n v="40700"/>
    <s v="Revenues - Third Parties"/>
    <m/>
    <s v="Freight - Shipments"/>
    <n v="2026"/>
    <n v="5"/>
    <s v="USD"/>
    <n v="-6266.6589902399992"/>
    <n v="1"/>
    <n v="-6266.6589902399992"/>
    <x v="6"/>
    <s v="Not Applicable"/>
    <m/>
    <m/>
    <m/>
    <m/>
    <m/>
    <m/>
    <m/>
    <m/>
    <m/>
  </r>
  <r>
    <s v="MERCK"/>
    <s v="MK-2870-031"/>
    <s v="Merck Sharp and Dohme LLC"/>
    <s v="Brazil"/>
    <x v="2"/>
    <n v="40700"/>
    <s v="Revenues - Third Parties"/>
    <m/>
    <s v="Freight - Shipments"/>
    <n v="2026"/>
    <n v="5"/>
    <s v="USD"/>
    <n v="-51.276733920000005"/>
    <n v="1"/>
    <n v="-51.276733920000005"/>
    <x v="6"/>
    <s v="Not Applicable"/>
    <m/>
    <m/>
    <m/>
    <m/>
    <m/>
    <m/>
    <m/>
    <m/>
    <m/>
  </r>
  <r>
    <s v="DAIICHI"/>
    <s v="DS8201-793"/>
    <s v="Daiichi Sankyo Pharma Development"/>
    <s v="Brazil"/>
    <x v="2"/>
    <n v="40700"/>
    <s v="Revenues - Third Parties"/>
    <m/>
    <s v="Freight - Shipments"/>
    <n v="2026"/>
    <n v="5"/>
    <s v="USD"/>
    <n v="-5318.7535778400006"/>
    <n v="1"/>
    <n v="-5318.7535778400006"/>
    <x v="6"/>
    <s v="Not Applicable"/>
    <m/>
    <m/>
    <m/>
    <m/>
    <m/>
    <m/>
    <m/>
    <m/>
    <m/>
  </r>
  <r>
    <s v="ELI LILLY"/>
    <s v="J3M-MC-JZQH"/>
    <s v="Eli Lilly &amp; Co."/>
    <s v="Brazil"/>
    <x v="2"/>
    <n v="40700"/>
    <s v="Revenues - Third Parties"/>
    <m/>
    <s v="Freight - Shipments"/>
    <n v="2026"/>
    <n v="5"/>
    <s v="USD"/>
    <n v="-1359.2974953600001"/>
    <n v="1"/>
    <n v="-1359.2974953600001"/>
    <x v="6"/>
    <s v="Not Applicable"/>
    <m/>
    <m/>
    <m/>
    <m/>
    <m/>
    <m/>
    <m/>
    <m/>
    <m/>
  </r>
  <r>
    <s v="J &amp; J"/>
    <s v="75276617AML3001"/>
    <s v="Janssen"/>
    <s v="Brazil"/>
    <x v="2"/>
    <n v="40700"/>
    <s v="Revenues - Third Parties"/>
    <m/>
    <s v="Freight - Shipments"/>
    <n v="2026"/>
    <n v="5"/>
    <s v="USD"/>
    <n v="-507.23014680000006"/>
    <n v="1"/>
    <n v="-507.23014680000006"/>
    <x v="6"/>
    <s v="Not Applicable"/>
    <m/>
    <m/>
    <m/>
    <m/>
    <m/>
    <m/>
    <m/>
    <m/>
    <m/>
  </r>
  <r>
    <s v="MERCK"/>
    <s v="MK-2870-032"/>
    <s v="Merck Sharp and Dohme LLC"/>
    <s v="Brazil"/>
    <x v="2"/>
    <n v="40700"/>
    <s v="Revenues - Third Parties"/>
    <m/>
    <s v="Freight - Shipments"/>
    <n v="2026"/>
    <n v="5"/>
    <s v="USD"/>
    <n v="-6098.3307540000005"/>
    <n v="1"/>
    <n v="-6098.3307540000005"/>
    <x v="6"/>
    <s v="Not Applicable"/>
    <m/>
    <m/>
    <m/>
    <m/>
    <m/>
    <m/>
    <m/>
    <m/>
    <m/>
  </r>
  <r>
    <s v="J &amp; J"/>
    <s v="54767414MMY3030"/>
    <s v="Janssen"/>
    <s v="Brazil"/>
    <x v="2"/>
    <n v="40700"/>
    <s v="Revenues - Third Parties"/>
    <m/>
    <s v="Freight - Shipments"/>
    <n v="2026"/>
    <n v="5"/>
    <s v="USD"/>
    <n v="-1268.32186656"/>
    <n v="1"/>
    <n v="-1268.32186656"/>
    <x v="6"/>
    <s v="Not Applicable"/>
    <m/>
    <m/>
    <m/>
    <m/>
    <m/>
    <m/>
    <m/>
    <m/>
    <m/>
  </r>
  <r>
    <s v="OTH CUST"/>
    <s v="HLX22-GC-301"/>
    <s v="Shanghai Henlius Biotech Inc"/>
    <s v="Brazil"/>
    <x v="2"/>
    <n v="40700"/>
    <s v="Revenues - Third Parties"/>
    <m/>
    <s v="Freight - Shipments"/>
    <n v="2026"/>
    <n v="5"/>
    <s v="USD"/>
    <n v="-4653.2980576800001"/>
    <n v="1"/>
    <n v="-4653.2980576800001"/>
    <x v="6"/>
    <s v="Not Applicable"/>
    <m/>
    <m/>
    <m/>
    <m/>
    <m/>
    <m/>
    <m/>
    <m/>
    <m/>
  </r>
  <r>
    <s v="MERCK"/>
    <s v="MK-1022-016"/>
    <s v="Merck Sharp and Dohme LLC"/>
    <s v="Brazil"/>
    <x v="2"/>
    <n v="40700"/>
    <s v="Revenues - Third Parties"/>
    <m/>
    <s v="Freight - Shipments"/>
    <n v="2026"/>
    <n v="5"/>
    <s v="USD"/>
    <n v="-236.40554376"/>
    <n v="1"/>
    <n v="-236.40554376"/>
    <x v="6"/>
    <s v="Not Applicable"/>
    <m/>
    <m/>
    <m/>
    <m/>
    <m/>
    <m/>
    <m/>
    <m/>
    <m/>
  </r>
  <r>
    <s v="ELI LILLY"/>
    <s v="I8F-MC-GPJA"/>
    <s v="Eli Lilly &amp; Co."/>
    <s v="Brazil"/>
    <x v="2"/>
    <n v="40700"/>
    <s v="Revenues - Third Parties"/>
    <m/>
    <s v="Freight - Shipments"/>
    <n v="2026"/>
    <n v="5"/>
    <s v="USD"/>
    <n v="-2528.5120624800002"/>
    <n v="1"/>
    <n v="-2528.5120624800002"/>
    <x v="6"/>
    <s v="Not Applicable"/>
    <m/>
    <m/>
    <m/>
    <m/>
    <m/>
    <m/>
    <m/>
    <m/>
    <m/>
  </r>
  <r>
    <s v="ELI LILLY"/>
    <s v="I8F-MC-GPJD"/>
    <s v="Eli Lilly &amp; Co."/>
    <s v="Brazil"/>
    <x v="2"/>
    <n v="40700"/>
    <s v="Revenues - Third Parties"/>
    <m/>
    <s v="Freight - Shipments"/>
    <n v="2026"/>
    <n v="5"/>
    <s v="USD"/>
    <n v="-1107.5679626399999"/>
    <n v="1"/>
    <n v="-1107.5679626399999"/>
    <x v="6"/>
    <s v="Not Applicable"/>
    <m/>
    <m/>
    <m/>
    <m/>
    <m/>
    <m/>
    <m/>
    <m/>
    <m/>
  </r>
  <r>
    <s v="MERCK"/>
    <s v="A011-12 (MK-7962-004)"/>
    <s v="Merck Sharp and Dohme LLC"/>
    <s v="Brazil"/>
    <x v="2"/>
    <n v="40700"/>
    <s v="Revenues - Third Parties"/>
    <m/>
    <s v="Freight - Shipments"/>
    <n v="2026"/>
    <n v="5"/>
    <s v="USD"/>
    <n v="-6148.5378487200005"/>
    <n v="1"/>
    <n v="-6148.5378487200005"/>
    <x v="6"/>
    <s v="Not Applicable"/>
    <m/>
    <m/>
    <m/>
    <m/>
    <m/>
    <m/>
    <m/>
    <m/>
    <m/>
  </r>
  <r>
    <s v="PFIZER"/>
    <s v="C2321008"/>
    <s v="Pfizer"/>
    <s v="Brazil"/>
    <x v="2"/>
    <n v="40700"/>
    <s v="Revenues - Third Parties"/>
    <m/>
    <s v="Freight - Shipments"/>
    <n v="2026"/>
    <n v="5"/>
    <s v="USD"/>
    <n v="-3509.1387835199998"/>
    <n v="1"/>
    <n v="-3509.1387835199998"/>
    <x v="6"/>
    <s v="Not Applicable"/>
    <m/>
    <m/>
    <m/>
    <m/>
    <m/>
    <m/>
    <m/>
    <m/>
    <m/>
  </r>
  <r>
    <s v="IQVIA"/>
    <s v="20220196 Ancillaries"/>
    <s v="IQVIA"/>
    <s v="Brazil"/>
    <x v="2"/>
    <n v="40700"/>
    <s v="Revenues - Third Parties"/>
    <m/>
    <s v="Freight - Shipments"/>
    <n v="2026"/>
    <n v="5"/>
    <s v="USD"/>
    <n v="-259.23630887999997"/>
    <n v="1"/>
    <n v="-259.23630887999997"/>
    <x v="6"/>
    <s v="Not Applicable"/>
    <m/>
    <m/>
    <m/>
    <m/>
    <m/>
    <m/>
    <m/>
    <m/>
    <m/>
  </r>
  <r>
    <s v="J &amp; J"/>
    <s v="78278343PCR3001"/>
    <s v="Janssen"/>
    <s v="Brazil"/>
    <x v="2"/>
    <n v="40700"/>
    <s v="Revenues - Third Parties"/>
    <m/>
    <s v="Freight - Shipments"/>
    <n v="2026"/>
    <n v="5"/>
    <s v="USD"/>
    <n v="-114.52297176"/>
    <n v="1"/>
    <n v="-114.52297176"/>
    <x v="6"/>
    <s v="Not Applicable"/>
    <m/>
    <m/>
    <m/>
    <m/>
    <m/>
    <m/>
    <m/>
    <m/>
    <m/>
  </r>
  <r>
    <s v="MERCK"/>
    <s v="MK-8527-011"/>
    <s v="Merck Sharp and Dohme LLC"/>
    <s v="Brazil"/>
    <x v="2"/>
    <n v="40700"/>
    <s v="Revenues - Third Parties"/>
    <m/>
    <s v="Freight - Shipments"/>
    <n v="2026"/>
    <n v="5"/>
    <s v="USD"/>
    <n v="-1276.4221718400001"/>
    <n v="1"/>
    <n v="-1276.4221718400001"/>
    <x v="6"/>
    <s v="Not Applicable"/>
    <m/>
    <m/>
    <m/>
    <m/>
    <m/>
    <m/>
    <m/>
    <m/>
    <m/>
  </r>
  <r>
    <s v="PFIZER"/>
    <s v="C4921003"/>
    <s v="Pfizer"/>
    <s v="Brazil"/>
    <x v="2"/>
    <n v="40700"/>
    <s v="Revenues - Third Parties"/>
    <m/>
    <s v="Freight - Shipments"/>
    <n v="2026"/>
    <n v="5"/>
    <s v="USD"/>
    <n v="-188.24041439999999"/>
    <n v="1"/>
    <n v="-188.24041439999999"/>
    <x v="6"/>
    <s v="Not Applicable"/>
    <m/>
    <m/>
    <m/>
    <m/>
    <m/>
    <m/>
    <m/>
    <m/>
    <m/>
  </r>
  <r>
    <s v="PFIZER"/>
    <s v="C5731006"/>
    <s v="Pfizer"/>
    <s v="Brazil"/>
    <x v="2"/>
    <n v="40700"/>
    <s v="Revenues - Third Parties"/>
    <m/>
    <s v="Freight - Shipments"/>
    <n v="2026"/>
    <n v="5"/>
    <s v="USD"/>
    <n v="-447.35689151999998"/>
    <n v="1"/>
    <n v="-447.35689151999998"/>
    <x v="6"/>
    <s v="Not Applicable"/>
    <m/>
    <m/>
    <m/>
    <m/>
    <m/>
    <m/>
    <m/>
    <m/>
    <m/>
  </r>
  <r>
    <s v="J &amp; J"/>
    <s v="61186372HNC3001"/>
    <s v="Janssen"/>
    <s v="Brazil"/>
    <x v="2"/>
    <n v="40700"/>
    <s v="Revenues - Third Parties"/>
    <m/>
    <s v="Freight - Shipments"/>
    <n v="2026"/>
    <n v="5"/>
    <s v="USD"/>
    <n v="-3030.4495058400007"/>
    <n v="1"/>
    <n v="-3030.4495058400007"/>
    <x v="6"/>
    <s v="Not Applicable"/>
    <m/>
    <m/>
    <m/>
    <m/>
    <m/>
    <m/>
    <m/>
    <m/>
    <m/>
  </r>
  <r>
    <s v="MERCK"/>
    <s v="MK-7240-013"/>
    <s v="Merck Sharp and Dohme LLC"/>
    <s v="Brazil"/>
    <x v="2"/>
    <n v="40700"/>
    <s v="Revenues - Third Parties"/>
    <m/>
    <s v="Freight - Shipments"/>
    <n v="2026"/>
    <n v="5"/>
    <s v="USD"/>
    <n v="-64.46466144"/>
    <n v="1"/>
    <n v="-64.46466144"/>
    <x v="6"/>
    <s v="Not Applicable"/>
    <m/>
    <m/>
    <m/>
    <m/>
    <m/>
    <m/>
    <m/>
    <m/>
    <m/>
  </r>
  <r>
    <s v="ELI LILLY"/>
    <s v="J2S-MC-GZMR"/>
    <s v="Eli Lilly &amp; Co."/>
    <s v="Brazil"/>
    <x v="2"/>
    <n v="40700"/>
    <s v="Revenues - Third Parties"/>
    <m/>
    <s v="Freight - Shipments"/>
    <n v="2026"/>
    <n v="5"/>
    <s v="USD"/>
    <n v="-317.47132727999997"/>
    <n v="1"/>
    <n v="-317.47132727999997"/>
    <x v="6"/>
    <s v="Not Applicable"/>
    <m/>
    <m/>
    <m/>
    <m/>
    <m/>
    <m/>
    <m/>
    <m/>
    <m/>
  </r>
  <r>
    <s v="MERCK"/>
    <s v="MK-7962-038"/>
    <s v="Merck Sharp and Dohme LLC"/>
    <s v="Brazil"/>
    <x v="2"/>
    <n v="40700"/>
    <s v="Revenues - Third Parties"/>
    <m/>
    <s v="Freight - Shipments"/>
    <n v="2026"/>
    <n v="5"/>
    <s v="USD"/>
    <n v="-1408.5724759200002"/>
    <n v="1"/>
    <n v="-1408.5724759200002"/>
    <x v="6"/>
    <s v="Not Applicable"/>
    <m/>
    <m/>
    <m/>
    <m/>
    <m/>
    <m/>
    <m/>
    <m/>
    <m/>
  </r>
  <r>
    <s v="J &amp; J"/>
    <s v="77242113UCO3001"/>
    <s v="Janssen"/>
    <s v="Brazil"/>
    <x v="2"/>
    <n v="40700"/>
    <s v="Revenues - Third Parties"/>
    <m/>
    <s v="Freight - Shipments"/>
    <n v="2026"/>
    <n v="5"/>
    <s v="USD"/>
    <n v="-1290.2575125600001"/>
    <n v="1"/>
    <n v="-1290.2575125600001"/>
    <x v="6"/>
    <s v="Not Applicable"/>
    <m/>
    <m/>
    <m/>
    <m/>
    <m/>
    <m/>
    <m/>
    <m/>
    <m/>
  </r>
  <r>
    <s v="J &amp; J"/>
    <s v="77242113CRD3001"/>
    <s v="Janssen"/>
    <s v="Brazil"/>
    <x v="2"/>
    <n v="40700"/>
    <s v="Revenues - Third Parties"/>
    <m/>
    <s v="Freight - Shipments"/>
    <n v="2026"/>
    <n v="5"/>
    <s v="USD"/>
    <n v="-1442.1398450400002"/>
    <n v="1"/>
    <n v="-1442.1398450400002"/>
    <x v="6"/>
    <s v="Not Applicable"/>
    <m/>
    <m/>
    <m/>
    <m/>
    <m/>
    <m/>
    <m/>
    <m/>
    <m/>
  </r>
  <r>
    <s v="PFIZER"/>
    <s v="C4921003 (CAM)"/>
    <s v="Pfizer"/>
    <s v="Brazil"/>
    <x v="2"/>
    <n v="40700"/>
    <s v="Revenues - Third Parties"/>
    <m/>
    <s v="Freight - Shipments"/>
    <n v="2026"/>
    <n v="5"/>
    <s v="USD"/>
    <n v="-477.72177696"/>
    <n v="1"/>
    <n v="-477.72177696"/>
    <x v="6"/>
    <s v="Not Applicable"/>
    <m/>
    <m/>
    <m/>
    <m/>
    <m/>
    <m/>
    <m/>
    <m/>
    <m/>
  </r>
  <r>
    <s v="MERCK"/>
    <s v="MK-0616-037"/>
    <s v="Merck Sharp and Dohme LLC"/>
    <s v="Brazil"/>
    <x v="2"/>
    <n v="40700"/>
    <s v="Revenues - Third Parties"/>
    <m/>
    <s v="Freight - Shipments"/>
    <n v="2026"/>
    <n v="5"/>
    <s v="USD"/>
    <n v="-5480.2972454400006"/>
    <n v="1"/>
    <n v="-5480.2972454400006"/>
    <x v="6"/>
    <s v="Not Applicable"/>
    <m/>
    <m/>
    <m/>
    <m/>
    <m/>
    <m/>
    <m/>
    <m/>
    <m/>
  </r>
  <r>
    <s v="MERCK"/>
    <s v="MK-2870-036"/>
    <s v="Merck Sharp and Dohme LLC"/>
    <s v="Brazil"/>
    <x v="2"/>
    <n v="40700"/>
    <s v="Revenues - Third Parties"/>
    <m/>
    <s v="Freight - Shipments"/>
    <n v="2026"/>
    <n v="5"/>
    <s v="USD"/>
    <n v="-2305.0266343200001"/>
    <n v="1"/>
    <n v="-2305.0266343200001"/>
    <x v="6"/>
    <s v="Not Applicable"/>
    <m/>
    <m/>
    <m/>
    <m/>
    <m/>
    <m/>
    <m/>
    <m/>
    <m/>
  </r>
  <r>
    <s v="ELI LILLY"/>
    <s v="J2O-MC-EKBG"/>
    <s v="Eli Lilly &amp; Co."/>
    <s v="Brazil"/>
    <x v="2"/>
    <n v="40700"/>
    <s v="Revenues - Third Parties"/>
    <m/>
    <s v="Freight - Shipments"/>
    <n v="2026"/>
    <n v="5"/>
    <s v="USD"/>
    <n v="-5235.2453174399998"/>
    <n v="1"/>
    <n v="-5235.2453174399998"/>
    <x v="6"/>
    <s v="Not Applicable"/>
    <m/>
    <m/>
    <m/>
    <m/>
    <m/>
    <m/>
    <m/>
    <m/>
    <m/>
  </r>
  <r>
    <s v="ELI LILLY"/>
    <s v="I6T-MC-AMCD"/>
    <s v="Eli Lilly &amp; Co."/>
    <s v="Brazil"/>
    <x v="2"/>
    <n v="40700"/>
    <s v="Revenues - Third Parties"/>
    <m/>
    <s v="Freight - Shipments"/>
    <n v="2026"/>
    <n v="5"/>
    <s v="USD"/>
    <n v="-452.34398376000013"/>
    <n v="1"/>
    <n v="-452.34398376000013"/>
    <x v="6"/>
    <s v="Not Applicable"/>
    <m/>
    <m/>
    <m/>
    <m/>
    <m/>
    <m/>
    <m/>
    <m/>
    <m/>
  </r>
  <r>
    <s v="ELI LILLY"/>
    <s v="I6T-MC-AMCE"/>
    <s v="Eli Lilly &amp; Co."/>
    <s v="Brazil"/>
    <x v="2"/>
    <n v="40700"/>
    <s v="Revenues - Third Parties"/>
    <m/>
    <s v="Freight - Shipments"/>
    <n v="2026"/>
    <n v="5"/>
    <s v="USD"/>
    <n v="-395.36277552000001"/>
    <n v="1"/>
    <n v="-395.36277552000001"/>
    <x v="6"/>
    <s v="Not Applicable"/>
    <m/>
    <m/>
    <m/>
    <m/>
    <m/>
    <m/>
    <m/>
    <m/>
    <m/>
  </r>
  <r>
    <s v="ELI LILLY"/>
    <s v="J2A-MC-GZPW"/>
    <s v="Eli Lilly &amp; Co."/>
    <s v="Brazil"/>
    <x v="2"/>
    <n v="40700"/>
    <s v="Revenues - Third Parties"/>
    <m/>
    <s v="Freight - Shipments"/>
    <n v="2026"/>
    <n v="5"/>
    <s v="USD"/>
    <n v="-1722.3064999200001"/>
    <n v="1"/>
    <n v="-1722.3064999200001"/>
    <x v="6"/>
    <s v="Not Applicable"/>
    <m/>
    <m/>
    <m/>
    <m/>
    <m/>
    <m/>
    <m/>
    <m/>
    <m/>
  </r>
  <r>
    <s v="J &amp; J"/>
    <s v="80202135SLE3001"/>
    <s v="Janssen"/>
    <s v="Brazil"/>
    <x v="2"/>
    <n v="40700"/>
    <s v="Revenues - Third Parties"/>
    <m/>
    <s v="Freight - Shipments"/>
    <n v="2026"/>
    <n v="5"/>
    <s v="USD"/>
    <n v="-312.03225216000004"/>
    <n v="1"/>
    <n v="-312.03225216000004"/>
    <x v="6"/>
    <s v="Not Applicable"/>
    <m/>
    <m/>
    <m/>
    <m/>
    <m/>
    <m/>
    <m/>
    <m/>
    <m/>
  </r>
  <r>
    <s v="ELI LILLY"/>
    <s v="N1T-MC-TZ01"/>
    <s v="Eli Lilly &amp; Co."/>
    <s v="Brazil"/>
    <x v="2"/>
    <n v="40700"/>
    <s v="Revenues - Third Parties"/>
    <m/>
    <s v="Freight - Shipments"/>
    <n v="2026"/>
    <n v="5"/>
    <s v="USD"/>
    <n v="-308.77588440000011"/>
    <n v="1"/>
    <n v="-308.77588440000011"/>
    <x v="6"/>
    <s v="Not Applicable"/>
    <m/>
    <m/>
    <m/>
    <m/>
    <m/>
    <m/>
    <m/>
    <m/>
    <m/>
  </r>
  <r>
    <s v="ELI LILLY"/>
    <s v="N1T-MC-RT01"/>
    <s v="Eli Lilly &amp; Co."/>
    <s v="Brazil"/>
    <x v="2"/>
    <n v="40700"/>
    <s v="Revenues - Third Parties"/>
    <m/>
    <s v="Freight - Shipments"/>
    <n v="2026"/>
    <n v="5"/>
    <s v="USD"/>
    <n v="-290.09499768000006"/>
    <n v="1"/>
    <n v="-290.09499768000006"/>
    <x v="6"/>
    <s v="Not Applicable"/>
    <m/>
    <m/>
    <m/>
    <m/>
    <m/>
    <m/>
    <m/>
    <m/>
    <m/>
  </r>
  <r>
    <s v="J &amp; J"/>
    <s v="95597528ADM2001"/>
    <s v="Janssen"/>
    <s v="Brazil"/>
    <x v="2"/>
    <n v="40700"/>
    <s v="Revenues - Third Parties"/>
    <m/>
    <s v="Freight - Shipments"/>
    <n v="2026"/>
    <n v="5"/>
    <s v="USD"/>
    <n v="-407.01299616000006"/>
    <n v="1"/>
    <n v="-407.01299616000006"/>
    <x v="6"/>
    <s v="Not Applicable"/>
    <m/>
    <m/>
    <m/>
    <m/>
    <m/>
    <m/>
    <m/>
    <m/>
    <m/>
  </r>
  <r>
    <s v="ELI LILLY"/>
    <s v="I4V-MC-JAJJ"/>
    <s v="Eli Lilly &amp; Co."/>
    <s v="Brazil"/>
    <x v="2"/>
    <n v="40700"/>
    <s v="Revenues - Third Parties"/>
    <m/>
    <s v="Freight - Shipments"/>
    <n v="2026"/>
    <n v="5"/>
    <s v="USD"/>
    <n v="-1250.8063235999998"/>
    <n v="1"/>
    <n v="-1250.8063235999998"/>
    <x v="6"/>
    <s v="Not Applicable"/>
    <m/>
    <m/>
    <m/>
    <m/>
    <m/>
    <m/>
    <m/>
    <m/>
    <m/>
  </r>
  <r>
    <s v="ELI LILLY"/>
    <s v="N1T-MC-MALO (eCOA)"/>
    <s v="Eli Lilly &amp; Co."/>
    <s v="Brazil"/>
    <x v="2"/>
    <n v="40700"/>
    <s v="Revenues - Third Parties"/>
    <m/>
    <s v="Freight - Shipments"/>
    <n v="2026"/>
    <n v="5"/>
    <s v="USD"/>
    <n v="-216.43143912000002"/>
    <n v="1"/>
    <n v="-216.43143912000002"/>
    <x v="6"/>
    <s v="Not Applicable"/>
    <m/>
    <m/>
    <m/>
    <m/>
    <m/>
    <m/>
    <m/>
    <m/>
    <m/>
  </r>
  <r>
    <s v="ELI LILLY"/>
    <s v="J6E-MC-KWAN (eCOA)"/>
    <s v="Eli Lilly &amp; Co."/>
    <s v="Brazil"/>
    <x v="2"/>
    <n v="40700"/>
    <s v="Revenues - Third Parties"/>
    <m/>
    <s v="Freight - Shipments"/>
    <n v="2026"/>
    <n v="5"/>
    <s v="USD"/>
    <n v="-60.581790720000008"/>
    <n v="1"/>
    <n v="-60.581790720000008"/>
    <x v="6"/>
    <s v="Not Applicable"/>
    <m/>
    <m/>
    <m/>
    <m/>
    <m/>
    <m/>
    <m/>
    <m/>
    <m/>
  </r>
  <r>
    <s v="ELI LILLY"/>
    <s v="J2A-MC-GZPR (eCOA)"/>
    <s v="Eli Lilly &amp; Co."/>
    <s v="Brazil"/>
    <x v="2"/>
    <n v="40700"/>
    <s v="Revenues - Third Parties"/>
    <m/>
    <s v="Freight - Shipments"/>
    <n v="2026"/>
    <n v="5"/>
    <s v="USD"/>
    <n v="-249.93688176000001"/>
    <n v="1"/>
    <n v="-249.93688176000001"/>
    <x v="6"/>
    <s v="Not Applicable"/>
    <m/>
    <m/>
    <m/>
    <m/>
    <m/>
    <m/>
    <m/>
    <m/>
    <m/>
  </r>
  <r>
    <s v="ELI LILLY"/>
    <s v="J2S-MC-GZMR (eCOA)"/>
    <s v="Eli Lilly &amp; Co."/>
    <s v="Brazil"/>
    <x v="2"/>
    <n v="40700"/>
    <s v="Revenues - Third Parties"/>
    <m/>
    <s v="Freight - Shipments"/>
    <n v="2026"/>
    <n v="5"/>
    <s v="USD"/>
    <n v="-472.84004016"/>
    <n v="1"/>
    <n v="-472.84004016"/>
    <x v="6"/>
    <s v="Not Applicable"/>
    <m/>
    <m/>
    <m/>
    <m/>
    <m/>
    <m/>
    <m/>
    <m/>
    <m/>
  </r>
  <r>
    <s v="NOVARTIS"/>
    <s v="CBAF312D2301"/>
    <s v="Novartis Pharma AG"/>
    <s v="Brazil"/>
    <x v="2"/>
    <n v="40700"/>
    <s v="Revenues - Third Parties"/>
    <m/>
    <s v="Freight - Shipments"/>
    <n v="2026"/>
    <n v="5"/>
    <s v="USD"/>
    <n v="-1331.9557480800004"/>
    <n v="1"/>
    <n v="-1331.9557480800004"/>
    <x v="6"/>
    <s v="Not Applicable"/>
    <m/>
    <m/>
    <m/>
    <m/>
    <m/>
    <m/>
    <m/>
    <m/>
    <m/>
  </r>
  <r>
    <s v="NOVARTIS"/>
    <s v="CLNP023A2002B"/>
    <s v="Novartis Pharma AG"/>
    <s v="Brazil"/>
    <x v="2"/>
    <n v="40700"/>
    <s v="Revenues - Third Parties"/>
    <m/>
    <s v="Freight - Shipments"/>
    <n v="2026"/>
    <n v="5"/>
    <s v="USD"/>
    <n v="-5927.4176904000014"/>
    <n v="1"/>
    <n v="-5927.4176904000014"/>
    <x v="6"/>
    <s v="Not Applicable"/>
    <m/>
    <m/>
    <m/>
    <m/>
    <m/>
    <m/>
    <m/>
    <m/>
    <m/>
  </r>
  <r>
    <s v="NOVARTIS"/>
    <s v="CLOU064C12302"/>
    <s v="Novartis Pharma AG"/>
    <s v="Brazil"/>
    <x v="2"/>
    <n v="40700"/>
    <s v="Revenues - Third Parties"/>
    <m/>
    <s v="Freight - Shipments"/>
    <n v="2026"/>
    <n v="5"/>
    <s v="USD"/>
    <n v="-3664.2131445599998"/>
    <n v="1"/>
    <n v="-3664.2131445599998"/>
    <x v="6"/>
    <s v="Not Applicable"/>
    <m/>
    <m/>
    <m/>
    <m/>
    <m/>
    <m/>
    <m/>
    <m/>
    <m/>
  </r>
  <r>
    <s v="NOVARTIS"/>
    <s v="CKJX839B12302"/>
    <s v="Novartis Pharma AG"/>
    <s v="Brazil"/>
    <x v="2"/>
    <n v="40700"/>
    <s v="Revenues - Third Parties"/>
    <m/>
    <s v="Freight - Shipments"/>
    <n v="2026"/>
    <n v="5"/>
    <s v="USD"/>
    <n v="-4495.2560510400008"/>
    <n v="1"/>
    <n v="-4495.2560510400008"/>
    <x v="6"/>
    <s v="Not Applicable"/>
    <m/>
    <m/>
    <m/>
    <m/>
    <m/>
    <m/>
    <m/>
    <m/>
    <m/>
  </r>
  <r>
    <s v="NOVARTIS"/>
    <s v="CVAY736K12301"/>
    <s v="Novartis Pharma AG"/>
    <s v="Brazil"/>
    <x v="2"/>
    <n v="40700"/>
    <s v="Revenues - Third Parties"/>
    <m/>
    <s v="Freight - Shipments"/>
    <n v="2026"/>
    <n v="5"/>
    <s v="USD"/>
    <n v="-706.54092480000008"/>
    <n v="1"/>
    <n v="-706.54092480000008"/>
    <x v="6"/>
    <s v="Not Applicable"/>
    <m/>
    <m/>
    <m/>
    <m/>
    <m/>
    <m/>
    <m/>
    <m/>
    <m/>
  </r>
  <r>
    <s v="NOVARTIS"/>
    <s v="CLNP023K12201"/>
    <s v="Novartis Pharma AG"/>
    <s v="Brazil"/>
    <x v="2"/>
    <n v="40700"/>
    <s v="Revenues - Third Parties"/>
    <m/>
    <s v="Freight - Shipments"/>
    <n v="2026"/>
    <n v="5"/>
    <s v="USD"/>
    <n v="-106.27870752000001"/>
    <n v="1"/>
    <n v="-106.27870752000001"/>
    <x v="6"/>
    <s v="Not Applicable"/>
    <m/>
    <m/>
    <m/>
    <m/>
    <m/>
    <m/>
    <m/>
    <m/>
    <m/>
  </r>
  <r>
    <s v="NOVARTIS"/>
    <s v="CAIN457I2401"/>
    <s v="Novartis Pharma AG"/>
    <s v="Brazil"/>
    <x v="2"/>
    <n v="40700"/>
    <s v="Revenues - Third Parties"/>
    <m/>
    <s v="Freight - Shipments"/>
    <n v="2026"/>
    <n v="5"/>
    <s v="USD"/>
    <n v="-38.177272799999997"/>
    <n v="1"/>
    <n v="-38.177272799999997"/>
    <x v="6"/>
    <s v="Not Applicable"/>
    <m/>
    <m/>
    <m/>
    <m/>
    <m/>
    <m/>
    <m/>
    <m/>
    <m/>
  </r>
  <r>
    <s v="NOVARTIS"/>
    <s v="CKJX839D12302"/>
    <s v="Novartis Pharma AG"/>
    <s v="Brazil"/>
    <x v="2"/>
    <n v="40700"/>
    <s v="Revenues - Third Parties"/>
    <m/>
    <s v="Freight - Shipments"/>
    <n v="2026"/>
    <n v="5"/>
    <s v="USD"/>
    <n v="-2340.8716111200001"/>
    <n v="1"/>
    <n v="-2340.8716111200001"/>
    <x v="6"/>
    <s v="Not Applicable"/>
    <m/>
    <m/>
    <m/>
    <m/>
    <m/>
    <m/>
    <m/>
    <m/>
    <m/>
  </r>
  <r>
    <s v="NOVARTIS"/>
    <s v="CLNP023B12302"/>
    <s v="Novartis Pharma AG"/>
    <s v="Brazil"/>
    <x v="2"/>
    <n v="40700"/>
    <s v="Revenues - Third Parties"/>
    <m/>
    <s v="Freight - Shipments"/>
    <n v="2026"/>
    <n v="5"/>
    <s v="USD"/>
    <n v="-191.77907040000002"/>
    <n v="1"/>
    <n v="-191.77907040000002"/>
    <x v="6"/>
    <s v="Not Applicable"/>
    <m/>
    <m/>
    <m/>
    <m/>
    <m/>
    <m/>
    <m/>
    <m/>
    <m/>
  </r>
  <r>
    <s v="NOVARTIS"/>
    <s v="CVAY736F12301"/>
    <s v="Novartis Pharma AG"/>
    <s v="Brazil"/>
    <x v="2"/>
    <n v="40700"/>
    <s v="Revenues - Third Parties"/>
    <m/>
    <s v="Freight - Shipments"/>
    <n v="2026"/>
    <n v="5"/>
    <s v="USD"/>
    <n v="-50.1483852"/>
    <n v="1"/>
    <n v="-50.1483852"/>
    <x v="6"/>
    <s v="Not Applicable"/>
    <m/>
    <m/>
    <m/>
    <m/>
    <m/>
    <m/>
    <m/>
    <m/>
    <m/>
  </r>
  <r>
    <s v="BAYER"/>
    <s v="BAY 1841788-21492"/>
    <s v="Bayer AG"/>
    <s v="Brazil"/>
    <x v="2"/>
    <n v="40700"/>
    <s v="Revenues - Third Parties"/>
    <m/>
    <s v="PassThrough - Freight"/>
    <n v="2026"/>
    <n v="5"/>
    <s v="USD"/>
    <n v="-3332.3676357600002"/>
    <n v="1"/>
    <n v="-3332.3676357600002"/>
    <x v="6"/>
    <s v="Not Applicable"/>
    <m/>
    <m/>
    <m/>
    <m/>
    <m/>
    <m/>
    <m/>
    <m/>
    <m/>
  </r>
  <r>
    <s v="NOVARTIS"/>
    <s v="CEYU688A12201"/>
    <s v="Novartis Pharma AG"/>
    <s v="Brazil"/>
    <x v="2"/>
    <n v="40700"/>
    <s v="Revenues - Third Parties"/>
    <m/>
    <s v="Freight - Shipments"/>
    <n v="2026"/>
    <n v="5"/>
    <s v="USD"/>
    <n v="-90.304892639999991"/>
    <n v="1"/>
    <n v="-90.304892639999991"/>
    <x v="6"/>
    <s v="Not Applicable"/>
    <m/>
    <m/>
    <m/>
    <m/>
    <m/>
    <m/>
    <m/>
    <m/>
    <m/>
  </r>
  <r>
    <s v="NOVARTIS"/>
    <s v="CVAY736A2301E1"/>
    <s v="Novartis Pharma AG"/>
    <s v="Brazil"/>
    <x v="2"/>
    <n v="40700"/>
    <s v="Revenues - Third Parties"/>
    <m/>
    <s v="Freight - Shipments"/>
    <n v="2026"/>
    <n v="5"/>
    <s v="USD"/>
    <n v="-76.618336319999997"/>
    <n v="1"/>
    <n v="-76.618336319999997"/>
    <x v="6"/>
    <s v="Not Applicable"/>
    <m/>
    <m/>
    <m/>
    <m/>
    <m/>
    <m/>
    <m/>
    <m/>
    <m/>
  </r>
  <r>
    <s v="DEBIOPHARM"/>
    <s v="Debio 4126-301"/>
    <s v="DebioPharm"/>
    <s v="Brazil"/>
    <x v="2"/>
    <n v="40700"/>
    <s v="Revenues - Third Parties"/>
    <m/>
    <s v="Freight - Shipments"/>
    <n v="2026"/>
    <n v="5"/>
    <s v="USD"/>
    <n v="-6274.6402680000001"/>
    <n v="1"/>
    <n v="-6274.6402680000001"/>
    <x v="6"/>
    <s v="Not Applicable"/>
    <m/>
    <m/>
    <m/>
    <m/>
    <m/>
    <m/>
    <m/>
    <m/>
    <m/>
  </r>
  <r>
    <s v="NOVARTIS"/>
    <s v="CLOU064A2304"/>
    <s v="Novartis Pharma AG"/>
    <s v="Brazil"/>
    <x v="2"/>
    <n v="40700"/>
    <s v="Revenues - Third Parties"/>
    <m/>
    <s v="Freight - Shipments"/>
    <n v="2026"/>
    <n v="5"/>
    <s v="USD"/>
    <n v="-152.73804384000002"/>
    <n v="1"/>
    <n v="-152.73804384000002"/>
    <x v="6"/>
    <s v="Not Applicable"/>
    <m/>
    <m/>
    <m/>
    <m/>
    <m/>
    <m/>
    <m/>
    <m/>
    <m/>
  </r>
  <r>
    <s v="NOVARTIS"/>
    <s v="CAIN457C22301E1"/>
    <s v="Novartis Pharma AG"/>
    <s v="Brazil"/>
    <x v="2"/>
    <n v="40700"/>
    <s v="Revenues - Third Parties"/>
    <m/>
    <s v="Freight - Shipments"/>
    <n v="2026"/>
    <n v="5"/>
    <s v="USD"/>
    <n v="-109.44902160000002"/>
    <n v="1"/>
    <n v="-109.44902160000002"/>
    <x v="6"/>
    <s v="Not Applicable"/>
    <m/>
    <m/>
    <m/>
    <m/>
    <m/>
    <m/>
    <m/>
    <m/>
    <m/>
  </r>
  <r>
    <s v="NOVARTIS"/>
    <s v="CVAY736F12301E1"/>
    <s v="Novartis Pharma AG"/>
    <s v="Brazil"/>
    <x v="2"/>
    <n v="40700"/>
    <s v="Revenues - Third Parties"/>
    <m/>
    <s v="Freight - Shipments"/>
    <n v="2026"/>
    <n v="5"/>
    <s v="USD"/>
    <n v="-276.17038632000003"/>
    <n v="1"/>
    <n v="-276.17038632000003"/>
    <x v="6"/>
    <s v="Not Applicable"/>
    <m/>
    <m/>
    <m/>
    <m/>
    <m/>
    <m/>
    <m/>
    <m/>
    <m/>
  </r>
  <r>
    <s v="OTH CUST"/>
    <s v="PHA022121-C307"/>
    <s v="Pharvaris BV"/>
    <s v="Brazil"/>
    <x v="2"/>
    <n v="40700"/>
    <s v="Revenues - Third Parties"/>
    <m/>
    <s v="Freight - Shipments"/>
    <n v="2026"/>
    <n v="5"/>
    <s v="USD"/>
    <n v="-154.39236552"/>
    <n v="1"/>
    <n v="-154.39236552"/>
    <x v="6"/>
    <s v="Not Applicable"/>
    <m/>
    <m/>
    <m/>
    <m/>
    <m/>
    <m/>
    <m/>
    <m/>
    <m/>
  </r>
  <r>
    <s v="NOVARTIS"/>
    <s v="CVAY736S12201"/>
    <s v="Novartis Pharma AG"/>
    <s v="Brazil"/>
    <x v="2"/>
    <n v="40700"/>
    <s v="Revenues - Third Parties"/>
    <m/>
    <s v="Freight - Shipments"/>
    <n v="2026"/>
    <n v="5"/>
    <s v="USD"/>
    <n v="-382.56972984000004"/>
    <n v="1"/>
    <n v="-382.56972984000004"/>
    <x v="6"/>
    <s v="Not Applicable"/>
    <m/>
    <m/>
    <m/>
    <m/>
    <m/>
    <m/>
    <m/>
    <m/>
    <m/>
  </r>
  <r>
    <s v="NOVARTIS"/>
    <s v="CVAY736K12301E1"/>
    <s v="Novartis Pharma AG"/>
    <s v="Brazil"/>
    <x v="2"/>
    <n v="40700"/>
    <s v="Revenues - Third Parties"/>
    <m/>
    <s v="Freight - Shipments"/>
    <n v="2026"/>
    <n v="5"/>
    <s v="USD"/>
    <n v="-103.807278"/>
    <n v="1"/>
    <n v="-103.807278"/>
    <x v="6"/>
    <s v="Not Applicable"/>
    <m/>
    <m/>
    <m/>
    <m/>
    <m/>
    <m/>
    <m/>
    <m/>
    <m/>
  </r>
  <r>
    <s v="OTH CUST"/>
    <s v="ID-064A303"/>
    <s v="Viatris Innovation GmbH"/>
    <s v="Brazil"/>
    <x v="2"/>
    <n v="40700"/>
    <s v="Revenues - Third Parties"/>
    <m/>
    <s v="Freight - Shipments"/>
    <n v="2026"/>
    <n v="5"/>
    <s v="USD"/>
    <n v="-18.247401359999998"/>
    <n v="1"/>
    <n v="-18.247401359999998"/>
    <x v="6"/>
    <s v="Not Applicable"/>
    <m/>
    <m/>
    <m/>
    <m/>
    <m/>
    <m/>
    <m/>
    <m/>
    <m/>
  </r>
  <r>
    <s v="BAYER"/>
    <s v="BAY 2927088-22615"/>
    <s v="Bayer AG"/>
    <s v="Brazil"/>
    <x v="2"/>
    <n v="40700"/>
    <s v="Revenues - Third Parties"/>
    <m/>
    <s v="PassThrough - Freight"/>
    <n v="2026"/>
    <n v="5"/>
    <s v="USD"/>
    <n v="-103.17916656"/>
    <n v="1"/>
    <n v="-103.17916656"/>
    <x v="6"/>
    <s v="Not Applicable"/>
    <m/>
    <m/>
    <m/>
    <m/>
    <m/>
    <m/>
    <m/>
    <m/>
    <m/>
  </r>
  <r>
    <s v="NOVARTIS"/>
    <s v="CHK01-01 (CEVX811A12301)"/>
    <s v="Novartis Pharma AG"/>
    <s v="Brazil"/>
    <x v="2"/>
    <n v="40700"/>
    <s v="Revenues - Third Parties"/>
    <m/>
    <s v="Freight - Shipments"/>
    <n v="2026"/>
    <n v="5"/>
    <s v="USD"/>
    <n v="-7.9097004000000002"/>
    <n v="1"/>
    <n v="-7.9097004000000002"/>
    <x v="6"/>
    <s v="Not Applicable"/>
    <m/>
    <m/>
    <m/>
    <m/>
    <m/>
    <m/>
    <m/>
    <m/>
    <m/>
  </r>
  <r>
    <s v="OTH CUST"/>
    <s v="NW-3509_023_III_2024"/>
    <s v="CliniRx UK Limited"/>
    <s v="Brazil"/>
    <x v="2"/>
    <n v="40700"/>
    <s v="Revenues - Third Parties"/>
    <m/>
    <s v="Freight - Shipments"/>
    <n v="2026"/>
    <n v="5"/>
    <s v="USD"/>
    <n v="-82.840741200000011"/>
    <n v="1"/>
    <n v="-82.840741200000011"/>
    <x v="6"/>
    <s v="Not Applicable"/>
    <m/>
    <m/>
    <m/>
    <m/>
    <m/>
    <m/>
    <m/>
    <m/>
    <m/>
  </r>
  <r>
    <s v="NOVARTIS"/>
    <s v="CTQJ230A12301E1"/>
    <s v="Novartis Pharma AG"/>
    <s v="Brazil"/>
    <x v="2"/>
    <n v="40700"/>
    <s v="Revenues - Third Parties"/>
    <m/>
    <s v="Freight - Shipments"/>
    <n v="2026"/>
    <n v="5"/>
    <s v="USD"/>
    <n v="-605.41096176000008"/>
    <n v="1"/>
    <n v="-605.41096176000008"/>
    <x v="6"/>
    <s v="Not Applicable"/>
    <m/>
    <m/>
    <m/>
    <m/>
    <m/>
    <m/>
    <m/>
    <m/>
    <m/>
  </r>
  <r>
    <s v="NOVARTIS"/>
    <s v="CLXE408B12201"/>
    <s v="Novartis Pharma AG"/>
    <s v="Brazil"/>
    <x v="2"/>
    <n v="40700"/>
    <s v="Revenues - Third Parties"/>
    <m/>
    <s v="Freight - Shipments"/>
    <n v="2026"/>
    <n v="5"/>
    <s v="USD"/>
    <n v="-199.21668192000001"/>
    <n v="1"/>
    <n v="-199.21668192000001"/>
    <x v="6"/>
    <s v="Not Applicable"/>
    <m/>
    <m/>
    <m/>
    <m/>
    <m/>
    <m/>
    <m/>
    <m/>
    <m/>
  </r>
  <r>
    <s v="BAYER"/>
    <s v="BAY 94-8862 19920"/>
    <s v="Bayer AG"/>
    <s v="Brazil"/>
    <x v="2"/>
    <n v="40700"/>
    <s v="Revenues - Third Parties"/>
    <m/>
    <s v="PassThrough - Freight"/>
    <n v="2026"/>
    <n v="5"/>
    <s v="USD"/>
    <n v="-35.4629628"/>
    <n v="1"/>
    <n v="-35.4629628"/>
    <x v="6"/>
    <s v="Not Applicable"/>
    <m/>
    <m/>
    <m/>
    <m/>
    <m/>
    <m/>
    <m/>
    <m/>
    <m/>
  </r>
  <r>
    <s v="NOVARTIS"/>
    <s v="CLOU064O12301"/>
    <s v="Novartis Pharma AG"/>
    <s v="Brazil"/>
    <x v="2"/>
    <n v="40700"/>
    <s v="Revenues - Third Parties"/>
    <m/>
    <s v="Freight - Shipments"/>
    <n v="2026"/>
    <n v="5"/>
    <s v="USD"/>
    <n v="-148.3903224"/>
    <n v="1"/>
    <n v="-148.3903224"/>
    <x v="6"/>
    <s v="Not Applicable"/>
    <m/>
    <m/>
    <m/>
    <m/>
    <m/>
    <m/>
    <m/>
    <m/>
    <m/>
  </r>
  <r>
    <s v="OTH CUST"/>
    <s v="BGB-16673-304"/>
    <s v="BeOne"/>
    <s v="Brazil"/>
    <x v="2"/>
    <n v="40700"/>
    <s v="Revenues - Third Parties"/>
    <m/>
    <s v="Freight - Shipments"/>
    <n v="2026"/>
    <n v="5"/>
    <s v="USD"/>
    <n v="-3875.2610011200009"/>
    <n v="1"/>
    <n v="-3875.2610011200009"/>
    <x v="6"/>
    <s v="Not Applicable"/>
    <m/>
    <m/>
    <m/>
    <m/>
    <m/>
    <m/>
    <m/>
    <m/>
    <m/>
  </r>
  <r>
    <s v="BAYER"/>
    <s v="BAY 94-8862-21466"/>
    <s v="Bayer AG"/>
    <s v="Brazil"/>
    <x v="2"/>
    <n v="40700"/>
    <s v="Revenues - Third Parties"/>
    <m/>
    <s v="PassThrough - Freight"/>
    <n v="2026"/>
    <n v="5"/>
    <s v="USD"/>
    <n v="-16.401670559999999"/>
    <n v="1"/>
    <n v="-16.401670559999999"/>
    <x v="6"/>
    <s v="Not Applicable"/>
    <m/>
    <m/>
    <m/>
    <m/>
    <m/>
    <m/>
    <m/>
    <m/>
    <m/>
  </r>
  <r>
    <s v="GILEAD SCI"/>
    <s v="GS-US-595-6184"/>
    <s v="Gilead Sciences, Inc."/>
    <s v="Brazil"/>
    <x v="2"/>
    <n v="40700"/>
    <s v="Revenues - Third Parties"/>
    <m/>
    <s v="Freight - Shipments"/>
    <n v="2026"/>
    <n v="5"/>
    <s v="USD"/>
    <n v="-1097.6098629600001"/>
    <n v="1"/>
    <n v="-1097.6098629600001"/>
    <x v="6"/>
    <s v="Not Applicable"/>
    <m/>
    <m/>
    <m/>
    <m/>
    <m/>
    <m/>
    <m/>
    <m/>
    <m/>
  </r>
  <r>
    <s v="NOVARTIS"/>
    <s v="CLNP023Q12301"/>
    <s v="Novartis Pharma AG"/>
    <s v="Brazil"/>
    <x v="2"/>
    <n v="40700"/>
    <s v="Revenues - Third Parties"/>
    <m/>
    <s v="Freight - Shipments"/>
    <n v="2026"/>
    <n v="5"/>
    <s v="USD"/>
    <n v="-14840.817652800002"/>
    <n v="1"/>
    <n v="-14840.817652800002"/>
    <x v="6"/>
    <s v="Not Applicable"/>
    <m/>
    <m/>
    <m/>
    <m/>
    <m/>
    <m/>
    <m/>
    <m/>
    <m/>
  </r>
  <r>
    <s v="ASTRAZENECA"/>
    <s v="D5160C00048"/>
    <s v="Astra Zeneca"/>
    <s v="Brazil"/>
    <x v="2"/>
    <n v="40700"/>
    <s v="Revenues - Third Parties"/>
    <m/>
    <s v="Freight - Shipments"/>
    <n v="2026"/>
    <n v="5"/>
    <s v="USD"/>
    <n v="-2216.28518424"/>
    <n v="1"/>
    <n v="-2216.28518424"/>
    <x v="6"/>
    <s v="Not Applicable"/>
    <m/>
    <m/>
    <m/>
    <m/>
    <m/>
    <m/>
    <m/>
    <m/>
    <m/>
  </r>
  <r>
    <s v="ASTRAZENECA"/>
    <s v="D967LC00001"/>
    <s v="Astra Zeneca"/>
    <s v="Brazil"/>
    <x v="2"/>
    <n v="40700"/>
    <s v="Revenues - Third Parties"/>
    <m/>
    <s v="Freight - Shipments"/>
    <n v="2026"/>
    <n v="5"/>
    <s v="USD"/>
    <n v="-50.40895896"/>
    <n v="1"/>
    <n v="-50.40895896"/>
    <x v="6"/>
    <s v="Not Applicable"/>
    <m/>
    <m/>
    <m/>
    <m/>
    <m/>
    <m/>
    <m/>
    <m/>
    <m/>
  </r>
  <r>
    <s v="ASTRAZENECA"/>
    <s v="D361BC00001"/>
    <s v="Astra Zeneca"/>
    <s v="Brazil"/>
    <x v="2"/>
    <n v="40700"/>
    <s v="Revenues - Third Parties"/>
    <m/>
    <s v="Freight - Shipments"/>
    <n v="2026"/>
    <n v="5"/>
    <s v="USD"/>
    <n v="-97.079006160000006"/>
    <n v="1"/>
    <n v="-97.079006160000006"/>
    <x v="6"/>
    <s v="Not Applicable"/>
    <m/>
    <m/>
    <m/>
    <m/>
    <m/>
    <m/>
    <m/>
    <m/>
    <m/>
  </r>
  <r>
    <s v="ASTRAZENECA"/>
    <s v="D516AC00001"/>
    <s v="Astra Zeneca"/>
    <s v="Brazil"/>
    <x v="2"/>
    <n v="40700"/>
    <s v="Revenues - Third Parties"/>
    <m/>
    <s v="Freight - Shipments"/>
    <n v="2026"/>
    <n v="5"/>
    <s v="USD"/>
    <n v="-1813.9456267200001"/>
    <n v="1"/>
    <n v="-1813.9456267200001"/>
    <x v="6"/>
    <s v="Not Applicable"/>
    <m/>
    <m/>
    <m/>
    <m/>
    <m/>
    <m/>
    <m/>
    <m/>
    <m/>
  </r>
  <r>
    <s v="ASTRAZENECA"/>
    <s v="D967JC00001"/>
    <s v="Astra Zeneca"/>
    <s v="Brazil"/>
    <x v="2"/>
    <n v="40700"/>
    <s v="Revenues - Third Parties"/>
    <m/>
    <s v="Freight - Shipments"/>
    <n v="2026"/>
    <n v="5"/>
    <s v="USD"/>
    <n v="-2632.0475073600001"/>
    <n v="1"/>
    <n v="-2632.0475073600001"/>
    <x v="6"/>
    <s v="Not Applicable"/>
    <m/>
    <m/>
    <m/>
    <m/>
    <m/>
    <m/>
    <m/>
    <m/>
    <m/>
  </r>
  <r>
    <s v="OTH CUST"/>
    <s v="337HNAS20011"/>
    <s v="Inventiva"/>
    <s v="Brazil"/>
    <x v="2"/>
    <n v="40700"/>
    <s v="Revenues - Third Parties"/>
    <m/>
    <s v="Freight - Shipments"/>
    <n v="2026"/>
    <n v="5"/>
    <s v="USD"/>
    <n v="-143.28581112000003"/>
    <n v="1"/>
    <n v="-143.28581112000003"/>
    <x v="6"/>
    <s v="Not Applicable"/>
    <m/>
    <m/>
    <m/>
    <m/>
    <m/>
    <m/>
    <m/>
    <m/>
    <m/>
  </r>
  <r>
    <s v="ASTRAZENECA"/>
    <s v="D967UC00001"/>
    <s v="Astra Zeneca"/>
    <s v="Brazil"/>
    <x v="2"/>
    <n v="40700"/>
    <s v="Revenues - Third Parties"/>
    <m/>
    <s v="Freight - Shipments"/>
    <n v="2026"/>
    <n v="5"/>
    <s v="USD"/>
    <n v="-627.95622168"/>
    <n v="1"/>
    <n v="-627.95622168"/>
    <x v="6"/>
    <s v="Not Applicable"/>
    <m/>
    <m/>
    <m/>
    <m/>
    <m/>
    <m/>
    <m/>
    <m/>
    <m/>
  </r>
  <r>
    <s v="ASTRAZENECA"/>
    <s v="D5086C00001"/>
    <s v="Astra Zeneca"/>
    <s v="Brazil"/>
    <x v="2"/>
    <n v="40700"/>
    <s v="Revenues - Third Parties"/>
    <m/>
    <s v="Freight - Shipments"/>
    <n v="2026"/>
    <n v="5"/>
    <s v="USD"/>
    <n v="-84.529645200000004"/>
    <n v="1"/>
    <n v="-84.529645200000004"/>
    <x v="6"/>
    <s v="Not Applicable"/>
    <m/>
    <m/>
    <m/>
    <m/>
    <m/>
    <m/>
    <m/>
    <m/>
    <m/>
  </r>
  <r>
    <s v="ASTRAZENECA"/>
    <s v="D967SC00001"/>
    <s v="Astra Zeneca"/>
    <s v="Brazil"/>
    <x v="2"/>
    <n v="40700"/>
    <s v="Revenues - Third Parties"/>
    <m/>
    <s v="Freight - Shipments"/>
    <n v="2026"/>
    <n v="5"/>
    <s v="USD"/>
    <n v="-71.153525520000002"/>
    <n v="1"/>
    <n v="-71.153525520000002"/>
    <x v="6"/>
    <s v="Not Applicable"/>
    <m/>
    <m/>
    <m/>
    <m/>
    <m/>
    <m/>
    <m/>
    <m/>
    <m/>
  </r>
  <r>
    <s v="ASTRAZENECA"/>
    <s v="D9075C00001"/>
    <s v="Astra Zeneca"/>
    <s v="Brazil"/>
    <x v="2"/>
    <n v="40700"/>
    <s v="Revenues - Third Parties"/>
    <m/>
    <s v="Freight - Shipments"/>
    <n v="2026"/>
    <n v="5"/>
    <s v="USD"/>
    <n v="-585.00739296000006"/>
    <n v="1"/>
    <n v="-585.00739296000006"/>
    <x v="6"/>
    <s v="Not Applicable"/>
    <m/>
    <m/>
    <m/>
    <m/>
    <m/>
    <m/>
    <m/>
    <m/>
    <m/>
  </r>
  <r>
    <s v="ASTRAZENECA"/>
    <s v="D926NC00001"/>
    <s v="Astra Zeneca"/>
    <s v="Brazil"/>
    <x v="2"/>
    <n v="40700"/>
    <s v="Revenues - Third Parties"/>
    <m/>
    <s v="Freight - Shipments"/>
    <n v="2026"/>
    <n v="5"/>
    <s v="USD"/>
    <n v="-165.38632632000005"/>
    <n v="1"/>
    <n v="-165.38632632000005"/>
    <x v="6"/>
    <s v="Not Applicable"/>
    <m/>
    <m/>
    <m/>
    <m/>
    <m/>
    <m/>
    <m/>
    <m/>
    <m/>
  </r>
  <r>
    <s v="PFIZER"/>
    <s v="C1071007"/>
    <s v="Pfizer"/>
    <s v="Brazil"/>
    <x v="2"/>
    <n v="40700"/>
    <s v="Revenues - Third Parties"/>
    <m/>
    <s v="Freight - Shipments"/>
    <n v="2026"/>
    <n v="5"/>
    <s v="USD"/>
    <n v="-794.01006719999998"/>
    <n v="1"/>
    <n v="-794.01006719999998"/>
    <x v="6"/>
    <s v="Not Applicable"/>
    <m/>
    <m/>
    <m/>
    <m/>
    <m/>
    <m/>
    <m/>
    <m/>
    <m/>
  </r>
  <r>
    <s v="ASTRAZENECA"/>
    <s v="D3466C00001"/>
    <s v="Astra Zeneca"/>
    <s v="Brazil"/>
    <x v="2"/>
    <n v="40700"/>
    <s v="Revenues - Third Parties"/>
    <m/>
    <s v="Freight - Shipments"/>
    <n v="2026"/>
    <n v="5"/>
    <s v="USD"/>
    <n v="-612.93301847999999"/>
    <n v="1"/>
    <n v="-612.93301847999999"/>
    <x v="6"/>
    <s v="Not Applicable"/>
    <m/>
    <m/>
    <m/>
    <m/>
    <m/>
    <m/>
    <m/>
    <m/>
    <m/>
  </r>
  <r>
    <s v="AMGEN"/>
    <n v="20180244"/>
    <s v="Amgen, Inc."/>
    <s v="Brazil"/>
    <x v="2"/>
    <n v="40700"/>
    <s v="Revenues - Third Parties"/>
    <m/>
    <s v="Freight - Shipments"/>
    <n v="2026"/>
    <n v="5"/>
    <s v="USD"/>
    <n v="-3088.5542373600006"/>
    <n v="1"/>
    <n v="-3088.5542373600006"/>
    <x v="6"/>
    <s v="Not Applicable"/>
    <m/>
    <m/>
    <m/>
    <m/>
    <m/>
    <m/>
    <m/>
    <m/>
    <m/>
  </r>
  <r>
    <s v="ASTRAZENECA"/>
    <s v="D7630C00001"/>
    <s v="Astra Zeneca"/>
    <s v="Brazil"/>
    <x v="2"/>
    <n v="40700"/>
    <s v="Revenues - Third Parties"/>
    <m/>
    <s v="Freight - Shipments"/>
    <n v="2026"/>
    <n v="5"/>
    <s v="USD"/>
    <n v="-8352.3967207200003"/>
    <n v="1"/>
    <n v="-8352.3967207200003"/>
    <x v="6"/>
    <s v="Not Applicable"/>
    <m/>
    <m/>
    <m/>
    <m/>
    <m/>
    <m/>
    <m/>
    <m/>
    <m/>
  </r>
  <r>
    <s v="PFIZER"/>
    <s v="C4391002"/>
    <s v="Pfizer"/>
    <s v="Brazil"/>
    <x v="2"/>
    <n v="40700"/>
    <s v="Revenues - Third Parties"/>
    <m/>
    <s v="Freight - Shipments"/>
    <n v="2026"/>
    <n v="5"/>
    <s v="USD"/>
    <n v="-2313.8724700799999"/>
    <n v="1"/>
    <n v="-2313.8724700799999"/>
    <x v="6"/>
    <s v="Not Applicable"/>
    <m/>
    <m/>
    <m/>
    <m/>
    <m/>
    <m/>
    <m/>
    <m/>
    <m/>
  </r>
  <r>
    <s v="AMGEN"/>
    <n v="20210004"/>
    <s v="Amgen, Inc."/>
    <s v="Brazil"/>
    <x v="2"/>
    <n v="40700"/>
    <s v="Revenues - Third Parties"/>
    <m/>
    <s v="Freight - Shipments"/>
    <n v="2026"/>
    <n v="5"/>
    <s v="USD"/>
    <n v="-231.03322056000002"/>
    <n v="1"/>
    <n v="-231.03322056000002"/>
    <x v="6"/>
    <s v="Not Applicable"/>
    <m/>
    <m/>
    <m/>
    <m/>
    <m/>
    <m/>
    <m/>
    <m/>
    <m/>
  </r>
  <r>
    <s v="OTH CUST"/>
    <s v="TAS-120-205"/>
    <s v="Taiho Pharma USA"/>
    <s v="Brazil"/>
    <x v="2"/>
    <n v="40700"/>
    <s v="Revenues - Third Parties"/>
    <m/>
    <s v="Freight - Shipments"/>
    <n v="2026"/>
    <n v="5"/>
    <s v="USD"/>
    <n v="-289.10899943999999"/>
    <n v="1"/>
    <n v="-289.10899943999999"/>
    <x v="6"/>
    <s v="Not Applicable"/>
    <m/>
    <m/>
    <m/>
    <m/>
    <m/>
    <m/>
    <m/>
    <m/>
    <m/>
  </r>
  <r>
    <s v="ASTRAZENECA"/>
    <s v="D8531C00002"/>
    <s v="Astra Zeneca"/>
    <s v="Brazil"/>
    <x v="2"/>
    <n v="40700"/>
    <s v="Revenues - Third Parties"/>
    <m/>
    <s v="Freight - Shipments"/>
    <n v="2026"/>
    <n v="5"/>
    <s v="USD"/>
    <n v="-1700.64429552"/>
    <n v="1"/>
    <n v="-1700.64429552"/>
    <x v="6"/>
    <s v="Not Applicable"/>
    <m/>
    <m/>
    <m/>
    <m/>
    <m/>
    <m/>
    <m/>
    <m/>
    <m/>
  </r>
  <r>
    <s v="ASTRAZENECA"/>
    <s v="D5180C00016"/>
    <s v="Astra Zeneca"/>
    <s v="Brazil"/>
    <x v="2"/>
    <n v="40700"/>
    <s v="Revenues - Third Parties"/>
    <m/>
    <s v="Freight - Shipments"/>
    <n v="2026"/>
    <n v="5"/>
    <s v="USD"/>
    <n v="-420.15910320000006"/>
    <n v="1"/>
    <n v="-420.15910320000006"/>
    <x v="6"/>
    <s v="Not Applicable"/>
    <m/>
    <m/>
    <m/>
    <m/>
    <m/>
    <m/>
    <m/>
    <m/>
    <m/>
  </r>
  <r>
    <s v="PFIZER"/>
    <s v="C4891002"/>
    <s v="Pfizer"/>
    <s v="Brazil"/>
    <x v="2"/>
    <n v="40700"/>
    <s v="Revenues - Third Parties"/>
    <m/>
    <s v="Freight - Shipments"/>
    <n v="2026"/>
    <n v="5"/>
    <s v="USD"/>
    <n v="-817.80913728000019"/>
    <n v="1"/>
    <n v="-817.80913728000019"/>
    <x v="6"/>
    <s v="Not Applicable"/>
    <m/>
    <m/>
    <m/>
    <m/>
    <m/>
    <m/>
    <m/>
    <m/>
    <m/>
  </r>
  <r>
    <s v="ASTRAZENECA"/>
    <s v="D8535C00001"/>
    <s v="Astra Zeneca"/>
    <s v="Brazil"/>
    <x v="2"/>
    <n v="40700"/>
    <s v="Revenues - Third Parties"/>
    <m/>
    <s v="Freight - Shipments"/>
    <n v="2026"/>
    <n v="5"/>
    <s v="USD"/>
    <n v="-4306.2387408000013"/>
    <n v="1"/>
    <n v="-4306.2387408000013"/>
    <x v="6"/>
    <s v="Not Applicable"/>
    <m/>
    <m/>
    <m/>
    <m/>
    <m/>
    <m/>
    <m/>
    <m/>
    <m/>
  </r>
  <r>
    <s v="AMGEN"/>
    <n v="20190341"/>
    <s v="Amgen, Inc."/>
    <s v="Brazil"/>
    <x v="2"/>
    <n v="40700"/>
    <s v="Revenues - Third Parties"/>
    <m/>
    <s v="Freight - Shipments"/>
    <n v="2026"/>
    <n v="5"/>
    <s v="USD"/>
    <n v="-4627.1787552000005"/>
    <n v="1"/>
    <n v="-4627.1787552000005"/>
    <x v="6"/>
    <s v="Not Applicable"/>
    <m/>
    <m/>
    <m/>
    <m/>
    <m/>
    <m/>
    <m/>
    <m/>
    <m/>
  </r>
  <r>
    <s v="ASTRAZENECA"/>
    <s v="D7632C00001"/>
    <s v="Astra Zeneca"/>
    <s v="Brazil"/>
    <x v="2"/>
    <n v="40700"/>
    <s v="Revenues - Third Parties"/>
    <m/>
    <s v="Freight - Shipments"/>
    <n v="2026"/>
    <n v="5"/>
    <s v="USD"/>
    <n v="-622.99888632000011"/>
    <n v="1"/>
    <n v="-622.99888632000011"/>
    <x v="6"/>
    <s v="Not Applicable"/>
    <m/>
    <m/>
    <m/>
    <m/>
    <m/>
    <m/>
    <m/>
    <m/>
    <m/>
  </r>
  <r>
    <s v="AMGEN"/>
    <n v="20200041"/>
    <s v="Amgen, Inc."/>
    <s v="Brazil"/>
    <x v="2"/>
    <n v="40700"/>
    <s v="Revenues - Third Parties"/>
    <m/>
    <s v="Freight - Shipments"/>
    <n v="2026"/>
    <n v="5"/>
    <s v="USD"/>
    <n v="-122.38120080000002"/>
    <n v="1"/>
    <n v="-122.38120080000002"/>
    <x v="6"/>
    <s v="Not Applicable"/>
    <m/>
    <m/>
    <m/>
    <m/>
    <m/>
    <m/>
    <m/>
    <m/>
    <m/>
  </r>
  <r>
    <s v="ASTRAZENECA"/>
    <s v="D361DC00001"/>
    <s v="Astra Zeneca"/>
    <s v="Brazil"/>
    <x v="2"/>
    <n v="40700"/>
    <s v="Revenues - Third Parties"/>
    <m/>
    <s v="Freight - Shipments"/>
    <n v="2026"/>
    <n v="5"/>
    <s v="USD"/>
    <n v="-92.571240960000011"/>
    <n v="1"/>
    <n v="-92.571240960000011"/>
    <x v="6"/>
    <s v="Not Applicable"/>
    <m/>
    <m/>
    <m/>
    <m/>
    <m/>
    <m/>
    <m/>
    <m/>
    <m/>
  </r>
  <r>
    <s v="AMGEN"/>
    <n v="20210081"/>
    <s v="Amgen, Inc."/>
    <s v="Brazil"/>
    <x v="2"/>
    <n v="40700"/>
    <s v="Revenues - Third Parties"/>
    <m/>
    <s v="Freight - Shipments"/>
    <n v="2026"/>
    <n v="5"/>
    <s v="USD"/>
    <n v="-1477.4266792800001"/>
    <n v="1"/>
    <n v="-1477.4266792800001"/>
    <x v="6"/>
    <s v="Not Applicable"/>
    <m/>
    <m/>
    <m/>
    <m/>
    <m/>
    <m/>
    <m/>
    <m/>
    <m/>
  </r>
  <r>
    <s v="ASTRAZENECA"/>
    <s v="D6402C00012"/>
    <s v="Astra Zeneca"/>
    <s v="Brazil"/>
    <x v="2"/>
    <n v="40700"/>
    <s v="Revenues - Third Parties"/>
    <m/>
    <s v="Freight - Shipments"/>
    <n v="2026"/>
    <n v="5"/>
    <s v="USD"/>
    <n v="-82.14426936000001"/>
    <n v="1"/>
    <n v="-82.14426936000001"/>
    <x v="6"/>
    <s v="Not Applicable"/>
    <m/>
    <m/>
    <m/>
    <m/>
    <m/>
    <m/>
    <m/>
    <m/>
    <m/>
  </r>
  <r>
    <s v="PFIZER"/>
    <s v="C1071032"/>
    <s v="Pfizer"/>
    <s v="Brazil"/>
    <x v="2"/>
    <n v="40700"/>
    <s v="Revenues - Third Parties"/>
    <m/>
    <s v="Freight - Shipments"/>
    <n v="2026"/>
    <n v="5"/>
    <s v="USD"/>
    <n v="-15034.141668240001"/>
    <n v="1"/>
    <n v="-15034.141668240001"/>
    <x v="6"/>
    <s v="Not Applicable"/>
    <m/>
    <m/>
    <m/>
    <m/>
    <m/>
    <m/>
    <m/>
    <m/>
    <m/>
  </r>
  <r>
    <s v="ASTRAZENECA"/>
    <s v="D781PC00001"/>
    <s v="Astra Zeneca"/>
    <s v="Brazil"/>
    <x v="2"/>
    <n v="40700"/>
    <s v="Revenues - Third Parties"/>
    <m/>
    <s v="Freight - Shipments"/>
    <n v="2026"/>
    <n v="5"/>
    <s v="USD"/>
    <n v="-399.69360791999998"/>
    <n v="1"/>
    <n v="-399.69360791999998"/>
    <x v="6"/>
    <s v="Not Applicable"/>
    <m/>
    <m/>
    <m/>
    <m/>
    <m/>
    <m/>
    <m/>
    <m/>
    <m/>
  </r>
  <r>
    <s v="ASTRAZENECA"/>
    <s v="D702AC00001"/>
    <s v="Astra Zeneca"/>
    <s v="Brazil"/>
    <x v="2"/>
    <n v="40700"/>
    <s v="Revenues - Third Parties"/>
    <m/>
    <s v="Freight - Shipments"/>
    <n v="2026"/>
    <n v="5"/>
    <s v="USD"/>
    <n v="-60.728966640000003"/>
    <n v="1"/>
    <n v="-60.728966640000003"/>
    <x v="6"/>
    <s v="Not Applicable"/>
    <m/>
    <m/>
    <m/>
    <m/>
    <m/>
    <m/>
    <m/>
    <m/>
    <m/>
  </r>
  <r>
    <s v="ASTRAZENECA"/>
    <s v="D702BC00001"/>
    <s v="Astra Zeneca"/>
    <s v="Brazil"/>
    <x v="2"/>
    <n v="40700"/>
    <s v="Revenues - Third Parties"/>
    <m/>
    <s v="Freight - Shipments"/>
    <n v="2026"/>
    <n v="5"/>
    <s v="USD"/>
    <n v="-56.622517199999997"/>
    <n v="1"/>
    <n v="-56.622517199999997"/>
    <x v="6"/>
    <s v="Not Applicable"/>
    <m/>
    <m/>
    <m/>
    <m/>
    <m/>
    <m/>
    <m/>
    <m/>
    <m/>
  </r>
  <r>
    <s v="ASTRAZENECA"/>
    <s v="D516NC00001"/>
    <s v="Astra Zeneca"/>
    <s v="Brazil"/>
    <x v="2"/>
    <n v="40700"/>
    <s v="Revenues - Third Parties"/>
    <m/>
    <s v="Freight - Shipments"/>
    <n v="2026"/>
    <n v="5"/>
    <s v="USD"/>
    <n v="-25.615848239999998"/>
    <n v="1"/>
    <n v="-25.615848239999998"/>
    <x v="6"/>
    <s v="Not Applicable"/>
    <m/>
    <m/>
    <m/>
    <m/>
    <m/>
    <m/>
    <m/>
    <m/>
    <m/>
  </r>
  <r>
    <s v="ASTRAZENECA"/>
    <s v="D702FC00001"/>
    <s v="Astra Zeneca"/>
    <s v="Brazil"/>
    <x v="2"/>
    <n v="40700"/>
    <s v="Revenues - Third Parties"/>
    <m/>
    <s v="Freight - Shipments"/>
    <n v="2026"/>
    <n v="5"/>
    <s v="USD"/>
    <n v="-280.76179248000005"/>
    <n v="1"/>
    <n v="-280.76179248000005"/>
    <x v="6"/>
    <s v="Not Applicable"/>
    <m/>
    <m/>
    <m/>
    <m/>
    <m/>
    <m/>
    <m/>
    <m/>
    <m/>
  </r>
  <r>
    <s v="PFIZER"/>
    <s v="C2321014"/>
    <s v="Pfizer"/>
    <s v="Brazil"/>
    <x v="2"/>
    <n v="40700"/>
    <s v="Revenues - Third Parties"/>
    <m/>
    <s v="Freight - Shipments"/>
    <n v="2026"/>
    <n v="5"/>
    <s v="USD"/>
    <n v="-3107.6308101599998"/>
    <n v="1"/>
    <n v="-3107.6308101599998"/>
    <x v="6"/>
    <s v="Not Applicable"/>
    <m/>
    <m/>
    <m/>
    <m/>
    <m/>
    <m/>
    <m/>
    <m/>
    <m/>
  </r>
  <r>
    <s v="PFIZER"/>
    <s v="C2321003"/>
    <s v="Pfizer"/>
    <s v="Brazil"/>
    <x v="2"/>
    <n v="40700"/>
    <s v="Revenues - Third Parties"/>
    <m/>
    <s v="Freight - Shipments"/>
    <n v="2026"/>
    <n v="5"/>
    <s v="USD"/>
    <n v="-20869.898517360005"/>
    <n v="1"/>
    <n v="-20869.898517360005"/>
    <x v="6"/>
    <s v="Not Applicable"/>
    <m/>
    <m/>
    <m/>
    <m/>
    <m/>
    <m/>
    <m/>
    <m/>
    <m/>
  </r>
  <r>
    <s v="AMGEN"/>
    <n v="20240092"/>
    <s v="Amgen, Inc."/>
    <s v="Brazil"/>
    <x v="2"/>
    <n v="40700"/>
    <s v="Revenues - Third Parties"/>
    <m/>
    <s v="Freight - Shipments"/>
    <n v="2026"/>
    <n v="5"/>
    <s v="USD"/>
    <n v="-84.123504000000011"/>
    <n v="1"/>
    <n v="-84.123504000000011"/>
    <x v="6"/>
    <s v="Not Applicable"/>
    <m/>
    <m/>
    <m/>
    <m/>
    <m/>
    <m/>
    <m/>
    <m/>
    <m/>
  </r>
  <r>
    <s v="ASTRAZENECA"/>
    <s v="D7029C00001"/>
    <s v="Astra Zeneca"/>
    <s v="Brazil"/>
    <x v="2"/>
    <n v="40700"/>
    <s v="Revenues - Third Parties"/>
    <m/>
    <s v="Freight - Shipments"/>
    <n v="2026"/>
    <n v="5"/>
    <s v="USD"/>
    <n v="-39.080434320000002"/>
    <n v="1"/>
    <n v="-39.080434320000002"/>
    <x v="6"/>
    <s v="Not Applicable"/>
    <m/>
    <m/>
    <m/>
    <m/>
    <m/>
    <m/>
    <m/>
    <m/>
    <m/>
  </r>
  <r>
    <s v="PFIZER"/>
    <s v="C5751003"/>
    <s v="Pfizer"/>
    <s v="Brazil"/>
    <x v="2"/>
    <n v="40700"/>
    <s v="Revenues - Third Parties"/>
    <m/>
    <s v="Freight - Shipments"/>
    <n v="2026"/>
    <n v="5"/>
    <s v="USD"/>
    <n v="-3607.9509268799993"/>
    <n v="1"/>
    <n v="-3607.9509268799993"/>
    <x v="6"/>
    <s v="Not Applicable"/>
    <m/>
    <m/>
    <m/>
    <m/>
    <m/>
    <m/>
    <m/>
    <m/>
    <m/>
  </r>
  <r>
    <s v="ASTRAZENECA"/>
    <s v="D7960C00012"/>
    <s v="Astra Zeneca"/>
    <s v="Brazil"/>
    <x v="2"/>
    <n v="40700"/>
    <s v="Revenues - Third Parties"/>
    <m/>
    <s v="Freight - Shipments"/>
    <n v="2026"/>
    <n v="5"/>
    <s v="USD"/>
    <n v="-164.08265327999999"/>
    <n v="1"/>
    <n v="-164.08265327999999"/>
    <x v="6"/>
    <s v="Not Applicable"/>
    <m/>
    <m/>
    <m/>
    <m/>
    <m/>
    <m/>
    <m/>
    <m/>
    <m/>
  </r>
  <r>
    <s v="ASTRAZENECA"/>
    <s v="D702GC00001"/>
    <s v="Astra Zeneca"/>
    <s v="Brazil"/>
    <x v="2"/>
    <n v="40700"/>
    <s v="Revenues - Third Parties"/>
    <m/>
    <s v="Freight - Shipments"/>
    <n v="2026"/>
    <n v="5"/>
    <s v="USD"/>
    <n v="-2628.0938635200005"/>
    <n v="1"/>
    <n v="-2628.0938635200005"/>
    <x v="6"/>
    <s v="Not Applicable"/>
    <m/>
    <m/>
    <m/>
    <m/>
    <m/>
    <m/>
    <m/>
    <m/>
    <m/>
  </r>
  <r>
    <s v="PFIZER"/>
    <s v="C4391024"/>
    <s v="Pfizer"/>
    <s v="Brazil"/>
    <x v="2"/>
    <n v="40700"/>
    <s v="Revenues - Third Parties"/>
    <m/>
    <s v="Freight - Shipments"/>
    <n v="2026"/>
    <n v="5"/>
    <s v="USD"/>
    <n v="-27701.781400800002"/>
    <n v="1"/>
    <n v="-27701.781400800002"/>
    <x v="6"/>
    <s v="Not Applicable"/>
    <m/>
    <m/>
    <m/>
    <m/>
    <m/>
    <m/>
    <m/>
    <m/>
    <m/>
  </r>
  <r>
    <s v="AMGEN"/>
    <n v="20240178"/>
    <s v="Amgen, Inc."/>
    <s v="Brazil"/>
    <x v="2"/>
    <n v="40700"/>
    <s v="Revenues - Third Parties"/>
    <m/>
    <s v="Freight - Shipments"/>
    <n v="2026"/>
    <n v="5"/>
    <s v="USD"/>
    <n v="-103.0794408"/>
    <n v="1"/>
    <n v="-103.0794408"/>
    <x v="6"/>
    <s v="Not Applicable"/>
    <m/>
    <m/>
    <m/>
    <m/>
    <m/>
    <m/>
    <m/>
    <m/>
    <m/>
  </r>
  <r>
    <s v="ASTRAZENECA"/>
    <s v="D7960C00015"/>
    <s v="Astra Zeneca"/>
    <s v="Brazil"/>
    <x v="2"/>
    <n v="40700"/>
    <s v="Revenues - Third Parties"/>
    <m/>
    <s v="Freight - Shipments"/>
    <n v="2026"/>
    <n v="5"/>
    <s v="USD"/>
    <n v="-694.70009928000013"/>
    <n v="1"/>
    <n v="-694.70009928000013"/>
    <x v="6"/>
    <s v="Not Applicable"/>
    <m/>
    <m/>
    <m/>
    <m/>
    <m/>
    <m/>
    <m/>
    <m/>
    <m/>
  </r>
  <r>
    <s v="AMGEN"/>
    <n v="20220196"/>
    <s v="Amgen, Inc."/>
    <s v="Brazil"/>
    <x v="2"/>
    <n v="40700"/>
    <s v="Revenues - Third Parties"/>
    <m/>
    <s v="Freight - Shipments"/>
    <n v="2026"/>
    <n v="5"/>
    <s v="USD"/>
    <n v="-32516.981012880013"/>
    <n v="1"/>
    <n v="-32516.981012880013"/>
    <x v="6"/>
    <s v="Not Applicable"/>
    <m/>
    <m/>
    <m/>
    <m/>
    <m/>
    <m/>
    <m/>
    <m/>
    <m/>
  </r>
  <r>
    <s v="AMGEN"/>
    <n v="20230227"/>
    <s v="Amgen, Inc."/>
    <s v="Brazil"/>
    <x v="2"/>
    <n v="40700"/>
    <s v="Revenues - Third Parties"/>
    <m/>
    <s v="Freight - Shipments"/>
    <n v="2026"/>
    <n v="5"/>
    <s v="USD"/>
    <n v="-1184.01580008"/>
    <n v="1"/>
    <n v="-1184.01580008"/>
    <x v="6"/>
    <s v="Not Applicable"/>
    <m/>
    <m/>
    <m/>
    <m/>
    <m/>
    <m/>
    <m/>
    <m/>
    <m/>
  </r>
  <r>
    <s v="AMGEN"/>
    <n v="20230225"/>
    <s v="Amgen, Inc."/>
    <s v="Brazil"/>
    <x v="2"/>
    <n v="40700"/>
    <s v="Revenues - Third Parties"/>
    <m/>
    <s v="Freight - Shipments"/>
    <n v="2026"/>
    <n v="5"/>
    <s v="USD"/>
    <n v="-400.29920063999998"/>
    <n v="1"/>
    <n v="-400.29920063999998"/>
    <x v="6"/>
    <s v="Not Applicable"/>
    <m/>
    <m/>
    <m/>
    <m/>
    <m/>
    <m/>
    <m/>
    <m/>
    <m/>
  </r>
  <r>
    <s v="ASTRAZENECA"/>
    <s v="D702NC00001"/>
    <s v="Astra Zeneca"/>
    <s v="Brazil"/>
    <x v="2"/>
    <n v="40700"/>
    <s v="Revenues - Third Parties"/>
    <m/>
    <s v="Freight - Shipments"/>
    <n v="2026"/>
    <n v="5"/>
    <s v="USD"/>
    <n v="-91.179905759999997"/>
    <n v="1"/>
    <n v="-91.179905759999997"/>
    <x v="6"/>
    <s v="Not Applicable"/>
    <m/>
    <m/>
    <m/>
    <m/>
    <m/>
    <m/>
    <m/>
    <m/>
    <m/>
  </r>
  <r>
    <s v="MEDIMMUNE"/>
    <s v="D7700C00003"/>
    <s v="MedImmune Inc"/>
    <s v="Brazil"/>
    <x v="2"/>
    <n v="40700"/>
    <s v="Revenues - Third Parties"/>
    <m/>
    <s v="Freight - Shipments"/>
    <n v="2026"/>
    <n v="5"/>
    <s v="USD"/>
    <n v="-11.85771456"/>
    <n v="1"/>
    <n v="-11.85771456"/>
    <x v="6"/>
    <s v="Not Applicable"/>
    <m/>
    <m/>
    <m/>
    <m/>
    <m/>
    <m/>
    <m/>
    <m/>
    <m/>
  </r>
  <r>
    <s v="OTH CUST"/>
    <s v="GRN163LMYF3001"/>
    <s v="Geron Corporation"/>
    <s v="Brazil"/>
    <x v="2"/>
    <n v="40700"/>
    <s v="Revenues - Third Parties"/>
    <m/>
    <s v="Freight - Shipments"/>
    <n v="2026"/>
    <n v="5"/>
    <s v="USD"/>
    <n v="-1850.0125737600001"/>
    <n v="1"/>
    <n v="-1850.0125737600001"/>
    <x v="6"/>
    <s v="Not Applicable"/>
    <m/>
    <m/>
    <m/>
    <m/>
    <m/>
    <m/>
    <m/>
    <m/>
    <m/>
  </r>
  <r>
    <s v="GILEAD SCI"/>
    <s v="GS-US-528-9023"/>
    <s v="Gilead Sciences, Inc."/>
    <s v="Brazil"/>
    <x v="2"/>
    <n v="40700"/>
    <s v="Revenues - Third Parties"/>
    <m/>
    <s v="Freight - Returns"/>
    <n v="2026"/>
    <n v="5"/>
    <s v="USD"/>
    <n v="-416.04943679999997"/>
    <n v="1"/>
    <n v="-416.04943679999997"/>
    <x v="6"/>
    <s v="Not Applicable"/>
    <m/>
    <m/>
    <m/>
    <m/>
    <m/>
    <m/>
    <m/>
    <m/>
    <m/>
  </r>
  <r>
    <s v="OTH CUST"/>
    <s v="KRT-232-101"/>
    <s v="Kartos Therapeutics Inc"/>
    <s v="Brazil"/>
    <x v="2"/>
    <n v="40700"/>
    <s v="Revenues - Third Parties"/>
    <m/>
    <s v="Freight - Shipments"/>
    <n v="2026"/>
    <n v="5"/>
    <s v="USD"/>
    <n v="-1.73152872"/>
    <n v="1"/>
    <n v="-1.73152872"/>
    <x v="6"/>
    <s v="Not Applicable"/>
    <m/>
    <m/>
    <m/>
    <m/>
    <m/>
    <m/>
    <m/>
    <m/>
    <m/>
  </r>
  <r>
    <s v="OTH CUST"/>
    <s v="ALXN1720-MG-301"/>
    <s v="Alexion Pharmaceuticals Inc"/>
    <s v="Brazil"/>
    <x v="2"/>
    <n v="40700"/>
    <s v="Revenues - Third Parties"/>
    <m/>
    <s v="Freight - Shipments"/>
    <n v="2026"/>
    <n v="5"/>
    <s v="USD"/>
    <n v="-117.62492544"/>
    <n v="1"/>
    <n v="-117.62492544"/>
    <x v="6"/>
    <s v="Not Applicable"/>
    <m/>
    <m/>
    <m/>
    <m/>
    <m/>
    <m/>
    <m/>
    <m/>
    <m/>
  </r>
  <r>
    <s v="OTH CUST"/>
    <s v="RYZ101-301"/>
    <s v="RayzeBio Inc"/>
    <s v="Brazil"/>
    <x v="2"/>
    <n v="40700"/>
    <s v="Revenues - Third Parties"/>
    <m/>
    <s v="Freight - Shipments"/>
    <n v="2026"/>
    <n v="5"/>
    <s v="USD"/>
    <n v="-506.76449184000006"/>
    <n v="1"/>
    <n v="-506.76449184000006"/>
    <x v="6"/>
    <s v="Not Applicable"/>
    <m/>
    <m/>
    <m/>
    <m/>
    <m/>
    <m/>
    <m/>
    <m/>
    <m/>
  </r>
  <r>
    <s v="OTH CUST"/>
    <s v="CY 6022"/>
    <s v="Cytokinetics Incorporated"/>
    <s v="Brazil"/>
    <x v="2"/>
    <n v="40700"/>
    <s v="Revenues - Third Parties"/>
    <m/>
    <s v="Freight - Shipments"/>
    <n v="2026"/>
    <n v="5"/>
    <s v="USD"/>
    <n v="-67.388878080000012"/>
    <n v="1"/>
    <n v="-67.388878080000012"/>
    <x v="6"/>
    <s v="Not Applicable"/>
    <m/>
    <m/>
    <m/>
    <m/>
    <m/>
    <m/>
    <m/>
    <m/>
    <m/>
  </r>
  <r>
    <s v="OTH CUST"/>
    <s v="AK-US-001-0106"/>
    <s v="Akero Therapeutics"/>
    <s v="Brazil"/>
    <x v="2"/>
    <n v="40700"/>
    <s v="Revenues - Third Parties"/>
    <m/>
    <s v="Freight - Shipments"/>
    <n v="2026"/>
    <n v="5"/>
    <s v="USD"/>
    <n v="-290.48746679999999"/>
    <n v="1"/>
    <n v="-290.48746679999999"/>
    <x v="6"/>
    <s v="Not Applicable"/>
    <m/>
    <m/>
    <m/>
    <m/>
    <m/>
    <m/>
    <m/>
    <m/>
    <m/>
  </r>
  <r>
    <s v="OTH CUST"/>
    <s v="LP352-301"/>
    <s v="Longboard Pharmaceuticals"/>
    <s v="Brazil"/>
    <x v="2"/>
    <n v="40700"/>
    <s v="Revenues - Third Parties"/>
    <m/>
    <s v="Freight - Shipments"/>
    <n v="2026"/>
    <n v="5"/>
    <s v="USD"/>
    <n v="-112.67080704"/>
    <n v="1"/>
    <n v="-112.67080704"/>
    <x v="6"/>
    <s v="Not Applicable"/>
    <m/>
    <m/>
    <m/>
    <m/>
    <m/>
    <m/>
    <m/>
    <m/>
    <m/>
  </r>
  <r>
    <s v="OTH CUST"/>
    <s v="LP352-303"/>
    <s v="Longboard Pharmaceuticals"/>
    <s v="Brazil"/>
    <x v="2"/>
    <n v="40700"/>
    <s v="Revenues - Third Parties"/>
    <m/>
    <s v="Freight - Shipments"/>
    <n v="2026"/>
    <n v="5"/>
    <s v="USD"/>
    <n v="-21.232740239999998"/>
    <n v="1"/>
    <n v="-21.232740239999998"/>
    <x v="6"/>
    <s v="Not Applicable"/>
    <m/>
    <m/>
    <m/>
    <m/>
    <m/>
    <m/>
    <m/>
    <m/>
    <m/>
  </r>
  <r>
    <s v="OTH CUST"/>
    <s v="LP352-302"/>
    <s v="Longboard Pharmaceuticals"/>
    <s v="Brazil"/>
    <x v="2"/>
    <n v="40700"/>
    <s v="Revenues - Third Parties"/>
    <m/>
    <s v="Freight - Shipments"/>
    <n v="2026"/>
    <n v="5"/>
    <s v="USD"/>
    <n v="-74.458951920000004"/>
    <n v="1"/>
    <n v="-74.458951920000004"/>
    <x v="6"/>
    <s v="Not Applicable"/>
    <m/>
    <m/>
    <m/>
    <m/>
    <m/>
    <m/>
    <m/>
    <m/>
    <m/>
  </r>
  <r>
    <s v="OTH CUST"/>
    <s v="VX24-AIS-D10"/>
    <s v="Vertex Pharmaceuticals"/>
    <s v="Brazil"/>
    <x v="2"/>
    <n v="40700"/>
    <s v="Revenues - Third Parties"/>
    <m/>
    <s v="Freight - Shipments"/>
    <n v="2026"/>
    <n v="5"/>
    <s v="USD"/>
    <n v="-2311.5208723200003"/>
    <n v="1"/>
    <n v="-2311.5208723200003"/>
    <x v="6"/>
    <s v="Not Applicable"/>
    <m/>
    <m/>
    <m/>
    <m/>
    <m/>
    <m/>
    <m/>
    <m/>
    <m/>
  </r>
  <r>
    <s v="J &amp; J"/>
    <s v="64407564MMY4003"/>
    <s v="Janssen"/>
    <s v="Brazil"/>
    <x v="2"/>
    <n v="40700"/>
    <s v="Revenues - Third Parties"/>
    <m/>
    <s v="Freight - Shipments"/>
    <n v="2026"/>
    <n v="5"/>
    <s v="USD"/>
    <n v="-2429.0581356000002"/>
    <n v="1"/>
    <n v="-2429.0581356000002"/>
    <x v="6"/>
    <s v="Not Applicable"/>
    <m/>
    <m/>
    <m/>
    <m/>
    <m/>
    <m/>
    <m/>
    <m/>
    <m/>
  </r>
  <r>
    <s v="J &amp; J"/>
    <s v="77242113UCO4001"/>
    <s v="Janssen"/>
    <s v="Brazil"/>
    <x v="2"/>
    <n v="40700"/>
    <s v="Revenues - Third Parties"/>
    <m/>
    <s v="Freight - Shipments"/>
    <n v="2026"/>
    <n v="5"/>
    <s v="USD"/>
    <n v="-140.68489896000003"/>
    <n v="1"/>
    <n v="-140.68489896000003"/>
    <x v="6"/>
    <s v="Not Applicable"/>
    <m/>
    <m/>
    <m/>
    <m/>
    <m/>
    <m/>
    <m/>
    <m/>
    <m/>
  </r>
  <r>
    <s v="MERCK"/>
    <s v="MK-3475-756 (Local)"/>
    <s v="Merck Sharp and Dohme LLC"/>
    <s v="Brazil"/>
    <x v="2"/>
    <n v="40700"/>
    <s v="Revenues - Third Parties"/>
    <m/>
    <s v="Freight - Shipments"/>
    <n v="2026"/>
    <n v="5"/>
    <s v="USD"/>
    <n v="-3.9045851999999996"/>
    <n v="1"/>
    <n v="-3.9045851999999996"/>
    <x v="6"/>
    <s v="Not Applicable"/>
    <m/>
    <m/>
    <m/>
    <m/>
    <m/>
    <m/>
    <m/>
    <m/>
    <m/>
  </r>
  <r>
    <s v="MERCK"/>
    <s v="MK-3475-676 (Local)"/>
    <s v="Merck Sharp and Dohme LLC"/>
    <s v="Brazil"/>
    <x v="2"/>
    <n v="40700"/>
    <s v="Revenues - Third Parties"/>
    <m/>
    <s v="Freight - Shipments"/>
    <n v="2026"/>
    <n v="5"/>
    <s v="USD"/>
    <n v="-2.43925992"/>
    <n v="1"/>
    <n v="-2.43925992"/>
    <x v="6"/>
    <s v="Not Applicable"/>
    <m/>
    <m/>
    <m/>
    <m/>
    <m/>
    <m/>
    <m/>
    <m/>
    <m/>
  </r>
  <r>
    <s v="MERCK"/>
    <s v="MK-5684-003 (Local)"/>
    <s v="Merck Sharp and Dohme LLC"/>
    <s v="Brazil"/>
    <x v="2"/>
    <n v="40700"/>
    <s v="Revenues - Third Parties"/>
    <m/>
    <s v="Freight - Shipments"/>
    <n v="2026"/>
    <n v="5"/>
    <s v="USD"/>
    <n v="-1.9953194400000003"/>
    <n v="1"/>
    <n v="-1.9953194400000003"/>
    <x v="6"/>
    <s v="Not Applicable"/>
    <m/>
    <m/>
    <m/>
    <m/>
    <m/>
    <m/>
    <m/>
    <m/>
    <m/>
  </r>
  <r>
    <s v="MERCK"/>
    <s v="MK-5684-004 (Local)"/>
    <s v="Merck Sharp and Dohme LLC"/>
    <s v="Brazil"/>
    <x v="2"/>
    <n v="40700"/>
    <s v="Revenues - Third Parties"/>
    <m/>
    <s v="Freight - Returns"/>
    <n v="2026"/>
    <n v="5"/>
    <s v="USD"/>
    <n v="-1.0463162400000001"/>
    <n v="1"/>
    <n v="-1.0463162400000001"/>
    <x v="6"/>
    <s v="Not Applicable"/>
    <m/>
    <m/>
    <m/>
    <m/>
    <m/>
    <m/>
    <m/>
    <m/>
    <m/>
  </r>
  <r>
    <s v="MERCK"/>
    <s v="MK-2870-023 (Local)"/>
    <s v="Merck Sharp and Dohme LLC"/>
    <s v="Brazil"/>
    <x v="2"/>
    <n v="40700"/>
    <s v="Revenues - Third Parties"/>
    <m/>
    <s v="Freight - Shipments"/>
    <n v="2026"/>
    <n v="5"/>
    <s v="USD"/>
    <n v="-6.8601671999999994"/>
    <n v="1"/>
    <n v="-6.8601671999999994"/>
    <x v="6"/>
    <s v="Not Applicable"/>
    <m/>
    <m/>
    <m/>
    <m/>
    <m/>
    <m/>
    <m/>
    <m/>
    <m/>
  </r>
  <r>
    <s v="MERCK"/>
    <s v="MK-1084-012 (Local)"/>
    <s v="Merck Sharp and Dohme LLC"/>
    <s v="Brazil"/>
    <x v="2"/>
    <n v="40700"/>
    <s v="Revenues - Third Parties"/>
    <m/>
    <s v="Freight - Shipments"/>
    <n v="2026"/>
    <n v="5"/>
    <s v="USD"/>
    <n v="-177.59790648000001"/>
    <n v="1"/>
    <n v="-177.59790648000001"/>
    <x v="6"/>
    <s v="Not Applicable"/>
    <m/>
    <m/>
    <m/>
    <m/>
    <m/>
    <m/>
    <m/>
    <m/>
    <m/>
  </r>
  <r>
    <s v="MERCK"/>
    <s v="MK-4482-023 (Local)"/>
    <s v="Merck Sharp and Dohme LLC"/>
    <s v="Brazil"/>
    <x v="2"/>
    <n v="40700"/>
    <s v="Revenues - Third Parties"/>
    <m/>
    <s v="Freight - Shipments"/>
    <n v="2026"/>
    <n v="5"/>
    <s v="USD"/>
    <n v="-24.365255040000005"/>
    <n v="1"/>
    <n v="-24.365255040000005"/>
    <x v="6"/>
    <s v="Not Applicable"/>
    <m/>
    <m/>
    <m/>
    <m/>
    <m/>
    <m/>
    <m/>
    <m/>
    <m/>
  </r>
  <r>
    <s v="MERCK"/>
    <s v="MK-2400-001 (Local)"/>
    <s v="Merck Sharp and Dohme LLC"/>
    <s v="Brazil"/>
    <x v="2"/>
    <n v="40700"/>
    <s v="Revenues - Third Parties"/>
    <m/>
    <s v="Freight - Shipments"/>
    <n v="2026"/>
    <n v="5"/>
    <s v="USD"/>
    <n v="-29.822023439999999"/>
    <n v="1"/>
    <n v="-29.822023439999999"/>
    <x v="6"/>
    <s v="Not Applicable"/>
    <m/>
    <m/>
    <m/>
    <m/>
    <m/>
    <m/>
    <m/>
    <m/>
    <m/>
  </r>
  <r>
    <s v="MERCK"/>
    <s v="MK-2870-022 (Local)"/>
    <s v="Merck Sharp and Dohme LLC"/>
    <s v="Brazil"/>
    <x v="2"/>
    <n v="40700"/>
    <s v="Revenues - Third Parties"/>
    <m/>
    <s v="Freight - Shipments"/>
    <n v="2026"/>
    <n v="5"/>
    <s v="USD"/>
    <n v="-615.7743984"/>
    <n v="1"/>
    <n v="-615.7743984"/>
    <x v="6"/>
    <s v="Not Applicable"/>
    <m/>
    <m/>
    <m/>
    <m/>
    <m/>
    <m/>
    <m/>
    <m/>
    <m/>
  </r>
  <r>
    <s v="MERCK"/>
    <s v="MK-1022-016 (Local)"/>
    <s v="Merck Sharp and Dohme LLC"/>
    <s v="Brazil"/>
    <x v="2"/>
    <n v="40700"/>
    <s v="Revenues - Third Parties"/>
    <m/>
    <s v="Freight - Shipments"/>
    <n v="2026"/>
    <n v="5"/>
    <s v="USD"/>
    <n v="-264.92871960000002"/>
    <n v="1"/>
    <n v="-264.92871960000002"/>
    <x v="6"/>
    <s v="Not Applicable"/>
    <m/>
    <m/>
    <m/>
    <m/>
    <m/>
    <m/>
    <m/>
    <m/>
    <m/>
  </r>
  <r>
    <s v="MERCK"/>
    <s v="MK-2870-036 (Local)"/>
    <s v="Merck Sharp and Dohme LLC"/>
    <s v="Brazil"/>
    <x v="2"/>
    <n v="40700"/>
    <s v="Revenues - Third Parties"/>
    <m/>
    <s v="Freight - Shipments"/>
    <n v="2026"/>
    <n v="5"/>
    <s v="USD"/>
    <n v="-689.9309560800001"/>
    <n v="1"/>
    <n v="-689.9309560800001"/>
    <x v="6"/>
    <s v="Not Applicable"/>
    <m/>
    <m/>
    <m/>
    <m/>
    <m/>
    <m/>
    <m/>
    <m/>
    <m/>
  </r>
  <r>
    <s v="MERCK"/>
    <s v="MK-2870-021 (Local)"/>
    <s v="Merck Sharp and Dohme LLC"/>
    <s v="Brazil"/>
    <x v="2"/>
    <n v="40700"/>
    <s v="Revenues - Third Parties"/>
    <m/>
    <s v="Freight - Shipments"/>
    <n v="2026"/>
    <n v="5"/>
    <s v="USD"/>
    <n v="-46.679698080000001"/>
    <n v="1"/>
    <n v="-46.679698080000001"/>
    <x v="6"/>
    <s v="Not Applicable"/>
    <m/>
    <m/>
    <m/>
    <m/>
    <m/>
    <m/>
    <m/>
    <m/>
    <m/>
  </r>
  <r>
    <s v="OTH CUST"/>
    <s v="FMGX-CS-302"/>
    <s v="PSI CRO AG"/>
    <s v="Brazil"/>
    <x v="2"/>
    <n v="40700"/>
    <s v="Revenues - Third Parties"/>
    <m/>
    <s v="Freight - Shipments"/>
    <n v="2026"/>
    <n v="5"/>
    <s v="USD"/>
    <n v="-2637.2565698400003"/>
    <n v="1"/>
    <n v="-2637.2565698400003"/>
    <x v="6"/>
    <s v="Not Applicable"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7">
  <r>
    <s v="OTH CUST"/>
    <s v="IMVT-1402-2801 (CAM)"/>
    <s v="IMVT Corporation"/>
    <s v="Peru"/>
    <x v="0"/>
    <n v="40700"/>
    <s v="Revenues - Third Parties"/>
    <m/>
    <s v="Project Management Fee"/>
    <n v="2026"/>
    <n v="5"/>
    <s v="USD"/>
    <n v="1696.88"/>
    <n v="1"/>
    <n v="1696.88"/>
    <x v="0"/>
    <m/>
    <m/>
    <m/>
    <m/>
    <m/>
    <m/>
    <m/>
    <m/>
    <m/>
    <m/>
  </r>
  <r>
    <s v="OTH CUST"/>
    <s v="IMVT-1402-2801 (CAM)"/>
    <s v="IMVT Corporation"/>
    <s v="Peru"/>
    <x v="0"/>
    <n v="40700"/>
    <s v="Revenues - Third Parties"/>
    <m/>
    <s v="Receipt fee Ancillaries (per Receipt_ID)"/>
    <n v="2026"/>
    <n v="5"/>
    <s v="USD"/>
    <n v="3989.88"/>
    <n v="1"/>
    <n v="3989.88"/>
    <x v="0"/>
    <m/>
    <m/>
    <m/>
    <m/>
    <m/>
    <m/>
    <m/>
    <m/>
    <m/>
    <m/>
  </r>
  <r>
    <s v="OTH CUST"/>
    <s v="IMVT-1402-2801 (CAM)"/>
    <s v="IMVT Corporation"/>
    <s v="Peru"/>
    <x v="0"/>
    <n v="40700"/>
    <s v="Revenues - Third Parties"/>
    <m/>
    <s v="Setup Fee"/>
    <n v="2026"/>
    <n v="5"/>
    <s v="USD"/>
    <n v="3534.95"/>
    <n v="1"/>
    <n v="3534.95"/>
    <x v="0"/>
    <m/>
    <m/>
    <m/>
    <m/>
    <m/>
    <m/>
    <m/>
    <m/>
    <m/>
    <m/>
  </r>
  <r>
    <s v="OTH CUST"/>
    <s v="IMVT-1402-2801 (CAM)"/>
    <s v="IMVT Corporation"/>
    <s v="Peru"/>
    <x v="1"/>
    <n v="40700"/>
    <s v="Revenues - Third Parties"/>
    <m/>
    <s v="Storage Ambient (per Pallet)"/>
    <n v="2026"/>
    <n v="5"/>
    <s v="USD"/>
    <n v="3622.7"/>
    <n v="1"/>
    <n v="3622.7"/>
    <x v="0"/>
    <m/>
    <m/>
    <m/>
    <m/>
    <m/>
    <m/>
    <m/>
    <m/>
    <m/>
    <m/>
  </r>
  <r>
    <s v="MERCK"/>
    <s v="Merck Receipt and Storage of CREDOS and TT4"/>
    <s v="Merck Sharp and Dohme LLC"/>
    <s v="Peru"/>
    <x v="1"/>
    <n v="40700"/>
    <s v="Revenues - Third Parties"/>
    <m/>
    <s v="Non-Drug Storage Ambient (per Pallet)"/>
    <n v="2026"/>
    <n v="5"/>
    <s v="USD"/>
    <n v="573.78"/>
    <n v="1"/>
    <n v="573.78"/>
    <x v="0"/>
    <m/>
    <m/>
    <m/>
    <m/>
    <m/>
    <m/>
    <m/>
    <m/>
    <m/>
    <m/>
  </r>
  <r>
    <s v="DAIICHI"/>
    <s v="DS8201-A-U305"/>
    <s v="Daiichi Sankyo Pharma Development"/>
    <s v="Peru"/>
    <x v="0"/>
    <n v="40700"/>
    <s v="Revenues - Third Parties"/>
    <m/>
    <s v="Project Management Fee"/>
    <n v="2026"/>
    <n v="5"/>
    <s v="USD"/>
    <n v="1200"/>
    <n v="1"/>
    <n v="1200"/>
    <x v="0"/>
    <m/>
    <m/>
    <m/>
    <m/>
    <m/>
    <m/>
    <m/>
    <m/>
    <m/>
    <m/>
  </r>
  <r>
    <s v="DAIICHI"/>
    <s v="DS8201-A-U305"/>
    <s v="Daiichi Sankyo Pharma Development"/>
    <s v="Peru"/>
    <x v="1"/>
    <n v="40700"/>
    <s v="Revenues - Third Parties"/>
    <m/>
    <s v="Storage of Returns (per Pallet)"/>
    <n v="2026"/>
    <n v="5"/>
    <s v="USD"/>
    <n v="326"/>
    <n v="1"/>
    <n v="326"/>
    <x v="0"/>
    <m/>
    <m/>
    <m/>
    <m/>
    <m/>
    <m/>
    <m/>
    <m/>
    <m/>
    <m/>
  </r>
  <r>
    <s v="DAIICHI"/>
    <s v="DS8201-A-U305"/>
    <s v="Daiichi Sankyo Pharma Development"/>
    <s v="Peru"/>
    <x v="1"/>
    <n v="40700"/>
    <s v="Revenues - Third Parties"/>
    <m/>
    <s v="Storage Refrigerated (per Shelf)"/>
    <n v="2026"/>
    <n v="5"/>
    <s v="USD"/>
    <n v="2100"/>
    <n v="1"/>
    <n v="2100"/>
    <x v="0"/>
    <m/>
    <m/>
    <m/>
    <m/>
    <m/>
    <m/>
    <m/>
    <m/>
    <m/>
    <m/>
  </r>
  <r>
    <s v="OTH CUST"/>
    <s v="SGNTV-003"/>
    <s v="Seattle Genetics Inc"/>
    <s v="Peru"/>
    <x v="0"/>
    <n v="40700"/>
    <s v="Revenues - Third Parties"/>
    <m/>
    <s v="Project Management Fee"/>
    <n v="2026"/>
    <n v="5"/>
    <s v="USD"/>
    <n v="1336.2438"/>
    <n v="1"/>
    <n v="1336.2438"/>
    <x v="0"/>
    <m/>
    <m/>
    <m/>
    <m/>
    <m/>
    <m/>
    <m/>
    <m/>
    <m/>
    <m/>
  </r>
  <r>
    <s v="OTH CUST"/>
    <s v="SGNTV-003"/>
    <s v="Seattle Genetics Inc"/>
    <s v="Peru"/>
    <x v="1"/>
    <n v="40700"/>
    <s v="Revenues - Third Parties"/>
    <m/>
    <s v="Storage Ambient (per Pallet)"/>
    <n v="2026"/>
    <n v="5"/>
    <s v="USD"/>
    <n v="222.70910000000001"/>
    <n v="1"/>
    <n v="222.70910000000001"/>
    <x v="0"/>
    <m/>
    <m/>
    <m/>
    <m/>
    <m/>
    <m/>
    <m/>
    <m/>
    <m/>
    <m/>
  </r>
  <r>
    <s v="OTH CUST"/>
    <s v="SGNTV-003"/>
    <s v="Seattle Genetics Inc"/>
    <s v="Peru"/>
    <x v="1"/>
    <n v="40700"/>
    <s v="Revenues - Third Parties"/>
    <m/>
    <s v="Storage of Returns (per Pallet)"/>
    <n v="2026"/>
    <n v="5"/>
    <s v="USD"/>
    <n v="167.0292"/>
    <n v="1"/>
    <n v="167.0292"/>
    <x v="0"/>
    <m/>
    <m/>
    <m/>
    <m/>
    <m/>
    <m/>
    <m/>
    <m/>
    <m/>
    <m/>
  </r>
  <r>
    <s v="OTH CUST"/>
    <s v="SGNTV-003"/>
    <s v="Seattle Genetics Inc"/>
    <s v="Peru"/>
    <x v="1"/>
    <n v="40700"/>
    <s v="Revenues - Third Parties"/>
    <m/>
    <s v="Storage Refrigerated (per Shelf)"/>
    <n v="2026"/>
    <n v="5"/>
    <s v="USD"/>
    <n v="668.11680000000001"/>
    <n v="1"/>
    <n v="668.11680000000001"/>
    <x v="0"/>
    <m/>
    <m/>
    <m/>
    <m/>
    <m/>
    <m/>
    <m/>
    <m/>
    <m/>
    <m/>
  </r>
  <r>
    <s v="ASTRAZENECA"/>
    <s v="D9180C00008"/>
    <s v="Astra Zeneca"/>
    <s v="Peru"/>
    <x v="0"/>
    <n v="40700"/>
    <s v="Revenues - Third Parties"/>
    <m/>
    <s v="Project Management Fee"/>
    <n v="2026"/>
    <n v="5"/>
    <s v="USD"/>
    <n v="402.36"/>
    <n v="1"/>
    <n v="402.36"/>
    <x v="0"/>
    <m/>
    <m/>
    <m/>
    <m/>
    <m/>
    <m/>
    <m/>
    <m/>
    <m/>
    <m/>
  </r>
  <r>
    <s v="ASTRAZENECA"/>
    <s v="D9180C00008"/>
    <s v="Astra Zeneca"/>
    <s v="Peru"/>
    <x v="1"/>
    <n v="40700"/>
    <s v="Revenues - Third Parties"/>
    <m/>
    <s v="Storage Refrigerated (per Pallet)"/>
    <n v="2026"/>
    <n v="5"/>
    <s v="USD"/>
    <n v="925.44"/>
    <n v="1"/>
    <n v="925.44"/>
    <x v="0"/>
    <m/>
    <m/>
    <m/>
    <m/>
    <m/>
    <m/>
    <m/>
    <m/>
    <m/>
    <m/>
  </r>
  <r>
    <s v="MERCK"/>
    <s v="MK-0616-015"/>
    <s v="Merck Sharp and Dohme LLC"/>
    <s v="Peru"/>
    <x v="2"/>
    <n v="40700"/>
    <s v="Revenues - Third Parties"/>
    <m/>
    <s v="Freight - Shipments"/>
    <n v="2026"/>
    <n v="5"/>
    <s v="USD"/>
    <n v="2798.3"/>
    <n v="1"/>
    <n v="2798.3"/>
    <x v="0"/>
    <n v="1"/>
    <m/>
    <m/>
    <m/>
    <m/>
    <m/>
    <m/>
    <m/>
    <m/>
    <m/>
  </r>
  <r>
    <s v="MERCK"/>
    <s v="MK-0616-015"/>
    <s v="Merck Sharp and Dohme LLC"/>
    <s v="Peru"/>
    <x v="0"/>
    <n v="40700"/>
    <s v="Revenues - Third Parties"/>
    <m/>
    <s v="Insulated shipper - Credo S22 - 12L (Leasing)"/>
    <n v="2026"/>
    <n v="5"/>
    <s v="USD"/>
    <n v="4261.92"/>
    <n v="1"/>
    <n v="4261.92"/>
    <x v="0"/>
    <n v="1"/>
    <m/>
    <m/>
    <m/>
    <m/>
    <m/>
    <m/>
    <m/>
    <m/>
    <m/>
  </r>
  <r>
    <s v="MERCK"/>
    <s v="MK-0616-015"/>
    <s v="Merck Sharp and Dohme LLC"/>
    <s v="Peru"/>
    <x v="0"/>
    <n v="40700"/>
    <s v="Revenues - Third Parties"/>
    <m/>
    <s v="Insulated shipper - Credo S22 - 28L (Leasing)"/>
    <n v="2026"/>
    <n v="5"/>
    <s v="USD"/>
    <n v="233.81"/>
    <n v="1"/>
    <n v="233.81"/>
    <x v="0"/>
    <n v="1"/>
    <m/>
    <m/>
    <m/>
    <m/>
    <m/>
    <m/>
    <m/>
    <m/>
    <m/>
  </r>
  <r>
    <s v="MERCK"/>
    <s v="MK-0616-015"/>
    <s v="Merck Sharp and Dohme LLC"/>
    <s v="Peru"/>
    <x v="0"/>
    <n v="40700"/>
    <s v="Revenues - Third Parties"/>
    <m/>
    <s v="Pick and Pack (Controlled Ambient)"/>
    <n v="2026"/>
    <n v="5"/>
    <s v="USD"/>
    <n v="3138.75"/>
    <n v="1"/>
    <n v="3138.75"/>
    <x v="0"/>
    <m/>
    <m/>
    <m/>
    <m/>
    <m/>
    <m/>
    <m/>
    <m/>
    <m/>
    <m/>
  </r>
  <r>
    <s v="MERCK"/>
    <s v="MK-0616-015"/>
    <s v="Merck Sharp and Dohme LLC"/>
    <s v="Peru"/>
    <x v="0"/>
    <n v="40700"/>
    <s v="Revenues - Third Parties"/>
    <m/>
    <s v="Project Management Fee"/>
    <n v="2026"/>
    <n v="5"/>
    <s v="USD"/>
    <n v="310.82"/>
    <n v="1"/>
    <n v="310.82"/>
    <x v="0"/>
    <m/>
    <m/>
    <m/>
    <m/>
    <m/>
    <m/>
    <m/>
    <m/>
    <m/>
    <m/>
  </r>
  <r>
    <s v="MERCK"/>
    <s v="MK-0616-015"/>
    <s v="Merck Sharp and Dohme LLC"/>
    <s v="Peru"/>
    <x v="1"/>
    <n v="40700"/>
    <s v="Revenues - Third Parties"/>
    <m/>
    <s v="Storage Ambient (per Pallet)"/>
    <n v="2026"/>
    <n v="5"/>
    <s v="USD"/>
    <n v="1043.01"/>
    <n v="1"/>
    <n v="1043.01"/>
    <x v="0"/>
    <m/>
    <m/>
    <m/>
    <m/>
    <m/>
    <m/>
    <m/>
    <m/>
    <m/>
    <m/>
  </r>
  <r>
    <s v="OTH CUST"/>
    <s v="SGNDV-001"/>
    <s v="Seattle Genetics Inc"/>
    <s v="Peru"/>
    <x v="2"/>
    <n v="40700"/>
    <s v="Revenues - Third Parties"/>
    <m/>
    <s v="Freight - Shipments"/>
    <n v="2026"/>
    <n v="5"/>
    <s v="USD"/>
    <n v="163.56"/>
    <n v="1"/>
    <n v="163.56"/>
    <x v="0"/>
    <n v="1"/>
    <m/>
    <m/>
    <m/>
    <m/>
    <m/>
    <m/>
    <m/>
    <m/>
    <m/>
  </r>
  <r>
    <s v="OTH CUST"/>
    <s v="SGNDV-001"/>
    <s v="Seattle Genetics Inc"/>
    <s v="Peru"/>
    <x v="0"/>
    <n v="40700"/>
    <s v="Revenues - Third Parties"/>
    <m/>
    <s v="Project Management Fee"/>
    <n v="2026"/>
    <n v="5"/>
    <s v="USD"/>
    <n v="1336.2438"/>
    <n v="1"/>
    <n v="1336.2438"/>
    <x v="0"/>
    <m/>
    <m/>
    <m/>
    <m/>
    <m/>
    <m/>
    <m/>
    <m/>
    <m/>
    <m/>
  </r>
  <r>
    <s v="OTH CUST"/>
    <s v="SGNDV-001"/>
    <s v="Seattle Genetics Inc"/>
    <s v="Peru"/>
    <x v="1"/>
    <n v="40700"/>
    <s v="Revenues - Third Parties"/>
    <m/>
    <s v="Storage Ambient (per Pallet)"/>
    <n v="2026"/>
    <n v="5"/>
    <s v="USD"/>
    <n v="1781.6728000000001"/>
    <n v="1"/>
    <n v="1781.6728000000001"/>
    <x v="0"/>
    <m/>
    <m/>
    <m/>
    <m/>
    <m/>
    <m/>
    <m/>
    <m/>
    <m/>
    <m/>
  </r>
  <r>
    <s v="OTH CUST"/>
    <s v="SGNDV-001"/>
    <s v="Seattle Genetics Inc"/>
    <s v="Peru"/>
    <x v="1"/>
    <n v="40700"/>
    <s v="Revenues - Third Parties"/>
    <m/>
    <s v="Storage Refrigerated (per Shelf)"/>
    <n v="2026"/>
    <n v="5"/>
    <s v="USD"/>
    <n v="2004.3504"/>
    <n v="1"/>
    <n v="2004.3504"/>
    <x v="0"/>
    <m/>
    <m/>
    <m/>
    <m/>
    <m/>
    <m/>
    <m/>
    <m/>
    <m/>
    <m/>
  </r>
  <r>
    <s v="MEDIMMUNE"/>
    <s v="D9180C00012"/>
    <s v="MedImmune Inc"/>
    <s v="Peru"/>
    <x v="0"/>
    <n v="40700"/>
    <s v="Revenues - Third Parties"/>
    <m/>
    <s v="Project Management Fee"/>
    <n v="2026"/>
    <n v="5"/>
    <s v="USD"/>
    <n v="353.25"/>
    <n v="1"/>
    <n v="353.25"/>
    <x v="0"/>
    <m/>
    <m/>
    <m/>
    <m/>
    <m/>
    <m/>
    <m/>
    <m/>
    <m/>
    <m/>
  </r>
  <r>
    <s v="MEDIMMUNE"/>
    <s v="D9180C00012"/>
    <s v="MedImmune Inc"/>
    <s v="Peru"/>
    <x v="1"/>
    <n v="40700"/>
    <s v="Revenues - Third Parties"/>
    <m/>
    <s v="Storage Refrigerated (per Pallet)"/>
    <n v="2026"/>
    <n v="5"/>
    <s v="USD"/>
    <n v="5687.43"/>
    <n v="1"/>
    <n v="5687.43"/>
    <x v="0"/>
    <m/>
    <m/>
    <m/>
    <m/>
    <m/>
    <m/>
    <m/>
    <m/>
    <m/>
    <m/>
  </r>
  <r>
    <s v="ASTRAZENECA"/>
    <s v="D5989C00001"/>
    <s v="Astra Zeneca"/>
    <s v="Peru"/>
    <x v="0"/>
    <n v="40700"/>
    <s v="Revenues - Third Parties"/>
    <m/>
    <s v="Configuration of Temperature Monitoring Device"/>
    <n v="2026"/>
    <n v="5"/>
    <s v="USD"/>
    <n v="198"/>
    <n v="1"/>
    <n v="198"/>
    <x v="0"/>
    <m/>
    <m/>
    <m/>
    <m/>
    <m/>
    <m/>
    <m/>
    <m/>
    <m/>
    <m/>
  </r>
  <r>
    <s v="ASTRAZENECA"/>
    <s v="D5989C00001"/>
    <s v="Astra Zeneca"/>
    <s v="Peru"/>
    <x v="2"/>
    <n v="40700"/>
    <s v="Revenues - Third Parties"/>
    <m/>
    <s v="Freight - Shipments"/>
    <n v="2026"/>
    <n v="5"/>
    <s v="USD"/>
    <n v="2834.28"/>
    <n v="1"/>
    <n v="2834.28"/>
    <x v="0"/>
    <n v="1"/>
    <m/>
    <m/>
    <m/>
    <m/>
    <m/>
    <m/>
    <m/>
    <m/>
    <m/>
  </r>
  <r>
    <s v="ASTRAZENECA"/>
    <s v="D5989C00001"/>
    <s v="Astra Zeneca"/>
    <s v="Peru"/>
    <x v="0"/>
    <n v="40700"/>
    <s v="Revenues - Third Parties"/>
    <m/>
    <s v="Pick and Pack (Ambient)"/>
    <n v="2026"/>
    <n v="5"/>
    <s v="USD"/>
    <n v="2201.98"/>
    <n v="1"/>
    <n v="2201.98"/>
    <x v="0"/>
    <m/>
    <m/>
    <m/>
    <m/>
    <m/>
    <m/>
    <m/>
    <m/>
    <m/>
    <m/>
  </r>
  <r>
    <s v="ASTRAZENECA"/>
    <s v="D5989C00001"/>
    <s v="Astra Zeneca"/>
    <s v="Peru"/>
    <x v="0"/>
    <n v="40700"/>
    <s v="Revenues - Third Parties"/>
    <m/>
    <s v="Project Management Fee"/>
    <n v="2026"/>
    <n v="5"/>
    <s v="USD"/>
    <n v="353.25"/>
    <n v="1"/>
    <n v="353.25"/>
    <x v="0"/>
    <m/>
    <m/>
    <m/>
    <m/>
    <m/>
    <m/>
    <m/>
    <m/>
    <m/>
    <m/>
  </r>
  <r>
    <s v="ASTRAZENECA"/>
    <s v="D5989C00001"/>
    <s v="Astra Zeneca"/>
    <s v="Peru"/>
    <x v="1"/>
    <n v="40700"/>
    <s v="Revenues - Third Parties"/>
    <m/>
    <s v="Storage Ambient (per Pallet)"/>
    <n v="2026"/>
    <n v="5"/>
    <s v="USD"/>
    <n v="7942.06"/>
    <n v="1"/>
    <n v="7942.06"/>
    <x v="0"/>
    <m/>
    <m/>
    <m/>
    <m/>
    <m/>
    <m/>
    <m/>
    <m/>
    <m/>
    <m/>
  </r>
  <r>
    <s v="MERCK"/>
    <s v="MK-2870-007"/>
    <s v="Merck Sharp and Dohme LLC"/>
    <s v="Peru"/>
    <x v="2"/>
    <n v="40700"/>
    <s v="Revenues - Third Parties"/>
    <m/>
    <s v="Freight - Shipments"/>
    <n v="2026"/>
    <n v="5"/>
    <s v="USD"/>
    <n v="2039.73"/>
    <n v="1"/>
    <n v="2039.73"/>
    <x v="0"/>
    <n v="1"/>
    <m/>
    <m/>
    <m/>
    <m/>
    <m/>
    <m/>
    <m/>
    <m/>
    <m/>
  </r>
  <r>
    <s v="MERCK"/>
    <s v="MK-2870-007"/>
    <s v="Merck Sharp and Dohme LLC"/>
    <s v="Peru"/>
    <x v="0"/>
    <n v="40700"/>
    <s v="Revenues - Third Parties"/>
    <m/>
    <s v="Insulated shipper - Credo S22 - 12L (Leasing)"/>
    <n v="2026"/>
    <n v="5"/>
    <s v="USD"/>
    <n v="532.74"/>
    <n v="1"/>
    <n v="532.74"/>
    <x v="0"/>
    <n v="1"/>
    <m/>
    <m/>
    <m/>
    <m/>
    <m/>
    <m/>
    <m/>
    <m/>
    <m/>
  </r>
  <r>
    <s v="MERCK"/>
    <s v="MK-2870-007"/>
    <s v="Merck Sharp and Dohme LLC"/>
    <s v="Peru"/>
    <x v="0"/>
    <n v="40700"/>
    <s v="Revenues - Third Parties"/>
    <m/>
    <s v="Insulated shipper - Credo S4 - 12L (Leasing)"/>
    <n v="2026"/>
    <n v="5"/>
    <s v="USD"/>
    <n v="510.72"/>
    <n v="1"/>
    <n v="510.72"/>
    <x v="0"/>
    <n v="1"/>
    <m/>
    <m/>
    <m/>
    <m/>
    <m/>
    <m/>
    <m/>
    <m/>
    <m/>
  </r>
  <r>
    <s v="MERCK"/>
    <s v="MK-2870-007"/>
    <s v="Merck Sharp and Dohme LLC"/>
    <s v="Peru"/>
    <x v="0"/>
    <n v="40700"/>
    <s v="Revenues - Third Parties"/>
    <m/>
    <s v="Pick and Pack (Controlled Ambient)"/>
    <n v="2026"/>
    <n v="5"/>
    <s v="USD"/>
    <n v="376.65"/>
    <n v="1"/>
    <n v="376.65"/>
    <x v="0"/>
    <m/>
    <m/>
    <m/>
    <m/>
    <m/>
    <m/>
    <m/>
    <m/>
    <m/>
    <m/>
  </r>
  <r>
    <s v="MERCK"/>
    <s v="MK-2870-007"/>
    <s v="Merck Sharp and Dohme LLC"/>
    <s v="Peru"/>
    <x v="0"/>
    <n v="40700"/>
    <s v="Revenues - Third Parties"/>
    <m/>
    <s v="Pick and Pack (Refrigerated)"/>
    <n v="2026"/>
    <n v="5"/>
    <s v="USD"/>
    <n v="451.95"/>
    <n v="1"/>
    <n v="451.95"/>
    <x v="0"/>
    <m/>
    <m/>
    <m/>
    <m/>
    <m/>
    <m/>
    <m/>
    <m/>
    <m/>
    <m/>
  </r>
  <r>
    <s v="MERCK"/>
    <s v="MK-2870-007"/>
    <s v="Merck Sharp and Dohme LLC"/>
    <s v="Peru"/>
    <x v="0"/>
    <n v="40700"/>
    <s v="Revenues - Third Parties"/>
    <m/>
    <s v="Project Management Fee"/>
    <n v="2026"/>
    <n v="5"/>
    <s v="USD"/>
    <n v="310.82"/>
    <n v="1"/>
    <n v="310.82"/>
    <x v="0"/>
    <m/>
    <m/>
    <m/>
    <m/>
    <m/>
    <m/>
    <m/>
    <m/>
    <m/>
    <m/>
  </r>
  <r>
    <s v="MERCK"/>
    <s v="MK-2870-007"/>
    <s v="Merck Sharp and Dohme LLC"/>
    <s v="Peru"/>
    <x v="1"/>
    <n v="40700"/>
    <s v="Revenues - Third Parties"/>
    <m/>
    <s v="Storage Ambient (per Pallet)"/>
    <n v="2026"/>
    <n v="5"/>
    <s v="USD"/>
    <n v="579.45000000000005"/>
    <n v="1"/>
    <n v="579.45000000000005"/>
    <x v="0"/>
    <m/>
    <m/>
    <m/>
    <m/>
    <m/>
    <m/>
    <m/>
    <m/>
    <m/>
    <m/>
  </r>
  <r>
    <s v="MERCK"/>
    <s v="MK-2870-007"/>
    <s v="Merck Sharp and Dohme LLC"/>
    <s v="Peru"/>
    <x v="1"/>
    <n v="40700"/>
    <s v="Revenues - Third Parties"/>
    <m/>
    <s v="Storage Refrigerated (per Shelf)"/>
    <n v="2026"/>
    <n v="5"/>
    <s v="USD"/>
    <n v="2085.84"/>
    <n v="1"/>
    <n v="2085.84"/>
    <x v="0"/>
    <m/>
    <m/>
    <m/>
    <m/>
    <m/>
    <m/>
    <m/>
    <m/>
    <m/>
    <m/>
  </r>
  <r>
    <s v="ASTRAZENECA"/>
    <s v="D6972C00002"/>
    <s v="Astra Zeneca"/>
    <s v="Peru"/>
    <x v="0"/>
    <n v="40700"/>
    <s v="Revenues - Third Parties"/>
    <m/>
    <s v="Configuration of Temperature Monitoring Device"/>
    <n v="2026"/>
    <n v="5"/>
    <s v="USD"/>
    <n v="45"/>
    <n v="1"/>
    <n v="45"/>
    <x v="0"/>
    <m/>
    <m/>
    <m/>
    <m/>
    <m/>
    <m/>
    <m/>
    <m/>
    <m/>
    <m/>
  </r>
  <r>
    <s v="ASTRAZENECA"/>
    <s v="D6972C00002"/>
    <s v="Astra Zeneca"/>
    <s v="Peru"/>
    <x v="2"/>
    <n v="40700"/>
    <s v="Revenues - Third Parties"/>
    <m/>
    <s v="Freight - Shipments"/>
    <n v="2026"/>
    <n v="5"/>
    <s v="USD"/>
    <n v="480.33"/>
    <n v="1"/>
    <n v="480.33"/>
    <x v="0"/>
    <n v="1"/>
    <m/>
    <m/>
    <m/>
    <m/>
    <m/>
    <m/>
    <m/>
    <m/>
    <m/>
  </r>
  <r>
    <s v="ASTRAZENECA"/>
    <s v="D6972C00002"/>
    <s v="Astra Zeneca"/>
    <s v="Peru"/>
    <x v="0"/>
    <n v="40700"/>
    <s v="Revenues - Third Parties"/>
    <m/>
    <s v="Pick and Pack (Ambient)"/>
    <n v="2026"/>
    <n v="5"/>
    <s v="USD"/>
    <n v="525.45000000000005"/>
    <n v="1"/>
    <n v="525.45000000000005"/>
    <x v="0"/>
    <m/>
    <m/>
    <m/>
    <m/>
    <m/>
    <m/>
    <m/>
    <m/>
    <m/>
    <m/>
  </r>
  <r>
    <s v="ASTRAZENECA"/>
    <s v="D6972C00002"/>
    <s v="Astra Zeneca"/>
    <s v="Peru"/>
    <x v="0"/>
    <n v="40700"/>
    <s v="Revenues - Third Parties"/>
    <m/>
    <s v="Project Management Fee"/>
    <n v="2026"/>
    <n v="5"/>
    <s v="USD"/>
    <n v="370.92"/>
    <n v="1"/>
    <n v="370.92"/>
    <x v="0"/>
    <m/>
    <m/>
    <m/>
    <m/>
    <m/>
    <m/>
    <m/>
    <m/>
    <m/>
    <m/>
  </r>
  <r>
    <s v="ASTRAZENECA"/>
    <s v="D6972C00002"/>
    <s v="Astra Zeneca"/>
    <s v="Peru"/>
    <x v="0"/>
    <n v="40700"/>
    <s v="Revenues - Third Parties"/>
    <m/>
    <s v="Receipt fee Ambient (per Receipt_ID)"/>
    <n v="2026"/>
    <n v="5"/>
    <s v="USD"/>
    <n v="1112.75"/>
    <n v="1"/>
    <n v="1112.75"/>
    <x v="0"/>
    <m/>
    <m/>
    <m/>
    <m/>
    <m/>
    <m/>
    <m/>
    <m/>
    <m/>
    <m/>
  </r>
  <r>
    <s v="ASTRAZENECA"/>
    <s v="D6972C00002"/>
    <s v="Astra Zeneca"/>
    <s v="Peru"/>
    <x v="1"/>
    <n v="40700"/>
    <s v="Revenues - Third Parties"/>
    <m/>
    <s v="Storage Ambient (per Pallet)"/>
    <n v="2026"/>
    <n v="5"/>
    <s v="USD"/>
    <n v="2349.1999999999998"/>
    <n v="1"/>
    <n v="2349.1999999999998"/>
    <x v="0"/>
    <m/>
    <m/>
    <m/>
    <m/>
    <m/>
    <m/>
    <m/>
    <m/>
    <m/>
    <m/>
  </r>
  <r>
    <s v="ASTRAZENECA"/>
    <s v="D6972C00003"/>
    <s v="Astra Zeneca"/>
    <s v="Peru"/>
    <x v="0"/>
    <n v="40700"/>
    <s v="Revenues - Third Parties"/>
    <m/>
    <s v="Configuration of Temperature Monitoring Device"/>
    <n v="2026"/>
    <n v="5"/>
    <s v="USD"/>
    <n v="36"/>
    <n v="1"/>
    <n v="36"/>
    <x v="0"/>
    <m/>
    <m/>
    <m/>
    <m/>
    <m/>
    <m/>
    <m/>
    <m/>
    <m/>
    <m/>
  </r>
  <r>
    <s v="ASTRAZENECA"/>
    <s v="D6972C00003"/>
    <s v="Astra Zeneca"/>
    <s v="Peru"/>
    <x v="2"/>
    <n v="40700"/>
    <s v="Revenues - Third Parties"/>
    <m/>
    <s v="Freight - Shipments"/>
    <n v="2026"/>
    <n v="5"/>
    <s v="USD"/>
    <n v="228.24"/>
    <n v="1"/>
    <n v="228.24"/>
    <x v="0"/>
    <n v="1"/>
    <m/>
    <m/>
    <m/>
    <m/>
    <m/>
    <m/>
    <m/>
    <m/>
    <m/>
  </r>
  <r>
    <s v="ASTRAZENECA"/>
    <s v="D6972C00003"/>
    <s v="Astra Zeneca"/>
    <s v="Peru"/>
    <x v="0"/>
    <n v="40700"/>
    <s v="Revenues - Third Parties"/>
    <m/>
    <s v="Pick and Pack (Ambient)"/>
    <n v="2026"/>
    <n v="5"/>
    <s v="USD"/>
    <n v="420.36"/>
    <n v="1"/>
    <n v="420.36"/>
    <x v="0"/>
    <m/>
    <m/>
    <m/>
    <m/>
    <m/>
    <m/>
    <m/>
    <m/>
    <m/>
    <m/>
  </r>
  <r>
    <s v="ASTRAZENECA"/>
    <s v="D6972C00003"/>
    <s v="Astra Zeneca"/>
    <s v="Peru"/>
    <x v="0"/>
    <n v="40700"/>
    <s v="Revenues - Third Parties"/>
    <m/>
    <s v="Project Management Fee"/>
    <n v="2026"/>
    <n v="5"/>
    <s v="USD"/>
    <n v="370.92"/>
    <n v="1"/>
    <n v="370.92"/>
    <x v="0"/>
    <m/>
    <m/>
    <m/>
    <m/>
    <m/>
    <m/>
    <m/>
    <m/>
    <m/>
    <m/>
  </r>
  <r>
    <s v="ASTRAZENECA"/>
    <s v="D6972C00003"/>
    <s v="Astra Zeneca"/>
    <s v="Peru"/>
    <x v="1"/>
    <n v="40700"/>
    <s v="Revenues - Third Parties"/>
    <m/>
    <s v="Storage Ambient (per Shelf)"/>
    <n v="2026"/>
    <n v="5"/>
    <s v="USD"/>
    <n v="3641.26"/>
    <n v="1"/>
    <n v="3641.26"/>
    <x v="0"/>
    <m/>
    <m/>
    <m/>
    <m/>
    <m/>
    <m/>
    <m/>
    <m/>
    <m/>
    <m/>
  </r>
  <r>
    <s v="OTH CUST"/>
    <s v="PR200-104"/>
    <s v="Prometheus Biosciences"/>
    <s v="Peru"/>
    <x v="0"/>
    <n v="40700"/>
    <s v="Revenues - Third Parties"/>
    <m/>
    <s v="Project Management Fee"/>
    <n v="2026"/>
    <n v="5"/>
    <s v="USD"/>
    <n v="310.82"/>
    <n v="1"/>
    <n v="310.82"/>
    <x v="0"/>
    <m/>
    <m/>
    <m/>
    <m/>
    <m/>
    <m/>
    <m/>
    <m/>
    <m/>
    <m/>
  </r>
  <r>
    <s v="OTH CUST"/>
    <s v="PR200-104"/>
    <s v="Prometheus Biosciences"/>
    <s v="Peru"/>
    <x v="1"/>
    <n v="40700"/>
    <s v="Revenues - Third Parties"/>
    <m/>
    <s v="Storage Refrigerated (per Pallet)"/>
    <n v="2026"/>
    <n v="5"/>
    <s v="USD"/>
    <n v="289.70999999999998"/>
    <n v="1"/>
    <n v="289.70999999999998"/>
    <x v="0"/>
    <m/>
    <m/>
    <m/>
    <m/>
    <m/>
    <m/>
    <m/>
    <m/>
    <m/>
    <m/>
  </r>
  <r>
    <s v="ASTRAZENECA"/>
    <s v="D9181C00002"/>
    <s v="Astra Zeneca"/>
    <s v="Peru"/>
    <x v="0"/>
    <n v="40700"/>
    <s v="Revenues - Third Parties"/>
    <m/>
    <s v="Configuration of Temperature Monitoring Device"/>
    <n v="2026"/>
    <n v="5"/>
    <s v="USD"/>
    <n v="36"/>
    <n v="1"/>
    <n v="36"/>
    <x v="0"/>
    <m/>
    <m/>
    <m/>
    <m/>
    <m/>
    <m/>
    <m/>
    <m/>
    <m/>
    <m/>
  </r>
  <r>
    <s v="ASTRAZENECA"/>
    <s v="D9181C00002"/>
    <s v="Astra Zeneca"/>
    <s v="Peru"/>
    <x v="2"/>
    <n v="40700"/>
    <s v="Revenues - Third Parties"/>
    <m/>
    <s v="Freight - Shipments"/>
    <n v="2026"/>
    <n v="5"/>
    <s v="USD"/>
    <n v="254.76"/>
    <n v="1"/>
    <n v="254.76"/>
    <x v="0"/>
    <n v="1"/>
    <m/>
    <m/>
    <m/>
    <m/>
    <m/>
    <m/>
    <m/>
    <m/>
    <m/>
  </r>
  <r>
    <s v="ASTRAZENECA"/>
    <s v="D9181C00002"/>
    <s v="Astra Zeneca"/>
    <s v="Peru"/>
    <x v="0"/>
    <n v="40700"/>
    <s v="Revenues - Third Parties"/>
    <m/>
    <s v="Insulated shipper - Credo S4 - 12L (Leasing)"/>
    <n v="2026"/>
    <n v="5"/>
    <s v="USD"/>
    <n v="466"/>
    <n v="1"/>
    <n v="466"/>
    <x v="0"/>
    <n v="1"/>
    <m/>
    <m/>
    <m/>
    <m/>
    <m/>
    <m/>
    <m/>
    <m/>
    <m/>
  </r>
  <r>
    <s v="ASTRAZENECA"/>
    <s v="D9181C00002"/>
    <s v="Astra Zeneca"/>
    <s v="Peru"/>
    <x v="0"/>
    <n v="40700"/>
    <s v="Revenues - Third Parties"/>
    <m/>
    <s v="Insulated shipper - Credo S4 - 28L (Leasing)"/>
    <n v="2026"/>
    <n v="5"/>
    <s v="USD"/>
    <n v="546"/>
    <n v="1"/>
    <n v="546"/>
    <x v="0"/>
    <n v="1"/>
    <m/>
    <m/>
    <m/>
    <m/>
    <m/>
    <m/>
    <m/>
    <m/>
    <m/>
  </r>
  <r>
    <s v="ASTRAZENECA"/>
    <s v="D9181C00002"/>
    <s v="Astra Zeneca"/>
    <s v="Peru"/>
    <x v="0"/>
    <n v="40700"/>
    <s v="Revenues - Third Parties"/>
    <m/>
    <s v="Pick and Pack (Refrigerated)"/>
    <n v="2026"/>
    <n v="5"/>
    <s v="USD"/>
    <n v="480"/>
    <n v="1"/>
    <n v="480"/>
    <x v="0"/>
    <m/>
    <m/>
    <m/>
    <m/>
    <m/>
    <m/>
    <m/>
    <m/>
    <m/>
    <m/>
  </r>
  <r>
    <s v="ASTRAZENECA"/>
    <s v="D9181C00002"/>
    <s v="Astra Zeneca"/>
    <s v="Peru"/>
    <x v="0"/>
    <n v="40700"/>
    <s v="Revenues - Third Parties"/>
    <m/>
    <s v="Project Management Fee"/>
    <n v="2026"/>
    <n v="5"/>
    <s v="USD"/>
    <n v="378.96"/>
    <n v="1"/>
    <n v="378.96"/>
    <x v="0"/>
    <m/>
    <m/>
    <m/>
    <m/>
    <m/>
    <m/>
    <m/>
    <m/>
    <m/>
    <m/>
  </r>
  <r>
    <s v="ASTRAZENECA"/>
    <s v="D9181C00002"/>
    <s v="Astra Zeneca"/>
    <s v="Peru"/>
    <x v="1"/>
    <n v="40700"/>
    <s v="Revenues - Third Parties"/>
    <m/>
    <s v="Storage Refrigerated (per Pallet)"/>
    <n v="2026"/>
    <n v="5"/>
    <s v="USD"/>
    <n v="3486.48"/>
    <n v="1"/>
    <n v="3486.48"/>
    <x v="0"/>
    <m/>
    <m/>
    <m/>
    <m/>
    <m/>
    <m/>
    <m/>
    <m/>
    <m/>
    <m/>
  </r>
  <r>
    <s v="OTH CUST"/>
    <s v="IMVT-1402-2801"/>
    <s v="IMVT Corporation"/>
    <s v="Peru"/>
    <x v="0"/>
    <n v="40700"/>
    <s v="Revenues - Third Parties"/>
    <m/>
    <s v="Project Management Fee"/>
    <n v="2026"/>
    <n v="5"/>
    <s v="USD"/>
    <n v="1631.62"/>
    <n v="1"/>
    <n v="1631.62"/>
    <x v="0"/>
    <m/>
    <m/>
    <m/>
    <m/>
    <m/>
    <m/>
    <m/>
    <m/>
    <m/>
    <m/>
  </r>
  <r>
    <s v="OTH CUST"/>
    <s v="IMVT-1402-2801"/>
    <s v="IMVT Corporation"/>
    <s v="Peru"/>
    <x v="0"/>
    <n v="40700"/>
    <s v="Revenues - Third Parties"/>
    <m/>
    <s v="Receipt fee Refrigerated (per Receipt_ID)"/>
    <n v="2026"/>
    <n v="5"/>
    <s v="USD"/>
    <n v="1918.22"/>
    <n v="1"/>
    <n v="1918.22"/>
    <x v="0"/>
    <m/>
    <m/>
    <m/>
    <m/>
    <m/>
    <m/>
    <m/>
    <m/>
    <m/>
    <m/>
  </r>
  <r>
    <s v="OTH CUST"/>
    <s v="IMVT-1402-2801"/>
    <s v="IMVT Corporation"/>
    <s v="Peru"/>
    <x v="0"/>
    <n v="40700"/>
    <s v="Revenues - Third Parties"/>
    <m/>
    <s v="Setup Fee"/>
    <n v="2026"/>
    <n v="5"/>
    <s v="USD"/>
    <n v="3398.99"/>
    <n v="1"/>
    <n v="3398.99"/>
    <x v="0"/>
    <m/>
    <m/>
    <m/>
    <m/>
    <m/>
    <m/>
    <m/>
    <m/>
    <m/>
    <m/>
  </r>
  <r>
    <s v="OTH CUST"/>
    <s v="IMVT-1402-2801"/>
    <s v="IMVT Corporation"/>
    <s v="Peru"/>
    <x v="1"/>
    <n v="40700"/>
    <s v="Revenues - Third Parties"/>
    <m/>
    <s v="Storage Refrigerated (per Shelf)"/>
    <n v="2026"/>
    <n v="5"/>
    <s v="USD"/>
    <n v="2451.1799999999998"/>
    <n v="1"/>
    <n v="2451.1799999999998"/>
    <x v="0"/>
    <m/>
    <m/>
    <m/>
    <m/>
    <m/>
    <m/>
    <m/>
    <m/>
    <m/>
    <m/>
  </r>
  <r>
    <s v="ASTRAZENECA"/>
    <s v="D6973C00001"/>
    <s v="Astra Zeneca"/>
    <s v="Peru"/>
    <x v="0"/>
    <n v="40700"/>
    <s v="Revenues - Third Parties"/>
    <m/>
    <s v="Configuration of Temperature Monitoring Device"/>
    <n v="2026"/>
    <n v="5"/>
    <s v="USD"/>
    <n v="63"/>
    <n v="1"/>
    <n v="63"/>
    <x v="0"/>
    <m/>
    <m/>
    <m/>
    <m/>
    <m/>
    <m/>
    <m/>
    <m/>
    <m/>
    <m/>
  </r>
  <r>
    <s v="ASTRAZENECA"/>
    <s v="D6973C00001"/>
    <s v="Astra Zeneca"/>
    <s v="Peru"/>
    <x v="2"/>
    <n v="40700"/>
    <s v="Revenues - Third Parties"/>
    <m/>
    <s v="Freight - Shipments"/>
    <n v="2026"/>
    <n v="5"/>
    <s v="USD"/>
    <n v="532.55999999999995"/>
    <n v="1"/>
    <n v="532.55999999999995"/>
    <x v="0"/>
    <n v="1"/>
    <m/>
    <m/>
    <m/>
    <m/>
    <m/>
    <m/>
    <m/>
    <m/>
    <m/>
  </r>
  <r>
    <s v="ASTRAZENECA"/>
    <s v="D6973C00001"/>
    <s v="Astra Zeneca"/>
    <s v="Peru"/>
    <x v="0"/>
    <n v="40700"/>
    <s v="Revenues - Third Parties"/>
    <m/>
    <s v="Pick and Pack (Ambient)"/>
    <n v="2026"/>
    <n v="5"/>
    <s v="USD"/>
    <n v="751.59"/>
    <n v="1"/>
    <n v="751.59"/>
    <x v="0"/>
    <m/>
    <m/>
    <m/>
    <m/>
    <m/>
    <m/>
    <m/>
    <m/>
    <m/>
    <m/>
  </r>
  <r>
    <s v="ASTRAZENECA"/>
    <s v="D6973C00001"/>
    <s v="Astra Zeneca"/>
    <s v="Peru"/>
    <x v="0"/>
    <n v="40700"/>
    <s v="Revenues - Third Parties"/>
    <m/>
    <s v="Project Management Fee"/>
    <n v="2026"/>
    <n v="5"/>
    <s v="USD"/>
    <n v="378.96"/>
    <n v="1"/>
    <n v="378.96"/>
    <x v="0"/>
    <m/>
    <m/>
    <m/>
    <m/>
    <m/>
    <m/>
    <m/>
    <m/>
    <m/>
    <m/>
  </r>
  <r>
    <s v="ASTRAZENECA"/>
    <s v="D6973C00001"/>
    <s v="Astra Zeneca"/>
    <s v="Peru"/>
    <x v="1"/>
    <n v="40700"/>
    <s v="Revenues - Third Parties"/>
    <m/>
    <s v="Storage Ambient (per Pallet)"/>
    <n v="2026"/>
    <n v="5"/>
    <s v="USD"/>
    <n v="3720"/>
    <n v="1"/>
    <n v="3720"/>
    <x v="0"/>
    <m/>
    <m/>
    <m/>
    <m/>
    <m/>
    <m/>
    <m/>
    <m/>
    <m/>
    <m/>
  </r>
  <r>
    <s v="OTH CUST"/>
    <s v="AVT16-GL-C01 (CAM)"/>
    <s v="PPD Development LP"/>
    <s v="Peru"/>
    <x v="0"/>
    <n v="40900"/>
    <s v="Revenues- IC"/>
    <m/>
    <s v="File Close Out and Archiving or File Return  (per Study)"/>
    <n v="2026"/>
    <n v="5"/>
    <s v="USD"/>
    <n v="749.2"/>
    <n v="1"/>
    <n v="749.2"/>
    <x v="0"/>
    <m/>
    <m/>
    <m/>
    <m/>
    <m/>
    <m/>
    <m/>
    <m/>
    <m/>
    <m/>
  </r>
  <r>
    <s v="OTH CUST"/>
    <s v="HLX22-GC-301"/>
    <s v="Shanghai Henlius Biotech Inc"/>
    <s v="Peru"/>
    <x v="2"/>
    <n v="40700"/>
    <s v="Revenues - Third Parties"/>
    <m/>
    <s v="Freight - Shipments"/>
    <n v="2026"/>
    <n v="5"/>
    <s v="USD"/>
    <n v="576.17999999999995"/>
    <n v="1"/>
    <n v="576.17999999999995"/>
    <x v="0"/>
    <n v="1"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Insulated shipper - Credo S4 - 28L (Leasing)"/>
    <n v="2026"/>
    <n v="5"/>
    <s v="USD"/>
    <n v="1326.28"/>
    <n v="1"/>
    <n v="1326.28"/>
    <x v="0"/>
    <n v="1"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Pick and Pack (Refrigerated)"/>
    <n v="2026"/>
    <n v="5"/>
    <s v="USD"/>
    <n v="823.6"/>
    <n v="1"/>
    <n v="823.6"/>
    <x v="0"/>
    <m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Pick and Pack Cancellation Fee (Post Pick &amp; Pack)"/>
    <n v="2026"/>
    <n v="5"/>
    <s v="USD"/>
    <n v="205.9"/>
    <n v="1"/>
    <n v="205.9"/>
    <x v="0"/>
    <m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Project Management Fee"/>
    <n v="2026"/>
    <n v="5"/>
    <s v="USD"/>
    <n v="1060.55"/>
    <n v="1"/>
    <n v="1060.55"/>
    <x v="0"/>
    <m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Receipt fee Refrigerated (per Receipt_ID)"/>
    <n v="2026"/>
    <n v="5"/>
    <s v="USD"/>
    <n v="4795.55"/>
    <n v="1"/>
    <n v="4795.55"/>
    <x v="0"/>
    <m/>
    <m/>
    <m/>
    <m/>
    <m/>
    <m/>
    <m/>
    <m/>
    <m/>
    <m/>
  </r>
  <r>
    <s v="OTH CUST"/>
    <s v="HLX22-GC-301"/>
    <s v="Shanghai Henlius Biotech Inc"/>
    <s v="Peru"/>
    <x v="1"/>
    <n v="40700"/>
    <s v="Revenues - Third Parties"/>
    <m/>
    <s v="Storage Refrigerated (per Shelf)"/>
    <n v="2026"/>
    <n v="5"/>
    <s v="USD"/>
    <n v="2920.94"/>
    <n v="1"/>
    <n v="2920.94"/>
    <x v="0"/>
    <m/>
    <m/>
    <m/>
    <m/>
    <m/>
    <m/>
    <m/>
    <m/>
    <m/>
    <m/>
  </r>
  <r>
    <s v="OTH CUST"/>
    <s v="HLX22-GC-301"/>
    <s v="Shanghai Henlius Biotech Inc"/>
    <s v="Peru"/>
    <x v="0"/>
    <n v="40700"/>
    <s v="Revenues - Third Parties"/>
    <m/>
    <s v="Temperature Monitoring Device (Refrigerated)"/>
    <n v="2026"/>
    <n v="5"/>
    <s v="USD"/>
    <n v="331.56"/>
    <n v="1"/>
    <n v="331.56"/>
    <x v="0"/>
    <n v="1"/>
    <m/>
    <m/>
    <m/>
    <m/>
    <m/>
    <m/>
    <m/>
    <m/>
    <m/>
  </r>
  <r>
    <s v="ASTRAZENECA"/>
    <s v="D5241C00007"/>
    <s v="Astra Zeneca"/>
    <s v="Peru"/>
    <x v="0"/>
    <n v="40700"/>
    <s v="Revenues - Third Parties"/>
    <m/>
    <s v="Configuration of Temperature Monitoring Device"/>
    <n v="2026"/>
    <n v="5"/>
    <s v="USD"/>
    <n v="36"/>
    <n v="1"/>
    <n v="36"/>
    <x v="0"/>
    <m/>
    <m/>
    <m/>
    <m/>
    <m/>
    <m/>
    <m/>
    <m/>
    <m/>
    <m/>
  </r>
  <r>
    <s v="ASTRAZENECA"/>
    <s v="D5241C00007"/>
    <s v="Astra Zeneca"/>
    <s v="Peru"/>
    <x v="2"/>
    <n v="40700"/>
    <s v="Revenues - Third Parties"/>
    <m/>
    <s v="Freight - Shipments"/>
    <n v="2026"/>
    <n v="5"/>
    <s v="USD"/>
    <n v="516.96"/>
    <n v="1"/>
    <n v="516.96"/>
    <x v="0"/>
    <n v="1"/>
    <m/>
    <m/>
    <m/>
    <m/>
    <m/>
    <m/>
    <m/>
    <m/>
    <m/>
  </r>
  <r>
    <s v="ASTRAZENECA"/>
    <s v="D5241C00007"/>
    <s v="Astra Zeneca"/>
    <s v="Peru"/>
    <x v="0"/>
    <n v="40700"/>
    <s v="Revenues - Third Parties"/>
    <m/>
    <s v="Insulated shipper - Credo S4 - 12L (Leasing)"/>
    <n v="2026"/>
    <n v="5"/>
    <s v="USD"/>
    <n v="466"/>
    <n v="1"/>
    <n v="466"/>
    <x v="0"/>
    <n v="1"/>
    <m/>
    <m/>
    <m/>
    <m/>
    <m/>
    <m/>
    <m/>
    <m/>
    <m/>
  </r>
  <r>
    <s v="ASTRAZENECA"/>
    <s v="D5241C00007"/>
    <s v="Astra Zeneca"/>
    <s v="Peru"/>
    <x v="0"/>
    <n v="40700"/>
    <s v="Revenues - Third Parties"/>
    <m/>
    <s v="Insulated shipper - Credo S4 - 28L (Leasing)"/>
    <n v="2026"/>
    <n v="5"/>
    <s v="USD"/>
    <n v="546"/>
    <n v="1"/>
    <n v="546"/>
    <x v="0"/>
    <n v="1"/>
    <m/>
    <m/>
    <m/>
    <m/>
    <m/>
    <m/>
    <m/>
    <m/>
    <m/>
  </r>
  <r>
    <s v="ASTRAZENECA"/>
    <s v="D5241C00007"/>
    <s v="Astra Zeneca"/>
    <s v="Peru"/>
    <x v="0"/>
    <n v="40700"/>
    <s v="Revenues - Third Parties"/>
    <m/>
    <s v="Pick and Pack (Refrigerated)"/>
    <n v="2026"/>
    <n v="5"/>
    <s v="USD"/>
    <n v="360"/>
    <n v="1"/>
    <n v="360"/>
    <x v="0"/>
    <m/>
    <m/>
    <m/>
    <m/>
    <m/>
    <m/>
    <m/>
    <m/>
    <m/>
    <m/>
  </r>
  <r>
    <s v="ASTRAZENECA"/>
    <s v="D5241C00007"/>
    <s v="Astra Zeneca"/>
    <s v="Peru"/>
    <x v="0"/>
    <n v="40700"/>
    <s v="Revenues - Third Parties"/>
    <m/>
    <s v="Project Management Fee"/>
    <n v="2026"/>
    <n v="5"/>
    <s v="USD"/>
    <n v="378.96"/>
    <n v="1"/>
    <n v="378.96"/>
    <x v="0"/>
    <m/>
    <m/>
    <m/>
    <m/>
    <m/>
    <m/>
    <m/>
    <m/>
    <m/>
    <m/>
  </r>
  <r>
    <s v="ASTRAZENECA"/>
    <s v="D5241C00007"/>
    <s v="Astra Zeneca"/>
    <s v="Peru"/>
    <x v="1"/>
    <n v="40700"/>
    <s v="Revenues - Third Parties"/>
    <m/>
    <s v="Storage Refrigerated (per Pallet)"/>
    <n v="2026"/>
    <n v="5"/>
    <s v="USD"/>
    <n v="3195.94"/>
    <n v="1"/>
    <n v="3195.94"/>
    <x v="0"/>
    <m/>
    <m/>
    <m/>
    <m/>
    <m/>
    <m/>
    <m/>
    <m/>
    <m/>
    <m/>
  </r>
  <r>
    <s v="ALNYLAM"/>
    <s v="ALN-TTRSC02-003"/>
    <s v="Alnylam Pharmaceuticals"/>
    <s v="Peru"/>
    <x v="0"/>
    <n v="40700"/>
    <s v="Revenues - Third Parties"/>
    <m/>
    <s v="Project Management Fee"/>
    <n v="2026"/>
    <n v="5"/>
    <s v="USD"/>
    <n v="1197"/>
    <n v="1"/>
    <n v="1197"/>
    <x v="0"/>
    <m/>
    <m/>
    <m/>
    <m/>
    <m/>
    <m/>
    <m/>
    <m/>
    <m/>
    <m/>
  </r>
  <r>
    <s v="ALNYLAM"/>
    <s v="ALN-TTRSC02-003"/>
    <s v="Alnylam Pharmaceuticals"/>
    <s v="Peru"/>
    <x v="1"/>
    <n v="40700"/>
    <s v="Revenues - Third Parties"/>
    <m/>
    <s v="Storage of Returns (per Pallet)"/>
    <n v="2026"/>
    <n v="5"/>
    <s v="USD"/>
    <n v="163"/>
    <n v="1"/>
    <n v="163"/>
    <x v="0"/>
    <m/>
    <m/>
    <m/>
    <m/>
    <m/>
    <m/>
    <m/>
    <m/>
    <m/>
    <m/>
  </r>
  <r>
    <s v="ALNYLAM"/>
    <s v="ALN-TTRSC02-003"/>
    <s v="Alnylam Pharmaceuticals"/>
    <s v="Peru"/>
    <x v="1"/>
    <n v="40700"/>
    <s v="Revenues - Third Parties"/>
    <m/>
    <s v="Storage Refrigerated (per Shelf)"/>
    <n v="2026"/>
    <n v="5"/>
    <s v="USD"/>
    <n v="299.25"/>
    <n v="1"/>
    <n v="299.25"/>
    <x v="0"/>
    <m/>
    <m/>
    <m/>
    <m/>
    <m/>
    <m/>
    <m/>
    <m/>
    <m/>
    <m/>
  </r>
  <r>
    <s v="BAYER"/>
    <s v="BAY 1841788-20321"/>
    <s v="Bayer AG"/>
    <s v="Peru"/>
    <x v="2"/>
    <n v="40700"/>
    <s v="Revenues - Third Parties"/>
    <m/>
    <s v="Freight - Shipments"/>
    <n v="2026"/>
    <n v="5"/>
    <s v="USD"/>
    <n v="127.38"/>
    <n v="1"/>
    <n v="127.38"/>
    <x v="0"/>
    <n v="1"/>
    <m/>
    <m/>
    <m/>
    <m/>
    <m/>
    <m/>
    <m/>
    <m/>
    <m/>
  </r>
  <r>
    <s v="BAYER"/>
    <s v="BAY 1841788-20321"/>
    <s v="Bayer AG"/>
    <s v="Peru"/>
    <x v="0"/>
    <n v="40700"/>
    <s v="Revenues - Third Parties"/>
    <m/>
    <s v="Project Management Fee"/>
    <n v="2026"/>
    <n v="5"/>
    <s v="USD"/>
    <n v="443.23"/>
    <n v="1"/>
    <n v="443.23"/>
    <x v="0"/>
    <m/>
    <m/>
    <m/>
    <m/>
    <m/>
    <m/>
    <m/>
    <m/>
    <m/>
    <m/>
  </r>
  <r>
    <s v="BAYER"/>
    <s v="BAY 1841788-20321"/>
    <s v="Bayer AG"/>
    <s v="Peru"/>
    <x v="1"/>
    <n v="40700"/>
    <s v="Revenues - Third Parties"/>
    <m/>
    <s v="Storage Ambient (per Pallet)"/>
    <n v="2026"/>
    <n v="5"/>
    <s v="USD"/>
    <n v="387.18"/>
    <n v="1"/>
    <n v="387.18"/>
    <x v="0"/>
    <m/>
    <m/>
    <m/>
    <m/>
    <m/>
    <m/>
    <m/>
    <m/>
    <m/>
    <m/>
  </r>
  <r>
    <s v="BAYER"/>
    <s v="BAY 1841788 21140"/>
    <s v="Bayer AG"/>
    <s v="Peru"/>
    <x v="0"/>
    <n v="40700"/>
    <s v="Revenues - Third Parties"/>
    <m/>
    <s v="Project Management Fee"/>
    <n v="2026"/>
    <n v="5"/>
    <s v="USD"/>
    <n v="443.23"/>
    <n v="1"/>
    <n v="443.23"/>
    <x v="0"/>
    <m/>
    <m/>
    <m/>
    <m/>
    <m/>
    <m/>
    <m/>
    <m/>
    <m/>
    <m/>
  </r>
  <r>
    <s v="BAYER"/>
    <s v="BAY 1841788 21140"/>
    <s v="Bayer AG"/>
    <s v="Peru"/>
    <x v="1"/>
    <n v="40700"/>
    <s v="Revenues - Third Parties"/>
    <m/>
    <s v="Storage Ambient (per Pallet)"/>
    <n v="2026"/>
    <n v="5"/>
    <s v="USD"/>
    <n v="258.12"/>
    <n v="1"/>
    <n v="258.12"/>
    <x v="0"/>
    <m/>
    <m/>
    <m/>
    <m/>
    <m/>
    <m/>
    <m/>
    <m/>
    <m/>
    <m/>
  </r>
  <r>
    <s v="OTH CUST"/>
    <s v="ARGX-113-2007"/>
    <s v="Argenx BVBA"/>
    <s v="Peru"/>
    <x v="2"/>
    <n v="40700"/>
    <s v="Revenues - Third Parties"/>
    <m/>
    <s v="Freight - Returns"/>
    <n v="2026"/>
    <n v="5"/>
    <s v="USD"/>
    <n v="75.900563199999993"/>
    <n v="1"/>
    <n v="75.900563199999993"/>
    <x v="0"/>
    <n v="1"/>
    <m/>
    <m/>
    <m/>
    <m/>
    <m/>
    <m/>
    <m/>
    <m/>
    <m/>
  </r>
  <r>
    <s v="OTH CUST"/>
    <s v="ARGX-113-2007"/>
    <s v="Argenx BVBA"/>
    <s v="Peru"/>
    <x v="2"/>
    <n v="40700"/>
    <s v="Revenues - Third Parties"/>
    <m/>
    <s v="Freight - Shipments"/>
    <n v="2026"/>
    <n v="5"/>
    <s v="USD"/>
    <n v="202.97792240000001"/>
    <n v="1"/>
    <n v="202.97792240000001"/>
    <x v="0"/>
    <n v="1"/>
    <m/>
    <m/>
    <m/>
    <m/>
    <m/>
    <m/>
    <m/>
    <m/>
    <m/>
  </r>
  <r>
    <s v="OTH CUST"/>
    <s v="ARGX-113-2007"/>
    <s v="Argenx BVBA"/>
    <s v="Peru"/>
    <x v="0"/>
    <n v="40700"/>
    <s v="Revenues - Third Parties"/>
    <m/>
    <s v="Project Management Fee"/>
    <n v="2026"/>
    <n v="5"/>
    <s v="USD"/>
    <n v="1330.1620437600002"/>
    <n v="1"/>
    <n v="1330.1620437600002"/>
    <x v="0"/>
    <m/>
    <m/>
    <m/>
    <m/>
    <m/>
    <m/>
    <m/>
    <m/>
    <m/>
    <m/>
  </r>
  <r>
    <s v="OTH CUST"/>
    <s v="ARGX-113-2007"/>
    <s v="Argenx BVBA"/>
    <s v="Peru"/>
    <x v="3"/>
    <n v="40700"/>
    <s v="Revenues - Third Parties"/>
    <m/>
    <s v="Reconciliation of Returns (per Hour)"/>
    <n v="2026"/>
    <n v="5"/>
    <s v="USD"/>
    <n v="89.163298620000006"/>
    <n v="1"/>
    <n v="89.163298620000006"/>
    <x v="0"/>
    <m/>
    <m/>
    <m/>
    <m/>
    <m/>
    <m/>
    <m/>
    <m/>
    <m/>
    <m/>
  </r>
  <r>
    <s v="OTH CUST"/>
    <s v="ARGX-113-2007"/>
    <s v="Argenx BVBA"/>
    <s v="Peru"/>
    <x v="3"/>
    <n v="40700"/>
    <s v="Revenues - Third Parties"/>
    <m/>
    <s v="Returns Receipt (per Receipt)"/>
    <n v="2026"/>
    <n v="5"/>
    <s v="USD"/>
    <n v="222.37719966"/>
    <n v="1"/>
    <n v="222.37719966"/>
    <x v="0"/>
    <m/>
    <m/>
    <m/>
    <m/>
    <m/>
    <m/>
    <m/>
    <m/>
    <m/>
    <m/>
  </r>
  <r>
    <s v="OTH CUST"/>
    <s v="ARGX-113-2007"/>
    <s v="Argenx BVBA"/>
    <s v="Peru"/>
    <x v="1"/>
    <n v="40700"/>
    <s v="Revenues - Third Parties"/>
    <m/>
    <s v="Storage of Returns (per Pallet)"/>
    <n v="2026"/>
    <n v="5"/>
    <s v="USD"/>
    <n v="501.12949589999999"/>
    <n v="1"/>
    <n v="501.12949589999999"/>
    <x v="0"/>
    <m/>
    <m/>
    <m/>
    <m/>
    <m/>
    <m/>
    <m/>
    <m/>
    <m/>
    <m/>
  </r>
  <r>
    <s v="OTH CUST"/>
    <s v="ARGX-113-2007"/>
    <s v="Argenx BVBA"/>
    <s v="Peru"/>
    <x v="1"/>
    <n v="40700"/>
    <s v="Revenues - Third Parties"/>
    <m/>
    <s v="Storage Refrigerated (per Shelf)"/>
    <n v="2026"/>
    <n v="5"/>
    <s v="USD"/>
    <n v="1332.2231366400001"/>
    <n v="1"/>
    <n v="1332.2231366400001"/>
    <x v="0"/>
    <m/>
    <m/>
    <m/>
    <m/>
    <m/>
    <m/>
    <m/>
    <m/>
    <m/>
    <m/>
  </r>
  <r>
    <s v="OTH CUST"/>
    <s v="ID-064A302"/>
    <s v="Viatris Innovation GmbH"/>
    <s v="Peru"/>
    <x v="2"/>
    <n v="40700"/>
    <s v="Revenues - Third Parties"/>
    <m/>
    <s v="Freight - Shipments"/>
    <n v="2026"/>
    <n v="5"/>
    <s v="USD"/>
    <n v="867.0031335000001"/>
    <n v="1"/>
    <n v="867.0031335000001"/>
    <x v="0"/>
    <n v="1"/>
    <m/>
    <m/>
    <m/>
    <m/>
    <m/>
    <m/>
    <m/>
    <m/>
    <m/>
  </r>
  <r>
    <s v="OTH CUST"/>
    <s v="ID-064A302"/>
    <s v="Viatris Innovation GmbH"/>
    <s v="Peru"/>
    <x v="0"/>
    <n v="40700"/>
    <s v="Revenues - Third Parties"/>
    <m/>
    <s v="Insulated shipper - Credo S22 - 12L (Leasing)"/>
    <n v="2026"/>
    <n v="5"/>
    <s v="USD"/>
    <n v="340.95255950000006"/>
    <n v="1"/>
    <n v="340.95255950000006"/>
    <x v="0"/>
    <n v="1"/>
    <m/>
    <m/>
    <m/>
    <m/>
    <m/>
    <m/>
    <m/>
    <m/>
    <m/>
  </r>
  <r>
    <s v="OTH CUST"/>
    <s v="ID-064A302"/>
    <s v="Viatris Innovation GmbH"/>
    <s v="Peru"/>
    <x v="0"/>
    <n v="40700"/>
    <s v="Revenues - Third Parties"/>
    <m/>
    <s v="Pick and Pack (Controlled Ambient)"/>
    <n v="2026"/>
    <n v="5"/>
    <s v="USD"/>
    <n v="380.43315800000005"/>
    <n v="1"/>
    <n v="380.43315800000005"/>
    <x v="0"/>
    <m/>
    <m/>
    <m/>
    <m/>
    <m/>
    <m/>
    <m/>
    <m/>
    <m/>
    <m/>
  </r>
  <r>
    <s v="OTH CUST"/>
    <s v="ID-064A302"/>
    <s v="Viatris Innovation GmbH"/>
    <s v="Peru"/>
    <x v="0"/>
    <n v="40700"/>
    <s v="Revenues - Third Parties"/>
    <m/>
    <s v="Project Management Fee"/>
    <n v="2026"/>
    <n v="5"/>
    <s v="USD"/>
    <n v="1899.2427195000002"/>
    <n v="1"/>
    <n v="1899.2427195000002"/>
    <x v="0"/>
    <m/>
    <m/>
    <m/>
    <m/>
    <m/>
    <m/>
    <m/>
    <m/>
    <m/>
    <m/>
  </r>
  <r>
    <s v="OTH CUST"/>
    <s v="ID-064A302"/>
    <s v="Viatris Innovation GmbH"/>
    <s v="Peru"/>
    <x v="1"/>
    <n v="40700"/>
    <s v="Revenues - Third Parties"/>
    <m/>
    <s v="Storage Ambient (per Pallet)"/>
    <n v="2026"/>
    <n v="5"/>
    <s v="USD"/>
    <n v="755.02017499999999"/>
    <n v="1"/>
    <n v="755.02017499999999"/>
    <x v="0"/>
    <m/>
    <m/>
    <m/>
    <m/>
    <m/>
    <m/>
    <m/>
    <m/>
    <m/>
    <m/>
  </r>
  <r>
    <s v="OTH CUST"/>
    <s v="ID-064A302"/>
    <s v="Viatris Innovation GmbH"/>
    <s v="Peru"/>
    <x v="0"/>
    <n v="40700"/>
    <s v="Revenues - Third Parties"/>
    <m/>
    <s v="Temperature Monitoring Device (Ambient)"/>
    <n v="2026"/>
    <n v="5"/>
    <s v="USD"/>
    <n v="148.43837050000002"/>
    <n v="1"/>
    <n v="148.43837050000002"/>
    <x v="0"/>
    <n v="1"/>
    <m/>
    <m/>
    <m/>
    <m/>
    <m/>
    <m/>
    <m/>
    <m/>
    <m/>
  </r>
  <r>
    <s v="OTH CUST"/>
    <s v="STAR-221"/>
    <s v="Arcus Biosciences Inc"/>
    <s v="Peru"/>
    <x v="2"/>
    <n v="40700"/>
    <s v="Revenues - Third Parties"/>
    <m/>
    <s v="Freight - Shipments"/>
    <n v="2026"/>
    <n v="5"/>
    <s v="USD"/>
    <n v="81.78"/>
    <n v="1"/>
    <n v="81.78"/>
    <x v="0"/>
    <n v="1"/>
    <m/>
    <m/>
    <m/>
    <m/>
    <m/>
    <m/>
    <m/>
    <m/>
    <m/>
  </r>
  <r>
    <s v="OTH CUST"/>
    <s v="STAR-221"/>
    <s v="Arcus Biosciences Inc"/>
    <s v="Peru"/>
    <x v="1"/>
    <n v="40700"/>
    <s v="Revenues - Third Parties"/>
    <m/>
    <s v="Non-Drug Storage Refrigerated (per Shelf)"/>
    <n v="2026"/>
    <n v="5"/>
    <s v="USD"/>
    <n v="1111.6500000000001"/>
    <n v="1"/>
    <n v="1111.6500000000001"/>
    <x v="0"/>
    <m/>
    <m/>
    <m/>
    <m/>
    <m/>
    <m/>
    <m/>
    <m/>
    <m/>
    <m/>
  </r>
  <r>
    <s v="OTH CUST"/>
    <s v="STAR-221"/>
    <s v="Arcus Biosciences Inc"/>
    <s v="Peru"/>
    <x v="0"/>
    <n v="40700"/>
    <s v="Revenues - Third Parties"/>
    <m/>
    <s v="Pick and Pack Cancellation Fee (Pre Pick &amp; Pack)"/>
    <n v="2026"/>
    <n v="5"/>
    <s v="USD"/>
    <n v="248.56"/>
    <n v="1"/>
    <n v="248.56"/>
    <x v="0"/>
    <m/>
    <m/>
    <m/>
    <m/>
    <m/>
    <m/>
    <m/>
    <m/>
    <m/>
    <m/>
  </r>
  <r>
    <s v="OTH CUST"/>
    <s v="STAR-221"/>
    <s v="Arcus Biosciences Inc"/>
    <s v="Peru"/>
    <x v="0"/>
    <n v="40700"/>
    <s v="Revenues - Third Parties"/>
    <m/>
    <s v="Project Management Fee"/>
    <n v="2026"/>
    <n v="5"/>
    <s v="USD"/>
    <n v="1479.92"/>
    <n v="1"/>
    <n v="1479.92"/>
    <x v="0"/>
    <m/>
    <m/>
    <m/>
    <m/>
    <m/>
    <m/>
    <m/>
    <m/>
    <m/>
    <m/>
  </r>
  <r>
    <s v="OTH CUST"/>
    <s v="STAR-221"/>
    <s v="Arcus Biosciences Inc"/>
    <s v="Peru"/>
    <x v="1"/>
    <n v="40700"/>
    <s v="Revenues - Third Parties"/>
    <m/>
    <s v="Storage of Returns (per Pallet)"/>
    <n v="2026"/>
    <n v="5"/>
    <s v="USD"/>
    <n v="185.85"/>
    <n v="1"/>
    <n v="185.85"/>
    <x v="0"/>
    <m/>
    <m/>
    <m/>
    <m/>
    <m/>
    <m/>
    <m/>
    <m/>
    <m/>
    <m/>
  </r>
  <r>
    <s v="OTH CUST"/>
    <s v="GLPG3667-CL-215"/>
    <s v="Galapagos NV"/>
    <s v="Peru"/>
    <x v="2"/>
    <n v="40700"/>
    <s v="Revenues - Third Parties"/>
    <m/>
    <s v="Freight - Returns"/>
    <n v="2026"/>
    <n v="5"/>
    <s v="USD"/>
    <n v="400.00858700000003"/>
    <n v="1"/>
    <n v="400.00858700000003"/>
    <x v="0"/>
    <n v="1"/>
    <m/>
    <m/>
    <m/>
    <m/>
    <m/>
    <m/>
    <m/>
    <m/>
    <m/>
  </r>
  <r>
    <s v="OTH CUST"/>
    <s v="GLPG3667-CL-215"/>
    <s v="Galapagos NV"/>
    <s v="Peru"/>
    <x v="0"/>
    <n v="40700"/>
    <s v="Revenues - Third Parties"/>
    <m/>
    <s v="Project Management Fee"/>
    <n v="2026"/>
    <n v="5"/>
    <s v="USD"/>
    <n v="1851.9457"/>
    <n v="1"/>
    <n v="1851.9457"/>
    <x v="0"/>
    <m/>
    <m/>
    <m/>
    <m/>
    <m/>
    <m/>
    <m/>
    <m/>
    <m/>
    <m/>
  </r>
  <r>
    <s v="OTH CUST"/>
    <s v="GLPG3667-CL-215"/>
    <s v="Galapagos NV"/>
    <s v="Peru"/>
    <x v="1"/>
    <n v="40700"/>
    <s v="Revenues - Third Parties"/>
    <m/>
    <s v="Storage Ambient (per Pallet)"/>
    <n v="2026"/>
    <n v="5"/>
    <s v="USD"/>
    <n v="5889.7715360000002"/>
    <n v="1"/>
    <n v="5889.7715360000002"/>
    <x v="0"/>
    <m/>
    <m/>
    <m/>
    <m/>
    <m/>
    <m/>
    <m/>
    <m/>
    <m/>
    <m/>
  </r>
  <r>
    <s v="OTH CUST"/>
    <s v="GLPG3667-CL-215"/>
    <s v="Galapagos NV"/>
    <s v="Peru"/>
    <x v="1"/>
    <n v="40700"/>
    <s v="Revenues - Third Parties"/>
    <m/>
    <s v="Storage of Returns (per Pallet)"/>
    <n v="2026"/>
    <n v="5"/>
    <s v="USD"/>
    <n v="996.98941760000002"/>
    <n v="1"/>
    <n v="996.98941760000002"/>
    <x v="0"/>
    <m/>
    <m/>
    <m/>
    <m/>
    <m/>
    <m/>
    <m/>
    <m/>
    <m/>
    <m/>
  </r>
  <r>
    <s v="OTH CUST"/>
    <s v="ARGX-113-2011 (CAM)"/>
    <s v="Argenx BVBA"/>
    <s v="Peru"/>
    <x v="2"/>
    <n v="40700"/>
    <s v="Revenues - Third Parties"/>
    <m/>
    <s v="Freight - Shipments"/>
    <n v="2026"/>
    <n v="5"/>
    <s v="USD"/>
    <n v="314.71392700000001"/>
    <n v="1"/>
    <n v="314.71392700000001"/>
    <x v="0"/>
    <n v="1"/>
    <m/>
    <m/>
    <m/>
    <m/>
    <m/>
    <m/>
    <m/>
    <m/>
    <m/>
  </r>
  <r>
    <s v="OTH CUST"/>
    <s v="ARGX-113-2011 (CAM)"/>
    <s v="Argenx BVBA"/>
    <s v="Peru"/>
    <x v="1"/>
    <n v="40700"/>
    <s v="Revenues - Third Parties"/>
    <m/>
    <s v="Non-Drug Storage Ambient (per Pallet)"/>
    <n v="2026"/>
    <n v="5"/>
    <s v="USD"/>
    <n v="1142.18196048"/>
    <n v="1"/>
    <n v="1142.18196048"/>
    <x v="0"/>
    <m/>
    <m/>
    <m/>
    <m/>
    <m/>
    <m/>
    <m/>
    <m/>
    <m/>
    <m/>
  </r>
  <r>
    <s v="OTH CUST"/>
    <s v="ARGX-113-2011 (CAM)"/>
    <s v="Argenx BVBA"/>
    <s v="Peru"/>
    <x v="0"/>
    <n v="40700"/>
    <s v="Revenues - Third Parties"/>
    <m/>
    <s v="Pick and Pack (Ambient)"/>
    <n v="2026"/>
    <n v="5"/>
    <s v="USD"/>
    <n v="299.38425660000001"/>
    <n v="1"/>
    <n v="299.38425660000001"/>
    <x v="0"/>
    <m/>
    <m/>
    <m/>
    <m/>
    <m/>
    <m/>
    <m/>
    <m/>
    <m/>
    <m/>
  </r>
  <r>
    <s v="OTH CUST"/>
    <s v="ARGX-113-2011 (CAM)"/>
    <s v="Argenx BVBA"/>
    <s v="Peru"/>
    <x v="0"/>
    <n v="40700"/>
    <s v="Revenues - Third Parties"/>
    <m/>
    <s v="Project Management Fee"/>
    <n v="2026"/>
    <n v="5"/>
    <s v="USD"/>
    <n v="1436.5712215799997"/>
    <n v="1"/>
    <n v="1436.5712215799997"/>
    <x v="0"/>
    <m/>
    <m/>
    <m/>
    <m/>
    <m/>
    <m/>
    <m/>
    <m/>
    <m/>
    <m/>
  </r>
  <r>
    <s v="OTH CUST"/>
    <s v="ARGX-113-2011"/>
    <s v="Argenx BVBA"/>
    <s v="Peru"/>
    <x v="2"/>
    <n v="40700"/>
    <s v="Revenues - Third Parties"/>
    <m/>
    <s v="Freight - Returns"/>
    <n v="2026"/>
    <n v="5"/>
    <s v="USD"/>
    <n v="75.900563199999993"/>
    <n v="1"/>
    <n v="75.900563199999993"/>
    <x v="0"/>
    <n v="1"/>
    <m/>
    <m/>
    <m/>
    <m/>
    <m/>
    <m/>
    <m/>
    <m/>
    <m/>
  </r>
  <r>
    <s v="OTH CUST"/>
    <s v="ARGX-113-2011"/>
    <s v="Argenx BVBA"/>
    <s v="Peru"/>
    <x v="0"/>
    <n v="40700"/>
    <s v="Revenues - Third Parties"/>
    <m/>
    <s v="Insulated shipper - Credo S4 - 12L (Leasing)"/>
    <n v="2026"/>
    <n v="5"/>
    <s v="USD"/>
    <n v="542.82456360000003"/>
    <n v="1"/>
    <n v="542.82456360000003"/>
    <x v="0"/>
    <n v="1"/>
    <m/>
    <m/>
    <m/>
    <m/>
    <m/>
    <m/>
    <m/>
    <m/>
    <m/>
  </r>
  <r>
    <s v="OTH CUST"/>
    <s v="ARGX-113-2011"/>
    <s v="Argenx BVBA"/>
    <s v="Peru"/>
    <x v="0"/>
    <n v="40700"/>
    <s v="Revenues - Third Parties"/>
    <m/>
    <s v="Pick and Pack (Refrigerated)"/>
    <n v="2026"/>
    <n v="5"/>
    <s v="USD"/>
    <n v="575.50760783999999"/>
    <n v="1"/>
    <n v="575.50760783999999"/>
    <x v="0"/>
    <m/>
    <m/>
    <m/>
    <m/>
    <m/>
    <m/>
    <m/>
    <m/>
    <m/>
    <m/>
  </r>
  <r>
    <s v="OTH CUST"/>
    <s v="ARGX-113-2011"/>
    <s v="Argenx BVBA"/>
    <s v="Peru"/>
    <x v="0"/>
    <n v="40700"/>
    <s v="Revenues - Third Parties"/>
    <m/>
    <s v="Project Management Fee"/>
    <n v="2026"/>
    <n v="5"/>
    <s v="USD"/>
    <n v="1436.5712215799997"/>
    <n v="1"/>
    <n v="1436.5712215799997"/>
    <x v="0"/>
    <m/>
    <m/>
    <m/>
    <m/>
    <m/>
    <m/>
    <m/>
    <m/>
    <m/>
    <m/>
  </r>
  <r>
    <s v="OTH CUST"/>
    <s v="ARGX-113-2011"/>
    <s v="Argenx BVBA"/>
    <s v="Peru"/>
    <x v="3"/>
    <n v="40700"/>
    <s v="Revenues - Third Parties"/>
    <m/>
    <s v="Reconciliation of Returns (per Hour)"/>
    <n v="2026"/>
    <n v="5"/>
    <s v="USD"/>
    <n v="96.292997459999995"/>
    <n v="1"/>
    <n v="96.292997459999995"/>
    <x v="0"/>
    <m/>
    <m/>
    <m/>
    <m/>
    <m/>
    <m/>
    <m/>
    <m/>
    <m/>
    <m/>
  </r>
  <r>
    <s v="OTH CUST"/>
    <s v="ARGX-113-2011"/>
    <s v="Argenx BVBA"/>
    <s v="Peru"/>
    <x v="3"/>
    <n v="40700"/>
    <s v="Revenues - Third Parties"/>
    <m/>
    <s v="Returns Receipt (per Receipt)"/>
    <n v="2026"/>
    <n v="5"/>
    <s v="USD"/>
    <n v="240.16989941999998"/>
    <n v="1"/>
    <n v="240.16989941999998"/>
    <x v="0"/>
    <m/>
    <m/>
    <m/>
    <m/>
    <m/>
    <m/>
    <m/>
    <m/>
    <m/>
    <m/>
  </r>
  <r>
    <s v="OTH CUST"/>
    <s v="ARGX-113-2011"/>
    <s v="Argenx BVBA"/>
    <s v="Peru"/>
    <x v="1"/>
    <n v="40700"/>
    <s v="Revenues - Third Parties"/>
    <m/>
    <s v="Storage of Returns (per Pallet)"/>
    <n v="2026"/>
    <n v="5"/>
    <s v="USD"/>
    <n v="360.81744335999997"/>
    <n v="1"/>
    <n v="360.81744335999997"/>
    <x v="0"/>
    <m/>
    <m/>
    <m/>
    <m/>
    <m/>
    <m/>
    <m/>
    <m/>
    <m/>
    <m/>
  </r>
  <r>
    <s v="OTH CUST"/>
    <s v="ARGX-113-2011"/>
    <s v="Argenx BVBA"/>
    <s v="Peru"/>
    <x v="1"/>
    <n v="40700"/>
    <s v="Revenues - Third Parties"/>
    <m/>
    <s v="Storage Refrigerated (per Shelf)"/>
    <n v="2026"/>
    <n v="5"/>
    <s v="USD"/>
    <n v="1438.7690196000001"/>
    <n v="1"/>
    <n v="1438.7690196000001"/>
    <x v="0"/>
    <m/>
    <m/>
    <m/>
    <m/>
    <m/>
    <m/>
    <m/>
    <m/>
    <m/>
    <m/>
  </r>
  <r>
    <s v="OTH CUST"/>
    <s v="ARGX-113-2011"/>
    <s v="Argenx BVBA"/>
    <s v="Peru"/>
    <x v="0"/>
    <n v="40700"/>
    <s v="Revenues - Third Parties"/>
    <m/>
    <s v="Temperature Monitoring Device (Refrigerated)"/>
    <n v="2026"/>
    <n v="5"/>
    <s v="USD"/>
    <n v="249.5044068"/>
    <n v="1"/>
    <n v="249.5044068"/>
    <x v="0"/>
    <n v="1"/>
    <m/>
    <m/>
    <m/>
    <m/>
    <m/>
    <m/>
    <m/>
    <m/>
    <m/>
  </r>
  <r>
    <s v="OTH CUST"/>
    <s v="D8535C00001 (CAM)"/>
    <s v="Fortrea"/>
    <s v="Peru"/>
    <x v="0"/>
    <n v="40700"/>
    <s v="Revenues - Third Parties"/>
    <m/>
    <s v="Project Management Fee"/>
    <n v="2026"/>
    <n v="5"/>
    <s v="USD"/>
    <n v="621.57000000000005"/>
    <n v="1"/>
    <n v="621.57000000000005"/>
    <x v="0"/>
    <m/>
    <m/>
    <m/>
    <m/>
    <m/>
    <m/>
    <m/>
    <m/>
    <m/>
    <m/>
  </r>
  <r>
    <s v="OTH CUST"/>
    <s v="D8535C00001 (CAM)"/>
    <s v="Fortrea"/>
    <s v="Peru"/>
    <x v="1"/>
    <n v="40700"/>
    <s v="Revenues - Third Parties"/>
    <m/>
    <s v="Storage Ambient (per Shelf)"/>
    <n v="2026"/>
    <n v="5"/>
    <s v="USD"/>
    <n v="371.12"/>
    <n v="1"/>
    <n v="371.12"/>
    <x v="0"/>
    <m/>
    <m/>
    <m/>
    <m/>
    <m/>
    <m/>
    <m/>
    <m/>
    <m/>
    <m/>
  </r>
  <r>
    <s v="OTH CUST"/>
    <s v="ID-064A303"/>
    <s v="Viatris Innovation GmbH"/>
    <s v="Peru"/>
    <x v="2"/>
    <n v="40700"/>
    <s v="Revenues - Third Parties"/>
    <m/>
    <s v="Freight - Shipments"/>
    <n v="2026"/>
    <n v="5"/>
    <s v="USD"/>
    <n v="247.41430350000005"/>
    <n v="1"/>
    <n v="247.41430350000005"/>
    <x v="0"/>
    <n v="1"/>
    <m/>
    <m/>
    <m/>
    <m/>
    <m/>
    <m/>
    <m/>
    <m/>
    <m/>
  </r>
  <r>
    <s v="OTH CUST"/>
    <s v="ID-064A303"/>
    <s v="Viatris Innovation GmbH"/>
    <s v="Peru"/>
    <x v="0"/>
    <n v="40700"/>
    <s v="Revenues - Third Parties"/>
    <m/>
    <s v="Insulated shipper - Credo S22 - 12L (Leasing)"/>
    <n v="2026"/>
    <n v="5"/>
    <s v="USD"/>
    <n v="709.09350400000005"/>
    <n v="1"/>
    <n v="709.09350400000005"/>
    <x v="0"/>
    <n v="1"/>
    <m/>
    <m/>
    <m/>
    <m/>
    <m/>
    <m/>
    <m/>
    <m/>
    <m/>
  </r>
  <r>
    <s v="OTH CUST"/>
    <s v="ID-064A303"/>
    <s v="Viatris Innovation GmbH"/>
    <s v="Peru"/>
    <x v="0"/>
    <n v="40700"/>
    <s v="Revenues - Third Parties"/>
    <m/>
    <s v="Pick and Pack (Controlled Ambient)"/>
    <n v="2026"/>
    <n v="5"/>
    <s v="USD"/>
    <n v="791.19476800000007"/>
    <n v="1"/>
    <n v="791.19476800000007"/>
    <x v="0"/>
    <m/>
    <m/>
    <m/>
    <m/>
    <m/>
    <m/>
    <m/>
    <m/>
    <m/>
    <m/>
  </r>
  <r>
    <s v="OTH CUST"/>
    <s v="ID-064A303"/>
    <s v="Viatris Innovation GmbH"/>
    <s v="Peru"/>
    <x v="0"/>
    <n v="40700"/>
    <s v="Revenues - Third Parties"/>
    <m/>
    <s v="Project Management Fee"/>
    <n v="2026"/>
    <n v="5"/>
    <s v="USD"/>
    <n v="1974.9617335000003"/>
    <n v="1"/>
    <n v="1974.9617335000003"/>
    <x v="0"/>
    <m/>
    <m/>
    <m/>
    <m/>
    <m/>
    <m/>
    <m/>
    <m/>
    <m/>
    <m/>
  </r>
  <r>
    <s v="OTH CUST"/>
    <s v="ID-064A303"/>
    <s v="Viatris Innovation GmbH"/>
    <s v="Peru"/>
    <x v="1"/>
    <n v="40700"/>
    <s v="Revenues - Third Parties"/>
    <m/>
    <s v="Storage Ambient (per Shelf)"/>
    <n v="2026"/>
    <n v="5"/>
    <s v="USD"/>
    <n v="2962.4617470000003"/>
    <n v="1"/>
    <n v="2962.4617470000003"/>
    <x v="0"/>
    <m/>
    <m/>
    <m/>
    <m/>
    <m/>
    <m/>
    <m/>
    <m/>
    <m/>
    <m/>
  </r>
  <r>
    <s v="OTH CUST"/>
    <s v="ID-064A303"/>
    <s v="Viatris Innovation GmbH"/>
    <s v="Peru"/>
    <x v="0"/>
    <n v="40700"/>
    <s v="Revenues - Third Parties"/>
    <m/>
    <s v="Temperature Monitoring Device (Ambient)"/>
    <n v="2026"/>
    <n v="5"/>
    <s v="USD"/>
    <n v="308.69666800000005"/>
    <n v="1"/>
    <n v="308.69666800000005"/>
    <x v="0"/>
    <n v="1"/>
    <m/>
    <m/>
    <m/>
    <m/>
    <m/>
    <m/>
    <m/>
    <m/>
    <m/>
  </r>
  <r>
    <s v="OTH CUST"/>
    <s v="AVT16-GL-C01"/>
    <s v="PPD Development LP"/>
    <s v="Peru"/>
    <x v="1"/>
    <n v="40900"/>
    <s v="Revenues- IC"/>
    <m/>
    <s v="Non-Drug Storage &amp; Returns Storage Ambient (per Pallet)"/>
    <n v="2026"/>
    <n v="5"/>
    <s v="USD"/>
    <n v="163.92"/>
    <n v="1"/>
    <n v="163.92"/>
    <x v="0"/>
    <m/>
    <m/>
    <m/>
    <m/>
    <m/>
    <m/>
    <m/>
    <m/>
    <m/>
    <m/>
  </r>
  <r>
    <s v="OTH CUST"/>
    <s v="AVT16-GL-C01"/>
    <s v="PPD Development LP"/>
    <s v="Peru"/>
    <x v="0"/>
    <n v="40900"/>
    <s v="Revenues- IC"/>
    <m/>
    <s v="Project Management Fee"/>
    <n v="2026"/>
    <n v="5"/>
    <s v="USD"/>
    <n v="1386.88"/>
    <n v="1"/>
    <n v="1386.88"/>
    <x v="0"/>
    <m/>
    <m/>
    <m/>
    <m/>
    <m/>
    <m/>
    <m/>
    <m/>
    <m/>
    <m/>
  </r>
  <r>
    <s v="OTH CUST"/>
    <s v="AVT16-GL-C01"/>
    <s v="PPD Development LP"/>
    <s v="Peru"/>
    <x v="1"/>
    <n v="40900"/>
    <s v="Revenues- IC"/>
    <m/>
    <s v="Storage Ambient (per Shelf)"/>
    <n v="2026"/>
    <n v="5"/>
    <s v="USD"/>
    <n v="311.74"/>
    <n v="1"/>
    <n v="311.74"/>
    <x v="0"/>
    <m/>
    <m/>
    <m/>
    <m/>
    <m/>
    <m/>
    <m/>
    <m/>
    <m/>
    <m/>
  </r>
  <r>
    <s v="OTH CUST"/>
    <s v="AVT16-GL-C01"/>
    <s v="PPD Development LP"/>
    <s v="Peru"/>
    <x v="1"/>
    <n v="40900"/>
    <s v="Revenues- IC"/>
    <m/>
    <s v="Storage Refrigerated (per Shelf)"/>
    <n v="2026"/>
    <n v="5"/>
    <s v="USD"/>
    <n v="326.82"/>
    <n v="1"/>
    <n v="326.82"/>
    <x v="0"/>
    <m/>
    <m/>
    <m/>
    <m/>
    <m/>
    <m/>
    <m/>
    <m/>
    <m/>
    <m/>
  </r>
  <r>
    <s v="AMGEN"/>
    <s v="Amgen Studies"/>
    <s v="Amgen, Inc."/>
    <s v="Peru"/>
    <x v="0"/>
    <n v="40700"/>
    <s v="Revenues - Third Parties"/>
    <m/>
    <s v="Additional Reports"/>
    <n v="2026"/>
    <n v="5"/>
    <s v="USD"/>
    <n v="86.19"/>
    <n v="1"/>
    <n v="86.19"/>
    <x v="0"/>
    <m/>
    <m/>
    <m/>
    <m/>
    <m/>
    <m/>
    <m/>
    <m/>
    <m/>
    <m/>
  </r>
  <r>
    <s v="ASTRAZENECA"/>
    <s v="D5160C00048"/>
    <s v="Astra Zeneca"/>
    <s v="Peru"/>
    <x v="0"/>
    <n v="40700"/>
    <s v="Revenues - Third Parties"/>
    <m/>
    <s v="Pick and Pack (Ambient)"/>
    <n v="2026"/>
    <n v="5"/>
    <s v="USD"/>
    <n v="229.49489999999997"/>
    <n v="1"/>
    <n v="229.49489999999997"/>
    <x v="0"/>
    <m/>
    <m/>
    <m/>
    <m/>
    <m/>
    <m/>
    <m/>
    <m/>
    <m/>
    <m/>
  </r>
  <r>
    <s v="ASTRAZENECA"/>
    <s v="D5160C00048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5160C00048"/>
    <s v="Astra Zeneca"/>
    <s v="Peru"/>
    <x v="1"/>
    <n v="40700"/>
    <s v="Revenues - Third Parties"/>
    <m/>
    <s v="Storage Ambient (per Shelf)"/>
    <n v="2026"/>
    <n v="5"/>
    <s v="USD"/>
    <n v="769.48289999999997"/>
    <n v="1"/>
    <n v="769.48289999999997"/>
    <x v="0"/>
    <m/>
    <m/>
    <m/>
    <m/>
    <m/>
    <m/>
    <m/>
    <m/>
    <m/>
    <m/>
  </r>
  <r>
    <s v="ASTRAZENECA"/>
    <s v="D5160C00048"/>
    <s v="Astra Zeneca"/>
    <s v="Peru"/>
    <x v="0"/>
    <n v="40700"/>
    <s v="Revenues - Third Parties"/>
    <m/>
    <s v="Temperature Monitoring Device (Ambient)"/>
    <n v="2026"/>
    <n v="5"/>
    <s v="USD"/>
    <n v="73.08737579999999"/>
    <n v="1"/>
    <n v="73.08737579999999"/>
    <x v="0"/>
    <n v="1"/>
    <m/>
    <m/>
    <m/>
    <m/>
    <m/>
    <m/>
    <m/>
    <m/>
    <m/>
  </r>
  <r>
    <s v="ASTRAZENECA"/>
    <s v="D5169C00001"/>
    <s v="Astra Zeneca"/>
    <s v="Peru"/>
    <x v="0"/>
    <n v="40700"/>
    <s v="Revenues - Third Parties"/>
    <m/>
    <s v="Pick and Pack (Ambient)"/>
    <n v="2026"/>
    <n v="5"/>
    <s v="USD"/>
    <n v="128.24714999999998"/>
    <n v="1"/>
    <n v="128.24714999999998"/>
    <x v="0"/>
    <m/>
    <m/>
    <m/>
    <m/>
    <m/>
    <m/>
    <m/>
    <m/>
    <m/>
    <m/>
  </r>
  <r>
    <s v="ASTRAZENECA"/>
    <s v="D5169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5169C00001"/>
    <s v="Astra Zeneca"/>
    <s v="Peru"/>
    <x v="1"/>
    <n v="40700"/>
    <s v="Revenues - Third Parties"/>
    <m/>
    <s v="Storage Ambient (per Shelf)"/>
    <n v="2026"/>
    <n v="5"/>
    <s v="USD"/>
    <n v="256.49429999999995"/>
    <n v="1"/>
    <n v="256.49429999999995"/>
    <x v="0"/>
    <m/>
    <m/>
    <m/>
    <m/>
    <m/>
    <m/>
    <m/>
    <m/>
    <m/>
    <m/>
  </r>
  <r>
    <s v="ASTRAZENECA"/>
    <s v="D5169C00001"/>
    <s v="Astra Zeneca"/>
    <s v="Peru"/>
    <x v="0"/>
    <n v="40700"/>
    <s v="Revenues - Third Parties"/>
    <m/>
    <s v="Temperature Monitoring Device (Ambient)"/>
    <n v="2026"/>
    <n v="5"/>
    <s v="USD"/>
    <n v="37.394168999999998"/>
    <n v="1"/>
    <n v="37.394168999999998"/>
    <x v="0"/>
    <n v="1"/>
    <m/>
    <m/>
    <m/>
    <m/>
    <m/>
    <m/>
    <m/>
    <m/>
    <m/>
  </r>
  <r>
    <s v="AMGEN"/>
    <n v="20170770"/>
    <s v="Amgen, Inc."/>
    <s v="Peru"/>
    <x v="0"/>
    <n v="40700"/>
    <s v="Revenues - Third Parties"/>
    <m/>
    <s v="Project Management Fee"/>
    <n v="2026"/>
    <n v="5"/>
    <s v="USD"/>
    <n v="775.66"/>
    <n v="1"/>
    <n v="775.66"/>
    <x v="0"/>
    <m/>
    <m/>
    <m/>
    <m/>
    <m/>
    <m/>
    <m/>
    <m/>
    <m/>
    <m/>
  </r>
  <r>
    <s v="AMGEN"/>
    <n v="20170770"/>
    <s v="Amgen, Inc."/>
    <s v="Peru"/>
    <x v="3"/>
    <n v="40700"/>
    <s v="Revenues - Third Parties"/>
    <m/>
    <s v="Reconciliation of Returns (per Hour)"/>
    <n v="2026"/>
    <n v="5"/>
    <s v="USD"/>
    <n v="68.95"/>
    <n v="1"/>
    <n v="68.95"/>
    <x v="0"/>
    <m/>
    <m/>
    <m/>
    <m/>
    <m/>
    <m/>
    <m/>
    <m/>
    <m/>
    <m/>
  </r>
  <r>
    <s v="AMGEN"/>
    <n v="20170770"/>
    <s v="Amgen, Inc."/>
    <s v="Peru"/>
    <x v="3"/>
    <n v="40700"/>
    <s v="Revenues - Third Parties"/>
    <m/>
    <s v="Returns Receipt (per Receipt)"/>
    <n v="2026"/>
    <n v="5"/>
    <s v="USD"/>
    <n v="172.38"/>
    <n v="1"/>
    <n v="172.38"/>
    <x v="0"/>
    <m/>
    <m/>
    <m/>
    <m/>
    <m/>
    <m/>
    <m/>
    <m/>
    <m/>
    <m/>
  </r>
  <r>
    <s v="AMGEN"/>
    <n v="20170770"/>
    <s v="Amgen, Inc."/>
    <s v="Peru"/>
    <x v="1"/>
    <n v="40700"/>
    <s v="Revenues - Third Parties"/>
    <m/>
    <s v="Storage of Returns (per Pallet)"/>
    <n v="2026"/>
    <n v="5"/>
    <s v="USD"/>
    <n v="389.07"/>
    <n v="1"/>
    <n v="389.07"/>
    <x v="0"/>
    <m/>
    <m/>
    <m/>
    <m/>
    <m/>
    <m/>
    <m/>
    <m/>
    <m/>
    <m/>
  </r>
  <r>
    <s v="AMGEN"/>
    <n v="20170770"/>
    <s v="Amgen, Inc."/>
    <s v="Peru"/>
    <x v="1"/>
    <n v="40700"/>
    <s v="Revenues - Third Parties"/>
    <m/>
    <s v="Storage Refrigerated (per Shelf)"/>
    <n v="2026"/>
    <n v="5"/>
    <s v="USD"/>
    <n v="1034.24"/>
    <n v="1"/>
    <n v="1034.24"/>
    <x v="0"/>
    <m/>
    <m/>
    <m/>
    <m/>
    <m/>
    <m/>
    <m/>
    <m/>
    <m/>
    <m/>
  </r>
  <r>
    <s v="ASTRAZENECA"/>
    <s v="D361BC00001"/>
    <s v="Astra Zeneca"/>
    <s v="Peru"/>
    <x v="2"/>
    <n v="40700"/>
    <s v="Revenues - Third Parties"/>
    <m/>
    <s v="Freight - Shipments"/>
    <n v="2026"/>
    <n v="5"/>
    <s v="USD"/>
    <n v="227.92893479999998"/>
    <n v="1"/>
    <n v="227.92893479999998"/>
    <x v="0"/>
    <n v="1"/>
    <m/>
    <m/>
    <m/>
    <m/>
    <m/>
    <m/>
    <m/>
    <m/>
    <m/>
  </r>
  <r>
    <s v="ASTRAZENECA"/>
    <s v="D361BC00001"/>
    <s v="Astra Zeneca"/>
    <s v="Peru"/>
    <x v="0"/>
    <n v="40700"/>
    <s v="Revenues - Third Parties"/>
    <m/>
    <s v="Pick and Pack (Ambient)"/>
    <n v="2026"/>
    <n v="5"/>
    <s v="USD"/>
    <n v="344.24234999999999"/>
    <n v="1"/>
    <n v="344.24234999999999"/>
    <x v="0"/>
    <m/>
    <m/>
    <m/>
    <m/>
    <m/>
    <m/>
    <m/>
    <m/>
    <m/>
    <m/>
  </r>
  <r>
    <s v="ASTRAZENECA"/>
    <s v="D361B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361BC00001"/>
    <s v="Astra Zeneca"/>
    <s v="Peru"/>
    <x v="1"/>
    <n v="40700"/>
    <s v="Revenues - Third Parties"/>
    <m/>
    <s v="Storage Ambient (per Shelf)"/>
    <n v="2026"/>
    <n v="5"/>
    <s v="USD"/>
    <n v="1154.22435"/>
    <n v="1"/>
    <n v="1154.22435"/>
    <x v="0"/>
    <m/>
    <m/>
    <m/>
    <m/>
    <m/>
    <m/>
    <m/>
    <m/>
    <m/>
    <m/>
  </r>
  <r>
    <s v="ASTRAZENECA"/>
    <s v="D361BC00001"/>
    <s v="Astra Zeneca"/>
    <s v="Peru"/>
    <x v="0"/>
    <n v="40700"/>
    <s v="Revenues - Third Parties"/>
    <m/>
    <s v="Temperature Monitoring Device (Ambient)"/>
    <n v="2026"/>
    <n v="5"/>
    <s v="USD"/>
    <n v="109.63106369999998"/>
    <n v="1"/>
    <n v="109.63106369999998"/>
    <x v="0"/>
    <n v="1"/>
    <m/>
    <m/>
    <m/>
    <m/>
    <m/>
    <m/>
    <m/>
    <m/>
    <m/>
  </r>
  <r>
    <s v="ASTRAZENECA"/>
    <s v="D967UC00001"/>
    <s v="Astra Zeneca"/>
    <s v="Peru"/>
    <x v="2"/>
    <n v="40700"/>
    <s v="Revenues - Third Parties"/>
    <m/>
    <s v="Freight - Shipments"/>
    <n v="2026"/>
    <n v="5"/>
    <s v="USD"/>
    <n v="516.01253279999992"/>
    <n v="1"/>
    <n v="516.01253279999992"/>
    <x v="0"/>
    <n v="1"/>
    <m/>
    <m/>
    <m/>
    <m/>
    <m/>
    <m/>
    <m/>
    <m/>
    <m/>
  </r>
  <r>
    <s v="ASTRAZENECA"/>
    <s v="D967UC00001"/>
    <s v="Astra Zeneca"/>
    <s v="Peru"/>
    <x v="0"/>
    <n v="40700"/>
    <s v="Revenues - Third Parties"/>
    <m/>
    <s v="Insulated shipper - Credo S4 - 12L (Leasing)"/>
    <n v="2026"/>
    <n v="5"/>
    <s v="USD"/>
    <n v="1020.5233211999999"/>
    <n v="1"/>
    <n v="1020.5233211999999"/>
    <x v="0"/>
    <n v="1"/>
    <m/>
    <m/>
    <m/>
    <m/>
    <m/>
    <m/>
    <m/>
    <m/>
    <m/>
  </r>
  <r>
    <s v="ASTRAZENECA"/>
    <s v="D967UC00001"/>
    <s v="Astra Zeneca"/>
    <s v="Peru"/>
    <x v="0"/>
    <n v="40700"/>
    <s v="Revenues - Third Parties"/>
    <m/>
    <s v="Pick and Pack (Refrigerated)"/>
    <n v="2026"/>
    <n v="5"/>
    <s v="USD"/>
    <n v="512.98859999999991"/>
    <n v="1"/>
    <n v="512.98859999999991"/>
    <x v="0"/>
    <m/>
    <m/>
    <m/>
    <m/>
    <m/>
    <m/>
    <m/>
    <m/>
    <m/>
    <m/>
  </r>
  <r>
    <s v="ASTRAZENECA"/>
    <s v="D967U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967UC00001"/>
    <s v="Astra Zeneca"/>
    <s v="Peru"/>
    <x v="1"/>
    <n v="40700"/>
    <s v="Revenues - Third Parties"/>
    <m/>
    <s v="Storage Refrigerated (per Pallet)"/>
    <n v="2026"/>
    <n v="5"/>
    <s v="USD"/>
    <n v="620.98619999999994"/>
    <n v="1"/>
    <n v="620.98619999999994"/>
    <x v="0"/>
    <m/>
    <m/>
    <m/>
    <m/>
    <m/>
    <m/>
    <m/>
    <m/>
    <m/>
    <m/>
  </r>
  <r>
    <s v="ASTRAZENECA"/>
    <s v="D967UC00001"/>
    <s v="Astra Zeneca"/>
    <s v="Peru"/>
    <x v="0"/>
    <n v="40700"/>
    <s v="Revenues - Third Parties"/>
    <m/>
    <s v="Temperature Monitoring Device (Refrigerated)"/>
    <n v="2026"/>
    <n v="5"/>
    <s v="USD"/>
    <n v="146.17475159999998"/>
    <n v="1"/>
    <n v="146.17475159999998"/>
    <x v="0"/>
    <n v="1"/>
    <m/>
    <m/>
    <m/>
    <m/>
    <m/>
    <m/>
    <m/>
    <m/>
    <m/>
  </r>
  <r>
    <s v="MEDIMMUNE"/>
    <s v="D9180C00004"/>
    <s v="MedImmune Inc"/>
    <s v="Peru"/>
    <x v="0"/>
    <n v="40700"/>
    <s v="Revenues - Third Parties"/>
    <m/>
    <s v="Project Management Fee"/>
    <n v="2026"/>
    <n v="5"/>
    <s v="USD"/>
    <n v="369.9"/>
    <n v="1"/>
    <n v="369.9"/>
    <x v="0"/>
    <m/>
    <m/>
    <m/>
    <m/>
    <m/>
    <m/>
    <m/>
    <m/>
    <m/>
    <m/>
  </r>
  <r>
    <s v="MEDIMMUNE"/>
    <s v="D9180C00004"/>
    <s v="MedImmune Inc"/>
    <s v="Peru"/>
    <x v="1"/>
    <n v="40700"/>
    <s v="Revenues - Third Parties"/>
    <m/>
    <s v="Storage Refrigerated (per Pallet)"/>
    <n v="2026"/>
    <n v="5"/>
    <s v="USD"/>
    <n v="567.17999999999995"/>
    <n v="1"/>
    <n v="567.17999999999995"/>
    <x v="0"/>
    <m/>
    <m/>
    <m/>
    <m/>
    <m/>
    <m/>
    <m/>
    <m/>
    <m/>
    <m/>
  </r>
  <r>
    <s v="ASTRAZENECA"/>
    <s v="D926NC00001"/>
    <s v="Astra Zeneca"/>
    <s v="Peru"/>
    <x v="2"/>
    <n v="40700"/>
    <s v="Revenues - Third Parties"/>
    <m/>
    <s v="Freight - Shipments"/>
    <n v="2026"/>
    <n v="5"/>
    <s v="USD"/>
    <n v="243.04859879999998"/>
    <n v="1"/>
    <n v="243.04859879999998"/>
    <x v="0"/>
    <n v="1"/>
    <m/>
    <m/>
    <m/>
    <m/>
    <m/>
    <m/>
    <m/>
    <m/>
    <m/>
  </r>
  <r>
    <s v="ASTRAZENECA"/>
    <s v="D926NC00001"/>
    <s v="Astra Zeneca"/>
    <s v="Peru"/>
    <x v="0"/>
    <n v="40700"/>
    <s v="Revenues - Third Parties"/>
    <m/>
    <s v="Insulated shipper - Credo S4 - 28L (Leasing)"/>
    <n v="2026"/>
    <n v="5"/>
    <s v="USD"/>
    <n v="473.02948799999996"/>
    <n v="1"/>
    <n v="473.02948799999996"/>
    <x v="0"/>
    <n v="1"/>
    <m/>
    <m/>
    <m/>
    <m/>
    <m/>
    <m/>
    <m/>
    <m/>
    <m/>
  </r>
  <r>
    <s v="ASTRAZENECA"/>
    <s v="D926NC00001"/>
    <s v="Astra Zeneca"/>
    <s v="Peru"/>
    <x v="0"/>
    <n v="40700"/>
    <s v="Revenues - Third Parties"/>
    <m/>
    <s v="Pick and Pack (Refrigerated)"/>
    <n v="2026"/>
    <n v="5"/>
    <s v="USD"/>
    <n v="256.49429999999995"/>
    <n v="1"/>
    <n v="256.49429999999995"/>
    <x v="0"/>
    <m/>
    <m/>
    <m/>
    <m/>
    <m/>
    <m/>
    <m/>
    <m/>
    <m/>
    <m/>
  </r>
  <r>
    <s v="ASTRAZENECA"/>
    <s v="D926N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926NC00001"/>
    <s v="Astra Zeneca"/>
    <s v="Peru"/>
    <x v="1"/>
    <n v="40700"/>
    <s v="Revenues - Third Parties"/>
    <m/>
    <s v="Storage Refrigerated (per Pallet)"/>
    <n v="2026"/>
    <n v="5"/>
    <s v="USD"/>
    <n v="931.47929999999997"/>
    <n v="1"/>
    <n v="931.47929999999997"/>
    <x v="0"/>
    <m/>
    <m/>
    <m/>
    <m/>
    <m/>
    <m/>
    <m/>
    <m/>
    <m/>
    <m/>
  </r>
  <r>
    <s v="ASTRAZENECA"/>
    <s v="D926NC00001"/>
    <s v="Astra Zeneca"/>
    <s v="Peru"/>
    <x v="0"/>
    <n v="40700"/>
    <s v="Revenues - Third Parties"/>
    <m/>
    <s v="Temperature Monitoring Device (Refrigerated)"/>
    <n v="2026"/>
    <n v="5"/>
    <s v="USD"/>
    <n v="59.182684799999997"/>
    <n v="1"/>
    <n v="59.182684799999997"/>
    <x v="0"/>
    <n v="1"/>
    <m/>
    <m/>
    <m/>
    <m/>
    <m/>
    <m/>
    <m/>
    <m/>
    <m/>
  </r>
  <r>
    <s v="ASTRAZENECA"/>
    <s v="D9078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9078C00001"/>
    <s v="Astra Zeneca"/>
    <s v="Peru"/>
    <x v="1"/>
    <n v="40700"/>
    <s v="Revenues - Third Parties"/>
    <m/>
    <s v="Storage Refrigerated (per Pallet)"/>
    <n v="2026"/>
    <n v="5"/>
    <s v="USD"/>
    <n v="1241.9723999999999"/>
    <n v="1"/>
    <n v="1241.9723999999999"/>
    <x v="0"/>
    <m/>
    <m/>
    <m/>
    <m/>
    <m/>
    <m/>
    <m/>
    <m/>
    <m/>
    <m/>
  </r>
  <r>
    <s v="AMGEN"/>
    <n v="20210096"/>
    <s v="Amgen, Inc."/>
    <s v="Peru"/>
    <x v="0"/>
    <n v="40700"/>
    <s v="Revenues - Third Parties"/>
    <m/>
    <s v="Project Management Fee"/>
    <n v="2026"/>
    <n v="5"/>
    <s v="USD"/>
    <n v="775.66"/>
    <n v="1"/>
    <n v="775.66"/>
    <x v="0"/>
    <m/>
    <m/>
    <m/>
    <m/>
    <m/>
    <m/>
    <m/>
    <m/>
    <m/>
    <m/>
  </r>
  <r>
    <s v="AMGEN"/>
    <n v="20210096"/>
    <s v="Amgen, Inc."/>
    <s v="Peru"/>
    <x v="1"/>
    <n v="40700"/>
    <s v="Revenues - Third Parties"/>
    <m/>
    <s v="Storage of Returns (per Pallet)"/>
    <n v="2026"/>
    <n v="5"/>
    <s v="USD"/>
    <n v="129.69"/>
    <n v="1"/>
    <n v="129.69"/>
    <x v="0"/>
    <m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Configuration of Temperature Monitoring Device"/>
    <n v="2026"/>
    <n v="5"/>
    <s v="USD"/>
    <n v="53.458811999999995"/>
    <n v="1"/>
    <n v="53.458811999999995"/>
    <x v="0"/>
    <m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Insulated shipper - Credo S22 - 12L (Leasing)"/>
    <n v="2026"/>
    <n v="5"/>
    <s v="USD"/>
    <n v="229.29240449999998"/>
    <n v="1"/>
    <n v="229.29240449999998"/>
    <x v="0"/>
    <n v="1"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Insulated shipper - Credo S22 - 28L (Leasing)"/>
    <n v="2026"/>
    <n v="5"/>
    <s v="USD"/>
    <n v="659.51434380000001"/>
    <n v="1"/>
    <n v="659.51434380000001"/>
    <x v="0"/>
    <n v="1"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Pick and Pack (Controlled Ambient)"/>
    <n v="2026"/>
    <n v="5"/>
    <s v="USD"/>
    <n v="388.5888645"/>
    <n v="1"/>
    <n v="388.5888645"/>
    <x v="0"/>
    <m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Project Management Fee"/>
    <n v="2026"/>
    <n v="5"/>
    <s v="USD"/>
    <n v="409.04090999999994"/>
    <n v="1"/>
    <n v="409.04090999999994"/>
    <x v="0"/>
    <m/>
    <m/>
    <m/>
    <m/>
    <m/>
    <m/>
    <m/>
    <m/>
    <m/>
    <m/>
  </r>
  <r>
    <s v="ASTRAZENECA"/>
    <s v="D3466C00001"/>
    <s v="Astra Zeneca"/>
    <s v="Peru"/>
    <x v="1"/>
    <n v="40700"/>
    <s v="Revenues - Third Parties"/>
    <m/>
    <s v="Storage Ambient (per Pallet)"/>
    <n v="2026"/>
    <n v="5"/>
    <s v="USD"/>
    <n v="518.11848599999996"/>
    <n v="1"/>
    <n v="518.11848599999996"/>
    <x v="0"/>
    <m/>
    <m/>
    <m/>
    <m/>
    <m/>
    <m/>
    <m/>
    <m/>
    <m/>
    <m/>
  </r>
  <r>
    <s v="ASTRAZENECA"/>
    <s v="D3466C00001"/>
    <s v="Astra Zeneca"/>
    <s v="Peru"/>
    <x v="2"/>
    <n v="40700"/>
    <s v="Revenues - Third Parties"/>
    <m/>
    <s v="Freight - Shipments"/>
    <n v="2026"/>
    <n v="5"/>
    <s v="USD"/>
    <n v="736.57063139999991"/>
    <n v="1"/>
    <n v="736.57063139999991"/>
    <x v="0"/>
    <n v="1"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Insulated shipper - Credo S4 - 12L (Leasing)"/>
    <n v="2026"/>
    <n v="5"/>
    <s v="USD"/>
    <n v="765.39249089999998"/>
    <n v="1"/>
    <n v="765.39249089999998"/>
    <x v="0"/>
    <n v="1"/>
    <m/>
    <m/>
    <m/>
    <m/>
    <m/>
    <m/>
    <m/>
    <m/>
    <m/>
  </r>
  <r>
    <s v="ASTRAZENECA"/>
    <s v="D3466C00001"/>
    <s v="Astra Zeneca"/>
    <s v="Peru"/>
    <x v="0"/>
    <n v="40700"/>
    <s v="Revenues - Third Parties"/>
    <m/>
    <s v="Pick and Pack (Refrigerated)"/>
    <n v="2026"/>
    <n v="5"/>
    <s v="USD"/>
    <n v="384.74144999999999"/>
    <n v="1"/>
    <n v="384.74144999999999"/>
    <x v="0"/>
    <m/>
    <m/>
    <m/>
    <m/>
    <m/>
    <m/>
    <m/>
    <m/>
    <m/>
    <m/>
  </r>
  <r>
    <s v="ASTRAZENECA"/>
    <s v="D3466C00001"/>
    <s v="Astra Zeneca"/>
    <s v="Peru"/>
    <x v="1"/>
    <n v="40700"/>
    <s v="Revenues - Third Parties"/>
    <m/>
    <s v="Storage Controlled Drug - Refrigerated (per Pallet)"/>
    <n v="2026"/>
    <n v="5"/>
    <s v="USD"/>
    <n v="1552.4654999999998"/>
    <n v="1"/>
    <n v="1552.4654999999998"/>
    <x v="0"/>
    <m/>
    <m/>
    <m/>
    <m/>
    <m/>
    <m/>
    <m/>
    <m/>
    <m/>
    <m/>
  </r>
  <r>
    <s v="ASTRAZENECA"/>
    <s v="Temperature Monitor-Global Pooling"/>
    <s v="Astra Zeneca"/>
    <s v="Peru"/>
    <x v="1"/>
    <n v="40700"/>
    <s v="Revenues - Third Parties"/>
    <m/>
    <s v="Non-Drug Storage Ambient (per Shelf)"/>
    <n v="2026"/>
    <n v="5"/>
    <s v="USD"/>
    <n v="818.08181999999988"/>
    <n v="1"/>
    <n v="818.08181999999988"/>
    <x v="0"/>
    <m/>
    <m/>
    <m/>
    <m/>
    <m/>
    <m/>
    <m/>
    <m/>
    <m/>
    <m/>
  </r>
  <r>
    <s v="ASTRAZENECA"/>
    <s v="Temperature Monitor-Global Pooling"/>
    <s v="Astra Zeneca"/>
    <s v="Peru"/>
    <x v="0"/>
    <n v="40700"/>
    <s v="Revenues - Third Parties"/>
    <m/>
    <s v="Receipt fee Ancillaries (per Receipt_ID)"/>
    <n v="2026"/>
    <n v="5"/>
    <s v="USD"/>
    <n v="245.42454599999999"/>
    <n v="1"/>
    <n v="245.42454599999999"/>
    <x v="0"/>
    <m/>
    <m/>
    <m/>
    <m/>
    <m/>
    <m/>
    <m/>
    <m/>
    <m/>
    <m/>
  </r>
  <r>
    <s v="ASTRAZENECA"/>
    <s v="D8531C00002"/>
    <s v="Astra Zeneca"/>
    <s v="Peru"/>
    <x v="2"/>
    <n v="40700"/>
    <s v="Revenues - Third Parties"/>
    <m/>
    <s v="Freight - Shipments"/>
    <n v="2026"/>
    <n v="5"/>
    <s v="USD"/>
    <n v="836.76540479999994"/>
    <n v="1"/>
    <n v="836.76540479999994"/>
    <x v="0"/>
    <n v="1"/>
    <m/>
    <m/>
    <m/>
    <m/>
    <m/>
    <m/>
    <m/>
    <m/>
    <m/>
  </r>
  <r>
    <s v="ASTRAZENECA"/>
    <s v="D8531C00002"/>
    <s v="Astra Zeneca"/>
    <s v="Peru"/>
    <x v="0"/>
    <n v="40700"/>
    <s v="Revenues - Third Parties"/>
    <m/>
    <s v="Insulated shipper - Credo S22 - 12L (Leasing)"/>
    <n v="2026"/>
    <n v="5"/>
    <s v="USD"/>
    <n v="191.29074899999998"/>
    <n v="1"/>
    <n v="191.29074899999998"/>
    <x v="0"/>
    <n v="1"/>
    <m/>
    <m/>
    <m/>
    <m/>
    <m/>
    <m/>
    <m/>
    <m/>
    <m/>
  </r>
  <r>
    <s v="ASTRAZENECA"/>
    <s v="D8531C00002"/>
    <s v="Astra Zeneca"/>
    <s v="Peru"/>
    <x v="0"/>
    <n v="40700"/>
    <s v="Revenues - Third Parties"/>
    <m/>
    <s v="Pick and Pack (Controlled Ambient)"/>
    <n v="2026"/>
    <n v="5"/>
    <s v="USD"/>
    <n v="114.74744999999999"/>
    <n v="1"/>
    <n v="114.74744999999999"/>
    <x v="0"/>
    <m/>
    <m/>
    <m/>
    <m/>
    <m/>
    <m/>
    <m/>
    <m/>
    <m/>
    <m/>
  </r>
  <r>
    <s v="ASTRAZENECA"/>
    <s v="D8531C00002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8531C00002"/>
    <s v="Astra Zeneca"/>
    <s v="Peru"/>
    <x v="0"/>
    <n v="40700"/>
    <s v="Revenues - Third Parties"/>
    <m/>
    <s v="Receipt fee Ambient (per Receipt_ID)"/>
    <n v="2026"/>
    <n v="5"/>
    <s v="USD"/>
    <n v="242.99459999999999"/>
    <n v="1"/>
    <n v="242.99459999999999"/>
    <x v="0"/>
    <m/>
    <m/>
    <m/>
    <m/>
    <m/>
    <m/>
    <m/>
    <m/>
    <m/>
    <m/>
  </r>
  <r>
    <s v="ASTRAZENECA"/>
    <s v="D8531C00002"/>
    <s v="Astra Zeneca"/>
    <s v="Peru"/>
    <x v="1"/>
    <n v="40700"/>
    <s v="Revenues - Third Parties"/>
    <m/>
    <s v="Storage Ambient (per Pallet)"/>
    <n v="2026"/>
    <n v="5"/>
    <s v="USD"/>
    <n v="897.73004999999989"/>
    <n v="1"/>
    <n v="897.73004999999989"/>
    <x v="0"/>
    <m/>
    <m/>
    <m/>
    <m/>
    <m/>
    <m/>
    <m/>
    <m/>
    <m/>
    <m/>
  </r>
  <r>
    <s v="ASTRAZENECA"/>
    <s v="D8531C00002"/>
    <s v="Astra Zeneca"/>
    <s v="Peru"/>
    <x v="0"/>
    <n v="40700"/>
    <s v="Revenues - Third Parties"/>
    <m/>
    <s v="Temperature Monitoring Device (Ambient)"/>
    <n v="2026"/>
    <n v="5"/>
    <s v="USD"/>
    <n v="27.2153952"/>
    <n v="1"/>
    <n v="27.2153952"/>
    <x v="0"/>
    <n v="1"/>
    <m/>
    <m/>
    <m/>
    <m/>
    <m/>
    <m/>
    <m/>
    <m/>
    <m/>
  </r>
  <r>
    <s v="ASTRAZENECA"/>
    <s v="D8535C00001"/>
    <s v="Astra Zeneca"/>
    <s v="Peru"/>
    <x v="2"/>
    <n v="40700"/>
    <s v="Revenues - Third Parties"/>
    <m/>
    <s v="Freight - Shipments"/>
    <n v="2026"/>
    <n v="5"/>
    <s v="USD"/>
    <n v="1237.8954905999999"/>
    <n v="1"/>
    <n v="1237.8954905999999"/>
    <x v="0"/>
    <n v="1"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Pick and Pack (Ambient)"/>
    <n v="2026"/>
    <n v="5"/>
    <s v="USD"/>
    <n v="512.98859999999991"/>
    <n v="1"/>
    <n v="512.98859999999991"/>
    <x v="0"/>
    <m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Pick and Pack Cancellation Fee (Post Pick &amp; Pack)"/>
    <n v="2026"/>
    <n v="5"/>
    <s v="USD"/>
    <n v="128.24714999999998"/>
    <n v="1"/>
    <n v="128.24714999999998"/>
    <x v="0"/>
    <m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Pick and Pack Cancellation Fee (Pre Pick &amp; Pack)"/>
    <n v="2026"/>
    <n v="5"/>
    <s v="USD"/>
    <n v="64.123574999999988"/>
    <n v="1"/>
    <n v="64.123574999999988"/>
    <x v="0"/>
    <m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Receipt fee Ambient (per Receipt_ID)"/>
    <n v="2026"/>
    <n v="5"/>
    <s v="USD"/>
    <n v="1214.973"/>
    <n v="1"/>
    <n v="1214.973"/>
    <x v="0"/>
    <m/>
    <m/>
    <m/>
    <m/>
    <m/>
    <m/>
    <m/>
    <m/>
    <m/>
    <m/>
  </r>
  <r>
    <s v="ASTRAZENECA"/>
    <s v="D8535C00001"/>
    <s v="Astra Zeneca"/>
    <s v="Peru"/>
    <x v="1"/>
    <n v="40700"/>
    <s v="Revenues - Third Parties"/>
    <m/>
    <s v="Storage Ambient (per Pallet)"/>
    <n v="2026"/>
    <n v="5"/>
    <s v="USD"/>
    <n v="1154.22435"/>
    <n v="1"/>
    <n v="1154.22435"/>
    <x v="0"/>
    <m/>
    <m/>
    <m/>
    <m/>
    <m/>
    <m/>
    <m/>
    <m/>
    <m/>
    <m/>
  </r>
  <r>
    <s v="ASTRAZENECA"/>
    <s v="D8535C00001"/>
    <s v="Astra Zeneca"/>
    <s v="Peru"/>
    <x v="0"/>
    <n v="40700"/>
    <s v="Revenues - Third Parties"/>
    <m/>
    <s v="Temperature Monitoring Device (Ambient)"/>
    <n v="2026"/>
    <n v="5"/>
    <s v="USD"/>
    <n v="153.24859439999997"/>
    <n v="1"/>
    <n v="153.24859439999997"/>
    <x v="0"/>
    <n v="1"/>
    <m/>
    <m/>
    <m/>
    <m/>
    <m/>
    <m/>
    <m/>
    <m/>
    <m/>
  </r>
  <r>
    <s v="AMGEN"/>
    <n v="20190341"/>
    <s v="Amgen, Inc."/>
    <s v="Peru"/>
    <x v="2"/>
    <n v="40700"/>
    <s v="Revenues - Third Parties"/>
    <m/>
    <s v="Freight - Shipments"/>
    <n v="2026"/>
    <n v="5"/>
    <s v="USD"/>
    <n v="327.12"/>
    <n v="1"/>
    <n v="327.12"/>
    <x v="0"/>
    <n v="1"/>
    <m/>
    <m/>
    <m/>
    <m/>
    <m/>
    <m/>
    <m/>
    <m/>
    <m/>
  </r>
  <r>
    <s v="AMGEN"/>
    <n v="20190341"/>
    <s v="Amgen, Inc."/>
    <s v="Peru"/>
    <x v="0"/>
    <n v="40700"/>
    <s v="Revenues - Third Parties"/>
    <m/>
    <s v="Insulated shipper - Credo S22 - 12L (Leasing)"/>
    <n v="2026"/>
    <n v="5"/>
    <s v="USD"/>
    <n v="527.9"/>
    <n v="1"/>
    <n v="527.9"/>
    <x v="0"/>
    <n v="1"/>
    <m/>
    <m/>
    <m/>
    <m/>
    <m/>
    <m/>
    <m/>
    <m/>
    <m/>
  </r>
  <r>
    <s v="AMGEN"/>
    <n v="20190341"/>
    <s v="Amgen, Inc."/>
    <s v="Peru"/>
    <x v="0"/>
    <n v="40700"/>
    <s v="Revenues - Third Parties"/>
    <m/>
    <s v="Insulated shipper - Credo S4 - 12L (Leasing)"/>
    <n v="2026"/>
    <n v="5"/>
    <s v="USD"/>
    <n v="750"/>
    <n v="1"/>
    <n v="750"/>
    <x v="0"/>
    <n v="1"/>
    <m/>
    <m/>
    <m/>
    <m/>
    <m/>
    <m/>
    <m/>
    <m/>
    <m/>
  </r>
  <r>
    <s v="AMGEN"/>
    <n v="20190341"/>
    <s v="Amgen, Inc."/>
    <s v="Peru"/>
    <x v="0"/>
    <n v="40700"/>
    <s v="Revenues - Third Parties"/>
    <m/>
    <s v="Pick and Pack (Controlled Ambient)"/>
    <n v="2026"/>
    <n v="5"/>
    <s v="USD"/>
    <n v="413.68"/>
    <n v="1"/>
    <n v="413.68"/>
    <x v="0"/>
    <m/>
    <m/>
    <m/>
    <m/>
    <m/>
    <m/>
    <m/>
    <m/>
    <m/>
    <m/>
  </r>
  <r>
    <s v="AMGEN"/>
    <n v="20190341"/>
    <s v="Amgen, Inc."/>
    <s v="Peru"/>
    <x v="0"/>
    <n v="40700"/>
    <s v="Revenues - Third Parties"/>
    <m/>
    <s v="Pick and Pack (Refrigerated)"/>
    <n v="2026"/>
    <n v="5"/>
    <s v="USD"/>
    <n v="620.52"/>
    <n v="1"/>
    <n v="620.52"/>
    <x v="0"/>
    <m/>
    <m/>
    <m/>
    <m/>
    <m/>
    <m/>
    <m/>
    <m/>
    <m/>
    <m/>
  </r>
  <r>
    <s v="AMGEN"/>
    <n v="20190341"/>
    <s v="Amgen, Inc."/>
    <s v="Peru"/>
    <x v="0"/>
    <n v="40700"/>
    <s v="Revenues - Third Parties"/>
    <m/>
    <s v="Project Management Fee"/>
    <n v="2026"/>
    <n v="5"/>
    <s v="USD"/>
    <n v="775.66"/>
    <n v="1"/>
    <n v="775.66"/>
    <x v="0"/>
    <m/>
    <m/>
    <m/>
    <m/>
    <m/>
    <m/>
    <m/>
    <m/>
    <m/>
    <m/>
  </r>
  <r>
    <s v="AMGEN"/>
    <n v="20190341"/>
    <s v="Amgen, Inc."/>
    <s v="Peru"/>
    <x v="0"/>
    <n v="40700"/>
    <s v="Revenues - Third Parties"/>
    <m/>
    <s v="Receipt fee Refrigerated (per Receipt_ID)"/>
    <n v="2026"/>
    <n v="5"/>
    <s v="USD"/>
    <n v="607.4"/>
    <n v="1"/>
    <n v="607.4"/>
    <x v="0"/>
    <m/>
    <m/>
    <m/>
    <m/>
    <m/>
    <m/>
    <m/>
    <m/>
    <m/>
    <m/>
  </r>
  <r>
    <s v="AMGEN"/>
    <n v="20190341"/>
    <s v="Amgen, Inc."/>
    <s v="Peru"/>
    <x v="1"/>
    <n v="40700"/>
    <s v="Revenues - Third Parties"/>
    <m/>
    <s v="Storage Ambient (per Pallet)"/>
    <n v="2026"/>
    <n v="5"/>
    <s v="USD"/>
    <n v="410.42"/>
    <n v="1"/>
    <n v="410.42"/>
    <x v="0"/>
    <m/>
    <m/>
    <m/>
    <m/>
    <m/>
    <m/>
    <m/>
    <m/>
    <m/>
    <m/>
  </r>
  <r>
    <s v="AMGEN"/>
    <n v="20190341"/>
    <s v="Amgen, Inc."/>
    <s v="Peru"/>
    <x v="1"/>
    <n v="40700"/>
    <s v="Revenues - Third Parties"/>
    <m/>
    <s v="Storage Refrigerated (per Shelf)"/>
    <n v="2026"/>
    <n v="5"/>
    <s v="USD"/>
    <n v="258.56"/>
    <n v="1"/>
    <n v="258.56"/>
    <x v="0"/>
    <m/>
    <m/>
    <m/>
    <m/>
    <m/>
    <m/>
    <m/>
    <m/>
    <m/>
    <m/>
  </r>
  <r>
    <s v="AMGEN"/>
    <n v="20190341"/>
    <s v="Amgen, Inc."/>
    <s v="Peru"/>
    <x v="0"/>
    <n v="40700"/>
    <s v="Revenues - Third Parties"/>
    <m/>
    <s v="Temperature Monitoring Device (Ambient)"/>
    <n v="2026"/>
    <n v="5"/>
    <s v="USD"/>
    <n v="54.18"/>
    <n v="1"/>
    <n v="54.18"/>
    <x v="0"/>
    <n v="1"/>
    <m/>
    <m/>
    <m/>
    <m/>
    <m/>
    <m/>
    <m/>
    <m/>
    <m/>
  </r>
  <r>
    <s v="AMGEN"/>
    <n v="20190341"/>
    <s v="Amgen, Inc."/>
    <s v="Peru"/>
    <x v="0"/>
    <n v="40700"/>
    <s v="Revenues - Third Parties"/>
    <m/>
    <s v="Temperature Monitoring Device (Refrigerated)"/>
    <n v="2026"/>
    <n v="5"/>
    <s v="USD"/>
    <n v="81.27"/>
    <n v="1"/>
    <n v="81.27"/>
    <x v="0"/>
    <n v="1"/>
    <m/>
    <m/>
    <m/>
    <m/>
    <m/>
    <m/>
    <m/>
    <m/>
    <m/>
  </r>
  <r>
    <s v="OTH CUST"/>
    <s v="P3-IMU-838-RMS-02"/>
    <s v="Immunic AG"/>
    <s v="Peru"/>
    <x v="0"/>
    <n v="40700"/>
    <s v="Revenues - Third Parties"/>
    <m/>
    <s v="Project Management Fee"/>
    <n v="2026"/>
    <n v="5"/>
    <s v="USD"/>
    <n v="1477.9578264000002"/>
    <n v="1"/>
    <n v="1477.9578264000002"/>
    <x v="0"/>
    <m/>
    <m/>
    <m/>
    <m/>
    <m/>
    <m/>
    <m/>
    <m/>
    <m/>
    <m/>
  </r>
  <r>
    <s v="OTH CUST"/>
    <s v="P3-IMU-838-RMS-02"/>
    <s v="Immunic AG"/>
    <s v="Peru"/>
    <x v="1"/>
    <n v="40700"/>
    <s v="Revenues - Third Parties"/>
    <m/>
    <s v="Storage Ambient (per Pallet)"/>
    <n v="2026"/>
    <n v="5"/>
    <s v="USD"/>
    <n v="881.29246920000003"/>
    <n v="1"/>
    <n v="881.29246920000003"/>
    <x v="0"/>
    <m/>
    <m/>
    <m/>
    <m/>
    <m/>
    <m/>
    <m/>
    <m/>
    <m/>
    <m/>
  </r>
  <r>
    <s v="ASTRAZENECA"/>
    <s v="D6402C00012"/>
    <s v="Astra Zeneca"/>
    <s v="Peru"/>
    <x v="0"/>
    <n v="40700"/>
    <s v="Revenues - Third Parties"/>
    <m/>
    <s v="Configuration of Temperature Monitoring Device"/>
    <n v="2026"/>
    <n v="5"/>
    <s v="USD"/>
    <n v="109.34756999999999"/>
    <n v="1"/>
    <n v="109.34756999999999"/>
    <x v="0"/>
    <m/>
    <m/>
    <m/>
    <m/>
    <m/>
    <m/>
    <m/>
    <m/>
    <m/>
    <m/>
  </r>
  <r>
    <s v="ASTRAZENECA"/>
    <s v="D6402C00012"/>
    <s v="Astra Zeneca"/>
    <s v="Peru"/>
    <x v="2"/>
    <n v="40700"/>
    <s v="Revenues - Third Parties"/>
    <m/>
    <s v="Freight - Shipments"/>
    <n v="2026"/>
    <n v="5"/>
    <s v="USD"/>
    <n v="303.90524640000001"/>
    <n v="1"/>
    <n v="303.90524640000001"/>
    <x v="0"/>
    <n v="1"/>
    <m/>
    <m/>
    <m/>
    <m/>
    <m/>
    <m/>
    <m/>
    <m/>
    <m/>
  </r>
  <r>
    <s v="ASTRAZENECA"/>
    <s v="D6402C00012"/>
    <s v="Astra Zeneca"/>
    <s v="Peru"/>
    <x v="0"/>
    <n v="40700"/>
    <s v="Revenues - Third Parties"/>
    <m/>
    <s v="Pick and Pack (Ambient)"/>
    <n v="2026"/>
    <n v="5"/>
    <s v="USD"/>
    <n v="1032.72705"/>
    <n v="1"/>
    <n v="1032.72705"/>
    <x v="0"/>
    <m/>
    <m/>
    <m/>
    <m/>
    <m/>
    <m/>
    <m/>
    <m/>
    <m/>
    <m/>
  </r>
  <r>
    <s v="ASTRAZENECA"/>
    <s v="D6402C00012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6402C00012"/>
    <s v="Astra Zeneca"/>
    <s v="Peru"/>
    <x v="1"/>
    <n v="40700"/>
    <s v="Revenues - Third Parties"/>
    <m/>
    <s v="Storage Ambient (per Pallet)"/>
    <n v="2026"/>
    <n v="5"/>
    <s v="USD"/>
    <n v="1667.2129499999999"/>
    <n v="1"/>
    <n v="1667.2129499999999"/>
    <x v="0"/>
    <m/>
    <m/>
    <m/>
    <m/>
    <m/>
    <m/>
    <m/>
    <m/>
    <m/>
    <m/>
  </r>
  <r>
    <s v="AMGEN"/>
    <n v="20220093"/>
    <s v="Amgen, Inc."/>
    <s v="Peru"/>
    <x v="0"/>
    <n v="40700"/>
    <s v="Revenues - Third Parties"/>
    <m/>
    <s v="Project Management Fee"/>
    <n v="2026"/>
    <n v="5"/>
    <s v="USD"/>
    <n v="775.66"/>
    <n v="1"/>
    <n v="775.66"/>
    <x v="0"/>
    <m/>
    <m/>
    <m/>
    <m/>
    <m/>
    <m/>
    <m/>
    <m/>
    <m/>
    <m/>
  </r>
  <r>
    <s v="AMGEN"/>
    <n v="20220093"/>
    <s v="Amgen, Inc."/>
    <s v="Peru"/>
    <x v="1"/>
    <n v="40700"/>
    <s v="Revenues - Third Parties"/>
    <m/>
    <s v="Storage Refrigerated (per Shelf)"/>
    <n v="2026"/>
    <n v="5"/>
    <s v="USD"/>
    <n v="1551.36"/>
    <n v="1"/>
    <n v="1551.36"/>
    <x v="0"/>
    <m/>
    <m/>
    <m/>
    <m/>
    <m/>
    <m/>
    <m/>
    <m/>
    <m/>
    <m/>
  </r>
  <r>
    <s v="ASTRAZENECA"/>
    <s v="D702AC00001"/>
    <s v="Astra Zeneca"/>
    <s v="Peru"/>
    <x v="0"/>
    <n v="40700"/>
    <s v="Revenues - Third Parties"/>
    <m/>
    <s v="Project Management Fee"/>
    <n v="2026"/>
    <n v="5"/>
    <s v="USD"/>
    <n v="404.99099999999999"/>
    <n v="1"/>
    <n v="404.99099999999999"/>
    <x v="0"/>
    <m/>
    <m/>
    <m/>
    <m/>
    <m/>
    <m/>
    <m/>
    <m/>
    <m/>
    <m/>
  </r>
  <r>
    <s v="ASTRAZENECA"/>
    <s v="D702AC00001"/>
    <s v="Astra Zeneca"/>
    <s v="Peru"/>
    <x v="0"/>
    <n v="40700"/>
    <s v="Revenues - Third Parties"/>
    <m/>
    <s v="Receipt fee Ambient (per Receipt_ID)"/>
    <n v="2026"/>
    <n v="5"/>
    <s v="USD"/>
    <n v="1457.9675999999999"/>
    <n v="1"/>
    <n v="1457.9675999999999"/>
    <x v="0"/>
    <m/>
    <m/>
    <m/>
    <m/>
    <m/>
    <m/>
    <m/>
    <m/>
    <m/>
    <m/>
  </r>
  <r>
    <s v="ASTRAZENECA"/>
    <s v="D702AC00001"/>
    <s v="Astra Zeneca"/>
    <s v="Peru"/>
    <x v="0"/>
    <n v="40700"/>
    <s v="Revenues - Third Parties"/>
    <m/>
    <s v="Receipt fee Refrigerated (per Receipt_ID)"/>
    <n v="2026"/>
    <n v="5"/>
    <s v="USD"/>
    <n v="1700.9621999999999"/>
    <n v="1"/>
    <n v="1700.9621999999999"/>
    <x v="0"/>
    <m/>
    <m/>
    <m/>
    <m/>
    <m/>
    <m/>
    <m/>
    <m/>
    <m/>
    <m/>
  </r>
  <r>
    <s v="ASTRAZENECA"/>
    <s v="D702AC00001"/>
    <s v="Astra Zeneca"/>
    <s v="Peru"/>
    <x v="0"/>
    <n v="40700"/>
    <s v="Revenues - Third Parties"/>
    <m/>
    <s v="Setup Fee"/>
    <n v="2026"/>
    <n v="5"/>
    <s v="USD"/>
    <n v="1120.4750999999999"/>
    <n v="1"/>
    <n v="1120.4750999999999"/>
    <x v="0"/>
    <m/>
    <m/>
    <m/>
    <m/>
    <m/>
    <m/>
    <m/>
    <m/>
    <m/>
    <m/>
  </r>
  <r>
    <s v="ASTRAZENECA"/>
    <s v="D702AC00001"/>
    <s v="Astra Zeneca"/>
    <s v="Peru"/>
    <x v="1"/>
    <n v="40700"/>
    <s v="Revenues - Third Parties"/>
    <m/>
    <s v="Storage Ambient (per Pallet)"/>
    <n v="2026"/>
    <n v="5"/>
    <s v="USD"/>
    <n v="897.73004999999989"/>
    <n v="1"/>
    <n v="897.73004999999989"/>
    <x v="0"/>
    <m/>
    <m/>
    <m/>
    <m/>
    <m/>
    <m/>
    <m/>
    <m/>
    <m/>
    <m/>
  </r>
  <r>
    <s v="ASTRAZENECA"/>
    <s v="D702AC00001"/>
    <s v="Astra Zeneca"/>
    <s v="Peru"/>
    <x v="1"/>
    <n v="40700"/>
    <s v="Revenues - Third Parties"/>
    <m/>
    <s v="Storage Refrigerated (per Pallet)"/>
    <n v="2026"/>
    <n v="5"/>
    <s v="USD"/>
    <n v="931.47929999999997"/>
    <n v="1"/>
    <n v="931.47929999999997"/>
    <x v="0"/>
    <m/>
    <m/>
    <m/>
    <m/>
    <m/>
    <m/>
    <m/>
    <m/>
    <m/>
    <m/>
  </r>
  <r>
    <s v="AMGEN"/>
    <n v="20230050"/>
    <s v="Amgen, Inc."/>
    <s v="Peru"/>
    <x v="2"/>
    <n v="40700"/>
    <s v="Revenues - Third Parties"/>
    <m/>
    <s v="Freight - Shipments"/>
    <n v="2026"/>
    <n v="5"/>
    <s v="USD"/>
    <n v="1284.3800000000001"/>
    <n v="1"/>
    <n v="1284.3800000000001"/>
    <x v="0"/>
    <n v="1"/>
    <m/>
    <m/>
    <m/>
    <m/>
    <m/>
    <m/>
    <m/>
    <m/>
    <m/>
  </r>
  <r>
    <s v="AMGEN"/>
    <n v="20230050"/>
    <s v="Amgen, Inc."/>
    <s v="Peru"/>
    <x v="0"/>
    <n v="40700"/>
    <s v="Revenues - Third Parties"/>
    <m/>
    <s v="Insulated shipper - Credo S4 - 12L (Leasing)"/>
    <n v="2026"/>
    <n v="5"/>
    <s v="USD"/>
    <n v="2250"/>
    <n v="1"/>
    <n v="2250"/>
    <x v="0"/>
    <n v="1"/>
    <m/>
    <m/>
    <m/>
    <m/>
    <m/>
    <m/>
    <m/>
    <m/>
    <m/>
  </r>
  <r>
    <s v="AMGEN"/>
    <n v="20230050"/>
    <s v="Amgen, Inc."/>
    <s v="Peru"/>
    <x v="0"/>
    <n v="40700"/>
    <s v="Revenues - Third Parties"/>
    <m/>
    <s v="Pick and Pack (Refrigerated)"/>
    <n v="2026"/>
    <n v="5"/>
    <s v="USD"/>
    <n v="1861.56"/>
    <n v="1"/>
    <n v="1861.56"/>
    <x v="0"/>
    <m/>
    <m/>
    <m/>
    <m/>
    <m/>
    <m/>
    <m/>
    <m/>
    <m/>
    <m/>
  </r>
  <r>
    <s v="AMGEN"/>
    <n v="20230050"/>
    <s v="Amgen, Inc."/>
    <s v="Peru"/>
    <x v="0"/>
    <n v="40700"/>
    <s v="Revenues - Third Parties"/>
    <m/>
    <s v="Project Management Fee"/>
    <n v="2026"/>
    <n v="5"/>
    <s v="USD"/>
    <n v="775.66"/>
    <n v="1"/>
    <n v="775.66"/>
    <x v="0"/>
    <m/>
    <m/>
    <m/>
    <m/>
    <m/>
    <m/>
    <m/>
    <m/>
    <m/>
    <m/>
  </r>
  <r>
    <s v="AMGEN"/>
    <n v="20230050"/>
    <s v="Amgen, Inc."/>
    <s v="Peru"/>
    <x v="1"/>
    <n v="40700"/>
    <s v="Revenues - Third Parties"/>
    <m/>
    <s v="Storage Refrigerated (per Shelf)"/>
    <n v="2026"/>
    <n v="5"/>
    <s v="USD"/>
    <n v="3361.28"/>
    <n v="1"/>
    <n v="3361.28"/>
    <x v="0"/>
    <m/>
    <m/>
    <m/>
    <m/>
    <m/>
    <m/>
    <m/>
    <m/>
    <m/>
    <m/>
  </r>
  <r>
    <s v="AMGEN"/>
    <n v="20230050"/>
    <s v="Amgen, Inc."/>
    <s v="Peru"/>
    <x v="0"/>
    <n v="40700"/>
    <s v="Revenues - Third Parties"/>
    <m/>
    <s v="Temperature Monitoring Device (Refrigerated)"/>
    <n v="2026"/>
    <n v="5"/>
    <s v="USD"/>
    <n v="243.81"/>
    <n v="1"/>
    <n v="243.81"/>
    <x v="0"/>
    <n v="1"/>
    <m/>
    <m/>
    <m/>
    <m/>
    <m/>
    <m/>
    <m/>
    <m/>
    <m/>
  </r>
  <r>
    <s v="ASTRAZENECA"/>
    <s v="D7960C00015"/>
    <s v="Astra Zeneca"/>
    <s v="Peru"/>
    <x v="0"/>
    <n v="40700"/>
    <s v="Revenues - Third Parties"/>
    <m/>
    <s v="Configuration of Temperature Monitoring Device"/>
    <n v="2026"/>
    <n v="5"/>
    <s v="USD"/>
    <n v="44.549009999999996"/>
    <n v="1"/>
    <n v="44.549009999999996"/>
    <x v="0"/>
    <m/>
    <m/>
    <m/>
    <m/>
    <m/>
    <m/>
    <m/>
    <m/>
    <m/>
    <m/>
  </r>
  <r>
    <s v="ASTRAZENECA"/>
    <s v="D7960C00015"/>
    <s v="Astra Zeneca"/>
    <s v="Peru"/>
    <x v="0"/>
    <n v="40700"/>
    <s v="Revenues - Third Parties"/>
    <m/>
    <s v="Pick and Pack (Ambient)"/>
    <n v="2026"/>
    <n v="5"/>
    <s v="USD"/>
    <n v="647.64810749999992"/>
    <n v="1"/>
    <n v="647.64810749999992"/>
    <x v="0"/>
    <m/>
    <m/>
    <m/>
    <m/>
    <m/>
    <m/>
    <m/>
    <m/>
    <m/>
    <m/>
  </r>
  <r>
    <s v="ASTRAZENECA"/>
    <s v="D7960C00015"/>
    <s v="Astra Zeneca"/>
    <s v="Peru"/>
    <x v="0"/>
    <n v="40700"/>
    <s v="Revenues - Third Parties"/>
    <m/>
    <s v="Project Management Fee"/>
    <n v="2026"/>
    <n v="5"/>
    <s v="USD"/>
    <n v="409.04090999999994"/>
    <n v="1"/>
    <n v="409.04090999999994"/>
    <x v="0"/>
    <m/>
    <m/>
    <m/>
    <m/>
    <m/>
    <m/>
    <m/>
    <m/>
    <m/>
    <m/>
  </r>
  <r>
    <s v="ASTRAZENECA"/>
    <s v="D7960C00015"/>
    <s v="Astra Zeneca"/>
    <s v="Peru"/>
    <x v="1"/>
    <n v="40700"/>
    <s v="Revenues - Third Parties"/>
    <m/>
    <s v="Storage Ambient (per Pallet)"/>
    <n v="2026"/>
    <n v="5"/>
    <s v="USD"/>
    <n v="518.11848599999996"/>
    <n v="1"/>
    <n v="518.11848599999996"/>
    <x v="0"/>
    <m/>
    <m/>
    <m/>
    <m/>
    <m/>
    <m/>
    <m/>
    <m/>
    <m/>
    <m/>
  </r>
  <r>
    <s v="ASTRAZENECA"/>
    <s v="D7860C00006"/>
    <s v="Astra Zeneca"/>
    <s v="Peru"/>
    <x v="0"/>
    <n v="40700"/>
    <s v="Revenues - Third Parties"/>
    <m/>
    <s v="Project Management Fee"/>
    <n v="2026"/>
    <n v="5"/>
    <s v="USD"/>
    <n v="409.04090999999994"/>
    <n v="1"/>
    <n v="409.04090999999994"/>
    <x v="0"/>
    <m/>
    <m/>
    <m/>
    <m/>
    <m/>
    <m/>
    <m/>
    <m/>
    <m/>
    <m/>
  </r>
  <r>
    <s v="ASTRAZENECA"/>
    <s v="D7860C00006"/>
    <s v="Astra Zeneca"/>
    <s v="Peru"/>
    <x v="1"/>
    <n v="40700"/>
    <s v="Revenues - Third Parties"/>
    <m/>
    <s v="Storage Ambient (per Pallet)"/>
    <n v="2026"/>
    <n v="5"/>
    <s v="USD"/>
    <n v="129.52962149999999"/>
    <n v="1"/>
    <n v="129.52962149999999"/>
    <x v="0"/>
    <m/>
    <m/>
    <m/>
    <m/>
    <m/>
    <m/>
    <m/>
    <m/>
    <m/>
    <m/>
  </r>
  <r>
    <s v="MEDIMMUNE"/>
    <s v="D7700C00003"/>
    <s v="MedImmune Inc"/>
    <s v="Peru"/>
    <x v="0"/>
    <n v="40700"/>
    <s v="Revenues - Third Parties"/>
    <m/>
    <s v="Insulated shipper - Credo S4 - 12L (Leasing)"/>
    <n v="2026"/>
    <n v="5"/>
    <s v="USD"/>
    <n v="1014.3134591999999"/>
    <n v="1"/>
    <n v="1014.3134591999999"/>
    <x v="0"/>
    <n v="1"/>
    <m/>
    <m/>
    <m/>
    <m/>
    <m/>
    <m/>
    <m/>
    <m/>
    <m/>
  </r>
  <r>
    <s v="MEDIMMUNE"/>
    <s v="D7700C00003"/>
    <s v="MedImmune Inc"/>
    <s v="Peru"/>
    <x v="0"/>
    <n v="40700"/>
    <s v="Revenues - Third Parties"/>
    <m/>
    <s v="Pick and Pack (Refrigerated)"/>
    <n v="2026"/>
    <n v="5"/>
    <s v="USD"/>
    <n v="518.11848599999996"/>
    <n v="1"/>
    <n v="518.11848599999996"/>
    <x v="0"/>
    <m/>
    <m/>
    <m/>
    <m/>
    <m/>
    <m/>
    <m/>
    <m/>
    <m/>
    <m/>
  </r>
  <r>
    <s v="MEDIMMUNE"/>
    <s v="D7700C00003"/>
    <s v="MedImmune Inc"/>
    <s v="Peru"/>
    <x v="0"/>
    <n v="40700"/>
    <s v="Revenues - Third Parties"/>
    <m/>
    <s v="Project Management Fee"/>
    <n v="2026"/>
    <n v="5"/>
    <s v="USD"/>
    <n v="409.04090999999994"/>
    <n v="1"/>
    <n v="409.04090999999994"/>
    <x v="0"/>
    <m/>
    <m/>
    <m/>
    <m/>
    <m/>
    <m/>
    <m/>
    <m/>
    <m/>
    <m/>
  </r>
  <r>
    <s v="MEDIMMUNE"/>
    <s v="D7700C00003"/>
    <s v="MedImmune Inc"/>
    <s v="Peru"/>
    <x v="1"/>
    <n v="40700"/>
    <s v="Revenues - Third Parties"/>
    <m/>
    <s v="Storage Refrigerated (per Pallet)"/>
    <n v="2026"/>
    <n v="5"/>
    <s v="USD"/>
    <n v="313.59803099999999"/>
    <n v="1"/>
    <n v="313.59803099999999"/>
    <x v="0"/>
    <m/>
    <m/>
    <m/>
    <m/>
    <m/>
    <m/>
    <m/>
    <m/>
    <m/>
    <m/>
  </r>
  <r>
    <s v="MEDIMMUNE"/>
    <s v="D7700C00003"/>
    <s v="MedImmune Inc"/>
    <s v="Peru"/>
    <x v="0"/>
    <n v="40700"/>
    <s v="Revenues - Third Parties"/>
    <m/>
    <s v="Temperature Monitoring Device (Refrigerated)"/>
    <n v="2026"/>
    <n v="5"/>
    <s v="USD"/>
    <n v="35.639207999999996"/>
    <n v="1"/>
    <n v="35.639207999999996"/>
    <x v="0"/>
    <n v="1"/>
    <m/>
    <m/>
    <m/>
    <m/>
    <m/>
    <m/>
    <m/>
    <m/>
    <m/>
  </r>
  <r>
    <s v="GILEAD SCI"/>
    <s v="GS-US-528-9023"/>
    <s v="Gilead Sciences, Inc."/>
    <s v="Peru"/>
    <x v="2"/>
    <n v="40700"/>
    <s v="Revenues - Third Parties"/>
    <m/>
    <s v="Freight - Returns"/>
    <n v="2026"/>
    <n v="5"/>
    <s v="USD"/>
    <n v="709.1"/>
    <n v="1"/>
    <n v="709.1"/>
    <x v="0"/>
    <n v="1"/>
    <m/>
    <m/>
    <m/>
    <m/>
    <m/>
    <m/>
    <m/>
    <m/>
    <m/>
  </r>
  <r>
    <s v="GILEAD SCI"/>
    <s v="GS-US-528-9023"/>
    <s v="Gilead Sciences, Inc."/>
    <s v="Peru"/>
    <x v="2"/>
    <n v="40700"/>
    <s v="Revenues - Third Parties"/>
    <m/>
    <s v="Freight - Shipments"/>
    <n v="2026"/>
    <n v="5"/>
    <s v="USD"/>
    <n v="1634.25"/>
    <n v="1"/>
    <n v="1634.25"/>
    <x v="0"/>
    <n v="1"/>
    <m/>
    <m/>
    <m/>
    <m/>
    <m/>
    <m/>
    <m/>
    <m/>
    <m/>
  </r>
  <r>
    <s v="GILEAD SCI"/>
    <s v="GS-US-528-9023"/>
    <s v="Gilead Sciences, Inc."/>
    <s v="Peru"/>
    <x v="0"/>
    <n v="40700"/>
    <s v="Revenues - Third Parties"/>
    <m/>
    <s v="Pick and Pack (Ambient)"/>
    <n v="2026"/>
    <n v="5"/>
    <s v="USD"/>
    <n v="2771.3"/>
    <n v="1"/>
    <n v="2771.3"/>
    <x v="0"/>
    <m/>
    <m/>
    <m/>
    <m/>
    <m/>
    <m/>
    <m/>
    <m/>
    <m/>
    <m/>
  </r>
  <r>
    <s v="GILEAD SCI"/>
    <s v="GS-US-528-9023"/>
    <s v="Gilead Sciences, Inc."/>
    <s v="Peru"/>
    <x v="0"/>
    <n v="40700"/>
    <s v="Revenues - Third Parties"/>
    <m/>
    <s v="Project Management Fee"/>
    <n v="2026"/>
    <n v="5"/>
    <s v="USD"/>
    <n v="1187.72"/>
    <n v="1"/>
    <n v="1187.72"/>
    <x v="0"/>
    <m/>
    <m/>
    <m/>
    <m/>
    <m/>
    <m/>
    <m/>
    <m/>
    <m/>
    <m/>
  </r>
  <r>
    <s v="GILEAD SCI"/>
    <s v="GS-US-528-9023"/>
    <s v="Gilead Sciences, Inc."/>
    <s v="Peru"/>
    <x v="0"/>
    <n v="40700"/>
    <s v="Revenues - Third Parties"/>
    <m/>
    <s v="Receipt fee Ambient (per Receipt_ID)"/>
    <n v="2026"/>
    <n v="5"/>
    <s v="USD"/>
    <n v="791.82"/>
    <n v="1"/>
    <n v="791.82"/>
    <x v="0"/>
    <m/>
    <m/>
    <m/>
    <m/>
    <m/>
    <m/>
    <m/>
    <m/>
    <m/>
    <m/>
  </r>
  <r>
    <s v="GILEAD SCI"/>
    <s v="GS-US-528-9023"/>
    <s v="Gilead Sciences, Inc."/>
    <s v="Peru"/>
    <x v="1"/>
    <n v="40700"/>
    <s v="Revenues - Third Parties"/>
    <m/>
    <s v="Storage Ambient (per Shelf)"/>
    <n v="2026"/>
    <n v="5"/>
    <s v="USD"/>
    <n v="7448.03"/>
    <n v="1"/>
    <n v="7448.03"/>
    <x v="0"/>
    <m/>
    <m/>
    <m/>
    <m/>
    <m/>
    <m/>
    <m/>
    <m/>
    <m/>
    <m/>
  </r>
  <r>
    <s v="GILEAD SCI"/>
    <s v="GS-US-528-9023"/>
    <s v="Gilead Sciences, Inc."/>
    <s v="Peru"/>
    <x v="1"/>
    <n v="40700"/>
    <s v="Revenues - Third Parties"/>
    <m/>
    <s v="Storage of Returns (per Pallet)"/>
    <n v="2026"/>
    <n v="5"/>
    <s v="USD"/>
    <n v="1979.5"/>
    <n v="1"/>
    <n v="1979.5"/>
    <x v="0"/>
    <m/>
    <m/>
    <m/>
    <m/>
    <m/>
    <m/>
    <m/>
    <m/>
    <m/>
    <m/>
  </r>
  <r>
    <s v="MEDIMMUNE"/>
    <s v="D9185C00001"/>
    <s v="MedImmune Inc"/>
    <s v="Peru"/>
    <x v="0"/>
    <n v="40700"/>
    <s v="Revenues - Third Parties"/>
    <m/>
    <s v="Project Management Fee"/>
    <n v="2026"/>
    <n v="5"/>
    <s v="USD"/>
    <n v="402.36"/>
    <n v="1"/>
    <n v="402.36"/>
    <x v="0"/>
    <m/>
    <m/>
    <m/>
    <m/>
    <m/>
    <m/>
    <m/>
    <m/>
    <m/>
    <m/>
  </r>
  <r>
    <s v="MEDIMMUNE"/>
    <s v="D9185C00001"/>
    <s v="MedImmune Inc"/>
    <s v="Peru"/>
    <x v="1"/>
    <n v="40700"/>
    <s v="Revenues - Third Parties"/>
    <m/>
    <s v="Storage Refrigerated (per Pallet)"/>
    <n v="2026"/>
    <n v="5"/>
    <s v="USD"/>
    <n v="925.44"/>
    <n v="1"/>
    <n v="925.44"/>
    <x v="0"/>
    <m/>
    <m/>
    <m/>
    <m/>
    <m/>
    <m/>
    <m/>
    <m/>
    <m/>
    <m/>
  </r>
  <r>
    <s v="OTH CUST"/>
    <s v="D8531C00002 (CAM)"/>
    <s v="Fortrea"/>
    <s v="Peru"/>
    <x v="0"/>
    <n v="40700"/>
    <s v="Revenues - Third Parties"/>
    <m/>
    <s v="Project Management Fee"/>
    <n v="2026"/>
    <n v="5"/>
    <s v="USD"/>
    <n v="1087.74"/>
    <n v="1"/>
    <n v="1087.74"/>
    <x v="0"/>
    <m/>
    <m/>
    <m/>
    <m/>
    <m/>
    <m/>
    <m/>
    <m/>
    <m/>
    <m/>
  </r>
  <r>
    <s v="OTH CUST"/>
    <s v="D8531C00002 (CAM)"/>
    <s v="Fortrea"/>
    <s v="Peru"/>
    <x v="1"/>
    <n v="40700"/>
    <s v="Revenues - Third Parties"/>
    <m/>
    <s v="Storage Ambient (per Shelf)"/>
    <n v="2026"/>
    <n v="5"/>
    <s v="USD"/>
    <n v="345.15"/>
    <n v="1"/>
    <n v="345.15"/>
    <x v="0"/>
    <m/>
    <m/>
    <m/>
    <m/>
    <m/>
    <m/>
    <m/>
    <m/>
    <m/>
    <m/>
  </r>
  <r>
    <s v="MERCK"/>
    <s v="Merck Receipt and Storage of CREDOS and TT4"/>
    <s v="Merck Sharp and Dohme LLC"/>
    <s v="Peru"/>
    <x v="0"/>
    <n v="40700"/>
    <s v="Revenues - Third Parties"/>
    <m/>
    <s v="Insulated shipper - Credo S4 - 12L (Leasing)"/>
    <n v="2026"/>
    <n v="5"/>
    <s v="USD"/>
    <n v="0"/>
    <n v="1"/>
    <n v="0"/>
    <x v="0"/>
    <n v="1"/>
    <m/>
    <m/>
    <m/>
    <m/>
    <m/>
    <m/>
    <m/>
    <m/>
    <m/>
  </r>
  <r>
    <s v="MERCK"/>
    <s v="Merck Receipt and Storage of CREDOS and TT4"/>
    <s v="Merck Sharp and Dohme LLC"/>
    <s v="Peru"/>
    <x v="0"/>
    <n v="40700"/>
    <s v="Revenues - Third Parties"/>
    <m/>
    <s v="Insulated shipper - Credo S4 - 28L (Leasing)"/>
    <n v="2026"/>
    <n v="5"/>
    <s v="USD"/>
    <n v="0"/>
    <n v="1"/>
    <n v="0"/>
    <x v="0"/>
    <n v="1"/>
    <m/>
    <m/>
    <m/>
    <m/>
    <m/>
    <m/>
    <m/>
    <m/>
    <m/>
  </r>
  <r>
    <s v="MERCK"/>
    <s v="Merck Receipt and Storage of CREDOS and TT4"/>
    <s v="Merck Sharp and Dohme LLC"/>
    <s v="Peru"/>
    <x v="0"/>
    <n v="40700"/>
    <s v="Revenues - Third Parties"/>
    <m/>
    <s v="Components"/>
    <n v="2026"/>
    <n v="5"/>
    <s v="USD"/>
    <n v="0"/>
    <n v="1"/>
    <n v="0"/>
    <x v="0"/>
    <n v="1"/>
    <m/>
    <m/>
    <m/>
    <m/>
    <m/>
    <m/>
    <m/>
    <m/>
    <m/>
  </r>
  <r>
    <s v="OTH CUST"/>
    <s v="OBI-822-011 Sourcing of Medicinal Product(s)"/>
    <s v="PSI CRO AG"/>
    <s v="Peru"/>
    <x v="4"/>
    <n v="40700"/>
    <s v="Revenues - Third Parties"/>
    <m/>
    <s v="Sourcing of Corretal (Capecitabina) 500mg film-coated tablet"/>
    <n v="2026"/>
    <n v="5"/>
    <s v="USD"/>
    <n v="0"/>
    <n v="1"/>
    <n v="0"/>
    <x v="0"/>
    <n v="1"/>
    <m/>
    <m/>
    <m/>
    <m/>
    <m/>
    <m/>
    <m/>
    <m/>
    <m/>
  </r>
  <r>
    <s v="OTH CUST"/>
    <s v="OBI-822-011 Sourcing of Medicinal Product(s)"/>
    <s v="PSI CRO AG"/>
    <s v="Peru"/>
    <x v="4"/>
    <n v="40700"/>
    <s v="Revenues - Third Parties"/>
    <m/>
    <s v="Handling and Shipping fees"/>
    <n v="2026"/>
    <n v="5"/>
    <s v="USD"/>
    <n v="0"/>
    <n v="1"/>
    <n v="0"/>
    <x v="0"/>
    <n v="1"/>
    <m/>
    <m/>
    <m/>
    <m/>
    <m/>
    <m/>
    <m/>
    <m/>
    <m/>
  </r>
  <r>
    <s v="OTH CUST"/>
    <s v="OBI-822-011"/>
    <s v="PSI CRO AG"/>
    <s v="Peru"/>
    <x v="0"/>
    <n v="40700"/>
    <s v="Revenues - Third Parties"/>
    <m/>
    <s v="Pick and Pack (Ambient)"/>
    <n v="2026"/>
    <n v="5"/>
    <s v="USD"/>
    <n v="0"/>
    <n v="1"/>
    <n v="0"/>
    <x v="0"/>
    <m/>
    <m/>
    <m/>
    <m/>
    <m/>
    <m/>
    <m/>
    <m/>
    <m/>
    <m/>
  </r>
  <r>
    <s v="OTH CUST"/>
    <s v="OBI-822-011"/>
    <s v="PSI CRO AG"/>
    <s v="Peru"/>
    <x v="0"/>
    <n v="40700"/>
    <s v="Revenues - Third Parties"/>
    <m/>
    <s v="Project Management Fee"/>
    <n v="2026"/>
    <n v="5"/>
    <s v="USD"/>
    <n v="0"/>
    <n v="1"/>
    <n v="0"/>
    <x v="0"/>
    <m/>
    <m/>
    <m/>
    <m/>
    <m/>
    <m/>
    <m/>
    <m/>
    <m/>
    <m/>
  </r>
  <r>
    <s v="OTH CUST"/>
    <s v="OBI-822-011"/>
    <s v="PSI CRO AG"/>
    <s v="Peru"/>
    <x v="0"/>
    <n v="40700"/>
    <s v="Revenues - Third Parties"/>
    <m/>
    <s v="Receipt fee Ambient (per Receipt_ID)"/>
    <n v="2026"/>
    <n v="5"/>
    <s v="USD"/>
    <n v="0"/>
    <n v="1"/>
    <n v="0"/>
    <x v="0"/>
    <m/>
    <m/>
    <m/>
    <m/>
    <m/>
    <m/>
    <m/>
    <m/>
    <m/>
    <m/>
  </r>
  <r>
    <s v="OTH CUST"/>
    <s v="All protocols"/>
    <s v="Idorsia"/>
    <s v="Peru"/>
    <x v="0"/>
    <n v="40700"/>
    <s v="Revenues - Third Parties"/>
    <m/>
    <s v="Unbilled"/>
    <n v="2026"/>
    <n v="5"/>
    <s v="USD"/>
    <n v="0"/>
    <n v="1"/>
    <n v="0"/>
    <x v="0"/>
    <s v="Not Applicable"/>
    <m/>
    <m/>
    <m/>
    <m/>
    <m/>
    <m/>
    <m/>
    <m/>
    <m/>
  </r>
  <r>
    <s v="OTH CUST"/>
    <s v="All protocols"/>
    <s v="Idorsia"/>
    <s v="Peru"/>
    <x v="2"/>
    <n v="40700"/>
    <s v="Revenues - Third Parties"/>
    <m/>
    <s v="Unbilled"/>
    <n v="2026"/>
    <n v="5"/>
    <s v="USD"/>
    <n v="0"/>
    <n v="1"/>
    <n v="0"/>
    <x v="0"/>
    <s v="Not Applicable"/>
    <m/>
    <m/>
    <m/>
    <m/>
    <m/>
    <m/>
    <m/>
    <m/>
    <m/>
  </r>
  <r>
    <s v="OTH CUST"/>
    <s v="All protocols"/>
    <s v="Idorsia"/>
    <s v="Peru"/>
    <x v="1"/>
    <n v="40700"/>
    <s v="Revenues - Third Parties"/>
    <m/>
    <s v="Unbilled"/>
    <n v="2026"/>
    <n v="5"/>
    <s v="USD"/>
    <n v="0"/>
    <n v="1"/>
    <n v="0"/>
    <x v="0"/>
    <s v="Not Applicable"/>
    <m/>
    <m/>
    <m/>
    <m/>
    <m/>
    <m/>
    <m/>
    <m/>
    <m/>
  </r>
  <r>
    <s v="OTH CUST"/>
    <s v="Others"/>
    <s v="Others"/>
    <s v="Peru"/>
    <x v="0"/>
    <n v="40700"/>
    <s v="Revenues - Third Parties"/>
    <m/>
    <s v="Provision rebate Accrual"/>
    <n v="2026"/>
    <n v="5"/>
    <s v="USD"/>
    <n v="0"/>
    <n v="1"/>
    <n v="0"/>
    <x v="0"/>
    <s v="Not Applicable"/>
    <m/>
    <m/>
    <m/>
    <m/>
    <m/>
    <m/>
    <m/>
    <m/>
    <m/>
  </r>
  <r>
    <s v="OTH CUST"/>
    <s v="Others"/>
    <s v="Others"/>
    <s v="Peru"/>
    <x v="2"/>
    <n v="40700"/>
    <s v="Revenues - Third Parties"/>
    <m/>
    <s v="Provision rebate Accrual"/>
    <n v="2026"/>
    <n v="5"/>
    <s v="USD"/>
    <n v="0"/>
    <n v="1"/>
    <n v="0"/>
    <x v="0"/>
    <s v="Not Applicable"/>
    <m/>
    <m/>
    <m/>
    <m/>
    <m/>
    <m/>
    <m/>
    <m/>
    <m/>
  </r>
  <r>
    <s v="OTH CUST"/>
    <s v="Others"/>
    <s v="Others"/>
    <s v="Peru"/>
    <x v="1"/>
    <n v="40700"/>
    <s v="Revenues - Third Parties"/>
    <m/>
    <s v="Provision rebate Accrual"/>
    <n v="2026"/>
    <n v="5"/>
    <s v="USD"/>
    <n v="0"/>
    <n v="1"/>
    <n v="0"/>
    <x v="0"/>
    <s v="Not Applicable"/>
    <m/>
    <m/>
    <m/>
    <m/>
    <m/>
    <m/>
    <m/>
    <m/>
    <m/>
  </r>
  <r>
    <s v="OTH CUST"/>
    <s v="Surcharge"/>
    <s v="Surcharge"/>
    <s v="Peru"/>
    <x v="5"/>
    <n v="40700"/>
    <s v="Revenues - Third Parties"/>
    <m/>
    <s v="Surcharge"/>
    <n v="2026"/>
    <n v="5"/>
    <s v="USD"/>
    <n v="0"/>
    <n v="1"/>
    <n v="0"/>
    <x v="0"/>
    <s v="Not Applicable"/>
    <m/>
    <m/>
    <m/>
    <m/>
    <m/>
    <m/>
    <m/>
    <m/>
    <m/>
  </r>
  <r>
    <s v="OTH CUST"/>
    <s v="Surcharge"/>
    <s v="Surcharge"/>
    <s v="Peru"/>
    <x v="5"/>
    <n v="40700"/>
    <s v="Revenues - Third Parties"/>
    <m/>
    <s v="Surcharge"/>
    <n v="2026"/>
    <n v="5"/>
    <s v="USD"/>
    <n v="0"/>
    <n v="1"/>
    <n v="0"/>
    <x v="0"/>
    <s v="Not Applicable"/>
    <m/>
    <m/>
    <m/>
    <m/>
    <m/>
    <m/>
    <m/>
    <m/>
    <m/>
  </r>
  <r>
    <s v="OTH CUST"/>
    <s v="Surcharge"/>
    <s v="Surcharge"/>
    <s v="Peru"/>
    <x v="5"/>
    <n v="40700"/>
    <s v="Revenues - Third Parties"/>
    <m/>
    <s v="Surcharge"/>
    <n v="2026"/>
    <n v="5"/>
    <s v="USD"/>
    <n v="0"/>
    <n v="1"/>
    <n v="0"/>
    <x v="0"/>
    <s v="Not Applicable"/>
    <m/>
    <m/>
    <m/>
    <m/>
    <m/>
    <m/>
    <m/>
    <m/>
    <m/>
  </r>
  <r>
    <s v="OTH CUST"/>
    <s v="Surcharge"/>
    <s v="Surcharge"/>
    <s v="Peru"/>
    <x v="5"/>
    <n v="40700"/>
    <s v="Revenues - Third Parties"/>
    <m/>
    <s v="Surcharge"/>
    <n v="2026"/>
    <n v="5"/>
    <s v="USD"/>
    <n v="0"/>
    <n v="1"/>
    <n v="0"/>
    <x v="0"/>
    <s v="Not Applicable"/>
    <m/>
    <m/>
    <m/>
    <m/>
    <m/>
    <m/>
    <m/>
    <m/>
    <m/>
  </r>
  <r>
    <s v="OTH CUST"/>
    <s v="Surcharge"/>
    <s v="Surcharge"/>
    <s v="Peru"/>
    <x v="5"/>
    <n v="40700"/>
    <s v="Revenues - Third Parties"/>
    <m/>
    <s v="Surcharge"/>
    <n v="2026"/>
    <n v="5"/>
    <s v="USD"/>
    <n v="0"/>
    <n v="1"/>
    <n v="0"/>
    <x v="0"/>
    <s v="Not Applicable"/>
    <m/>
    <m/>
    <m/>
    <m/>
    <m/>
    <m/>
    <m/>
    <m/>
    <m/>
  </r>
  <r>
    <s v="DEFERRED"/>
    <s v="Others"/>
    <s v="Deferred Revenue"/>
    <s v="Peru"/>
    <x v="2"/>
    <n v="40700"/>
    <s v="Revenues - Third Parties"/>
    <m/>
    <s v="Adjustment for Adoption Nbr. 606"/>
    <n v="2026"/>
    <n v="5"/>
    <s v="USD"/>
    <n v="0"/>
    <n v="1"/>
    <n v="0"/>
    <x v="0"/>
    <s v="Not Applicable"/>
    <m/>
    <m/>
    <m/>
    <m/>
    <m/>
    <m/>
    <m/>
    <m/>
    <m/>
  </r>
  <r>
    <s v="DEFERRED"/>
    <s v="Others"/>
    <s v="Deferred Revenue"/>
    <s v="Peru"/>
    <x v="2"/>
    <n v="40700"/>
    <s v="Revenues - Third Parties"/>
    <m/>
    <s v="Estimated Revenue from 16/04 - 30/04"/>
    <n v="2026"/>
    <n v="5"/>
    <s v="USD"/>
    <n v="-15680.163288798802"/>
    <n v="1"/>
    <n v="-15680.163288798802"/>
    <x v="0"/>
    <s v="Not Applicable"/>
    <m/>
    <m/>
    <m/>
    <m/>
    <m/>
    <m/>
    <m/>
    <m/>
    <m/>
  </r>
  <r>
    <s v="DEFERRED"/>
    <s v="Others"/>
    <s v="Deferred Revenue"/>
    <s v="Peru"/>
    <x v="0"/>
    <n v="40700"/>
    <s v="Revenues - Third Parties"/>
    <m/>
    <s v="Estimated Revenue from 16/04 - 30/04"/>
    <n v="2026"/>
    <n v="5"/>
    <s v="USD"/>
    <n v="-31456.950900724998"/>
    <n v="1"/>
    <n v="-31456.950900724998"/>
    <x v="0"/>
    <s v="Not Applicable"/>
    <m/>
    <m/>
    <m/>
    <m/>
    <m/>
    <m/>
    <m/>
    <m/>
    <m/>
  </r>
  <r>
    <s v="DEFERRED"/>
    <s v="Others"/>
    <s v="Deferred Revenue"/>
    <s v="Peru"/>
    <x v="2"/>
    <n v="40700"/>
    <s v="Revenues - Third Parties"/>
    <m/>
    <s v="Adjustment due to services rendered between 16/03 - 31/03"/>
    <n v="2026"/>
    <n v="5"/>
    <s v="USD"/>
    <n v="15882.965862987739"/>
    <n v="1"/>
    <n v="15882.965862987739"/>
    <x v="0"/>
    <s v="Not Applicable"/>
    <m/>
    <m/>
    <m/>
    <m/>
    <m/>
    <m/>
    <m/>
    <m/>
    <m/>
  </r>
  <r>
    <s v="DEFERRED"/>
    <s v="Others"/>
    <s v="Deferred Revenue"/>
    <s v="Peru"/>
    <x v="0"/>
    <n v="40700"/>
    <s v="Revenues - Third Parties"/>
    <m/>
    <s v="Adjustment due to services rendered between 16/03 - 31/03"/>
    <n v="2026"/>
    <n v="5"/>
    <s v="USD"/>
    <n v="30221.417689333332"/>
    <n v="1"/>
    <n v="30221.417689333332"/>
    <x v="0"/>
    <s v="Not Applicable"/>
    <m/>
    <m/>
    <m/>
    <m/>
    <m/>
    <m/>
    <m/>
    <m/>
    <m/>
  </r>
  <r>
    <s v="OTH CUST"/>
    <s v="Others"/>
    <s v="Others"/>
    <s v="Peru"/>
    <x v="0"/>
    <n v="40700"/>
    <s v="Revenues - Third Parties"/>
    <m/>
    <s v="FX Translation"/>
    <n v="2026"/>
    <n v="5"/>
    <s v="USD"/>
    <n v="1158.2396721317059"/>
    <n v="1"/>
    <n v="1158.2396721317059"/>
    <x v="0"/>
    <s v="Not Applicable"/>
    <m/>
    <m/>
    <m/>
    <m/>
    <m/>
    <m/>
    <m/>
    <m/>
    <m/>
  </r>
  <r>
    <s v="OTH CUST"/>
    <s v="Others"/>
    <s v="Others"/>
    <s v="Peru"/>
    <x v="6"/>
    <n v="40700"/>
    <s v="Revenues - Third Parties"/>
    <m/>
    <s v="FX Translation"/>
    <n v="2026"/>
    <n v="5"/>
    <s v="USD"/>
    <n v="0"/>
    <n v="1"/>
    <n v="0"/>
    <x v="0"/>
    <s v="Not Applicable"/>
    <m/>
    <m/>
    <m/>
    <m/>
    <m/>
    <m/>
    <m/>
    <m/>
    <m/>
  </r>
  <r>
    <s v="OTH CUST"/>
    <s v="Others"/>
    <s v="Others"/>
    <s v="Peru"/>
    <x v="3"/>
    <n v="40700"/>
    <s v="Revenues - Third Parties"/>
    <m/>
    <s v="FX Translation"/>
    <n v="2026"/>
    <n v="5"/>
    <s v="USD"/>
    <n v="31.666604840000002"/>
    <n v="1"/>
    <n v="31.666604840000002"/>
    <x v="0"/>
    <s v="Not Applicable"/>
    <m/>
    <m/>
    <m/>
    <m/>
    <m/>
    <m/>
    <m/>
    <m/>
    <m/>
  </r>
  <r>
    <s v="OTH CUST"/>
    <s v="Others"/>
    <s v="Others"/>
    <s v="Peru"/>
    <x v="2"/>
    <n v="40700"/>
    <s v="Revenues - Third Parties"/>
    <m/>
    <s v="FX Translation"/>
    <n v="2026"/>
    <n v="5"/>
    <s v="USD"/>
    <n v="180.32158641106051"/>
    <n v="1"/>
    <n v="180.32158641106051"/>
    <x v="0"/>
    <s v="Not Applicable"/>
    <m/>
    <m/>
    <m/>
    <m/>
    <m/>
    <m/>
    <m/>
    <m/>
    <m/>
  </r>
  <r>
    <s v="OTH CUST"/>
    <s v="Others"/>
    <s v="Others"/>
    <s v="Peru"/>
    <x v="5"/>
    <n v="40700"/>
    <s v="Revenues - Third Parties"/>
    <m/>
    <s v="FX Translation"/>
    <n v="2026"/>
    <n v="5"/>
    <s v="USD"/>
    <n v="0"/>
    <n v="1"/>
    <n v="0"/>
    <x v="0"/>
    <s v="Not Applicable"/>
    <m/>
    <m/>
    <m/>
    <m/>
    <m/>
    <m/>
    <m/>
    <m/>
    <m/>
  </r>
  <r>
    <s v="OTH CUST"/>
    <s v="Others"/>
    <s v="Others"/>
    <s v="Peru"/>
    <x v="1"/>
    <n v="40700"/>
    <s v="Revenues - Third Parties"/>
    <m/>
    <s v="FX Translation"/>
    <n v="2026"/>
    <n v="5"/>
    <s v="USD"/>
    <n v="1048.5472047199412"/>
    <n v="1"/>
    <n v="1048.5472047199412"/>
    <x v="0"/>
    <s v="Not Applicable"/>
    <m/>
    <m/>
    <m/>
    <m/>
    <m/>
    <m/>
    <m/>
    <m/>
    <m/>
  </r>
  <r>
    <s v="OTH CUST"/>
    <s v="Others"/>
    <s v="Others"/>
    <s v="Peru"/>
    <x v="4"/>
    <n v="40700"/>
    <s v="Revenues - Third Parties"/>
    <m/>
    <s v="FX Translation"/>
    <n v="2026"/>
    <n v="5"/>
    <s v="USD"/>
    <n v="0"/>
    <n v="1"/>
    <n v="0"/>
    <x v="0"/>
    <s v="Not Applicable"/>
    <m/>
    <m/>
    <m/>
    <m/>
    <m/>
    <m/>
    <m/>
    <m/>
    <m/>
  </r>
  <r>
    <s v="J &amp; J"/>
    <s v="Janssen Storage of temperature monitors"/>
    <s v="Janssen"/>
    <s v="Colombia"/>
    <x v="1"/>
    <n v="40700"/>
    <s v="Revenues - Third Parties"/>
    <m/>
    <s v="Non-Drug Storage Ambient (per Shelf)"/>
    <n v="2026"/>
    <n v="5"/>
    <s v="USD"/>
    <n v="960.70012499999984"/>
    <n v="1"/>
    <n v="960.70012499999984"/>
    <x v="1"/>
    <m/>
    <m/>
    <m/>
    <m/>
    <m/>
    <m/>
    <m/>
    <m/>
    <m/>
    <m/>
  </r>
  <r>
    <s v="J &amp; J"/>
    <s v="Janssen Storage of temperature monitors"/>
    <s v="Janssen"/>
    <s v="Colombia"/>
    <x v="1"/>
    <n v="40700"/>
    <s v="Revenues - Third Parties"/>
    <m/>
    <s v="Non-Drug Storage Refrigerated (per Shelf)"/>
    <n v="2026"/>
    <n v="5"/>
    <s v="USD"/>
    <n v="600.42150000000004"/>
    <n v="1"/>
    <n v="600.42150000000004"/>
    <x v="1"/>
    <m/>
    <m/>
    <m/>
    <m/>
    <m/>
    <m/>
    <m/>
    <m/>
    <m/>
    <m/>
  </r>
  <r>
    <s v="TAKEDA"/>
    <s v="TAK-390MR_205"/>
    <s v="Takeda"/>
    <s v="Colombia"/>
    <x v="0"/>
    <n v="40700"/>
    <s v="Revenues - Third Parties"/>
    <m/>
    <s v="Project Management Fee"/>
    <n v="2026"/>
    <n v="5"/>
    <s v="USD"/>
    <n v="600"/>
    <n v="1"/>
    <n v="600"/>
    <x v="1"/>
    <m/>
    <m/>
    <m/>
    <m/>
    <m/>
    <m/>
    <m/>
    <m/>
    <m/>
    <m/>
  </r>
  <r>
    <s v="TAKEDA"/>
    <s v="TAK-390MR_205"/>
    <s v="Takeda"/>
    <s v="Colombia"/>
    <x v="1"/>
    <n v="40700"/>
    <s v="Revenues - Third Parties"/>
    <m/>
    <s v="Storage Ambient (per Pallet)"/>
    <n v="2026"/>
    <n v="5"/>
    <s v="USD"/>
    <n v="300"/>
    <n v="1"/>
    <n v="300"/>
    <x v="1"/>
    <m/>
    <m/>
    <m/>
    <m/>
    <m/>
    <m/>
    <m/>
    <m/>
    <m/>
    <m/>
  </r>
  <r>
    <s v="TAKEDA"/>
    <s v="TAK-390MR_204"/>
    <s v="Takeda"/>
    <s v="Colombia"/>
    <x v="0"/>
    <n v="40700"/>
    <s v="Revenues - Third Parties"/>
    <m/>
    <s v="Project Management Fee"/>
    <n v="2026"/>
    <n v="5"/>
    <s v="USD"/>
    <n v="600"/>
    <n v="1"/>
    <n v="600"/>
    <x v="1"/>
    <m/>
    <m/>
    <m/>
    <m/>
    <m/>
    <m/>
    <m/>
    <m/>
    <m/>
    <m/>
  </r>
  <r>
    <s v="TAKEDA"/>
    <s v="TAK-390MR_204"/>
    <s v="Takeda"/>
    <s v="Colombia"/>
    <x v="1"/>
    <n v="40700"/>
    <s v="Revenues - Third Parties"/>
    <m/>
    <s v="Storage Ambient (per Pallet)"/>
    <n v="2026"/>
    <n v="5"/>
    <s v="USD"/>
    <n v="200"/>
    <n v="1"/>
    <n v="200"/>
    <x v="1"/>
    <m/>
    <m/>
    <m/>
    <m/>
    <m/>
    <m/>
    <m/>
    <m/>
    <m/>
    <m/>
  </r>
  <r>
    <s v="MERCK"/>
    <s v="Merck Receipt and Storage of CREDOS and TT4"/>
    <s v="Merck Sharp and Dohme LLC"/>
    <s v="Colombia"/>
    <x v="1"/>
    <n v="40700"/>
    <s v="Revenues - Third Parties"/>
    <m/>
    <s v="Non-Drug Storage Ambient (per Pallet)"/>
    <n v="2026"/>
    <n v="5"/>
    <s v="USD"/>
    <n v="1544.45"/>
    <n v="1"/>
    <n v="1544.45"/>
    <x v="1"/>
    <m/>
    <m/>
    <m/>
    <m/>
    <m/>
    <m/>
    <m/>
    <m/>
    <m/>
    <m/>
  </r>
  <r>
    <s v="MERCK"/>
    <s v="Merck Receipt and Storage of CREDOS and TT4"/>
    <s v="Merck Sharp and Dohme LLC"/>
    <s v="Colombia"/>
    <x v="0"/>
    <n v="40700"/>
    <s v="Revenues - Third Parties"/>
    <m/>
    <s v="Receipt fee Ancillaries (per Receipt_ID)"/>
    <n v="2026"/>
    <n v="5"/>
    <s v="USD"/>
    <n v="3082.56"/>
    <n v="1"/>
    <n v="3082.56"/>
    <x v="1"/>
    <m/>
    <m/>
    <m/>
    <m/>
    <m/>
    <m/>
    <m/>
    <m/>
    <m/>
    <m/>
  </r>
  <r>
    <s v="J &amp; J"/>
    <s v="CNTO1959CRD3001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CNTO1959CRD3001"/>
    <s v="Janssen"/>
    <s v="Colombia"/>
    <x v="0"/>
    <n v="40700"/>
    <s v="Revenues - Third Parties"/>
    <m/>
    <s v="Receipt fee Refrigerated (per Receipt_ID)"/>
    <n v="2026"/>
    <n v="5"/>
    <s v="USD"/>
    <n v="200.1405"/>
    <n v="1"/>
    <n v="200.1405"/>
    <x v="1"/>
    <m/>
    <m/>
    <m/>
    <m/>
    <m/>
    <m/>
    <m/>
    <m/>
    <m/>
    <m/>
  </r>
  <r>
    <s v="J &amp; J"/>
    <s v="CNTO1959CRD3001"/>
    <s v="Janssen"/>
    <s v="Colombia"/>
    <x v="1"/>
    <n v="40700"/>
    <s v="Revenues - Third Parties"/>
    <m/>
    <s v="Storage Refrigerated (per Shelf)"/>
    <n v="2026"/>
    <n v="5"/>
    <s v="USD"/>
    <n v="600.42150000000004"/>
    <n v="1"/>
    <n v="600.42150000000004"/>
    <x v="1"/>
    <m/>
    <m/>
    <m/>
    <m/>
    <m/>
    <m/>
    <m/>
    <m/>
    <m/>
    <m/>
  </r>
  <r>
    <s v="J &amp; J"/>
    <s v="AC-065A310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AC-065A310"/>
    <s v="Janssen"/>
    <s v="Colombia"/>
    <x v="1"/>
    <n v="40700"/>
    <s v="Revenues - Third Parties"/>
    <m/>
    <s v="Storage Ambient (per Shelf)"/>
    <n v="2026"/>
    <n v="5"/>
    <s v="USD"/>
    <n v="568.5653749999999"/>
    <n v="1"/>
    <n v="568.5653749999999"/>
    <x v="1"/>
    <m/>
    <m/>
    <m/>
    <m/>
    <m/>
    <m/>
    <m/>
    <m/>
    <m/>
    <m/>
  </r>
  <r>
    <s v="J &amp; J"/>
    <s v="AC-055-315"/>
    <s v="Janssen"/>
    <s v="Colombia"/>
    <x v="2"/>
    <n v="40700"/>
    <s v="Revenues - Third Parties"/>
    <m/>
    <s v="Freight - Shipments"/>
    <n v="2026"/>
    <n v="5"/>
    <s v="USD"/>
    <n v="514.69000000000005"/>
    <n v="1"/>
    <n v="514.69000000000005"/>
    <x v="1"/>
    <n v="1"/>
    <m/>
    <m/>
    <m/>
    <m/>
    <m/>
    <m/>
    <m/>
    <m/>
    <m/>
  </r>
  <r>
    <s v="J &amp; J"/>
    <s v="AC-055-315"/>
    <s v="Janssen"/>
    <s v="Colombia"/>
    <x v="0"/>
    <n v="40700"/>
    <s v="Revenues - Third Parties"/>
    <m/>
    <s v="Insulated shipper - Credo S22 - 12L (Leasing)"/>
    <n v="2026"/>
    <n v="5"/>
    <s v="USD"/>
    <n v="246"/>
    <n v="1"/>
    <n v="246"/>
    <x v="1"/>
    <n v="1"/>
    <m/>
    <m/>
    <m/>
    <m/>
    <m/>
    <m/>
    <m/>
    <m/>
    <m/>
  </r>
  <r>
    <s v="J &amp; J"/>
    <s v="AC-055-315"/>
    <s v="Janssen"/>
    <s v="Colombia"/>
    <x v="0"/>
    <n v="40700"/>
    <s v="Revenues - Third Parties"/>
    <m/>
    <s v="Pick and Pack (Ambient)"/>
    <n v="2026"/>
    <n v="5"/>
    <s v="USD"/>
    <n v="105.07805"/>
    <n v="1"/>
    <n v="105.07805"/>
    <x v="1"/>
    <m/>
    <m/>
    <m/>
    <m/>
    <m/>
    <m/>
    <m/>
    <m/>
    <m/>
    <m/>
  </r>
  <r>
    <s v="J &amp; J"/>
    <s v="AC-055-315"/>
    <s v="Janssen"/>
    <s v="Colombia"/>
    <x v="0"/>
    <n v="40700"/>
    <s v="Revenues - Third Parties"/>
    <m/>
    <s v="Pick and Pack (Controlled Ambient)"/>
    <n v="2026"/>
    <n v="5"/>
    <s v="USD"/>
    <n v="118.26639999999999"/>
    <n v="1"/>
    <n v="118.26639999999999"/>
    <x v="1"/>
    <m/>
    <m/>
    <m/>
    <m/>
    <m/>
    <m/>
    <m/>
    <m/>
    <m/>
    <m/>
  </r>
  <r>
    <s v="J &amp; J"/>
    <s v="AC-055-315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AC-055-315"/>
    <s v="Janssen"/>
    <s v="Colombia"/>
    <x v="1"/>
    <n v="40700"/>
    <s v="Revenues - Third Parties"/>
    <m/>
    <s v="Storage Ambient (per Shelf)"/>
    <n v="2026"/>
    <n v="5"/>
    <s v="USD"/>
    <n v="1705.6961250000002"/>
    <n v="1"/>
    <n v="1705.6961250000002"/>
    <x v="1"/>
    <m/>
    <m/>
    <m/>
    <m/>
    <m/>
    <m/>
    <m/>
    <m/>
    <m/>
    <m/>
  </r>
  <r>
    <s v="J &amp; J"/>
    <s v="AC-055-312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AC-055-312"/>
    <s v="Janssen"/>
    <s v="Colombia"/>
    <x v="1"/>
    <n v="40700"/>
    <s v="Revenues - Third Parties"/>
    <m/>
    <s v="Storage Ambient (per Shelf)"/>
    <n v="2026"/>
    <n v="5"/>
    <s v="USD"/>
    <n v="113.71307500000002"/>
    <n v="1"/>
    <n v="113.71307500000002"/>
    <x v="1"/>
    <m/>
    <m/>
    <m/>
    <m/>
    <m/>
    <m/>
    <m/>
    <m/>
    <m/>
    <m/>
  </r>
  <r>
    <s v="J &amp; J"/>
    <s v="67896062CTP3001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67896062CTP3001"/>
    <s v="Janssen"/>
    <s v="Colombia"/>
    <x v="1"/>
    <n v="40700"/>
    <s v="Revenues - Third Parties"/>
    <m/>
    <s v="Storage Ambient (per Shelf)"/>
    <n v="2026"/>
    <n v="5"/>
    <s v="USD"/>
    <n v="113.71307500000002"/>
    <n v="1"/>
    <n v="113.71307500000002"/>
    <x v="1"/>
    <m/>
    <m/>
    <m/>
    <m/>
    <m/>
    <m/>
    <m/>
    <m/>
    <m/>
    <m/>
  </r>
  <r>
    <s v="J &amp; J"/>
    <s v="42847922MDD3001 (CAM)"/>
    <s v="Janssen"/>
    <s v="Colombia"/>
    <x v="1"/>
    <n v="40700"/>
    <s v="Revenues - Third Parties"/>
    <m/>
    <s v="Non-Drug Storage Ambient (per Pallet)"/>
    <n v="2026"/>
    <n v="5"/>
    <s v="USD"/>
    <n v="174.67274999999998"/>
    <n v="1"/>
    <n v="174.67274999999998"/>
    <x v="1"/>
    <m/>
    <m/>
    <m/>
    <m/>
    <m/>
    <m/>
    <m/>
    <m/>
    <m/>
    <m/>
  </r>
  <r>
    <s v="J &amp; J"/>
    <s v="42847922MDD3001 (CAM)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42847922MDD3001 (CAM)"/>
    <s v="Janssen"/>
    <s v="Colombia"/>
    <x v="1"/>
    <n v="40700"/>
    <s v="Revenues - Third Parties"/>
    <m/>
    <s v="Storage of Returns (per Pallet)"/>
    <n v="2026"/>
    <n v="5"/>
    <s v="USD"/>
    <n v="87.33637499999999"/>
    <n v="1"/>
    <n v="87.33637499999999"/>
    <x v="1"/>
    <m/>
    <m/>
    <m/>
    <m/>
    <m/>
    <m/>
    <m/>
    <m/>
    <m/>
    <m/>
  </r>
  <r>
    <s v="MERCK"/>
    <s v="MK-8591A-03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ASTRAZENECA"/>
    <s v="D3465C00001"/>
    <s v="Astra Zeneca"/>
    <s v="Colombia"/>
    <x v="0"/>
    <n v="40700"/>
    <s v="Revenues - Third Parties"/>
    <m/>
    <s v="Project Management Fee"/>
    <n v="2026"/>
    <n v="5"/>
    <s v="USD"/>
    <n v="369.9"/>
    <n v="1"/>
    <n v="369.9"/>
    <x v="1"/>
    <m/>
    <m/>
    <m/>
    <m/>
    <m/>
    <m/>
    <m/>
    <m/>
    <m/>
    <m/>
  </r>
  <r>
    <s v="ASTRAZENECA"/>
    <s v="D3465C00001"/>
    <s v="Astra Zeneca"/>
    <s v="Colombia"/>
    <x v="1"/>
    <n v="40700"/>
    <s v="Revenues - Third Parties"/>
    <m/>
    <s v="Storage Refrigerated (per Pallet)"/>
    <n v="2026"/>
    <n v="5"/>
    <s v="USD"/>
    <n v="3119.49"/>
    <n v="1"/>
    <n v="3119.49"/>
    <x v="1"/>
    <m/>
    <m/>
    <m/>
    <m/>
    <m/>
    <m/>
    <m/>
    <m/>
    <m/>
    <m/>
  </r>
  <r>
    <s v="MERCK"/>
    <s v="MK-7684A-005"/>
    <s v="Merck Sharp and Dohme LLC"/>
    <s v="Colombia"/>
    <x v="1"/>
    <n v="40700"/>
    <s v="Revenues - Third Parties"/>
    <m/>
    <s v="Storage Refrigerated (per Shelf)"/>
    <n v="2026"/>
    <n v="5"/>
    <s v="USD"/>
    <n v="165.14"/>
    <n v="1"/>
    <n v="165.14"/>
    <x v="1"/>
    <m/>
    <m/>
    <m/>
    <m/>
    <m/>
    <m/>
    <m/>
    <m/>
    <m/>
    <m/>
  </r>
  <r>
    <s v="MERCK"/>
    <s v="MK-1242-035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MERCK"/>
    <s v="MK-3475-676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3475-676"/>
    <s v="Merck Sharp and Dohme LLC"/>
    <s v="Colombia"/>
    <x v="1"/>
    <n v="40700"/>
    <s v="Revenues - Third Parties"/>
    <m/>
    <s v="Storage Refrigerated (per Shelf)"/>
    <n v="2026"/>
    <n v="5"/>
    <s v="USD"/>
    <n v="165.14"/>
    <n v="1"/>
    <n v="165.14"/>
    <x v="1"/>
    <m/>
    <m/>
    <m/>
    <m/>
    <m/>
    <m/>
    <m/>
    <m/>
    <m/>
    <m/>
  </r>
  <r>
    <s v="MERCK"/>
    <s v="MK-2140-00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140-003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J &amp; J"/>
    <s v="80202135CDP3001"/>
    <s v="Janssen"/>
    <s v="Colombia"/>
    <x v="2"/>
    <n v="40700"/>
    <s v="Revenues - Third Parties"/>
    <m/>
    <s v="Freight - Shipments"/>
    <n v="2026"/>
    <n v="5"/>
    <s v="USD"/>
    <n v="1018.2"/>
    <n v="1"/>
    <n v="1018.2"/>
    <x v="1"/>
    <n v="1"/>
    <m/>
    <m/>
    <m/>
    <m/>
    <m/>
    <m/>
    <m/>
    <m/>
    <m/>
  </r>
  <r>
    <s v="J &amp; J"/>
    <s v="80202135CDP3001"/>
    <s v="Janssen"/>
    <s v="Colombia"/>
    <x v="0"/>
    <n v="40700"/>
    <s v="Revenues - Third Parties"/>
    <m/>
    <s v="Insulated shipper - Credo S4 - 12L (Leasing)"/>
    <n v="2026"/>
    <n v="5"/>
    <s v="USD"/>
    <n v="528.44000000000005"/>
    <n v="1"/>
    <n v="528.44000000000005"/>
    <x v="1"/>
    <n v="1"/>
    <m/>
    <m/>
    <m/>
    <m/>
    <m/>
    <m/>
    <m/>
    <m/>
    <m/>
  </r>
  <r>
    <s v="J &amp; J"/>
    <s v="80202135CDP3001"/>
    <s v="Janssen"/>
    <s v="Colombia"/>
    <x v="0"/>
    <n v="40700"/>
    <s v="Revenues - Third Parties"/>
    <m/>
    <s v="Pick and Pack (Refrigerated)"/>
    <n v="2026"/>
    <n v="5"/>
    <s v="USD"/>
    <n v="236.53279999999998"/>
    <n v="1"/>
    <n v="236.53279999999998"/>
    <x v="1"/>
    <m/>
    <m/>
    <m/>
    <m/>
    <m/>
    <m/>
    <m/>
    <m/>
    <m/>
    <m/>
  </r>
  <r>
    <s v="J &amp; J"/>
    <s v="80202135CDP3001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80202135CDP3001"/>
    <s v="Janssen"/>
    <s v="Colombia"/>
    <x v="1"/>
    <n v="40700"/>
    <s v="Revenues - Third Parties"/>
    <m/>
    <s v="Storage Ambient (per Shelf)"/>
    <n v="2026"/>
    <n v="5"/>
    <s v="USD"/>
    <n v="568.5653749999999"/>
    <n v="1"/>
    <n v="568.5653749999999"/>
    <x v="1"/>
    <m/>
    <m/>
    <m/>
    <m/>
    <m/>
    <m/>
    <m/>
    <m/>
    <m/>
    <m/>
  </r>
  <r>
    <s v="J &amp; J"/>
    <s v="80202135CDP3001"/>
    <s v="Janssen"/>
    <s v="Colombia"/>
    <x v="1"/>
    <n v="40700"/>
    <s v="Revenues - Third Parties"/>
    <m/>
    <s v="Storage Refrigerated (per Shelf)"/>
    <n v="2026"/>
    <n v="5"/>
    <s v="USD"/>
    <n v="2101.47525"/>
    <n v="1"/>
    <n v="2101.47525"/>
    <x v="1"/>
    <m/>
    <m/>
    <m/>
    <m/>
    <m/>
    <m/>
    <m/>
    <m/>
    <m/>
    <m/>
  </r>
  <r>
    <s v="OTH CUST"/>
    <s v="DNLI-H-0001"/>
    <s v="Denali Therapeutics"/>
    <s v="Colombia"/>
    <x v="2"/>
    <n v="40700"/>
    <s v="Revenues - Third Parties"/>
    <m/>
    <s v="Freight - Shipments"/>
    <n v="2026"/>
    <n v="5"/>
    <s v="USD"/>
    <n v="316.64"/>
    <n v="1"/>
    <n v="316.64"/>
    <x v="1"/>
    <n v="1"/>
    <m/>
    <m/>
    <m/>
    <m/>
    <m/>
    <m/>
    <m/>
    <m/>
    <m/>
  </r>
  <r>
    <s v="OTH CUST"/>
    <s v="DNLI-H-0001"/>
    <s v="Denali Therapeutics"/>
    <s v="Colombia"/>
    <x v="0"/>
    <n v="40700"/>
    <s v="Revenues - Third Parties"/>
    <m/>
    <s v="Insulated shipper - Credo S4 - 12L (Leasing)"/>
    <n v="2026"/>
    <n v="5"/>
    <s v="USD"/>
    <n v="466"/>
    <n v="1"/>
    <n v="466"/>
    <x v="1"/>
    <n v="1"/>
    <m/>
    <m/>
    <m/>
    <m/>
    <m/>
    <m/>
    <m/>
    <m/>
    <m/>
  </r>
  <r>
    <s v="OTH CUST"/>
    <s v="DNLI-H-0001"/>
    <s v="Denali Therapeutics"/>
    <s v="Colombia"/>
    <x v="0"/>
    <n v="40700"/>
    <s v="Revenues - Third Parties"/>
    <m/>
    <s v="Pick and Pack (Refrigerated)"/>
    <n v="2026"/>
    <n v="5"/>
    <s v="USD"/>
    <n v="521.51200000000006"/>
    <n v="1"/>
    <n v="521.51200000000006"/>
    <x v="1"/>
    <m/>
    <m/>
    <m/>
    <m/>
    <m/>
    <m/>
    <m/>
    <m/>
    <m/>
    <m/>
  </r>
  <r>
    <s v="OTH CUST"/>
    <s v="DNLI-H-0001"/>
    <s v="Denali Therapeutics"/>
    <s v="Colombia"/>
    <x v="0"/>
    <n v="40700"/>
    <s v="Revenues - Third Parties"/>
    <m/>
    <s v="Project Management Fee"/>
    <n v="2026"/>
    <n v="5"/>
    <s v="USD"/>
    <n v="1301.7849999999999"/>
    <n v="1"/>
    <n v="1301.7849999999999"/>
    <x v="1"/>
    <m/>
    <m/>
    <m/>
    <m/>
    <m/>
    <m/>
    <m/>
    <m/>
    <m/>
    <m/>
  </r>
  <r>
    <s v="OTH CUST"/>
    <s v="DNLI-H-0001"/>
    <s v="Denali Therapeutics"/>
    <s v="Colombia"/>
    <x v="1"/>
    <n v="40700"/>
    <s v="Revenues - Third Parties"/>
    <m/>
    <s v="Storage of Returns (per Pallet)"/>
    <n v="2026"/>
    <n v="5"/>
    <s v="USD"/>
    <n v="163.476"/>
    <n v="1"/>
    <n v="163.476"/>
    <x v="1"/>
    <m/>
    <m/>
    <m/>
    <m/>
    <m/>
    <m/>
    <m/>
    <m/>
    <m/>
    <m/>
  </r>
  <r>
    <s v="OTH CUST"/>
    <s v="DNLI-H-0001"/>
    <s v="Denali Therapeutics"/>
    <s v="Colombia"/>
    <x v="1"/>
    <n v="40700"/>
    <s v="Revenues - Third Parties"/>
    <m/>
    <s v="Storage Refrigerated (per Shelf)"/>
    <n v="2026"/>
    <n v="5"/>
    <s v="USD"/>
    <n v="5215.1200000000008"/>
    <n v="1"/>
    <n v="5215.1200000000008"/>
    <x v="1"/>
    <m/>
    <m/>
    <m/>
    <m/>
    <m/>
    <m/>
    <m/>
    <m/>
    <m/>
    <m/>
  </r>
  <r>
    <s v="OTH CUST"/>
    <s v="DNLI-H-0001"/>
    <s v="Denali Therapeutics"/>
    <s v="Colombia"/>
    <x v="0"/>
    <n v="40700"/>
    <s v="Revenues - Third Parties"/>
    <m/>
    <s v="Temperature Monitoring Device (Refrigerated)"/>
    <n v="2026"/>
    <n v="5"/>
    <s v="USD"/>
    <n v="231.34"/>
    <n v="1"/>
    <n v="231.34"/>
    <x v="1"/>
    <n v="1"/>
    <m/>
    <m/>
    <m/>
    <m/>
    <m/>
    <m/>
    <m/>
    <m/>
    <m/>
  </r>
  <r>
    <s v="ASTRAZENECA"/>
    <s v="D9180C00008"/>
    <s v="Astra Zeneca"/>
    <s v="Colombia"/>
    <x v="0"/>
    <n v="40700"/>
    <s v="Revenues - Third Parties"/>
    <m/>
    <s v="Project Management Fee"/>
    <n v="2026"/>
    <n v="5"/>
    <s v="USD"/>
    <n v="402.36"/>
    <n v="1"/>
    <n v="402.36"/>
    <x v="1"/>
    <m/>
    <m/>
    <m/>
    <m/>
    <m/>
    <m/>
    <m/>
    <m/>
    <m/>
    <m/>
  </r>
  <r>
    <s v="ASTRAZENECA"/>
    <s v="D9180C00008"/>
    <s v="Astra Zeneca"/>
    <s v="Colombia"/>
    <x v="1"/>
    <n v="40700"/>
    <s v="Revenues - Third Parties"/>
    <m/>
    <s v="Storage Refrigerated (per Pallet)"/>
    <n v="2026"/>
    <n v="5"/>
    <s v="USD"/>
    <n v="925.44"/>
    <n v="1"/>
    <n v="925.44"/>
    <x v="1"/>
    <m/>
    <m/>
    <m/>
    <m/>
    <m/>
    <m/>
    <m/>
    <m/>
    <m/>
    <m/>
  </r>
  <r>
    <s v="MERCK"/>
    <s v="MK-3475-03A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3475-03A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3475-03A"/>
    <s v="Merck Sharp and Dohme LLC"/>
    <s v="Colombia"/>
    <x v="1"/>
    <n v="40700"/>
    <s v="Revenues - Third Parties"/>
    <m/>
    <s v="Storage Refrigerated (per Shelf)"/>
    <n v="2026"/>
    <n v="5"/>
    <s v="USD"/>
    <n v="330.28"/>
    <n v="1"/>
    <n v="330.28"/>
    <x v="1"/>
    <m/>
    <m/>
    <m/>
    <m/>
    <m/>
    <m/>
    <m/>
    <m/>
    <m/>
    <m/>
  </r>
  <r>
    <s v="MERCK"/>
    <s v="MK-8591A-053"/>
    <s v="Merck Sharp and Dohme LLC"/>
    <s v="Colombia"/>
    <x v="2"/>
    <n v="40700"/>
    <s v="Revenues - Third Parties"/>
    <m/>
    <s v="Freight - Shipments"/>
    <n v="2026"/>
    <n v="5"/>
    <s v="USD"/>
    <n v="3173.78"/>
    <n v="1"/>
    <n v="3173.78"/>
    <x v="1"/>
    <n v="1"/>
    <m/>
    <m/>
    <m/>
    <m/>
    <m/>
    <m/>
    <m/>
    <m/>
    <m/>
  </r>
  <r>
    <s v="MERCK"/>
    <s v="MK-8591A-053"/>
    <s v="Merck Sharp and Dohme LLC"/>
    <s v="Colombia"/>
    <x v="0"/>
    <n v="40700"/>
    <s v="Revenues - Third Parties"/>
    <m/>
    <s v="Insulated shipper - Credo S22 - 12L (Leasing)"/>
    <n v="2026"/>
    <n v="5"/>
    <s v="USD"/>
    <n v="1598.22"/>
    <n v="1"/>
    <n v="1598.22"/>
    <x v="1"/>
    <n v="1"/>
    <m/>
    <m/>
    <m/>
    <m/>
    <m/>
    <m/>
    <m/>
    <m/>
    <m/>
  </r>
  <r>
    <s v="MERCK"/>
    <s v="MK-8591A-053"/>
    <s v="Merck Sharp and Dohme LLC"/>
    <s v="Colombia"/>
    <x v="0"/>
    <n v="40700"/>
    <s v="Revenues - Third Parties"/>
    <m/>
    <s v="Pick and Pack (Controlled Ambient)"/>
    <n v="2026"/>
    <n v="5"/>
    <s v="USD"/>
    <n v="1073.52"/>
    <n v="1"/>
    <n v="1073.52"/>
    <x v="1"/>
    <m/>
    <m/>
    <m/>
    <m/>
    <m/>
    <m/>
    <m/>
    <m/>
    <m/>
    <m/>
  </r>
  <r>
    <s v="MERCK"/>
    <s v="MK-8591A-05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8591A-053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8591A-053"/>
    <s v="Merck Sharp and Dohme LLC"/>
    <s v="Colombia"/>
    <x v="1"/>
    <n v="40700"/>
    <s v="Revenues - Third Parties"/>
    <m/>
    <s v="Storage Ambient (per Pallet)"/>
    <n v="2026"/>
    <n v="5"/>
    <s v="USD"/>
    <n v="440.36"/>
    <n v="1"/>
    <n v="440.36"/>
    <x v="1"/>
    <m/>
    <m/>
    <m/>
    <m/>
    <m/>
    <m/>
    <m/>
    <m/>
    <m/>
    <m/>
  </r>
  <r>
    <s v="MERCK"/>
    <s v="MK-1026-011"/>
    <s v="Merck Sharp and Dohme LLC"/>
    <s v="Colombia"/>
    <x v="2"/>
    <n v="40700"/>
    <s v="Revenues - Third Parties"/>
    <m/>
    <s v="Freight - Shipments"/>
    <n v="2026"/>
    <n v="5"/>
    <s v="USD"/>
    <n v="1018.2"/>
    <n v="1"/>
    <n v="1018.2"/>
    <x v="1"/>
    <n v="1"/>
    <m/>
    <m/>
    <m/>
    <m/>
    <m/>
    <m/>
    <m/>
    <m/>
    <m/>
  </r>
  <r>
    <s v="MERCK"/>
    <s v="MK-1026-011"/>
    <s v="Merck Sharp and Dohme LLC"/>
    <s v="Colombia"/>
    <x v="0"/>
    <n v="40700"/>
    <s v="Revenues - Third Parties"/>
    <m/>
    <s v="Insulated shipper - Credo S22 - 12L (Leasing)"/>
    <n v="2026"/>
    <n v="5"/>
    <s v="USD"/>
    <n v="355.16"/>
    <n v="1"/>
    <n v="355.16"/>
    <x v="1"/>
    <n v="1"/>
    <m/>
    <m/>
    <m/>
    <m/>
    <m/>
    <m/>
    <m/>
    <m/>
    <m/>
  </r>
  <r>
    <s v="MERCK"/>
    <s v="MK-1026-011"/>
    <s v="Merck Sharp and Dohme LLC"/>
    <s v="Colombia"/>
    <x v="0"/>
    <n v="40700"/>
    <s v="Revenues - Third Parties"/>
    <m/>
    <s v="Pick and Pack (Controlled Ambient)"/>
    <n v="2026"/>
    <n v="5"/>
    <s v="USD"/>
    <n v="238.56"/>
    <n v="1"/>
    <n v="238.56"/>
    <x v="1"/>
    <m/>
    <m/>
    <m/>
    <m/>
    <m/>
    <m/>
    <m/>
    <m/>
    <m/>
    <m/>
  </r>
  <r>
    <s v="MERCK"/>
    <s v="MK-1026-01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1026-011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MERCK"/>
    <s v="MK-8591A-054"/>
    <s v="Merck Sharp and Dohme LLC"/>
    <s v="Colombia"/>
    <x v="2"/>
    <n v="40700"/>
    <s v="Revenues - Third Parties"/>
    <m/>
    <s v="Freight - Shipments"/>
    <n v="2026"/>
    <n v="5"/>
    <s v="USD"/>
    <n v="509.1"/>
    <n v="1"/>
    <n v="509.1"/>
    <x v="1"/>
    <n v="1"/>
    <m/>
    <m/>
    <m/>
    <m/>
    <m/>
    <m/>
    <m/>
    <m/>
    <m/>
  </r>
  <r>
    <s v="MERCK"/>
    <s v="MK-8591A-054"/>
    <s v="Merck Sharp and Dohme LLC"/>
    <s v="Colombia"/>
    <x v="0"/>
    <n v="40700"/>
    <s v="Revenues - Third Parties"/>
    <m/>
    <s v="Insulated shipper - Credo S22 - 12L (Leasing)"/>
    <n v="2026"/>
    <n v="5"/>
    <s v="USD"/>
    <n v="177.58"/>
    <n v="1"/>
    <n v="177.58"/>
    <x v="1"/>
    <n v="1"/>
    <m/>
    <m/>
    <m/>
    <m/>
    <m/>
    <m/>
    <m/>
    <m/>
    <m/>
  </r>
  <r>
    <s v="MERCK"/>
    <s v="MK-8591A-054"/>
    <s v="Merck Sharp and Dohme LLC"/>
    <s v="Colombia"/>
    <x v="0"/>
    <n v="40700"/>
    <s v="Revenues - Third Parties"/>
    <m/>
    <s v="Pick and Pack (Controlled Ambient)"/>
    <n v="2026"/>
    <n v="5"/>
    <s v="USD"/>
    <n v="119.28"/>
    <n v="1"/>
    <n v="119.28"/>
    <x v="1"/>
    <m/>
    <m/>
    <m/>
    <m/>
    <m/>
    <m/>
    <m/>
    <m/>
    <m/>
    <m/>
  </r>
  <r>
    <s v="MERCK"/>
    <s v="MK-8591A-054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8591A-054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MERCK"/>
    <s v="MK-8591A-051"/>
    <s v="Merck Sharp and Dohme LLC"/>
    <s v="Colombia"/>
    <x v="2"/>
    <n v="40700"/>
    <s v="Revenues - Third Parties"/>
    <m/>
    <s v="Freight - Shipments"/>
    <n v="2026"/>
    <n v="5"/>
    <s v="USD"/>
    <n v="4606.47"/>
    <n v="1"/>
    <n v="4606.47"/>
    <x v="1"/>
    <n v="1"/>
    <m/>
    <m/>
    <m/>
    <m/>
    <m/>
    <m/>
    <m/>
    <m/>
    <m/>
  </r>
  <r>
    <s v="MERCK"/>
    <s v="MK-8591A-051"/>
    <s v="Merck Sharp and Dohme LLC"/>
    <s v="Colombia"/>
    <x v="0"/>
    <n v="40700"/>
    <s v="Revenues - Third Parties"/>
    <m/>
    <s v="Insulated shipper - Credo S22 - 28L (Leasing)"/>
    <n v="2026"/>
    <n v="5"/>
    <s v="USD"/>
    <n v="2104.29"/>
    <n v="1"/>
    <n v="2104.29"/>
    <x v="1"/>
    <n v="1"/>
    <m/>
    <m/>
    <m/>
    <m/>
    <m/>
    <m/>
    <m/>
    <m/>
    <m/>
  </r>
  <r>
    <s v="MERCK"/>
    <s v="MK-8591A-051"/>
    <s v="Merck Sharp and Dohme LLC"/>
    <s v="Colombia"/>
    <x v="0"/>
    <n v="40700"/>
    <s v="Revenues - Third Parties"/>
    <m/>
    <s v="Pick and Pack (Controlled Ambient)"/>
    <n v="2026"/>
    <n v="5"/>
    <s v="USD"/>
    <n v="357.84"/>
    <n v="1"/>
    <n v="357.84"/>
    <x v="1"/>
    <m/>
    <m/>
    <m/>
    <m/>
    <m/>
    <m/>
    <m/>
    <m/>
    <m/>
    <m/>
  </r>
  <r>
    <s v="MERCK"/>
    <s v="MK-8591A-05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8591A-051"/>
    <s v="Merck Sharp and Dohme LLC"/>
    <s v="Colombia"/>
    <x v="1"/>
    <n v="40700"/>
    <s v="Revenues - Third Parties"/>
    <m/>
    <s v="Storage Ambient (per Pallet)"/>
    <n v="2026"/>
    <n v="5"/>
    <s v="USD"/>
    <n v="440.36"/>
    <n v="1"/>
    <n v="440.36"/>
    <x v="1"/>
    <m/>
    <m/>
    <m/>
    <m/>
    <m/>
    <m/>
    <m/>
    <m/>
    <m/>
    <m/>
  </r>
  <r>
    <s v="OTH CUST"/>
    <s v="GB002-3101"/>
    <s v="Gossamer"/>
    <s v="Colombia"/>
    <x v="0"/>
    <n v="40700"/>
    <s v="Revenues - Third Parties"/>
    <m/>
    <s v="Project Management Fee"/>
    <n v="2026"/>
    <n v="5"/>
    <s v="USD"/>
    <n v="1331.93"/>
    <n v="1"/>
    <n v="1331.93"/>
    <x v="1"/>
    <m/>
    <m/>
    <m/>
    <m/>
    <m/>
    <m/>
    <m/>
    <m/>
    <m/>
    <m/>
  </r>
  <r>
    <s v="OTH CUST"/>
    <s v="GB002-3101"/>
    <s v="Gossamer"/>
    <s v="Colombia"/>
    <x v="1"/>
    <n v="40700"/>
    <s v="Revenues - Third Parties"/>
    <m/>
    <s v="Storage Ambient (per Shelf)"/>
    <n v="2026"/>
    <n v="5"/>
    <s v="USD"/>
    <n v="848.28"/>
    <n v="1"/>
    <n v="848.28"/>
    <x v="1"/>
    <m/>
    <m/>
    <m/>
    <m/>
    <m/>
    <m/>
    <m/>
    <m/>
    <m/>
    <m/>
  </r>
  <r>
    <s v="OTH CUST"/>
    <s v="GB002-3101"/>
    <s v="Gossamer"/>
    <s v="Colombia"/>
    <x v="1"/>
    <n v="40700"/>
    <s v="Revenues - Third Parties"/>
    <m/>
    <s v="Storage of Returns (per Pallet)"/>
    <n v="2026"/>
    <n v="5"/>
    <s v="USD"/>
    <n v="148.68"/>
    <n v="1"/>
    <n v="148.68"/>
    <x v="1"/>
    <m/>
    <m/>
    <m/>
    <m/>
    <m/>
    <m/>
    <m/>
    <m/>
    <m/>
    <m/>
  </r>
  <r>
    <s v="MERCK"/>
    <s v="MK-0616-015"/>
    <s v="Merck Sharp and Dohme LLC"/>
    <s v="Colombia"/>
    <x v="2"/>
    <n v="40700"/>
    <s v="Revenues - Third Parties"/>
    <m/>
    <s v="Freight - Shipments"/>
    <n v="2026"/>
    <n v="5"/>
    <s v="USD"/>
    <n v="16777.150000000001"/>
    <n v="1"/>
    <n v="16777.150000000001"/>
    <x v="1"/>
    <n v="1"/>
    <m/>
    <m/>
    <m/>
    <m/>
    <m/>
    <m/>
    <m/>
    <m/>
    <m/>
  </r>
  <r>
    <s v="MERCK"/>
    <s v="MK-0616-015"/>
    <s v="Merck Sharp and Dohme LLC"/>
    <s v="Colombia"/>
    <x v="0"/>
    <n v="40700"/>
    <s v="Revenues - Third Parties"/>
    <m/>
    <s v="Insulated shipper - Credo S22 - 12L (Leasing)"/>
    <n v="2026"/>
    <n v="5"/>
    <s v="USD"/>
    <n v="3551.6"/>
    <n v="1"/>
    <n v="3551.6"/>
    <x v="1"/>
    <n v="1"/>
    <m/>
    <m/>
    <m/>
    <m/>
    <m/>
    <m/>
    <m/>
    <m/>
    <m/>
  </r>
  <r>
    <s v="MERCK"/>
    <s v="MK-0616-015"/>
    <s v="Merck Sharp and Dohme LLC"/>
    <s v="Colombia"/>
    <x v="0"/>
    <n v="40700"/>
    <s v="Revenues - Third Parties"/>
    <m/>
    <s v="Insulated shipper - Credo S22 - 28L (Leasing)"/>
    <n v="2026"/>
    <n v="5"/>
    <s v="USD"/>
    <n v="4910.01"/>
    <n v="1"/>
    <n v="4910.01"/>
    <x v="1"/>
    <n v="1"/>
    <m/>
    <m/>
    <m/>
    <m/>
    <m/>
    <m/>
    <m/>
    <m/>
    <m/>
  </r>
  <r>
    <s v="MERCK"/>
    <s v="MK-0616-015"/>
    <s v="Merck Sharp and Dohme LLC"/>
    <s v="Colombia"/>
    <x v="0"/>
    <n v="40700"/>
    <s v="Revenues - Third Parties"/>
    <m/>
    <s v="Pick and Pack (Controlled Ambient)"/>
    <n v="2026"/>
    <n v="5"/>
    <s v="USD"/>
    <n v="3936.24"/>
    <n v="1"/>
    <n v="3936.24"/>
    <x v="1"/>
    <m/>
    <m/>
    <m/>
    <m/>
    <m/>
    <m/>
    <m/>
    <m/>
    <m/>
    <m/>
  </r>
  <r>
    <s v="MERCK"/>
    <s v="MK-0616-015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0616-015"/>
    <s v="Merck Sharp and Dohme LLC"/>
    <s v="Colombia"/>
    <x v="1"/>
    <n v="40700"/>
    <s v="Revenues - Third Parties"/>
    <m/>
    <s v="Storage Ambient (per Pallet)"/>
    <n v="2026"/>
    <n v="5"/>
    <s v="USD"/>
    <n v="2532.0700000000002"/>
    <n v="1"/>
    <n v="2532.0700000000002"/>
    <x v="1"/>
    <m/>
    <m/>
    <m/>
    <m/>
    <m/>
    <m/>
    <m/>
    <m/>
    <m/>
    <m/>
  </r>
  <r>
    <s v="ASTRAZENECA"/>
    <s v="D346BC00001"/>
    <s v="Astra Zeneca"/>
    <s v="Colombia"/>
    <x v="0"/>
    <n v="40700"/>
    <s v="Revenues - Third Parties"/>
    <m/>
    <s v="Configuration of Temperature Monitoring Device"/>
    <n v="2026"/>
    <n v="5"/>
    <s v="USD"/>
    <n v="18"/>
    <n v="1"/>
    <n v="18"/>
    <x v="1"/>
    <m/>
    <m/>
    <m/>
    <m/>
    <m/>
    <m/>
    <m/>
    <m/>
    <m/>
    <m/>
  </r>
  <r>
    <s v="ASTRAZENECA"/>
    <s v="D346BC00001"/>
    <s v="Astra Zeneca"/>
    <s v="Colombia"/>
    <x v="2"/>
    <n v="40700"/>
    <s v="Revenues - Third Parties"/>
    <m/>
    <s v="Freight - Shipments"/>
    <n v="2026"/>
    <n v="5"/>
    <s v="USD"/>
    <n v="667.42"/>
    <n v="1"/>
    <n v="667.42"/>
    <x v="1"/>
    <n v="1"/>
    <m/>
    <m/>
    <m/>
    <m/>
    <m/>
    <m/>
    <m/>
    <m/>
    <m/>
  </r>
  <r>
    <s v="ASTRAZENECA"/>
    <s v="D346BC00001"/>
    <s v="Astra Zeneca"/>
    <s v="Colombia"/>
    <x v="0"/>
    <n v="40700"/>
    <s v="Revenues - Third Parties"/>
    <m/>
    <s v="Insulated shipper - Credo S4 - 12L (Leasing)"/>
    <n v="2026"/>
    <n v="5"/>
    <s v="USD"/>
    <n v="392"/>
    <n v="1"/>
    <n v="392"/>
    <x v="1"/>
    <n v="1"/>
    <m/>
    <m/>
    <m/>
    <m/>
    <m/>
    <m/>
    <m/>
    <m/>
    <m/>
  </r>
  <r>
    <s v="ASTRAZENECA"/>
    <s v="D346BC00001"/>
    <s v="Astra Zeneca"/>
    <s v="Colombia"/>
    <x v="0"/>
    <n v="40700"/>
    <s v="Revenues - Third Parties"/>
    <m/>
    <s v="Pick and Pack (Refrigerated)"/>
    <n v="2026"/>
    <n v="5"/>
    <s v="USD"/>
    <n v="238.3"/>
    <n v="1"/>
    <n v="238.3"/>
    <x v="1"/>
    <m/>
    <m/>
    <m/>
    <m/>
    <m/>
    <m/>
    <m/>
    <m/>
    <m/>
    <m/>
  </r>
  <r>
    <s v="ASTRAZENECA"/>
    <s v="D346BC00001"/>
    <s v="Astra Zeneca"/>
    <s v="Colombia"/>
    <x v="0"/>
    <n v="40700"/>
    <s v="Revenues - Third Parties"/>
    <m/>
    <s v="Project Management Fee"/>
    <n v="2026"/>
    <n v="5"/>
    <s v="USD"/>
    <n v="376.26"/>
    <n v="1"/>
    <n v="376.26"/>
    <x v="1"/>
    <m/>
    <m/>
    <m/>
    <m/>
    <m/>
    <m/>
    <m/>
    <m/>
    <m/>
    <m/>
  </r>
  <r>
    <s v="ASTRAZENECA"/>
    <s v="D346BC00001"/>
    <s v="Astra Zeneca"/>
    <s v="Colombia"/>
    <x v="1"/>
    <n v="40700"/>
    <s v="Revenues - Third Parties"/>
    <m/>
    <s v="Storage Refrigerated (per Pallet)"/>
    <n v="2026"/>
    <n v="5"/>
    <s v="USD"/>
    <n v="2884.7"/>
    <n v="1"/>
    <n v="2884.7"/>
    <x v="1"/>
    <m/>
    <m/>
    <m/>
    <m/>
    <m/>
    <m/>
    <m/>
    <m/>
    <m/>
    <m/>
  </r>
  <r>
    <s v="IQVIA"/>
    <s v="D3465C00001 Returns and Destructions"/>
    <s v="IQVIA"/>
    <s v="Colombia"/>
    <x v="1"/>
    <n v="40700"/>
    <s v="Revenues - Third Parties"/>
    <m/>
    <s v="Storage of Returns (per Pallet)"/>
    <n v="2026"/>
    <n v="5"/>
    <s v="USD"/>
    <n v="155.72"/>
    <n v="1"/>
    <n v="155.72"/>
    <x v="1"/>
    <m/>
    <m/>
    <m/>
    <m/>
    <m/>
    <m/>
    <m/>
    <m/>
    <m/>
    <m/>
  </r>
  <r>
    <s v="OTH CUST"/>
    <s v="VAD00004"/>
    <s v="PPD Development LP"/>
    <s v="Colombia"/>
    <x v="0"/>
    <n v="40900"/>
    <s v="Revenues- IC"/>
    <m/>
    <s v="Project Management Fee"/>
    <n v="2026"/>
    <n v="5"/>
    <s v="USD"/>
    <n v="1134"/>
    <n v="1"/>
    <n v="1134"/>
    <x v="1"/>
    <m/>
    <m/>
    <m/>
    <m/>
    <m/>
    <m/>
    <m/>
    <m/>
    <m/>
    <m/>
  </r>
  <r>
    <s v="OTH CUST"/>
    <s v="VAD00004"/>
    <s v="PPD Development LP"/>
    <s v="Colombia"/>
    <x v="1"/>
    <n v="40900"/>
    <s v="Revenues- IC"/>
    <m/>
    <s v="Storage Ultra Frozen (per Shelf)"/>
    <n v="2026"/>
    <n v="5"/>
    <s v="USD"/>
    <n v="637.5"/>
    <n v="1"/>
    <n v="637.5"/>
    <x v="1"/>
    <m/>
    <m/>
    <m/>
    <m/>
    <m/>
    <m/>
    <m/>
    <m/>
    <m/>
    <m/>
  </r>
  <r>
    <s v="OTH CUST"/>
    <s v="XL092-305"/>
    <s v="Exelixis, Inc."/>
    <s v="Colombia"/>
    <x v="0"/>
    <n v="40700"/>
    <s v="Revenues - Third Parties"/>
    <m/>
    <s v="Project Management Fee"/>
    <n v="2026"/>
    <n v="5"/>
    <s v="USD"/>
    <n v="1553.92"/>
    <n v="1"/>
    <n v="1553.92"/>
    <x v="1"/>
    <m/>
    <m/>
    <m/>
    <m/>
    <m/>
    <m/>
    <m/>
    <m/>
    <m/>
    <m/>
  </r>
  <r>
    <s v="OTH CUST"/>
    <s v="XL092-305"/>
    <s v="Exelixis, Inc."/>
    <s v="Colombia"/>
    <x v="1"/>
    <n v="40700"/>
    <s v="Revenues - Third Parties"/>
    <m/>
    <s v="Storage Ambient (per Shelf)"/>
    <n v="2026"/>
    <n v="5"/>
    <s v="USD"/>
    <n v="1298.92"/>
    <n v="1"/>
    <n v="1298.92"/>
    <x v="1"/>
    <m/>
    <m/>
    <m/>
    <m/>
    <m/>
    <m/>
    <m/>
    <m/>
    <m/>
    <m/>
  </r>
  <r>
    <s v="OTH CUST"/>
    <s v="XL092-305"/>
    <s v="Exelixis, Inc."/>
    <s v="Colombia"/>
    <x v="1"/>
    <n v="40700"/>
    <s v="Revenues - Third Parties"/>
    <m/>
    <s v="Storage of Returns (per Pallet)"/>
    <n v="2026"/>
    <n v="5"/>
    <s v="USD"/>
    <n v="195.14"/>
    <n v="1"/>
    <n v="195.14"/>
    <x v="1"/>
    <m/>
    <m/>
    <m/>
    <m/>
    <m/>
    <m/>
    <m/>
    <m/>
    <m/>
    <m/>
  </r>
  <r>
    <s v="OTH CUST"/>
    <s v="XL092-305"/>
    <s v="Exelixis, Inc."/>
    <s v="Colombia"/>
    <x v="1"/>
    <n v="40700"/>
    <s v="Revenues - Third Parties"/>
    <m/>
    <s v="Storage Refrigerated (per Shelf)"/>
    <n v="2026"/>
    <n v="5"/>
    <s v="USD"/>
    <n v="778.16"/>
    <n v="1"/>
    <n v="778.16"/>
    <x v="1"/>
    <m/>
    <m/>
    <m/>
    <m/>
    <m/>
    <m/>
    <m/>
    <m/>
    <m/>
    <m/>
  </r>
  <r>
    <s v="MERCK"/>
    <s v="MK-2870-007"/>
    <s v="Merck Sharp and Dohme LLC"/>
    <s v="Colombia"/>
    <x v="2"/>
    <n v="40700"/>
    <s v="Revenues - Third Parties"/>
    <m/>
    <s v="Freight - Shipments"/>
    <n v="2026"/>
    <n v="5"/>
    <s v="USD"/>
    <n v="813.77"/>
    <n v="1"/>
    <n v="813.77"/>
    <x v="1"/>
    <n v="1"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Insulated shipper - Credo S22 - 12L (Leasing)"/>
    <n v="2026"/>
    <n v="5"/>
    <s v="USD"/>
    <n v="177.58"/>
    <n v="1"/>
    <n v="177.58"/>
    <x v="1"/>
    <n v="1"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Insulated shipper - Credo S4 - 28L (Leasing)"/>
    <n v="2026"/>
    <n v="5"/>
    <s v="USD"/>
    <n v="211.8"/>
    <n v="1"/>
    <n v="211.8"/>
    <x v="1"/>
    <n v="1"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Pick and Pack (Controlled Ambient)"/>
    <n v="2026"/>
    <n v="5"/>
    <s v="USD"/>
    <n v="119.28"/>
    <n v="1"/>
    <n v="119.28"/>
    <x v="1"/>
    <m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Pick and Pack (Refrigerated)"/>
    <n v="2026"/>
    <n v="5"/>
    <s v="USD"/>
    <n v="143.13"/>
    <n v="1"/>
    <n v="143.13"/>
    <x v="1"/>
    <m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07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MK-2870-007"/>
    <s v="Merck Sharp and Dohme LLC"/>
    <s v="Colombia"/>
    <x v="1"/>
    <n v="40700"/>
    <s v="Revenues - Third Parties"/>
    <m/>
    <s v="Storage Ambient (per Pallet)"/>
    <n v="2026"/>
    <n v="5"/>
    <s v="USD"/>
    <n v="220.18"/>
    <n v="1"/>
    <n v="220.18"/>
    <x v="1"/>
    <m/>
    <m/>
    <m/>
    <m/>
    <m/>
    <m/>
    <m/>
    <m/>
    <m/>
    <m/>
  </r>
  <r>
    <s v="MERCK"/>
    <s v="MK-2870-007"/>
    <s v="Merck Sharp and Dohme LLC"/>
    <s v="Colombia"/>
    <x v="1"/>
    <n v="40700"/>
    <s v="Revenues - Third Parties"/>
    <m/>
    <s v="Storage Refrigerated (per Shelf)"/>
    <n v="2026"/>
    <n v="5"/>
    <s v="USD"/>
    <n v="660.56"/>
    <n v="1"/>
    <n v="660.56"/>
    <x v="1"/>
    <m/>
    <m/>
    <m/>
    <m/>
    <m/>
    <m/>
    <m/>
    <m/>
    <m/>
    <m/>
  </r>
  <r>
    <s v="MERCK"/>
    <s v="MK-5684-004"/>
    <s v="Merck Sharp and Dohme LLC"/>
    <s v="Colombia"/>
    <x v="2"/>
    <n v="40700"/>
    <s v="Revenues - Third Parties"/>
    <m/>
    <s v="Freight - Shipments"/>
    <n v="2026"/>
    <n v="5"/>
    <s v="USD"/>
    <n v="3218.67"/>
    <n v="1"/>
    <n v="3218.67"/>
    <x v="1"/>
    <n v="1"/>
    <m/>
    <m/>
    <m/>
    <m/>
    <m/>
    <m/>
    <m/>
    <m/>
    <m/>
  </r>
  <r>
    <s v="MERCK"/>
    <s v="MK-5684-004"/>
    <s v="Merck Sharp and Dohme LLC"/>
    <s v="Colombia"/>
    <x v="0"/>
    <n v="40700"/>
    <s v="Revenues - Third Parties"/>
    <m/>
    <s v="Insulated shipper - Credo S22 - 12L (Leasing)"/>
    <n v="2026"/>
    <n v="5"/>
    <s v="USD"/>
    <n v="1420.64"/>
    <n v="1"/>
    <n v="1420.64"/>
    <x v="1"/>
    <n v="1"/>
    <m/>
    <m/>
    <m/>
    <m/>
    <m/>
    <m/>
    <m/>
    <m/>
    <m/>
  </r>
  <r>
    <s v="MERCK"/>
    <s v="MK-5684-004"/>
    <s v="Merck Sharp and Dohme LLC"/>
    <s v="Colombia"/>
    <x v="0"/>
    <n v="40700"/>
    <s v="Revenues - Third Parties"/>
    <m/>
    <s v="Insulated shipper - Credo S22 - 28L (Leasing)"/>
    <n v="2026"/>
    <n v="5"/>
    <s v="USD"/>
    <n v="233.81"/>
    <n v="1"/>
    <n v="233.81"/>
    <x v="1"/>
    <n v="1"/>
    <m/>
    <m/>
    <m/>
    <m/>
    <m/>
    <m/>
    <m/>
    <m/>
    <m/>
  </r>
  <r>
    <s v="MERCK"/>
    <s v="MK-5684-004"/>
    <s v="Merck Sharp and Dohme LLC"/>
    <s v="Colombia"/>
    <x v="0"/>
    <n v="40700"/>
    <s v="Revenues - Third Parties"/>
    <m/>
    <s v="Pick and Pack (Controlled Ambient)"/>
    <n v="2026"/>
    <n v="5"/>
    <s v="USD"/>
    <n v="715.68"/>
    <n v="1"/>
    <n v="715.68"/>
    <x v="1"/>
    <m/>
    <m/>
    <m/>
    <m/>
    <m/>
    <m/>
    <m/>
    <m/>
    <m/>
    <m/>
  </r>
  <r>
    <s v="MERCK"/>
    <s v="MK-5684-004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5684-004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5684-004"/>
    <s v="Merck Sharp and Dohme LLC"/>
    <s v="Colombia"/>
    <x v="1"/>
    <n v="40700"/>
    <s v="Revenues - Third Parties"/>
    <m/>
    <s v="Storage Ambient (per Pallet)"/>
    <n v="2026"/>
    <n v="5"/>
    <s v="USD"/>
    <n v="2862.34"/>
    <n v="1"/>
    <n v="2862.34"/>
    <x v="1"/>
    <m/>
    <m/>
    <m/>
    <m/>
    <m/>
    <m/>
    <m/>
    <m/>
    <m/>
    <m/>
  </r>
  <r>
    <s v="MERCK"/>
    <s v="MK-9999-01A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9999-01A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ASTRAZENECA"/>
    <s v="D6972C00002"/>
    <s v="Astra Zeneca"/>
    <s v="Colombia"/>
    <x v="0"/>
    <n v="40700"/>
    <s v="Revenues - Third Parties"/>
    <m/>
    <s v="Configuration of Temperature Monitoring Device"/>
    <n v="2026"/>
    <n v="5"/>
    <s v="USD"/>
    <n v="45"/>
    <n v="1"/>
    <n v="45"/>
    <x v="1"/>
    <m/>
    <m/>
    <m/>
    <m/>
    <m/>
    <m/>
    <m/>
    <m/>
    <m/>
    <m/>
  </r>
  <r>
    <s v="ASTRAZENECA"/>
    <s v="D6972C00002"/>
    <s v="Astra Zeneca"/>
    <s v="Colombia"/>
    <x v="2"/>
    <n v="40700"/>
    <s v="Revenues - Third Parties"/>
    <m/>
    <s v="Freight - Shipments"/>
    <n v="2026"/>
    <n v="5"/>
    <s v="USD"/>
    <n v="1236.03"/>
    <n v="1"/>
    <n v="1236.03"/>
    <x v="1"/>
    <n v="1"/>
    <m/>
    <m/>
    <m/>
    <m/>
    <m/>
    <m/>
    <m/>
    <m/>
    <m/>
  </r>
  <r>
    <s v="ASTRAZENECA"/>
    <s v="D6972C00002"/>
    <s v="Astra Zeneca"/>
    <s v="Colombia"/>
    <x v="0"/>
    <n v="40700"/>
    <s v="Revenues - Third Parties"/>
    <m/>
    <s v="Pick and Pack (Ambient)"/>
    <n v="2026"/>
    <n v="5"/>
    <s v="USD"/>
    <n v="525.45000000000005"/>
    <n v="1"/>
    <n v="525.45000000000005"/>
    <x v="1"/>
    <m/>
    <m/>
    <m/>
    <m/>
    <m/>
    <m/>
    <m/>
    <m/>
    <m/>
    <m/>
  </r>
  <r>
    <s v="ASTRAZENECA"/>
    <s v="D6972C00002"/>
    <s v="Astra Zeneca"/>
    <s v="Colombia"/>
    <x v="0"/>
    <n v="40700"/>
    <s v="Revenues - Third Parties"/>
    <m/>
    <s v="Project Management Fee"/>
    <n v="2026"/>
    <n v="5"/>
    <s v="USD"/>
    <n v="370.92"/>
    <n v="1"/>
    <n v="370.92"/>
    <x v="1"/>
    <m/>
    <m/>
    <m/>
    <m/>
    <m/>
    <m/>
    <m/>
    <m/>
    <m/>
    <m/>
  </r>
  <r>
    <s v="ASTRAZENECA"/>
    <s v="D6972C00002"/>
    <s v="Astra Zeneca"/>
    <s v="Colombia"/>
    <x v="1"/>
    <n v="40700"/>
    <s v="Revenues - Third Parties"/>
    <m/>
    <s v="Storage Ambient (per Pallet)"/>
    <n v="2026"/>
    <n v="5"/>
    <s v="USD"/>
    <n v="469.84"/>
    <n v="1"/>
    <n v="469.84"/>
    <x v="1"/>
    <m/>
    <m/>
    <m/>
    <m/>
    <m/>
    <m/>
    <m/>
    <m/>
    <m/>
    <m/>
  </r>
  <r>
    <s v="MERCK"/>
    <s v="MK-5684-003"/>
    <s v="Merck Sharp and Dohme LLC"/>
    <s v="Colombia"/>
    <x v="2"/>
    <n v="40700"/>
    <s v="Revenues - Third Parties"/>
    <m/>
    <s v="Freight - Shipments"/>
    <n v="2026"/>
    <n v="5"/>
    <s v="USD"/>
    <n v="2851.36"/>
    <n v="1"/>
    <n v="2851.36"/>
    <x v="1"/>
    <n v="1"/>
    <m/>
    <m/>
    <m/>
    <m/>
    <m/>
    <m/>
    <m/>
    <m/>
    <m/>
  </r>
  <r>
    <s v="MERCK"/>
    <s v="MK-5684-003"/>
    <s v="Merck Sharp and Dohme LLC"/>
    <s v="Colombia"/>
    <x v="0"/>
    <n v="40700"/>
    <s v="Revenues - Third Parties"/>
    <m/>
    <s v="Insulated shipper - Credo S22 - 12L (Leasing)"/>
    <n v="2026"/>
    <n v="5"/>
    <s v="USD"/>
    <n v="1243.06"/>
    <n v="1"/>
    <n v="1243.06"/>
    <x v="1"/>
    <n v="1"/>
    <m/>
    <m/>
    <m/>
    <m/>
    <m/>
    <m/>
    <m/>
    <m/>
    <m/>
  </r>
  <r>
    <s v="MERCK"/>
    <s v="MK-5684-003"/>
    <s v="Merck Sharp and Dohme LLC"/>
    <s v="Colombia"/>
    <x v="0"/>
    <n v="40700"/>
    <s v="Revenues - Third Parties"/>
    <m/>
    <s v="Pick and Pack (Controlled Ambient)"/>
    <n v="2026"/>
    <n v="5"/>
    <s v="USD"/>
    <n v="834.96"/>
    <n v="1"/>
    <n v="834.96"/>
    <x v="1"/>
    <m/>
    <m/>
    <m/>
    <m/>
    <m/>
    <m/>
    <m/>
    <m/>
    <m/>
    <m/>
  </r>
  <r>
    <s v="MERCK"/>
    <s v="MK-5684-00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5684-003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5684-003"/>
    <s v="Merck Sharp and Dohme LLC"/>
    <s v="Colombia"/>
    <x v="1"/>
    <n v="40700"/>
    <s v="Revenues - Third Parties"/>
    <m/>
    <s v="Storage Ambient (per Pallet)"/>
    <n v="2026"/>
    <n v="5"/>
    <s v="USD"/>
    <n v="1541.26"/>
    <n v="1"/>
    <n v="1541.26"/>
    <x v="1"/>
    <m/>
    <m/>
    <m/>
    <m/>
    <m/>
    <m/>
    <m/>
    <m/>
    <m/>
    <m/>
  </r>
  <r>
    <s v="OTH CUST"/>
    <s v="HZNP-HZN-1116-201"/>
    <s v="Horizon Therapeutics"/>
    <s v="Colombia"/>
    <x v="0"/>
    <n v="40700"/>
    <s v="Revenues - Third Parties"/>
    <m/>
    <s v="Project Management Fee"/>
    <n v="2026"/>
    <n v="5"/>
    <s v="USD"/>
    <n v="775.66"/>
    <n v="1"/>
    <n v="775.66"/>
    <x v="1"/>
    <m/>
    <m/>
    <m/>
    <m/>
    <m/>
    <m/>
    <m/>
    <m/>
    <m/>
    <m/>
  </r>
  <r>
    <s v="OTH CUST"/>
    <s v="HZNP-HZN-1116-201"/>
    <s v="Horizon Therapeutics"/>
    <s v="Colombia"/>
    <x v="1"/>
    <n v="40700"/>
    <s v="Revenues - Third Parties"/>
    <m/>
    <s v="Storage Refrigerated (per Shelf)"/>
    <n v="2026"/>
    <n v="5"/>
    <s v="USD"/>
    <n v="1551.36"/>
    <n v="1"/>
    <n v="1551.36"/>
    <x v="1"/>
    <m/>
    <m/>
    <m/>
    <m/>
    <m/>
    <m/>
    <m/>
    <m/>
    <m/>
    <m/>
  </r>
  <r>
    <s v="MERCK"/>
    <s v="MK-2870-015"/>
    <s v="Merck Sharp and Dohme LLC"/>
    <s v="Colombia"/>
    <x v="2"/>
    <n v="40700"/>
    <s v="Revenues - Third Parties"/>
    <m/>
    <s v="Freight - Shipments"/>
    <n v="2026"/>
    <n v="5"/>
    <s v="USD"/>
    <n v="315.39"/>
    <n v="1"/>
    <n v="315.39"/>
    <x v="1"/>
    <n v="1"/>
    <m/>
    <m/>
    <m/>
    <m/>
    <m/>
    <m/>
    <m/>
    <m/>
    <m/>
  </r>
  <r>
    <s v="MERCK"/>
    <s v="MK-2870-015"/>
    <s v="Merck Sharp and Dohme LLC"/>
    <s v="Colombia"/>
    <x v="0"/>
    <n v="40700"/>
    <s v="Revenues - Third Parties"/>
    <m/>
    <s v="Insulated shipper - Credo S22 - 12L (Leasing)"/>
    <n v="2026"/>
    <n v="5"/>
    <s v="USD"/>
    <n v="177.58"/>
    <n v="1"/>
    <n v="177.58"/>
    <x v="1"/>
    <n v="1"/>
    <m/>
    <m/>
    <m/>
    <m/>
    <m/>
    <m/>
    <m/>
    <m/>
    <m/>
  </r>
  <r>
    <s v="MERCK"/>
    <s v="MK-2870-015"/>
    <s v="Merck Sharp and Dohme LLC"/>
    <s v="Colombia"/>
    <x v="0"/>
    <n v="40700"/>
    <s v="Revenues - Third Parties"/>
    <m/>
    <s v="Insulated shipper - Credo S4 - 12L (Leasing)"/>
    <n v="2026"/>
    <n v="5"/>
    <s v="USD"/>
    <n v="170.24"/>
    <n v="1"/>
    <n v="170.24"/>
    <x v="1"/>
    <n v="1"/>
    <m/>
    <m/>
    <m/>
    <m/>
    <m/>
    <m/>
    <m/>
    <m/>
    <m/>
  </r>
  <r>
    <s v="MERCK"/>
    <s v="MK-2870-015"/>
    <s v="Merck Sharp and Dohme LLC"/>
    <s v="Colombia"/>
    <x v="0"/>
    <n v="40700"/>
    <s v="Revenues - Third Parties"/>
    <m/>
    <s v="Pick and Pack (Controlled Ambient)"/>
    <n v="2026"/>
    <n v="5"/>
    <s v="USD"/>
    <n v="119.28"/>
    <n v="1"/>
    <n v="119.28"/>
    <x v="1"/>
    <m/>
    <m/>
    <m/>
    <m/>
    <m/>
    <m/>
    <m/>
    <m/>
    <m/>
    <m/>
  </r>
  <r>
    <s v="MERCK"/>
    <s v="MK-2870-015"/>
    <s v="Merck Sharp and Dohme LLC"/>
    <s v="Colombia"/>
    <x v="0"/>
    <n v="40700"/>
    <s v="Revenues - Third Parties"/>
    <m/>
    <s v="Pick and Pack (Refrigerated)"/>
    <n v="2026"/>
    <n v="5"/>
    <s v="USD"/>
    <n v="143.13"/>
    <n v="1"/>
    <n v="143.13"/>
    <x v="1"/>
    <m/>
    <m/>
    <m/>
    <m/>
    <m/>
    <m/>
    <m/>
    <m/>
    <m/>
    <m/>
  </r>
  <r>
    <s v="MERCK"/>
    <s v="MK-2870-015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15"/>
    <s v="Merck Sharp and Dohme LLC"/>
    <s v="Colombia"/>
    <x v="1"/>
    <n v="40700"/>
    <s v="Revenues - Third Parties"/>
    <m/>
    <s v="Storage Ambient (per Pallet)"/>
    <n v="2026"/>
    <n v="5"/>
    <s v="USD"/>
    <n v="1100.9000000000001"/>
    <n v="1"/>
    <n v="1100.9000000000001"/>
    <x v="1"/>
    <m/>
    <m/>
    <m/>
    <m/>
    <m/>
    <m/>
    <m/>
    <m/>
    <m/>
    <m/>
  </r>
  <r>
    <s v="MERCK"/>
    <s v="MK-2870-015"/>
    <s v="Merck Sharp and Dohme LLC"/>
    <s v="Colombia"/>
    <x v="1"/>
    <n v="40700"/>
    <s v="Revenues - Third Parties"/>
    <m/>
    <s v="Storage Refrigerated (per Shelf)"/>
    <n v="2026"/>
    <n v="5"/>
    <s v="USD"/>
    <n v="1155.98"/>
    <n v="1"/>
    <n v="1155.98"/>
    <x v="1"/>
    <m/>
    <m/>
    <m/>
    <m/>
    <m/>
    <m/>
    <m/>
    <m/>
    <m/>
    <m/>
  </r>
  <r>
    <s v="MERCK"/>
    <s v="MK-2870-009"/>
    <s v="Merck Sharp and Dohme LLC"/>
    <s v="Colombia"/>
    <x v="2"/>
    <n v="40700"/>
    <s v="Revenues - Third Parties"/>
    <m/>
    <s v="Freight - Shipments"/>
    <n v="2026"/>
    <n v="5"/>
    <s v="USD"/>
    <n v="3642.96"/>
    <n v="1"/>
    <n v="3642.96"/>
    <x v="1"/>
    <n v="1"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Insulated shipper - Credo S22 - 12L (Leasing)"/>
    <n v="2026"/>
    <n v="5"/>
    <s v="USD"/>
    <n v="887.9"/>
    <n v="1"/>
    <n v="887.9"/>
    <x v="1"/>
    <n v="1"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Insulated shipper - Credo S4 - 12L (Leasing)"/>
    <n v="2026"/>
    <n v="5"/>
    <s v="USD"/>
    <n v="1191.68"/>
    <n v="1"/>
    <n v="1191.68"/>
    <x v="1"/>
    <n v="1"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Pick and Pack (Controlled Ambient)"/>
    <n v="2026"/>
    <n v="5"/>
    <s v="USD"/>
    <n v="596.4"/>
    <n v="1"/>
    <n v="596.4"/>
    <x v="1"/>
    <m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Pick and Pack (Refrigerated)"/>
    <n v="2026"/>
    <n v="5"/>
    <s v="USD"/>
    <n v="1001.91"/>
    <n v="1"/>
    <n v="1001.91"/>
    <x v="1"/>
    <m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09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MK-2870-009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09"/>
    <s v="Merck Sharp and Dohme LLC"/>
    <s v="Colombia"/>
    <x v="1"/>
    <n v="40700"/>
    <s v="Revenues - Third Parties"/>
    <m/>
    <s v="Storage Refrigerated (per Shelf)"/>
    <n v="2026"/>
    <n v="5"/>
    <s v="USD"/>
    <n v="1155.98"/>
    <n v="1"/>
    <n v="1155.98"/>
    <x v="1"/>
    <m/>
    <m/>
    <m/>
    <m/>
    <m/>
    <m/>
    <m/>
    <m/>
    <m/>
    <m/>
  </r>
  <r>
    <s v="MERCK"/>
    <s v="MK-0616-019"/>
    <s v="Merck Sharp and Dohme LLC"/>
    <s v="Colombia"/>
    <x v="2"/>
    <n v="40700"/>
    <s v="Revenues - Third Parties"/>
    <m/>
    <s v="Freight - Shipments"/>
    <n v="2026"/>
    <n v="5"/>
    <s v="USD"/>
    <n v="2910.87"/>
    <n v="1"/>
    <n v="2910.87"/>
    <x v="1"/>
    <n v="1"/>
    <m/>
    <m/>
    <m/>
    <m/>
    <m/>
    <m/>
    <m/>
    <m/>
    <m/>
  </r>
  <r>
    <s v="MERCK"/>
    <s v="MK-0616-019"/>
    <s v="Merck Sharp and Dohme LLC"/>
    <s v="Colombia"/>
    <x v="0"/>
    <n v="40700"/>
    <s v="Revenues - Third Parties"/>
    <m/>
    <s v="Insulated shipper - Credo S22 - 12L (Leasing)"/>
    <n v="2026"/>
    <n v="5"/>
    <s v="USD"/>
    <n v="1065.48"/>
    <n v="1"/>
    <n v="1065.48"/>
    <x v="1"/>
    <n v="1"/>
    <m/>
    <m/>
    <m/>
    <m/>
    <m/>
    <m/>
    <m/>
    <m/>
    <m/>
  </r>
  <r>
    <s v="MERCK"/>
    <s v="MK-0616-019"/>
    <s v="Merck Sharp and Dohme LLC"/>
    <s v="Colombia"/>
    <x v="0"/>
    <n v="40700"/>
    <s v="Revenues - Third Parties"/>
    <m/>
    <s v="Pick and Pack (Controlled Ambient)"/>
    <n v="2026"/>
    <n v="5"/>
    <s v="USD"/>
    <n v="715.68"/>
    <n v="1"/>
    <n v="715.68"/>
    <x v="1"/>
    <m/>
    <m/>
    <m/>
    <m/>
    <m/>
    <m/>
    <m/>
    <m/>
    <m/>
    <m/>
  </r>
  <r>
    <s v="MERCK"/>
    <s v="MK-0616-019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0616-019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OTH CUST"/>
    <s v="GB002-3102"/>
    <s v="Gossamer"/>
    <s v="Colombia"/>
    <x v="2"/>
    <n v="40700"/>
    <s v="Revenues - Third Parties"/>
    <m/>
    <s v="Freight - Shipments"/>
    <n v="2026"/>
    <n v="5"/>
    <s v="USD"/>
    <n v="157.07"/>
    <n v="1"/>
    <n v="157.07"/>
    <x v="1"/>
    <n v="1"/>
    <m/>
    <m/>
    <m/>
    <m/>
    <m/>
    <m/>
    <m/>
    <m/>
    <m/>
  </r>
  <r>
    <s v="OTH CUST"/>
    <s v="GB002-3102"/>
    <s v="Gossamer"/>
    <s v="Colombia"/>
    <x v="0"/>
    <n v="40700"/>
    <s v="Revenues - Third Parties"/>
    <m/>
    <s v="Insulated shipper - Credo S22 - 28L (Leasing)"/>
    <n v="2026"/>
    <n v="5"/>
    <s v="USD"/>
    <n v="307.68"/>
    <n v="1"/>
    <n v="307.68"/>
    <x v="1"/>
    <n v="1"/>
    <m/>
    <m/>
    <m/>
    <m/>
    <m/>
    <m/>
    <m/>
    <m/>
    <m/>
  </r>
  <r>
    <s v="OTH CUST"/>
    <s v="GB002-3102"/>
    <s v="Gossamer"/>
    <s v="Colombia"/>
    <x v="0"/>
    <n v="40700"/>
    <s v="Revenues - Third Parties"/>
    <m/>
    <s v="Pick and Pack (Controlled Ambient)"/>
    <n v="2026"/>
    <n v="5"/>
    <s v="USD"/>
    <n v="295.7"/>
    <n v="1"/>
    <n v="295.7"/>
    <x v="1"/>
    <m/>
    <m/>
    <m/>
    <m/>
    <m/>
    <m/>
    <m/>
    <m/>
    <m/>
    <m/>
  </r>
  <r>
    <s v="OTH CUST"/>
    <s v="GB002-3102"/>
    <s v="Gossamer"/>
    <s v="Colombia"/>
    <x v="0"/>
    <n v="40700"/>
    <s v="Revenues - Third Parties"/>
    <m/>
    <s v="Project Management Fee"/>
    <n v="2026"/>
    <n v="5"/>
    <s v="USD"/>
    <n v="1398.53"/>
    <n v="1"/>
    <n v="1398.53"/>
    <x v="1"/>
    <m/>
    <m/>
    <m/>
    <m/>
    <m/>
    <m/>
    <m/>
    <m/>
    <m/>
    <m/>
  </r>
  <r>
    <s v="OTH CUST"/>
    <s v="GB002-3102"/>
    <s v="Gossamer"/>
    <s v="Colombia"/>
    <x v="1"/>
    <n v="40700"/>
    <s v="Revenues - Third Parties"/>
    <m/>
    <s v="Storage Ambient (per Shelf)"/>
    <n v="2026"/>
    <n v="5"/>
    <s v="USD"/>
    <n v="979.74"/>
    <n v="1"/>
    <n v="979.74"/>
    <x v="1"/>
    <m/>
    <m/>
    <m/>
    <m/>
    <m/>
    <m/>
    <m/>
    <m/>
    <m/>
    <m/>
  </r>
  <r>
    <s v="OTH CUST"/>
    <s v="GB002-3102"/>
    <s v="Gossamer"/>
    <s v="Colombia"/>
    <x v="0"/>
    <n v="40700"/>
    <s v="Revenues - Third Parties"/>
    <m/>
    <s v="Temperature Monitoring Device (Ambient)"/>
    <n v="2026"/>
    <n v="5"/>
    <s v="USD"/>
    <n v="115.38"/>
    <n v="1"/>
    <n v="115.38"/>
    <x v="1"/>
    <n v="1"/>
    <m/>
    <m/>
    <m/>
    <m/>
    <m/>
    <m/>
    <m/>
    <m/>
    <m/>
  </r>
  <r>
    <s v="MERCK"/>
    <s v="MK-4482-02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4482-023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23"/>
    <s v="Merck Sharp and Dohme LLC"/>
    <s v="Colombia"/>
    <x v="2"/>
    <n v="40700"/>
    <s v="Revenues - Third Parties"/>
    <m/>
    <s v="Freight - Shipments"/>
    <n v="2026"/>
    <n v="5"/>
    <s v="USD"/>
    <n v="2350.15"/>
    <n v="1"/>
    <n v="2350.15"/>
    <x v="1"/>
    <n v="1"/>
    <m/>
    <m/>
    <m/>
    <m/>
    <m/>
    <m/>
    <m/>
    <m/>
    <m/>
  </r>
  <r>
    <s v="MERCK"/>
    <s v="MK-2870-023"/>
    <s v="Merck Sharp and Dohme LLC"/>
    <s v="Colombia"/>
    <x v="0"/>
    <n v="40700"/>
    <s v="Revenues - Third Parties"/>
    <m/>
    <s v="Insulated shipper - Credo S22 - 12L (Leasing)"/>
    <n v="2026"/>
    <n v="5"/>
    <s v="USD"/>
    <n v="355.16"/>
    <n v="1"/>
    <n v="355.16"/>
    <x v="1"/>
    <n v="1"/>
    <m/>
    <m/>
    <m/>
    <m/>
    <m/>
    <m/>
    <m/>
    <m/>
    <m/>
  </r>
  <r>
    <s v="MERCK"/>
    <s v="MK-2870-023"/>
    <s v="Merck Sharp and Dohme LLC"/>
    <s v="Colombia"/>
    <x v="0"/>
    <n v="40700"/>
    <s v="Revenues - Third Parties"/>
    <m/>
    <s v="Insulated shipper - Credo S4 - 12L (Leasing)"/>
    <n v="2026"/>
    <n v="5"/>
    <s v="USD"/>
    <n v="680.96"/>
    <n v="1"/>
    <n v="680.96"/>
    <x v="1"/>
    <n v="1"/>
    <m/>
    <m/>
    <m/>
    <m/>
    <m/>
    <m/>
    <m/>
    <m/>
    <m/>
  </r>
  <r>
    <s v="MERCK"/>
    <s v="MK-2870-023"/>
    <s v="Merck Sharp and Dohme LLC"/>
    <s v="Colombia"/>
    <x v="0"/>
    <n v="40700"/>
    <s v="Revenues - Third Parties"/>
    <m/>
    <s v="Pick and Pack (Controlled Ambient)"/>
    <n v="2026"/>
    <n v="5"/>
    <s v="USD"/>
    <n v="238.56"/>
    <n v="1"/>
    <n v="238.56"/>
    <x v="1"/>
    <m/>
    <m/>
    <m/>
    <m/>
    <m/>
    <m/>
    <m/>
    <m/>
    <m/>
    <m/>
  </r>
  <r>
    <s v="MERCK"/>
    <s v="MK-2870-023"/>
    <s v="Merck Sharp and Dohme LLC"/>
    <s v="Colombia"/>
    <x v="0"/>
    <n v="40700"/>
    <s v="Revenues - Third Parties"/>
    <m/>
    <s v="Pick and Pack (Refrigerated)"/>
    <n v="2026"/>
    <n v="5"/>
    <s v="USD"/>
    <n v="572.52"/>
    <n v="1"/>
    <n v="572.52"/>
    <x v="1"/>
    <m/>
    <m/>
    <m/>
    <m/>
    <m/>
    <m/>
    <m/>
    <m/>
    <m/>
    <m/>
  </r>
  <r>
    <s v="MERCK"/>
    <s v="MK-2870-02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23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23"/>
    <s v="Merck Sharp and Dohme LLC"/>
    <s v="Colombia"/>
    <x v="1"/>
    <n v="40700"/>
    <s v="Revenues - Third Parties"/>
    <m/>
    <s v="Storage Refrigerated (per Shelf)"/>
    <n v="2026"/>
    <n v="5"/>
    <s v="USD"/>
    <n v="660.56"/>
    <n v="1"/>
    <n v="660.56"/>
    <x v="1"/>
    <m/>
    <m/>
    <m/>
    <m/>
    <m/>
    <m/>
    <m/>
    <m/>
    <m/>
    <m/>
  </r>
  <r>
    <s v="MERCK"/>
    <s v="MK-2870-010"/>
    <s v="Merck Sharp and Dohme LLC"/>
    <s v="Colombia"/>
    <x v="2"/>
    <n v="40700"/>
    <s v="Revenues - Third Parties"/>
    <m/>
    <s v="Freight - Shipments"/>
    <n v="2026"/>
    <n v="5"/>
    <s v="USD"/>
    <n v="5485.5"/>
    <n v="1"/>
    <n v="5485.5"/>
    <x v="1"/>
    <n v="1"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Insulated shipper - Credo S22 - 12L (Leasing)"/>
    <n v="2026"/>
    <n v="5"/>
    <s v="USD"/>
    <n v="1420.64"/>
    <n v="1"/>
    <n v="1420.64"/>
    <x v="1"/>
    <n v="1"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Insulated shipper - Credo S22 - 28L (Leasing)"/>
    <n v="2026"/>
    <n v="5"/>
    <s v="USD"/>
    <n v="467.62"/>
    <n v="1"/>
    <n v="467.62"/>
    <x v="1"/>
    <n v="1"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Insulated shipper - Credo S4 - 12L (Leasing)"/>
    <n v="2026"/>
    <n v="5"/>
    <s v="USD"/>
    <n v="1021.44"/>
    <n v="1"/>
    <n v="1021.44"/>
    <x v="1"/>
    <n v="1"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Insulated shipper - Credo S4 - 28L (Leasing)"/>
    <n v="2026"/>
    <n v="5"/>
    <s v="USD"/>
    <n v="423.6"/>
    <n v="1"/>
    <n v="423.6"/>
    <x v="1"/>
    <n v="1"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Pick and Pack (Controlled Ambient)"/>
    <n v="2026"/>
    <n v="5"/>
    <s v="USD"/>
    <n v="1073.52"/>
    <n v="1"/>
    <n v="1073.52"/>
    <x v="1"/>
    <m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Pick and Pack (Refrigerated)"/>
    <n v="2026"/>
    <n v="5"/>
    <s v="USD"/>
    <n v="1145.04"/>
    <n v="1"/>
    <n v="1145.04"/>
    <x v="1"/>
    <m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2870-010"/>
    <s v="Merck Sharp and Dohme LLC"/>
    <s v="Colombia"/>
    <x v="0"/>
    <n v="40700"/>
    <s v="Revenues - Third Parties"/>
    <m/>
    <s v="Receipt fee Refrigerated (per Receipt_ID)"/>
    <n v="2026"/>
    <n v="5"/>
    <s v="USD"/>
    <n v="1027.52"/>
    <n v="1"/>
    <n v="1027.52"/>
    <x v="1"/>
    <m/>
    <m/>
    <m/>
    <m/>
    <m/>
    <m/>
    <m/>
    <m/>
    <m/>
    <m/>
  </r>
  <r>
    <s v="MERCK"/>
    <s v="MK-2870-010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10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MERCK"/>
    <s v="MK-2870-020"/>
    <s v="Merck Sharp and Dohme LLC"/>
    <s v="Colombia"/>
    <x v="2"/>
    <n v="40700"/>
    <s v="Revenues - Third Parties"/>
    <m/>
    <s v="Freight - Shipments"/>
    <n v="2026"/>
    <n v="5"/>
    <s v="USD"/>
    <n v="1491.91"/>
    <n v="1"/>
    <n v="1491.91"/>
    <x v="1"/>
    <n v="1"/>
    <m/>
    <m/>
    <m/>
    <m/>
    <m/>
    <m/>
    <m/>
    <m/>
    <m/>
  </r>
  <r>
    <s v="MERCK"/>
    <s v="MK-2870-020"/>
    <s v="Merck Sharp and Dohme LLC"/>
    <s v="Colombia"/>
    <x v="0"/>
    <n v="40700"/>
    <s v="Revenues - Third Parties"/>
    <m/>
    <s v="Insulated shipper - Credo S22 - 12L (Leasing)"/>
    <n v="2026"/>
    <n v="5"/>
    <s v="USD"/>
    <n v="355.16"/>
    <n v="1"/>
    <n v="355.16"/>
    <x v="1"/>
    <n v="1"/>
    <m/>
    <m/>
    <m/>
    <m/>
    <m/>
    <m/>
    <m/>
    <m/>
    <m/>
  </r>
  <r>
    <s v="MERCK"/>
    <s v="MK-2870-020"/>
    <s v="Merck Sharp and Dohme LLC"/>
    <s v="Colombia"/>
    <x v="0"/>
    <n v="40700"/>
    <s v="Revenues - Third Parties"/>
    <m/>
    <s v="Insulated shipper - Credo S4 - 12L (Leasing)"/>
    <n v="2026"/>
    <n v="5"/>
    <s v="USD"/>
    <n v="510.72"/>
    <n v="1"/>
    <n v="510.72"/>
    <x v="1"/>
    <n v="1"/>
    <m/>
    <m/>
    <m/>
    <m/>
    <m/>
    <m/>
    <m/>
    <m/>
    <m/>
  </r>
  <r>
    <s v="MERCK"/>
    <s v="MK-2870-020"/>
    <s v="Merck Sharp and Dohme LLC"/>
    <s v="Colombia"/>
    <x v="0"/>
    <n v="40700"/>
    <s v="Revenues - Third Parties"/>
    <m/>
    <s v="Pick and Pack (Controlled Ambient)"/>
    <n v="2026"/>
    <n v="5"/>
    <s v="USD"/>
    <n v="238.56"/>
    <n v="1"/>
    <n v="238.56"/>
    <x v="1"/>
    <m/>
    <m/>
    <m/>
    <m/>
    <m/>
    <m/>
    <m/>
    <m/>
    <m/>
    <m/>
  </r>
  <r>
    <s v="MERCK"/>
    <s v="MK-2870-020"/>
    <s v="Merck Sharp and Dohme LLC"/>
    <s v="Colombia"/>
    <x v="0"/>
    <n v="40700"/>
    <s v="Revenues - Third Parties"/>
    <m/>
    <s v="Pick and Pack (Refrigerated)"/>
    <n v="2026"/>
    <n v="5"/>
    <s v="USD"/>
    <n v="429.39"/>
    <n v="1"/>
    <n v="429.39"/>
    <x v="1"/>
    <m/>
    <m/>
    <m/>
    <m/>
    <m/>
    <m/>
    <m/>
    <m/>
    <m/>
    <m/>
  </r>
  <r>
    <s v="MERCK"/>
    <s v="MK-2870-020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20"/>
    <s v="Merck Sharp and Dohme LLC"/>
    <s v="Colombia"/>
    <x v="1"/>
    <n v="40700"/>
    <s v="Revenues - Third Parties"/>
    <m/>
    <s v="Storage Ambient (per Pallet)"/>
    <n v="2026"/>
    <n v="5"/>
    <s v="USD"/>
    <n v="440.36"/>
    <n v="1"/>
    <n v="440.36"/>
    <x v="1"/>
    <m/>
    <m/>
    <m/>
    <m/>
    <m/>
    <m/>
    <m/>
    <m/>
    <m/>
    <m/>
  </r>
  <r>
    <s v="MERCK"/>
    <s v="MK-2870-020"/>
    <s v="Merck Sharp and Dohme LLC"/>
    <s v="Colombia"/>
    <x v="1"/>
    <n v="40700"/>
    <s v="Revenues - Third Parties"/>
    <m/>
    <s v="Storage Refrigerated (per Shelf)"/>
    <n v="2026"/>
    <n v="5"/>
    <s v="USD"/>
    <n v="1321.12"/>
    <n v="1"/>
    <n v="1321.12"/>
    <x v="1"/>
    <m/>
    <m/>
    <m/>
    <m/>
    <m/>
    <m/>
    <m/>
    <m/>
    <m/>
    <m/>
  </r>
  <r>
    <s v="MERCK"/>
    <s v="V940-009"/>
    <s v="Merck Sharp and Dohme LLC"/>
    <s v="Colombia"/>
    <x v="2"/>
    <n v="40700"/>
    <s v="Revenues - Third Parties"/>
    <m/>
    <s v="Freight - Shipments"/>
    <n v="2026"/>
    <n v="5"/>
    <s v="USD"/>
    <n v="984.06"/>
    <n v="1"/>
    <n v="984.06"/>
    <x v="1"/>
    <n v="1"/>
    <m/>
    <m/>
    <m/>
    <m/>
    <m/>
    <m/>
    <m/>
    <m/>
    <m/>
  </r>
  <r>
    <s v="MERCK"/>
    <s v="V940-009"/>
    <s v="Merck Sharp and Dohme LLC"/>
    <s v="Colombia"/>
    <x v="0"/>
    <n v="40700"/>
    <s v="Revenues - Third Parties"/>
    <m/>
    <s v="Insulated shipper - Credo S4 - 12L (Leasing)"/>
    <n v="2026"/>
    <n v="5"/>
    <s v="USD"/>
    <n v="680.96"/>
    <n v="1"/>
    <n v="680.96"/>
    <x v="1"/>
    <n v="1"/>
    <m/>
    <m/>
    <m/>
    <m/>
    <m/>
    <m/>
    <m/>
    <m/>
    <m/>
  </r>
  <r>
    <s v="MERCK"/>
    <s v="V940-009"/>
    <s v="Merck Sharp and Dohme LLC"/>
    <s v="Colombia"/>
    <x v="0"/>
    <n v="40700"/>
    <s v="Revenues - Third Parties"/>
    <m/>
    <s v="Pick and Pack (Refrigerated)"/>
    <n v="2026"/>
    <n v="5"/>
    <s v="USD"/>
    <n v="572.52"/>
    <n v="1"/>
    <n v="572.52"/>
    <x v="1"/>
    <m/>
    <m/>
    <m/>
    <m/>
    <m/>
    <m/>
    <m/>
    <m/>
    <m/>
    <m/>
  </r>
  <r>
    <s v="MERCK"/>
    <s v="V940-009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V940-009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V940-009"/>
    <s v="Merck Sharp and Dohme LLC"/>
    <s v="Colombia"/>
    <x v="1"/>
    <n v="40700"/>
    <s v="Revenues - Third Parties"/>
    <m/>
    <s v="Storage Refrigerated (per Shelf)"/>
    <n v="2026"/>
    <n v="5"/>
    <s v="USD"/>
    <n v="330.28"/>
    <n v="1"/>
    <n v="330.28"/>
    <x v="1"/>
    <m/>
    <m/>
    <m/>
    <m/>
    <m/>
    <m/>
    <m/>
    <m/>
    <m/>
    <m/>
  </r>
  <r>
    <s v="J &amp; J"/>
    <s v="42847922MDD3003"/>
    <s v="Janssen"/>
    <s v="Colombia"/>
    <x v="2"/>
    <n v="40700"/>
    <s v="Revenues - Third Parties"/>
    <m/>
    <s v="Freight - Shipments"/>
    <n v="2026"/>
    <n v="5"/>
    <s v="USD"/>
    <n v="844.86"/>
    <n v="1"/>
    <n v="844.86"/>
    <x v="1"/>
    <n v="1"/>
    <m/>
    <m/>
    <m/>
    <m/>
    <m/>
    <m/>
    <m/>
    <m/>
    <m/>
  </r>
  <r>
    <s v="J &amp; J"/>
    <s v="42847922MDD3003"/>
    <s v="Janssen"/>
    <s v="Colombia"/>
    <x v="0"/>
    <n v="40700"/>
    <s v="Revenues - Third Parties"/>
    <m/>
    <s v="Pick and Pack (Ambient)"/>
    <n v="2026"/>
    <n v="5"/>
    <s v="USD"/>
    <n v="236.53279999999998"/>
    <n v="1"/>
    <n v="236.53279999999998"/>
    <x v="1"/>
    <m/>
    <m/>
    <m/>
    <m/>
    <m/>
    <m/>
    <m/>
    <m/>
    <m/>
    <m/>
  </r>
  <r>
    <s v="J &amp; J"/>
    <s v="42847922MDD3003"/>
    <s v="Janssen"/>
    <s v="Colombia"/>
    <x v="0"/>
    <n v="40700"/>
    <s v="Revenues - Third Parties"/>
    <m/>
    <s v="Project Management Fee"/>
    <n v="2026"/>
    <n v="5"/>
    <s v="USD"/>
    <n v="500.35124999999999"/>
    <n v="1"/>
    <n v="500.35124999999999"/>
    <x v="1"/>
    <m/>
    <m/>
    <m/>
    <m/>
    <m/>
    <m/>
    <m/>
    <m/>
    <m/>
    <m/>
  </r>
  <r>
    <s v="J &amp; J"/>
    <s v="42847922MDD3003"/>
    <s v="Janssen"/>
    <s v="Colombia"/>
    <x v="1"/>
    <n v="40700"/>
    <s v="Revenues - Third Parties"/>
    <m/>
    <s v="Storage Ambient (per Shelf)"/>
    <n v="2026"/>
    <n v="5"/>
    <s v="USD"/>
    <n v="682.27845000000002"/>
    <n v="1"/>
    <n v="682.27845000000002"/>
    <x v="1"/>
    <m/>
    <m/>
    <m/>
    <m/>
    <m/>
    <m/>
    <m/>
    <m/>
    <m/>
    <m/>
  </r>
  <r>
    <s v="MERCK"/>
    <s v="MK-6482-029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6482-029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MERCK"/>
    <s v="MK-6024-017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6024-017"/>
    <s v="Merck Sharp and Dohme LLC"/>
    <s v="Colombia"/>
    <x v="1"/>
    <n v="40700"/>
    <s v="Revenues - Third Parties"/>
    <m/>
    <s v="Storage Refrigerated (per Shelf)"/>
    <n v="2026"/>
    <n v="5"/>
    <s v="USD"/>
    <n v="1486.26"/>
    <n v="1"/>
    <n v="1486.26"/>
    <x v="1"/>
    <m/>
    <m/>
    <m/>
    <m/>
    <m/>
    <m/>
    <m/>
    <m/>
    <m/>
    <m/>
  </r>
  <r>
    <s v="MERCK"/>
    <s v="MK-1084-007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1084-007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1084-007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GSK"/>
    <s v="VNS20-002 (CAM)"/>
    <s v="GSK Vaccines Biologicals"/>
    <s v="Colombia"/>
    <x v="0"/>
    <n v="40700"/>
    <s v="Revenues - Third Parties"/>
    <m/>
    <s v="Project Management Fee"/>
    <n v="2026"/>
    <n v="5"/>
    <s v="USD"/>
    <n v="1208.2514377999998"/>
    <n v="1"/>
    <n v="1208.2514377999998"/>
    <x v="1"/>
    <m/>
    <m/>
    <m/>
    <m/>
    <m/>
    <m/>
    <m/>
    <m/>
    <m/>
    <m/>
  </r>
  <r>
    <s v="GSK"/>
    <s v="VNS20-002 (CAM)"/>
    <s v="GSK Vaccines Biologicals"/>
    <s v="Colombia"/>
    <x v="1"/>
    <n v="40700"/>
    <s v="Revenues - Third Parties"/>
    <m/>
    <s v="Storage Ambient (per Shelf)"/>
    <n v="2026"/>
    <n v="5"/>
    <s v="USD"/>
    <n v="148.97354999999999"/>
    <n v="1"/>
    <n v="148.97354999999999"/>
    <x v="1"/>
    <m/>
    <m/>
    <m/>
    <m/>
    <m/>
    <m/>
    <m/>
    <m/>
    <m/>
    <m/>
  </r>
  <r>
    <s v="MERCK"/>
    <s v="MK-2140-010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140-010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MERCK"/>
    <s v="MK-2870-011"/>
    <s v="Merck Sharp and Dohme LLC"/>
    <s v="Colombia"/>
    <x v="2"/>
    <n v="40700"/>
    <s v="Revenues - Third Parties"/>
    <m/>
    <s v="Freight - Shipments"/>
    <n v="2026"/>
    <n v="5"/>
    <s v="USD"/>
    <n v="1326.56"/>
    <n v="1"/>
    <n v="1326.56"/>
    <x v="1"/>
    <n v="1"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Insulated shipper - Credo S22 - 12L (Leasing)"/>
    <n v="2026"/>
    <n v="5"/>
    <s v="USD"/>
    <n v="355.16"/>
    <n v="1"/>
    <n v="355.16"/>
    <x v="1"/>
    <n v="1"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Insulated shipper - Credo S22 - 28L (Leasing)"/>
    <n v="2026"/>
    <n v="5"/>
    <s v="USD"/>
    <n v="233.81"/>
    <n v="1"/>
    <n v="233.81"/>
    <x v="1"/>
    <n v="1"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Insulated shipper - Credo S4 - 12L (Leasing)"/>
    <n v="2026"/>
    <n v="5"/>
    <s v="USD"/>
    <n v="340.48"/>
    <n v="1"/>
    <n v="340.48"/>
    <x v="1"/>
    <n v="1"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Pick and Pack (Controlled Ambient)"/>
    <n v="2026"/>
    <n v="5"/>
    <s v="USD"/>
    <n v="357.84"/>
    <n v="1"/>
    <n v="357.84"/>
    <x v="1"/>
    <m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Pick and Pack (Refrigerated)"/>
    <n v="2026"/>
    <n v="5"/>
    <s v="USD"/>
    <n v="286.26"/>
    <n v="1"/>
    <n v="286.26"/>
    <x v="1"/>
    <m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11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MK-2870-011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11"/>
    <s v="Merck Sharp and Dohme LLC"/>
    <s v="Colombia"/>
    <x v="1"/>
    <n v="40700"/>
    <s v="Revenues - Third Parties"/>
    <m/>
    <s v="Storage Refrigerated (per Shelf)"/>
    <n v="2026"/>
    <n v="5"/>
    <s v="USD"/>
    <n v="330.28"/>
    <n v="1"/>
    <n v="330.28"/>
    <x v="1"/>
    <m/>
    <m/>
    <m/>
    <m/>
    <m/>
    <m/>
    <m/>
    <m/>
    <m/>
    <m/>
  </r>
  <r>
    <s v="MERCK"/>
    <s v="MK-7962-024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962-024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MERCK"/>
    <s v="V940-011"/>
    <s v="Merck Sharp and Dohme LLC"/>
    <s v="Colombia"/>
    <x v="2"/>
    <n v="40700"/>
    <s v="Revenues - Third Parties"/>
    <m/>
    <s v="Freight - Shipments"/>
    <n v="2026"/>
    <n v="5"/>
    <s v="USD"/>
    <n v="509.1"/>
    <n v="1"/>
    <n v="509.1"/>
    <x v="1"/>
    <n v="1"/>
    <m/>
    <m/>
    <m/>
    <m/>
    <m/>
    <m/>
    <m/>
    <m/>
    <m/>
  </r>
  <r>
    <s v="MERCK"/>
    <s v="V940-011"/>
    <s v="Merck Sharp and Dohme LLC"/>
    <s v="Colombia"/>
    <x v="0"/>
    <n v="40700"/>
    <s v="Revenues - Third Parties"/>
    <m/>
    <s v="Insulated shipper - Credo S4 - 12L (Leasing)"/>
    <n v="2026"/>
    <n v="5"/>
    <s v="USD"/>
    <n v="170.24"/>
    <n v="1"/>
    <n v="170.24"/>
    <x v="1"/>
    <n v="1"/>
    <m/>
    <m/>
    <m/>
    <m/>
    <m/>
    <m/>
    <m/>
    <m/>
    <m/>
  </r>
  <r>
    <s v="MERCK"/>
    <s v="V940-011"/>
    <s v="Merck Sharp and Dohme LLC"/>
    <s v="Colombia"/>
    <x v="0"/>
    <n v="40700"/>
    <s v="Revenues - Third Parties"/>
    <m/>
    <s v="Pick and Pack (Refrigerated)"/>
    <n v="2026"/>
    <n v="5"/>
    <s v="USD"/>
    <n v="143.13"/>
    <n v="1"/>
    <n v="143.13"/>
    <x v="1"/>
    <m/>
    <m/>
    <m/>
    <m/>
    <m/>
    <m/>
    <m/>
    <m/>
    <m/>
    <m/>
  </r>
  <r>
    <s v="MERCK"/>
    <s v="V940-01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V940-011"/>
    <s v="Merck Sharp and Dohme LLC"/>
    <s v="Colombia"/>
    <x v="1"/>
    <n v="40700"/>
    <s v="Revenues - Third Parties"/>
    <m/>
    <s v="Storage Refrigerated (per Shelf)"/>
    <n v="2026"/>
    <n v="5"/>
    <s v="USD"/>
    <n v="165.14"/>
    <n v="1"/>
    <n v="165.14"/>
    <x v="1"/>
    <m/>
    <m/>
    <m/>
    <m/>
    <m/>
    <m/>
    <m/>
    <m/>
    <m/>
    <m/>
  </r>
  <r>
    <s v="MERCK"/>
    <s v="MK-9999-01C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9999-01C"/>
    <s v="Merck Sharp and Dohme LLC"/>
    <s v="Colombia"/>
    <x v="1"/>
    <n v="40700"/>
    <s v="Revenues - Third Parties"/>
    <m/>
    <s v="Storage Refrigerated (per Shelf)"/>
    <n v="2026"/>
    <n v="5"/>
    <s v="USD"/>
    <n v="330.28"/>
    <n v="1"/>
    <n v="330.28"/>
    <x v="1"/>
    <m/>
    <m/>
    <m/>
    <m/>
    <m/>
    <m/>
    <m/>
    <m/>
    <m/>
    <m/>
  </r>
  <r>
    <s v="MERCK"/>
    <s v="MK-1084-012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1084-012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MK-1084-012"/>
    <s v="Merck Sharp and Dohme LLC"/>
    <s v="Colombia"/>
    <x v="1"/>
    <n v="40700"/>
    <s v="Revenues - Third Parties"/>
    <m/>
    <s v="Storage Ambient (per Pallet)"/>
    <n v="2026"/>
    <n v="5"/>
    <s v="USD"/>
    <n v="440.36"/>
    <n v="1"/>
    <n v="440.36"/>
    <x v="1"/>
    <m/>
    <m/>
    <m/>
    <m/>
    <m/>
    <m/>
    <m/>
    <m/>
    <m/>
    <m/>
  </r>
  <r>
    <s v="MERCK"/>
    <s v="MK-1084-012"/>
    <s v="Merck Sharp and Dohme LLC"/>
    <s v="Colombia"/>
    <x v="1"/>
    <n v="40700"/>
    <s v="Revenues - Third Parties"/>
    <m/>
    <s v="Storage Refrigerated (per Shelf)"/>
    <n v="2026"/>
    <n v="5"/>
    <s v="USD"/>
    <n v="825.7"/>
    <n v="1"/>
    <n v="825.7"/>
    <x v="1"/>
    <m/>
    <m/>
    <m/>
    <m/>
    <m/>
    <m/>
    <m/>
    <m/>
    <m/>
    <m/>
  </r>
  <r>
    <s v="MERCK"/>
    <s v="MK-7962-031"/>
    <s v="Merck Sharp and Dohme LLC"/>
    <s v="Colombia"/>
    <x v="0"/>
    <n v="40700"/>
    <s v="Revenues - Third Parties"/>
    <m/>
    <s v="Insulated shipper - Credo S4 - 28L (Leasing)"/>
    <n v="2026"/>
    <n v="5"/>
    <s v="USD"/>
    <n v="211.8"/>
    <n v="1"/>
    <n v="211.8"/>
    <x v="1"/>
    <n v="1"/>
    <m/>
    <m/>
    <m/>
    <m/>
    <m/>
    <m/>
    <m/>
    <m/>
    <m/>
  </r>
  <r>
    <s v="MERCK"/>
    <s v="MK-7962-031"/>
    <s v="Merck Sharp and Dohme LLC"/>
    <s v="Colombia"/>
    <x v="0"/>
    <n v="40700"/>
    <s v="Revenues - Third Parties"/>
    <m/>
    <s v="Pick and Pack (Refrigerated)"/>
    <n v="2026"/>
    <n v="5"/>
    <s v="USD"/>
    <n v="143.13"/>
    <n v="1"/>
    <n v="143.13"/>
    <x v="1"/>
    <m/>
    <m/>
    <m/>
    <m/>
    <m/>
    <m/>
    <m/>
    <m/>
    <m/>
    <m/>
  </r>
  <r>
    <s v="MERCK"/>
    <s v="MK-7962-03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962-031"/>
    <s v="Merck Sharp and Dohme LLC"/>
    <s v="Colombia"/>
    <x v="1"/>
    <n v="40700"/>
    <s v="Revenues - Third Parties"/>
    <m/>
    <s v="Storage Refrigerated (per Shelf)"/>
    <n v="2026"/>
    <n v="5"/>
    <s v="USD"/>
    <n v="990.84"/>
    <n v="1"/>
    <n v="990.84"/>
    <x v="1"/>
    <m/>
    <m/>
    <m/>
    <m/>
    <m/>
    <m/>
    <m/>
    <m/>
    <m/>
    <m/>
  </r>
  <r>
    <s v="MERCK"/>
    <s v="MK-2400-001"/>
    <s v="Merck Sharp and Dohme LLC"/>
    <s v="Colombia"/>
    <x v="2"/>
    <n v="40700"/>
    <s v="Revenues - Third Parties"/>
    <m/>
    <s v="Freight - Shipments"/>
    <n v="2026"/>
    <n v="5"/>
    <s v="USD"/>
    <n v="8390.3799999999992"/>
    <n v="1"/>
    <n v="8390.3799999999992"/>
    <x v="1"/>
    <n v="1"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Insulated shipper - Credo S22 - 12L (Leasing)"/>
    <n v="2026"/>
    <n v="5"/>
    <s v="USD"/>
    <n v="2841.28"/>
    <n v="1"/>
    <n v="2841.28"/>
    <x v="1"/>
    <n v="1"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Insulated shipper - Credo S4 - 12L (Leasing)"/>
    <n v="2026"/>
    <n v="5"/>
    <s v="USD"/>
    <n v="1361.92"/>
    <n v="1"/>
    <n v="1361.92"/>
    <x v="1"/>
    <n v="1"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Insulated shipper - Credo S4 - 28L (Leasing)"/>
    <n v="2026"/>
    <n v="5"/>
    <s v="USD"/>
    <n v="423.6"/>
    <n v="1"/>
    <n v="423.6"/>
    <x v="1"/>
    <n v="1"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Pick and Pack (Controlled Ambient)"/>
    <n v="2026"/>
    <n v="5"/>
    <s v="USD"/>
    <n v="1908.48"/>
    <n v="1"/>
    <n v="1908.48"/>
    <x v="1"/>
    <m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Pick and Pack (Refrigerated)"/>
    <n v="2026"/>
    <n v="5"/>
    <s v="USD"/>
    <n v="1288.17"/>
    <n v="1"/>
    <n v="1288.17"/>
    <x v="1"/>
    <m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400-001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2400-001"/>
    <s v="Merck Sharp and Dohme LLC"/>
    <s v="Colombia"/>
    <x v="1"/>
    <n v="40700"/>
    <s v="Revenues - Third Parties"/>
    <m/>
    <s v="Storage Ambient (per Pallet)"/>
    <n v="2026"/>
    <n v="5"/>
    <s v="USD"/>
    <n v="440.36"/>
    <n v="1"/>
    <n v="440.36"/>
    <x v="1"/>
    <m/>
    <m/>
    <m/>
    <m/>
    <m/>
    <m/>
    <m/>
    <m/>
    <m/>
    <m/>
  </r>
  <r>
    <s v="OTH CUST"/>
    <s v="AVT16-GL-C01 (CAM)"/>
    <s v="PPD Development LP"/>
    <s v="Colombia"/>
    <x v="0"/>
    <n v="40900"/>
    <s v="Revenues- IC"/>
    <m/>
    <s v="File Close Out and Archiving or File Return  (per Study)"/>
    <n v="2026"/>
    <n v="5"/>
    <s v="USD"/>
    <n v="749.2"/>
    <n v="1"/>
    <n v="749.2"/>
    <x v="1"/>
    <m/>
    <m/>
    <m/>
    <m/>
    <m/>
    <m/>
    <m/>
    <m/>
    <m/>
    <m/>
  </r>
  <r>
    <s v="MERCK"/>
    <s v="MK-2870-033"/>
    <s v="Merck Sharp and Dohme LLC"/>
    <s v="Colombia"/>
    <x v="2"/>
    <n v="40700"/>
    <s v="Revenues - Third Parties"/>
    <m/>
    <s v="Freight - Shipments"/>
    <n v="2026"/>
    <n v="5"/>
    <s v="USD"/>
    <n v="5406.39"/>
    <n v="1"/>
    <n v="5406.39"/>
    <x v="1"/>
    <n v="1"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Insulated shipper - Credo S22 - 12L (Leasing)"/>
    <n v="2026"/>
    <n v="5"/>
    <s v="USD"/>
    <n v="1065.48"/>
    <n v="1"/>
    <n v="1065.48"/>
    <x v="1"/>
    <n v="1"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Insulated shipper - Credo S4 - 12L (Leasing)"/>
    <n v="2026"/>
    <n v="5"/>
    <s v="USD"/>
    <n v="1021.44"/>
    <n v="1"/>
    <n v="1021.44"/>
    <x v="1"/>
    <n v="1"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Pick and Pack (Controlled Ambient)"/>
    <n v="2026"/>
    <n v="5"/>
    <s v="USD"/>
    <n v="715.68"/>
    <n v="1"/>
    <n v="715.68"/>
    <x v="1"/>
    <m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Pick and Pack (Refrigerated)"/>
    <n v="2026"/>
    <n v="5"/>
    <s v="USD"/>
    <n v="858.78"/>
    <n v="1"/>
    <n v="858.78"/>
    <x v="1"/>
    <m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33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MK-2870-033"/>
    <s v="Merck Sharp and Dohme LLC"/>
    <s v="Colombia"/>
    <x v="1"/>
    <n v="40700"/>
    <s v="Revenues - Third Parties"/>
    <m/>
    <s v="Storage Ambient (per Pallet)"/>
    <n v="2026"/>
    <n v="5"/>
    <s v="USD"/>
    <n v="880.72"/>
    <n v="1"/>
    <n v="880.72"/>
    <x v="1"/>
    <m/>
    <m/>
    <m/>
    <m/>
    <m/>
    <m/>
    <m/>
    <m/>
    <m/>
    <m/>
  </r>
  <r>
    <s v="MERCK"/>
    <s v="MK-2870-033"/>
    <s v="Merck Sharp and Dohme LLC"/>
    <s v="Colombia"/>
    <x v="1"/>
    <n v="40700"/>
    <s v="Revenues - Third Parties"/>
    <m/>
    <s v="Storage Refrigerated (per Shelf)"/>
    <n v="2026"/>
    <n v="5"/>
    <s v="USD"/>
    <n v="990.84"/>
    <n v="1"/>
    <n v="990.84"/>
    <x v="1"/>
    <m/>
    <m/>
    <m/>
    <m/>
    <m/>
    <m/>
    <m/>
    <m/>
    <m/>
    <m/>
  </r>
  <r>
    <s v="MERCK"/>
    <s v="MK-0616-029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0616-029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MK-0616-029"/>
    <s v="Merck Sharp and Dohme LLC"/>
    <s v="Colombia"/>
    <x v="1"/>
    <n v="40700"/>
    <s v="Revenues - Third Parties"/>
    <m/>
    <s v="Storage Ambient (per Pallet)"/>
    <n v="2026"/>
    <n v="5"/>
    <s v="USD"/>
    <n v="220.18"/>
    <n v="1"/>
    <n v="220.18"/>
    <x v="1"/>
    <m/>
    <m/>
    <m/>
    <m/>
    <m/>
    <m/>
    <m/>
    <m/>
    <m/>
    <m/>
  </r>
  <r>
    <s v="Worldwide Clinical"/>
    <s v="DNTH103-CIDP-301"/>
    <s v="Worldwide Clinical Trials Inc"/>
    <s v="Colombia"/>
    <x v="0"/>
    <n v="40700"/>
    <s v="Revenues - Third Parties"/>
    <m/>
    <s v="Project Management Fee"/>
    <n v="2026"/>
    <n v="5"/>
    <s v="USD"/>
    <n v="1696.88"/>
    <n v="1"/>
    <n v="1696.88"/>
    <x v="1"/>
    <m/>
    <m/>
    <m/>
    <m/>
    <m/>
    <m/>
    <m/>
    <m/>
    <m/>
    <m/>
  </r>
  <r>
    <s v="Worldwide Clinical"/>
    <s v="DNTH103-CIDP-301"/>
    <s v="Worldwide Clinical Trials Inc"/>
    <s v="Colombia"/>
    <x v="1"/>
    <n v="40700"/>
    <s v="Revenues - Third Parties"/>
    <m/>
    <s v="Storage Refrigerated (per Shelf)"/>
    <n v="2026"/>
    <n v="5"/>
    <s v="USD"/>
    <n v="424.87"/>
    <n v="1"/>
    <n v="424.87"/>
    <x v="1"/>
    <m/>
    <m/>
    <m/>
    <m/>
    <m/>
    <m/>
    <m/>
    <m/>
    <m/>
    <m/>
  </r>
  <r>
    <s v="MERCK"/>
    <s v="MK-1022-016"/>
    <s v="Merck Sharp and Dohme LLC"/>
    <s v="Colombia"/>
    <x v="2"/>
    <n v="40700"/>
    <s v="Revenues - Third Parties"/>
    <m/>
    <s v="Freight - Shipments"/>
    <n v="2026"/>
    <n v="5"/>
    <s v="USD"/>
    <n v="824.49"/>
    <n v="1"/>
    <n v="824.49"/>
    <x v="1"/>
    <n v="1"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Insulated shipper - Credo S22 - 12L (Leasing)"/>
    <n v="2026"/>
    <n v="5"/>
    <s v="USD"/>
    <n v="532.74"/>
    <n v="1"/>
    <n v="532.74"/>
    <x v="1"/>
    <n v="1"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Insulated shipper - Credo S4 - 12L (Leasing)"/>
    <n v="2026"/>
    <n v="5"/>
    <s v="USD"/>
    <n v="170.24"/>
    <n v="1"/>
    <n v="170.24"/>
    <x v="1"/>
    <n v="1"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Pick and Pack (Controlled Ambient)"/>
    <n v="2026"/>
    <n v="5"/>
    <s v="USD"/>
    <n v="357.84"/>
    <n v="1"/>
    <n v="357.84"/>
    <x v="1"/>
    <m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Pick and Pack (Refrigerated)"/>
    <n v="2026"/>
    <n v="5"/>
    <s v="USD"/>
    <n v="143.13"/>
    <n v="1"/>
    <n v="143.13"/>
    <x v="1"/>
    <m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1022-016"/>
    <s v="Merck Sharp and Dohme LLC"/>
    <s v="Colombia"/>
    <x v="0"/>
    <n v="40700"/>
    <s v="Revenues - Third Parties"/>
    <m/>
    <s v="Receipt fee Ambient (per Receipt_ID)"/>
    <n v="2026"/>
    <n v="5"/>
    <s v="USD"/>
    <n v="1541.28"/>
    <n v="1"/>
    <n v="1541.28"/>
    <x v="1"/>
    <m/>
    <m/>
    <m/>
    <m/>
    <m/>
    <m/>
    <m/>
    <m/>
    <m/>
    <m/>
  </r>
  <r>
    <s v="MERCK"/>
    <s v="MK-1022-016"/>
    <s v="Merck Sharp and Dohme LLC"/>
    <s v="Colombia"/>
    <x v="1"/>
    <n v="40700"/>
    <s v="Revenues - Third Parties"/>
    <m/>
    <s v="Storage Ambient (per Pallet)"/>
    <n v="2026"/>
    <n v="5"/>
    <s v="USD"/>
    <n v="770.63"/>
    <n v="1"/>
    <n v="770.63"/>
    <x v="1"/>
    <m/>
    <m/>
    <m/>
    <m/>
    <m/>
    <m/>
    <m/>
    <m/>
    <m/>
    <m/>
  </r>
  <r>
    <s v="MERCK"/>
    <s v="MK-1022-016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ASTRAZENECA"/>
    <s v="D5241C00007"/>
    <s v="Astra Zeneca"/>
    <s v="Colombia"/>
    <x v="0"/>
    <n v="40700"/>
    <s v="Revenues - Third Parties"/>
    <m/>
    <s v="Configuration of Temperature Monitoring Device"/>
    <n v="2026"/>
    <n v="5"/>
    <s v="USD"/>
    <n v="36"/>
    <n v="1"/>
    <n v="36"/>
    <x v="1"/>
    <m/>
    <m/>
    <m/>
    <m/>
    <m/>
    <m/>
    <m/>
    <m/>
    <m/>
    <m/>
  </r>
  <r>
    <s v="ASTRAZENECA"/>
    <s v="D5241C00007"/>
    <s v="Astra Zeneca"/>
    <s v="Colombia"/>
    <x v="2"/>
    <n v="40700"/>
    <s v="Revenues - Third Parties"/>
    <m/>
    <s v="Freight - Shipments"/>
    <n v="2026"/>
    <n v="5"/>
    <s v="USD"/>
    <n v="1440.3"/>
    <n v="1"/>
    <n v="1440.3"/>
    <x v="1"/>
    <n v="1"/>
    <m/>
    <m/>
    <m/>
    <m/>
    <m/>
    <m/>
    <m/>
    <m/>
    <m/>
  </r>
  <r>
    <s v="ASTRAZENECA"/>
    <s v="D5241C00007"/>
    <s v="Astra Zeneca"/>
    <s v="Colombia"/>
    <x v="0"/>
    <n v="40700"/>
    <s v="Revenues - Third Parties"/>
    <m/>
    <s v="Insulated shipper - Credo S4 - 12L (Leasing)"/>
    <n v="2026"/>
    <n v="5"/>
    <s v="USD"/>
    <n v="784"/>
    <n v="1"/>
    <n v="784"/>
    <x v="1"/>
    <n v="1"/>
    <m/>
    <m/>
    <m/>
    <m/>
    <m/>
    <m/>
    <m/>
    <m/>
    <m/>
  </r>
  <r>
    <s v="ASTRAZENECA"/>
    <s v="D5241C00007"/>
    <s v="Astra Zeneca"/>
    <s v="Colombia"/>
    <x v="0"/>
    <n v="40700"/>
    <s v="Revenues - Third Parties"/>
    <m/>
    <s v="Pick and Pack (Refrigerated)"/>
    <n v="2026"/>
    <n v="5"/>
    <s v="USD"/>
    <n v="480"/>
    <n v="1"/>
    <n v="480"/>
    <x v="1"/>
    <m/>
    <m/>
    <m/>
    <m/>
    <m/>
    <m/>
    <m/>
    <m/>
    <m/>
    <m/>
  </r>
  <r>
    <s v="ASTRAZENECA"/>
    <s v="D5241C00007"/>
    <s v="Astra Zeneca"/>
    <s v="Colombia"/>
    <x v="0"/>
    <n v="40700"/>
    <s v="Revenues - Third Parties"/>
    <m/>
    <s v="Project Management Fee"/>
    <n v="2026"/>
    <n v="5"/>
    <s v="USD"/>
    <n v="378.96"/>
    <n v="1"/>
    <n v="378.96"/>
    <x v="1"/>
    <m/>
    <m/>
    <m/>
    <m/>
    <m/>
    <m/>
    <m/>
    <m/>
    <m/>
    <m/>
  </r>
  <r>
    <s v="ASTRAZENECA"/>
    <s v="D5241C00007"/>
    <s v="Astra Zeneca"/>
    <s v="Colombia"/>
    <x v="0"/>
    <n v="40700"/>
    <s v="Revenues - Third Parties"/>
    <m/>
    <s v="Receipt fee Refrigerated (per Receipt_ID)"/>
    <n v="2026"/>
    <n v="5"/>
    <s v="USD"/>
    <n v="454.76"/>
    <n v="1"/>
    <n v="454.76"/>
    <x v="1"/>
    <m/>
    <m/>
    <m/>
    <m/>
    <m/>
    <m/>
    <m/>
    <m/>
    <m/>
    <m/>
  </r>
  <r>
    <s v="ASTRAZENECA"/>
    <s v="D5241C00007"/>
    <s v="Astra Zeneca"/>
    <s v="Colombia"/>
    <x v="1"/>
    <n v="40700"/>
    <s v="Revenues - Third Parties"/>
    <m/>
    <s v="Storage Refrigerated (per Pallet)"/>
    <n v="2026"/>
    <n v="5"/>
    <s v="USD"/>
    <n v="290.54000000000002"/>
    <n v="1"/>
    <n v="290.54000000000002"/>
    <x v="1"/>
    <m/>
    <m/>
    <m/>
    <m/>
    <m/>
    <m/>
    <m/>
    <m/>
    <m/>
    <m/>
  </r>
  <r>
    <s v="MERCK"/>
    <s v="RED expiry update jobs"/>
    <s v="Merck Sharp and Dohme LLC"/>
    <s v="Colombia"/>
    <x v="1"/>
    <n v="40700"/>
    <s v="Revenues - Third Parties"/>
    <m/>
    <s v="Storage of Labels Ambient (per Shelf)"/>
    <n v="2026"/>
    <n v="5"/>
    <s v="USD"/>
    <n v="96.33"/>
    <n v="1"/>
    <n v="96.33"/>
    <x v="1"/>
    <m/>
    <m/>
    <m/>
    <m/>
    <m/>
    <m/>
    <m/>
    <m/>
    <m/>
    <m/>
  </r>
  <r>
    <s v="MERCK"/>
    <s v="MK-7240-012"/>
    <s v="Merck Sharp and Dohme LLC"/>
    <s v="Colombia"/>
    <x v="2"/>
    <n v="40700"/>
    <s v="Revenues - Third Parties"/>
    <m/>
    <s v="Freight - Shipments"/>
    <n v="2026"/>
    <n v="5"/>
    <s v="USD"/>
    <n v="820.8"/>
    <n v="1"/>
    <n v="820.8"/>
    <x v="1"/>
    <n v="1"/>
    <m/>
    <m/>
    <m/>
    <m/>
    <m/>
    <m/>
    <m/>
    <m/>
    <m/>
  </r>
  <r>
    <s v="MERCK"/>
    <s v="MK-7240-012"/>
    <s v="Merck Sharp and Dohme LLC"/>
    <s v="Colombia"/>
    <x v="0"/>
    <n v="40700"/>
    <s v="Revenues - Third Parties"/>
    <m/>
    <s v="Insulated shipper - Credo S4 - 12L (Leasing)"/>
    <n v="2026"/>
    <n v="5"/>
    <s v="USD"/>
    <n v="170.24"/>
    <n v="1"/>
    <n v="170.24"/>
    <x v="1"/>
    <n v="1"/>
    <m/>
    <m/>
    <m/>
    <m/>
    <m/>
    <m/>
    <m/>
    <m/>
    <m/>
  </r>
  <r>
    <s v="MERCK"/>
    <s v="MK-7240-012"/>
    <s v="Merck Sharp and Dohme LLC"/>
    <s v="Colombia"/>
    <x v="0"/>
    <n v="40700"/>
    <s v="Revenues - Third Parties"/>
    <m/>
    <s v="Insulated shipper - Credo S4 - 28L (Leasing)"/>
    <n v="2026"/>
    <n v="5"/>
    <s v="USD"/>
    <n v="211.8"/>
    <n v="1"/>
    <n v="211.8"/>
    <x v="1"/>
    <n v="1"/>
    <m/>
    <m/>
    <m/>
    <m/>
    <m/>
    <m/>
    <m/>
    <m/>
    <m/>
  </r>
  <r>
    <s v="MERCK"/>
    <s v="MK-7240-012"/>
    <s v="Merck Sharp and Dohme LLC"/>
    <s v="Colombia"/>
    <x v="0"/>
    <n v="40700"/>
    <s v="Revenues - Third Parties"/>
    <m/>
    <s v="Pick and Pack (Refrigerated)"/>
    <n v="2026"/>
    <n v="5"/>
    <s v="USD"/>
    <n v="286.26"/>
    <n v="1"/>
    <n v="286.26"/>
    <x v="1"/>
    <m/>
    <m/>
    <m/>
    <m/>
    <m/>
    <m/>
    <m/>
    <m/>
    <m/>
    <m/>
  </r>
  <r>
    <s v="MERCK"/>
    <s v="MK-7240-012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240-012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MK-7240-012"/>
    <s v="Merck Sharp and Dohme LLC"/>
    <s v="Colombia"/>
    <x v="1"/>
    <n v="40700"/>
    <s v="Revenues - Third Parties"/>
    <m/>
    <s v="Storage Refrigerated (per Shelf)"/>
    <n v="2026"/>
    <n v="5"/>
    <s v="USD"/>
    <n v="1981.68"/>
    <n v="1"/>
    <n v="1981.68"/>
    <x v="1"/>
    <m/>
    <m/>
    <m/>
    <m/>
    <m/>
    <m/>
    <m/>
    <m/>
    <m/>
    <m/>
  </r>
  <r>
    <s v="MERCK"/>
    <s v="MK-8527-011"/>
    <s v="Merck Sharp and Dohme LLC"/>
    <s v="Colombia"/>
    <x v="2"/>
    <n v="40700"/>
    <s v="Revenues - Third Parties"/>
    <m/>
    <s v="Freight - Shipments"/>
    <n v="2026"/>
    <n v="5"/>
    <s v="USD"/>
    <n v="7118.47"/>
    <n v="1"/>
    <n v="7118.47"/>
    <x v="1"/>
    <n v="1"/>
    <m/>
    <m/>
    <m/>
    <m/>
    <m/>
    <m/>
    <m/>
    <m/>
    <m/>
  </r>
  <r>
    <s v="MERCK"/>
    <s v="MK-8527-011"/>
    <s v="Merck Sharp and Dohme LLC"/>
    <s v="Colombia"/>
    <x v="0"/>
    <n v="40700"/>
    <s v="Revenues - Third Parties"/>
    <m/>
    <s v="Insulated shipper - Credo S22 - 28L (Leasing)"/>
    <n v="2026"/>
    <n v="5"/>
    <s v="USD"/>
    <n v="4442.3900000000003"/>
    <n v="1"/>
    <n v="4442.3900000000003"/>
    <x v="1"/>
    <n v="1"/>
    <m/>
    <m/>
    <m/>
    <m/>
    <m/>
    <m/>
    <m/>
    <m/>
    <m/>
  </r>
  <r>
    <s v="MERCK"/>
    <s v="MK-8527-011"/>
    <s v="Merck Sharp and Dohme LLC"/>
    <s v="Colombia"/>
    <x v="0"/>
    <n v="40700"/>
    <s v="Revenues - Third Parties"/>
    <m/>
    <s v="Pick and Pack (Controlled Ambient)"/>
    <n v="2026"/>
    <n v="5"/>
    <s v="USD"/>
    <n v="715.68"/>
    <n v="1"/>
    <n v="715.68"/>
    <x v="1"/>
    <m/>
    <m/>
    <m/>
    <m/>
    <m/>
    <m/>
    <m/>
    <m/>
    <m/>
    <m/>
  </r>
  <r>
    <s v="MERCK"/>
    <s v="MK-8527-011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8527-011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MK-8527-011"/>
    <s v="Merck Sharp and Dohme LLC"/>
    <s v="Colombia"/>
    <x v="1"/>
    <n v="40700"/>
    <s v="Revenues - Third Parties"/>
    <m/>
    <s v="Storage Ambient (per Pallet)"/>
    <n v="2026"/>
    <n v="5"/>
    <s v="USD"/>
    <n v="3412.79"/>
    <n v="1"/>
    <n v="3412.79"/>
    <x v="1"/>
    <m/>
    <m/>
    <m/>
    <m/>
    <m/>
    <m/>
    <m/>
    <m/>
    <m/>
    <m/>
  </r>
  <r>
    <s v="MERCK"/>
    <s v="P_3475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3475_A"/>
    <s v="Merck Sharp and Dohme LLC"/>
    <s v="Colombia"/>
    <x v="1"/>
    <n v="40700"/>
    <s v="Revenues - Third Parties"/>
    <m/>
    <s v="Storage Refrigerated (per Shelf)"/>
    <n v="2026"/>
    <n v="5"/>
    <s v="USD"/>
    <n v="330.28"/>
    <n v="1"/>
    <n v="330.28"/>
    <x v="1"/>
    <m/>
    <m/>
    <m/>
    <m/>
    <m/>
    <m/>
    <m/>
    <m/>
    <m/>
    <m/>
  </r>
  <r>
    <s v="MERCK"/>
    <s v="MK-7240-013"/>
    <s v="Merck Sharp and Dohme LLC"/>
    <s v="Colombia"/>
    <x v="2"/>
    <n v="40700"/>
    <s v="Revenues - Third Parties"/>
    <m/>
    <s v="Freight - Shipments"/>
    <n v="2026"/>
    <n v="5"/>
    <s v="USD"/>
    <n v="1334.84"/>
    <n v="1"/>
    <n v="1334.84"/>
    <x v="1"/>
    <n v="1"/>
    <m/>
    <m/>
    <m/>
    <m/>
    <m/>
    <m/>
    <m/>
    <m/>
    <m/>
  </r>
  <r>
    <s v="MERCK"/>
    <s v="MK-7240-013"/>
    <s v="Merck Sharp and Dohme LLC"/>
    <s v="Colombia"/>
    <x v="0"/>
    <n v="40700"/>
    <s v="Revenues - Third Parties"/>
    <m/>
    <s v="Insulated shipper - Credo S4 - 12L (Leasing)"/>
    <n v="2026"/>
    <n v="5"/>
    <s v="USD"/>
    <n v="680.96"/>
    <n v="1"/>
    <n v="680.96"/>
    <x v="1"/>
    <n v="1"/>
    <m/>
    <m/>
    <m/>
    <m/>
    <m/>
    <m/>
    <m/>
    <m/>
    <m/>
  </r>
  <r>
    <s v="MERCK"/>
    <s v="MK-7240-013"/>
    <s v="Merck Sharp and Dohme LLC"/>
    <s v="Colombia"/>
    <x v="0"/>
    <n v="40700"/>
    <s v="Revenues - Third Parties"/>
    <m/>
    <s v="Pick and Pack (Refrigerated)"/>
    <n v="2026"/>
    <n v="5"/>
    <s v="USD"/>
    <n v="572.52"/>
    <n v="1"/>
    <n v="572.52"/>
    <x v="1"/>
    <m/>
    <m/>
    <m/>
    <m/>
    <m/>
    <m/>
    <m/>
    <m/>
    <m/>
    <m/>
  </r>
  <r>
    <s v="MERCK"/>
    <s v="MK-7240-013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240-013"/>
    <s v="Merck Sharp and Dohme LLC"/>
    <s v="Colombia"/>
    <x v="1"/>
    <n v="40700"/>
    <s v="Revenues - Third Parties"/>
    <m/>
    <s v="Storage Refrigerated (per Shelf)"/>
    <n v="2026"/>
    <n v="5"/>
    <s v="USD"/>
    <n v="825.7"/>
    <n v="1"/>
    <n v="825.7"/>
    <x v="1"/>
    <m/>
    <m/>
    <m/>
    <m/>
    <m/>
    <m/>
    <m/>
    <m/>
    <m/>
    <m/>
  </r>
  <r>
    <s v="MERCK"/>
    <s v="P_7240_A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P_7240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7240_A"/>
    <s v="Merck Sharp and Dohme LLC"/>
    <s v="Colombia"/>
    <x v="1"/>
    <n v="40700"/>
    <s v="Revenues - Third Parties"/>
    <m/>
    <s v="Storage Refrigerated (per Shelf)"/>
    <n v="2026"/>
    <n v="5"/>
    <s v="USD"/>
    <n v="3963.36"/>
    <n v="1"/>
    <n v="3963.36"/>
    <x v="1"/>
    <m/>
    <m/>
    <m/>
    <m/>
    <m/>
    <m/>
    <m/>
    <m/>
    <m/>
    <m/>
  </r>
  <r>
    <s v="MERCK"/>
    <s v="P_1022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1022_A"/>
    <s v="Merck Sharp and Dohme LLC"/>
    <s v="Colombia"/>
    <x v="1"/>
    <n v="40700"/>
    <s v="Revenues - Third Parties"/>
    <m/>
    <s v="Storage Refrigerated (per Shelf)"/>
    <n v="2026"/>
    <n v="5"/>
    <s v="USD"/>
    <n v="990.84"/>
    <n v="1"/>
    <n v="990.84"/>
    <x v="1"/>
    <m/>
    <m/>
    <m/>
    <m/>
    <m/>
    <m/>
    <m/>
    <m/>
    <m/>
    <m/>
  </r>
  <r>
    <s v="MERCK"/>
    <s v="P_1084_A"/>
    <s v="Merck Sharp and Dohme LLC"/>
    <s v="Colombia"/>
    <x v="0"/>
    <n v="40700"/>
    <s v="Revenues - Third Parties"/>
    <m/>
    <s v="Receipt fee Ambient (per Receipt_ID)"/>
    <n v="2026"/>
    <n v="5"/>
    <s v="USD"/>
    <n v="1027.52"/>
    <n v="1"/>
    <n v="1027.52"/>
    <x v="1"/>
    <m/>
    <m/>
    <m/>
    <m/>
    <m/>
    <m/>
    <m/>
    <m/>
    <m/>
    <m/>
  </r>
  <r>
    <s v="MERCK"/>
    <s v="P_1084_A"/>
    <s v="Merck Sharp and Dohme LLC"/>
    <s v="Colombia"/>
    <x v="1"/>
    <n v="40700"/>
    <s v="Revenues - Third Parties"/>
    <m/>
    <s v="Storage Ambient (per Pallet)"/>
    <n v="2026"/>
    <n v="5"/>
    <s v="USD"/>
    <n v="110.09"/>
    <n v="1"/>
    <n v="110.09"/>
    <x v="1"/>
    <m/>
    <m/>
    <m/>
    <m/>
    <m/>
    <m/>
    <m/>
    <m/>
    <m/>
    <m/>
  </r>
  <r>
    <s v="MERCK"/>
    <s v="P_Pacli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Pacli_A"/>
    <s v="Merck Sharp and Dohme LLC"/>
    <s v="Colombia"/>
    <x v="1"/>
    <n v="40700"/>
    <s v="Revenues - Third Parties"/>
    <m/>
    <s v="Storage Refrigerated (per Shelf)"/>
    <n v="2026"/>
    <n v="5"/>
    <s v="USD"/>
    <n v="825.7"/>
    <n v="1"/>
    <n v="825.7"/>
    <x v="1"/>
    <m/>
    <m/>
    <m/>
    <m/>
    <m/>
    <m/>
    <m/>
    <m/>
    <m/>
    <m/>
  </r>
  <r>
    <s v="MERCK"/>
    <s v="P_DEXAM_A"/>
    <s v="Merck Sharp and Dohme LLC"/>
    <s v="Colombia"/>
    <x v="0"/>
    <n v="40700"/>
    <s v="Revenues - Third Parties"/>
    <m/>
    <s v="Receipt fee Ambient (per Receipt_ID)"/>
    <n v="2026"/>
    <n v="5"/>
    <s v="USD"/>
    <n v="513.76"/>
    <n v="1"/>
    <n v="513.76"/>
    <x v="1"/>
    <m/>
    <m/>
    <m/>
    <m/>
    <m/>
    <m/>
    <m/>
    <m/>
    <m/>
    <m/>
  </r>
  <r>
    <s v="MERCK"/>
    <s v="P_DEXAM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DEXAM_A"/>
    <s v="Merck Sharp and Dohme LLC"/>
    <s v="Colombia"/>
    <x v="1"/>
    <n v="40700"/>
    <s v="Revenues - Third Parties"/>
    <m/>
    <s v="Storage Ambient (per Pallet)"/>
    <n v="2026"/>
    <n v="5"/>
    <s v="USD"/>
    <n v="220.18"/>
    <n v="1"/>
    <n v="220.18"/>
    <x v="1"/>
    <m/>
    <m/>
    <m/>
    <m/>
    <m/>
    <m/>
    <m/>
    <m/>
    <m/>
    <m/>
  </r>
  <r>
    <s v="MERCK"/>
    <s v="P_2870_A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P_2870_A"/>
    <s v="Merck Sharp and Dohme LLC"/>
    <s v="Colombia"/>
    <x v="1"/>
    <n v="40700"/>
    <s v="Revenues - Third Parties"/>
    <m/>
    <s v="Storage Refrigerated (per Shelf)"/>
    <n v="2026"/>
    <n v="5"/>
    <s v="USD"/>
    <n v="660.56"/>
    <n v="1"/>
    <n v="660.56"/>
    <x v="1"/>
    <m/>
    <m/>
    <m/>
    <m/>
    <m/>
    <m/>
    <m/>
    <m/>
    <m/>
    <m/>
  </r>
  <r>
    <s v="MERCK"/>
    <s v="P_3475A_A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P_3475A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3475A_A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MERCK"/>
    <s v="P_2400_A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P_2400_A"/>
    <s v="Merck Sharp and Dohme LLC"/>
    <s v="Colombia"/>
    <x v="0"/>
    <n v="40700"/>
    <s v="Revenues - Third Parties"/>
    <m/>
    <s v="Setup Fee"/>
    <n v="2026"/>
    <n v="5"/>
    <s v="USD"/>
    <n v="458.71"/>
    <n v="1"/>
    <n v="458.71"/>
    <x v="1"/>
    <m/>
    <m/>
    <m/>
    <m/>
    <m/>
    <m/>
    <m/>
    <m/>
    <m/>
    <m/>
  </r>
  <r>
    <s v="MERCK"/>
    <s v="P_2400_A"/>
    <s v="Merck Sharp and Dohme LLC"/>
    <s v="Colombia"/>
    <x v="1"/>
    <n v="40700"/>
    <s v="Revenues - Third Parties"/>
    <m/>
    <s v="Storage Refrigerated (per Shelf)"/>
    <n v="2026"/>
    <n v="5"/>
    <s v="USD"/>
    <n v="495.42"/>
    <n v="1"/>
    <n v="495.42"/>
    <x v="1"/>
    <m/>
    <m/>
    <m/>
    <m/>
    <m/>
    <m/>
    <m/>
    <m/>
    <m/>
    <m/>
  </r>
  <r>
    <s v="MERCK"/>
    <s v="MK-7962-038"/>
    <s v="Merck Sharp and Dohme LLC"/>
    <s v="Colombia"/>
    <x v="2"/>
    <n v="40700"/>
    <s v="Revenues - Third Parties"/>
    <m/>
    <s v="Freight - Shipments"/>
    <n v="2026"/>
    <n v="5"/>
    <s v="USD"/>
    <n v="158.32"/>
    <n v="1"/>
    <n v="158.32"/>
    <x v="1"/>
    <n v="1"/>
    <m/>
    <m/>
    <m/>
    <m/>
    <m/>
    <m/>
    <m/>
    <m/>
    <m/>
  </r>
  <r>
    <s v="MERCK"/>
    <s v="MK-7962-038"/>
    <s v="Merck Sharp and Dohme LLC"/>
    <s v="Colombia"/>
    <x v="0"/>
    <n v="40700"/>
    <s v="Revenues - Third Parties"/>
    <m/>
    <s v="Insulated shipper - Credo S4 - 12L (Leasing)"/>
    <n v="2026"/>
    <n v="5"/>
    <s v="USD"/>
    <n v="170.24"/>
    <n v="1"/>
    <n v="170.24"/>
    <x v="1"/>
    <n v="1"/>
    <m/>
    <m/>
    <m/>
    <m/>
    <m/>
    <m/>
    <m/>
    <m/>
    <m/>
  </r>
  <r>
    <s v="MERCK"/>
    <s v="MK-7962-038"/>
    <s v="Merck Sharp and Dohme LLC"/>
    <s v="Colombia"/>
    <x v="0"/>
    <n v="40700"/>
    <s v="Revenues - Third Parties"/>
    <m/>
    <s v="Insulated shipper - Credo S4 - 28L (Leasing)"/>
    <n v="2026"/>
    <n v="5"/>
    <s v="USD"/>
    <n v="211.8"/>
    <n v="1"/>
    <n v="211.8"/>
    <x v="1"/>
    <n v="1"/>
    <m/>
    <m/>
    <m/>
    <m/>
    <m/>
    <m/>
    <m/>
    <m/>
    <m/>
  </r>
  <r>
    <s v="MERCK"/>
    <s v="MK-7962-038"/>
    <s v="Merck Sharp and Dohme LLC"/>
    <s v="Colombia"/>
    <x v="0"/>
    <n v="40700"/>
    <s v="Revenues - Third Parties"/>
    <m/>
    <s v="Pick and Pack (Refrigerated)"/>
    <n v="2026"/>
    <n v="5"/>
    <s v="USD"/>
    <n v="286.26"/>
    <n v="1"/>
    <n v="286.26"/>
    <x v="1"/>
    <m/>
    <m/>
    <m/>
    <m/>
    <m/>
    <m/>
    <m/>
    <m/>
    <m/>
    <m/>
  </r>
  <r>
    <s v="MERCK"/>
    <s v="MK-7962-038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962-038"/>
    <s v="Merck Sharp and Dohme LLC"/>
    <s v="Colombia"/>
    <x v="1"/>
    <n v="40700"/>
    <s v="Revenues - Third Parties"/>
    <m/>
    <s v="Storage Refrigerated (per Shelf)"/>
    <n v="2026"/>
    <n v="5"/>
    <s v="USD"/>
    <n v="1321.12"/>
    <n v="1"/>
    <n v="1321.12"/>
    <x v="1"/>
    <m/>
    <m/>
    <m/>
    <m/>
    <m/>
    <m/>
    <m/>
    <m/>
    <m/>
    <m/>
  </r>
  <r>
    <s v="MERCK"/>
    <s v="MK-2870-036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2870-036"/>
    <s v="Merck Sharp and Dohme LLC"/>
    <s v="Colombia"/>
    <x v="0"/>
    <n v="40700"/>
    <s v="Revenues - Third Parties"/>
    <m/>
    <s v="Receipt fee Refrigerated (per Receipt_ID)"/>
    <n v="2026"/>
    <n v="5"/>
    <s v="USD"/>
    <n v="513.76"/>
    <n v="1"/>
    <n v="513.76"/>
    <x v="1"/>
    <m/>
    <m/>
    <m/>
    <m/>
    <m/>
    <m/>
    <m/>
    <m/>
    <m/>
    <m/>
  </r>
  <r>
    <s v="MERCK"/>
    <s v="MK-2870-036"/>
    <s v="Merck Sharp and Dohme LLC"/>
    <s v="Colombia"/>
    <x v="1"/>
    <n v="40700"/>
    <s v="Revenues - Third Parties"/>
    <m/>
    <s v="Storage Ambient (per Pallet)"/>
    <n v="2026"/>
    <n v="5"/>
    <s v="USD"/>
    <n v="330.27"/>
    <n v="1"/>
    <n v="330.27"/>
    <x v="1"/>
    <m/>
    <m/>
    <m/>
    <m/>
    <m/>
    <m/>
    <m/>
    <m/>
    <m/>
    <m/>
  </r>
  <r>
    <s v="MERCK"/>
    <s v="MK-2870-036"/>
    <s v="Merck Sharp and Dohme LLC"/>
    <s v="Colombia"/>
    <x v="1"/>
    <n v="40700"/>
    <s v="Revenues - Third Parties"/>
    <m/>
    <s v="Storage Refrigerated (per Shelf)"/>
    <n v="2026"/>
    <n v="5"/>
    <s v="USD"/>
    <n v="1651.4"/>
    <n v="1"/>
    <n v="1651.4"/>
    <x v="1"/>
    <m/>
    <m/>
    <m/>
    <m/>
    <m/>
    <m/>
    <m/>
    <m/>
    <m/>
    <m/>
  </r>
  <r>
    <s v="IQVIA"/>
    <s v="20230227 (CAM)"/>
    <s v="IQVIA RDS Inc"/>
    <s v="Colombia"/>
    <x v="2"/>
    <n v="40700"/>
    <s v="Revenues - Third Parties"/>
    <m/>
    <s v="Freight - Shipments"/>
    <n v="2026"/>
    <n v="5"/>
    <s v="USD"/>
    <n v="204.06"/>
    <n v="1"/>
    <n v="204.06"/>
    <x v="1"/>
    <n v="1"/>
    <m/>
    <m/>
    <m/>
    <m/>
    <m/>
    <m/>
    <m/>
    <m/>
    <m/>
  </r>
  <r>
    <s v="IQVIA"/>
    <s v="20230227 (CAM)"/>
    <s v="IQVIA RDS Inc"/>
    <s v="Colombia"/>
    <x v="0"/>
    <n v="40700"/>
    <s v="Revenues - Third Parties"/>
    <m/>
    <s v="Pick and Pack (Ambient)"/>
    <n v="2026"/>
    <n v="5"/>
    <s v="USD"/>
    <n v="402.86"/>
    <n v="1"/>
    <n v="402.86"/>
    <x v="1"/>
    <m/>
    <m/>
    <m/>
    <m/>
    <m/>
    <m/>
    <m/>
    <m/>
    <m/>
    <m/>
  </r>
  <r>
    <s v="IQVIA"/>
    <s v="20230227 (CAM)"/>
    <s v="IQVIA RDS Inc"/>
    <s v="Colombia"/>
    <x v="0"/>
    <n v="40700"/>
    <s v="Revenues - Third Parties"/>
    <m/>
    <s v="Pick and Pack Cancellation Fee (Post Pick &amp; Pack)"/>
    <n v="2026"/>
    <n v="5"/>
    <s v="USD"/>
    <n v="201.43"/>
    <n v="1"/>
    <n v="201.43"/>
    <x v="1"/>
    <m/>
    <m/>
    <m/>
    <m/>
    <m/>
    <m/>
    <m/>
    <m/>
    <m/>
    <m/>
  </r>
  <r>
    <s v="IQVIA"/>
    <s v="20230227 (CAM)"/>
    <s v="IQVIA RDS Inc"/>
    <s v="Colombia"/>
    <x v="0"/>
    <n v="40700"/>
    <s v="Revenues - Third Parties"/>
    <m/>
    <s v="Project Management Fee"/>
    <n v="2026"/>
    <n v="5"/>
    <s v="USD"/>
    <n v="1208.5899999999999"/>
    <n v="1"/>
    <n v="1208.5899999999999"/>
    <x v="1"/>
    <m/>
    <m/>
    <m/>
    <m/>
    <m/>
    <m/>
    <m/>
    <m/>
    <m/>
    <m/>
  </r>
  <r>
    <s v="IQVIA"/>
    <s v="20230227 (CAM)"/>
    <s v="IQVIA RDS Inc"/>
    <s v="Colombia"/>
    <x v="0"/>
    <n v="40700"/>
    <s v="Revenues - Third Parties"/>
    <m/>
    <s v="Receipt fee Ambient (per Receipt_ID)"/>
    <n v="2026"/>
    <n v="5"/>
    <s v="USD"/>
    <n v="709.81"/>
    <n v="1"/>
    <n v="709.81"/>
    <x v="1"/>
    <m/>
    <m/>
    <m/>
    <m/>
    <m/>
    <m/>
    <m/>
    <m/>
    <m/>
    <m/>
  </r>
  <r>
    <s v="IQVIA"/>
    <s v="20230227 (CAM)"/>
    <s v="IQVIA RDS Inc"/>
    <s v="Colombia"/>
    <x v="1"/>
    <n v="40700"/>
    <s v="Revenues - Third Parties"/>
    <m/>
    <s v="Storage Ambient (per Pallet)"/>
    <n v="2026"/>
    <n v="5"/>
    <s v="USD"/>
    <n v="246.4"/>
    <n v="1"/>
    <n v="246.4"/>
    <x v="1"/>
    <m/>
    <m/>
    <m/>
    <m/>
    <m/>
    <m/>
    <m/>
    <m/>
    <m/>
    <m/>
  </r>
  <r>
    <s v="IQVIA"/>
    <s v="20220196 (CAM)"/>
    <s v="IQVIA RDS Inc"/>
    <s v="Colombia"/>
    <x v="2"/>
    <n v="40700"/>
    <s v="Revenues - Third Parties"/>
    <m/>
    <s v="Freight - Shipments"/>
    <n v="2026"/>
    <n v="5"/>
    <s v="USD"/>
    <n v="424.42"/>
    <n v="1"/>
    <n v="424.42"/>
    <x v="1"/>
    <n v="1"/>
    <m/>
    <m/>
    <m/>
    <m/>
    <m/>
    <m/>
    <m/>
    <m/>
    <m/>
  </r>
  <r>
    <s v="IQVIA"/>
    <s v="20220196 (CAM)"/>
    <s v="IQVIA RDS Inc"/>
    <s v="Colombia"/>
    <x v="0"/>
    <n v="40700"/>
    <s v="Revenues - Third Parties"/>
    <m/>
    <s v="Pick and Pack (Ambient)"/>
    <n v="2026"/>
    <n v="5"/>
    <s v="USD"/>
    <n v="402.86"/>
    <n v="1"/>
    <n v="402.86"/>
    <x v="1"/>
    <m/>
    <m/>
    <m/>
    <m/>
    <m/>
    <m/>
    <m/>
    <m/>
    <m/>
    <m/>
  </r>
  <r>
    <s v="IQVIA"/>
    <s v="20220196 (CAM)"/>
    <s v="IQVIA RDS Inc"/>
    <s v="Colombia"/>
    <x v="0"/>
    <n v="40700"/>
    <s v="Revenues - Third Parties"/>
    <m/>
    <s v="Project Management Fee"/>
    <n v="2026"/>
    <n v="5"/>
    <s v="USD"/>
    <n v="1208.5899999999999"/>
    <n v="1"/>
    <n v="1208.5899999999999"/>
    <x v="1"/>
    <m/>
    <m/>
    <m/>
    <m/>
    <m/>
    <m/>
    <m/>
    <m/>
    <m/>
    <m/>
  </r>
  <r>
    <s v="IQVIA"/>
    <s v="20220196 (CAM)"/>
    <s v="IQVIA RDS Inc"/>
    <s v="Colombia"/>
    <x v="1"/>
    <n v="40700"/>
    <s v="Revenues - Third Parties"/>
    <m/>
    <s v="Storage Ambient (per Pallet)"/>
    <n v="2026"/>
    <n v="5"/>
    <s v="USD"/>
    <n v="246.4"/>
    <n v="1"/>
    <n v="246.4"/>
    <x v="1"/>
    <m/>
    <m/>
    <m/>
    <m/>
    <m/>
    <m/>
    <m/>
    <m/>
    <m/>
    <m/>
  </r>
  <r>
    <s v="IQVIA"/>
    <s v="20230227 ECOA"/>
    <s v="IQVIA RDS Inc"/>
    <s v="Colombia"/>
    <x v="2"/>
    <n v="40700"/>
    <s v="Revenues - Third Parties"/>
    <m/>
    <s v="Freight - Returns"/>
    <n v="2026"/>
    <n v="5"/>
    <s v="USD"/>
    <n v="102.03"/>
    <n v="1"/>
    <n v="102.03"/>
    <x v="1"/>
    <n v="1"/>
    <m/>
    <m/>
    <m/>
    <m/>
    <m/>
    <m/>
    <m/>
    <m/>
    <m/>
  </r>
  <r>
    <s v="IQVIA"/>
    <s v="20230227 ECOA"/>
    <s v="IQVIA RDS Inc"/>
    <s v="Colombia"/>
    <x v="2"/>
    <n v="40700"/>
    <s v="Revenues - Third Parties"/>
    <m/>
    <s v="Freight - Shipments"/>
    <n v="2026"/>
    <n v="5"/>
    <s v="USD"/>
    <n v="681.35"/>
    <n v="1"/>
    <n v="681.35"/>
    <x v="1"/>
    <n v="1"/>
    <m/>
    <m/>
    <m/>
    <m/>
    <m/>
    <m/>
    <m/>
    <m/>
    <m/>
  </r>
  <r>
    <s v="IQVIA"/>
    <s v="20230227 ECOA"/>
    <s v="IQVIA RDS Inc"/>
    <s v="Colombia"/>
    <x v="1"/>
    <n v="40700"/>
    <s v="Revenues - Third Parties"/>
    <m/>
    <s v="Non-Drug Storage Ambient (per Pallet)"/>
    <n v="2026"/>
    <n v="5"/>
    <s v="USD"/>
    <n v="778.14"/>
    <n v="1"/>
    <n v="778.14"/>
    <x v="1"/>
    <m/>
    <m/>
    <m/>
    <m/>
    <m/>
    <m/>
    <m/>
    <m/>
    <m/>
    <m/>
  </r>
  <r>
    <s v="IQVIA"/>
    <s v="20230227 ECOA"/>
    <s v="IQVIA RDS Inc"/>
    <s v="Colombia"/>
    <x v="0"/>
    <n v="40700"/>
    <s v="Revenues - Third Parties"/>
    <m/>
    <s v="Pick and Pack (Ambient)"/>
    <n v="2026"/>
    <n v="5"/>
    <s v="USD"/>
    <n v="517.14"/>
    <n v="1"/>
    <n v="517.14"/>
    <x v="1"/>
    <m/>
    <m/>
    <m/>
    <m/>
    <m/>
    <m/>
    <m/>
    <m/>
    <m/>
    <m/>
  </r>
  <r>
    <s v="IQVIA"/>
    <s v="20230227 ECOA"/>
    <s v="IQVIA RDS Inc"/>
    <s v="Colombia"/>
    <x v="0"/>
    <n v="40700"/>
    <s v="Revenues - Third Parties"/>
    <m/>
    <s v="Project Management Fee"/>
    <n v="2026"/>
    <n v="5"/>
    <s v="USD"/>
    <n v="775.66"/>
    <n v="1"/>
    <n v="775.66"/>
    <x v="1"/>
    <m/>
    <m/>
    <m/>
    <m/>
    <m/>
    <m/>
    <m/>
    <m/>
    <m/>
    <m/>
  </r>
  <r>
    <s v="IQVIA"/>
    <s v="20220196 ECOA"/>
    <s v="IQVIA RDS Inc"/>
    <s v="Colombia"/>
    <x v="2"/>
    <n v="40700"/>
    <s v="Revenues - Third Parties"/>
    <m/>
    <s v="Freight - Shipments"/>
    <n v="2026"/>
    <n v="5"/>
    <s v="USD"/>
    <n v="283.5"/>
    <n v="1"/>
    <n v="283.5"/>
    <x v="1"/>
    <n v="1"/>
    <m/>
    <m/>
    <m/>
    <m/>
    <m/>
    <m/>
    <m/>
    <m/>
    <m/>
  </r>
  <r>
    <s v="IQVIA"/>
    <s v="20220196 ECOA"/>
    <s v="IQVIA RDS Inc"/>
    <s v="Colombia"/>
    <x v="1"/>
    <n v="40700"/>
    <s v="Revenues - Third Parties"/>
    <m/>
    <s v="Non-Drug Storage Ambient (per Pallet)"/>
    <n v="2026"/>
    <n v="5"/>
    <s v="USD"/>
    <n v="259.38"/>
    <n v="1"/>
    <n v="259.38"/>
    <x v="1"/>
    <m/>
    <m/>
    <m/>
    <m/>
    <m/>
    <m/>
    <m/>
    <m/>
    <m/>
    <m/>
  </r>
  <r>
    <s v="IQVIA"/>
    <s v="20220196 ECOA"/>
    <s v="IQVIA RDS Inc"/>
    <s v="Colombia"/>
    <x v="0"/>
    <n v="40700"/>
    <s v="Revenues - Third Parties"/>
    <m/>
    <s v="Pick and Pack (Ambient)"/>
    <n v="2026"/>
    <n v="5"/>
    <s v="USD"/>
    <n v="172.38"/>
    <n v="1"/>
    <n v="172.38"/>
    <x v="1"/>
    <m/>
    <m/>
    <m/>
    <m/>
    <m/>
    <m/>
    <m/>
    <m/>
    <m/>
    <m/>
  </r>
  <r>
    <s v="IQVIA"/>
    <s v="20220196 ECOA"/>
    <s v="IQVIA RDS Inc"/>
    <s v="Colombia"/>
    <x v="0"/>
    <n v="40700"/>
    <s v="Revenues - Third Parties"/>
    <m/>
    <s v="Project Management Fee"/>
    <n v="2026"/>
    <n v="5"/>
    <s v="USD"/>
    <n v="775.66"/>
    <n v="1"/>
    <n v="775.66"/>
    <x v="1"/>
    <m/>
    <m/>
    <m/>
    <m/>
    <m/>
    <m/>
    <m/>
    <m/>
    <m/>
    <m/>
  </r>
  <r>
    <s v="MERCK"/>
    <s v="MK-7240-015"/>
    <s v="Merck Sharp and Dohme LLC"/>
    <s v="Colombia"/>
    <x v="2"/>
    <n v="40700"/>
    <s v="Revenues - Third Parties"/>
    <m/>
    <s v="Freight - Shipments"/>
    <n v="2026"/>
    <n v="5"/>
    <s v="USD"/>
    <n v="1176.52"/>
    <n v="1"/>
    <n v="1176.52"/>
    <x v="1"/>
    <n v="1"/>
    <m/>
    <m/>
    <m/>
    <m/>
    <m/>
    <m/>
    <m/>
    <m/>
    <m/>
  </r>
  <r>
    <s v="MERCK"/>
    <s v="MK-7240-015"/>
    <s v="Merck Sharp and Dohme LLC"/>
    <s v="Colombia"/>
    <x v="0"/>
    <n v="40700"/>
    <s v="Revenues - Third Parties"/>
    <m/>
    <s v="Insulated shipper - Credo S4 - 12L (Leasing)"/>
    <n v="2026"/>
    <n v="5"/>
    <s v="USD"/>
    <n v="510.72"/>
    <n v="1"/>
    <n v="510.72"/>
    <x v="1"/>
    <n v="1"/>
    <m/>
    <m/>
    <m/>
    <m/>
    <m/>
    <m/>
    <m/>
    <m/>
    <m/>
  </r>
  <r>
    <s v="MERCK"/>
    <s v="MK-7240-015"/>
    <s v="Merck Sharp and Dohme LLC"/>
    <s v="Colombia"/>
    <x v="0"/>
    <n v="40700"/>
    <s v="Revenues - Third Parties"/>
    <m/>
    <s v="Pick and Pack (Refrigerated)"/>
    <n v="2026"/>
    <n v="5"/>
    <s v="USD"/>
    <n v="429.39"/>
    <n v="1"/>
    <n v="429.39"/>
    <x v="1"/>
    <m/>
    <m/>
    <m/>
    <m/>
    <m/>
    <m/>
    <m/>
    <m/>
    <m/>
    <m/>
  </r>
  <r>
    <s v="MERCK"/>
    <s v="MK-7240-015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MERCK"/>
    <s v="MK-7240-014"/>
    <s v="Merck Sharp and Dohme LLC"/>
    <s v="Colombia"/>
    <x v="2"/>
    <n v="40700"/>
    <s v="Revenues - Third Parties"/>
    <m/>
    <s v="Freight - Shipments"/>
    <n v="2026"/>
    <n v="5"/>
    <s v="USD"/>
    <n v="3020.46"/>
    <n v="1"/>
    <n v="3020.46"/>
    <x v="1"/>
    <n v="1"/>
    <m/>
    <m/>
    <m/>
    <m/>
    <m/>
    <m/>
    <m/>
    <m/>
    <m/>
  </r>
  <r>
    <s v="MERCK"/>
    <s v="MK-7240-014"/>
    <s v="Merck Sharp and Dohme LLC"/>
    <s v="Colombia"/>
    <x v="0"/>
    <n v="40700"/>
    <s v="Revenues - Third Parties"/>
    <m/>
    <s v="Insulated shipper - Credo S4 - 12L (Leasing)"/>
    <n v="2026"/>
    <n v="5"/>
    <s v="USD"/>
    <n v="1361.92"/>
    <n v="1"/>
    <n v="1361.92"/>
    <x v="1"/>
    <n v="1"/>
    <m/>
    <m/>
    <m/>
    <m/>
    <m/>
    <m/>
    <m/>
    <m/>
    <m/>
  </r>
  <r>
    <s v="MERCK"/>
    <s v="MK-7240-014"/>
    <s v="Merck Sharp and Dohme LLC"/>
    <s v="Colombia"/>
    <x v="0"/>
    <n v="40700"/>
    <s v="Revenues - Third Parties"/>
    <m/>
    <s v="Pick and Pack (Refrigerated)"/>
    <n v="2026"/>
    <n v="5"/>
    <s v="USD"/>
    <n v="1145.04"/>
    <n v="1"/>
    <n v="1145.04"/>
    <x v="1"/>
    <m/>
    <m/>
    <m/>
    <m/>
    <m/>
    <m/>
    <m/>
    <m/>
    <m/>
    <m/>
  </r>
  <r>
    <s v="MERCK"/>
    <s v="MK-7240-014"/>
    <s v="Merck Sharp and Dohme LLC"/>
    <s v="Colombia"/>
    <x v="0"/>
    <n v="40700"/>
    <s v="Revenues - Third Parties"/>
    <m/>
    <s v="Project Management Fee"/>
    <n v="2026"/>
    <n v="5"/>
    <s v="USD"/>
    <n v="310.82"/>
    <n v="1"/>
    <n v="310.82"/>
    <x v="1"/>
    <m/>
    <m/>
    <m/>
    <m/>
    <m/>
    <m/>
    <m/>
    <m/>
    <m/>
    <m/>
  </r>
  <r>
    <s v="BAYER"/>
    <s v="BAY 1841788-20321"/>
    <s v="Bayer AG"/>
    <s v="Colombia"/>
    <x v="0"/>
    <n v="40700"/>
    <s v="Revenues - Third Parties"/>
    <m/>
    <s v="Project Management Fee"/>
    <n v="2026"/>
    <n v="5"/>
    <s v="USD"/>
    <n v="443.23"/>
    <n v="1"/>
    <n v="443.23"/>
    <x v="1"/>
    <m/>
    <m/>
    <m/>
    <m/>
    <m/>
    <m/>
    <m/>
    <m/>
    <m/>
    <m/>
  </r>
  <r>
    <s v="BAYER"/>
    <s v="BAY 1841788-20321"/>
    <s v="Bayer AG"/>
    <s v="Colombia"/>
    <x v="0"/>
    <n v="40700"/>
    <s v="Revenues - Third Parties"/>
    <m/>
    <s v="Receipt fee Ancillaries (per Receipt_ID)"/>
    <n v="2026"/>
    <n v="5"/>
    <s v="USD"/>
    <n v="217.39"/>
    <n v="1"/>
    <n v="217.39"/>
    <x v="1"/>
    <m/>
    <m/>
    <m/>
    <m/>
    <m/>
    <m/>
    <m/>
    <m/>
    <m/>
    <m/>
  </r>
  <r>
    <s v="BAYER"/>
    <s v="BAY 1841788-20321"/>
    <s v="Bayer AG"/>
    <s v="Colombia"/>
    <x v="1"/>
    <n v="40700"/>
    <s v="Revenues - Third Parties"/>
    <m/>
    <s v="Storage Ambient (per Pallet)"/>
    <n v="2026"/>
    <n v="5"/>
    <s v="USD"/>
    <n v="516.24"/>
    <n v="1"/>
    <n v="516.24"/>
    <x v="1"/>
    <m/>
    <m/>
    <m/>
    <m/>
    <m/>
    <m/>
    <m/>
    <m/>
    <m/>
    <m/>
  </r>
  <r>
    <s v="OTH CUST"/>
    <s v="DIAN-TU-002"/>
    <s v="Washington University"/>
    <s v="Colombia"/>
    <x v="2"/>
    <n v="40700"/>
    <s v="Revenues - Third Parties"/>
    <m/>
    <s v="Freight - Shipments"/>
    <n v="2026"/>
    <n v="5"/>
    <s v="USD"/>
    <n v="1259.0899999999999"/>
    <n v="1"/>
    <n v="1259.0899999999999"/>
    <x v="1"/>
    <n v="1"/>
    <m/>
    <m/>
    <m/>
    <m/>
    <m/>
    <m/>
    <m/>
    <m/>
    <m/>
  </r>
  <r>
    <s v="OTH CUST"/>
    <s v="DIAN-TU-002"/>
    <s v="Washington University"/>
    <s v="Colombia"/>
    <x v="0"/>
    <n v="40700"/>
    <s v="Revenues - Third Parties"/>
    <m/>
    <s v="Insulated shipper - Credo S4 - 28L (Leasing)"/>
    <n v="2026"/>
    <n v="5"/>
    <s v="USD"/>
    <n v="1300.24"/>
    <n v="1"/>
    <n v="1300.24"/>
    <x v="1"/>
    <n v="1"/>
    <m/>
    <m/>
    <m/>
    <m/>
    <m/>
    <m/>
    <m/>
    <m/>
    <m/>
  </r>
  <r>
    <s v="OTH CUST"/>
    <s v="DIAN-TU-002"/>
    <s v="Washington University"/>
    <s v="Colombia"/>
    <x v="0"/>
    <n v="40700"/>
    <s v="Revenues - Third Parties"/>
    <m/>
    <s v="Pick and Pack (Refrigerated)"/>
    <n v="2026"/>
    <n v="5"/>
    <s v="USD"/>
    <n v="326.82"/>
    <n v="1"/>
    <n v="326.82"/>
    <x v="1"/>
    <m/>
    <m/>
    <m/>
    <m/>
    <m/>
    <m/>
    <m/>
    <m/>
    <m/>
    <m/>
  </r>
  <r>
    <s v="OTH CUST"/>
    <s v="DIAN-TU-002"/>
    <s v="Washington University"/>
    <s v="Colombia"/>
    <x v="0"/>
    <n v="40700"/>
    <s v="Revenues - Third Parties"/>
    <m/>
    <s v="Project Management Fee"/>
    <n v="2026"/>
    <n v="5"/>
    <s v="USD"/>
    <n v="1631.62"/>
    <n v="1"/>
    <n v="1631.62"/>
    <x v="1"/>
    <m/>
    <m/>
    <m/>
    <m/>
    <m/>
    <m/>
    <m/>
    <m/>
    <m/>
    <m/>
  </r>
  <r>
    <s v="OTH CUST"/>
    <s v="DIAN-TU-002"/>
    <s v="Washington University"/>
    <s v="Colombia"/>
    <x v="0"/>
    <n v="40700"/>
    <s v="Revenues - Third Parties"/>
    <m/>
    <s v="Receipt fee Refrigerated (per Receipt_ID)"/>
    <n v="2026"/>
    <n v="5"/>
    <s v="USD"/>
    <n v="1918.22"/>
    <n v="1"/>
    <n v="1918.22"/>
    <x v="1"/>
    <m/>
    <m/>
    <m/>
    <m/>
    <m/>
    <m/>
    <m/>
    <m/>
    <m/>
    <m/>
  </r>
  <r>
    <s v="OTH CUST"/>
    <s v="DIAN-TU-002"/>
    <s v="Washington University"/>
    <s v="Colombia"/>
    <x v="1"/>
    <n v="40700"/>
    <s v="Revenues - Third Parties"/>
    <m/>
    <s v="Storage Refrigerated (per Shelf)"/>
    <n v="2026"/>
    <n v="5"/>
    <s v="USD"/>
    <n v="6945.01"/>
    <n v="1"/>
    <n v="6945.01"/>
    <x v="1"/>
    <m/>
    <m/>
    <m/>
    <m/>
    <m/>
    <m/>
    <m/>
    <m/>
    <m/>
    <m/>
  </r>
  <r>
    <s v="OTH CUST"/>
    <s v="DIAN-TU-002"/>
    <s v="Washington University"/>
    <s v="Colombia"/>
    <x v="0"/>
    <n v="40700"/>
    <s v="Revenues - Third Parties"/>
    <m/>
    <s v="Temperature Monitoring Device (Refrigerated)"/>
    <n v="2026"/>
    <n v="5"/>
    <s v="USD"/>
    <n v="510.08"/>
    <n v="1"/>
    <n v="510.08"/>
    <x v="1"/>
    <n v="1"/>
    <m/>
    <m/>
    <m/>
    <m/>
    <m/>
    <m/>
    <m/>
    <m/>
    <m/>
  </r>
  <r>
    <s v="MERCK SERONO"/>
    <s v="MS200569_0048"/>
    <s v="Merck KGaA"/>
    <s v="Colombia"/>
    <x v="2"/>
    <n v="40700"/>
    <s v="Revenues - Third Parties"/>
    <m/>
    <s v="Freight - Shipments"/>
    <n v="2026"/>
    <n v="5"/>
    <s v="USD"/>
    <n v="365.36493400000001"/>
    <n v="1"/>
    <n v="365.36493400000001"/>
    <x v="1"/>
    <n v="1"/>
    <m/>
    <m/>
    <m/>
    <m/>
    <m/>
    <m/>
    <m/>
    <m/>
    <m/>
  </r>
  <r>
    <s v="MERCK SERONO"/>
    <s v="MS200569_0048"/>
    <s v="Merck KGaA"/>
    <s v="Colombia"/>
    <x v="0"/>
    <n v="40700"/>
    <s v="Revenues - Third Parties"/>
    <m/>
    <s v="Insulated shipper - Credo S22 - 28L (Leasing)"/>
    <n v="2026"/>
    <n v="5"/>
    <s v="USD"/>
    <n v="653.614148"/>
    <n v="1"/>
    <n v="653.614148"/>
    <x v="1"/>
    <n v="1"/>
    <m/>
    <m/>
    <m/>
    <m/>
    <m/>
    <m/>
    <m/>
    <m/>
    <m/>
  </r>
  <r>
    <s v="MERCK SERONO"/>
    <s v="MS200569_0048"/>
    <s v="Merck KGaA"/>
    <s v="Colombia"/>
    <x v="0"/>
    <n v="40700"/>
    <s v="Revenues - Third Parties"/>
    <m/>
    <s v="Temperature Monitoring Device (Ambient)"/>
    <n v="2026"/>
    <n v="5"/>
    <s v="USD"/>
    <n v="186.47983199999999"/>
    <n v="1"/>
    <n v="186.47983199999999"/>
    <x v="1"/>
    <n v="1"/>
    <m/>
    <m/>
    <m/>
    <m/>
    <m/>
    <m/>
    <m/>
    <m/>
    <m/>
  </r>
  <r>
    <s v="MERCK SERONO"/>
    <s v="MS200569_0048"/>
    <s v="Merck KGaA"/>
    <s v="Colombia"/>
    <x v="0"/>
    <n v="40700"/>
    <s v="Revenues - Third Parties"/>
    <m/>
    <s v="Pick and Pack (Controlled Ambient)"/>
    <n v="2026"/>
    <n v="5"/>
    <s v="USD"/>
    <n v="255.48671719999999"/>
    <n v="1"/>
    <n v="255.48671719999999"/>
    <x v="1"/>
    <m/>
    <m/>
    <m/>
    <m/>
    <m/>
    <m/>
    <m/>
    <m/>
    <m/>
    <m/>
  </r>
  <r>
    <s v="MERCK SERONO"/>
    <s v="MS200569_0048"/>
    <s v="Merck KGaA"/>
    <s v="Colombia"/>
    <x v="0"/>
    <n v="40700"/>
    <s v="Revenues - Third Parties"/>
    <m/>
    <s v="Project Management Fee"/>
    <n v="2026"/>
    <n v="5"/>
    <s v="USD"/>
    <n v="1275.9847451999999"/>
    <n v="1"/>
    <n v="1275.9847451999999"/>
    <x v="1"/>
    <m/>
    <m/>
    <m/>
    <m/>
    <m/>
    <m/>
    <m/>
    <m/>
    <m/>
    <m/>
  </r>
  <r>
    <s v="MERCK SERONO"/>
    <s v="MS200569_0048"/>
    <s v="Merck KGaA"/>
    <s v="Colombia"/>
    <x v="1"/>
    <n v="40700"/>
    <s v="Revenues - Third Parties"/>
    <m/>
    <s v="Storage Ambient (per Pallet)"/>
    <n v="2026"/>
    <n v="5"/>
    <s v="USD"/>
    <n v="1488.6488694"/>
    <n v="1"/>
    <n v="1488.6488694"/>
    <x v="1"/>
    <m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Expedite Direct to Site Fee"/>
    <n v="2026"/>
    <n v="5"/>
    <s v="USD"/>
    <n v="691.95078050000006"/>
    <n v="1"/>
    <n v="691.95078050000006"/>
    <x v="1"/>
    <m/>
    <m/>
    <m/>
    <m/>
    <m/>
    <m/>
    <m/>
    <m/>
    <m/>
    <m/>
  </r>
  <r>
    <s v="OTH CUST"/>
    <s v="ID-064A301"/>
    <s v="Viatris Innovation GmbH"/>
    <s v="Colombia"/>
    <x v="2"/>
    <n v="40700"/>
    <s v="Revenues - Third Parties"/>
    <m/>
    <s v="Freight - Shipments"/>
    <n v="2026"/>
    <n v="5"/>
    <s v="USD"/>
    <n v="1856.8901085000002"/>
    <n v="1"/>
    <n v="1856.8901085000002"/>
    <x v="1"/>
    <n v="1"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Insulated shipper - Credo S22 - 12L (Leasing)"/>
    <n v="2026"/>
    <n v="5"/>
    <s v="USD"/>
    <n v="1484.4475275000002"/>
    <n v="1"/>
    <n v="1484.4475275000002"/>
    <x v="1"/>
    <n v="1"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Pick and Pack (Controlled Ambient)"/>
    <n v="2026"/>
    <n v="5"/>
    <s v="USD"/>
    <n v="1902.1657900000002"/>
    <n v="1"/>
    <n v="1902.1657900000002"/>
    <x v="1"/>
    <m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Project Management Fee"/>
    <n v="2026"/>
    <n v="5"/>
    <s v="USD"/>
    <n v="1899.2427195000002"/>
    <n v="1"/>
    <n v="1899.2427195000002"/>
    <x v="1"/>
    <m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Shipper Preparation"/>
    <n v="2026"/>
    <n v="5"/>
    <s v="USD"/>
    <n v="3307.256421"/>
    <n v="1"/>
    <n v="3307.256421"/>
    <x v="1"/>
    <s v="Not Applicable"/>
    <m/>
    <m/>
    <m/>
    <m/>
    <m/>
    <m/>
    <m/>
    <m/>
    <m/>
  </r>
  <r>
    <s v="OTH CUST"/>
    <s v="ID-064A301"/>
    <s v="Viatris Innovation GmbH"/>
    <s v="Colombia"/>
    <x v="1"/>
    <n v="40700"/>
    <s v="Revenues - Third Parties"/>
    <m/>
    <s v="Storage Ambient (per Pallet)"/>
    <n v="2026"/>
    <n v="5"/>
    <s v="USD"/>
    <n v="755.02017499999999"/>
    <n v="1"/>
    <n v="755.02017499999999"/>
    <x v="1"/>
    <m/>
    <m/>
    <m/>
    <m/>
    <m/>
    <m/>
    <m/>
    <m/>
    <m/>
    <m/>
  </r>
  <r>
    <s v="OTH CUST"/>
    <s v="ID-064A301"/>
    <s v="Viatris Innovation GmbH"/>
    <s v="Colombia"/>
    <x v="0"/>
    <n v="40700"/>
    <s v="Revenues - Third Parties"/>
    <m/>
    <s v="Temperature Monitoring Device (Ambient)"/>
    <n v="2026"/>
    <n v="5"/>
    <s v="USD"/>
    <n v="742.1918525000001"/>
    <n v="1"/>
    <n v="742.1918525000001"/>
    <x v="1"/>
    <n v="1"/>
    <m/>
    <m/>
    <m/>
    <m/>
    <m/>
    <m/>
    <m/>
    <m/>
    <m/>
  </r>
  <r>
    <s v="OTH CUST"/>
    <s v="GLPG3667-CL-214"/>
    <s v="Galapagos NV"/>
    <s v="Colombia"/>
    <x v="0"/>
    <n v="40700"/>
    <s v="Revenues - Third Parties"/>
    <m/>
    <s v="Project Management Fee"/>
    <n v="2026"/>
    <n v="5"/>
    <s v="USD"/>
    <n v="1851.9457"/>
    <n v="1"/>
    <n v="1851.9457"/>
    <x v="1"/>
    <m/>
    <m/>
    <m/>
    <m/>
    <m/>
    <m/>
    <m/>
    <m/>
    <m/>
    <m/>
  </r>
  <r>
    <s v="OTH CUST"/>
    <s v="GLPG3667-CL-214"/>
    <s v="Galapagos NV"/>
    <s v="Colombia"/>
    <x v="1"/>
    <n v="40700"/>
    <s v="Revenues - Third Parties"/>
    <m/>
    <s v="Storage Ambient (per Pallet)"/>
    <n v="2026"/>
    <n v="5"/>
    <s v="USD"/>
    <n v="1104.332163"/>
    <n v="1"/>
    <n v="1104.332163"/>
    <x v="1"/>
    <m/>
    <m/>
    <m/>
    <m/>
    <m/>
    <m/>
    <m/>
    <m/>
    <m/>
    <m/>
  </r>
  <r>
    <s v="IQVIA"/>
    <s v="MS200569_0048 Returns and Destruction"/>
    <s v="IQVIA"/>
    <s v="Colombia"/>
    <x v="3"/>
    <n v="40700"/>
    <s v="Revenues - Third Parties"/>
    <m/>
    <s v="Reconciliation of Returns (per Hour)"/>
    <n v="2026"/>
    <n v="5"/>
    <s v="USD"/>
    <n v="124.1329408"/>
    <n v="1"/>
    <n v="124.1329408"/>
    <x v="1"/>
    <m/>
    <m/>
    <m/>
    <m/>
    <m/>
    <m/>
    <m/>
    <m/>
    <m/>
    <m/>
  </r>
  <r>
    <s v="IQVIA"/>
    <s v="MS200569_0048 Returns and Destruction"/>
    <s v="IQVIA"/>
    <s v="Colombia"/>
    <x v="3"/>
    <n v="40700"/>
    <s v="Revenues - Third Parties"/>
    <m/>
    <s v="Returns Receipt (per Receipt)"/>
    <n v="2026"/>
    <n v="5"/>
    <s v="USD"/>
    <n v="309.61961580000002"/>
    <n v="1"/>
    <n v="309.61961580000002"/>
    <x v="1"/>
    <m/>
    <m/>
    <m/>
    <m/>
    <m/>
    <m/>
    <m/>
    <m/>
    <m/>
    <m/>
  </r>
  <r>
    <s v="IQVIA"/>
    <s v="MS200569_0048 Returns and Destruction"/>
    <s v="IQVIA"/>
    <s v="Colombia"/>
    <x v="1"/>
    <n v="40700"/>
    <s v="Revenues - Third Parties"/>
    <m/>
    <s v="Storage of Returns (per Pallet)"/>
    <n v="2026"/>
    <n v="5"/>
    <s v="USD"/>
    <n v="232.56231679999999"/>
    <n v="1"/>
    <n v="232.56231679999999"/>
    <x v="1"/>
    <m/>
    <m/>
    <m/>
    <m/>
    <m/>
    <m/>
    <m/>
    <m/>
    <m/>
    <m/>
  </r>
  <r>
    <s v="OTH CUST"/>
    <s v="D8535C00001 (CAM)"/>
    <s v="Fortrea"/>
    <s v="Colombia"/>
    <x v="0"/>
    <n v="40700"/>
    <s v="Revenues - Third Parties"/>
    <m/>
    <s v="Project Management Fee"/>
    <n v="2026"/>
    <n v="5"/>
    <s v="USD"/>
    <n v="621.57000000000005"/>
    <n v="1"/>
    <n v="621.57000000000005"/>
    <x v="1"/>
    <m/>
    <m/>
    <m/>
    <m/>
    <m/>
    <m/>
    <m/>
    <m/>
    <m/>
    <m/>
  </r>
  <r>
    <s v="OTH CUST"/>
    <s v="D8535C00001 (CAM)"/>
    <s v="Fortrea"/>
    <s v="Colombia"/>
    <x v="0"/>
    <n v="40700"/>
    <s v="Revenues - Third Parties"/>
    <m/>
    <s v="Receipt fee Ambient (per Receipt_ID)"/>
    <n v="2026"/>
    <n v="5"/>
    <s v="USD"/>
    <n v="3653.76"/>
    <n v="1"/>
    <n v="3653.76"/>
    <x v="1"/>
    <m/>
    <m/>
    <m/>
    <m/>
    <m/>
    <m/>
    <m/>
    <m/>
    <m/>
    <m/>
  </r>
  <r>
    <s v="OTH CUST"/>
    <s v="D8535C00001 (CAM)"/>
    <s v="Fortrea"/>
    <s v="Colombia"/>
    <x v="1"/>
    <n v="40700"/>
    <s v="Revenues - Third Parties"/>
    <m/>
    <s v="Storage Ambient (per Shelf)"/>
    <n v="2026"/>
    <n v="5"/>
    <s v="USD"/>
    <n v="1298.92"/>
    <n v="1"/>
    <n v="1298.92"/>
    <x v="1"/>
    <m/>
    <m/>
    <m/>
    <m/>
    <m/>
    <m/>
    <m/>
    <m/>
    <m/>
    <m/>
  </r>
  <r>
    <s v="OTH CUST"/>
    <s v="ID-064A303"/>
    <s v="Viatris Innovation GmbH"/>
    <s v="Colombia"/>
    <x v="2"/>
    <n v="40700"/>
    <s v="Revenues - Third Parties"/>
    <m/>
    <s v="Freight - Shipments"/>
    <n v="2026"/>
    <n v="5"/>
    <s v="USD"/>
    <n v="1396.6915900000001"/>
    <n v="1"/>
    <n v="1396.6915900000001"/>
    <x v="1"/>
    <n v="1"/>
    <m/>
    <m/>
    <m/>
    <m/>
    <m/>
    <m/>
    <m/>
    <m/>
    <m/>
  </r>
  <r>
    <s v="OTH CUST"/>
    <s v="ID-064A303"/>
    <s v="Viatris Innovation GmbH"/>
    <s v="Colombia"/>
    <x v="0"/>
    <n v="40700"/>
    <s v="Revenues - Third Parties"/>
    <m/>
    <s v="Insulated shipper - Credo S22 - 12L (Leasing)"/>
    <n v="2026"/>
    <n v="5"/>
    <s v="USD"/>
    <n v="1234.9398460000002"/>
    <n v="1"/>
    <n v="1234.9398460000002"/>
    <x v="1"/>
    <n v="1"/>
    <m/>
    <m/>
    <m/>
    <m/>
    <m/>
    <m/>
    <m/>
    <m/>
    <m/>
  </r>
  <r>
    <s v="OTH CUST"/>
    <s v="ID-064A303"/>
    <s v="Viatris Innovation GmbH"/>
    <s v="Colombia"/>
    <x v="0"/>
    <n v="40700"/>
    <s v="Revenues - Third Parties"/>
    <m/>
    <s v="Pick and Pack (Controlled Ambient)"/>
    <n v="2026"/>
    <n v="5"/>
    <s v="USD"/>
    <n v="1582.3895360000001"/>
    <n v="1"/>
    <n v="1582.3895360000001"/>
    <x v="1"/>
    <m/>
    <m/>
    <m/>
    <m/>
    <m/>
    <m/>
    <m/>
    <m/>
    <m/>
    <m/>
  </r>
  <r>
    <s v="OTH CUST"/>
    <s v="ID-064A303"/>
    <s v="Viatris Innovation GmbH"/>
    <s v="Colombia"/>
    <x v="0"/>
    <n v="40700"/>
    <s v="Revenues - Third Parties"/>
    <m/>
    <s v="Project Management Fee"/>
    <n v="2026"/>
    <n v="5"/>
    <s v="USD"/>
    <n v="1974.9617335000003"/>
    <n v="1"/>
    <n v="1974.9617335000003"/>
    <x v="1"/>
    <m/>
    <m/>
    <m/>
    <m/>
    <m/>
    <m/>
    <m/>
    <m/>
    <m/>
    <m/>
  </r>
  <r>
    <s v="OTH CUST"/>
    <s v="ID-064A303"/>
    <s v="Viatris Innovation GmbH"/>
    <s v="Colombia"/>
    <x v="1"/>
    <n v="40700"/>
    <s v="Revenues - Third Parties"/>
    <m/>
    <s v="Storage Ambient (per Shelf)"/>
    <n v="2026"/>
    <n v="5"/>
    <s v="USD"/>
    <n v="3949.9489960000001"/>
    <n v="1"/>
    <n v="3949.9489960000001"/>
    <x v="1"/>
    <m/>
    <m/>
    <m/>
    <m/>
    <m/>
    <m/>
    <m/>
    <m/>
    <m/>
    <m/>
  </r>
  <r>
    <s v="OTH CUST"/>
    <s v="ID-064A303"/>
    <s v="Viatris Innovation GmbH"/>
    <s v="Colombia"/>
    <x v="0"/>
    <n v="40700"/>
    <s v="Revenues - Third Parties"/>
    <m/>
    <s v="Temperature Monitoring Device (Ambient)"/>
    <n v="2026"/>
    <n v="5"/>
    <s v="USD"/>
    <n v="617.39333600000009"/>
    <n v="1"/>
    <n v="617.39333600000009"/>
    <x v="1"/>
    <n v="1"/>
    <m/>
    <m/>
    <m/>
    <m/>
    <m/>
    <m/>
    <m/>
    <m/>
    <m/>
  </r>
  <r>
    <s v="NOVARTIS"/>
    <s v="CLXE408B12201 Succeed"/>
    <s v="Novartis Pharma AG"/>
    <s v="Colombia"/>
    <x v="0"/>
    <n v="40700"/>
    <s v="Revenues - Third Parties"/>
    <m/>
    <s v="Project Management Fee"/>
    <n v="2026"/>
    <n v="5"/>
    <s v="USD"/>
    <n v="393.08285408700004"/>
    <n v="1"/>
    <n v="393.08285408700004"/>
    <x v="1"/>
    <m/>
    <m/>
    <m/>
    <m/>
    <m/>
    <m/>
    <m/>
    <m/>
    <m/>
    <m/>
  </r>
  <r>
    <s v="NOVARTIS"/>
    <s v="CLXE408B12201 Succeed"/>
    <s v="Novartis Pharma AG"/>
    <s v="Colombia"/>
    <x v="1"/>
    <n v="40700"/>
    <s v="Revenues - Third Parties"/>
    <m/>
    <s v="Storage Ambient (per Shelf)"/>
    <n v="2026"/>
    <n v="5"/>
    <s v="USD"/>
    <n v="165.97847841399999"/>
    <n v="1"/>
    <n v="165.97847841399999"/>
    <x v="1"/>
    <m/>
    <m/>
    <m/>
    <m/>
    <m/>
    <m/>
    <m/>
    <m/>
    <m/>
    <m/>
  </r>
  <r>
    <s v="OTH CUST"/>
    <s v="AVT16-GL-C01"/>
    <s v="PPD Development LP"/>
    <s v="Colombia"/>
    <x v="0"/>
    <n v="40900"/>
    <s v="Revenues- IC"/>
    <m/>
    <s v="Project Management Fee"/>
    <n v="2026"/>
    <n v="5"/>
    <s v="USD"/>
    <n v="1386.88"/>
    <n v="1"/>
    <n v="1386.88"/>
    <x v="1"/>
    <m/>
    <m/>
    <m/>
    <m/>
    <m/>
    <m/>
    <m/>
    <m/>
    <m/>
    <m/>
  </r>
  <r>
    <s v="OTH CUST"/>
    <s v="AVT16-GL-C01"/>
    <s v="PPD Development LP"/>
    <s v="Colombia"/>
    <x v="3"/>
    <n v="40900"/>
    <s v="Revenues- IC"/>
    <m/>
    <s v="Reconciliation of Returns (per Hour)"/>
    <n v="2026"/>
    <n v="5"/>
    <s v="USD"/>
    <n v="109.37"/>
    <n v="1"/>
    <n v="109.37"/>
    <x v="1"/>
    <m/>
    <m/>
    <m/>
    <m/>
    <m/>
    <m/>
    <m/>
    <m/>
    <m/>
    <m/>
  </r>
  <r>
    <s v="OTH CUST"/>
    <s v="AVT16-GL-C01"/>
    <s v="PPD Development LP"/>
    <s v="Colombia"/>
    <x v="3"/>
    <n v="40900"/>
    <s v="Revenues- IC"/>
    <m/>
    <s v="Returns Receipt (per Receipt)"/>
    <n v="2026"/>
    <n v="5"/>
    <s v="USD"/>
    <n v="272.77999999999997"/>
    <n v="1"/>
    <n v="272.77999999999997"/>
    <x v="1"/>
    <m/>
    <m/>
    <m/>
    <m/>
    <m/>
    <m/>
    <m/>
    <m/>
    <m/>
    <m/>
  </r>
  <r>
    <s v="OTH CUST"/>
    <s v="AVT16-GL-C01"/>
    <s v="PPD Development LP"/>
    <s v="Colombia"/>
    <x v="1"/>
    <n v="40900"/>
    <s v="Revenues- IC"/>
    <m/>
    <s v="Storage Ambient (per Shelf)"/>
    <n v="2026"/>
    <n v="5"/>
    <s v="USD"/>
    <n v="623.48"/>
    <n v="1"/>
    <n v="623.48"/>
    <x v="1"/>
    <m/>
    <m/>
    <m/>
    <m/>
    <m/>
    <m/>
    <m/>
    <m/>
    <m/>
    <m/>
  </r>
  <r>
    <s v="OTH CUST"/>
    <s v="AVT16-GL-C01"/>
    <s v="PPD Development LP"/>
    <s v="Colombia"/>
    <x v="1"/>
    <n v="40900"/>
    <s v="Revenues- IC"/>
    <m/>
    <s v="Storage Refrigerated (per Shelf)"/>
    <n v="2026"/>
    <n v="5"/>
    <s v="USD"/>
    <n v="980.46"/>
    <n v="1"/>
    <n v="980.46"/>
    <x v="1"/>
    <m/>
    <m/>
    <m/>
    <m/>
    <m/>
    <m/>
    <m/>
    <m/>
    <m/>
    <m/>
  </r>
  <r>
    <s v="NOVARTIS"/>
    <s v="CHK01-01 (CEVX811A12301)"/>
    <s v="Novartis Pharma AG"/>
    <s v="Colombia"/>
    <x v="0"/>
    <n v="40700"/>
    <s v="Revenues - Third Parties"/>
    <m/>
    <s v="Project Management Fee"/>
    <n v="2026"/>
    <n v="5"/>
    <s v="USD"/>
    <n v="393.08285408700004"/>
    <n v="1"/>
    <n v="393.08285408700004"/>
    <x v="1"/>
    <m/>
    <m/>
    <m/>
    <m/>
    <m/>
    <m/>
    <m/>
    <m/>
    <m/>
    <m/>
  </r>
  <r>
    <s v="NOVARTIS"/>
    <s v="CHK01-01 (CEVX811A12301)"/>
    <s v="Novartis Pharma AG"/>
    <s v="Colombia"/>
    <x v="1"/>
    <n v="40700"/>
    <s v="Revenues - Third Parties"/>
    <m/>
    <s v="Storage Ambient (per Shelf)"/>
    <n v="2026"/>
    <n v="5"/>
    <s v="USD"/>
    <n v="580.92467444900001"/>
    <n v="1"/>
    <n v="580.92467444900001"/>
    <x v="1"/>
    <m/>
    <m/>
    <m/>
    <m/>
    <m/>
    <m/>
    <m/>
    <m/>
    <m/>
    <m/>
  </r>
  <r>
    <s v="NOVARTIS"/>
    <s v="CHK01-01 (CEVX811A12301)"/>
    <s v="Novartis Pharma AG"/>
    <s v="Colombia"/>
    <x v="1"/>
    <n v="40700"/>
    <s v="Revenues - Third Parties"/>
    <m/>
    <s v="Storage of Returns (per Pallet)"/>
    <n v="2026"/>
    <n v="5"/>
    <s v="USD"/>
    <n v="43.672243303500004"/>
    <n v="1"/>
    <n v="43.672243303500004"/>
    <x v="1"/>
    <m/>
    <m/>
    <m/>
    <m/>
    <m/>
    <m/>
    <m/>
    <m/>
    <m/>
    <m/>
  </r>
  <r>
    <s v="OTH CUST"/>
    <s v="NW-3509_023_III_2024"/>
    <s v="CliniRx UK Limited"/>
    <s v="Colombia"/>
    <x v="0"/>
    <n v="40700"/>
    <s v="Revenues - Third Parties"/>
    <m/>
    <s v="Project Management Fee"/>
    <n v="2026"/>
    <n v="5"/>
    <s v="USD"/>
    <n v="1587.8009906000002"/>
    <n v="1"/>
    <n v="1587.8009906000002"/>
    <x v="1"/>
    <m/>
    <m/>
    <m/>
    <m/>
    <m/>
    <m/>
    <m/>
    <m/>
    <m/>
    <m/>
  </r>
  <r>
    <s v="OTH CUST"/>
    <s v="NW-3509_023_III_2024"/>
    <s v="CliniRx UK Limited"/>
    <s v="Colombia"/>
    <x v="1"/>
    <n v="40700"/>
    <s v="Revenues - Third Parties"/>
    <m/>
    <s v="Storage Ambient (per Shelf)"/>
    <n v="2026"/>
    <n v="5"/>
    <s v="USD"/>
    <n v="1208.6837532"/>
    <n v="1"/>
    <n v="1208.6837532"/>
    <x v="1"/>
    <m/>
    <m/>
    <m/>
    <m/>
    <m/>
    <m/>
    <m/>
    <m/>
    <m/>
    <m/>
  </r>
  <r>
    <s v="TAKEDA"/>
    <s v="DEN-306"/>
    <s v="Takeda"/>
    <s v="Colombia"/>
    <x v="0"/>
    <n v="40700"/>
    <s v="Revenues - Third Parties"/>
    <m/>
    <s v="Project Management Fee"/>
    <n v="2026"/>
    <n v="5"/>
    <s v="USD"/>
    <n v="600"/>
    <n v="1"/>
    <n v="600"/>
    <x v="1"/>
    <m/>
    <m/>
    <m/>
    <m/>
    <m/>
    <m/>
    <m/>
    <m/>
    <m/>
    <m/>
  </r>
  <r>
    <s v="TAKEDA"/>
    <s v="DEN-306"/>
    <s v="Takeda"/>
    <s v="Colombia"/>
    <x v="0"/>
    <n v="40700"/>
    <s v="Revenues - Third Parties"/>
    <m/>
    <s v="Receipt fee Ambient (per Receipt_ID)"/>
    <n v="2026"/>
    <n v="5"/>
    <s v="USD"/>
    <n v="350"/>
    <n v="1"/>
    <n v="350"/>
    <x v="1"/>
    <m/>
    <m/>
    <m/>
    <m/>
    <m/>
    <m/>
    <m/>
    <m/>
    <m/>
    <m/>
  </r>
  <r>
    <s v="TAKEDA"/>
    <s v="DEN-306"/>
    <s v="Takeda"/>
    <s v="Colombia"/>
    <x v="0"/>
    <n v="40700"/>
    <s v="Revenues - Third Parties"/>
    <m/>
    <s v="Receipt fee Refrigerated (per Receipt_ID)"/>
    <n v="2026"/>
    <n v="5"/>
    <s v="USD"/>
    <n v="350"/>
    <n v="1"/>
    <n v="350"/>
    <x v="1"/>
    <m/>
    <m/>
    <m/>
    <m/>
    <m/>
    <m/>
    <m/>
    <m/>
    <m/>
    <m/>
  </r>
  <r>
    <s v="TAKEDA"/>
    <s v="DEN-306"/>
    <s v="Takeda"/>
    <s v="Colombia"/>
    <x v="1"/>
    <n v="40700"/>
    <s v="Revenues - Third Parties"/>
    <m/>
    <s v="Storage Ambient (per Shelf)"/>
    <n v="2026"/>
    <n v="5"/>
    <s v="USD"/>
    <n v="450"/>
    <n v="1"/>
    <n v="450"/>
    <x v="1"/>
    <m/>
    <m/>
    <m/>
    <m/>
    <m/>
    <m/>
    <m/>
    <m/>
    <m/>
    <m/>
  </r>
  <r>
    <s v="TAKEDA"/>
    <s v="DEN-306"/>
    <s v="Takeda"/>
    <s v="Colombia"/>
    <x v="1"/>
    <n v="40700"/>
    <s v="Revenues - Third Parties"/>
    <m/>
    <s v="Storage Refrigerated (per Shelf)"/>
    <n v="2026"/>
    <n v="5"/>
    <s v="USD"/>
    <n v="2187.5"/>
    <n v="1"/>
    <n v="2187.5"/>
    <x v="1"/>
    <m/>
    <m/>
    <m/>
    <m/>
    <m/>
    <m/>
    <m/>
    <m/>
    <m/>
    <m/>
  </r>
  <r>
    <s v="ASTRAZENECA"/>
    <s v="D9311C00001"/>
    <s v="Astra Zeneca"/>
    <s v="Colombia"/>
    <x v="2"/>
    <n v="40700"/>
    <s v="Revenues - Third Parties"/>
    <m/>
    <s v="Freight - Shipments"/>
    <n v="2026"/>
    <n v="5"/>
    <s v="USD"/>
    <n v="283.25070539999996"/>
    <n v="1"/>
    <n v="283.25070539999996"/>
    <x v="1"/>
    <n v="1"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Insulated shipper - Credo S22 - 28L (Leasing)"/>
    <n v="2026"/>
    <n v="5"/>
    <s v="USD"/>
    <n v="291.25602749999996"/>
    <n v="1"/>
    <n v="291.25602749999996"/>
    <x v="1"/>
    <n v="1"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Insulated shipper - Credo S4 - 12L (Leasing)"/>
    <n v="2026"/>
    <n v="5"/>
    <s v="USD"/>
    <n v="214.61823059999998"/>
    <n v="1"/>
    <n v="214.61823059999998"/>
    <x v="1"/>
    <n v="1"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Pick and Pack (Controlled Ambient)"/>
    <n v="2026"/>
    <n v="5"/>
    <s v="USD"/>
    <n v="114.74744999999999"/>
    <n v="1"/>
    <n v="114.74744999999999"/>
    <x v="1"/>
    <m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Pick and Pack (Refrigerated)"/>
    <n v="2026"/>
    <n v="5"/>
    <s v="USD"/>
    <n v="128.24714999999998"/>
    <n v="1"/>
    <n v="128.24714999999998"/>
    <x v="1"/>
    <m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Receipt fee Ambient (per Receipt_ID)"/>
    <n v="2026"/>
    <n v="5"/>
    <s v="USD"/>
    <n v="485.98919999999998"/>
    <n v="1"/>
    <n v="485.98919999999998"/>
    <x v="1"/>
    <m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Receipt fee Refrigerated (per Receipt_ID)"/>
    <n v="2026"/>
    <n v="5"/>
    <s v="USD"/>
    <n v="485.98919999999998"/>
    <n v="1"/>
    <n v="485.98919999999998"/>
    <x v="1"/>
    <m/>
    <m/>
    <m/>
    <m/>
    <m/>
    <m/>
    <m/>
    <m/>
    <m/>
    <m/>
  </r>
  <r>
    <s v="ASTRAZENECA"/>
    <s v="D9311C00001"/>
    <s v="Astra Zeneca"/>
    <s v="Colombia"/>
    <x v="1"/>
    <n v="40700"/>
    <s v="Revenues - Third Parties"/>
    <m/>
    <s v="Storage Ambient (per Shelf)"/>
    <n v="2026"/>
    <n v="5"/>
    <s v="USD"/>
    <n v="1538.9657999999999"/>
    <n v="1"/>
    <n v="1538.9657999999999"/>
    <x v="1"/>
    <m/>
    <m/>
    <m/>
    <m/>
    <m/>
    <m/>
    <m/>
    <m/>
    <m/>
    <m/>
  </r>
  <r>
    <s v="ASTRAZENECA"/>
    <s v="D9311C00001"/>
    <s v="Astra Zeneca"/>
    <s v="Colombia"/>
    <x v="1"/>
    <n v="40700"/>
    <s v="Revenues - Third Parties"/>
    <m/>
    <s v="Storage Refrigerated (per Shelf)"/>
    <n v="2026"/>
    <n v="5"/>
    <s v="USD"/>
    <n v="1079.9759999999999"/>
    <n v="1"/>
    <n v="1079.9759999999999"/>
    <x v="1"/>
    <m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Temperature Monitoring Device (Ambient)"/>
    <n v="2026"/>
    <n v="5"/>
    <s v="USD"/>
    <n v="31.211306399999998"/>
    <n v="1"/>
    <n v="31.211306399999998"/>
    <x v="1"/>
    <n v="1"/>
    <m/>
    <m/>
    <m/>
    <m/>
    <m/>
    <m/>
    <m/>
    <m/>
    <m/>
  </r>
  <r>
    <s v="ASTRAZENECA"/>
    <s v="D9311C00001"/>
    <s v="Astra Zeneca"/>
    <s v="Colombia"/>
    <x v="0"/>
    <n v="40700"/>
    <s v="Revenues - Third Parties"/>
    <m/>
    <s v="Temperature Monitoring Device (Refrigerated)"/>
    <n v="2026"/>
    <n v="5"/>
    <s v="USD"/>
    <n v="31.211306399999998"/>
    <n v="1"/>
    <n v="31.211306399999998"/>
    <x v="1"/>
    <n v="1"/>
    <m/>
    <m/>
    <m/>
    <m/>
    <m/>
    <m/>
    <m/>
    <m/>
    <m/>
  </r>
  <r>
    <s v="GSK"/>
    <s v="Non-Protocol Specific - Ancillaries"/>
    <s v="GSK Vaccines Biologicals"/>
    <s v="Colombia"/>
    <x v="1"/>
    <n v="40700"/>
    <s v="Revenues - Third Parties"/>
    <m/>
    <s v="Non-Drug Storage Ambient (per Pallet)"/>
    <n v="2026"/>
    <n v="5"/>
    <s v="USD"/>
    <n v="1255.3504480000001"/>
    <n v="1"/>
    <n v="1255.3504480000001"/>
    <x v="1"/>
    <m/>
    <m/>
    <m/>
    <m/>
    <m/>
    <m/>
    <m/>
    <m/>
    <m/>
    <m/>
  </r>
  <r>
    <s v="J &amp; J"/>
    <s v="AC-065A310 Returns and Destructions"/>
    <s v="Janssen"/>
    <s v="Colombia"/>
    <x v="1"/>
    <n v="40700"/>
    <s v="Revenues - Third Parties"/>
    <m/>
    <s v="Storage of Returns (per Pallet)"/>
    <n v="2026"/>
    <n v="5"/>
    <s v="USD"/>
    <n v="82.32"/>
    <n v="1"/>
    <n v="82.32"/>
    <x v="1"/>
    <m/>
    <m/>
    <m/>
    <m/>
    <m/>
    <m/>
    <m/>
    <m/>
    <m/>
    <m/>
  </r>
  <r>
    <s v="OTH CUST"/>
    <s v="Inovio COVID19-311 (CAM)"/>
    <s v="Icon Clinical Research Limited"/>
    <s v="Colombia"/>
    <x v="0"/>
    <n v="40700"/>
    <s v="Revenues - Third Parties"/>
    <m/>
    <s v="Project Management Fee"/>
    <n v="2026"/>
    <n v="5"/>
    <s v="USD"/>
    <n v="1427.9845030000001"/>
    <n v="1"/>
    <n v="1427.9845030000001"/>
    <x v="1"/>
    <m/>
    <m/>
    <m/>
    <m/>
    <m/>
    <m/>
    <m/>
    <m/>
    <m/>
    <m/>
  </r>
  <r>
    <s v="OTH CUST"/>
    <s v="Inovio COVID19-311 (CAM)"/>
    <s v="Icon Clinical Research Limited"/>
    <s v="Colombia"/>
    <x v="1"/>
    <n v="40700"/>
    <s v="Revenues - Third Parties"/>
    <m/>
    <s v="Storage of Returns (per Pallet)"/>
    <n v="2026"/>
    <n v="5"/>
    <s v="USD"/>
    <n v="537.95225220000009"/>
    <n v="1"/>
    <n v="537.95225220000009"/>
    <x v="1"/>
    <m/>
    <m/>
    <m/>
    <m/>
    <m/>
    <m/>
    <m/>
    <m/>
    <m/>
    <m/>
  </r>
  <r>
    <s v="MEDIMMUNE"/>
    <s v="D9180C00004"/>
    <s v="MedImmune Inc"/>
    <s v="Colombia"/>
    <x v="0"/>
    <n v="40700"/>
    <s v="Revenues - Third Parties"/>
    <m/>
    <s v="Project Management Fee"/>
    <n v="2026"/>
    <n v="5"/>
    <s v="USD"/>
    <n v="369.9"/>
    <n v="1"/>
    <n v="369.9"/>
    <x v="1"/>
    <m/>
    <m/>
    <m/>
    <m/>
    <m/>
    <m/>
    <m/>
    <m/>
    <m/>
    <m/>
  </r>
  <r>
    <s v="MEDIMMUNE"/>
    <s v="D9180C00004"/>
    <s v="MedImmune Inc"/>
    <s v="Colombia"/>
    <x v="1"/>
    <n v="40700"/>
    <s v="Revenues - Third Parties"/>
    <m/>
    <s v="Storage Refrigerated (per Pallet)"/>
    <n v="2026"/>
    <n v="5"/>
    <s v="USD"/>
    <n v="1985.13"/>
    <n v="1"/>
    <n v="1985.13"/>
    <x v="1"/>
    <m/>
    <m/>
    <m/>
    <m/>
    <m/>
    <m/>
    <m/>
    <m/>
    <m/>
    <m/>
  </r>
  <r>
    <s v="ASTRAZENECA"/>
    <s v="D9078C00001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9078C00001"/>
    <s v="Astra Zeneca"/>
    <s v="Colombia"/>
    <x v="1"/>
    <n v="40700"/>
    <s v="Revenues - Third Parties"/>
    <m/>
    <s v="Storage Refrigerated (per Pallet)"/>
    <n v="2026"/>
    <n v="5"/>
    <s v="USD"/>
    <n v="1552.4654999999998"/>
    <n v="1"/>
    <n v="1552.4654999999998"/>
    <x v="1"/>
    <m/>
    <m/>
    <m/>
    <m/>
    <m/>
    <m/>
    <m/>
    <m/>
    <m/>
    <m/>
  </r>
  <r>
    <s v="IQVIA"/>
    <s v="MS200527_0080 Returns and Destruction"/>
    <s v="IQVIA"/>
    <s v="Colombia"/>
    <x v="0"/>
    <n v="40700"/>
    <s v="Revenues - Third Parties"/>
    <m/>
    <s v="File Close Out and Archiving or File Return  (per Study)"/>
    <n v="2026"/>
    <n v="5"/>
    <s v="USD"/>
    <n v="439.77972689999996"/>
    <n v="1"/>
    <n v="439.77972689999996"/>
    <x v="1"/>
    <m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Configuration of Temperature Monitoring Device"/>
    <n v="2026"/>
    <n v="5"/>
    <s v="USD"/>
    <n v="117.93337919999999"/>
    <n v="1"/>
    <n v="117.93337919999999"/>
    <x v="1"/>
    <m/>
    <m/>
    <m/>
    <m/>
    <m/>
    <m/>
    <m/>
    <m/>
    <m/>
    <m/>
  </r>
  <r>
    <s v="ASTRAZENECA"/>
    <s v="D3466C00001"/>
    <s v="Astra Zeneca"/>
    <s v="Colombia"/>
    <x v="2"/>
    <n v="40700"/>
    <s v="Revenues - Third Parties"/>
    <m/>
    <s v="Freight - Shipments"/>
    <n v="2026"/>
    <n v="5"/>
    <s v="USD"/>
    <n v="2844.7107827999994"/>
    <n v="1"/>
    <n v="2844.7107827999994"/>
    <x v="1"/>
    <n v="1"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Insulated shipper - Credo S22 - 12L (Leasing)"/>
    <n v="2026"/>
    <n v="5"/>
    <s v="USD"/>
    <n v="229.29240449999998"/>
    <n v="1"/>
    <n v="229.29240449999998"/>
    <x v="1"/>
    <n v="1"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Insulated shipper - Credo S22 - 28L (Leasing)"/>
    <n v="2026"/>
    <n v="5"/>
    <s v="USD"/>
    <n v="580.86509159999991"/>
    <n v="1"/>
    <n v="580.86509159999991"/>
    <x v="1"/>
    <n v="1"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Insulated shipper - Credo S4 - 12L (Leasing)"/>
    <n v="2026"/>
    <n v="5"/>
    <s v="USD"/>
    <n v="427.9944888"/>
    <n v="1"/>
    <n v="427.9944888"/>
    <x v="1"/>
    <n v="1"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Insulated shipper - Credo S4 - 28L (Leasing)"/>
    <n v="2026"/>
    <n v="5"/>
    <s v="USD"/>
    <n v="776.32724789999997"/>
    <n v="1"/>
    <n v="776.32724789999997"/>
    <x v="1"/>
    <n v="1"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Pick and Pack (Controlled Ambient)"/>
    <n v="2026"/>
    <n v="5"/>
    <s v="USD"/>
    <n v="384.74144999999999"/>
    <n v="1"/>
    <n v="384.74144999999999"/>
    <x v="1"/>
    <m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Pick and Pack (Refrigerated)"/>
    <n v="2026"/>
    <n v="5"/>
    <s v="USD"/>
    <n v="641.23574999999994"/>
    <n v="1"/>
    <n v="641.23574999999994"/>
    <x v="1"/>
    <m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3466C00001"/>
    <s v="Astra Zeneca"/>
    <s v="Colombia"/>
    <x v="0"/>
    <n v="40700"/>
    <s v="Revenues - Third Parties"/>
    <m/>
    <s v="Receipt fee Refrigerated (per Receipt_ID)"/>
    <n v="2026"/>
    <n v="5"/>
    <s v="USD"/>
    <n v="242.99459999999999"/>
    <n v="1"/>
    <n v="242.99459999999999"/>
    <x v="1"/>
    <m/>
    <m/>
    <m/>
    <m/>
    <m/>
    <m/>
    <m/>
    <m/>
    <m/>
    <m/>
  </r>
  <r>
    <s v="ASTRAZENECA"/>
    <s v="D3466C00001"/>
    <s v="Astra Zeneca"/>
    <s v="Colombia"/>
    <x v="1"/>
    <n v="40700"/>
    <s v="Revenues - Third Parties"/>
    <m/>
    <s v="Storage Ambient (per Pallet)"/>
    <n v="2026"/>
    <n v="5"/>
    <s v="USD"/>
    <n v="1036.2369719999999"/>
    <n v="1"/>
    <n v="1036.2369719999999"/>
    <x v="1"/>
    <m/>
    <m/>
    <m/>
    <m/>
    <m/>
    <m/>
    <m/>
    <m/>
    <m/>
    <m/>
  </r>
  <r>
    <s v="ASTRAZENECA"/>
    <s v="D3466C00001"/>
    <s v="Astra Zeneca"/>
    <s v="Colombia"/>
    <x v="1"/>
    <n v="40700"/>
    <s v="Revenues - Third Parties"/>
    <m/>
    <s v="Storage Refrigerated (per Pallet)"/>
    <n v="2026"/>
    <n v="5"/>
    <s v="USD"/>
    <n v="2483.9447999999998"/>
    <n v="1"/>
    <n v="2483.9447999999998"/>
    <x v="1"/>
    <m/>
    <m/>
    <m/>
    <m/>
    <m/>
    <m/>
    <m/>
    <m/>
    <m/>
    <m/>
  </r>
  <r>
    <s v="ASTRAZENECA"/>
    <s v="Temperature Monitor-Global Pooling"/>
    <s v="Astra Zeneca"/>
    <s v="Colombia"/>
    <x v="1"/>
    <n v="40700"/>
    <s v="Revenues - Third Parties"/>
    <m/>
    <s v="Non-Drug Storage Ambient (per Shelf)"/>
    <n v="2026"/>
    <n v="5"/>
    <s v="USD"/>
    <n v="1636.1636399999998"/>
    <n v="1"/>
    <n v="1636.1636399999998"/>
    <x v="1"/>
    <m/>
    <m/>
    <m/>
    <m/>
    <m/>
    <m/>
    <m/>
    <m/>
    <m/>
    <m/>
  </r>
  <r>
    <s v="ASTRAZENECA"/>
    <s v="Temperature Monitor-Global Pooling"/>
    <s v="Astra Zeneca"/>
    <s v="Colombia"/>
    <x v="0"/>
    <n v="40700"/>
    <s v="Revenues - Third Parties"/>
    <m/>
    <s v="Receipt fee Ancillaries (per Receipt_ID)"/>
    <n v="2026"/>
    <n v="5"/>
    <s v="USD"/>
    <n v="245.42454599999999"/>
    <n v="1"/>
    <n v="245.42454599999999"/>
    <x v="1"/>
    <m/>
    <m/>
    <m/>
    <m/>
    <m/>
    <m/>
    <m/>
    <m/>
    <m/>
    <m/>
  </r>
  <r>
    <s v="ASTRAZENECA"/>
    <s v="D3461C00030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3461C00030"/>
    <s v="Astra Zeneca"/>
    <s v="Colombia"/>
    <x v="1"/>
    <n v="40700"/>
    <s v="Revenues - Third Parties"/>
    <m/>
    <s v="Storage Refrigerated (per Pallet)"/>
    <n v="2026"/>
    <n v="5"/>
    <s v="USD"/>
    <n v="620.98619999999994"/>
    <n v="1"/>
    <n v="620.98619999999994"/>
    <x v="1"/>
    <m/>
    <m/>
    <m/>
    <m/>
    <m/>
    <m/>
    <m/>
    <m/>
    <m/>
    <m/>
  </r>
  <r>
    <s v="ASTRAZENECA"/>
    <s v="D8535C00001"/>
    <s v="Astra Zeneca"/>
    <s v="Colombia"/>
    <x v="2"/>
    <n v="40700"/>
    <s v="Revenues - Third Parties"/>
    <m/>
    <s v="Freight - Shipments"/>
    <n v="2026"/>
    <n v="5"/>
    <s v="USD"/>
    <n v="508.43920109999993"/>
    <n v="1"/>
    <n v="508.43920109999993"/>
    <x v="1"/>
    <n v="1"/>
    <m/>
    <m/>
    <m/>
    <m/>
    <m/>
    <m/>
    <m/>
    <m/>
    <m/>
  </r>
  <r>
    <s v="ASTRAZENECA"/>
    <s v="D8535C00001"/>
    <s v="Astra Zeneca"/>
    <s v="Colombia"/>
    <x v="0"/>
    <n v="40700"/>
    <s v="Revenues - Third Parties"/>
    <m/>
    <s v="Insulated shipper - Credo S22 - 12L (Leasing)"/>
    <n v="2026"/>
    <n v="5"/>
    <s v="USD"/>
    <n v="241.02364379999997"/>
    <n v="1"/>
    <n v="241.02364379999997"/>
    <x v="1"/>
    <n v="1"/>
    <m/>
    <m/>
    <m/>
    <m/>
    <m/>
    <m/>
    <m/>
    <m/>
    <m/>
  </r>
  <r>
    <s v="ASTRAZENECA"/>
    <s v="D8535C00001"/>
    <s v="Astra Zeneca"/>
    <s v="Colombia"/>
    <x v="0"/>
    <n v="40700"/>
    <s v="Revenues - Third Parties"/>
    <m/>
    <s v="Pick and Pack (Controlled Ambient)"/>
    <n v="2026"/>
    <n v="5"/>
    <s v="USD"/>
    <n v="128.24714999999998"/>
    <n v="1"/>
    <n v="128.24714999999998"/>
    <x v="1"/>
    <m/>
    <m/>
    <m/>
    <m/>
    <m/>
    <m/>
    <m/>
    <m/>
    <m/>
    <m/>
  </r>
  <r>
    <s v="ASTRAZENECA"/>
    <s v="D8535C00001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8535C00001"/>
    <s v="Astra Zeneca"/>
    <s v="Colombia"/>
    <x v="1"/>
    <n v="40700"/>
    <s v="Revenues - Third Parties"/>
    <m/>
    <s v="Storage Ambient (per Pallet)"/>
    <n v="2026"/>
    <n v="5"/>
    <s v="USD"/>
    <n v="128.24714999999998"/>
    <n v="1"/>
    <n v="128.24714999999998"/>
    <x v="1"/>
    <m/>
    <m/>
    <m/>
    <m/>
    <m/>
    <m/>
    <m/>
    <m/>
    <m/>
    <m/>
  </r>
  <r>
    <s v="ASTRAZENECA"/>
    <s v="D8535C00001"/>
    <s v="Astra Zeneca"/>
    <s v="Colombia"/>
    <x v="0"/>
    <n v="40700"/>
    <s v="Revenues - Third Parties"/>
    <m/>
    <s v="Temperature Monitoring Device (Ambient)"/>
    <n v="2026"/>
    <n v="5"/>
    <s v="USD"/>
    <n v="32.7097731"/>
    <n v="1"/>
    <n v="32.7097731"/>
    <x v="1"/>
    <n v="1"/>
    <m/>
    <m/>
    <m/>
    <m/>
    <m/>
    <m/>
    <m/>
    <m/>
    <m/>
  </r>
  <r>
    <s v="ASTRAZENECA"/>
    <s v="D6402C00012"/>
    <s v="Astra Zeneca"/>
    <s v="Colombia"/>
    <x v="0"/>
    <n v="40700"/>
    <s v="Revenues - Third Parties"/>
    <m/>
    <s v="Configuration of Temperature Monitoring Device"/>
    <n v="2026"/>
    <n v="5"/>
    <s v="USD"/>
    <n v="206.54540999999998"/>
    <n v="1"/>
    <n v="206.54540999999998"/>
    <x v="1"/>
    <m/>
    <m/>
    <m/>
    <m/>
    <m/>
    <m/>
    <m/>
    <m/>
    <m/>
    <m/>
  </r>
  <r>
    <s v="ASTRAZENECA"/>
    <s v="D6402C00012"/>
    <s v="Astra Zeneca"/>
    <s v="Colombia"/>
    <x v="2"/>
    <n v="40700"/>
    <s v="Revenues - Third Parties"/>
    <m/>
    <s v="Freight - Shipments"/>
    <n v="2026"/>
    <n v="5"/>
    <s v="USD"/>
    <n v="3872.8479348000001"/>
    <n v="1"/>
    <n v="3872.8479348000001"/>
    <x v="1"/>
    <n v="1"/>
    <m/>
    <m/>
    <m/>
    <m/>
    <m/>
    <m/>
    <m/>
    <m/>
    <m/>
  </r>
  <r>
    <s v="ASTRAZENECA"/>
    <s v="D6402C00012"/>
    <s v="Astra Zeneca"/>
    <s v="Colombia"/>
    <x v="0"/>
    <n v="40700"/>
    <s v="Revenues - Third Parties"/>
    <m/>
    <s v="Pick and Pack (Ambient)"/>
    <n v="2026"/>
    <n v="5"/>
    <s v="USD"/>
    <n v="1835.9591999999998"/>
    <n v="1"/>
    <n v="1835.9591999999998"/>
    <x v="1"/>
    <m/>
    <m/>
    <m/>
    <m/>
    <m/>
    <m/>
    <m/>
    <m/>
    <m/>
    <m/>
  </r>
  <r>
    <s v="ASTRAZENECA"/>
    <s v="D6402C00012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6402C00012"/>
    <s v="Astra Zeneca"/>
    <s v="Colombia"/>
    <x v="1"/>
    <n v="40700"/>
    <s v="Revenues - Third Parties"/>
    <m/>
    <s v="Storage Ambient (per Pallet)"/>
    <n v="2026"/>
    <n v="5"/>
    <s v="USD"/>
    <n v="1923.7072499999999"/>
    <n v="1"/>
    <n v="1923.7072499999999"/>
    <x v="1"/>
    <m/>
    <m/>
    <m/>
    <m/>
    <m/>
    <m/>
    <m/>
    <m/>
    <m/>
    <m/>
  </r>
  <r>
    <s v="ASTRAZENECA"/>
    <s v="D702GC00001"/>
    <s v="Astra Zeneca"/>
    <s v="Colombia"/>
    <x v="0"/>
    <n v="40700"/>
    <s v="Revenues - Third Parties"/>
    <m/>
    <s v="Project Management Fee"/>
    <n v="2026"/>
    <n v="5"/>
    <s v="USD"/>
    <n v="404.99099999999999"/>
    <n v="1"/>
    <n v="404.99099999999999"/>
    <x v="1"/>
    <m/>
    <m/>
    <m/>
    <m/>
    <m/>
    <m/>
    <m/>
    <m/>
    <m/>
    <m/>
  </r>
  <r>
    <s v="ASTRAZENECA"/>
    <s v="D702GC00001"/>
    <s v="Astra Zeneca"/>
    <s v="Colombia"/>
    <x v="0"/>
    <n v="40700"/>
    <s v="Revenues - Third Parties"/>
    <m/>
    <s v="Receipt fee Refrigerated (per Receipt_ID)"/>
    <n v="2026"/>
    <n v="5"/>
    <s v="USD"/>
    <n v="728.98379999999997"/>
    <n v="1"/>
    <n v="728.98379999999997"/>
    <x v="1"/>
    <m/>
    <m/>
    <m/>
    <m/>
    <m/>
    <m/>
    <m/>
    <m/>
    <m/>
    <m/>
  </r>
  <r>
    <s v="ASTRAZENECA"/>
    <s v="D702GC00001"/>
    <s v="Astra Zeneca"/>
    <s v="Colombia"/>
    <x v="0"/>
    <n v="40700"/>
    <s v="Revenues - Third Parties"/>
    <m/>
    <s v="Setup Fee"/>
    <n v="2026"/>
    <n v="5"/>
    <s v="USD"/>
    <n v="1120.4750999999999"/>
    <n v="1"/>
    <n v="1120.4750999999999"/>
    <x v="1"/>
    <m/>
    <m/>
    <m/>
    <m/>
    <m/>
    <m/>
    <m/>
    <m/>
    <m/>
    <m/>
  </r>
  <r>
    <s v="ASTRAZENECA"/>
    <s v="D702GC00001"/>
    <s v="Astra Zeneca"/>
    <s v="Colombia"/>
    <x v="1"/>
    <n v="40700"/>
    <s v="Revenues - Third Parties"/>
    <m/>
    <s v="Storage Ambient (per Pallet)"/>
    <n v="2026"/>
    <n v="5"/>
    <s v="USD"/>
    <n v="641.23574999999994"/>
    <n v="1"/>
    <n v="641.23574999999994"/>
    <x v="1"/>
    <m/>
    <m/>
    <m/>
    <m/>
    <m/>
    <m/>
    <m/>
    <m/>
    <m/>
    <m/>
  </r>
  <r>
    <s v="ASTRAZENECA"/>
    <s v="D7960C00015"/>
    <s v="Astra Zeneca"/>
    <s v="Colombia"/>
    <x v="0"/>
    <n v="40700"/>
    <s v="Revenues - Third Parties"/>
    <m/>
    <s v="Configuration of Temperature Monitoring Device"/>
    <n v="2026"/>
    <n v="5"/>
    <s v="USD"/>
    <n v="26.729405999999997"/>
    <n v="1"/>
    <n v="26.729405999999997"/>
    <x v="1"/>
    <m/>
    <m/>
    <m/>
    <m/>
    <m/>
    <m/>
    <m/>
    <m/>
    <m/>
    <m/>
  </r>
  <r>
    <s v="ASTRAZENECA"/>
    <s v="D7960C00015"/>
    <s v="Astra Zeneca"/>
    <s v="Colombia"/>
    <x v="2"/>
    <n v="40700"/>
    <s v="Revenues - Third Parties"/>
    <m/>
    <s v="Freight - Shipments"/>
    <n v="2026"/>
    <n v="5"/>
    <s v="USD"/>
    <n v="849.38762429999997"/>
    <n v="1"/>
    <n v="849.38762429999997"/>
    <x v="1"/>
    <n v="1"/>
    <m/>
    <m/>
    <m/>
    <m/>
    <m/>
    <m/>
    <m/>
    <m/>
    <m/>
  </r>
  <r>
    <s v="ASTRAZENECA"/>
    <s v="D7960C00015"/>
    <s v="Astra Zeneca"/>
    <s v="Colombia"/>
    <x v="0"/>
    <n v="40700"/>
    <s v="Revenues - Third Parties"/>
    <m/>
    <s v="Pick and Pack (Ambient)"/>
    <n v="2026"/>
    <n v="5"/>
    <s v="USD"/>
    <n v="388.5888645"/>
    <n v="1"/>
    <n v="388.5888645"/>
    <x v="1"/>
    <m/>
    <m/>
    <m/>
    <m/>
    <m/>
    <m/>
    <m/>
    <m/>
    <m/>
    <m/>
  </r>
  <r>
    <s v="ASTRAZENECA"/>
    <s v="D7960C00015"/>
    <s v="Astra Zeneca"/>
    <s v="Colombia"/>
    <x v="0"/>
    <n v="40700"/>
    <s v="Revenues - Third Parties"/>
    <m/>
    <s v="Project Management Fee"/>
    <n v="2026"/>
    <n v="5"/>
    <s v="USD"/>
    <n v="409.04090999999994"/>
    <n v="1"/>
    <n v="409.04090999999994"/>
    <x v="1"/>
    <m/>
    <m/>
    <m/>
    <m/>
    <m/>
    <m/>
    <m/>
    <m/>
    <m/>
    <m/>
  </r>
  <r>
    <s v="ASTRAZENECA"/>
    <s v="D7960C00015"/>
    <s v="Astra Zeneca"/>
    <s v="Colombia"/>
    <x v="1"/>
    <n v="40700"/>
    <s v="Revenues - Third Parties"/>
    <m/>
    <s v="Storage Ambient (per Pallet)"/>
    <n v="2026"/>
    <n v="5"/>
    <s v="USD"/>
    <n v="1165.7665934999998"/>
    <n v="1"/>
    <n v="1165.7665934999998"/>
    <x v="1"/>
    <m/>
    <m/>
    <m/>
    <m/>
    <m/>
    <m/>
    <m/>
    <m/>
    <m/>
    <m/>
  </r>
  <r>
    <s v="OTH CUST"/>
    <s v="GRN163LMYF3001"/>
    <s v="Geron Corporation"/>
    <s v="Colombia"/>
    <x v="2"/>
    <n v="40700"/>
    <s v="Revenues - Third Parties"/>
    <m/>
    <s v="Freight - Shipments"/>
    <n v="2026"/>
    <n v="5"/>
    <s v="USD"/>
    <n v="509.1"/>
    <n v="1"/>
    <n v="509.1"/>
    <x v="1"/>
    <n v="1"/>
    <m/>
    <m/>
    <m/>
    <m/>
    <m/>
    <m/>
    <m/>
    <m/>
    <m/>
  </r>
  <r>
    <s v="OTH CUST"/>
    <s v="GRN163LMYF3001"/>
    <s v="Geron Corporation"/>
    <s v="Colombia"/>
    <x v="0"/>
    <n v="40700"/>
    <s v="Revenues - Third Parties"/>
    <m/>
    <s v="Insulated shipper - Credo S4 - 12L (Leasing)"/>
    <n v="2026"/>
    <n v="5"/>
    <s v="USD"/>
    <n v="233"/>
    <n v="1"/>
    <n v="233"/>
    <x v="1"/>
    <n v="1"/>
    <m/>
    <m/>
    <m/>
    <m/>
    <m/>
    <m/>
    <m/>
    <m/>
    <m/>
  </r>
  <r>
    <s v="OTH CUST"/>
    <s v="GRN163LMYF3001"/>
    <s v="Geron Corporation"/>
    <s v="Colombia"/>
    <x v="0"/>
    <n v="40700"/>
    <s v="Revenues - Third Parties"/>
    <m/>
    <s v="Pick and Pack (Refrigerated)"/>
    <n v="2026"/>
    <n v="5"/>
    <s v="USD"/>
    <n v="274.48"/>
    <n v="1"/>
    <n v="274.48"/>
    <x v="1"/>
    <m/>
    <m/>
    <m/>
    <m/>
    <m/>
    <m/>
    <m/>
    <m/>
    <m/>
    <m/>
  </r>
  <r>
    <s v="OTH CUST"/>
    <s v="GRN163LMYF3001"/>
    <s v="Geron Corporation"/>
    <s v="Colombia"/>
    <x v="0"/>
    <n v="40700"/>
    <s v="Revenues - Third Parties"/>
    <m/>
    <s v="Project Management Fee"/>
    <n v="2026"/>
    <n v="5"/>
    <s v="USD"/>
    <n v="1370.3"/>
    <n v="1"/>
    <n v="1370.3"/>
    <x v="1"/>
    <m/>
    <m/>
    <m/>
    <m/>
    <m/>
    <m/>
    <m/>
    <m/>
    <m/>
    <m/>
  </r>
  <r>
    <s v="OTH CUST"/>
    <s v="GRN163LMYF3001"/>
    <s v="Geron Corporation"/>
    <s v="Colombia"/>
    <x v="1"/>
    <n v="40700"/>
    <s v="Revenues - Third Parties"/>
    <m/>
    <s v="Storage Refrigerated (per Shelf)"/>
    <n v="2026"/>
    <n v="5"/>
    <s v="USD"/>
    <n v="343.1"/>
    <n v="1"/>
    <n v="343.1"/>
    <x v="1"/>
    <m/>
    <m/>
    <m/>
    <m/>
    <m/>
    <m/>
    <m/>
    <m/>
    <m/>
    <m/>
  </r>
  <r>
    <s v="OTH CUST"/>
    <s v="GRN163LMYF3001"/>
    <s v="Geron Corporation"/>
    <s v="Colombia"/>
    <x v="0"/>
    <n v="40700"/>
    <s v="Revenues - Third Parties"/>
    <m/>
    <s v="Temperature Monitoring Device (Refrigerated)"/>
    <n v="2026"/>
    <n v="5"/>
    <s v="USD"/>
    <n v="107.1"/>
    <n v="1"/>
    <n v="107.1"/>
    <x v="1"/>
    <n v="1"/>
    <m/>
    <m/>
    <m/>
    <m/>
    <m/>
    <m/>
    <m/>
    <m/>
    <m/>
  </r>
  <r>
    <s v="MEDIMMUNE"/>
    <s v="D9185C00001"/>
    <s v="MedImmune Inc"/>
    <s v="Colombia"/>
    <x v="0"/>
    <n v="40700"/>
    <s v="Revenues - Third Parties"/>
    <m/>
    <s v="Project Management Fee"/>
    <n v="2026"/>
    <n v="5"/>
    <s v="USD"/>
    <n v="402.36"/>
    <n v="1"/>
    <n v="402.36"/>
    <x v="1"/>
    <m/>
    <m/>
    <m/>
    <m/>
    <m/>
    <m/>
    <m/>
    <m/>
    <m/>
    <m/>
  </r>
  <r>
    <s v="MEDIMMUNE"/>
    <s v="D9185C00001"/>
    <s v="MedImmune Inc"/>
    <s v="Colombia"/>
    <x v="1"/>
    <n v="40700"/>
    <s v="Revenues - Third Parties"/>
    <m/>
    <s v="Storage Refrigerated (per Pallet)"/>
    <n v="2026"/>
    <n v="5"/>
    <s v="USD"/>
    <n v="616.96"/>
    <n v="1"/>
    <n v="616.96"/>
    <x v="1"/>
    <m/>
    <m/>
    <m/>
    <m/>
    <m/>
    <m/>
    <m/>
    <m/>
    <m/>
    <m/>
  </r>
  <r>
    <s v="MERCK"/>
    <s v="MERCK GLOBAL"/>
    <s v="Merck Sharp and Dohme LLC"/>
    <s v="Colombia"/>
    <x v="3"/>
    <n v="40700"/>
    <s v="Revenues - Third Parties"/>
    <m/>
    <s v="Destruction"/>
    <n v="2026"/>
    <n v="5"/>
    <s v="USD"/>
    <n v="-37.909999999999997"/>
    <n v="1"/>
    <n v="-37.909999999999997"/>
    <x v="1"/>
    <s v="Not Applicable"/>
    <m/>
    <m/>
    <m/>
    <m/>
    <m/>
    <m/>
    <m/>
    <m/>
    <m/>
  </r>
  <r>
    <s v="MERCK"/>
    <s v="MERCK GLOBAL"/>
    <s v="Merck Sharp and Dohme LLC"/>
    <s v="Colombia"/>
    <x v="0"/>
    <n v="40700"/>
    <s v="Revenues - Third Parties"/>
    <m/>
    <s v="Project Management Fee"/>
    <n v="2026"/>
    <n v="5"/>
    <s v="USD"/>
    <n v="-621.64"/>
    <n v="1"/>
    <n v="-621.64"/>
    <x v="1"/>
    <m/>
    <m/>
    <m/>
    <m/>
    <m/>
    <m/>
    <m/>
    <m/>
    <m/>
    <m/>
  </r>
  <r>
    <s v="OTH CUST"/>
    <s v="GRN163LMYF3001"/>
    <s v="Surcharge"/>
    <s v="Colombia"/>
    <x v="5"/>
    <n v="40700"/>
    <s v="Revenues - Third Parties"/>
    <m/>
    <s v="Surcharge"/>
    <n v="2026"/>
    <n v="5"/>
    <s v="USD"/>
    <n v="0"/>
    <n v="1"/>
    <n v="0"/>
    <x v="1"/>
    <s v="Not Applicable"/>
    <m/>
    <m/>
    <m/>
    <m/>
    <m/>
    <m/>
    <m/>
    <m/>
    <m/>
  </r>
  <r>
    <s v="OTH CUST"/>
    <s v="GRN163LMYF3001"/>
    <s v="Surcharge"/>
    <s v="Colombia"/>
    <x v="5"/>
    <n v="40700"/>
    <s v="Revenues - Third Parties"/>
    <m/>
    <s v="Surcharge"/>
    <n v="2026"/>
    <n v="5"/>
    <s v="USD"/>
    <n v="0"/>
    <n v="1"/>
    <n v="0"/>
    <x v="1"/>
    <s v="Not Applicable"/>
    <m/>
    <m/>
    <m/>
    <m/>
    <m/>
    <m/>
    <m/>
    <m/>
    <m/>
  </r>
  <r>
    <s v="OTH CUST"/>
    <s v="GRN163LMYF3001"/>
    <s v="Surcharge"/>
    <s v="Colombia"/>
    <x v="5"/>
    <n v="40700"/>
    <s v="Revenues - Third Parties"/>
    <m/>
    <s v="Surcharge"/>
    <n v="2026"/>
    <n v="5"/>
    <s v="USD"/>
    <n v="0"/>
    <n v="1"/>
    <n v="0"/>
    <x v="1"/>
    <s v="Not Applicable"/>
    <m/>
    <m/>
    <m/>
    <m/>
    <m/>
    <m/>
    <m/>
    <m/>
    <m/>
  </r>
  <r>
    <s v="OTH CUST"/>
    <s v="GRN163LMYF3001"/>
    <s v="Surcharge"/>
    <s v="Colombia"/>
    <x v="5"/>
    <n v="40700"/>
    <s v="Revenues - Third Parties"/>
    <m/>
    <s v="Surcharge"/>
    <n v="2026"/>
    <n v="5"/>
    <s v="USD"/>
    <n v="0"/>
    <n v="1"/>
    <n v="0"/>
    <x v="1"/>
    <s v="Not Applicable"/>
    <m/>
    <m/>
    <m/>
    <m/>
    <m/>
    <m/>
    <m/>
    <m/>
    <m/>
  </r>
  <r>
    <s v="OTH CUST"/>
    <s v="GRN163LMYF3001"/>
    <s v="Surcharge"/>
    <s v="Colombia"/>
    <x v="5"/>
    <n v="40700"/>
    <s v="Revenues - Third Parties"/>
    <m/>
    <s v="Surcharge"/>
    <n v="2026"/>
    <n v="5"/>
    <s v="USD"/>
    <n v="0"/>
    <n v="1"/>
    <n v="0"/>
    <x v="1"/>
    <s v="Not Applicable"/>
    <m/>
    <m/>
    <m/>
    <m/>
    <m/>
    <m/>
    <m/>
    <m/>
    <m/>
  </r>
  <r>
    <s v="DEFERRED"/>
    <s v="Others"/>
    <s v="Deferred Revenue"/>
    <s v="Colombia"/>
    <x v="7"/>
    <n v="40700"/>
    <s v="Revenues - Third Parties"/>
    <m/>
    <s v="Duties"/>
    <n v="2026"/>
    <n v="5"/>
    <s v="USD"/>
    <n v="0"/>
    <n v="1"/>
    <n v="0"/>
    <x v="1"/>
    <m/>
    <m/>
    <m/>
    <m/>
    <m/>
    <m/>
    <m/>
    <m/>
    <m/>
    <m/>
  </r>
  <r>
    <s v="DEFERRED"/>
    <s v="Others"/>
    <s v="Deferred Revenue"/>
    <s v="Colombia"/>
    <x v="2"/>
    <n v="40700"/>
    <s v="Revenues - Third Parties"/>
    <m/>
    <s v="Adjustment for Adoption Nbr. 606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0"/>
    <n v="40700"/>
    <s v="Revenues - Third Parties"/>
    <m/>
    <s v="Provision rebate Accrual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2"/>
    <n v="40700"/>
    <s v="Revenues - Third Parties"/>
    <m/>
    <s v="Provision rebate Accrual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1"/>
    <n v="40700"/>
    <s v="Revenues - Third Parties"/>
    <m/>
    <s v="Provision rebate Accrual"/>
    <n v="2026"/>
    <n v="5"/>
    <s v="USD"/>
    <n v="0"/>
    <n v="1"/>
    <n v="0"/>
    <x v="1"/>
    <s v="Not Applicable"/>
    <m/>
    <m/>
    <m/>
    <m/>
    <m/>
    <m/>
    <m/>
    <m/>
    <m/>
  </r>
  <r>
    <s v="DEFERRED"/>
    <s v="Others"/>
    <s v="Deferred Revenue"/>
    <s v="Colombia"/>
    <x v="2"/>
    <n v="40700"/>
    <s v="Revenues - Third Parties"/>
    <m/>
    <s v="Estimated Revenue from 16/10 - 31/10"/>
    <n v="2026"/>
    <n v="5"/>
    <s v="USD"/>
    <n v="-55991.366456891818"/>
    <n v="1"/>
    <n v="-55991.366456891818"/>
    <x v="1"/>
    <s v="Not Applicable"/>
    <m/>
    <m/>
    <m/>
    <m/>
    <m/>
    <m/>
    <m/>
    <m/>
    <m/>
  </r>
  <r>
    <s v="DEFERRED"/>
    <s v="Others"/>
    <s v="Deferred Revenue"/>
    <s v="Colombia"/>
    <x v="0"/>
    <n v="40700"/>
    <s v="Revenues - Third Parties"/>
    <m/>
    <s v="Estimated Revenue from 16/10 - 31/10"/>
    <n v="2026"/>
    <n v="5"/>
    <s v="USD"/>
    <n v="-20002.395411375011"/>
    <n v="1"/>
    <n v="-20002.395411375011"/>
    <x v="1"/>
    <s v="Not Applicable"/>
    <m/>
    <m/>
    <m/>
    <m/>
    <m/>
    <m/>
    <m/>
    <m/>
    <m/>
  </r>
  <r>
    <s v="DEFERRED"/>
    <s v="Others"/>
    <s v="Deferred Revenue"/>
    <s v="Colombia"/>
    <x v="3"/>
    <n v="40700"/>
    <s v="Revenues - Third Parties"/>
    <m/>
    <s v="Destruction executed on june 25"/>
    <n v="2026"/>
    <n v="5"/>
    <s v="USD"/>
    <n v="0"/>
    <n v="1"/>
    <n v="0"/>
    <x v="1"/>
    <m/>
    <m/>
    <m/>
    <m/>
    <m/>
    <m/>
    <m/>
    <m/>
    <m/>
    <m/>
  </r>
  <r>
    <s v="DEFERRED"/>
    <s v="Others"/>
    <s v="Deferred Revenue"/>
    <s v="Colombia"/>
    <x v="2"/>
    <n v="40700"/>
    <s v="Revenues - Third Parties"/>
    <m/>
    <s v="Adjustment due to services rendered between 16/09 - 04/10"/>
    <n v="2026"/>
    <n v="5"/>
    <s v="USD"/>
    <n v="49609.428087507884"/>
    <n v="1"/>
    <n v="49609.428087507884"/>
    <x v="1"/>
    <s v="Not Applicable"/>
    <m/>
    <m/>
    <m/>
    <m/>
    <m/>
    <m/>
    <m/>
    <m/>
    <m/>
  </r>
  <r>
    <s v="DEFERRED"/>
    <s v="Others"/>
    <s v="Deferred Revenue"/>
    <s v="Colombia"/>
    <x v="0"/>
    <n v="40700"/>
    <s v="Revenues - Third Parties"/>
    <m/>
    <s v="Adjustment due to services rendered between 16/09 - 04/10"/>
    <n v="2026"/>
    <n v="5"/>
    <s v="USD"/>
    <n v="20672.093674399999"/>
    <n v="1"/>
    <n v="20672.093674399999"/>
    <x v="1"/>
    <s v="Not Applicable"/>
    <m/>
    <m/>
    <m/>
    <m/>
    <m/>
    <m/>
    <m/>
    <m/>
    <m/>
  </r>
  <r>
    <s v="DEFERRED"/>
    <s v="Others"/>
    <s v="Deferred Revenue"/>
    <s v="Colombia"/>
    <x v="3"/>
    <n v="40700"/>
    <s v="Revenues - Third Parties"/>
    <m/>
    <s v="Destruction executed on june 25"/>
    <n v="2026"/>
    <n v="5"/>
    <s v="USD"/>
    <n v="0"/>
    <n v="1"/>
    <n v="0"/>
    <x v="1"/>
    <m/>
    <m/>
    <m/>
    <m/>
    <m/>
    <m/>
    <m/>
    <m/>
    <m/>
    <m/>
  </r>
  <r>
    <s v="OTH CUST"/>
    <s v="Others"/>
    <s v="Others"/>
    <s v="Colombia"/>
    <x v="0"/>
    <n v="40700"/>
    <s v="Revenues - Third Parties"/>
    <m/>
    <s v="FX Translation"/>
    <n v="2026"/>
    <n v="5"/>
    <s v="USD"/>
    <n v="-515.27795069926697"/>
    <n v="1"/>
    <n v="-515.27795069926697"/>
    <x v="1"/>
    <s v="Not Applicable"/>
    <m/>
    <m/>
    <m/>
    <m/>
    <m/>
    <m/>
    <m/>
    <m/>
    <m/>
  </r>
  <r>
    <s v="OTH CUST"/>
    <s v="Others"/>
    <s v="Others"/>
    <s v="Colombia"/>
    <x v="6"/>
    <n v="40700"/>
    <s v="Revenues - Third Parties"/>
    <m/>
    <s v="FX Translation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3"/>
    <n v="40700"/>
    <s v="Revenues - Third Parties"/>
    <m/>
    <s v="FX Translation"/>
    <n v="2026"/>
    <n v="5"/>
    <s v="USD"/>
    <n v="-6.9925566000000572"/>
    <n v="1"/>
    <n v="-6.9925566000000572"/>
    <x v="1"/>
    <s v="Not Applicable"/>
    <m/>
    <m/>
    <m/>
    <m/>
    <m/>
    <m/>
    <m/>
    <m/>
    <m/>
  </r>
  <r>
    <s v="OTH CUST"/>
    <s v="Others"/>
    <s v="Others"/>
    <s v="Colombia"/>
    <x v="2"/>
    <n v="40700"/>
    <s v="Revenues - Third Parties"/>
    <m/>
    <s v="FX Translation"/>
    <n v="2026"/>
    <n v="5"/>
    <s v="USD"/>
    <n v="-159.07451151609703"/>
    <n v="1"/>
    <n v="-159.07451151609703"/>
    <x v="1"/>
    <s v="Not Applicable"/>
    <m/>
    <m/>
    <m/>
    <m/>
    <m/>
    <m/>
    <m/>
    <m/>
    <m/>
  </r>
  <r>
    <s v="OTH CUST"/>
    <s v="Others"/>
    <s v="Others"/>
    <s v="Colombia"/>
    <x v="5"/>
    <n v="40700"/>
    <s v="Revenues - Third Parties"/>
    <m/>
    <s v="FX Translation"/>
    <n v="2026"/>
    <n v="5"/>
    <s v="USD"/>
    <n v="1"/>
    <n v="1"/>
    <n v="1"/>
    <x v="1"/>
    <s v="Not Applicable"/>
    <m/>
    <m/>
    <m/>
    <m/>
    <m/>
    <m/>
    <m/>
    <m/>
    <m/>
  </r>
  <r>
    <s v="OTH CUST"/>
    <s v="Others"/>
    <s v="Others"/>
    <s v="Colombia"/>
    <x v="5"/>
    <n v="40700"/>
    <s v="Revenues - Third Parties"/>
    <m/>
    <s v="FX Translation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7"/>
    <n v="40700"/>
    <s v="Revenues - Third Parties"/>
    <m/>
    <s v="FX Translation"/>
    <n v="2026"/>
    <n v="5"/>
    <s v="USD"/>
    <n v="0"/>
    <n v="1"/>
    <n v="0"/>
    <x v="1"/>
    <s v="Not Applicable"/>
    <m/>
    <m/>
    <m/>
    <m/>
    <m/>
    <m/>
    <m/>
    <m/>
    <m/>
  </r>
  <r>
    <s v="OTH CUST"/>
    <s v="Others"/>
    <s v="Others"/>
    <s v="Colombia"/>
    <x v="1"/>
    <n v="40700"/>
    <s v="Revenues - Third Parties"/>
    <m/>
    <s v="FX Translation"/>
    <n v="2026"/>
    <n v="5"/>
    <s v="USD"/>
    <n v="-344.44855026647519"/>
    <n v="1"/>
    <n v="-344.44855026647519"/>
    <x v="1"/>
    <s v="Not Applicable"/>
    <m/>
    <m/>
    <m/>
    <m/>
    <m/>
    <m/>
    <m/>
    <m/>
    <m/>
  </r>
  <r>
    <s v="ASTRAZENECA"/>
    <s v="D3252C0000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3252C00002 (Local)"/>
    <s v="Astra Zeneca"/>
    <s v="Chile"/>
    <x v="1"/>
    <n v="40700"/>
    <s v="Revenues - Third Parties"/>
    <m/>
    <s v="Storage Ambient (per Shelf)"/>
    <n v="2026"/>
    <n v="5"/>
    <s v="USD"/>
    <n v="714.9"/>
    <n v="1"/>
    <n v="714.9"/>
    <x v="2"/>
    <m/>
    <m/>
    <m/>
    <m/>
    <m/>
    <m/>
    <m/>
    <m/>
    <m/>
    <m/>
  </r>
  <r>
    <s v="ASTRAZENECA"/>
    <s v="D361BC00001 (Local)"/>
    <s v="Astra Zeneca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ASTRAZENECA"/>
    <s v="D361B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361BC00001 (Local)"/>
    <s v="Astra Zeneca"/>
    <s v="Chile"/>
    <x v="1"/>
    <n v="40700"/>
    <s v="Revenues - Third Parties"/>
    <m/>
    <s v="Storage Ambient (per Shelf)"/>
    <n v="2026"/>
    <n v="5"/>
    <s v="USD"/>
    <n v="357.45"/>
    <n v="1"/>
    <n v="357.45"/>
    <x v="2"/>
    <m/>
    <m/>
    <m/>
    <m/>
    <m/>
    <m/>
    <m/>
    <m/>
    <m/>
    <m/>
  </r>
  <r>
    <s v="ASTRAZENECA"/>
    <s v="D5169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169C00001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516A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16AC00001 (Local)"/>
    <s v="Astra Zeneca"/>
    <s v="Chile"/>
    <x v="1"/>
    <n v="40700"/>
    <s v="Revenues - Third Parties"/>
    <m/>
    <s v="Storage Ambient (per Shelf)"/>
    <n v="2026"/>
    <n v="5"/>
    <s v="USD"/>
    <n v="476.6"/>
    <n v="1"/>
    <n v="476.6"/>
    <x v="2"/>
    <m/>
    <m/>
    <m/>
    <m/>
    <m/>
    <m/>
    <m/>
    <m/>
    <m/>
    <m/>
  </r>
  <r>
    <s v="ASTRAZENECA"/>
    <s v="D081SC00001 (Local)"/>
    <s v="Astra Zeneca"/>
    <s v="Chile"/>
    <x v="2"/>
    <n v="40700"/>
    <s v="Revenues - Third Parties"/>
    <m/>
    <s v="Freight - Shipments"/>
    <n v="2026"/>
    <n v="5"/>
    <s v="USD"/>
    <n v="105.28"/>
    <n v="1"/>
    <n v="105.28"/>
    <x v="2"/>
    <n v="1"/>
    <m/>
    <m/>
    <m/>
    <m/>
    <m/>
    <m/>
    <m/>
    <m/>
    <m/>
  </r>
  <r>
    <s v="ASTRAZENECA"/>
    <s v="D081S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081SC00001 (Local)"/>
    <s v="Astra Zeneca"/>
    <s v="Chile"/>
    <x v="1"/>
    <n v="40700"/>
    <s v="Revenues - Third Parties"/>
    <m/>
    <s v="Storage Ambient (per Shelf)"/>
    <n v="2026"/>
    <n v="5"/>
    <s v="USD"/>
    <n v="119.15"/>
    <n v="1"/>
    <n v="119.15"/>
    <x v="2"/>
    <m/>
    <m/>
    <m/>
    <m/>
    <m/>
    <m/>
    <m/>
    <m/>
    <m/>
    <m/>
  </r>
  <r>
    <s v="ASTRAZENECA"/>
    <s v="D9075C00001 (Local)"/>
    <s v="Astra Zeneca"/>
    <s v="Chile"/>
    <x v="0"/>
    <n v="40700"/>
    <s v="Revenues - Third Parties"/>
    <m/>
    <s v="Administrative fee"/>
    <n v="2026"/>
    <n v="5"/>
    <s v="USD"/>
    <n v="338.63400000000001"/>
    <n v="1"/>
    <n v="338.63400000000001"/>
    <x v="2"/>
    <m/>
    <m/>
    <m/>
    <m/>
    <m/>
    <m/>
    <m/>
    <m/>
    <m/>
    <m/>
  </r>
  <r>
    <s v="ASTRAZENECA"/>
    <s v="D9075C00001 (Local)"/>
    <s v="Astra Zeneca"/>
    <s v="Chile"/>
    <x v="0"/>
    <n v="40700"/>
    <s v="Revenues - Third Parties"/>
    <m/>
    <s v="Import Services"/>
    <n v="2026"/>
    <n v="5"/>
    <s v="USD"/>
    <n v="294"/>
    <n v="1"/>
    <n v="294"/>
    <x v="2"/>
    <m/>
    <m/>
    <m/>
    <m/>
    <m/>
    <m/>
    <m/>
    <m/>
    <m/>
    <m/>
  </r>
  <r>
    <s v="ASTRAZENECA"/>
    <s v="D9075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075C00001 (Local)"/>
    <s v="Astra Zeneca"/>
    <s v="Chile"/>
    <x v="7"/>
    <n v="40700"/>
    <s v="Revenues - Third Parties"/>
    <m/>
    <s v="PTC Duties"/>
    <n v="2026"/>
    <n v="5"/>
    <s v="USD"/>
    <n v="1495.82"/>
    <n v="1"/>
    <n v="1495.82"/>
    <x v="2"/>
    <n v="1"/>
    <m/>
    <m/>
    <m/>
    <m/>
    <m/>
    <m/>
    <m/>
    <m/>
    <m/>
  </r>
  <r>
    <s v="ASTRAZENECA"/>
    <s v="D9075C00001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933R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33RC00001 (Local)"/>
    <s v="Astra Zeneca"/>
    <s v="Chile"/>
    <x v="1"/>
    <n v="40700"/>
    <s v="Revenues - Third Parties"/>
    <m/>
    <s v="Storage Ambient (per Shelf)"/>
    <n v="2026"/>
    <n v="5"/>
    <s v="USD"/>
    <n v="476.6"/>
    <n v="1"/>
    <n v="476.6"/>
    <x v="2"/>
    <m/>
    <m/>
    <m/>
    <m/>
    <m/>
    <m/>
    <m/>
    <m/>
    <m/>
    <m/>
  </r>
  <r>
    <s v="ASTRAZENECA"/>
    <s v="D9319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319C00001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8532C00001 (Local)"/>
    <s v="Astra Zeneca"/>
    <s v="Chile"/>
    <x v="2"/>
    <n v="40700"/>
    <s v="Revenues - Third Parties"/>
    <m/>
    <s v="Freight - Shipments"/>
    <n v="2026"/>
    <n v="5"/>
    <s v="USD"/>
    <n v="187.21"/>
    <n v="1"/>
    <n v="187.21"/>
    <x v="2"/>
    <n v="1"/>
    <m/>
    <m/>
    <m/>
    <m/>
    <m/>
    <m/>
    <m/>
    <m/>
    <m/>
  </r>
  <r>
    <s v="ASTRAZENECA"/>
    <s v="D8532C00001 (Local)"/>
    <s v="Astra Zeneca"/>
    <s v="Chile"/>
    <x v="0"/>
    <n v="40700"/>
    <s v="Revenues - Third Parties"/>
    <m/>
    <s v="Insulated shipper - Credo S22 - 12L (Leasing)"/>
    <n v="2026"/>
    <n v="5"/>
    <s v="USD"/>
    <n v="380"/>
    <n v="1"/>
    <n v="380"/>
    <x v="2"/>
    <n v="1"/>
    <m/>
    <m/>
    <m/>
    <m/>
    <m/>
    <m/>
    <m/>
    <m/>
    <m/>
  </r>
  <r>
    <s v="ASTRAZENECA"/>
    <s v="D8532C00001 (Local)"/>
    <s v="Astra Zeneca"/>
    <s v="Chile"/>
    <x v="0"/>
    <n v="40700"/>
    <s v="Revenues - Third Parties"/>
    <m/>
    <s v="Pick and Pack (Controlled Ambient)"/>
    <n v="2026"/>
    <n v="5"/>
    <s v="USD"/>
    <n v="238.3"/>
    <n v="1"/>
    <n v="238.3"/>
    <x v="2"/>
    <m/>
    <m/>
    <m/>
    <m/>
    <m/>
    <m/>
    <m/>
    <m/>
    <m/>
    <m/>
  </r>
  <r>
    <s v="ASTRAZENECA"/>
    <s v="D8532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8532C00001 (Local)"/>
    <s v="Astra Zeneca"/>
    <s v="Chile"/>
    <x v="3"/>
    <n v="40700"/>
    <s v="Revenues - Third Parties"/>
    <m/>
    <s v="Reconciliation of Returns (per Hour)"/>
    <n v="2026"/>
    <n v="5"/>
    <s v="USD"/>
    <n v="66.89"/>
    <n v="1"/>
    <n v="66.89"/>
    <x v="2"/>
    <m/>
    <m/>
    <m/>
    <m/>
    <m/>
    <m/>
    <m/>
    <m/>
    <m/>
    <m/>
  </r>
  <r>
    <s v="ASTRAZENECA"/>
    <s v="D8532C00001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8532C00001 (Local)"/>
    <s v="Astra Zeneca"/>
    <s v="Chile"/>
    <x v="1"/>
    <n v="40700"/>
    <s v="Revenues - Third Parties"/>
    <m/>
    <s v="Storage Ambient (per Shelf)"/>
    <n v="2026"/>
    <n v="5"/>
    <s v="USD"/>
    <n v="476.6"/>
    <n v="1"/>
    <n v="476.6"/>
    <x v="2"/>
    <m/>
    <m/>
    <m/>
    <m/>
    <m/>
    <m/>
    <m/>
    <m/>
    <m/>
    <m/>
  </r>
  <r>
    <s v="ASTRAZENECA"/>
    <s v="D8532C00001 (Local)"/>
    <s v="Astra Zeneca"/>
    <s v="Chile"/>
    <x v="0"/>
    <n v="40700"/>
    <s v="Revenues - Third Parties"/>
    <m/>
    <s v="Temperature Monitoring Device (Ambient)"/>
    <n v="2026"/>
    <n v="5"/>
    <s v="USD"/>
    <n v="54.06"/>
    <n v="1"/>
    <n v="54.06"/>
    <x v="2"/>
    <n v="1"/>
    <m/>
    <m/>
    <m/>
    <m/>
    <m/>
    <m/>
    <m/>
    <m/>
    <m/>
  </r>
  <r>
    <s v="ASTRAZENECA"/>
    <s v="D3251C00014 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3251C00014  (Local)"/>
    <s v="Astra Zeneca"/>
    <s v="Chile"/>
    <x v="1"/>
    <n v="40700"/>
    <s v="Revenues - Third Parties"/>
    <m/>
    <s v="Storage Ambient (per Shelf)"/>
    <n v="2026"/>
    <n v="5"/>
    <s v="USD"/>
    <n v="119.15"/>
    <n v="1"/>
    <n v="119.15"/>
    <x v="2"/>
    <m/>
    <m/>
    <m/>
    <m/>
    <m/>
    <m/>
    <m/>
    <m/>
    <m/>
    <m/>
  </r>
  <r>
    <s v="ASTRAZENECA"/>
    <s v="D5982C00007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982C00007 (Local)"/>
    <s v="Astra Zeneca"/>
    <s v="Chile"/>
    <x v="1"/>
    <n v="40700"/>
    <s v="Revenues - Third Parties"/>
    <m/>
    <s v="Storage Ambient (per Shelf)"/>
    <n v="2026"/>
    <n v="5"/>
    <s v="USD"/>
    <n v="119.15"/>
    <n v="1"/>
    <n v="119.15"/>
    <x v="2"/>
    <m/>
    <m/>
    <m/>
    <m/>
    <m/>
    <m/>
    <m/>
    <m/>
    <m/>
    <m/>
  </r>
  <r>
    <s v="ASTRAZENECA"/>
    <s v="D9180C00004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180C00004 (Local)"/>
    <s v="Astra Zeneca"/>
    <s v="Chile"/>
    <x v="1"/>
    <n v="40700"/>
    <s v="Revenues - Third Parties"/>
    <m/>
    <s v="Storage Ambient (per Shelf)"/>
    <n v="2026"/>
    <n v="5"/>
    <s v="USD"/>
    <n v="2502.15"/>
    <n v="1"/>
    <n v="2502.15"/>
    <x v="2"/>
    <m/>
    <m/>
    <m/>
    <m/>
    <m/>
    <m/>
    <m/>
    <m/>
    <m/>
    <m/>
  </r>
  <r>
    <s v="ASTRAZENECA"/>
    <s v="D5180C00024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180C00024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9180C00008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180C00008 (Local)"/>
    <s v="Astra Zeneca"/>
    <s v="Chile"/>
    <x v="1"/>
    <n v="40700"/>
    <s v="Revenues - Third Parties"/>
    <m/>
    <s v="Storage Ambient (per Shelf)"/>
    <n v="2026"/>
    <n v="5"/>
    <s v="USD"/>
    <n v="2025.55"/>
    <n v="1"/>
    <n v="2025.55"/>
    <x v="2"/>
    <m/>
    <m/>
    <m/>
    <m/>
    <m/>
    <m/>
    <m/>
    <m/>
    <m/>
    <m/>
  </r>
  <r>
    <s v="ASTRAZENECA"/>
    <s v="D7830C00004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7830C00004 (Local)"/>
    <s v="Astra Zeneca"/>
    <s v="Chile"/>
    <x v="1"/>
    <n v="40700"/>
    <s v="Revenues - Third Parties"/>
    <m/>
    <s v="Storage Ambient (per Shelf)"/>
    <n v="2026"/>
    <n v="5"/>
    <s v="USD"/>
    <n v="834.05"/>
    <n v="1"/>
    <n v="834.05"/>
    <x v="2"/>
    <m/>
    <m/>
    <m/>
    <m/>
    <m/>
    <m/>
    <m/>
    <m/>
    <m/>
    <m/>
  </r>
  <r>
    <s v="ASTRAZENECA"/>
    <s v="D9723C00001 (Local)"/>
    <s v="Astra Zeneca"/>
    <s v="Chile"/>
    <x v="2"/>
    <n v="40700"/>
    <s v="Revenues - Third Parties"/>
    <m/>
    <s v="Freight - Returns"/>
    <n v="2026"/>
    <n v="5"/>
    <s v="USD"/>
    <n v="81.93"/>
    <n v="1"/>
    <n v="81.93"/>
    <x v="2"/>
    <n v="1"/>
    <m/>
    <m/>
    <m/>
    <m/>
    <m/>
    <m/>
    <m/>
    <m/>
    <m/>
  </r>
  <r>
    <s v="ASTRAZENECA"/>
    <s v="D9723C00001 (Local)"/>
    <s v="Astra Zeneca"/>
    <s v="Chile"/>
    <x v="2"/>
    <n v="40700"/>
    <s v="Revenues - Third Parties"/>
    <m/>
    <s v="Freight - Shipments"/>
    <n v="2026"/>
    <n v="5"/>
    <s v="USD"/>
    <n v="245.13"/>
    <n v="1"/>
    <n v="245.13"/>
    <x v="2"/>
    <n v="1"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Import Services"/>
    <n v="2026"/>
    <n v="5"/>
    <s v="USD"/>
    <n v="196"/>
    <n v="1"/>
    <n v="196"/>
    <x v="2"/>
    <m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Insulated shipper - Credo S22 - 12L (Leasing)"/>
    <n v="2026"/>
    <n v="5"/>
    <s v="USD"/>
    <n v="190"/>
    <n v="1"/>
    <n v="190"/>
    <x v="2"/>
    <n v="1"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Insulated shipper - Credo S22 - 28L (Leasing)"/>
    <n v="2026"/>
    <n v="5"/>
    <s v="USD"/>
    <n v="1230"/>
    <n v="1"/>
    <n v="1230"/>
    <x v="2"/>
    <n v="1"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Pick and Pack (Controlled Ambient)"/>
    <n v="2026"/>
    <n v="5"/>
    <s v="USD"/>
    <n v="595.75"/>
    <n v="1"/>
    <n v="595.75"/>
    <x v="2"/>
    <m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723C00001 (Local)"/>
    <s v="Astra Zeneca"/>
    <s v="Chile"/>
    <x v="7"/>
    <n v="40700"/>
    <s v="Revenues - Third Parties"/>
    <m/>
    <s v="PTC Duties"/>
    <n v="2026"/>
    <n v="5"/>
    <s v="USD"/>
    <n v="249.12"/>
    <n v="1"/>
    <n v="249.12"/>
    <x v="2"/>
    <n v="1"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Receipt fee Ambient (per Receipt_ID)"/>
    <n v="2026"/>
    <n v="5"/>
    <s v="USD"/>
    <n v="1128.8"/>
    <n v="1"/>
    <n v="1128.8"/>
    <x v="2"/>
    <m/>
    <m/>
    <m/>
    <m/>
    <m/>
    <m/>
    <m/>
    <m/>
    <m/>
    <m/>
  </r>
  <r>
    <s v="ASTRAZENECA"/>
    <s v="D9723C00001 (Local)"/>
    <s v="Astra Zeneca"/>
    <s v="Chile"/>
    <x v="3"/>
    <n v="40700"/>
    <s v="Revenues - Third Parties"/>
    <m/>
    <s v="Reconciliation of Returns (per Hour)"/>
    <n v="2026"/>
    <n v="5"/>
    <s v="USD"/>
    <n v="133.78"/>
    <n v="1"/>
    <n v="133.78"/>
    <x v="2"/>
    <m/>
    <m/>
    <m/>
    <m/>
    <m/>
    <m/>
    <m/>
    <m/>
    <m/>
    <m/>
  </r>
  <r>
    <s v="ASTRAZENECA"/>
    <s v="D9723C00001 (Local)"/>
    <s v="Astra Zeneca"/>
    <s v="Chile"/>
    <x v="3"/>
    <n v="40700"/>
    <s v="Revenues - Third Parties"/>
    <m/>
    <s v="Returns Receipt (per Receipt)"/>
    <n v="2026"/>
    <n v="5"/>
    <s v="USD"/>
    <n v="351.18"/>
    <n v="1"/>
    <n v="351.18"/>
    <x v="2"/>
    <m/>
    <m/>
    <m/>
    <m/>
    <m/>
    <m/>
    <m/>
    <m/>
    <m/>
    <m/>
  </r>
  <r>
    <s v="ASTRAZENECA"/>
    <s v="D9723C00001 (Local)"/>
    <s v="Astra Zeneca"/>
    <s v="Chile"/>
    <x v="1"/>
    <n v="40700"/>
    <s v="Revenues - Third Parties"/>
    <m/>
    <s v="Storage Ambient (per Shelf)"/>
    <n v="2026"/>
    <n v="5"/>
    <s v="USD"/>
    <n v="2263.85"/>
    <n v="1"/>
    <n v="2263.85"/>
    <x v="2"/>
    <m/>
    <m/>
    <m/>
    <m/>
    <m/>
    <m/>
    <m/>
    <m/>
    <m/>
    <m/>
  </r>
  <r>
    <s v="ASTRAZENECA"/>
    <s v="D9723C00001 (Local)"/>
    <s v="Astra Zeneca"/>
    <s v="Chile"/>
    <x v="0"/>
    <n v="40700"/>
    <s v="Revenues - Third Parties"/>
    <m/>
    <s v="Temperature Monitoring Device (Ambient)"/>
    <n v="2026"/>
    <n v="5"/>
    <s v="USD"/>
    <n v="162.18"/>
    <n v="1"/>
    <n v="162.18"/>
    <x v="2"/>
    <n v="1"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Medication Purchase A (Per Unit)"/>
    <n v="2026"/>
    <n v="5"/>
    <s v="USD"/>
    <n v="5125.9444800000001"/>
    <n v="1"/>
    <n v="5125.9444800000001"/>
    <x v="2"/>
    <n v="1"/>
    <m/>
    <m/>
    <m/>
    <m/>
    <m/>
    <m/>
    <m/>
    <m/>
    <m/>
  </r>
  <r>
    <s v="ASTRAZENECA"/>
    <s v="D5989C00001 (Local)"/>
    <s v="Astra Zeneca"/>
    <s v="Chile"/>
    <x v="0"/>
    <n v="40700"/>
    <s v="Revenues - Third Parties"/>
    <m/>
    <s v="Emergency Pick and Pack fee (Add per Pick and Pack)"/>
    <n v="2026"/>
    <n v="5"/>
    <s v="USD"/>
    <n v="94.07"/>
    <n v="1"/>
    <n v="94.07"/>
    <x v="2"/>
    <m/>
    <m/>
    <m/>
    <m/>
    <m/>
    <m/>
    <m/>
    <m/>
    <m/>
    <m/>
  </r>
  <r>
    <s v="ASTRAZENECA"/>
    <s v="D5989C00001 (Local)"/>
    <s v="Astra Zeneca"/>
    <s v="Chile"/>
    <x v="2"/>
    <n v="40700"/>
    <s v="Revenues - Third Parties"/>
    <m/>
    <s v="Freight - Returns"/>
    <n v="2026"/>
    <n v="5"/>
    <s v="USD"/>
    <n v="362.95"/>
    <n v="1"/>
    <n v="362.95"/>
    <x v="2"/>
    <n v="1"/>
    <m/>
    <m/>
    <m/>
    <m/>
    <m/>
    <m/>
    <m/>
    <m/>
    <m/>
  </r>
  <r>
    <s v="ASTRAZENECA"/>
    <s v="D5989C00001 (Local)"/>
    <s v="Astra Zeneca"/>
    <s v="Chile"/>
    <x v="2"/>
    <n v="40700"/>
    <s v="Revenues - Third Parties"/>
    <m/>
    <s v="Freight - Shipments"/>
    <n v="2026"/>
    <n v="5"/>
    <s v="USD"/>
    <n v="125.27"/>
    <n v="1"/>
    <n v="125.27"/>
    <x v="2"/>
    <n v="1"/>
    <m/>
    <m/>
    <m/>
    <m/>
    <m/>
    <m/>
    <m/>
    <m/>
    <m/>
  </r>
  <r>
    <s v="ASTRAZENECA"/>
    <s v="D5989C00001 (Local)"/>
    <s v="Astra Zeneca"/>
    <s v="Chile"/>
    <x v="0"/>
    <n v="40700"/>
    <s v="Revenues - Third Parties"/>
    <m/>
    <s v="Import Services"/>
    <n v="2026"/>
    <n v="5"/>
    <s v="USD"/>
    <n v="196"/>
    <n v="1"/>
    <n v="196"/>
    <x v="2"/>
    <m/>
    <m/>
    <m/>
    <m/>
    <m/>
    <m/>
    <m/>
    <m/>
    <m/>
    <m/>
  </r>
  <r>
    <s v="ASTRAZENECA"/>
    <s v="D5989C00001 (Local)"/>
    <s v="Astra Zeneca"/>
    <s v="Chile"/>
    <x v="0"/>
    <n v="40700"/>
    <s v="Revenues - Third Parties"/>
    <m/>
    <s v="Pick and Pack (Ambient)"/>
    <n v="2026"/>
    <n v="5"/>
    <s v="USD"/>
    <n v="106.61"/>
    <n v="1"/>
    <n v="106.61"/>
    <x v="2"/>
    <m/>
    <m/>
    <m/>
    <m/>
    <m/>
    <m/>
    <m/>
    <m/>
    <m/>
    <m/>
  </r>
  <r>
    <s v="ASTRAZENECA"/>
    <s v="D5989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989C00001 (Local)"/>
    <s v="Astra Zeneca"/>
    <s v="Chile"/>
    <x v="7"/>
    <n v="40700"/>
    <s v="Revenues - Third Parties"/>
    <m/>
    <s v="PTC Duties"/>
    <n v="2026"/>
    <n v="5"/>
    <s v="USD"/>
    <n v="248.17"/>
    <n v="1"/>
    <n v="248.17"/>
    <x v="2"/>
    <n v="1"/>
    <m/>
    <m/>
    <m/>
    <m/>
    <m/>
    <m/>
    <m/>
    <m/>
    <m/>
  </r>
  <r>
    <s v="ASTRAZENECA"/>
    <s v="D5989C00001 (Local)"/>
    <s v="Astra Zeneca"/>
    <s v="Chile"/>
    <x v="3"/>
    <n v="40700"/>
    <s v="Revenues - Third Parties"/>
    <m/>
    <s v="Reconciliation of Returns (per Hour)"/>
    <n v="2026"/>
    <n v="5"/>
    <s v="USD"/>
    <n v="200.67"/>
    <n v="1"/>
    <n v="200.67"/>
    <x v="2"/>
    <m/>
    <m/>
    <m/>
    <m/>
    <m/>
    <m/>
    <m/>
    <m/>
    <m/>
    <m/>
  </r>
  <r>
    <s v="ASTRAZENECA"/>
    <s v="D5989C00001 (Local)"/>
    <s v="Astra Zeneca"/>
    <s v="Chile"/>
    <x v="3"/>
    <n v="40700"/>
    <s v="Revenues - Third Parties"/>
    <m/>
    <s v="Returns Receipt (per Receipt)"/>
    <n v="2026"/>
    <n v="5"/>
    <s v="USD"/>
    <n v="351.18"/>
    <n v="1"/>
    <n v="351.18"/>
    <x v="2"/>
    <m/>
    <m/>
    <m/>
    <m/>
    <m/>
    <m/>
    <m/>
    <m/>
    <m/>
    <m/>
  </r>
  <r>
    <s v="ASTRAZENECA"/>
    <s v="D5989C00001 (Local)"/>
    <s v="Astra Zeneca"/>
    <s v="Chile"/>
    <x v="1"/>
    <n v="40700"/>
    <s v="Revenues - Third Parties"/>
    <m/>
    <s v="Storage Ambient (per Shelf)"/>
    <n v="2026"/>
    <n v="5"/>
    <s v="USD"/>
    <n v="2383"/>
    <n v="1"/>
    <n v="2383"/>
    <x v="2"/>
    <m/>
    <m/>
    <m/>
    <m/>
    <m/>
    <m/>
    <m/>
    <m/>
    <m/>
    <m/>
  </r>
  <r>
    <s v="ASTRAZENECA"/>
    <s v="D9180C00012 (Local)"/>
    <s v="Astra Zeneca"/>
    <s v="Chile"/>
    <x v="2"/>
    <n v="40700"/>
    <s v="Revenues - Third Parties"/>
    <m/>
    <s v="Freight - Shipments"/>
    <n v="2026"/>
    <n v="5"/>
    <s v="USD"/>
    <n v="125.27"/>
    <n v="1"/>
    <n v="125.27"/>
    <x v="2"/>
    <n v="1"/>
    <m/>
    <m/>
    <m/>
    <m/>
    <m/>
    <m/>
    <m/>
    <m/>
    <m/>
  </r>
  <r>
    <s v="ASTRAZENECA"/>
    <s v="D9180C00012 (Local)"/>
    <s v="Astra Zeneca"/>
    <s v="Chile"/>
    <x v="0"/>
    <n v="40700"/>
    <s v="Revenues - Third Parties"/>
    <m/>
    <s v="Import License Fee"/>
    <n v="2026"/>
    <n v="5"/>
    <s v="USD"/>
    <n v="1939.95"/>
    <n v="1"/>
    <n v="1939.95"/>
    <x v="2"/>
    <m/>
    <m/>
    <m/>
    <m/>
    <m/>
    <m/>
    <m/>
    <m/>
    <m/>
    <m/>
  </r>
  <r>
    <s v="ASTRAZENECA"/>
    <s v="D9180C00012 (Local)"/>
    <s v="Astra Zeneca"/>
    <s v="Chile"/>
    <x v="0"/>
    <n v="40700"/>
    <s v="Revenues - Third Parties"/>
    <m/>
    <s v="Import Services"/>
    <n v="2026"/>
    <n v="5"/>
    <s v="USD"/>
    <n v="98"/>
    <n v="1"/>
    <n v="98"/>
    <x v="2"/>
    <m/>
    <m/>
    <m/>
    <m/>
    <m/>
    <m/>
    <m/>
    <m/>
    <m/>
    <m/>
  </r>
  <r>
    <s v="ASTRAZENECA"/>
    <s v="D9180C00012 (Local)"/>
    <s v="Astra Zeneca"/>
    <s v="Chile"/>
    <x v="0"/>
    <n v="40700"/>
    <s v="Revenues - Third Parties"/>
    <m/>
    <s v="Pick and Pack (Ambient)"/>
    <n v="2026"/>
    <n v="5"/>
    <s v="USD"/>
    <n v="106.61"/>
    <n v="1"/>
    <n v="106.61"/>
    <x v="2"/>
    <m/>
    <m/>
    <m/>
    <m/>
    <m/>
    <m/>
    <m/>
    <m/>
    <m/>
    <m/>
  </r>
  <r>
    <s v="ASTRAZENECA"/>
    <s v="D9180C0001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180C00012 (Local)"/>
    <s v="Astra Zeneca"/>
    <s v="Chile"/>
    <x v="7"/>
    <n v="40700"/>
    <s v="Revenues - Third Parties"/>
    <m/>
    <s v="PTC Duties"/>
    <n v="2026"/>
    <n v="5"/>
    <s v="USD"/>
    <n v="1459.46"/>
    <n v="1"/>
    <n v="1459.46"/>
    <x v="2"/>
    <n v="1"/>
    <m/>
    <m/>
    <m/>
    <m/>
    <m/>
    <m/>
    <m/>
    <m/>
    <m/>
  </r>
  <r>
    <s v="ASTRAZENECA"/>
    <s v="D9180C00012 (Local)"/>
    <s v="Astra Zeneca"/>
    <s v="Chile"/>
    <x v="0"/>
    <n v="40700"/>
    <s v="Revenues - Third Parties"/>
    <m/>
    <s v="Receipt fee Ambient (per Receipt_ID)"/>
    <n v="2026"/>
    <n v="5"/>
    <s v="USD"/>
    <n v="225.76"/>
    <n v="1"/>
    <n v="225.76"/>
    <x v="2"/>
    <m/>
    <m/>
    <m/>
    <m/>
    <m/>
    <m/>
    <m/>
    <m/>
    <m/>
    <m/>
  </r>
  <r>
    <s v="ASTRAZENECA"/>
    <s v="D9180C00012 (Local)"/>
    <s v="Astra Zeneca"/>
    <s v="Chile"/>
    <x v="3"/>
    <n v="40700"/>
    <s v="Revenues - Third Parties"/>
    <m/>
    <s v="Reconciliation of Returns (per Hour)"/>
    <n v="2026"/>
    <n v="5"/>
    <s v="USD"/>
    <n v="66.89"/>
    <n v="1"/>
    <n v="66.89"/>
    <x v="2"/>
    <m/>
    <m/>
    <m/>
    <m/>
    <m/>
    <m/>
    <m/>
    <m/>
    <m/>
    <m/>
  </r>
  <r>
    <s v="ASTRAZENECA"/>
    <s v="D9180C00012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9180C00012 (Local)"/>
    <s v="Astra Zeneca"/>
    <s v="Chile"/>
    <x v="1"/>
    <n v="40700"/>
    <s v="Revenues - Third Parties"/>
    <m/>
    <s v="Storage Ambient (per Shelf)"/>
    <n v="2026"/>
    <n v="5"/>
    <s v="USD"/>
    <n v="3336.2"/>
    <n v="1"/>
    <n v="3336.2"/>
    <x v="2"/>
    <m/>
    <m/>
    <m/>
    <m/>
    <m/>
    <m/>
    <m/>
    <m/>
    <m/>
    <m/>
  </r>
  <r>
    <s v="ASTRAZENECA"/>
    <s v="D928FC00001 (Local)"/>
    <s v="Astra Zeneca"/>
    <s v="Chile"/>
    <x v="2"/>
    <n v="40700"/>
    <s v="Revenues - Third Parties"/>
    <m/>
    <s v="Freight - Shipments"/>
    <n v="2026"/>
    <n v="5"/>
    <s v="USD"/>
    <n v="475.6"/>
    <n v="1"/>
    <n v="475.6"/>
    <x v="2"/>
    <n v="1"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Import License Fee"/>
    <n v="2026"/>
    <n v="5"/>
    <s v="USD"/>
    <n v="646.65"/>
    <n v="1"/>
    <n v="646.65"/>
    <x v="2"/>
    <m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Import Services"/>
    <n v="2026"/>
    <n v="5"/>
    <s v="USD"/>
    <n v="784"/>
    <n v="1"/>
    <n v="784"/>
    <x v="2"/>
    <m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Insulated shipper - Credo S4 - 12L (Leasing)"/>
    <n v="2026"/>
    <n v="5"/>
    <s v="USD"/>
    <n v="352"/>
    <n v="1"/>
    <n v="352"/>
    <x v="2"/>
    <n v="1"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Pick and Pack (Refrigerated)"/>
    <n v="2026"/>
    <n v="5"/>
    <s v="USD"/>
    <n v="238.3"/>
    <n v="1"/>
    <n v="238.3"/>
    <x v="2"/>
    <m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28FC00001 (Local)"/>
    <s v="Astra Zeneca"/>
    <s v="Chile"/>
    <x v="7"/>
    <n v="40700"/>
    <s v="Revenues - Third Parties"/>
    <m/>
    <s v="PTC Duties"/>
    <n v="2026"/>
    <n v="5"/>
    <s v="USD"/>
    <n v="1457.7"/>
    <n v="1"/>
    <n v="1457.7"/>
    <x v="2"/>
    <n v="1"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Receipt fee Ambient (per Receipt_ID)"/>
    <n v="2026"/>
    <n v="5"/>
    <s v="USD"/>
    <n v="4740.96"/>
    <n v="1"/>
    <n v="4740.96"/>
    <x v="2"/>
    <m/>
    <m/>
    <m/>
    <m/>
    <m/>
    <m/>
    <m/>
    <m/>
    <m/>
    <m/>
  </r>
  <r>
    <s v="ASTRAZENECA"/>
    <s v="D928FC00001 (Local)"/>
    <s v="Astra Zeneca"/>
    <s v="Chile"/>
    <x v="3"/>
    <n v="40700"/>
    <s v="Revenues - Third Parties"/>
    <m/>
    <s v="Reconciliation of Returns (per Hour)"/>
    <n v="2026"/>
    <n v="5"/>
    <s v="USD"/>
    <n v="66.89"/>
    <n v="1"/>
    <n v="66.89"/>
    <x v="2"/>
    <m/>
    <m/>
    <m/>
    <m/>
    <m/>
    <m/>
    <m/>
    <m/>
    <m/>
    <m/>
  </r>
  <r>
    <s v="ASTRAZENECA"/>
    <s v="D928FC00001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928FC00001 (Local)"/>
    <s v="Astra Zeneca"/>
    <s v="Chile"/>
    <x v="1"/>
    <n v="40700"/>
    <s v="Revenues - Third Parties"/>
    <m/>
    <s v="Storage Ambient (per Shelf)"/>
    <n v="2026"/>
    <n v="5"/>
    <s v="USD"/>
    <n v="2263.85"/>
    <n v="1"/>
    <n v="2263.85"/>
    <x v="2"/>
    <m/>
    <m/>
    <m/>
    <m/>
    <m/>
    <m/>
    <m/>
    <m/>
    <m/>
    <m/>
  </r>
  <r>
    <s v="ASTRAZENECA"/>
    <s v="D928FC00001 (Local)"/>
    <s v="Astra Zeneca"/>
    <s v="Chile"/>
    <x v="1"/>
    <n v="40700"/>
    <s v="Revenues - Third Parties"/>
    <m/>
    <s v="Storage Refrigerated (per Shelf)"/>
    <n v="2026"/>
    <n v="5"/>
    <s v="USD"/>
    <n v="119.15"/>
    <n v="1"/>
    <n v="119.15"/>
    <x v="2"/>
    <m/>
    <m/>
    <m/>
    <m/>
    <m/>
    <m/>
    <m/>
    <m/>
    <m/>
    <m/>
  </r>
  <r>
    <s v="ASTRAZENECA"/>
    <s v="D928FC00001 (Local)"/>
    <s v="Astra Zeneca"/>
    <s v="Chile"/>
    <x v="0"/>
    <n v="40700"/>
    <s v="Revenues - Third Parties"/>
    <m/>
    <s v="Temperature Monitoring Device (Refrigerated)"/>
    <n v="2026"/>
    <n v="5"/>
    <s v="USD"/>
    <n v="54.06"/>
    <n v="1"/>
    <n v="54.06"/>
    <x v="2"/>
    <n v="1"/>
    <m/>
    <m/>
    <m/>
    <m/>
    <m/>
    <m/>
    <m/>
    <m/>
    <m/>
  </r>
  <r>
    <s v="ASTRAZENECA"/>
    <s v="D6402C00012 (Local)"/>
    <s v="Astra Zeneca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ASTRAZENECA"/>
    <s v="D6402C00012 (Local)"/>
    <s v="Astra Zeneca"/>
    <s v="Chile"/>
    <x v="2"/>
    <n v="40700"/>
    <s v="Revenues - Third Parties"/>
    <m/>
    <s v="Freight - Shipments"/>
    <n v="2026"/>
    <n v="5"/>
    <s v="USD"/>
    <n v="72.59"/>
    <n v="1"/>
    <n v="72.59"/>
    <x v="2"/>
    <n v="1"/>
    <m/>
    <m/>
    <m/>
    <m/>
    <m/>
    <m/>
    <m/>
    <m/>
    <m/>
  </r>
  <r>
    <s v="ASTRAZENECA"/>
    <s v="D6402C00012 (Local)"/>
    <s v="Astra Zeneca"/>
    <s v="Chile"/>
    <x v="0"/>
    <n v="40700"/>
    <s v="Revenues - Third Parties"/>
    <m/>
    <s v="Import Services"/>
    <n v="2026"/>
    <n v="5"/>
    <s v="USD"/>
    <n v="490"/>
    <n v="1"/>
    <n v="490"/>
    <x v="2"/>
    <m/>
    <m/>
    <m/>
    <m/>
    <m/>
    <m/>
    <m/>
    <m/>
    <m/>
    <m/>
  </r>
  <r>
    <s v="ASTRAZENECA"/>
    <s v="D6402C00012 (Local)"/>
    <s v="Astra Zeneca"/>
    <s v="Chile"/>
    <x v="0"/>
    <n v="40700"/>
    <s v="Revenues - Third Parties"/>
    <m/>
    <s v="Pick and Pack (Ambient)"/>
    <n v="2026"/>
    <n v="5"/>
    <s v="USD"/>
    <n v="213.22"/>
    <n v="1"/>
    <n v="213.22"/>
    <x v="2"/>
    <m/>
    <m/>
    <m/>
    <m/>
    <m/>
    <m/>
    <m/>
    <m/>
    <m/>
    <m/>
  </r>
  <r>
    <s v="ASTRAZENECA"/>
    <s v="D6402C0001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6402C00012 (Local)"/>
    <s v="Astra Zeneca"/>
    <s v="Chile"/>
    <x v="7"/>
    <n v="40700"/>
    <s v="Revenues - Third Parties"/>
    <m/>
    <s v="PTC Duties"/>
    <n v="2026"/>
    <n v="5"/>
    <s v="USD"/>
    <n v="498.24"/>
    <n v="1"/>
    <n v="498.24"/>
    <x v="2"/>
    <n v="1"/>
    <m/>
    <m/>
    <m/>
    <m/>
    <m/>
    <m/>
    <m/>
    <m/>
    <m/>
  </r>
  <r>
    <s v="ASTRAZENECA"/>
    <s v="D6402C00012 (Local)"/>
    <s v="Astra Zeneca"/>
    <s v="Chile"/>
    <x v="3"/>
    <n v="40700"/>
    <s v="Revenues - Third Parties"/>
    <m/>
    <s v="Reconciliation of Returns (per Hour)"/>
    <n v="2026"/>
    <n v="5"/>
    <s v="USD"/>
    <n v="66.89"/>
    <n v="1"/>
    <n v="66.89"/>
    <x v="2"/>
    <m/>
    <m/>
    <m/>
    <m/>
    <m/>
    <m/>
    <m/>
    <m/>
    <m/>
    <m/>
  </r>
  <r>
    <s v="ASTRAZENECA"/>
    <s v="D6402C00012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6402C00012 (Local)"/>
    <s v="Astra Zeneca"/>
    <s v="Chile"/>
    <x v="1"/>
    <n v="40700"/>
    <s v="Revenues - Third Parties"/>
    <m/>
    <s v="Storage Ambient (per Shelf)"/>
    <n v="2026"/>
    <n v="5"/>
    <s v="USD"/>
    <n v="357.45"/>
    <n v="1"/>
    <n v="357.45"/>
    <x v="2"/>
    <m/>
    <m/>
    <m/>
    <m/>
    <m/>
    <m/>
    <m/>
    <m/>
    <m/>
    <m/>
  </r>
  <r>
    <s v="ASTRAZENECA"/>
    <s v="D9690C00005 (Local)"/>
    <s v="Astra Zeneca"/>
    <s v="Chile"/>
    <x v="0"/>
    <n v="40700"/>
    <s v="Revenues - Third Parties"/>
    <m/>
    <s v="Administrative fee"/>
    <n v="2026"/>
    <n v="5"/>
    <s v="USD"/>
    <n v="451.512"/>
    <n v="1"/>
    <n v="451.512"/>
    <x v="2"/>
    <m/>
    <m/>
    <m/>
    <m/>
    <m/>
    <m/>
    <m/>
    <m/>
    <m/>
    <m/>
  </r>
  <r>
    <s v="ASTRAZENECA"/>
    <s v="D9690C00005 (Local)"/>
    <s v="Astra Zeneca"/>
    <s v="Chile"/>
    <x v="2"/>
    <n v="40700"/>
    <s v="Revenues - Third Parties"/>
    <m/>
    <s v="Freight - Shipments"/>
    <n v="2026"/>
    <n v="5"/>
    <s v="USD"/>
    <n v="72.59"/>
    <n v="1"/>
    <n v="72.59"/>
    <x v="2"/>
    <n v="1"/>
    <m/>
    <m/>
    <m/>
    <m/>
    <m/>
    <m/>
    <m/>
    <m/>
    <m/>
  </r>
  <r>
    <s v="ASTRAZENECA"/>
    <s v="D9690C00005 (Local)"/>
    <s v="Astra Zeneca"/>
    <s v="Chile"/>
    <x v="0"/>
    <n v="40700"/>
    <s v="Revenues - Third Parties"/>
    <m/>
    <s v="Import Services"/>
    <n v="2026"/>
    <n v="5"/>
    <s v="USD"/>
    <n v="392"/>
    <n v="1"/>
    <n v="392"/>
    <x v="2"/>
    <m/>
    <m/>
    <m/>
    <m/>
    <m/>
    <m/>
    <m/>
    <m/>
    <m/>
    <m/>
  </r>
  <r>
    <s v="ASTRAZENECA"/>
    <s v="D9690C00005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690C00005 (Local)"/>
    <s v="Astra Zeneca"/>
    <s v="Chile"/>
    <x v="7"/>
    <n v="40700"/>
    <s v="Revenues - Third Parties"/>
    <m/>
    <s v="PTC Duties"/>
    <n v="2026"/>
    <n v="5"/>
    <s v="USD"/>
    <n v="1981.14"/>
    <n v="1"/>
    <n v="1981.14"/>
    <x v="2"/>
    <n v="1"/>
    <m/>
    <m/>
    <m/>
    <m/>
    <m/>
    <m/>
    <m/>
    <m/>
    <m/>
  </r>
  <r>
    <s v="ASTRAZENECA"/>
    <s v="D9690C00005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6972C00003 (Local)"/>
    <s v="Astra Zeneca"/>
    <s v="Chile"/>
    <x v="0"/>
    <n v="40700"/>
    <s v="Revenues - Third Parties"/>
    <m/>
    <s v="Import Services"/>
    <n v="2026"/>
    <n v="5"/>
    <s v="USD"/>
    <n v="98"/>
    <n v="1"/>
    <n v="98"/>
    <x v="2"/>
    <m/>
    <m/>
    <m/>
    <m/>
    <m/>
    <m/>
    <m/>
    <m/>
    <m/>
    <m/>
  </r>
  <r>
    <s v="ASTRAZENECA"/>
    <s v="D6972C00003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6972C00003 (Local)"/>
    <s v="Astra Zeneca"/>
    <s v="Chile"/>
    <x v="7"/>
    <n v="40700"/>
    <s v="Revenues - Third Parties"/>
    <m/>
    <s v="PTC Duties"/>
    <n v="2026"/>
    <n v="5"/>
    <s v="USD"/>
    <n v="124.56"/>
    <n v="1"/>
    <n v="124.56"/>
    <x v="2"/>
    <n v="1"/>
    <m/>
    <m/>
    <m/>
    <m/>
    <m/>
    <m/>
    <m/>
    <m/>
    <m/>
  </r>
  <r>
    <s v="ASTRAZENECA"/>
    <s v="D6972C00003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ASTRAZENECA"/>
    <s v="D6830C00003 (Local)"/>
    <s v="Astra Zeneca"/>
    <s v="Chile"/>
    <x v="0"/>
    <n v="40700"/>
    <s v="Revenues - Third Parties"/>
    <m/>
    <s v="Emergency Pick and Pack fee (Add per Pick and Pack)"/>
    <n v="2026"/>
    <n v="5"/>
    <s v="USD"/>
    <n v="94.07"/>
    <n v="1"/>
    <n v="94.07"/>
    <x v="2"/>
    <m/>
    <m/>
    <m/>
    <m/>
    <m/>
    <m/>
    <m/>
    <m/>
    <m/>
    <m/>
  </r>
  <r>
    <s v="ASTRAZENECA"/>
    <s v="D6830C00003 (Local)"/>
    <s v="Astra Zeneca"/>
    <s v="Chile"/>
    <x v="2"/>
    <n v="40700"/>
    <s v="Revenues - Third Parties"/>
    <m/>
    <s v="Freight - Returns"/>
    <n v="2026"/>
    <n v="5"/>
    <s v="USD"/>
    <n v="100.61"/>
    <n v="1"/>
    <n v="100.61"/>
    <x v="2"/>
    <n v="1"/>
    <m/>
    <m/>
    <m/>
    <m/>
    <m/>
    <m/>
    <m/>
    <m/>
    <m/>
  </r>
  <r>
    <s v="ASTRAZENECA"/>
    <s v="D6830C00003 (Local)"/>
    <s v="Astra Zeneca"/>
    <s v="Chile"/>
    <x v="0"/>
    <n v="40700"/>
    <s v="Revenues - Third Parties"/>
    <m/>
    <s v="Pick and Pack (Ambient)"/>
    <n v="2026"/>
    <n v="5"/>
    <s v="USD"/>
    <n v="106.61"/>
    <n v="1"/>
    <n v="106.61"/>
    <x v="2"/>
    <m/>
    <m/>
    <m/>
    <m/>
    <m/>
    <m/>
    <m/>
    <m/>
    <m/>
    <m/>
  </r>
  <r>
    <s v="ASTRAZENECA"/>
    <s v="D6830C00003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6830C00003 (Local)"/>
    <s v="Astra Zeneca"/>
    <s v="Chile"/>
    <x v="0"/>
    <n v="40700"/>
    <s v="Revenues - Third Parties"/>
    <m/>
    <s v="Receipt fee Ambient (per Receipt_ID)"/>
    <n v="2026"/>
    <n v="5"/>
    <s v="USD"/>
    <n v="225.76"/>
    <n v="1"/>
    <n v="225.76"/>
    <x v="2"/>
    <m/>
    <m/>
    <m/>
    <m/>
    <m/>
    <m/>
    <m/>
    <m/>
    <m/>
    <m/>
  </r>
  <r>
    <s v="ASTRAZENECA"/>
    <s v="D6830C00003 (Local)"/>
    <s v="Astra Zeneca"/>
    <s v="Chile"/>
    <x v="3"/>
    <n v="40700"/>
    <s v="Revenues - Third Parties"/>
    <m/>
    <s v="Reconciliation of Returns (per Hour)"/>
    <n v="2026"/>
    <n v="5"/>
    <s v="USD"/>
    <n v="68.89"/>
    <n v="1"/>
    <n v="68.89"/>
    <x v="2"/>
    <m/>
    <m/>
    <m/>
    <m/>
    <m/>
    <m/>
    <m/>
    <m/>
    <m/>
    <m/>
  </r>
  <r>
    <s v="ASTRAZENECA"/>
    <s v="D6830C00003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6830C00003 (Local)"/>
    <s v="Astra Zeneca"/>
    <s v="Chile"/>
    <x v="1"/>
    <n v="40700"/>
    <s v="Revenues - Third Parties"/>
    <m/>
    <s v="Storage Ambient (per Shelf)"/>
    <n v="2026"/>
    <n v="5"/>
    <s v="USD"/>
    <n v="1787.25"/>
    <n v="1"/>
    <n v="1787.25"/>
    <x v="2"/>
    <m/>
    <m/>
    <m/>
    <m/>
    <m/>
    <m/>
    <m/>
    <m/>
    <m/>
    <m/>
  </r>
  <r>
    <s v="ASTRAZENECA"/>
    <s v="D9181C00002 (Local)"/>
    <s v="Astra Zeneca"/>
    <s v="Chile"/>
    <x v="0"/>
    <n v="40700"/>
    <s v="Revenues - Third Parties"/>
    <m/>
    <s v="Administrative fee"/>
    <n v="2026"/>
    <n v="5"/>
    <s v="USD"/>
    <n v="225.756"/>
    <n v="1"/>
    <n v="225.756"/>
    <x v="2"/>
    <m/>
    <m/>
    <m/>
    <m/>
    <m/>
    <m/>
    <m/>
    <m/>
    <m/>
    <m/>
  </r>
  <r>
    <s v="ASTRAZENECA"/>
    <s v="D9181C00002 (Local)"/>
    <s v="Astra Zeneca"/>
    <s v="Chile"/>
    <x v="2"/>
    <n v="40700"/>
    <s v="Revenues - Third Parties"/>
    <m/>
    <s v="Freight - Shipments"/>
    <n v="2026"/>
    <n v="5"/>
    <s v="USD"/>
    <n v="250.54"/>
    <n v="1"/>
    <n v="250.54"/>
    <x v="2"/>
    <n v="1"/>
    <m/>
    <m/>
    <m/>
    <m/>
    <m/>
    <m/>
    <m/>
    <m/>
    <m/>
  </r>
  <r>
    <s v="ASTRAZENECA"/>
    <s v="D9181C00002 (Local)"/>
    <s v="Astra Zeneca"/>
    <s v="Chile"/>
    <x v="0"/>
    <n v="40700"/>
    <s v="Revenues - Third Parties"/>
    <m/>
    <s v="Import License Fee"/>
    <n v="2026"/>
    <n v="5"/>
    <s v="USD"/>
    <n v="1293.3"/>
    <n v="1"/>
    <n v="1293.3"/>
    <x v="2"/>
    <m/>
    <m/>
    <m/>
    <m/>
    <m/>
    <m/>
    <m/>
    <m/>
    <m/>
    <m/>
  </r>
  <r>
    <s v="ASTRAZENECA"/>
    <s v="D9181C00002 (Local)"/>
    <s v="Astra Zeneca"/>
    <s v="Chile"/>
    <x v="0"/>
    <n v="40700"/>
    <s v="Revenues - Third Parties"/>
    <m/>
    <s v="Import Services"/>
    <n v="2026"/>
    <n v="5"/>
    <s v="USD"/>
    <n v="196"/>
    <n v="1"/>
    <n v="196"/>
    <x v="2"/>
    <m/>
    <m/>
    <m/>
    <m/>
    <m/>
    <m/>
    <m/>
    <m/>
    <m/>
    <m/>
  </r>
  <r>
    <s v="ASTRAZENECA"/>
    <s v="D9181C00002 (Local)"/>
    <s v="Astra Zeneca"/>
    <s v="Chile"/>
    <x v="0"/>
    <n v="40700"/>
    <s v="Revenues - Third Parties"/>
    <m/>
    <s v="Pick and Pack (Ambient)"/>
    <n v="2026"/>
    <n v="5"/>
    <s v="USD"/>
    <n v="213.22"/>
    <n v="1"/>
    <n v="213.22"/>
    <x v="2"/>
    <m/>
    <m/>
    <m/>
    <m/>
    <m/>
    <m/>
    <m/>
    <m/>
    <m/>
    <m/>
  </r>
  <r>
    <s v="ASTRAZENECA"/>
    <s v="D9181C0000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181C00002 (Local)"/>
    <s v="Astra Zeneca"/>
    <s v="Chile"/>
    <x v="7"/>
    <n v="40700"/>
    <s v="Revenues - Third Parties"/>
    <m/>
    <s v="PTC Duties"/>
    <n v="2026"/>
    <n v="5"/>
    <s v="USD"/>
    <n v="2199.1999999999998"/>
    <n v="1"/>
    <n v="2199.1999999999998"/>
    <x v="2"/>
    <n v="1"/>
    <m/>
    <m/>
    <m/>
    <m/>
    <m/>
    <m/>
    <m/>
    <m/>
    <m/>
  </r>
  <r>
    <s v="ASTRAZENECA"/>
    <s v="D9181C00002 (Local)"/>
    <s v="Astra Zeneca"/>
    <s v="Chile"/>
    <x v="1"/>
    <n v="40700"/>
    <s v="Revenues - Third Parties"/>
    <m/>
    <s v="Storage Ambient (per Shelf)"/>
    <n v="2026"/>
    <n v="5"/>
    <s v="USD"/>
    <n v="714.9"/>
    <n v="1"/>
    <n v="714.9"/>
    <x v="2"/>
    <m/>
    <m/>
    <m/>
    <m/>
    <m/>
    <m/>
    <m/>
    <m/>
    <m/>
    <m/>
  </r>
  <r>
    <s v="ASTRAZENECA"/>
    <s v="D3463C00003 (Local)"/>
    <s v="Astra Zeneca"/>
    <s v="Chile"/>
    <x v="2"/>
    <n v="40700"/>
    <s v="Revenues - Third Parties"/>
    <m/>
    <s v="Freight - Shipments"/>
    <n v="2026"/>
    <n v="5"/>
    <s v="USD"/>
    <n v="197.86"/>
    <n v="1"/>
    <n v="197.86"/>
    <x v="2"/>
    <n v="1"/>
    <m/>
    <m/>
    <m/>
    <m/>
    <m/>
    <m/>
    <m/>
    <m/>
    <m/>
  </r>
  <r>
    <s v="ASTRAZENECA"/>
    <s v="D3463C00003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3463C00003 (Local)"/>
    <s v="Astra Zeneca"/>
    <s v="Chile"/>
    <x v="1"/>
    <n v="40700"/>
    <s v="Revenues - Third Parties"/>
    <m/>
    <s v="Storage Ambient (per Shelf)"/>
    <n v="2026"/>
    <n v="5"/>
    <s v="USD"/>
    <n v="357.45"/>
    <n v="1"/>
    <n v="357.45"/>
    <x v="2"/>
    <m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Administrative fee"/>
    <n v="2026"/>
    <n v="5"/>
    <s v="USD"/>
    <n v="1015.902"/>
    <n v="1"/>
    <n v="1015.902"/>
    <x v="2"/>
    <m/>
    <m/>
    <m/>
    <m/>
    <m/>
    <m/>
    <m/>
    <m/>
    <m/>
    <m/>
  </r>
  <r>
    <s v="ASTRAZENECA"/>
    <s v="D5241C00006 (Local)"/>
    <s v="Astra Zeneca"/>
    <s v="Chile"/>
    <x v="2"/>
    <n v="40700"/>
    <s v="Revenues - Third Parties"/>
    <m/>
    <s v="Freight - Shipments"/>
    <n v="2026"/>
    <n v="5"/>
    <s v="USD"/>
    <n v="81.93"/>
    <n v="1"/>
    <n v="81.93"/>
    <x v="2"/>
    <n v="1"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Import License Fee"/>
    <n v="2026"/>
    <n v="5"/>
    <s v="USD"/>
    <n v="3233.25"/>
    <n v="1"/>
    <n v="3233.25"/>
    <x v="2"/>
    <m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Import Services"/>
    <n v="2026"/>
    <n v="5"/>
    <s v="USD"/>
    <n v="1078"/>
    <n v="1"/>
    <n v="1078"/>
    <x v="2"/>
    <m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Pick and Pack (Ambient)"/>
    <n v="2026"/>
    <n v="5"/>
    <s v="USD"/>
    <n v="426.44"/>
    <n v="1"/>
    <n v="426.44"/>
    <x v="2"/>
    <m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5241C00006 (Local)"/>
    <s v="Astra Zeneca"/>
    <s v="Chile"/>
    <x v="7"/>
    <n v="40700"/>
    <s v="Revenues - Third Parties"/>
    <m/>
    <s v="PTC Duties"/>
    <n v="2026"/>
    <n v="5"/>
    <s v="USD"/>
    <n v="7948.65"/>
    <n v="1"/>
    <n v="7948.65"/>
    <x v="2"/>
    <n v="1"/>
    <m/>
    <m/>
    <m/>
    <m/>
    <m/>
    <m/>
    <m/>
    <m/>
    <m/>
  </r>
  <r>
    <s v="ASTRAZENECA"/>
    <s v="D5241C00006 (Local)"/>
    <s v="Astra Zeneca"/>
    <s v="Chile"/>
    <x v="0"/>
    <n v="40700"/>
    <s v="Revenues - Third Parties"/>
    <m/>
    <s v="Receipt fee Ambient (per Receipt_ID)"/>
    <n v="2026"/>
    <n v="5"/>
    <s v="USD"/>
    <n v="2709.12"/>
    <n v="1"/>
    <n v="2709.12"/>
    <x v="2"/>
    <m/>
    <m/>
    <m/>
    <m/>
    <m/>
    <m/>
    <m/>
    <m/>
    <m/>
    <m/>
  </r>
  <r>
    <s v="ASTRAZENECA"/>
    <s v="D5241C00006 (Local)"/>
    <s v="Astra Zeneca"/>
    <s v="Chile"/>
    <x v="1"/>
    <n v="40700"/>
    <s v="Revenues - Third Parties"/>
    <m/>
    <s v="Storage Ambient (per Shelf)"/>
    <n v="2026"/>
    <n v="5"/>
    <s v="USD"/>
    <n v="3097.9"/>
    <n v="1"/>
    <n v="3097.9"/>
    <x v="2"/>
    <m/>
    <m/>
    <m/>
    <m/>
    <m/>
    <m/>
    <m/>
    <m/>
    <m/>
    <m/>
  </r>
  <r>
    <s v="ASTRAZENECA"/>
    <s v="D7860C00006 (Local)"/>
    <s v="Astra Zeneca"/>
    <s v="Chile"/>
    <x v="2"/>
    <n v="40700"/>
    <s v="Revenues - Third Parties"/>
    <m/>
    <s v="Freight - Shipments"/>
    <n v="2026"/>
    <n v="5"/>
    <s v="USD"/>
    <n v="217.77"/>
    <n v="1"/>
    <n v="217.77"/>
    <x v="2"/>
    <n v="1"/>
    <m/>
    <m/>
    <m/>
    <m/>
    <m/>
    <m/>
    <m/>
    <m/>
    <m/>
  </r>
  <r>
    <s v="ASTRAZENECA"/>
    <s v="D7860C00006 (Local)"/>
    <s v="Astra Zeneca"/>
    <s v="Chile"/>
    <x v="0"/>
    <n v="40700"/>
    <s v="Revenues - Third Parties"/>
    <m/>
    <s v="Import Services"/>
    <n v="2026"/>
    <n v="5"/>
    <s v="USD"/>
    <n v="392"/>
    <n v="1"/>
    <n v="392"/>
    <x v="2"/>
    <m/>
    <m/>
    <m/>
    <m/>
    <m/>
    <m/>
    <m/>
    <m/>
    <m/>
    <m/>
  </r>
  <r>
    <s v="ASTRAZENECA"/>
    <s v="D7860C00006 (Local)"/>
    <s v="Astra Zeneca"/>
    <s v="Chile"/>
    <x v="0"/>
    <n v="40700"/>
    <s v="Revenues - Third Parties"/>
    <m/>
    <s v="Pick and Pack (Ambient)"/>
    <n v="2026"/>
    <n v="5"/>
    <s v="USD"/>
    <n v="106.61"/>
    <n v="1"/>
    <n v="106.61"/>
    <x v="2"/>
    <m/>
    <m/>
    <m/>
    <m/>
    <m/>
    <m/>
    <m/>
    <m/>
    <m/>
    <m/>
  </r>
  <r>
    <s v="ASTRAZENECA"/>
    <s v="D7860C00006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7860C00006 (Local)"/>
    <s v="Astra Zeneca"/>
    <s v="Chile"/>
    <x v="7"/>
    <n v="40700"/>
    <s v="Revenues - Third Parties"/>
    <m/>
    <s v="PTC Duties"/>
    <n v="2026"/>
    <n v="5"/>
    <s v="USD"/>
    <n v="496.34"/>
    <n v="1"/>
    <n v="496.34"/>
    <x v="2"/>
    <n v="1"/>
    <m/>
    <m/>
    <m/>
    <m/>
    <m/>
    <m/>
    <m/>
    <m/>
    <m/>
  </r>
  <r>
    <s v="ASTRAZENECA"/>
    <s v="D7860C00006 (Local)"/>
    <s v="Astra Zeneca"/>
    <s v="Chile"/>
    <x v="1"/>
    <n v="40700"/>
    <s v="Revenues - Third Parties"/>
    <m/>
    <s v="Storage Ambient (per Shelf)"/>
    <n v="2026"/>
    <n v="5"/>
    <s v="USD"/>
    <n v="357.45"/>
    <n v="1"/>
    <n v="357.45"/>
    <x v="2"/>
    <m/>
    <m/>
    <m/>
    <m/>
    <m/>
    <m/>
    <m/>
    <m/>
    <m/>
    <m/>
  </r>
  <r>
    <s v="ASTRAZENECA"/>
    <s v="D6972C00002 (Local)"/>
    <s v="Astra Zeneca"/>
    <s v="Chile"/>
    <x v="0"/>
    <n v="40700"/>
    <s v="Revenues - Third Parties"/>
    <m/>
    <s v="Administrative fee"/>
    <n v="2026"/>
    <n v="5"/>
    <s v="USD"/>
    <n v="451.512"/>
    <n v="1"/>
    <n v="451.512"/>
    <x v="2"/>
    <m/>
    <m/>
    <m/>
    <m/>
    <m/>
    <m/>
    <m/>
    <m/>
    <m/>
    <m/>
  </r>
  <r>
    <s v="ASTRAZENECA"/>
    <s v="D6972C00002 (Local)"/>
    <s v="Astra Zeneca"/>
    <s v="Chile"/>
    <x v="0"/>
    <n v="40700"/>
    <s v="Revenues - Third Parties"/>
    <m/>
    <s v="Import Services"/>
    <n v="2026"/>
    <n v="5"/>
    <s v="USD"/>
    <n v="392"/>
    <n v="1"/>
    <n v="392"/>
    <x v="2"/>
    <m/>
    <m/>
    <m/>
    <m/>
    <m/>
    <m/>
    <m/>
    <m/>
    <m/>
    <m/>
  </r>
  <r>
    <s v="ASTRAZENECA"/>
    <s v="D6972C0000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6972C00002 (Local)"/>
    <s v="Astra Zeneca"/>
    <s v="Chile"/>
    <x v="7"/>
    <n v="40700"/>
    <s v="Revenues - Third Parties"/>
    <m/>
    <s v="PTC Duties"/>
    <n v="2026"/>
    <n v="5"/>
    <s v="USD"/>
    <n v="2093.62"/>
    <n v="1"/>
    <n v="2093.62"/>
    <x v="2"/>
    <n v="1"/>
    <m/>
    <m/>
    <m/>
    <m/>
    <m/>
    <m/>
    <m/>
    <m/>
    <m/>
  </r>
  <r>
    <s v="ASTRAZENECA"/>
    <s v="D6972C00002 (Local)"/>
    <s v="Astra Zeneca"/>
    <s v="Chile"/>
    <x v="3"/>
    <n v="40700"/>
    <s v="Revenues - Third Parties"/>
    <m/>
    <s v="Reconciliation of Returns (per Hour)"/>
    <n v="2026"/>
    <n v="5"/>
    <s v="USD"/>
    <n v="133.78"/>
    <n v="1"/>
    <n v="133.78"/>
    <x v="2"/>
    <m/>
    <m/>
    <m/>
    <m/>
    <m/>
    <m/>
    <m/>
    <m/>
    <m/>
    <m/>
  </r>
  <r>
    <s v="ASTRAZENECA"/>
    <s v="D6972C00002 (Local)"/>
    <s v="Astra Zeneca"/>
    <s v="Chile"/>
    <x v="3"/>
    <n v="40700"/>
    <s v="Revenues - Third Parties"/>
    <m/>
    <s v="Returns Receipt (per Receipt)"/>
    <n v="2026"/>
    <n v="5"/>
    <s v="USD"/>
    <n v="175.59"/>
    <n v="1"/>
    <n v="175.59"/>
    <x v="2"/>
    <m/>
    <m/>
    <m/>
    <m/>
    <m/>
    <m/>
    <m/>
    <m/>
    <m/>
    <m/>
  </r>
  <r>
    <s v="ASTRAZENECA"/>
    <s v="D6972C00002 (Local)"/>
    <s v="Astra Zeneca"/>
    <s v="Chile"/>
    <x v="1"/>
    <n v="40700"/>
    <s v="Revenues - Third Parties"/>
    <m/>
    <s v="Storage Ambient (per Shelf)"/>
    <n v="2026"/>
    <n v="5"/>
    <s v="USD"/>
    <n v="357.45"/>
    <n v="1"/>
    <n v="357.45"/>
    <x v="2"/>
    <m/>
    <m/>
    <m/>
    <m/>
    <m/>
    <m/>
    <m/>
    <m/>
    <m/>
    <m/>
  </r>
  <r>
    <s v="ASTRAZENECA"/>
    <s v="D7960C00012 (Local)"/>
    <s v="Astra Zeneca"/>
    <s v="Chile"/>
    <x v="0"/>
    <n v="40700"/>
    <s v="Revenues - Third Parties"/>
    <m/>
    <s v="Administrative fee"/>
    <n v="2026"/>
    <n v="5"/>
    <s v="USD"/>
    <n v="225.756"/>
    <n v="1"/>
    <n v="225.756"/>
    <x v="2"/>
    <m/>
    <m/>
    <m/>
    <m/>
    <m/>
    <m/>
    <m/>
    <m/>
    <m/>
    <m/>
  </r>
  <r>
    <s v="ASTRAZENECA"/>
    <s v="D7960C00012 (Local)"/>
    <s v="Astra Zeneca"/>
    <s v="Chile"/>
    <x v="0"/>
    <n v="40700"/>
    <s v="Revenues - Third Parties"/>
    <m/>
    <s v="Import Services"/>
    <n v="2026"/>
    <n v="5"/>
    <s v="USD"/>
    <n v="196"/>
    <n v="1"/>
    <n v="196"/>
    <x v="2"/>
    <m/>
    <m/>
    <m/>
    <m/>
    <m/>
    <m/>
    <m/>
    <m/>
    <m/>
    <m/>
  </r>
  <r>
    <s v="ASTRAZENECA"/>
    <s v="D7960C00012 (Local)"/>
    <s v="Astra Zeneca"/>
    <s v="Chile"/>
    <x v="1"/>
    <n v="40700"/>
    <s v="Revenues - Third Parties"/>
    <m/>
    <s v="Non-Drug Storage Ambient (per Shelf)"/>
    <n v="2026"/>
    <n v="5"/>
    <s v="USD"/>
    <n v="250.84"/>
    <n v="1"/>
    <n v="250.84"/>
    <x v="2"/>
    <m/>
    <m/>
    <m/>
    <m/>
    <m/>
    <m/>
    <m/>
    <m/>
    <m/>
    <m/>
  </r>
  <r>
    <s v="ASTRAZENECA"/>
    <s v="D7960C00012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7960C00012 (Local)"/>
    <s v="Astra Zeneca"/>
    <s v="Chile"/>
    <x v="7"/>
    <n v="40700"/>
    <s v="Revenues - Third Parties"/>
    <m/>
    <s v="PTC Duties"/>
    <n v="2026"/>
    <n v="5"/>
    <s v="USD"/>
    <n v="952.06"/>
    <n v="1"/>
    <n v="952.06"/>
    <x v="2"/>
    <n v="1"/>
    <m/>
    <m/>
    <m/>
    <m/>
    <m/>
    <m/>
    <m/>
    <m/>
    <m/>
  </r>
  <r>
    <s v="ASTRAZENECA"/>
    <s v="D7960C00012 (Local)"/>
    <s v="Astra Zeneca"/>
    <s v="Chile"/>
    <x v="3"/>
    <n v="40700"/>
    <s v="Revenues - Third Parties"/>
    <m/>
    <s v="Returns Receipt (per Receipt)"/>
    <n v="2026"/>
    <n v="5"/>
    <s v="USD"/>
    <n v="526.77"/>
    <n v="1"/>
    <n v="526.77"/>
    <x v="2"/>
    <m/>
    <m/>
    <m/>
    <m/>
    <m/>
    <m/>
    <m/>
    <m/>
    <m/>
    <m/>
  </r>
  <r>
    <s v="ASTRAZENECA"/>
    <s v="D7960C00015 (Local)"/>
    <s v="Astra Zeneca"/>
    <s v="Chile"/>
    <x v="0"/>
    <n v="40700"/>
    <s v="Revenues - Third Parties"/>
    <m/>
    <s v="Administrative fee"/>
    <n v="2026"/>
    <n v="5"/>
    <s v="USD"/>
    <n v="225.76"/>
    <n v="1"/>
    <n v="225.76"/>
    <x v="2"/>
    <m/>
    <m/>
    <m/>
    <m/>
    <m/>
    <m/>
    <m/>
    <m/>
    <m/>
    <m/>
  </r>
  <r>
    <s v="ASTRAZENECA"/>
    <s v="D7960C00015 (Local)"/>
    <s v="Astra Zeneca"/>
    <s v="Chile"/>
    <x v="2"/>
    <n v="40700"/>
    <s v="Revenues - Third Parties"/>
    <m/>
    <s v="Freight - Shipments"/>
    <n v="2026"/>
    <n v="5"/>
    <s v="USD"/>
    <n v="197.86"/>
    <n v="1"/>
    <n v="197.86"/>
    <x v="2"/>
    <n v="1"/>
    <m/>
    <m/>
    <m/>
    <m/>
    <m/>
    <m/>
    <m/>
    <m/>
    <m/>
  </r>
  <r>
    <s v="ASTRAZENECA"/>
    <s v="D7960C00015 (Local)"/>
    <s v="Astra Zeneca"/>
    <s v="Chile"/>
    <x v="0"/>
    <n v="40700"/>
    <s v="Revenues - Third Parties"/>
    <m/>
    <s v="Import Services"/>
    <n v="2026"/>
    <n v="5"/>
    <s v="USD"/>
    <n v="196"/>
    <n v="1"/>
    <n v="196"/>
    <x v="2"/>
    <m/>
    <m/>
    <m/>
    <m/>
    <m/>
    <m/>
    <m/>
    <m/>
    <m/>
    <m/>
  </r>
  <r>
    <s v="ASTRAZENECA"/>
    <s v="D7960C00015 (Local)"/>
    <s v="Astra Zeneca"/>
    <s v="Chile"/>
    <x v="0"/>
    <n v="40700"/>
    <s v="Revenues - Third Parties"/>
    <m/>
    <s v="Pick and Pack (Ambient)"/>
    <n v="2026"/>
    <n v="5"/>
    <s v="USD"/>
    <n v="106.61"/>
    <n v="1"/>
    <n v="106.61"/>
    <x v="2"/>
    <m/>
    <m/>
    <m/>
    <m/>
    <m/>
    <m/>
    <m/>
    <m/>
    <m/>
    <m/>
  </r>
  <r>
    <s v="ASTRAZENECA"/>
    <s v="D7960C00015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7960C00015 (Local)"/>
    <s v="Astra Zeneca"/>
    <s v="Chile"/>
    <x v="7"/>
    <n v="40700"/>
    <s v="Revenues - Third Parties"/>
    <m/>
    <s v="PTC Duties"/>
    <n v="2026"/>
    <n v="5"/>
    <s v="USD"/>
    <n v="1179.1400000000001"/>
    <n v="1"/>
    <n v="1179.1400000000001"/>
    <x v="2"/>
    <n v="1"/>
    <m/>
    <m/>
    <m/>
    <m/>
    <m/>
    <m/>
    <m/>
    <m/>
    <m/>
  </r>
  <r>
    <s v="ASTRAZENECA"/>
    <s v="D7960C00015 (Local)"/>
    <s v="Astra Zeneca"/>
    <s v="Chile"/>
    <x v="1"/>
    <n v="40700"/>
    <s v="Revenues - Third Parties"/>
    <m/>
    <s v="Storage Ambient (per Shelf)"/>
    <n v="2026"/>
    <n v="5"/>
    <s v="USD"/>
    <n v="119.15"/>
    <n v="1"/>
    <n v="119.15"/>
    <x v="2"/>
    <m/>
    <m/>
    <m/>
    <m/>
    <m/>
    <m/>
    <m/>
    <m/>
    <m/>
    <m/>
  </r>
  <r>
    <s v="ASTRAZENECA"/>
    <s v="D7700C00003 (Local)"/>
    <s v="Astra Zeneca"/>
    <s v="Chile"/>
    <x v="1"/>
    <n v="40700"/>
    <s v="Revenues - Third Parties"/>
    <m/>
    <s v="Non-Drug Storage Ambient (per Shelf)"/>
    <n v="2026"/>
    <n v="5"/>
    <s v="USD"/>
    <n v="3574.5"/>
    <n v="1"/>
    <n v="3574.5"/>
    <x v="2"/>
    <m/>
    <m/>
    <m/>
    <m/>
    <m/>
    <m/>
    <m/>
    <m/>
    <m/>
    <m/>
  </r>
  <r>
    <s v="ASTRAZENECA"/>
    <s v="D7700C00003 (Local)"/>
    <s v="Astra Zeneca"/>
    <s v="Chile"/>
    <x v="0"/>
    <n v="40700"/>
    <s v="Revenues - Third Parties"/>
    <m/>
    <s v="Pick and Pack (Ambient)"/>
    <n v="2026"/>
    <n v="5"/>
    <s v="USD"/>
    <n v="213.22"/>
    <n v="1"/>
    <n v="213.22"/>
    <x v="2"/>
    <m/>
    <m/>
    <m/>
    <m/>
    <m/>
    <m/>
    <m/>
    <m/>
    <m/>
    <m/>
  </r>
  <r>
    <s v="ASTRAZENECA"/>
    <s v="D7700C00003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640C00003 (Local)"/>
    <s v="Astra Zeneca"/>
    <s v="Chile"/>
    <x v="1"/>
    <n v="40700"/>
    <s v="Revenues - Third Parties"/>
    <m/>
    <s v="Non-Drug Storage Ambient (per Shelf)"/>
    <n v="2026"/>
    <n v="5"/>
    <s v="USD"/>
    <n v="125.42"/>
    <n v="1"/>
    <n v="125.42"/>
    <x v="2"/>
    <m/>
    <m/>
    <m/>
    <m/>
    <m/>
    <m/>
    <m/>
    <m/>
    <m/>
    <m/>
  </r>
  <r>
    <s v="ASTRAZENECA"/>
    <s v="D9640C00003 (Local)"/>
    <s v="Astra Zeneca"/>
    <s v="Chile"/>
    <x v="0"/>
    <n v="40700"/>
    <s v="Revenues - Third Parties"/>
    <m/>
    <s v="Pick and Pack (Ambient)"/>
    <n v="2026"/>
    <n v="5"/>
    <s v="USD"/>
    <n v="639.66"/>
    <n v="1"/>
    <n v="639.66"/>
    <x v="2"/>
    <m/>
    <m/>
    <m/>
    <m/>
    <m/>
    <m/>
    <m/>
    <m/>
    <m/>
    <m/>
  </r>
  <r>
    <s v="ASTRAZENECA"/>
    <s v="D9640C00003 (Local)"/>
    <s v="Astra Zeneca"/>
    <s v="Chile"/>
    <x v="0"/>
    <n v="40700"/>
    <s v="Revenues - Third Parties"/>
    <m/>
    <s v="Project Management Fee"/>
    <n v="2026"/>
    <n v="5"/>
    <s v="USD"/>
    <n v="376.26"/>
    <n v="1"/>
    <n v="376.26"/>
    <x v="2"/>
    <m/>
    <m/>
    <m/>
    <m/>
    <m/>
    <m/>
    <m/>
    <m/>
    <m/>
    <m/>
  </r>
  <r>
    <s v="ASTRAZENECA"/>
    <s v="D9640C00003 (Local)"/>
    <s v="Astra Zeneca"/>
    <s v="Chile"/>
    <x v="1"/>
    <n v="40700"/>
    <s v="Revenues - Third Parties"/>
    <m/>
    <s v="Storage Ambient (per Shelf)"/>
    <n v="2026"/>
    <n v="5"/>
    <s v="USD"/>
    <n v="238.3"/>
    <n v="1"/>
    <n v="238.3"/>
    <x v="2"/>
    <m/>
    <m/>
    <m/>
    <m/>
    <m/>
    <m/>
    <m/>
    <m/>
    <m/>
    <m/>
  </r>
  <r>
    <s v="OTH CUST"/>
    <s v="D081SC00001 (comparator)"/>
    <s v="Fortrea"/>
    <s v="Chile"/>
    <x v="0"/>
    <n v="40700"/>
    <s v="Revenues - Third Parties"/>
    <m/>
    <s v="Insulated shipper - Credo S22 - 12L (Leasing)"/>
    <n v="2026"/>
    <n v="5"/>
    <s v="USD"/>
    <n v="1218.52"/>
    <n v="1"/>
    <n v="1218.52"/>
    <x v="2"/>
    <n v="1"/>
    <m/>
    <m/>
    <m/>
    <m/>
    <m/>
    <m/>
    <m/>
    <m/>
    <m/>
  </r>
  <r>
    <s v="OTH CUST"/>
    <s v="D081SC00001 (comparator)"/>
    <s v="Fortrea"/>
    <s v="Chile"/>
    <x v="0"/>
    <n v="40700"/>
    <s v="Revenues - Third Parties"/>
    <m/>
    <s v="Pick and Pack (Controlled Ambient)"/>
    <n v="2026"/>
    <n v="5"/>
    <s v="USD"/>
    <n v="1699.48"/>
    <n v="1"/>
    <n v="1699.48"/>
    <x v="2"/>
    <m/>
    <m/>
    <m/>
    <m/>
    <m/>
    <m/>
    <m/>
    <m/>
    <m/>
    <m/>
  </r>
  <r>
    <s v="OTH CUST"/>
    <s v="D081SC00001 (comparator)"/>
    <s v="Fortrea"/>
    <s v="Chile"/>
    <x v="0"/>
    <n v="40700"/>
    <s v="Revenues - Third Parties"/>
    <m/>
    <s v="Project Management Fee"/>
    <n v="2026"/>
    <n v="5"/>
    <s v="USD"/>
    <n v="1696.88"/>
    <n v="1"/>
    <n v="1696.88"/>
    <x v="2"/>
    <m/>
    <m/>
    <m/>
    <m/>
    <m/>
    <m/>
    <m/>
    <m/>
    <m/>
    <m/>
  </r>
  <r>
    <s v="OTH CUST"/>
    <s v="D081SC00001 (comparator)"/>
    <s v="Fortrea"/>
    <s v="Chile"/>
    <x v="0"/>
    <n v="40700"/>
    <s v="Revenues - Third Parties"/>
    <m/>
    <s v="Receipt fee Ambient (per Receipt_ID)"/>
    <n v="2026"/>
    <n v="5"/>
    <s v="USD"/>
    <n v="997.47"/>
    <n v="1"/>
    <n v="997.47"/>
    <x v="2"/>
    <m/>
    <m/>
    <m/>
    <m/>
    <m/>
    <m/>
    <m/>
    <m/>
    <m/>
    <m/>
  </r>
  <r>
    <s v="OTH CUST"/>
    <s v="D081SC00001 (comparator)"/>
    <s v="Fortrea"/>
    <s v="Chile"/>
    <x v="1"/>
    <n v="40700"/>
    <s v="Revenues - Third Parties"/>
    <m/>
    <s v="Storage Ambient (per Shelf)"/>
    <n v="2026"/>
    <n v="5"/>
    <s v="USD"/>
    <n v="405.26"/>
    <n v="1"/>
    <n v="405.26"/>
    <x v="2"/>
    <m/>
    <m/>
    <m/>
    <m/>
    <m/>
    <m/>
    <m/>
    <m/>
    <m/>
    <m/>
  </r>
  <r>
    <s v="OTH CUST"/>
    <s v="D081SC00001 (comparator)"/>
    <s v="Fortrea"/>
    <s v="Chile"/>
    <x v="0"/>
    <n v="40700"/>
    <s v="Revenues - Third Parties"/>
    <m/>
    <s v="Temperature Monitoring Device (Ambient)"/>
    <n v="2026"/>
    <n v="5"/>
    <s v="USD"/>
    <n v="530.48"/>
    <n v="1"/>
    <n v="530.48"/>
    <x v="2"/>
    <n v="1"/>
    <m/>
    <m/>
    <m/>
    <m/>
    <m/>
    <m/>
    <m/>
    <m/>
    <m/>
  </r>
  <r>
    <s v="OTH CUST"/>
    <s v="D081SC00001 (comparator)"/>
    <s v="Fortrea"/>
    <s v="Chile"/>
    <x v="4"/>
    <n v="40700"/>
    <s v="Revenues - Third Parties"/>
    <m/>
    <s v="Medication Purchase B (Per Unit)"/>
    <n v="2026"/>
    <n v="5"/>
    <s v="USD"/>
    <n v="105833.2"/>
    <n v="1"/>
    <n v="105833.2"/>
    <x v="2"/>
    <n v="1"/>
    <m/>
    <m/>
    <m/>
    <m/>
    <m/>
    <m/>
    <m/>
    <m/>
    <m/>
  </r>
  <r>
    <s v="MERCK"/>
    <s v="MK-3475-56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59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689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35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826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-716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811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-63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64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64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641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339-010 (Local)"/>
    <s v="Merck Sharp and Dohme LLC"/>
    <s v="Chile"/>
    <x v="0"/>
    <n v="40700"/>
    <s v="Revenues - Third Parties"/>
    <m/>
    <s v="Project Management Fee"/>
    <n v="2026"/>
    <n v="5"/>
    <s v="USD"/>
    <n v="310.82"/>
    <n v="1"/>
    <n v="310.82"/>
    <x v="2"/>
    <m/>
    <m/>
    <m/>
    <m/>
    <m/>
    <m/>
    <m/>
    <m/>
    <m/>
    <m/>
  </r>
  <r>
    <s v="MERCK"/>
    <s v="MK-7339-001 (Local)"/>
    <s v="Merck Sharp and Dohme LLC"/>
    <s v="Chile"/>
    <x v="1"/>
    <n v="40700"/>
    <s v="Revenues - Third Parties"/>
    <m/>
    <s v="Storage of Returns (per Pallet)"/>
    <n v="2026"/>
    <n v="5"/>
    <s v="USD"/>
    <n v="286.89"/>
    <n v="1"/>
    <n v="286.89"/>
    <x v="2"/>
    <m/>
    <m/>
    <m/>
    <m/>
    <m/>
    <m/>
    <m/>
    <m/>
    <m/>
    <m/>
  </r>
  <r>
    <s v="MERCK"/>
    <s v="MK-7902-006 (local)"/>
    <s v="Merck Sharp and Dohme LLC"/>
    <s v="Chile"/>
    <x v="1"/>
    <n v="40700"/>
    <s v="Revenues - Third Parties"/>
    <m/>
    <s v="Storage of Returns (per Pallet)"/>
    <n v="2026"/>
    <n v="5"/>
    <s v="USD"/>
    <n v="286.89"/>
    <n v="1"/>
    <n v="286.89"/>
    <x v="2"/>
    <m/>
    <m/>
    <m/>
    <m/>
    <m/>
    <m/>
    <m/>
    <m/>
    <m/>
    <m/>
  </r>
  <r>
    <s v="MERCK"/>
    <s v="MK-3475-975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975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975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339-009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902-012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7902-012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7902-012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-991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3475-99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99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991 (Local)"/>
    <s v="Merck Sharp and Dohme LLC"/>
    <s v="Chile"/>
    <x v="1"/>
    <n v="40700"/>
    <s v="Revenues - Third Parties"/>
    <m/>
    <s v="Storage of Returns (per Pallet)"/>
    <n v="2026"/>
    <n v="5"/>
    <s v="USD"/>
    <n v="286.89"/>
    <n v="1"/>
    <n v="286.89"/>
    <x v="2"/>
    <m/>
    <m/>
    <m/>
    <m/>
    <m/>
    <m/>
    <m/>
    <m/>
    <m/>
    <m/>
  </r>
  <r>
    <s v="MERCK"/>
    <s v="MK-3475-A1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587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587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58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482-00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8591A-020 (Local)"/>
    <s v="Merck Sharp and Dohme LLC"/>
    <s v="Chile"/>
    <x v="0"/>
    <n v="40700"/>
    <s v="Revenues - Third Parties"/>
    <m/>
    <s v="Project Management Fee"/>
    <n v="2026"/>
    <n v="5"/>
    <s v="USD"/>
    <n v="310.82"/>
    <n v="1"/>
    <n v="310.82"/>
    <x v="2"/>
    <m/>
    <m/>
    <m/>
    <m/>
    <m/>
    <m/>
    <m/>
    <m/>
    <m/>
    <m/>
  </r>
  <r>
    <s v="MERCK"/>
    <s v="MK-8591A-02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482-011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6482-01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6482-01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6482-01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B21 (Local)"/>
    <s v="Merck Sharp and Dohme LLC"/>
    <s v="Chile"/>
    <x v="0"/>
    <n v="40700"/>
    <s v="Revenues - Third Parties"/>
    <m/>
    <s v="Project Management Fee"/>
    <n v="2026"/>
    <n v="5"/>
    <s v="USD"/>
    <n v="310.82"/>
    <n v="1"/>
    <n v="310.82"/>
    <x v="2"/>
    <m/>
    <m/>
    <m/>
    <m/>
    <m/>
    <m/>
    <m/>
    <m/>
    <m/>
    <m/>
  </r>
  <r>
    <s v="MERCK"/>
    <s v="MK-3475-B2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902-015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7902-015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6482-012 (Local)"/>
    <s v="Merck Sharp and Dohme LLC"/>
    <s v="Chile"/>
    <x v="1"/>
    <n v="40700"/>
    <s v="Revenues - Third Parties"/>
    <m/>
    <s v="Storage of Returns (per Pallet)"/>
    <n v="2026"/>
    <n v="5"/>
    <s v="USD"/>
    <n v="382.52"/>
    <n v="1"/>
    <n v="382.52"/>
    <x v="2"/>
    <m/>
    <m/>
    <m/>
    <m/>
    <m/>
    <m/>
    <m/>
    <m/>
    <m/>
    <m/>
  </r>
  <r>
    <s v="MERCK"/>
    <s v="MK-7339-012 (Local)"/>
    <s v="Merck Sharp and Dohme LLC"/>
    <s v="Chile"/>
    <x v="3"/>
    <n v="40700"/>
    <s v="Revenues - Third Parties"/>
    <m/>
    <s v="Reconciliation of Returns (per Hour)"/>
    <n v="2026"/>
    <n v="5"/>
    <s v="USD"/>
    <n v="108.16"/>
    <n v="1"/>
    <n v="108.16"/>
    <x v="2"/>
    <m/>
    <m/>
    <m/>
    <m/>
    <m/>
    <m/>
    <m/>
    <m/>
    <m/>
    <m/>
  </r>
  <r>
    <s v="MERCK"/>
    <s v="MK-7339-012 (Local)"/>
    <s v="Merck Sharp and Dohme LLC"/>
    <s v="Chile"/>
    <x v="3"/>
    <n v="40700"/>
    <s v="Revenues - Third Parties"/>
    <m/>
    <s v="Returns Receipt (per Receipt)"/>
    <n v="2026"/>
    <n v="5"/>
    <s v="USD"/>
    <n v="270.39999999999998"/>
    <n v="1"/>
    <n v="270.39999999999998"/>
    <x v="2"/>
    <m/>
    <m/>
    <m/>
    <m/>
    <m/>
    <m/>
    <m/>
    <m/>
    <m/>
    <m/>
  </r>
  <r>
    <s v="MERCK"/>
    <s v="MK-7339-012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684A-003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7684A-00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7684A-00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7684A-003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902-014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7684A-00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B49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8591A-03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140-003 (Local)"/>
    <s v="Merck Sharp and Dohme LLC"/>
    <s v="Chile"/>
    <x v="0"/>
    <n v="40700"/>
    <s v="Revenues - Third Parties"/>
    <m/>
    <s v="Expedite Direct to Site Fee"/>
    <n v="2026"/>
    <n v="5"/>
    <s v="USD"/>
    <n v="258.7"/>
    <n v="1"/>
    <n v="258.7"/>
    <x v="2"/>
    <m/>
    <m/>
    <m/>
    <m/>
    <m/>
    <m/>
    <m/>
    <m/>
    <m/>
    <m/>
  </r>
  <r>
    <s v="MERCK"/>
    <s v="MK-2140-003 (Local)"/>
    <s v="Merck Sharp and Dohme LLC"/>
    <s v="Chile"/>
    <x v="0"/>
    <n v="40700"/>
    <s v="Revenues - Third Parties"/>
    <m/>
    <s v="Insulated shipper - Credo S4 - 12L (Leasing)"/>
    <n v="2026"/>
    <n v="5"/>
    <s v="USD"/>
    <n v="170.24"/>
    <n v="1"/>
    <n v="170.24"/>
    <x v="2"/>
    <n v="1"/>
    <m/>
    <m/>
    <m/>
    <m/>
    <m/>
    <m/>
    <m/>
    <m/>
    <m/>
  </r>
  <r>
    <s v="MERCK"/>
    <s v="MK-2140-003 (Local)"/>
    <s v="Merck Sharp and Dohme LLC"/>
    <s v="Chile"/>
    <x v="0"/>
    <n v="40700"/>
    <s v="Revenues - Third Parties"/>
    <m/>
    <s v="Pick and Pack (Refrigerated)"/>
    <n v="2026"/>
    <n v="5"/>
    <s v="USD"/>
    <n v="150.65"/>
    <n v="1"/>
    <n v="150.65"/>
    <x v="2"/>
    <m/>
    <m/>
    <m/>
    <m/>
    <m/>
    <m/>
    <m/>
    <m/>
    <m/>
    <m/>
  </r>
  <r>
    <s v="MERCK"/>
    <s v="MK-2140-00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2140-00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2140-00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084-001 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1084-001 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1084-001 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1084-001 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A-C18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3475A-C1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B96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3475-B96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482-022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6482-016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6482-016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6482-016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6482-016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-15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684A-006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684A-007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7684A-007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4280A-00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140-006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2140-006 (Local)"/>
    <s v="Merck Sharp and Dohme LLC"/>
    <s v="Chile"/>
    <x v="3"/>
    <n v="40700"/>
    <s v="Revenues - Third Parties"/>
    <m/>
    <s v="Reconciliation of Returns (per Hour)"/>
    <n v="2026"/>
    <n v="5"/>
    <s v="USD"/>
    <n v="162.24"/>
    <n v="1"/>
    <n v="162.24"/>
    <x v="2"/>
    <m/>
    <m/>
    <m/>
    <m/>
    <m/>
    <m/>
    <m/>
    <m/>
    <m/>
    <m/>
  </r>
  <r>
    <s v="MERCK"/>
    <s v="MK-2140-006 (Local)"/>
    <s v="Merck Sharp and Dohme LLC"/>
    <s v="Chile"/>
    <x v="3"/>
    <n v="40700"/>
    <s v="Revenues - Third Parties"/>
    <m/>
    <s v="Returns Receipt (per Receipt)"/>
    <n v="2026"/>
    <n v="5"/>
    <s v="USD"/>
    <n v="405.6"/>
    <n v="1"/>
    <n v="405.6"/>
    <x v="2"/>
    <m/>
    <m/>
    <m/>
    <m/>
    <m/>
    <m/>
    <m/>
    <m/>
    <m/>
    <m/>
  </r>
  <r>
    <s v="MERCK"/>
    <s v="MK-2140-006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026-008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1026-008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1026-00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6A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A-D7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684A-01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4A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D46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3475-D46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4B (Local)"/>
    <s v="Merck Sharp and Dohme LLC"/>
    <s v="Chile"/>
    <x v="3"/>
    <n v="40700"/>
    <s v="Revenues - Third Parties"/>
    <m/>
    <s v="Reconciliation of Returns (per Hour)"/>
    <n v="2026"/>
    <n v="5"/>
    <s v="USD"/>
    <n v="162.24"/>
    <n v="1"/>
    <n v="162.24"/>
    <x v="2"/>
    <m/>
    <m/>
    <m/>
    <m/>
    <m/>
    <m/>
    <m/>
    <m/>
    <m/>
    <m/>
  </r>
  <r>
    <s v="MERCK"/>
    <s v="MK-3475-04B (Local)"/>
    <s v="Merck Sharp and Dohme LLC"/>
    <s v="Chile"/>
    <x v="3"/>
    <n v="40700"/>
    <s v="Revenues - Third Parties"/>
    <m/>
    <s v="Returns Receipt (per Receipt)"/>
    <n v="2026"/>
    <n v="5"/>
    <s v="USD"/>
    <n v="405.6"/>
    <n v="1"/>
    <n v="405.6"/>
    <x v="2"/>
    <m/>
    <m/>
    <m/>
    <m/>
    <m/>
    <m/>
    <m/>
    <m/>
    <m/>
    <m/>
  </r>
  <r>
    <s v="MERCK"/>
    <s v="MK-3475-04B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8591A-053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8591A-05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8591A-05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8591A-05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992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3B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026-01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1026-01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1026-01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2B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6B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3A (Local)"/>
    <s v="Merck Sharp and Dohme LLC"/>
    <s v="Chile"/>
    <x v="3"/>
    <n v="40700"/>
    <s v="Revenues - Third Parties"/>
    <m/>
    <s v="Reconciliation of Returns (per Hour)"/>
    <n v="2026"/>
    <n v="5"/>
    <s v="USD"/>
    <n v="162.24"/>
    <n v="1"/>
    <n v="162.24"/>
    <x v="2"/>
    <m/>
    <m/>
    <m/>
    <m/>
    <m/>
    <m/>
    <m/>
    <m/>
    <m/>
    <m/>
  </r>
  <r>
    <s v="MERCK"/>
    <s v="MK-3475-03A (Local)"/>
    <s v="Merck Sharp and Dohme LLC"/>
    <s v="Chile"/>
    <x v="3"/>
    <n v="40700"/>
    <s v="Revenues - Third Parties"/>
    <m/>
    <s v="Returns Receipt (per Receipt)"/>
    <n v="2026"/>
    <n v="5"/>
    <s v="USD"/>
    <n v="405.6"/>
    <n v="1"/>
    <n v="405.6"/>
    <x v="2"/>
    <m/>
    <m/>
    <m/>
    <m/>
    <m/>
    <m/>
    <m/>
    <m/>
    <m/>
    <m/>
  </r>
  <r>
    <s v="MERCK"/>
    <s v="MK-3475-03A (Local)"/>
    <s v="Merck Sharp and Dohme LLC"/>
    <s v="Chile"/>
    <x v="1"/>
    <n v="40700"/>
    <s v="Revenues - Third Parties"/>
    <m/>
    <s v="Storage of Returns (per Pallet)"/>
    <n v="2026"/>
    <n v="5"/>
    <s v="USD"/>
    <n v="191.26"/>
    <n v="1"/>
    <n v="191.26"/>
    <x v="2"/>
    <m/>
    <m/>
    <m/>
    <m/>
    <m/>
    <m/>
    <m/>
    <m/>
    <m/>
    <m/>
  </r>
  <r>
    <s v="MERCK"/>
    <s v="MK-3475-C9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026-010 (Local)"/>
    <s v="Merck Sharp and Dohme LLC"/>
    <s v="Chile"/>
    <x v="2"/>
    <n v="40700"/>
    <s v="Revenues - Third Parties"/>
    <m/>
    <s v="Freight - Returns"/>
    <n v="2026"/>
    <n v="5"/>
    <s v="USD"/>
    <n v="250.54"/>
    <n v="1"/>
    <n v="250.54"/>
    <x v="2"/>
    <n v="1"/>
    <m/>
    <m/>
    <m/>
    <m/>
    <m/>
    <m/>
    <m/>
    <m/>
    <m/>
  </r>
  <r>
    <s v="MERCK"/>
    <s v="MK-1026-01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8591A-052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8591A-052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8591A-052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0616-01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024-013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6024-01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6024-01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6024-01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0616-015 (Local)"/>
    <s v="Merck Sharp and Dohme LLC"/>
    <s v="Chile"/>
    <x v="2"/>
    <n v="40700"/>
    <s v="Revenues - Third Parties"/>
    <m/>
    <s v="Freight - Returns"/>
    <n v="2026"/>
    <n v="5"/>
    <s v="USD"/>
    <n v="395.72"/>
    <n v="1"/>
    <n v="395.72"/>
    <x v="2"/>
    <n v="1"/>
    <m/>
    <m/>
    <m/>
    <m/>
    <m/>
    <m/>
    <m/>
    <m/>
    <m/>
  </r>
  <r>
    <s v="MERCK"/>
    <s v="MK-0616-015 (Local)"/>
    <s v="Merck Sharp and Dohme LLC"/>
    <s v="Chile"/>
    <x v="3"/>
    <n v="40700"/>
    <s v="Revenues - Third Parties"/>
    <m/>
    <s v="Reconciliation of Returns (per Hour)"/>
    <n v="2026"/>
    <n v="5"/>
    <s v="USD"/>
    <n v="108.16"/>
    <n v="1"/>
    <n v="108.16"/>
    <x v="2"/>
    <m/>
    <m/>
    <m/>
    <m/>
    <m/>
    <m/>
    <m/>
    <m/>
    <m/>
    <m/>
  </r>
  <r>
    <s v="MERCK"/>
    <s v="MK-0616-015 (Local)"/>
    <s v="Merck Sharp and Dohme LLC"/>
    <s v="Chile"/>
    <x v="3"/>
    <n v="40700"/>
    <s v="Revenues - Third Parties"/>
    <m/>
    <s v="Returns Receipt (per Receipt)"/>
    <n v="2026"/>
    <n v="5"/>
    <s v="USD"/>
    <n v="270.39999999999998"/>
    <n v="1"/>
    <n v="270.39999999999998"/>
    <x v="2"/>
    <m/>
    <m/>
    <m/>
    <m/>
    <m/>
    <m/>
    <m/>
    <m/>
    <m/>
    <m/>
  </r>
  <r>
    <s v="MERCK"/>
    <s v="MK-0616-01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4 (Local)"/>
    <s v="Merck Sharp and Dohme LLC"/>
    <s v="Chile"/>
    <x v="2"/>
    <n v="40700"/>
    <s v="Revenues - Third Parties"/>
    <m/>
    <s v="Freight - Returns"/>
    <n v="2026"/>
    <n v="5"/>
    <s v="USD"/>
    <n v="270.45"/>
    <n v="1"/>
    <n v="270.45"/>
    <x v="2"/>
    <n v="1"/>
    <m/>
    <m/>
    <m/>
    <m/>
    <m/>
    <m/>
    <m/>
    <m/>
    <m/>
  </r>
  <r>
    <s v="MERCK"/>
    <s v="V940-00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2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V940-002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V940-002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V940-002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04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2870-00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A-F1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5 (Local)"/>
    <s v="Merck Sharp and Dohme LLC"/>
    <s v="Chile"/>
    <x v="3"/>
    <n v="40700"/>
    <s v="Revenues - Third Parties"/>
    <m/>
    <s v="Reconciliation of Returns (per Hour)"/>
    <n v="2026"/>
    <n v="5"/>
    <s v="USD"/>
    <n v="162.24"/>
    <n v="1"/>
    <n v="162.24"/>
    <x v="2"/>
    <m/>
    <m/>
    <m/>
    <m/>
    <m/>
    <m/>
    <m/>
    <m/>
    <m/>
    <m/>
  </r>
  <r>
    <s v="MERCK"/>
    <s v="V940-005 (Local)"/>
    <s v="Merck Sharp and Dohme LLC"/>
    <s v="Chile"/>
    <x v="3"/>
    <n v="40700"/>
    <s v="Revenues - Third Parties"/>
    <m/>
    <s v="Returns Receipt (per Receipt)"/>
    <n v="2026"/>
    <n v="5"/>
    <s v="USD"/>
    <n v="405.6"/>
    <n v="1"/>
    <n v="405.6"/>
    <x v="2"/>
    <m/>
    <m/>
    <m/>
    <m/>
    <m/>
    <m/>
    <m/>
    <m/>
    <m/>
    <m/>
  </r>
  <r>
    <s v="MERCK"/>
    <s v="V940-00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194-00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240-001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7240-00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7240-00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7240-00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5684-003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5684-00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5684-00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5684-00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05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2870-005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2870-00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5684-004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5684-004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5684-00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10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2870-010 (Local)"/>
    <s v="Merck Sharp and Dohme LLC"/>
    <s v="Chile"/>
    <x v="3"/>
    <n v="40700"/>
    <s v="Revenues - Third Parties"/>
    <m/>
    <s v="Reconciliation of Returns (per Hour)"/>
    <n v="2026"/>
    <n v="5"/>
    <s v="USD"/>
    <n v="162.24"/>
    <n v="1"/>
    <n v="162.24"/>
    <x v="2"/>
    <m/>
    <m/>
    <m/>
    <m/>
    <m/>
    <m/>
    <m/>
    <m/>
    <m/>
    <m/>
  </r>
  <r>
    <s v="MERCK"/>
    <s v="MK-2870-010 (Local)"/>
    <s v="Merck Sharp and Dohme LLC"/>
    <s v="Chile"/>
    <x v="3"/>
    <n v="40700"/>
    <s v="Revenues - Third Parties"/>
    <m/>
    <s v="Returns Receipt (per Receipt)"/>
    <n v="2026"/>
    <n v="5"/>
    <s v="USD"/>
    <n v="405.6"/>
    <n v="1"/>
    <n v="405.6"/>
    <x v="2"/>
    <m/>
    <m/>
    <m/>
    <m/>
    <m/>
    <m/>
    <m/>
    <m/>
    <m/>
    <m/>
  </r>
  <r>
    <s v="MERCK"/>
    <s v="MK-2870-01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200-002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07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2870-00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19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8591A-054 (Local)"/>
    <s v="Merck Sharp and Dohme LLC"/>
    <s v="Chile"/>
    <x v="0"/>
    <n v="40700"/>
    <s v="Revenues - Third Parties"/>
    <m/>
    <s v="Expedite Direct to Site Fee"/>
    <n v="2026"/>
    <n v="5"/>
    <s v="USD"/>
    <n v="258.7"/>
    <n v="1"/>
    <n v="258.7"/>
    <x v="2"/>
    <m/>
    <m/>
    <m/>
    <m/>
    <m/>
    <m/>
    <m/>
    <m/>
    <m/>
    <m/>
  </r>
  <r>
    <s v="MERCK"/>
    <s v="MK-8591A-054 (Local)"/>
    <s v="Merck Sharp and Dohme LLC"/>
    <s v="Chile"/>
    <x v="2"/>
    <n v="40700"/>
    <s v="Revenues - Third Parties"/>
    <m/>
    <s v="Freight - Returns"/>
    <n v="2026"/>
    <n v="5"/>
    <s v="USD"/>
    <n v="299.61"/>
    <n v="1"/>
    <n v="299.61"/>
    <x v="2"/>
    <n v="1"/>
    <m/>
    <m/>
    <m/>
    <m/>
    <m/>
    <m/>
    <m/>
    <m/>
    <m/>
  </r>
  <r>
    <s v="MERCK"/>
    <s v="MK-8591A-054 (Local)"/>
    <s v="Merck Sharp and Dohme LLC"/>
    <s v="Chile"/>
    <x v="0"/>
    <n v="40700"/>
    <s v="Revenues - Third Parties"/>
    <m/>
    <s v="Insulated shipper - Credo S4 - 12L (Leasing)"/>
    <n v="2026"/>
    <n v="5"/>
    <s v="USD"/>
    <n v="170.24"/>
    <n v="1"/>
    <n v="170.24"/>
    <x v="2"/>
    <n v="1"/>
    <m/>
    <m/>
    <m/>
    <m/>
    <m/>
    <m/>
    <m/>
    <m/>
    <m/>
  </r>
  <r>
    <s v="MERCK"/>
    <s v="MK-8591A-054 (Local)"/>
    <s v="Merck Sharp and Dohme LLC"/>
    <s v="Chile"/>
    <x v="0"/>
    <n v="40700"/>
    <s v="Revenues - Third Parties"/>
    <m/>
    <s v="Pick and Pack (Refrigerated)"/>
    <n v="2026"/>
    <n v="5"/>
    <s v="USD"/>
    <n v="150.65"/>
    <n v="1"/>
    <n v="150.65"/>
    <x v="2"/>
    <m/>
    <m/>
    <m/>
    <m/>
    <m/>
    <m/>
    <m/>
    <m/>
    <m/>
    <m/>
  </r>
  <r>
    <s v="MERCK"/>
    <s v="MK-8591A-05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5684-01A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5684-01A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6C (Local)"/>
    <s v="Merck Sharp and Dohme LLC"/>
    <s v="Chile"/>
    <x v="3"/>
    <n v="40700"/>
    <s v="Revenues - Third Parties"/>
    <m/>
    <s v="Reconciliation of Returns (per Hour)"/>
    <n v="2026"/>
    <n v="5"/>
    <s v="USD"/>
    <n v="108.16"/>
    <n v="1"/>
    <n v="108.16"/>
    <x v="2"/>
    <m/>
    <m/>
    <m/>
    <m/>
    <m/>
    <m/>
    <m/>
    <m/>
    <m/>
    <m/>
  </r>
  <r>
    <s v="MERCK"/>
    <s v="MK-3475-06C (Local)"/>
    <s v="Merck Sharp and Dohme LLC"/>
    <s v="Chile"/>
    <x v="3"/>
    <n v="40700"/>
    <s v="Revenues - Third Parties"/>
    <m/>
    <s v="Returns Receipt (per Receipt)"/>
    <n v="2026"/>
    <n v="5"/>
    <s v="USD"/>
    <n v="270.39999999999998"/>
    <n v="1"/>
    <n v="270.39999999999998"/>
    <x v="2"/>
    <m/>
    <m/>
    <m/>
    <m/>
    <m/>
    <m/>
    <m/>
    <m/>
    <m/>
    <m/>
  </r>
  <r>
    <s v="MERCK"/>
    <s v="MK-3475-06C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15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2870-01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1084-004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20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2870-02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23 (Local)"/>
    <s v="Merck Sharp and Dohme LLC"/>
    <s v="Chile"/>
    <x v="2"/>
    <n v="40700"/>
    <s v="Revenues - Third Parties"/>
    <m/>
    <s v="Freight - Returns"/>
    <n v="2026"/>
    <n v="5"/>
    <s v="USD"/>
    <n v="270.45"/>
    <n v="1"/>
    <n v="270.45"/>
    <x v="2"/>
    <n v="1"/>
    <m/>
    <m/>
    <m/>
    <m/>
    <m/>
    <m/>
    <m/>
    <m/>
    <m/>
  </r>
  <r>
    <s v="MERCK"/>
    <s v="MK-2870-023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2870-023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2870-023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9999-02A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9999-02A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9999-02A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9999-02A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0616-019 (Local)"/>
    <s v="Merck Sharp and Dohme LLC"/>
    <s v="Chile"/>
    <x v="2"/>
    <n v="40700"/>
    <s v="Revenues - Third Parties"/>
    <m/>
    <s v="Freight - Returns"/>
    <n v="2026"/>
    <n v="5"/>
    <s v="USD"/>
    <n v="197.86"/>
    <n v="1"/>
    <n v="197.86"/>
    <x v="2"/>
    <n v="1"/>
    <m/>
    <m/>
    <m/>
    <m/>
    <m/>
    <m/>
    <m/>
    <m/>
    <m/>
  </r>
  <r>
    <s v="MERCK"/>
    <s v="MK-0616-019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0616-019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0616-019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6D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3475-06D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06D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06D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7240-008 (Local)"/>
    <s v="Merck Sharp and Dohme LLC"/>
    <s v="Chile"/>
    <x v="2"/>
    <n v="40700"/>
    <s v="Revenues - Third Parties"/>
    <m/>
    <s v="Freight - Returns"/>
    <n v="2026"/>
    <n v="5"/>
    <s v="USD"/>
    <n v="197.86"/>
    <n v="1"/>
    <n v="197.86"/>
    <x v="2"/>
    <n v="1"/>
    <m/>
    <m/>
    <m/>
    <m/>
    <m/>
    <m/>
    <m/>
    <m/>
    <m/>
  </r>
  <r>
    <s v="MERCK"/>
    <s v="MK-7240-008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543-007 (Local)"/>
    <s v="Merck Sharp and Dohme LLC"/>
    <s v="Chile"/>
    <x v="2"/>
    <n v="40700"/>
    <s v="Revenues - Third Parties"/>
    <m/>
    <s v="Freight - Returns"/>
    <n v="2026"/>
    <n v="5"/>
    <s v="USD"/>
    <n v="323.13"/>
    <n v="1"/>
    <n v="323.13"/>
    <x v="2"/>
    <n v="1"/>
    <m/>
    <m/>
    <m/>
    <m/>
    <m/>
    <m/>
    <m/>
    <m/>
    <m/>
  </r>
  <r>
    <s v="MERCK"/>
    <s v="MK-3543-007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543-007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543-007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6482-029 Local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09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A-F6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140-010 (Local)"/>
    <s v="Merck Sharp and Dohme LLC"/>
    <s v="Chile"/>
    <x v="2"/>
    <n v="40700"/>
    <s v="Revenues - Third Parties"/>
    <m/>
    <s v="Freight - Returns"/>
    <n v="2026"/>
    <n v="5"/>
    <s v="USD"/>
    <n v="197.86"/>
    <n v="1"/>
    <n v="197.86"/>
    <x v="2"/>
    <n v="1"/>
    <m/>
    <m/>
    <m/>
    <m/>
    <m/>
    <m/>
    <m/>
    <m/>
    <m/>
  </r>
  <r>
    <s v="MERCK"/>
    <s v="MK-2140-010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11 (Local)"/>
    <s v="Merck Sharp and Dohme LLC"/>
    <s v="Chile"/>
    <x v="2"/>
    <n v="40700"/>
    <s v="Revenues - Third Parties"/>
    <m/>
    <s v="Freight - Returns"/>
    <n v="2026"/>
    <n v="5"/>
    <s v="USD"/>
    <n v="400.39"/>
    <n v="1"/>
    <n v="400.39"/>
    <x v="2"/>
    <n v="1"/>
    <m/>
    <m/>
    <m/>
    <m/>
    <m/>
    <m/>
    <m/>
    <m/>
    <m/>
  </r>
  <r>
    <s v="MERCK"/>
    <s v="MK-2870-011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2870-011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2870-01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120-002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0472-001 (Local)"/>
    <s v="Merck Sharp and Dohme LLC"/>
    <s v="Chile"/>
    <x v="2"/>
    <n v="40700"/>
    <s v="Revenues - Third Parties"/>
    <m/>
    <s v="Freight - Returns"/>
    <n v="2026"/>
    <n v="5"/>
    <s v="USD"/>
    <n v="145.18"/>
    <n v="1"/>
    <n v="145.18"/>
    <x v="2"/>
    <n v="1"/>
    <m/>
    <m/>
    <m/>
    <m/>
    <m/>
    <m/>
    <m/>
    <m/>
    <m/>
  </r>
  <r>
    <s v="MERCK"/>
    <s v="MK-0472-00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V940-011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870-033 (Local)"/>
    <s v="Merck Sharp and Dohme LLC"/>
    <s v="Chile"/>
    <x v="3"/>
    <n v="40700"/>
    <s v="Revenues - Third Parties"/>
    <m/>
    <s v="Returns Receipt (per Receipt)"/>
    <n v="2026"/>
    <n v="5"/>
    <s v="USD"/>
    <n v="540.79999999999995"/>
    <n v="1"/>
    <n v="540.79999999999995"/>
    <x v="2"/>
    <m/>
    <m/>
    <m/>
    <m/>
    <m/>
    <m/>
    <m/>
    <m/>
    <m/>
    <m/>
  </r>
  <r>
    <s v="MERCK"/>
    <s v="MK-5909-005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5909-005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5909-005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5909-005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1H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01H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01E (Local)"/>
    <s v="Merck Sharp and Dohme LLC"/>
    <s v="Chile"/>
    <x v="2"/>
    <n v="40700"/>
    <s v="Revenues - Third Parties"/>
    <m/>
    <s v="Freight - Returns"/>
    <n v="2026"/>
    <n v="5"/>
    <s v="USD"/>
    <n v="72.59"/>
    <n v="1"/>
    <n v="72.59"/>
    <x v="2"/>
    <n v="1"/>
    <m/>
    <m/>
    <m/>
    <m/>
    <m/>
    <m/>
    <m/>
    <m/>
    <m/>
  </r>
  <r>
    <s v="MERCK"/>
    <s v="MK-3475-01E (Local)"/>
    <s v="Merck Sharp and Dohme LLC"/>
    <s v="Chile"/>
    <x v="3"/>
    <n v="40700"/>
    <s v="Revenues - Third Parties"/>
    <m/>
    <s v="Reconciliation of Returns (per Hour)"/>
    <n v="2026"/>
    <n v="5"/>
    <s v="USD"/>
    <n v="54.08"/>
    <n v="1"/>
    <n v="54.08"/>
    <x v="2"/>
    <m/>
    <m/>
    <m/>
    <m/>
    <m/>
    <m/>
    <m/>
    <m/>
    <m/>
    <m/>
  </r>
  <r>
    <s v="MERCK"/>
    <s v="MK-3475-01E (Local)"/>
    <s v="Merck Sharp and Dohme LLC"/>
    <s v="Chile"/>
    <x v="3"/>
    <n v="40700"/>
    <s v="Revenues - Third Parties"/>
    <m/>
    <s v="Returns Receipt (per Receipt)"/>
    <n v="2026"/>
    <n v="5"/>
    <s v="USD"/>
    <n v="135.19999999999999"/>
    <n v="1"/>
    <n v="135.19999999999999"/>
    <x v="2"/>
    <m/>
    <m/>
    <m/>
    <m/>
    <m/>
    <m/>
    <m/>
    <m/>
    <m/>
    <m/>
  </r>
  <r>
    <s v="MERCK"/>
    <s v="MK-3475-01E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2400-01A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MERCK"/>
    <s v="MK-3475-01G (Local)"/>
    <s v="Merck Sharp and Dohme LLC"/>
    <s v="Chile"/>
    <x v="1"/>
    <n v="40700"/>
    <s v="Revenues - Third Parties"/>
    <m/>
    <s v="Storage of Returns (per Pallet)"/>
    <n v="2026"/>
    <n v="5"/>
    <s v="USD"/>
    <n v="95.63"/>
    <n v="1"/>
    <n v="95.63"/>
    <x v="2"/>
    <m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Medication Purchase A (Per Unit)"/>
    <n v="2026"/>
    <n v="5"/>
    <s v="USD"/>
    <n v="-5125.9444800000001"/>
    <n v="1"/>
    <n v="-5125.9444800000001"/>
    <x v="2"/>
    <n v="1"/>
    <m/>
    <m/>
    <m/>
    <m/>
    <m/>
    <m/>
    <m/>
    <m/>
    <m/>
  </r>
  <r>
    <s v="OTH CUST"/>
    <s v="D081SC00001 (comparator)"/>
    <s v="Fortrea"/>
    <s v="Chile"/>
    <x v="4"/>
    <n v="40700"/>
    <s v="Revenues - Third Parties"/>
    <m/>
    <s v="Medication Purchase B (Per Unit)"/>
    <n v="2026"/>
    <n v="5"/>
    <s v="USD"/>
    <n v="-105833.2"/>
    <n v="1"/>
    <n v="-105833.2"/>
    <x v="2"/>
    <n v="1"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Medication Purchase C (Per Unit)"/>
    <n v="2026"/>
    <n v="5"/>
    <s v="USD"/>
    <n v="58734.928500000002"/>
    <n v="1"/>
    <n v="58734.928500000002"/>
    <x v="2"/>
    <n v="1"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Medication Purchase B (Per Unit)"/>
    <n v="2026"/>
    <n v="5"/>
    <s v="USD"/>
    <n v="377.42664000000002"/>
    <n v="1"/>
    <n v="377.42664000000002"/>
    <x v="2"/>
    <n v="1"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Procurement Fee A (Per Unit)"/>
    <n v="2026"/>
    <n v="5"/>
    <s v="USD"/>
    <n v="3591.4410084000001"/>
    <n v="1"/>
    <n v="3591.4410084000001"/>
    <x v="2"/>
    <m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Procurement Fee B (Per Unit)"/>
    <n v="2026"/>
    <n v="5"/>
    <s v="USD"/>
    <n v="555"/>
    <n v="1"/>
    <n v="555"/>
    <x v="2"/>
    <m/>
    <m/>
    <m/>
    <m/>
    <m/>
    <m/>
    <m/>
    <m/>
    <m/>
    <m/>
  </r>
  <r>
    <s v="ASTRAZENECA"/>
    <s v="D9723C00001 (Local)"/>
    <s v="Astra Zeneca"/>
    <s v="Chile"/>
    <x v="4"/>
    <n v="40700"/>
    <s v="Revenues - Third Parties"/>
    <m/>
    <s v="Medication Purchase A (Per Unit)"/>
    <n v="2026"/>
    <n v="5"/>
    <s v="USD"/>
    <n v="120459.69528000001"/>
    <n v="1"/>
    <n v="120459.69528000001"/>
    <x v="2"/>
    <n v="1"/>
    <m/>
    <m/>
    <m/>
    <m/>
    <m/>
    <m/>
    <m/>
    <m/>
    <m/>
  </r>
  <r>
    <s v="OTH CUST"/>
    <s v="Others"/>
    <s v="Others"/>
    <s v="Chile"/>
    <x v="7"/>
    <n v="40700"/>
    <s v="Revenues - Third Parties"/>
    <m/>
    <s v="Cost of duties"/>
    <n v="2026"/>
    <n v="5"/>
    <s v="USD"/>
    <n v="-4368.7313400000003"/>
    <n v="1"/>
    <n v="-4368.7313400000003"/>
    <x v="2"/>
    <m/>
    <m/>
    <m/>
    <m/>
    <m/>
    <m/>
    <m/>
    <m/>
    <m/>
    <m/>
  </r>
  <r>
    <s v="OTH CUST"/>
    <s v="Others"/>
    <s v="Others"/>
    <s v="Chile"/>
    <x v="2"/>
    <n v="40700"/>
    <s v="Revenues - Third Parties"/>
    <m/>
    <s v="Ajuste 606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0"/>
    <n v="40700"/>
    <s v="Revenues - Third Parties"/>
    <m/>
    <s v="Provision rebate Accrual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2"/>
    <n v="40700"/>
    <s v="Revenues - Third Parties"/>
    <m/>
    <s v="Provision rebate Accrual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1"/>
    <n v="40700"/>
    <s v="Revenues - Third Parties"/>
    <m/>
    <s v="Provision rebate Accrual"/>
    <n v="2026"/>
    <n v="5"/>
    <s v="USD"/>
    <n v="0"/>
    <n v="1"/>
    <n v="0"/>
    <x v="2"/>
    <s v="Not Applicable"/>
    <m/>
    <m/>
    <m/>
    <m/>
    <m/>
    <m/>
    <m/>
    <m/>
    <m/>
  </r>
  <r>
    <s v="DEFERRED"/>
    <s v="Others"/>
    <s v="Deferred Revenue"/>
    <s v="Chile"/>
    <x v="4"/>
    <n v="40700"/>
    <s v="Revenues - Third Parties"/>
    <m/>
    <s v="Adjustment due to services rendered between 16/12 - 31/12"/>
    <n v="2026"/>
    <n v="5"/>
    <s v="USD"/>
    <n v="0"/>
    <n v="1"/>
    <n v="0"/>
    <x v="2"/>
    <s v="Not Applicable"/>
    <m/>
    <m/>
    <m/>
    <m/>
    <m/>
    <m/>
    <m/>
    <m/>
    <m/>
  </r>
  <r>
    <s v="DEFERRED"/>
    <s v="Others"/>
    <s v="Deferred Revenue"/>
    <s v="Chile"/>
    <x v="2"/>
    <n v="40700"/>
    <s v="Revenues - Third Parties"/>
    <m/>
    <s v="Adjustment due to services rendered between 16/12 - 31/12"/>
    <n v="2026"/>
    <n v="5"/>
    <s v="USD"/>
    <n v="-43714.199273020669"/>
    <n v="1"/>
    <n v="-43714.199273020669"/>
    <x v="2"/>
    <s v="Not Applicable"/>
    <m/>
    <m/>
    <m/>
    <m/>
    <m/>
    <m/>
    <m/>
    <m/>
    <m/>
  </r>
  <r>
    <s v="DEFERRED"/>
    <s v="Others"/>
    <s v="Deferred Revenue"/>
    <s v="Chile"/>
    <x v="0"/>
    <n v="40700"/>
    <s v="Revenues - Third Parties"/>
    <m/>
    <s v="Adjustment due to services rendered between 16/12 - 31/12"/>
    <n v="2026"/>
    <n v="5"/>
    <s v="USD"/>
    <n v="-77792.488687999983"/>
    <n v="1"/>
    <n v="-77792.488687999983"/>
    <x v="2"/>
    <s v="Not Applicable"/>
    <m/>
    <m/>
    <m/>
    <m/>
    <m/>
    <m/>
    <m/>
    <m/>
    <m/>
  </r>
  <r>
    <s v="DEFERRED"/>
    <s v="Others"/>
    <s v="Deferred Revenue"/>
    <s v="Chile"/>
    <x v="2"/>
    <n v="40700"/>
    <s v="Revenues - Third Parties"/>
    <m/>
    <s v="Adjustment due to services rendered between 16/12 - 31/12"/>
    <n v="2026"/>
    <n v="5"/>
    <s v="USD"/>
    <n v="0"/>
    <n v="1"/>
    <n v="0"/>
    <x v="2"/>
    <s v="Not Applicable"/>
    <m/>
    <m/>
    <m/>
    <m/>
    <m/>
    <m/>
    <m/>
    <m/>
    <m/>
  </r>
  <r>
    <s v="DEFERRED"/>
    <s v="Others"/>
    <s v="Deferred Revenue"/>
    <s v="Chile"/>
    <x v="2"/>
    <n v="40700"/>
    <s v="Revenues - Third Parties"/>
    <m/>
    <s v="Estimated Revenue from 16/01 - 30/01"/>
    <n v="2026"/>
    <n v="5"/>
    <s v="USD"/>
    <n v="33445.225011580151"/>
    <n v="1"/>
    <n v="33445.225011580151"/>
    <x v="2"/>
    <s v="Not Applicable"/>
    <m/>
    <m/>
    <m/>
    <m/>
    <m/>
    <m/>
    <m/>
    <m/>
    <m/>
  </r>
  <r>
    <s v="DEFERRED"/>
    <s v="Others"/>
    <s v="Deferred Revenue"/>
    <s v="Chile"/>
    <x v="0"/>
    <n v="40700"/>
    <s v="Revenues - Third Parties"/>
    <m/>
    <s v="Estimated Revenue from 16/01 - 30/01"/>
    <n v="2026"/>
    <n v="5"/>
    <s v="USD"/>
    <n v="101715.29544807249"/>
    <n v="1"/>
    <n v="101715.29544807249"/>
    <x v="2"/>
    <s v="Not Applicable"/>
    <m/>
    <m/>
    <m/>
    <m/>
    <m/>
    <m/>
    <m/>
    <m/>
    <m/>
  </r>
  <r>
    <s v="DEFERRED"/>
    <s v="Others"/>
    <s v="Deferred Revenue"/>
    <s v="Chile"/>
    <x v="2"/>
    <n v="40700"/>
    <s v="Revenues - Third Parties"/>
    <m/>
    <s v="Estimated Revenue from 16/01 - 30/01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5"/>
    <n v="40700"/>
    <s v="Revenues - Third Parties"/>
    <m/>
    <s v="FX Translation"/>
    <n v="2026"/>
    <n v="5"/>
    <s v="USD"/>
    <n v="-1"/>
    <n v="1"/>
    <n v="-1"/>
    <x v="2"/>
    <s v="Not Applicable"/>
    <m/>
    <m/>
    <m/>
    <m/>
    <m/>
    <m/>
    <m/>
    <m/>
    <m/>
  </r>
  <r>
    <s v="OTH CUST"/>
    <s v="Others"/>
    <s v="Others"/>
    <s v="Chile"/>
    <x v="4"/>
    <n v="40700"/>
    <s v="Revenues - Third Parties"/>
    <m/>
    <s v="FX Translation"/>
    <n v="2026"/>
    <n v="5"/>
    <s v="USD"/>
    <n v="-14042.166828400001"/>
    <n v="1"/>
    <n v="-14042.166828400001"/>
    <x v="2"/>
    <s v="Not Applicable"/>
    <m/>
    <m/>
    <m/>
    <m/>
    <m/>
    <m/>
    <m/>
    <m/>
    <m/>
  </r>
  <r>
    <s v="OTH CUST"/>
    <s v="Others"/>
    <s v="Others"/>
    <s v="Chile"/>
    <x v="7"/>
    <n v="40700"/>
    <s v="Revenues - Third Parties"/>
    <m/>
    <s v="FX Translation"/>
    <n v="2026"/>
    <n v="5"/>
    <s v="USD"/>
    <n v="-296.85495999999694"/>
    <n v="1"/>
    <n v="-296.85495999999694"/>
    <x v="2"/>
    <s v="Not Applicable"/>
    <m/>
    <m/>
    <m/>
    <m/>
    <m/>
    <m/>
    <m/>
    <m/>
    <m/>
  </r>
  <r>
    <s v="OTH CUST"/>
    <s v="Others"/>
    <s v="Others"/>
    <s v="Chile"/>
    <x v="0"/>
    <n v="40700"/>
    <s v="Revenues - Third Parties"/>
    <m/>
    <s v="FX Translation"/>
    <n v="2026"/>
    <n v="5"/>
    <s v="USD"/>
    <n v="-2149.6521600725246"/>
    <n v="1"/>
    <n v="-2149.6521600725246"/>
    <x v="2"/>
    <s v="Not Applicable"/>
    <m/>
    <m/>
    <m/>
    <m/>
    <m/>
    <m/>
    <m/>
    <m/>
    <m/>
  </r>
  <r>
    <s v="OTH CUST"/>
    <s v="Others"/>
    <s v="Others"/>
    <s v="Chile"/>
    <x v="2"/>
    <n v="40700"/>
    <s v="Revenues - Third Parties"/>
    <m/>
    <s v="FX Translation"/>
    <n v="2026"/>
    <n v="5"/>
    <s v="USD"/>
    <n v="-354.18303855948398"/>
    <n v="1"/>
    <n v="-354.18303855948398"/>
    <x v="2"/>
    <s v="Not Applicable"/>
    <m/>
    <m/>
    <m/>
    <m/>
    <m/>
    <m/>
    <m/>
    <m/>
    <m/>
  </r>
  <r>
    <s v="OTH CUST"/>
    <s v="Others"/>
    <s v="Others"/>
    <s v="Chile"/>
    <x v="6"/>
    <n v="40700"/>
    <s v="Revenues - Third Parties"/>
    <m/>
    <s v="FX Translation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3"/>
    <n v="40700"/>
    <s v="Revenues - Third Parties"/>
    <m/>
    <s v="FX Translation"/>
    <n v="2026"/>
    <n v="5"/>
    <s v="USD"/>
    <n v="-137.78757000000587"/>
    <n v="1"/>
    <n v="-137.78757000000587"/>
    <x v="2"/>
    <s v="Not Applicable"/>
    <m/>
    <m/>
    <m/>
    <m/>
    <m/>
    <m/>
    <m/>
    <m/>
    <m/>
  </r>
  <r>
    <s v="OTH CUST"/>
    <s v="Others"/>
    <s v="Others"/>
    <s v="Chile"/>
    <x v="5"/>
    <n v="40700"/>
    <s v="Revenues - Third Parties"/>
    <m/>
    <s v="FX Translation"/>
    <n v="2026"/>
    <n v="5"/>
    <s v="USD"/>
    <n v="0"/>
    <n v="1"/>
    <n v="0"/>
    <x v="2"/>
    <s v="Not Applicable"/>
    <m/>
    <m/>
    <m/>
    <m/>
    <m/>
    <m/>
    <m/>
    <m/>
    <m/>
  </r>
  <r>
    <s v="OTH CUST"/>
    <s v="Others"/>
    <s v="Others"/>
    <s v="Chile"/>
    <x v="1"/>
    <n v="40700"/>
    <s v="Revenues - Third Parties"/>
    <m/>
    <s v="FX Translation"/>
    <n v="2026"/>
    <n v="5"/>
    <s v="USD"/>
    <n v="-1492.4861999998102"/>
    <n v="1"/>
    <n v="-1492.4861999998102"/>
    <x v="2"/>
    <s v="Not Applicable"/>
    <m/>
    <m/>
    <m/>
    <m/>
    <m/>
    <m/>
    <m/>
    <m/>
    <m/>
  </r>
  <r>
    <s v="BAYER"/>
    <n v="20307"/>
    <s v="Bayer AG (No consolidate)"/>
    <s v="Mexico"/>
    <x v="1"/>
    <n v="40700"/>
    <s v="Revenues - Third Parties"/>
    <m/>
    <s v="Storage Samples (per Shelf)"/>
    <n v="2026"/>
    <n v="5"/>
    <s v="USD"/>
    <n v="201.26"/>
    <n v="1"/>
    <n v="201.26"/>
    <x v="3"/>
    <m/>
    <m/>
    <m/>
    <m/>
    <m/>
    <m/>
    <m/>
    <m/>
    <m/>
    <m/>
  </r>
  <r>
    <s v="BAYER"/>
    <s v="IMP21500"/>
    <s v="Bayer AG (No consolidate)"/>
    <s v="Mexico"/>
    <x v="0"/>
    <n v="40700"/>
    <s v="Revenues - Third Parties"/>
    <m/>
    <s v="Project Management Fee"/>
    <n v="2026"/>
    <n v="5"/>
    <s v="USD"/>
    <n v="385.40000000000003"/>
    <n v="1"/>
    <n v="385.40000000000003"/>
    <x v="3"/>
    <m/>
    <m/>
    <m/>
    <m/>
    <m/>
    <m/>
    <m/>
    <m/>
    <m/>
    <m/>
  </r>
  <r>
    <s v="BAYER"/>
    <s v="IMP21500"/>
    <s v="Bayer AG (No consolidate)"/>
    <s v="Mexico"/>
    <x v="1"/>
    <n v="40700"/>
    <s v="Revenues - Third Parties"/>
    <m/>
    <s v="Storage Samples (per Shelf)"/>
    <n v="2026"/>
    <n v="5"/>
    <s v="USD"/>
    <n v="201.26"/>
    <n v="1"/>
    <n v="201.26"/>
    <x v="3"/>
    <m/>
    <m/>
    <m/>
    <m/>
    <m/>
    <m/>
    <m/>
    <m/>
    <m/>
    <m/>
  </r>
  <r>
    <s v="BAYER"/>
    <s v="IMP22518"/>
    <s v="Bayer AG (No consolidate)"/>
    <s v="Mexico"/>
    <x v="1"/>
    <n v="40700"/>
    <s v="Revenues - Third Parties"/>
    <m/>
    <s v="Storage Samples (per Shelf)"/>
    <n v="2026"/>
    <n v="5"/>
    <s v="USD"/>
    <n v="201.26"/>
    <n v="1"/>
    <n v="201.26"/>
    <x v="3"/>
    <m/>
    <m/>
    <m/>
    <m/>
    <m/>
    <m/>
    <m/>
    <m/>
    <m/>
    <m/>
  </r>
  <r>
    <s v="BAYER"/>
    <s v="IMP22518"/>
    <s v="Bayer AG (No consolidate)"/>
    <s v="Mexico"/>
    <x v="3"/>
    <n v="40700"/>
    <s v="Revenues - Third Parties"/>
    <m/>
    <s v="Destruction (per Kg)"/>
    <n v="2026"/>
    <n v="5"/>
    <s v="USD"/>
    <n v="55.019999999999996"/>
    <n v="1"/>
    <n v="55.019999999999996"/>
    <x v="3"/>
    <n v="1"/>
    <m/>
    <m/>
    <m/>
    <m/>
    <m/>
    <m/>
    <m/>
    <m/>
    <m/>
  </r>
  <r>
    <s v="BAYER"/>
    <s v="IMP22518"/>
    <s v="Bayer AG (No consolidate)"/>
    <s v="Mexico"/>
    <x v="3"/>
    <n v="40700"/>
    <s v="Revenues - Third Parties"/>
    <m/>
    <s v="Destruction Setup Fee"/>
    <n v="2026"/>
    <n v="5"/>
    <s v="USD"/>
    <n v="384.22"/>
    <n v="1"/>
    <n v="384.22"/>
    <x v="3"/>
    <m/>
    <m/>
    <m/>
    <m/>
    <m/>
    <m/>
    <m/>
    <m/>
    <m/>
    <m/>
  </r>
  <r>
    <s v="BAYER"/>
    <s v="IMP22518"/>
    <s v="Bayer AG (No consolidate)"/>
    <s v="Mexico"/>
    <x v="0"/>
    <n v="40700"/>
    <s v="Revenues - Third Parties"/>
    <m/>
    <s v="Project Management Fee"/>
    <n v="2026"/>
    <n v="5"/>
    <s v="USD"/>
    <n v="469.15999999999997"/>
    <n v="1"/>
    <n v="469.15999999999997"/>
    <x v="3"/>
    <m/>
    <m/>
    <m/>
    <m/>
    <m/>
    <m/>
    <m/>
    <m/>
    <m/>
    <m/>
  </r>
  <r>
    <s v="BAYER"/>
    <s v="IMP22518"/>
    <s v="Bayer AG (No consolidate)"/>
    <s v="Mexico"/>
    <x v="1"/>
    <n v="40700"/>
    <s v="Revenues - Third Parties"/>
    <m/>
    <s v="Storage Ambient (per Shelf)"/>
    <n v="2026"/>
    <n v="5"/>
    <s v="USD"/>
    <n v="142.30000000000001"/>
    <n v="1"/>
    <n v="142.30000000000001"/>
    <x v="3"/>
    <m/>
    <m/>
    <m/>
    <m/>
    <m/>
    <m/>
    <m/>
    <m/>
    <m/>
    <m/>
  </r>
  <r>
    <s v="BAYER"/>
    <s v="IMP22518"/>
    <s v="Bayer AG (No consolidate)"/>
    <s v="Mexico"/>
    <x v="1"/>
    <n v="40700"/>
    <s v="Revenues - Third Parties"/>
    <m/>
    <s v="Storage of Labels Ambient (per Shelf)"/>
    <n v="2026"/>
    <n v="5"/>
    <s v="USD"/>
    <n v="71.150000000000006"/>
    <n v="1"/>
    <n v="71.150000000000006"/>
    <x v="3"/>
    <m/>
    <m/>
    <m/>
    <m/>
    <m/>
    <m/>
    <m/>
    <m/>
    <m/>
    <m/>
  </r>
  <r>
    <s v="ELI LILLY"/>
    <s v="Lilly Admin and one-time costs"/>
    <s v="Eli Lilly &amp; Co."/>
    <s v="Mexico"/>
    <x v="0"/>
    <n v="40700"/>
    <s v="Revenues - Third Parties"/>
    <m/>
    <s v="Administrative fee"/>
    <n v="2026"/>
    <n v="5"/>
    <s v="USD"/>
    <n v="12264.780999999999"/>
    <n v="1"/>
    <n v="12264.780999999999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Non-Drug Storage Ambient (per Pallet)"/>
    <n v="2026"/>
    <n v="5"/>
    <s v="USD"/>
    <n v="6878.1353999999992"/>
    <n v="1"/>
    <n v="6878.1353999999992"/>
    <x v="3"/>
    <m/>
    <m/>
    <m/>
    <m/>
    <m/>
    <m/>
    <m/>
    <m/>
    <m/>
    <m/>
  </r>
  <r>
    <s v="ELI LILLY"/>
    <s v="Lilly Admin and one-time costs"/>
    <s v="Eli Lilly &amp; Co."/>
    <s v="Mexico"/>
    <x v="0"/>
    <n v="40700"/>
    <s v="Revenues - Third Parties"/>
    <m/>
    <s v="Receipt fee Ancillaries (per Receipt_ID)"/>
    <n v="2026"/>
    <n v="5"/>
    <s v="USD"/>
    <n v="98.121200000000002"/>
    <n v="1"/>
    <n v="98.121200000000002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Ambient (per Shelf)"/>
    <n v="2026"/>
    <n v="5"/>
    <s v="USD"/>
    <n v="14258.282999999999"/>
    <n v="1"/>
    <n v="14258.282999999999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Controlled Drug - Ambient (per Shelf)"/>
    <n v="2026"/>
    <n v="5"/>
    <s v="USD"/>
    <n v="1011.5027999999999"/>
    <n v="1"/>
    <n v="1011.5027999999999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Frozen (per Shelf)"/>
    <n v="2026"/>
    <n v="5"/>
    <s v="USD"/>
    <n v="36067.929600000003"/>
    <n v="1"/>
    <n v="36067.929600000003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of Returns (per Shelf)"/>
    <n v="2026"/>
    <n v="5"/>
    <s v="USD"/>
    <n v="2872.1894000000002"/>
    <n v="1"/>
    <n v="2872.1894000000002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Refrigerated (per Shelf)"/>
    <n v="2026"/>
    <n v="5"/>
    <s v="USD"/>
    <n v="70402.592399999994"/>
    <n v="1"/>
    <n v="70402.592399999994"/>
    <x v="3"/>
    <m/>
    <m/>
    <m/>
    <m/>
    <m/>
    <m/>
    <m/>
    <m/>
    <m/>
    <m/>
  </r>
  <r>
    <s v="ELI LILLY"/>
    <s v="Lilly Admin and one-time costs"/>
    <s v="Eli Lilly &amp; Co."/>
    <s v="Mexico"/>
    <x v="1"/>
    <n v="40700"/>
    <s v="Revenues - Third Parties"/>
    <m/>
    <s v="Storage Ultra Frozen (per Shelf)"/>
    <n v="2026"/>
    <n v="5"/>
    <s v="USD"/>
    <n v="4142.4431999999997"/>
    <n v="1"/>
    <n v="4142.4431999999997"/>
    <x v="3"/>
    <m/>
    <m/>
    <m/>
    <m/>
    <m/>
    <m/>
    <m/>
    <m/>
    <m/>
    <m/>
  </r>
  <r>
    <s v="ELI LILLY"/>
    <s v="I3Y-MC-JPBL"/>
    <s v="Eli Lilly &amp; Co."/>
    <s v="Mexico"/>
    <x v="0"/>
    <n v="40700"/>
    <s v="Revenues - Third Parties"/>
    <m/>
    <s v="Ambient Shipment Low Protection"/>
    <n v="2026"/>
    <n v="5"/>
    <s v="USD"/>
    <n v="266.93459999999999"/>
    <n v="1"/>
    <n v="266.93459999999999"/>
    <x v="3"/>
    <m/>
    <m/>
    <m/>
    <m/>
    <m/>
    <m/>
    <m/>
    <m/>
    <m/>
    <m/>
  </r>
  <r>
    <s v="ELI LILLY"/>
    <s v="I3Y-MC-JPBL"/>
    <s v="Eli Lilly &amp; Co."/>
    <s v="Mexico"/>
    <x v="0"/>
    <n v="40700"/>
    <s v="Revenues - Third Parties"/>
    <m/>
    <s v="Carton Boxes (per Shipper)"/>
    <n v="2026"/>
    <n v="5"/>
    <s v="USD"/>
    <n v="97.92"/>
    <n v="1"/>
    <n v="97.92"/>
    <x v="3"/>
    <n v="1"/>
    <m/>
    <m/>
    <m/>
    <m/>
    <m/>
    <m/>
    <m/>
    <m/>
    <m/>
  </r>
  <r>
    <s v="ELI LILLY"/>
    <s v="I3Y-MC-JPBL"/>
    <s v="Eli Lilly &amp; Co."/>
    <s v="Mexico"/>
    <x v="3"/>
    <n v="40700"/>
    <s v="Revenues - Third Parties"/>
    <m/>
    <s v="Destruction (per Kg)"/>
    <n v="2026"/>
    <n v="5"/>
    <s v="USD"/>
    <n v="65.28"/>
    <n v="1"/>
    <n v="65.28"/>
    <x v="3"/>
    <n v="1"/>
    <m/>
    <m/>
    <m/>
    <m/>
    <m/>
    <m/>
    <m/>
    <m/>
    <m/>
  </r>
  <r>
    <s v="ELI LILLY"/>
    <s v="I3Y-MC-JPBL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3Y-MC-JPBL"/>
    <s v="Eli Lilly &amp; Co."/>
    <s v="Mexico"/>
    <x v="2"/>
    <n v="40700"/>
    <s v="Revenues - Third Parties"/>
    <m/>
    <s v="Freight - Shipments"/>
    <n v="2026"/>
    <n v="5"/>
    <s v="USD"/>
    <n v="2265.16"/>
    <n v="1"/>
    <n v="2265.16"/>
    <x v="3"/>
    <n v="1"/>
    <m/>
    <m/>
    <m/>
    <m/>
    <m/>
    <m/>
    <m/>
    <m/>
    <m/>
  </r>
  <r>
    <s v="ELI LILLY"/>
    <s v="I3Y-MC-JPBL"/>
    <s v="Eli Lilly &amp; Co."/>
    <s v="Mexico"/>
    <x v="0"/>
    <n v="40700"/>
    <s v="Revenues - Third Parties"/>
    <m/>
    <s v="Pick and Pack (Refrigerated)"/>
    <n v="2026"/>
    <n v="5"/>
    <s v="USD"/>
    <n v="187.32079999999999"/>
    <n v="1"/>
    <n v="187.32079999999999"/>
    <x v="3"/>
    <m/>
    <m/>
    <m/>
    <m/>
    <m/>
    <m/>
    <m/>
    <m/>
    <m/>
    <m/>
  </r>
  <r>
    <s v="ELI LILLY"/>
    <s v="I3Y-MC-JPBL"/>
    <s v="Eli Lilly &amp; Co."/>
    <s v="Mexico"/>
    <x v="0"/>
    <n v="40700"/>
    <s v="Revenues - Third Parties"/>
    <m/>
    <s v="Refurbishment (per Shipper)"/>
    <n v="2026"/>
    <n v="5"/>
    <s v="USD"/>
    <n v="107.0346"/>
    <n v="1"/>
    <n v="107.0346"/>
    <x v="3"/>
    <m/>
    <m/>
    <m/>
    <m/>
    <m/>
    <m/>
    <m/>
    <m/>
    <m/>
    <m/>
  </r>
  <r>
    <s v="ELI LILLY"/>
    <s v="I3Y-MC-JPBM"/>
    <s v="Eli Lilly &amp; Co."/>
    <s v="Mexico"/>
    <x v="0"/>
    <n v="40700"/>
    <s v="Revenues - Third Parties"/>
    <m/>
    <s v="Ambient Shipment High Protection"/>
    <n v="2026"/>
    <n v="5"/>
    <s v="USD"/>
    <n v="93.660399999999996"/>
    <n v="1"/>
    <n v="93.660399999999996"/>
    <x v="3"/>
    <m/>
    <m/>
    <m/>
    <m/>
    <m/>
    <m/>
    <m/>
    <m/>
    <m/>
    <m/>
  </r>
  <r>
    <s v="ELI LILLY"/>
    <s v="I3Y-MC-JPBM"/>
    <s v="Eli Lilly &amp; Co."/>
    <s v="Mexico"/>
    <x v="0"/>
    <n v="40700"/>
    <s v="Revenues - Third Parties"/>
    <m/>
    <s v="Carton Boxes (per Shipper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I3Y-MC-JPBM"/>
    <s v="Eli Lilly &amp; Co."/>
    <s v="Mexico"/>
    <x v="0"/>
    <n v="40700"/>
    <s v="Revenues - Third Parties"/>
    <m/>
    <s v="Refurbishment (per Shipper)"/>
    <n v="2026"/>
    <n v="5"/>
    <s v="USD"/>
    <n v="35.678200000000004"/>
    <n v="1"/>
    <n v="35.678200000000004"/>
    <x v="3"/>
    <m/>
    <m/>
    <m/>
    <m/>
    <m/>
    <m/>
    <m/>
    <m/>
    <m/>
    <m/>
  </r>
  <r>
    <s v="ELI LILLY"/>
    <s v="I4V-MC-JAHX"/>
    <s v="Eli Lilly &amp; Co."/>
    <s v="Mexico"/>
    <x v="0"/>
    <n v="40700"/>
    <s v="Revenues - Third Parties"/>
    <m/>
    <s v="Ambient Shipment High Protection"/>
    <n v="2026"/>
    <n v="5"/>
    <s v="USD"/>
    <n v="187.32079999999999"/>
    <n v="1"/>
    <n v="187.32079999999999"/>
    <x v="3"/>
    <m/>
    <m/>
    <m/>
    <m/>
    <m/>
    <m/>
    <m/>
    <m/>
    <m/>
    <m/>
  </r>
  <r>
    <s v="ELI LILLY"/>
    <s v="I4V-MC-JAHX"/>
    <s v="Eli Lilly &amp; Co."/>
    <s v="Mexico"/>
    <x v="0"/>
    <n v="40700"/>
    <s v="Revenues - Third Parties"/>
    <m/>
    <s v="Carton Boxes (per Shipper)"/>
    <n v="2026"/>
    <n v="5"/>
    <s v="USD"/>
    <n v="43.519999999999996"/>
    <n v="1"/>
    <n v="43.519999999999996"/>
    <x v="3"/>
    <n v="1"/>
    <m/>
    <m/>
    <m/>
    <m/>
    <m/>
    <m/>
    <m/>
    <m/>
    <m/>
  </r>
  <r>
    <s v="ELI LILLY"/>
    <s v="I4V-MC-JAHX"/>
    <s v="Eli Lilly &amp; Co."/>
    <s v="Mexico"/>
    <x v="3"/>
    <n v="40700"/>
    <s v="Revenues - Third Parties"/>
    <m/>
    <s v="Destruction (per Kg)"/>
    <n v="2026"/>
    <n v="5"/>
    <s v="USD"/>
    <n v="108.8"/>
    <n v="1"/>
    <n v="108.8"/>
    <x v="3"/>
    <n v="1"/>
    <m/>
    <m/>
    <m/>
    <m/>
    <m/>
    <m/>
    <m/>
    <m/>
    <m/>
  </r>
  <r>
    <s v="ELI LILLY"/>
    <s v="I4V-MC-JAHX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I4V-MC-JAHX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I4V-MC-JAHX"/>
    <s v="Eli Lilly &amp; Co."/>
    <s v="Mexico"/>
    <x v="2"/>
    <n v="40700"/>
    <s v="Revenues - Third Parties"/>
    <m/>
    <s v="Freight - Shipments"/>
    <n v="2026"/>
    <n v="5"/>
    <s v="USD"/>
    <n v="1906.6600000000003"/>
    <n v="1"/>
    <n v="1906.6600000000003"/>
    <x v="3"/>
    <n v="1"/>
    <m/>
    <m/>
    <m/>
    <m/>
    <m/>
    <m/>
    <m/>
    <m/>
    <m/>
  </r>
  <r>
    <s v="ELI LILLY"/>
    <s v="I4V-MC-JAHX"/>
    <s v="Eli Lilly &amp; Co."/>
    <s v="Mexico"/>
    <x v="0"/>
    <n v="40700"/>
    <s v="Revenues - Third Parties"/>
    <m/>
    <s v="Refurbishment (per Shipper)"/>
    <n v="2026"/>
    <n v="5"/>
    <s v="USD"/>
    <n v="71.356400000000008"/>
    <n v="1"/>
    <n v="71.356400000000008"/>
    <x v="3"/>
    <m/>
    <m/>
    <m/>
    <m/>
    <m/>
    <m/>
    <m/>
    <m/>
    <m/>
    <m/>
  </r>
  <r>
    <s v="ELI LILLY"/>
    <s v="I6T-MC-AMAP"/>
    <s v="Eli Lilly &amp; Co."/>
    <s v="Mexico"/>
    <x v="2"/>
    <n v="40700"/>
    <s v="Revenues - Third Parties"/>
    <m/>
    <s v="Freight - Shipments"/>
    <n v="2026"/>
    <n v="5"/>
    <s v="USD"/>
    <n v="1792.56"/>
    <n v="1"/>
    <n v="1792.56"/>
    <x v="3"/>
    <n v="1"/>
    <m/>
    <m/>
    <m/>
    <m/>
    <m/>
    <m/>
    <m/>
    <m/>
    <m/>
  </r>
  <r>
    <s v="ELI LILLY"/>
    <s v="I6T-MC-AMAP"/>
    <s v="Eli Lilly &amp; Co."/>
    <s v="Mexico"/>
    <x v="0"/>
    <n v="40700"/>
    <s v="Revenues - Third Parties"/>
    <m/>
    <s v="Carton Boxes (per Shipper)"/>
    <n v="2026"/>
    <n v="5"/>
    <s v="USD"/>
    <n v="43.519999999999996"/>
    <n v="1"/>
    <n v="43.519999999999996"/>
    <x v="3"/>
    <n v="1"/>
    <m/>
    <m/>
    <m/>
    <m/>
    <m/>
    <m/>
    <m/>
    <m/>
    <m/>
  </r>
  <r>
    <s v="ELI LILLY"/>
    <s v="I6T-MC-AMAP"/>
    <s v="Eli Lilly &amp; Co."/>
    <s v="Mexico"/>
    <x v="0"/>
    <n v="40700"/>
    <s v="Revenues - Third Parties"/>
    <m/>
    <s v="Pick and Pack (Refrigerated)"/>
    <n v="2026"/>
    <n v="5"/>
    <s v="USD"/>
    <n v="187.32079999999999"/>
    <n v="1"/>
    <n v="187.32079999999999"/>
    <x v="3"/>
    <m/>
    <m/>
    <m/>
    <m/>
    <m/>
    <m/>
    <m/>
    <m/>
    <m/>
    <m/>
  </r>
  <r>
    <s v="ELI LILLY"/>
    <s v="I6T-MC-AMAP"/>
    <s v="Eli Lilly &amp; Co."/>
    <s v="Mexico"/>
    <x v="0"/>
    <n v="40700"/>
    <s v="Revenues - Third Parties"/>
    <m/>
    <s v="Refurbishment (per Shipper)"/>
    <n v="2026"/>
    <n v="5"/>
    <s v="USD"/>
    <n v="71.356400000000008"/>
    <n v="1"/>
    <n v="71.356400000000008"/>
    <x v="3"/>
    <m/>
    <m/>
    <m/>
    <m/>
    <m/>
    <m/>
    <m/>
    <m/>
    <m/>
    <m/>
  </r>
  <r>
    <s v="ELI LILLY"/>
    <s v="I4V-MC-JAHU"/>
    <s v="Eli Lilly &amp; Co."/>
    <s v="Mexico"/>
    <x v="3"/>
    <n v="40700"/>
    <s v="Revenues - Third Parties"/>
    <m/>
    <s v="Destruction (per Kg)"/>
    <n v="2026"/>
    <n v="5"/>
    <s v="USD"/>
    <n v="65.28"/>
    <n v="1"/>
    <n v="65.28"/>
    <x v="3"/>
    <n v="1"/>
    <m/>
    <m/>
    <m/>
    <m/>
    <m/>
    <m/>
    <m/>
    <m/>
    <m/>
  </r>
  <r>
    <s v="ELI LILLY"/>
    <s v="I4V-MC-JAHU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I4V-MC-JAIP"/>
    <s v="Eli Lilly &amp; Co."/>
    <s v="Mexico"/>
    <x v="3"/>
    <n v="40700"/>
    <s v="Revenues - Third Parties"/>
    <m/>
    <s v="Destruction (per Kg)"/>
    <n v="2026"/>
    <n v="5"/>
    <s v="USD"/>
    <n v="239.36"/>
    <n v="1"/>
    <n v="239.36"/>
    <x v="3"/>
    <n v="1"/>
    <m/>
    <m/>
    <m/>
    <m/>
    <m/>
    <m/>
    <m/>
    <m/>
    <m/>
  </r>
  <r>
    <s v="ELI LILLY"/>
    <s v="I4V-MC-JAIP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I4V-MC-JAIP"/>
    <s v="Eli Lilly &amp; Co."/>
    <s v="Mexico"/>
    <x v="2"/>
    <n v="40700"/>
    <s v="Revenues - Third Parties"/>
    <m/>
    <s v="Freight - Returns"/>
    <n v="2026"/>
    <n v="5"/>
    <s v="USD"/>
    <n v="745.88000000000011"/>
    <n v="1"/>
    <n v="745.88000000000011"/>
    <x v="3"/>
    <n v="1"/>
    <m/>
    <m/>
    <m/>
    <m/>
    <m/>
    <m/>
    <m/>
    <m/>
    <m/>
  </r>
  <r>
    <s v="ELI LILLY"/>
    <s v="J2G-MC-JZJC"/>
    <s v="Eli Lilly &amp; Co."/>
    <s v="Mexico"/>
    <x v="3"/>
    <n v="40700"/>
    <s v="Revenues - Third Parties"/>
    <m/>
    <s v="Destruction (per Kg)"/>
    <n v="2026"/>
    <n v="5"/>
    <s v="USD"/>
    <n v="43.519999999999996"/>
    <n v="1"/>
    <n v="43.519999999999996"/>
    <x v="3"/>
    <n v="1"/>
    <m/>
    <m/>
    <m/>
    <m/>
    <m/>
    <m/>
    <m/>
    <m/>
    <m/>
  </r>
  <r>
    <s v="ELI LILLY"/>
    <s v="J2G-MC-JZJC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6T-MC-AMAX"/>
    <s v="Eli Lilly &amp; Co."/>
    <s v="Mexico"/>
    <x v="0"/>
    <n v="40700"/>
    <s v="Revenues - Third Parties"/>
    <m/>
    <s v="Carton Boxes (per Shipper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I6T-MC-AMAX"/>
    <s v="Eli Lilly &amp; Co."/>
    <s v="Mexico"/>
    <x v="0"/>
    <n v="40700"/>
    <s v="Revenues - Third Parties"/>
    <m/>
    <s v="Pick and Pack (Refrigerated)"/>
    <n v="2026"/>
    <n v="5"/>
    <s v="USD"/>
    <n v="93.660399999999996"/>
    <n v="1"/>
    <n v="93.660399999999996"/>
    <x v="3"/>
    <m/>
    <m/>
    <m/>
    <m/>
    <m/>
    <m/>
    <m/>
    <m/>
    <m/>
    <m/>
  </r>
  <r>
    <s v="ELI LILLY"/>
    <s v="I6T-MC-AMAX"/>
    <s v="Eli Lilly &amp; Co."/>
    <s v="Mexico"/>
    <x v="0"/>
    <n v="40700"/>
    <s v="Revenues - Third Parties"/>
    <m/>
    <s v="Refurbishment (per Shipper)"/>
    <n v="2026"/>
    <n v="5"/>
    <s v="USD"/>
    <n v="35.678200000000004"/>
    <n v="1"/>
    <n v="35.678200000000004"/>
    <x v="3"/>
    <m/>
    <m/>
    <m/>
    <m/>
    <m/>
    <m/>
    <m/>
    <m/>
    <m/>
    <m/>
  </r>
  <r>
    <s v="ELI LILLY"/>
    <s v="I1F-MC-RHCG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I1F-MC-RHCG"/>
    <s v="Eli Lilly &amp; Co."/>
    <s v="Mexico"/>
    <x v="0"/>
    <n v="40700"/>
    <s v="Revenues - Third Parties"/>
    <m/>
    <s v="Carton Boxes (per Shipper)"/>
    <n v="2026"/>
    <n v="5"/>
    <s v="USD"/>
    <n v="65.28"/>
    <n v="1"/>
    <n v="65.28"/>
    <x v="3"/>
    <n v="1"/>
    <m/>
    <m/>
    <m/>
    <m/>
    <m/>
    <m/>
    <m/>
    <m/>
    <m/>
  </r>
  <r>
    <s v="ELI LILLY"/>
    <s v="I1F-MC-RHCG"/>
    <s v="Eli Lilly &amp; Co."/>
    <s v="Mexico"/>
    <x v="3"/>
    <n v="40700"/>
    <s v="Revenues - Third Parties"/>
    <m/>
    <s v="Destruction (per Kg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I1F-MC-RHCG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1F-MC-RHCG"/>
    <s v="Eli Lilly &amp; Co."/>
    <s v="Mexico"/>
    <x v="2"/>
    <n v="40700"/>
    <s v="Revenues - Third Parties"/>
    <m/>
    <s v="Freight - Shipments"/>
    <n v="2026"/>
    <n v="5"/>
    <s v="USD"/>
    <n v="6800.36"/>
    <n v="1"/>
    <n v="6800.36"/>
    <x v="3"/>
    <n v="1"/>
    <m/>
    <m/>
    <m/>
    <m/>
    <m/>
    <m/>
    <m/>
    <m/>
    <m/>
  </r>
  <r>
    <s v="ELI LILLY"/>
    <s v="I1F-MC-RHCG"/>
    <s v="Eli Lilly &amp; Co."/>
    <s v="Mexico"/>
    <x v="0"/>
    <n v="40700"/>
    <s v="Revenues - Third Parties"/>
    <m/>
    <s v="Pick and Pack (Refrigerated)"/>
    <n v="2026"/>
    <n v="5"/>
    <s v="USD"/>
    <n v="280.9812"/>
    <n v="1"/>
    <n v="280.9812"/>
    <x v="3"/>
    <m/>
    <m/>
    <m/>
    <m/>
    <m/>
    <m/>
    <m/>
    <m/>
    <m/>
    <m/>
  </r>
  <r>
    <s v="ELI LILLY"/>
    <s v="I1F-MC-RHCG"/>
    <s v="Eli Lilly &amp; Co."/>
    <s v="Mexico"/>
    <x v="0"/>
    <n v="40700"/>
    <s v="Revenues - Third Parties"/>
    <m/>
    <s v="Receipt fee Refrigerated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I1F-MC-RHCG"/>
    <s v="Eli Lilly &amp; Co."/>
    <s v="Mexico"/>
    <x v="0"/>
    <n v="40700"/>
    <s v="Revenues - Third Parties"/>
    <m/>
    <s v="Refurbishment (per Shipper)"/>
    <n v="2026"/>
    <n v="5"/>
    <s v="USD"/>
    <n v="107.0346"/>
    <n v="1"/>
    <n v="107.0346"/>
    <x v="3"/>
    <m/>
    <m/>
    <m/>
    <m/>
    <m/>
    <m/>
    <m/>
    <m/>
    <m/>
    <m/>
  </r>
  <r>
    <s v="ELI LILLY"/>
    <s v="I4V-MC-KHAB"/>
    <s v="Eli Lilly &amp; Co."/>
    <s v="Mexico"/>
    <x v="3"/>
    <n v="40700"/>
    <s v="Revenues - Third Parties"/>
    <m/>
    <s v="Destruction (per Kg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I4V-MC-KHAB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Ambient Shipment Low Protection"/>
    <n v="2026"/>
    <n v="5"/>
    <s v="USD"/>
    <n v="88.978200000000001"/>
    <n v="1"/>
    <n v="88.978200000000001"/>
    <x v="3"/>
    <m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Carton Boxes (per Shipper)"/>
    <n v="2026"/>
    <n v="5"/>
    <s v="USD"/>
    <n v="32.64"/>
    <n v="1"/>
    <n v="32.64"/>
    <x v="3"/>
    <n v="1"/>
    <m/>
    <m/>
    <m/>
    <m/>
    <m/>
    <m/>
    <m/>
    <m/>
    <m/>
  </r>
  <r>
    <s v="ELI LILLY"/>
    <s v="J2J-OX-JZLC"/>
    <s v="Eli Lilly &amp; Co."/>
    <s v="Mexico"/>
    <x v="3"/>
    <n v="40700"/>
    <s v="Revenues - Third Parties"/>
    <m/>
    <s v="Destruction (per Kg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J2J-OX-JZLC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2J-OX-JZLC"/>
    <s v="Eli Lilly &amp; Co."/>
    <s v="Mexico"/>
    <x v="2"/>
    <n v="40700"/>
    <s v="Revenues - Third Parties"/>
    <m/>
    <s v="Freight - Shipments"/>
    <n v="2026"/>
    <n v="5"/>
    <s v="USD"/>
    <n v="2898.24"/>
    <n v="1"/>
    <n v="2898.24"/>
    <x v="3"/>
    <n v="1"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Pick and Pack (Refrigerated)"/>
    <n v="2026"/>
    <n v="5"/>
    <s v="USD"/>
    <n v="93.660399999999996"/>
    <n v="1"/>
    <n v="93.660399999999996"/>
    <x v="3"/>
    <m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Receipt fee Ambient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J2J-OX-JZLC"/>
    <s v="Eli Lilly &amp; Co."/>
    <s v="Mexico"/>
    <x v="0"/>
    <n v="40700"/>
    <s v="Revenues - Third Parties"/>
    <m/>
    <s v="Refurbishment (per Shipper)"/>
    <n v="2026"/>
    <n v="5"/>
    <s v="USD"/>
    <n v="35.678200000000004"/>
    <n v="1"/>
    <n v="35.678200000000004"/>
    <x v="3"/>
    <m/>
    <m/>
    <m/>
    <m/>
    <m/>
    <m/>
    <m/>
    <m/>
    <m/>
    <m/>
  </r>
  <r>
    <s v="ELI LILLY"/>
    <s v="J2J-OX-JZLC"/>
    <s v="Eli Lilly &amp; Co."/>
    <s v="Mexico"/>
    <x v="3"/>
    <n v="40700"/>
    <s v="Revenues - Third Parties"/>
    <m/>
    <s v="Returns Receipt (per Receipt)"/>
    <n v="2026"/>
    <n v="5"/>
    <s v="USD"/>
    <n v="178.39920000000001"/>
    <n v="1"/>
    <n v="178.39920000000001"/>
    <x v="3"/>
    <m/>
    <m/>
    <m/>
    <m/>
    <m/>
    <m/>
    <m/>
    <m/>
    <m/>
    <m/>
  </r>
  <r>
    <s v="ELI LILLY"/>
    <s v="I5Q-MC-CGAT"/>
    <s v="Eli Lilly &amp; Co."/>
    <s v="Mexico"/>
    <x v="3"/>
    <n v="40700"/>
    <s v="Revenues - Third Parties"/>
    <m/>
    <s v="Destruction (per Kg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I5Q-MC-CGAT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5Q-MC-CGAT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I5Q-MC-CGAT"/>
    <s v="Eli Lilly &amp; Co."/>
    <s v="Mexico"/>
    <x v="2"/>
    <n v="40700"/>
    <s v="Revenues - Third Parties"/>
    <m/>
    <s v="Freight - Shipments"/>
    <n v="2026"/>
    <n v="5"/>
    <s v="USD"/>
    <n v="877.48"/>
    <n v="1"/>
    <n v="877.48"/>
    <x v="3"/>
    <n v="1"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Carton Boxes (per Shipper)"/>
    <n v="2026"/>
    <n v="5"/>
    <s v="USD"/>
    <n v="5331.2"/>
    <n v="1"/>
    <n v="5331.2"/>
    <x v="3"/>
    <n v="1"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Customs Clearence"/>
    <n v="2026"/>
    <n v="5"/>
    <s v="USD"/>
    <n v="624.38080000000002"/>
    <n v="1"/>
    <n v="624.38080000000002"/>
    <x v="3"/>
    <m/>
    <m/>
    <m/>
    <m/>
    <m/>
    <m/>
    <m/>
    <m/>
    <m/>
    <m/>
  </r>
  <r>
    <s v="ELI LILLY"/>
    <s v="I8F-MC-GPIJ"/>
    <s v="Eli Lilly &amp; Co."/>
    <s v="Mexico"/>
    <x v="3"/>
    <n v="40700"/>
    <s v="Revenues - Third Parties"/>
    <m/>
    <s v="Destruction (per Kg)"/>
    <n v="2026"/>
    <n v="5"/>
    <s v="USD"/>
    <n v="282.88"/>
    <n v="1"/>
    <n v="282.88"/>
    <x v="3"/>
    <n v="1"/>
    <m/>
    <m/>
    <m/>
    <m/>
    <m/>
    <m/>
    <m/>
    <m/>
    <m/>
  </r>
  <r>
    <s v="ELI LILLY"/>
    <s v="I8F-MC-GPIJ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Emergency Pick and Pack fee (Add per Pick and Pack)"/>
    <n v="2026"/>
    <n v="5"/>
    <s v="USD"/>
    <n v="60.876799999999996"/>
    <n v="1"/>
    <n v="60.876799999999996"/>
    <x v="3"/>
    <m/>
    <m/>
    <m/>
    <m/>
    <m/>
    <m/>
    <m/>
    <m/>
    <m/>
    <m/>
  </r>
  <r>
    <s v="ELI LILLY"/>
    <s v="I8F-MC-GPIJ"/>
    <s v="Eli Lilly &amp; Co."/>
    <s v="Mexico"/>
    <x v="2"/>
    <n v="40700"/>
    <s v="Revenues - Third Parties"/>
    <m/>
    <s v="Freight - Shipments"/>
    <n v="2026"/>
    <n v="5"/>
    <s v="USD"/>
    <n v="216230.3799999991"/>
    <n v="1"/>
    <n v="216230.3799999991"/>
    <x v="3"/>
    <n v="1"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Pick and Pack (Refrigerated)"/>
    <n v="2026"/>
    <n v="5"/>
    <s v="USD"/>
    <n v="22853.137600000002"/>
    <n v="1"/>
    <n v="22853.137600000002"/>
    <x v="3"/>
    <m/>
    <m/>
    <m/>
    <m/>
    <m/>
    <m/>
    <m/>
    <m/>
    <m/>
    <m/>
  </r>
  <r>
    <s v="ELI LILLY"/>
    <s v="I8F-MC-GPIJ"/>
    <s v="Eli Lilly &amp; Co."/>
    <s v="Mexico"/>
    <x v="7"/>
    <n v="40700"/>
    <s v="Revenues - Third Parties"/>
    <m/>
    <s v="PTC Duties"/>
    <n v="2026"/>
    <n v="5"/>
    <s v="USD"/>
    <n v="23700.28"/>
    <n v="1"/>
    <n v="23700.28"/>
    <x v="3"/>
    <n v="1"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Receipt fee Refrigerated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Receipt more than 150 kits (per Hour)"/>
    <n v="2026"/>
    <n v="5"/>
    <s v="USD"/>
    <n v="647.63599999999997"/>
    <n v="1"/>
    <n v="647.63599999999997"/>
    <x v="3"/>
    <m/>
    <m/>
    <m/>
    <m/>
    <m/>
    <m/>
    <m/>
    <m/>
    <m/>
    <m/>
  </r>
  <r>
    <s v="ELI LILLY"/>
    <s v="I8F-MC-GPIJ"/>
    <s v="Eli Lilly &amp; Co."/>
    <s v="Mexico"/>
    <x v="0"/>
    <n v="40700"/>
    <s v="Revenues - Third Parties"/>
    <m/>
    <s v="Refurbishment (per Shipper)"/>
    <n v="2026"/>
    <n v="5"/>
    <s v="USD"/>
    <n v="8741.1589999999997"/>
    <n v="1"/>
    <n v="8741.1589999999997"/>
    <x v="3"/>
    <m/>
    <m/>
    <m/>
    <m/>
    <m/>
    <m/>
    <m/>
    <m/>
    <m/>
    <m/>
  </r>
  <r>
    <s v="ELI LILLY"/>
    <s v="I8F-MC-GPHE"/>
    <s v="Eli Lilly &amp; Co."/>
    <s v="Mexico"/>
    <x v="0"/>
    <n v="40700"/>
    <s v="Revenues - Third Parties"/>
    <m/>
    <s v="Carton Boxes (per Shipper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I8F-MC-GPHE"/>
    <s v="Eli Lilly &amp; Co."/>
    <s v="Mexico"/>
    <x v="3"/>
    <n v="40700"/>
    <s v="Revenues - Third Parties"/>
    <m/>
    <s v="Destruction (per Kg)"/>
    <n v="2026"/>
    <n v="5"/>
    <s v="USD"/>
    <n v="522.24"/>
    <n v="1"/>
    <n v="522.24"/>
    <x v="3"/>
    <n v="1"/>
    <m/>
    <m/>
    <m/>
    <m/>
    <m/>
    <m/>
    <m/>
    <m/>
    <m/>
  </r>
  <r>
    <s v="ELI LILLY"/>
    <s v="I8F-MC-GPHE"/>
    <s v="Eli Lilly &amp; Co."/>
    <s v="Mexico"/>
    <x v="3"/>
    <n v="40700"/>
    <s v="Revenues - Third Parties"/>
    <m/>
    <s v="Destruction Setup Fee"/>
    <n v="2026"/>
    <n v="5"/>
    <s v="USD"/>
    <n v="1873.1752000000001"/>
    <n v="1"/>
    <n v="1873.1752000000001"/>
    <x v="3"/>
    <m/>
    <m/>
    <m/>
    <m/>
    <m/>
    <m/>
    <m/>
    <m/>
    <m/>
    <m/>
  </r>
  <r>
    <s v="ELI LILLY"/>
    <s v="I8F-MC-GPHE"/>
    <s v="Eli Lilly &amp; Co."/>
    <s v="Mexico"/>
    <x v="2"/>
    <n v="40700"/>
    <s v="Revenues - Third Parties"/>
    <m/>
    <s v="Freight - Shipments"/>
    <n v="2026"/>
    <n v="5"/>
    <s v="USD"/>
    <n v="5038.84"/>
    <n v="1"/>
    <n v="5038.84"/>
    <x v="3"/>
    <n v="1"/>
    <m/>
    <m/>
    <m/>
    <m/>
    <m/>
    <m/>
    <m/>
    <m/>
    <m/>
  </r>
  <r>
    <s v="ELI LILLY"/>
    <s v="I8F-MC-GPHE"/>
    <s v="Eli Lilly &amp; Co."/>
    <s v="Mexico"/>
    <x v="0"/>
    <n v="40700"/>
    <s v="Revenues - Third Parties"/>
    <m/>
    <s v="Pick and Pack (Refrigerated)"/>
    <n v="2026"/>
    <n v="5"/>
    <s v="USD"/>
    <n v="280.9812"/>
    <n v="1"/>
    <n v="280.9812"/>
    <x v="3"/>
    <m/>
    <m/>
    <m/>
    <m/>
    <m/>
    <m/>
    <m/>
    <m/>
    <m/>
    <m/>
  </r>
  <r>
    <s v="ELI LILLY"/>
    <s v="I8F-MC-GPHE"/>
    <s v="Eli Lilly &amp; Co."/>
    <s v="Mexico"/>
    <x v="0"/>
    <n v="40700"/>
    <s v="Revenues - Third Parties"/>
    <m/>
    <s v="Refurbishment (per Shipper)"/>
    <n v="2026"/>
    <n v="5"/>
    <s v="USD"/>
    <n v="142.71280000000002"/>
    <n v="1"/>
    <n v="142.71280000000002"/>
    <x v="3"/>
    <m/>
    <m/>
    <m/>
    <m/>
    <m/>
    <m/>
    <m/>
    <m/>
    <m/>
    <m/>
  </r>
  <r>
    <s v="ELI LILLY"/>
    <s v="J2T-MC-KGBI"/>
    <s v="Eli Lilly &amp; Co."/>
    <s v="Mexico"/>
    <x v="0"/>
    <n v="40700"/>
    <s v="Revenues - Third Parties"/>
    <m/>
    <s v="Carton Boxes (per Shipper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J2T-MC-KGBI"/>
    <s v="Eli Lilly &amp; Co."/>
    <s v="Mexico"/>
    <x v="2"/>
    <n v="40700"/>
    <s v="Revenues - Third Parties"/>
    <m/>
    <s v="Freight - Returns"/>
    <n v="2026"/>
    <n v="5"/>
    <s v="USD"/>
    <n v="114.1"/>
    <n v="1"/>
    <n v="114.1"/>
    <x v="3"/>
    <n v="1"/>
    <m/>
    <m/>
    <m/>
    <m/>
    <m/>
    <m/>
    <m/>
    <m/>
    <m/>
  </r>
  <r>
    <s v="ELI LILLY"/>
    <s v="J2T-MC-KGBI"/>
    <s v="Eli Lilly &amp; Co."/>
    <s v="Mexico"/>
    <x v="2"/>
    <n v="40700"/>
    <s v="Revenues - Third Parties"/>
    <m/>
    <s v="Freight - Shipments"/>
    <n v="2026"/>
    <n v="5"/>
    <s v="USD"/>
    <n v="4880.62"/>
    <n v="1"/>
    <n v="4880.62"/>
    <x v="3"/>
    <n v="1"/>
    <m/>
    <m/>
    <m/>
    <m/>
    <m/>
    <m/>
    <m/>
    <m/>
    <m/>
  </r>
  <r>
    <s v="ELI LILLY"/>
    <s v="J2T-MC-KGBI"/>
    <s v="Eli Lilly &amp; Co."/>
    <s v="Mexico"/>
    <x v="0"/>
    <n v="40700"/>
    <s v="Revenues - Third Parties"/>
    <m/>
    <s v="Pick and Pack (Refrigerated)"/>
    <n v="2026"/>
    <n v="5"/>
    <s v="USD"/>
    <n v="374.64159999999998"/>
    <n v="1"/>
    <n v="374.64159999999998"/>
    <x v="3"/>
    <m/>
    <m/>
    <m/>
    <m/>
    <m/>
    <m/>
    <m/>
    <m/>
    <m/>
    <m/>
  </r>
  <r>
    <s v="ELI LILLY"/>
    <s v="J2T-MC-KGBI"/>
    <s v="Eli Lilly &amp; Co."/>
    <s v="Mexico"/>
    <x v="3"/>
    <n v="40700"/>
    <s v="Revenues - Third Parties"/>
    <m/>
    <s v="Reconciliation of Returns (per Kit)"/>
    <n v="2026"/>
    <n v="5"/>
    <s v="USD"/>
    <n v="63.599199999999996"/>
    <n v="1"/>
    <n v="63.599199999999996"/>
    <x v="3"/>
    <m/>
    <m/>
    <m/>
    <m/>
    <m/>
    <m/>
    <m/>
    <m/>
    <m/>
    <m/>
  </r>
  <r>
    <s v="ELI LILLY"/>
    <s v="J2T-MC-KGBI"/>
    <s v="Eli Lilly &amp; Co."/>
    <s v="Mexico"/>
    <x v="0"/>
    <n v="40700"/>
    <s v="Revenues - Third Parties"/>
    <m/>
    <s v="Refurbishment (per Shipper)"/>
    <n v="2026"/>
    <n v="5"/>
    <s v="USD"/>
    <n v="142.71280000000002"/>
    <n v="1"/>
    <n v="142.71280000000002"/>
    <x v="3"/>
    <m/>
    <m/>
    <m/>
    <m/>
    <m/>
    <m/>
    <m/>
    <m/>
    <m/>
    <m/>
  </r>
  <r>
    <s v="ELI LILLY"/>
    <s v="J2T-MC-KGBI"/>
    <s v="Eli Lilly &amp; Co."/>
    <s v="Mexico"/>
    <x v="3"/>
    <n v="40700"/>
    <s v="Revenues - Third Parties"/>
    <m/>
    <s v="Returns Receipt (per Receipt)"/>
    <n v="2026"/>
    <n v="5"/>
    <s v="USD"/>
    <n v="178.39920000000001"/>
    <n v="1"/>
    <n v="178.39920000000001"/>
    <x v="3"/>
    <m/>
    <m/>
    <m/>
    <m/>
    <m/>
    <m/>
    <m/>
    <m/>
    <m/>
    <m/>
  </r>
  <r>
    <s v="ELI LILLY"/>
    <s v="J2J-MC-JZLH"/>
    <s v="Eli Lilly &amp; Co."/>
    <s v="Mexico"/>
    <x v="0"/>
    <n v="40700"/>
    <s v="Revenues - Third Parties"/>
    <m/>
    <s v="Ambient Shipment High Protection"/>
    <n v="2026"/>
    <n v="5"/>
    <s v="USD"/>
    <n v="1123.9248"/>
    <n v="1"/>
    <n v="1123.9248"/>
    <x v="3"/>
    <m/>
    <m/>
    <m/>
    <m/>
    <m/>
    <m/>
    <m/>
    <m/>
    <m/>
    <m/>
  </r>
  <r>
    <s v="ELI LILLY"/>
    <s v="J2J-MC-JZLH"/>
    <s v="Eli Lilly &amp; Co."/>
    <s v="Mexico"/>
    <x v="0"/>
    <n v="40700"/>
    <s v="Revenues - Third Parties"/>
    <m/>
    <s v="Ambient Shipment Low Protection"/>
    <n v="2026"/>
    <n v="5"/>
    <s v="USD"/>
    <n v="177.9564"/>
    <n v="1"/>
    <n v="177.9564"/>
    <x v="3"/>
    <m/>
    <m/>
    <m/>
    <m/>
    <m/>
    <m/>
    <m/>
    <m/>
    <m/>
    <m/>
  </r>
  <r>
    <s v="ELI LILLY"/>
    <s v="J2J-MC-JZLH"/>
    <s v="Eli Lilly &amp; Co."/>
    <s v="Mexico"/>
    <x v="0"/>
    <n v="40700"/>
    <s v="Revenues - Third Parties"/>
    <m/>
    <s v="Carton Boxes (per Shipper)"/>
    <n v="2026"/>
    <n v="5"/>
    <s v="USD"/>
    <n v="304.64"/>
    <n v="1"/>
    <n v="304.64"/>
    <x v="3"/>
    <n v="1"/>
    <m/>
    <m/>
    <m/>
    <m/>
    <m/>
    <m/>
    <m/>
    <m/>
    <m/>
  </r>
  <r>
    <s v="ELI LILLY"/>
    <s v="J2J-MC-JZLH"/>
    <s v="Eli Lilly &amp; Co."/>
    <s v="Mexico"/>
    <x v="3"/>
    <n v="40700"/>
    <s v="Revenues - Third Parties"/>
    <m/>
    <s v="Destruction (per Kg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J2J-MC-JZLH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2J-MC-JZLH"/>
    <s v="Eli Lilly &amp; Co."/>
    <s v="Mexico"/>
    <x v="2"/>
    <n v="40700"/>
    <s v="Revenues - Third Parties"/>
    <m/>
    <s v="Freight - Returns"/>
    <n v="2026"/>
    <n v="5"/>
    <s v="USD"/>
    <n v="1649.8"/>
    <n v="1"/>
    <n v="1649.8"/>
    <x v="3"/>
    <n v="1"/>
    <m/>
    <m/>
    <m/>
    <m/>
    <m/>
    <m/>
    <m/>
    <m/>
    <m/>
  </r>
  <r>
    <s v="ELI LILLY"/>
    <s v="J2J-MC-JZLH"/>
    <s v="Eli Lilly &amp; Co."/>
    <s v="Mexico"/>
    <x v="2"/>
    <n v="40700"/>
    <s v="Revenues - Third Parties"/>
    <m/>
    <s v="Freight - Shipments"/>
    <n v="2026"/>
    <n v="5"/>
    <s v="USD"/>
    <n v="11583.859999999999"/>
    <n v="1"/>
    <n v="11583.859999999999"/>
    <x v="3"/>
    <n v="1"/>
    <m/>
    <m/>
    <m/>
    <m/>
    <m/>
    <m/>
    <m/>
    <m/>
    <m/>
  </r>
  <r>
    <s v="ELI LILLY"/>
    <s v="J2J-MC-JZLH"/>
    <s v="Eli Lilly &amp; Co."/>
    <s v="Mexico"/>
    <x v="3"/>
    <n v="40700"/>
    <s v="Revenues - Third Parties"/>
    <m/>
    <s v="Reconciliation of Returns (per Kit)"/>
    <n v="2026"/>
    <n v="5"/>
    <s v="USD"/>
    <n v="47.699400000000004"/>
    <n v="1"/>
    <n v="47.699400000000004"/>
    <x v="3"/>
    <m/>
    <m/>
    <m/>
    <m/>
    <m/>
    <m/>
    <m/>
    <m/>
    <m/>
    <m/>
  </r>
  <r>
    <s v="ELI LILLY"/>
    <s v="J2J-MC-JZLH"/>
    <s v="Eli Lilly &amp; Co."/>
    <s v="Mexico"/>
    <x v="0"/>
    <n v="40700"/>
    <s v="Revenues - Third Parties"/>
    <m/>
    <s v="Refurbishment (per Shipper)"/>
    <n v="2026"/>
    <n v="5"/>
    <s v="USD"/>
    <n v="463.81659999999999"/>
    <n v="1"/>
    <n v="463.81659999999999"/>
    <x v="3"/>
    <m/>
    <m/>
    <m/>
    <m/>
    <m/>
    <m/>
    <m/>
    <m/>
    <m/>
    <m/>
  </r>
  <r>
    <s v="ELI LILLY"/>
    <s v="J2J-MC-JZLH"/>
    <s v="Eli Lilly &amp; Co."/>
    <s v="Mexico"/>
    <x v="3"/>
    <n v="40700"/>
    <s v="Revenues - Third Parties"/>
    <m/>
    <s v="Returns Receipt (per Receipt)"/>
    <n v="2026"/>
    <n v="5"/>
    <s v="USD"/>
    <n v="1070.3951999999999"/>
    <n v="1"/>
    <n v="1070.3951999999999"/>
    <x v="3"/>
    <m/>
    <m/>
    <m/>
    <m/>
    <m/>
    <m/>
    <m/>
    <m/>
    <m/>
    <m/>
  </r>
  <r>
    <s v="ELI LILLY"/>
    <s v="J2T-MC-KGBJ"/>
    <s v="Eli Lilly &amp; Co."/>
    <s v="Mexico"/>
    <x v="0"/>
    <n v="40700"/>
    <s v="Revenues - Third Parties"/>
    <m/>
    <s v="Carton Boxes (per Shipper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J2T-MC-KGBJ"/>
    <s v="Eli Lilly &amp; Co."/>
    <s v="Mexico"/>
    <x v="2"/>
    <n v="40700"/>
    <s v="Revenues - Third Parties"/>
    <m/>
    <s v="Freight - Returns"/>
    <n v="2026"/>
    <n v="5"/>
    <s v="USD"/>
    <n v="448.84000000000003"/>
    <n v="1"/>
    <n v="448.84000000000003"/>
    <x v="3"/>
    <n v="1"/>
    <m/>
    <m/>
    <m/>
    <m/>
    <m/>
    <m/>
    <m/>
    <m/>
    <m/>
  </r>
  <r>
    <s v="ELI LILLY"/>
    <s v="J2T-MC-KGBJ"/>
    <s v="Eli Lilly &amp; Co."/>
    <s v="Mexico"/>
    <x v="0"/>
    <n v="40700"/>
    <s v="Revenues - Third Parties"/>
    <m/>
    <s v="Pick and Pack (Refrigerated)"/>
    <n v="2026"/>
    <n v="5"/>
    <s v="USD"/>
    <n v="93.660399999999996"/>
    <n v="1"/>
    <n v="93.660399999999996"/>
    <x v="3"/>
    <m/>
    <m/>
    <m/>
    <m/>
    <m/>
    <m/>
    <m/>
    <m/>
    <m/>
    <m/>
  </r>
  <r>
    <s v="ELI LILLY"/>
    <s v="J2T-MC-KGBJ"/>
    <s v="Eli Lilly &amp; Co."/>
    <s v="Mexico"/>
    <x v="3"/>
    <n v="40700"/>
    <s v="Revenues - Third Parties"/>
    <m/>
    <s v="Reconciliation of Returns (per Kit)"/>
    <n v="2026"/>
    <n v="5"/>
    <s v="USD"/>
    <n v="72.684799999999996"/>
    <n v="1"/>
    <n v="72.684799999999996"/>
    <x v="3"/>
    <m/>
    <m/>
    <m/>
    <m/>
    <m/>
    <m/>
    <m/>
    <m/>
    <m/>
    <m/>
  </r>
  <r>
    <s v="ELI LILLY"/>
    <s v="J2T-MC-KGBJ"/>
    <s v="Eli Lilly &amp; Co."/>
    <s v="Mexico"/>
    <x v="0"/>
    <n v="40700"/>
    <s v="Revenues - Third Parties"/>
    <m/>
    <s v="Refurbishment (per Shipper)"/>
    <n v="2026"/>
    <n v="5"/>
    <s v="USD"/>
    <n v="35.678200000000004"/>
    <n v="1"/>
    <n v="35.678200000000004"/>
    <x v="3"/>
    <m/>
    <m/>
    <m/>
    <m/>
    <m/>
    <m/>
    <m/>
    <m/>
    <m/>
    <m/>
  </r>
  <r>
    <s v="ELI LILLY"/>
    <s v="J2T-MC-KGBJ"/>
    <s v="Eli Lilly &amp; Co."/>
    <s v="Mexico"/>
    <x v="3"/>
    <n v="40700"/>
    <s v="Revenues - Third Parties"/>
    <m/>
    <s v="Returns Receipt (per Receipt)"/>
    <n v="2026"/>
    <n v="5"/>
    <s v="USD"/>
    <n v="356.79840000000002"/>
    <n v="1"/>
    <n v="356.79840000000002"/>
    <x v="3"/>
    <m/>
    <m/>
    <m/>
    <m/>
    <m/>
    <m/>
    <m/>
    <m/>
    <m/>
    <m/>
  </r>
  <r>
    <s v="ELI LILLY"/>
    <s v="J1I-MC-GZBJ"/>
    <s v="Eli Lilly &amp; Co."/>
    <s v="Mexico"/>
    <x v="3"/>
    <n v="40700"/>
    <s v="Revenues - Third Parties"/>
    <m/>
    <s v="Destruction (per Kg)"/>
    <n v="2026"/>
    <n v="5"/>
    <s v="USD"/>
    <n v="152.32"/>
    <n v="1"/>
    <n v="152.32"/>
    <x v="3"/>
    <n v="1"/>
    <m/>
    <m/>
    <m/>
    <m/>
    <m/>
    <m/>
    <m/>
    <m/>
    <m/>
  </r>
  <r>
    <s v="ELI LILLY"/>
    <s v="J1I-MC-GZBJ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1I-MC-GZBJ"/>
    <s v="Eli Lilly &amp; Co."/>
    <s v="Mexico"/>
    <x v="2"/>
    <n v="40700"/>
    <s v="Revenues - Third Parties"/>
    <m/>
    <s v="Freight - Returns"/>
    <n v="2026"/>
    <n v="5"/>
    <s v="USD"/>
    <n v="2475.2400000000002"/>
    <n v="1"/>
    <n v="2475.2400000000002"/>
    <x v="3"/>
    <n v="1"/>
    <m/>
    <m/>
    <m/>
    <m/>
    <m/>
    <m/>
    <m/>
    <m/>
    <m/>
  </r>
  <r>
    <s v="ELI LILLY"/>
    <s v="J1I-MC-GZBJ"/>
    <s v="Eli Lilly &amp; Co."/>
    <s v="Mexico"/>
    <x v="3"/>
    <n v="40700"/>
    <s v="Revenues - Third Parties"/>
    <m/>
    <s v="Reconciliation of Returns (per Kit)"/>
    <n v="2026"/>
    <n v="5"/>
    <s v="USD"/>
    <n v="36.342399999999998"/>
    <n v="1"/>
    <n v="36.342399999999998"/>
    <x v="3"/>
    <m/>
    <m/>
    <m/>
    <m/>
    <m/>
    <m/>
    <m/>
    <m/>
    <m/>
    <m/>
  </r>
  <r>
    <s v="ELI LILLY"/>
    <s v="J1I-MC-GZBJ"/>
    <s v="Eli Lilly &amp; Co."/>
    <s v="Mexico"/>
    <x v="3"/>
    <n v="40700"/>
    <s v="Revenues - Third Parties"/>
    <m/>
    <s v="Returns Receipt (per Receipt)"/>
    <n v="2026"/>
    <n v="5"/>
    <s v="USD"/>
    <n v="2140.7903999999999"/>
    <n v="1"/>
    <n v="2140.7903999999999"/>
    <x v="3"/>
    <m/>
    <m/>
    <m/>
    <m/>
    <m/>
    <m/>
    <m/>
    <m/>
    <m/>
    <m/>
  </r>
  <r>
    <s v="ELI LILLY"/>
    <s v="J2A-MC-GZGS"/>
    <s v="Eli Lilly &amp; Co."/>
    <s v="Mexico"/>
    <x v="3"/>
    <n v="40700"/>
    <s v="Revenues - Third Parties"/>
    <m/>
    <s v="Destruction (per Kg)"/>
    <n v="2026"/>
    <n v="5"/>
    <s v="USD"/>
    <n v="2894.08"/>
    <n v="1"/>
    <n v="2894.08"/>
    <x v="3"/>
    <n v="1"/>
    <m/>
    <m/>
    <m/>
    <m/>
    <m/>
    <m/>
    <m/>
    <m/>
    <m/>
  </r>
  <r>
    <s v="ELI LILLY"/>
    <s v="J2A-MC-GZGS"/>
    <s v="Eli Lilly &amp; Co."/>
    <s v="Mexico"/>
    <x v="3"/>
    <n v="40700"/>
    <s v="Revenues - Third Parties"/>
    <m/>
    <s v="Destruction Setup Fee"/>
    <n v="2026"/>
    <n v="5"/>
    <s v="USD"/>
    <n v="3746.3504000000003"/>
    <n v="1"/>
    <n v="3746.3504000000003"/>
    <x v="3"/>
    <m/>
    <m/>
    <m/>
    <m/>
    <m/>
    <m/>
    <m/>
    <m/>
    <m/>
    <m/>
  </r>
  <r>
    <s v="ELI LILLY"/>
    <s v="J2A-MC-GZGS"/>
    <s v="Eli Lilly &amp; Co."/>
    <s v="Mexico"/>
    <x v="2"/>
    <n v="40700"/>
    <s v="Revenues - Third Parties"/>
    <m/>
    <s v="Freight - Returns"/>
    <n v="2026"/>
    <n v="5"/>
    <s v="USD"/>
    <n v="2989.64"/>
    <n v="1"/>
    <n v="2989.64"/>
    <x v="3"/>
    <n v="1"/>
    <m/>
    <m/>
    <m/>
    <m/>
    <m/>
    <m/>
    <m/>
    <m/>
    <m/>
  </r>
  <r>
    <s v="ELI LILLY"/>
    <s v="J2A-MC-GZGS"/>
    <s v="Eli Lilly &amp; Co."/>
    <s v="Mexico"/>
    <x v="3"/>
    <n v="40700"/>
    <s v="Revenues - Third Parties"/>
    <m/>
    <s v="Returns Receipt (per Receipt)"/>
    <n v="2026"/>
    <n v="5"/>
    <s v="USD"/>
    <n v="891.99599999999987"/>
    <n v="1"/>
    <n v="891.99599999999987"/>
    <x v="3"/>
    <m/>
    <m/>
    <m/>
    <m/>
    <m/>
    <m/>
    <m/>
    <m/>
    <m/>
    <m/>
  </r>
  <r>
    <s v="ELI LILLY"/>
    <s v="J1I-MC-GZBM"/>
    <s v="Eli Lilly &amp; Co."/>
    <s v="Mexico"/>
    <x v="3"/>
    <n v="40700"/>
    <s v="Revenues - Third Parties"/>
    <m/>
    <s v="Destruction (per Kg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J1I-MC-GZBM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1I-MC-GZBM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J1I-MC-GZBM"/>
    <s v="Eli Lilly &amp; Co."/>
    <s v="Mexico"/>
    <x v="2"/>
    <n v="40700"/>
    <s v="Revenues - Third Parties"/>
    <m/>
    <s v="Freight - Shipments"/>
    <n v="2026"/>
    <n v="5"/>
    <s v="USD"/>
    <n v="896.28"/>
    <n v="1"/>
    <n v="896.28"/>
    <x v="3"/>
    <n v="1"/>
    <m/>
    <m/>
    <m/>
    <m/>
    <m/>
    <m/>
    <m/>
    <m/>
    <m/>
  </r>
  <r>
    <s v="ELI LILLY"/>
    <s v="J1I-MC-GZBM"/>
    <s v="Eli Lilly &amp; Co."/>
    <s v="Mexico"/>
    <x v="0"/>
    <n v="40700"/>
    <s v="Revenues - Third Parties"/>
    <m/>
    <s v="Pick and Pack Cancellation Fee (Pre Pick &amp; Pack)"/>
    <n v="2026"/>
    <n v="5"/>
    <s v="USD"/>
    <n v="655.6228000000001"/>
    <n v="1"/>
    <n v="655.6228000000001"/>
    <x v="3"/>
    <m/>
    <m/>
    <m/>
    <m/>
    <m/>
    <m/>
    <m/>
    <m/>
    <m/>
    <m/>
  </r>
  <r>
    <s v="ELI LILLY"/>
    <s v="J3P-MC-FTAF"/>
    <s v="Eli Lilly &amp; Co."/>
    <s v="Mexico"/>
    <x v="3"/>
    <n v="40700"/>
    <s v="Revenues - Third Parties"/>
    <m/>
    <s v="Destruction (per Kg)"/>
    <n v="2026"/>
    <n v="5"/>
    <s v="USD"/>
    <n v="43.519999999999996"/>
    <n v="1"/>
    <n v="43.519999999999996"/>
    <x v="3"/>
    <n v="1"/>
    <m/>
    <m/>
    <m/>
    <m/>
    <m/>
    <m/>
    <m/>
    <m/>
    <m/>
  </r>
  <r>
    <s v="ELI LILLY"/>
    <s v="J3P-MC-FTAF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3P-MC-FTAF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J3P-MC-FTAF"/>
    <s v="Eli Lilly &amp; Co."/>
    <s v="Mexico"/>
    <x v="3"/>
    <n v="40700"/>
    <s v="Revenues - Third Parties"/>
    <m/>
    <s v="Returns Receipt (per Receipt)"/>
    <n v="2026"/>
    <n v="5"/>
    <s v="USD"/>
    <n v="178.39920000000001"/>
    <n v="1"/>
    <n v="178.39920000000001"/>
    <x v="3"/>
    <m/>
    <m/>
    <m/>
    <m/>
    <m/>
    <m/>
    <m/>
    <m/>
    <m/>
    <m/>
  </r>
  <r>
    <s v="ELI LILLY"/>
    <s v="I8F-MC-GPIT"/>
    <s v="Eli Lilly &amp; Co."/>
    <s v="Mexico"/>
    <x v="0"/>
    <n v="40700"/>
    <s v="Revenues - Third Parties"/>
    <m/>
    <s v="Carton Boxes (per Shipper)"/>
    <n v="2026"/>
    <n v="5"/>
    <s v="USD"/>
    <n v="108.8"/>
    <n v="1"/>
    <n v="108.8"/>
    <x v="3"/>
    <n v="1"/>
    <m/>
    <m/>
    <m/>
    <m/>
    <m/>
    <m/>
    <m/>
    <m/>
    <m/>
  </r>
  <r>
    <s v="ELI LILLY"/>
    <s v="I8F-MC-GPIT"/>
    <s v="Eli Lilly &amp; Co."/>
    <s v="Mexico"/>
    <x v="2"/>
    <n v="40700"/>
    <s v="Revenues - Third Parties"/>
    <m/>
    <s v="Freight - Returns"/>
    <n v="2026"/>
    <n v="5"/>
    <s v="USD"/>
    <n v="911.38000000000011"/>
    <n v="1"/>
    <n v="911.38000000000011"/>
    <x v="3"/>
    <n v="1"/>
    <m/>
    <m/>
    <m/>
    <m/>
    <m/>
    <m/>
    <m/>
    <m/>
    <m/>
  </r>
  <r>
    <s v="ELI LILLY"/>
    <s v="I8F-MC-GPIT"/>
    <s v="Eli Lilly &amp; Co."/>
    <s v="Mexico"/>
    <x v="2"/>
    <n v="40700"/>
    <s v="Revenues - Third Parties"/>
    <m/>
    <s v="Freight - Shipments"/>
    <n v="2026"/>
    <n v="5"/>
    <s v="USD"/>
    <n v="3605.16"/>
    <n v="1"/>
    <n v="3605.16"/>
    <x v="3"/>
    <n v="1"/>
    <m/>
    <m/>
    <m/>
    <m/>
    <m/>
    <m/>
    <m/>
    <m/>
    <m/>
  </r>
  <r>
    <s v="ELI LILLY"/>
    <s v="I8F-MC-GPIT"/>
    <s v="Eli Lilly &amp; Co."/>
    <s v="Mexico"/>
    <x v="0"/>
    <n v="40700"/>
    <s v="Revenues - Third Parties"/>
    <m/>
    <s v="Pick and Pack (Refrigerated)"/>
    <n v="2026"/>
    <n v="5"/>
    <s v="USD"/>
    <n v="468.30200000000002"/>
    <n v="1"/>
    <n v="468.30200000000002"/>
    <x v="3"/>
    <m/>
    <m/>
    <m/>
    <m/>
    <m/>
    <m/>
    <m/>
    <m/>
    <m/>
    <m/>
  </r>
  <r>
    <s v="ELI LILLY"/>
    <s v="I8F-MC-GPIT"/>
    <s v="Eli Lilly &amp; Co."/>
    <s v="Mexico"/>
    <x v="0"/>
    <n v="40700"/>
    <s v="Revenues - Third Parties"/>
    <m/>
    <s v="Refurbishment (per Shipper)"/>
    <n v="2026"/>
    <n v="5"/>
    <s v="USD"/>
    <n v="178.39099999999999"/>
    <n v="1"/>
    <n v="178.39099999999999"/>
    <x v="3"/>
    <m/>
    <m/>
    <m/>
    <m/>
    <m/>
    <m/>
    <m/>
    <m/>
    <m/>
    <m/>
  </r>
  <r>
    <s v="ELI LILLY"/>
    <s v="I8F-MC-GPIT"/>
    <s v="Eli Lilly &amp; Co."/>
    <s v="Mexico"/>
    <x v="3"/>
    <n v="40700"/>
    <s v="Revenues - Third Parties"/>
    <m/>
    <s v="Returns Receipt (per Receipt)"/>
    <n v="2026"/>
    <n v="5"/>
    <s v="USD"/>
    <n v="535.19759999999997"/>
    <n v="1"/>
    <n v="535.19759999999997"/>
    <x v="3"/>
    <m/>
    <m/>
    <m/>
    <m/>
    <m/>
    <m/>
    <m/>
    <m/>
    <m/>
    <m/>
  </r>
  <r>
    <s v="ELI LILLY"/>
    <s v="I4V-MC-JAIO"/>
    <s v="Eli Lilly &amp; Co."/>
    <s v="Mexico"/>
    <x v="3"/>
    <n v="40700"/>
    <s v="Revenues - Third Parties"/>
    <m/>
    <s v="Destruction (per Kg)"/>
    <n v="2026"/>
    <n v="5"/>
    <s v="USD"/>
    <n v="174.07999999999998"/>
    <n v="1"/>
    <n v="174.07999999999998"/>
    <x v="3"/>
    <n v="1"/>
    <m/>
    <m/>
    <m/>
    <m/>
    <m/>
    <m/>
    <m/>
    <m/>
    <m/>
  </r>
  <r>
    <s v="ELI LILLY"/>
    <s v="I4V-MC-JAIO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J3M-MC-JZQB"/>
    <s v="Eli Lilly &amp; Co."/>
    <s v="Mexico"/>
    <x v="0"/>
    <n v="40700"/>
    <s v="Revenues - Third Parties"/>
    <m/>
    <s v="Ambient Shipment High Protection"/>
    <n v="2026"/>
    <n v="5"/>
    <s v="USD"/>
    <n v="561.9624"/>
    <n v="1"/>
    <n v="561.9624"/>
    <x v="3"/>
    <m/>
    <m/>
    <m/>
    <m/>
    <m/>
    <m/>
    <m/>
    <m/>
    <m/>
    <m/>
  </r>
  <r>
    <s v="ELI LILLY"/>
    <s v="J3M-MC-JZQB"/>
    <s v="Eli Lilly &amp; Co."/>
    <s v="Mexico"/>
    <x v="0"/>
    <n v="40700"/>
    <s v="Revenues - Third Parties"/>
    <m/>
    <s v="Ambient Shipment Low Protection"/>
    <n v="2026"/>
    <n v="5"/>
    <s v="USD"/>
    <n v="177.9564"/>
    <n v="1"/>
    <n v="177.9564"/>
    <x v="3"/>
    <m/>
    <m/>
    <m/>
    <m/>
    <m/>
    <m/>
    <m/>
    <m/>
    <m/>
    <m/>
  </r>
  <r>
    <s v="ELI LILLY"/>
    <s v="J3M-MC-JZQB"/>
    <s v="Eli Lilly &amp; Co."/>
    <s v="Mexico"/>
    <x v="0"/>
    <n v="40700"/>
    <s v="Revenues - Third Parties"/>
    <m/>
    <s v="Carton Boxes (per Shipper)"/>
    <n v="2026"/>
    <n v="5"/>
    <s v="USD"/>
    <n v="152.32"/>
    <n v="1"/>
    <n v="152.32"/>
    <x v="3"/>
    <n v="1"/>
    <m/>
    <m/>
    <m/>
    <m/>
    <m/>
    <m/>
    <m/>
    <m/>
    <m/>
  </r>
  <r>
    <s v="ELI LILLY"/>
    <s v="J3M-MC-JZQB"/>
    <s v="Eli Lilly &amp; Co."/>
    <s v="Mexico"/>
    <x v="2"/>
    <n v="40700"/>
    <s v="Revenues - Third Parties"/>
    <m/>
    <s v="Freight - Shipments"/>
    <n v="2026"/>
    <n v="5"/>
    <s v="USD"/>
    <n v="4569.42"/>
    <n v="1"/>
    <n v="4569.42"/>
    <x v="3"/>
    <n v="1"/>
    <m/>
    <m/>
    <m/>
    <m/>
    <m/>
    <m/>
    <m/>
    <m/>
    <m/>
  </r>
  <r>
    <s v="ELI LILLY"/>
    <s v="J3M-MC-JZQB"/>
    <s v="Eli Lilly &amp; Co."/>
    <s v="Mexico"/>
    <x v="0"/>
    <n v="40700"/>
    <s v="Revenues - Third Parties"/>
    <m/>
    <s v="Receipt of Labels (per Receipt)"/>
    <n v="2026"/>
    <n v="5"/>
    <s v="USD"/>
    <n v="133.79939999999999"/>
    <n v="1"/>
    <n v="133.79939999999999"/>
    <x v="3"/>
    <m/>
    <m/>
    <m/>
    <m/>
    <m/>
    <m/>
    <m/>
    <m/>
    <m/>
    <m/>
  </r>
  <r>
    <s v="ELI LILLY"/>
    <s v="J3M-MC-JZQB"/>
    <s v="Eli Lilly &amp; Co."/>
    <s v="Mexico"/>
    <x v="0"/>
    <n v="40700"/>
    <s v="Revenues - Third Parties"/>
    <m/>
    <s v="Refurbishment (per Shipper)"/>
    <n v="2026"/>
    <n v="5"/>
    <s v="USD"/>
    <n v="214.0692"/>
    <n v="1"/>
    <n v="214.0692"/>
    <x v="3"/>
    <m/>
    <m/>
    <m/>
    <m/>
    <m/>
    <m/>
    <m/>
    <m/>
    <m/>
    <m/>
  </r>
  <r>
    <s v="ELI LILLY"/>
    <s v="J1I-MC-GZBK"/>
    <s v="Eli Lilly &amp; Co."/>
    <s v="Mexico"/>
    <x v="2"/>
    <n v="40700"/>
    <s v="Revenues - Third Parties"/>
    <m/>
    <s v="Freight - Returns"/>
    <n v="2026"/>
    <n v="5"/>
    <s v="USD"/>
    <n v="1053.02"/>
    <n v="1"/>
    <n v="1053.02"/>
    <x v="3"/>
    <n v="1"/>
    <m/>
    <m/>
    <m/>
    <m/>
    <m/>
    <m/>
    <m/>
    <m/>
    <m/>
  </r>
  <r>
    <s v="ELI LILLY"/>
    <s v="J1I-MC-GZBK"/>
    <s v="Eli Lilly &amp; Co."/>
    <s v="Mexico"/>
    <x v="3"/>
    <n v="40700"/>
    <s v="Revenues - Third Parties"/>
    <m/>
    <s v="Returns Receipt (per Receipt)"/>
    <n v="2026"/>
    <n v="5"/>
    <s v="USD"/>
    <n v="535.19759999999997"/>
    <n v="1"/>
    <n v="535.19759999999997"/>
    <x v="3"/>
    <m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Carton Boxes (per Shipper)"/>
    <n v="2026"/>
    <n v="5"/>
    <s v="USD"/>
    <n v="43.519999999999996"/>
    <n v="1"/>
    <n v="43.519999999999996"/>
    <x v="3"/>
    <n v="1"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Customs Clearence"/>
    <n v="2026"/>
    <n v="5"/>
    <s v="USD"/>
    <n v="312.19040000000001"/>
    <n v="1"/>
    <n v="312.19040000000001"/>
    <x v="3"/>
    <m/>
    <m/>
    <m/>
    <m/>
    <m/>
    <m/>
    <m/>
    <m/>
    <m/>
    <m/>
  </r>
  <r>
    <s v="ELI LILLY"/>
    <s v="J1I-MC-GZQA"/>
    <s v="Eli Lilly &amp; Co."/>
    <s v="Mexico"/>
    <x v="2"/>
    <n v="40700"/>
    <s v="Revenues - Third Parties"/>
    <m/>
    <s v="Freight - Shipments"/>
    <n v="2026"/>
    <n v="5"/>
    <s v="USD"/>
    <n v="14183.92"/>
    <n v="1"/>
    <n v="14183.92"/>
    <x v="3"/>
    <n v="1"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Pick and Pack (Refrigerated)"/>
    <n v="2026"/>
    <n v="5"/>
    <s v="USD"/>
    <n v="187.32079999999999"/>
    <n v="1"/>
    <n v="187.32079999999999"/>
    <x v="3"/>
    <m/>
    <m/>
    <m/>
    <m/>
    <m/>
    <m/>
    <m/>
    <m/>
    <m/>
    <m/>
  </r>
  <r>
    <s v="ELI LILLY"/>
    <s v="J1I-MC-GZQA"/>
    <s v="Eli Lilly &amp; Co."/>
    <s v="Mexico"/>
    <x v="7"/>
    <n v="40700"/>
    <s v="Revenues - Third Parties"/>
    <m/>
    <s v="PTC Duties"/>
    <n v="2026"/>
    <n v="5"/>
    <s v="USD"/>
    <n v="1391.52"/>
    <n v="1"/>
    <n v="1391.52"/>
    <x v="3"/>
    <n v="1"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Receipt fee Refrigerated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J1I-MC-GZQA"/>
    <s v="Eli Lilly &amp; Co."/>
    <s v="Mexico"/>
    <x v="0"/>
    <n v="40700"/>
    <s v="Revenues - Third Parties"/>
    <m/>
    <s v="Refurbishment (per Shipper)"/>
    <n v="2026"/>
    <n v="5"/>
    <s v="USD"/>
    <n v="71.356400000000008"/>
    <n v="1"/>
    <n v="71.356400000000008"/>
    <x v="3"/>
    <m/>
    <m/>
    <m/>
    <m/>
    <m/>
    <m/>
    <m/>
    <m/>
    <m/>
    <m/>
  </r>
  <r>
    <s v="ELI LILLY"/>
    <s v="J1I-MC-GZBO"/>
    <s v="Eli Lilly &amp; Co."/>
    <s v="Mexico"/>
    <x v="0"/>
    <n v="40700"/>
    <s v="Revenues - Third Parties"/>
    <m/>
    <s v="Carton Boxes (per Shipper)"/>
    <n v="2026"/>
    <n v="5"/>
    <s v="USD"/>
    <n v="1544.96"/>
    <n v="1"/>
    <n v="1544.96"/>
    <x v="3"/>
    <n v="1"/>
    <m/>
    <m/>
    <m/>
    <m/>
    <m/>
    <m/>
    <m/>
    <m/>
    <m/>
  </r>
  <r>
    <s v="ELI LILLY"/>
    <s v="J1I-MC-GZBO"/>
    <s v="Eli Lilly &amp; Co."/>
    <s v="Mexico"/>
    <x v="3"/>
    <n v="40700"/>
    <s v="Revenues - Third Parties"/>
    <m/>
    <s v="Destruction (per Kg)"/>
    <n v="2026"/>
    <n v="5"/>
    <s v="USD"/>
    <n v="1697.2800000000002"/>
    <n v="1"/>
    <n v="1697.2800000000002"/>
    <x v="3"/>
    <n v="1"/>
    <m/>
    <m/>
    <m/>
    <m/>
    <m/>
    <m/>
    <m/>
    <m/>
    <m/>
  </r>
  <r>
    <s v="ELI LILLY"/>
    <s v="J1I-MC-GZBO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1I-MC-GZBO"/>
    <s v="Eli Lilly &amp; Co."/>
    <s v="Mexico"/>
    <x v="2"/>
    <n v="40700"/>
    <s v="Revenues - Third Parties"/>
    <m/>
    <s v="Freight - Returns"/>
    <n v="2026"/>
    <n v="5"/>
    <s v="USD"/>
    <n v="3843.5"/>
    <n v="1"/>
    <n v="3843.5"/>
    <x v="3"/>
    <n v="1"/>
    <m/>
    <m/>
    <m/>
    <m/>
    <m/>
    <m/>
    <m/>
    <m/>
    <m/>
  </r>
  <r>
    <s v="ELI LILLY"/>
    <s v="J1I-MC-GZBO"/>
    <s v="Eli Lilly &amp; Co."/>
    <s v="Mexico"/>
    <x v="2"/>
    <n v="40700"/>
    <s v="Revenues - Third Parties"/>
    <m/>
    <s v="Freight - Shipments"/>
    <n v="2026"/>
    <n v="5"/>
    <s v="USD"/>
    <n v="69110.8"/>
    <n v="1"/>
    <n v="69110.8"/>
    <x v="3"/>
    <n v="1"/>
    <m/>
    <m/>
    <m/>
    <m/>
    <m/>
    <m/>
    <m/>
    <m/>
    <m/>
  </r>
  <r>
    <s v="ELI LILLY"/>
    <s v="J1I-MC-GZBO"/>
    <s v="Eli Lilly &amp; Co."/>
    <s v="Mexico"/>
    <x v="0"/>
    <n v="40700"/>
    <s v="Revenues - Third Parties"/>
    <m/>
    <s v="Pick and Pack (Refrigerated)"/>
    <n v="2026"/>
    <n v="5"/>
    <s v="USD"/>
    <n v="6368.9071999999996"/>
    <n v="1"/>
    <n v="6368.9071999999996"/>
    <x v="3"/>
    <m/>
    <m/>
    <m/>
    <m/>
    <m/>
    <m/>
    <m/>
    <m/>
    <m/>
    <m/>
  </r>
  <r>
    <s v="ELI LILLY"/>
    <s v="J1I-MC-GZBO"/>
    <s v="Eli Lilly &amp; Co."/>
    <s v="Mexico"/>
    <x v="3"/>
    <n v="40700"/>
    <s v="Revenues - Third Parties"/>
    <m/>
    <s v="Reconciliation of Returns (per Kit)"/>
    <n v="2026"/>
    <n v="5"/>
    <s v="USD"/>
    <n v="9.0855999999999995"/>
    <n v="1"/>
    <n v="9.0855999999999995"/>
    <x v="3"/>
    <m/>
    <m/>
    <m/>
    <m/>
    <m/>
    <m/>
    <m/>
    <m/>
    <m/>
    <m/>
  </r>
  <r>
    <s v="ELI LILLY"/>
    <s v="J1I-MC-GZBO"/>
    <s v="Eli Lilly &amp; Co."/>
    <s v="Mexico"/>
    <x v="0"/>
    <n v="40700"/>
    <s v="Revenues - Third Parties"/>
    <m/>
    <s v="Refurbishment (per Shipper)"/>
    <n v="2026"/>
    <n v="5"/>
    <s v="USD"/>
    <n v="2533.1522"/>
    <n v="1"/>
    <n v="2533.1522"/>
    <x v="3"/>
    <m/>
    <m/>
    <m/>
    <m/>
    <m/>
    <m/>
    <m/>
    <m/>
    <m/>
    <m/>
  </r>
  <r>
    <s v="ELI LILLY"/>
    <s v="J1I-MC-GZBO"/>
    <s v="Eli Lilly &amp; Co."/>
    <s v="Mexico"/>
    <x v="3"/>
    <n v="40700"/>
    <s v="Revenues - Third Parties"/>
    <m/>
    <s v="Returns Receipt (per Receipt)"/>
    <n v="2026"/>
    <n v="5"/>
    <s v="USD"/>
    <n v="1070.3951999999999"/>
    <n v="1"/>
    <n v="1070.3951999999999"/>
    <x v="3"/>
    <m/>
    <m/>
    <m/>
    <m/>
    <m/>
    <m/>
    <m/>
    <m/>
    <m/>
    <m/>
  </r>
  <r>
    <s v="ELI LILLY"/>
    <s v="J1I-MC-GZBZ"/>
    <s v="Eli Lilly &amp; Co."/>
    <s v="Mexico"/>
    <x v="0"/>
    <n v="40700"/>
    <s v="Revenues - Third Parties"/>
    <m/>
    <s v="Carton Boxes (per Shipper)"/>
    <n v="2026"/>
    <n v="5"/>
    <s v="USD"/>
    <n v="674.56"/>
    <n v="1"/>
    <n v="674.56"/>
    <x v="3"/>
    <n v="1"/>
    <m/>
    <m/>
    <m/>
    <m/>
    <m/>
    <m/>
    <m/>
    <m/>
    <m/>
  </r>
  <r>
    <s v="ELI LILLY"/>
    <s v="J1I-MC-GZBZ"/>
    <s v="Eli Lilly &amp; Co."/>
    <s v="Mexico"/>
    <x v="3"/>
    <n v="40700"/>
    <s v="Revenues - Third Parties"/>
    <m/>
    <s v="Destruction (per Kg)"/>
    <n v="2026"/>
    <n v="5"/>
    <s v="USD"/>
    <n v="217.6"/>
    <n v="1"/>
    <n v="217.6"/>
    <x v="3"/>
    <n v="1"/>
    <m/>
    <m/>
    <m/>
    <m/>
    <m/>
    <m/>
    <m/>
    <m/>
    <m/>
  </r>
  <r>
    <s v="ELI LILLY"/>
    <s v="J1I-MC-GZBZ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J1I-MC-GZBZ"/>
    <s v="Eli Lilly &amp; Co."/>
    <s v="Mexico"/>
    <x v="2"/>
    <n v="40700"/>
    <s v="Revenues - Third Parties"/>
    <m/>
    <s v="Freight - Returns"/>
    <n v="2026"/>
    <n v="5"/>
    <s v="USD"/>
    <n v="155.5"/>
    <n v="1"/>
    <n v="155.5"/>
    <x v="3"/>
    <n v="1"/>
    <m/>
    <m/>
    <m/>
    <m/>
    <m/>
    <m/>
    <m/>
    <m/>
    <m/>
  </r>
  <r>
    <s v="ELI LILLY"/>
    <s v="J1I-MC-GZBZ"/>
    <s v="Eli Lilly &amp; Co."/>
    <s v="Mexico"/>
    <x v="2"/>
    <n v="40700"/>
    <s v="Revenues - Third Parties"/>
    <m/>
    <s v="Freight - Shipments"/>
    <n v="2026"/>
    <n v="5"/>
    <s v="USD"/>
    <n v="45493.11"/>
    <n v="1"/>
    <n v="45493.11"/>
    <x v="3"/>
    <n v="1"/>
    <m/>
    <m/>
    <m/>
    <m/>
    <m/>
    <m/>
    <m/>
    <m/>
    <m/>
  </r>
  <r>
    <s v="ELI LILLY"/>
    <s v="J1I-MC-GZBZ"/>
    <s v="Eli Lilly &amp; Co."/>
    <s v="Mexico"/>
    <x v="0"/>
    <n v="40700"/>
    <s v="Revenues - Third Parties"/>
    <m/>
    <s v="Import License Fee"/>
    <n v="2026"/>
    <n v="5"/>
    <s v="USD"/>
    <n v="624.38900000000001"/>
    <n v="1"/>
    <n v="624.38900000000001"/>
    <x v="3"/>
    <m/>
    <m/>
    <m/>
    <m/>
    <m/>
    <m/>
    <m/>
    <m/>
    <m/>
    <m/>
  </r>
  <r>
    <s v="ELI LILLY"/>
    <s v="J1I-MC-GZBZ"/>
    <s v="Eli Lilly &amp; Co."/>
    <s v="Mexico"/>
    <x v="0"/>
    <n v="40700"/>
    <s v="Revenues - Third Parties"/>
    <m/>
    <s v="Pick and Pack (Refrigerated)"/>
    <n v="2026"/>
    <n v="5"/>
    <s v="USD"/>
    <n v="2903.4723999999997"/>
    <n v="1"/>
    <n v="2903.4723999999997"/>
    <x v="3"/>
    <m/>
    <m/>
    <m/>
    <m/>
    <m/>
    <m/>
    <m/>
    <m/>
    <m/>
    <m/>
  </r>
  <r>
    <s v="ELI LILLY"/>
    <s v="J1I-MC-GZBZ"/>
    <s v="Eli Lilly &amp; Co."/>
    <s v="Mexico"/>
    <x v="0"/>
    <n v="40700"/>
    <s v="Revenues - Third Parties"/>
    <m/>
    <s v="Refurbishment (per Shipper)"/>
    <n v="2026"/>
    <n v="5"/>
    <s v="USD"/>
    <n v="1106.0242000000001"/>
    <n v="1"/>
    <n v="1106.0242000000001"/>
    <x v="3"/>
    <m/>
    <m/>
    <m/>
    <m/>
    <m/>
    <m/>
    <m/>
    <m/>
    <m/>
    <m/>
  </r>
  <r>
    <s v="ELI LILLY"/>
    <s v="J1I-MC-GZBZ"/>
    <s v="Eli Lilly &amp; Co."/>
    <s v="Mexico"/>
    <x v="3"/>
    <n v="40700"/>
    <s v="Revenues - Third Parties"/>
    <m/>
    <s v="Returns Receipt (per Receipt)"/>
    <n v="2026"/>
    <n v="5"/>
    <s v="USD"/>
    <n v="356.79840000000002"/>
    <n v="1"/>
    <n v="356.79840000000002"/>
    <x v="3"/>
    <m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AoR per Receipt"/>
    <n v="2026"/>
    <n v="5"/>
    <s v="USD"/>
    <n v="205.16399999999999"/>
    <n v="1"/>
    <n v="205.16399999999999"/>
    <x v="3"/>
    <m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Carton Boxes (per Shipper)"/>
    <n v="2026"/>
    <n v="5"/>
    <s v="USD"/>
    <n v="478.72"/>
    <n v="1"/>
    <n v="478.72"/>
    <x v="3"/>
    <n v="1"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Customs Clearence"/>
    <n v="2026"/>
    <n v="5"/>
    <s v="USD"/>
    <n v="312.19040000000001"/>
    <n v="1"/>
    <n v="312.19040000000001"/>
    <x v="3"/>
    <m/>
    <m/>
    <m/>
    <m/>
    <m/>
    <m/>
    <m/>
    <m/>
    <m/>
    <m/>
  </r>
  <r>
    <s v="ELI LILLY"/>
    <s v="J3L-MC-EZEF"/>
    <s v="Eli Lilly &amp; Co."/>
    <s v="Mexico"/>
    <x v="3"/>
    <n v="40700"/>
    <s v="Revenues - Third Parties"/>
    <m/>
    <s v="Destruction (per Kg)"/>
    <n v="2026"/>
    <n v="5"/>
    <s v="USD"/>
    <n v="565.76"/>
    <n v="1"/>
    <n v="565.76"/>
    <x v="3"/>
    <n v="1"/>
    <m/>
    <m/>
    <m/>
    <m/>
    <m/>
    <m/>
    <m/>
    <m/>
    <m/>
  </r>
  <r>
    <s v="ELI LILLY"/>
    <s v="J3L-MC-EZEF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3L-MC-EZEF"/>
    <s v="Eli Lilly &amp; Co."/>
    <s v="Mexico"/>
    <x v="2"/>
    <n v="40700"/>
    <s v="Revenues - Third Parties"/>
    <m/>
    <s v="Freight - Returns"/>
    <n v="2026"/>
    <n v="5"/>
    <s v="USD"/>
    <n v="1663.56"/>
    <n v="1"/>
    <n v="1663.56"/>
    <x v="3"/>
    <n v="1"/>
    <m/>
    <m/>
    <m/>
    <m/>
    <m/>
    <m/>
    <m/>
    <m/>
    <m/>
  </r>
  <r>
    <s v="ELI LILLY"/>
    <s v="J3L-MC-EZEF"/>
    <s v="Eli Lilly &amp; Co."/>
    <s v="Mexico"/>
    <x v="2"/>
    <n v="40700"/>
    <s v="Revenues - Third Parties"/>
    <m/>
    <s v="Freight - Shipments"/>
    <n v="2026"/>
    <n v="5"/>
    <s v="USD"/>
    <n v="29282.840000000095"/>
    <n v="1"/>
    <n v="29282.840000000095"/>
    <x v="3"/>
    <n v="1"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Pick and Pack (Refrigerated)"/>
    <n v="2026"/>
    <n v="5"/>
    <s v="USD"/>
    <n v="2060.5288"/>
    <n v="1"/>
    <n v="2060.5288"/>
    <x v="3"/>
    <m/>
    <m/>
    <m/>
    <m/>
    <m/>
    <m/>
    <m/>
    <m/>
    <m/>
    <m/>
  </r>
  <r>
    <s v="ELI LILLY"/>
    <s v="J3L-MC-EZEF"/>
    <s v="Eli Lilly &amp; Co."/>
    <s v="Mexico"/>
    <x v="7"/>
    <n v="40700"/>
    <s v="Revenues - Third Parties"/>
    <m/>
    <s v="PTC Duties"/>
    <n v="2026"/>
    <n v="5"/>
    <s v="USD"/>
    <n v="2997.25"/>
    <n v="1"/>
    <n v="2997.25"/>
    <x v="3"/>
    <n v="1"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Receipt fee Refrigerated (per Batch)"/>
    <n v="2026"/>
    <n v="5"/>
    <s v="USD"/>
    <n v="392.46840000000003"/>
    <n v="1"/>
    <n v="392.46840000000003"/>
    <x v="3"/>
    <m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Receipt more than 150 kits (per Hour)"/>
    <n v="2026"/>
    <n v="5"/>
    <s v="USD"/>
    <n v="824.26400000000001"/>
    <n v="1"/>
    <n v="824.26400000000001"/>
    <x v="3"/>
    <m/>
    <m/>
    <m/>
    <m/>
    <m/>
    <m/>
    <m/>
    <m/>
    <m/>
    <m/>
  </r>
  <r>
    <s v="ELI LILLY"/>
    <s v="J3L-MC-EZEF"/>
    <s v="Eli Lilly &amp; Co."/>
    <s v="Mexico"/>
    <x v="0"/>
    <n v="40700"/>
    <s v="Revenues - Third Parties"/>
    <m/>
    <s v="Refurbishment (per Shipper)"/>
    <n v="2026"/>
    <n v="5"/>
    <s v="USD"/>
    <n v="784.92039999999997"/>
    <n v="1"/>
    <n v="784.92039999999997"/>
    <x v="3"/>
    <m/>
    <m/>
    <m/>
    <m/>
    <m/>
    <m/>
    <m/>
    <m/>
    <m/>
    <m/>
  </r>
  <r>
    <s v="ELI LILLY"/>
    <s v="J3L-MC-EZEF"/>
    <s v="Eli Lilly &amp; Co."/>
    <s v="Mexico"/>
    <x v="3"/>
    <n v="40700"/>
    <s v="Revenues - Third Parties"/>
    <m/>
    <s v="Returns Receipt (per Receipt)"/>
    <n v="2026"/>
    <n v="5"/>
    <s v="USD"/>
    <n v="713.59680000000003"/>
    <n v="1"/>
    <n v="713.59680000000003"/>
    <x v="3"/>
    <m/>
    <m/>
    <m/>
    <m/>
    <m/>
    <m/>
    <m/>
    <m/>
    <m/>
    <m/>
  </r>
  <r>
    <s v="ELI LILLY"/>
    <s v="J1I-MC-GZBY"/>
    <s v="Eli Lilly &amp; Co."/>
    <s v="Mexico"/>
    <x v="3"/>
    <n v="40700"/>
    <s v="Revenues - Third Parties"/>
    <m/>
    <s v="Destruction (per Kg)"/>
    <n v="2026"/>
    <n v="5"/>
    <s v="USD"/>
    <n v="478.72"/>
    <n v="1"/>
    <n v="478.72"/>
    <x v="3"/>
    <n v="1"/>
    <m/>
    <m/>
    <m/>
    <m/>
    <m/>
    <m/>
    <m/>
    <m/>
    <m/>
  </r>
  <r>
    <s v="ELI LILLY"/>
    <s v="J1I-MC-GZBY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1I-MC-GZBY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J1I-MC-GZBY"/>
    <s v="Eli Lilly &amp; Co."/>
    <s v="Mexico"/>
    <x v="3"/>
    <n v="40700"/>
    <s v="Revenues - Third Parties"/>
    <m/>
    <s v="Returns Receipt (per Receipt)"/>
    <n v="2026"/>
    <n v="5"/>
    <s v="USD"/>
    <n v="178.39920000000001"/>
    <n v="1"/>
    <n v="178.39920000000001"/>
    <x v="3"/>
    <m/>
    <m/>
    <m/>
    <m/>
    <m/>
    <m/>
    <m/>
    <m/>
    <m/>
    <m/>
  </r>
  <r>
    <s v="ELI LILLY"/>
    <s v="I8F-MC-GPIX"/>
    <s v="Eli Lilly &amp; Co."/>
    <s v="Mexico"/>
    <x v="0"/>
    <n v="40700"/>
    <s v="Revenues - Third Parties"/>
    <m/>
    <s v="Carton Boxes (per Shipper)"/>
    <n v="2026"/>
    <n v="5"/>
    <s v="USD"/>
    <n v="652.80000000000007"/>
    <n v="1"/>
    <n v="652.80000000000007"/>
    <x v="3"/>
    <n v="1"/>
    <m/>
    <m/>
    <m/>
    <m/>
    <m/>
    <m/>
    <m/>
    <m/>
    <m/>
  </r>
  <r>
    <s v="ELI LILLY"/>
    <s v="I8F-MC-GPIX"/>
    <s v="Eli Lilly &amp; Co."/>
    <s v="Mexico"/>
    <x v="3"/>
    <n v="40700"/>
    <s v="Revenues - Third Parties"/>
    <m/>
    <s v="Destruction (per Kg)"/>
    <n v="2026"/>
    <n v="5"/>
    <s v="USD"/>
    <n v="195.84"/>
    <n v="1"/>
    <n v="195.84"/>
    <x v="3"/>
    <n v="1"/>
    <m/>
    <m/>
    <m/>
    <m/>
    <m/>
    <m/>
    <m/>
    <m/>
    <m/>
  </r>
  <r>
    <s v="ELI LILLY"/>
    <s v="I8F-MC-GPIX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8F-MC-GPIX"/>
    <s v="Eli Lilly &amp; Co.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ELI LILLY"/>
    <s v="I8F-MC-GPIX"/>
    <s v="Eli Lilly &amp; Co."/>
    <s v="Mexico"/>
    <x v="2"/>
    <n v="40700"/>
    <s v="Revenues - Third Parties"/>
    <m/>
    <s v="Freight - Shipments"/>
    <n v="2026"/>
    <n v="5"/>
    <s v="USD"/>
    <n v="23089.48"/>
    <n v="1"/>
    <n v="23089.48"/>
    <x v="3"/>
    <n v="1"/>
    <m/>
    <m/>
    <m/>
    <m/>
    <m/>
    <m/>
    <m/>
    <m/>
    <m/>
  </r>
  <r>
    <s v="ELI LILLY"/>
    <s v="I8F-MC-GPIX"/>
    <s v="Eli Lilly &amp; Co."/>
    <s v="Mexico"/>
    <x v="0"/>
    <n v="40700"/>
    <s v="Revenues - Third Parties"/>
    <m/>
    <s v="Pick and Pack (Refrigerated)"/>
    <n v="2026"/>
    <n v="5"/>
    <s v="USD"/>
    <n v="2809.8119999999999"/>
    <n v="1"/>
    <n v="2809.8119999999999"/>
    <x v="3"/>
    <m/>
    <m/>
    <m/>
    <m/>
    <m/>
    <m/>
    <m/>
    <m/>
    <m/>
    <m/>
  </r>
  <r>
    <s v="ELI LILLY"/>
    <s v="I8F-MC-GPIX"/>
    <s v="Eli Lilly &amp; Co."/>
    <s v="Mexico"/>
    <x v="0"/>
    <n v="40700"/>
    <s v="Revenues - Third Parties"/>
    <m/>
    <s v="Refurbishment (per Shipper)"/>
    <n v="2026"/>
    <n v="5"/>
    <s v="USD"/>
    <n v="1070.346"/>
    <n v="1"/>
    <n v="1070.346"/>
    <x v="3"/>
    <m/>
    <m/>
    <m/>
    <m/>
    <m/>
    <m/>
    <m/>
    <m/>
    <m/>
    <m/>
  </r>
  <r>
    <s v="ELI LILLY"/>
    <s v="J5P-MC-GZ02"/>
    <s v="Eli Lilly &amp; Co."/>
    <s v="Mexico"/>
    <x v="0"/>
    <n v="40700"/>
    <s v="Revenues - Third Parties"/>
    <m/>
    <s v="Ambient Shipment High Protection"/>
    <n v="2026"/>
    <n v="5"/>
    <s v="USD"/>
    <n v="374.64159999999998"/>
    <n v="1"/>
    <n v="374.64159999999998"/>
    <x v="3"/>
    <m/>
    <m/>
    <m/>
    <m/>
    <m/>
    <m/>
    <m/>
    <m/>
    <m/>
    <m/>
  </r>
  <r>
    <s v="ELI LILLY"/>
    <s v="J5P-MC-GZ02"/>
    <s v="Eli Lilly &amp; Co."/>
    <s v="Mexico"/>
    <x v="0"/>
    <n v="40700"/>
    <s v="Revenues - Third Parties"/>
    <m/>
    <s v="Ambient Shipment Low Protection"/>
    <n v="2026"/>
    <n v="5"/>
    <s v="USD"/>
    <n v="88.978200000000001"/>
    <n v="1"/>
    <n v="88.978200000000001"/>
    <x v="3"/>
    <m/>
    <m/>
    <m/>
    <m/>
    <m/>
    <m/>
    <m/>
    <m/>
    <m/>
    <m/>
  </r>
  <r>
    <s v="ELI LILLY"/>
    <s v="J5P-MC-GZ02"/>
    <s v="Eli Lilly &amp; Co."/>
    <s v="Mexico"/>
    <x v="0"/>
    <n v="40700"/>
    <s v="Revenues - Third Parties"/>
    <m/>
    <s v="Carton Boxes (per Shipper)"/>
    <n v="2026"/>
    <n v="5"/>
    <s v="USD"/>
    <n v="97.92"/>
    <n v="1"/>
    <n v="97.92"/>
    <x v="3"/>
    <n v="1"/>
    <m/>
    <m/>
    <m/>
    <m/>
    <m/>
    <m/>
    <m/>
    <m/>
    <m/>
  </r>
  <r>
    <s v="ELI LILLY"/>
    <s v="J5P-MC-GZ02"/>
    <s v="Eli Lilly &amp; Co."/>
    <s v="Mexico"/>
    <x v="3"/>
    <n v="40700"/>
    <s v="Revenues - Third Parties"/>
    <m/>
    <s v="Destruction (per Kg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J5P-MC-GZ02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5P-MC-GZ02"/>
    <s v="Eli Lilly &amp; Co."/>
    <s v="Mexico"/>
    <x v="2"/>
    <n v="40700"/>
    <s v="Revenues - Third Parties"/>
    <m/>
    <s v="Freight - Shipments"/>
    <n v="2026"/>
    <n v="5"/>
    <s v="USD"/>
    <n v="3012.34"/>
    <n v="1"/>
    <n v="3012.34"/>
    <x v="3"/>
    <n v="1"/>
    <m/>
    <m/>
    <m/>
    <m/>
    <m/>
    <m/>
    <m/>
    <m/>
    <m/>
  </r>
  <r>
    <s v="ELI LILLY"/>
    <s v="J5P-MC-GZ02"/>
    <s v="Eli Lilly &amp; Co."/>
    <s v="Mexico"/>
    <x v="0"/>
    <n v="40700"/>
    <s v="Revenues - Third Parties"/>
    <m/>
    <s v="Refurbishment (per Shipper)"/>
    <n v="2026"/>
    <n v="5"/>
    <s v="USD"/>
    <n v="142.71280000000002"/>
    <n v="1"/>
    <n v="142.71280000000002"/>
    <x v="3"/>
    <m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Ambient Shipment High Protection"/>
    <n v="2026"/>
    <n v="5"/>
    <s v="USD"/>
    <n v="561.9624"/>
    <n v="1"/>
    <n v="561.9624"/>
    <x v="3"/>
    <m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Ambient Shipment Low Protection"/>
    <n v="2026"/>
    <n v="5"/>
    <s v="USD"/>
    <n v="177.9564"/>
    <n v="1"/>
    <n v="177.9564"/>
    <x v="3"/>
    <m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Carton Boxes (per Shipper)"/>
    <n v="2026"/>
    <n v="5"/>
    <s v="USD"/>
    <n v="152.32"/>
    <n v="1"/>
    <n v="152.32"/>
    <x v="3"/>
    <n v="1"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Customs Clearence"/>
    <n v="2026"/>
    <n v="5"/>
    <s v="USD"/>
    <n v="312.19040000000001"/>
    <n v="1"/>
    <n v="312.19040000000001"/>
    <x v="3"/>
    <m/>
    <m/>
    <m/>
    <m/>
    <m/>
    <m/>
    <m/>
    <m/>
    <m/>
    <m/>
  </r>
  <r>
    <s v="ELI LILLY"/>
    <s v="J5P-MC-GZ01"/>
    <s v="Eli Lilly &amp; Co."/>
    <s v="Mexico"/>
    <x v="3"/>
    <n v="40700"/>
    <s v="Revenues - Third Parties"/>
    <m/>
    <s v="Destruction (per Kg)"/>
    <n v="2026"/>
    <n v="5"/>
    <s v="USD"/>
    <n v="108.8"/>
    <n v="1"/>
    <n v="108.8"/>
    <x v="3"/>
    <n v="1"/>
    <m/>
    <m/>
    <m/>
    <m/>
    <m/>
    <m/>
    <m/>
    <m/>
    <m/>
  </r>
  <r>
    <s v="ELI LILLY"/>
    <s v="J5P-MC-GZ01"/>
    <s v="Eli Lilly &amp; Co."/>
    <s v="Mexico"/>
    <x v="3"/>
    <n v="40700"/>
    <s v="Revenues - Third Parties"/>
    <m/>
    <s v="Destruction Setup Fee"/>
    <n v="2026"/>
    <n v="5"/>
    <s v="USD"/>
    <n v="936.58760000000007"/>
    <n v="1"/>
    <n v="936.58760000000007"/>
    <x v="3"/>
    <m/>
    <m/>
    <m/>
    <m/>
    <m/>
    <m/>
    <m/>
    <m/>
    <m/>
    <m/>
  </r>
  <r>
    <s v="ELI LILLY"/>
    <s v="J5P-MC-GZ01"/>
    <s v="Eli Lilly &amp; Co."/>
    <s v="Mexico"/>
    <x v="2"/>
    <n v="40700"/>
    <s v="Revenues - Third Parties"/>
    <m/>
    <s v="Freight - Shipments"/>
    <n v="2026"/>
    <n v="5"/>
    <s v="USD"/>
    <n v="8238.32"/>
    <n v="1"/>
    <n v="8238.32"/>
    <x v="3"/>
    <n v="1"/>
    <m/>
    <m/>
    <m/>
    <m/>
    <m/>
    <m/>
    <m/>
    <m/>
    <m/>
  </r>
  <r>
    <s v="ELI LILLY"/>
    <s v="J5P-MC-GZ01"/>
    <s v="Eli Lilly &amp; Co."/>
    <s v="Mexico"/>
    <x v="7"/>
    <n v="40700"/>
    <s v="Revenues - Third Parties"/>
    <m/>
    <s v="PTC Duties"/>
    <n v="2026"/>
    <n v="5"/>
    <s v="USD"/>
    <n v="1757.04"/>
    <n v="1"/>
    <n v="1757.04"/>
    <x v="3"/>
    <n v="1"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Receipt fee Ambient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J5P-MC-GZ01"/>
    <s v="Eli Lilly &amp; Co."/>
    <s v="Mexico"/>
    <x v="0"/>
    <n v="40700"/>
    <s v="Revenues - Third Parties"/>
    <m/>
    <s v="Refurbishment (per Shipper)"/>
    <n v="2026"/>
    <n v="5"/>
    <s v="USD"/>
    <n v="214.0692"/>
    <n v="1"/>
    <n v="214.0692"/>
    <x v="3"/>
    <m/>
    <m/>
    <m/>
    <m/>
    <m/>
    <m/>
    <m/>
    <m/>
    <m/>
    <m/>
  </r>
  <r>
    <s v="ELI LILLY"/>
    <s v="J4F-MC-CYAB"/>
    <s v="Eli Lilly &amp; Co."/>
    <s v="Mexico"/>
    <x v="3"/>
    <n v="40700"/>
    <s v="Revenues - Third Parties"/>
    <m/>
    <s v="Destruction (per Kg)"/>
    <n v="2026"/>
    <n v="5"/>
    <s v="USD"/>
    <n v="87.039999999999992"/>
    <n v="1"/>
    <n v="87.039999999999992"/>
    <x v="3"/>
    <n v="1"/>
    <m/>
    <m/>
    <m/>
    <m/>
    <m/>
    <m/>
    <m/>
    <m/>
    <m/>
  </r>
  <r>
    <s v="ELI LILLY"/>
    <s v="J4F-MC-CYAB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I8F-MC-GPJA"/>
    <s v="Eli Lilly &amp; Co."/>
    <s v="Mexico"/>
    <x v="0"/>
    <n v="40700"/>
    <s v="Revenues - Third Parties"/>
    <m/>
    <s v="Carton Boxes (per Shipper)"/>
    <n v="2026"/>
    <n v="5"/>
    <s v="USD"/>
    <n v="152.32"/>
    <n v="1"/>
    <n v="152.32"/>
    <x v="3"/>
    <n v="1"/>
    <m/>
    <m/>
    <m/>
    <m/>
    <m/>
    <m/>
    <m/>
    <m/>
    <m/>
  </r>
  <r>
    <s v="ELI LILLY"/>
    <s v="I8F-MC-GPJA"/>
    <s v="Eli Lilly &amp; Co."/>
    <s v="Mexico"/>
    <x v="2"/>
    <n v="40700"/>
    <s v="Revenues - Third Parties"/>
    <m/>
    <s v="Freight - Shipments"/>
    <n v="2026"/>
    <n v="5"/>
    <s v="USD"/>
    <n v="23047"/>
    <n v="1"/>
    <n v="23047"/>
    <x v="3"/>
    <n v="1"/>
    <m/>
    <m/>
    <m/>
    <m/>
    <m/>
    <m/>
    <m/>
    <m/>
    <m/>
  </r>
  <r>
    <s v="ELI LILLY"/>
    <s v="I8F-MC-GPJA"/>
    <s v="Eli Lilly &amp; Co."/>
    <s v="Mexico"/>
    <x v="0"/>
    <n v="40700"/>
    <s v="Revenues - Third Parties"/>
    <m/>
    <s v="Pick and Pack (Refrigerated)"/>
    <n v="2026"/>
    <n v="5"/>
    <s v="USD"/>
    <n v="655.6228000000001"/>
    <n v="1"/>
    <n v="655.6228000000001"/>
    <x v="3"/>
    <m/>
    <m/>
    <m/>
    <m/>
    <m/>
    <m/>
    <m/>
    <m/>
    <m/>
    <m/>
  </r>
  <r>
    <s v="ELI LILLY"/>
    <s v="I8F-MC-GPJA"/>
    <s v="Eli Lilly &amp; Co."/>
    <s v="Mexico"/>
    <x v="0"/>
    <n v="40700"/>
    <s v="Revenues - Third Parties"/>
    <m/>
    <s v="Refurbishment (per Shipper)"/>
    <n v="2026"/>
    <n v="5"/>
    <s v="USD"/>
    <n v="249.74739999999997"/>
    <n v="1"/>
    <n v="249.74739999999997"/>
    <x v="3"/>
    <m/>
    <m/>
    <m/>
    <m/>
    <m/>
    <m/>
    <m/>
    <m/>
    <m/>
    <m/>
  </r>
  <r>
    <s v="ELI LILLY"/>
    <s v="I8F-MC-GPJD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I8F-MC-GPJD"/>
    <s v="Eli Lilly &amp; Co."/>
    <s v="Mexico"/>
    <x v="0"/>
    <n v="40700"/>
    <s v="Revenues - Third Parties"/>
    <m/>
    <s v="Carton Boxes (per Shipper)"/>
    <n v="2026"/>
    <n v="5"/>
    <s v="USD"/>
    <n v="304.64"/>
    <n v="1"/>
    <n v="304.64"/>
    <x v="3"/>
    <n v="1"/>
    <m/>
    <m/>
    <m/>
    <m/>
    <m/>
    <m/>
    <m/>
    <m/>
    <m/>
  </r>
  <r>
    <s v="ELI LILLY"/>
    <s v="I8F-MC-GPJD"/>
    <s v="Eli Lilly &amp; Co."/>
    <s v="Mexico"/>
    <x v="2"/>
    <n v="40700"/>
    <s v="Revenues - Third Parties"/>
    <m/>
    <s v="Freight - Shipments"/>
    <n v="2026"/>
    <n v="5"/>
    <s v="USD"/>
    <n v="24971.55"/>
    <n v="1"/>
    <n v="24971.55"/>
    <x v="3"/>
    <n v="1"/>
    <m/>
    <m/>
    <m/>
    <m/>
    <m/>
    <m/>
    <m/>
    <m/>
    <m/>
  </r>
  <r>
    <s v="ELI LILLY"/>
    <s v="I8F-MC-GPJD"/>
    <s v="Eli Lilly &amp; Co."/>
    <s v="Mexico"/>
    <x v="0"/>
    <n v="40700"/>
    <s v="Revenues - Third Parties"/>
    <m/>
    <s v="Pick and Pack (Refrigerated)"/>
    <n v="2026"/>
    <n v="5"/>
    <s v="USD"/>
    <n v="1311.2456000000002"/>
    <n v="1"/>
    <n v="1311.2456000000002"/>
    <x v="3"/>
    <m/>
    <m/>
    <m/>
    <m/>
    <m/>
    <m/>
    <m/>
    <m/>
    <m/>
    <m/>
  </r>
  <r>
    <s v="ELI LILLY"/>
    <s v="I8F-MC-GPJD"/>
    <s v="Eli Lilly &amp; Co."/>
    <s v="Mexico"/>
    <x v="0"/>
    <n v="40700"/>
    <s v="Revenues - Third Parties"/>
    <m/>
    <s v="Receipt fee Refrigerated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I8F-MC-GPJD"/>
    <s v="Eli Lilly &amp; Co."/>
    <s v="Mexico"/>
    <x v="0"/>
    <n v="40700"/>
    <s v="Revenues - Third Parties"/>
    <m/>
    <s v="Refurbishment (per Shipper)"/>
    <n v="2026"/>
    <n v="5"/>
    <s v="USD"/>
    <n v="499.49479999999994"/>
    <n v="1"/>
    <n v="499.49479999999994"/>
    <x v="3"/>
    <m/>
    <m/>
    <m/>
    <m/>
    <m/>
    <m/>
    <m/>
    <m/>
    <m/>
    <m/>
  </r>
  <r>
    <s v="ELI LILLY"/>
    <s v="J2S-MC-GZMR"/>
    <s v="Eli Lilly &amp; Co."/>
    <s v="Mexico"/>
    <x v="0"/>
    <n v="40700"/>
    <s v="Revenues - Third Parties"/>
    <m/>
    <s v="Ambient Shipment High Protection"/>
    <n v="2026"/>
    <n v="5"/>
    <s v="USD"/>
    <n v="468.30200000000002"/>
    <n v="1"/>
    <n v="468.30200000000002"/>
    <x v="3"/>
    <m/>
    <m/>
    <m/>
    <m/>
    <m/>
    <m/>
    <m/>
    <m/>
    <m/>
    <m/>
  </r>
  <r>
    <s v="ELI LILLY"/>
    <s v="J2S-MC-GZMR"/>
    <s v="Eli Lilly &amp; Co."/>
    <s v="Mexico"/>
    <x v="0"/>
    <n v="40700"/>
    <s v="Revenues - Third Parties"/>
    <m/>
    <s v="Carton Boxes (per Shipper)"/>
    <n v="2026"/>
    <n v="5"/>
    <s v="USD"/>
    <n v="108.8"/>
    <n v="1"/>
    <n v="108.8"/>
    <x v="3"/>
    <n v="1"/>
    <m/>
    <m/>
    <m/>
    <m/>
    <m/>
    <m/>
    <m/>
    <m/>
    <m/>
  </r>
  <r>
    <s v="ELI LILLY"/>
    <s v="J2S-MC-GZMR"/>
    <s v="Eli Lilly &amp; Co."/>
    <s v="Mexico"/>
    <x v="2"/>
    <n v="40700"/>
    <s v="Revenues - Third Parties"/>
    <m/>
    <s v="Freight - Shipments"/>
    <n v="2026"/>
    <n v="5"/>
    <s v="USD"/>
    <n v="17787.440000000002"/>
    <n v="1"/>
    <n v="17787.440000000002"/>
    <x v="3"/>
    <n v="1"/>
    <m/>
    <m/>
    <m/>
    <m/>
    <m/>
    <m/>
    <m/>
    <m/>
    <m/>
  </r>
  <r>
    <s v="ELI LILLY"/>
    <s v="J2S-MC-GZMR"/>
    <s v="Eli Lilly &amp; Co."/>
    <s v="Mexico"/>
    <x v="0"/>
    <n v="40700"/>
    <s v="Revenues - Third Parties"/>
    <m/>
    <s v="Refurbishment (per Shipper)"/>
    <n v="2026"/>
    <n v="5"/>
    <s v="USD"/>
    <n v="178.39099999999999"/>
    <n v="1"/>
    <n v="178.39099999999999"/>
    <x v="3"/>
    <m/>
    <m/>
    <m/>
    <m/>
    <m/>
    <m/>
    <m/>
    <m/>
    <m/>
    <m/>
  </r>
  <r>
    <s v="ELI LILLY"/>
    <s v="J2O-MC-EKBG"/>
    <s v="Eli Lilly &amp; Co."/>
    <s v="Mexico"/>
    <x v="0"/>
    <n v="40700"/>
    <s v="Revenues - Third Parties"/>
    <m/>
    <s v="Ambient Shipment High Protection"/>
    <n v="2026"/>
    <n v="5"/>
    <s v="USD"/>
    <n v="749.28319999999997"/>
    <n v="1"/>
    <n v="749.28319999999997"/>
    <x v="3"/>
    <m/>
    <m/>
    <m/>
    <m/>
    <m/>
    <m/>
    <m/>
    <m/>
    <m/>
    <m/>
  </r>
  <r>
    <s v="ELI LILLY"/>
    <s v="J2O-MC-EKBG"/>
    <s v="Eli Lilly &amp; Co."/>
    <s v="Mexico"/>
    <x v="0"/>
    <n v="40700"/>
    <s v="Revenues - Third Parties"/>
    <m/>
    <s v="Ambient Shipment Low Protection"/>
    <n v="2026"/>
    <n v="5"/>
    <s v="USD"/>
    <n v="88.978200000000001"/>
    <n v="1"/>
    <n v="88.978200000000001"/>
    <x v="3"/>
    <m/>
    <m/>
    <m/>
    <m/>
    <m/>
    <m/>
    <m/>
    <m/>
    <m/>
    <m/>
  </r>
  <r>
    <s v="ELI LILLY"/>
    <s v="J2O-MC-EKBG"/>
    <s v="Eli Lilly &amp; Co."/>
    <s v="Mexico"/>
    <x v="0"/>
    <n v="40700"/>
    <s v="Revenues - Third Parties"/>
    <m/>
    <s v="Carton Boxes (per Shipper)"/>
    <n v="2026"/>
    <n v="5"/>
    <s v="USD"/>
    <n v="184.95999999999998"/>
    <n v="1"/>
    <n v="184.95999999999998"/>
    <x v="3"/>
    <n v="1"/>
    <m/>
    <m/>
    <m/>
    <m/>
    <m/>
    <m/>
    <m/>
    <m/>
    <m/>
  </r>
  <r>
    <s v="ELI LILLY"/>
    <s v="J2O-MC-EKBG"/>
    <s v="Eli Lilly &amp; Co."/>
    <s v="Mexico"/>
    <x v="3"/>
    <n v="40700"/>
    <s v="Revenues - Third Parties"/>
    <m/>
    <s v="Destruction (per Kg)"/>
    <n v="2026"/>
    <n v="5"/>
    <s v="USD"/>
    <n v="21.759999999999998"/>
    <n v="1"/>
    <n v="21.759999999999998"/>
    <x v="3"/>
    <n v="1"/>
    <m/>
    <m/>
    <m/>
    <m/>
    <m/>
    <m/>
    <m/>
    <m/>
    <m/>
  </r>
  <r>
    <s v="ELI LILLY"/>
    <s v="J2O-MC-EKBG"/>
    <s v="Eli Lilly &amp; Co."/>
    <s v="Mexico"/>
    <x v="3"/>
    <n v="40700"/>
    <s v="Revenues - Third Parties"/>
    <m/>
    <s v="Destruction Setup Fee"/>
    <n v="2026"/>
    <n v="5"/>
    <s v="USD"/>
    <n v="468.29380000000003"/>
    <n v="1"/>
    <n v="468.29380000000003"/>
    <x v="3"/>
    <m/>
    <m/>
    <m/>
    <m/>
    <m/>
    <m/>
    <m/>
    <m/>
    <m/>
    <m/>
  </r>
  <r>
    <s v="ELI LILLY"/>
    <s v="J2O-MC-EKBG"/>
    <s v="Eli Lilly &amp; Co."/>
    <s v="Mexico"/>
    <x v="2"/>
    <n v="40700"/>
    <s v="Revenues - Third Parties"/>
    <m/>
    <s v="Freight - Shipments"/>
    <n v="2026"/>
    <n v="5"/>
    <s v="USD"/>
    <n v="11595.24"/>
    <n v="1"/>
    <n v="11595.24"/>
    <x v="3"/>
    <n v="1"/>
    <m/>
    <m/>
    <m/>
    <m/>
    <m/>
    <m/>
    <m/>
    <m/>
    <m/>
  </r>
  <r>
    <s v="ELI LILLY"/>
    <s v="J2O-MC-EKBG"/>
    <s v="Eli Lilly &amp; Co."/>
    <s v="Mexico"/>
    <x v="0"/>
    <n v="40700"/>
    <s v="Revenues - Third Parties"/>
    <m/>
    <s v="Refurbishment (per Shipper)"/>
    <n v="2026"/>
    <n v="5"/>
    <s v="USD"/>
    <n v="285.42560000000003"/>
    <n v="1"/>
    <n v="285.42560000000003"/>
    <x v="3"/>
    <m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AoR per Receipt"/>
    <n v="2026"/>
    <n v="5"/>
    <s v="USD"/>
    <n v="205.16399999999999"/>
    <n v="1"/>
    <n v="205.16399999999999"/>
    <x v="3"/>
    <m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Customs Clearence"/>
    <n v="2026"/>
    <n v="5"/>
    <s v="USD"/>
    <n v="624.38080000000002"/>
    <n v="1"/>
    <n v="624.38080000000002"/>
    <x v="3"/>
    <m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Expedited Receipt Fee"/>
    <n v="2026"/>
    <n v="5"/>
    <s v="USD"/>
    <n v="196.2424"/>
    <n v="1"/>
    <n v="196.2424"/>
    <x v="3"/>
    <m/>
    <m/>
    <m/>
    <m/>
    <m/>
    <m/>
    <m/>
    <m/>
    <m/>
    <m/>
  </r>
  <r>
    <s v="ELI LILLY"/>
    <s v="J6E-MC-KWAN"/>
    <s v="Eli Lilly &amp; Co."/>
    <s v="Mexico"/>
    <x v="7"/>
    <n v="40700"/>
    <s v="Revenues - Third Parties"/>
    <m/>
    <s v="PTC Duties"/>
    <n v="2026"/>
    <n v="5"/>
    <s v="USD"/>
    <n v="7899.65"/>
    <n v="1"/>
    <n v="7899.65"/>
    <x v="3"/>
    <n v="1"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Receipt fee Ambient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Receipt fee Refrigerated (per Batch)"/>
    <n v="2026"/>
    <n v="5"/>
    <s v="USD"/>
    <n v="392.46840000000003"/>
    <n v="1"/>
    <n v="392.46840000000003"/>
    <x v="3"/>
    <m/>
    <m/>
    <m/>
    <m/>
    <m/>
    <m/>
    <m/>
    <m/>
    <m/>
    <m/>
  </r>
  <r>
    <s v="ELI LILLY"/>
    <s v="J6E-MC-KWAN"/>
    <s v="Eli Lilly &amp; Co."/>
    <s v="Mexico"/>
    <x v="0"/>
    <n v="40700"/>
    <s v="Revenues - Third Parties"/>
    <m/>
    <s v="Receipt more than 150 kits (per Hour)"/>
    <n v="2026"/>
    <n v="5"/>
    <s v="USD"/>
    <n v="176.62799999999999"/>
    <n v="1"/>
    <n v="176.62799999999999"/>
    <x v="3"/>
    <m/>
    <m/>
    <m/>
    <m/>
    <m/>
    <m/>
    <m/>
    <m/>
    <m/>
    <m/>
  </r>
  <r>
    <s v="ELI LILLY"/>
    <s v="I6T-MC-AMCD"/>
    <s v="Eli Lilly &amp; Co."/>
    <s v="Mexico"/>
    <x v="0"/>
    <n v="40700"/>
    <s v="Revenues - Third Parties"/>
    <m/>
    <s v="Carton Boxes (per Shipper)"/>
    <n v="2026"/>
    <n v="5"/>
    <s v="USD"/>
    <n v="217.6"/>
    <n v="1"/>
    <n v="217.6"/>
    <x v="3"/>
    <n v="1"/>
    <m/>
    <m/>
    <m/>
    <m/>
    <m/>
    <m/>
    <m/>
    <m/>
    <m/>
  </r>
  <r>
    <s v="ELI LILLY"/>
    <s v="I6T-MC-AMCD"/>
    <s v="Eli Lilly &amp; Co."/>
    <s v="Mexico"/>
    <x v="2"/>
    <n v="40700"/>
    <s v="Revenues - Third Parties"/>
    <m/>
    <s v="Freight - Shipments"/>
    <n v="2026"/>
    <n v="5"/>
    <s v="USD"/>
    <n v="9064.02"/>
    <n v="1"/>
    <n v="9064.02"/>
    <x v="3"/>
    <n v="1"/>
    <m/>
    <m/>
    <m/>
    <m/>
    <m/>
    <m/>
    <m/>
    <m/>
    <m/>
  </r>
  <r>
    <s v="ELI LILLY"/>
    <s v="I6T-MC-AMCD"/>
    <s v="Eli Lilly &amp; Co."/>
    <s v="Mexico"/>
    <x v="0"/>
    <n v="40700"/>
    <s v="Revenues - Third Parties"/>
    <m/>
    <s v="Pick and Pack (Refrigerated)"/>
    <n v="2026"/>
    <n v="5"/>
    <s v="USD"/>
    <n v="936.60400000000004"/>
    <n v="1"/>
    <n v="936.60400000000004"/>
    <x v="3"/>
    <m/>
    <m/>
    <m/>
    <m/>
    <m/>
    <m/>
    <m/>
    <m/>
    <m/>
    <m/>
  </r>
  <r>
    <s v="ELI LILLY"/>
    <s v="I6T-MC-AMCD"/>
    <s v="Eli Lilly &amp; Co."/>
    <s v="Mexico"/>
    <x v="0"/>
    <n v="40700"/>
    <s v="Revenues - Third Parties"/>
    <m/>
    <s v="Refurbishment (per Shipper)"/>
    <n v="2026"/>
    <n v="5"/>
    <s v="USD"/>
    <n v="356.78199999999998"/>
    <n v="1"/>
    <n v="356.78199999999998"/>
    <x v="3"/>
    <m/>
    <m/>
    <m/>
    <m/>
    <m/>
    <m/>
    <m/>
    <m/>
    <m/>
    <m/>
  </r>
  <r>
    <s v="ELI LILLY"/>
    <s v="I6T-MC-AMCE"/>
    <s v="Eli Lilly &amp; Co."/>
    <s v="Mexico"/>
    <x v="0"/>
    <n v="40700"/>
    <s v="Revenues - Third Parties"/>
    <m/>
    <s v="Carton Boxes (per Shipper)"/>
    <n v="2026"/>
    <n v="5"/>
    <s v="USD"/>
    <n v="65.28"/>
    <n v="1"/>
    <n v="65.28"/>
    <x v="3"/>
    <n v="1"/>
    <m/>
    <m/>
    <m/>
    <m/>
    <m/>
    <m/>
    <m/>
    <m/>
    <m/>
  </r>
  <r>
    <s v="ELI LILLY"/>
    <s v="I6T-MC-AMCE"/>
    <s v="Eli Lilly &amp; Co."/>
    <s v="Mexico"/>
    <x v="2"/>
    <n v="40700"/>
    <s v="Revenues - Third Parties"/>
    <m/>
    <s v="Freight - Shipments"/>
    <n v="2026"/>
    <n v="5"/>
    <s v="USD"/>
    <n v="896.28"/>
    <n v="1"/>
    <n v="896.28"/>
    <x v="3"/>
    <n v="1"/>
    <m/>
    <m/>
    <m/>
    <m/>
    <m/>
    <m/>
    <m/>
    <m/>
    <m/>
  </r>
  <r>
    <s v="ELI LILLY"/>
    <s v="I6T-MC-AMCE"/>
    <s v="Eli Lilly &amp; Co."/>
    <s v="Mexico"/>
    <x v="0"/>
    <n v="40700"/>
    <s v="Revenues - Third Parties"/>
    <m/>
    <s v="Pick and Pack (Refrigerated)"/>
    <n v="2026"/>
    <n v="5"/>
    <s v="USD"/>
    <n v="280.9812"/>
    <n v="1"/>
    <n v="280.9812"/>
    <x v="3"/>
    <m/>
    <m/>
    <m/>
    <m/>
    <m/>
    <m/>
    <m/>
    <m/>
    <m/>
    <m/>
  </r>
  <r>
    <s v="ELI LILLY"/>
    <s v="I6T-MC-AMCE"/>
    <s v="Eli Lilly &amp; Co."/>
    <s v="Mexico"/>
    <x v="0"/>
    <n v="40700"/>
    <s v="Revenues - Third Parties"/>
    <m/>
    <s v="Refurbishment (per Shipper)"/>
    <n v="2026"/>
    <n v="5"/>
    <s v="USD"/>
    <n v="107.0346"/>
    <n v="1"/>
    <n v="107.0346"/>
    <x v="3"/>
    <m/>
    <m/>
    <m/>
    <m/>
    <m/>
    <m/>
    <m/>
    <m/>
    <m/>
    <m/>
  </r>
  <r>
    <s v="ELI LILLY"/>
    <s v="J2A-MC-GZPW"/>
    <s v="Eli Lilly &amp; Co."/>
    <s v="Mexico"/>
    <x v="0"/>
    <n v="40700"/>
    <s v="Revenues - Third Parties"/>
    <m/>
    <s v="Ambient Shipment High Protection"/>
    <n v="2026"/>
    <n v="5"/>
    <s v="USD"/>
    <n v="1873.2080000000001"/>
    <n v="1"/>
    <n v="1873.2080000000001"/>
    <x v="3"/>
    <m/>
    <m/>
    <m/>
    <m/>
    <m/>
    <m/>
    <m/>
    <m/>
    <m/>
    <m/>
  </r>
  <r>
    <s v="ELI LILLY"/>
    <s v="J2A-MC-GZPW"/>
    <s v="Eli Lilly &amp; Co."/>
    <s v="Mexico"/>
    <x v="0"/>
    <n v="40700"/>
    <s v="Revenues - Third Parties"/>
    <m/>
    <s v="Ambient Shipment Low Protection"/>
    <n v="2026"/>
    <n v="5"/>
    <s v="USD"/>
    <n v="444.89100000000008"/>
    <n v="1"/>
    <n v="444.89100000000008"/>
    <x v="3"/>
    <m/>
    <m/>
    <m/>
    <m/>
    <m/>
    <m/>
    <m/>
    <m/>
    <m/>
    <m/>
  </r>
  <r>
    <s v="ELI LILLY"/>
    <s v="J2A-MC-GZPW"/>
    <s v="Eli Lilly &amp; Co."/>
    <s v="Mexico"/>
    <x v="0"/>
    <n v="40700"/>
    <s v="Revenues - Third Parties"/>
    <m/>
    <s v="Carton Boxes (per Shipper)"/>
    <n v="2026"/>
    <n v="5"/>
    <s v="USD"/>
    <n v="489.6"/>
    <n v="1"/>
    <n v="489.6"/>
    <x v="3"/>
    <n v="1"/>
    <m/>
    <m/>
    <m/>
    <m/>
    <m/>
    <m/>
    <m/>
    <m/>
    <m/>
  </r>
  <r>
    <s v="ELI LILLY"/>
    <s v="J2A-MC-GZPW"/>
    <s v="Eli Lilly &amp; Co."/>
    <s v="Mexico"/>
    <x v="2"/>
    <n v="40700"/>
    <s v="Revenues - Third Parties"/>
    <m/>
    <s v="Freight - Shipments"/>
    <n v="2026"/>
    <n v="5"/>
    <s v="USD"/>
    <n v="25023.179999999989"/>
    <n v="1"/>
    <n v="25023.179999999989"/>
    <x v="3"/>
    <n v="1"/>
    <m/>
    <m/>
    <m/>
    <m/>
    <m/>
    <m/>
    <m/>
    <m/>
    <m/>
  </r>
  <r>
    <s v="ELI LILLY"/>
    <s v="J2A-MC-GZPW"/>
    <s v="Eli Lilly &amp; Co."/>
    <s v="Mexico"/>
    <x v="0"/>
    <n v="40700"/>
    <s v="Revenues - Third Parties"/>
    <m/>
    <s v="Refurbishment (per Shipper)"/>
    <n v="2026"/>
    <n v="5"/>
    <s v="USD"/>
    <n v="713.56399999999996"/>
    <n v="1"/>
    <n v="713.56399999999996"/>
    <x v="3"/>
    <m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AoR per Receipt"/>
    <n v="2026"/>
    <n v="5"/>
    <s v="USD"/>
    <n v="102.58199999999999"/>
    <n v="1"/>
    <n v="102.58199999999999"/>
    <x v="3"/>
    <m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Carton Boxes (per Shipper)"/>
    <n v="2026"/>
    <n v="5"/>
    <s v="USD"/>
    <n v="65.28"/>
    <n v="1"/>
    <n v="65.28"/>
    <x v="3"/>
    <n v="1"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Customs Clearence"/>
    <n v="2026"/>
    <n v="5"/>
    <s v="USD"/>
    <n v="624.38080000000002"/>
    <n v="1"/>
    <n v="624.38080000000002"/>
    <x v="3"/>
    <m/>
    <m/>
    <m/>
    <m/>
    <m/>
    <m/>
    <m/>
    <m/>
    <m/>
    <m/>
  </r>
  <r>
    <s v="ELI LILLY"/>
    <s v="N1T-MC-TZ01"/>
    <s v="Eli Lilly &amp; Co."/>
    <s v="Mexico"/>
    <x v="2"/>
    <n v="40700"/>
    <s v="Revenues - Third Parties"/>
    <m/>
    <s v="Freight - Shipments"/>
    <n v="2026"/>
    <n v="5"/>
    <s v="USD"/>
    <n v="2651.24"/>
    <n v="1"/>
    <n v="2651.24"/>
    <x v="3"/>
    <n v="1"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Pick and Pack (Refrigerated)"/>
    <n v="2026"/>
    <n v="5"/>
    <s v="USD"/>
    <n v="280.9812"/>
    <n v="1"/>
    <n v="280.9812"/>
    <x v="3"/>
    <m/>
    <m/>
    <m/>
    <m/>
    <m/>
    <m/>
    <m/>
    <m/>
    <m/>
    <m/>
  </r>
  <r>
    <s v="ELI LILLY"/>
    <s v="N1T-MC-TZ01"/>
    <s v="Eli Lilly &amp; Co."/>
    <s v="Mexico"/>
    <x v="7"/>
    <n v="40700"/>
    <s v="Revenues - Third Parties"/>
    <m/>
    <s v="PTC Duties"/>
    <n v="2026"/>
    <n v="5"/>
    <s v="USD"/>
    <n v="13868.73"/>
    <n v="1"/>
    <n v="13868.73"/>
    <x v="3"/>
    <n v="1"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Receipt fee Refrigerated (per Batch)"/>
    <n v="2026"/>
    <n v="5"/>
    <s v="USD"/>
    <n v="196.23420000000002"/>
    <n v="1"/>
    <n v="196.23420000000002"/>
    <x v="3"/>
    <m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Receipt more than 150 kits (per Hour)"/>
    <n v="2026"/>
    <n v="5"/>
    <s v="USD"/>
    <n v="294.38"/>
    <n v="1"/>
    <n v="294.38"/>
    <x v="3"/>
    <m/>
    <m/>
    <m/>
    <m/>
    <m/>
    <m/>
    <m/>
    <m/>
    <m/>
    <m/>
  </r>
  <r>
    <s v="ELI LILLY"/>
    <s v="N1T-MC-TZ01"/>
    <s v="Eli Lilly &amp; Co."/>
    <s v="Mexico"/>
    <x v="0"/>
    <n v="40700"/>
    <s v="Revenues - Third Parties"/>
    <m/>
    <s v="Refurbishment (per Shipper)"/>
    <n v="2026"/>
    <n v="5"/>
    <s v="USD"/>
    <n v="107.0346"/>
    <n v="1"/>
    <n v="107.0346"/>
    <x v="3"/>
    <m/>
    <m/>
    <m/>
    <m/>
    <m/>
    <m/>
    <m/>
    <m/>
    <m/>
    <m/>
  </r>
  <r>
    <s v="ELI LILLY"/>
    <s v="N1T-MC-RT01"/>
    <s v="Eli Lilly &amp; Co."/>
    <s v="Mexico"/>
    <x v="0"/>
    <n v="40700"/>
    <s v="Revenues - Third Parties"/>
    <m/>
    <s v="Carton Boxes (per Shipper)"/>
    <n v="2026"/>
    <n v="5"/>
    <s v="USD"/>
    <n v="65.28"/>
    <n v="1"/>
    <n v="65.28"/>
    <x v="3"/>
    <n v="1"/>
    <m/>
    <m/>
    <m/>
    <m/>
    <m/>
    <m/>
    <m/>
    <m/>
    <m/>
  </r>
  <r>
    <s v="ELI LILLY"/>
    <s v="N1T-MC-RT01"/>
    <s v="Eli Lilly &amp; Co."/>
    <s v="Mexico"/>
    <x v="0"/>
    <n v="40700"/>
    <s v="Revenues - Third Parties"/>
    <m/>
    <s v="Customs Clearence"/>
    <n v="2026"/>
    <n v="5"/>
    <s v="USD"/>
    <n v="312.19040000000001"/>
    <n v="1"/>
    <n v="312.19040000000001"/>
    <x v="3"/>
    <m/>
    <m/>
    <m/>
    <m/>
    <m/>
    <m/>
    <m/>
    <m/>
    <m/>
    <m/>
  </r>
  <r>
    <s v="ELI LILLY"/>
    <s v="N1T-MC-RT01"/>
    <s v="Eli Lilly &amp; Co."/>
    <s v="Mexico"/>
    <x v="2"/>
    <n v="40700"/>
    <s v="Revenues - Third Parties"/>
    <m/>
    <s v="Freight - Shipments"/>
    <n v="2026"/>
    <n v="5"/>
    <s v="USD"/>
    <n v="2632.44"/>
    <n v="1"/>
    <n v="2632.44"/>
    <x v="3"/>
    <n v="1"/>
    <m/>
    <m/>
    <m/>
    <m/>
    <m/>
    <m/>
    <m/>
    <m/>
    <m/>
  </r>
  <r>
    <s v="ELI LILLY"/>
    <s v="N1T-MC-RT01"/>
    <s v="Eli Lilly &amp; Co."/>
    <s v="Mexico"/>
    <x v="0"/>
    <n v="40700"/>
    <s v="Revenues - Third Parties"/>
    <m/>
    <s v="Pick and Pack (Refrigerated)"/>
    <n v="2026"/>
    <n v="5"/>
    <s v="USD"/>
    <n v="280.9812"/>
    <n v="1"/>
    <n v="280.9812"/>
    <x v="3"/>
    <m/>
    <m/>
    <m/>
    <m/>
    <m/>
    <m/>
    <m/>
    <m/>
    <m/>
    <m/>
  </r>
  <r>
    <s v="ELI LILLY"/>
    <s v="N1T-MC-RT01"/>
    <s v="Eli Lilly &amp; Co."/>
    <s v="Mexico"/>
    <x v="7"/>
    <n v="40700"/>
    <s v="Revenues - Third Parties"/>
    <m/>
    <s v="PTC Duties"/>
    <n v="2026"/>
    <n v="5"/>
    <s v="USD"/>
    <n v="3988.3599999999997"/>
    <n v="1"/>
    <n v="3988.3599999999997"/>
    <x v="3"/>
    <n v="1"/>
    <m/>
    <m/>
    <m/>
    <m/>
    <m/>
    <m/>
    <m/>
    <m/>
    <m/>
  </r>
  <r>
    <s v="ELI LILLY"/>
    <s v="N1T-MC-RT01"/>
    <s v="Eli Lilly &amp; Co."/>
    <s v="Mexico"/>
    <x v="0"/>
    <n v="40700"/>
    <s v="Revenues - Third Parties"/>
    <m/>
    <s v="Refurbishment (per Shipper)"/>
    <n v="2026"/>
    <n v="5"/>
    <s v="USD"/>
    <n v="107.0346"/>
    <n v="1"/>
    <n v="107.0346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Ambient Shipment High Protection"/>
    <n v="2026"/>
    <n v="5"/>
    <s v="USD"/>
    <n v="1311.2456000000002"/>
    <n v="1"/>
    <n v="1311.2456000000002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Ambient Shipment Low Protection"/>
    <n v="2026"/>
    <n v="5"/>
    <s v="USD"/>
    <n v="533.86919999999998"/>
    <n v="1"/>
    <n v="533.86919999999998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AoR per Receipt"/>
    <n v="2026"/>
    <n v="5"/>
    <s v="USD"/>
    <n v="307.74600000000004"/>
    <n v="1"/>
    <n v="307.74600000000004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Carton Boxes (per Shipper)"/>
    <n v="2026"/>
    <n v="5"/>
    <s v="USD"/>
    <n v="391.68"/>
    <n v="1"/>
    <n v="391.68"/>
    <x v="3"/>
    <n v="1"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Customs Clearence"/>
    <n v="2026"/>
    <n v="5"/>
    <s v="USD"/>
    <n v="624.38080000000002"/>
    <n v="1"/>
    <n v="624.38080000000002"/>
    <x v="3"/>
    <m/>
    <m/>
    <m/>
    <m/>
    <m/>
    <m/>
    <m/>
    <m/>
    <m/>
    <m/>
  </r>
  <r>
    <s v="ELI LILLY"/>
    <s v="J2A-MC-GZPS"/>
    <s v="Eli Lilly &amp; Co."/>
    <s v="Mexico"/>
    <x v="2"/>
    <n v="40700"/>
    <s v="Revenues - Third Parties"/>
    <m/>
    <s v="Freight - Shipments"/>
    <n v="2026"/>
    <n v="5"/>
    <s v="USD"/>
    <n v="7570.24"/>
    <n v="1"/>
    <n v="7570.24"/>
    <x v="3"/>
    <n v="1"/>
    <m/>
    <m/>
    <m/>
    <m/>
    <m/>
    <m/>
    <m/>
    <m/>
    <m/>
  </r>
  <r>
    <s v="ELI LILLY"/>
    <s v="J2A-MC-GZPS"/>
    <s v="Eli Lilly &amp; Co."/>
    <s v="Mexico"/>
    <x v="7"/>
    <n v="40700"/>
    <s v="Revenues - Third Parties"/>
    <m/>
    <s v="PTC Duties"/>
    <n v="2026"/>
    <n v="5"/>
    <s v="USD"/>
    <n v="7635.51"/>
    <n v="1"/>
    <n v="7635.51"/>
    <x v="3"/>
    <n v="1"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Receipt fee Ambient (per Batch)"/>
    <n v="2026"/>
    <n v="5"/>
    <s v="USD"/>
    <n v="3139.7472000000002"/>
    <n v="1"/>
    <n v="3139.7472000000002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Receipt more than 150 kits (per Hour)"/>
    <n v="2026"/>
    <n v="5"/>
    <s v="USD"/>
    <n v="58.876000000000005"/>
    <n v="1"/>
    <n v="58.876000000000005"/>
    <x v="3"/>
    <m/>
    <m/>
    <m/>
    <m/>
    <m/>
    <m/>
    <m/>
    <m/>
    <m/>
    <m/>
  </r>
  <r>
    <s v="ELI LILLY"/>
    <s v="J2A-MC-GZPS"/>
    <s v="Eli Lilly &amp; Co."/>
    <s v="Mexico"/>
    <x v="0"/>
    <n v="40700"/>
    <s v="Revenues - Third Parties"/>
    <m/>
    <s v="Refurbishment (per Shipper)"/>
    <n v="2026"/>
    <n v="5"/>
    <s v="USD"/>
    <n v="535.173"/>
    <n v="1"/>
    <n v="535.173"/>
    <x v="3"/>
    <m/>
    <m/>
    <m/>
    <m/>
    <m/>
    <m/>
    <m/>
    <m/>
    <m/>
    <m/>
  </r>
  <r>
    <s v="ELI LILLY"/>
    <s v="J2A-MC-GZPT"/>
    <s v="Eli Lilly &amp; Co."/>
    <s v="Mexico"/>
    <x v="0"/>
    <n v="40700"/>
    <s v="Revenues - Third Parties"/>
    <m/>
    <s v="Ambient Shipment High Protection"/>
    <n v="2026"/>
    <n v="5"/>
    <s v="USD"/>
    <n v="655.6228000000001"/>
    <n v="1"/>
    <n v="655.6228000000001"/>
    <x v="3"/>
    <m/>
    <m/>
    <m/>
    <m/>
    <m/>
    <m/>
    <m/>
    <m/>
    <m/>
    <m/>
  </r>
  <r>
    <s v="ELI LILLY"/>
    <s v="J2A-MC-GZPT"/>
    <s v="Eli Lilly &amp; Co."/>
    <s v="Mexico"/>
    <x v="0"/>
    <n v="40700"/>
    <s v="Revenues - Third Parties"/>
    <m/>
    <s v="Carton Boxes (per Shipper)"/>
    <n v="2026"/>
    <n v="5"/>
    <s v="USD"/>
    <n v="239.36"/>
    <n v="1"/>
    <n v="239.36"/>
    <x v="3"/>
    <n v="1"/>
    <m/>
    <m/>
    <m/>
    <m/>
    <m/>
    <m/>
    <m/>
    <m/>
    <m/>
  </r>
  <r>
    <s v="ELI LILLY"/>
    <s v="J2A-MC-GZPT"/>
    <s v="Eli Lilly &amp; Co."/>
    <s v="Mexico"/>
    <x v="0"/>
    <n v="40700"/>
    <s v="Revenues - Third Parties"/>
    <m/>
    <s v="Customs Clearence"/>
    <n v="2026"/>
    <n v="5"/>
    <s v="USD"/>
    <n v="312.19040000000001"/>
    <n v="1"/>
    <n v="312.19040000000001"/>
    <x v="3"/>
    <m/>
    <m/>
    <m/>
    <m/>
    <m/>
    <m/>
    <m/>
    <m/>
    <m/>
    <m/>
  </r>
  <r>
    <s v="ELI LILLY"/>
    <s v="J2A-MC-GZPT"/>
    <s v="Eli Lilly &amp; Co."/>
    <s v="Mexico"/>
    <x v="2"/>
    <n v="40700"/>
    <s v="Revenues - Third Parties"/>
    <m/>
    <s v="Freight - Shipments"/>
    <n v="2026"/>
    <n v="5"/>
    <s v="USD"/>
    <n v="4443.8"/>
    <n v="1"/>
    <n v="4443.8"/>
    <x v="3"/>
    <n v="1"/>
    <m/>
    <m/>
    <m/>
    <m/>
    <m/>
    <m/>
    <m/>
    <m/>
    <m/>
  </r>
  <r>
    <s v="ELI LILLY"/>
    <s v="J2A-MC-GZPT"/>
    <s v="Eli Lilly &amp; Co."/>
    <s v="Mexico"/>
    <x v="7"/>
    <n v="40700"/>
    <s v="Revenues - Third Parties"/>
    <m/>
    <s v="PTC Duties"/>
    <n v="2026"/>
    <n v="5"/>
    <s v="USD"/>
    <n v="8758.6200000000008"/>
    <n v="1"/>
    <n v="8758.6200000000008"/>
    <x v="3"/>
    <n v="1"/>
    <m/>
    <m/>
    <m/>
    <m/>
    <m/>
    <m/>
    <m/>
    <m/>
    <m/>
  </r>
  <r>
    <s v="ELI LILLY"/>
    <s v="J2A-MC-GZPT"/>
    <s v="Eli Lilly &amp; Co."/>
    <s v="Mexico"/>
    <x v="0"/>
    <n v="40700"/>
    <s v="Revenues - Third Parties"/>
    <m/>
    <s v="Refurbishment (per Shipper)"/>
    <n v="2026"/>
    <n v="5"/>
    <s v="USD"/>
    <n v="392.46019999999999"/>
    <n v="1"/>
    <n v="392.46019999999999"/>
    <x v="3"/>
    <m/>
    <m/>
    <m/>
    <m/>
    <m/>
    <m/>
    <m/>
    <m/>
    <m/>
    <m/>
  </r>
  <r>
    <s v="IQVIA"/>
    <s v="D3465C00001 Returns and Destructions"/>
    <s v="IQVIA"/>
    <s v="Mexico"/>
    <x v="1"/>
    <n v="40700"/>
    <s v="Revenues - Third Parties"/>
    <m/>
    <s v="Storage of Returns (per Pallet)"/>
    <n v="2026"/>
    <n v="5"/>
    <s v="USD"/>
    <n v="311.44"/>
    <n v="1"/>
    <n v="311.44"/>
    <x v="3"/>
    <m/>
    <m/>
    <m/>
    <m/>
    <m/>
    <m/>
    <m/>
    <m/>
    <m/>
    <m/>
  </r>
  <r>
    <s v="J &amp; J"/>
    <s v="67652000PCR3002_anc_returns"/>
    <s v="Janssen"/>
    <s v="Mexico"/>
    <x v="1"/>
    <n v="40700"/>
    <s v="Revenues - Third Parties"/>
    <m/>
    <s v="Storage of Returns (per Pallet)"/>
    <n v="2026"/>
    <n v="5"/>
    <s v="USD"/>
    <n v="436.68187499999999"/>
    <n v="1"/>
    <n v="436.68187499999999"/>
    <x v="3"/>
    <m/>
    <m/>
    <m/>
    <m/>
    <m/>
    <m/>
    <m/>
    <m/>
    <m/>
    <m/>
  </r>
  <r>
    <s v="J &amp; J"/>
    <s v="73841937NSC3003_Anc_Returns"/>
    <s v="Janssen"/>
    <s v="Mexico"/>
    <x v="2"/>
    <n v="40700"/>
    <s v="Revenues - Third Parties"/>
    <m/>
    <s v="Freight - Returns"/>
    <n v="2026"/>
    <n v="5"/>
    <s v="USD"/>
    <n v="325.94"/>
    <n v="1"/>
    <n v="325.94"/>
    <x v="3"/>
    <n v="1"/>
    <m/>
    <m/>
    <m/>
    <m/>
    <m/>
    <m/>
    <m/>
    <m/>
    <m/>
  </r>
  <r>
    <s v="J &amp; J"/>
    <s v="73841937NSC3003_Anc_Returns"/>
    <s v="Janssen"/>
    <s v="Mexico"/>
    <x v="3"/>
    <n v="40700"/>
    <s v="Revenues - Third Parties"/>
    <m/>
    <s v="Reconciliation of Returns (per Hour)"/>
    <n v="2026"/>
    <n v="5"/>
    <s v="USD"/>
    <n v="101.88815"/>
    <n v="1"/>
    <n v="101.88815"/>
    <x v="3"/>
    <m/>
    <m/>
    <m/>
    <m/>
    <m/>
    <m/>
    <m/>
    <m/>
    <m/>
    <m/>
  </r>
  <r>
    <s v="J &amp; J"/>
    <s v="73841937NSC3003_Anc_Returns"/>
    <s v="Janssen"/>
    <s v="Mexico"/>
    <x v="3"/>
    <n v="40700"/>
    <s v="Revenues - Third Parties"/>
    <m/>
    <s v="Returns Receipt (per Receipt)"/>
    <n v="2026"/>
    <n v="5"/>
    <s v="USD"/>
    <n v="267.45425"/>
    <n v="1"/>
    <n v="267.45425"/>
    <x v="3"/>
    <m/>
    <m/>
    <m/>
    <m/>
    <m/>
    <m/>
    <m/>
    <m/>
    <m/>
    <m/>
  </r>
  <r>
    <s v="J &amp; J"/>
    <s v="73841937NSC3003_Anc_Returns"/>
    <s v="Janssen"/>
    <s v="Mexico"/>
    <x v="1"/>
    <n v="40700"/>
    <s v="Revenues - Third Parties"/>
    <m/>
    <s v="Storage of Returns (per Pallet)"/>
    <n v="2026"/>
    <n v="5"/>
    <s v="USD"/>
    <n v="174.67274999999998"/>
    <n v="1"/>
    <n v="174.67274999999998"/>
    <x v="3"/>
    <m/>
    <m/>
    <m/>
    <m/>
    <m/>
    <m/>
    <m/>
    <m/>
    <m/>
    <m/>
  </r>
  <r>
    <s v="J &amp; J"/>
    <s v="AC-065A310 Returns and Destructions"/>
    <s v="Janssen"/>
    <s v="Mexico"/>
    <x v="1"/>
    <n v="40700"/>
    <s v="Revenues - Third Parties"/>
    <m/>
    <s v="Storage of Returns (per Pallet)"/>
    <n v="2026"/>
    <n v="5"/>
    <s v="USD"/>
    <n v="87.33637499999999"/>
    <n v="1"/>
    <n v="87.33637499999999"/>
    <x v="3"/>
    <m/>
    <m/>
    <m/>
    <m/>
    <m/>
    <m/>
    <m/>
    <m/>
    <m/>
    <m/>
  </r>
  <r>
    <s v="J &amp; J"/>
    <s v="AC-055-315 Returns and Destructions"/>
    <s v="Janssen"/>
    <s v="Mexico"/>
    <x v="2"/>
    <n v="40700"/>
    <s v="Revenues - Third Parties"/>
    <m/>
    <s v="Freight - Returns"/>
    <n v="2026"/>
    <n v="5"/>
    <s v="USD"/>
    <n v="440.03999999999996"/>
    <n v="1"/>
    <n v="440.03999999999996"/>
    <x v="3"/>
    <n v="1"/>
    <m/>
    <m/>
    <m/>
    <m/>
    <m/>
    <m/>
    <m/>
    <m/>
    <m/>
  </r>
  <r>
    <s v="J &amp; J"/>
    <s v="AC-055-315 Returns and Destructions"/>
    <s v="Janssen"/>
    <s v="Mexico"/>
    <x v="1"/>
    <n v="40700"/>
    <s v="Revenues - Third Parties"/>
    <m/>
    <s v="Non-Drug Storage Ambient (per Pallet)"/>
    <n v="2026"/>
    <n v="5"/>
    <s v="USD"/>
    <n v="87.33637499999999"/>
    <n v="1"/>
    <n v="87.33637499999999"/>
    <x v="3"/>
    <m/>
    <m/>
    <m/>
    <m/>
    <m/>
    <m/>
    <m/>
    <m/>
    <m/>
    <m/>
  </r>
  <r>
    <s v="J &amp; J"/>
    <s v="AC-055-315 Returns and Destructions"/>
    <s v="Janssen"/>
    <s v="Mexico"/>
    <x v="3"/>
    <n v="40700"/>
    <s v="Revenues - Third Parties"/>
    <m/>
    <s v="Reconciliation of Returns (per Hour)"/>
    <n v="2026"/>
    <n v="5"/>
    <s v="USD"/>
    <n v="50.944074999999998"/>
    <n v="1"/>
    <n v="50.944074999999998"/>
    <x v="3"/>
    <m/>
    <m/>
    <m/>
    <m/>
    <m/>
    <m/>
    <m/>
    <m/>
    <m/>
    <m/>
  </r>
  <r>
    <s v="J &amp; J"/>
    <s v="AC-055-315 Returns and Destructions"/>
    <s v="Janssen"/>
    <s v="Mexico"/>
    <x v="3"/>
    <n v="40700"/>
    <s v="Revenues - Third Parties"/>
    <m/>
    <s v="Returns Receipt (per Receipt)"/>
    <n v="2026"/>
    <n v="5"/>
    <s v="USD"/>
    <n v="133.727125"/>
    <n v="1"/>
    <n v="133.727125"/>
    <x v="3"/>
    <m/>
    <m/>
    <m/>
    <m/>
    <m/>
    <m/>
    <m/>
    <m/>
    <m/>
    <m/>
  </r>
  <r>
    <s v="J &amp; J"/>
    <s v="AC-055-315 Returns and Destructions"/>
    <s v="Janssen"/>
    <s v="Mexico"/>
    <x v="1"/>
    <n v="40700"/>
    <s v="Revenues - Third Parties"/>
    <m/>
    <s v="Storage of Returns (per Pallet)"/>
    <n v="2026"/>
    <n v="5"/>
    <s v="USD"/>
    <n v="349.34549999999996"/>
    <n v="1"/>
    <n v="349.34549999999996"/>
    <x v="3"/>
    <m/>
    <m/>
    <m/>
    <m/>
    <m/>
    <m/>
    <m/>
    <m/>
    <m/>
    <m/>
  </r>
  <r>
    <s v="J &amp; J"/>
    <s v="61186372NSC3002_anc_returns"/>
    <s v="Janssen"/>
    <s v="Mexico"/>
    <x v="1"/>
    <n v="40700"/>
    <s v="Revenues - Third Parties"/>
    <m/>
    <s v="Storage Ambient (per Pallet)"/>
    <n v="2026"/>
    <n v="5"/>
    <s v="USD"/>
    <n v="181.94434999999999"/>
    <n v="1"/>
    <n v="181.94434999999999"/>
    <x v="3"/>
    <m/>
    <m/>
    <m/>
    <m/>
    <m/>
    <m/>
    <m/>
    <m/>
    <m/>
    <m/>
  </r>
  <r>
    <s v="J &amp; J"/>
    <s v="61186372NSC3001 Returns and Destructions"/>
    <s v="Janssen"/>
    <s v="Mexico"/>
    <x v="1"/>
    <n v="40700"/>
    <s v="Revenues - Third Parties"/>
    <m/>
    <s v="Storage of Returns (per Pallet)"/>
    <n v="2026"/>
    <n v="5"/>
    <s v="USD"/>
    <n v="262.00912499999998"/>
    <n v="1"/>
    <n v="262.00912499999998"/>
    <x v="3"/>
    <m/>
    <m/>
    <m/>
    <m/>
    <m/>
    <m/>
    <m/>
    <m/>
    <m/>
    <m/>
  </r>
  <r>
    <s v="J &amp; J"/>
    <s v="17000139BLC3002_anc_returns"/>
    <s v="Janssen"/>
    <s v="Mexico"/>
    <x v="1"/>
    <n v="40700"/>
    <s v="Revenues - Third Parties"/>
    <m/>
    <s v="Non-Drug Storage Ambient (per Pallet)"/>
    <n v="2026"/>
    <n v="5"/>
    <s v="USD"/>
    <n v="87.33637499999999"/>
    <n v="1"/>
    <n v="87.33637499999999"/>
    <x v="3"/>
    <m/>
    <m/>
    <m/>
    <m/>
    <m/>
    <m/>
    <m/>
    <m/>
    <m/>
    <m/>
  </r>
  <r>
    <s v="J &amp; J"/>
    <s v="17000139BLC3002_anc_returns"/>
    <s v="Janssen"/>
    <s v="Mexico"/>
    <x v="1"/>
    <n v="40700"/>
    <s v="Revenues - Third Parties"/>
    <m/>
    <s v="Storage Ambient (per Pallet)"/>
    <n v="2026"/>
    <n v="5"/>
    <s v="USD"/>
    <n v="181.94434999999999"/>
    <n v="1"/>
    <n v="181.94434999999999"/>
    <x v="3"/>
    <m/>
    <m/>
    <m/>
    <m/>
    <m/>
    <m/>
    <m/>
    <m/>
    <m/>
    <m/>
  </r>
  <r>
    <s v="J &amp; J"/>
    <s v="17000139BLC3002_anc_returns"/>
    <s v="Janssen"/>
    <s v="Mexico"/>
    <x v="1"/>
    <n v="40700"/>
    <s v="Revenues - Third Parties"/>
    <m/>
    <s v="Storage of Returns (per Pallet)"/>
    <n v="2026"/>
    <n v="5"/>
    <s v="USD"/>
    <n v="87.33637499999999"/>
    <n v="1"/>
    <n v="87.33637499999999"/>
    <x v="3"/>
    <m/>
    <m/>
    <m/>
    <m/>
    <m/>
    <m/>
    <m/>
    <m/>
    <m/>
    <m/>
  </r>
  <r>
    <s v="J &amp; J"/>
    <s v="80202135IIM2001 Returns and Destructions"/>
    <s v="Janssen"/>
    <s v="Mexico"/>
    <x v="1"/>
    <n v="40700"/>
    <s v="Revenues - Third Parties"/>
    <m/>
    <s v="Non-Drug Storage Ambient (per Pallet)"/>
    <n v="2026"/>
    <n v="5"/>
    <s v="USD"/>
    <n v="174.67274999999998"/>
    <n v="1"/>
    <n v="174.67274999999998"/>
    <x v="3"/>
    <m/>
    <m/>
    <m/>
    <m/>
    <m/>
    <m/>
    <m/>
    <m/>
    <m/>
    <m/>
  </r>
  <r>
    <s v="MERCK"/>
    <s v="MK-7339-002 (local)"/>
    <s v="Merck Sharp and Dohme LLC"/>
    <s v="Mexico"/>
    <x v="2"/>
    <n v="40700"/>
    <s v="Revenues - Third Parties"/>
    <m/>
    <s v="Freight - Returns"/>
    <n v="2026"/>
    <n v="5"/>
    <s v="USD"/>
    <n v="1004.0400000000001"/>
    <n v="1"/>
    <n v="1004.0400000000001"/>
    <x v="3"/>
    <n v="1"/>
    <m/>
    <m/>
    <m/>
    <m/>
    <m/>
    <m/>
    <m/>
    <m/>
    <m/>
  </r>
  <r>
    <s v="MERCK"/>
    <s v="MK-7339-002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902-001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7902-001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7902-001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339-008 (Local)"/>
    <s v="Merck Sharp and Dohme LLC"/>
    <s v="Mexico"/>
    <x v="2"/>
    <n v="40700"/>
    <s v="Revenues - Third Parties"/>
    <m/>
    <s v="Freight - Returns"/>
    <n v="2026"/>
    <n v="5"/>
    <s v="USD"/>
    <n v="571.14"/>
    <n v="1"/>
    <n v="571.14"/>
    <x v="3"/>
    <n v="1"/>
    <m/>
    <m/>
    <m/>
    <m/>
    <m/>
    <m/>
    <m/>
    <m/>
    <m/>
  </r>
  <r>
    <s v="MERCK"/>
    <s v="MK-7339-008 (Local)"/>
    <s v="Merck Sharp and Dohme LLC"/>
    <s v="Mexico"/>
    <x v="3"/>
    <n v="40700"/>
    <s v="Revenues - Third Parties"/>
    <m/>
    <s v="Reconciliation of Returns (per Hour)"/>
    <n v="2026"/>
    <n v="5"/>
    <s v="USD"/>
    <n v="540.79999999999995"/>
    <n v="1"/>
    <n v="540.79999999999995"/>
    <x v="3"/>
    <m/>
    <m/>
    <m/>
    <m/>
    <m/>
    <m/>
    <m/>
    <m/>
    <m/>
    <m/>
  </r>
  <r>
    <s v="MERCK"/>
    <s v="MK-7339-008 (Local)"/>
    <s v="Merck Sharp and Dohme LLC"/>
    <s v="Mexico"/>
    <x v="3"/>
    <n v="40700"/>
    <s v="Revenues - Third Parties"/>
    <m/>
    <s v="Returns Receipt (per Receipt)"/>
    <n v="2026"/>
    <n v="5"/>
    <s v="USD"/>
    <n v="811.19999999999993"/>
    <n v="1"/>
    <n v="811.19999999999993"/>
    <x v="3"/>
    <m/>
    <m/>
    <m/>
    <m/>
    <m/>
    <m/>
    <m/>
    <m/>
    <m/>
    <m/>
  </r>
  <r>
    <s v="MERCK"/>
    <s v="MK-7339-008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7339-007 (Local)"/>
    <s v="Merck Sharp and Dohme LLC"/>
    <s v="Mexico"/>
    <x v="2"/>
    <n v="40700"/>
    <s v="Revenues - Third Parties"/>
    <m/>
    <s v="Freight - Returns"/>
    <n v="2026"/>
    <n v="5"/>
    <s v="USD"/>
    <n v="889.94"/>
    <n v="1"/>
    <n v="889.94"/>
    <x v="3"/>
    <n v="1"/>
    <m/>
    <m/>
    <m/>
    <m/>
    <m/>
    <m/>
    <m/>
    <m/>
    <m/>
  </r>
  <r>
    <s v="MERCK"/>
    <s v="MK-7339-007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3475-991 (Local)"/>
    <s v="Merck Sharp and Dohme LLC"/>
    <s v="Mexico"/>
    <x v="2"/>
    <n v="40700"/>
    <s v="Revenues - Third Parties"/>
    <m/>
    <s v="Freight - Returns"/>
    <n v="2026"/>
    <n v="5"/>
    <s v="USD"/>
    <n v="783.48"/>
    <n v="1"/>
    <n v="783.48"/>
    <x v="3"/>
    <n v="1"/>
    <m/>
    <m/>
    <m/>
    <m/>
    <m/>
    <m/>
    <m/>
    <m/>
    <m/>
  </r>
  <r>
    <s v="MERCK"/>
    <s v="MK-3475-991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6482-012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684A-003 (Local)"/>
    <s v="Merck Sharp and Dohme LLC"/>
    <s v="Mexico"/>
    <x v="2"/>
    <n v="40700"/>
    <s v="Revenues - Third Parties"/>
    <m/>
    <s v="Freight - Returns"/>
    <n v="2026"/>
    <n v="5"/>
    <s v="USD"/>
    <n v="363.53999999999996"/>
    <n v="1"/>
    <n v="363.53999999999996"/>
    <x v="3"/>
    <n v="1"/>
    <m/>
    <m/>
    <m/>
    <m/>
    <m/>
    <m/>
    <m/>
    <m/>
    <m/>
  </r>
  <r>
    <s v="MERCK"/>
    <s v="MK-7684A-00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3475-B49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3475-B49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3475-B49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140-003 (Local)"/>
    <s v="Merck Sharp and Dohme LLC"/>
    <s v="Mexico"/>
    <x v="1"/>
    <n v="40700"/>
    <s v="Revenues - Third Parties"/>
    <m/>
    <s v="Non-Drug Storage Ambient (per Pallet)"/>
    <n v="2026"/>
    <n v="5"/>
    <s v="USD"/>
    <n v="95.63000000000001"/>
    <n v="1"/>
    <n v="95.63000000000001"/>
    <x v="3"/>
    <m/>
    <m/>
    <m/>
    <m/>
    <m/>
    <m/>
    <m/>
    <m/>
    <m/>
    <m/>
  </r>
  <r>
    <s v="MERCK"/>
    <s v="MK-7684A-006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684A-007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1439-066 (Local)"/>
    <s v="Merck Sharp and Dohme LLC"/>
    <s v="Mexico"/>
    <x v="2"/>
    <n v="40700"/>
    <s v="Revenues - Third Parties"/>
    <m/>
    <s v="Freight - Returns"/>
    <n v="2026"/>
    <n v="5"/>
    <s v="USD"/>
    <n v="228.2"/>
    <n v="1"/>
    <n v="228.2"/>
    <x v="3"/>
    <n v="1"/>
    <m/>
    <m/>
    <m/>
    <m/>
    <m/>
    <m/>
    <m/>
    <m/>
    <m/>
  </r>
  <r>
    <s v="MERCK"/>
    <s v="MK-1439-066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1439-066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1439-066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1026-008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SD Multiple Protocols"/>
    <s v="Merck Sharp and Dohme LLC"/>
    <s v="Mexico"/>
    <x v="1"/>
    <n v="40700"/>
    <s v="Revenues - Third Parties"/>
    <m/>
    <s v="Non-Drug Storage Ambient (per Pallet)"/>
    <n v="2026"/>
    <n v="5"/>
    <s v="USD"/>
    <n v="95.63000000000001"/>
    <n v="1"/>
    <n v="95.63000000000001"/>
    <x v="3"/>
    <m/>
    <m/>
    <m/>
    <m/>
    <m/>
    <m/>
    <m/>
    <m/>
    <m/>
    <m/>
  </r>
  <r>
    <s v="MERCK"/>
    <s v="MK-3475-D46 (Local)"/>
    <s v="Merck Sharp and Dohme LLC"/>
    <s v="Mexico"/>
    <x v="2"/>
    <n v="40700"/>
    <s v="Revenues - Third Parties"/>
    <m/>
    <s v="Freight - Returns"/>
    <n v="2026"/>
    <n v="5"/>
    <s v="USD"/>
    <n v="633.07999999999993"/>
    <n v="1"/>
    <n v="633.07999999999993"/>
    <x v="3"/>
    <n v="1"/>
    <m/>
    <m/>
    <m/>
    <m/>
    <m/>
    <m/>
    <m/>
    <m/>
    <m/>
  </r>
  <r>
    <s v="MERCK"/>
    <s v="MK-3475-D46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3475-D46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3475-D46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8591A-05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3475-365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5475-01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1242-036 (Local)"/>
    <s v="Merck Sharp and Dohme LLC"/>
    <s v="Mexico"/>
    <x v="2"/>
    <n v="40700"/>
    <s v="Revenues - Third Parties"/>
    <m/>
    <s v="Freight - Returns"/>
    <n v="2026"/>
    <n v="5"/>
    <s v="USD"/>
    <n v="683.14"/>
    <n v="1"/>
    <n v="683.14"/>
    <x v="3"/>
    <n v="1"/>
    <m/>
    <m/>
    <m/>
    <m/>
    <m/>
    <m/>
    <m/>
    <m/>
    <m/>
  </r>
  <r>
    <s v="MERCK"/>
    <s v="MK-1242-036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6024-013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6024-013 (Local)"/>
    <s v="Merck Sharp and Dohme LLC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MERCK"/>
    <s v="MK-6024-013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6024-013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6024-01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0616-015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0616-015 (Local)"/>
    <s v="Merck Sharp and Dohme LLC"/>
    <s v="Mexico"/>
    <x v="2"/>
    <n v="40700"/>
    <s v="Revenues - Third Parties"/>
    <m/>
    <s v="Freight - Returns"/>
    <n v="2026"/>
    <n v="5"/>
    <s v="USD"/>
    <n v="2056.6"/>
    <n v="1"/>
    <n v="2056.6"/>
    <x v="3"/>
    <n v="1"/>
    <m/>
    <m/>
    <m/>
    <m/>
    <m/>
    <m/>
    <m/>
    <m/>
    <m/>
  </r>
  <r>
    <s v="MERCK"/>
    <s v="MK-0616-015 (Local)"/>
    <s v="Merck Sharp and Dohme LLC"/>
    <s v="Mexico"/>
    <x v="3"/>
    <n v="40700"/>
    <s v="Revenues - Third Parties"/>
    <m/>
    <s v="Reconciliation of Returns (per Hour)"/>
    <n v="2026"/>
    <n v="5"/>
    <s v="USD"/>
    <n v="378.56"/>
    <n v="1"/>
    <n v="378.56"/>
    <x v="3"/>
    <m/>
    <m/>
    <m/>
    <m/>
    <m/>
    <m/>
    <m/>
    <m/>
    <m/>
    <m/>
  </r>
  <r>
    <s v="MERCK"/>
    <s v="MK-0616-015 (Local)"/>
    <s v="Merck Sharp and Dohme LLC"/>
    <s v="Mexico"/>
    <x v="3"/>
    <n v="40700"/>
    <s v="Revenues - Third Parties"/>
    <m/>
    <s v="Returns Receipt (per Receipt)"/>
    <n v="2026"/>
    <n v="5"/>
    <s v="USD"/>
    <n v="540.79999999999995"/>
    <n v="1"/>
    <n v="540.79999999999995"/>
    <x v="3"/>
    <m/>
    <m/>
    <m/>
    <m/>
    <m/>
    <m/>
    <m/>
    <m/>
    <m/>
    <m/>
  </r>
  <r>
    <s v="MERCK"/>
    <s v="MK-0616-015 (Local)"/>
    <s v="Merck Sharp and Dohme LLC"/>
    <s v="Mexico"/>
    <x v="1"/>
    <n v="40700"/>
    <s v="Revenues - Third Parties"/>
    <m/>
    <s v="Storage of Returns (per Pallet)"/>
    <n v="2026"/>
    <n v="5"/>
    <s v="USD"/>
    <n v="695.33999999999992"/>
    <n v="1"/>
    <n v="695.33999999999992"/>
    <x v="3"/>
    <m/>
    <m/>
    <m/>
    <m/>
    <m/>
    <m/>
    <m/>
    <m/>
    <m/>
    <m/>
  </r>
  <r>
    <s v="MERCK"/>
    <s v="V940-002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V940-002 (Local)"/>
    <s v="Merck Sharp and Dohme LLC"/>
    <s v="Mexico"/>
    <x v="2"/>
    <n v="40700"/>
    <s v="Revenues - Third Parties"/>
    <m/>
    <s v="Freight - Returns"/>
    <n v="2026"/>
    <n v="5"/>
    <s v="USD"/>
    <n v="728.38"/>
    <n v="1"/>
    <n v="728.38"/>
    <x v="3"/>
    <n v="1"/>
    <m/>
    <m/>
    <m/>
    <m/>
    <m/>
    <m/>
    <m/>
    <m/>
    <m/>
  </r>
  <r>
    <s v="MERCK"/>
    <s v="V940-002 (Local)"/>
    <s v="Merck Sharp and Dohme LLC"/>
    <s v="Mexico"/>
    <x v="3"/>
    <n v="40700"/>
    <s v="Revenues - Third Parties"/>
    <m/>
    <s v="Reconciliation of Returns (per Hour)"/>
    <n v="2026"/>
    <n v="5"/>
    <s v="USD"/>
    <n v="405.59999999999997"/>
    <n v="1"/>
    <n v="405.59999999999997"/>
    <x v="3"/>
    <m/>
    <m/>
    <m/>
    <m/>
    <m/>
    <m/>
    <m/>
    <m/>
    <m/>
    <m/>
  </r>
  <r>
    <s v="MERCK"/>
    <s v="V940-002 (Local)"/>
    <s v="Merck Sharp and Dohme LLC"/>
    <s v="Mexico"/>
    <x v="3"/>
    <n v="40700"/>
    <s v="Revenues - Third Parties"/>
    <m/>
    <s v="Returns Receipt (per Receipt)"/>
    <n v="2026"/>
    <n v="5"/>
    <s v="USD"/>
    <n v="676"/>
    <n v="1"/>
    <n v="676"/>
    <x v="3"/>
    <m/>
    <m/>
    <m/>
    <m/>
    <m/>
    <m/>
    <m/>
    <m/>
    <m/>
    <m/>
  </r>
  <r>
    <s v="MERCK"/>
    <s v="V940-002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2870-004 (Local)"/>
    <s v="Merck Sharp and Dohme LLC"/>
    <s v="Mexico"/>
    <x v="2"/>
    <n v="40700"/>
    <s v="Revenues - Third Parties"/>
    <m/>
    <s v="Freight - Returns"/>
    <n v="2026"/>
    <n v="5"/>
    <s v="USD"/>
    <n v="325.94"/>
    <n v="1"/>
    <n v="325.94"/>
    <x v="3"/>
    <n v="1"/>
    <m/>
    <m/>
    <m/>
    <m/>
    <m/>
    <m/>
    <m/>
    <m/>
    <m/>
  </r>
  <r>
    <s v="MERCK"/>
    <s v="MK-2870-004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240-001 (Local)"/>
    <s v="Merck Sharp and Dohme LLC"/>
    <s v="Mexico"/>
    <x v="1"/>
    <n v="40700"/>
    <s v="Revenues - Third Parties"/>
    <m/>
    <s v="Non-Drug Storage Ambient (per Pallet)"/>
    <n v="2026"/>
    <n v="5"/>
    <s v="USD"/>
    <n v="95.63000000000001"/>
    <n v="1"/>
    <n v="95.63000000000001"/>
    <x v="3"/>
    <m/>
    <m/>
    <m/>
    <m/>
    <m/>
    <m/>
    <m/>
    <m/>
    <m/>
    <m/>
  </r>
  <r>
    <s v="MERCK"/>
    <s v="MK-7240-001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7240-001 (Local)"/>
    <s v="Merck Sharp and Dohme LLC"/>
    <s v="Mexico"/>
    <x v="2"/>
    <n v="40700"/>
    <s v="Revenues - Third Parties"/>
    <m/>
    <s v="Freight - Returns"/>
    <n v="2026"/>
    <n v="5"/>
    <s v="USD"/>
    <n v="307.14"/>
    <n v="1"/>
    <n v="307.14"/>
    <x v="3"/>
    <n v="1"/>
    <m/>
    <m/>
    <m/>
    <m/>
    <m/>
    <m/>
    <m/>
    <m/>
    <m/>
  </r>
  <r>
    <s v="MERCK"/>
    <s v="MK-7240-001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7240-001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7240-001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5684-003 (Local)"/>
    <s v="Merck Sharp and Dohme LLC"/>
    <s v="Mexico"/>
    <x v="1"/>
    <n v="40700"/>
    <s v="Revenues - Third Parties"/>
    <m/>
    <s v="Storage Ambient (per Pallet)"/>
    <n v="2026"/>
    <n v="5"/>
    <s v="USD"/>
    <n v="231.78"/>
    <n v="1"/>
    <n v="231.78"/>
    <x v="3"/>
    <m/>
    <m/>
    <m/>
    <m/>
    <m/>
    <m/>
    <m/>
    <m/>
    <m/>
    <m/>
  </r>
  <r>
    <s v="MERCK"/>
    <s v="MK-5684-003 (Local)"/>
    <s v="Merck Sharp and Dohme LLC"/>
    <s v="Mexico"/>
    <x v="2"/>
    <n v="40700"/>
    <s v="Revenues - Third Parties"/>
    <m/>
    <s v="Freight - Returns"/>
    <n v="2026"/>
    <n v="5"/>
    <s v="USD"/>
    <n v="664.34"/>
    <n v="1"/>
    <n v="664.34"/>
    <x v="3"/>
    <n v="1"/>
    <m/>
    <m/>
    <m/>
    <m/>
    <m/>
    <m/>
    <m/>
    <m/>
    <m/>
  </r>
  <r>
    <s v="MERCK"/>
    <s v="MK-5684-003 (Local)"/>
    <s v="Merck Sharp and Dohme LLC"/>
    <s v="Mexico"/>
    <x v="3"/>
    <n v="40700"/>
    <s v="Revenues - Third Parties"/>
    <m/>
    <s v="Reconciliation of Returns (per Hour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5684-003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5684-00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05 (LOCAL)"/>
    <s v="Merck Sharp and Dohme LLC"/>
    <s v="Mexico"/>
    <x v="2"/>
    <n v="40700"/>
    <s v="Revenues - Third Parties"/>
    <m/>
    <s v="Freight - Returns"/>
    <n v="2026"/>
    <n v="5"/>
    <s v="USD"/>
    <n v="457.53999999999996"/>
    <n v="1"/>
    <n v="457.53999999999996"/>
    <x v="3"/>
    <n v="1"/>
    <m/>
    <m/>
    <m/>
    <m/>
    <m/>
    <m/>
    <m/>
    <m/>
    <m/>
  </r>
  <r>
    <s v="MERCK"/>
    <s v="MK-2870-005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5684-004 (Local)"/>
    <s v="Merck Sharp and Dohme LLC"/>
    <s v="Mexico"/>
    <x v="1"/>
    <n v="40700"/>
    <s v="Revenues - Third Parties"/>
    <m/>
    <s v="Storage Ambient (per Pallet)"/>
    <n v="2026"/>
    <n v="5"/>
    <s v="USD"/>
    <n v="231.78"/>
    <n v="1"/>
    <n v="231.78"/>
    <x v="3"/>
    <m/>
    <m/>
    <m/>
    <m/>
    <m/>
    <m/>
    <m/>
    <m/>
    <m/>
    <m/>
  </r>
  <r>
    <s v="MERCK"/>
    <s v="MK-5684-004 (Local)"/>
    <s v="Merck Sharp and Dohme LLC"/>
    <s v="Mexico"/>
    <x v="2"/>
    <n v="40700"/>
    <s v="Revenues - Third Parties"/>
    <m/>
    <s v="Freight - Returns"/>
    <n v="2026"/>
    <n v="5"/>
    <s v="USD"/>
    <n v="127.9"/>
    <n v="1"/>
    <n v="127.9"/>
    <x v="3"/>
    <n v="1"/>
    <m/>
    <m/>
    <m/>
    <m/>
    <m/>
    <m/>
    <m/>
    <m/>
    <m/>
  </r>
  <r>
    <s v="MERCK"/>
    <s v="MK-5684-004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5684-004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5684-004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10 (Local)"/>
    <s v="Merck Sharp and Dohme LLC"/>
    <s v="Mexico"/>
    <x v="2"/>
    <n v="40700"/>
    <s v="Revenues - Third Parties"/>
    <m/>
    <s v="Freight - Returns"/>
    <n v="2026"/>
    <n v="5"/>
    <s v="USD"/>
    <n v="134.79999999999998"/>
    <n v="1"/>
    <n v="134.79999999999998"/>
    <x v="3"/>
    <n v="1"/>
    <m/>
    <m/>
    <m/>
    <m/>
    <m/>
    <m/>
    <m/>
    <m/>
    <m/>
  </r>
  <r>
    <s v="MERCK"/>
    <s v="MK-2870-010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2870-010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2870-010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2870-007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19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2870-019 (Local)"/>
    <s v="Merck Sharp and Dohme LLC"/>
    <s v="Mexico"/>
    <x v="2"/>
    <n v="40700"/>
    <s v="Revenues - Third Parties"/>
    <m/>
    <s v="Freight - Returns"/>
    <n v="2026"/>
    <n v="5"/>
    <s v="USD"/>
    <n v="114.1"/>
    <n v="1"/>
    <n v="114.1"/>
    <x v="3"/>
    <n v="1"/>
    <m/>
    <m/>
    <m/>
    <m/>
    <m/>
    <m/>
    <m/>
    <m/>
    <m/>
  </r>
  <r>
    <s v="MERCK"/>
    <s v="MK-2870-019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2870-019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2870-019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2870-012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2870-012 (Local)"/>
    <s v="Merck Sharp and Dohme LLC"/>
    <s v="Mexico"/>
    <x v="2"/>
    <n v="40700"/>
    <s v="Revenues - Third Parties"/>
    <m/>
    <s v="Freight - Returns"/>
    <n v="2026"/>
    <n v="5"/>
    <s v="USD"/>
    <n v="114.1"/>
    <n v="1"/>
    <n v="114.1"/>
    <x v="3"/>
    <n v="1"/>
    <m/>
    <m/>
    <m/>
    <m/>
    <m/>
    <m/>
    <m/>
    <m/>
    <m/>
  </r>
  <r>
    <s v="MERCK"/>
    <s v="MK-2870-012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2870-012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2870-012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15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1084-004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20 (Local)"/>
    <s v="Merck Sharp and Dohme LLC"/>
    <s v="Mexico"/>
    <x v="3"/>
    <n v="40700"/>
    <s v="Revenues - Third Parties"/>
    <m/>
    <s v="Reconciliation of Returns (per Hour)"/>
    <n v="2026"/>
    <n v="5"/>
    <s v="USD"/>
    <n v="81.11999999999999"/>
    <n v="1"/>
    <n v="81.11999999999999"/>
    <x v="3"/>
    <m/>
    <m/>
    <m/>
    <m/>
    <m/>
    <m/>
    <m/>
    <m/>
    <m/>
    <m/>
  </r>
  <r>
    <s v="MERCK"/>
    <s v="MK-2870-020 (Local)"/>
    <s v="Merck Sharp and Dohme LLC"/>
    <s v="Mexico"/>
    <x v="3"/>
    <n v="40700"/>
    <s v="Revenues - Third Parties"/>
    <m/>
    <s v="Returns Receipt (per Receipt)"/>
    <n v="2026"/>
    <n v="5"/>
    <s v="USD"/>
    <n v="135.19999999999999"/>
    <n v="1"/>
    <n v="135.19999999999999"/>
    <x v="3"/>
    <m/>
    <m/>
    <m/>
    <m/>
    <m/>
    <m/>
    <m/>
    <m/>
    <m/>
    <m/>
  </r>
  <r>
    <s v="MERCK"/>
    <s v="MK-2870-020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09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2870-009 (Local)"/>
    <s v="Merck Sharp and Dohme LLC"/>
    <s v="Mexico"/>
    <x v="2"/>
    <n v="40700"/>
    <s v="Revenues - Third Parties"/>
    <m/>
    <s v="Freight - Returns"/>
    <n v="2026"/>
    <n v="5"/>
    <s v="USD"/>
    <n v="325.94"/>
    <n v="1"/>
    <n v="325.94"/>
    <x v="3"/>
    <n v="1"/>
    <m/>
    <m/>
    <m/>
    <m/>
    <m/>
    <m/>
    <m/>
    <m/>
    <m/>
  </r>
  <r>
    <s v="MERCK"/>
    <s v="MK-2870-009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2870-009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2870-009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0616-019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7240-008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7240-008 (Local)"/>
    <s v="Merck Sharp and Dohme LLC"/>
    <s v="Mexico"/>
    <x v="2"/>
    <n v="40700"/>
    <s v="Revenues - Third Parties"/>
    <m/>
    <s v="Freight - Returns"/>
    <n v="2026"/>
    <n v="5"/>
    <s v="USD"/>
    <n v="401.14"/>
    <n v="1"/>
    <n v="401.14"/>
    <x v="3"/>
    <n v="1"/>
    <m/>
    <m/>
    <m/>
    <m/>
    <m/>
    <m/>
    <m/>
    <m/>
    <m/>
  </r>
  <r>
    <s v="MERCK"/>
    <s v="MK-7240-008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7240-008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7240-008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3543-007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3543-007 (Local)"/>
    <s v="Merck Sharp and Dohme LLC"/>
    <s v="Mexico"/>
    <x v="2"/>
    <n v="40700"/>
    <s v="Revenues - Third Parties"/>
    <m/>
    <s v="Freight - Returns"/>
    <n v="2026"/>
    <n v="5"/>
    <s v="USD"/>
    <n v="344.74"/>
    <n v="1"/>
    <n v="344.74"/>
    <x v="3"/>
    <n v="1"/>
    <m/>
    <m/>
    <m/>
    <m/>
    <m/>
    <m/>
    <m/>
    <m/>
    <m/>
  </r>
  <r>
    <s v="MERCK"/>
    <s v="MK-3543-007 (Local)"/>
    <s v="Merck Sharp and Dohme LLC"/>
    <s v="Mexico"/>
    <x v="3"/>
    <n v="40700"/>
    <s v="Revenues - Third Parties"/>
    <m/>
    <s v="Reconciliation of Returns (per Hour)"/>
    <n v="2026"/>
    <n v="5"/>
    <s v="USD"/>
    <n v="162.23999999999998"/>
    <n v="1"/>
    <n v="162.23999999999998"/>
    <x v="3"/>
    <m/>
    <m/>
    <m/>
    <m/>
    <m/>
    <m/>
    <m/>
    <m/>
    <m/>
    <m/>
  </r>
  <r>
    <s v="MERCK"/>
    <s v="MK-3543-007 (Local)"/>
    <s v="Merck Sharp and Dohme LLC"/>
    <s v="Mexico"/>
    <x v="3"/>
    <n v="40700"/>
    <s v="Revenues - Third Parties"/>
    <m/>
    <s v="Returns Receipt (per Receipt)"/>
    <n v="2026"/>
    <n v="5"/>
    <s v="USD"/>
    <n v="270.39999999999998"/>
    <n v="1"/>
    <n v="270.39999999999998"/>
    <x v="3"/>
    <m/>
    <m/>
    <m/>
    <m/>
    <m/>
    <m/>
    <m/>
    <m/>
    <m/>
    <m/>
  </r>
  <r>
    <s v="MERCK"/>
    <s v="MK-3543-007 (Local)"/>
    <s v="Merck Sharp and Dohme LLC"/>
    <s v="Mexico"/>
    <x v="1"/>
    <n v="40700"/>
    <s v="Revenues - Third Parties"/>
    <m/>
    <s v="Storage of Returns (per Pallet)"/>
    <n v="2026"/>
    <n v="5"/>
    <s v="USD"/>
    <n v="231.78"/>
    <n v="1"/>
    <n v="231.78"/>
    <x v="3"/>
    <m/>
    <m/>
    <m/>
    <m/>
    <m/>
    <m/>
    <m/>
    <m/>
    <m/>
    <m/>
  </r>
  <r>
    <s v="MERCK"/>
    <s v="MK-5592-127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1084-012 (Local)"/>
    <s v="Merck Sharp and Dohme LLC"/>
    <s v="Mexico"/>
    <x v="1"/>
    <n v="40700"/>
    <s v="Revenues - Third Parties"/>
    <m/>
    <s v="Non-Drug Storage Ambient (per Pallet)"/>
    <n v="2026"/>
    <n v="5"/>
    <s v="USD"/>
    <n v="191.26000000000002"/>
    <n v="1"/>
    <n v="191.26000000000002"/>
    <x v="3"/>
    <m/>
    <m/>
    <m/>
    <m/>
    <m/>
    <m/>
    <m/>
    <m/>
    <m/>
    <m/>
  </r>
  <r>
    <s v="MERCK"/>
    <s v="MK-4482-023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4482-023 (Local)"/>
    <s v="Merck Sharp and Dohme LLC"/>
    <s v="Mexico"/>
    <x v="2"/>
    <n v="40700"/>
    <s v="Revenues - Third Parties"/>
    <m/>
    <s v="Freight - Returns"/>
    <n v="2026"/>
    <n v="5"/>
    <s v="USD"/>
    <n v="633.07999999999993"/>
    <n v="1"/>
    <n v="633.07999999999993"/>
    <x v="3"/>
    <n v="1"/>
    <m/>
    <m/>
    <m/>
    <m/>
    <m/>
    <m/>
    <m/>
    <m/>
    <m/>
  </r>
  <r>
    <s v="MERCK"/>
    <s v="MK-4482-023 (Local)"/>
    <s v="Merck Sharp and Dohme LLC"/>
    <s v="Mexico"/>
    <x v="3"/>
    <n v="40700"/>
    <s v="Revenues - Third Parties"/>
    <m/>
    <s v="Reconciliation of Returns (per Hour)"/>
    <n v="2026"/>
    <n v="5"/>
    <s v="USD"/>
    <n v="243.35999999999999"/>
    <n v="1"/>
    <n v="243.35999999999999"/>
    <x v="3"/>
    <m/>
    <m/>
    <m/>
    <m/>
    <m/>
    <m/>
    <m/>
    <m/>
    <m/>
    <m/>
  </r>
  <r>
    <s v="MERCK"/>
    <s v="MK-4482-023 (Local)"/>
    <s v="Merck Sharp and Dohme LLC"/>
    <s v="Mexico"/>
    <x v="3"/>
    <n v="40700"/>
    <s v="Revenues - Third Parties"/>
    <m/>
    <s v="Returns Receipt (per Receipt)"/>
    <n v="2026"/>
    <n v="5"/>
    <s v="USD"/>
    <n v="405.59999999999997"/>
    <n v="1"/>
    <n v="405.59999999999997"/>
    <x v="3"/>
    <m/>
    <m/>
    <m/>
    <m/>
    <m/>
    <m/>
    <m/>
    <m/>
    <m/>
    <m/>
  </r>
  <r>
    <s v="MERCK"/>
    <s v="MK-4482-023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140-010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870-011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2870-011 (Local)"/>
    <s v="Merck Sharp and Dohme LLC"/>
    <s v="Mexico"/>
    <x v="1"/>
    <n v="40700"/>
    <s v="Revenues - Third Parties"/>
    <m/>
    <s v="Storage of Returns (per Pallet)"/>
    <n v="2026"/>
    <n v="5"/>
    <s v="USD"/>
    <n v="115.89"/>
    <n v="1"/>
    <n v="115.89"/>
    <x v="3"/>
    <m/>
    <m/>
    <m/>
    <m/>
    <m/>
    <m/>
    <m/>
    <m/>
    <m/>
    <m/>
  </r>
  <r>
    <s v="MERCK"/>
    <s v="MK-2400-001 (Local)"/>
    <s v="Merck Sharp and Dohme LLC"/>
    <s v="Mexico"/>
    <x v="2"/>
    <n v="40700"/>
    <s v="Revenues - Third Parties"/>
    <m/>
    <s v="Freight - Shipments"/>
    <n v="2026"/>
    <n v="5"/>
    <s v="USD"/>
    <n v="114.1"/>
    <n v="1"/>
    <n v="114.1"/>
    <x v="3"/>
    <n v="1"/>
    <m/>
    <m/>
    <m/>
    <m/>
    <m/>
    <m/>
    <m/>
    <m/>
    <m/>
  </r>
  <r>
    <s v="MERCK"/>
    <s v="MK-2400-001 (Local)"/>
    <s v="Merck Sharp and Dohme LLC"/>
    <s v="Mexico"/>
    <x v="0"/>
    <n v="40700"/>
    <s v="Revenues - Third Parties"/>
    <m/>
    <s v="Pick and Pack (Ambient)"/>
    <n v="2026"/>
    <n v="5"/>
    <s v="USD"/>
    <n v="125.55000000000001"/>
    <n v="1"/>
    <n v="125.55000000000001"/>
    <x v="3"/>
    <m/>
    <m/>
    <m/>
    <m/>
    <m/>
    <m/>
    <m/>
    <m/>
    <m/>
    <m/>
  </r>
  <r>
    <s v="MERCK"/>
    <s v="MK-2400-001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2870-033 (Local)"/>
    <s v="Merck Sharp and Dohme LLC"/>
    <s v="Mexico"/>
    <x v="1"/>
    <n v="40700"/>
    <s v="Revenues - Third Parties"/>
    <m/>
    <s v="Non-Drug Storage Ambient (per Pallet)"/>
    <n v="2026"/>
    <n v="5"/>
    <s v="USD"/>
    <n v="286.89"/>
    <n v="1"/>
    <n v="286.89"/>
    <x v="3"/>
    <m/>
    <m/>
    <m/>
    <m/>
    <m/>
    <m/>
    <m/>
    <m/>
    <m/>
    <m/>
  </r>
  <r>
    <s v="MERCK"/>
    <s v="MK-2870-022 (Local)"/>
    <s v="Merck Sharp and Dohme LLC"/>
    <s v="Mexico"/>
    <x v="1"/>
    <n v="40700"/>
    <s v="Revenues - Third Parties"/>
    <m/>
    <s v="Storage Ambient (per Pallet)"/>
    <n v="2026"/>
    <n v="5"/>
    <s v="USD"/>
    <n v="231.78"/>
    <n v="1"/>
    <n v="231.78"/>
    <x v="3"/>
    <m/>
    <m/>
    <m/>
    <m/>
    <m/>
    <m/>
    <m/>
    <m/>
    <m/>
    <m/>
  </r>
  <r>
    <s v="MERCK"/>
    <s v="MK-1084-007 (Local)"/>
    <s v="Merck Sharp and Dohme LLC"/>
    <s v="Mexico"/>
    <x v="2"/>
    <n v="40700"/>
    <s v="Revenues - Third Parties"/>
    <m/>
    <s v="Freight - Shipments"/>
    <n v="2026"/>
    <n v="5"/>
    <s v="USD"/>
    <n v="1352.02"/>
    <n v="1"/>
    <n v="1352.02"/>
    <x v="3"/>
    <n v="1"/>
    <m/>
    <m/>
    <m/>
    <m/>
    <m/>
    <m/>
    <m/>
    <m/>
    <m/>
  </r>
  <r>
    <s v="MERCK"/>
    <s v="MK-1084-007 (Local)"/>
    <s v="Merck Sharp and Dohme LLC"/>
    <s v="Mexico"/>
    <x v="0"/>
    <n v="40700"/>
    <s v="Revenues - Third Parties"/>
    <m/>
    <s v="Pick and Pack (Ambient)"/>
    <n v="2026"/>
    <n v="5"/>
    <s v="USD"/>
    <n v="502.20000000000005"/>
    <n v="1"/>
    <n v="502.20000000000005"/>
    <x v="3"/>
    <m/>
    <m/>
    <m/>
    <m/>
    <m/>
    <m/>
    <m/>
    <m/>
    <m/>
    <m/>
  </r>
  <r>
    <s v="MERCK"/>
    <s v="MK-1084-007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6482-033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MERCK"/>
    <s v="MK-8591B-062 (Local)"/>
    <s v="Merck Sharp and Dohme LLC"/>
    <s v="Mexico"/>
    <x v="1"/>
    <n v="40700"/>
    <s v="Revenues - Third Parties"/>
    <m/>
    <s v="Non-Drug Storage Ambient (per Pallet)"/>
    <n v="2026"/>
    <n v="5"/>
    <s v="USD"/>
    <n v="286.89"/>
    <n v="1"/>
    <n v="286.89"/>
    <x v="3"/>
    <m/>
    <m/>
    <m/>
    <m/>
    <m/>
    <m/>
    <m/>
    <m/>
    <m/>
    <m/>
  </r>
  <r>
    <s v="MERCK"/>
    <s v="MK-8591B-062 (Local)"/>
    <s v="Merck Sharp and Dohme LLC"/>
    <s v="Mexico"/>
    <x v="0"/>
    <n v="40700"/>
    <s v="Revenues - Third Parties"/>
    <m/>
    <s v="Receipt fee Ancillaries (per Receipt_ID)"/>
    <n v="2026"/>
    <n v="5"/>
    <s v="USD"/>
    <n v="1381.05"/>
    <n v="1"/>
    <n v="1381.05"/>
    <x v="3"/>
    <m/>
    <m/>
    <m/>
    <m/>
    <m/>
    <m/>
    <m/>
    <m/>
    <m/>
    <m/>
  </r>
  <r>
    <s v="MERCK"/>
    <s v="MK-8591B-062 (Local)"/>
    <s v="Merck Sharp and Dohme LLC"/>
    <s v="Mexico"/>
    <x v="1"/>
    <n v="40700"/>
    <s v="Revenues - Third Parties"/>
    <m/>
    <s v="Storage Ambient (per Pallet)"/>
    <n v="2026"/>
    <n v="5"/>
    <s v="USD"/>
    <n v="115.89"/>
    <n v="1"/>
    <n v="115.89"/>
    <x v="3"/>
    <m/>
    <m/>
    <m/>
    <m/>
    <m/>
    <m/>
    <m/>
    <m/>
    <m/>
    <m/>
  </r>
  <r>
    <s v="OTH CUST"/>
    <s v="Others"/>
    <s v="Others"/>
    <s v="Mexico"/>
    <x v="4"/>
    <n v="40700"/>
    <s v="Revenues - Third Parties"/>
    <m/>
    <s v="Others"/>
    <n v="2026"/>
    <n v="5"/>
    <s v="USD"/>
    <n v="0"/>
    <n v="1"/>
    <n v="0"/>
    <x v="3"/>
    <s v="Not Applicable"/>
    <m/>
    <m/>
    <m/>
    <m/>
    <m/>
    <m/>
    <m/>
    <m/>
    <m/>
  </r>
  <r>
    <s v="OTH CUST"/>
    <s v="Others"/>
    <s v="Others"/>
    <s v="Mexico"/>
    <x v="0"/>
    <n v="40700"/>
    <s v="Revenues - Third Parties"/>
    <m/>
    <s v="Others"/>
    <n v="2026"/>
    <n v="5"/>
    <s v="USD"/>
    <n v="-338137.51152106043"/>
    <n v="1"/>
    <n v="-338137.51152106043"/>
    <x v="3"/>
    <s v="Not Applicable"/>
    <m/>
    <m/>
    <m/>
    <m/>
    <m/>
    <m/>
    <m/>
    <m/>
    <m/>
  </r>
  <r>
    <s v="OTH CUST"/>
    <s v="Others"/>
    <s v="Others"/>
    <s v="Mexico"/>
    <x v="7"/>
    <n v="40700"/>
    <s v="Revenues - Third Parties"/>
    <m/>
    <s v="Others"/>
    <n v="2026"/>
    <n v="5"/>
    <s v="USD"/>
    <n v="-126239.03006649998"/>
    <n v="1"/>
    <n v="-126239.03006649998"/>
    <x v="3"/>
    <s v="Not Applicable"/>
    <m/>
    <m/>
    <m/>
    <m/>
    <m/>
    <m/>
    <m/>
    <m/>
    <m/>
  </r>
  <r>
    <s v="OTH CUST"/>
    <s v="Others"/>
    <s v="Others"/>
    <s v="Mexico"/>
    <x v="2"/>
    <n v="40700"/>
    <s v="Revenues - Third Parties"/>
    <m/>
    <s v="Others"/>
    <n v="2026"/>
    <n v="5"/>
    <s v="USD"/>
    <n v="-410107.87493348337"/>
    <n v="1"/>
    <n v="-410107.87493348337"/>
    <x v="3"/>
    <s v="Not Applicable"/>
    <m/>
    <m/>
    <m/>
    <m/>
    <m/>
    <m/>
    <m/>
    <m/>
    <m/>
  </r>
  <r>
    <s v="OTH CUST"/>
    <s v="Others"/>
    <s v="Others"/>
    <s v="Mexico"/>
    <x v="6"/>
    <n v="40700"/>
    <s v="Revenues - Third Parties"/>
    <m/>
    <s v="Others"/>
    <n v="2026"/>
    <n v="5"/>
    <s v="USD"/>
    <n v="0"/>
    <n v="1"/>
    <n v="0"/>
    <x v="3"/>
    <s v="Not Applicable"/>
    <m/>
    <m/>
    <m/>
    <m/>
    <m/>
    <m/>
    <m/>
    <m/>
    <m/>
  </r>
  <r>
    <s v="OTH CUST"/>
    <s v="Others"/>
    <s v="Others"/>
    <s v="Mexico"/>
    <x v="3"/>
    <n v="40700"/>
    <s v="Revenues - Third Parties"/>
    <m/>
    <s v="Others"/>
    <n v="2026"/>
    <n v="5"/>
    <s v="USD"/>
    <n v="-55637.288897909268"/>
    <n v="1"/>
    <n v="-55637.288897909268"/>
    <x v="3"/>
    <s v="Not Applicable"/>
    <m/>
    <m/>
    <m/>
    <m/>
    <m/>
    <m/>
    <m/>
    <m/>
    <m/>
  </r>
  <r>
    <s v="OTH CUST"/>
    <s v="Others"/>
    <s v="Others"/>
    <s v="Mexico"/>
    <x v="1"/>
    <n v="40700"/>
    <s v="Revenues - Third Parties"/>
    <m/>
    <s v="Others"/>
    <n v="2026"/>
    <n v="5"/>
    <s v="USD"/>
    <n v="4.7999999253079295E-2"/>
    <n v="1"/>
    <n v="4.7999999253079295E-2"/>
    <x v="3"/>
    <s v="Not Applicable"/>
    <m/>
    <m/>
    <m/>
    <m/>
    <m/>
    <m/>
    <m/>
    <m/>
    <m/>
  </r>
  <r>
    <s v="OTH CUST"/>
    <s v="Others"/>
    <s v="Others"/>
    <s v="Mexico"/>
    <x v="4"/>
    <n v="40700"/>
    <s v="Revenues - Third Parties"/>
    <m/>
    <s v="Others"/>
    <n v="2026"/>
    <n v="5"/>
    <s v="USD"/>
    <n v="64909"/>
    <n v="1"/>
    <n v="64909"/>
    <x v="3"/>
    <s v="Not Applicable"/>
    <m/>
    <m/>
    <m/>
    <m/>
    <m/>
    <m/>
    <m/>
    <m/>
    <m/>
  </r>
  <r>
    <s v="OTH CUST"/>
    <s v="Others"/>
    <s v="Others"/>
    <s v="Mexico"/>
    <x v="0"/>
    <n v="40700"/>
    <s v="Revenues - Third Parties"/>
    <m/>
    <s v="Others"/>
    <n v="2026"/>
    <n v="5"/>
    <s v="USD"/>
    <n v="355966.49872105988"/>
    <n v="1"/>
    <n v="355966.49872105988"/>
    <x v="3"/>
    <s v="Not Applicable"/>
    <m/>
    <m/>
    <m/>
    <m/>
    <m/>
    <m/>
    <m/>
    <m/>
    <m/>
  </r>
  <r>
    <s v="OTH CUST"/>
    <s v="Others"/>
    <s v="Others"/>
    <s v="Mexico"/>
    <x v="7"/>
    <n v="40700"/>
    <s v="Revenues - Third Parties"/>
    <m/>
    <s v="Others"/>
    <n v="2026"/>
    <n v="5"/>
    <s v="USD"/>
    <n v="116128.30006649999"/>
    <n v="1"/>
    <n v="116128.30006649999"/>
    <x v="3"/>
    <s v="Not Applicable"/>
    <m/>
    <m/>
    <m/>
    <m/>
    <m/>
    <m/>
    <m/>
    <m/>
    <m/>
  </r>
  <r>
    <s v="OTH CUST"/>
    <s v="Others"/>
    <s v="Others"/>
    <s v="Mexico"/>
    <x v="2"/>
    <n v="40700"/>
    <s v="Revenues - Third Parties"/>
    <m/>
    <s v="Others"/>
    <n v="2026"/>
    <n v="5"/>
    <s v="USD"/>
    <n v="437311.70493348443"/>
    <n v="1"/>
    <n v="437311.70493348443"/>
    <x v="3"/>
    <s v="Not Applicable"/>
    <m/>
    <m/>
    <m/>
    <m/>
    <m/>
    <m/>
    <m/>
    <m/>
    <m/>
  </r>
  <r>
    <s v="OTH CUST"/>
    <s v="Others"/>
    <s v="Others"/>
    <s v="Mexico"/>
    <x v="6"/>
    <n v="40700"/>
    <s v="Revenues - Third Parties"/>
    <m/>
    <s v="Others"/>
    <n v="2026"/>
    <n v="5"/>
    <s v="USD"/>
    <n v="0.23000000000000398"/>
    <n v="1"/>
    <n v="0.23000000000000398"/>
    <x v="3"/>
    <s v="Not Applicable"/>
    <m/>
    <m/>
    <m/>
    <m/>
    <m/>
    <m/>
    <m/>
    <m/>
    <m/>
  </r>
  <r>
    <s v="OTH CUST"/>
    <s v="Others"/>
    <s v="Others"/>
    <s v="Mexico"/>
    <x v="3"/>
    <n v="40700"/>
    <s v="Revenues - Third Parties"/>
    <m/>
    <s v="Others"/>
    <n v="2026"/>
    <n v="5"/>
    <s v="USD"/>
    <n v="49455.171897909349"/>
    <n v="1"/>
    <n v="49455.171897909349"/>
    <x v="3"/>
    <s v="Not Applicable"/>
    <m/>
    <m/>
    <m/>
    <m/>
    <m/>
    <m/>
    <m/>
    <m/>
    <m/>
  </r>
  <r>
    <s v="OTH CUST"/>
    <s v="Others"/>
    <s v="Others"/>
    <s v="Mexico"/>
    <x v="5"/>
    <n v="40700"/>
    <s v="Revenues - Third Parties"/>
    <m/>
    <s v="Others"/>
    <n v="2026"/>
    <n v="5"/>
    <s v="USD"/>
    <n v="0"/>
    <n v="1"/>
    <n v="0"/>
    <x v="3"/>
    <s v="Not Applicable"/>
    <m/>
    <m/>
    <m/>
    <m/>
    <m/>
    <m/>
    <m/>
    <m/>
    <m/>
  </r>
  <r>
    <s v="OTH CUST"/>
    <s v="BGB-43395-101"/>
    <s v="BeOne"/>
    <s v="Brazil"/>
    <x v="2"/>
    <n v="40700"/>
    <s v="Revenues - Third Parties"/>
    <m/>
    <s v="Freight - Returns"/>
    <n v="2026"/>
    <n v="5"/>
    <s v="USD"/>
    <n v="1755.0773461000001"/>
    <n v="1"/>
    <n v="1755.0773461000001"/>
    <x v="4"/>
    <n v="1"/>
    <m/>
    <m/>
    <m/>
    <m/>
    <m/>
    <m/>
    <m/>
    <m/>
    <m/>
  </r>
  <r>
    <s v="OTH CUST"/>
    <s v="BGB-43395-101"/>
    <s v="BeOne"/>
    <s v="Brazil"/>
    <x v="2"/>
    <n v="40700"/>
    <s v="Revenues - Third Parties"/>
    <m/>
    <s v="Freight - Shipments"/>
    <n v="2026"/>
    <n v="5"/>
    <s v="USD"/>
    <n v="2814.7655544999998"/>
    <n v="1"/>
    <n v="2814.7655544999998"/>
    <x v="4"/>
    <n v="1"/>
    <m/>
    <m/>
    <m/>
    <m/>
    <m/>
    <m/>
    <m/>
    <m/>
    <m/>
  </r>
  <r>
    <s v="OTH CUST"/>
    <s v="BGB-43395-101"/>
    <s v="BeOne"/>
    <s v="Brazil"/>
    <x v="0"/>
    <n v="40700"/>
    <s v="Revenues - Third Parties"/>
    <m/>
    <s v="Insulated shipper - Credo S22 - 12L (Leasing)"/>
    <n v="2026"/>
    <n v="5"/>
    <s v="USD"/>
    <n v="174.59476199999997"/>
    <n v="1"/>
    <n v="174.59476199999997"/>
    <x v="4"/>
    <n v="1"/>
    <m/>
    <m/>
    <m/>
    <m/>
    <m/>
    <m/>
    <m/>
    <m/>
    <m/>
  </r>
  <r>
    <s v="OTH CUST"/>
    <s v="BGB-43395-101"/>
    <s v="BeOne"/>
    <s v="Brazil"/>
    <x v="0"/>
    <n v="40700"/>
    <s v="Revenues - Third Parties"/>
    <m/>
    <s v="Pick and Pack (Controlled Ambient)"/>
    <n v="2026"/>
    <n v="5"/>
    <s v="USD"/>
    <n v="415.52753380000001"/>
    <n v="1"/>
    <n v="415.52753380000001"/>
    <x v="4"/>
    <m/>
    <m/>
    <m/>
    <m/>
    <m/>
    <m/>
    <m/>
    <m/>
    <m/>
    <m/>
  </r>
  <r>
    <s v="OTH CUST"/>
    <s v="BGB-43395-101"/>
    <s v="BeOne"/>
    <s v="Brazil"/>
    <x v="0"/>
    <n v="40700"/>
    <s v="Revenues - Third Parties"/>
    <m/>
    <s v="Project Management Fee"/>
    <n v="2026"/>
    <n v="5"/>
    <s v="USD"/>
    <n v="986.90039209999975"/>
    <n v="1"/>
    <n v="986.90039209999975"/>
    <x v="4"/>
    <m/>
    <m/>
    <m/>
    <m/>
    <m/>
    <m/>
    <m/>
    <m/>
    <m/>
    <m/>
  </r>
  <r>
    <s v="OTH CUST"/>
    <s v="BGB-43395-101"/>
    <s v="BeOne"/>
    <s v="Brazil"/>
    <x v="3"/>
    <n v="40700"/>
    <s v="Revenues - Third Parties"/>
    <m/>
    <s v="Reconciliation of Returns (per Hour)"/>
    <n v="2026"/>
    <n v="5"/>
    <s v="USD"/>
    <n v="277.03168880000004"/>
    <n v="1"/>
    <n v="277.03168880000004"/>
    <x v="4"/>
    <m/>
    <m/>
    <m/>
    <m/>
    <m/>
    <m/>
    <m/>
    <m/>
    <m/>
    <m/>
  </r>
  <r>
    <s v="OTH CUST"/>
    <s v="BGB-43395-101"/>
    <s v="BeOne"/>
    <s v="Brazil"/>
    <x v="3"/>
    <n v="40700"/>
    <s v="Revenues - Third Parties"/>
    <m/>
    <s v="Returns Receipt (per Receipt)"/>
    <n v="2026"/>
    <n v="5"/>
    <s v="USD"/>
    <n v="692.57922199999996"/>
    <n v="1"/>
    <n v="692.57922199999996"/>
    <x v="4"/>
    <m/>
    <m/>
    <m/>
    <m/>
    <m/>
    <m/>
    <m/>
    <m/>
    <m/>
    <m/>
  </r>
  <r>
    <s v="OTH CUST"/>
    <s v="BGB-43395-101"/>
    <s v="BeOne"/>
    <s v="Brazil"/>
    <x v="1"/>
    <n v="40700"/>
    <s v="Revenues - Third Parties"/>
    <m/>
    <s v="Storage Ambient (per Shelf)"/>
    <n v="2026"/>
    <n v="5"/>
    <s v="USD"/>
    <n v="2960.9111699999999"/>
    <n v="1"/>
    <n v="2960.9111699999999"/>
    <x v="4"/>
    <m/>
    <m/>
    <m/>
    <m/>
    <m/>
    <m/>
    <m/>
    <m/>
    <m/>
    <m/>
  </r>
  <r>
    <s v="OTH CUST"/>
    <s v="BGB-43395-101"/>
    <s v="BeOne"/>
    <s v="Brazil"/>
    <x v="1"/>
    <n v="40700"/>
    <s v="Revenues - Third Parties"/>
    <m/>
    <s v="Storage of Returns (per Pallet)"/>
    <n v="2026"/>
    <n v="5"/>
    <s v="USD"/>
    <n v="1113.8065848000001"/>
    <n v="1"/>
    <n v="1113.8065848000001"/>
    <x v="4"/>
    <m/>
    <m/>
    <m/>
    <m/>
    <m/>
    <m/>
    <m/>
    <m/>
    <m/>
    <m/>
  </r>
  <r>
    <s v="OTH CUST"/>
    <s v="BGB-43395-101"/>
    <s v="BeOne"/>
    <s v="Brazil"/>
    <x v="0"/>
    <n v="40700"/>
    <s v="Revenues - Third Parties"/>
    <m/>
    <s v="Temperature Monitoring Device (Ambient)"/>
    <n v="2026"/>
    <n v="5"/>
    <s v="USD"/>
    <n v="77.597672000000003"/>
    <n v="1"/>
    <n v="77.597672000000003"/>
    <x v="4"/>
    <n v="1"/>
    <m/>
    <m/>
    <m/>
    <m/>
    <m/>
    <m/>
    <m/>
    <m/>
    <m/>
  </r>
  <r>
    <s v="OTH CUST"/>
    <s v="BGB-Retain sample storage"/>
    <s v="BeOne"/>
    <s v="Brazil"/>
    <x v="1"/>
    <n v="40700"/>
    <s v="Revenues - Third Parties"/>
    <m/>
    <s v="Storage Ambient (per Shelf)"/>
    <n v="2026"/>
    <n v="5"/>
    <s v="USD"/>
    <n v="528.73413749999986"/>
    <n v="1"/>
    <n v="528.73413749999986"/>
    <x v="4"/>
    <m/>
    <m/>
    <m/>
    <m/>
    <m/>
    <m/>
    <m/>
    <m/>
    <m/>
    <m/>
  </r>
  <r>
    <s v="OTH CUST"/>
    <s v="BGB-58067-101"/>
    <s v="BeOne"/>
    <s v="Brazil"/>
    <x v="0"/>
    <n v="40700"/>
    <s v="Revenues - Third Parties"/>
    <m/>
    <s v="Project Management Fee"/>
    <n v="2026"/>
    <n v="5"/>
    <s v="USD"/>
    <n v="888.21335280000005"/>
    <n v="1"/>
    <n v="888.21335280000005"/>
    <x v="4"/>
    <m/>
    <m/>
    <m/>
    <m/>
    <m/>
    <m/>
    <m/>
    <m/>
    <m/>
    <m/>
  </r>
  <r>
    <s v="OTH CUST"/>
    <s v="BGB-58067-101"/>
    <s v="BeOne"/>
    <s v="Brazil"/>
    <x v="1"/>
    <n v="40700"/>
    <s v="Revenues - Third Parties"/>
    <m/>
    <s v="Storage Ambient (per Shelf)"/>
    <n v="2026"/>
    <n v="5"/>
    <s v="USD"/>
    <n v="317.24048250000004"/>
    <n v="1"/>
    <n v="317.24048250000004"/>
    <x v="4"/>
    <m/>
    <m/>
    <m/>
    <m/>
    <m/>
    <m/>
    <m/>
    <m/>
    <m/>
    <m/>
  </r>
  <r>
    <s v="OTH CUST"/>
    <s v="BGB-58067-101"/>
    <s v="BeOne"/>
    <s v="Brazil"/>
    <x v="1"/>
    <n v="40700"/>
    <s v="Revenues - Third Parties"/>
    <m/>
    <s v="Storage Refrigerated (per Shelf)"/>
    <n v="2026"/>
    <n v="5"/>
    <s v="USD"/>
    <n v="444.10667640000003"/>
    <n v="1"/>
    <n v="444.10667640000003"/>
    <x v="4"/>
    <m/>
    <m/>
    <m/>
    <m/>
    <m/>
    <m/>
    <m/>
    <m/>
    <m/>
    <m/>
  </r>
  <r>
    <s v="ASTRAZENECA"/>
    <s v="D3251C00014 Returns and Destruction"/>
    <s v="Astra Zeneca"/>
    <s v="Brazil"/>
    <x v="1"/>
    <n v="40700"/>
    <s v="Revenues - Third Parties"/>
    <m/>
    <s v="Storage of Returns (per Pallet)"/>
    <n v="2026"/>
    <n v="5"/>
    <s v="USD"/>
    <n v="472.11275453191917"/>
    <n v="1"/>
    <n v="472.11275453191917"/>
    <x v="4"/>
    <m/>
    <m/>
    <m/>
    <m/>
    <m/>
    <m/>
    <m/>
    <m/>
    <m/>
    <m/>
  </r>
  <r>
    <s v="ASTRAZENECA"/>
    <s v="D9185C00001 Returns and Destruction"/>
    <s v="Astra Zeneca"/>
    <s v="Brazil"/>
    <x v="2"/>
    <n v="40700"/>
    <s v="Revenues - Third Parties"/>
    <m/>
    <s v="Freight - Returns"/>
    <n v="2026"/>
    <n v="5"/>
    <s v="USD"/>
    <n v="719.93937840374338"/>
    <n v="1"/>
    <n v="719.93937840374338"/>
    <x v="4"/>
    <n v="1"/>
    <m/>
    <m/>
    <m/>
    <m/>
    <m/>
    <m/>
    <m/>
    <m/>
    <m/>
  </r>
  <r>
    <s v="ASTRAZENECA"/>
    <s v="D9185C00001 Returns and Destruction"/>
    <s v="Astra Zeneca"/>
    <s v="Brazil"/>
    <x v="1"/>
    <n v="40700"/>
    <s v="Revenues - Third Parties"/>
    <m/>
    <s v="Storage of Returns (per Pallet)"/>
    <n v="2026"/>
    <n v="5"/>
    <s v="USD"/>
    <n v="343.0099983715902"/>
    <n v="1"/>
    <n v="343.0099983715902"/>
    <x v="4"/>
    <m/>
    <m/>
    <m/>
    <m/>
    <m/>
    <m/>
    <m/>
    <m/>
    <m/>
    <m/>
  </r>
  <r>
    <s v="ASTRAZENECA"/>
    <s v="D5244C00001 Returns and Destruction"/>
    <s v="Astra Zeneca"/>
    <s v="Brazil"/>
    <x v="1"/>
    <n v="40700"/>
    <s v="Revenues - Third Parties"/>
    <m/>
    <s v="Storage of Returns (per Pallet)"/>
    <n v="2026"/>
    <n v="5"/>
    <s v="USD"/>
    <n v="366.81991642875602"/>
    <n v="1"/>
    <n v="366.81991642875602"/>
    <x v="4"/>
    <m/>
    <m/>
    <m/>
    <m/>
    <m/>
    <m/>
    <m/>
    <m/>
    <m/>
    <m/>
  </r>
  <r>
    <s v="ASTRAZENECA"/>
    <s v="D9180C00012 Returns and Destruction"/>
    <s v="Astra Zeneca"/>
    <s v="Brazil"/>
    <x v="2"/>
    <n v="40700"/>
    <s v="Revenues - Third Parties"/>
    <m/>
    <s v="Freight - Returns"/>
    <n v="2026"/>
    <n v="5"/>
    <s v="USD"/>
    <n v="122.7210064631964"/>
    <n v="1"/>
    <n v="122.7210064631964"/>
    <x v="4"/>
    <n v="1"/>
    <m/>
    <m/>
    <m/>
    <m/>
    <m/>
    <m/>
    <m/>
    <m/>
    <m/>
  </r>
  <r>
    <s v="ASTRAZENECA"/>
    <s v="D9180C00012 Returns and Destruction"/>
    <s v="Astra Zeneca"/>
    <s v="Brazil"/>
    <x v="3"/>
    <n v="40700"/>
    <s v="Revenues - Third Parties"/>
    <m/>
    <s v="Returns Receipt (per Receipt)"/>
    <n v="2026"/>
    <n v="5"/>
    <s v="USD"/>
    <n v="195.91207529590619"/>
    <n v="1"/>
    <n v="195.91207529590619"/>
    <x v="4"/>
    <m/>
    <m/>
    <m/>
    <m/>
    <m/>
    <m/>
    <m/>
    <m/>
    <m/>
    <m/>
  </r>
  <r>
    <s v="ASTRAZENECA"/>
    <s v="D9180C00012 Returns and Destruction"/>
    <s v="Astra Zeneca"/>
    <s v="Brazil"/>
    <x v="1"/>
    <n v="40700"/>
    <s v="Revenues - Third Parties"/>
    <m/>
    <s v="Storage of Returns (per Pallet)"/>
    <n v="2026"/>
    <n v="5"/>
    <s v="USD"/>
    <n v="240.70093989997864"/>
    <n v="1"/>
    <n v="240.70093989997864"/>
    <x v="4"/>
    <m/>
    <m/>
    <m/>
    <m/>
    <m/>
    <m/>
    <m/>
    <m/>
    <m/>
    <m/>
  </r>
  <r>
    <s v="ASTRAZENECA"/>
    <s v="D6972C00003 Returns and Destruction"/>
    <s v="Astra Zeneca"/>
    <s v="Brazil"/>
    <x v="1"/>
    <n v="40700"/>
    <s v="Revenues - Third Parties"/>
    <m/>
    <s v="Storage of Returns (per Pallet)"/>
    <n v="2026"/>
    <n v="5"/>
    <s v="USD"/>
    <n v="240.70093989997864"/>
    <n v="1"/>
    <n v="240.70093989997864"/>
    <x v="4"/>
    <m/>
    <m/>
    <m/>
    <m/>
    <m/>
    <m/>
    <m/>
    <m/>
    <m/>
    <m/>
  </r>
  <r>
    <s v="ASTRAZENECA"/>
    <s v="D6402C00012 Returns and Destruction"/>
    <s v="Astra Zeneca"/>
    <s v="Brazil"/>
    <x v="3"/>
    <n v="40700"/>
    <s v="Revenues - Third Parties"/>
    <m/>
    <s v="Returns Receipt (per Receipt)"/>
    <n v="2026"/>
    <n v="5"/>
    <s v="USD"/>
    <n v="181.85976003653008"/>
    <n v="1"/>
    <n v="181.85976003653008"/>
    <x v="4"/>
    <m/>
    <m/>
    <m/>
    <m/>
    <m/>
    <m/>
    <m/>
    <m/>
    <m/>
    <m/>
  </r>
  <r>
    <s v="ASTRAZENECA"/>
    <s v="D6402C00012 Returns and Destruction"/>
    <s v="Astra Zeneca"/>
    <s v="Brazil"/>
    <x v="1"/>
    <n v="40700"/>
    <s v="Revenues - Third Parties"/>
    <m/>
    <s v="Storage of Returns (per Pallet)"/>
    <n v="2026"/>
    <n v="5"/>
    <s v="USD"/>
    <n v="183.40995821437801"/>
    <n v="1"/>
    <n v="183.40995821437801"/>
    <x v="4"/>
    <m/>
    <m/>
    <m/>
    <m/>
    <m/>
    <m/>
    <m/>
    <m/>
    <m/>
    <m/>
  </r>
  <r>
    <s v="ASTRAZENECA"/>
    <s v="D9180C00008 Returns and Destruction"/>
    <s v="Astra Zeneca"/>
    <s v="Brazil"/>
    <x v="1"/>
    <n v="40700"/>
    <s v="Revenues - Third Parties"/>
    <m/>
    <s v="Storage of Returns (per Pallet)"/>
    <n v="2026"/>
    <n v="5"/>
    <s v="USD"/>
    <n v="453.9728220279714"/>
    <n v="1"/>
    <n v="453.9728220279714"/>
    <x v="4"/>
    <m/>
    <m/>
    <m/>
    <m/>
    <m/>
    <m/>
    <m/>
    <m/>
    <m/>
    <m/>
  </r>
  <r>
    <s v="ASTRAZENECA"/>
    <s v="D9180C00004 Returns and Destruction"/>
    <s v="Astra Zeneca"/>
    <s v="Brazil"/>
    <x v="1"/>
    <n v="40700"/>
    <s v="Revenues - Third Parties"/>
    <m/>
    <s v="Storage of Returns (per Pallet)"/>
    <n v="2026"/>
    <n v="5"/>
    <s v="USD"/>
    <n v="366.81991642875602"/>
    <n v="1"/>
    <n v="366.81991642875602"/>
    <x v="4"/>
    <m/>
    <m/>
    <m/>
    <m/>
    <m/>
    <m/>
    <m/>
    <m/>
    <m/>
    <m/>
  </r>
  <r>
    <s v="ASTRAZENECA"/>
    <s v="D5180C00018 Post Trial Returns and Destruction"/>
    <s v="Astra Zeneca"/>
    <s v="Brazil"/>
    <x v="1"/>
    <n v="40700"/>
    <s v="Revenues - Third Parties"/>
    <m/>
    <s v="Storage of Returns (per Pallet)"/>
    <n v="2026"/>
    <n v="5"/>
    <s v="USD"/>
    <n v="119.16821764314811"/>
    <n v="1"/>
    <n v="119.16821764314811"/>
    <x v="4"/>
    <m/>
    <m/>
    <m/>
    <m/>
    <m/>
    <m/>
    <m/>
    <m/>
    <m/>
    <m/>
  </r>
  <r>
    <s v="ASTRAZENECA"/>
    <s v="D9690C00005 Returns and Destruction"/>
    <s v="Astra Zeneca"/>
    <s v="Brazil"/>
    <x v="1"/>
    <n v="40700"/>
    <s v="Revenues - Third Parties"/>
    <m/>
    <s v="Storage of Returns (per Pallet)"/>
    <n v="2026"/>
    <n v="5"/>
    <s v="USD"/>
    <n v="130.21061503969889"/>
    <n v="1"/>
    <n v="130.21061503969889"/>
    <x v="4"/>
    <m/>
    <m/>
    <m/>
    <m/>
    <m/>
    <m/>
    <m/>
    <m/>
    <m/>
    <m/>
  </r>
  <r>
    <s v="ASTRAZENECA"/>
    <s v="D8210C00003 Returns and Destruction"/>
    <s v="Astra Zeneca"/>
    <s v="Brazil"/>
    <x v="3"/>
    <n v="40700"/>
    <s v="Revenues - Third Parties"/>
    <m/>
    <s v="Destruction (per Kg)"/>
    <n v="2026"/>
    <n v="5"/>
    <s v="USD"/>
    <n v="3131.3158726594124"/>
    <n v="1"/>
    <n v="3131.3158726594124"/>
    <x v="4"/>
    <n v="1"/>
    <m/>
    <m/>
    <m/>
    <m/>
    <m/>
    <m/>
    <m/>
    <m/>
    <m/>
  </r>
  <r>
    <s v="ASTRAZENECA"/>
    <s v="D8210C00003 Returns and Destruction"/>
    <s v="Astra Zeneca"/>
    <s v="Brazil"/>
    <x v="3"/>
    <n v="40700"/>
    <s v="Revenues - Third Parties"/>
    <m/>
    <s v="Destruction Setup Fee"/>
    <n v="2026"/>
    <n v="5"/>
    <s v="USD"/>
    <n v="589.21002000492024"/>
    <n v="1"/>
    <n v="589.21002000492024"/>
    <x v="4"/>
    <m/>
    <m/>
    <m/>
    <m/>
    <m/>
    <m/>
    <m/>
    <m/>
    <m/>
    <m/>
  </r>
  <r>
    <s v="ASTRAZENECA"/>
    <s v="D8210C00003 Returns and Destruction"/>
    <s v="Astra Zeneca"/>
    <s v="Brazil"/>
    <x v="1"/>
    <n v="40700"/>
    <s v="Revenues - Third Parties"/>
    <m/>
    <s v="Storage of Returns (per Pallet)"/>
    <n v="2026"/>
    <n v="5"/>
    <s v="USD"/>
    <n v="299.65672585439637"/>
    <n v="1"/>
    <n v="299.65672585439637"/>
    <x v="4"/>
    <m/>
    <m/>
    <m/>
    <m/>
    <m/>
    <m/>
    <m/>
    <m/>
    <m/>
    <m/>
  </r>
  <r>
    <s v="ASTRAZENECA"/>
    <s v="D5989C00001 Returns and Destruction"/>
    <s v="Astra Zeneca"/>
    <s v="Brazil"/>
    <x v="2"/>
    <n v="40700"/>
    <s v="Revenues - Third Parties"/>
    <m/>
    <s v="Freight - Returns"/>
    <n v="2026"/>
    <n v="5"/>
    <s v="USD"/>
    <n v="1559.5114307140366"/>
    <n v="1"/>
    <n v="1559.5114307140366"/>
    <x v="4"/>
    <n v="1"/>
    <m/>
    <m/>
    <m/>
    <m/>
    <m/>
    <m/>
    <m/>
    <m/>
    <m/>
  </r>
  <r>
    <s v="ASTRAZENECA"/>
    <s v="D5989C00001 Returns and Destruction"/>
    <s v="Astra Zeneca"/>
    <s v="Brazil"/>
    <x v="2"/>
    <n v="40700"/>
    <s v="Revenues - Third Parties"/>
    <m/>
    <s v="PassThrough - Freight"/>
    <n v="2026"/>
    <n v="5"/>
    <s v="USD"/>
    <n v="308.06117252547847"/>
    <n v="1"/>
    <n v="308.06117252547847"/>
    <x v="4"/>
    <n v="1"/>
    <m/>
    <m/>
    <m/>
    <m/>
    <m/>
    <m/>
    <m/>
    <m/>
    <m/>
  </r>
  <r>
    <s v="ASTRAZENECA"/>
    <s v="D5989C00001 Returns and Destruction"/>
    <s v="Astra Zeneca"/>
    <s v="Brazil"/>
    <x v="3"/>
    <n v="40700"/>
    <s v="Revenues - Third Parties"/>
    <m/>
    <s v="Returns Receipt (per Receipt)"/>
    <n v="2026"/>
    <n v="5"/>
    <s v="USD"/>
    <n v="825.08342965196414"/>
    <n v="1"/>
    <n v="825.08342965196414"/>
    <x v="4"/>
    <m/>
    <m/>
    <m/>
    <m/>
    <m/>
    <m/>
    <m/>
    <m/>
    <m/>
    <m/>
  </r>
  <r>
    <s v="ASTRAZENECA"/>
    <s v="D5989C00001 Returns and Destruction"/>
    <s v="Astra Zeneca"/>
    <s v="Brazil"/>
    <x v="1"/>
    <n v="40700"/>
    <s v="Revenues - Third Parties"/>
    <m/>
    <s v="Storage of Returns (per Pallet)"/>
    <n v="2026"/>
    <n v="5"/>
    <s v="USD"/>
    <n v="520.84246015879557"/>
    <n v="1"/>
    <n v="520.84246015879557"/>
    <x v="4"/>
    <m/>
    <m/>
    <m/>
    <m/>
    <m/>
    <m/>
    <m/>
    <m/>
    <m/>
    <m/>
  </r>
  <r>
    <s v="ASTRAZENECA"/>
    <s v="AZ Local Returns and Destruction (Onco)"/>
    <s v="Astra Zeneca"/>
    <s v="Brazil"/>
    <x v="2"/>
    <n v="40700"/>
    <s v="Revenues - Third Parties"/>
    <m/>
    <s v="Freight - Returns"/>
    <n v="2026"/>
    <n v="5"/>
    <s v="USD"/>
    <n v="2776.7758160449998"/>
    <n v="1"/>
    <n v="2776.7758160449998"/>
    <x v="4"/>
    <n v="1"/>
    <m/>
    <m/>
    <m/>
    <m/>
    <m/>
    <m/>
    <m/>
    <m/>
    <m/>
  </r>
  <r>
    <s v="ASTRAZENECA"/>
    <s v="AZ Local Returns and Destruction (Onco)"/>
    <s v="Astra Zeneca"/>
    <s v="Brazil"/>
    <x v="2"/>
    <n v="40700"/>
    <s v="Revenues - Third Parties"/>
    <m/>
    <s v="PassThrough - Freight"/>
    <n v="2026"/>
    <n v="5"/>
    <s v="USD"/>
    <n v="302.514991415"/>
    <n v="1"/>
    <n v="302.514991415"/>
    <x v="4"/>
    <n v="1"/>
    <m/>
    <m/>
    <m/>
    <m/>
    <m/>
    <m/>
    <m/>
    <m/>
    <m/>
  </r>
  <r>
    <s v="ASTRAZENECA"/>
    <s v="AZ Local Returns and Destruction (Onco)"/>
    <s v="Astra Zeneca"/>
    <s v="Brazil"/>
    <x v="3"/>
    <n v="40700"/>
    <s v="Revenues - Third Parties"/>
    <m/>
    <s v="Returns Receipt (per Receipt)"/>
    <n v="2026"/>
    <n v="5"/>
    <s v="USD"/>
    <n v="1594.46630826"/>
    <n v="1"/>
    <n v="1594.46630826"/>
    <x v="4"/>
    <m/>
    <m/>
    <m/>
    <m/>
    <m/>
    <m/>
    <m/>
    <m/>
    <m/>
    <m/>
  </r>
  <r>
    <s v="ASTRAZENECA"/>
    <s v="AZ Local Returns and Destruction (Onco)"/>
    <s v="Astra Zeneca"/>
    <s v="Brazil"/>
    <x v="1"/>
    <n v="40700"/>
    <s v="Revenues - Third Parties"/>
    <m/>
    <s v="Storage of Returns (per Pallet)"/>
    <n v="2026"/>
    <n v="5"/>
    <s v="USD"/>
    <n v="3716.5213215899998"/>
    <n v="1"/>
    <n v="3716.5213215899998"/>
    <x v="4"/>
    <m/>
    <m/>
    <m/>
    <m/>
    <m/>
    <m/>
    <m/>
    <m/>
    <m/>
    <m/>
  </r>
  <r>
    <s v="ASTRAZENECA"/>
    <s v="D3466C00001 Returns And Destruction"/>
    <s v="Astra Zeneca"/>
    <s v="Brazil"/>
    <x v="1"/>
    <n v="40700"/>
    <s v="Revenues - Third Parties"/>
    <m/>
    <s v="Storage of Returns (per Pallet)"/>
    <n v="2026"/>
    <n v="5"/>
    <s v="USD"/>
    <n v="124.83217129684139"/>
    <n v="1"/>
    <n v="124.83217129684139"/>
    <x v="4"/>
    <m/>
    <m/>
    <m/>
    <m/>
    <m/>
    <m/>
    <m/>
    <m/>
    <m/>
    <m/>
  </r>
  <r>
    <s v="ASTRAZENECA"/>
    <s v="D6973C00001 Returns and Destruction"/>
    <s v="Astra Zeneca"/>
    <s v="Brazil"/>
    <x v="1"/>
    <n v="40700"/>
    <s v="Revenues - Third Parties"/>
    <m/>
    <s v="Storage of Returns (per Pallet)"/>
    <n v="2026"/>
    <n v="5"/>
    <s v="USD"/>
    <n v="125.51980784265719"/>
    <n v="1"/>
    <n v="125.51980784265719"/>
    <x v="4"/>
    <m/>
    <m/>
    <m/>
    <m/>
    <m/>
    <m/>
    <m/>
    <m/>
    <m/>
    <m/>
  </r>
  <r>
    <s v="ASTRAZENECA"/>
    <s v="D9640C00003 Ancillaries"/>
    <s v="Astra Zeneca"/>
    <s v="Brazil"/>
    <x v="0"/>
    <n v="40700"/>
    <s v="Revenues - Third Parties"/>
    <m/>
    <s v="Import Services"/>
    <n v="2026"/>
    <n v="5"/>
    <s v="USD"/>
    <n v="443.85129462552482"/>
    <n v="1"/>
    <n v="443.85129462552482"/>
    <x v="4"/>
    <m/>
    <m/>
    <m/>
    <m/>
    <m/>
    <m/>
    <m/>
    <m/>
    <m/>
    <m/>
  </r>
  <r>
    <s v="ASTRAZENECA"/>
    <s v="D9640C00003 Ancillaries"/>
    <s v="Astra Zeneca"/>
    <s v="Brazil"/>
    <x v="1"/>
    <n v="40700"/>
    <s v="Revenues - Third Parties"/>
    <m/>
    <s v="Non-Drug Storage Ambient (per Pallet)"/>
    <n v="2026"/>
    <n v="5"/>
    <s v="USD"/>
    <n v="252.26208065565359"/>
    <n v="1"/>
    <n v="252.26208065565359"/>
    <x v="4"/>
    <m/>
    <m/>
    <m/>
    <m/>
    <m/>
    <m/>
    <m/>
    <m/>
    <m/>
    <m/>
  </r>
  <r>
    <s v="ASTRAZENECA"/>
    <s v="D9640C00003 Ancillaries"/>
    <s v="Astra Zeneca"/>
    <s v="Brazil"/>
    <x v="0"/>
    <n v="40700"/>
    <s v="Revenues - Third Parties"/>
    <m/>
    <s v="Project Management Fee"/>
    <n v="2026"/>
    <n v="5"/>
    <s v="USD"/>
    <n v="425.16044863165439"/>
    <n v="1"/>
    <n v="425.16044863165439"/>
    <x v="4"/>
    <m/>
    <m/>
    <m/>
    <m/>
    <m/>
    <m/>
    <m/>
    <m/>
    <m/>
    <m/>
  </r>
  <r>
    <s v="OTH CUST"/>
    <s v="EMN30-64007957MMY3003 - Azidus"/>
    <s v="Azidus Brasil Pesquisa Científica"/>
    <s v="Brazil"/>
    <x v="2"/>
    <n v="40700"/>
    <s v="Revenues - Third Parties"/>
    <m/>
    <s v="Freight - Shipments"/>
    <n v="2026"/>
    <n v="5"/>
    <s v="USD"/>
    <n v="563.68930072000001"/>
    <n v="1"/>
    <n v="563.68930072000001"/>
    <x v="4"/>
    <n v="1"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Import License Fee"/>
    <n v="2026"/>
    <n v="5"/>
    <s v="USD"/>
    <n v="1836.7703062100002"/>
    <n v="1"/>
    <n v="1836.7703062100002"/>
    <x v="4"/>
    <m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Insulated shipper - Credo S22 - 28L (Leasing)"/>
    <n v="2026"/>
    <n v="5"/>
    <s v="USD"/>
    <n v="141.512334915"/>
    <n v="1"/>
    <n v="141.512334915"/>
    <x v="4"/>
    <n v="1"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Pick and Pack of Controlled/Hazardous Substances"/>
    <n v="2026"/>
    <n v="5"/>
    <s v="USD"/>
    <n v="505.93834784500007"/>
    <n v="1"/>
    <n v="505.93834784500007"/>
    <x v="4"/>
    <m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Project Management Fee"/>
    <n v="2026"/>
    <n v="5"/>
    <s v="USD"/>
    <n v="2019.8133263699999"/>
    <n v="1"/>
    <n v="2019.8133263699999"/>
    <x v="4"/>
    <m/>
    <m/>
    <m/>
    <m/>
    <m/>
    <m/>
    <m/>
    <m/>
    <m/>
    <m/>
  </r>
  <r>
    <s v="OTH CUST"/>
    <s v="EMN30-64007957MMY3003 - Azidus"/>
    <s v="Azidus Brasil Pesquisa Científica"/>
    <s v="Brazil"/>
    <x v="7"/>
    <n v="40700"/>
    <s v="Revenues - Third Parties"/>
    <m/>
    <s v="PTC Duties"/>
    <n v="2026"/>
    <n v="5"/>
    <s v="USD"/>
    <n v="36109.848075000002"/>
    <n v="1"/>
    <n v="36109.848075000002"/>
    <x v="4"/>
    <n v="1"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Receipt fee Ambient of Controlled Drugs (per Receipt_ID)"/>
    <n v="2026"/>
    <n v="5"/>
    <s v="USD"/>
    <n v="2154.4555479300002"/>
    <n v="1"/>
    <n v="2154.4555479300002"/>
    <x v="4"/>
    <m/>
    <m/>
    <m/>
    <m/>
    <m/>
    <m/>
    <m/>
    <m/>
    <m/>
    <m/>
  </r>
  <r>
    <s v="OTH CUST"/>
    <s v="EMN30-64007957MMY3003 - Azidus"/>
    <s v="Azidus Brasil Pesquisa Científica"/>
    <s v="Brazil"/>
    <x v="1"/>
    <n v="40700"/>
    <s v="Revenues - Third Parties"/>
    <m/>
    <s v="Storage Controlled Drug - Ambient (per Pallet)"/>
    <n v="2026"/>
    <n v="5"/>
    <s v="USD"/>
    <n v="7271.3399751299994"/>
    <n v="1"/>
    <n v="7271.3399751299994"/>
    <x v="4"/>
    <m/>
    <m/>
    <m/>
    <m/>
    <m/>
    <m/>
    <m/>
    <m/>
    <m/>
    <m/>
  </r>
  <r>
    <s v="OTH CUST"/>
    <s v="EMN30-64007957MMY3003 - Azidus"/>
    <s v="Azidus Brasil Pesquisa Científica"/>
    <s v="Brazil"/>
    <x v="0"/>
    <n v="40700"/>
    <s v="Revenues - Third Parties"/>
    <m/>
    <s v="Temperature Monitoring Device (Ambient)"/>
    <n v="2026"/>
    <n v="5"/>
    <s v="USD"/>
    <n v="132.62218823000003"/>
    <n v="1"/>
    <n v="132.62218823000003"/>
    <x v="4"/>
    <n v="1"/>
    <m/>
    <m/>
    <m/>
    <m/>
    <m/>
    <m/>
    <m/>
    <m/>
    <m/>
  </r>
  <r>
    <s v="BAYER"/>
    <s v="Bayer - Importer of Record Services"/>
    <s v="Bayer AG (No consolidate)"/>
    <s v="Brazil"/>
    <x v="0"/>
    <n v="40700"/>
    <s v="Revenues - Third Parties"/>
    <m/>
    <s v="Import License Fee"/>
    <n v="2026"/>
    <n v="5"/>
    <s v="USD"/>
    <n v="1766.12914065"/>
    <n v="1"/>
    <n v="1766.12914065"/>
    <x v="4"/>
    <m/>
    <m/>
    <m/>
    <m/>
    <m/>
    <m/>
    <m/>
    <m/>
    <m/>
    <m/>
  </r>
  <r>
    <s v="BAYER"/>
    <s v="Bayer - Importer of Record Services"/>
    <s v="Bayer AG (No consolidate)"/>
    <s v="Brazil"/>
    <x v="0"/>
    <n v="40700"/>
    <s v="Revenues - Third Parties"/>
    <m/>
    <s v="Import Services"/>
    <n v="2026"/>
    <n v="5"/>
    <s v="USD"/>
    <n v="1468.3442272799998"/>
    <n v="1"/>
    <n v="1468.3442272799998"/>
    <x v="4"/>
    <m/>
    <m/>
    <m/>
    <m/>
    <m/>
    <m/>
    <m/>
    <m/>
    <m/>
    <m/>
  </r>
  <r>
    <s v="BAYER"/>
    <s v="Bayer - Importer of Record Services"/>
    <s v="Bayer AG (No consolidate)"/>
    <s v="Brazil"/>
    <x v="7"/>
    <n v="40700"/>
    <s v="Revenues - Third Parties"/>
    <m/>
    <s v="PTC Duties"/>
    <n v="2026"/>
    <n v="5"/>
    <s v="USD"/>
    <n v="161028.70734999998"/>
    <n v="1"/>
    <n v="161028.70734999998"/>
    <x v="4"/>
    <n v="1"/>
    <m/>
    <m/>
    <m/>
    <m/>
    <m/>
    <m/>
    <m/>
    <m/>
    <m/>
  </r>
  <r>
    <s v="BAYER"/>
    <s v="BAY 2927088_21607 Local"/>
    <s v="Bayer AG (No consolidate)"/>
    <s v="Brazil"/>
    <x v="1"/>
    <n v="40700"/>
    <s v="Revenues - Third Parties"/>
    <m/>
    <s v="Non-Drug Storage Ambient (per Pallet)"/>
    <n v="2026"/>
    <n v="5"/>
    <s v="USD"/>
    <n v="409.84676235999996"/>
    <n v="1"/>
    <n v="409.84676235999996"/>
    <x v="4"/>
    <m/>
    <m/>
    <m/>
    <m/>
    <m/>
    <m/>
    <m/>
    <m/>
    <m/>
    <m/>
  </r>
  <r>
    <s v="BAYER"/>
    <s v="BAY 2927088_21607 Local"/>
    <s v="Bayer AG (No consolidate)"/>
    <s v="Brazil"/>
    <x v="0"/>
    <n v="40700"/>
    <s v="Revenues - Third Parties"/>
    <m/>
    <s v="Project Management Fee"/>
    <n v="2026"/>
    <n v="5"/>
    <s v="USD"/>
    <n v="407.95673117500002"/>
    <n v="1"/>
    <n v="407.95673117500002"/>
    <x v="4"/>
    <m/>
    <m/>
    <m/>
    <m/>
    <m/>
    <m/>
    <m/>
    <m/>
    <m/>
    <m/>
  </r>
  <r>
    <s v="BAYER"/>
    <s v="BAY 2927088-22615 Local"/>
    <s v="Bayer AG (No consolidate)"/>
    <s v="Brazil"/>
    <x v="1"/>
    <n v="40700"/>
    <s v="Revenues - Third Parties"/>
    <m/>
    <s v="Non-Drug Storage Ambient (per Pallet)"/>
    <n v="2026"/>
    <n v="5"/>
    <s v="USD"/>
    <n v="409.84676235999996"/>
    <n v="1"/>
    <n v="409.84676235999996"/>
    <x v="4"/>
    <m/>
    <m/>
    <m/>
    <m/>
    <m/>
    <m/>
    <m/>
    <m/>
    <m/>
    <m/>
  </r>
  <r>
    <s v="BAYER"/>
    <s v="BAY 2927088-22615 Local"/>
    <s v="Bayer AG (No consolidate)"/>
    <s v="Brazil"/>
    <x v="0"/>
    <n v="40700"/>
    <s v="Revenues - Third Parties"/>
    <m/>
    <s v="Project Management Fee"/>
    <n v="2026"/>
    <n v="5"/>
    <s v="USD"/>
    <n v="407.95673117500002"/>
    <n v="1"/>
    <n v="407.95673117500002"/>
    <x v="4"/>
    <m/>
    <m/>
    <m/>
    <m/>
    <m/>
    <m/>
    <m/>
    <m/>
    <m/>
    <m/>
  </r>
  <r>
    <s v="BAYER"/>
    <s v="BAY 94-8862-19920 Local"/>
    <s v="Bayer AG (No consolidate)"/>
    <s v="Brazil"/>
    <x v="1"/>
    <n v="40700"/>
    <s v="Revenues - Third Parties"/>
    <m/>
    <s v="Non-Drug Storage Ambient (per Pallet)"/>
    <n v="2026"/>
    <n v="5"/>
    <s v="USD"/>
    <n v="409.84676235999996"/>
    <n v="1"/>
    <n v="409.84676235999996"/>
    <x v="4"/>
    <m/>
    <m/>
    <m/>
    <m/>
    <m/>
    <m/>
    <m/>
    <m/>
    <m/>
    <m/>
  </r>
  <r>
    <s v="BAYER"/>
    <s v="BAY 94-8862-19920 Local"/>
    <s v="Bayer AG (No consolidate)"/>
    <s v="Brazil"/>
    <x v="0"/>
    <n v="40700"/>
    <s v="Revenues - Third Parties"/>
    <m/>
    <s v="Project Management Fee"/>
    <n v="2026"/>
    <n v="5"/>
    <s v="USD"/>
    <n v="407.95673117500002"/>
    <n v="1"/>
    <n v="407.95673117500002"/>
    <x v="4"/>
    <m/>
    <m/>
    <m/>
    <m/>
    <m/>
    <m/>
    <m/>
    <m/>
    <m/>
    <m/>
  </r>
  <r>
    <s v="BAYER"/>
    <s v="BAY 94-8862-19920 Local"/>
    <s v="Bayer AG (No consolidate)"/>
    <s v="Brazil"/>
    <x v="0"/>
    <n v="40700"/>
    <s v="Revenues - Third Parties"/>
    <m/>
    <s v="Receipt fee Ancillaries (per Receipt_ID)"/>
    <n v="2026"/>
    <n v="5"/>
    <s v="USD"/>
    <n v="432.60713790000011"/>
    <n v="1"/>
    <n v="432.60713790000011"/>
    <x v="4"/>
    <m/>
    <m/>
    <m/>
    <m/>
    <m/>
    <m/>
    <m/>
    <m/>
    <m/>
    <m/>
  </r>
  <r>
    <s v="J &amp; J"/>
    <s v="Janssen Local Returns and Destruction"/>
    <s v="Janssen"/>
    <s v="Brazil"/>
    <x v="2"/>
    <n v="40700"/>
    <s v="Revenues - Third Parties"/>
    <m/>
    <s v="Freight - Returns"/>
    <n v="2026"/>
    <n v="5"/>
    <s v="USD"/>
    <n v="7990.008929172086"/>
    <n v="1"/>
    <n v="7990.008929172086"/>
    <x v="4"/>
    <n v="1"/>
    <m/>
    <m/>
    <m/>
    <m/>
    <m/>
    <m/>
    <m/>
    <m/>
    <m/>
  </r>
  <r>
    <s v="J &amp; J"/>
    <s v="Janssen Local Returns and Destruction"/>
    <s v="Janssen"/>
    <s v="Brazil"/>
    <x v="3"/>
    <n v="40700"/>
    <s v="Revenues - Third Parties"/>
    <m/>
    <s v="Reconciliation of Returns - Controlled Drugs (per Hour)"/>
    <n v="2026"/>
    <n v="5"/>
    <s v="USD"/>
    <n v="1402.2406437443681"/>
    <n v="1"/>
    <n v="1402.2406437443681"/>
    <x v="4"/>
    <m/>
    <m/>
    <m/>
    <m/>
    <m/>
    <m/>
    <m/>
    <m/>
    <m/>
    <m/>
  </r>
  <r>
    <s v="J &amp; J"/>
    <s v="Janssen Local Returns and Destruction"/>
    <s v="Janssen"/>
    <s v="Brazil"/>
    <x v="3"/>
    <n v="40700"/>
    <s v="Revenues - Third Parties"/>
    <m/>
    <s v="Returns Receipt - Controlled Drugs (per Receipt_ID)"/>
    <n v="2026"/>
    <n v="5"/>
    <s v="USD"/>
    <n v="3505.2214413535012"/>
    <n v="1"/>
    <n v="3505.2214413535012"/>
    <x v="4"/>
    <m/>
    <m/>
    <m/>
    <m/>
    <m/>
    <m/>
    <m/>
    <m/>
    <m/>
    <m/>
  </r>
  <r>
    <s v="J &amp; J"/>
    <s v="Janssen Local Returns and Destruction"/>
    <s v="Janssen"/>
    <s v="Brazil"/>
    <x v="3"/>
    <n v="40700"/>
    <s v="Revenues - Third Parties"/>
    <m/>
    <s v="Returns Receipt (per Receipt)"/>
    <n v="2026"/>
    <n v="5"/>
    <s v="USD"/>
    <n v="3651.2076803202003"/>
    <n v="1"/>
    <n v="3651.2076803202003"/>
    <x v="4"/>
    <m/>
    <m/>
    <m/>
    <m/>
    <m/>
    <m/>
    <m/>
    <m/>
    <m/>
    <m/>
  </r>
  <r>
    <s v="J &amp; J"/>
    <s v="Janssen Local Returns and Destruction"/>
    <s v="Janssen"/>
    <s v="Brazil"/>
    <x v="1"/>
    <n v="40700"/>
    <s v="Revenues - Third Parties"/>
    <m/>
    <s v="Storage of Returns - Controlled Drugs (per Pallet)"/>
    <n v="2026"/>
    <n v="5"/>
    <s v="USD"/>
    <n v="1758.2106557701552"/>
    <n v="1"/>
    <n v="1758.2106557701552"/>
    <x v="4"/>
    <m/>
    <m/>
    <m/>
    <m/>
    <m/>
    <m/>
    <m/>
    <m/>
    <m/>
    <m/>
  </r>
  <r>
    <s v="J &amp; J"/>
    <s v="Janssen Local Returns and Destruction"/>
    <s v="Janssen"/>
    <s v="Brazil"/>
    <x v="1"/>
    <n v="40700"/>
    <s v="Revenues - Third Parties"/>
    <m/>
    <s v="Storage of Returns (per Pallet)"/>
    <n v="2026"/>
    <n v="5"/>
    <s v="USD"/>
    <n v="858.45039487430631"/>
    <n v="1"/>
    <n v="858.45039487430631"/>
    <x v="4"/>
    <m/>
    <m/>
    <m/>
    <m/>
    <m/>
    <m/>
    <m/>
    <m/>
    <m/>
    <m/>
  </r>
  <r>
    <s v="J &amp; J"/>
    <s v="67896062PAH4002"/>
    <s v="Janssen"/>
    <s v="Brazil"/>
    <x v="0"/>
    <n v="40700"/>
    <s v="Revenues - Third Parties"/>
    <m/>
    <s v="Project Management Fee"/>
    <n v="2026"/>
    <n v="5"/>
    <s v="USD"/>
    <n v="514.52679494753897"/>
    <n v="1"/>
    <n v="514.52679494753897"/>
    <x v="4"/>
    <m/>
    <m/>
    <m/>
    <m/>
    <m/>
    <m/>
    <m/>
    <m/>
    <m/>
    <m/>
  </r>
  <r>
    <s v="J &amp; J"/>
    <s v="67896062PAH4002"/>
    <s v="Janssen"/>
    <s v="Brazil"/>
    <x v="1"/>
    <n v="40700"/>
    <s v="Revenues - Third Parties"/>
    <m/>
    <s v="Storage Ambient (per Shelf)"/>
    <n v="2026"/>
    <n v="5"/>
    <s v="USD"/>
    <n v="233.86970310343122"/>
    <n v="1"/>
    <n v="233.86970310343122"/>
    <x v="4"/>
    <m/>
    <m/>
    <m/>
    <m/>
    <m/>
    <m/>
    <m/>
    <m/>
    <m/>
    <m/>
  </r>
  <r>
    <s v="J &amp; J"/>
    <s v="42847922MDD4002"/>
    <s v="Janssen"/>
    <s v="Brazil"/>
    <x v="2"/>
    <n v="40700"/>
    <s v="Revenues - Third Parties"/>
    <m/>
    <s v="Freight - Shipments"/>
    <n v="2026"/>
    <n v="5"/>
    <s v="USD"/>
    <n v="132.44040723066303"/>
    <n v="1"/>
    <n v="132.44040723066303"/>
    <x v="4"/>
    <n v="1"/>
    <m/>
    <m/>
    <m/>
    <m/>
    <m/>
    <m/>
    <m/>
    <m/>
    <m/>
  </r>
  <r>
    <s v="J &amp; J"/>
    <s v="42847922MDD4002"/>
    <s v="Janssen"/>
    <s v="Brazil"/>
    <x v="0"/>
    <n v="40700"/>
    <s v="Revenues - Third Parties"/>
    <m/>
    <s v="Pick and Pack (Ambient)"/>
    <n v="2026"/>
    <n v="5"/>
    <s v="USD"/>
    <n v="109.52459261346056"/>
    <n v="1"/>
    <n v="109.52459261346056"/>
    <x v="4"/>
    <m/>
    <m/>
    <m/>
    <m/>
    <m/>
    <m/>
    <m/>
    <m/>
    <m/>
    <m/>
  </r>
  <r>
    <s v="J &amp; J"/>
    <s v="42847922MDD4002"/>
    <s v="Janssen"/>
    <s v="Brazil"/>
    <x v="0"/>
    <n v="40700"/>
    <s v="Revenues - Third Parties"/>
    <m/>
    <s v="Project Management Fee"/>
    <n v="2026"/>
    <n v="5"/>
    <s v="USD"/>
    <n v="521.54567911171682"/>
    <n v="1"/>
    <n v="521.54567911171682"/>
    <x v="4"/>
    <m/>
    <m/>
    <m/>
    <m/>
    <m/>
    <m/>
    <m/>
    <m/>
    <m/>
    <m/>
  </r>
  <r>
    <s v="J &amp; J"/>
    <s v="42847922MDD4002"/>
    <s v="Janssen"/>
    <s v="Brazil"/>
    <x v="1"/>
    <n v="40700"/>
    <s v="Revenues - Third Parties"/>
    <m/>
    <s v="Storage Ambient (per Shelf)"/>
    <n v="2026"/>
    <n v="5"/>
    <s v="USD"/>
    <n v="1659.4635244463718"/>
    <n v="1"/>
    <n v="1659.4635244463718"/>
    <x v="4"/>
    <m/>
    <m/>
    <m/>
    <m/>
    <m/>
    <m/>
    <m/>
    <m/>
    <m/>
    <m/>
  </r>
  <r>
    <s v="J &amp; J"/>
    <s v="67896062PUH4009"/>
    <s v="Janssen"/>
    <s v="Brazil"/>
    <x v="2"/>
    <n v="40700"/>
    <s v="Revenues - Third Parties"/>
    <m/>
    <s v="Freight - Shipments"/>
    <n v="2026"/>
    <n v="5"/>
    <s v="USD"/>
    <n v="1675.2696144925542"/>
    <n v="1"/>
    <n v="1675.2696144925542"/>
    <x v="4"/>
    <n v="1"/>
    <m/>
    <m/>
    <m/>
    <m/>
    <m/>
    <m/>
    <m/>
    <m/>
    <m/>
  </r>
  <r>
    <s v="J &amp; J"/>
    <s v="67896062PUH4009"/>
    <s v="Janssen"/>
    <s v="Brazil"/>
    <x v="0"/>
    <n v="40700"/>
    <s v="Revenues - Third Parties"/>
    <m/>
    <s v="Pick and Pack (Ambient)"/>
    <n v="2026"/>
    <n v="5"/>
    <s v="USD"/>
    <n v="357.4768911118818"/>
    <n v="1"/>
    <n v="357.4768911118818"/>
    <x v="4"/>
    <m/>
    <m/>
    <m/>
    <m/>
    <m/>
    <m/>
    <m/>
    <m/>
    <m/>
    <m/>
  </r>
  <r>
    <s v="J &amp; J"/>
    <s v="67896062PUH4009"/>
    <s v="Janssen"/>
    <s v="Brazil"/>
    <x v="0"/>
    <n v="40700"/>
    <s v="Revenues - Third Parties"/>
    <m/>
    <s v="Project Management Fee"/>
    <n v="2026"/>
    <n v="5"/>
    <s v="USD"/>
    <n v="567.39687180691362"/>
    <n v="1"/>
    <n v="567.39687180691362"/>
    <x v="4"/>
    <m/>
    <m/>
    <m/>
    <m/>
    <m/>
    <m/>
    <m/>
    <m/>
    <m/>
    <m/>
  </r>
  <r>
    <s v="J &amp; J"/>
    <s v="67896062PUH4009"/>
    <s v="Janssen"/>
    <s v="Brazil"/>
    <x v="1"/>
    <n v="40700"/>
    <s v="Revenues - Third Parties"/>
    <m/>
    <s v="Storage Ambient (per Shelf)"/>
    <n v="2026"/>
    <n v="5"/>
    <s v="USD"/>
    <n v="128.9502295276811"/>
    <n v="1"/>
    <n v="128.9502295276811"/>
    <x v="4"/>
    <m/>
    <m/>
    <m/>
    <m/>
    <m/>
    <m/>
    <m/>
    <m/>
    <m/>
    <m/>
  </r>
  <r>
    <s v="J &amp; J"/>
    <s v="64407564MMY4003"/>
    <s v="Janssen"/>
    <s v="Brazil"/>
    <x v="2"/>
    <n v="40700"/>
    <s v="Revenues - Third Parties"/>
    <m/>
    <s v="Freight - Shipments"/>
    <n v="2026"/>
    <n v="5"/>
    <s v="USD"/>
    <n v="9386.4539881353849"/>
    <n v="1"/>
    <n v="9386.4539881353849"/>
    <x v="4"/>
    <n v="1"/>
    <m/>
    <m/>
    <m/>
    <m/>
    <m/>
    <m/>
    <m/>
    <m/>
    <m/>
  </r>
  <r>
    <s v="J &amp; J"/>
    <s v="64407564MMY4003"/>
    <s v="Janssen"/>
    <s v="Brazil"/>
    <x v="0"/>
    <n v="40700"/>
    <s v="Revenues - Third Parties"/>
    <m/>
    <s v="Insulated shipper - Credo S22 - 12L (Leasing)"/>
    <n v="2026"/>
    <n v="5"/>
    <s v="USD"/>
    <n v="897.97290350843878"/>
    <n v="1"/>
    <n v="897.97290350843878"/>
    <x v="4"/>
    <n v="1"/>
    <m/>
    <m/>
    <m/>
    <m/>
    <m/>
    <m/>
    <m/>
    <m/>
    <m/>
  </r>
  <r>
    <s v="J &amp; J"/>
    <s v="64407564MMY4003"/>
    <s v="Janssen"/>
    <s v="Brazil"/>
    <x v="0"/>
    <n v="40700"/>
    <s v="Revenues - Third Parties"/>
    <m/>
    <s v="Pick and Pack (Refrigerated)"/>
    <n v="2026"/>
    <n v="5"/>
    <s v="USD"/>
    <n v="290.15525761675724"/>
    <n v="1"/>
    <n v="290.15525761675724"/>
    <x v="4"/>
    <m/>
    <m/>
    <m/>
    <m/>
    <m/>
    <m/>
    <m/>
    <m/>
    <m/>
    <m/>
  </r>
  <r>
    <s v="J &amp; J"/>
    <s v="64407564MMY4003"/>
    <s v="Janssen"/>
    <s v="Brazil"/>
    <x v="0"/>
    <n v="40700"/>
    <s v="Revenues - Third Parties"/>
    <m/>
    <s v="Project Management Fee"/>
    <n v="2026"/>
    <n v="5"/>
    <s v="USD"/>
    <n v="613.78426518377557"/>
    <n v="1"/>
    <n v="613.78426518377557"/>
    <x v="4"/>
    <m/>
    <m/>
    <m/>
    <m/>
    <m/>
    <m/>
    <m/>
    <m/>
    <m/>
    <m/>
  </r>
  <r>
    <s v="J &amp; J"/>
    <s v="64407564MMY4003"/>
    <s v="Janssen"/>
    <s v="Brazil"/>
    <x v="1"/>
    <n v="40700"/>
    <s v="Revenues - Third Parties"/>
    <m/>
    <s v="Storage Refrigerated (per Shelf)"/>
    <n v="2026"/>
    <n v="5"/>
    <s v="USD"/>
    <n v="368.27159358103376"/>
    <n v="1"/>
    <n v="368.27159358103376"/>
    <x v="4"/>
    <m/>
    <m/>
    <m/>
    <m/>
    <m/>
    <m/>
    <m/>
    <m/>
    <m/>
    <m/>
  </r>
  <r>
    <s v="J &amp; J"/>
    <s v="CNTO1959CRD4005"/>
    <s v="Janssen"/>
    <s v="Brazil"/>
    <x v="0"/>
    <n v="40700"/>
    <s v="Revenues - Third Parties"/>
    <m/>
    <s v="Project Management Fee"/>
    <n v="2026"/>
    <n v="5"/>
    <s v="USD"/>
    <n v="514.52679494753897"/>
    <n v="1"/>
    <n v="514.52679494753897"/>
    <x v="4"/>
    <m/>
    <m/>
    <m/>
    <m/>
    <m/>
    <m/>
    <m/>
    <m/>
    <m/>
    <m/>
  </r>
  <r>
    <s v="J &amp; J"/>
    <s v="CNTO1959CRD4005"/>
    <s v="Janssen"/>
    <s v="Brazil"/>
    <x v="1"/>
    <n v="40700"/>
    <s v="Revenues - Third Parties"/>
    <m/>
    <s v="Storage Refrigerated (per Shelf)"/>
    <n v="2026"/>
    <n v="5"/>
    <s v="USD"/>
    <n v="552.40739037155072"/>
    <n v="1"/>
    <n v="552.40739037155072"/>
    <x v="4"/>
    <m/>
    <m/>
    <m/>
    <m/>
    <m/>
    <m/>
    <m/>
    <m/>
    <m/>
    <m/>
  </r>
  <r>
    <s v="J &amp; J"/>
    <s v="77242113UCO4001"/>
    <s v="Janssen"/>
    <s v="Brazil"/>
    <x v="2"/>
    <n v="40700"/>
    <s v="Revenues - Third Parties"/>
    <m/>
    <s v="Freight - Shipments"/>
    <n v="2026"/>
    <n v="5"/>
    <s v="USD"/>
    <n v="845.50744144259818"/>
    <n v="1"/>
    <n v="845.50744144259818"/>
    <x v="4"/>
    <n v="1"/>
    <m/>
    <m/>
    <m/>
    <m/>
    <m/>
    <m/>
    <m/>
    <m/>
    <m/>
  </r>
  <r>
    <s v="J &amp; J"/>
    <s v="77242113UCO4001"/>
    <s v="Janssen"/>
    <s v="Brazil"/>
    <x v="0"/>
    <n v="40700"/>
    <s v="Revenues - Third Parties"/>
    <m/>
    <s v="Insulated shipper - Credo S22 - 12L (Leasing)"/>
    <n v="2026"/>
    <n v="5"/>
    <s v="USD"/>
    <n v="419.47035674668746"/>
    <n v="1"/>
    <n v="419.47035674668746"/>
    <x v="4"/>
    <n v="1"/>
    <m/>
    <m/>
    <m/>
    <m/>
    <m/>
    <m/>
    <m/>
    <m/>
    <m/>
  </r>
  <r>
    <s v="J &amp; J"/>
    <s v="77242113UCO4001"/>
    <s v="Janssen"/>
    <s v="Brazil"/>
    <x v="0"/>
    <n v="40700"/>
    <s v="Revenues - Third Parties"/>
    <m/>
    <s v="Pick and Pack (Controlled Ambient)"/>
    <n v="2026"/>
    <n v="5"/>
    <s v="USD"/>
    <n v="135.53980832293723"/>
    <n v="1"/>
    <n v="135.53980832293723"/>
    <x v="4"/>
    <m/>
    <m/>
    <m/>
    <m/>
    <m/>
    <m/>
    <m/>
    <m/>
    <m/>
    <m/>
  </r>
  <r>
    <s v="J &amp; J"/>
    <s v="77242113UCO4001"/>
    <s v="Janssen"/>
    <s v="Brazil"/>
    <x v="0"/>
    <n v="40700"/>
    <s v="Revenues - Third Parties"/>
    <m/>
    <s v="Project Management Fee"/>
    <n v="2026"/>
    <n v="5"/>
    <s v="USD"/>
    <n v="573.43300874102965"/>
    <n v="1"/>
    <n v="573.43300874102965"/>
    <x v="4"/>
    <m/>
    <m/>
    <m/>
    <m/>
    <m/>
    <m/>
    <m/>
    <m/>
    <m/>
    <m/>
  </r>
  <r>
    <s v="J &amp; J"/>
    <s v="77242113UCO4001"/>
    <s v="Janssen"/>
    <s v="Brazil"/>
    <x v="1"/>
    <n v="40700"/>
    <s v="Revenues - Third Parties"/>
    <m/>
    <s v="Storage Ambient (per Shelf)"/>
    <n v="2026"/>
    <n v="5"/>
    <s v="USD"/>
    <n v="390.9678822416177"/>
    <n v="1"/>
    <n v="390.9678822416177"/>
    <x v="4"/>
    <m/>
    <m/>
    <m/>
    <m/>
    <m/>
    <m/>
    <m/>
    <m/>
    <m/>
    <m/>
  </r>
  <r>
    <s v="MERCK"/>
    <s v="Mk-3475-426 Local Brazil Distribution and Ret Dest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426 Local Brazil Distribution and Ret Dest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564 (Local)"/>
    <s v="Merck Sharp and Dohme LLC"/>
    <s v="Brazil"/>
    <x v="2"/>
    <n v="40700"/>
    <s v="Revenues - Third Parties"/>
    <m/>
    <s v="Freight - Returns"/>
    <n v="2026"/>
    <n v="5"/>
    <s v="USD"/>
    <n v="118.974009"/>
    <n v="1"/>
    <n v="118.974009"/>
    <x v="4"/>
    <n v="1"/>
    <m/>
    <m/>
    <m/>
    <m/>
    <m/>
    <m/>
    <m/>
    <m/>
    <m/>
  </r>
  <r>
    <s v="MERCK"/>
    <s v="MK-3475-564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564 (Local)"/>
    <s v="Merck Sharp and Dohme LLC"/>
    <s v="Brazil"/>
    <x v="3"/>
    <n v="40700"/>
    <s v="Revenues - Third Parties"/>
    <m/>
    <s v="Reconciliation of Returns (per Receipt)"/>
    <n v="2026"/>
    <n v="5"/>
    <s v="USD"/>
    <n v="52.981838000000003"/>
    <n v="1"/>
    <n v="52.981838000000003"/>
    <x v="4"/>
    <m/>
    <m/>
    <m/>
    <m/>
    <m/>
    <m/>
    <m/>
    <m/>
    <m/>
    <m/>
  </r>
  <r>
    <s v="MERCK"/>
    <s v="MK-3475-564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3475-564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689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689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68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775 (Local)"/>
    <s v="Merck Sharp and Dohme LLC"/>
    <s v="Brazil"/>
    <x v="3"/>
    <n v="40700"/>
    <s v="Revenues - Third Parties"/>
    <m/>
    <s v="Destruction (per Kg)"/>
    <n v="2026"/>
    <n v="5"/>
    <s v="USD"/>
    <n v="162.88388287499998"/>
    <n v="1"/>
    <n v="162.88388287499998"/>
    <x v="4"/>
    <n v="1"/>
    <m/>
    <m/>
    <m/>
    <m/>
    <m/>
    <m/>
    <m/>
    <m/>
    <m/>
  </r>
  <r>
    <s v="MERCK"/>
    <s v="MK-3475-775 (Local)"/>
    <s v="Merck Sharp and Dohme LLC"/>
    <s v="Brazil"/>
    <x v="3"/>
    <n v="40700"/>
    <s v="Revenues - Third Parties"/>
    <m/>
    <s v="Destruction Setup Fee"/>
    <n v="2026"/>
    <n v="5"/>
    <s v="USD"/>
    <n v="662.26317806249995"/>
    <n v="1"/>
    <n v="662.26317806249995"/>
    <x v="4"/>
    <m/>
    <m/>
    <m/>
    <m/>
    <m/>
    <m/>
    <m/>
    <m/>
    <m/>
    <m/>
  </r>
  <r>
    <s v="MERCK"/>
    <s v="MK-3475-775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77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erck Storage Returns and Destructions"/>
    <s v="Merck Sharp and Dohme LLC"/>
    <s v="Brazil"/>
    <x v="3"/>
    <n v="40700"/>
    <s v="Revenues - Third Parties"/>
    <m/>
    <s v="Destruction (per Kg)"/>
    <n v="2026"/>
    <n v="5"/>
    <s v="USD"/>
    <n v="1140.1871801249999"/>
    <n v="1"/>
    <n v="1140.1871801249999"/>
    <x v="4"/>
    <n v="1"/>
    <m/>
    <m/>
    <m/>
    <m/>
    <m/>
    <m/>
    <m/>
    <m/>
    <m/>
  </r>
  <r>
    <s v="MERCK"/>
    <s v="Merck Storage Returns and Destructions"/>
    <s v="Merck Sharp and Dohme LLC"/>
    <s v="Brazil"/>
    <x v="3"/>
    <n v="40700"/>
    <s v="Revenues - Third Parties"/>
    <m/>
    <s v="Destruction Setup Fee"/>
    <n v="2026"/>
    <n v="5"/>
    <s v="USD"/>
    <n v="662.26317806249995"/>
    <n v="1"/>
    <n v="662.26317806249995"/>
    <x v="4"/>
    <m/>
    <m/>
    <m/>
    <m/>
    <m/>
    <m/>
    <m/>
    <m/>
    <m/>
    <m/>
  </r>
  <r>
    <s v="MERCK"/>
    <s v="Merck Storage Returns and Destructions"/>
    <s v="Merck Sharp and Dohme LLC"/>
    <s v="Brazil"/>
    <x v="1"/>
    <n v="40700"/>
    <s v="Revenues - Third Parties"/>
    <m/>
    <s v="Storage of Returns (per Pallet)"/>
    <n v="2026"/>
    <n v="5"/>
    <s v="USD"/>
    <n v="6277.1035919374999"/>
    <n v="1"/>
    <n v="6277.1035919374999"/>
    <x v="4"/>
    <m/>
    <m/>
    <m/>
    <m/>
    <m/>
    <m/>
    <m/>
    <m/>
    <m/>
    <m/>
  </r>
  <r>
    <s v="MERCK"/>
    <s v="MK-3475-71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71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85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859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756 (Local)"/>
    <s v="Merck Sharp and Dohme LLC"/>
    <s v="Brazil"/>
    <x v="2"/>
    <n v="40700"/>
    <s v="Revenues - Third Parties"/>
    <m/>
    <s v="Freight - Shipments"/>
    <n v="2026"/>
    <n v="5"/>
    <s v="USD"/>
    <n v="297.1509113125"/>
    <n v="1"/>
    <n v="297.1509113125"/>
    <x v="4"/>
    <n v="1"/>
    <m/>
    <m/>
    <m/>
    <m/>
    <m/>
    <m/>
    <m/>
    <m/>
    <m/>
  </r>
  <r>
    <s v="MERCK"/>
    <s v="MK-3475-756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3475-756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3475-756 (Local)"/>
    <s v="Merck Sharp and Dohme LLC"/>
    <s v="Brazil"/>
    <x v="6"/>
    <n v="40700"/>
    <s v="Revenues - Third Parties"/>
    <m/>
    <s v="Labeling / Relabeling Process"/>
    <n v="2026"/>
    <n v="5"/>
    <s v="USD"/>
    <n v="6.0545073749999991"/>
    <n v="1"/>
    <n v="6.0545073749999991"/>
    <x v="4"/>
    <m/>
    <m/>
    <m/>
    <m/>
    <m/>
    <m/>
    <m/>
    <m/>
    <m/>
    <m/>
  </r>
  <r>
    <s v="MERCK"/>
    <s v="MK-3475-756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3475-756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3475-75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756 (Local)"/>
    <s v="Merck Sharp and Dohme LLC"/>
    <s v="Brazil"/>
    <x v="1"/>
    <n v="40700"/>
    <s v="Revenues - Third Parties"/>
    <m/>
    <s v="Storage Ambient (per Shelf)"/>
    <n v="2026"/>
    <n v="5"/>
    <s v="USD"/>
    <n v="695.45520231249998"/>
    <n v="1"/>
    <n v="695.45520231249998"/>
    <x v="4"/>
    <m/>
    <m/>
    <m/>
    <m/>
    <m/>
    <m/>
    <m/>
    <m/>
    <m/>
    <m/>
  </r>
  <r>
    <s v="MERCK"/>
    <s v="MK-3475-756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3475-756 (Local)"/>
    <s v="Merck Sharp and Dohme LLC"/>
    <s v="Brazil"/>
    <x v="6"/>
    <n v="40700"/>
    <s v="Revenues - Third Parties"/>
    <m/>
    <s v="Variable Print"/>
    <n v="2026"/>
    <n v="5"/>
    <s v="USD"/>
    <n v="3.4093342499999997"/>
    <n v="1"/>
    <n v="3.4093342499999997"/>
    <x v="4"/>
    <m/>
    <m/>
    <m/>
    <m/>
    <m/>
    <m/>
    <m/>
    <m/>
    <m/>
    <m/>
  </r>
  <r>
    <s v="MERCK"/>
    <s v="MK-3475-630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630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3475-630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902-001 (local)"/>
    <s v="Merck Sharp and Dohme LLC"/>
    <s v="Brazil"/>
    <x v="1"/>
    <n v="40700"/>
    <s v="Revenues - Third Parties"/>
    <m/>
    <s v="Non-Drug Storage Ambient (per Shelf)"/>
    <n v="2026"/>
    <n v="5"/>
    <s v="USD"/>
    <n v="397.40297274999995"/>
    <n v="1"/>
    <n v="397.40297274999995"/>
    <x v="4"/>
    <m/>
    <m/>
    <m/>
    <m/>
    <m/>
    <m/>
    <m/>
    <m/>
    <m/>
    <m/>
  </r>
  <r>
    <s v="MERCK"/>
    <s v="MK-7902-00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641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3475-641 (local)"/>
    <s v="Merck Sharp and Dohme LLC"/>
    <s v="Brazil"/>
    <x v="1"/>
    <n v="40700"/>
    <s v="Revenues - Third Parties"/>
    <m/>
    <s v="Non-Drug Storage Ambient (per Shelf)"/>
    <n v="2026"/>
    <n v="5"/>
    <s v="USD"/>
    <n v="298.05222956250003"/>
    <n v="1"/>
    <n v="298.05222956250003"/>
    <x v="4"/>
    <m/>
    <m/>
    <m/>
    <m/>
    <m/>
    <m/>
    <m/>
    <m/>
    <m/>
    <m/>
  </r>
  <r>
    <s v="MERCK"/>
    <s v="MK-3475-64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641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7339-001 (Local)"/>
    <s v="Merck Sharp and Dohme LLC"/>
    <s v="Brazil"/>
    <x v="2"/>
    <n v="40700"/>
    <s v="Revenues - Third Parties"/>
    <m/>
    <s v="Freight - Returns"/>
    <n v="2026"/>
    <n v="5"/>
    <s v="USD"/>
    <n v="265.35005218750001"/>
    <n v="1"/>
    <n v="265.35005218750001"/>
    <x v="4"/>
    <n v="1"/>
    <m/>
    <m/>
    <m/>
    <m/>
    <m/>
    <m/>
    <m/>
    <m/>
    <m/>
  </r>
  <r>
    <s v="MERCK"/>
    <s v="MK-7339-001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7339-00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339-006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7339-00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975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975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97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991 (Local)"/>
    <s v="Merck Sharp and Dohme LLC"/>
    <s v="Brazil"/>
    <x v="2"/>
    <n v="40700"/>
    <s v="Revenues - Third Parties"/>
    <m/>
    <s v="Freight - Returns"/>
    <n v="2026"/>
    <n v="5"/>
    <s v="USD"/>
    <n v="234.85218574999999"/>
    <n v="1"/>
    <n v="234.85218574999999"/>
    <x v="4"/>
    <n v="1"/>
    <m/>
    <m/>
    <m/>
    <m/>
    <m/>
    <m/>
    <m/>
    <m/>
    <m/>
  </r>
  <r>
    <s v="MERCK"/>
    <s v="MK-3475-991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99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991 (Local)"/>
    <s v="Merck Sharp and Dohme LLC"/>
    <s v="Brazil"/>
    <x v="3"/>
    <n v="40700"/>
    <s v="Revenues - Third Parties"/>
    <m/>
    <s v="Returns Receipt (per Receipt)"/>
    <n v="2026"/>
    <n v="5"/>
    <s v="USD"/>
    <n v="397.36378500000001"/>
    <n v="1"/>
    <n v="397.36378500000001"/>
    <x v="4"/>
    <m/>
    <m/>
    <m/>
    <m/>
    <m/>
    <m/>
    <m/>
    <m/>
    <m/>
    <m/>
  </r>
  <r>
    <s v="MERCK"/>
    <s v="MK-3475-991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991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3475-587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3475-587 (Local)"/>
    <s v="Merck Sharp and Dohme LLC"/>
    <s v="Brazil"/>
    <x v="2"/>
    <n v="40700"/>
    <s v="Revenues - Third Parties"/>
    <m/>
    <s v="Freight - Shipments"/>
    <n v="2026"/>
    <n v="5"/>
    <s v="USD"/>
    <n v="1009.1433441250001"/>
    <n v="1"/>
    <n v="1009.1433441250001"/>
    <x v="4"/>
    <n v="1"/>
    <m/>
    <m/>
    <m/>
    <m/>
    <m/>
    <m/>
    <m/>
    <m/>
    <m/>
  </r>
  <r>
    <s v="MERCK"/>
    <s v="MK-3475-587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3475-587 (Local)"/>
    <s v="Merck Sharp and Dohme LLC"/>
    <s v="Brazil"/>
    <x v="0"/>
    <n v="40700"/>
    <s v="Revenues - Third Parties"/>
    <m/>
    <s v="Insulated shipper - Credo S22 - 28L (Leasing)"/>
    <n v="2026"/>
    <n v="5"/>
    <s v="USD"/>
    <n v="229.06219568750001"/>
    <n v="1"/>
    <n v="229.06219568750001"/>
    <x v="4"/>
    <n v="1"/>
    <m/>
    <m/>
    <m/>
    <m/>
    <m/>
    <m/>
    <m/>
    <m/>
    <m/>
  </r>
  <r>
    <s v="MERCK"/>
    <s v="MK-3475-587 (Local)"/>
    <s v="Merck Sharp and Dohme LLC"/>
    <s v="Brazil"/>
    <x v="6"/>
    <n v="40700"/>
    <s v="Revenues - Third Parties"/>
    <m/>
    <s v="Labeling / Relabeling Process"/>
    <n v="2026"/>
    <n v="5"/>
    <s v="USD"/>
    <n v="6.0545073749999991"/>
    <n v="1"/>
    <n v="6.0545073749999991"/>
    <x v="4"/>
    <m/>
    <m/>
    <m/>
    <m/>
    <m/>
    <m/>
    <m/>
    <m/>
    <m/>
    <m/>
  </r>
  <r>
    <s v="MERCK"/>
    <s v="MK-3475-587 (Local)"/>
    <s v="Merck Sharp and Dohme LLC"/>
    <s v="Brazil"/>
    <x v="0"/>
    <n v="40700"/>
    <s v="Revenues - Third Parties"/>
    <m/>
    <s v="Pick and Pack (Controlled Ambient)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3475-58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587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587 (Local)"/>
    <s v="Merck Sharp and Dohme LLC"/>
    <s v="Brazil"/>
    <x v="0"/>
    <n v="40700"/>
    <s v="Revenues - Third Parties"/>
    <m/>
    <s v="Temperature Monitoring Device (Ambient)"/>
    <n v="2026"/>
    <n v="5"/>
    <s v="USD"/>
    <n v="249.86109399999998"/>
    <n v="1"/>
    <n v="249.86109399999998"/>
    <x v="4"/>
    <n v="1"/>
    <m/>
    <m/>
    <m/>
    <m/>
    <m/>
    <m/>
    <m/>
    <m/>
    <m/>
  </r>
  <r>
    <s v="MERCK"/>
    <s v="MK-3475-587 (Local)"/>
    <s v="Merck Sharp and Dohme LLC"/>
    <s v="Brazil"/>
    <x v="6"/>
    <n v="40700"/>
    <s v="Revenues - Third Parties"/>
    <m/>
    <s v="Variable Print"/>
    <n v="2026"/>
    <n v="5"/>
    <s v="USD"/>
    <n v="34.093342499999991"/>
    <n v="1"/>
    <n v="34.093342499999991"/>
    <x v="4"/>
    <m/>
    <m/>
    <m/>
    <m/>
    <m/>
    <m/>
    <m/>
    <m/>
    <m/>
    <m/>
  </r>
  <r>
    <s v="MERCK"/>
    <s v="MK-6482-005 (Local)"/>
    <s v="Merck Sharp and Dohme LLC"/>
    <s v="Brazil"/>
    <x v="0"/>
    <n v="40700"/>
    <s v="Revenues - Third Parties"/>
    <m/>
    <s v="Project Management Fee"/>
    <n v="2026"/>
    <n v="5"/>
    <s v="USD"/>
    <n v="609.01682275000007"/>
    <n v="1"/>
    <n v="609.01682275000007"/>
    <x v="4"/>
    <m/>
    <m/>
    <m/>
    <m/>
    <m/>
    <m/>
    <m/>
    <m/>
    <m/>
    <m/>
  </r>
  <r>
    <s v="MERCK"/>
    <s v="MK-6482-005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6482-011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6482-01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6482-012 (Local)"/>
    <s v="Merck Sharp and Dohme LLC"/>
    <s v="Brazil"/>
    <x v="2"/>
    <n v="40700"/>
    <s v="Revenues - Third Parties"/>
    <m/>
    <s v="Freight - Returns"/>
    <n v="2026"/>
    <n v="5"/>
    <s v="USD"/>
    <n v="352.91507956250001"/>
    <n v="1"/>
    <n v="352.91507956250001"/>
    <x v="4"/>
    <n v="1"/>
    <m/>
    <m/>
    <m/>
    <m/>
    <m/>
    <m/>
    <m/>
    <m/>
    <m/>
  </r>
  <r>
    <s v="MERCK"/>
    <s v="MK-6482-01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6482-012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3475-B49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B4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03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26-00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03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7075-006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7075-00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140-003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2140-00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140-003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3475-B9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B9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B96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B96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158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158 (Local)"/>
    <s v="Merck Sharp and Dohme LLC"/>
    <s v="Brazil"/>
    <x v="1"/>
    <n v="40700"/>
    <s v="Revenues - Third Parties"/>
    <m/>
    <s v="Non-Drug Storage Ambient (per Shelf)"/>
    <n v="2026"/>
    <n v="5"/>
    <s v="USD"/>
    <n v="298.05222956250003"/>
    <n v="1"/>
    <n v="298.05222956250003"/>
    <x v="4"/>
    <m/>
    <m/>
    <m/>
    <m/>
    <m/>
    <m/>
    <m/>
    <m/>
    <m/>
    <m/>
  </r>
  <r>
    <s v="MERCK"/>
    <s v="MK-3475-158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A8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A8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676 (Local)"/>
    <s v="Merck Sharp and Dohme LLC"/>
    <s v="Brazil"/>
    <x v="2"/>
    <n v="40700"/>
    <s v="Revenues - Third Parties"/>
    <m/>
    <s v="Freight - Shipments"/>
    <n v="2026"/>
    <n v="5"/>
    <s v="USD"/>
    <n v="665.05530524999995"/>
    <n v="1"/>
    <n v="665.05530524999995"/>
    <x v="4"/>
    <n v="1"/>
    <m/>
    <m/>
    <m/>
    <m/>
    <m/>
    <m/>
    <m/>
    <m/>
    <m/>
  </r>
  <r>
    <s v="MERCK"/>
    <s v="MK-3475-676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676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3475-676 (Local)"/>
    <s v="Merck Sharp and Dohme LLC"/>
    <s v="Brazil"/>
    <x v="0"/>
    <n v="40700"/>
    <s v="Revenues - Third Parties"/>
    <m/>
    <s v="Pick and Pack Materials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3475-67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4280A-008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4280A-008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140-006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2140-006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2140-00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140-006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2140-006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140-006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1026-008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26-008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08 (Local)"/>
    <s v="Merck Sharp and Dohme LLC"/>
    <s v="Brazil"/>
    <x v="1"/>
    <n v="40700"/>
    <s v="Revenues - Third Parties"/>
    <m/>
    <s v="Storage Ambient (per Shelf)"/>
    <n v="2026"/>
    <n v="5"/>
    <s v="USD"/>
    <n v="298.05222956250003"/>
    <n v="1"/>
    <n v="298.05222956250003"/>
    <x v="4"/>
    <m/>
    <m/>
    <m/>
    <m/>
    <m/>
    <m/>
    <m/>
    <m/>
    <m/>
    <m/>
  </r>
  <r>
    <s v="MERCK"/>
    <s v="MK-1026-008 (Local)"/>
    <s v="Merck Sharp and Dohme LLC"/>
    <s v="Brazil"/>
    <x v="1"/>
    <n v="40700"/>
    <s v="Revenues - Third Parties"/>
    <m/>
    <s v="Storage Refrigerated (per Shelf)"/>
    <n v="2026"/>
    <n v="5"/>
    <s v="USD"/>
    <n v="510.87110287500008"/>
    <n v="1"/>
    <n v="510.87110287500008"/>
    <x v="4"/>
    <m/>
    <m/>
    <m/>
    <m/>
    <m/>
    <m/>
    <m/>
    <m/>
    <m/>
    <m/>
  </r>
  <r>
    <s v="MERCK"/>
    <s v="MK-3475-06A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A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A-D77 (Local)"/>
    <s v="Merck Sharp and Dohme LLC"/>
    <s v="Brazil"/>
    <x v="2"/>
    <n v="40700"/>
    <s v="Revenues - Third Parties"/>
    <m/>
    <s v="Freight - Returns"/>
    <n v="2026"/>
    <n v="5"/>
    <s v="USD"/>
    <n v="246.06967918749996"/>
    <n v="1"/>
    <n v="246.06967918749996"/>
    <x v="4"/>
    <n v="1"/>
    <m/>
    <m/>
    <m/>
    <m/>
    <m/>
    <m/>
    <m/>
    <m/>
    <m/>
  </r>
  <r>
    <s v="MERCK"/>
    <s v="MK-3475A-D77 (Local)"/>
    <s v="Merck Sharp and Dohme LLC"/>
    <s v="Brazil"/>
    <x v="1"/>
    <n v="40700"/>
    <s v="Revenues - Third Parties"/>
    <m/>
    <s v="Non-Drug Storage Ambient (per Shelf)"/>
    <n v="2026"/>
    <n v="5"/>
    <s v="USD"/>
    <n v="496.75371593749998"/>
    <n v="1"/>
    <n v="496.75371593749998"/>
    <x v="4"/>
    <m/>
    <m/>
    <m/>
    <m/>
    <m/>
    <m/>
    <m/>
    <m/>
    <m/>
    <m/>
  </r>
  <r>
    <s v="MERCK"/>
    <s v="MK-3475A-D7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A-D77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3475-D46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D4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D4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11 (Local)"/>
    <s v="Merck Sharp and Dohme LLC"/>
    <s v="Brazil"/>
    <x v="2"/>
    <n v="40700"/>
    <s v="Revenues - Third Parties"/>
    <m/>
    <s v="Freight - Shipments"/>
    <n v="2026"/>
    <n v="5"/>
    <s v="USD"/>
    <n v="467.90173500000003"/>
    <n v="1"/>
    <n v="467.90173500000003"/>
    <x v="4"/>
    <n v="1"/>
    <m/>
    <m/>
    <m/>
    <m/>
    <m/>
    <m/>
    <m/>
    <m/>
    <m/>
  </r>
  <r>
    <s v="MERCK"/>
    <s v="MK-1026-011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1026-011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1026-011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26-011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1026-01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11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26-011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3475-06B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06B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B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06B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B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1242-036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1242-03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242-03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242-036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1026-010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1026-010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6-010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V940-001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V940-00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0616-015 (Local)"/>
    <s v="Merck Sharp and Dohme LLC"/>
    <s v="Brazil"/>
    <x v="2"/>
    <n v="40700"/>
    <s v="Revenues - Third Parties"/>
    <m/>
    <s v="Freight - Returns"/>
    <n v="2026"/>
    <n v="5"/>
    <s v="USD"/>
    <n v="289.14681337500002"/>
    <n v="1"/>
    <n v="289.14681337500002"/>
    <x v="4"/>
    <n v="1"/>
    <m/>
    <m/>
    <m/>
    <m/>
    <m/>
    <m/>
    <m/>
    <m/>
    <m/>
  </r>
  <r>
    <s v="MERCK"/>
    <s v="MK-0616-015 (Local)"/>
    <s v="Merck Sharp and Dohme LLC"/>
    <s v="Brazil"/>
    <x v="0"/>
    <n v="40700"/>
    <s v="Revenues - Third Parties"/>
    <m/>
    <s v="Import Services"/>
    <n v="2026"/>
    <n v="5"/>
    <s v="USD"/>
    <n v="971.1508204999999"/>
    <n v="1"/>
    <n v="971.1508204999999"/>
    <x v="4"/>
    <m/>
    <m/>
    <m/>
    <m/>
    <m/>
    <m/>
    <m/>
    <m/>
    <m/>
    <m/>
  </r>
  <r>
    <s v="MERCK"/>
    <s v="MK-0616-01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0616-015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7902-00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902-009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V940-002 (Local)"/>
    <s v="Merck Sharp and Dohme LLC"/>
    <s v="Brazil"/>
    <x v="0"/>
    <n v="40700"/>
    <s v="Revenues - Third Parties"/>
    <m/>
    <s v="Import Services"/>
    <n v="2026"/>
    <n v="5"/>
    <s v="USD"/>
    <n v="485.57541024999995"/>
    <n v="1"/>
    <n v="485.57541024999995"/>
    <x v="4"/>
    <m/>
    <m/>
    <m/>
    <m/>
    <m/>
    <m/>
    <m/>
    <m/>
    <m/>
    <m/>
  </r>
  <r>
    <s v="MERCK"/>
    <s v="V940-002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V940-00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V940-002 (Local)"/>
    <s v="Merck Sharp and Dohme LLC"/>
    <s v="Brazil"/>
    <x v="0"/>
    <n v="40700"/>
    <s v="Revenues - Third Parties"/>
    <m/>
    <s v="Receipt fee Ancillaries (per Receipt_ID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2870-004 (Local)"/>
    <s v="Merck Sharp and Dohme LLC"/>
    <s v="Brazil"/>
    <x v="2"/>
    <n v="40700"/>
    <s v="Revenues - Third Parties"/>
    <m/>
    <s v="Freight - Returns"/>
    <n v="2026"/>
    <n v="5"/>
    <s v="USD"/>
    <n v="517.32728468749985"/>
    <n v="1"/>
    <n v="517.32728468749985"/>
    <x v="4"/>
    <n v="1"/>
    <m/>
    <m/>
    <m/>
    <m/>
    <m/>
    <m/>
    <m/>
    <m/>
    <m/>
  </r>
  <r>
    <s v="MERCK"/>
    <s v="MK-2870-004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2870-004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04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04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erck Bulk Ancillaries Local"/>
    <s v="Merck Sharp and Dohme LLC"/>
    <s v="Brazil"/>
    <x v="1"/>
    <n v="40700"/>
    <s v="Revenues - Third Parties"/>
    <m/>
    <s v="Non-Drug Storage Ambient (per Shelf)"/>
    <n v="2026"/>
    <n v="5"/>
    <s v="USD"/>
    <n v="695.45520231249998"/>
    <n v="1"/>
    <n v="695.45520231249998"/>
    <x v="4"/>
    <m/>
    <m/>
    <m/>
    <m/>
    <m/>
    <m/>
    <m/>
    <m/>
    <m/>
    <m/>
  </r>
  <r>
    <s v="MERCK"/>
    <s v="Merck Bulk Ancillaries Local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erck Bulk Ancillaries Local"/>
    <s v="Merck Sharp and Dohme LLC"/>
    <s v="Brazil"/>
    <x v="0"/>
    <n v="40700"/>
    <s v="Revenues - Third Parties"/>
    <m/>
    <s v="Receipt fee Ancillaries (per Receipt_ID)"/>
    <n v="2026"/>
    <n v="5"/>
    <s v="USD"/>
    <n v="492.00220125000004"/>
    <n v="1"/>
    <n v="492.00220125000004"/>
    <x v="4"/>
    <m/>
    <m/>
    <m/>
    <m/>
    <m/>
    <m/>
    <m/>
    <m/>
    <m/>
    <m/>
  </r>
  <r>
    <s v="MERCK"/>
    <s v="MK-7240-001 (Local)"/>
    <s v="Merck Sharp and Dohme LLC"/>
    <s v="Brazil"/>
    <x v="2"/>
    <n v="40700"/>
    <s v="Revenues - Third Parties"/>
    <m/>
    <s v="Freight - Returns"/>
    <n v="2026"/>
    <n v="5"/>
    <s v="USD"/>
    <n v="781.72703393749987"/>
    <n v="1"/>
    <n v="781.72703393749987"/>
    <x v="4"/>
    <n v="1"/>
    <m/>
    <m/>
    <m/>
    <m/>
    <m/>
    <m/>
    <m/>
    <m/>
    <m/>
  </r>
  <r>
    <s v="MERCK"/>
    <s v="MK-7240-001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7240-00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V940-007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V940-00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5684-003 (Local)"/>
    <s v="Merck Sharp and Dohme LLC"/>
    <s v="Brazil"/>
    <x v="2"/>
    <n v="40700"/>
    <s v="Revenues - Third Parties"/>
    <m/>
    <s v="Freight - Shipments"/>
    <n v="2026"/>
    <n v="5"/>
    <s v="USD"/>
    <n v="1027.3166631874999"/>
    <n v="1"/>
    <n v="1027.3166631874999"/>
    <x v="4"/>
    <n v="1"/>
    <m/>
    <m/>
    <m/>
    <m/>
    <m/>
    <m/>
    <m/>
    <m/>
    <m/>
  </r>
  <r>
    <s v="MERCK"/>
    <s v="MK-5684-003 (Local)"/>
    <s v="Merck Sharp and Dohme LLC"/>
    <s v="Brazil"/>
    <x v="0"/>
    <n v="40700"/>
    <s v="Revenues - Third Parties"/>
    <m/>
    <s v="Import Services"/>
    <n v="2026"/>
    <n v="5"/>
    <s v="USD"/>
    <n v="606.96926281250001"/>
    <n v="1"/>
    <n v="606.96926281250001"/>
    <x v="4"/>
    <m/>
    <m/>
    <m/>
    <m/>
    <m/>
    <m/>
    <m/>
    <m/>
    <m/>
    <m/>
  </r>
  <r>
    <s v="MERCK"/>
    <s v="MK-5684-003 (Local)"/>
    <s v="Merck Sharp and Dohme LLC"/>
    <s v="Brazil"/>
    <x v="0"/>
    <n v="40700"/>
    <s v="Revenues - Third Parties"/>
    <m/>
    <s v="Insulated shipper - Credo S22 - 12L (Leasing)"/>
    <n v="2026"/>
    <n v="5"/>
    <s v="USD"/>
    <n v="347.94803224999998"/>
    <n v="1"/>
    <n v="347.94803224999998"/>
    <x v="4"/>
    <n v="1"/>
    <m/>
    <m/>
    <m/>
    <m/>
    <m/>
    <m/>
    <m/>
    <m/>
    <m/>
  </r>
  <r>
    <s v="MERCK"/>
    <s v="MK-5684-003 (Local)"/>
    <s v="Merck Sharp and Dohme LLC"/>
    <s v="Brazil"/>
    <x v="6"/>
    <n v="40700"/>
    <s v="Revenues - Third Parties"/>
    <m/>
    <s v="Labeling / Relabeling Process"/>
    <n v="2026"/>
    <n v="5"/>
    <s v="USD"/>
    <n v="12.109014749999998"/>
    <n v="1"/>
    <n v="12.109014749999998"/>
    <x v="4"/>
    <m/>
    <m/>
    <m/>
    <m/>
    <m/>
    <m/>
    <m/>
    <m/>
    <m/>
    <m/>
  </r>
  <r>
    <s v="MERCK"/>
    <s v="MK-5684-003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5684-003 (Local)"/>
    <s v="Merck Sharp and Dohme LLC"/>
    <s v="Brazil"/>
    <x v="2"/>
    <n v="40700"/>
    <s v="Revenues - Third Parties"/>
    <m/>
    <s v="PassThrough - Freight"/>
    <n v="2026"/>
    <n v="5"/>
    <s v="USD"/>
    <n v="54.784474500000002"/>
    <n v="1"/>
    <n v="54.784474500000002"/>
    <x v="4"/>
    <n v="1"/>
    <m/>
    <m/>
    <m/>
    <m/>
    <m/>
    <m/>
    <m/>
    <m/>
    <m/>
  </r>
  <r>
    <s v="MERCK"/>
    <s v="MK-5684-003 (Local)"/>
    <s v="Merck Sharp and Dohme LLC"/>
    <s v="Brazil"/>
    <x v="0"/>
    <n v="40700"/>
    <s v="Revenues - Third Parties"/>
    <m/>
    <s v="Pick and Pack (Controlled Ambient)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5684-00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5684-003 (Local)"/>
    <s v="Merck Sharp and Dohme LLC"/>
    <s v="Brazil"/>
    <x v="1"/>
    <n v="40700"/>
    <s v="Revenues - Third Parties"/>
    <m/>
    <s v="Storage Ambient (per Shelf)"/>
    <n v="2026"/>
    <n v="5"/>
    <s v="USD"/>
    <n v="397.40297274999995"/>
    <n v="1"/>
    <n v="397.40297274999995"/>
    <x v="4"/>
    <m/>
    <m/>
    <m/>
    <m/>
    <m/>
    <m/>
    <m/>
    <m/>
    <m/>
    <m/>
  </r>
  <r>
    <s v="MERCK"/>
    <s v="MK-5684-003 (Local)"/>
    <s v="Merck Sharp and Dohme LLC"/>
    <s v="Brazil"/>
    <x v="0"/>
    <n v="40700"/>
    <s v="Revenues - Third Parties"/>
    <m/>
    <s v="Temperature Monitoring Device (Ambient)"/>
    <n v="2026"/>
    <n v="5"/>
    <s v="USD"/>
    <n v="249.86109399999998"/>
    <n v="1"/>
    <n v="249.86109399999998"/>
    <x v="4"/>
    <n v="1"/>
    <m/>
    <m/>
    <m/>
    <m/>
    <m/>
    <m/>
    <m/>
    <m/>
    <m/>
  </r>
  <r>
    <s v="MERCK"/>
    <s v="MK-5684-003 (Local)"/>
    <s v="Merck Sharp and Dohme LLC"/>
    <s v="Brazil"/>
    <x v="6"/>
    <n v="40700"/>
    <s v="Revenues - Third Parties"/>
    <m/>
    <s v="Variable Print"/>
    <n v="2026"/>
    <n v="5"/>
    <s v="USD"/>
    <n v="28.41111875"/>
    <n v="1"/>
    <n v="28.41111875"/>
    <x v="4"/>
    <m/>
    <m/>
    <m/>
    <m/>
    <m/>
    <m/>
    <m/>
    <m/>
    <m/>
    <m/>
  </r>
  <r>
    <s v="MERCK"/>
    <s v="MK-2870-005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2870-00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05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5684-004 (Local)"/>
    <s v="Merck Sharp and Dohme LLC"/>
    <s v="Brazil"/>
    <x v="2"/>
    <n v="40700"/>
    <s v="Revenues - Third Parties"/>
    <m/>
    <s v="Freight - Returns"/>
    <n v="2026"/>
    <n v="5"/>
    <s v="USD"/>
    <n v="553.86986156249998"/>
    <n v="1"/>
    <n v="553.86986156249998"/>
    <x v="4"/>
    <n v="1"/>
    <m/>
    <m/>
    <m/>
    <m/>
    <m/>
    <m/>
    <m/>
    <m/>
    <m/>
  </r>
  <r>
    <s v="MERCK"/>
    <s v="MK-5684-004 (Local)"/>
    <s v="Merck Sharp and Dohme LLC"/>
    <s v="Brazil"/>
    <x v="2"/>
    <n v="40700"/>
    <s v="Revenues - Third Parties"/>
    <m/>
    <s v="Freight - Shipments"/>
    <n v="2026"/>
    <n v="5"/>
    <s v="USD"/>
    <n v="290.54777543749998"/>
    <n v="1"/>
    <n v="290.54777543749998"/>
    <x v="4"/>
    <n v="1"/>
    <m/>
    <m/>
    <m/>
    <m/>
    <m/>
    <m/>
    <m/>
    <m/>
    <m/>
  </r>
  <r>
    <s v="MERCK"/>
    <s v="MK-5684-004 (Local)"/>
    <s v="Merck Sharp and Dohme LLC"/>
    <s v="Brazil"/>
    <x v="0"/>
    <n v="40700"/>
    <s v="Revenues - Third Parties"/>
    <m/>
    <s v="Import Services"/>
    <n v="2026"/>
    <n v="5"/>
    <s v="USD"/>
    <n v="1335.3323781874999"/>
    <n v="1"/>
    <n v="1335.3323781874999"/>
    <x v="4"/>
    <m/>
    <m/>
    <m/>
    <m/>
    <m/>
    <m/>
    <m/>
    <m/>
    <m/>
    <m/>
  </r>
  <r>
    <s v="MERCK"/>
    <s v="MK-5684-004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5684-004 (Local)"/>
    <s v="Merck Sharp and Dohme LLC"/>
    <s v="Brazil"/>
    <x v="6"/>
    <n v="40700"/>
    <s v="Revenues - Third Parties"/>
    <m/>
    <s v="Labeling / Relabeling Process"/>
    <n v="2026"/>
    <n v="5"/>
    <s v="USD"/>
    <n v="6.0545073749999991"/>
    <n v="1"/>
    <n v="6.0545073749999991"/>
    <x v="4"/>
    <m/>
    <m/>
    <m/>
    <m/>
    <m/>
    <m/>
    <m/>
    <m/>
    <m/>
    <m/>
  </r>
  <r>
    <s v="MERCK"/>
    <s v="MK-5684-004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5684-004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5684-004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5684-004 (Local)"/>
    <s v="Merck Sharp and Dohme LLC"/>
    <s v="Brazil"/>
    <x v="3"/>
    <n v="40700"/>
    <s v="Revenues - Third Parties"/>
    <m/>
    <s v="Returns Receipt (per Receipt)"/>
    <n v="2026"/>
    <n v="5"/>
    <s v="USD"/>
    <n v="264.90918999999991"/>
    <n v="1"/>
    <n v="264.90918999999991"/>
    <x v="4"/>
    <m/>
    <m/>
    <m/>
    <m/>
    <m/>
    <m/>
    <m/>
    <m/>
    <m/>
    <m/>
  </r>
  <r>
    <s v="MERCK"/>
    <s v="MK-5684-004 (Local)"/>
    <s v="Merck Sharp and Dohme LLC"/>
    <s v="Brazil"/>
    <x v="1"/>
    <n v="40700"/>
    <s v="Revenues - Third Parties"/>
    <m/>
    <s v="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5684-004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5684-004 (Local)"/>
    <s v="Merck Sharp and Dohme LLC"/>
    <s v="Brazil"/>
    <x v="6"/>
    <n v="40700"/>
    <s v="Revenues - Third Parties"/>
    <m/>
    <s v="Variable Print"/>
    <n v="2026"/>
    <n v="5"/>
    <s v="USD"/>
    <n v="10.22800275"/>
    <n v="1"/>
    <n v="10.22800275"/>
    <x v="4"/>
    <m/>
    <m/>
    <m/>
    <m/>
    <m/>
    <m/>
    <m/>
    <m/>
    <m/>
    <m/>
  </r>
  <r>
    <s v="MERCK"/>
    <s v="MK-2870-010 (Local)"/>
    <s v="Merck Sharp and Dohme LLC"/>
    <s v="Brazil"/>
    <x v="2"/>
    <n v="40700"/>
    <s v="Revenues - Third Parties"/>
    <m/>
    <s v="Freight - Returns"/>
    <n v="2026"/>
    <n v="5"/>
    <s v="USD"/>
    <n v="352.91507956250001"/>
    <n v="1"/>
    <n v="352.91507956250001"/>
    <x v="4"/>
    <n v="1"/>
    <m/>
    <m/>
    <m/>
    <m/>
    <m/>
    <m/>
    <m/>
    <m/>
    <m/>
  </r>
  <r>
    <s v="MERCK"/>
    <s v="MK-2870-010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2870-010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10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0 (Local)"/>
    <s v="Merck Sharp and Dohme LLC"/>
    <s v="Brazil"/>
    <x v="3"/>
    <n v="40700"/>
    <s v="Revenues - Third Parties"/>
    <m/>
    <s v="Returns Receipt (per Receipt)"/>
    <n v="2026"/>
    <n v="5"/>
    <s v="USD"/>
    <n v="264.90918999999991"/>
    <n v="1"/>
    <n v="264.90918999999991"/>
    <x v="4"/>
    <m/>
    <m/>
    <m/>
    <m/>
    <m/>
    <m/>
    <m/>
    <m/>
    <m/>
    <m/>
  </r>
  <r>
    <s v="MERCK"/>
    <s v="MK-2870-010 (Local)"/>
    <s v="Merck Sharp and Dohme LLC"/>
    <s v="Brazil"/>
    <x v="1"/>
    <n v="40700"/>
    <s v="Revenues - Third Parties"/>
    <m/>
    <s v="Storage Ambient (per Shelf)"/>
    <n v="2026"/>
    <n v="5"/>
    <s v="USD"/>
    <n v="397.40297274999995"/>
    <n v="1"/>
    <n v="397.40297274999995"/>
    <x v="4"/>
    <m/>
    <m/>
    <m/>
    <m/>
    <m/>
    <m/>
    <m/>
    <m/>
    <m/>
    <m/>
  </r>
  <r>
    <s v="MERCK"/>
    <s v="MK-2870-010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9999-01A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9999-01A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07 (Local)"/>
    <s v="Merck Sharp and Dohme LLC"/>
    <s v="Brazil"/>
    <x v="0"/>
    <n v="40700"/>
    <s v="Revenues - Third Parties"/>
    <m/>
    <s v="Import Services"/>
    <n v="2026"/>
    <n v="5"/>
    <s v="USD"/>
    <n v="606.96926281250001"/>
    <n v="1"/>
    <n v="606.96926281250001"/>
    <x v="4"/>
    <m/>
    <m/>
    <m/>
    <m/>
    <m/>
    <m/>
    <m/>
    <m/>
    <m/>
    <m/>
  </r>
  <r>
    <s v="MERCK"/>
    <s v="MK-2870-007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0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9 (Local)"/>
    <s v="Merck Sharp and Dohme LLC"/>
    <s v="Brazil"/>
    <x v="2"/>
    <n v="40700"/>
    <s v="Revenues - Third Parties"/>
    <m/>
    <s v="Freight - Shipments"/>
    <n v="2026"/>
    <n v="5"/>
    <s v="USD"/>
    <n v="522.45108299999993"/>
    <n v="1"/>
    <n v="522.45108299999993"/>
    <x v="4"/>
    <n v="1"/>
    <m/>
    <m/>
    <m/>
    <m/>
    <m/>
    <m/>
    <m/>
    <m/>
    <m/>
  </r>
  <r>
    <s v="MERCK"/>
    <s v="MK-2870-019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2870-019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19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2870-01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9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2870-019 (Local)"/>
    <s v="Merck Sharp and Dohme LLC"/>
    <s v="Brazil"/>
    <x v="1"/>
    <n v="40700"/>
    <s v="Revenues - Third Parties"/>
    <m/>
    <s v="Storage Ambient (per Shelf)"/>
    <n v="2026"/>
    <n v="5"/>
    <s v="USD"/>
    <n v="695.45520231249998"/>
    <n v="1"/>
    <n v="695.45520231249998"/>
    <x v="4"/>
    <m/>
    <m/>
    <m/>
    <m/>
    <m/>
    <m/>
    <m/>
    <m/>
    <m/>
    <m/>
  </r>
  <r>
    <s v="MERCK"/>
    <s v="MK-2870-019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19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2870-012 (Local)"/>
    <s v="Merck Sharp and Dohme LLC"/>
    <s v="Brazil"/>
    <x v="2"/>
    <n v="40700"/>
    <s v="Revenues - Third Parties"/>
    <m/>
    <s v="Freight - Returns"/>
    <n v="2026"/>
    <n v="5"/>
    <s v="USD"/>
    <n v="247.38246881249998"/>
    <n v="1"/>
    <n v="247.38246881249998"/>
    <x v="4"/>
    <n v="1"/>
    <m/>
    <m/>
    <m/>
    <m/>
    <m/>
    <m/>
    <m/>
    <m/>
    <m/>
  </r>
  <r>
    <s v="MERCK"/>
    <s v="MK-2870-012 (Local)"/>
    <s v="Merck Sharp and Dohme LLC"/>
    <s v="Brazil"/>
    <x v="0"/>
    <n v="40700"/>
    <s v="Revenues - Third Parties"/>
    <m/>
    <s v="Import Services"/>
    <n v="2026"/>
    <n v="5"/>
    <s v="USD"/>
    <n v="1092.5446730624999"/>
    <n v="1"/>
    <n v="1092.5446730624999"/>
    <x v="4"/>
    <m/>
    <m/>
    <m/>
    <m/>
    <m/>
    <m/>
    <m/>
    <m/>
    <m/>
    <m/>
  </r>
  <r>
    <s v="MERCK"/>
    <s v="MK-2870-01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2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C (Local)"/>
    <s v="Merck Sharp and Dohme LLC"/>
    <s v="Brazil"/>
    <x v="2"/>
    <n v="40700"/>
    <s v="Revenues - Third Parties"/>
    <m/>
    <s v="Freight - Returns"/>
    <n v="2026"/>
    <n v="5"/>
    <s v="USD"/>
    <n v="118.06289381250002"/>
    <n v="1"/>
    <n v="118.06289381250002"/>
    <x v="4"/>
    <n v="1"/>
    <m/>
    <m/>
    <m/>
    <m/>
    <m/>
    <m/>
    <m/>
    <m/>
    <m/>
  </r>
  <r>
    <s v="MERCK"/>
    <s v="MK-3475-06C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06C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C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06C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3475-06C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15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2870-015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2870-01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5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04 (Local)"/>
    <s v="Merck Sharp and Dohme LLC"/>
    <s v="Brazil"/>
    <x v="2"/>
    <n v="40700"/>
    <s v="Revenues - Third Parties"/>
    <m/>
    <s v="Freight - Returns"/>
    <n v="2026"/>
    <n v="5"/>
    <s v="USD"/>
    <n v="234.85218574999999"/>
    <n v="1"/>
    <n v="234.85218574999999"/>
    <x v="4"/>
    <n v="1"/>
    <m/>
    <m/>
    <m/>
    <m/>
    <m/>
    <m/>
    <m/>
    <m/>
    <m/>
  </r>
  <r>
    <s v="MERCK"/>
    <s v="MK-1084-004 (Local)"/>
    <s v="Merck Sharp and Dohme LLC"/>
    <s v="Brazil"/>
    <x v="0"/>
    <n v="40700"/>
    <s v="Revenues - Third Parties"/>
    <m/>
    <s v="Import Services"/>
    <n v="2026"/>
    <n v="5"/>
    <s v="USD"/>
    <n v="1335.3323781874999"/>
    <n v="1"/>
    <n v="1335.3323781874999"/>
    <x v="4"/>
    <m/>
    <m/>
    <m/>
    <m/>
    <m/>
    <m/>
    <m/>
    <m/>
    <m/>
    <m/>
  </r>
  <r>
    <s v="MERCK"/>
    <s v="MK-1084-004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04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84-004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2870-020 (Local)"/>
    <s v="Merck Sharp and Dohme LLC"/>
    <s v="Brazil"/>
    <x v="2"/>
    <n v="40700"/>
    <s v="Revenues - Third Parties"/>
    <m/>
    <s v="Freight - Returns"/>
    <n v="2026"/>
    <n v="5"/>
    <s v="USD"/>
    <n v="362.42790587500002"/>
    <n v="1"/>
    <n v="362.42790587500002"/>
    <x v="4"/>
    <n v="1"/>
    <m/>
    <m/>
    <m/>
    <m/>
    <m/>
    <m/>
    <m/>
    <m/>
    <m/>
  </r>
  <r>
    <s v="MERCK"/>
    <s v="MK-2870-020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2870-020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20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20 (Local)"/>
    <s v="Merck Sharp and Dohme LLC"/>
    <s v="Brazil"/>
    <x v="3"/>
    <n v="40700"/>
    <s v="Revenues - Third Parties"/>
    <m/>
    <s v="Reconciliation of Returns (per Receipt)"/>
    <n v="2026"/>
    <n v="5"/>
    <s v="USD"/>
    <n v="105.96367600000001"/>
    <n v="1"/>
    <n v="105.96367600000001"/>
    <x v="4"/>
    <m/>
    <m/>
    <m/>
    <m/>
    <m/>
    <m/>
    <m/>
    <m/>
    <m/>
    <m/>
  </r>
  <r>
    <s v="MERCK"/>
    <s v="MK-2870-020 (Local)"/>
    <s v="Merck Sharp and Dohme LLC"/>
    <s v="Brazil"/>
    <x v="3"/>
    <n v="40700"/>
    <s v="Revenues - Third Parties"/>
    <m/>
    <s v="Returns Receipt (per Receipt)"/>
    <n v="2026"/>
    <n v="5"/>
    <s v="USD"/>
    <n v="927.18216499999994"/>
    <n v="1"/>
    <n v="927.18216499999994"/>
    <x v="4"/>
    <m/>
    <m/>
    <m/>
    <m/>
    <m/>
    <m/>
    <m/>
    <m/>
    <m/>
    <m/>
  </r>
  <r>
    <s v="MERCK"/>
    <s v="MK-2870-020 (Local)"/>
    <s v="Merck Sharp and Dohme LLC"/>
    <s v="Brazil"/>
    <x v="1"/>
    <n v="40700"/>
    <s v="Revenues - Third Parties"/>
    <m/>
    <s v="Storage Ambient (per Shelf)"/>
    <n v="2026"/>
    <n v="5"/>
    <s v="USD"/>
    <n v="397.40297274999995"/>
    <n v="1"/>
    <n v="397.40297274999995"/>
    <x v="4"/>
    <m/>
    <m/>
    <m/>
    <m/>
    <m/>
    <m/>
    <m/>
    <m/>
    <m/>
    <m/>
  </r>
  <r>
    <s v="MERCK"/>
    <s v="MK-2870-020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2870-023 (Local)"/>
    <s v="Merck Sharp and Dohme LLC"/>
    <s v="Brazil"/>
    <x v="2"/>
    <n v="40700"/>
    <s v="Revenues - Third Parties"/>
    <m/>
    <s v="Freight - Shipments"/>
    <n v="2026"/>
    <n v="5"/>
    <s v="USD"/>
    <n v="1056.2862073750002"/>
    <n v="1"/>
    <n v="1056.2862073750002"/>
    <x v="4"/>
    <n v="1"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2870-023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Pick and Pack Materials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23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23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23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0616-019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0616-01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06D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3475-06D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3475-06D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240-008 (Local)"/>
    <s v="Merck Sharp and Dohme LLC"/>
    <s v="Brazil"/>
    <x v="2"/>
    <n v="40700"/>
    <s v="Revenues - Third Parties"/>
    <m/>
    <s v="Freight - Returns"/>
    <n v="2026"/>
    <n v="5"/>
    <s v="USD"/>
    <n v="217.90348387500001"/>
    <n v="1"/>
    <n v="217.90348387500001"/>
    <x v="4"/>
    <n v="1"/>
    <m/>
    <m/>
    <m/>
    <m/>
    <m/>
    <m/>
    <m/>
    <m/>
    <m/>
  </r>
  <r>
    <s v="MERCK"/>
    <s v="MK-7240-008 (Local)"/>
    <s v="Merck Sharp and Dohme LLC"/>
    <s v="Brazil"/>
    <x v="0"/>
    <n v="40700"/>
    <s v="Revenues - Third Parties"/>
    <m/>
    <s v="Import Services"/>
    <n v="2026"/>
    <n v="5"/>
    <s v="USD"/>
    <n v="728.36311537500001"/>
    <n v="1"/>
    <n v="728.36311537500001"/>
    <x v="4"/>
    <m/>
    <m/>
    <m/>
    <m/>
    <m/>
    <m/>
    <m/>
    <m/>
    <m/>
    <m/>
  </r>
  <r>
    <s v="MERCK"/>
    <s v="MK-7240-008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7240-008 (Local)"/>
    <s v="Merck Sharp and Dohme LLC"/>
    <s v="Brazil"/>
    <x v="2"/>
    <n v="40700"/>
    <s v="Revenues - Third Parties"/>
    <m/>
    <s v="PassThrough - Freight"/>
    <n v="2026"/>
    <n v="5"/>
    <s v="USD"/>
    <n v="54.676708187500004"/>
    <n v="1"/>
    <n v="54.676708187500004"/>
    <x v="4"/>
    <n v="1"/>
    <m/>
    <m/>
    <m/>
    <m/>
    <m/>
    <m/>
    <m/>
    <m/>
    <m/>
  </r>
  <r>
    <s v="MERCK"/>
    <s v="MK-7240-008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7240-008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240-008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V940-009 (Local)"/>
    <s v="Merck Sharp and Dohme LLC"/>
    <s v="Brazil"/>
    <x v="2"/>
    <n v="40700"/>
    <s v="Revenues - Third Parties"/>
    <m/>
    <s v="Freight - Returns"/>
    <n v="2026"/>
    <n v="5"/>
    <s v="USD"/>
    <n v="2077.8422713125001"/>
    <n v="1"/>
    <n v="2077.8422713125001"/>
    <x v="4"/>
    <n v="1"/>
    <m/>
    <m/>
    <m/>
    <m/>
    <m/>
    <m/>
    <m/>
    <m/>
    <m/>
  </r>
  <r>
    <s v="MERCK"/>
    <s v="V940-009 (Local)"/>
    <s v="Merck Sharp and Dohme LLC"/>
    <s v="Brazil"/>
    <x v="0"/>
    <n v="40700"/>
    <s v="Revenues - Third Parties"/>
    <m/>
    <s v="Import Services"/>
    <n v="2026"/>
    <n v="5"/>
    <s v="USD"/>
    <n v="728.36311537500001"/>
    <n v="1"/>
    <n v="728.36311537500001"/>
    <x v="4"/>
    <m/>
    <m/>
    <m/>
    <m/>
    <m/>
    <m/>
    <m/>
    <m/>
    <m/>
    <m/>
  </r>
  <r>
    <s v="MERCK"/>
    <s v="V940-009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V940-009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V940-00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V940-009 (Local)"/>
    <s v="Merck Sharp and Dohme LLC"/>
    <s v="Brazil"/>
    <x v="3"/>
    <n v="40700"/>
    <s v="Revenues - Third Parties"/>
    <m/>
    <s v="Returns Receipt (per Receipt)"/>
    <n v="2026"/>
    <n v="5"/>
    <s v="USD"/>
    <n v="397.36378500000001"/>
    <n v="1"/>
    <n v="397.36378500000001"/>
    <x v="4"/>
    <m/>
    <m/>
    <m/>
    <m/>
    <m/>
    <m/>
    <m/>
    <m/>
    <m/>
    <m/>
  </r>
  <r>
    <s v="MERCK"/>
    <s v="V940-009 (Local)"/>
    <s v="Merck Sharp and Dohme LLC"/>
    <s v="Brazil"/>
    <x v="1"/>
    <n v="40700"/>
    <s v="Revenues - Third Parties"/>
    <m/>
    <s v="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V940-009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Emergency Pick and Pack fee (Add per Pick and Pack)"/>
    <n v="2026"/>
    <n v="5"/>
    <s v="USD"/>
    <n v="61.495376687500006"/>
    <n v="1"/>
    <n v="61.495376687500006"/>
    <x v="4"/>
    <m/>
    <m/>
    <m/>
    <m/>
    <m/>
    <m/>
    <m/>
    <m/>
    <m/>
    <m/>
  </r>
  <r>
    <s v="MERCK"/>
    <s v="MK-1084-012 (Local)"/>
    <s v="Merck Sharp and Dohme LLC"/>
    <s v="Brazil"/>
    <x v="2"/>
    <n v="40700"/>
    <s v="Revenues - Third Parties"/>
    <m/>
    <s v="Freight - Shipments"/>
    <n v="2026"/>
    <n v="5"/>
    <s v="USD"/>
    <n v="2527.2669821875002"/>
    <n v="1"/>
    <n v="2527.2669821875002"/>
    <x v="4"/>
    <n v="1"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Insulated shipper - Credo S4 - 12L (Leasing)"/>
    <n v="2026"/>
    <n v="5"/>
    <s v="USD"/>
    <n v="333.56612799999999"/>
    <n v="1"/>
    <n v="333.56612799999999"/>
    <x v="4"/>
    <n v="1"/>
    <m/>
    <m/>
    <m/>
    <m/>
    <m/>
    <m/>
    <m/>
    <m/>
    <m/>
  </r>
  <r>
    <s v="MERCK"/>
    <s v="MK-1084-012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Pick and Pack (Refrigerated)"/>
    <n v="2026"/>
    <n v="5"/>
    <s v="USD"/>
    <n v="295.18172687500004"/>
    <n v="1"/>
    <n v="295.18172687500004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Pick and Pack Materials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Receipt fee Ancillaries (per Receipt_ID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1084-012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12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1084-012 (Local)"/>
    <s v="Merck Sharp and Dohme LLC"/>
    <s v="Brazil"/>
    <x v="0"/>
    <n v="40700"/>
    <s v="Revenues - Third Parties"/>
    <m/>
    <s v="Temperature Monitoring Device (Refrigerated)"/>
    <n v="2026"/>
    <n v="5"/>
    <s v="USD"/>
    <n v="374.79164099999997"/>
    <n v="1"/>
    <n v="374.79164099999997"/>
    <x v="4"/>
    <n v="1"/>
    <m/>
    <m/>
    <m/>
    <m/>
    <m/>
    <m/>
    <m/>
    <m/>
    <m/>
  </r>
  <r>
    <s v="MERCK"/>
    <s v="MK-4482-023 (Local)"/>
    <s v="Merck Sharp and Dohme LLC"/>
    <s v="Brazil"/>
    <x v="2"/>
    <n v="40700"/>
    <s v="Revenues - Third Parties"/>
    <m/>
    <s v="Freight - Shipments"/>
    <n v="2026"/>
    <n v="5"/>
    <s v="USD"/>
    <n v="1309.4586662499999"/>
    <n v="1"/>
    <n v="1309.4586662499999"/>
    <x v="4"/>
    <n v="1"/>
    <m/>
    <m/>
    <m/>
    <m/>
    <m/>
    <m/>
    <m/>
    <m/>
    <m/>
  </r>
  <r>
    <s v="MERCK"/>
    <s v="MK-4482-023 (Local)"/>
    <s v="Merck Sharp and Dohme LLC"/>
    <s v="Brazil"/>
    <x v="1"/>
    <n v="40700"/>
    <s v="Revenues - Third Parties"/>
    <m/>
    <s v="Non-Drug Storage Ambient (per Shelf)"/>
    <n v="2026"/>
    <n v="5"/>
    <s v="USD"/>
    <n v="596.10445912500006"/>
    <n v="1"/>
    <n v="596.10445912500006"/>
    <x v="4"/>
    <m/>
    <m/>
    <m/>
    <m/>
    <m/>
    <m/>
    <m/>
    <m/>
    <m/>
    <m/>
  </r>
  <r>
    <s v="MERCK"/>
    <s v="MK-4482-023 (Local)"/>
    <s v="Merck Sharp and Dohme LLC"/>
    <s v="Brazil"/>
    <x v="0"/>
    <n v="40700"/>
    <s v="Revenues - Third Parties"/>
    <m/>
    <s v="Pick and Pack Materials"/>
    <n v="2026"/>
    <n v="5"/>
    <s v="USD"/>
    <n v="615.00275156250007"/>
    <n v="1"/>
    <n v="615.00275156250007"/>
    <x v="4"/>
    <m/>
    <m/>
    <m/>
    <m/>
    <m/>
    <m/>
    <m/>
    <m/>
    <m/>
    <m/>
  </r>
  <r>
    <s v="MERCK"/>
    <s v="MK-4482-02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140-010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140-010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140-010 (Local)"/>
    <s v="Merck Sharp and Dohme LLC"/>
    <s v="Brazil"/>
    <x v="1"/>
    <n v="40700"/>
    <s v="Revenues - Third Parties"/>
    <m/>
    <s v="Storage Refrigerated (per Shelf)"/>
    <n v="2026"/>
    <n v="5"/>
    <s v="USD"/>
    <n v="170.29036762500002"/>
    <n v="1"/>
    <n v="170.29036762500002"/>
    <x v="4"/>
    <m/>
    <m/>
    <m/>
    <m/>
    <m/>
    <m/>
    <m/>
    <m/>
    <m/>
    <m/>
  </r>
  <r>
    <s v="MERCK"/>
    <s v="MK-2870-011 (Local)"/>
    <s v="Merck Sharp and Dohme LLC"/>
    <s v="Brazil"/>
    <x v="2"/>
    <n v="40700"/>
    <s v="Revenues - Third Parties"/>
    <m/>
    <s v="Freight - Returns"/>
    <n v="2026"/>
    <n v="5"/>
    <s v="USD"/>
    <n v="364.13257300000004"/>
    <n v="1"/>
    <n v="364.13257300000004"/>
    <x v="4"/>
    <n v="1"/>
    <m/>
    <m/>
    <m/>
    <m/>
    <m/>
    <m/>
    <m/>
    <m/>
    <m/>
  </r>
  <r>
    <s v="MERCK"/>
    <s v="MK-2870-011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1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11 (Local)"/>
    <s v="Merck Sharp and Dohme LLC"/>
    <s v="Brazil"/>
    <x v="3"/>
    <n v="40700"/>
    <s v="Revenues - Third Parties"/>
    <m/>
    <s v="Returns Receipt (per Receipt)"/>
    <n v="2026"/>
    <n v="5"/>
    <s v="USD"/>
    <n v="132.45459499999996"/>
    <n v="1"/>
    <n v="132.45459499999996"/>
    <x v="4"/>
    <m/>
    <m/>
    <m/>
    <m/>
    <m/>
    <m/>
    <m/>
    <m/>
    <m/>
    <m/>
  </r>
  <r>
    <s v="MERCK"/>
    <s v="MK-3475-06E (Local)"/>
    <s v="Merck Sharp and Dohme LLC"/>
    <s v="Brazil"/>
    <x v="2"/>
    <n v="40700"/>
    <s v="Revenues - Third Parties"/>
    <m/>
    <s v="Freight - Shipments"/>
    <n v="2026"/>
    <n v="5"/>
    <s v="USD"/>
    <n v="546.6789094374999"/>
    <n v="1"/>
    <n v="546.6789094374999"/>
    <x v="4"/>
    <n v="1"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Insulated shipper - Credo S22 - 12L (Leasing)"/>
    <n v="2026"/>
    <n v="5"/>
    <s v="USD"/>
    <n v="173.97401612499999"/>
    <n v="1"/>
    <n v="173.97401612499999"/>
    <x v="4"/>
    <n v="1"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Insulated shipper - Credo S4 - 12L (Leasing)"/>
    <n v="2026"/>
    <n v="5"/>
    <s v="USD"/>
    <n v="333.56612799999999"/>
    <n v="1"/>
    <n v="333.56612799999999"/>
    <x v="4"/>
    <n v="1"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Pick and Pack (Controlled Ambient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Pick and Pack (Refrigerated)"/>
    <n v="2026"/>
    <n v="5"/>
    <s v="USD"/>
    <n v="295.18172687500004"/>
    <n v="1"/>
    <n v="295.18172687500004"/>
    <x v="4"/>
    <m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3475-06E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E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3475-06E (Local)"/>
    <s v="Merck Sharp and Dohme LLC"/>
    <s v="Brazil"/>
    <x v="1"/>
    <n v="40700"/>
    <s v="Revenues - Third Parties"/>
    <m/>
    <s v="Storage Refrigerated (per Shelf)"/>
    <n v="2026"/>
    <n v="5"/>
    <s v="USD"/>
    <n v="510.87110287500008"/>
    <n v="1"/>
    <n v="510.87110287500008"/>
    <x v="4"/>
    <m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Temperature Monitoring Device (Ambient)"/>
    <n v="2026"/>
    <n v="5"/>
    <s v="USD"/>
    <n v="124.93054699999999"/>
    <n v="1"/>
    <n v="124.93054699999999"/>
    <x v="4"/>
    <n v="1"/>
    <m/>
    <m/>
    <m/>
    <m/>
    <m/>
    <m/>
    <m/>
    <m/>
    <m/>
  </r>
  <r>
    <s v="MERCK"/>
    <s v="MK-3475-06E (Local)"/>
    <s v="Merck Sharp and Dohme LLC"/>
    <s v="Brazil"/>
    <x v="0"/>
    <n v="40700"/>
    <s v="Revenues - Third Parties"/>
    <m/>
    <s v="Temperature Monitoring Device (Refrigerated)"/>
    <n v="2026"/>
    <n v="5"/>
    <s v="USD"/>
    <n v="374.79164099999997"/>
    <n v="1"/>
    <n v="374.79164099999997"/>
    <x v="4"/>
    <n v="1"/>
    <m/>
    <m/>
    <m/>
    <m/>
    <m/>
    <m/>
    <m/>
    <m/>
    <m/>
  </r>
  <r>
    <s v="MERCK"/>
    <s v="MK-9999-01C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9999-01C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V940-011 (Local)"/>
    <s v="Merck Sharp and Dohme LLC"/>
    <s v="Brazil"/>
    <x v="0"/>
    <n v="40700"/>
    <s v="Revenues - Third Parties"/>
    <m/>
    <s v="Import License Fee"/>
    <n v="2026"/>
    <n v="5"/>
    <s v="USD"/>
    <n v="630.72683624999991"/>
    <n v="1"/>
    <n v="630.72683624999991"/>
    <x v="4"/>
    <m/>
    <m/>
    <m/>
    <m/>
    <m/>
    <m/>
    <m/>
    <m/>
    <m/>
    <m/>
  </r>
  <r>
    <s v="MERCK"/>
    <s v="V940-011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V940-011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V940-01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V940-011 (Local)"/>
    <s v="Merck Sharp and Dohme LLC"/>
    <s v="Brazil"/>
    <x v="7"/>
    <n v="40700"/>
    <s v="Revenues - Third Parties"/>
    <m/>
    <s v="PTC Duties"/>
    <n v="2026"/>
    <n v="5"/>
    <s v="USD"/>
    <n v="1253.0904749999997"/>
    <n v="1"/>
    <n v="1253.0904749999997"/>
    <x v="4"/>
    <n v="1"/>
    <m/>
    <m/>
    <m/>
    <m/>
    <m/>
    <m/>
    <m/>
    <m/>
    <m/>
  </r>
  <r>
    <s v="MERCK"/>
    <s v="MK-2400-001 (Local)"/>
    <s v="Merck Sharp and Dohme LLC"/>
    <s v="Brazil"/>
    <x v="2"/>
    <n v="40700"/>
    <s v="Revenues - Third Parties"/>
    <m/>
    <s v="Freight - Shipments"/>
    <n v="2026"/>
    <n v="5"/>
    <s v="USD"/>
    <n v="529.40690862499991"/>
    <n v="1"/>
    <n v="529.40690862499991"/>
    <x v="4"/>
    <n v="1"/>
    <m/>
    <m/>
    <m/>
    <m/>
    <m/>
    <m/>
    <m/>
    <m/>
    <m/>
  </r>
  <r>
    <s v="MERCK"/>
    <s v="MK-2400-001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MK-2400-001 (Local)"/>
    <s v="Merck Sharp and Dohme LLC"/>
    <s v="Brazil"/>
    <x v="0"/>
    <n v="40700"/>
    <s v="Revenues - Third Parties"/>
    <m/>
    <s v="Insulated shipper - Credo S22 - 12L (Leasing)"/>
    <n v="2026"/>
    <n v="5"/>
    <s v="USD"/>
    <n v="347.94803224999998"/>
    <n v="1"/>
    <n v="347.94803224999998"/>
    <x v="4"/>
    <n v="1"/>
    <m/>
    <m/>
    <m/>
    <m/>
    <m/>
    <m/>
    <m/>
    <m/>
    <m/>
  </r>
  <r>
    <s v="MERCK"/>
    <s v="MK-2400-001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2400-001 (Local)"/>
    <s v="Merck Sharp and Dohme LLC"/>
    <s v="Brazil"/>
    <x v="0"/>
    <n v="40700"/>
    <s v="Revenues - Third Parties"/>
    <m/>
    <s v="Pick and Pack (Controlled Ambient)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2400-00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400-001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400-001 (Local)"/>
    <s v="Merck Sharp and Dohme LLC"/>
    <s v="Brazil"/>
    <x v="0"/>
    <n v="40700"/>
    <s v="Revenues - Third Parties"/>
    <m/>
    <s v="Temperature Monitoring Device (Ambient)"/>
    <n v="2026"/>
    <n v="5"/>
    <s v="USD"/>
    <n v="249.86109399999998"/>
    <n v="1"/>
    <n v="249.86109399999998"/>
    <x v="4"/>
    <n v="1"/>
    <m/>
    <m/>
    <m/>
    <m/>
    <m/>
    <m/>
    <m/>
    <m/>
    <m/>
  </r>
  <r>
    <s v="MERCK"/>
    <s v="MK-2870-033 (Local)"/>
    <s v="Merck Sharp and Dohme LLC"/>
    <s v="Brazil"/>
    <x v="0"/>
    <n v="40700"/>
    <s v="Revenues - Third Parties"/>
    <m/>
    <s v="Import Services"/>
    <n v="2026"/>
    <n v="5"/>
    <s v="USD"/>
    <n v="242.78770512499997"/>
    <n v="1"/>
    <n v="242.78770512499997"/>
    <x v="4"/>
    <m/>
    <m/>
    <m/>
    <m/>
    <m/>
    <m/>
    <m/>
    <m/>
    <m/>
    <m/>
  </r>
  <r>
    <s v="MERCK"/>
    <s v="MK-2870-033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3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33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31 (Local)"/>
    <s v="Merck Sharp and Dohme LLC"/>
    <s v="Brazil"/>
    <x v="1"/>
    <n v="40700"/>
    <s v="Revenues - Third Parties"/>
    <m/>
    <s v="Non-Drug Storage Ambient (per Pallet)"/>
    <n v="2026"/>
    <n v="5"/>
    <s v="USD"/>
    <n v="187.37622662499999"/>
    <n v="1"/>
    <n v="187.37622662499999"/>
    <x v="4"/>
    <m/>
    <m/>
    <m/>
    <m/>
    <m/>
    <m/>
    <m/>
    <m/>
    <m/>
    <m/>
  </r>
  <r>
    <s v="MERCK"/>
    <s v="MK-2870-03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31 (Local)"/>
    <s v="Merck Sharp and Dohme LLC"/>
    <s v="Brazil"/>
    <x v="0"/>
    <n v="40700"/>
    <s v="Revenues - Third Parties"/>
    <m/>
    <s v="Receipt fee Ancillaries (per Receipt_ID)"/>
    <n v="2026"/>
    <n v="5"/>
    <s v="USD"/>
    <n v="615.00275156250007"/>
    <n v="1"/>
    <n v="615.00275156250007"/>
    <x v="4"/>
    <m/>
    <m/>
    <m/>
    <m/>
    <m/>
    <m/>
    <m/>
    <m/>
    <m/>
    <m/>
  </r>
  <r>
    <s v="MERCK"/>
    <s v="MK-2400-01A (Local)"/>
    <s v="Merck Sharp and Dohme LLC"/>
    <s v="Brazil"/>
    <x v="0"/>
    <n v="40700"/>
    <s v="Revenues - Third Parties"/>
    <m/>
    <s v="Import Services"/>
    <n v="2026"/>
    <n v="5"/>
    <s v="USD"/>
    <n v="606.96926281250001"/>
    <n v="1"/>
    <n v="606.96926281250001"/>
    <x v="4"/>
    <m/>
    <m/>
    <m/>
    <m/>
    <m/>
    <m/>
    <m/>
    <m/>
    <m/>
    <m/>
  </r>
  <r>
    <s v="MERCK"/>
    <s v="MK-2400-01A (Local)"/>
    <s v="Merck Sharp and Dohme LLC"/>
    <s v="Brazil"/>
    <x v="1"/>
    <n v="40700"/>
    <s v="Revenues - Third Parties"/>
    <m/>
    <s v="Non-Drug Storage Ambient (per Shelf)"/>
    <n v="2026"/>
    <n v="5"/>
    <s v="USD"/>
    <n v="496.75371593749998"/>
    <n v="1"/>
    <n v="496.75371593749998"/>
    <x v="4"/>
    <m/>
    <m/>
    <m/>
    <m/>
    <m/>
    <m/>
    <m/>
    <m/>
    <m/>
    <m/>
  </r>
  <r>
    <s v="MERCK"/>
    <s v="MK-2400-01A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400-01A (Local)"/>
    <s v="Merck Sharp and Dohme LLC"/>
    <s v="Brazil"/>
    <x v="1"/>
    <n v="40700"/>
    <s v="Revenues - Third Parties"/>
    <m/>
    <s v="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5684-015 (Local)"/>
    <s v="Merck Sharp and Dohme LLC"/>
    <s v="Brazil"/>
    <x v="0"/>
    <n v="40700"/>
    <s v="Revenues - Third Parties"/>
    <m/>
    <s v="Import Services"/>
    <n v="2026"/>
    <n v="5"/>
    <s v="USD"/>
    <n v="606.96926281250001"/>
    <n v="1"/>
    <n v="606.96926281250001"/>
    <x v="4"/>
    <m/>
    <m/>
    <m/>
    <m/>
    <m/>
    <m/>
    <m/>
    <m/>
    <m/>
    <m/>
  </r>
  <r>
    <s v="MERCK"/>
    <s v="MK-5684-015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5684-015 (Local)"/>
    <s v="Merck Sharp and Dohme LLC"/>
    <s v="Brazil"/>
    <x v="1"/>
    <n v="40700"/>
    <s v="Revenues - Third Parties"/>
    <m/>
    <s v="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2870-032 (Local)"/>
    <s v="Merck Sharp and Dohme LLC"/>
    <s v="Brazil"/>
    <x v="2"/>
    <n v="40700"/>
    <s v="Revenues - Third Parties"/>
    <m/>
    <s v="Freight - Returns"/>
    <n v="2026"/>
    <n v="5"/>
    <s v="USD"/>
    <n v="246.51054137499997"/>
    <n v="1"/>
    <n v="246.51054137499997"/>
    <x v="4"/>
    <n v="1"/>
    <m/>
    <m/>
    <m/>
    <m/>
    <m/>
    <m/>
    <m/>
    <m/>
    <m/>
  </r>
  <r>
    <s v="MERCK"/>
    <s v="MK-2870-032 (Local)"/>
    <s v="Merck Sharp and Dohme LLC"/>
    <s v="Brazil"/>
    <x v="0"/>
    <n v="40700"/>
    <s v="Revenues - Third Parties"/>
    <m/>
    <s v="Import Services"/>
    <n v="2026"/>
    <n v="5"/>
    <s v="USD"/>
    <n v="485.57541024999995"/>
    <n v="1"/>
    <n v="485.57541024999995"/>
    <x v="4"/>
    <m/>
    <m/>
    <m/>
    <m/>
    <m/>
    <m/>
    <m/>
    <m/>
    <m/>
    <m/>
  </r>
  <r>
    <s v="MERCK"/>
    <s v="MK-2870-032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3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32 (Local)"/>
    <s v="Merck Sharp and Dohme LLC"/>
    <s v="Brazil"/>
    <x v="1"/>
    <n v="40700"/>
    <s v="Revenues - Third Parties"/>
    <m/>
    <s v="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22 (Local)"/>
    <s v="Merck Sharp and Dohme LLC"/>
    <s v="Brazil"/>
    <x v="2"/>
    <n v="40700"/>
    <s v="Revenues - Third Parties"/>
    <m/>
    <s v="Freight - Shipments"/>
    <n v="2026"/>
    <n v="5"/>
    <s v="USD"/>
    <n v="2572.8913201249998"/>
    <n v="1"/>
    <n v="2572.8913201249998"/>
    <x v="4"/>
    <n v="1"/>
    <m/>
    <m/>
    <m/>
    <m/>
    <m/>
    <m/>
    <m/>
    <m/>
    <m/>
  </r>
  <r>
    <s v="MERCK"/>
    <s v="MK-2870-022 (Local)"/>
    <s v="Merck Sharp and Dohme LLC"/>
    <s v="Brazil"/>
    <x v="1"/>
    <n v="40700"/>
    <s v="Revenues - Third Parties"/>
    <m/>
    <s v="Non-Drug Storage Ambient (per Shelf)"/>
    <n v="2026"/>
    <n v="5"/>
    <s v="USD"/>
    <n v="397.40297274999995"/>
    <n v="1"/>
    <n v="397.40297274999995"/>
    <x v="4"/>
    <m/>
    <m/>
    <m/>
    <m/>
    <m/>
    <m/>
    <m/>
    <m/>
    <m/>
    <m/>
  </r>
  <r>
    <s v="MERCK"/>
    <s v="MK-2870-022 (Local)"/>
    <s v="Merck Sharp and Dohme LLC"/>
    <s v="Brazil"/>
    <x v="0"/>
    <n v="40700"/>
    <s v="Revenues - Third Parties"/>
    <m/>
    <s v="Pick and Pack Materials"/>
    <n v="2026"/>
    <n v="5"/>
    <s v="USD"/>
    <n v="246.00110062500002"/>
    <n v="1"/>
    <n v="246.00110062500002"/>
    <x v="4"/>
    <m/>
    <m/>
    <m/>
    <m/>
    <m/>
    <m/>
    <m/>
    <m/>
    <m/>
    <m/>
  </r>
  <r>
    <s v="MERCK"/>
    <s v="MK-2870-022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8527-011 (Local)"/>
    <s v="Merck Sharp and Dohme LLC"/>
    <s v="Brazil"/>
    <x v="0"/>
    <n v="40700"/>
    <s v="Revenues - Third Parties"/>
    <m/>
    <s v="Import Services"/>
    <n v="2026"/>
    <n v="5"/>
    <s v="USD"/>
    <n v="3884.6032819999996"/>
    <n v="1"/>
    <n v="3884.6032819999996"/>
    <x v="4"/>
    <m/>
    <m/>
    <m/>
    <m/>
    <m/>
    <m/>
    <m/>
    <m/>
    <m/>
    <m/>
  </r>
  <r>
    <s v="MERCK"/>
    <s v="MK-8527-011 (Local)"/>
    <s v="Merck Sharp and Dohme LLC"/>
    <s v="Brazil"/>
    <x v="1"/>
    <n v="40700"/>
    <s v="Revenues - Third Parties"/>
    <m/>
    <s v="Non-Drug Storage Refrigerated (per Shelf)"/>
    <n v="2026"/>
    <n v="5"/>
    <s v="USD"/>
    <n v="510.87110287500008"/>
    <n v="1"/>
    <n v="510.87110287500008"/>
    <x v="4"/>
    <m/>
    <m/>
    <m/>
    <m/>
    <m/>
    <m/>
    <m/>
    <m/>
    <m/>
    <m/>
  </r>
  <r>
    <s v="MERCK"/>
    <s v="MK-8527-01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8527-011 (Local)"/>
    <s v="Merck Sharp and Dohme LLC"/>
    <s v="Brazil"/>
    <x v="0"/>
    <n v="40700"/>
    <s v="Revenues - Third Parties"/>
    <m/>
    <s v="Receipt fee Refrigerated (per Receipt_ID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1022-016 (Local)"/>
    <s v="Merck Sharp and Dohme LLC"/>
    <s v="Brazil"/>
    <x v="2"/>
    <n v="40700"/>
    <s v="Revenues - Third Parties"/>
    <m/>
    <s v="Freight - Shipments"/>
    <n v="2026"/>
    <n v="5"/>
    <s v="USD"/>
    <n v="1720.3716158124998"/>
    <n v="1"/>
    <n v="1720.3716158124998"/>
    <x v="4"/>
    <n v="1"/>
    <m/>
    <m/>
    <m/>
    <m/>
    <m/>
    <m/>
    <m/>
    <m/>
    <m/>
  </r>
  <r>
    <s v="MERCK"/>
    <s v="MK-1022-016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MK-1022-016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1022-016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1022-01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22-016 (Local)"/>
    <s v="Merck Sharp and Dohme LLC"/>
    <s v="Brazil"/>
    <x v="1"/>
    <n v="40700"/>
    <s v="Revenues - Third Parties"/>
    <m/>
    <s v="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1022-016 (Local)"/>
    <s v="Merck Sharp and Dohme LLC"/>
    <s v="Brazil"/>
    <x v="1"/>
    <n v="40700"/>
    <s v="Revenues - Third Parties"/>
    <m/>
    <s v="Storage of Labels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0616-029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0616-029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240-013 (Local)"/>
    <s v="Merck Sharp and Dohme LLC"/>
    <s v="Brazil"/>
    <x v="0"/>
    <n v="40700"/>
    <s v="Revenues - Third Parties"/>
    <m/>
    <s v="Import Services"/>
    <n v="2026"/>
    <n v="5"/>
    <s v="USD"/>
    <n v="485.57541024999995"/>
    <n v="1"/>
    <n v="485.57541024999995"/>
    <x v="4"/>
    <m/>
    <m/>
    <m/>
    <m/>
    <m/>
    <m/>
    <m/>
    <m/>
    <m/>
    <m/>
  </r>
  <r>
    <s v="MERCK"/>
    <s v="MK-7240-013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7240-01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1084-007 (Local)"/>
    <s v="Merck Sharp and Dohme LLC"/>
    <s v="Brazil"/>
    <x v="0"/>
    <n v="40700"/>
    <s v="Revenues - Third Parties"/>
    <m/>
    <s v="Import Services"/>
    <n v="2026"/>
    <n v="5"/>
    <s v="USD"/>
    <n v="485.57541024999995"/>
    <n v="1"/>
    <n v="485.57541024999995"/>
    <x v="4"/>
    <m/>
    <m/>
    <m/>
    <m/>
    <m/>
    <m/>
    <m/>
    <m/>
    <m/>
    <m/>
  </r>
  <r>
    <s v="MERCK"/>
    <s v="MK-1084-007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1084-00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6482-033 (Local)"/>
    <s v="Merck Sharp and Dohme LLC"/>
    <s v="Brazil"/>
    <x v="1"/>
    <n v="40700"/>
    <s v="Revenues - Third Parties"/>
    <m/>
    <s v="Non-Drug Storage Ambient (per Shelf)"/>
    <n v="2026"/>
    <n v="5"/>
    <s v="USD"/>
    <n v="198.70148637499997"/>
    <n v="1"/>
    <n v="198.70148637499997"/>
    <x v="4"/>
    <m/>
    <m/>
    <m/>
    <m/>
    <m/>
    <m/>
    <m/>
    <m/>
    <m/>
    <m/>
  </r>
  <r>
    <s v="MERCK"/>
    <s v="MK-6482-03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6482-033 (Local)"/>
    <s v="Merck Sharp and Dohme LLC"/>
    <s v="Brazil"/>
    <x v="0"/>
    <n v="40700"/>
    <s v="Revenues - Third Parties"/>
    <m/>
    <s v="Receipt fee Ancillaries (per Receipt_ID)"/>
    <n v="2026"/>
    <n v="5"/>
    <s v="USD"/>
    <n v="369.00165093749996"/>
    <n v="1"/>
    <n v="369.00165093749996"/>
    <x v="4"/>
    <m/>
    <m/>
    <m/>
    <m/>
    <m/>
    <m/>
    <m/>
    <m/>
    <m/>
    <m/>
  </r>
  <r>
    <s v="MERCK"/>
    <s v="MK-0616-037 (Local)"/>
    <s v="Merck Sharp and Dohme LLC"/>
    <s v="Brazil"/>
    <x v="0"/>
    <n v="40700"/>
    <s v="Revenues - Third Parties"/>
    <m/>
    <s v="Import Services"/>
    <n v="2026"/>
    <n v="5"/>
    <s v="USD"/>
    <n v="121.39385256249999"/>
    <n v="1"/>
    <n v="121.39385256249999"/>
    <x v="4"/>
    <m/>
    <m/>
    <m/>
    <m/>
    <m/>
    <m/>
    <m/>
    <m/>
    <m/>
    <m/>
  </r>
  <r>
    <s v="MERCK"/>
    <s v="MK-0616-037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962-038 (Local)"/>
    <s v="Merck Sharp and Dohme LLC"/>
    <s v="Brazil"/>
    <x v="0"/>
    <n v="40700"/>
    <s v="Revenues - Third Parties"/>
    <m/>
    <s v="Import License Fee"/>
    <n v="2026"/>
    <n v="5"/>
    <s v="USD"/>
    <n v="630.72683624999991"/>
    <n v="1"/>
    <n v="630.72683624999991"/>
    <x v="4"/>
    <m/>
    <m/>
    <m/>
    <m/>
    <m/>
    <m/>
    <m/>
    <m/>
    <m/>
    <m/>
  </r>
  <r>
    <s v="MERCK"/>
    <s v="MK-7962-038 (Local)"/>
    <s v="Merck Sharp and Dohme LLC"/>
    <s v="Brazil"/>
    <x v="1"/>
    <n v="40700"/>
    <s v="Revenues - Third Parties"/>
    <m/>
    <s v="Non-Drug Storage Ambient (per Shelf)"/>
    <n v="2026"/>
    <n v="5"/>
    <s v="USD"/>
    <n v="298.05222956250003"/>
    <n v="1"/>
    <n v="298.05222956250003"/>
    <x v="4"/>
    <m/>
    <m/>
    <m/>
    <m/>
    <m/>
    <m/>
    <m/>
    <m/>
    <m/>
    <m/>
  </r>
  <r>
    <s v="MERCK"/>
    <s v="MK-7962-038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7962-038 (Local)"/>
    <s v="Merck Sharp and Dohme LLC"/>
    <s v="Brazil"/>
    <x v="7"/>
    <n v="40700"/>
    <s v="Revenues - Third Parties"/>
    <m/>
    <s v="PTC Duties"/>
    <n v="2026"/>
    <n v="5"/>
    <s v="USD"/>
    <n v="2721.9365249999996"/>
    <n v="1"/>
    <n v="2721.9365249999996"/>
    <x v="4"/>
    <n v="1"/>
    <m/>
    <m/>
    <m/>
    <m/>
    <m/>
    <m/>
    <m/>
    <m/>
    <m/>
  </r>
  <r>
    <s v="MERCK"/>
    <s v="MK-7962-038 (Local)"/>
    <s v="Merck Sharp and Dohme LLC"/>
    <s v="Brazil"/>
    <x v="0"/>
    <n v="40700"/>
    <s v="Revenues - Third Parties"/>
    <m/>
    <s v="Receipt fee Ancillaries (per Receipt_ID)"/>
    <n v="2026"/>
    <n v="5"/>
    <s v="USD"/>
    <n v="615.00275156250007"/>
    <n v="1"/>
    <n v="615.00275156250007"/>
    <x v="4"/>
    <m/>
    <m/>
    <m/>
    <m/>
    <m/>
    <m/>
    <m/>
    <m/>
    <m/>
    <m/>
  </r>
  <r>
    <s v="MERCK"/>
    <s v="MK-2870-036 (Local)"/>
    <s v="Merck Sharp and Dohme LLC"/>
    <s v="Brazil"/>
    <x v="2"/>
    <n v="40700"/>
    <s v="Revenues - Third Parties"/>
    <m/>
    <s v="Freight - Shipments"/>
    <n v="2026"/>
    <n v="5"/>
    <s v="USD"/>
    <n v="2632.5742633750001"/>
    <n v="1"/>
    <n v="2632.5742633750001"/>
    <x v="4"/>
    <n v="1"/>
    <m/>
    <m/>
    <m/>
    <m/>
    <m/>
    <m/>
    <m/>
    <m/>
    <m/>
  </r>
  <r>
    <s v="MERCK"/>
    <s v="MK-2870-036 (Local)"/>
    <s v="Merck Sharp and Dohme LLC"/>
    <s v="Brazil"/>
    <x v="1"/>
    <n v="40700"/>
    <s v="Revenues - Third Parties"/>
    <m/>
    <s v="Non-Drug Storage Ambient (per Shelf)"/>
    <n v="2026"/>
    <n v="5"/>
    <s v="USD"/>
    <n v="99.350743187499987"/>
    <n v="1"/>
    <n v="99.350743187499987"/>
    <x v="4"/>
    <m/>
    <m/>
    <m/>
    <m/>
    <m/>
    <m/>
    <m/>
    <m/>
    <m/>
    <m/>
  </r>
  <r>
    <s v="MERCK"/>
    <s v="MK-2870-036 (Local)"/>
    <s v="Merck Sharp and Dohme LLC"/>
    <s v="Brazil"/>
    <x v="0"/>
    <n v="40700"/>
    <s v="Revenues - Third Parties"/>
    <m/>
    <s v="Pick and Pack Materials"/>
    <n v="2026"/>
    <n v="5"/>
    <s v="USD"/>
    <n v="369.00165093749996"/>
    <n v="1"/>
    <n v="369.00165093749996"/>
    <x v="4"/>
    <m/>
    <m/>
    <m/>
    <m/>
    <m/>
    <m/>
    <m/>
    <m/>
    <m/>
    <m/>
  </r>
  <r>
    <s v="MERCK"/>
    <s v="MK-2870-036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21 (Local)"/>
    <s v="Merck Sharp and Dohme LLC"/>
    <s v="Brazil"/>
    <x v="2"/>
    <n v="40700"/>
    <s v="Revenues - Third Parties"/>
    <m/>
    <s v="Freight - Shipments"/>
    <n v="2026"/>
    <n v="5"/>
    <s v="USD"/>
    <n v="373.851135"/>
    <n v="1"/>
    <n v="373.851135"/>
    <x v="4"/>
    <n v="1"/>
    <m/>
    <m/>
    <m/>
    <m/>
    <m/>
    <m/>
    <m/>
    <m/>
    <m/>
  </r>
  <r>
    <s v="MERCK"/>
    <s v="MK-2870-021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MK-2870-021 (Local)"/>
    <s v="Merck Sharp and Dohme LLC"/>
    <s v="Brazil"/>
    <x v="1"/>
    <n v="40700"/>
    <s v="Revenues - Third Parties"/>
    <m/>
    <s v="Non-Drug Storage Ambient (per Shelf)"/>
    <n v="2026"/>
    <n v="5"/>
    <s v="USD"/>
    <n v="298.05222956250003"/>
    <n v="1"/>
    <n v="298.05222956250003"/>
    <x v="4"/>
    <m/>
    <m/>
    <m/>
    <m/>
    <m/>
    <m/>
    <m/>
    <m/>
    <m/>
    <m/>
  </r>
  <r>
    <s v="MERCK"/>
    <s v="MK-2870-021 (Local)"/>
    <s v="Merck Sharp and Dohme LLC"/>
    <s v="Brazil"/>
    <x v="0"/>
    <n v="40700"/>
    <s v="Revenues - Third Parties"/>
    <m/>
    <s v="Pick and Pack Materials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2870-021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2870-021 (Local)"/>
    <s v="Merck Sharp and Dohme LLC"/>
    <s v="Brazil"/>
    <x v="0"/>
    <n v="40700"/>
    <s v="Revenues - Third Parties"/>
    <m/>
    <s v="Receipt fee Ancillaries (per Receipt_ID)"/>
    <n v="2026"/>
    <n v="5"/>
    <s v="USD"/>
    <n v="492.00220125000004"/>
    <n v="1"/>
    <n v="492.00220125000004"/>
    <x v="4"/>
    <m/>
    <m/>
    <m/>
    <m/>
    <m/>
    <m/>
    <m/>
    <m/>
    <m/>
    <m/>
  </r>
  <r>
    <s v="MERCK"/>
    <s v="MK-3475-01F (Local)"/>
    <s v="Merck Sharp and Dohme LLC"/>
    <s v="Brazil"/>
    <x v="0"/>
    <n v="40700"/>
    <s v="Revenues - Third Parties"/>
    <m/>
    <s v="Import Services"/>
    <n v="2026"/>
    <n v="5"/>
    <s v="USD"/>
    <n v="364.1815576875"/>
    <n v="1"/>
    <n v="364.1815576875"/>
    <x v="4"/>
    <m/>
    <m/>
    <m/>
    <m/>
    <m/>
    <m/>
    <m/>
    <m/>
    <m/>
    <m/>
  </r>
  <r>
    <s v="MERCK"/>
    <s v="MK-3475-01F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erck Comparator for multiple protocols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erck Comparator for multiple protocols"/>
    <s v="Merck Sharp and Dohme LLC"/>
    <s v="Brazil"/>
    <x v="0"/>
    <n v="40700"/>
    <s v="Revenues - Third Parties"/>
    <m/>
    <s v="Receipt fee Ambient (per Receipt_ID)"/>
    <n v="2026"/>
    <n v="5"/>
    <s v="USD"/>
    <n v="492.00220125000004"/>
    <n v="1"/>
    <n v="492.00220125000004"/>
    <x v="4"/>
    <m/>
    <m/>
    <m/>
    <m/>
    <m/>
    <m/>
    <m/>
    <m/>
    <m/>
    <m/>
  </r>
  <r>
    <s v="MERCK"/>
    <s v="Merck Comparator for multiple protocols"/>
    <s v="Merck Sharp and Dohme LLC"/>
    <s v="Brazil"/>
    <x v="0"/>
    <n v="40700"/>
    <s v="Revenues - Third Parties"/>
    <m/>
    <s v="Receipt fee Refrigerated (per Receipt_ID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erck Comparator for multiple protocols"/>
    <s v="Merck Sharp and Dohme LLC"/>
    <s v="Brazil"/>
    <x v="1"/>
    <n v="40700"/>
    <s v="Revenues - Third Parties"/>
    <m/>
    <s v="Storage Ambient (per Shelf)"/>
    <n v="2026"/>
    <n v="5"/>
    <s v="USD"/>
    <n v="2185.7163501249997"/>
    <n v="1"/>
    <n v="2185.7163501249997"/>
    <x v="4"/>
    <m/>
    <m/>
    <m/>
    <m/>
    <m/>
    <m/>
    <m/>
    <m/>
    <m/>
    <m/>
  </r>
  <r>
    <s v="MERCK"/>
    <s v="Merck Comparator for multiple protocols"/>
    <s v="Merck Sharp and Dohme LLC"/>
    <s v="Brazil"/>
    <x v="1"/>
    <n v="40700"/>
    <s v="Revenues - Third Parties"/>
    <m/>
    <s v="Storage Refrigerated (per Shelf)"/>
    <n v="2026"/>
    <n v="5"/>
    <s v="USD"/>
    <n v="681.16147050000006"/>
    <n v="1"/>
    <n v="681.16147050000006"/>
    <x v="4"/>
    <m/>
    <m/>
    <m/>
    <m/>
    <m/>
    <m/>
    <m/>
    <m/>
    <m/>
    <m/>
  </r>
  <r>
    <s v="MERCK"/>
    <s v="MK-8748-003 (Local)"/>
    <s v="Merck Sharp and Dohme LLC"/>
    <s v="Brazil"/>
    <x v="0"/>
    <n v="40700"/>
    <s v="Revenues - Third Parties"/>
    <m/>
    <s v="Import License Fee"/>
    <n v="2026"/>
    <n v="5"/>
    <s v="USD"/>
    <n v="630.72683624999991"/>
    <n v="1"/>
    <n v="630.72683624999991"/>
    <x v="4"/>
    <m/>
    <m/>
    <m/>
    <m/>
    <m/>
    <m/>
    <m/>
    <m/>
    <m/>
    <m/>
  </r>
  <r>
    <s v="MERCK"/>
    <s v="MK-8748-003 (Local)"/>
    <s v="Merck Sharp and Dohme LLC"/>
    <s v="Brazil"/>
    <x v="0"/>
    <n v="40700"/>
    <s v="Revenues - Third Parties"/>
    <m/>
    <s v="Project Management Fee"/>
    <n v="2026"/>
    <n v="5"/>
    <s v="USD"/>
    <n v="304.50841137500004"/>
    <n v="1"/>
    <n v="304.50841137500004"/>
    <x v="4"/>
    <m/>
    <m/>
    <m/>
    <m/>
    <m/>
    <m/>
    <m/>
    <m/>
    <m/>
    <m/>
  </r>
  <r>
    <s v="MERCK"/>
    <s v="MK-8748-003 (Local)"/>
    <s v="Merck Sharp and Dohme LLC"/>
    <s v="Brazil"/>
    <x v="7"/>
    <n v="40700"/>
    <s v="Revenues - Third Parties"/>
    <m/>
    <s v="PTC Duties"/>
    <n v="2026"/>
    <n v="5"/>
    <s v="USD"/>
    <n v="4051.7818249999996"/>
    <n v="1"/>
    <n v="4051.7818249999996"/>
    <x v="4"/>
    <n v="1"/>
    <m/>
    <m/>
    <m/>
    <m/>
    <m/>
    <m/>
    <m/>
    <m/>
    <m/>
  </r>
  <r>
    <s v="MERCK"/>
    <s v="MK-8748-003 (Local)"/>
    <s v="Merck Sharp and Dohme LLC"/>
    <s v="Brazil"/>
    <x v="0"/>
    <n v="40700"/>
    <s v="Revenues - Third Parties"/>
    <m/>
    <s v="Receipt fee Ancillaries (per Receipt_ID)"/>
    <n v="2026"/>
    <n v="5"/>
    <s v="USD"/>
    <n v="123.00055031250001"/>
    <n v="1"/>
    <n v="123.00055031250001"/>
    <x v="4"/>
    <m/>
    <m/>
    <m/>
    <m/>
    <m/>
    <m/>
    <m/>
    <m/>
    <m/>
    <m/>
  </r>
  <r>
    <s v="MERCK"/>
    <s v="MK-8748-003 (Local)"/>
    <s v="Merck Sharp and Dohme LLC"/>
    <s v="Brazil"/>
    <x v="0"/>
    <n v="40700"/>
    <s v="Revenues - Third Parties"/>
    <m/>
    <s v="Setup Fee"/>
    <n v="2026"/>
    <n v="5"/>
    <s v="USD"/>
    <n v="473.05492412499996"/>
    <n v="1"/>
    <n v="473.05492412499996"/>
    <x v="4"/>
    <m/>
    <m/>
    <m/>
    <m/>
    <m/>
    <m/>
    <m/>
    <m/>
    <m/>
    <m/>
  </r>
  <r>
    <s v="OTH CUST"/>
    <s v="FMGX-CS-302"/>
    <s v="PSI CRO AG"/>
    <s v="Brazil"/>
    <x v="2"/>
    <n v="40700"/>
    <s v="Revenues - Third Parties"/>
    <m/>
    <s v="Freight - Shipments"/>
    <n v="2026"/>
    <n v="5"/>
    <s v="USD"/>
    <n v="11762.394076300003"/>
    <n v="1"/>
    <n v="11762.394076300003"/>
    <x v="4"/>
    <n v="1"/>
    <m/>
    <m/>
    <m/>
    <m/>
    <m/>
    <m/>
    <m/>
    <m/>
    <m/>
  </r>
  <r>
    <s v="OTH CUST"/>
    <s v="FMGX-CS-302"/>
    <s v="PSI CRO AG"/>
    <s v="Brazil"/>
    <x v="0"/>
    <n v="40700"/>
    <s v="Revenues - Third Parties"/>
    <m/>
    <s v="Insulated shipper - Credo S22 - 12L (Leasing)"/>
    <n v="2026"/>
    <n v="5"/>
    <s v="USD"/>
    <n v="475.92785268"/>
    <n v="1"/>
    <n v="475.92785268"/>
    <x v="4"/>
    <n v="1"/>
    <m/>
    <m/>
    <m/>
    <m/>
    <m/>
    <m/>
    <m/>
    <m/>
    <m/>
  </r>
  <r>
    <s v="OTH CUST"/>
    <s v="FMGX-CS-302"/>
    <s v="PSI CRO AG"/>
    <s v="Brazil"/>
    <x v="0"/>
    <n v="40700"/>
    <s v="Revenues - Third Parties"/>
    <m/>
    <s v="Insulated shipper - Credo S22 - 28L (Leasing)"/>
    <n v="2026"/>
    <n v="5"/>
    <s v="USD"/>
    <n v="283.02466982999999"/>
    <n v="1"/>
    <n v="283.02466982999999"/>
    <x v="4"/>
    <n v="1"/>
    <m/>
    <m/>
    <m/>
    <m/>
    <m/>
    <m/>
    <m/>
    <m/>
    <m/>
  </r>
  <r>
    <s v="OTH CUST"/>
    <s v="FMGX-CS-302"/>
    <s v="PSI CRO AG"/>
    <s v="Brazil"/>
    <x v="0"/>
    <n v="40700"/>
    <s v="Revenues - Third Parties"/>
    <m/>
    <s v="Pick and Pack (Controlled Ambient)"/>
    <n v="2026"/>
    <n v="5"/>
    <s v="USD"/>
    <n v="849.75402071000008"/>
    <n v="1"/>
    <n v="849.75402071000008"/>
    <x v="4"/>
    <m/>
    <m/>
    <m/>
    <m/>
    <m/>
    <m/>
    <m/>
    <m/>
    <m/>
    <m/>
  </r>
  <r>
    <s v="OTH CUST"/>
    <s v="FMGX-CS-302"/>
    <s v="PSI CRO AG"/>
    <s v="Brazil"/>
    <x v="0"/>
    <n v="40700"/>
    <s v="Revenues - Third Parties"/>
    <m/>
    <s v="Pick and Pack (Refrigerated)"/>
    <n v="2026"/>
    <n v="5"/>
    <s v="USD"/>
    <n v="849.75402071000008"/>
    <n v="1"/>
    <n v="849.75402071000008"/>
    <x v="4"/>
    <m/>
    <m/>
    <m/>
    <m/>
    <m/>
    <m/>
    <m/>
    <m/>
    <m/>
    <m/>
  </r>
  <r>
    <s v="OTH CUST"/>
    <s v="FMGX-CS-302"/>
    <s v="PSI CRO AG"/>
    <s v="Brazil"/>
    <x v="0"/>
    <n v="40700"/>
    <s v="Revenues - Third Parties"/>
    <m/>
    <s v="Project Management Fee"/>
    <n v="2026"/>
    <n v="5"/>
    <s v="USD"/>
    <n v="1696.9079985200001"/>
    <n v="1"/>
    <n v="1696.9079985200001"/>
    <x v="4"/>
    <m/>
    <m/>
    <m/>
    <m/>
    <m/>
    <m/>
    <m/>
    <m/>
    <m/>
    <m/>
  </r>
  <r>
    <s v="OTH CUST"/>
    <s v="FMGX-CS-302"/>
    <s v="PSI CRO AG"/>
    <s v="Brazil"/>
    <x v="0"/>
    <n v="40700"/>
    <s v="Revenues - Third Parties"/>
    <m/>
    <s v="Setup Fee"/>
    <n v="2026"/>
    <n v="5"/>
    <s v="USD"/>
    <n v="3535.0083266749994"/>
    <n v="1"/>
    <n v="3535.0083266749994"/>
    <x v="4"/>
    <m/>
    <m/>
    <m/>
    <m/>
    <m/>
    <m/>
    <m/>
    <m/>
    <m/>
    <m/>
  </r>
  <r>
    <s v="OTH CUST"/>
    <s v="FMGX-CS-302"/>
    <s v="PSI CRO AG"/>
    <s v="Brazil"/>
    <x v="1"/>
    <n v="40700"/>
    <s v="Revenues - Third Parties"/>
    <m/>
    <s v="Storage Ambient (per Shelf)"/>
    <n v="2026"/>
    <n v="5"/>
    <s v="USD"/>
    <n v="1215.8000603699998"/>
    <n v="1"/>
    <n v="1215.8000603699998"/>
    <x v="4"/>
    <m/>
    <m/>
    <m/>
    <m/>
    <m/>
    <m/>
    <m/>
    <m/>
    <m/>
    <m/>
  </r>
  <r>
    <s v="OTH CUST"/>
    <s v="FMGX-CS-302"/>
    <s v="PSI CRO AG"/>
    <s v="Brazil"/>
    <x v="1"/>
    <n v="40700"/>
    <s v="Revenues - Third Parties"/>
    <m/>
    <s v="Storage Refrigerated (per Shelf)"/>
    <n v="2026"/>
    <n v="5"/>
    <s v="USD"/>
    <n v="424.87701035500004"/>
    <n v="1"/>
    <n v="424.87701035500004"/>
    <x v="4"/>
    <m/>
    <m/>
    <m/>
    <m/>
    <m/>
    <m/>
    <m/>
    <m/>
    <m/>
    <m/>
  </r>
  <r>
    <s v="OTH CUST"/>
    <s v="FMGX-CS-302"/>
    <s v="PSI CRO AG"/>
    <s v="Brazil"/>
    <x v="0"/>
    <n v="40700"/>
    <s v="Revenues - Third Parties"/>
    <m/>
    <s v="Temperature Monitoring Device (Ambient)"/>
    <n v="2026"/>
    <n v="5"/>
    <s v="USD"/>
    <n v="530.48875292000014"/>
    <n v="1"/>
    <n v="530.48875292000014"/>
    <x v="4"/>
    <n v="1"/>
    <m/>
    <m/>
    <m/>
    <m/>
    <m/>
    <m/>
    <m/>
    <m/>
    <m/>
  </r>
  <r>
    <s v="OTH CUST"/>
    <s v="FMGX-CS-302"/>
    <s v="PSI CRO AG"/>
    <s v="Brazil"/>
    <x v="0"/>
    <n v="40700"/>
    <s v="Revenues - Third Parties"/>
    <m/>
    <s v="Temperature Monitoring Device (Refrigerated)"/>
    <n v="2026"/>
    <n v="5"/>
    <s v="USD"/>
    <n v="265.24437646000007"/>
    <n v="1"/>
    <n v="265.24437646000007"/>
    <x v="4"/>
    <n v="1"/>
    <m/>
    <m/>
    <m/>
    <m/>
    <m/>
    <m/>
    <m/>
    <m/>
    <m/>
  </r>
  <r>
    <s v="SERVIER"/>
    <s v="SPLFIO-174"/>
    <s v="Servier"/>
    <s v="Brazil"/>
    <x v="2"/>
    <n v="40700"/>
    <s v="Revenues - Third Parties"/>
    <m/>
    <s v="Freight - Returns"/>
    <n v="2026"/>
    <n v="5"/>
    <s v="USD"/>
    <n v="342.93565834499998"/>
    <n v="1"/>
    <n v="342.93565834499998"/>
    <x v="4"/>
    <n v="1"/>
    <m/>
    <m/>
    <m/>
    <m/>
    <m/>
    <m/>
    <m/>
    <m/>
    <m/>
  </r>
  <r>
    <s v="SERVIER"/>
    <s v="SPLFIO-174"/>
    <s v="Servier"/>
    <s v="Brazil"/>
    <x v="2"/>
    <n v="40700"/>
    <s v="Revenues - Third Parties"/>
    <m/>
    <s v="Freight - Shipments"/>
    <n v="2026"/>
    <n v="5"/>
    <s v="USD"/>
    <n v="147.81243886499999"/>
    <n v="1"/>
    <n v="147.81243886499999"/>
    <x v="4"/>
    <n v="1"/>
    <m/>
    <m/>
    <m/>
    <m/>
    <m/>
    <m/>
    <m/>
    <m/>
    <m/>
  </r>
  <r>
    <s v="SERVIER"/>
    <s v="SPLFIO-174"/>
    <s v="Servier"/>
    <s v="Brazil"/>
    <x v="0"/>
    <n v="40700"/>
    <s v="Revenues - Third Parties"/>
    <m/>
    <s v="Insulated shipper - Credo S22 - 12L (Leasing)"/>
    <n v="2026"/>
    <n v="5"/>
    <s v="USD"/>
    <n v="419.00691349999994"/>
    <n v="1"/>
    <n v="419.00691349999994"/>
    <x v="4"/>
    <n v="1"/>
    <m/>
    <m/>
    <m/>
    <m/>
    <m/>
    <m/>
    <m/>
    <m/>
    <m/>
  </r>
  <r>
    <s v="SERVIER"/>
    <s v="SPLFIO-174"/>
    <s v="Servier"/>
    <s v="Brazil"/>
    <x v="0"/>
    <n v="40700"/>
    <s v="Revenues - Third Parties"/>
    <m/>
    <s v="Pick and Pack (Refrigerated)"/>
    <n v="2026"/>
    <n v="5"/>
    <s v="USD"/>
    <n v="392.20647130000003"/>
    <n v="1"/>
    <n v="392.20647130000003"/>
    <x v="4"/>
    <m/>
    <m/>
    <m/>
    <m/>
    <m/>
    <m/>
    <m/>
    <m/>
    <m/>
    <m/>
  </r>
  <r>
    <s v="SERVIER"/>
    <s v="SPLFIO-174"/>
    <s v="Servier"/>
    <s v="Brazil"/>
    <x v="0"/>
    <n v="40700"/>
    <s v="Revenues - Third Parties"/>
    <m/>
    <s v="Project Management Fee"/>
    <n v="2026"/>
    <n v="5"/>
    <s v="USD"/>
    <n v="1631.64692173"/>
    <n v="1"/>
    <n v="1631.64692173"/>
    <x v="4"/>
    <m/>
    <m/>
    <m/>
    <m/>
    <m/>
    <m/>
    <m/>
    <m/>
    <m/>
    <m/>
  </r>
  <r>
    <s v="SERVIER"/>
    <s v="SPLFIO-174"/>
    <s v="Servier"/>
    <s v="Brazil"/>
    <x v="0"/>
    <n v="40700"/>
    <s v="Revenues - Third Parties"/>
    <m/>
    <s v="Receipt fee Refrigerated (per Receipt_ID)"/>
    <n v="2026"/>
    <n v="5"/>
    <s v="USD"/>
    <n v="959.12582531499993"/>
    <n v="1"/>
    <n v="959.12582531499993"/>
    <x v="4"/>
    <m/>
    <m/>
    <m/>
    <m/>
    <m/>
    <m/>
    <m/>
    <m/>
    <m/>
    <m/>
  </r>
  <r>
    <s v="SERVIER"/>
    <s v="SPLFIO-174"/>
    <s v="Servier"/>
    <s v="Brazil"/>
    <x v="1"/>
    <n v="40700"/>
    <s v="Revenues - Third Parties"/>
    <m/>
    <s v="Storage of Returns (per Pallet)"/>
    <n v="2026"/>
    <n v="5"/>
    <s v="USD"/>
    <n v="204.90338085000002"/>
    <n v="1"/>
    <n v="204.90338085000002"/>
    <x v="4"/>
    <m/>
    <m/>
    <m/>
    <m/>
    <m/>
    <m/>
    <m/>
    <m/>
    <m/>
    <m/>
  </r>
  <r>
    <s v="SERVIER"/>
    <s v="SPLFIO-174"/>
    <s v="Servier"/>
    <s v="Brazil"/>
    <x v="1"/>
    <n v="40700"/>
    <s v="Revenues - Third Parties"/>
    <m/>
    <s v="Storage Refrigerated (per Shelf)"/>
    <n v="2026"/>
    <n v="5"/>
    <s v="USD"/>
    <n v="2859.7571852149995"/>
    <n v="1"/>
    <n v="2859.7571852149995"/>
    <x v="4"/>
    <m/>
    <m/>
    <m/>
    <m/>
    <m/>
    <m/>
    <m/>
    <m/>
    <m/>
    <m/>
  </r>
  <r>
    <s v="SERVIER"/>
    <s v="SPLFIO-174"/>
    <s v="Servier"/>
    <s v="Brazil"/>
    <x v="0"/>
    <n v="40700"/>
    <s v="Revenues - Third Parties"/>
    <m/>
    <s v="Temperature Monitoring Device (Refrigerated)"/>
    <n v="2026"/>
    <n v="5"/>
    <s v="USD"/>
    <n v="127.52210407999999"/>
    <n v="1"/>
    <n v="127.52210407999999"/>
    <x v="4"/>
    <n v="1"/>
    <m/>
    <m/>
    <m/>
    <m/>
    <m/>
    <m/>
    <m/>
    <m/>
    <m/>
  </r>
  <r>
    <s v="OTH CUST"/>
    <s v="FMGX-CS-302 - Local Purchase (Zero)"/>
    <s v="PSI CRO AG"/>
    <s v="Brazil"/>
    <x v="4"/>
    <n v="40700"/>
    <s v="Revenues - Third Parties"/>
    <m/>
    <s v="X LocalAdj"/>
    <n v="2026"/>
    <n v="5"/>
    <s v="USD"/>
    <n v="833119"/>
    <n v="1"/>
    <n v="833119"/>
    <x v="4"/>
    <s v="Not Applicable"/>
    <m/>
    <m/>
    <m/>
    <m/>
    <m/>
    <m/>
    <m/>
    <m/>
    <m/>
  </r>
  <r>
    <s v="OTH CUST"/>
    <s v="EMN30-64007957MMY3003 - Azidus"/>
    <s v="Azidus Brasil Pesquisa Científica"/>
    <s v="Brazil"/>
    <x v="7"/>
    <n v="40700"/>
    <s v="Revenues - Third Parties"/>
    <m/>
    <s v="PTC Duties"/>
    <n v="2026"/>
    <n v="5"/>
    <s v="USD"/>
    <n v="-17744.062126320001"/>
    <n v="1"/>
    <n v="-17744.062126320001"/>
    <x v="4"/>
    <n v="1"/>
    <m/>
    <m/>
    <m/>
    <m/>
    <m/>
    <m/>
    <m/>
    <m/>
    <m/>
  </r>
  <r>
    <s v="BAYER"/>
    <s v="Bayer - Importer of Record Services"/>
    <s v="Bayer AG (No consolidate)"/>
    <s v="Brazil"/>
    <x v="7"/>
    <n v="40700"/>
    <s v="Revenues - Third Parties"/>
    <m/>
    <s v="PTC Duties"/>
    <n v="2026"/>
    <n v="5"/>
    <s v="USD"/>
    <n v="-77437.282250519987"/>
    <n v="1"/>
    <n v="-77437.282250519987"/>
    <x v="4"/>
    <n v="1"/>
    <m/>
    <m/>
    <m/>
    <m/>
    <m/>
    <m/>
    <m/>
    <m/>
    <m/>
  </r>
  <r>
    <s v="ELI LILLY"/>
    <s v="J3R-MC-YDAL (CAM)"/>
    <s v="Eli Lilly &amp; Co."/>
    <s v="Brazil"/>
    <x v="7"/>
    <n v="40700"/>
    <s v="Revenues - Third Parties"/>
    <m/>
    <s v="PTC Duties"/>
    <n v="2026"/>
    <n v="5"/>
    <s v="USD"/>
    <n v="-4667.1100754400004"/>
    <n v="1"/>
    <n v="-4667.1100754400004"/>
    <x v="4"/>
    <n v="1"/>
    <m/>
    <m/>
    <m/>
    <m/>
    <m/>
    <m/>
    <m/>
    <m/>
    <m/>
  </r>
  <r>
    <s v="ELI LILLY"/>
    <s v="J3R-MC-YDAO (CAM)"/>
    <s v="Eli Lilly &amp; Co."/>
    <s v="Brazil"/>
    <x v="7"/>
    <n v="40700"/>
    <s v="Revenues - Third Parties"/>
    <m/>
    <s v="PTC Duties"/>
    <n v="2026"/>
    <n v="5"/>
    <s v="USD"/>
    <n v="-3376.5196075199997"/>
    <n v="1"/>
    <n v="-3376.5196075199997"/>
    <x v="4"/>
    <n v="1"/>
    <m/>
    <m/>
    <m/>
    <m/>
    <m/>
    <m/>
    <m/>
    <m/>
    <m/>
  </r>
  <r>
    <s v="ELI LILLY"/>
    <s v="Lilly Admin and one-time costs"/>
    <s v="Eli Lilly &amp; Co."/>
    <s v="Brazil"/>
    <x v="7"/>
    <n v="40700"/>
    <s v="Revenues - Third Parties"/>
    <m/>
    <s v="PTC Duties"/>
    <n v="2026"/>
    <n v="5"/>
    <s v="USD"/>
    <n v="-617.06761631999996"/>
    <n v="1"/>
    <n v="-617.06761631999996"/>
    <x v="4"/>
    <n v="1"/>
    <m/>
    <m/>
    <m/>
    <m/>
    <m/>
    <m/>
    <m/>
    <m/>
    <m/>
  </r>
  <r>
    <s v="J &amp; J"/>
    <s v="42756493BLC3001"/>
    <s v="Janssen"/>
    <s v="Brazil"/>
    <x v="7"/>
    <n v="40700"/>
    <s v="Revenues - Third Parties"/>
    <m/>
    <s v="PTC Duties"/>
    <n v="2026"/>
    <n v="5"/>
    <s v="USD"/>
    <n v="-6030.38132064"/>
    <n v="1"/>
    <n v="-6030.38132064"/>
    <x v="4"/>
    <n v="1"/>
    <m/>
    <m/>
    <m/>
    <m/>
    <m/>
    <m/>
    <m/>
    <m/>
    <m/>
  </r>
  <r>
    <s v="J &amp; J"/>
    <s v="39039039THR3001"/>
    <s v="Janssen"/>
    <s v="Brazil"/>
    <x v="7"/>
    <n v="40700"/>
    <s v="Revenues - Third Parties"/>
    <m/>
    <s v="PTC Duties"/>
    <n v="2026"/>
    <n v="5"/>
    <s v="USD"/>
    <n v="-250.55132112000001"/>
    <n v="1"/>
    <n v="-250.55132112000001"/>
    <x v="4"/>
    <n v="1"/>
    <m/>
    <m/>
    <m/>
    <m/>
    <m/>
    <m/>
    <m/>
    <m/>
    <m/>
  </r>
  <r>
    <s v="ELI LILLY"/>
    <s v="J2G-MC-JZJB"/>
    <s v="Eli Lilly &amp; Co."/>
    <s v="Brazil"/>
    <x v="7"/>
    <n v="40700"/>
    <s v="Revenues - Third Parties"/>
    <m/>
    <s v="PTC Duties"/>
    <n v="2026"/>
    <n v="5"/>
    <s v="USD"/>
    <n v="-106998.38972640001"/>
    <n v="1"/>
    <n v="-106998.38972640001"/>
    <x v="4"/>
    <n v="1"/>
    <m/>
    <m/>
    <m/>
    <m/>
    <m/>
    <m/>
    <m/>
    <m/>
    <m/>
  </r>
  <r>
    <s v="ELI LILLY"/>
    <s v="I8F-MC-GPGN"/>
    <s v="Eli Lilly &amp; Co."/>
    <s v="Brazil"/>
    <x v="7"/>
    <n v="40700"/>
    <s v="Revenues - Third Parties"/>
    <m/>
    <s v="PTC Duties"/>
    <n v="2026"/>
    <n v="5"/>
    <s v="USD"/>
    <n v="-7486.2624103199996"/>
    <n v="1"/>
    <n v="-7486.2624103199996"/>
    <x v="4"/>
    <n v="1"/>
    <m/>
    <m/>
    <m/>
    <m/>
    <m/>
    <m/>
    <m/>
    <m/>
    <m/>
  </r>
  <r>
    <s v="J &amp; J"/>
    <s v="67652000PCR3002"/>
    <s v="Janssen"/>
    <s v="Brazil"/>
    <x v="7"/>
    <n v="40700"/>
    <s v="Revenues - Third Parties"/>
    <m/>
    <s v="PTC Duties"/>
    <n v="2026"/>
    <n v="5"/>
    <s v="USD"/>
    <n v="-1468.321074"/>
    <n v="1"/>
    <n v="-1468.321074"/>
    <x v="4"/>
    <n v="1"/>
    <m/>
    <m/>
    <m/>
    <m/>
    <m/>
    <m/>
    <m/>
    <m/>
    <m/>
  </r>
  <r>
    <s v="ELI LILLY"/>
    <s v="J2G-MC-JZJX"/>
    <s v="Eli Lilly &amp; Co."/>
    <s v="Brazil"/>
    <x v="7"/>
    <n v="40700"/>
    <s v="Revenues - Third Parties"/>
    <m/>
    <s v="PTC Duties"/>
    <n v="2026"/>
    <n v="5"/>
    <s v="USD"/>
    <n v="-30682.566271799999"/>
    <n v="1"/>
    <n v="-30682.566271799999"/>
    <x v="4"/>
    <n v="1"/>
    <m/>
    <m/>
    <m/>
    <m/>
    <m/>
    <m/>
    <m/>
    <m/>
    <m/>
  </r>
  <r>
    <s v="ELI LILLY"/>
    <s v="I8F-MC-GPI1"/>
    <s v="Eli Lilly &amp; Co."/>
    <s v="Brazil"/>
    <x v="7"/>
    <n v="40700"/>
    <s v="Revenues - Third Parties"/>
    <m/>
    <s v="PTC Duties"/>
    <n v="2026"/>
    <n v="5"/>
    <s v="USD"/>
    <n v="-2912.7948235199997"/>
    <n v="1"/>
    <n v="-2912.7948235199997"/>
    <x v="4"/>
    <n v="1"/>
    <m/>
    <m/>
    <m/>
    <m/>
    <m/>
    <m/>
    <m/>
    <m/>
    <m/>
  </r>
  <r>
    <s v="ELI LILLY"/>
    <s v="I8F-MC-GPIJ"/>
    <s v="Eli Lilly &amp; Co."/>
    <s v="Brazil"/>
    <x v="7"/>
    <n v="40700"/>
    <s v="Revenues - Third Parties"/>
    <m/>
    <s v="PTC Duties"/>
    <n v="2026"/>
    <n v="5"/>
    <s v="USD"/>
    <n v="-15194.807507879999"/>
    <n v="1"/>
    <n v="-15194.807507879999"/>
    <x v="4"/>
    <n v="1"/>
    <m/>
    <m/>
    <m/>
    <m/>
    <m/>
    <m/>
    <m/>
    <m/>
    <m/>
  </r>
  <r>
    <s v="J &amp; J"/>
    <s v="64407564MMY3002"/>
    <s v="Janssen"/>
    <s v="Brazil"/>
    <x v="7"/>
    <n v="40700"/>
    <s v="Revenues - Third Parties"/>
    <m/>
    <s v="PTC Duties"/>
    <n v="2026"/>
    <n v="5"/>
    <s v="USD"/>
    <n v="-19131.184315079998"/>
    <n v="1"/>
    <n v="-19131.184315079998"/>
    <x v="4"/>
    <n v="1"/>
    <m/>
    <m/>
    <m/>
    <m/>
    <m/>
    <m/>
    <m/>
    <m/>
    <m/>
  </r>
  <r>
    <s v="J &amp; J"/>
    <s v="64007957MMY3006"/>
    <s v="Janssen"/>
    <s v="Brazil"/>
    <x v="7"/>
    <n v="40700"/>
    <s v="Revenues - Third Parties"/>
    <m/>
    <s v="PTC Duties"/>
    <n v="2026"/>
    <n v="5"/>
    <s v="USD"/>
    <n v="-6515.2741035600011"/>
    <n v="1"/>
    <n v="-6515.2741035600011"/>
    <x v="4"/>
    <n v="1"/>
    <m/>
    <m/>
    <m/>
    <m/>
    <m/>
    <m/>
    <m/>
    <m/>
    <m/>
  </r>
  <r>
    <s v="ELI LILLY"/>
    <s v="J2T-MC-KGBJ"/>
    <s v="Eli Lilly &amp; Co."/>
    <s v="Brazil"/>
    <x v="7"/>
    <n v="40700"/>
    <s v="Revenues - Third Parties"/>
    <m/>
    <s v="PTC Duties"/>
    <n v="2026"/>
    <n v="5"/>
    <s v="USD"/>
    <n v="-5767.9799252399998"/>
    <n v="1"/>
    <n v="-5767.9799252399998"/>
    <x v="4"/>
    <n v="1"/>
    <m/>
    <m/>
    <m/>
    <m/>
    <m/>
    <m/>
    <m/>
    <m/>
    <m/>
  </r>
  <r>
    <s v="J &amp; J"/>
    <s v="64407564MMY3009"/>
    <s v="Janssen"/>
    <s v="Brazil"/>
    <x v="7"/>
    <n v="40700"/>
    <s v="Revenues - Third Parties"/>
    <m/>
    <s v="PTC Duties"/>
    <n v="2026"/>
    <n v="5"/>
    <s v="USD"/>
    <n v="-750.69973260000006"/>
    <n v="1"/>
    <n v="-750.69973260000006"/>
    <x v="4"/>
    <n v="1"/>
    <m/>
    <m/>
    <m/>
    <m/>
    <m/>
    <m/>
    <m/>
    <m/>
    <m/>
  </r>
  <r>
    <s v="ELI LILLY"/>
    <s v="J3M-MC-JZQB"/>
    <s v="Eli Lilly &amp; Co."/>
    <s v="Brazil"/>
    <x v="7"/>
    <n v="40700"/>
    <s v="Revenues - Third Parties"/>
    <m/>
    <s v="PTC Duties"/>
    <n v="2026"/>
    <n v="5"/>
    <s v="USD"/>
    <n v="-69752.997052559993"/>
    <n v="1"/>
    <n v="-69752.997052559993"/>
    <x v="4"/>
    <n v="1"/>
    <m/>
    <m/>
    <m/>
    <m/>
    <m/>
    <m/>
    <m/>
    <m/>
    <m/>
  </r>
  <r>
    <s v="ASTRAZENECA"/>
    <s v="D6972C00002"/>
    <s v="Astra Zeneca"/>
    <s v="Brazil"/>
    <x v="7"/>
    <n v="40700"/>
    <s v="Revenues - Third Parties"/>
    <m/>
    <s v="PTC Duties"/>
    <n v="2026"/>
    <n v="5"/>
    <s v="USD"/>
    <n v="-13260.303088200002"/>
    <n v="1"/>
    <n v="-13260.303088200002"/>
    <x v="4"/>
    <n v="1"/>
    <m/>
    <m/>
    <m/>
    <m/>
    <m/>
    <m/>
    <m/>
    <m/>
    <m/>
  </r>
  <r>
    <s v="J &amp; J"/>
    <s v="42756493BLC3004"/>
    <s v="Janssen"/>
    <s v="Brazil"/>
    <x v="7"/>
    <n v="40700"/>
    <s v="Revenues - Third Parties"/>
    <m/>
    <s v="PTC Duties"/>
    <n v="2026"/>
    <n v="5"/>
    <s v="USD"/>
    <n v="-208.40954724000002"/>
    <n v="1"/>
    <n v="-208.40954724000002"/>
    <x v="4"/>
    <n v="1"/>
    <m/>
    <m/>
    <m/>
    <m/>
    <m/>
    <m/>
    <m/>
    <m/>
    <m/>
  </r>
  <r>
    <s v="ELI LILLY"/>
    <s v="J1I-MC-GZBO"/>
    <s v="Eli Lilly &amp; Co."/>
    <s v="Brazil"/>
    <x v="7"/>
    <n v="40700"/>
    <s v="Revenues - Third Parties"/>
    <m/>
    <s v="PTC Duties"/>
    <n v="2026"/>
    <n v="5"/>
    <s v="USD"/>
    <n v="-49599.669941280001"/>
    <n v="1"/>
    <n v="-49599.669941280001"/>
    <x v="4"/>
    <n v="1"/>
    <m/>
    <m/>
    <m/>
    <m/>
    <m/>
    <m/>
    <m/>
    <m/>
    <m/>
  </r>
  <r>
    <s v="J &amp; J"/>
    <s v="61186372COR3001"/>
    <s v="Janssen"/>
    <s v="Brazil"/>
    <x v="7"/>
    <n v="40700"/>
    <s v="Revenues - Third Parties"/>
    <m/>
    <s v="PTC Duties"/>
    <n v="2026"/>
    <n v="5"/>
    <s v="USD"/>
    <n v="-4343.4099093599998"/>
    <n v="1"/>
    <n v="-4343.4099093599998"/>
    <x v="4"/>
    <n v="1"/>
    <m/>
    <m/>
    <m/>
    <m/>
    <m/>
    <m/>
    <m/>
    <m/>
    <m/>
  </r>
  <r>
    <s v="ASTRAZENECA"/>
    <s v="D6973C00001"/>
    <s v="Astra Zeneca"/>
    <s v="Brazil"/>
    <x v="7"/>
    <n v="40700"/>
    <s v="Revenues - Third Parties"/>
    <m/>
    <s v="PTC Duties"/>
    <n v="2026"/>
    <n v="5"/>
    <s v="USD"/>
    <n v="-55884.006930959993"/>
    <n v="1"/>
    <n v="-55884.006930959993"/>
    <x v="4"/>
    <n v="1"/>
    <m/>
    <m/>
    <m/>
    <m/>
    <m/>
    <m/>
    <m/>
    <m/>
    <m/>
  </r>
  <r>
    <s v="J &amp; J"/>
    <s v="Nanoray-312"/>
    <s v="Janssen"/>
    <s v="Brazil"/>
    <x v="7"/>
    <n v="40700"/>
    <s v="Revenues - Third Parties"/>
    <m/>
    <s v="PTC Duties"/>
    <n v="2026"/>
    <n v="5"/>
    <s v="USD"/>
    <n v="-2222.1295963200005"/>
    <n v="1"/>
    <n v="-2222.1295963200005"/>
    <x v="4"/>
    <n v="1"/>
    <m/>
    <m/>
    <m/>
    <m/>
    <m/>
    <m/>
    <m/>
    <m/>
    <m/>
  </r>
  <r>
    <s v="ELI LILLY"/>
    <s v="I8F-MC-GPJA"/>
    <s v="Eli Lilly &amp; Co."/>
    <s v="Brazil"/>
    <x v="7"/>
    <n v="40700"/>
    <s v="Revenues - Third Parties"/>
    <m/>
    <s v="PTC Duties"/>
    <n v="2026"/>
    <n v="5"/>
    <s v="USD"/>
    <n v="-33956.103751559996"/>
    <n v="1"/>
    <n v="-33956.103751559996"/>
    <x v="4"/>
    <n v="1"/>
    <m/>
    <m/>
    <m/>
    <m/>
    <m/>
    <m/>
    <m/>
    <m/>
    <m/>
  </r>
  <r>
    <s v="J &amp; J"/>
    <s v="42756493BLC3005"/>
    <s v="Janssen"/>
    <s v="Brazil"/>
    <x v="7"/>
    <n v="40700"/>
    <s v="Revenues - Third Parties"/>
    <m/>
    <s v="PTC Duties"/>
    <n v="2026"/>
    <n v="5"/>
    <s v="USD"/>
    <n v="-369.00622224000011"/>
    <n v="1"/>
    <n v="-369.00622224000011"/>
    <x v="4"/>
    <n v="1"/>
    <m/>
    <m/>
    <m/>
    <m/>
    <m/>
    <m/>
    <m/>
    <m/>
    <m/>
  </r>
  <r>
    <s v="ELI LILLY"/>
    <s v="J2S-MC-GZMR"/>
    <s v="Eli Lilly &amp; Co."/>
    <s v="Brazil"/>
    <x v="7"/>
    <n v="40700"/>
    <s v="Revenues - Third Parties"/>
    <m/>
    <s v="PTC Duties"/>
    <n v="2026"/>
    <n v="5"/>
    <s v="USD"/>
    <n v="-3107.74742496"/>
    <n v="1"/>
    <n v="-3107.74742496"/>
    <x v="4"/>
    <n v="1"/>
    <m/>
    <m/>
    <m/>
    <m/>
    <m/>
    <m/>
    <m/>
    <m/>
    <m/>
  </r>
  <r>
    <s v="J &amp; J"/>
    <s v="77242113CRD3001"/>
    <s v="Janssen"/>
    <s v="Brazil"/>
    <x v="7"/>
    <n v="40700"/>
    <s v="Revenues - Third Parties"/>
    <m/>
    <s v="PTC Duties"/>
    <n v="2026"/>
    <n v="5"/>
    <s v="USD"/>
    <n v="-73443.251086199991"/>
    <n v="1"/>
    <n v="-73443.251086199991"/>
    <x v="4"/>
    <n v="1"/>
    <m/>
    <m/>
    <m/>
    <m/>
    <m/>
    <m/>
    <m/>
    <m/>
    <m/>
  </r>
  <r>
    <s v="ELI LILLY"/>
    <s v="I6T-MC-AMCE"/>
    <s v="Eli Lilly &amp; Co."/>
    <s v="Brazil"/>
    <x v="7"/>
    <n v="40700"/>
    <s v="Revenues - Third Parties"/>
    <m/>
    <s v="PTC Duties"/>
    <n v="2026"/>
    <n v="5"/>
    <s v="USD"/>
    <n v="-4334.3211931200003"/>
    <n v="1"/>
    <n v="-4334.3211931200003"/>
    <x v="4"/>
    <n v="1"/>
    <m/>
    <m/>
    <m/>
    <m/>
    <m/>
    <m/>
    <m/>
    <m/>
    <m/>
  </r>
  <r>
    <s v="ELI LILLY"/>
    <s v="J2S-MC-GZMJ"/>
    <s v="Eli Lilly &amp; Co."/>
    <s v="Brazil"/>
    <x v="7"/>
    <n v="40700"/>
    <s v="Revenues - Third Parties"/>
    <m/>
    <s v="PTC Duties"/>
    <n v="2026"/>
    <n v="5"/>
    <s v="USD"/>
    <n v="-14398.219047239998"/>
    <n v="1"/>
    <n v="-14398.219047239998"/>
    <x v="4"/>
    <n v="1"/>
    <m/>
    <m/>
    <m/>
    <m/>
    <m/>
    <m/>
    <m/>
    <m/>
    <m/>
  </r>
  <r>
    <s v="ELI LILLY"/>
    <s v="J2S-MC-GZMK"/>
    <s v="Eli Lilly &amp; Co."/>
    <s v="Brazil"/>
    <x v="7"/>
    <n v="40700"/>
    <s v="Revenues - Third Parties"/>
    <m/>
    <s v="PTC Duties"/>
    <n v="2026"/>
    <n v="5"/>
    <s v="USD"/>
    <n v="-3699.8819927999998"/>
    <n v="1"/>
    <n v="-3699.8819927999998"/>
    <x v="4"/>
    <n v="1"/>
    <m/>
    <m/>
    <m/>
    <m/>
    <m/>
    <m/>
    <m/>
    <m/>
    <m/>
  </r>
  <r>
    <s v="ELI LILLY"/>
    <s v="J2A-MC-GZPW"/>
    <s v="Eli Lilly &amp; Co."/>
    <s v="Brazil"/>
    <x v="7"/>
    <n v="40700"/>
    <s v="Revenues - Third Parties"/>
    <m/>
    <s v="PTC Duties"/>
    <n v="2026"/>
    <n v="5"/>
    <s v="USD"/>
    <n v="-30060.956710079998"/>
    <n v="1"/>
    <n v="-30060.956710079998"/>
    <x v="4"/>
    <n v="1"/>
    <m/>
    <m/>
    <m/>
    <m/>
    <m/>
    <m/>
    <m/>
    <m/>
    <m/>
  </r>
  <r>
    <s v="J &amp; J"/>
    <s v="79635322MMY3001"/>
    <s v="Janssen"/>
    <s v="Brazil"/>
    <x v="7"/>
    <n v="40700"/>
    <s v="Revenues - Third Parties"/>
    <m/>
    <s v="PTC Duties"/>
    <n v="2026"/>
    <n v="5"/>
    <s v="USD"/>
    <n v="-31759.171396559996"/>
    <n v="1"/>
    <n v="-31759.171396559996"/>
    <x v="4"/>
    <n v="1"/>
    <m/>
    <m/>
    <m/>
    <m/>
    <m/>
    <m/>
    <m/>
    <m/>
    <m/>
  </r>
  <r>
    <s v="J &amp; J"/>
    <s v="95597528ADM2001"/>
    <s v="Janssen"/>
    <s v="Brazil"/>
    <x v="7"/>
    <n v="40700"/>
    <s v="Revenues - Third Parties"/>
    <m/>
    <s v="PTC Duties"/>
    <n v="2026"/>
    <n v="5"/>
    <s v="USD"/>
    <n v="-7347.5442802800007"/>
    <n v="1"/>
    <n v="-7347.5442802800007"/>
    <x v="4"/>
    <n v="1"/>
    <m/>
    <m/>
    <m/>
    <m/>
    <m/>
    <m/>
    <m/>
    <m/>
    <m/>
  </r>
  <r>
    <s v="ELI LILLY"/>
    <s v="J5E-MC-JZXB"/>
    <s v="Eli Lilly &amp; Co."/>
    <s v="Brazil"/>
    <x v="7"/>
    <n v="40700"/>
    <s v="Revenues - Third Parties"/>
    <m/>
    <s v="PTC Duties"/>
    <n v="2026"/>
    <n v="5"/>
    <s v="USD"/>
    <n v="-773.02583712000012"/>
    <n v="1"/>
    <n v="-773.02583712000012"/>
    <x v="4"/>
    <n v="1"/>
    <m/>
    <m/>
    <m/>
    <m/>
    <m/>
    <m/>
    <m/>
    <m/>
    <m/>
  </r>
  <r>
    <s v="ASTRAZENECA"/>
    <s v="D9311C00001"/>
    <s v="Astra Zeneca"/>
    <s v="Brazil"/>
    <x v="7"/>
    <n v="40700"/>
    <s v="Revenues - Third Parties"/>
    <m/>
    <s v="PTC Duties"/>
    <n v="2026"/>
    <n v="5"/>
    <s v="USD"/>
    <n v="-1437.9328656"/>
    <n v="1"/>
    <n v="-1437.9328656"/>
    <x v="4"/>
    <n v="1"/>
    <m/>
    <m/>
    <m/>
    <m/>
    <m/>
    <m/>
    <m/>
    <m/>
    <m/>
  </r>
  <r>
    <s v="ASTRAZENECA"/>
    <s v="D967LC00001"/>
    <s v="Astra Zeneca"/>
    <s v="Brazil"/>
    <x v="7"/>
    <n v="40700"/>
    <s v="Revenues - Third Parties"/>
    <m/>
    <s v="PTC Duties"/>
    <n v="2026"/>
    <n v="5"/>
    <s v="USD"/>
    <n v="-3035.8350989999999"/>
    <n v="1"/>
    <n v="-3035.8350989999999"/>
    <x v="4"/>
    <n v="1"/>
    <m/>
    <m/>
    <m/>
    <m/>
    <m/>
    <m/>
    <m/>
    <m/>
    <m/>
  </r>
  <r>
    <s v="OTH CUST"/>
    <s v="337HNAS20011"/>
    <s v="Inventiva"/>
    <s v="Brazil"/>
    <x v="7"/>
    <n v="40700"/>
    <s v="Revenues - Third Parties"/>
    <m/>
    <s v="PTC Duties"/>
    <n v="2026"/>
    <n v="5"/>
    <s v="USD"/>
    <n v="-2981.8709971200001"/>
    <n v="1"/>
    <n v="-2981.8709971200001"/>
    <x v="4"/>
    <n v="1"/>
    <m/>
    <m/>
    <m/>
    <m/>
    <m/>
    <m/>
    <m/>
    <m/>
    <m/>
  </r>
  <r>
    <s v="ASTRAZENECA"/>
    <s v="D9075C00001"/>
    <s v="Astra Zeneca"/>
    <s v="Brazil"/>
    <x v="7"/>
    <n v="40700"/>
    <s v="Revenues - Third Parties"/>
    <m/>
    <s v="PTC Duties"/>
    <n v="2026"/>
    <n v="5"/>
    <s v="USD"/>
    <n v="-19398.47508756"/>
    <n v="1"/>
    <n v="-19398.47508756"/>
    <x v="4"/>
    <n v="1"/>
    <m/>
    <m/>
    <m/>
    <m/>
    <m/>
    <m/>
    <m/>
    <m/>
    <m/>
  </r>
  <r>
    <s v="ASTRAZENECA"/>
    <s v="D926NC00001"/>
    <s v="Astra Zeneca"/>
    <s v="Brazil"/>
    <x v="7"/>
    <n v="40700"/>
    <s v="Revenues - Third Parties"/>
    <m/>
    <s v="PTC Duties"/>
    <n v="2026"/>
    <n v="5"/>
    <s v="USD"/>
    <n v="-2135.4767575199994"/>
    <n v="1"/>
    <n v="-2135.4767575199994"/>
    <x v="4"/>
    <n v="1"/>
    <m/>
    <m/>
    <m/>
    <m/>
    <m/>
    <m/>
    <m/>
    <m/>
    <m/>
  </r>
  <r>
    <s v="AMGEN"/>
    <n v="20190360"/>
    <s v="Amgen, Inc."/>
    <s v="Brazil"/>
    <x v="7"/>
    <n v="40700"/>
    <s v="Revenues - Third Parties"/>
    <m/>
    <s v="PTC Duties"/>
    <n v="2026"/>
    <n v="5"/>
    <s v="USD"/>
    <n v="-2931.58870596"/>
    <n v="1"/>
    <n v="-2931.58870596"/>
    <x v="4"/>
    <n v="1"/>
    <m/>
    <m/>
    <m/>
    <m/>
    <m/>
    <m/>
    <m/>
    <m/>
    <m/>
  </r>
  <r>
    <s v="MEDIMMUNE"/>
    <s v="D7020C00001"/>
    <s v="MedImmune Inc"/>
    <s v="Brazil"/>
    <x v="7"/>
    <n v="40700"/>
    <s v="Revenues - Third Parties"/>
    <m/>
    <s v="PTC Duties"/>
    <n v="2026"/>
    <n v="5"/>
    <s v="USD"/>
    <n v="-3111.9660658800003"/>
    <n v="1"/>
    <n v="-3111.9660658800003"/>
    <x v="4"/>
    <n v="1"/>
    <m/>
    <m/>
    <m/>
    <m/>
    <m/>
    <m/>
    <m/>
    <m/>
    <m/>
  </r>
  <r>
    <s v="ASTRAZENECA"/>
    <s v="D3466C00001"/>
    <s v="Astra Zeneca"/>
    <s v="Brazil"/>
    <x v="7"/>
    <n v="40700"/>
    <s v="Revenues - Third Parties"/>
    <m/>
    <s v="PTC Duties"/>
    <n v="2026"/>
    <n v="5"/>
    <s v="USD"/>
    <n v="-1427.8669977599998"/>
    <n v="1"/>
    <n v="-1427.8669977599998"/>
    <x v="4"/>
    <n v="1"/>
    <m/>
    <m/>
    <m/>
    <m/>
    <m/>
    <m/>
    <m/>
    <m/>
    <m/>
  </r>
  <r>
    <s v="ASTRAZENECA"/>
    <s v="Temperature Monitor-Global Pooling"/>
    <s v="Astra Zeneca"/>
    <s v="Brazil"/>
    <x v="7"/>
    <n v="40700"/>
    <s v="Revenues - Third Parties"/>
    <m/>
    <s v="PTC Duties"/>
    <n v="2026"/>
    <n v="5"/>
    <s v="USD"/>
    <n v="-5680.4585072399996"/>
    <n v="1"/>
    <n v="-5680.4585072399996"/>
    <x v="4"/>
    <n v="1"/>
    <m/>
    <m/>
    <m/>
    <m/>
    <m/>
    <m/>
    <m/>
    <m/>
    <m/>
  </r>
  <r>
    <s v="ASTRAZENECA"/>
    <s v="D8535C00001"/>
    <s v="Astra Zeneca"/>
    <s v="Brazil"/>
    <x v="7"/>
    <n v="40700"/>
    <s v="Revenues - Third Parties"/>
    <m/>
    <s v="PTC Duties"/>
    <n v="2026"/>
    <n v="5"/>
    <s v="USD"/>
    <n v="-19570.10030568"/>
    <n v="1"/>
    <n v="-19570.10030568"/>
    <x v="4"/>
    <n v="1"/>
    <m/>
    <m/>
    <m/>
    <m/>
    <m/>
    <m/>
    <m/>
    <m/>
    <m/>
  </r>
  <r>
    <s v="ASTRAZENECA"/>
    <s v="D926QC00001"/>
    <s v="Astra Zeneca"/>
    <s v="Brazil"/>
    <x v="7"/>
    <n v="40700"/>
    <s v="Revenues - Third Parties"/>
    <m/>
    <s v="PTC Duties"/>
    <n v="2026"/>
    <n v="5"/>
    <s v="USD"/>
    <n v="-456.54091019999998"/>
    <n v="1"/>
    <n v="-456.54091019999998"/>
    <x v="4"/>
    <n v="1"/>
    <m/>
    <m/>
    <m/>
    <m/>
    <m/>
    <m/>
    <m/>
    <m/>
    <m/>
  </r>
  <r>
    <s v="AMGEN"/>
    <n v="20200041"/>
    <s v="Amgen, Inc."/>
    <s v="Brazil"/>
    <x v="7"/>
    <n v="40700"/>
    <s v="Revenues - Third Parties"/>
    <m/>
    <s v="PTC Duties"/>
    <n v="2026"/>
    <n v="5"/>
    <s v="USD"/>
    <n v="-3030.6658463999997"/>
    <n v="1"/>
    <n v="-3030.6658463999997"/>
    <x v="4"/>
    <n v="1"/>
    <m/>
    <m/>
    <m/>
    <m/>
    <m/>
    <m/>
    <m/>
    <m/>
    <m/>
  </r>
  <r>
    <s v="ASTRAZENECA"/>
    <s v="D781PC00001"/>
    <s v="Astra Zeneca"/>
    <s v="Brazil"/>
    <x v="7"/>
    <n v="40700"/>
    <s v="Revenues - Third Parties"/>
    <m/>
    <s v="PTC Duties"/>
    <n v="2026"/>
    <n v="5"/>
    <s v="USD"/>
    <n v="-4990.1925851999995"/>
    <n v="1"/>
    <n v="-4990.1925851999995"/>
    <x v="4"/>
    <n v="1"/>
    <m/>
    <m/>
    <m/>
    <m/>
    <m/>
    <m/>
    <m/>
    <m/>
    <m/>
  </r>
  <r>
    <s v="AMGEN"/>
    <n v="20230167"/>
    <s v="Amgen, Inc."/>
    <s v="Brazil"/>
    <x v="7"/>
    <n v="40700"/>
    <s v="Revenues - Third Parties"/>
    <m/>
    <s v="PTC Duties"/>
    <n v="2026"/>
    <n v="5"/>
    <s v="USD"/>
    <n v="-26900.796562200001"/>
    <n v="1"/>
    <n v="-26900.796562200001"/>
    <x v="4"/>
    <n v="1"/>
    <m/>
    <m/>
    <m/>
    <m/>
    <m/>
    <m/>
    <m/>
    <m/>
    <m/>
  </r>
  <r>
    <s v="ASTRAZENECA"/>
    <s v="D516NC00001"/>
    <s v="Astra Zeneca"/>
    <s v="Brazil"/>
    <x v="7"/>
    <n v="40700"/>
    <s v="Revenues - Third Parties"/>
    <m/>
    <s v="PTC Duties"/>
    <n v="2026"/>
    <n v="5"/>
    <s v="USD"/>
    <n v="-2067.3801482399999"/>
    <n v="1"/>
    <n v="-2067.3801482399999"/>
    <x v="4"/>
    <n v="1"/>
    <m/>
    <m/>
    <m/>
    <m/>
    <m/>
    <m/>
    <m/>
    <m/>
    <m/>
  </r>
  <r>
    <s v="ASTRAZENECA"/>
    <s v="D7029C00001"/>
    <s v="Astra Zeneca"/>
    <s v="Brazil"/>
    <x v="7"/>
    <n v="40700"/>
    <s v="Revenues - Third Parties"/>
    <m/>
    <s v="PTC Duties"/>
    <n v="2026"/>
    <n v="5"/>
    <s v="USD"/>
    <n v="-423.35032752000001"/>
    <n v="1"/>
    <n v="-423.35032752000001"/>
    <x v="4"/>
    <n v="1"/>
    <m/>
    <m/>
    <m/>
    <m/>
    <m/>
    <m/>
    <m/>
    <m/>
    <m/>
  </r>
  <r>
    <s v="AMGEN"/>
    <n v="20240178"/>
    <s v="Amgen, Inc."/>
    <s v="Brazil"/>
    <x v="7"/>
    <n v="40700"/>
    <s v="Revenues - Third Parties"/>
    <m/>
    <s v="PTC Duties"/>
    <n v="2026"/>
    <n v="5"/>
    <s v="USD"/>
    <n v="-2388.9703906799996"/>
    <n v="1"/>
    <n v="-2388.9703906799996"/>
    <x v="4"/>
    <n v="1"/>
    <m/>
    <m/>
    <m/>
    <m/>
    <m/>
    <m/>
    <m/>
    <m/>
    <m/>
  </r>
  <r>
    <s v="AMGEN"/>
    <n v="20220196"/>
    <s v="Amgen, Inc."/>
    <s v="Brazil"/>
    <x v="7"/>
    <n v="40700"/>
    <s v="Revenues - Third Parties"/>
    <m/>
    <s v="PTC Duties"/>
    <n v="2026"/>
    <n v="5"/>
    <s v="USD"/>
    <n v="-85734.750585600006"/>
    <n v="1"/>
    <n v="-85734.750585600006"/>
    <x v="4"/>
    <n v="1"/>
    <m/>
    <m/>
    <m/>
    <m/>
    <m/>
    <m/>
    <m/>
    <m/>
    <m/>
  </r>
  <r>
    <s v="AMGEN"/>
    <n v="20240236"/>
    <s v="Amgen, Inc."/>
    <s v="Brazil"/>
    <x v="7"/>
    <n v="40700"/>
    <s v="Revenues - Third Parties"/>
    <m/>
    <s v="PTC Duties"/>
    <n v="2026"/>
    <n v="5"/>
    <s v="USD"/>
    <n v="-152011.71056879999"/>
    <n v="1"/>
    <n v="-152011.71056879999"/>
    <x v="4"/>
    <n v="1"/>
    <m/>
    <m/>
    <m/>
    <m/>
    <m/>
    <m/>
    <m/>
    <m/>
    <m/>
  </r>
  <r>
    <s v="AMGEN"/>
    <n v="20240202"/>
    <s v="Amgen, Inc."/>
    <s v="Brazil"/>
    <x v="7"/>
    <n v="40700"/>
    <s v="Revenues - Third Parties"/>
    <m/>
    <s v="PTC Duties"/>
    <n v="2026"/>
    <n v="5"/>
    <s v="USD"/>
    <n v="-181940.11002935999"/>
    <n v="1"/>
    <n v="-181940.11002935999"/>
    <x v="4"/>
    <n v="1"/>
    <m/>
    <m/>
    <m/>
    <m/>
    <m/>
    <m/>
    <m/>
    <m/>
    <m/>
  </r>
  <r>
    <s v="AMGEN"/>
    <n v="20240113"/>
    <s v="Amgen, Inc."/>
    <s v="Brazil"/>
    <x v="7"/>
    <n v="40700"/>
    <s v="Revenues - Third Parties"/>
    <m/>
    <s v="PTC Duties"/>
    <n v="2026"/>
    <n v="5"/>
    <s v="USD"/>
    <n v="-6164.6672840399997"/>
    <n v="1"/>
    <n v="-6164.6672840399997"/>
    <x v="4"/>
    <n v="1"/>
    <m/>
    <m/>
    <m/>
    <m/>
    <m/>
    <m/>
    <m/>
    <m/>
    <m/>
  </r>
  <r>
    <s v="OTH CUST"/>
    <s v="GRN163LMYF3001"/>
    <s v="Geron Corporation"/>
    <s v="Brazil"/>
    <x v="7"/>
    <n v="40700"/>
    <s v="Revenues - Third Parties"/>
    <m/>
    <s v="PTC Duties"/>
    <n v="2026"/>
    <n v="5"/>
    <s v="USD"/>
    <n v="-16418.11445316"/>
    <n v="1"/>
    <n v="-16418.11445316"/>
    <x v="4"/>
    <n v="1"/>
    <m/>
    <m/>
    <m/>
    <m/>
    <m/>
    <m/>
    <m/>
    <m/>
    <m/>
  </r>
  <r>
    <s v="OTH CUST"/>
    <s v="KRT-232-101"/>
    <s v="Kartos Therapeutics Inc"/>
    <s v="Brazil"/>
    <x v="7"/>
    <n v="40700"/>
    <s v="Revenues - Third Parties"/>
    <m/>
    <s v="PTC Duties"/>
    <n v="2026"/>
    <n v="5"/>
    <s v="USD"/>
    <n v="-290.75085539999998"/>
    <n v="1"/>
    <n v="-290.75085539999998"/>
    <x v="4"/>
    <n v="1"/>
    <m/>
    <m/>
    <m/>
    <m/>
    <m/>
    <m/>
    <m/>
    <m/>
    <m/>
  </r>
  <r>
    <s v="OTH CUST"/>
    <s v="LP352-301"/>
    <s v="Longboard Pharmaceuticals"/>
    <s v="Brazil"/>
    <x v="7"/>
    <n v="40700"/>
    <s v="Revenues - Third Parties"/>
    <m/>
    <s v="PTC Duties"/>
    <n v="2026"/>
    <n v="5"/>
    <s v="USD"/>
    <n v="-5309.5595061600006"/>
    <n v="1"/>
    <n v="-5309.5595061600006"/>
    <x v="4"/>
    <n v="1"/>
    <m/>
    <m/>
    <m/>
    <m/>
    <m/>
    <m/>
    <m/>
    <m/>
    <m/>
  </r>
  <r>
    <s v="OTH CUST"/>
    <s v="LP352-302"/>
    <s v="Longboard Pharmaceuticals"/>
    <s v="Brazil"/>
    <x v="7"/>
    <n v="40700"/>
    <s v="Revenues - Third Parties"/>
    <m/>
    <s v="PTC Duties"/>
    <n v="2026"/>
    <n v="5"/>
    <s v="USD"/>
    <n v="-4868.3297170799997"/>
    <n v="1"/>
    <n v="-4868.3297170799997"/>
    <x v="4"/>
    <n v="1"/>
    <m/>
    <m/>
    <m/>
    <m/>
    <m/>
    <m/>
    <m/>
    <m/>
    <m/>
  </r>
  <r>
    <s v="MEDIMMUNE"/>
    <s v="D9640C00003"/>
    <s v="MedImmune Inc"/>
    <s v="Brazil"/>
    <x v="7"/>
    <n v="40700"/>
    <s v="Revenues - Third Parties"/>
    <m/>
    <s v="PTC Duties"/>
    <n v="2026"/>
    <n v="5"/>
    <s v="USD"/>
    <n v="-3486.8291659199999"/>
    <n v="1"/>
    <n v="-3486.8291659199999"/>
    <x v="4"/>
    <n v="1"/>
    <m/>
    <m/>
    <m/>
    <m/>
    <m/>
    <m/>
    <m/>
    <m/>
    <m/>
  </r>
  <r>
    <s v="MERCK"/>
    <s v="V940-011 (Local)"/>
    <s v="Merck Sharp and Dohme LLC"/>
    <s v="Brazil"/>
    <x v="7"/>
    <n v="40700"/>
    <s v="Revenues - Third Parties"/>
    <m/>
    <s v="PTC Duties"/>
    <n v="2026"/>
    <n v="5"/>
    <s v="USD"/>
    <n v="-377.51829839999994"/>
    <n v="1"/>
    <n v="-377.51829839999994"/>
    <x v="4"/>
    <n v="1"/>
    <m/>
    <m/>
    <m/>
    <m/>
    <m/>
    <m/>
    <m/>
    <m/>
    <m/>
  </r>
  <r>
    <s v="MERCK"/>
    <s v="MK-7962-038 (Local)"/>
    <s v="Merck Sharp and Dohme LLC"/>
    <s v="Brazil"/>
    <x v="7"/>
    <n v="40700"/>
    <s v="Revenues - Third Parties"/>
    <m/>
    <s v="PTC Duties"/>
    <n v="2026"/>
    <n v="5"/>
    <s v="USD"/>
    <n v="-950.88069827999993"/>
    <n v="1"/>
    <n v="-950.88069827999993"/>
    <x v="4"/>
    <n v="1"/>
    <m/>
    <m/>
    <m/>
    <m/>
    <m/>
    <m/>
    <m/>
    <m/>
    <m/>
  </r>
  <r>
    <s v="MERCK"/>
    <s v="MK-8748-003 (Local)"/>
    <s v="Merck Sharp and Dohme LLC"/>
    <s v="Brazil"/>
    <x v="7"/>
    <n v="40700"/>
    <s v="Revenues - Third Parties"/>
    <m/>
    <s v="PTC Duties"/>
    <n v="2026"/>
    <n v="5"/>
    <s v="USD"/>
    <n v="-1539.8690792399998"/>
    <n v="1"/>
    <n v="-1539.8690792399998"/>
    <x v="4"/>
    <n v="1"/>
    <m/>
    <m/>
    <m/>
    <m/>
    <m/>
    <m/>
    <m/>
    <m/>
    <m/>
  </r>
  <r>
    <s v="OTH CUST"/>
    <s v="BGB-43395-101"/>
    <s v="BeOne"/>
    <s v="Brazil"/>
    <x v="2"/>
    <n v="40700"/>
    <s v="Revenues - Third Parties"/>
    <m/>
    <s v="Freight - Returns"/>
    <n v="2026"/>
    <n v="5"/>
    <s v="USD"/>
    <n v="-1129.4581690799998"/>
    <n v="1"/>
    <n v="-1129.4581690799998"/>
    <x v="4"/>
    <n v="1"/>
    <m/>
    <m/>
    <m/>
    <m/>
    <m/>
    <m/>
    <m/>
    <m/>
    <m/>
  </r>
  <r>
    <s v="ELI LILLY"/>
    <s v="I8F-MC-GPIJ (CAM)"/>
    <s v="Eli Lilly &amp; Co."/>
    <s v="Brazil"/>
    <x v="2"/>
    <n v="40700"/>
    <s v="Revenues - Third Parties"/>
    <m/>
    <s v="Freight - Shipments"/>
    <n v="2026"/>
    <n v="5"/>
    <s v="USD"/>
    <n v="-287.11126727999999"/>
    <n v="1"/>
    <n v="-287.11126727999999"/>
    <x v="4"/>
    <n v="1"/>
    <m/>
    <m/>
    <m/>
    <m/>
    <m/>
    <m/>
    <m/>
    <m/>
    <m/>
  </r>
  <r>
    <s v="ELI LILLY"/>
    <s v="J2A-MC-GZGP (CAM)"/>
    <s v="Eli Lilly &amp; Co."/>
    <s v="Brazil"/>
    <x v="2"/>
    <n v="40700"/>
    <s v="Revenues - Third Parties"/>
    <m/>
    <s v="Freight - Shipments"/>
    <n v="2026"/>
    <n v="5"/>
    <s v="USD"/>
    <n v="-1.9518904799999999"/>
    <n v="1"/>
    <n v="-1.9518904799999999"/>
    <x v="4"/>
    <n v="1"/>
    <m/>
    <m/>
    <m/>
    <m/>
    <m/>
    <m/>
    <m/>
    <m/>
    <m/>
  </r>
  <r>
    <s v="ELI LILLY"/>
    <s v="J3L-MC-EZEF (CAM)"/>
    <s v="Eli Lilly &amp; Co."/>
    <s v="Brazil"/>
    <x v="2"/>
    <n v="40700"/>
    <s v="Revenues - Third Parties"/>
    <m/>
    <s v="Freight - Shipments"/>
    <n v="2026"/>
    <n v="5"/>
    <s v="USD"/>
    <n v="-40.584363120000006"/>
    <n v="1"/>
    <n v="-40.584363120000006"/>
    <x v="4"/>
    <n v="1"/>
    <m/>
    <m/>
    <m/>
    <m/>
    <m/>
    <m/>
    <m/>
    <m/>
    <m/>
  </r>
  <r>
    <s v="ELI LILLY"/>
    <s v="J1I-MC-GZBO (CAM)"/>
    <s v="Eli Lilly &amp; Co."/>
    <s v="Brazil"/>
    <x v="2"/>
    <n v="40700"/>
    <s v="Revenues - Third Parties"/>
    <m/>
    <s v="Freight - Shipments"/>
    <n v="2026"/>
    <n v="5"/>
    <s v="USD"/>
    <n v="-32.936040720000001"/>
    <n v="1"/>
    <n v="-32.936040720000001"/>
    <x v="4"/>
    <n v="1"/>
    <m/>
    <m/>
    <m/>
    <m/>
    <m/>
    <m/>
    <m/>
    <m/>
    <m/>
  </r>
  <r>
    <s v="ELI LILLY"/>
    <s v="GG917 Psych Bundle (CAM)"/>
    <s v="Eli Lilly &amp; Co."/>
    <s v="Brazil"/>
    <x v="2"/>
    <n v="40700"/>
    <s v="Revenues - Third Parties"/>
    <m/>
    <s v="Freight - Shipments"/>
    <n v="2026"/>
    <n v="5"/>
    <s v="USD"/>
    <n v="-181.80448380000004"/>
    <n v="1"/>
    <n v="-181.80448380000004"/>
    <x v="4"/>
    <n v="1"/>
    <m/>
    <m/>
    <m/>
    <m/>
    <m/>
    <m/>
    <m/>
    <m/>
    <m/>
  </r>
  <r>
    <s v="ELI LILLY"/>
    <s v="J2O-MC-EKBG (CAM)"/>
    <s v="Eli Lilly &amp; Co."/>
    <s v="Brazil"/>
    <x v="2"/>
    <n v="40700"/>
    <s v="Revenues - Third Parties"/>
    <m/>
    <s v="Freight - Shipments"/>
    <n v="2026"/>
    <n v="5"/>
    <s v="USD"/>
    <n v="-247.14697320000005"/>
    <n v="1"/>
    <n v="-247.14697320000005"/>
    <x v="4"/>
    <n v="1"/>
    <m/>
    <m/>
    <m/>
    <m/>
    <m/>
    <m/>
    <m/>
    <m/>
    <m/>
  </r>
  <r>
    <s v="ELI LILLY"/>
    <s v="J2S-MC-GZMR (CAM)"/>
    <s v="Eli Lilly &amp; Co."/>
    <s v="Brazil"/>
    <x v="2"/>
    <n v="40700"/>
    <s v="Revenues - Third Parties"/>
    <m/>
    <s v="Freight - Shipments"/>
    <n v="2026"/>
    <n v="5"/>
    <s v="USD"/>
    <n v="-96.868295279999998"/>
    <n v="1"/>
    <n v="-96.868295279999998"/>
    <x v="4"/>
    <n v="1"/>
    <m/>
    <m/>
    <m/>
    <m/>
    <m/>
    <m/>
    <m/>
    <m/>
    <m/>
  </r>
  <r>
    <s v="ELI LILLY"/>
    <s v="N1T-MC-MALO (CAM)"/>
    <s v="Eli Lilly &amp; Co."/>
    <s v="Brazil"/>
    <x v="2"/>
    <n v="40700"/>
    <s v="Revenues - Third Parties"/>
    <m/>
    <s v="Freight - Shipments"/>
    <n v="2026"/>
    <n v="5"/>
    <s v="USD"/>
    <n v="-258.46504271999999"/>
    <n v="1"/>
    <n v="-258.46504271999999"/>
    <x v="4"/>
    <n v="1"/>
    <m/>
    <m/>
    <m/>
    <m/>
    <m/>
    <m/>
    <m/>
    <m/>
    <m/>
  </r>
  <r>
    <s v="ELI LILLY"/>
    <s v="I4V-MC-JAJK (CAM)"/>
    <s v="Eli Lilly &amp; Co."/>
    <s v="Brazil"/>
    <x v="2"/>
    <n v="40700"/>
    <s v="Revenues - Third Parties"/>
    <m/>
    <s v="Freight - Shipments"/>
    <n v="2026"/>
    <n v="5"/>
    <s v="USD"/>
    <n v="-512.99735184000008"/>
    <n v="1"/>
    <n v="-512.99735184000008"/>
    <x v="4"/>
    <n v="1"/>
    <m/>
    <m/>
    <m/>
    <m/>
    <m/>
    <m/>
    <m/>
    <m/>
    <m/>
  </r>
  <r>
    <s v="ELI LILLY"/>
    <s v="J2A-MC-GZPW (ATTAIN-Outcomes) (CAM)"/>
    <s v="Eli Lilly &amp; Co."/>
    <s v="Brazil"/>
    <x v="2"/>
    <n v="40700"/>
    <s v="Revenues - Third Parties"/>
    <m/>
    <s v="Freight - Shipments"/>
    <n v="2026"/>
    <n v="5"/>
    <s v="USD"/>
    <n v="-78.408574559999991"/>
    <n v="1"/>
    <n v="-78.408574559999991"/>
    <x v="4"/>
    <n v="1"/>
    <m/>
    <m/>
    <m/>
    <m/>
    <m/>
    <m/>
    <m/>
    <m/>
    <m/>
  </r>
  <r>
    <s v="ELI LILLY"/>
    <s v="J3R-MC-YDAL (CAM)"/>
    <s v="Eli Lilly &amp; Co."/>
    <s v="Brazil"/>
    <x v="2"/>
    <n v="40700"/>
    <s v="Revenues - Third Parties"/>
    <m/>
    <s v="Freight - Shipments"/>
    <n v="2026"/>
    <n v="5"/>
    <s v="USD"/>
    <n v="-129.99132179999998"/>
    <n v="1"/>
    <n v="-129.99132179999998"/>
    <x v="4"/>
    <n v="1"/>
    <m/>
    <m/>
    <m/>
    <m/>
    <m/>
    <m/>
    <m/>
    <m/>
    <m/>
  </r>
  <r>
    <s v="MERCK"/>
    <s v="MK-3475-587"/>
    <s v="Merck Sharp and Dohme LLC"/>
    <s v="Brazil"/>
    <x v="2"/>
    <n v="40700"/>
    <s v="Revenues - Third Parties"/>
    <m/>
    <s v="Freight - Shipments"/>
    <n v="2026"/>
    <n v="5"/>
    <s v="USD"/>
    <n v="-869.20288812000001"/>
    <n v="1"/>
    <n v="-869.20288812000001"/>
    <x v="4"/>
    <n v="1"/>
    <m/>
    <m/>
    <m/>
    <m/>
    <m/>
    <m/>
    <m/>
    <m/>
    <m/>
  </r>
  <r>
    <s v="J &amp; J"/>
    <s v="64091742PCR3001"/>
    <s v="Janssen"/>
    <s v="Brazil"/>
    <x v="2"/>
    <n v="40700"/>
    <s v="Revenues - Third Parties"/>
    <m/>
    <s v="PassThrough - Freight"/>
    <n v="2026"/>
    <n v="5"/>
    <s v="USD"/>
    <n v="-2973.6906699599999"/>
    <n v="1"/>
    <n v="-2973.6906699599999"/>
    <x v="4"/>
    <n v="1"/>
    <m/>
    <m/>
    <m/>
    <m/>
    <m/>
    <m/>
    <m/>
    <m/>
    <m/>
  </r>
  <r>
    <s v="J &amp; J"/>
    <s v="AC-065A310"/>
    <s v="Janssen"/>
    <s v="Brazil"/>
    <x v="2"/>
    <n v="40700"/>
    <s v="Revenues - Third Parties"/>
    <m/>
    <s v="Freight - Shipments"/>
    <n v="2026"/>
    <n v="5"/>
    <s v="USD"/>
    <n v="-177.425397"/>
    <n v="1"/>
    <n v="-177.425397"/>
    <x v="4"/>
    <n v="1"/>
    <m/>
    <m/>
    <m/>
    <m/>
    <m/>
    <m/>
    <m/>
    <m/>
    <m/>
  </r>
  <r>
    <s v="J &amp; J"/>
    <s v="AC-055-315"/>
    <s v="Janssen"/>
    <s v="Brazil"/>
    <x v="2"/>
    <n v="40700"/>
    <s v="Revenues - Third Parties"/>
    <m/>
    <s v="Freight - Shipments"/>
    <n v="2026"/>
    <n v="5"/>
    <s v="USD"/>
    <n v="-1442.1370301999998"/>
    <n v="1"/>
    <n v="-1442.1370301999998"/>
    <x v="4"/>
    <n v="1"/>
    <m/>
    <m/>
    <m/>
    <m/>
    <m/>
    <m/>
    <m/>
    <m/>
    <m/>
  </r>
  <r>
    <s v="ELI LILLY"/>
    <s v="J2G-MC-JZJB"/>
    <s v="Eli Lilly &amp; Co."/>
    <s v="Brazil"/>
    <x v="2"/>
    <n v="40700"/>
    <s v="Revenues - Third Parties"/>
    <m/>
    <s v="Freight - Shipments"/>
    <n v="2026"/>
    <n v="5"/>
    <s v="USD"/>
    <n v="-16794.345565440002"/>
    <n v="1"/>
    <n v="-16794.345565440002"/>
    <x v="4"/>
    <n v="1"/>
    <m/>
    <m/>
    <m/>
    <m/>
    <m/>
    <m/>
    <m/>
    <m/>
    <m/>
  </r>
  <r>
    <s v="ELI LILLY"/>
    <s v="I8F-MC-GPGN"/>
    <s v="Eli Lilly &amp; Co."/>
    <s v="Brazil"/>
    <x v="2"/>
    <n v="40700"/>
    <s v="Revenues - Third Parties"/>
    <m/>
    <s v="Freight - Returns"/>
    <n v="2026"/>
    <n v="5"/>
    <s v="USD"/>
    <n v="-32.938453440000004"/>
    <n v="1"/>
    <n v="-32.938453440000004"/>
    <x v="4"/>
    <n v="1"/>
    <m/>
    <m/>
    <m/>
    <m/>
    <m/>
    <m/>
    <m/>
    <m/>
    <m/>
  </r>
  <r>
    <s v="J &amp; J"/>
    <s v="67652000PCR3002"/>
    <s v="Janssen"/>
    <s v="Brazil"/>
    <x v="2"/>
    <n v="40700"/>
    <s v="Revenues - Third Parties"/>
    <m/>
    <s v="Freight - Shipments"/>
    <n v="2026"/>
    <n v="5"/>
    <s v="USD"/>
    <n v="-1763.42930172"/>
    <n v="1"/>
    <n v="-1763.42930172"/>
    <x v="4"/>
    <n v="1"/>
    <m/>
    <m/>
    <m/>
    <m/>
    <m/>
    <m/>
    <m/>
    <m/>
    <m/>
  </r>
  <r>
    <s v="J &amp; J"/>
    <s v="73841937NSC3003"/>
    <s v="Janssen"/>
    <s v="Brazil"/>
    <x v="2"/>
    <n v="40700"/>
    <s v="Revenues - Third Parties"/>
    <m/>
    <s v="Freight - Shipments"/>
    <n v="2026"/>
    <n v="5"/>
    <s v="USD"/>
    <n v="-1132.2557179199998"/>
    <n v="1"/>
    <n v="-1132.2557179199998"/>
    <x v="4"/>
    <n v="1"/>
    <m/>
    <m/>
    <m/>
    <m/>
    <m/>
    <m/>
    <m/>
    <m/>
    <m/>
  </r>
  <r>
    <s v="OTH CUST"/>
    <s v="VIB0551.P3.S1"/>
    <s v="Viela Bio"/>
    <s v="Brazil"/>
    <x v="2"/>
    <n v="40700"/>
    <s v="Revenues - Third Parties"/>
    <m/>
    <s v="Freight - Shipments"/>
    <n v="2026"/>
    <n v="5"/>
    <s v="USD"/>
    <n v="-19.503222119999997"/>
    <n v="1"/>
    <n v="-19.503222119999997"/>
    <x v="4"/>
    <n v="1"/>
    <m/>
    <m/>
    <m/>
    <m/>
    <m/>
    <m/>
    <m/>
    <m/>
    <m/>
  </r>
  <r>
    <s v="MERCK"/>
    <s v="MK-6482-012"/>
    <s v="Merck Sharp and Dohme LLC"/>
    <s v="Brazil"/>
    <x v="2"/>
    <n v="40700"/>
    <s v="Revenues - Third Parties"/>
    <m/>
    <s v="Freight - Shipments"/>
    <n v="2026"/>
    <n v="5"/>
    <s v="USD"/>
    <n v="-1446.9902164800001"/>
    <n v="1"/>
    <n v="-1446.9902164800001"/>
    <x v="4"/>
    <n v="1"/>
    <m/>
    <m/>
    <m/>
    <m/>
    <m/>
    <m/>
    <m/>
    <m/>
    <m/>
  </r>
  <r>
    <s v="ELI LILLY"/>
    <s v="I6T-MC-AMAX"/>
    <s v="Eli Lilly &amp; Co."/>
    <s v="Brazil"/>
    <x v="2"/>
    <n v="40700"/>
    <s v="Revenues - Third Parties"/>
    <m/>
    <s v="Freight - Returns"/>
    <n v="2026"/>
    <n v="5"/>
    <s v="USD"/>
    <n v="-124.55667"/>
    <n v="1"/>
    <n v="-124.55667"/>
    <x v="4"/>
    <n v="1"/>
    <m/>
    <m/>
    <m/>
    <m/>
    <m/>
    <m/>
    <m/>
    <m/>
    <m/>
  </r>
  <r>
    <s v="MERCK"/>
    <s v="MK-1026-003"/>
    <s v="Merck Sharp and Dohme LLC"/>
    <s v="Brazil"/>
    <x v="2"/>
    <n v="40700"/>
    <s v="Revenues - Third Parties"/>
    <m/>
    <s v="Freight - Shipments"/>
    <n v="2026"/>
    <n v="5"/>
    <s v="USD"/>
    <n v="-112.27351247999999"/>
    <n v="1"/>
    <n v="-112.27351247999999"/>
    <x v="4"/>
    <n v="1"/>
    <m/>
    <m/>
    <m/>
    <m/>
    <m/>
    <m/>
    <m/>
    <m/>
    <m/>
  </r>
  <r>
    <s v="ELI LILLY"/>
    <s v="J2G-MC-JZJX"/>
    <s v="Eli Lilly &amp; Co."/>
    <s v="Brazil"/>
    <x v="2"/>
    <n v="40700"/>
    <s v="Revenues - Third Parties"/>
    <m/>
    <s v="Freight - Shipments"/>
    <n v="2026"/>
    <n v="5"/>
    <s v="USD"/>
    <n v="-1372.2067537199998"/>
    <n v="1"/>
    <n v="-1372.2067537199998"/>
    <x v="4"/>
    <n v="1"/>
    <m/>
    <m/>
    <m/>
    <m/>
    <m/>
    <m/>
    <m/>
    <m/>
    <m/>
  </r>
  <r>
    <s v="ASTRAZENECA"/>
    <s v="D134BC00001"/>
    <s v="Astra Zeneca"/>
    <s v="Brazil"/>
    <x v="2"/>
    <n v="40700"/>
    <s v="Revenues - Third Parties"/>
    <m/>
    <s v="Freight - Shipments"/>
    <n v="2026"/>
    <n v="5"/>
    <s v="USD"/>
    <n v="-6961.3763806799998"/>
    <n v="1"/>
    <n v="-6961.3763806799998"/>
    <x v="4"/>
    <n v="1"/>
    <m/>
    <m/>
    <m/>
    <m/>
    <m/>
    <m/>
    <m/>
    <m/>
    <m/>
  </r>
  <r>
    <s v="J &amp; J"/>
    <s v="61186372NSC3002"/>
    <s v="Janssen"/>
    <s v="Brazil"/>
    <x v="2"/>
    <n v="40700"/>
    <s v="Revenues - Third Parties"/>
    <m/>
    <s v="Freight - Shipments"/>
    <n v="2026"/>
    <n v="5"/>
    <s v="USD"/>
    <n v="-385.80357887999998"/>
    <n v="1"/>
    <n v="-385.80357887999998"/>
    <x v="4"/>
    <n v="1"/>
    <m/>
    <m/>
    <m/>
    <m/>
    <m/>
    <m/>
    <m/>
    <m/>
    <m/>
  </r>
  <r>
    <s v="J &amp; J"/>
    <s v="64007957MMY3001"/>
    <s v="Janssen"/>
    <s v="Brazil"/>
    <x v="2"/>
    <n v="40700"/>
    <s v="Revenues - Third Parties"/>
    <m/>
    <s v="Freight - Shipments"/>
    <n v="2026"/>
    <n v="5"/>
    <s v="USD"/>
    <n v="-5753.4529381199991"/>
    <n v="1"/>
    <n v="-5753.4529381199991"/>
    <x v="4"/>
    <n v="1"/>
    <m/>
    <m/>
    <m/>
    <m/>
    <m/>
    <m/>
    <m/>
    <m/>
    <m/>
  </r>
  <r>
    <s v="J &amp; J"/>
    <s v="68284528MMY3004"/>
    <s v="Janssen"/>
    <s v="Brazil"/>
    <x v="2"/>
    <n v="40700"/>
    <s v="Revenues - Third Parties"/>
    <m/>
    <s v="Freight - Shipments"/>
    <n v="2026"/>
    <n v="5"/>
    <s v="USD"/>
    <n v="-1228.36038732"/>
    <n v="1"/>
    <n v="-1228.36038732"/>
    <x v="4"/>
    <n v="1"/>
    <m/>
    <m/>
    <m/>
    <m/>
    <m/>
    <m/>
    <m/>
    <m/>
    <m/>
  </r>
  <r>
    <s v="J &amp; J"/>
    <s v="CNTO1959CRD3004"/>
    <s v="Janssen"/>
    <s v="Brazil"/>
    <x v="2"/>
    <n v="40700"/>
    <s v="Revenues - Third Parties"/>
    <m/>
    <s v="Freight - Shipments"/>
    <n v="2026"/>
    <n v="5"/>
    <s v="USD"/>
    <n v="-276.46272756000002"/>
    <n v="1"/>
    <n v="-276.46272756000002"/>
    <x v="4"/>
    <n v="1"/>
    <m/>
    <m/>
    <m/>
    <m/>
    <m/>
    <m/>
    <m/>
    <m/>
    <m/>
  </r>
  <r>
    <s v="MERCK"/>
    <s v="MK-2140-003"/>
    <s v="Merck Sharp and Dohme LLC"/>
    <s v="Brazil"/>
    <x v="2"/>
    <n v="40700"/>
    <s v="Revenues - Third Parties"/>
    <m/>
    <s v="Freight - Shipments"/>
    <n v="2026"/>
    <n v="5"/>
    <s v="USD"/>
    <n v="-548.71646507999992"/>
    <n v="1"/>
    <n v="-548.71646507999992"/>
    <x v="4"/>
    <n v="1"/>
    <m/>
    <m/>
    <m/>
    <m/>
    <m/>
    <m/>
    <m/>
    <m/>
    <m/>
  </r>
  <r>
    <s v="ASTRAZENECA"/>
    <s v="D5244C00001"/>
    <s v="Astra Zeneca"/>
    <s v="Brazil"/>
    <x v="2"/>
    <n v="40700"/>
    <s v="Revenues - Third Parties"/>
    <m/>
    <s v="Freight - Shipments"/>
    <n v="2026"/>
    <n v="5"/>
    <s v="USD"/>
    <n v="-272.31888096"/>
    <n v="1"/>
    <n v="-272.31888096"/>
    <x v="4"/>
    <n v="1"/>
    <m/>
    <m/>
    <m/>
    <m/>
    <m/>
    <m/>
    <m/>
    <m/>
    <m/>
  </r>
  <r>
    <s v="ELI LILLY"/>
    <s v="I3Y-MC-JPEG"/>
    <s v="Eli Lilly &amp; Co."/>
    <s v="Brazil"/>
    <x v="2"/>
    <n v="40700"/>
    <s v="Revenues - Third Parties"/>
    <m/>
    <s v="Freight - Shipments"/>
    <n v="2026"/>
    <n v="5"/>
    <s v="USD"/>
    <n v="-9.9657399600000005"/>
    <n v="1"/>
    <n v="-9.9657399600000005"/>
    <x v="4"/>
    <n v="1"/>
    <m/>
    <m/>
    <m/>
    <m/>
    <m/>
    <m/>
    <m/>
    <m/>
    <m/>
  </r>
  <r>
    <s v="MERCK"/>
    <s v="MK-1026-008"/>
    <s v="Merck Sharp and Dohme LLC"/>
    <s v="Brazil"/>
    <x v="2"/>
    <n v="40700"/>
    <s v="Revenues - Third Parties"/>
    <m/>
    <s v="Freight - Shipments"/>
    <n v="2026"/>
    <n v="5"/>
    <s v="USD"/>
    <n v="-29.088958680000001"/>
    <n v="1"/>
    <n v="-29.088958680000001"/>
    <x v="4"/>
    <n v="1"/>
    <m/>
    <m/>
    <m/>
    <m/>
    <m/>
    <m/>
    <m/>
    <m/>
    <m/>
  </r>
  <r>
    <s v="ELI LILLY"/>
    <s v="I8F-MC-GPIJ"/>
    <s v="Eli Lilly &amp; Co."/>
    <s v="Brazil"/>
    <x v="2"/>
    <n v="40700"/>
    <s v="Revenues - Third Parties"/>
    <m/>
    <s v="Freight - Returns"/>
    <n v="2026"/>
    <n v="5"/>
    <s v="USD"/>
    <n v="-5465.9676992399991"/>
    <n v="1"/>
    <n v="-5465.9676992399991"/>
    <x v="4"/>
    <n v="1"/>
    <m/>
    <m/>
    <m/>
    <m/>
    <m/>
    <m/>
    <m/>
    <m/>
    <m/>
  </r>
  <r>
    <s v="PFIZER"/>
    <s v="C4891001"/>
    <s v="Pfizer"/>
    <s v="Brazil"/>
    <x v="2"/>
    <n v="40700"/>
    <s v="Revenues - Third Parties"/>
    <m/>
    <s v="Freight - Shipments"/>
    <n v="2026"/>
    <n v="5"/>
    <s v="USD"/>
    <n v="-1191.7690757999999"/>
    <n v="1"/>
    <n v="-1191.7690757999999"/>
    <x v="4"/>
    <n v="1"/>
    <m/>
    <m/>
    <m/>
    <m/>
    <m/>
    <m/>
    <m/>
    <m/>
    <m/>
  </r>
  <r>
    <s v="J &amp; J"/>
    <s v="78934804UCO2001"/>
    <s v="Janssen"/>
    <s v="Brazil"/>
    <x v="2"/>
    <n v="40700"/>
    <s v="Revenues - Third Parties"/>
    <m/>
    <s v="Freight - Shipments"/>
    <n v="2026"/>
    <n v="5"/>
    <s v="USD"/>
    <n v="-97.458205320000005"/>
    <n v="1"/>
    <n v="-97.458205320000005"/>
    <x v="4"/>
    <n v="1"/>
    <m/>
    <m/>
    <m/>
    <m/>
    <m/>
    <m/>
    <m/>
    <m/>
    <m/>
  </r>
  <r>
    <s v="J &amp; J"/>
    <s v="78934804CRD2001"/>
    <s v="Janssen"/>
    <s v="Brazil"/>
    <x v="2"/>
    <n v="40700"/>
    <s v="Revenues - Third Parties"/>
    <m/>
    <s v="Freight - Shipments"/>
    <n v="2026"/>
    <n v="5"/>
    <s v="USD"/>
    <n v="-368.90126891999995"/>
    <n v="1"/>
    <n v="-368.90126891999995"/>
    <x v="4"/>
    <n v="1"/>
    <m/>
    <m/>
    <m/>
    <m/>
    <m/>
    <m/>
    <m/>
    <m/>
    <m/>
  </r>
  <r>
    <s v="ELI LILLY"/>
    <s v="J2N-OX-JZNU"/>
    <s v="Eli Lilly &amp; Co."/>
    <s v="Brazil"/>
    <x v="2"/>
    <n v="40700"/>
    <s v="Revenues - Third Parties"/>
    <m/>
    <s v="Freight - Returns"/>
    <n v="2026"/>
    <n v="5"/>
    <s v="USD"/>
    <n v="-7245.9820382399994"/>
    <n v="1"/>
    <n v="-7245.9820382399994"/>
    <x v="4"/>
    <n v="1"/>
    <m/>
    <m/>
    <m/>
    <m/>
    <m/>
    <m/>
    <m/>
    <m/>
    <m/>
  </r>
  <r>
    <s v="J &amp; J"/>
    <s v="64407564MMY3002"/>
    <s v="Janssen"/>
    <s v="Brazil"/>
    <x v="2"/>
    <n v="40700"/>
    <s v="Revenues - Third Parties"/>
    <m/>
    <s v="Freight - Shipments"/>
    <n v="2026"/>
    <n v="5"/>
    <s v="USD"/>
    <n v="-12698.06332752"/>
    <n v="1"/>
    <n v="-12698.06332752"/>
    <x v="4"/>
    <n v="1"/>
    <m/>
    <m/>
    <m/>
    <m/>
    <m/>
    <m/>
    <m/>
    <m/>
    <m/>
  </r>
  <r>
    <s v="J &amp; J"/>
    <s v="80202135EBF3001"/>
    <s v="Janssen"/>
    <s v="Brazil"/>
    <x v="2"/>
    <n v="40700"/>
    <s v="Revenues - Third Parties"/>
    <m/>
    <s v="Freight - Shipments"/>
    <n v="2026"/>
    <n v="5"/>
    <s v="USD"/>
    <n v="-635.90975315999992"/>
    <n v="1"/>
    <n v="-635.90975315999992"/>
    <x v="4"/>
    <n v="1"/>
    <m/>
    <m/>
    <m/>
    <m/>
    <m/>
    <m/>
    <m/>
    <m/>
    <m/>
  </r>
  <r>
    <s v="OTH CUST"/>
    <s v="XL092-304"/>
    <s v="Exelixis, Inc."/>
    <s v="Brazil"/>
    <x v="2"/>
    <n v="40700"/>
    <s v="Revenues - Third Parties"/>
    <m/>
    <s v="Freight - Shipments"/>
    <n v="2026"/>
    <n v="5"/>
    <s v="USD"/>
    <n v="-1996.7936119199999"/>
    <n v="1"/>
    <n v="-1996.7936119199999"/>
    <x v="4"/>
    <n v="1"/>
    <m/>
    <m/>
    <m/>
    <m/>
    <m/>
    <m/>
    <m/>
    <m/>
    <m/>
  </r>
  <r>
    <s v="IQVIA"/>
    <n v="996"/>
    <s v="IQVIA"/>
    <s v="Brazil"/>
    <x v="2"/>
    <n v="40700"/>
    <s v="Revenues - Third Parties"/>
    <m/>
    <s v="Freight - Shipments"/>
    <n v="2026"/>
    <n v="5"/>
    <s v="USD"/>
    <n v="-2099.67923088"/>
    <n v="1"/>
    <n v="-2099.67923088"/>
    <x v="4"/>
    <n v="1"/>
    <m/>
    <m/>
    <m/>
    <m/>
    <m/>
    <m/>
    <m/>
    <m/>
    <m/>
  </r>
  <r>
    <s v="J &amp; J"/>
    <s v="64007957MMY3005"/>
    <s v="Janssen"/>
    <s v="Brazil"/>
    <x v="2"/>
    <n v="40700"/>
    <s v="Revenues - Third Parties"/>
    <m/>
    <s v="Freight - Shipments"/>
    <n v="2026"/>
    <n v="5"/>
    <s v="USD"/>
    <n v="-16275.12098328"/>
    <n v="1"/>
    <n v="-16275.12098328"/>
    <x v="4"/>
    <n v="1"/>
    <m/>
    <m/>
    <m/>
    <m/>
    <m/>
    <m/>
    <m/>
    <m/>
    <m/>
  </r>
  <r>
    <s v="J &amp; J"/>
    <s v="61186372PANSC2001"/>
    <s v="Janssen"/>
    <s v="Brazil"/>
    <x v="2"/>
    <n v="40700"/>
    <s v="Revenues - Third Parties"/>
    <m/>
    <s v="Freight - Shipments"/>
    <n v="2026"/>
    <n v="5"/>
    <s v="USD"/>
    <n v="-143.59061807999998"/>
    <n v="1"/>
    <n v="-143.59061807999998"/>
    <x v="4"/>
    <n v="1"/>
    <m/>
    <m/>
    <m/>
    <m/>
    <m/>
    <m/>
    <m/>
    <m/>
    <m/>
  </r>
  <r>
    <s v="J &amp; J"/>
    <s v="70033093STR3001"/>
    <s v="Janssen"/>
    <s v="Brazil"/>
    <x v="2"/>
    <n v="40700"/>
    <s v="Revenues - Third Parties"/>
    <m/>
    <s v="Freight - Shipments"/>
    <n v="2026"/>
    <n v="5"/>
    <s v="USD"/>
    <n v="-1549.6309443600001"/>
    <n v="1"/>
    <n v="-1549.6309443600001"/>
    <x v="4"/>
    <n v="1"/>
    <m/>
    <m/>
    <m/>
    <m/>
    <m/>
    <m/>
    <m/>
    <m/>
    <m/>
  </r>
  <r>
    <s v="ELI LILLY"/>
    <s v="J2J-MC-JZLH"/>
    <s v="Eli Lilly &amp; Co."/>
    <s v="Brazil"/>
    <x v="2"/>
    <n v="40700"/>
    <s v="Revenues - Third Parties"/>
    <m/>
    <s v="Freight - Returns"/>
    <n v="2026"/>
    <n v="5"/>
    <s v="USD"/>
    <n v="-44017.476694200006"/>
    <n v="1"/>
    <n v="-44017.476694200006"/>
    <x v="4"/>
    <n v="1"/>
    <m/>
    <m/>
    <m/>
    <m/>
    <m/>
    <m/>
    <m/>
    <m/>
    <m/>
  </r>
  <r>
    <s v="MERCK"/>
    <s v="MK-3475-D46"/>
    <s v="Merck Sharp and Dohme LLC"/>
    <s v="Brazil"/>
    <x v="2"/>
    <n v="40700"/>
    <s v="Revenues - Third Parties"/>
    <m/>
    <s v="Freight - Shipments"/>
    <n v="2026"/>
    <n v="5"/>
    <s v="USD"/>
    <n v="-2636.8411798799998"/>
    <n v="1"/>
    <n v="-2636.8411798799998"/>
    <x v="4"/>
    <n v="1"/>
    <m/>
    <m/>
    <m/>
    <m/>
    <m/>
    <m/>
    <m/>
    <m/>
    <m/>
  </r>
  <r>
    <s v="J &amp; J"/>
    <s v="61186372NSC2002"/>
    <s v="Janssen"/>
    <s v="Brazil"/>
    <x v="2"/>
    <n v="40700"/>
    <s v="Revenues - Third Parties"/>
    <m/>
    <s v="Freight - Shipments"/>
    <n v="2026"/>
    <n v="5"/>
    <s v="USD"/>
    <n v="-460.84520268"/>
    <n v="1"/>
    <n v="-460.84520268"/>
    <x v="4"/>
    <n v="1"/>
    <m/>
    <m/>
    <m/>
    <m/>
    <m/>
    <m/>
    <m/>
    <m/>
    <m/>
  </r>
  <r>
    <s v="GILEAD SCI"/>
    <s v="GS-US-626-6216"/>
    <s v="Gilead Sciences, Inc."/>
    <s v="Brazil"/>
    <x v="2"/>
    <n v="40700"/>
    <s v="Revenues - Third Parties"/>
    <m/>
    <s v="Freight - Shipments"/>
    <n v="2026"/>
    <n v="5"/>
    <s v="USD"/>
    <n v="-3688.2430315199995"/>
    <n v="1"/>
    <n v="-3688.2430315199995"/>
    <x v="4"/>
    <n v="1"/>
    <m/>
    <m/>
    <m/>
    <m/>
    <m/>
    <m/>
    <m/>
    <m/>
    <m/>
  </r>
  <r>
    <s v="J &amp; J"/>
    <s v="64007957MMY3006"/>
    <s v="Janssen"/>
    <s v="Brazil"/>
    <x v="2"/>
    <n v="40700"/>
    <s v="Revenues - Third Parties"/>
    <m/>
    <s v="Freight - Shipments"/>
    <n v="2026"/>
    <n v="5"/>
    <s v="USD"/>
    <n v="-8838.7741306799981"/>
    <n v="1"/>
    <n v="-8838.7741306799981"/>
    <x v="4"/>
    <n v="1"/>
    <m/>
    <m/>
    <m/>
    <m/>
    <m/>
    <m/>
    <m/>
    <m/>
    <m/>
  </r>
  <r>
    <s v="ELI LILLY"/>
    <s v="J2N-OX-JZNP"/>
    <s v="Eli Lilly &amp; Co."/>
    <s v="Brazil"/>
    <x v="2"/>
    <n v="40700"/>
    <s v="Revenues - Third Parties"/>
    <m/>
    <s v="Freight - Returns"/>
    <n v="2026"/>
    <n v="5"/>
    <s v="USD"/>
    <n v="-10532.65315932"/>
    <n v="1"/>
    <n v="-10532.65315932"/>
    <x v="4"/>
    <n v="1"/>
    <m/>
    <m/>
    <m/>
    <m/>
    <m/>
    <m/>
    <m/>
    <m/>
    <m/>
  </r>
  <r>
    <s v="J &amp; J"/>
    <s v="CNTO1959UCO3004"/>
    <s v="Janssen"/>
    <s v="Brazil"/>
    <x v="2"/>
    <n v="40700"/>
    <s v="Revenues - Third Parties"/>
    <m/>
    <s v="Freight - Shipments"/>
    <n v="2026"/>
    <n v="5"/>
    <s v="USD"/>
    <n v="-1477.33620228"/>
    <n v="1"/>
    <n v="-1477.33620228"/>
    <x v="4"/>
    <n v="1"/>
    <m/>
    <m/>
    <m/>
    <m/>
    <m/>
    <m/>
    <m/>
    <m/>
    <m/>
  </r>
  <r>
    <s v="J &amp; J"/>
    <s v="70033093AFL3002"/>
    <s v="Janssen"/>
    <s v="Brazil"/>
    <x v="2"/>
    <n v="40700"/>
    <s v="Revenues - Third Parties"/>
    <m/>
    <s v="Freight - Shipments"/>
    <n v="2026"/>
    <n v="5"/>
    <s v="USD"/>
    <n v="-34471.752682679995"/>
    <n v="1"/>
    <n v="-34471.752682679995"/>
    <x v="4"/>
    <n v="1"/>
    <m/>
    <m/>
    <m/>
    <m/>
    <m/>
    <m/>
    <m/>
    <m/>
    <m/>
  </r>
  <r>
    <s v="DEBIOPHARM"/>
    <s v="Debio 4326-301"/>
    <s v="DebioPharm"/>
    <s v="Brazil"/>
    <x v="2"/>
    <n v="40700"/>
    <s v="Revenues - Third Parties"/>
    <m/>
    <s v="Freight - Shipments"/>
    <n v="2026"/>
    <n v="5"/>
    <s v="USD"/>
    <n v="-1090.0367369999999"/>
    <n v="1"/>
    <n v="-1090.0367369999999"/>
    <x v="4"/>
    <n v="1"/>
    <m/>
    <m/>
    <m/>
    <m/>
    <m/>
    <m/>
    <m/>
    <m/>
    <m/>
  </r>
  <r>
    <s v="MERCK"/>
    <s v="MK-1026-011"/>
    <s v="Merck Sharp and Dohme LLC"/>
    <s v="Brazil"/>
    <x v="2"/>
    <n v="40700"/>
    <s v="Revenues - Third Parties"/>
    <m/>
    <s v="Freight - Shipments"/>
    <n v="2026"/>
    <n v="5"/>
    <s v="USD"/>
    <n v="-75.342007439999989"/>
    <n v="1"/>
    <n v="-75.342007439999989"/>
    <x v="4"/>
    <n v="1"/>
    <m/>
    <m/>
    <m/>
    <m/>
    <m/>
    <m/>
    <m/>
    <m/>
    <m/>
  </r>
  <r>
    <s v="ASTRAZENECA"/>
    <s v="D3463C00003"/>
    <s v="Astra Zeneca"/>
    <s v="Brazil"/>
    <x v="2"/>
    <n v="40700"/>
    <s v="Revenues - Third Parties"/>
    <m/>
    <s v="PassThrough - Freight"/>
    <n v="2026"/>
    <n v="5"/>
    <s v="USD"/>
    <n v="-36.863948879999995"/>
    <n v="1"/>
    <n v="-36.863948879999995"/>
    <x v="4"/>
    <n v="1"/>
    <m/>
    <m/>
    <m/>
    <m/>
    <m/>
    <m/>
    <m/>
    <m/>
    <m/>
  </r>
  <r>
    <s v="ELI LILLY"/>
    <s v="J2N-OX-JZNM"/>
    <s v="Eli Lilly &amp; Co."/>
    <s v="Brazil"/>
    <x v="2"/>
    <n v="40700"/>
    <s v="Revenues - Third Parties"/>
    <m/>
    <s v="Freight - Returns"/>
    <n v="2026"/>
    <n v="5"/>
    <s v="USD"/>
    <n v="-1064.3436817200002"/>
    <n v="1"/>
    <n v="-1064.3436817200002"/>
    <x v="4"/>
    <n v="1"/>
    <m/>
    <m/>
    <m/>
    <m/>
    <m/>
    <m/>
    <m/>
    <m/>
    <m/>
  </r>
  <r>
    <s v="MERCK"/>
    <s v="MK-0616-015"/>
    <s v="Merck Sharp and Dohme LLC"/>
    <s v="Brazil"/>
    <x v="2"/>
    <n v="40700"/>
    <s v="Revenues - Third Parties"/>
    <m/>
    <s v="Freight - Shipments"/>
    <n v="2026"/>
    <n v="5"/>
    <s v="USD"/>
    <n v="-3086.02811952"/>
    <n v="1"/>
    <n v="-3086.02811952"/>
    <x v="4"/>
    <n v="1"/>
    <m/>
    <m/>
    <m/>
    <m/>
    <m/>
    <m/>
    <m/>
    <m/>
    <m/>
  </r>
  <r>
    <s v="ASTRAZENECA"/>
    <s v="D346BC00001"/>
    <s v="Astra Zeneca"/>
    <s v="Brazil"/>
    <x v="2"/>
    <n v="40700"/>
    <s v="Revenues - Third Parties"/>
    <m/>
    <s v="Freight - Shipments"/>
    <n v="2026"/>
    <n v="5"/>
    <s v="USD"/>
    <n v="-1687.4901460799999"/>
    <n v="1"/>
    <n v="-1687.4901460799999"/>
    <x v="4"/>
    <n v="1"/>
    <m/>
    <m/>
    <m/>
    <m/>
    <m/>
    <m/>
    <m/>
    <m/>
    <m/>
  </r>
  <r>
    <s v="OTH CUST"/>
    <s v="SGNDV-001"/>
    <s v="Seattle Genetics Inc"/>
    <s v="Brazil"/>
    <x v="2"/>
    <n v="40700"/>
    <s v="Revenues - Third Parties"/>
    <m/>
    <s v="Freight - Returns"/>
    <n v="2026"/>
    <n v="5"/>
    <s v="USD"/>
    <n v="-2384.7433052400002"/>
    <n v="1"/>
    <n v="-2384.7433052400002"/>
    <x v="4"/>
    <n v="1"/>
    <m/>
    <m/>
    <m/>
    <m/>
    <m/>
    <m/>
    <m/>
    <m/>
    <m/>
  </r>
  <r>
    <s v="ELI LILLY"/>
    <s v="J2A-MC-GZGP"/>
    <s v="Eli Lilly &amp; Co."/>
    <s v="Brazil"/>
    <x v="2"/>
    <n v="40700"/>
    <s v="Revenues - Third Parties"/>
    <m/>
    <s v="Freight - Shipments"/>
    <n v="2026"/>
    <n v="5"/>
    <s v="USD"/>
    <n v="-1546.3255179600001"/>
    <n v="1"/>
    <n v="-1546.3255179600001"/>
    <x v="4"/>
    <n v="1"/>
    <m/>
    <m/>
    <m/>
    <m/>
    <m/>
    <m/>
    <m/>
    <m/>
    <m/>
  </r>
  <r>
    <s v="J &amp; J"/>
    <s v="64407564MMY3009"/>
    <s v="Janssen"/>
    <s v="Brazil"/>
    <x v="2"/>
    <n v="40700"/>
    <s v="Revenues - Third Parties"/>
    <m/>
    <s v="Freight - Shipments"/>
    <n v="2026"/>
    <n v="5"/>
    <s v="USD"/>
    <n v="-14389.04226672"/>
    <n v="1"/>
    <n v="-14389.04226672"/>
    <x v="4"/>
    <n v="1"/>
    <m/>
    <m/>
    <m/>
    <m/>
    <m/>
    <m/>
    <m/>
    <m/>
    <m/>
  </r>
  <r>
    <s v="CSL"/>
    <s v="CSL300_2301_ph3"/>
    <s v="CSL Behring GmbH"/>
    <s v="Brazil"/>
    <x v="2"/>
    <n v="40700"/>
    <s v="Revenues - Third Parties"/>
    <m/>
    <s v="Freight - Shipments"/>
    <n v="2026"/>
    <n v="5"/>
    <s v="USD"/>
    <n v="-637.87129451999999"/>
    <n v="1"/>
    <n v="-637.87129451999999"/>
    <x v="4"/>
    <n v="1"/>
    <m/>
    <m/>
    <m/>
    <m/>
    <m/>
    <m/>
    <m/>
    <m/>
    <m/>
  </r>
  <r>
    <s v="ASTRAZENECA"/>
    <s v="D5989C00001"/>
    <s v="Astra Zeneca"/>
    <s v="Brazil"/>
    <x v="2"/>
    <n v="40700"/>
    <s v="Revenues - Third Parties"/>
    <m/>
    <s v="Freight - Shipments"/>
    <n v="2026"/>
    <n v="5"/>
    <s v="USD"/>
    <n v="-1784.9314623599998"/>
    <n v="1"/>
    <n v="-1784.9314623599998"/>
    <x v="4"/>
    <n v="1"/>
    <m/>
    <m/>
    <m/>
    <m/>
    <m/>
    <m/>
    <m/>
    <m/>
    <m/>
  </r>
  <r>
    <s v="OTH CUST"/>
    <s v="XL092-305"/>
    <s v="Exelixis, Inc."/>
    <s v="Brazil"/>
    <x v="2"/>
    <n v="40700"/>
    <s v="Revenues - Third Parties"/>
    <m/>
    <s v="Freight - Shipments"/>
    <n v="2026"/>
    <n v="5"/>
    <s v="USD"/>
    <n v="-5274.9743713200005"/>
    <n v="1"/>
    <n v="-5274.9743713200005"/>
    <x v="4"/>
    <n v="1"/>
    <m/>
    <m/>
    <m/>
    <m/>
    <m/>
    <m/>
    <m/>
    <m/>
    <m/>
  </r>
  <r>
    <s v="MERCK"/>
    <s v="V940-002"/>
    <s v="Merck Sharp and Dohme LLC"/>
    <s v="Brazil"/>
    <x v="2"/>
    <n v="40700"/>
    <s v="Revenues - Third Parties"/>
    <m/>
    <s v="Freight - Shipments"/>
    <n v="2026"/>
    <n v="5"/>
    <s v="USD"/>
    <n v="-3589.6110379200004"/>
    <n v="1"/>
    <n v="-3589.6110379200004"/>
    <x v="4"/>
    <n v="1"/>
    <m/>
    <m/>
    <m/>
    <m/>
    <m/>
    <m/>
    <m/>
    <m/>
    <m/>
  </r>
  <r>
    <s v="MERCK"/>
    <s v="MK-7240-001"/>
    <s v="Merck Sharp and Dohme LLC"/>
    <s v="Brazil"/>
    <x v="2"/>
    <n v="40700"/>
    <s v="Revenues - Third Parties"/>
    <m/>
    <s v="Freight - Shipments"/>
    <n v="2026"/>
    <n v="5"/>
    <s v="USD"/>
    <n v="-25.210511279999999"/>
    <n v="1"/>
    <n v="-25.210511279999999"/>
    <x v="4"/>
    <n v="1"/>
    <m/>
    <m/>
    <m/>
    <m/>
    <m/>
    <m/>
    <m/>
    <m/>
    <m/>
  </r>
  <r>
    <s v="ASTRAZENECA"/>
    <s v="D4325C00010"/>
    <s v="Astra Zeneca"/>
    <s v="Brazil"/>
    <x v="2"/>
    <n v="40700"/>
    <s v="Revenues - Third Parties"/>
    <m/>
    <s v="Freight - Shipments"/>
    <n v="2026"/>
    <n v="5"/>
    <s v="USD"/>
    <n v="-16.948151640000003"/>
    <n v="1"/>
    <n v="-16.948151640000003"/>
    <x v="4"/>
    <n v="1"/>
    <m/>
    <m/>
    <m/>
    <m/>
    <m/>
    <m/>
    <m/>
    <m/>
    <m/>
  </r>
  <r>
    <s v="MERCK"/>
    <s v="MK-2870-007"/>
    <s v="Merck Sharp and Dohme LLC"/>
    <s v="Brazil"/>
    <x v="2"/>
    <n v="40700"/>
    <s v="Revenues - Third Parties"/>
    <m/>
    <s v="Freight - Shipments"/>
    <n v="2026"/>
    <n v="5"/>
    <s v="USD"/>
    <n v="-1799.4162268800003"/>
    <n v="1"/>
    <n v="-1799.4162268800003"/>
    <x v="4"/>
    <n v="1"/>
    <m/>
    <m/>
    <m/>
    <m/>
    <m/>
    <m/>
    <m/>
    <m/>
    <m/>
  </r>
  <r>
    <s v="MERCK"/>
    <s v="MK-5684-004"/>
    <s v="Merck Sharp and Dohme LLC"/>
    <s v="Brazil"/>
    <x v="2"/>
    <n v="40700"/>
    <s v="Revenues - Third Parties"/>
    <m/>
    <s v="Freight - Shipments"/>
    <n v="2026"/>
    <n v="5"/>
    <s v="USD"/>
    <n v="-108.01988712000001"/>
    <n v="1"/>
    <n v="-108.01988712000001"/>
    <x v="4"/>
    <n v="1"/>
    <m/>
    <m/>
    <m/>
    <m/>
    <m/>
    <m/>
    <m/>
    <m/>
    <m/>
  </r>
  <r>
    <s v="OTH CUST"/>
    <s v="TAS6417-301"/>
    <s v="Taiho Pharma USA"/>
    <s v="Brazil"/>
    <x v="2"/>
    <n v="40700"/>
    <s v="Revenues - Third Parties"/>
    <m/>
    <s v="Freight - Shipments"/>
    <n v="2026"/>
    <n v="5"/>
    <s v="USD"/>
    <n v="-33.430648320000003"/>
    <n v="1"/>
    <n v="-33.430648320000003"/>
    <x v="4"/>
    <n v="1"/>
    <m/>
    <m/>
    <m/>
    <m/>
    <m/>
    <m/>
    <m/>
    <m/>
    <m/>
  </r>
  <r>
    <s v="ELI LILLY"/>
    <s v="J3M-MC-JZQB"/>
    <s v="Eli Lilly &amp; Co."/>
    <s v="Brazil"/>
    <x v="2"/>
    <n v="40700"/>
    <s v="Revenues - Third Parties"/>
    <m/>
    <s v="Freight - Shipments"/>
    <n v="2026"/>
    <n v="5"/>
    <s v="USD"/>
    <n v="-5164.5393514800007"/>
    <n v="1"/>
    <n v="-5164.5393514800007"/>
    <x v="4"/>
    <n v="1"/>
    <m/>
    <m/>
    <m/>
    <m/>
    <m/>
    <m/>
    <m/>
    <m/>
    <m/>
  </r>
  <r>
    <s v="MERCK"/>
    <s v="MK-9999-01A"/>
    <s v="Merck Sharp and Dohme LLC"/>
    <s v="Brazil"/>
    <x v="2"/>
    <n v="40700"/>
    <s v="Revenues - Third Parties"/>
    <m/>
    <s v="Freight - Shipments"/>
    <n v="2026"/>
    <n v="5"/>
    <s v="USD"/>
    <n v="-9.0778590000000001"/>
    <n v="1"/>
    <n v="-9.0778590000000001"/>
    <x v="4"/>
    <n v="1"/>
    <m/>
    <m/>
    <m/>
    <m/>
    <m/>
    <m/>
    <m/>
    <m/>
    <m/>
  </r>
  <r>
    <s v="J &amp; J"/>
    <s v="61186372NSC2007"/>
    <s v="Janssen"/>
    <s v="Brazil"/>
    <x v="2"/>
    <n v="40700"/>
    <s v="Revenues - Third Parties"/>
    <m/>
    <s v="Freight - Shipments"/>
    <n v="2026"/>
    <n v="5"/>
    <s v="USD"/>
    <n v="-961.91165411999998"/>
    <n v="1"/>
    <n v="-961.91165411999998"/>
    <x v="4"/>
    <n v="1"/>
    <m/>
    <m/>
    <m/>
    <m/>
    <m/>
    <m/>
    <m/>
    <m/>
    <m/>
  </r>
  <r>
    <s v="ASTRAZENECA"/>
    <s v="D6972C00002"/>
    <s v="Astra Zeneca"/>
    <s v="Brazil"/>
    <x v="2"/>
    <n v="40700"/>
    <s v="Revenues - Third Parties"/>
    <m/>
    <s v="Freight - Shipments"/>
    <n v="2026"/>
    <n v="5"/>
    <s v="USD"/>
    <n v="-2367.2269580399998"/>
    <n v="1"/>
    <n v="-2367.2269580399998"/>
    <x v="4"/>
    <n v="1"/>
    <m/>
    <m/>
    <m/>
    <m/>
    <m/>
    <m/>
    <m/>
    <m/>
    <m/>
  </r>
  <r>
    <s v="DAIICHI"/>
    <s v="DS6000-109"/>
    <s v="Daiichi Sankyo Pharma Development"/>
    <s v="Brazil"/>
    <x v="2"/>
    <n v="40700"/>
    <s v="Revenues - Third Parties"/>
    <m/>
    <s v="Freight - Shipments"/>
    <n v="2026"/>
    <n v="5"/>
    <s v="USD"/>
    <n v="-2860.9732170000002"/>
    <n v="1"/>
    <n v="-2860.9732170000002"/>
    <x v="4"/>
    <n v="1"/>
    <m/>
    <m/>
    <m/>
    <m/>
    <m/>
    <m/>
    <m/>
    <m/>
    <m/>
  </r>
  <r>
    <s v="MERCK"/>
    <s v="MK-5684-003"/>
    <s v="Merck Sharp and Dohme LLC"/>
    <s v="Brazil"/>
    <x v="2"/>
    <n v="40700"/>
    <s v="Revenues - Third Parties"/>
    <m/>
    <s v="Freight - Shipments"/>
    <n v="2026"/>
    <n v="5"/>
    <s v="USD"/>
    <n v="-393.70523688000003"/>
    <n v="1"/>
    <n v="-393.70523688000003"/>
    <x v="4"/>
    <n v="1"/>
    <m/>
    <m/>
    <m/>
    <m/>
    <m/>
    <m/>
    <m/>
    <m/>
    <m/>
  </r>
  <r>
    <s v="J &amp; J"/>
    <s v="CNTO1959CRD3008"/>
    <s v="Janssen"/>
    <s v="Brazil"/>
    <x v="2"/>
    <n v="40700"/>
    <s v="Revenues - Third Parties"/>
    <m/>
    <s v="Freight - Shipments"/>
    <n v="2026"/>
    <n v="5"/>
    <s v="USD"/>
    <n v="-3953.1247030799996"/>
    <n v="1"/>
    <n v="-3953.1247030799996"/>
    <x v="4"/>
    <n v="1"/>
    <m/>
    <m/>
    <m/>
    <m/>
    <m/>
    <m/>
    <m/>
    <m/>
    <m/>
  </r>
  <r>
    <s v="MERCK"/>
    <s v="MK-2870-019"/>
    <s v="Merck Sharp and Dohme LLC"/>
    <s v="Brazil"/>
    <x v="2"/>
    <n v="40700"/>
    <s v="Revenues - Third Parties"/>
    <m/>
    <s v="Freight - Shipments"/>
    <n v="2026"/>
    <n v="5"/>
    <s v="USD"/>
    <n v="-2102.6734164"/>
    <n v="1"/>
    <n v="-2102.6734164"/>
    <x v="4"/>
    <n v="1"/>
    <m/>
    <m/>
    <m/>
    <m/>
    <m/>
    <m/>
    <m/>
    <m/>
    <m/>
  </r>
  <r>
    <s v="J &amp; J"/>
    <s v="77242113PSO3004"/>
    <s v="Janssen"/>
    <s v="Brazil"/>
    <x v="2"/>
    <n v="40700"/>
    <s v="Revenues - Third Parties"/>
    <m/>
    <s v="Freight - Shipments"/>
    <n v="2026"/>
    <n v="5"/>
    <s v="USD"/>
    <n v="-693.61960283999997"/>
    <n v="1"/>
    <n v="-693.61960283999997"/>
    <x v="4"/>
    <n v="1"/>
    <m/>
    <m/>
    <m/>
    <m/>
    <m/>
    <m/>
    <m/>
    <m/>
    <m/>
  </r>
  <r>
    <s v="MERCK"/>
    <s v="MK-2870-015"/>
    <s v="Merck Sharp and Dohme LLC"/>
    <s v="Brazil"/>
    <x v="2"/>
    <n v="40700"/>
    <s v="Revenues - Third Parties"/>
    <m/>
    <s v="Freight - Shipments"/>
    <n v="2026"/>
    <n v="5"/>
    <s v="USD"/>
    <n v="-330.32428883999995"/>
    <n v="1"/>
    <n v="-330.32428883999995"/>
    <x v="4"/>
    <n v="1"/>
    <m/>
    <m/>
    <m/>
    <m/>
    <m/>
    <m/>
    <m/>
    <m/>
    <m/>
  </r>
  <r>
    <s v="J &amp; J"/>
    <s v="64407564MMY2006"/>
    <s v="Janssen"/>
    <s v="Brazil"/>
    <x v="2"/>
    <n v="40700"/>
    <s v="Revenues - Third Parties"/>
    <m/>
    <s v="Freight - Shipments"/>
    <n v="2026"/>
    <n v="5"/>
    <s v="USD"/>
    <n v="-6305.2202876399997"/>
    <n v="1"/>
    <n v="-6305.2202876399997"/>
    <x v="4"/>
    <n v="1"/>
    <m/>
    <m/>
    <m/>
    <m/>
    <m/>
    <m/>
    <m/>
    <m/>
    <m/>
  </r>
  <r>
    <s v="MERCK"/>
    <s v="MK-3475-06D"/>
    <s v="Merck Sharp and Dohme LLC"/>
    <s v="Brazil"/>
    <x v="2"/>
    <n v="40700"/>
    <s v="Revenues - Third Parties"/>
    <m/>
    <s v="Freight - Shipments"/>
    <n v="2026"/>
    <n v="5"/>
    <s v="USD"/>
    <n v="-184.39212600000002"/>
    <n v="1"/>
    <n v="-184.39212600000002"/>
    <x v="4"/>
    <n v="1"/>
    <m/>
    <m/>
    <m/>
    <m/>
    <m/>
    <m/>
    <m/>
    <m/>
    <m/>
  </r>
  <r>
    <s v="MERCK"/>
    <s v="MK-2870-012"/>
    <s v="Merck Sharp and Dohme LLC"/>
    <s v="Brazil"/>
    <x v="2"/>
    <n v="40700"/>
    <s v="Revenues - Third Parties"/>
    <m/>
    <s v="Freight - Shipments"/>
    <n v="2026"/>
    <n v="5"/>
    <s v="USD"/>
    <n v="-1435.357287"/>
    <n v="1"/>
    <n v="-1435.357287"/>
    <x v="4"/>
    <n v="1"/>
    <m/>
    <m/>
    <m/>
    <m/>
    <m/>
    <m/>
    <m/>
    <m/>
    <m/>
  </r>
  <r>
    <s v="REGENERON"/>
    <s v="R3918-MG-2018"/>
    <s v="Regeneron Pharmaceuticals Inc"/>
    <s v="Brazil"/>
    <x v="2"/>
    <n v="40700"/>
    <s v="Revenues - Third Parties"/>
    <m/>
    <s v="Freight - Shipments"/>
    <n v="2026"/>
    <n v="5"/>
    <s v="USD"/>
    <n v="-1982.7612324000002"/>
    <n v="1"/>
    <n v="-1982.7612324000002"/>
    <x v="4"/>
    <n v="1"/>
    <m/>
    <m/>
    <m/>
    <m/>
    <m/>
    <m/>
    <m/>
    <m/>
    <m/>
  </r>
  <r>
    <s v="ELI LILLY"/>
    <s v="J1I-MC-GZQA"/>
    <s v="Eli Lilly &amp; Co."/>
    <s v="Brazil"/>
    <x v="2"/>
    <n v="40700"/>
    <s v="Revenues - Third Parties"/>
    <m/>
    <s v="Freight - Shipments"/>
    <n v="2026"/>
    <n v="5"/>
    <s v="USD"/>
    <n v="-182.823858"/>
    <n v="1"/>
    <n v="-182.823858"/>
    <x v="4"/>
    <n v="1"/>
    <m/>
    <m/>
    <m/>
    <m/>
    <m/>
    <m/>
    <m/>
    <m/>
    <m/>
  </r>
  <r>
    <s v="ELI LILLY"/>
    <s v="J1I-MC-GZBO"/>
    <s v="Eli Lilly &amp; Co."/>
    <s v="Brazil"/>
    <x v="2"/>
    <n v="40700"/>
    <s v="Revenues - Third Parties"/>
    <m/>
    <s v="Freight - Returns"/>
    <n v="2026"/>
    <n v="5"/>
    <s v="USD"/>
    <n v="-16238.337860520003"/>
    <n v="1"/>
    <n v="-16238.337860520003"/>
    <x v="4"/>
    <n v="1"/>
    <m/>
    <m/>
    <m/>
    <m/>
    <m/>
    <m/>
    <m/>
    <m/>
    <m/>
  </r>
  <r>
    <s v="ELI LILLY"/>
    <s v="J3L-MC-EZEF"/>
    <s v="Eli Lilly &amp; Co."/>
    <s v="Brazil"/>
    <x v="2"/>
    <n v="40700"/>
    <s v="Revenues - Third Parties"/>
    <m/>
    <s v="Freight - Returns"/>
    <n v="2026"/>
    <n v="5"/>
    <s v="USD"/>
    <n v="-1393.4772932399999"/>
    <n v="1"/>
    <n v="-1393.4772932399999"/>
    <x v="4"/>
    <n v="1"/>
    <m/>
    <m/>
    <m/>
    <m/>
    <m/>
    <m/>
    <m/>
    <m/>
    <m/>
  </r>
  <r>
    <s v="MERCK"/>
    <s v="MK-2870-023"/>
    <s v="Merck Sharp and Dohme LLC"/>
    <s v="Brazil"/>
    <x v="2"/>
    <n v="40700"/>
    <s v="Revenues - Third Parties"/>
    <m/>
    <s v="Freight - Shipments"/>
    <n v="2026"/>
    <n v="5"/>
    <s v="USD"/>
    <n v="-4012.0529763599993"/>
    <n v="1"/>
    <n v="-4012.0529763599993"/>
    <x v="4"/>
    <n v="1"/>
    <m/>
    <m/>
    <m/>
    <m/>
    <m/>
    <m/>
    <m/>
    <m/>
    <m/>
  </r>
  <r>
    <s v="MERCK"/>
    <s v="MK-3475-06C"/>
    <s v="Merck Sharp and Dohme LLC"/>
    <s v="Brazil"/>
    <x v="2"/>
    <n v="40700"/>
    <s v="Revenues - Third Parties"/>
    <m/>
    <s v="Freight - Shipments"/>
    <n v="2026"/>
    <n v="5"/>
    <s v="USD"/>
    <n v="-2405.51320536"/>
    <n v="1"/>
    <n v="-2405.51320536"/>
    <x v="4"/>
    <n v="1"/>
    <m/>
    <m/>
    <m/>
    <m/>
    <m/>
    <m/>
    <m/>
    <m/>
    <m/>
  </r>
  <r>
    <s v="MERCK"/>
    <s v="MK-1084-004"/>
    <s v="Merck Sharp and Dohme LLC"/>
    <s v="Brazil"/>
    <x v="2"/>
    <n v="40700"/>
    <s v="Revenues - Third Parties"/>
    <m/>
    <s v="Freight - Shipments"/>
    <n v="2026"/>
    <n v="5"/>
    <s v="USD"/>
    <n v="-315.65736396"/>
    <n v="1"/>
    <n v="-315.65736396"/>
    <x v="4"/>
    <n v="1"/>
    <m/>
    <m/>
    <m/>
    <m/>
    <m/>
    <m/>
    <m/>
    <m/>
    <m/>
  </r>
  <r>
    <s v="MERCK"/>
    <s v="MK-2870-010"/>
    <s v="Merck Sharp and Dohme LLC"/>
    <s v="Brazil"/>
    <x v="2"/>
    <n v="40700"/>
    <s v="Revenues - Third Parties"/>
    <m/>
    <s v="Freight - Shipments"/>
    <n v="2026"/>
    <n v="5"/>
    <s v="USD"/>
    <n v="-864.82621403999985"/>
    <n v="1"/>
    <n v="-864.82621403999985"/>
    <x v="4"/>
    <n v="1"/>
    <m/>
    <m/>
    <m/>
    <m/>
    <m/>
    <m/>
    <m/>
    <m/>
    <m/>
  </r>
  <r>
    <s v="MERCK"/>
    <s v="MK-7240-008"/>
    <s v="Merck Sharp and Dohme LLC"/>
    <s v="Brazil"/>
    <x v="2"/>
    <n v="40700"/>
    <s v="Revenues - Third Parties"/>
    <m/>
    <s v="Freight - Shipments"/>
    <n v="2026"/>
    <n v="5"/>
    <s v="USD"/>
    <n v="-218.46455783999997"/>
    <n v="1"/>
    <n v="-218.46455783999997"/>
    <x v="4"/>
    <n v="1"/>
    <m/>
    <m/>
    <m/>
    <m/>
    <m/>
    <m/>
    <m/>
    <m/>
    <m/>
  </r>
  <r>
    <s v="J &amp; J"/>
    <s v="54767414MMY2093"/>
    <s v="Janssen"/>
    <s v="Brazil"/>
    <x v="2"/>
    <n v="40700"/>
    <s v="Revenues - Third Parties"/>
    <m/>
    <s v="Freight - Shipments"/>
    <n v="2026"/>
    <n v="5"/>
    <s v="USD"/>
    <n v="-1222.8231949199999"/>
    <n v="1"/>
    <n v="-1222.8231949199999"/>
    <x v="4"/>
    <n v="1"/>
    <m/>
    <m/>
    <m/>
    <m/>
    <m/>
    <m/>
    <m/>
    <m/>
    <m/>
  </r>
  <r>
    <s v="MERCK"/>
    <s v="MK-2870-020"/>
    <s v="Merck Sharp and Dohme LLC"/>
    <s v="Brazil"/>
    <x v="2"/>
    <n v="40700"/>
    <s v="Revenues - Third Parties"/>
    <m/>
    <s v="Freight - Shipments"/>
    <n v="2026"/>
    <n v="5"/>
    <s v="USD"/>
    <n v="-302.99420304"/>
    <n v="1"/>
    <n v="-302.99420304"/>
    <x v="4"/>
    <n v="1"/>
    <m/>
    <m/>
    <m/>
    <m/>
    <m/>
    <m/>
    <m/>
    <m/>
    <m/>
  </r>
  <r>
    <s v="J &amp; J"/>
    <s v="CNTO1959ISD3001"/>
    <s v="Janssen"/>
    <s v="Brazil"/>
    <x v="2"/>
    <n v="40700"/>
    <s v="Revenues - Third Parties"/>
    <m/>
    <s v="Freight - Shipments"/>
    <n v="2026"/>
    <n v="5"/>
    <s v="USD"/>
    <n v="-2336.3272529999999"/>
    <n v="1"/>
    <n v="-2336.3272529999999"/>
    <x v="4"/>
    <n v="1"/>
    <m/>
    <m/>
    <m/>
    <m/>
    <m/>
    <m/>
    <m/>
    <m/>
    <m/>
  </r>
  <r>
    <s v="MERCK"/>
    <s v="V940-009"/>
    <s v="Merck Sharp and Dohme LLC"/>
    <s v="Brazil"/>
    <x v="2"/>
    <n v="40700"/>
    <s v="Revenues - Third Parties"/>
    <m/>
    <s v="Freight - Shipments"/>
    <n v="2026"/>
    <n v="5"/>
    <s v="USD"/>
    <n v="-7247.7698637599988"/>
    <n v="1"/>
    <n v="-7247.7698637599988"/>
    <x v="4"/>
    <n v="1"/>
    <m/>
    <m/>
    <m/>
    <m/>
    <m/>
    <m/>
    <m/>
    <m/>
    <m/>
  </r>
  <r>
    <s v="J &amp; J"/>
    <s v="42847922MDD3003"/>
    <s v="Janssen"/>
    <s v="Brazil"/>
    <x v="2"/>
    <n v="40700"/>
    <s v="Revenues - Third Parties"/>
    <m/>
    <s v="Freight - Shipments"/>
    <n v="2026"/>
    <n v="5"/>
    <s v="USD"/>
    <n v="-511.65587952000004"/>
    <n v="1"/>
    <n v="-511.65587952000004"/>
    <x v="4"/>
    <n v="1"/>
    <m/>
    <m/>
    <m/>
    <m/>
    <m/>
    <m/>
    <m/>
    <m/>
    <m/>
  </r>
  <r>
    <s v="J &amp; J"/>
    <s v="TMC207LEP3001"/>
    <s v="Janssen"/>
    <s v="Brazil"/>
    <x v="2"/>
    <n v="40700"/>
    <s v="Revenues - Third Parties"/>
    <m/>
    <s v="Freight - Shipments"/>
    <n v="2026"/>
    <n v="5"/>
    <s v="USD"/>
    <n v="-791.84746583999993"/>
    <n v="1"/>
    <n v="-791.84746583999993"/>
    <x v="4"/>
    <n v="1"/>
    <m/>
    <m/>
    <m/>
    <m/>
    <m/>
    <m/>
    <m/>
    <m/>
    <m/>
  </r>
  <r>
    <s v="MERCK"/>
    <s v="MK-1084-007"/>
    <s v="Merck Sharp and Dohme LLC"/>
    <s v="Brazil"/>
    <x v="2"/>
    <n v="40700"/>
    <s v="Revenues - Third Parties"/>
    <m/>
    <s v="Freight - Shipments"/>
    <n v="2026"/>
    <n v="5"/>
    <s v="USD"/>
    <n v="-451.10625840000006"/>
    <n v="1"/>
    <n v="-451.10625840000006"/>
    <x v="4"/>
    <n v="1"/>
    <m/>
    <m/>
    <m/>
    <m/>
    <m/>
    <m/>
    <m/>
    <m/>
    <m/>
  </r>
  <r>
    <s v="ASTRAZENECA"/>
    <s v="D5241C00006"/>
    <s v="Astra Zeneca"/>
    <s v="Brazil"/>
    <x v="2"/>
    <n v="40700"/>
    <s v="Revenues - Third Parties"/>
    <m/>
    <s v="Freight - Shipments"/>
    <n v="2026"/>
    <n v="5"/>
    <s v="USD"/>
    <n v="-2804.2755033600001"/>
    <n v="1"/>
    <n v="-2804.2755033600001"/>
    <x v="4"/>
    <n v="1"/>
    <m/>
    <m/>
    <m/>
    <m/>
    <m/>
    <m/>
    <m/>
    <m/>
    <m/>
  </r>
  <r>
    <s v="DAIICHI"/>
    <s v="DS8201-724 (DG-05)"/>
    <s v="Daiichi Sankyo Pharma Development"/>
    <s v="Brazil"/>
    <x v="2"/>
    <n v="40700"/>
    <s v="Revenues - Third Parties"/>
    <m/>
    <s v="Freight - Shipments"/>
    <n v="2026"/>
    <n v="5"/>
    <s v="USD"/>
    <n v="-1869.3223761599997"/>
    <n v="1"/>
    <n v="-1869.3223761599997"/>
    <x v="4"/>
    <n v="1"/>
    <m/>
    <m/>
    <m/>
    <m/>
    <m/>
    <m/>
    <m/>
    <m/>
    <m/>
  </r>
  <r>
    <s v="REGENERON"/>
    <s v="R2810-ONC-2268"/>
    <s v="Regeneron Pharmaceuticals Inc"/>
    <s v="Brazil"/>
    <x v="2"/>
    <n v="40700"/>
    <s v="Revenues - Third Parties"/>
    <m/>
    <s v="Freight - Shipments"/>
    <n v="2026"/>
    <n v="5"/>
    <s v="USD"/>
    <n v="-85.682925359999999"/>
    <n v="1"/>
    <n v="-85.682925359999999"/>
    <x v="4"/>
    <n v="1"/>
    <m/>
    <m/>
    <m/>
    <m/>
    <m/>
    <m/>
    <m/>
    <m/>
    <m/>
  </r>
  <r>
    <s v="OTH CUST"/>
    <s v="LP352-302 (CAM)"/>
    <s v="Longboard Pharmaceuticals"/>
    <s v="Brazil"/>
    <x v="2"/>
    <n v="40700"/>
    <s v="Revenues - Third Parties"/>
    <m/>
    <s v="Freight - Shipments"/>
    <n v="2026"/>
    <n v="5"/>
    <s v="USD"/>
    <n v="-92.407175999999993"/>
    <n v="1"/>
    <n v="-92.407175999999993"/>
    <x v="4"/>
    <n v="1"/>
    <m/>
    <m/>
    <m/>
    <m/>
    <m/>
    <m/>
    <m/>
    <m/>
    <m/>
  </r>
  <r>
    <s v="J &amp; J"/>
    <s v="61186372COR3001"/>
    <s v="Janssen"/>
    <s v="Brazil"/>
    <x v="2"/>
    <n v="40700"/>
    <s v="Revenues - Third Parties"/>
    <m/>
    <s v="Freight - Shipments"/>
    <n v="2026"/>
    <n v="5"/>
    <s v="USD"/>
    <n v="-678.34949796000012"/>
    <n v="1"/>
    <n v="-678.34949796000012"/>
    <x v="4"/>
    <n v="1"/>
    <m/>
    <m/>
    <m/>
    <m/>
    <m/>
    <m/>
    <m/>
    <m/>
    <m/>
  </r>
  <r>
    <s v="ASTRAZENECA"/>
    <s v="D9181C00002"/>
    <s v="Astra Zeneca"/>
    <s v="Brazil"/>
    <x v="2"/>
    <n v="40700"/>
    <s v="Revenues - Third Parties"/>
    <m/>
    <s v="Freight - Shipments"/>
    <n v="2026"/>
    <n v="5"/>
    <s v="USD"/>
    <n v="-648.0626238000001"/>
    <n v="1"/>
    <n v="-648.0626238000001"/>
    <x v="4"/>
    <n v="1"/>
    <m/>
    <m/>
    <m/>
    <m/>
    <m/>
    <m/>
    <m/>
    <m/>
    <m/>
  </r>
  <r>
    <s v="J &amp; J"/>
    <s v="80202135SJS3001"/>
    <s v="Janssen"/>
    <s v="Brazil"/>
    <x v="2"/>
    <n v="40700"/>
    <s v="Revenues - Third Parties"/>
    <m/>
    <s v="Freight - Shipments"/>
    <n v="2026"/>
    <n v="5"/>
    <s v="USD"/>
    <n v="-1194.5461165200002"/>
    <n v="1"/>
    <n v="-1194.5461165200002"/>
    <x v="4"/>
    <n v="1"/>
    <m/>
    <m/>
    <m/>
    <m/>
    <m/>
    <m/>
    <m/>
    <m/>
    <m/>
  </r>
  <r>
    <s v="J &amp; J"/>
    <s v="61186372COR3002"/>
    <s v="Janssen"/>
    <s v="Brazil"/>
    <x v="2"/>
    <n v="40700"/>
    <s v="Revenues - Third Parties"/>
    <m/>
    <s v="Freight - Shipments"/>
    <n v="2026"/>
    <n v="5"/>
    <s v="USD"/>
    <n v="-1387.32485724"/>
    <n v="1"/>
    <n v="-1387.32485724"/>
    <x v="4"/>
    <n v="1"/>
    <m/>
    <m/>
    <m/>
    <m/>
    <m/>
    <m/>
    <m/>
    <m/>
    <m/>
  </r>
  <r>
    <s v="MERCK"/>
    <s v="MK-2400-01A"/>
    <s v="Merck Sharp and Dohme LLC"/>
    <s v="Brazil"/>
    <x v="2"/>
    <n v="40700"/>
    <s v="Revenues - Third Parties"/>
    <m/>
    <s v="Freight - Shipments"/>
    <n v="2026"/>
    <n v="5"/>
    <s v="USD"/>
    <n v="-75.121243559999996"/>
    <n v="1"/>
    <n v="-75.121243559999996"/>
    <x v="4"/>
    <n v="1"/>
    <m/>
    <m/>
    <m/>
    <m/>
    <m/>
    <m/>
    <m/>
    <m/>
    <m/>
  </r>
  <r>
    <s v="J &amp; J"/>
    <s v="77242113PSA3002"/>
    <s v="Janssen"/>
    <s v="Brazil"/>
    <x v="2"/>
    <n v="40700"/>
    <s v="Revenues - Third Parties"/>
    <m/>
    <s v="Freight - Shipments"/>
    <n v="2026"/>
    <n v="5"/>
    <s v="USD"/>
    <n v="-603.50812991999999"/>
    <n v="1"/>
    <n v="-603.50812991999999"/>
    <x v="4"/>
    <n v="1"/>
    <m/>
    <m/>
    <m/>
    <m/>
    <m/>
    <m/>
    <m/>
    <m/>
    <m/>
  </r>
  <r>
    <s v="ASTRAZENECA"/>
    <s v="D6973C00001"/>
    <s v="Astra Zeneca"/>
    <s v="Brazil"/>
    <x v="2"/>
    <n v="40700"/>
    <s v="Revenues - Third Parties"/>
    <m/>
    <s v="Freight - Shipments"/>
    <n v="2026"/>
    <n v="5"/>
    <s v="USD"/>
    <n v="-10821.466600559999"/>
    <n v="1"/>
    <n v="-10821.466600559999"/>
    <x v="4"/>
    <n v="1"/>
    <m/>
    <m/>
    <m/>
    <m/>
    <m/>
    <m/>
    <m/>
    <m/>
    <m/>
  </r>
  <r>
    <s v="OTH CUST"/>
    <s v="LP352-301 (CAM)"/>
    <s v="Longboard Pharmaceuticals"/>
    <s v="Brazil"/>
    <x v="2"/>
    <n v="40700"/>
    <s v="Revenues - Third Parties"/>
    <m/>
    <s v="Freight - Shipments"/>
    <n v="2026"/>
    <n v="5"/>
    <s v="USD"/>
    <n v="-202.99902263999999"/>
    <n v="1"/>
    <n v="-202.99902263999999"/>
    <x v="4"/>
    <n v="1"/>
    <m/>
    <m/>
    <m/>
    <m/>
    <m/>
    <m/>
    <m/>
    <m/>
    <m/>
  </r>
  <r>
    <s v="MERCK"/>
    <s v="MK-2870-011"/>
    <s v="Merck Sharp and Dohme LLC"/>
    <s v="Brazil"/>
    <x v="2"/>
    <n v="40700"/>
    <s v="Revenues - Third Parties"/>
    <m/>
    <s v="Freight - Shipments"/>
    <n v="2026"/>
    <n v="5"/>
    <s v="USD"/>
    <n v="-4752.7797308400004"/>
    <n v="1"/>
    <n v="-4752.7797308400004"/>
    <x v="4"/>
    <n v="1"/>
    <m/>
    <m/>
    <m/>
    <m/>
    <m/>
    <m/>
    <m/>
    <m/>
    <m/>
  </r>
  <r>
    <s v="MERCK"/>
    <s v="V940-011"/>
    <s v="Merck Sharp and Dohme LLC"/>
    <s v="Brazil"/>
    <x v="2"/>
    <n v="40700"/>
    <s v="Revenues - Third Parties"/>
    <m/>
    <s v="Freight - Shipments"/>
    <n v="2026"/>
    <n v="5"/>
    <s v="USD"/>
    <n v="-315.57291875999994"/>
    <n v="1"/>
    <n v="-315.57291875999994"/>
    <x v="4"/>
    <n v="1"/>
    <m/>
    <m/>
    <m/>
    <m/>
    <m/>
    <m/>
    <m/>
    <m/>
    <m/>
  </r>
  <r>
    <s v="OTH CUST"/>
    <s v="LP352-303 (CAM)"/>
    <s v="Longboard Pharmaceuticals"/>
    <s v="Brazil"/>
    <x v="2"/>
    <n v="40700"/>
    <s v="Revenues - Third Parties"/>
    <m/>
    <s v="Freight - Shipments"/>
    <n v="2026"/>
    <n v="5"/>
    <s v="USD"/>
    <n v="-3.2113303200000001"/>
    <n v="1"/>
    <n v="-3.2113303200000001"/>
    <x v="4"/>
    <n v="1"/>
    <m/>
    <m/>
    <m/>
    <m/>
    <m/>
    <m/>
    <m/>
    <m/>
    <m/>
  </r>
  <r>
    <s v="MERCK"/>
    <s v="MK-2870-022"/>
    <s v="Merck Sharp and Dohme LLC"/>
    <s v="Brazil"/>
    <x v="2"/>
    <n v="40700"/>
    <s v="Revenues - Third Parties"/>
    <m/>
    <s v="Freight - Shipments"/>
    <n v="2026"/>
    <n v="5"/>
    <s v="USD"/>
    <n v="-349.07836139999995"/>
    <n v="1"/>
    <n v="-349.07836139999995"/>
    <x v="4"/>
    <n v="1"/>
    <m/>
    <m/>
    <m/>
    <m/>
    <m/>
    <m/>
    <m/>
    <m/>
    <m/>
  </r>
  <r>
    <s v="MERCK"/>
    <s v="MK-5684-015"/>
    <s v="Merck Sharp and Dohme LLC"/>
    <s v="Brazil"/>
    <x v="2"/>
    <n v="40700"/>
    <s v="Revenues - Third Parties"/>
    <m/>
    <s v="Freight - Shipments"/>
    <n v="2026"/>
    <n v="5"/>
    <s v="USD"/>
    <n v="-201.20516531999999"/>
    <n v="1"/>
    <n v="-201.20516531999999"/>
    <x v="4"/>
    <n v="1"/>
    <m/>
    <m/>
    <m/>
    <m/>
    <m/>
    <m/>
    <m/>
    <m/>
    <m/>
  </r>
  <r>
    <s v="MERCK"/>
    <s v="MK-9999-01C"/>
    <s v="Merck Sharp and Dohme LLC"/>
    <s v="Brazil"/>
    <x v="2"/>
    <n v="40700"/>
    <s v="Revenues - Third Parties"/>
    <m/>
    <s v="Freight - Shipments"/>
    <n v="2026"/>
    <n v="5"/>
    <s v="USD"/>
    <n v="-261.65707128000003"/>
    <n v="1"/>
    <n v="-261.65707128000003"/>
    <x v="4"/>
    <n v="1"/>
    <m/>
    <m/>
    <m/>
    <m/>
    <m/>
    <m/>
    <m/>
    <m/>
    <m/>
  </r>
  <r>
    <s v="MERCK"/>
    <s v="MK-2400-001"/>
    <s v="Merck Sharp and Dohme LLC"/>
    <s v="Brazil"/>
    <x v="2"/>
    <n v="40700"/>
    <s v="Revenues - Third Parties"/>
    <m/>
    <s v="Freight - Shipments"/>
    <n v="2026"/>
    <n v="5"/>
    <s v="USD"/>
    <n v="-607.95959831999994"/>
    <n v="1"/>
    <n v="-607.95959831999994"/>
    <x v="4"/>
    <n v="1"/>
    <m/>
    <m/>
    <m/>
    <m/>
    <m/>
    <m/>
    <m/>
    <m/>
    <m/>
  </r>
  <r>
    <s v="MERCK"/>
    <s v="MK-2870-033"/>
    <s v="Merck Sharp and Dohme LLC"/>
    <s v="Brazil"/>
    <x v="2"/>
    <n v="40700"/>
    <s v="Revenues - Third Parties"/>
    <m/>
    <s v="Freight - Shipments"/>
    <n v="2026"/>
    <n v="5"/>
    <s v="USD"/>
    <n v="-9399.9884853599979"/>
    <n v="1"/>
    <n v="-9399.9884853599979"/>
    <x v="4"/>
    <n v="1"/>
    <m/>
    <m/>
    <m/>
    <m/>
    <m/>
    <m/>
    <m/>
    <m/>
    <m/>
  </r>
  <r>
    <s v="MERCK"/>
    <s v="MK-2870-031"/>
    <s v="Merck Sharp and Dohme LLC"/>
    <s v="Brazil"/>
    <x v="2"/>
    <n v="40700"/>
    <s v="Revenues - Third Parties"/>
    <m/>
    <s v="Freight - Shipments"/>
    <n v="2026"/>
    <n v="5"/>
    <s v="USD"/>
    <n v="-76.915100879999997"/>
    <n v="1"/>
    <n v="-76.915100879999997"/>
    <x v="4"/>
    <n v="1"/>
    <m/>
    <m/>
    <m/>
    <m/>
    <m/>
    <m/>
    <m/>
    <m/>
    <m/>
  </r>
  <r>
    <s v="DAIICHI"/>
    <s v="DS8201-793"/>
    <s v="Daiichi Sankyo Pharma Development"/>
    <s v="Brazil"/>
    <x v="2"/>
    <n v="40700"/>
    <s v="Revenues - Third Parties"/>
    <m/>
    <s v="Freight - Shipments"/>
    <n v="2026"/>
    <n v="5"/>
    <s v="USD"/>
    <n v="-7978.1303667599996"/>
    <n v="1"/>
    <n v="-7978.1303667599996"/>
    <x v="4"/>
    <n v="1"/>
    <m/>
    <m/>
    <m/>
    <m/>
    <m/>
    <m/>
    <m/>
    <m/>
    <m/>
  </r>
  <r>
    <s v="ELI LILLY"/>
    <s v="J3M-MC-JZQH"/>
    <s v="Eli Lilly &amp; Co."/>
    <s v="Brazil"/>
    <x v="2"/>
    <n v="40700"/>
    <s v="Revenues - Third Parties"/>
    <m/>
    <s v="Freight - Shipments"/>
    <n v="2026"/>
    <n v="5"/>
    <s v="USD"/>
    <n v="-2038.9462430399999"/>
    <n v="1"/>
    <n v="-2038.9462430399999"/>
    <x v="4"/>
    <n v="1"/>
    <m/>
    <m/>
    <m/>
    <m/>
    <m/>
    <m/>
    <m/>
    <m/>
    <m/>
  </r>
  <r>
    <s v="J &amp; J"/>
    <s v="75276617AML3001"/>
    <s v="Janssen"/>
    <s v="Brazil"/>
    <x v="2"/>
    <n v="40700"/>
    <s v="Revenues - Third Parties"/>
    <m/>
    <s v="Freight - Shipments"/>
    <n v="2026"/>
    <n v="5"/>
    <s v="USD"/>
    <n v="-760.84522020000009"/>
    <n v="1"/>
    <n v="-760.84522020000009"/>
    <x v="4"/>
    <n v="1"/>
    <m/>
    <m/>
    <m/>
    <m/>
    <m/>
    <m/>
    <m/>
    <m/>
    <m/>
  </r>
  <r>
    <s v="MERCK"/>
    <s v="MK-2870-032"/>
    <s v="Merck Sharp and Dohme LLC"/>
    <s v="Brazil"/>
    <x v="2"/>
    <n v="40700"/>
    <s v="Revenues - Third Parties"/>
    <m/>
    <s v="Freight - Shipments"/>
    <n v="2026"/>
    <n v="5"/>
    <s v="USD"/>
    <n v="-9147.4961309999999"/>
    <n v="1"/>
    <n v="-9147.4961309999999"/>
    <x v="4"/>
    <n v="1"/>
    <m/>
    <m/>
    <m/>
    <m/>
    <m/>
    <m/>
    <m/>
    <m/>
    <m/>
  </r>
  <r>
    <s v="J &amp; J"/>
    <s v="54767414MMY3030"/>
    <s v="Janssen"/>
    <s v="Brazil"/>
    <x v="2"/>
    <n v="40700"/>
    <s v="Revenues - Third Parties"/>
    <m/>
    <s v="Freight - Shipments"/>
    <n v="2026"/>
    <n v="5"/>
    <s v="USD"/>
    <n v="-1902.4827998399999"/>
    <n v="1"/>
    <n v="-1902.4827998399999"/>
    <x v="4"/>
    <n v="1"/>
    <m/>
    <m/>
    <m/>
    <m/>
    <m/>
    <m/>
    <m/>
    <m/>
    <m/>
  </r>
  <r>
    <s v="OTH CUST"/>
    <s v="HLX22-GC-301"/>
    <s v="Shanghai Henlius Biotech Inc"/>
    <s v="Brazil"/>
    <x v="2"/>
    <n v="40700"/>
    <s v="Revenues - Third Parties"/>
    <m/>
    <s v="Freight - Shipments"/>
    <n v="2026"/>
    <n v="5"/>
    <s v="USD"/>
    <n v="-6979.9470865200001"/>
    <n v="1"/>
    <n v="-6979.9470865200001"/>
    <x v="4"/>
    <n v="1"/>
    <m/>
    <m/>
    <m/>
    <m/>
    <m/>
    <m/>
    <m/>
    <m/>
    <m/>
  </r>
  <r>
    <s v="MERCK"/>
    <s v="MK-1022-016"/>
    <s v="Merck Sharp and Dohme LLC"/>
    <s v="Brazil"/>
    <x v="2"/>
    <n v="40700"/>
    <s v="Revenues - Third Parties"/>
    <m/>
    <s v="Freight - Shipments"/>
    <n v="2026"/>
    <n v="5"/>
    <s v="USD"/>
    <n v="-354.60831564"/>
    <n v="1"/>
    <n v="-354.60831564"/>
    <x v="4"/>
    <n v="1"/>
    <m/>
    <m/>
    <m/>
    <m/>
    <m/>
    <m/>
    <m/>
    <m/>
    <m/>
  </r>
  <r>
    <s v="ELI LILLY"/>
    <s v="I8F-MC-GPJA"/>
    <s v="Eli Lilly &amp; Co."/>
    <s v="Brazil"/>
    <x v="2"/>
    <n v="40700"/>
    <s v="Revenues - Third Parties"/>
    <m/>
    <s v="Freight - Shipments"/>
    <n v="2026"/>
    <n v="5"/>
    <s v="USD"/>
    <n v="-3792.7680937199993"/>
    <n v="1"/>
    <n v="-3792.7680937199993"/>
    <x v="4"/>
    <n v="1"/>
    <m/>
    <m/>
    <m/>
    <m/>
    <m/>
    <m/>
    <m/>
    <m/>
    <m/>
  </r>
  <r>
    <s v="ELI LILLY"/>
    <s v="I8F-MC-GPJD"/>
    <s v="Eli Lilly &amp; Co."/>
    <s v="Brazil"/>
    <x v="2"/>
    <n v="40700"/>
    <s v="Revenues - Third Parties"/>
    <m/>
    <s v="Freight - Shipments"/>
    <n v="2026"/>
    <n v="5"/>
    <s v="USD"/>
    <n v="-1661.3519439599997"/>
    <n v="1"/>
    <n v="-1661.3519439599997"/>
    <x v="4"/>
    <n v="1"/>
    <m/>
    <m/>
    <m/>
    <m/>
    <m/>
    <m/>
    <m/>
    <m/>
    <m/>
  </r>
  <r>
    <s v="MERCK"/>
    <s v="A011-12 (MK-7962-004)"/>
    <s v="Merck Sharp and Dohme LLC"/>
    <s v="Brazil"/>
    <x v="2"/>
    <n v="40700"/>
    <s v="Revenues - Third Parties"/>
    <m/>
    <s v="Freight - Shipments"/>
    <n v="2026"/>
    <n v="5"/>
    <s v="USD"/>
    <n v="-9222.8067730799994"/>
    <n v="1"/>
    <n v="-9222.8067730799994"/>
    <x v="4"/>
    <n v="1"/>
    <m/>
    <m/>
    <m/>
    <m/>
    <m/>
    <m/>
    <m/>
    <m/>
    <m/>
  </r>
  <r>
    <s v="PFIZER"/>
    <s v="C2321008"/>
    <s v="Pfizer"/>
    <s v="Brazil"/>
    <x v="2"/>
    <n v="40700"/>
    <s v="Revenues - Third Parties"/>
    <m/>
    <s v="Freight - Shipments"/>
    <n v="2026"/>
    <n v="5"/>
    <s v="USD"/>
    <n v="-5263.7081752799995"/>
    <n v="1"/>
    <n v="-5263.7081752799995"/>
    <x v="4"/>
    <n v="1"/>
    <m/>
    <m/>
    <m/>
    <m/>
    <m/>
    <m/>
    <m/>
    <m/>
    <m/>
  </r>
  <r>
    <s v="IQVIA"/>
    <s v="20220196 Ancillaries"/>
    <s v="IQVIA"/>
    <s v="Brazil"/>
    <x v="2"/>
    <n v="40700"/>
    <s v="Revenues - Third Parties"/>
    <m/>
    <s v="Freight - Shipments"/>
    <n v="2026"/>
    <n v="5"/>
    <s v="USD"/>
    <n v="-388.85446331999998"/>
    <n v="1"/>
    <n v="-388.85446331999998"/>
    <x v="4"/>
    <n v="1"/>
    <m/>
    <m/>
    <m/>
    <m/>
    <m/>
    <m/>
    <m/>
    <m/>
    <m/>
  </r>
  <r>
    <s v="J &amp; J"/>
    <s v="78278343PCR3001"/>
    <s v="Janssen"/>
    <s v="Brazil"/>
    <x v="2"/>
    <n v="40700"/>
    <s v="Revenues - Third Parties"/>
    <m/>
    <s v="Freight - Shipments"/>
    <n v="2026"/>
    <n v="5"/>
    <s v="USD"/>
    <n v="-171.78445764"/>
    <n v="1"/>
    <n v="-171.78445764"/>
    <x v="4"/>
    <n v="1"/>
    <m/>
    <m/>
    <m/>
    <m/>
    <m/>
    <m/>
    <m/>
    <m/>
    <m/>
  </r>
  <r>
    <s v="MERCK"/>
    <s v="MK-8527-011"/>
    <s v="Merck Sharp and Dohme LLC"/>
    <s v="Brazil"/>
    <x v="2"/>
    <n v="40700"/>
    <s v="Revenues - Third Parties"/>
    <m/>
    <s v="Freight - Shipments"/>
    <n v="2026"/>
    <n v="5"/>
    <s v="USD"/>
    <n v="-1914.6332577599999"/>
    <n v="1"/>
    <n v="-1914.6332577599999"/>
    <x v="4"/>
    <n v="1"/>
    <m/>
    <m/>
    <m/>
    <m/>
    <m/>
    <m/>
    <m/>
    <m/>
    <m/>
  </r>
  <r>
    <s v="PFIZER"/>
    <s v="C4921003"/>
    <s v="Pfizer"/>
    <s v="Brazil"/>
    <x v="2"/>
    <n v="40700"/>
    <s v="Revenues - Third Parties"/>
    <m/>
    <s v="Freight - Shipments"/>
    <n v="2026"/>
    <n v="5"/>
    <s v="USD"/>
    <n v="-282.36062159999994"/>
    <n v="1"/>
    <n v="-282.36062159999994"/>
    <x v="4"/>
    <n v="1"/>
    <m/>
    <m/>
    <m/>
    <m/>
    <m/>
    <m/>
    <m/>
    <m/>
    <m/>
  </r>
  <r>
    <s v="PFIZER"/>
    <s v="C5731006"/>
    <s v="Pfizer"/>
    <s v="Brazil"/>
    <x v="2"/>
    <n v="40700"/>
    <s v="Revenues - Third Parties"/>
    <m/>
    <s v="Freight - Shipments"/>
    <n v="2026"/>
    <n v="5"/>
    <s v="USD"/>
    <n v="-671.03533727999991"/>
    <n v="1"/>
    <n v="-671.03533727999991"/>
    <x v="4"/>
    <n v="1"/>
    <m/>
    <m/>
    <m/>
    <m/>
    <m/>
    <m/>
    <m/>
    <m/>
    <m/>
  </r>
  <r>
    <s v="J &amp; J"/>
    <s v="61186372HNC3001"/>
    <s v="Janssen"/>
    <s v="Brazil"/>
    <x v="2"/>
    <n v="40700"/>
    <s v="Revenues - Third Parties"/>
    <m/>
    <s v="Freight - Shipments"/>
    <n v="2026"/>
    <n v="5"/>
    <s v="USD"/>
    <n v="-4545.6742587600002"/>
    <n v="1"/>
    <n v="-4545.6742587600002"/>
    <x v="4"/>
    <n v="1"/>
    <m/>
    <m/>
    <m/>
    <m/>
    <m/>
    <m/>
    <m/>
    <m/>
    <m/>
  </r>
  <r>
    <s v="MERCK"/>
    <s v="MK-7240-013"/>
    <s v="Merck Sharp and Dohme LLC"/>
    <s v="Brazil"/>
    <x v="2"/>
    <n v="40700"/>
    <s v="Revenues - Third Parties"/>
    <m/>
    <s v="Freight - Shipments"/>
    <n v="2026"/>
    <n v="5"/>
    <s v="USD"/>
    <n v="-96.696992159999994"/>
    <n v="1"/>
    <n v="-96.696992159999994"/>
    <x v="4"/>
    <n v="1"/>
    <m/>
    <m/>
    <m/>
    <m/>
    <m/>
    <m/>
    <m/>
    <m/>
    <m/>
  </r>
  <r>
    <s v="ELI LILLY"/>
    <s v="J2S-MC-GZMR"/>
    <s v="Eli Lilly &amp; Co."/>
    <s v="Brazil"/>
    <x v="2"/>
    <n v="40700"/>
    <s v="Revenues - Third Parties"/>
    <m/>
    <s v="Freight - Shipments"/>
    <n v="2026"/>
    <n v="5"/>
    <s v="USD"/>
    <n v="-476.20699091999995"/>
    <n v="1"/>
    <n v="-476.20699091999995"/>
    <x v="4"/>
    <n v="1"/>
    <m/>
    <m/>
    <m/>
    <m/>
    <m/>
    <m/>
    <m/>
    <m/>
    <m/>
  </r>
  <r>
    <s v="MERCK"/>
    <s v="MK-7962-038"/>
    <s v="Merck Sharp and Dohme LLC"/>
    <s v="Brazil"/>
    <x v="2"/>
    <n v="40700"/>
    <s v="Revenues - Third Parties"/>
    <m/>
    <s v="Freight - Shipments"/>
    <n v="2026"/>
    <n v="5"/>
    <s v="USD"/>
    <n v="-2112.8587138800003"/>
    <n v="1"/>
    <n v="-2112.8587138800003"/>
    <x v="4"/>
    <n v="1"/>
    <m/>
    <m/>
    <m/>
    <m/>
    <m/>
    <m/>
    <m/>
    <m/>
    <m/>
  </r>
  <r>
    <s v="J &amp; J"/>
    <s v="77242113UCO3001"/>
    <s v="Janssen"/>
    <s v="Brazil"/>
    <x v="2"/>
    <n v="40700"/>
    <s v="Revenues - Third Parties"/>
    <m/>
    <s v="Freight - Shipments"/>
    <n v="2026"/>
    <n v="5"/>
    <s v="USD"/>
    <n v="-1935.38626884"/>
    <n v="1"/>
    <n v="-1935.38626884"/>
    <x v="4"/>
    <n v="1"/>
    <m/>
    <m/>
    <m/>
    <m/>
    <m/>
    <m/>
    <m/>
    <m/>
    <m/>
  </r>
  <r>
    <s v="J &amp; J"/>
    <s v="77242113CRD3001"/>
    <s v="Janssen"/>
    <s v="Brazil"/>
    <x v="2"/>
    <n v="40700"/>
    <s v="Revenues - Third Parties"/>
    <m/>
    <s v="Freight - Shipments"/>
    <n v="2026"/>
    <n v="5"/>
    <s v="USD"/>
    <n v="-2163.2097675600003"/>
    <n v="1"/>
    <n v="-2163.2097675600003"/>
    <x v="4"/>
    <n v="1"/>
    <m/>
    <m/>
    <m/>
    <m/>
    <m/>
    <m/>
    <m/>
    <m/>
    <m/>
  </r>
  <r>
    <s v="PFIZER"/>
    <s v="C4921003 (CAM)"/>
    <s v="Pfizer"/>
    <s v="Brazil"/>
    <x v="2"/>
    <n v="40700"/>
    <s v="Revenues - Third Parties"/>
    <m/>
    <s v="Freight - Shipments"/>
    <n v="2026"/>
    <n v="5"/>
    <s v="USD"/>
    <n v="-716.58266543999991"/>
    <n v="1"/>
    <n v="-716.58266543999991"/>
    <x v="4"/>
    <n v="1"/>
    <m/>
    <m/>
    <m/>
    <m/>
    <m/>
    <m/>
    <m/>
    <m/>
    <m/>
  </r>
  <r>
    <s v="MERCK"/>
    <s v="MK-0616-037"/>
    <s v="Merck Sharp and Dohme LLC"/>
    <s v="Brazil"/>
    <x v="2"/>
    <n v="40700"/>
    <s v="Revenues - Third Parties"/>
    <m/>
    <s v="Freight - Shipments"/>
    <n v="2026"/>
    <n v="5"/>
    <s v="USD"/>
    <n v="-8220.445868159999"/>
    <n v="1"/>
    <n v="-8220.445868159999"/>
    <x v="4"/>
    <n v="1"/>
    <m/>
    <m/>
    <m/>
    <m/>
    <m/>
    <m/>
    <m/>
    <m/>
    <m/>
  </r>
  <r>
    <s v="MERCK"/>
    <s v="MK-2870-036"/>
    <s v="Merck Sharp and Dohme LLC"/>
    <s v="Brazil"/>
    <x v="2"/>
    <n v="40700"/>
    <s v="Revenues - Third Parties"/>
    <m/>
    <s v="Freight - Shipments"/>
    <n v="2026"/>
    <n v="5"/>
    <s v="USD"/>
    <n v="-3457.5399514800001"/>
    <n v="1"/>
    <n v="-3457.5399514800001"/>
    <x v="4"/>
    <n v="1"/>
    <m/>
    <m/>
    <m/>
    <m/>
    <m/>
    <m/>
    <m/>
    <m/>
    <m/>
  </r>
  <r>
    <s v="ELI LILLY"/>
    <s v="J2O-MC-EKBG"/>
    <s v="Eli Lilly &amp; Co."/>
    <s v="Brazil"/>
    <x v="2"/>
    <n v="40700"/>
    <s v="Revenues - Third Parties"/>
    <m/>
    <s v="Freight - Shipments"/>
    <n v="2026"/>
    <n v="5"/>
    <s v="USD"/>
    <n v="-7852.8679761599997"/>
    <n v="1"/>
    <n v="-7852.8679761599997"/>
    <x v="4"/>
    <n v="1"/>
    <m/>
    <m/>
    <m/>
    <m/>
    <m/>
    <m/>
    <m/>
    <m/>
    <m/>
  </r>
  <r>
    <s v="ELI LILLY"/>
    <s v="I6T-MC-AMCD"/>
    <s v="Eli Lilly &amp; Co."/>
    <s v="Brazil"/>
    <x v="2"/>
    <n v="40700"/>
    <s v="Revenues - Third Parties"/>
    <m/>
    <s v="Freight - Shipments"/>
    <n v="2026"/>
    <n v="5"/>
    <s v="USD"/>
    <n v="-678.51597564000008"/>
    <n v="1"/>
    <n v="-678.51597564000008"/>
    <x v="4"/>
    <n v="1"/>
    <m/>
    <m/>
    <m/>
    <m/>
    <m/>
    <m/>
    <m/>
    <m/>
    <m/>
  </r>
  <r>
    <s v="ELI LILLY"/>
    <s v="I6T-MC-AMCE"/>
    <s v="Eli Lilly &amp; Co."/>
    <s v="Brazil"/>
    <x v="2"/>
    <n v="40700"/>
    <s v="Revenues - Third Parties"/>
    <m/>
    <s v="Freight - Shipments"/>
    <n v="2026"/>
    <n v="5"/>
    <s v="USD"/>
    <n v="-593.04416327999991"/>
    <n v="1"/>
    <n v="-593.04416327999991"/>
    <x v="4"/>
    <n v="1"/>
    <m/>
    <m/>
    <m/>
    <m/>
    <m/>
    <m/>
    <m/>
    <m/>
    <m/>
  </r>
  <r>
    <s v="ELI LILLY"/>
    <s v="J2A-MC-GZPW"/>
    <s v="Eli Lilly &amp; Co."/>
    <s v="Brazil"/>
    <x v="2"/>
    <n v="40700"/>
    <s v="Revenues - Third Parties"/>
    <m/>
    <s v="Freight - Shipments"/>
    <n v="2026"/>
    <n v="5"/>
    <s v="USD"/>
    <n v="-2583.4597498799999"/>
    <n v="1"/>
    <n v="-2583.4597498799999"/>
    <x v="4"/>
    <n v="1"/>
    <m/>
    <m/>
    <m/>
    <m/>
    <m/>
    <m/>
    <m/>
    <m/>
    <m/>
  </r>
  <r>
    <s v="J &amp; J"/>
    <s v="80202135SLE3001"/>
    <s v="Janssen"/>
    <s v="Brazil"/>
    <x v="2"/>
    <n v="40700"/>
    <s v="Revenues - Third Parties"/>
    <m/>
    <s v="Freight - Shipments"/>
    <n v="2026"/>
    <n v="5"/>
    <s v="USD"/>
    <n v="-468.04837823999998"/>
    <n v="1"/>
    <n v="-468.04837823999998"/>
    <x v="4"/>
    <n v="1"/>
    <m/>
    <m/>
    <m/>
    <m/>
    <m/>
    <m/>
    <m/>
    <m/>
    <m/>
  </r>
  <r>
    <s v="ELI LILLY"/>
    <s v="N1T-MC-TZ01"/>
    <s v="Eli Lilly &amp; Co."/>
    <s v="Brazil"/>
    <x v="2"/>
    <n v="40700"/>
    <s v="Revenues - Third Parties"/>
    <m/>
    <s v="Freight - Shipments"/>
    <n v="2026"/>
    <n v="5"/>
    <s v="USD"/>
    <n v="-463.16382660000011"/>
    <n v="1"/>
    <n v="-463.16382660000011"/>
    <x v="4"/>
    <n v="1"/>
    <m/>
    <m/>
    <m/>
    <m/>
    <m/>
    <m/>
    <m/>
    <m/>
    <m/>
  </r>
  <r>
    <s v="ELI LILLY"/>
    <s v="N1T-MC-RT01"/>
    <s v="Eli Lilly &amp; Co."/>
    <s v="Brazil"/>
    <x v="2"/>
    <n v="40700"/>
    <s v="Revenues - Third Parties"/>
    <m/>
    <s v="Freight - Shipments"/>
    <n v="2026"/>
    <n v="5"/>
    <s v="USD"/>
    <n v="-435.14249652000007"/>
    <n v="1"/>
    <n v="-435.14249652000007"/>
    <x v="4"/>
    <n v="1"/>
    <m/>
    <m/>
    <m/>
    <m/>
    <m/>
    <m/>
    <m/>
    <m/>
    <m/>
  </r>
  <r>
    <s v="J &amp; J"/>
    <s v="95597528ADM2001"/>
    <s v="Janssen"/>
    <s v="Brazil"/>
    <x v="2"/>
    <n v="40700"/>
    <s v="Revenues - Third Parties"/>
    <m/>
    <s v="Freight - Shipments"/>
    <n v="2026"/>
    <n v="5"/>
    <s v="USD"/>
    <n v="-610.51949423999997"/>
    <n v="1"/>
    <n v="-610.51949423999997"/>
    <x v="4"/>
    <n v="1"/>
    <m/>
    <m/>
    <m/>
    <m/>
    <m/>
    <m/>
    <m/>
    <m/>
    <m/>
  </r>
  <r>
    <s v="ELI LILLY"/>
    <s v="I4V-MC-JAJJ"/>
    <s v="Eli Lilly &amp; Co."/>
    <s v="Brazil"/>
    <x v="2"/>
    <n v="40700"/>
    <s v="Revenues - Third Parties"/>
    <m/>
    <s v="Freight - Shipments"/>
    <n v="2026"/>
    <n v="5"/>
    <s v="USD"/>
    <n v="-1876.2094853999997"/>
    <n v="1"/>
    <n v="-1876.2094853999997"/>
    <x v="4"/>
    <n v="1"/>
    <m/>
    <m/>
    <m/>
    <m/>
    <m/>
    <m/>
    <m/>
    <m/>
    <m/>
  </r>
  <r>
    <s v="ELI LILLY"/>
    <s v="N1T-MC-MALO (eCOA)"/>
    <s v="Eli Lilly &amp; Co."/>
    <s v="Brazil"/>
    <x v="2"/>
    <n v="40700"/>
    <s v="Revenues - Third Parties"/>
    <m/>
    <s v="Freight - Shipments"/>
    <n v="2026"/>
    <n v="5"/>
    <s v="USD"/>
    <n v="-324.64715868000002"/>
    <n v="1"/>
    <n v="-324.64715868000002"/>
    <x v="4"/>
    <n v="1"/>
    <m/>
    <m/>
    <m/>
    <m/>
    <m/>
    <m/>
    <m/>
    <m/>
    <m/>
  </r>
  <r>
    <s v="ELI LILLY"/>
    <s v="J6E-MC-KWAN (eCOA)"/>
    <s v="Eli Lilly &amp; Co."/>
    <s v="Brazil"/>
    <x v="2"/>
    <n v="40700"/>
    <s v="Revenues - Third Parties"/>
    <m/>
    <s v="Freight - Shipments"/>
    <n v="2026"/>
    <n v="5"/>
    <s v="USD"/>
    <n v="-90.872686080000008"/>
    <n v="1"/>
    <n v="-90.872686080000008"/>
    <x v="4"/>
    <n v="1"/>
    <m/>
    <m/>
    <m/>
    <m/>
    <m/>
    <m/>
    <m/>
    <m/>
    <m/>
  </r>
  <r>
    <s v="ELI LILLY"/>
    <s v="J2A-MC-GZPR (eCOA)"/>
    <s v="Eli Lilly &amp; Co."/>
    <s v="Brazil"/>
    <x v="2"/>
    <n v="40700"/>
    <s v="Revenues - Third Parties"/>
    <m/>
    <s v="Freight - Shipments"/>
    <n v="2026"/>
    <n v="5"/>
    <s v="USD"/>
    <n v="-374.90532264000001"/>
    <n v="1"/>
    <n v="-374.90532264000001"/>
    <x v="4"/>
    <n v="1"/>
    <m/>
    <m/>
    <m/>
    <m/>
    <m/>
    <m/>
    <m/>
    <m/>
    <m/>
  </r>
  <r>
    <s v="ELI LILLY"/>
    <s v="J2S-MC-GZMR (eCOA)"/>
    <s v="Eli Lilly &amp; Co."/>
    <s v="Brazil"/>
    <x v="2"/>
    <n v="40700"/>
    <s v="Revenues - Third Parties"/>
    <m/>
    <s v="Freight - Shipments"/>
    <n v="2026"/>
    <n v="5"/>
    <s v="USD"/>
    <n v="-709.26006023999992"/>
    <n v="1"/>
    <n v="-709.26006023999992"/>
    <x v="4"/>
    <n v="1"/>
    <m/>
    <m/>
    <m/>
    <m/>
    <m/>
    <m/>
    <m/>
    <m/>
    <m/>
  </r>
  <r>
    <s v="NOVARTIS"/>
    <s v="CBAF312D2301"/>
    <s v="Novartis Pharma AG"/>
    <s v="Brazil"/>
    <x v="2"/>
    <n v="40700"/>
    <s v="Revenues - Third Parties"/>
    <m/>
    <s v="Freight - Shipments"/>
    <n v="2026"/>
    <n v="5"/>
    <s v="USD"/>
    <n v="-1997.9336221200001"/>
    <n v="1"/>
    <n v="-1997.9336221200001"/>
    <x v="4"/>
    <n v="1"/>
    <m/>
    <m/>
    <m/>
    <m/>
    <m/>
    <m/>
    <m/>
    <m/>
    <m/>
  </r>
  <r>
    <s v="NOVARTIS"/>
    <s v="CLNP023A2002B"/>
    <s v="Novartis Pharma AG"/>
    <s v="Brazil"/>
    <x v="2"/>
    <n v="40700"/>
    <s v="Revenues - Third Parties"/>
    <m/>
    <s v="Freight - Shipments"/>
    <n v="2026"/>
    <n v="5"/>
    <s v="USD"/>
    <n v="-8891.1265356000004"/>
    <n v="1"/>
    <n v="-8891.1265356000004"/>
    <x v="4"/>
    <n v="1"/>
    <m/>
    <m/>
    <m/>
    <m/>
    <m/>
    <m/>
    <m/>
    <m/>
    <m/>
  </r>
  <r>
    <s v="NOVARTIS"/>
    <s v="CLOU064C12302"/>
    <s v="Novartis Pharma AG"/>
    <s v="Brazil"/>
    <x v="2"/>
    <n v="40700"/>
    <s v="Revenues - Third Parties"/>
    <m/>
    <s v="Freight - Shipments"/>
    <n v="2026"/>
    <n v="5"/>
    <s v="USD"/>
    <n v="-5496.3197168399993"/>
    <n v="1"/>
    <n v="-5496.3197168399993"/>
    <x v="4"/>
    <n v="1"/>
    <m/>
    <m/>
    <m/>
    <m/>
    <m/>
    <m/>
    <m/>
    <m/>
    <m/>
  </r>
  <r>
    <s v="NOVARTIS"/>
    <s v="CKJX839B12302"/>
    <s v="Novartis Pharma AG"/>
    <s v="Brazil"/>
    <x v="2"/>
    <n v="40700"/>
    <s v="Revenues - Third Parties"/>
    <m/>
    <s v="Freight - Shipments"/>
    <n v="2026"/>
    <n v="5"/>
    <s v="USD"/>
    <n v="-6742.8840765600007"/>
    <n v="1"/>
    <n v="-6742.8840765600007"/>
    <x v="4"/>
    <n v="1"/>
    <m/>
    <m/>
    <m/>
    <m/>
    <m/>
    <m/>
    <m/>
    <m/>
    <m/>
  </r>
  <r>
    <s v="NOVARTIS"/>
    <s v="CVAY736K12301"/>
    <s v="Novartis Pharma AG"/>
    <s v="Brazil"/>
    <x v="2"/>
    <n v="40700"/>
    <s v="Revenues - Third Parties"/>
    <m/>
    <s v="Freight - Shipments"/>
    <n v="2026"/>
    <n v="5"/>
    <s v="USD"/>
    <n v="-1059.8113872000001"/>
    <n v="1"/>
    <n v="-1059.8113872000001"/>
    <x v="4"/>
    <n v="1"/>
    <m/>
    <m/>
    <m/>
    <m/>
    <m/>
    <m/>
    <m/>
    <m/>
    <m/>
  </r>
  <r>
    <s v="NOVARTIS"/>
    <s v="CLNP023K12201"/>
    <s v="Novartis Pharma AG"/>
    <s v="Brazil"/>
    <x v="2"/>
    <n v="40700"/>
    <s v="Revenues - Third Parties"/>
    <m/>
    <s v="Freight - Shipments"/>
    <n v="2026"/>
    <n v="5"/>
    <s v="USD"/>
    <n v="-159.41806128000002"/>
    <n v="1"/>
    <n v="-159.41806128000002"/>
    <x v="4"/>
    <n v="1"/>
    <m/>
    <m/>
    <m/>
    <m/>
    <m/>
    <m/>
    <m/>
    <m/>
    <m/>
  </r>
  <r>
    <s v="NOVARTIS"/>
    <s v="CAIN457I2401"/>
    <s v="Novartis Pharma AG"/>
    <s v="Brazil"/>
    <x v="2"/>
    <n v="40700"/>
    <s v="Revenues - Third Parties"/>
    <m/>
    <s v="Freight - Shipments"/>
    <n v="2026"/>
    <n v="5"/>
    <s v="USD"/>
    <n v="-57.265909199999996"/>
    <n v="1"/>
    <n v="-57.265909199999996"/>
    <x v="4"/>
    <n v="1"/>
    <m/>
    <m/>
    <m/>
    <m/>
    <m/>
    <m/>
    <m/>
    <m/>
    <m/>
  </r>
  <r>
    <s v="NOVARTIS"/>
    <s v="CKJX839D12302"/>
    <s v="Novartis Pharma AG"/>
    <s v="Brazil"/>
    <x v="2"/>
    <n v="40700"/>
    <s v="Revenues - Third Parties"/>
    <m/>
    <s v="Freight - Shipments"/>
    <n v="2026"/>
    <n v="5"/>
    <s v="USD"/>
    <n v="-3511.3074166799997"/>
    <n v="1"/>
    <n v="-3511.3074166799997"/>
    <x v="4"/>
    <n v="1"/>
    <m/>
    <m/>
    <m/>
    <m/>
    <m/>
    <m/>
    <m/>
    <m/>
    <m/>
  </r>
  <r>
    <s v="NOVARTIS"/>
    <s v="CLNP023B12302"/>
    <s v="Novartis Pharma AG"/>
    <s v="Brazil"/>
    <x v="2"/>
    <n v="40700"/>
    <s v="Revenues - Third Parties"/>
    <m/>
    <s v="Freight - Shipments"/>
    <n v="2026"/>
    <n v="5"/>
    <s v="USD"/>
    <n v="-287.66860559999998"/>
    <n v="1"/>
    <n v="-287.66860559999998"/>
    <x v="4"/>
    <n v="1"/>
    <m/>
    <m/>
    <m/>
    <m/>
    <m/>
    <m/>
    <m/>
    <m/>
    <m/>
  </r>
  <r>
    <s v="NOVARTIS"/>
    <s v="CVAY736F12301"/>
    <s v="Novartis Pharma AG"/>
    <s v="Brazil"/>
    <x v="2"/>
    <n v="40700"/>
    <s v="Revenues - Third Parties"/>
    <m/>
    <s v="Freight - Shipments"/>
    <n v="2026"/>
    <n v="5"/>
    <s v="USD"/>
    <n v="-75.222577799999996"/>
    <n v="1"/>
    <n v="-75.222577799999996"/>
    <x v="4"/>
    <n v="1"/>
    <m/>
    <m/>
    <m/>
    <m/>
    <m/>
    <m/>
    <m/>
    <m/>
    <m/>
  </r>
  <r>
    <s v="BAYER"/>
    <s v="BAY 1841788-21492"/>
    <s v="Bayer AG"/>
    <s v="Brazil"/>
    <x v="2"/>
    <n v="40700"/>
    <s v="Revenues - Third Parties"/>
    <m/>
    <s v="PassThrough - Freight"/>
    <n v="2026"/>
    <n v="5"/>
    <s v="USD"/>
    <n v="-4998.5514536399996"/>
    <n v="1"/>
    <n v="-4998.5514536399996"/>
    <x v="4"/>
    <n v="1"/>
    <m/>
    <m/>
    <m/>
    <m/>
    <m/>
    <m/>
    <m/>
    <m/>
    <m/>
  </r>
  <r>
    <s v="NOVARTIS"/>
    <s v="CEYU688A12201"/>
    <s v="Novartis Pharma AG"/>
    <s v="Brazil"/>
    <x v="2"/>
    <n v="40700"/>
    <s v="Revenues - Third Parties"/>
    <m/>
    <s v="Freight - Shipments"/>
    <n v="2026"/>
    <n v="5"/>
    <s v="USD"/>
    <n v="-135.45733895999999"/>
    <n v="1"/>
    <n v="-135.45733895999999"/>
    <x v="4"/>
    <n v="1"/>
    <m/>
    <m/>
    <m/>
    <m/>
    <m/>
    <m/>
    <m/>
    <m/>
    <m/>
  </r>
  <r>
    <s v="NOVARTIS"/>
    <s v="CVAY736A2301E1"/>
    <s v="Novartis Pharma AG"/>
    <s v="Brazil"/>
    <x v="2"/>
    <n v="40700"/>
    <s v="Revenues - Third Parties"/>
    <m/>
    <s v="Freight - Shipments"/>
    <n v="2026"/>
    <n v="5"/>
    <s v="USD"/>
    <n v="-114.92750447999998"/>
    <n v="1"/>
    <n v="-114.92750447999998"/>
    <x v="4"/>
    <n v="1"/>
    <m/>
    <m/>
    <m/>
    <m/>
    <m/>
    <m/>
    <m/>
    <m/>
    <m/>
  </r>
  <r>
    <s v="DEBIOPHARM"/>
    <s v="Debio 4126-301"/>
    <s v="DebioPharm"/>
    <s v="Brazil"/>
    <x v="2"/>
    <n v="40700"/>
    <s v="Revenues - Third Parties"/>
    <m/>
    <s v="Freight - Shipments"/>
    <n v="2026"/>
    <n v="5"/>
    <s v="USD"/>
    <n v="-9411.9604019999988"/>
    <n v="1"/>
    <n v="-9411.9604019999988"/>
    <x v="4"/>
    <n v="1"/>
    <m/>
    <m/>
    <m/>
    <m/>
    <m/>
    <m/>
    <m/>
    <m/>
    <m/>
  </r>
  <r>
    <s v="NOVARTIS"/>
    <s v="CLOU064A2304"/>
    <s v="Novartis Pharma AG"/>
    <s v="Brazil"/>
    <x v="2"/>
    <n v="40700"/>
    <s v="Revenues - Third Parties"/>
    <m/>
    <s v="Freight - Shipments"/>
    <n v="2026"/>
    <n v="5"/>
    <s v="USD"/>
    <n v="-229.10706575999998"/>
    <n v="1"/>
    <n v="-229.10706575999998"/>
    <x v="4"/>
    <n v="1"/>
    <m/>
    <m/>
    <m/>
    <m/>
    <m/>
    <m/>
    <m/>
    <m/>
    <m/>
  </r>
  <r>
    <s v="NOVARTIS"/>
    <s v="CAIN457C22301E1"/>
    <s v="Novartis Pharma AG"/>
    <s v="Brazil"/>
    <x v="2"/>
    <n v="40700"/>
    <s v="Revenues - Third Parties"/>
    <m/>
    <s v="Freight - Shipments"/>
    <n v="2026"/>
    <n v="5"/>
    <s v="USD"/>
    <n v="-164.17353240000003"/>
    <n v="1"/>
    <n v="-164.17353240000003"/>
    <x v="4"/>
    <n v="1"/>
    <m/>
    <m/>
    <m/>
    <m/>
    <m/>
    <m/>
    <m/>
    <m/>
    <m/>
  </r>
  <r>
    <s v="NOVARTIS"/>
    <s v="CVAY736F12301E1"/>
    <s v="Novartis Pharma AG"/>
    <s v="Brazil"/>
    <x v="2"/>
    <n v="40700"/>
    <s v="Revenues - Third Parties"/>
    <m/>
    <s v="Freight - Shipments"/>
    <n v="2026"/>
    <n v="5"/>
    <s v="USD"/>
    <n v="-414.25557948000005"/>
    <n v="1"/>
    <n v="-414.25557948000005"/>
    <x v="4"/>
    <n v="1"/>
    <m/>
    <m/>
    <m/>
    <m/>
    <m/>
    <m/>
    <m/>
    <m/>
    <m/>
  </r>
  <r>
    <s v="OTH CUST"/>
    <s v="PHA022121-C307"/>
    <s v="Pharvaris BV"/>
    <s v="Brazil"/>
    <x v="2"/>
    <n v="40700"/>
    <s v="Revenues - Third Parties"/>
    <m/>
    <s v="Freight - Shipments"/>
    <n v="2026"/>
    <n v="5"/>
    <s v="USD"/>
    <n v="-231.58854828"/>
    <n v="1"/>
    <n v="-231.58854828"/>
    <x v="4"/>
    <n v="1"/>
    <m/>
    <m/>
    <m/>
    <m/>
    <m/>
    <m/>
    <m/>
    <m/>
    <m/>
  </r>
  <r>
    <s v="NOVARTIS"/>
    <s v="CVAY736S12201"/>
    <s v="Novartis Pharma AG"/>
    <s v="Brazil"/>
    <x v="2"/>
    <n v="40700"/>
    <s v="Revenues - Third Parties"/>
    <m/>
    <s v="Freight - Shipments"/>
    <n v="2026"/>
    <n v="5"/>
    <s v="USD"/>
    <n v="-573.85459475999994"/>
    <n v="1"/>
    <n v="-573.85459475999994"/>
    <x v="4"/>
    <n v="1"/>
    <m/>
    <m/>
    <m/>
    <m/>
    <m/>
    <m/>
    <m/>
    <m/>
    <m/>
  </r>
  <r>
    <s v="NOVARTIS"/>
    <s v="CVAY736K12301E1"/>
    <s v="Novartis Pharma AG"/>
    <s v="Brazil"/>
    <x v="2"/>
    <n v="40700"/>
    <s v="Revenues - Third Parties"/>
    <m/>
    <s v="Freight - Shipments"/>
    <n v="2026"/>
    <n v="5"/>
    <s v="USD"/>
    <n v="-155.71091699999999"/>
    <n v="1"/>
    <n v="-155.71091699999999"/>
    <x v="4"/>
    <n v="1"/>
    <m/>
    <m/>
    <m/>
    <m/>
    <m/>
    <m/>
    <m/>
    <m/>
    <m/>
  </r>
  <r>
    <s v="OTH CUST"/>
    <s v="ID-064A303"/>
    <s v="Viatris Innovation GmbH"/>
    <s v="Brazil"/>
    <x v="2"/>
    <n v="40700"/>
    <s v="Revenues - Third Parties"/>
    <m/>
    <s v="Freight - Shipments"/>
    <n v="2026"/>
    <n v="5"/>
    <s v="USD"/>
    <n v="-27.371102039999997"/>
    <n v="1"/>
    <n v="-27.371102039999997"/>
    <x v="4"/>
    <n v="1"/>
    <m/>
    <m/>
    <m/>
    <m/>
    <m/>
    <m/>
    <m/>
    <m/>
    <m/>
  </r>
  <r>
    <s v="BAYER"/>
    <s v="BAY 2927088-22615"/>
    <s v="Bayer AG"/>
    <s v="Brazil"/>
    <x v="2"/>
    <n v="40700"/>
    <s v="Revenues - Third Parties"/>
    <m/>
    <s v="PassThrough - Freight"/>
    <n v="2026"/>
    <n v="5"/>
    <s v="USD"/>
    <n v="-154.76874984"/>
    <n v="1"/>
    <n v="-154.76874984"/>
    <x v="4"/>
    <n v="1"/>
    <m/>
    <m/>
    <m/>
    <m/>
    <m/>
    <m/>
    <m/>
    <m/>
    <m/>
  </r>
  <r>
    <s v="NOVARTIS"/>
    <s v="CHK01-01 (CEVX811A12301)"/>
    <s v="Novartis Pharma AG"/>
    <s v="Brazil"/>
    <x v="2"/>
    <n v="40700"/>
    <s v="Revenues - Third Parties"/>
    <m/>
    <s v="Freight - Shipments"/>
    <n v="2026"/>
    <n v="5"/>
    <s v="USD"/>
    <n v="-11.864550599999999"/>
    <n v="1"/>
    <n v="-11.864550599999999"/>
    <x v="4"/>
    <n v="1"/>
    <m/>
    <m/>
    <m/>
    <m/>
    <m/>
    <m/>
    <m/>
    <m/>
    <m/>
  </r>
  <r>
    <s v="OTH CUST"/>
    <s v="NW-3509_023_III_2024"/>
    <s v="CliniRx UK Limited"/>
    <s v="Brazil"/>
    <x v="2"/>
    <n v="40700"/>
    <s v="Revenues - Third Parties"/>
    <m/>
    <s v="Freight - Shipments"/>
    <n v="2026"/>
    <n v="5"/>
    <s v="USD"/>
    <n v="-124.26111179999999"/>
    <n v="1"/>
    <n v="-124.26111179999999"/>
    <x v="4"/>
    <n v="1"/>
    <m/>
    <m/>
    <m/>
    <m/>
    <m/>
    <m/>
    <m/>
    <m/>
    <m/>
  </r>
  <r>
    <s v="NOVARTIS"/>
    <s v="CTQJ230A12301E1"/>
    <s v="Novartis Pharma AG"/>
    <s v="Brazil"/>
    <x v="2"/>
    <n v="40700"/>
    <s v="Revenues - Third Parties"/>
    <m/>
    <s v="Freight - Shipments"/>
    <n v="2026"/>
    <n v="5"/>
    <s v="USD"/>
    <n v="-908.11644263999995"/>
    <n v="1"/>
    <n v="-908.11644263999995"/>
    <x v="4"/>
    <n v="1"/>
    <m/>
    <m/>
    <m/>
    <m/>
    <m/>
    <m/>
    <m/>
    <m/>
    <m/>
  </r>
  <r>
    <s v="NOVARTIS"/>
    <s v="CLXE408B12201"/>
    <s v="Novartis Pharma AG"/>
    <s v="Brazil"/>
    <x v="2"/>
    <n v="40700"/>
    <s v="Revenues - Third Parties"/>
    <m/>
    <s v="Freight - Shipments"/>
    <n v="2026"/>
    <n v="5"/>
    <s v="USD"/>
    <n v="-298.82502288000001"/>
    <n v="1"/>
    <n v="-298.82502288000001"/>
    <x v="4"/>
    <n v="1"/>
    <m/>
    <m/>
    <m/>
    <m/>
    <m/>
    <m/>
    <m/>
    <m/>
    <m/>
  </r>
  <r>
    <s v="BAYER"/>
    <s v="BAY 94-8862 19920"/>
    <s v="Bayer AG"/>
    <s v="Brazil"/>
    <x v="2"/>
    <n v="40700"/>
    <s v="Revenues - Third Parties"/>
    <m/>
    <s v="PassThrough - Freight"/>
    <n v="2026"/>
    <n v="5"/>
    <s v="USD"/>
    <n v="-53.194444199999992"/>
    <n v="1"/>
    <n v="-53.194444199999992"/>
    <x v="4"/>
    <n v="1"/>
    <m/>
    <m/>
    <m/>
    <m/>
    <m/>
    <m/>
    <m/>
    <m/>
    <m/>
  </r>
  <r>
    <s v="NOVARTIS"/>
    <s v="CLOU064O12301"/>
    <s v="Novartis Pharma AG"/>
    <s v="Brazil"/>
    <x v="2"/>
    <n v="40700"/>
    <s v="Revenues - Third Parties"/>
    <m/>
    <s v="Freight - Shipments"/>
    <n v="2026"/>
    <n v="5"/>
    <s v="USD"/>
    <n v="-222.58548359999998"/>
    <n v="1"/>
    <n v="-222.58548359999998"/>
    <x v="4"/>
    <n v="1"/>
    <m/>
    <m/>
    <m/>
    <m/>
    <m/>
    <m/>
    <m/>
    <m/>
    <m/>
  </r>
  <r>
    <s v="OTH CUST"/>
    <s v="BGB-16673-304"/>
    <s v="BeOne"/>
    <s v="Brazil"/>
    <x v="2"/>
    <n v="40700"/>
    <s v="Revenues - Third Parties"/>
    <m/>
    <s v="Freight - Shipments"/>
    <n v="2026"/>
    <n v="5"/>
    <s v="USD"/>
    <n v="-5812.8915016800011"/>
    <n v="1"/>
    <n v="-5812.8915016800011"/>
    <x v="4"/>
    <n v="1"/>
    <m/>
    <m/>
    <m/>
    <m/>
    <m/>
    <m/>
    <m/>
    <m/>
    <m/>
  </r>
  <r>
    <s v="BAYER"/>
    <s v="BAY 94-8862-21466"/>
    <s v="Bayer AG"/>
    <s v="Brazil"/>
    <x v="2"/>
    <n v="40700"/>
    <s v="Revenues - Third Parties"/>
    <m/>
    <s v="PassThrough - Freight"/>
    <n v="2026"/>
    <n v="5"/>
    <s v="USD"/>
    <n v="-24.602505839999999"/>
    <n v="1"/>
    <n v="-24.602505839999999"/>
    <x v="4"/>
    <n v="1"/>
    <m/>
    <m/>
    <m/>
    <m/>
    <m/>
    <m/>
    <m/>
    <m/>
    <m/>
  </r>
  <r>
    <s v="GILEAD SCI"/>
    <s v="GS-US-595-6184"/>
    <s v="Gilead Sciences, Inc."/>
    <s v="Brazil"/>
    <x v="2"/>
    <n v="40700"/>
    <s v="Revenues - Third Parties"/>
    <m/>
    <s v="Freight - Shipments"/>
    <n v="2026"/>
    <n v="5"/>
    <s v="USD"/>
    <n v="-1646.4147944400002"/>
    <n v="1"/>
    <n v="-1646.4147944400002"/>
    <x v="4"/>
    <n v="1"/>
    <m/>
    <m/>
    <m/>
    <m/>
    <m/>
    <m/>
    <m/>
    <m/>
    <m/>
  </r>
  <r>
    <s v="NOVARTIS"/>
    <s v="CLNP023Q12301"/>
    <s v="Novartis Pharma AG"/>
    <s v="Brazil"/>
    <x v="2"/>
    <n v="40700"/>
    <s v="Revenues - Third Parties"/>
    <m/>
    <s v="Freight - Shipments"/>
    <n v="2026"/>
    <n v="5"/>
    <s v="USD"/>
    <n v="-22261.226479200002"/>
    <n v="1"/>
    <n v="-22261.226479200002"/>
    <x v="4"/>
    <n v="1"/>
    <m/>
    <m/>
    <m/>
    <m/>
    <m/>
    <m/>
    <m/>
    <m/>
    <m/>
  </r>
  <r>
    <s v="ASTRAZENECA"/>
    <s v="D5160C00048"/>
    <s v="Astra Zeneca"/>
    <s v="Brazil"/>
    <x v="2"/>
    <n v="40700"/>
    <s v="Revenues - Third Parties"/>
    <m/>
    <s v="Freight - Shipments"/>
    <n v="2026"/>
    <n v="5"/>
    <s v="USD"/>
    <n v="-3324.4277763599998"/>
    <n v="1"/>
    <n v="-3324.4277763599998"/>
    <x v="4"/>
    <n v="1"/>
    <m/>
    <m/>
    <m/>
    <m/>
    <m/>
    <m/>
    <m/>
    <m/>
    <m/>
  </r>
  <r>
    <s v="ASTRAZENECA"/>
    <s v="D967LC00001"/>
    <s v="Astra Zeneca"/>
    <s v="Brazil"/>
    <x v="2"/>
    <n v="40700"/>
    <s v="Revenues - Third Parties"/>
    <m/>
    <s v="Freight - Shipments"/>
    <n v="2026"/>
    <n v="5"/>
    <s v="USD"/>
    <n v="-75.613438439999996"/>
    <n v="1"/>
    <n v="-75.613438439999996"/>
    <x v="4"/>
    <n v="1"/>
    <m/>
    <m/>
    <m/>
    <m/>
    <m/>
    <m/>
    <m/>
    <m/>
    <m/>
  </r>
  <r>
    <s v="ASTRAZENECA"/>
    <s v="D361BC00001"/>
    <s v="Astra Zeneca"/>
    <s v="Brazil"/>
    <x v="2"/>
    <n v="40700"/>
    <s v="Revenues - Third Parties"/>
    <m/>
    <s v="Freight - Shipments"/>
    <n v="2026"/>
    <n v="5"/>
    <s v="USD"/>
    <n v="-145.61850923999998"/>
    <n v="1"/>
    <n v="-145.61850923999998"/>
    <x v="4"/>
    <n v="1"/>
    <m/>
    <m/>
    <m/>
    <m/>
    <m/>
    <m/>
    <m/>
    <m/>
    <m/>
  </r>
  <r>
    <s v="ASTRAZENECA"/>
    <s v="D516AC00001"/>
    <s v="Astra Zeneca"/>
    <s v="Brazil"/>
    <x v="2"/>
    <n v="40700"/>
    <s v="Revenues - Third Parties"/>
    <m/>
    <s v="Freight - Shipments"/>
    <n v="2026"/>
    <n v="5"/>
    <s v="USD"/>
    <n v="-2720.91844008"/>
    <n v="1"/>
    <n v="-2720.91844008"/>
    <x v="4"/>
    <n v="1"/>
    <m/>
    <m/>
    <m/>
    <m/>
    <m/>
    <m/>
    <m/>
    <m/>
    <m/>
  </r>
  <r>
    <s v="ASTRAZENECA"/>
    <s v="D967JC00001"/>
    <s v="Astra Zeneca"/>
    <s v="Brazil"/>
    <x v="2"/>
    <n v="40700"/>
    <s v="Revenues - Third Parties"/>
    <m/>
    <s v="Freight - Shipments"/>
    <n v="2026"/>
    <n v="5"/>
    <s v="USD"/>
    <n v="-3948.0712610399996"/>
    <n v="1"/>
    <n v="-3948.0712610399996"/>
    <x v="4"/>
    <n v="1"/>
    <m/>
    <m/>
    <m/>
    <m/>
    <m/>
    <m/>
    <m/>
    <m/>
    <m/>
  </r>
  <r>
    <s v="OTH CUST"/>
    <s v="337HNAS20011"/>
    <s v="Inventiva"/>
    <s v="Brazil"/>
    <x v="2"/>
    <n v="40700"/>
    <s v="Revenues - Third Parties"/>
    <m/>
    <s v="Freight - Shipments"/>
    <n v="2026"/>
    <n v="5"/>
    <s v="USD"/>
    <n v="-214.92871668000001"/>
    <n v="1"/>
    <n v="-214.92871668000001"/>
    <x v="4"/>
    <n v="1"/>
    <m/>
    <m/>
    <m/>
    <m/>
    <m/>
    <m/>
    <m/>
    <m/>
    <m/>
  </r>
  <r>
    <s v="ASTRAZENECA"/>
    <s v="D967UC00001"/>
    <s v="Astra Zeneca"/>
    <s v="Brazil"/>
    <x v="2"/>
    <n v="40700"/>
    <s v="Revenues - Third Parties"/>
    <m/>
    <s v="Freight - Shipments"/>
    <n v="2026"/>
    <n v="5"/>
    <s v="USD"/>
    <n v="-941.93433252"/>
    <n v="1"/>
    <n v="-941.93433252"/>
    <x v="4"/>
    <n v="1"/>
    <m/>
    <m/>
    <m/>
    <m/>
    <m/>
    <m/>
    <m/>
    <m/>
    <m/>
  </r>
  <r>
    <s v="ASTRAZENECA"/>
    <s v="D5086C00001"/>
    <s v="Astra Zeneca"/>
    <s v="Brazil"/>
    <x v="2"/>
    <n v="40700"/>
    <s v="Revenues - Third Parties"/>
    <m/>
    <s v="Freight - Shipments"/>
    <n v="2026"/>
    <n v="5"/>
    <s v="USD"/>
    <n v="-126.79446779999998"/>
    <n v="1"/>
    <n v="-126.79446779999998"/>
    <x v="4"/>
    <n v="1"/>
    <m/>
    <m/>
    <m/>
    <m/>
    <m/>
    <m/>
    <m/>
    <m/>
    <m/>
  </r>
  <r>
    <s v="ASTRAZENECA"/>
    <s v="D967SC00001"/>
    <s v="Astra Zeneca"/>
    <s v="Brazil"/>
    <x v="2"/>
    <n v="40700"/>
    <s v="Revenues - Third Parties"/>
    <m/>
    <s v="Freight - Shipments"/>
    <n v="2026"/>
    <n v="5"/>
    <s v="USD"/>
    <n v="-106.73028828000001"/>
    <n v="1"/>
    <n v="-106.73028828000001"/>
    <x v="4"/>
    <n v="1"/>
    <m/>
    <m/>
    <m/>
    <m/>
    <m/>
    <m/>
    <m/>
    <m/>
    <m/>
  </r>
  <r>
    <s v="ASTRAZENECA"/>
    <s v="D9075C00001"/>
    <s v="Astra Zeneca"/>
    <s v="Brazil"/>
    <x v="2"/>
    <n v="40700"/>
    <s v="Revenues - Third Parties"/>
    <m/>
    <s v="Freight - Shipments"/>
    <n v="2026"/>
    <n v="5"/>
    <s v="USD"/>
    <n v="-877.51108943999998"/>
    <n v="1"/>
    <n v="-877.51108943999998"/>
    <x v="4"/>
    <n v="1"/>
    <m/>
    <m/>
    <m/>
    <m/>
    <m/>
    <m/>
    <m/>
    <m/>
    <m/>
  </r>
  <r>
    <s v="ASTRAZENECA"/>
    <s v="D926NC00001"/>
    <s v="Astra Zeneca"/>
    <s v="Brazil"/>
    <x v="2"/>
    <n v="40700"/>
    <s v="Revenues - Third Parties"/>
    <m/>
    <s v="Freight - Shipments"/>
    <n v="2026"/>
    <n v="5"/>
    <s v="USD"/>
    <n v="-248.07948948000003"/>
    <n v="1"/>
    <n v="-248.07948948000003"/>
    <x v="4"/>
    <n v="1"/>
    <m/>
    <m/>
    <m/>
    <m/>
    <m/>
    <m/>
    <m/>
    <m/>
    <m/>
  </r>
  <r>
    <s v="PFIZER"/>
    <s v="C1071007"/>
    <s v="Pfizer"/>
    <s v="Brazil"/>
    <x v="2"/>
    <n v="40700"/>
    <s v="Revenues - Third Parties"/>
    <m/>
    <s v="Freight - Shipments"/>
    <n v="2026"/>
    <n v="5"/>
    <s v="USD"/>
    <n v="-1191.0151007999998"/>
    <n v="1"/>
    <n v="-1191.0151007999998"/>
    <x v="4"/>
    <n v="1"/>
    <m/>
    <m/>
    <m/>
    <m/>
    <m/>
    <m/>
    <m/>
    <m/>
    <m/>
  </r>
  <r>
    <s v="ASTRAZENECA"/>
    <s v="D3466C00001"/>
    <s v="Astra Zeneca"/>
    <s v="Brazil"/>
    <x v="2"/>
    <n v="40700"/>
    <s v="Revenues - Third Parties"/>
    <m/>
    <s v="Freight - Shipments"/>
    <n v="2026"/>
    <n v="5"/>
    <s v="USD"/>
    <n v="-919.39952772000004"/>
    <n v="1"/>
    <n v="-919.39952772000004"/>
    <x v="4"/>
    <n v="1"/>
    <m/>
    <m/>
    <m/>
    <m/>
    <m/>
    <m/>
    <m/>
    <m/>
    <m/>
  </r>
  <r>
    <s v="AMGEN"/>
    <n v="20180244"/>
    <s v="Amgen, Inc."/>
    <s v="Brazil"/>
    <x v="2"/>
    <n v="40700"/>
    <s v="Revenues - Third Parties"/>
    <m/>
    <s v="Freight - Shipments"/>
    <n v="2026"/>
    <n v="5"/>
    <s v="USD"/>
    <n v="-4632.8313560400002"/>
    <n v="1"/>
    <n v="-4632.8313560400002"/>
    <x v="4"/>
    <n v="1"/>
    <m/>
    <m/>
    <m/>
    <m/>
    <m/>
    <m/>
    <m/>
    <m/>
    <m/>
  </r>
  <r>
    <s v="ASTRAZENECA"/>
    <s v="D7630C00001"/>
    <s v="Astra Zeneca"/>
    <s v="Brazil"/>
    <x v="2"/>
    <n v="40700"/>
    <s v="Revenues - Third Parties"/>
    <m/>
    <s v="Freight - Shipments"/>
    <n v="2026"/>
    <n v="5"/>
    <s v="USD"/>
    <n v="-12528.595081079999"/>
    <n v="1"/>
    <n v="-12528.595081079999"/>
    <x v="4"/>
    <n v="1"/>
    <m/>
    <m/>
    <m/>
    <m/>
    <m/>
    <m/>
    <m/>
    <m/>
    <m/>
  </r>
  <r>
    <s v="PFIZER"/>
    <s v="C4391002"/>
    <s v="Pfizer"/>
    <s v="Brazil"/>
    <x v="2"/>
    <n v="40700"/>
    <s v="Revenues - Third Parties"/>
    <m/>
    <s v="Freight - Shipments"/>
    <n v="2026"/>
    <n v="5"/>
    <s v="USD"/>
    <n v="-3470.8087051199996"/>
    <n v="1"/>
    <n v="-3470.8087051199996"/>
    <x v="4"/>
    <n v="1"/>
    <m/>
    <m/>
    <m/>
    <m/>
    <m/>
    <m/>
    <m/>
    <m/>
    <m/>
  </r>
  <r>
    <s v="AMGEN"/>
    <n v="20210004"/>
    <s v="Amgen, Inc."/>
    <s v="Brazil"/>
    <x v="2"/>
    <n v="40700"/>
    <s v="Revenues - Third Parties"/>
    <m/>
    <s v="Freight - Shipments"/>
    <n v="2026"/>
    <n v="5"/>
    <s v="USD"/>
    <n v="-346.54983084000003"/>
    <n v="1"/>
    <n v="-346.54983084000003"/>
    <x v="4"/>
    <n v="1"/>
    <m/>
    <m/>
    <m/>
    <m/>
    <m/>
    <m/>
    <m/>
    <m/>
    <m/>
  </r>
  <r>
    <s v="OTH CUST"/>
    <s v="TAS-120-205"/>
    <s v="Taiho Pharma USA"/>
    <s v="Brazil"/>
    <x v="2"/>
    <n v="40700"/>
    <s v="Revenues - Third Parties"/>
    <m/>
    <s v="Freight - Shipments"/>
    <n v="2026"/>
    <n v="5"/>
    <s v="USD"/>
    <n v="-433.66349915999996"/>
    <n v="1"/>
    <n v="-433.66349915999996"/>
    <x v="4"/>
    <n v="1"/>
    <m/>
    <m/>
    <m/>
    <m/>
    <m/>
    <m/>
    <m/>
    <m/>
    <m/>
  </r>
  <r>
    <s v="ASTRAZENECA"/>
    <s v="D8531C00002"/>
    <s v="Astra Zeneca"/>
    <s v="Brazil"/>
    <x v="2"/>
    <n v="40700"/>
    <s v="Revenues - Third Parties"/>
    <m/>
    <s v="Freight - Shipments"/>
    <n v="2026"/>
    <n v="5"/>
    <s v="USD"/>
    <n v="-2550.96644328"/>
    <n v="1"/>
    <n v="-2550.96644328"/>
    <x v="4"/>
    <n v="1"/>
    <m/>
    <m/>
    <m/>
    <m/>
    <m/>
    <m/>
    <m/>
    <m/>
    <m/>
  </r>
  <r>
    <s v="ASTRAZENECA"/>
    <s v="D5180C00016"/>
    <s v="Astra Zeneca"/>
    <s v="Brazil"/>
    <x v="2"/>
    <n v="40700"/>
    <s v="Revenues - Third Parties"/>
    <m/>
    <s v="Freight - Shipments"/>
    <n v="2026"/>
    <n v="5"/>
    <s v="USD"/>
    <n v="-630.23865480000006"/>
    <n v="1"/>
    <n v="-630.23865480000006"/>
    <x v="4"/>
    <n v="1"/>
    <m/>
    <m/>
    <m/>
    <m/>
    <m/>
    <m/>
    <m/>
    <m/>
    <m/>
  </r>
  <r>
    <s v="PFIZER"/>
    <s v="C4891002"/>
    <s v="Pfizer"/>
    <s v="Brazil"/>
    <x v="2"/>
    <n v="40700"/>
    <s v="Revenues - Third Parties"/>
    <m/>
    <s v="Freight - Shipments"/>
    <n v="2026"/>
    <n v="5"/>
    <s v="USD"/>
    <n v="-1226.7137059200002"/>
    <n v="1"/>
    <n v="-1226.7137059200002"/>
    <x v="4"/>
    <n v="1"/>
    <m/>
    <m/>
    <m/>
    <m/>
    <m/>
    <m/>
    <m/>
    <m/>
    <m/>
  </r>
  <r>
    <s v="ASTRAZENECA"/>
    <s v="D8535C00001"/>
    <s v="Astra Zeneca"/>
    <s v="Brazil"/>
    <x v="2"/>
    <n v="40700"/>
    <s v="Revenues - Third Parties"/>
    <m/>
    <s v="Freight - Shipments"/>
    <n v="2026"/>
    <n v="5"/>
    <s v="USD"/>
    <n v="-6459.3581112000011"/>
    <n v="1"/>
    <n v="-6459.3581112000011"/>
    <x v="4"/>
    <n v="1"/>
    <m/>
    <m/>
    <m/>
    <m/>
    <m/>
    <m/>
    <m/>
    <m/>
    <m/>
  </r>
  <r>
    <s v="AMGEN"/>
    <n v="20190341"/>
    <s v="Amgen, Inc."/>
    <s v="Brazil"/>
    <x v="2"/>
    <n v="40700"/>
    <s v="Revenues - Third Parties"/>
    <m/>
    <s v="Freight - Shipments"/>
    <n v="2026"/>
    <n v="5"/>
    <s v="USD"/>
    <n v="-6940.7681327999999"/>
    <n v="1"/>
    <n v="-6940.7681327999999"/>
    <x v="4"/>
    <n v="1"/>
    <m/>
    <m/>
    <m/>
    <m/>
    <m/>
    <m/>
    <m/>
    <m/>
    <m/>
  </r>
  <r>
    <s v="ASTRAZENECA"/>
    <s v="D7632C00001"/>
    <s v="Astra Zeneca"/>
    <s v="Brazil"/>
    <x v="2"/>
    <n v="40700"/>
    <s v="Revenues - Third Parties"/>
    <m/>
    <s v="Freight - Shipments"/>
    <n v="2026"/>
    <n v="5"/>
    <s v="USD"/>
    <n v="-934.49832947999994"/>
    <n v="1"/>
    <n v="-934.49832947999994"/>
    <x v="4"/>
    <n v="1"/>
    <m/>
    <m/>
    <m/>
    <m/>
    <m/>
    <m/>
    <m/>
    <m/>
    <m/>
  </r>
  <r>
    <s v="AMGEN"/>
    <n v="20200041"/>
    <s v="Amgen, Inc."/>
    <s v="Brazil"/>
    <x v="2"/>
    <n v="40700"/>
    <s v="Revenues - Third Parties"/>
    <m/>
    <s v="Freight - Shipments"/>
    <n v="2026"/>
    <n v="5"/>
    <s v="USD"/>
    <n v="-183.57180120000001"/>
    <n v="1"/>
    <n v="-183.57180120000001"/>
    <x v="4"/>
    <n v="1"/>
    <m/>
    <m/>
    <m/>
    <m/>
    <m/>
    <m/>
    <m/>
    <m/>
    <m/>
  </r>
  <r>
    <s v="ASTRAZENECA"/>
    <s v="D361DC00001"/>
    <s v="Astra Zeneca"/>
    <s v="Brazil"/>
    <x v="2"/>
    <n v="40700"/>
    <s v="Revenues - Third Parties"/>
    <m/>
    <s v="Freight - Shipments"/>
    <n v="2026"/>
    <n v="5"/>
    <s v="USD"/>
    <n v="-138.85686143999999"/>
    <n v="1"/>
    <n v="-138.85686143999999"/>
    <x v="4"/>
    <n v="1"/>
    <m/>
    <m/>
    <m/>
    <m/>
    <m/>
    <m/>
    <m/>
    <m/>
    <m/>
  </r>
  <r>
    <s v="AMGEN"/>
    <n v="20210081"/>
    <s v="Amgen, Inc."/>
    <s v="Brazil"/>
    <x v="2"/>
    <n v="40700"/>
    <s v="Revenues - Third Parties"/>
    <m/>
    <s v="Freight - Shipments"/>
    <n v="2026"/>
    <n v="5"/>
    <s v="USD"/>
    <n v="-2216.1400189199999"/>
    <n v="1"/>
    <n v="-2216.1400189199999"/>
    <x v="4"/>
    <n v="1"/>
    <m/>
    <m/>
    <m/>
    <m/>
    <m/>
    <m/>
    <m/>
    <m/>
    <m/>
  </r>
  <r>
    <s v="ASTRAZENECA"/>
    <s v="D6402C00012"/>
    <s v="Astra Zeneca"/>
    <s v="Brazil"/>
    <x v="2"/>
    <n v="40700"/>
    <s v="Revenues - Third Parties"/>
    <m/>
    <s v="Freight - Shipments"/>
    <n v="2026"/>
    <n v="5"/>
    <s v="USD"/>
    <n v="-123.21640403999999"/>
    <n v="1"/>
    <n v="-123.21640403999999"/>
    <x v="4"/>
    <n v="1"/>
    <m/>
    <m/>
    <m/>
    <m/>
    <m/>
    <m/>
    <m/>
    <m/>
    <m/>
  </r>
  <r>
    <s v="PFIZER"/>
    <s v="C1071032"/>
    <s v="Pfizer"/>
    <s v="Brazil"/>
    <x v="2"/>
    <n v="40700"/>
    <s v="Revenues - Third Parties"/>
    <m/>
    <s v="Freight - Shipments"/>
    <n v="2026"/>
    <n v="5"/>
    <s v="USD"/>
    <n v="-22551.212502360002"/>
    <n v="1"/>
    <n v="-22551.212502360002"/>
    <x v="4"/>
    <n v="1"/>
    <m/>
    <m/>
    <m/>
    <m/>
    <m/>
    <m/>
    <m/>
    <m/>
    <m/>
  </r>
  <r>
    <s v="ASTRAZENECA"/>
    <s v="D781PC00001"/>
    <s v="Astra Zeneca"/>
    <s v="Brazil"/>
    <x v="2"/>
    <n v="40700"/>
    <s v="Revenues - Third Parties"/>
    <m/>
    <s v="Freight - Shipments"/>
    <n v="2026"/>
    <n v="5"/>
    <s v="USD"/>
    <n v="-599.54041187999997"/>
    <n v="1"/>
    <n v="-599.54041187999997"/>
    <x v="4"/>
    <n v="1"/>
    <m/>
    <m/>
    <m/>
    <m/>
    <m/>
    <m/>
    <m/>
    <m/>
    <m/>
  </r>
  <r>
    <s v="ASTRAZENECA"/>
    <s v="D702AC00001"/>
    <s v="Astra Zeneca"/>
    <s v="Brazil"/>
    <x v="2"/>
    <n v="40700"/>
    <s v="Revenues - Third Parties"/>
    <m/>
    <s v="Freight - Shipments"/>
    <n v="2026"/>
    <n v="5"/>
    <s v="USD"/>
    <n v="-91.093449960000001"/>
    <n v="1"/>
    <n v="-91.093449960000001"/>
    <x v="4"/>
    <n v="1"/>
    <m/>
    <m/>
    <m/>
    <m/>
    <m/>
    <m/>
    <m/>
    <m/>
    <m/>
  </r>
  <r>
    <s v="ASTRAZENECA"/>
    <s v="D702BC00001"/>
    <s v="Astra Zeneca"/>
    <s v="Brazil"/>
    <x v="2"/>
    <n v="40700"/>
    <s v="Revenues - Third Parties"/>
    <m/>
    <s v="Freight - Shipments"/>
    <n v="2026"/>
    <n v="5"/>
    <s v="USD"/>
    <n v="-84.933775799999992"/>
    <n v="1"/>
    <n v="-84.933775799999992"/>
    <x v="4"/>
    <n v="1"/>
    <m/>
    <m/>
    <m/>
    <m/>
    <m/>
    <m/>
    <m/>
    <m/>
    <m/>
  </r>
  <r>
    <s v="ASTRAZENECA"/>
    <s v="D516NC00001"/>
    <s v="Astra Zeneca"/>
    <s v="Brazil"/>
    <x v="2"/>
    <n v="40700"/>
    <s v="Revenues - Third Parties"/>
    <m/>
    <s v="Freight - Shipments"/>
    <n v="2026"/>
    <n v="5"/>
    <s v="USD"/>
    <n v="-38.423772359999994"/>
    <n v="1"/>
    <n v="-38.423772359999994"/>
    <x v="4"/>
    <n v="1"/>
    <m/>
    <m/>
    <m/>
    <m/>
    <m/>
    <m/>
    <m/>
    <m/>
    <m/>
  </r>
  <r>
    <s v="ASTRAZENECA"/>
    <s v="D702FC00001"/>
    <s v="Astra Zeneca"/>
    <s v="Brazil"/>
    <x v="2"/>
    <n v="40700"/>
    <s v="Revenues - Third Parties"/>
    <m/>
    <s v="Freight - Shipments"/>
    <n v="2026"/>
    <n v="5"/>
    <s v="USD"/>
    <n v="-421.14268872000002"/>
    <n v="1"/>
    <n v="-421.14268872000002"/>
    <x v="4"/>
    <n v="1"/>
    <m/>
    <m/>
    <m/>
    <m/>
    <m/>
    <m/>
    <m/>
    <m/>
    <m/>
  </r>
  <r>
    <s v="PFIZER"/>
    <s v="C2321014"/>
    <s v="Pfizer"/>
    <s v="Brazil"/>
    <x v="2"/>
    <n v="40700"/>
    <s v="Revenues - Third Parties"/>
    <m/>
    <s v="Freight - Shipments"/>
    <n v="2026"/>
    <n v="5"/>
    <s v="USD"/>
    <n v="-4661.4462152399992"/>
    <n v="1"/>
    <n v="-4661.4462152399992"/>
    <x v="4"/>
    <n v="1"/>
    <m/>
    <m/>
    <m/>
    <m/>
    <m/>
    <m/>
    <m/>
    <m/>
    <m/>
  </r>
  <r>
    <s v="PFIZER"/>
    <s v="C2321003"/>
    <s v="Pfizer"/>
    <s v="Brazil"/>
    <x v="2"/>
    <n v="40700"/>
    <s v="Revenues - Third Parties"/>
    <m/>
    <s v="Freight - Shipments"/>
    <n v="2026"/>
    <n v="5"/>
    <s v="USD"/>
    <n v="-31304.847776040002"/>
    <n v="1"/>
    <n v="-31304.847776040002"/>
    <x v="4"/>
    <n v="1"/>
    <m/>
    <m/>
    <m/>
    <m/>
    <m/>
    <m/>
    <m/>
    <m/>
    <m/>
  </r>
  <r>
    <s v="AMGEN"/>
    <n v="20240092"/>
    <s v="Amgen, Inc."/>
    <s v="Brazil"/>
    <x v="2"/>
    <n v="40700"/>
    <s v="Revenues - Third Parties"/>
    <m/>
    <s v="Freight - Shipments"/>
    <n v="2026"/>
    <n v="5"/>
    <s v="USD"/>
    <n v="-126.185256"/>
    <n v="1"/>
    <n v="-126.185256"/>
    <x v="4"/>
    <n v="1"/>
    <m/>
    <m/>
    <m/>
    <m/>
    <m/>
    <m/>
    <m/>
    <m/>
    <m/>
  </r>
  <r>
    <s v="ASTRAZENECA"/>
    <s v="D7029C00001"/>
    <s v="Astra Zeneca"/>
    <s v="Brazil"/>
    <x v="2"/>
    <n v="40700"/>
    <s v="Revenues - Third Parties"/>
    <m/>
    <s v="Freight - Shipments"/>
    <n v="2026"/>
    <n v="5"/>
    <s v="USD"/>
    <n v="-58.620651479999999"/>
    <n v="1"/>
    <n v="-58.620651479999999"/>
    <x v="4"/>
    <n v="1"/>
    <m/>
    <m/>
    <m/>
    <m/>
    <m/>
    <m/>
    <m/>
    <m/>
    <m/>
  </r>
  <r>
    <s v="PFIZER"/>
    <s v="C5751003"/>
    <s v="Pfizer"/>
    <s v="Brazil"/>
    <x v="2"/>
    <n v="40700"/>
    <s v="Revenues - Third Parties"/>
    <m/>
    <s v="Freight - Shipments"/>
    <n v="2026"/>
    <n v="5"/>
    <s v="USD"/>
    <n v="-5411.926390319999"/>
    <n v="1"/>
    <n v="-5411.926390319999"/>
    <x v="4"/>
    <n v="1"/>
    <m/>
    <m/>
    <m/>
    <m/>
    <m/>
    <m/>
    <m/>
    <m/>
    <m/>
  </r>
  <r>
    <s v="ASTRAZENECA"/>
    <s v="D7960C00012"/>
    <s v="Astra Zeneca"/>
    <s v="Brazil"/>
    <x v="2"/>
    <n v="40700"/>
    <s v="Revenues - Third Parties"/>
    <m/>
    <s v="Freight - Shipments"/>
    <n v="2026"/>
    <n v="5"/>
    <s v="USD"/>
    <n v="-246.12397991999995"/>
    <n v="1"/>
    <n v="-246.12397991999995"/>
    <x v="4"/>
    <n v="1"/>
    <m/>
    <m/>
    <m/>
    <m/>
    <m/>
    <m/>
    <m/>
    <m/>
    <m/>
  </r>
  <r>
    <s v="ASTRAZENECA"/>
    <s v="D702GC00001"/>
    <s v="Astra Zeneca"/>
    <s v="Brazil"/>
    <x v="2"/>
    <n v="40700"/>
    <s v="Revenues - Third Parties"/>
    <m/>
    <s v="Freight - Shipments"/>
    <n v="2026"/>
    <n v="5"/>
    <s v="USD"/>
    <n v="-3942.1407952800005"/>
    <n v="1"/>
    <n v="-3942.1407952800005"/>
    <x v="4"/>
    <n v="1"/>
    <m/>
    <m/>
    <m/>
    <m/>
    <m/>
    <m/>
    <m/>
    <m/>
    <m/>
  </r>
  <r>
    <s v="PFIZER"/>
    <s v="C4391024"/>
    <s v="Pfizer"/>
    <s v="Brazil"/>
    <x v="2"/>
    <n v="40700"/>
    <s v="Revenues - Third Parties"/>
    <m/>
    <s v="Freight - Shipments"/>
    <n v="2026"/>
    <n v="5"/>
    <s v="USD"/>
    <n v="-41552.672101199998"/>
    <n v="1"/>
    <n v="-41552.672101199998"/>
    <x v="4"/>
    <n v="1"/>
    <m/>
    <m/>
    <m/>
    <m/>
    <m/>
    <m/>
    <m/>
    <m/>
    <m/>
  </r>
  <r>
    <s v="AMGEN"/>
    <n v="20240178"/>
    <s v="Amgen, Inc."/>
    <s v="Brazil"/>
    <x v="2"/>
    <n v="40700"/>
    <s v="Revenues - Third Parties"/>
    <m/>
    <s v="Freight - Shipments"/>
    <n v="2026"/>
    <n v="5"/>
    <s v="USD"/>
    <n v="-154.61916119999998"/>
    <n v="1"/>
    <n v="-154.61916119999998"/>
    <x v="4"/>
    <n v="1"/>
    <m/>
    <m/>
    <m/>
    <m/>
    <m/>
    <m/>
    <m/>
    <m/>
    <m/>
  </r>
  <r>
    <s v="ASTRAZENECA"/>
    <s v="D7960C00015"/>
    <s v="Astra Zeneca"/>
    <s v="Brazil"/>
    <x v="2"/>
    <n v="40700"/>
    <s v="Revenues - Third Parties"/>
    <m/>
    <s v="Freight - Shipments"/>
    <n v="2026"/>
    <n v="5"/>
    <s v="USD"/>
    <n v="-1042.0501489200001"/>
    <n v="1"/>
    <n v="-1042.0501489200001"/>
    <x v="4"/>
    <n v="1"/>
    <m/>
    <m/>
    <m/>
    <m/>
    <m/>
    <m/>
    <m/>
    <m/>
    <m/>
  </r>
  <r>
    <s v="AMGEN"/>
    <n v="20220196"/>
    <s v="Amgen, Inc."/>
    <s v="Brazil"/>
    <x v="2"/>
    <n v="40700"/>
    <s v="Revenues - Third Parties"/>
    <m/>
    <s v="Freight - Shipments"/>
    <n v="2026"/>
    <n v="5"/>
    <s v="USD"/>
    <n v="-48775.471519320017"/>
    <n v="1"/>
    <n v="-48775.471519320017"/>
    <x v="4"/>
    <n v="1"/>
    <m/>
    <m/>
    <m/>
    <m/>
    <m/>
    <m/>
    <m/>
    <m/>
    <m/>
  </r>
  <r>
    <s v="AMGEN"/>
    <n v="20230227"/>
    <s v="Amgen, Inc."/>
    <s v="Brazil"/>
    <x v="2"/>
    <n v="40700"/>
    <s v="Revenues - Third Parties"/>
    <m/>
    <s v="Freight - Shipments"/>
    <n v="2026"/>
    <n v="5"/>
    <s v="USD"/>
    <n v="-1776.0237001199996"/>
    <n v="1"/>
    <n v="-1776.0237001199996"/>
    <x v="4"/>
    <n v="1"/>
    <m/>
    <m/>
    <m/>
    <m/>
    <m/>
    <m/>
    <m/>
    <m/>
    <m/>
  </r>
  <r>
    <s v="AMGEN"/>
    <n v="20230225"/>
    <s v="Amgen, Inc."/>
    <s v="Brazil"/>
    <x v="2"/>
    <n v="40700"/>
    <s v="Revenues - Third Parties"/>
    <m/>
    <s v="Freight - Shipments"/>
    <n v="2026"/>
    <n v="5"/>
    <s v="USD"/>
    <n v="-600.44880095999997"/>
    <n v="1"/>
    <n v="-600.44880095999997"/>
    <x v="4"/>
    <n v="1"/>
    <m/>
    <m/>
    <m/>
    <m/>
    <m/>
    <m/>
    <m/>
    <m/>
    <m/>
  </r>
  <r>
    <s v="ASTRAZENECA"/>
    <s v="D702NC00001"/>
    <s v="Astra Zeneca"/>
    <s v="Brazil"/>
    <x v="2"/>
    <n v="40700"/>
    <s v="Revenues - Third Parties"/>
    <m/>
    <s v="Freight - Shipments"/>
    <n v="2026"/>
    <n v="5"/>
    <s v="USD"/>
    <n v="-136.76985864"/>
    <n v="1"/>
    <n v="-136.76985864"/>
    <x v="4"/>
    <n v="1"/>
    <m/>
    <m/>
    <m/>
    <m/>
    <m/>
    <m/>
    <m/>
    <m/>
    <m/>
  </r>
  <r>
    <s v="MEDIMMUNE"/>
    <s v="D7700C00003"/>
    <s v="MedImmune Inc"/>
    <s v="Brazil"/>
    <x v="2"/>
    <n v="40700"/>
    <s v="Revenues - Third Parties"/>
    <m/>
    <s v="Freight - Shipments"/>
    <n v="2026"/>
    <n v="5"/>
    <s v="USD"/>
    <n v="-17.786571839999997"/>
    <n v="1"/>
    <n v="-17.786571839999997"/>
    <x v="4"/>
    <n v="1"/>
    <m/>
    <m/>
    <m/>
    <m/>
    <m/>
    <m/>
    <m/>
    <m/>
    <m/>
  </r>
  <r>
    <s v="OTH CUST"/>
    <s v="GRN163LMYF3001"/>
    <s v="Geron Corporation"/>
    <s v="Brazil"/>
    <x v="2"/>
    <n v="40700"/>
    <s v="Revenues - Third Parties"/>
    <m/>
    <s v="Freight - Shipments"/>
    <n v="2026"/>
    <n v="5"/>
    <s v="USD"/>
    <n v="-2775.0188606399997"/>
    <n v="1"/>
    <n v="-2775.0188606399997"/>
    <x v="4"/>
    <n v="1"/>
    <m/>
    <m/>
    <m/>
    <m/>
    <m/>
    <m/>
    <m/>
    <m/>
    <m/>
  </r>
  <r>
    <s v="GILEAD SCI"/>
    <s v="GS-US-528-9023"/>
    <s v="Gilead Sciences, Inc."/>
    <s v="Brazil"/>
    <x v="2"/>
    <n v="40700"/>
    <s v="Revenues - Third Parties"/>
    <m/>
    <s v="Freight - Returns"/>
    <n v="2026"/>
    <n v="5"/>
    <s v="USD"/>
    <n v="-624.07415519999995"/>
    <n v="1"/>
    <n v="-624.07415519999995"/>
    <x v="4"/>
    <n v="1"/>
    <m/>
    <m/>
    <m/>
    <m/>
    <m/>
    <m/>
    <m/>
    <m/>
    <m/>
  </r>
  <r>
    <s v="OTH CUST"/>
    <s v="KRT-232-101"/>
    <s v="Kartos Therapeutics Inc"/>
    <s v="Brazil"/>
    <x v="2"/>
    <n v="40700"/>
    <s v="Revenues - Third Parties"/>
    <m/>
    <s v="Freight - Shipments"/>
    <n v="2026"/>
    <n v="5"/>
    <s v="USD"/>
    <n v="-2.59729308"/>
    <n v="1"/>
    <n v="-2.59729308"/>
    <x v="4"/>
    <n v="1"/>
    <m/>
    <m/>
    <m/>
    <m/>
    <m/>
    <m/>
    <m/>
    <m/>
    <m/>
  </r>
  <r>
    <s v="OTH CUST"/>
    <s v="ALXN1720-MG-301"/>
    <s v="Alexion Pharmaceuticals Inc"/>
    <s v="Brazil"/>
    <x v="2"/>
    <n v="40700"/>
    <s v="Revenues - Third Parties"/>
    <m/>
    <s v="Freight - Shipments"/>
    <n v="2026"/>
    <n v="5"/>
    <s v="USD"/>
    <n v="-176.43738815999998"/>
    <n v="1"/>
    <n v="-176.43738815999998"/>
    <x v="4"/>
    <n v="1"/>
    <m/>
    <m/>
    <m/>
    <m/>
    <m/>
    <m/>
    <m/>
    <m/>
    <m/>
  </r>
  <r>
    <s v="OTH CUST"/>
    <s v="RYZ101-301"/>
    <s v="RayzeBio Inc"/>
    <s v="Brazil"/>
    <x v="2"/>
    <n v="40700"/>
    <s v="Revenues - Third Parties"/>
    <m/>
    <s v="Freight - Shipments"/>
    <n v="2026"/>
    <n v="5"/>
    <s v="USD"/>
    <n v="-760.14673776000006"/>
    <n v="1"/>
    <n v="-760.14673776000006"/>
    <x v="4"/>
    <n v="1"/>
    <m/>
    <m/>
    <m/>
    <m/>
    <m/>
    <m/>
    <m/>
    <m/>
    <m/>
  </r>
  <r>
    <s v="OTH CUST"/>
    <s v="CY 6022"/>
    <s v="Cytokinetics Incorporated"/>
    <s v="Brazil"/>
    <x v="2"/>
    <n v="40700"/>
    <s v="Revenues - Third Parties"/>
    <m/>
    <s v="Freight - Shipments"/>
    <n v="2026"/>
    <n v="5"/>
    <s v="USD"/>
    <n v="-101.08331712"/>
    <n v="1"/>
    <n v="-101.08331712"/>
    <x v="4"/>
    <n v="1"/>
    <m/>
    <m/>
    <m/>
    <m/>
    <m/>
    <m/>
    <m/>
    <m/>
    <m/>
  </r>
  <r>
    <s v="OTH CUST"/>
    <s v="AK-US-001-0106"/>
    <s v="Akero Therapeutics"/>
    <s v="Brazil"/>
    <x v="2"/>
    <n v="40700"/>
    <s v="Revenues - Third Parties"/>
    <m/>
    <s v="Freight - Shipments"/>
    <n v="2026"/>
    <n v="5"/>
    <s v="USD"/>
    <n v="-435.73120019999999"/>
    <n v="1"/>
    <n v="-435.73120019999999"/>
    <x v="4"/>
    <n v="1"/>
    <m/>
    <m/>
    <m/>
    <m/>
    <m/>
    <m/>
    <m/>
    <m/>
    <m/>
  </r>
  <r>
    <s v="OTH CUST"/>
    <s v="LP352-301"/>
    <s v="Longboard Pharmaceuticals"/>
    <s v="Brazil"/>
    <x v="2"/>
    <n v="40700"/>
    <s v="Revenues - Third Parties"/>
    <m/>
    <s v="Freight - Shipments"/>
    <n v="2026"/>
    <n v="5"/>
    <s v="USD"/>
    <n v="-169.00621056"/>
    <n v="1"/>
    <n v="-169.00621056"/>
    <x v="4"/>
    <n v="1"/>
    <m/>
    <m/>
    <m/>
    <m/>
    <m/>
    <m/>
    <m/>
    <m/>
    <m/>
  </r>
  <r>
    <s v="OTH CUST"/>
    <s v="LP352-303"/>
    <s v="Longboard Pharmaceuticals"/>
    <s v="Brazil"/>
    <x v="2"/>
    <n v="40700"/>
    <s v="Revenues - Third Parties"/>
    <m/>
    <s v="Freight - Shipments"/>
    <n v="2026"/>
    <n v="5"/>
    <s v="USD"/>
    <n v="-31.849110359999997"/>
    <n v="1"/>
    <n v="-31.849110359999997"/>
    <x v="4"/>
    <n v="1"/>
    <m/>
    <m/>
    <m/>
    <m/>
    <m/>
    <m/>
    <m/>
    <m/>
    <m/>
  </r>
  <r>
    <s v="OTH CUST"/>
    <s v="LP352-302"/>
    <s v="Longboard Pharmaceuticals"/>
    <s v="Brazil"/>
    <x v="2"/>
    <n v="40700"/>
    <s v="Revenues - Third Parties"/>
    <m/>
    <s v="Freight - Shipments"/>
    <n v="2026"/>
    <n v="5"/>
    <s v="USD"/>
    <n v="-111.68842788000001"/>
    <n v="1"/>
    <n v="-111.68842788000001"/>
    <x v="4"/>
    <n v="1"/>
    <m/>
    <m/>
    <m/>
    <m/>
    <m/>
    <m/>
    <m/>
    <m/>
    <m/>
  </r>
  <r>
    <s v="OTH CUST"/>
    <s v="VX24-AIS-D10"/>
    <s v="Vertex Pharmaceuticals"/>
    <s v="Brazil"/>
    <x v="2"/>
    <n v="40700"/>
    <s v="Revenues - Third Parties"/>
    <m/>
    <s v="Freight - Shipments"/>
    <n v="2026"/>
    <n v="5"/>
    <s v="USD"/>
    <n v="-3467.28130848"/>
    <n v="1"/>
    <n v="-3467.28130848"/>
    <x v="4"/>
    <n v="1"/>
    <m/>
    <m/>
    <m/>
    <m/>
    <m/>
    <m/>
    <m/>
    <m/>
    <m/>
  </r>
  <r>
    <s v="J &amp; J"/>
    <s v="64407564MMY4003"/>
    <s v="Janssen"/>
    <s v="Brazil"/>
    <x v="2"/>
    <n v="40700"/>
    <s v="Revenues - Third Parties"/>
    <m/>
    <s v="Freight - Shipments"/>
    <n v="2026"/>
    <n v="5"/>
    <s v="USD"/>
    <n v="-3643.5872034000004"/>
    <n v="1"/>
    <n v="-3643.5872034000004"/>
    <x v="4"/>
    <n v="1"/>
    <m/>
    <m/>
    <m/>
    <m/>
    <m/>
    <m/>
    <m/>
    <m/>
    <m/>
  </r>
  <r>
    <s v="J &amp; J"/>
    <s v="77242113UCO4001"/>
    <s v="Janssen"/>
    <s v="Brazil"/>
    <x v="2"/>
    <n v="40700"/>
    <s v="Revenues - Third Parties"/>
    <m/>
    <s v="Freight - Shipments"/>
    <n v="2026"/>
    <n v="5"/>
    <s v="USD"/>
    <n v="-211.02734844"/>
    <n v="1"/>
    <n v="-211.02734844"/>
    <x v="4"/>
    <n v="1"/>
    <m/>
    <m/>
    <m/>
    <m/>
    <m/>
    <m/>
    <m/>
    <m/>
    <m/>
  </r>
  <r>
    <s v="MERCK"/>
    <s v="MK-3475-756 (Local)"/>
    <s v="Merck Sharp and Dohme LLC"/>
    <s v="Brazil"/>
    <x v="2"/>
    <n v="40700"/>
    <s v="Revenues - Third Parties"/>
    <m/>
    <s v="Freight - Shipments"/>
    <n v="2026"/>
    <n v="5"/>
    <s v="USD"/>
    <n v="-5.8568777999999995"/>
    <n v="1"/>
    <n v="-5.8568777999999995"/>
    <x v="4"/>
    <n v="1"/>
    <m/>
    <m/>
    <m/>
    <m/>
    <m/>
    <m/>
    <m/>
    <m/>
    <m/>
  </r>
  <r>
    <s v="MERCK"/>
    <s v="MK-3475-676 (Local)"/>
    <s v="Merck Sharp and Dohme LLC"/>
    <s v="Brazil"/>
    <x v="2"/>
    <n v="40700"/>
    <s v="Revenues - Third Parties"/>
    <m/>
    <s v="Freight - Shipments"/>
    <n v="2026"/>
    <n v="5"/>
    <s v="USD"/>
    <n v="-3.6588898799999998"/>
    <n v="1"/>
    <n v="-3.6588898799999998"/>
    <x v="4"/>
    <n v="1"/>
    <m/>
    <m/>
    <m/>
    <m/>
    <m/>
    <m/>
    <m/>
    <m/>
    <m/>
  </r>
  <r>
    <s v="MERCK"/>
    <s v="MK-5684-003 (Local)"/>
    <s v="Merck Sharp and Dohme LLC"/>
    <s v="Brazil"/>
    <x v="2"/>
    <n v="40700"/>
    <s v="Revenues - Third Parties"/>
    <m/>
    <s v="Freight - Shipments"/>
    <n v="2026"/>
    <n v="5"/>
    <s v="USD"/>
    <n v="-2.99297916"/>
    <n v="1"/>
    <n v="-2.99297916"/>
    <x v="4"/>
    <n v="1"/>
    <m/>
    <m/>
    <m/>
    <m/>
    <m/>
    <m/>
    <m/>
    <m/>
    <m/>
  </r>
  <r>
    <s v="MERCK"/>
    <s v="MK-5684-004 (Local)"/>
    <s v="Merck Sharp and Dohme LLC"/>
    <s v="Brazil"/>
    <x v="2"/>
    <n v="40700"/>
    <s v="Revenues - Third Parties"/>
    <m/>
    <s v="Freight - Returns"/>
    <n v="2026"/>
    <n v="5"/>
    <s v="USD"/>
    <n v="-1.5694743599999998"/>
    <n v="1"/>
    <n v="-1.5694743599999998"/>
    <x v="4"/>
    <n v="1"/>
    <m/>
    <m/>
    <m/>
    <m/>
    <m/>
    <m/>
    <m/>
    <m/>
    <m/>
  </r>
  <r>
    <s v="MERCK"/>
    <s v="MK-2870-023 (Local)"/>
    <s v="Merck Sharp and Dohme LLC"/>
    <s v="Brazil"/>
    <x v="2"/>
    <n v="40700"/>
    <s v="Revenues - Third Parties"/>
    <m/>
    <s v="Freight - Shipments"/>
    <n v="2026"/>
    <n v="5"/>
    <s v="USD"/>
    <n v="-10.290250799999999"/>
    <n v="1"/>
    <n v="-10.290250799999999"/>
    <x v="4"/>
    <n v="1"/>
    <m/>
    <m/>
    <m/>
    <m/>
    <m/>
    <m/>
    <m/>
    <m/>
    <m/>
  </r>
  <r>
    <s v="MERCK"/>
    <s v="MK-1084-012 (Local)"/>
    <s v="Merck Sharp and Dohme LLC"/>
    <s v="Brazil"/>
    <x v="2"/>
    <n v="40700"/>
    <s v="Revenues - Third Parties"/>
    <m/>
    <s v="Freight - Shipments"/>
    <n v="2026"/>
    <n v="5"/>
    <s v="USD"/>
    <n v="-266.39685972000001"/>
    <n v="1"/>
    <n v="-266.39685972000001"/>
    <x v="4"/>
    <n v="1"/>
    <m/>
    <m/>
    <m/>
    <m/>
    <m/>
    <m/>
    <m/>
    <m/>
    <m/>
  </r>
  <r>
    <s v="MERCK"/>
    <s v="MK-4482-023 (Local)"/>
    <s v="Merck Sharp and Dohme LLC"/>
    <s v="Brazil"/>
    <x v="2"/>
    <n v="40700"/>
    <s v="Revenues - Third Parties"/>
    <m/>
    <s v="Freight - Shipments"/>
    <n v="2026"/>
    <n v="5"/>
    <s v="USD"/>
    <n v="-36.547882560000005"/>
    <n v="1"/>
    <n v="-36.547882560000005"/>
    <x v="4"/>
    <n v="1"/>
    <m/>
    <m/>
    <m/>
    <m/>
    <m/>
    <m/>
    <m/>
    <m/>
    <m/>
  </r>
  <r>
    <s v="MERCK"/>
    <s v="MK-2400-001 (Local)"/>
    <s v="Merck Sharp and Dohme LLC"/>
    <s v="Brazil"/>
    <x v="2"/>
    <n v="40700"/>
    <s v="Revenues - Third Parties"/>
    <m/>
    <s v="Freight - Shipments"/>
    <n v="2026"/>
    <n v="5"/>
    <s v="USD"/>
    <n v="-44.733035159999993"/>
    <n v="1"/>
    <n v="-44.733035159999993"/>
    <x v="4"/>
    <n v="1"/>
    <m/>
    <m/>
    <m/>
    <m/>
    <m/>
    <m/>
    <m/>
    <m/>
    <m/>
  </r>
  <r>
    <s v="MERCK"/>
    <s v="MK-2870-022 (Local)"/>
    <s v="Merck Sharp and Dohme LLC"/>
    <s v="Brazil"/>
    <x v="2"/>
    <n v="40700"/>
    <s v="Revenues - Third Parties"/>
    <m/>
    <s v="Freight - Shipments"/>
    <n v="2026"/>
    <n v="5"/>
    <s v="USD"/>
    <n v="-923.66159759999994"/>
    <n v="1"/>
    <n v="-923.66159759999994"/>
    <x v="4"/>
    <n v="1"/>
    <m/>
    <m/>
    <m/>
    <m/>
    <m/>
    <m/>
    <m/>
    <m/>
    <m/>
  </r>
  <r>
    <s v="MERCK"/>
    <s v="MK-1022-016 (Local)"/>
    <s v="Merck Sharp and Dohme LLC"/>
    <s v="Brazil"/>
    <x v="2"/>
    <n v="40700"/>
    <s v="Revenues - Third Parties"/>
    <m/>
    <s v="Freight - Shipments"/>
    <n v="2026"/>
    <n v="5"/>
    <s v="USD"/>
    <n v="-397.39307940000003"/>
    <n v="1"/>
    <n v="-397.39307940000003"/>
    <x v="4"/>
    <n v="1"/>
    <m/>
    <m/>
    <m/>
    <m/>
    <m/>
    <m/>
    <m/>
    <m/>
    <m/>
  </r>
  <r>
    <s v="MERCK"/>
    <s v="MK-2870-036 (Local)"/>
    <s v="Merck Sharp and Dohme LLC"/>
    <s v="Brazil"/>
    <x v="2"/>
    <n v="40700"/>
    <s v="Revenues - Third Parties"/>
    <m/>
    <s v="Freight - Shipments"/>
    <n v="2026"/>
    <n v="5"/>
    <s v="USD"/>
    <n v="-1034.8964341200001"/>
    <n v="1"/>
    <n v="-1034.8964341200001"/>
    <x v="4"/>
    <n v="1"/>
    <m/>
    <m/>
    <m/>
    <m/>
    <m/>
    <m/>
    <m/>
    <m/>
    <m/>
  </r>
  <r>
    <s v="MERCK"/>
    <s v="MK-2870-021 (Local)"/>
    <s v="Merck Sharp and Dohme LLC"/>
    <s v="Brazil"/>
    <x v="2"/>
    <n v="40700"/>
    <s v="Revenues - Third Parties"/>
    <m/>
    <s v="Freight - Shipments"/>
    <n v="2026"/>
    <n v="5"/>
    <s v="USD"/>
    <n v="-70.019547119999999"/>
    <n v="1"/>
    <n v="-70.019547119999999"/>
    <x v="4"/>
    <n v="1"/>
    <m/>
    <m/>
    <m/>
    <m/>
    <m/>
    <m/>
    <m/>
    <m/>
    <m/>
  </r>
  <r>
    <s v="OTH CUST"/>
    <s v="FMGX-CS-302"/>
    <s v="PSI CRO AG"/>
    <s v="Brazil"/>
    <x v="2"/>
    <n v="40700"/>
    <s v="Revenues - Third Parties"/>
    <m/>
    <s v="Freight - Shipments"/>
    <n v="2026"/>
    <n v="5"/>
    <s v="USD"/>
    <n v="-3955.8848547600001"/>
    <n v="1"/>
    <n v="-3955.8848547600001"/>
    <x v="4"/>
    <n v="1"/>
    <m/>
    <m/>
    <m/>
    <m/>
    <m/>
    <m/>
    <m/>
    <m/>
    <m/>
  </r>
  <r>
    <s v="J &amp; J"/>
    <s v="Janssen Local Returns and Destruction"/>
    <s v="Janssen"/>
    <s v="Brazil"/>
    <x v="2"/>
    <n v="40700"/>
    <s v="Revenues - Third Parties"/>
    <m/>
    <s v="Not-Billed"/>
    <n v="2026"/>
    <n v="5"/>
    <s v="USD"/>
    <n v="12391.60927184874"/>
    <n v="1"/>
    <n v="12391.60927184874"/>
    <x v="4"/>
    <s v="Not Applicable"/>
    <m/>
    <m/>
    <m/>
    <m/>
    <m/>
    <m/>
    <m/>
    <m/>
    <m/>
  </r>
  <r>
    <s v="J &amp; J"/>
    <s v="Janssen Local Returns and Destruction"/>
    <s v="Janssen"/>
    <s v="Brazil"/>
    <x v="3"/>
    <n v="40700"/>
    <s v="Revenues - Third Parties"/>
    <m/>
    <s v="Not-Billed"/>
    <n v="2026"/>
    <n v="5"/>
    <s v="USD"/>
    <n v="29288.462161799725"/>
    <n v="1"/>
    <n v="29288.462161799725"/>
    <x v="4"/>
    <s v="Not Applicable"/>
    <m/>
    <m/>
    <m/>
    <m/>
    <m/>
    <m/>
    <m/>
    <m/>
    <m/>
  </r>
  <r>
    <s v="J &amp; J"/>
    <s v="Janssen Local Returns and Destruction"/>
    <s v="Janssen"/>
    <s v="Brazil"/>
    <x v="1"/>
    <n v="40700"/>
    <s v="Revenues - Third Parties"/>
    <m/>
    <s v="Not-Billed"/>
    <n v="2026"/>
    <n v="5"/>
    <s v="USD"/>
    <n v="4163.3786169976393"/>
    <n v="1"/>
    <n v="4163.3786169976393"/>
    <x v="4"/>
    <s v="Not Applicable"/>
    <m/>
    <m/>
    <m/>
    <m/>
    <m/>
    <m/>
    <m/>
    <m/>
    <m/>
  </r>
  <r>
    <s v="OTH CUST"/>
    <s v="Others"/>
    <s v="Others"/>
    <s v="Brazil"/>
    <x v="0"/>
    <n v="40700"/>
    <s v="Revenues - Third Parties"/>
    <m/>
    <s v="LocalAdj-15 days (Previous Month)"/>
    <n v="2026"/>
    <n v="5"/>
    <s v="USD"/>
    <n v="-866603.88309688831"/>
    <n v="1"/>
    <n v="-866603.88309688831"/>
    <x v="4"/>
    <s v="Not Applicable"/>
    <m/>
    <m/>
    <m/>
    <m/>
    <m/>
    <m/>
    <m/>
    <m/>
    <m/>
  </r>
  <r>
    <s v="OTH CUST"/>
    <s v="Others"/>
    <s v="Others"/>
    <s v="Brazil"/>
    <x v="7"/>
    <n v="40700"/>
    <s v="Revenues - Third Parties"/>
    <m/>
    <s v="LocalAdj-15 days (Previous Month)"/>
    <n v="2026"/>
    <n v="5"/>
    <s v="USD"/>
    <n v="-265896.27054802206"/>
    <n v="1"/>
    <n v="-265896.27054802206"/>
    <x v="4"/>
    <s v="Not Applicable"/>
    <m/>
    <m/>
    <m/>
    <m/>
    <m/>
    <m/>
    <m/>
    <m/>
    <m/>
  </r>
  <r>
    <s v="OTH CUST"/>
    <s v="Others"/>
    <s v="Others"/>
    <s v="Brazil"/>
    <x v="2"/>
    <n v="40700"/>
    <s v="Revenues - Third Parties"/>
    <m/>
    <s v="LocalAdj-15 days (Previous Month)"/>
    <n v="2026"/>
    <n v="5"/>
    <s v="USD"/>
    <n v="-764359.95162525354"/>
    <n v="1"/>
    <n v="-764359.95162525354"/>
    <x v="4"/>
    <s v="Not Applicable"/>
    <m/>
    <m/>
    <m/>
    <m/>
    <m/>
    <m/>
    <m/>
    <m/>
    <m/>
  </r>
  <r>
    <s v="OTH CUST"/>
    <s v="Others"/>
    <s v="Others"/>
    <s v="Brazil"/>
    <x v="3"/>
    <n v="40700"/>
    <s v="Revenues - Third Parties"/>
    <m/>
    <s v="LocalAdj-15 days (Previous Month)"/>
    <n v="2026"/>
    <n v="5"/>
    <s v="USD"/>
    <n v="-82050.974249908002"/>
    <n v="1"/>
    <n v="-82050.974249908002"/>
    <x v="4"/>
    <s v="Not Applicable"/>
    <m/>
    <m/>
    <m/>
    <m/>
    <m/>
    <m/>
    <m/>
    <m/>
    <m/>
  </r>
  <r>
    <s v="OTH CUST"/>
    <s v="Others"/>
    <s v="Others"/>
    <s v="Brazil"/>
    <x v="0"/>
    <n v="40700"/>
    <s v="Revenues - Third Parties"/>
    <m/>
    <s v="X LocalAdj"/>
    <n v="2026"/>
    <n v="5"/>
    <s v="USD"/>
    <n v="57410.371186953271"/>
    <n v="1"/>
    <n v="57410.371186953271"/>
    <x v="4"/>
    <s v="Not Applicable"/>
    <m/>
    <m/>
    <m/>
    <m/>
    <m/>
    <m/>
    <m/>
    <m/>
    <m/>
  </r>
  <r>
    <s v="OTH CUST"/>
    <s v="Others"/>
    <s v="Others"/>
    <s v="Brazil"/>
    <x v="7"/>
    <n v="40700"/>
    <s v="Revenues - Third Parties"/>
    <m/>
    <s v="X LocalAdj"/>
    <n v="2026"/>
    <n v="5"/>
    <s v="USD"/>
    <n v="163922.55914814887"/>
    <n v="1"/>
    <n v="163922.55914814887"/>
    <x v="4"/>
    <s v="Not Applicable"/>
    <m/>
    <m/>
    <m/>
    <m/>
    <m/>
    <m/>
    <m/>
    <m/>
    <m/>
  </r>
  <r>
    <s v="OTH CUST"/>
    <s v="Others"/>
    <s v="Others"/>
    <s v="Brazil"/>
    <x v="2"/>
    <n v="40700"/>
    <s v="Revenues - Third Parties"/>
    <m/>
    <s v="X LocalAdj"/>
    <n v="2026"/>
    <n v="5"/>
    <s v="USD"/>
    <n v="72465.151424844051"/>
    <n v="1"/>
    <n v="72465.151424844051"/>
    <x v="4"/>
    <s v="Not Applicable"/>
    <m/>
    <m/>
    <m/>
    <m/>
    <m/>
    <m/>
    <m/>
    <m/>
    <m/>
  </r>
  <r>
    <s v="OTH CUST"/>
    <s v="Others"/>
    <s v="Others"/>
    <s v="Brazil"/>
    <x v="6"/>
    <n v="40700"/>
    <s v="Revenues - Third Parties"/>
    <m/>
    <s v="X LocalAdj"/>
    <n v="2026"/>
    <n v="5"/>
    <s v="USD"/>
    <n v="837.44322555905819"/>
    <n v="1"/>
    <n v="837.44322555905819"/>
    <x v="4"/>
    <s v="Not Applicable"/>
    <m/>
    <m/>
    <m/>
    <m/>
    <m/>
    <m/>
    <m/>
    <m/>
    <m/>
  </r>
  <r>
    <s v="OTH CUST"/>
    <s v="Others"/>
    <s v="Others"/>
    <s v="Brazil"/>
    <x v="3"/>
    <n v="40700"/>
    <s v="Revenues - Third Parties"/>
    <m/>
    <s v="X LocalAdj"/>
    <n v="2026"/>
    <n v="5"/>
    <s v="USD"/>
    <n v="-42321.020264339284"/>
    <n v="1"/>
    <n v="-42321.020264339284"/>
    <x v="4"/>
    <s v="Not Applicable"/>
    <m/>
    <m/>
    <m/>
    <m/>
    <m/>
    <m/>
    <m/>
    <m/>
    <m/>
  </r>
  <r>
    <s v="OTH CUST"/>
    <s v="Others"/>
    <s v="Others"/>
    <s v="Brazil"/>
    <x v="1"/>
    <n v="40700"/>
    <s v="Revenues - Third Parties"/>
    <m/>
    <s v="X LocalAdj"/>
    <n v="2026"/>
    <n v="5"/>
    <s v="USD"/>
    <n v="-52308.458780810586"/>
    <n v="1"/>
    <n v="-52308.458780810586"/>
    <x v="4"/>
    <s v="Not Applicable"/>
    <m/>
    <m/>
    <m/>
    <m/>
    <m/>
    <m/>
    <m/>
    <m/>
    <m/>
  </r>
  <r>
    <s v="OTH CUST"/>
    <s v="Others"/>
    <s v="Others"/>
    <s v="Brazil"/>
    <x v="5"/>
    <n v="40700"/>
    <s v="Revenues - Third Parties"/>
    <m/>
    <s v="X LocalAdj"/>
    <n v="2026"/>
    <n v="5"/>
    <s v="USD"/>
    <n v="0"/>
    <n v="1"/>
    <n v="0"/>
    <x v="4"/>
    <s v="Not Applicable"/>
    <m/>
    <m/>
    <m/>
    <m/>
    <m/>
    <m/>
    <m/>
    <m/>
    <m/>
  </r>
  <r>
    <s v="OTH CUST"/>
    <s v="Others"/>
    <s v="Others"/>
    <s v="Brazil"/>
    <x v="4"/>
    <n v="40700"/>
    <s v="Revenues - Third Parties"/>
    <m/>
    <s v="X LocalAdj"/>
    <n v="2026"/>
    <n v="5"/>
    <s v="USD"/>
    <n v="0.70347439998295158"/>
    <n v="1"/>
    <n v="0.70347439998295158"/>
    <x v="4"/>
    <s v="Not Applicable"/>
    <m/>
    <m/>
    <m/>
    <m/>
    <m/>
    <m/>
    <m/>
    <m/>
    <m/>
  </r>
  <r>
    <s v="OTH CUST"/>
    <s v="Others"/>
    <s v="Others"/>
    <s v="Brazil"/>
    <x v="0"/>
    <n v="40700"/>
    <s v="Revenues - Third Parties"/>
    <m/>
    <s v="X LocalAdj"/>
    <n v="2026"/>
    <n v="5"/>
    <s v="USD"/>
    <n v="-3629.5839557670988"/>
    <n v="1"/>
    <n v="-3629.5839557670988"/>
    <x v="4"/>
    <s v="Not Applicable"/>
    <m/>
    <m/>
    <m/>
    <m/>
    <m/>
    <m/>
    <m/>
    <m/>
    <m/>
  </r>
  <r>
    <s v="OTH CUST"/>
    <s v="Others"/>
    <s v="Others"/>
    <s v="Brazil"/>
    <x v="7"/>
    <n v="40700"/>
    <s v="Revenues - Third Parties"/>
    <m/>
    <s v="X LocalAdj"/>
    <n v="2026"/>
    <n v="5"/>
    <s v="USD"/>
    <n v="-109.23634172521997"/>
    <n v="1"/>
    <n v="-109.23634172521997"/>
    <x v="4"/>
    <s v="Not Applicable"/>
    <m/>
    <m/>
    <m/>
    <m/>
    <m/>
    <m/>
    <m/>
    <m/>
    <m/>
  </r>
  <r>
    <s v="OTH CUST"/>
    <s v="Others"/>
    <s v="Others"/>
    <s v="Brazil"/>
    <x v="2"/>
    <n v="40700"/>
    <s v="Revenues - Third Parties"/>
    <m/>
    <s v="X LocalAdj"/>
    <n v="2026"/>
    <n v="5"/>
    <s v="USD"/>
    <n v="-4776.9051399407908"/>
    <n v="1"/>
    <n v="-4776.9051399407908"/>
    <x v="4"/>
    <s v="Not Applicable"/>
    <m/>
    <m/>
    <m/>
    <m/>
    <m/>
    <m/>
    <m/>
    <m/>
    <m/>
  </r>
  <r>
    <s v="OTH CUST"/>
    <s v="Others"/>
    <s v="Others"/>
    <s v="Brazil"/>
    <x v="6"/>
    <n v="40700"/>
    <s v="Revenues - Third Parties"/>
    <m/>
    <s v="X LocalAdj"/>
    <n v="2026"/>
    <n v="5"/>
    <s v="USD"/>
    <n v="-9.4904299536192411"/>
    <n v="1"/>
    <n v="-9.4904299536192411"/>
    <x v="4"/>
    <s v="Not Applicable"/>
    <m/>
    <m/>
    <m/>
    <m/>
    <m/>
    <m/>
    <m/>
    <m/>
    <m/>
  </r>
  <r>
    <s v="OTH CUST"/>
    <s v="Others"/>
    <s v="Others"/>
    <s v="Brazil"/>
    <x v="3"/>
    <n v="40700"/>
    <s v="Revenues - Third Parties"/>
    <m/>
    <s v="X LocalAdj"/>
    <n v="2026"/>
    <n v="5"/>
    <s v="USD"/>
    <n v="-1570.9942233547044"/>
    <n v="1"/>
    <n v="-1570.9942233547044"/>
    <x v="4"/>
    <s v="Not Applicable"/>
    <m/>
    <m/>
    <m/>
    <m/>
    <m/>
    <m/>
    <m/>
    <m/>
    <m/>
  </r>
  <r>
    <s v="OTH CUST"/>
    <s v="Others"/>
    <s v="Others"/>
    <s v="Brazil"/>
    <x v="1"/>
    <n v="40700"/>
    <s v="Revenues - Third Parties"/>
    <m/>
    <s v="X LocalAdj"/>
    <n v="2026"/>
    <n v="5"/>
    <s v="USD"/>
    <n v="-4028.3694397110958"/>
    <n v="1"/>
    <n v="-4028.3694397110958"/>
    <x v="4"/>
    <s v="Not Applicable"/>
    <m/>
    <m/>
    <m/>
    <m/>
    <m/>
    <m/>
    <m/>
    <m/>
    <m/>
  </r>
  <r>
    <s v="OTH CUST"/>
    <s v="Others"/>
    <s v="Others"/>
    <s v="Brazil"/>
    <x v="0"/>
    <n v="40700"/>
    <s v="Revenues - Third Parties"/>
    <m/>
    <s v="LocalAdj-15 days (Current Month)"/>
    <n v="2026"/>
    <n v="5"/>
    <s v="USD"/>
    <n v="918752.9038463484"/>
    <n v="1"/>
    <n v="918752.9038463484"/>
    <x v="4"/>
    <s v="Not Applicable"/>
    <m/>
    <m/>
    <m/>
    <m/>
    <m/>
    <m/>
    <m/>
    <m/>
    <m/>
  </r>
  <r>
    <s v="OTH CUST"/>
    <s v="Others"/>
    <s v="Others"/>
    <s v="Brazil"/>
    <x v="7"/>
    <n v="40700"/>
    <s v="Revenues - Third Parties"/>
    <m/>
    <s v="LocalAdj-15 days (Current Month)"/>
    <n v="2026"/>
    <n v="5"/>
    <s v="USD"/>
    <n v="276386.29777418642"/>
    <n v="1"/>
    <n v="276386.29777418642"/>
    <x v="4"/>
    <s v="Not Applicable"/>
    <m/>
    <m/>
    <m/>
    <m/>
    <m/>
    <m/>
    <m/>
    <m/>
    <m/>
  </r>
  <r>
    <s v="OTH CUST"/>
    <s v="Others"/>
    <s v="Others"/>
    <s v="Brazil"/>
    <x v="2"/>
    <n v="40700"/>
    <s v="Revenues - Third Parties"/>
    <m/>
    <s v="LocalAdj-15 days (Current Month)"/>
    <n v="2026"/>
    <n v="5"/>
    <s v="USD"/>
    <n v="807657.5614592582"/>
    <n v="1"/>
    <n v="807657.5614592582"/>
    <x v="4"/>
    <s v="Not Applicable"/>
    <m/>
    <m/>
    <m/>
    <m/>
    <m/>
    <m/>
    <m/>
    <m/>
    <m/>
  </r>
  <r>
    <s v="OTH CUST"/>
    <s v="Others"/>
    <s v="Others"/>
    <s v="Brazil"/>
    <x v="3"/>
    <n v="40700"/>
    <s v="Revenues - Third Parties"/>
    <m/>
    <s v="LocalAdj-15 days (Current Month)"/>
    <n v="2026"/>
    <n v="5"/>
    <s v="USD"/>
    <n v="93599.42022018219"/>
    <n v="1"/>
    <n v="93599.42022018219"/>
    <x v="4"/>
    <s v="Not Applicable"/>
    <m/>
    <m/>
    <m/>
    <m/>
    <m/>
    <m/>
    <m/>
    <m/>
    <m/>
  </r>
  <r>
    <s v="OTH CUST"/>
    <s v="Others"/>
    <s v="Others"/>
    <s v="Brazil"/>
    <x v="6"/>
    <n v="40700"/>
    <s v="Revenues - Third Parties"/>
    <m/>
    <s v="X LocalAdj"/>
    <n v="2026"/>
    <n v="5"/>
    <s v="USD"/>
    <n v="-12.697130730439312"/>
    <n v="1"/>
    <n v="-12.697130730439312"/>
    <x v="4"/>
    <s v="Not Applicable"/>
    <m/>
    <m/>
    <m/>
    <m/>
    <m/>
    <m/>
    <m/>
    <m/>
    <m/>
  </r>
  <r>
    <s v="OTH CUST"/>
    <s v="Others"/>
    <s v="Others"/>
    <s v="Brazil"/>
    <x v="1"/>
    <n v="40700"/>
    <s v="Revenues - Third Parties"/>
    <m/>
    <s v="X LocalAdj"/>
    <n v="2026"/>
    <n v="5"/>
    <s v="USD"/>
    <n v="-6041.7325619740877"/>
    <n v="1"/>
    <n v="-6041.7325619740877"/>
    <x v="4"/>
    <s v="Not Applicable"/>
    <m/>
    <m/>
    <m/>
    <m/>
    <m/>
    <m/>
    <m/>
    <m/>
    <m/>
  </r>
  <r>
    <s v="OTH CUST"/>
    <s v="Others"/>
    <s v="Others"/>
    <s v="Brazil"/>
    <x v="0"/>
    <n v="40700"/>
    <s v="Revenues - Third Parties"/>
    <m/>
    <s v="X LocalAdj"/>
    <n v="2026"/>
    <n v="5"/>
    <s v="USD"/>
    <n v="-5445.229426429607"/>
    <n v="1"/>
    <n v="-5445.229426429607"/>
    <x v="4"/>
    <s v="Not Applicable"/>
    <m/>
    <m/>
    <m/>
    <m/>
    <m/>
    <m/>
    <m/>
    <m/>
    <m/>
  </r>
  <r>
    <s v="OTH CUST"/>
    <s v="Others"/>
    <s v="Others"/>
    <s v="Brazil"/>
    <x v="2"/>
    <n v="40700"/>
    <s v="Revenues - Third Parties"/>
    <m/>
    <s v="X LocalAdj"/>
    <n v="2026"/>
    <n v="5"/>
    <s v="USD"/>
    <n v="-9030.7508233143017"/>
    <n v="1"/>
    <n v="-9030.7508233143017"/>
    <x v="4"/>
    <s v="Not Applicable"/>
    <m/>
    <m/>
    <m/>
    <m/>
    <m/>
    <m/>
    <m/>
    <m/>
    <m/>
  </r>
  <r>
    <s v="OTH CUST"/>
    <s v="Others"/>
    <s v="Others"/>
    <s v="Brazil"/>
    <x v="3"/>
    <n v="40700"/>
    <s v="Revenues - Third Parties"/>
    <m/>
    <s v="X LocalAdj"/>
    <n v="2026"/>
    <n v="5"/>
    <s v="USD"/>
    <n v="-490.96635463176062"/>
    <n v="1"/>
    <n v="-490.96635463176062"/>
    <x v="4"/>
    <s v="Not Applicable"/>
    <m/>
    <m/>
    <m/>
    <m/>
    <m/>
    <m/>
    <m/>
    <m/>
    <m/>
  </r>
  <r>
    <s v="OTH CUST"/>
    <s v="Others"/>
    <s v="Others"/>
    <s v="Brazil"/>
    <x v="7"/>
    <n v="40700"/>
    <s v="Revenues - Third Parties"/>
    <m/>
    <s v="X LocalAdj"/>
    <n v="2026"/>
    <n v="5"/>
    <s v="USD"/>
    <n v="-163.97666502790526"/>
    <n v="1"/>
    <n v="-163.97666502790526"/>
    <x v="4"/>
    <s v="Not Applicable"/>
    <m/>
    <m/>
    <m/>
    <m/>
    <m/>
    <m/>
    <m/>
    <m/>
    <m/>
  </r>
  <r>
    <s v="OTH CUST"/>
    <s v="Others"/>
    <s v="Others"/>
    <s v="Brazil"/>
    <x v="5"/>
    <n v="40700"/>
    <s v="Revenues - Third Parties"/>
    <m/>
    <s v="X LocalAdj"/>
    <n v="2026"/>
    <n v="5"/>
    <s v="USD"/>
    <n v="0"/>
    <n v="1"/>
    <n v="0"/>
    <x v="4"/>
    <s v="Not Applicable"/>
    <m/>
    <m/>
    <m/>
    <m/>
    <m/>
    <m/>
    <m/>
    <m/>
    <m/>
  </r>
  <r>
    <s v="OTH CUST"/>
    <s v="Others"/>
    <s v="Others"/>
    <s v="Brazil"/>
    <x v="4"/>
    <n v="40700"/>
    <s v="Revenues - Third Parties"/>
    <m/>
    <s v="X LocalAdj"/>
    <n v="2026"/>
    <n v="5"/>
    <s v="USD"/>
    <n v="-0.70347439998295158"/>
    <n v="1"/>
    <n v="-0.70347439998295158"/>
    <x v="4"/>
    <s v="Not Applicable"/>
    <m/>
    <m/>
    <m/>
    <m/>
    <m/>
    <m/>
    <m/>
    <m/>
    <m/>
  </r>
  <r>
    <s v="J &amp; J"/>
    <s v="Materiales pool Janssen"/>
    <s v="Janssen"/>
    <s v="Argentina"/>
    <x v="1"/>
    <n v="40700"/>
    <s v="Revenues - Third Parties"/>
    <m/>
    <s v="Non-Drug Storage Ambient (per Pallet)"/>
    <n v="2026"/>
    <n v="5"/>
    <s v="USD"/>
    <n v="727.77740000000006"/>
    <n v="1"/>
    <n v="727.77740000000006"/>
    <x v="5"/>
    <m/>
    <m/>
    <m/>
    <m/>
    <m/>
    <m/>
    <m/>
    <m/>
    <m/>
    <m/>
  </r>
  <r>
    <s v="J &amp; J"/>
    <s v="64091742PCR3001_anc_returns"/>
    <s v="Janssen"/>
    <s v="Argentina"/>
    <x v="1"/>
    <n v="40700"/>
    <s v="Revenues - Third Parties"/>
    <m/>
    <s v="Storage of Returns (per Pallet)"/>
    <n v="2026"/>
    <n v="5"/>
    <s v="USD"/>
    <n v="262.00912500000004"/>
    <n v="1"/>
    <n v="262.00912500000004"/>
    <x v="5"/>
    <m/>
    <m/>
    <m/>
    <m/>
    <m/>
    <m/>
    <m/>
    <m/>
    <m/>
    <m/>
  </r>
  <r>
    <s v="J &amp; J"/>
    <s v="56021927PCR3011_Anc_Returns"/>
    <s v="Janssen"/>
    <s v="Argentina"/>
    <x v="1"/>
    <n v="40700"/>
    <s v="Revenues - Third Parties"/>
    <m/>
    <s v="Non-Drug 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56021927PCR3011_Anc_Returns"/>
    <s v="Janssen"/>
    <s v="Argentina"/>
    <x v="1"/>
    <n v="40700"/>
    <s v="Revenues - Third Parties"/>
    <m/>
    <s v="Storage of Returns (per Pallet)"/>
    <n v="2026"/>
    <n v="5"/>
    <s v="USD"/>
    <n v="87.33637499999999"/>
    <n v="1"/>
    <n v="87.33637499999999"/>
    <x v="5"/>
    <m/>
    <m/>
    <m/>
    <m/>
    <m/>
    <m/>
    <m/>
    <m/>
    <m/>
    <m/>
  </r>
  <r>
    <s v="J &amp; J"/>
    <s v="CNTO1959UCO3001_Anc_Returns"/>
    <s v="Janssen"/>
    <s v="Argentina"/>
    <x v="1"/>
    <n v="40700"/>
    <s v="Revenues - Third Parties"/>
    <m/>
    <s v="Non-Drug Storage Ambient (per Pallet)"/>
    <n v="2026"/>
    <n v="5"/>
    <s v="USD"/>
    <n v="1091.6660999999999"/>
    <n v="1"/>
    <n v="1091.6660999999999"/>
    <x v="5"/>
    <m/>
    <m/>
    <m/>
    <m/>
    <m/>
    <m/>
    <m/>
    <m/>
    <m/>
    <m/>
  </r>
  <r>
    <s v="J &amp; J"/>
    <s v="CNTO1959UCO3001_Anc_Returns"/>
    <s v="Janssen"/>
    <s v="Argentina"/>
    <x v="1"/>
    <n v="40700"/>
    <s v="Revenues - Third Parties"/>
    <m/>
    <s v="Storage of Returns (per Pallet)"/>
    <n v="2026"/>
    <n v="5"/>
    <s v="USD"/>
    <n v="436.68187499999999"/>
    <n v="1"/>
    <n v="436.68187499999999"/>
    <x v="5"/>
    <m/>
    <m/>
    <m/>
    <m/>
    <m/>
    <m/>
    <m/>
    <m/>
    <m/>
    <m/>
  </r>
  <r>
    <s v="J &amp; J"/>
    <s v="AC-055-315_anc_returns"/>
    <s v="Janssen"/>
    <s v="Argentina"/>
    <x v="1"/>
    <n v="40700"/>
    <s v="Revenues - Third Parties"/>
    <m/>
    <s v="Non-Drug 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AC-055-315_anc_returns"/>
    <s v="Janssen"/>
    <s v="Argentina"/>
    <x v="1"/>
    <n v="40700"/>
    <s v="Revenues - Third Parties"/>
    <m/>
    <s v="Storage Ambient (per Pallet)"/>
    <n v="2026"/>
    <n v="5"/>
    <s v="USD"/>
    <n v="545.83304999999996"/>
    <n v="1"/>
    <n v="545.83304999999996"/>
    <x v="5"/>
    <m/>
    <m/>
    <m/>
    <m/>
    <m/>
    <m/>
    <m/>
    <m/>
    <m/>
    <m/>
  </r>
  <r>
    <s v="J &amp; J"/>
    <s v="AC-055-315_anc_returns"/>
    <s v="Janssen"/>
    <s v="Argentina"/>
    <x v="1"/>
    <n v="40700"/>
    <s v="Revenues - Third Parties"/>
    <m/>
    <s v="Storage of Returns (per Pallet)"/>
    <n v="2026"/>
    <n v="5"/>
    <s v="USD"/>
    <n v="611.35462500000006"/>
    <n v="1"/>
    <n v="611.35462500000006"/>
    <x v="5"/>
    <m/>
    <m/>
    <m/>
    <m/>
    <m/>
    <m/>
    <m/>
    <m/>
    <m/>
    <m/>
  </r>
  <r>
    <s v="J &amp; J"/>
    <s v="67652000PCR3002_anc_returns"/>
    <s v="Janssen"/>
    <s v="Argentina"/>
    <x v="2"/>
    <n v="40700"/>
    <s v="Revenues - Third Parties"/>
    <m/>
    <s v="Freight - Returns"/>
    <n v="2026"/>
    <n v="5"/>
    <s v="USD"/>
    <n v="333.03"/>
    <n v="1"/>
    <n v="333.03"/>
    <x v="5"/>
    <n v="1"/>
    <m/>
    <m/>
    <m/>
    <m/>
    <m/>
    <m/>
    <m/>
    <m/>
    <m/>
  </r>
  <r>
    <s v="J &amp; J"/>
    <s v="67652000PCR3002_anc_returns"/>
    <s v="Janssen"/>
    <s v="Argentina"/>
    <x v="1"/>
    <n v="40700"/>
    <s v="Revenues - Third Parties"/>
    <m/>
    <s v="Storage of Returns (per Pallet)"/>
    <n v="2026"/>
    <n v="5"/>
    <s v="USD"/>
    <n v="786.02737500000001"/>
    <n v="1"/>
    <n v="786.02737500000001"/>
    <x v="5"/>
    <m/>
    <m/>
    <m/>
    <m/>
    <m/>
    <m/>
    <m/>
    <m/>
    <m/>
    <m/>
  </r>
  <r>
    <s v="J &amp; J"/>
    <s v="73841937NSC3003_Anc_Returns"/>
    <s v="Janssen"/>
    <s v="Argentina"/>
    <x v="2"/>
    <n v="40700"/>
    <s v="Revenues - Third Parties"/>
    <m/>
    <s v="Freight - Returns"/>
    <n v="2026"/>
    <n v="5"/>
    <s v="USD"/>
    <n v="752.04"/>
    <n v="1"/>
    <n v="752.04"/>
    <x v="5"/>
    <n v="1"/>
    <m/>
    <m/>
    <m/>
    <m/>
    <m/>
    <m/>
    <m/>
    <m/>
    <m/>
  </r>
  <r>
    <s v="J &amp; J"/>
    <s v="73841937NSC3003_Anc_Returns"/>
    <s v="Janssen"/>
    <s v="Argentina"/>
    <x v="1"/>
    <n v="40700"/>
    <s v="Revenues - Third Parties"/>
    <m/>
    <s v="Non-Drug 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73841937NSC3003_Anc_Returns"/>
    <s v="Janssen"/>
    <s v="Argentina"/>
    <x v="3"/>
    <n v="40700"/>
    <s v="Revenues - Third Parties"/>
    <m/>
    <s v="Reconciliation of Returns (per Hour)"/>
    <n v="2026"/>
    <n v="5"/>
    <s v="USD"/>
    <n v="50.944074999999998"/>
    <n v="1"/>
    <n v="50.944074999999998"/>
    <x v="5"/>
    <m/>
    <m/>
    <m/>
    <m/>
    <m/>
    <m/>
    <m/>
    <m/>
    <m/>
    <m/>
  </r>
  <r>
    <s v="J &amp; J"/>
    <s v="73841937NSC3003_Anc_Returns"/>
    <s v="Janssen"/>
    <s v="Argentina"/>
    <x v="3"/>
    <n v="40700"/>
    <s v="Revenues - Third Parties"/>
    <m/>
    <s v="Returns Receipt (per Receipt)"/>
    <n v="2026"/>
    <n v="5"/>
    <s v="USD"/>
    <n v="133.727125"/>
    <n v="1"/>
    <n v="133.727125"/>
    <x v="5"/>
    <m/>
    <m/>
    <m/>
    <m/>
    <m/>
    <m/>
    <m/>
    <m/>
    <m/>
    <m/>
  </r>
  <r>
    <s v="J &amp; J"/>
    <s v="73841937NSC3003_Anc_Returns"/>
    <s v="Janssen"/>
    <s v="Argentina"/>
    <x v="1"/>
    <n v="40700"/>
    <s v="Revenues - Third Parties"/>
    <m/>
    <s v="Storage of Returns (per Pallet)"/>
    <n v="2026"/>
    <n v="5"/>
    <s v="USD"/>
    <n v="611.35462500000006"/>
    <n v="1"/>
    <n v="611.35462500000006"/>
    <x v="5"/>
    <m/>
    <m/>
    <m/>
    <m/>
    <m/>
    <m/>
    <m/>
    <m/>
    <m/>
    <m/>
  </r>
  <r>
    <s v="J &amp; J"/>
    <s v="CNTO1959PSA4002_Anc_Returns"/>
    <s v="Janssen"/>
    <s v="Argentina"/>
    <x v="2"/>
    <n v="40700"/>
    <s v="Revenues - Third Parties"/>
    <m/>
    <s v="Freight - Returns"/>
    <n v="2026"/>
    <n v="5"/>
    <s v="USD"/>
    <n v="191.15"/>
    <n v="1"/>
    <n v="191.15"/>
    <x v="5"/>
    <n v="1"/>
    <m/>
    <m/>
    <m/>
    <m/>
    <m/>
    <m/>
    <m/>
    <m/>
    <m/>
  </r>
  <r>
    <s v="J &amp; J"/>
    <s v="CNTO1959PSA4002_Anc_Returns"/>
    <s v="Janssen"/>
    <s v="Argentina"/>
    <x v="1"/>
    <n v="40700"/>
    <s v="Revenues - Third Parties"/>
    <m/>
    <s v="Storage of Returns (per Pallet)"/>
    <n v="2026"/>
    <n v="5"/>
    <s v="USD"/>
    <n v="87.33637499999999"/>
    <n v="1"/>
    <n v="87.33637499999999"/>
    <x v="5"/>
    <m/>
    <m/>
    <m/>
    <m/>
    <m/>
    <m/>
    <m/>
    <m/>
    <m/>
    <m/>
  </r>
  <r>
    <s v="J &amp; J"/>
    <s v="64007957MMY3001_anc_returns"/>
    <s v="Janssen"/>
    <s v="Argentina"/>
    <x v="2"/>
    <n v="40700"/>
    <s v="Revenues - Third Parties"/>
    <m/>
    <s v="Freight - Returns"/>
    <n v="2026"/>
    <n v="5"/>
    <s v="USD"/>
    <n v="218"/>
    <n v="1"/>
    <n v="218"/>
    <x v="5"/>
    <n v="1"/>
    <m/>
    <m/>
    <m/>
    <m/>
    <m/>
    <m/>
    <m/>
    <m/>
    <m/>
  </r>
  <r>
    <s v="J &amp; J"/>
    <s v="64007957MMY3001_anc_returns"/>
    <s v="Janssen"/>
    <s v="Argentina"/>
    <x v="1"/>
    <n v="40700"/>
    <s v="Revenues - Third Parties"/>
    <m/>
    <s v="Non-Drug 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64007957MMY3001_anc_returns"/>
    <s v="Janssen"/>
    <s v="Argentina"/>
    <x v="3"/>
    <n v="40700"/>
    <s v="Revenues - Third Parties"/>
    <m/>
    <s v="Reconciliation of Returns (per Hour)"/>
    <n v="2026"/>
    <n v="5"/>
    <s v="USD"/>
    <n v="50.944074999999998"/>
    <n v="1"/>
    <n v="50.944074999999998"/>
    <x v="5"/>
    <m/>
    <m/>
    <m/>
    <m/>
    <m/>
    <m/>
    <m/>
    <m/>
    <m/>
    <m/>
  </r>
  <r>
    <s v="J &amp; J"/>
    <s v="64007957MMY3001_anc_returns"/>
    <s v="Janssen"/>
    <s v="Argentina"/>
    <x v="3"/>
    <n v="40700"/>
    <s v="Revenues - Third Parties"/>
    <m/>
    <s v="Returns Receipt (per Receipt)"/>
    <n v="2026"/>
    <n v="5"/>
    <s v="USD"/>
    <n v="133.727125"/>
    <n v="1"/>
    <n v="133.727125"/>
    <x v="5"/>
    <m/>
    <m/>
    <m/>
    <m/>
    <m/>
    <m/>
    <m/>
    <m/>
    <m/>
    <m/>
  </r>
  <r>
    <s v="J &amp; J"/>
    <s v="64007957MMY3001_anc_returns"/>
    <s v="Janssen"/>
    <s v="Argentina"/>
    <x v="1"/>
    <n v="40700"/>
    <s v="Revenues - Third Parties"/>
    <m/>
    <s v="Storage of Returns (per Pallet)"/>
    <n v="2026"/>
    <n v="5"/>
    <s v="USD"/>
    <n v="436.68187499999999"/>
    <n v="1"/>
    <n v="436.68187499999999"/>
    <x v="5"/>
    <m/>
    <m/>
    <m/>
    <m/>
    <m/>
    <m/>
    <m/>
    <m/>
    <m/>
    <m/>
  </r>
  <r>
    <s v="J &amp; J"/>
    <s v="61186372NSC3002_anc_returns"/>
    <s v="Janssen"/>
    <s v="Argentina"/>
    <x v="2"/>
    <n v="40700"/>
    <s v="Revenues - Third Parties"/>
    <m/>
    <s v="Freight - Returns"/>
    <n v="2026"/>
    <n v="5"/>
    <s v="USD"/>
    <n v="125.09"/>
    <n v="1"/>
    <n v="125.09"/>
    <x v="5"/>
    <n v="1"/>
    <m/>
    <m/>
    <m/>
    <m/>
    <m/>
    <m/>
    <m/>
    <m/>
    <m/>
  </r>
  <r>
    <s v="J &amp; J"/>
    <s v="61186372NSC3002_anc_returns"/>
    <s v="Janssen"/>
    <s v="Argentina"/>
    <x v="1"/>
    <n v="40700"/>
    <s v="Revenues - Third Parties"/>
    <m/>
    <s v="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61186372NSC3002_anc_returns"/>
    <s v="Janssen"/>
    <s v="Argentina"/>
    <x v="1"/>
    <n v="40700"/>
    <s v="Revenues - Third Parties"/>
    <m/>
    <s v="Storage of Returns (per Pallet)"/>
    <n v="2026"/>
    <n v="5"/>
    <s v="USD"/>
    <n v="349.34549999999996"/>
    <n v="1"/>
    <n v="349.34549999999996"/>
    <x v="5"/>
    <m/>
    <m/>
    <m/>
    <m/>
    <m/>
    <m/>
    <m/>
    <m/>
    <m/>
    <m/>
  </r>
  <r>
    <s v="J &amp; J"/>
    <s v="68284528MMY3004_anc_returns"/>
    <s v="Janssen"/>
    <s v="Argentina"/>
    <x v="1"/>
    <n v="40700"/>
    <s v="Revenues - Third Parties"/>
    <m/>
    <s v="Non-Drug 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68284528MMY3004_anc_returns"/>
    <s v="Janssen"/>
    <s v="Argentina"/>
    <x v="1"/>
    <n v="40700"/>
    <s v="Revenues - Third Parties"/>
    <m/>
    <s v="Storage of Returns (per Pallet)"/>
    <n v="2026"/>
    <n v="5"/>
    <s v="USD"/>
    <n v="524.01825000000008"/>
    <n v="1"/>
    <n v="524.01825000000008"/>
    <x v="5"/>
    <m/>
    <m/>
    <m/>
    <m/>
    <m/>
    <m/>
    <m/>
    <m/>
    <m/>
    <m/>
  </r>
  <r>
    <s v="J &amp; J"/>
    <s v="61186372NSC3004_anc_returns"/>
    <s v="Janssen"/>
    <s v="Argentina"/>
    <x v="3"/>
    <n v="40700"/>
    <s v="Revenues - Third Parties"/>
    <m/>
    <s v="Reconciliation of Returns (per Hour)"/>
    <n v="2026"/>
    <n v="5"/>
    <s v="USD"/>
    <n v="50.944074999999998"/>
    <n v="1"/>
    <n v="50.944074999999998"/>
    <x v="5"/>
    <m/>
    <m/>
    <m/>
    <m/>
    <m/>
    <m/>
    <m/>
    <m/>
    <m/>
    <m/>
  </r>
  <r>
    <s v="J &amp; J"/>
    <s v="61186372NSC3004_anc_returns"/>
    <s v="Janssen"/>
    <s v="Argentina"/>
    <x v="3"/>
    <n v="40700"/>
    <s v="Revenues - Third Parties"/>
    <m/>
    <s v="Returns Receipt (per Receipt)"/>
    <n v="2026"/>
    <n v="5"/>
    <s v="USD"/>
    <n v="133.727125"/>
    <n v="1"/>
    <n v="133.727125"/>
    <x v="5"/>
    <m/>
    <m/>
    <m/>
    <m/>
    <m/>
    <m/>
    <m/>
    <m/>
    <m/>
    <m/>
  </r>
  <r>
    <s v="J &amp; J"/>
    <s v="61186372NSC3004_anc_returns"/>
    <s v="Janssen"/>
    <s v="Argentina"/>
    <x v="1"/>
    <n v="40700"/>
    <s v="Revenues - Third Parties"/>
    <m/>
    <s v="Storage of Returns (per Pallet)"/>
    <n v="2026"/>
    <n v="5"/>
    <s v="USD"/>
    <n v="349.34549999999996"/>
    <n v="1"/>
    <n v="349.34549999999996"/>
    <x v="5"/>
    <m/>
    <m/>
    <m/>
    <m/>
    <m/>
    <m/>
    <m/>
    <m/>
    <m/>
    <m/>
  </r>
  <r>
    <s v="J &amp; J"/>
    <s v="CNTO1959UCO3004_anc_returns"/>
    <s v="Janssen"/>
    <s v="Argentina"/>
    <x v="2"/>
    <n v="40700"/>
    <s v="Revenues - Third Parties"/>
    <m/>
    <s v="Freight - Shipments"/>
    <n v="2026"/>
    <n v="5"/>
    <s v="USD"/>
    <n v="279.23"/>
    <n v="1"/>
    <n v="279.23"/>
    <x v="5"/>
    <n v="1"/>
    <m/>
    <m/>
    <m/>
    <m/>
    <m/>
    <m/>
    <m/>
    <m/>
    <m/>
  </r>
  <r>
    <s v="J &amp; J"/>
    <s v="CNTO1959UCO3004_anc_returns"/>
    <s v="Janssen"/>
    <s v="Argentina"/>
    <x v="1"/>
    <n v="40700"/>
    <s v="Revenues - Third Parties"/>
    <m/>
    <s v="Non-Drug Storage Ambient (per Pallet)"/>
    <n v="2026"/>
    <n v="5"/>
    <s v="USD"/>
    <n v="1273.6104499999999"/>
    <n v="1"/>
    <n v="1273.6104499999999"/>
    <x v="5"/>
    <m/>
    <m/>
    <m/>
    <m/>
    <m/>
    <m/>
    <m/>
    <m/>
    <m/>
    <m/>
  </r>
  <r>
    <s v="J &amp; J"/>
    <s v="CNTO1959UCO3004_anc_returns"/>
    <s v="Janssen"/>
    <s v="Argentina"/>
    <x v="1"/>
    <n v="40700"/>
    <s v="Revenues - Third Parties"/>
    <m/>
    <s v="Storage of Returns (per Pallet)"/>
    <n v="2026"/>
    <n v="5"/>
    <s v="USD"/>
    <n v="262.00912500000004"/>
    <n v="1"/>
    <n v="262.00912500000004"/>
    <x v="5"/>
    <m/>
    <m/>
    <m/>
    <m/>
    <m/>
    <m/>
    <m/>
    <m/>
    <m/>
    <m/>
  </r>
  <r>
    <s v="J &amp; J"/>
    <s v="17000139BLC3002_anc_returns"/>
    <s v="Janssen"/>
    <s v="Argentina"/>
    <x v="1"/>
    <n v="40700"/>
    <s v="Revenues - Third Parties"/>
    <m/>
    <s v="Non-Drug Storage Ambient (per Pallet)"/>
    <n v="2026"/>
    <n v="5"/>
    <s v="USD"/>
    <n v="1273.6104499999999"/>
    <n v="1"/>
    <n v="1273.6104499999999"/>
    <x v="5"/>
    <m/>
    <m/>
    <m/>
    <m/>
    <m/>
    <m/>
    <m/>
    <m/>
    <m/>
    <m/>
  </r>
  <r>
    <s v="J &amp; J"/>
    <s v="17000139BLC3002_anc_returns"/>
    <s v="Janssen"/>
    <s v="Argentina"/>
    <x v="1"/>
    <n v="40700"/>
    <s v="Revenues - Third Parties"/>
    <m/>
    <s v="Storage Ambient (per Pallet)"/>
    <n v="2026"/>
    <n v="5"/>
    <s v="USD"/>
    <n v="181.94435000000001"/>
    <n v="1"/>
    <n v="181.94435000000001"/>
    <x v="5"/>
    <m/>
    <m/>
    <m/>
    <m/>
    <m/>
    <m/>
    <m/>
    <m/>
    <m/>
    <m/>
  </r>
  <r>
    <s v="J &amp; J"/>
    <s v="17000139BLC3002_anc_returns"/>
    <s v="Janssen"/>
    <s v="Argentina"/>
    <x v="1"/>
    <n v="40700"/>
    <s v="Revenues - Third Parties"/>
    <m/>
    <s v="Storage of Returns (per Pallet)"/>
    <n v="2026"/>
    <n v="5"/>
    <s v="USD"/>
    <n v="611.35462500000006"/>
    <n v="1"/>
    <n v="611.35462500000006"/>
    <x v="5"/>
    <m/>
    <m/>
    <m/>
    <m/>
    <m/>
    <m/>
    <m/>
    <m/>
    <m/>
    <m/>
  </r>
  <r>
    <s v="MERCK"/>
    <s v="MK-3475-564 (Local)"/>
    <s v="Merck Sharp and Dohme LLC"/>
    <s v="Argentina"/>
    <x v="3"/>
    <n v="40700"/>
    <s v="Revenues - Third Parties"/>
    <m/>
    <s v="Returns (per Process)"/>
    <n v="2026"/>
    <n v="5"/>
    <s v="USD"/>
    <n v="114.36"/>
    <n v="1"/>
    <n v="114.36"/>
    <x v="5"/>
    <m/>
    <m/>
    <m/>
    <m/>
    <m/>
    <m/>
    <m/>
    <m/>
    <m/>
    <m/>
  </r>
  <r>
    <s v="MERCK"/>
    <s v="MK-3475-564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(per Kg)"/>
    <n v="2026"/>
    <n v="5"/>
    <s v="USD"/>
    <n v="3408.33"/>
    <n v="1"/>
    <n v="3408.33"/>
    <x v="5"/>
    <n v="1"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8228-002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3475-689 (local)"/>
    <s v="Merck Sharp and Dohme LLC"/>
    <s v="Argentina"/>
    <x v="1"/>
    <n v="40700"/>
    <s v="Revenues - Third Parties"/>
    <m/>
    <s v="Non-Drug 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3475-689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Non Protocol Specific - MSD Arg ancillaries pool"/>
    <s v="Merck Sharp and Dohme LLC"/>
    <s v="Argentina"/>
    <x v="1"/>
    <n v="40700"/>
    <s v="Revenues - Third Parties"/>
    <m/>
    <s v="Non-Drug Storage Ambient (per Pallet)"/>
    <n v="2026"/>
    <n v="5"/>
    <s v="USD"/>
    <n v="12049.38"/>
    <n v="1"/>
    <n v="12049.38"/>
    <x v="5"/>
    <m/>
    <m/>
    <m/>
    <m/>
    <m/>
    <m/>
    <m/>
    <m/>
    <m/>
    <m/>
  </r>
  <r>
    <s v="MERCK"/>
    <s v="Non Protocol Specific - MSD Arg ancillaries pool"/>
    <s v="Merck Sharp and Dohme LLC"/>
    <s v="Argentina"/>
    <x v="0"/>
    <n v="40700"/>
    <s v="Revenues - Third Parties"/>
    <m/>
    <s v="Receipt fee Ancillaries (per Receipt_ID)"/>
    <n v="2026"/>
    <n v="5"/>
    <s v="USD"/>
    <n v="753.3"/>
    <n v="1"/>
    <n v="753.3"/>
    <x v="5"/>
    <m/>
    <m/>
    <m/>
    <m/>
    <m/>
    <m/>
    <m/>
    <m/>
    <m/>
    <m/>
  </r>
  <r>
    <s v="MERCK"/>
    <s v="Non Protocol Specific - MSD Arg ancillaries pool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-775 (Local)"/>
    <s v="Merck Sharp and Dohme LLC"/>
    <s v="Argentina"/>
    <x v="1"/>
    <n v="40700"/>
    <s v="Revenues - Third Parties"/>
    <m/>
    <s v="Non-Drug 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3475-775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-775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775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3475-859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859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7339-002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7339-002 (local)"/>
    <s v="Merck Sharp and Dohme LLC"/>
    <s v="Argentina"/>
    <x v="1"/>
    <n v="40700"/>
    <s v="Revenues - Third Parties"/>
    <m/>
    <s v="Storage Ambient (per Shelf)"/>
    <n v="2026"/>
    <n v="5"/>
    <s v="USD"/>
    <n v="101.41"/>
    <n v="1"/>
    <n v="101.41"/>
    <x v="5"/>
    <m/>
    <m/>
    <m/>
    <m/>
    <m/>
    <m/>
    <m/>
    <m/>
    <m/>
    <m/>
  </r>
  <r>
    <s v="MERCK"/>
    <s v="MK-7339-002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3475-630 (Local)"/>
    <s v="Merck Sharp and Dohme LLC"/>
    <s v="Argentina"/>
    <x v="2"/>
    <n v="40700"/>
    <s v="Revenues - Third Parties"/>
    <m/>
    <s v="Freight - Returns"/>
    <n v="2026"/>
    <n v="5"/>
    <s v="USD"/>
    <n v="551.67999999999995"/>
    <n v="1"/>
    <n v="551.67999999999995"/>
    <x v="5"/>
    <n v="1"/>
    <m/>
    <m/>
    <m/>
    <m/>
    <m/>
    <m/>
    <m/>
    <m/>
    <m/>
  </r>
  <r>
    <s v="MERCK"/>
    <s v="MK-3475-630 (Local)"/>
    <s v="Merck Sharp and Dohme LLC"/>
    <s v="Argentina"/>
    <x v="1"/>
    <n v="40700"/>
    <s v="Revenues - Third Parties"/>
    <m/>
    <s v="Non-Drug 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3475-630 (Local)"/>
    <s v="Merck Sharp and Dohme LLC"/>
    <s v="Argentina"/>
    <x v="3"/>
    <n v="40700"/>
    <s v="Revenues - Third Parties"/>
    <m/>
    <s v="Reconciliation of Returns (per Hour)"/>
    <n v="2026"/>
    <n v="5"/>
    <s v="USD"/>
    <n v="324.48"/>
    <n v="1"/>
    <n v="324.48"/>
    <x v="5"/>
    <m/>
    <m/>
    <m/>
    <m/>
    <m/>
    <m/>
    <m/>
    <m/>
    <m/>
    <m/>
  </r>
  <r>
    <s v="MERCK"/>
    <s v="MK-3475-630 (Local)"/>
    <s v="Merck Sharp and Dohme LLC"/>
    <s v="Argentina"/>
    <x v="3"/>
    <n v="40700"/>
    <s v="Revenues - Third Parties"/>
    <m/>
    <s v="Returns Receipt (per Receipt)"/>
    <n v="2026"/>
    <n v="5"/>
    <s v="USD"/>
    <n v="811.2"/>
    <n v="1"/>
    <n v="811.2"/>
    <x v="5"/>
    <m/>
    <m/>
    <m/>
    <m/>
    <m/>
    <m/>
    <m/>
    <m/>
    <m/>
    <m/>
  </r>
  <r>
    <s v="MERCK"/>
    <s v="MK-3475-630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3475-630 (Local)"/>
    <s v="Merck Sharp and Dohme LLC"/>
    <s v="Argentina"/>
    <x v="1"/>
    <n v="40700"/>
    <s v="Revenues - Third Parties"/>
    <m/>
    <s v="Storage of Returns (per Pallet)"/>
    <n v="2026"/>
    <n v="5"/>
    <s v="USD"/>
    <n v="1338.82"/>
    <n v="1"/>
    <n v="1338.82"/>
    <x v="5"/>
    <m/>
    <m/>
    <m/>
    <m/>
    <m/>
    <m/>
    <m/>
    <m/>
    <m/>
    <m/>
  </r>
  <r>
    <s v="MERCK"/>
    <s v="MK-7902-001 (local)"/>
    <s v="Merck Sharp and Dohme LLC"/>
    <s v="Argentina"/>
    <x v="1"/>
    <n v="40700"/>
    <s v="Revenues - Third Parties"/>
    <m/>
    <s v="Non-Drug Storage Ambient (per Pallet)"/>
    <n v="2026"/>
    <n v="5"/>
    <s v="USD"/>
    <n v="573.78"/>
    <n v="1"/>
    <n v="573.78"/>
    <x v="5"/>
    <m/>
    <m/>
    <m/>
    <m/>
    <m/>
    <m/>
    <m/>
    <m/>
    <m/>
    <m/>
  </r>
  <r>
    <s v="MERCK"/>
    <s v="MK-7902-001 (local)"/>
    <s v="Merck Sharp and Dohme LLC"/>
    <s v="Argentina"/>
    <x v="1"/>
    <n v="40700"/>
    <s v="Revenues - Third Parties"/>
    <m/>
    <s v="Storage Ambient (per Shelf)"/>
    <n v="2026"/>
    <n v="5"/>
    <s v="USD"/>
    <n v="101.41"/>
    <n v="1"/>
    <n v="101.41"/>
    <x v="5"/>
    <m/>
    <m/>
    <m/>
    <m/>
    <m/>
    <m/>
    <m/>
    <m/>
    <m/>
    <m/>
  </r>
  <r>
    <s v="MERCK"/>
    <s v="MK-7902-001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902-001 (local)"/>
    <s v="Merck Sharp and Dohme LLC"/>
    <s v="Argentina"/>
    <x v="1"/>
    <n v="40700"/>
    <s v="Revenues - Third Parties"/>
    <m/>
    <s v="Storage of Returns (per Pallet)"/>
    <n v="2026"/>
    <n v="5"/>
    <s v="USD"/>
    <n v="1051.93"/>
    <n v="1"/>
    <n v="1051.93"/>
    <x v="5"/>
    <m/>
    <m/>
    <m/>
    <m/>
    <m/>
    <m/>
    <m/>
    <m/>
    <m/>
    <m/>
  </r>
  <r>
    <s v="MERCK"/>
    <s v="MK-3475-641 (local)"/>
    <s v="Merck Sharp and Dohme LLC"/>
    <s v="Argentina"/>
    <x v="1"/>
    <n v="40700"/>
    <s v="Revenues - Third Parties"/>
    <m/>
    <s v="Non-Drug Storage Ambient (per Pallet)"/>
    <n v="2026"/>
    <n v="5"/>
    <s v="USD"/>
    <n v="573.78"/>
    <n v="1"/>
    <n v="573.78"/>
    <x v="5"/>
    <m/>
    <m/>
    <m/>
    <m/>
    <m/>
    <m/>
    <m/>
    <m/>
    <m/>
    <m/>
  </r>
  <r>
    <s v="MERCK"/>
    <s v="MK-3475-641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3475-641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641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(per Kg)"/>
    <n v="2026"/>
    <n v="5"/>
    <s v="USD"/>
    <n v="637.33000000000004"/>
    <n v="1"/>
    <n v="637.33000000000004"/>
    <x v="5"/>
    <n v="1"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7902-006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902-006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902-006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7339-006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7339-006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MK-7339-006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7339-006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339-006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7902-011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7902-011 (Local)"/>
    <s v="Merck Sharp and Dohme LLC"/>
    <s v="Argentina"/>
    <x v="3"/>
    <n v="40700"/>
    <s v="Revenues - Third Parties"/>
    <m/>
    <s v="Destruction (per Kg)"/>
    <n v="2026"/>
    <n v="5"/>
    <s v="USD"/>
    <n v="526.49"/>
    <n v="1"/>
    <n v="526.49"/>
    <x v="5"/>
    <n v="1"/>
    <m/>
    <m/>
    <m/>
    <m/>
    <m/>
    <m/>
    <m/>
    <m/>
    <m/>
  </r>
  <r>
    <s v="MERCK"/>
    <s v="MK-3475-975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3475-975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3475-975 (Local)"/>
    <s v="Merck Sharp and Dohme LLC"/>
    <s v="Argentina"/>
    <x v="1"/>
    <n v="40700"/>
    <s v="Revenues - Third Parties"/>
    <m/>
    <s v="Storage of Labels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3475-975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7339-007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7339-007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339-007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3475-587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6482-011 (Local)"/>
    <s v="Merck Sharp and Dohme LLC"/>
    <s v="Argentina"/>
    <x v="2"/>
    <n v="40700"/>
    <s v="Revenues - Third Parties"/>
    <m/>
    <s v="Freight - Returns"/>
    <n v="2026"/>
    <n v="5"/>
    <s v="USD"/>
    <n v="241.46"/>
    <n v="1"/>
    <n v="241.46"/>
    <x v="5"/>
    <n v="1"/>
    <m/>
    <m/>
    <m/>
    <m/>
    <m/>
    <m/>
    <m/>
    <m/>
    <m/>
  </r>
  <r>
    <s v="MERCK"/>
    <s v="MK-6482-011 (Local)"/>
    <s v="Merck Sharp and Dohme LLC"/>
    <s v="Argentina"/>
    <x v="3"/>
    <n v="40700"/>
    <s v="Revenues - Third Parties"/>
    <m/>
    <s v="Returns Setup Fee"/>
    <n v="2026"/>
    <n v="5"/>
    <s v="USD"/>
    <n v="114.36"/>
    <n v="1"/>
    <n v="114.36"/>
    <x v="5"/>
    <m/>
    <m/>
    <m/>
    <m/>
    <m/>
    <m/>
    <m/>
    <m/>
    <m/>
    <m/>
  </r>
  <r>
    <s v="MERCK"/>
    <s v="MK-6482-011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6482-011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3475-B21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-B21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B21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7902-015 (Local)"/>
    <s v="Merck Sharp and Dohme LLC"/>
    <s v="Argentina"/>
    <x v="3"/>
    <n v="40700"/>
    <s v="Revenues - Third Parties"/>
    <m/>
    <s v="Returns (per Process)"/>
    <n v="2026"/>
    <n v="5"/>
    <s v="USD"/>
    <n v="114.36"/>
    <n v="1"/>
    <n v="114.36"/>
    <x v="5"/>
    <m/>
    <m/>
    <m/>
    <m/>
    <m/>
    <m/>
    <m/>
    <m/>
    <m/>
    <m/>
  </r>
  <r>
    <s v="MERCK"/>
    <s v="MK-7902-015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7902-015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902-015 (Local)"/>
    <s v="Merck Sharp and Dohme LLC"/>
    <s v="Argentina"/>
    <x v="1"/>
    <n v="40700"/>
    <s v="Revenues - Third Parties"/>
    <m/>
    <s v="Storage of Returns (per Pallet)"/>
    <n v="2026"/>
    <n v="5"/>
    <s v="USD"/>
    <n v="669.41"/>
    <n v="1"/>
    <n v="669.41"/>
    <x v="5"/>
    <m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(per Kg)"/>
    <n v="2026"/>
    <n v="5"/>
    <s v="USD"/>
    <n v="914.43"/>
    <n v="1"/>
    <n v="914.43"/>
    <x v="5"/>
    <n v="1"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7902-014 (Local)"/>
    <s v="Merck Sharp and Dohme LLC"/>
    <s v="Argentina"/>
    <x v="2"/>
    <n v="40700"/>
    <s v="Revenues - Third Parties"/>
    <m/>
    <s v="Freight - Returns"/>
    <n v="2026"/>
    <n v="5"/>
    <s v="USD"/>
    <n v="895.48"/>
    <n v="1"/>
    <n v="895.48"/>
    <x v="5"/>
    <n v="1"/>
    <m/>
    <m/>
    <m/>
    <m/>
    <m/>
    <m/>
    <m/>
    <m/>
    <m/>
  </r>
  <r>
    <s v="MERCK"/>
    <s v="MK-7902-014 (Local)"/>
    <s v="Merck Sharp and Dohme LLC"/>
    <s v="Argentina"/>
    <x v="1"/>
    <n v="40700"/>
    <s v="Revenues - Third Parties"/>
    <m/>
    <s v="Storage Ambient (per Shelf)"/>
    <n v="2026"/>
    <n v="5"/>
    <s v="USD"/>
    <n v="1216.92"/>
    <n v="1"/>
    <n v="1216.92"/>
    <x v="5"/>
    <m/>
    <m/>
    <m/>
    <m/>
    <m/>
    <m/>
    <m/>
    <m/>
    <m/>
    <m/>
  </r>
  <r>
    <s v="MERCK"/>
    <s v="MK-7902-014 (Local)"/>
    <s v="Merck Sharp and Dohme LLC"/>
    <s v="Argentina"/>
    <x v="1"/>
    <n v="40700"/>
    <s v="Revenues - Third Parties"/>
    <m/>
    <s v="Storage of Labels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7902-014 (Local)"/>
    <s v="Merck Sharp and Dohme LLC"/>
    <s v="Argentina"/>
    <x v="1"/>
    <n v="40700"/>
    <s v="Revenues - Third Parties"/>
    <m/>
    <s v="Storage of Returns (per Pallet)"/>
    <n v="2026"/>
    <n v="5"/>
    <s v="USD"/>
    <n v="1243.19"/>
    <n v="1"/>
    <n v="1243.19"/>
    <x v="5"/>
    <m/>
    <m/>
    <m/>
    <m/>
    <m/>
    <m/>
    <m/>
    <m/>
    <m/>
    <m/>
  </r>
  <r>
    <s v="MERCK"/>
    <s v="MK-7902-014 (Local)"/>
    <s v="Merck Sharp and Dohme LLC"/>
    <s v="Argentina"/>
    <x v="1"/>
    <n v="40700"/>
    <s v="Revenues - Third Parties"/>
    <m/>
    <s v="Storage Refrigerated (per Shelf)"/>
    <n v="2026"/>
    <n v="5"/>
    <s v="USD"/>
    <n v="347.64"/>
    <n v="1"/>
    <n v="347.64"/>
    <x v="5"/>
    <m/>
    <m/>
    <m/>
    <m/>
    <m/>
    <m/>
    <m/>
    <m/>
    <m/>
    <m/>
  </r>
  <r>
    <s v="MERCK"/>
    <s v="MK-5475-007 (Local)"/>
    <s v="Merck Sharp and Dohme LLC"/>
    <s v="Argentina"/>
    <x v="1"/>
    <n v="40700"/>
    <s v="Revenues - Third Parties"/>
    <m/>
    <s v="Storage Ambient (per Pallet)"/>
    <n v="2026"/>
    <n v="5"/>
    <s v="USD"/>
    <n v="695.34"/>
    <n v="1"/>
    <n v="695.34"/>
    <x v="5"/>
    <m/>
    <m/>
    <m/>
    <m/>
    <m/>
    <m/>
    <m/>
    <m/>
    <m/>
    <m/>
  </r>
  <r>
    <s v="MERCK"/>
    <s v="MK-5475-007 (Local)"/>
    <s v="Merck Sharp and Dohme LLC"/>
    <s v="Argentina"/>
    <x v="1"/>
    <n v="40700"/>
    <s v="Revenues - Third Parties"/>
    <m/>
    <s v="Storage of Returns (per Pallet)"/>
    <n v="2026"/>
    <n v="5"/>
    <s v="USD"/>
    <n v="860.67"/>
    <n v="1"/>
    <n v="860.67"/>
    <x v="5"/>
    <m/>
    <m/>
    <m/>
    <m/>
    <m/>
    <m/>
    <m/>
    <m/>
    <m/>
    <m/>
  </r>
  <r>
    <s v="MERCK"/>
    <s v="MK-3475-905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-905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3475-B49 (local)"/>
    <s v="Merck Sharp and Dohme LLC"/>
    <s v="Argentina"/>
    <x v="2"/>
    <n v="40700"/>
    <s v="Revenues - Third Parties"/>
    <m/>
    <s v="Freight - Returns"/>
    <n v="2026"/>
    <n v="5"/>
    <s v="USD"/>
    <n v="192.66"/>
    <n v="1"/>
    <n v="192.66"/>
    <x v="5"/>
    <n v="1"/>
    <m/>
    <m/>
    <m/>
    <m/>
    <m/>
    <m/>
    <m/>
    <m/>
    <m/>
  </r>
  <r>
    <s v="MERCK"/>
    <s v="MK-3475-B49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B49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3475-B49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3475-B49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3475-B49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B49 (local)"/>
    <s v="Merck Sharp and Dohme LLC"/>
    <s v="Argentina"/>
    <x v="1"/>
    <n v="40700"/>
    <s v="Revenues - Third Parties"/>
    <m/>
    <s v="Storage of Returns (per Pallet)"/>
    <n v="2026"/>
    <n v="5"/>
    <s v="USD"/>
    <n v="956.3"/>
    <n v="1"/>
    <n v="956.3"/>
    <x v="5"/>
    <m/>
    <m/>
    <m/>
    <m/>
    <m/>
    <m/>
    <m/>
    <m/>
    <m/>
    <m/>
  </r>
  <r>
    <s v="MERCK"/>
    <s v="MK-3475-B49 (local)"/>
    <s v="Merck Sharp and Dohme LLC"/>
    <s v="Argentina"/>
    <x v="1"/>
    <n v="40700"/>
    <s v="Revenues - Third Parties"/>
    <m/>
    <s v="Storage Refrigerated (per Shelf)"/>
    <n v="2026"/>
    <n v="5"/>
    <s v="USD"/>
    <n v="521.46"/>
    <n v="1"/>
    <n v="521.46"/>
    <x v="5"/>
    <m/>
    <m/>
    <m/>
    <m/>
    <m/>
    <m/>
    <m/>
    <m/>
    <m/>
    <m/>
  </r>
  <r>
    <s v="MERCK"/>
    <s v="MK-3655-001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1026-003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1026-00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1026-003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2140-003 (Local)"/>
    <s v="Merck Sharp and Dohme LLC"/>
    <s v="Argentina"/>
    <x v="2"/>
    <n v="40700"/>
    <s v="Revenues - Third Parties"/>
    <m/>
    <s v="Freight - Returns"/>
    <n v="2026"/>
    <n v="5"/>
    <s v="USD"/>
    <n v="218.54"/>
    <n v="1"/>
    <n v="218.54"/>
    <x v="5"/>
    <n v="1"/>
    <m/>
    <m/>
    <m/>
    <m/>
    <m/>
    <m/>
    <m/>
    <m/>
    <m/>
  </r>
  <r>
    <s v="MERCK"/>
    <s v="MK-2140-003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2140-003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2140-00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140-003 (Local)"/>
    <s v="Merck Sharp and Dohme LLC"/>
    <s v="Argentina"/>
    <x v="1"/>
    <n v="40700"/>
    <s v="Revenues - Third Parties"/>
    <m/>
    <s v="Storage of Returns (per Pallet)"/>
    <n v="2026"/>
    <n v="5"/>
    <s v="USD"/>
    <n v="573.78"/>
    <n v="1"/>
    <n v="573.78"/>
    <x v="5"/>
    <m/>
    <m/>
    <m/>
    <m/>
    <m/>
    <m/>
    <m/>
    <m/>
    <m/>
    <m/>
  </r>
  <r>
    <s v="MERCK"/>
    <s v="MK-1084-001  (Local)"/>
    <s v="Merck Sharp and Dohme LLC"/>
    <s v="Argentina"/>
    <x v="6"/>
    <n v="40700"/>
    <s v="Revenues - Third Parties"/>
    <m/>
    <s v="Labeling / Relabeling (per Kit)"/>
    <n v="2026"/>
    <n v="5"/>
    <s v="USD"/>
    <n v="316.05"/>
    <n v="1"/>
    <n v="316.05"/>
    <x v="5"/>
    <m/>
    <m/>
    <m/>
    <m/>
    <m/>
    <m/>
    <m/>
    <m/>
    <m/>
    <m/>
  </r>
  <r>
    <s v="MERCK"/>
    <s v="MK-1084-001  (Local)"/>
    <s v="Merck Sharp and Dohme LLC"/>
    <s v="Argentina"/>
    <x v="6"/>
    <n v="40700"/>
    <s v="Revenues - Third Parties"/>
    <m/>
    <s v="Labeling / Relabeling (per Label)"/>
    <n v="2026"/>
    <n v="5"/>
    <s v="USD"/>
    <n v="60.6"/>
    <n v="1"/>
    <n v="60.6"/>
    <x v="5"/>
    <m/>
    <m/>
    <m/>
    <m/>
    <m/>
    <m/>
    <m/>
    <m/>
    <m/>
    <m/>
  </r>
  <r>
    <s v="MERCK"/>
    <s v="MK-1084-001  (Local)"/>
    <s v="Merck Sharp and Dohme LLC"/>
    <s v="Argentina"/>
    <x v="6"/>
    <n v="40700"/>
    <s v="Revenues - Third Parties"/>
    <m/>
    <s v="Labeling / Relabeling Process"/>
    <n v="2026"/>
    <n v="5"/>
    <s v="USD"/>
    <n v="2269.71"/>
    <n v="1"/>
    <n v="2269.71"/>
    <x v="5"/>
    <m/>
    <m/>
    <m/>
    <m/>
    <m/>
    <m/>
    <m/>
    <m/>
    <m/>
    <m/>
  </r>
  <r>
    <s v="MERCK"/>
    <s v="MK-1084-001  (Local)"/>
    <s v="Merck Sharp and Dohme LLC"/>
    <s v="Argentina"/>
    <x v="6"/>
    <n v="40700"/>
    <s v="Revenues - Third Parties"/>
    <m/>
    <s v="Labeling / Relabeling Set Up Fee"/>
    <n v="2026"/>
    <n v="5"/>
    <s v="USD"/>
    <n v="3319.14"/>
    <n v="1"/>
    <n v="3319.14"/>
    <x v="5"/>
    <m/>
    <m/>
    <m/>
    <m/>
    <m/>
    <m/>
    <m/>
    <m/>
    <m/>
    <m/>
  </r>
  <r>
    <s v="MERCK"/>
    <s v="MK-1084-001 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1084-001 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1084-001 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MK-7684A-006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7684A-006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7684A-006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7684A-006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684A-006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7684A-006 (Local)"/>
    <s v="Merck Sharp and Dohme LLC"/>
    <s v="Argentina"/>
    <x v="1"/>
    <n v="40700"/>
    <s v="Revenues - Third Parties"/>
    <m/>
    <s v="Storage Refrigerated (per Shelf)"/>
    <n v="2026"/>
    <n v="5"/>
    <s v="USD"/>
    <n v="347.64"/>
    <n v="1"/>
    <n v="347.64"/>
    <x v="5"/>
    <m/>
    <m/>
    <m/>
    <m/>
    <m/>
    <m/>
    <m/>
    <m/>
    <m/>
    <m/>
  </r>
  <r>
    <s v="MERCK"/>
    <s v="MK-7684A-007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7684A-007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684A-007 (Local)"/>
    <s v="Merck Sharp and Dohme LLC"/>
    <s v="Argentina"/>
    <x v="1"/>
    <n v="40700"/>
    <s v="Revenues - Third Parties"/>
    <m/>
    <s v="Storage of Returns (per Pallet)"/>
    <n v="2026"/>
    <n v="5"/>
    <s v="USD"/>
    <n v="860.67"/>
    <n v="1"/>
    <n v="860.67"/>
    <x v="5"/>
    <m/>
    <m/>
    <m/>
    <m/>
    <m/>
    <m/>
    <m/>
    <m/>
    <m/>
    <m/>
  </r>
  <r>
    <s v="MERCK"/>
    <s v="MK-7684A-007 (Local)"/>
    <s v="Merck Sharp and Dohme LLC"/>
    <s v="Argentina"/>
    <x v="1"/>
    <n v="40700"/>
    <s v="Revenues - Third Parties"/>
    <m/>
    <s v="Storage Refrigerated (per Shelf)"/>
    <n v="2026"/>
    <n v="5"/>
    <s v="USD"/>
    <n v="347.64"/>
    <n v="1"/>
    <n v="347.64"/>
    <x v="5"/>
    <m/>
    <m/>
    <m/>
    <m/>
    <m/>
    <m/>
    <m/>
    <m/>
    <m/>
    <m/>
  </r>
  <r>
    <s v="MERCK"/>
    <s v="MK-7684A-008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684A-008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7684A-008 (Local)"/>
    <s v="Merck Sharp and Dohme LLC"/>
    <s v="Argentina"/>
    <x v="1"/>
    <n v="40700"/>
    <s v="Revenues - Third Parties"/>
    <m/>
    <s v="Storage of Returns (per Pallet)"/>
    <n v="2026"/>
    <n v="5"/>
    <s v="USD"/>
    <n v="669.41"/>
    <n v="1"/>
    <n v="669.41"/>
    <x v="5"/>
    <m/>
    <m/>
    <m/>
    <m/>
    <m/>
    <m/>
    <m/>
    <m/>
    <m/>
    <m/>
  </r>
  <r>
    <s v="MERCK"/>
    <s v="MK-7902-013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3475-B15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3475-B15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-B15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B15 (Local)"/>
    <s v="Merck Sharp and Dohme LLC"/>
    <s v="Argentina"/>
    <x v="1"/>
    <n v="40700"/>
    <s v="Revenues - Third Parties"/>
    <m/>
    <s v="Storage of Returns (per Pallet)"/>
    <n v="2026"/>
    <n v="5"/>
    <s v="USD"/>
    <n v="573.78"/>
    <n v="1"/>
    <n v="573.78"/>
    <x v="5"/>
    <m/>
    <m/>
    <m/>
    <m/>
    <m/>
    <m/>
    <m/>
    <m/>
    <m/>
    <m/>
  </r>
  <r>
    <s v="MERCK"/>
    <s v="MK-3475A-D77 (Local)"/>
    <s v="Merck Sharp and Dohme LLC"/>
    <s v="Argentina"/>
    <x v="2"/>
    <n v="40700"/>
    <s v="Revenues - Third Parties"/>
    <m/>
    <s v="Freight - Returns"/>
    <n v="2026"/>
    <n v="5"/>
    <s v="USD"/>
    <n v="139.34"/>
    <n v="1"/>
    <n v="139.34"/>
    <x v="5"/>
    <n v="1"/>
    <m/>
    <m/>
    <m/>
    <m/>
    <m/>
    <m/>
    <m/>
    <m/>
    <m/>
  </r>
  <r>
    <s v="MERCK"/>
    <s v="MK-3475A-D77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3475A-D77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3475A-D77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475A-D77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A-D77 (Local)"/>
    <s v="Merck Sharp and Dohme LLC"/>
    <s v="Argentina"/>
    <x v="1"/>
    <n v="40700"/>
    <s v="Revenues - Third Parties"/>
    <m/>
    <s v="Storage of Returns (per Pallet)"/>
    <n v="2026"/>
    <n v="5"/>
    <s v="USD"/>
    <n v="956.3"/>
    <n v="1"/>
    <n v="956.3"/>
    <x v="5"/>
    <m/>
    <m/>
    <m/>
    <m/>
    <m/>
    <m/>
    <m/>
    <m/>
    <m/>
    <m/>
  </r>
  <r>
    <s v="MERCK"/>
    <s v="MK-7684A-010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(per Kg)"/>
    <n v="2026"/>
    <n v="5"/>
    <s v="USD"/>
    <n v="277.10000000000002"/>
    <n v="1"/>
    <n v="277.10000000000002"/>
    <x v="5"/>
    <n v="1"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8591A-053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1942-008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02B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3475-02D (Local)"/>
    <s v="Merck Sharp and Dohme LLC"/>
    <s v="Argentina"/>
    <x v="3"/>
    <n v="40700"/>
    <s v="Revenues - Third Parties"/>
    <m/>
    <s v="Destruction (per Kg)"/>
    <n v="2026"/>
    <n v="5"/>
    <s v="USD"/>
    <n v="360.23"/>
    <n v="1"/>
    <n v="360.23"/>
    <x v="5"/>
    <n v="1"/>
    <m/>
    <m/>
    <m/>
    <m/>
    <m/>
    <m/>
    <m/>
    <m/>
    <m/>
  </r>
  <r>
    <s v="MERCK"/>
    <s v="MK-3475-02D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5475-013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5475-013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5475-01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5475-013 (Local)"/>
    <s v="Merck Sharp and Dohme LLC"/>
    <s v="Argentina"/>
    <x v="1"/>
    <n v="40700"/>
    <s v="Revenues - Third Parties"/>
    <m/>
    <s v="Storage of Returns (per Pallet)"/>
    <n v="2026"/>
    <n v="5"/>
    <s v="USD"/>
    <n v="573.78"/>
    <n v="1"/>
    <n v="573.78"/>
    <x v="5"/>
    <m/>
    <m/>
    <m/>
    <m/>
    <m/>
    <m/>
    <m/>
    <m/>
    <m/>
    <m/>
  </r>
  <r>
    <s v="MERCK"/>
    <s v="MK-1026-010 (Local)"/>
    <s v="Merck Sharp and Dohme LLC"/>
    <s v="Argentina"/>
    <x v="2"/>
    <n v="40700"/>
    <s v="Revenues - Third Parties"/>
    <m/>
    <s v="Freight - Returns"/>
    <n v="2026"/>
    <n v="5"/>
    <s v="USD"/>
    <n v="109.27"/>
    <n v="1"/>
    <n v="109.27"/>
    <x v="5"/>
    <n v="1"/>
    <m/>
    <m/>
    <m/>
    <m/>
    <m/>
    <m/>
    <m/>
    <m/>
    <m/>
  </r>
  <r>
    <s v="MERCK"/>
    <s v="MK-1026-010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1026-010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1026-010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V940-001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V940-001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V940-001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V940-001 (Local)"/>
    <s v="Merck Sharp and Dohme LLC"/>
    <s v="Argentina"/>
    <x v="1"/>
    <n v="40700"/>
    <s v="Revenues - Third Parties"/>
    <m/>
    <s v="Storage of Returns (per Pallet)"/>
    <n v="2026"/>
    <n v="5"/>
    <s v="USD"/>
    <n v="669.41"/>
    <n v="1"/>
    <n v="669.41"/>
    <x v="5"/>
    <m/>
    <m/>
    <m/>
    <m/>
    <m/>
    <m/>
    <m/>
    <m/>
    <m/>
    <m/>
  </r>
  <r>
    <s v="MERCK"/>
    <s v="MK-0616-015 (Local)"/>
    <s v="Merck Sharp and Dohme LLC"/>
    <s v="Argentina"/>
    <x v="1"/>
    <n v="40700"/>
    <s v="Revenues - Third Parties"/>
    <m/>
    <s v="Non-Drug 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0616-015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MK-0616-015 (Local)"/>
    <s v="Merck Sharp and Dohme LLC"/>
    <s v="Argentina"/>
    <x v="3"/>
    <n v="40700"/>
    <s v="Revenues - Third Parties"/>
    <m/>
    <s v="Returns Receipt (per Receipt)"/>
    <n v="2026"/>
    <n v="5"/>
    <s v="USD"/>
    <n v="270.39999999999998"/>
    <n v="1"/>
    <n v="270.39999999999998"/>
    <x v="5"/>
    <m/>
    <m/>
    <m/>
    <m/>
    <m/>
    <m/>
    <m/>
    <m/>
    <m/>
    <m/>
  </r>
  <r>
    <s v="MERCK"/>
    <s v="MK-0616-015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0616-015 (Local)"/>
    <s v="Merck Sharp and Dohme LLC"/>
    <s v="Argentina"/>
    <x v="1"/>
    <n v="40700"/>
    <s v="Revenues - Third Parties"/>
    <m/>
    <s v="Storage of Returns (per Pallet)"/>
    <n v="2026"/>
    <n v="5"/>
    <s v="USD"/>
    <n v="765.04"/>
    <n v="1"/>
    <n v="765.04"/>
    <x v="5"/>
    <m/>
    <m/>
    <m/>
    <m/>
    <m/>
    <m/>
    <m/>
    <m/>
    <m/>
    <m/>
  </r>
  <r>
    <s v="MERCK"/>
    <s v="V940-004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V940-004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V940-002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V940-002 (Local)"/>
    <s v="Merck Sharp and Dohme LLC"/>
    <s v="Argentina"/>
    <x v="3"/>
    <n v="40700"/>
    <s v="Revenues - Third Parties"/>
    <m/>
    <s v="Returns Receipt (per Receipt)"/>
    <n v="2026"/>
    <n v="5"/>
    <s v="USD"/>
    <n v="270.39999999999998"/>
    <n v="1"/>
    <n v="270.39999999999998"/>
    <x v="5"/>
    <m/>
    <m/>
    <m/>
    <m/>
    <m/>
    <m/>
    <m/>
    <m/>
    <m/>
    <m/>
  </r>
  <r>
    <s v="MERCK"/>
    <s v="V940-002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V940-002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0616-013 (Local)"/>
    <s v="Merck Sharp and Dohme LLC"/>
    <s v="Argentina"/>
    <x v="3"/>
    <n v="40700"/>
    <s v="Revenues - Third Parties"/>
    <m/>
    <s v="Destruction (per Kg)"/>
    <n v="2026"/>
    <n v="5"/>
    <s v="USD"/>
    <n v="942.14"/>
    <n v="1"/>
    <n v="942.14"/>
    <x v="5"/>
    <n v="1"/>
    <m/>
    <m/>
    <m/>
    <m/>
    <m/>
    <m/>
    <m/>
    <m/>
    <m/>
  </r>
  <r>
    <s v="MERCK"/>
    <s v="MK-0616-013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3475A-F11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6194-006 (Local)"/>
    <s v="Merck Sharp and Dohme LLC"/>
    <s v="Argentina"/>
    <x v="3"/>
    <n v="40700"/>
    <s v="Revenues - Third Parties"/>
    <m/>
    <s v="Returns (per Process)"/>
    <n v="2026"/>
    <n v="5"/>
    <s v="USD"/>
    <n v="114.36"/>
    <n v="1"/>
    <n v="114.36"/>
    <x v="5"/>
    <m/>
    <m/>
    <m/>
    <m/>
    <m/>
    <m/>
    <m/>
    <m/>
    <m/>
    <m/>
  </r>
  <r>
    <s v="MERCK"/>
    <s v="MK-7240-001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7240-001 (Local)"/>
    <s v="Merck Sharp and Dohme LLC"/>
    <s v="Argentina"/>
    <x v="0"/>
    <n v="40700"/>
    <s v="Revenues - Third Parties"/>
    <m/>
    <s v="Receipt fee Ambient (per Receipt_ID)"/>
    <n v="2026"/>
    <n v="5"/>
    <s v="USD"/>
    <n v="125.55"/>
    <n v="1"/>
    <n v="125.55"/>
    <x v="5"/>
    <m/>
    <m/>
    <m/>
    <m/>
    <m/>
    <m/>
    <m/>
    <m/>
    <m/>
    <m/>
  </r>
  <r>
    <s v="MERCK"/>
    <s v="MK-7240-001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7240-001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7240-001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7240-001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V940-007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V940-007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5684-003 (Local)"/>
    <s v="Merck Sharp and Dohme LLC"/>
    <s v="Argentina"/>
    <x v="2"/>
    <n v="40700"/>
    <s v="Revenues - Third Parties"/>
    <m/>
    <s v="Freight - Returns"/>
    <n v="2026"/>
    <n v="5"/>
    <s v="USD"/>
    <n v="132.19"/>
    <n v="1"/>
    <n v="132.19"/>
    <x v="5"/>
    <n v="1"/>
    <m/>
    <m/>
    <m/>
    <m/>
    <m/>
    <m/>
    <m/>
    <m/>
    <m/>
  </r>
  <r>
    <s v="MERCK"/>
    <s v="MK-5684-003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5684-003 (Local)"/>
    <s v="Merck Sharp and Dohme LLC"/>
    <s v="Argentina"/>
    <x v="0"/>
    <n v="40700"/>
    <s v="Revenues - Third Parties"/>
    <m/>
    <s v="Pick and Pack Cancellation Fee (Pre Pick &amp; Pack)"/>
    <n v="2026"/>
    <n v="5"/>
    <s v="USD"/>
    <n v="44.58"/>
    <n v="1"/>
    <n v="44.58"/>
    <x v="5"/>
    <m/>
    <m/>
    <m/>
    <m/>
    <m/>
    <m/>
    <m/>
    <m/>
    <m/>
    <m/>
  </r>
  <r>
    <s v="MERCK"/>
    <s v="MK-5684-003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5684-003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5684-00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5684-003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2870-005 (LOCAL)"/>
    <s v="Merck Sharp and Dohme LLC"/>
    <s v="Argentina"/>
    <x v="1"/>
    <n v="40700"/>
    <s v="Revenues - Third Parties"/>
    <m/>
    <s v="Storage Ambient (per Shelf)"/>
    <n v="2026"/>
    <n v="5"/>
    <s v="USD"/>
    <n v="101.41"/>
    <n v="1"/>
    <n v="101.41"/>
    <x v="5"/>
    <m/>
    <m/>
    <m/>
    <m/>
    <m/>
    <m/>
    <m/>
    <m/>
    <m/>
    <m/>
  </r>
  <r>
    <s v="MERCK"/>
    <s v="MK-2870-005 (LOCAL)"/>
    <s v="Merck Sharp and Dohme LLC"/>
    <s v="Argentina"/>
    <x v="1"/>
    <n v="40700"/>
    <s v="Revenues - Third Parties"/>
    <m/>
    <s v="Storage of Returns (per Pallet)"/>
    <n v="2026"/>
    <n v="5"/>
    <s v="USD"/>
    <n v="669.41"/>
    <n v="1"/>
    <n v="669.41"/>
    <x v="5"/>
    <m/>
    <m/>
    <m/>
    <m/>
    <m/>
    <m/>
    <m/>
    <m/>
    <m/>
    <m/>
  </r>
  <r>
    <s v="MERCK"/>
    <s v="MK-2870-010 (Local)"/>
    <s v="Merck Sharp and Dohme LLC"/>
    <s v="Argentina"/>
    <x v="2"/>
    <n v="40700"/>
    <s v="Revenues - Third Parties"/>
    <m/>
    <s v="Freight - Returns"/>
    <n v="2026"/>
    <n v="5"/>
    <s v="USD"/>
    <n v="83.39"/>
    <n v="1"/>
    <n v="83.39"/>
    <x v="5"/>
    <n v="1"/>
    <m/>
    <m/>
    <m/>
    <m/>
    <m/>
    <m/>
    <m/>
    <m/>
    <m/>
  </r>
  <r>
    <s v="MERCK"/>
    <s v="MK-2870-010 (Local)"/>
    <s v="Merck Sharp and Dohme LLC"/>
    <s v="Argentina"/>
    <x v="2"/>
    <n v="40700"/>
    <s v="Revenues - Third Parties"/>
    <m/>
    <s v="Freight - Shipments"/>
    <n v="2026"/>
    <n v="5"/>
    <s v="USD"/>
    <n v="269.89"/>
    <n v="1"/>
    <n v="269.89"/>
    <x v="5"/>
    <n v="1"/>
    <m/>
    <m/>
    <m/>
    <m/>
    <m/>
    <m/>
    <m/>
    <m/>
    <m/>
  </r>
  <r>
    <s v="MERCK"/>
    <s v="MK-2870-010 (Local)"/>
    <s v="Merck Sharp and Dohme LLC"/>
    <s v="Argentina"/>
    <x v="0"/>
    <n v="40700"/>
    <s v="Revenues - Third Parties"/>
    <m/>
    <s v="Insulated shipper - Credo S22 - 12L (Leasing)"/>
    <n v="2026"/>
    <n v="5"/>
    <s v="USD"/>
    <n v="177.58"/>
    <n v="1"/>
    <n v="177.58"/>
    <x v="5"/>
    <n v="1"/>
    <m/>
    <m/>
    <m/>
    <m/>
    <m/>
    <m/>
    <m/>
    <m/>
    <m/>
  </r>
  <r>
    <s v="MERCK"/>
    <s v="MK-2870-010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2870-010 (Local)"/>
    <s v="Merck Sharp and Dohme LLC"/>
    <s v="Argentina"/>
    <x v="0"/>
    <n v="40700"/>
    <s v="Revenues - Third Parties"/>
    <m/>
    <s v="Pick and Pack (Controlled Ambient)"/>
    <n v="2026"/>
    <n v="5"/>
    <s v="USD"/>
    <n v="125.55"/>
    <n v="1"/>
    <n v="125.55"/>
    <x v="5"/>
    <m/>
    <m/>
    <m/>
    <m/>
    <m/>
    <m/>
    <m/>
    <m/>
    <m/>
    <m/>
  </r>
  <r>
    <s v="MERCK"/>
    <s v="MK-2870-010 (Local)"/>
    <s v="Merck Sharp and Dohme LLC"/>
    <s v="Argentina"/>
    <x v="0"/>
    <n v="40700"/>
    <s v="Revenues - Third Parties"/>
    <m/>
    <s v="Receipt fee Ambient (per Receipt_ID)"/>
    <n v="2026"/>
    <n v="5"/>
    <s v="USD"/>
    <n v="125.55"/>
    <n v="1"/>
    <n v="125.55"/>
    <x v="5"/>
    <m/>
    <m/>
    <m/>
    <m/>
    <m/>
    <m/>
    <m/>
    <m/>
    <m/>
    <m/>
  </r>
  <r>
    <s v="MERCK"/>
    <s v="MK-2870-010 (Local)"/>
    <s v="Merck Sharp and Dohme LLC"/>
    <s v="Argentina"/>
    <x v="0"/>
    <n v="40700"/>
    <s v="Revenues - Third Parties"/>
    <m/>
    <s v="Receipt of Labels (per Receipt_ID)"/>
    <n v="2026"/>
    <n v="5"/>
    <s v="USD"/>
    <n v="101.41"/>
    <n v="1"/>
    <n v="101.41"/>
    <x v="5"/>
    <m/>
    <m/>
    <m/>
    <m/>
    <m/>
    <m/>
    <m/>
    <m/>
    <m/>
    <m/>
  </r>
  <r>
    <s v="MERCK"/>
    <s v="MK-2870-010 (Local)"/>
    <s v="Merck Sharp and Dohme LLC"/>
    <s v="Argentina"/>
    <x v="1"/>
    <n v="40700"/>
    <s v="Revenues - Third Parties"/>
    <m/>
    <s v="Storage Ambient (per Pallet)"/>
    <n v="2026"/>
    <n v="5"/>
    <s v="USD"/>
    <n v="463.56"/>
    <n v="1"/>
    <n v="463.56"/>
    <x v="5"/>
    <m/>
    <m/>
    <m/>
    <m/>
    <m/>
    <m/>
    <m/>
    <m/>
    <m/>
    <m/>
  </r>
  <r>
    <s v="MERCK"/>
    <s v="MK-2870-010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10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2870-010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MK-2870-007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2870-007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2870-007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870-007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2870-019 (Local)"/>
    <s v="Merck Sharp and Dohme LLC"/>
    <s v="Argentina"/>
    <x v="2"/>
    <n v="40700"/>
    <s v="Revenues - Third Parties"/>
    <m/>
    <s v="Freight - Shipments"/>
    <n v="2026"/>
    <n v="5"/>
    <s v="USD"/>
    <n v="992.67"/>
    <n v="1"/>
    <n v="992.67"/>
    <x v="5"/>
    <n v="1"/>
    <m/>
    <m/>
    <m/>
    <m/>
    <m/>
    <m/>
    <m/>
    <m/>
    <m/>
  </r>
  <r>
    <s v="MERCK"/>
    <s v="MK-2870-019 (Local)"/>
    <s v="Merck Sharp and Dohme LLC"/>
    <s v="Argentina"/>
    <x v="0"/>
    <n v="40700"/>
    <s v="Revenues - Third Parties"/>
    <m/>
    <s v="Insulated shipper - Credo S22 - 12L (Leasing)"/>
    <n v="2026"/>
    <n v="5"/>
    <s v="USD"/>
    <n v="532.74"/>
    <n v="1"/>
    <n v="532.74"/>
    <x v="5"/>
    <n v="1"/>
    <m/>
    <m/>
    <m/>
    <m/>
    <m/>
    <m/>
    <m/>
    <m/>
    <m/>
  </r>
  <r>
    <s v="MERCK"/>
    <s v="MK-2870-019 (Local)"/>
    <s v="Merck Sharp and Dohme LLC"/>
    <s v="Argentina"/>
    <x v="6"/>
    <n v="40700"/>
    <s v="Revenues - Third Parties"/>
    <m/>
    <s v="Labeling / Relabeling (per Kit)"/>
    <n v="2026"/>
    <n v="5"/>
    <s v="USD"/>
    <n v="367.5"/>
    <n v="1"/>
    <n v="367.5"/>
    <x v="5"/>
    <m/>
    <m/>
    <m/>
    <m/>
    <m/>
    <m/>
    <m/>
    <m/>
    <m/>
    <m/>
  </r>
  <r>
    <s v="MERCK"/>
    <s v="MK-2870-019 (Local)"/>
    <s v="Merck Sharp and Dohme LLC"/>
    <s v="Argentina"/>
    <x v="6"/>
    <n v="40700"/>
    <s v="Revenues - Third Parties"/>
    <m/>
    <s v="Labeling / Relabeling (per Label)"/>
    <n v="2026"/>
    <n v="5"/>
    <s v="USD"/>
    <n v="50.5"/>
    <n v="1"/>
    <n v="50.5"/>
    <x v="5"/>
    <m/>
    <m/>
    <m/>
    <m/>
    <m/>
    <m/>
    <m/>
    <m/>
    <m/>
    <m/>
  </r>
  <r>
    <s v="MERCK"/>
    <s v="MK-2870-019 (Local)"/>
    <s v="Merck Sharp and Dohme LLC"/>
    <s v="Argentina"/>
    <x v="6"/>
    <n v="40700"/>
    <s v="Revenues - Third Parties"/>
    <m/>
    <s v="Labeling / Relabeling Process"/>
    <n v="2026"/>
    <n v="5"/>
    <s v="USD"/>
    <n v="4539.42"/>
    <n v="1"/>
    <n v="4539.42"/>
    <x v="5"/>
    <m/>
    <m/>
    <m/>
    <m/>
    <m/>
    <m/>
    <m/>
    <m/>
    <m/>
    <m/>
  </r>
  <r>
    <s v="MERCK"/>
    <s v="MK-2870-019 (Local)"/>
    <s v="Merck Sharp and Dohme LLC"/>
    <s v="Argentina"/>
    <x v="0"/>
    <n v="40700"/>
    <s v="Revenues - Third Parties"/>
    <m/>
    <s v="Pick and Pack (Controlled Ambient)"/>
    <n v="2026"/>
    <n v="5"/>
    <s v="USD"/>
    <n v="376.65"/>
    <n v="1"/>
    <n v="376.65"/>
    <x v="5"/>
    <m/>
    <m/>
    <m/>
    <m/>
    <m/>
    <m/>
    <m/>
    <m/>
    <m/>
    <m/>
  </r>
  <r>
    <s v="MERCK"/>
    <s v="MK-2870-019 (Local)"/>
    <s v="Merck Sharp and Dohme LLC"/>
    <s v="Argentina"/>
    <x v="1"/>
    <n v="40700"/>
    <s v="Revenues - Third Parties"/>
    <m/>
    <s v="Storage Ambient (per Pallet)"/>
    <n v="2026"/>
    <n v="5"/>
    <s v="USD"/>
    <n v="579.45000000000005"/>
    <n v="1"/>
    <n v="579.45000000000005"/>
    <x v="5"/>
    <m/>
    <m/>
    <m/>
    <m/>
    <m/>
    <m/>
    <m/>
    <m/>
    <m/>
    <m/>
  </r>
  <r>
    <s v="MERCK"/>
    <s v="MK-2870-019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19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2870-019 (Local)"/>
    <s v="Merck Sharp and Dohme LLC"/>
    <s v="Argentina"/>
    <x v="1"/>
    <n v="40700"/>
    <s v="Revenues - Third Parties"/>
    <m/>
    <s v="Storage Refrigerated (per Shelf)"/>
    <n v="2026"/>
    <n v="5"/>
    <s v="USD"/>
    <n v="521.46"/>
    <n v="1"/>
    <n v="521.46"/>
    <x v="5"/>
    <m/>
    <m/>
    <m/>
    <m/>
    <m/>
    <m/>
    <m/>
    <m/>
    <m/>
    <m/>
  </r>
  <r>
    <s v="MERCK"/>
    <s v="MK-2870-012 (Local)"/>
    <s v="Merck Sharp and Dohme LLC"/>
    <s v="Argentina"/>
    <x v="2"/>
    <n v="40700"/>
    <s v="Revenues - Third Parties"/>
    <m/>
    <s v="Freight - Returns"/>
    <n v="2026"/>
    <n v="5"/>
    <s v="USD"/>
    <n v="83.39"/>
    <n v="1"/>
    <n v="83.39"/>
    <x v="5"/>
    <n v="1"/>
    <m/>
    <m/>
    <m/>
    <m/>
    <m/>
    <m/>
    <m/>
    <m/>
    <m/>
  </r>
  <r>
    <s v="MERCK"/>
    <s v="MK-2870-012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2870-012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MK-2870-012 (Local)"/>
    <s v="Merck Sharp and Dohme LLC"/>
    <s v="Argentina"/>
    <x v="3"/>
    <n v="40700"/>
    <s v="Revenues - Third Parties"/>
    <m/>
    <s v="Returns Receipt (per Receipt)"/>
    <n v="2026"/>
    <n v="5"/>
    <s v="USD"/>
    <n v="270.39999999999998"/>
    <n v="1"/>
    <n v="270.39999999999998"/>
    <x v="5"/>
    <m/>
    <m/>
    <m/>
    <m/>
    <m/>
    <m/>
    <m/>
    <m/>
    <m/>
    <m/>
  </r>
  <r>
    <s v="MERCK"/>
    <s v="MK-2870-012 (Local)"/>
    <s v="Merck Sharp and Dohme LLC"/>
    <s v="Argentina"/>
    <x v="1"/>
    <n v="40700"/>
    <s v="Revenues - Third Parties"/>
    <m/>
    <s v="Storage of Returns (per Pallet)"/>
    <n v="2026"/>
    <n v="5"/>
    <s v="USD"/>
    <n v="669.41"/>
    <n v="1"/>
    <n v="669.41"/>
    <x v="5"/>
    <m/>
    <m/>
    <m/>
    <m/>
    <m/>
    <m/>
    <m/>
    <m/>
    <m/>
    <m/>
  </r>
  <r>
    <s v="MERCK"/>
    <s v="MK-8591A-054 (Local)"/>
    <s v="Merck Sharp and Dohme LLC"/>
    <s v="Argentina"/>
    <x v="2"/>
    <n v="40700"/>
    <s v="Revenues - Third Parties"/>
    <m/>
    <s v="Freight - Returns"/>
    <n v="2026"/>
    <n v="5"/>
    <s v="USD"/>
    <n v="192.66"/>
    <n v="1"/>
    <n v="192.66"/>
    <x v="5"/>
    <n v="1"/>
    <m/>
    <m/>
    <m/>
    <m/>
    <m/>
    <m/>
    <m/>
    <m/>
    <m/>
  </r>
  <r>
    <s v="MERCK"/>
    <s v="MK-8591A-054 (Local)"/>
    <s v="Merck Sharp and Dohme LLC"/>
    <s v="Argentina"/>
    <x v="1"/>
    <n v="40700"/>
    <s v="Revenues - Third Parties"/>
    <m/>
    <s v="Storage of Returns (per Pallet)"/>
    <n v="2026"/>
    <n v="5"/>
    <s v="USD"/>
    <n v="573.78"/>
    <n v="1"/>
    <n v="573.78"/>
    <x v="5"/>
    <m/>
    <m/>
    <m/>
    <m/>
    <m/>
    <m/>
    <m/>
    <m/>
    <m/>
    <m/>
  </r>
  <r>
    <s v="MERCK"/>
    <s v="MK-1084-004 (Local)"/>
    <s v="Merck Sharp and Dohme LLC"/>
    <s v="Argentina"/>
    <x v="0"/>
    <n v="40700"/>
    <s v="Revenues - Third Parties"/>
    <m/>
    <s v="Pick and Pack (Ambient)"/>
    <n v="2026"/>
    <n v="5"/>
    <s v="USD"/>
    <n v="376.65"/>
    <n v="1"/>
    <n v="376.65"/>
    <x v="5"/>
    <m/>
    <m/>
    <m/>
    <m/>
    <m/>
    <m/>
    <m/>
    <m/>
    <m/>
    <m/>
  </r>
  <r>
    <s v="MERCK"/>
    <s v="MK-1084-004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1084-004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1084-004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1084-004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2870-020 (Local)"/>
    <s v="Merck Sharp and Dohme LLC"/>
    <s v="Argentina"/>
    <x v="2"/>
    <n v="40700"/>
    <s v="Revenues - Third Parties"/>
    <m/>
    <s v="Freight - Shipments"/>
    <n v="2026"/>
    <n v="5"/>
    <s v="USD"/>
    <n v="480.08"/>
    <n v="1"/>
    <n v="480.08"/>
    <x v="5"/>
    <n v="1"/>
    <m/>
    <m/>
    <m/>
    <m/>
    <m/>
    <m/>
    <m/>
    <m/>
    <m/>
  </r>
  <r>
    <s v="MERCK"/>
    <s v="MK-2870-020 (Local)"/>
    <s v="Merck Sharp and Dohme LLC"/>
    <s v="Argentina"/>
    <x v="6"/>
    <n v="40700"/>
    <s v="Revenues - Third Parties"/>
    <m/>
    <s v="Labeling / Relabeling (per Label)"/>
    <n v="2026"/>
    <n v="5"/>
    <s v="USD"/>
    <n v="121.2"/>
    <n v="1"/>
    <n v="121.2"/>
    <x v="5"/>
    <m/>
    <m/>
    <m/>
    <m/>
    <m/>
    <m/>
    <m/>
    <m/>
    <m/>
    <m/>
  </r>
  <r>
    <s v="MERCK"/>
    <s v="MK-2870-020 (Local)"/>
    <s v="Merck Sharp and Dohme LLC"/>
    <s v="Argentina"/>
    <x v="6"/>
    <n v="40700"/>
    <s v="Revenues - Third Parties"/>
    <m/>
    <s v="Labeling / Relabeling Set Up Fee"/>
    <n v="2026"/>
    <n v="5"/>
    <s v="USD"/>
    <n v="1659.57"/>
    <n v="1"/>
    <n v="1659.57"/>
    <x v="5"/>
    <m/>
    <m/>
    <m/>
    <m/>
    <m/>
    <m/>
    <m/>
    <m/>
    <m/>
    <m/>
  </r>
  <r>
    <s v="MERCK"/>
    <s v="MK-2870-020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2870-020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2870-020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2870-020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20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2870-020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MK-2870-009 (Local)"/>
    <s v="Merck Sharp and Dohme LLC"/>
    <s v="Argentina"/>
    <x v="2"/>
    <n v="40700"/>
    <s v="Revenues - Third Parties"/>
    <m/>
    <s v="Freight - Returns"/>
    <n v="2026"/>
    <n v="5"/>
    <s v="USD"/>
    <n v="215.58"/>
    <n v="1"/>
    <n v="215.58"/>
    <x v="5"/>
    <n v="1"/>
    <m/>
    <m/>
    <m/>
    <m/>
    <m/>
    <m/>
    <m/>
    <m/>
    <m/>
  </r>
  <r>
    <s v="MERCK"/>
    <s v="MK-2870-009 (Local)"/>
    <s v="Merck Sharp and Dohme LLC"/>
    <s v="Argentina"/>
    <x v="2"/>
    <n v="40700"/>
    <s v="Revenues - Third Parties"/>
    <m/>
    <s v="Freight - Shipments"/>
    <n v="2026"/>
    <n v="5"/>
    <s v="USD"/>
    <n v="292.63"/>
    <n v="1"/>
    <n v="292.63"/>
    <x v="5"/>
    <n v="1"/>
    <m/>
    <m/>
    <m/>
    <m/>
    <m/>
    <m/>
    <m/>
    <m/>
    <m/>
  </r>
  <r>
    <s v="MERCK"/>
    <s v="MK-2870-009 (Local)"/>
    <s v="Merck Sharp and Dohme LLC"/>
    <s v="Argentina"/>
    <x v="1"/>
    <n v="40700"/>
    <s v="Revenues - Third Parties"/>
    <m/>
    <s v="Storage Ambient (per Shelf)"/>
    <n v="2026"/>
    <n v="5"/>
    <s v="USD"/>
    <n v="202.82"/>
    <n v="1"/>
    <n v="202.82"/>
    <x v="5"/>
    <m/>
    <m/>
    <m/>
    <m/>
    <m/>
    <m/>
    <m/>
    <m/>
    <m/>
    <m/>
  </r>
  <r>
    <s v="MERCK"/>
    <s v="MK-2870-009 (Local)"/>
    <s v="Merck Sharp and Dohme LLC"/>
    <s v="Argentina"/>
    <x v="1"/>
    <n v="40700"/>
    <s v="Revenues - Third Parties"/>
    <m/>
    <s v="Storage of Returns (per Pallet)"/>
    <n v="2026"/>
    <n v="5"/>
    <s v="USD"/>
    <n v="382.52"/>
    <n v="1"/>
    <n v="382.52"/>
    <x v="5"/>
    <m/>
    <m/>
    <m/>
    <m/>
    <m/>
    <m/>
    <m/>
    <m/>
    <m/>
    <m/>
  </r>
  <r>
    <s v="MERCK"/>
    <s v="MK-3543-006 (Local)"/>
    <s v="Merck Sharp and Dohme LLC"/>
    <s v="Argentina"/>
    <x v="3"/>
    <n v="40700"/>
    <s v="Revenues - Third Parties"/>
    <m/>
    <s v="Reconciliation of Returns (per Hour)"/>
    <n v="2026"/>
    <n v="5"/>
    <s v="USD"/>
    <n v="162.24"/>
    <n v="1"/>
    <n v="162.24"/>
    <x v="5"/>
    <m/>
    <m/>
    <m/>
    <m/>
    <m/>
    <m/>
    <m/>
    <m/>
    <m/>
    <m/>
  </r>
  <r>
    <s v="MERCK"/>
    <s v="MK-3543-006 (Local)"/>
    <s v="Merck Sharp and Dohme LLC"/>
    <s v="Argentina"/>
    <x v="3"/>
    <n v="40700"/>
    <s v="Revenues - Third Parties"/>
    <m/>
    <s v="Returns Receipt (per Receipt)"/>
    <n v="2026"/>
    <n v="5"/>
    <s v="USD"/>
    <n v="405.6"/>
    <n v="1"/>
    <n v="405.6"/>
    <x v="5"/>
    <m/>
    <m/>
    <m/>
    <m/>
    <m/>
    <m/>
    <m/>
    <m/>
    <m/>
    <m/>
  </r>
  <r>
    <s v="MERCK"/>
    <s v="MK-3543-006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3543-006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2870-023 (Local)"/>
    <s v="Merck Sharp and Dohme LLC"/>
    <s v="Argentina"/>
    <x v="0"/>
    <n v="40700"/>
    <s v="Revenues - Third Parties"/>
    <m/>
    <s v="Insulated shipper - Credo S22 - 12L (Leasing)"/>
    <n v="2026"/>
    <n v="5"/>
    <s v="USD"/>
    <n v="177.58"/>
    <n v="1"/>
    <n v="177.58"/>
    <x v="5"/>
    <n v="1"/>
    <m/>
    <m/>
    <m/>
    <m/>
    <m/>
    <m/>
    <m/>
    <m/>
    <m/>
  </r>
  <r>
    <s v="MERCK"/>
    <s v="MK-2870-023 (Local)"/>
    <s v="Merck Sharp and Dohme LLC"/>
    <s v="Argentina"/>
    <x v="6"/>
    <n v="40700"/>
    <s v="Revenues - Third Parties"/>
    <m/>
    <s v="Labeling / Relabeling (per Kit)"/>
    <n v="2026"/>
    <n v="5"/>
    <s v="USD"/>
    <n v="88.2"/>
    <n v="1"/>
    <n v="88.2"/>
    <x v="5"/>
    <m/>
    <m/>
    <m/>
    <m/>
    <m/>
    <m/>
    <m/>
    <m/>
    <m/>
    <m/>
  </r>
  <r>
    <s v="MERCK"/>
    <s v="MK-2870-023 (Local)"/>
    <s v="Merck Sharp and Dohme LLC"/>
    <s v="Argentina"/>
    <x v="6"/>
    <n v="40700"/>
    <s v="Revenues - Third Parties"/>
    <m/>
    <s v="Labeling / Relabeling Process"/>
    <n v="2026"/>
    <n v="5"/>
    <s v="USD"/>
    <n v="2269.71"/>
    <n v="1"/>
    <n v="2269.71"/>
    <x v="5"/>
    <m/>
    <m/>
    <m/>
    <m/>
    <m/>
    <m/>
    <m/>
    <m/>
    <m/>
    <m/>
  </r>
  <r>
    <s v="MERCK"/>
    <s v="MK-2870-023 (Local)"/>
    <s v="Merck Sharp and Dohme LLC"/>
    <s v="Argentina"/>
    <x v="0"/>
    <n v="40700"/>
    <s v="Revenues - Third Parties"/>
    <m/>
    <s v="Pick and Pack (Controlled Ambient)"/>
    <n v="2026"/>
    <n v="5"/>
    <s v="USD"/>
    <n v="125.55"/>
    <n v="1"/>
    <n v="125.55"/>
    <x v="5"/>
    <m/>
    <m/>
    <m/>
    <m/>
    <m/>
    <m/>
    <m/>
    <m/>
    <m/>
    <m/>
  </r>
  <r>
    <s v="MERCK"/>
    <s v="MK-2870-023 (Local)"/>
    <s v="Merck Sharp and Dohme LLC"/>
    <s v="Argentina"/>
    <x v="0"/>
    <n v="40700"/>
    <s v="Revenues - Third Parties"/>
    <m/>
    <s v="Receipt fee Ambient (per Receipt_ID)"/>
    <n v="2026"/>
    <n v="5"/>
    <s v="USD"/>
    <n v="251.1"/>
    <n v="1"/>
    <n v="251.1"/>
    <x v="5"/>
    <m/>
    <m/>
    <m/>
    <m/>
    <m/>
    <m/>
    <m/>
    <m/>
    <m/>
    <m/>
  </r>
  <r>
    <s v="MERCK"/>
    <s v="MK-2870-023 (Local)"/>
    <s v="Merck Sharp and Dohme LLC"/>
    <s v="Argentina"/>
    <x v="0"/>
    <n v="40700"/>
    <s v="Revenues - Third Parties"/>
    <m/>
    <s v="Receipt fee Refrigerated (per Receipt_ID)"/>
    <n v="2026"/>
    <n v="5"/>
    <s v="USD"/>
    <n v="125.55"/>
    <n v="1"/>
    <n v="125.55"/>
    <x v="5"/>
    <m/>
    <m/>
    <m/>
    <m/>
    <m/>
    <m/>
    <m/>
    <m/>
    <m/>
    <m/>
  </r>
  <r>
    <s v="MERCK"/>
    <s v="MK-2870-023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2870-023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23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2870-023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MK-0616-019 (Local)"/>
    <s v="Merck Sharp and Dohme LLC"/>
    <s v="Argentina"/>
    <x v="2"/>
    <n v="40700"/>
    <s v="Revenues - Third Parties"/>
    <m/>
    <s v="Freight - Returns"/>
    <n v="2026"/>
    <n v="5"/>
    <s v="USD"/>
    <n v="446.53"/>
    <n v="1"/>
    <n v="446.53"/>
    <x v="5"/>
    <n v="1"/>
    <m/>
    <m/>
    <m/>
    <m/>
    <m/>
    <m/>
    <m/>
    <m/>
    <m/>
  </r>
  <r>
    <s v="MERCK"/>
    <s v="MK-0616-019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MK-0616-019 (Local)"/>
    <s v="Merck Sharp and Dohme LLC"/>
    <s v="Argentina"/>
    <x v="3"/>
    <n v="40700"/>
    <s v="Revenues - Third Parties"/>
    <m/>
    <s v="Returns Receipt (per Receipt)"/>
    <n v="2026"/>
    <n v="5"/>
    <s v="USD"/>
    <n v="270.39999999999998"/>
    <n v="1"/>
    <n v="270.39999999999998"/>
    <x v="5"/>
    <m/>
    <m/>
    <m/>
    <m/>
    <m/>
    <m/>
    <m/>
    <m/>
    <m/>
    <m/>
  </r>
  <r>
    <s v="MERCK"/>
    <s v="MK-0616-019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3543-007 (Local)"/>
    <s v="Merck Sharp and Dohme LLC"/>
    <s v="Argentina"/>
    <x v="2"/>
    <n v="40700"/>
    <s v="Revenues - Third Parties"/>
    <m/>
    <s v="Freight - Returns"/>
    <n v="2026"/>
    <n v="5"/>
    <s v="USD"/>
    <n v="109.27"/>
    <n v="1"/>
    <n v="109.27"/>
    <x v="5"/>
    <n v="1"/>
    <m/>
    <m/>
    <m/>
    <m/>
    <m/>
    <m/>
    <m/>
    <m/>
    <m/>
  </r>
  <r>
    <s v="MERCK"/>
    <s v="MK-3543-007 (Local)"/>
    <s v="Merck Sharp and Dohme LLC"/>
    <s v="Argentina"/>
    <x v="3"/>
    <n v="40700"/>
    <s v="Revenues - Third Parties"/>
    <m/>
    <s v="Reconciliation of Returns (per Hour)"/>
    <n v="2026"/>
    <n v="5"/>
    <s v="USD"/>
    <n v="108.16"/>
    <n v="1"/>
    <n v="108.16"/>
    <x v="5"/>
    <m/>
    <m/>
    <m/>
    <m/>
    <m/>
    <m/>
    <m/>
    <m/>
    <m/>
    <m/>
  </r>
  <r>
    <s v="MERCK"/>
    <s v="MK-3543-007 (Local)"/>
    <s v="Merck Sharp and Dohme LLC"/>
    <s v="Argentina"/>
    <x v="3"/>
    <n v="40700"/>
    <s v="Revenues - Third Parties"/>
    <m/>
    <s v="Returns Receipt (per Receipt)"/>
    <n v="2026"/>
    <n v="5"/>
    <s v="USD"/>
    <n v="270.39999999999998"/>
    <n v="1"/>
    <n v="270.39999999999998"/>
    <x v="5"/>
    <m/>
    <m/>
    <m/>
    <m/>
    <m/>
    <m/>
    <m/>
    <m/>
    <m/>
    <m/>
  </r>
  <r>
    <s v="MERCK"/>
    <s v="MK-3543-007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3543-007 (Local)"/>
    <s v="Merck Sharp and Dohme LLC"/>
    <s v="Argentina"/>
    <x v="1"/>
    <n v="40700"/>
    <s v="Revenues - Third Parties"/>
    <m/>
    <s v="Storage of Returns (per Pallet)"/>
    <n v="2026"/>
    <n v="5"/>
    <s v="USD"/>
    <n v="478.15"/>
    <n v="1"/>
    <n v="478.15"/>
    <x v="5"/>
    <m/>
    <m/>
    <m/>
    <m/>
    <m/>
    <m/>
    <m/>
    <m/>
    <m/>
    <m/>
  </r>
  <r>
    <s v="MERCK"/>
    <s v="MK-6482-029 Local"/>
    <s v="Merck Sharp and Dohme LLC"/>
    <s v="Argentina"/>
    <x v="2"/>
    <n v="40700"/>
    <s v="Revenues - Third Parties"/>
    <m/>
    <s v="Freight - Returns"/>
    <n v="2026"/>
    <n v="5"/>
    <s v="USD"/>
    <n v="192.66"/>
    <n v="1"/>
    <n v="192.66"/>
    <x v="5"/>
    <n v="1"/>
    <m/>
    <m/>
    <m/>
    <m/>
    <m/>
    <m/>
    <m/>
    <m/>
    <m/>
  </r>
  <r>
    <s v="MERCK"/>
    <s v="MK-6482-029 Local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MK-6482-029 Local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6482-029 Local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V940-009 (Local)"/>
    <s v="Merck Sharp and Dohme LLC"/>
    <s v="Argentina"/>
    <x v="2"/>
    <n v="40700"/>
    <s v="Revenues - Third Parties"/>
    <m/>
    <s v="Freight - Returns"/>
    <n v="2026"/>
    <n v="5"/>
    <s v="USD"/>
    <n v="109.27"/>
    <n v="1"/>
    <n v="109.27"/>
    <x v="5"/>
    <n v="1"/>
    <m/>
    <m/>
    <m/>
    <m/>
    <m/>
    <m/>
    <m/>
    <m/>
    <m/>
  </r>
  <r>
    <s v="MERCK"/>
    <s v="V940-009 (Local)"/>
    <s v="Merck Sharp and Dohme LLC"/>
    <s v="Argentina"/>
    <x v="3"/>
    <n v="40700"/>
    <s v="Revenues - Third Parties"/>
    <m/>
    <s v="Reconciliation of Returns (per Hour)"/>
    <n v="2026"/>
    <n v="5"/>
    <s v="USD"/>
    <n v="216.32"/>
    <n v="1"/>
    <n v="216.32"/>
    <x v="5"/>
    <m/>
    <m/>
    <m/>
    <m/>
    <m/>
    <m/>
    <m/>
    <m/>
    <m/>
    <m/>
  </r>
  <r>
    <s v="MERCK"/>
    <s v="V940-009 (Local)"/>
    <s v="Merck Sharp and Dohme LLC"/>
    <s v="Argentina"/>
    <x v="3"/>
    <n v="40700"/>
    <s v="Revenues - Third Parties"/>
    <m/>
    <s v="Returns Receipt (per Receipt)"/>
    <n v="2026"/>
    <n v="5"/>
    <s v="USD"/>
    <n v="540.79999999999995"/>
    <n v="1"/>
    <n v="540.79999999999995"/>
    <x v="5"/>
    <m/>
    <m/>
    <m/>
    <m/>
    <m/>
    <m/>
    <m/>
    <m/>
    <m/>
    <m/>
  </r>
  <r>
    <s v="MERCK"/>
    <s v="V940-009 (Local)"/>
    <s v="Merck Sharp and Dohme LLC"/>
    <s v="Argentina"/>
    <x v="1"/>
    <n v="40700"/>
    <s v="Revenues - Third Parties"/>
    <m/>
    <s v="Storage Ambient (per Pallet)"/>
    <n v="2026"/>
    <n v="5"/>
    <s v="USD"/>
    <n v="347.67"/>
    <n v="1"/>
    <n v="347.67"/>
    <x v="5"/>
    <m/>
    <m/>
    <m/>
    <m/>
    <m/>
    <m/>
    <m/>
    <m/>
    <m/>
    <m/>
  </r>
  <r>
    <s v="MERCK"/>
    <s v="V940-009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V940-009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1167-008 (Local)"/>
    <s v="Merck Sharp and Dohme LLC"/>
    <s v="Argentina"/>
    <x v="2"/>
    <n v="40700"/>
    <s v="Revenues - Third Parties"/>
    <m/>
    <s v="Freight - Returns"/>
    <n v="2026"/>
    <n v="5"/>
    <s v="USD"/>
    <n v="3946.51"/>
    <n v="1"/>
    <n v="3946.51"/>
    <x v="5"/>
    <n v="1"/>
    <m/>
    <m/>
    <m/>
    <m/>
    <m/>
    <m/>
    <m/>
    <m/>
    <m/>
  </r>
  <r>
    <s v="MERCK"/>
    <s v="MK-1167-008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1167-008 (Local)"/>
    <s v="Merck Sharp and Dohme LLC"/>
    <s v="Argentina"/>
    <x v="0"/>
    <n v="40700"/>
    <s v="Revenues - Third Parties"/>
    <m/>
    <s v="Pick and Pack (Ambient)"/>
    <n v="2026"/>
    <n v="5"/>
    <s v="USD"/>
    <n v="251.1"/>
    <n v="1"/>
    <n v="251.1"/>
    <x v="5"/>
    <m/>
    <m/>
    <m/>
    <m/>
    <m/>
    <m/>
    <m/>
    <m/>
    <m/>
    <m/>
  </r>
  <r>
    <s v="MERCK"/>
    <s v="MK-1167-008 (Local)"/>
    <s v="Merck Sharp and Dohme LLC"/>
    <s v="Argentina"/>
    <x v="0"/>
    <n v="40700"/>
    <s v="Revenues - Third Parties"/>
    <m/>
    <s v="Pick and Pack Materials"/>
    <n v="2026"/>
    <n v="5"/>
    <s v="USD"/>
    <n v="251.1"/>
    <n v="1"/>
    <n v="251.1"/>
    <x v="5"/>
    <m/>
    <m/>
    <m/>
    <m/>
    <m/>
    <m/>
    <m/>
    <m/>
    <m/>
    <m/>
  </r>
  <r>
    <s v="MERCK"/>
    <s v="MK-1167-008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1167-008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1167-008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1167-008 (Local)"/>
    <s v="Merck Sharp and Dohme LLC"/>
    <s v="Argentina"/>
    <x v="1"/>
    <n v="40700"/>
    <s v="Revenues - Third Parties"/>
    <m/>
    <s v="Storage of Returns (per Pallet)"/>
    <n v="2026"/>
    <n v="5"/>
    <s v="USD"/>
    <n v="286.89"/>
    <n v="1"/>
    <n v="286.89"/>
    <x v="5"/>
    <m/>
    <m/>
    <m/>
    <m/>
    <m/>
    <m/>
    <m/>
    <m/>
    <m/>
    <m/>
  </r>
  <r>
    <s v="MERCK"/>
    <s v="MK-1084-012 (Local)"/>
    <s v="Merck Sharp and Dohme LLC"/>
    <s v="Argentina"/>
    <x v="2"/>
    <n v="40700"/>
    <s v="Revenues - Third Parties"/>
    <m/>
    <s v="Freight - Returns"/>
    <n v="2026"/>
    <n v="5"/>
    <s v="USD"/>
    <n v="109.27"/>
    <n v="1"/>
    <n v="109.27"/>
    <x v="5"/>
    <n v="1"/>
    <m/>
    <m/>
    <m/>
    <m/>
    <m/>
    <m/>
    <m/>
    <m/>
    <m/>
  </r>
  <r>
    <s v="MERCK"/>
    <s v="MK-1084-012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1084-012 (Local)"/>
    <s v="Merck Sharp and Dohme LLC"/>
    <s v="Argentina"/>
    <x v="0"/>
    <n v="40700"/>
    <s v="Revenues - Third Parties"/>
    <m/>
    <s v="Pick and Pack (Ambient)"/>
    <n v="2026"/>
    <n v="5"/>
    <s v="USD"/>
    <n v="753.3"/>
    <n v="1"/>
    <n v="753.3"/>
    <x v="5"/>
    <m/>
    <m/>
    <m/>
    <m/>
    <m/>
    <m/>
    <m/>
    <m/>
    <m/>
    <m/>
  </r>
  <r>
    <s v="MERCK"/>
    <s v="MK-1084-012 (Local)"/>
    <s v="Merck Sharp and Dohme LLC"/>
    <s v="Argentina"/>
    <x v="0"/>
    <n v="40700"/>
    <s v="Revenues - Third Parties"/>
    <m/>
    <s v="Pick and Pack Materials"/>
    <n v="2026"/>
    <n v="5"/>
    <s v="USD"/>
    <n v="753.3"/>
    <n v="1"/>
    <n v="753.3"/>
    <x v="5"/>
    <m/>
    <m/>
    <m/>
    <m/>
    <m/>
    <m/>
    <m/>
    <m/>
    <m/>
    <m/>
  </r>
  <r>
    <s v="MERCK"/>
    <s v="MK-1084-012 (Local)"/>
    <s v="Merck Sharp and Dohme LLC"/>
    <s v="Argentina"/>
    <x v="0"/>
    <n v="40700"/>
    <s v="Revenues - Third Parties"/>
    <m/>
    <s v="Receipt fee Ancillaries (per Receipt_ID)"/>
    <n v="2026"/>
    <n v="5"/>
    <s v="USD"/>
    <n v="376.65"/>
    <n v="1"/>
    <n v="376.65"/>
    <x v="5"/>
    <m/>
    <m/>
    <m/>
    <m/>
    <m/>
    <m/>
    <m/>
    <m/>
    <m/>
    <m/>
  </r>
  <r>
    <s v="MERCK"/>
    <s v="MK-1084-012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1084-012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1084-012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1084-012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1084-012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1084-012 (Local)"/>
    <s v="Merck Sharp and Dohme LLC"/>
    <s v="Argentina"/>
    <x v="1"/>
    <n v="40700"/>
    <s v="Revenues - Third Parties"/>
    <m/>
    <s v="Storage Refrigerated (per Shelf)"/>
    <n v="2026"/>
    <n v="5"/>
    <s v="USD"/>
    <n v="695.28"/>
    <n v="1"/>
    <n v="695.28"/>
    <x v="5"/>
    <m/>
    <m/>
    <m/>
    <m/>
    <m/>
    <m/>
    <m/>
    <m/>
    <m/>
    <m/>
  </r>
  <r>
    <s v="MERCK"/>
    <s v="MK-4482-023 (Local)"/>
    <s v="Merck Sharp and Dohme LLC"/>
    <s v="Argentina"/>
    <x v="2"/>
    <n v="40700"/>
    <s v="Revenues - Third Parties"/>
    <m/>
    <s v="Freight - Returns"/>
    <n v="2026"/>
    <n v="5"/>
    <s v="USD"/>
    <n v="83.39"/>
    <n v="1"/>
    <n v="83.39"/>
    <x v="5"/>
    <n v="1"/>
    <m/>
    <m/>
    <m/>
    <m/>
    <m/>
    <m/>
    <m/>
    <m/>
    <m/>
  </r>
  <r>
    <s v="MERCK"/>
    <s v="MK-4482-023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2140-010 (Local)"/>
    <s v="Merck Sharp and Dohme LLC"/>
    <s v="Argentina"/>
    <x v="2"/>
    <n v="40700"/>
    <s v="Revenues - Third Parties"/>
    <m/>
    <s v="Freight - Returns"/>
    <n v="2026"/>
    <n v="5"/>
    <s v="USD"/>
    <n v="327.81"/>
    <n v="1"/>
    <n v="327.81"/>
    <x v="5"/>
    <n v="1"/>
    <m/>
    <m/>
    <m/>
    <m/>
    <m/>
    <m/>
    <m/>
    <m/>
    <m/>
  </r>
  <r>
    <s v="MERCK"/>
    <s v="MK-2140-010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2140-010 (Local)"/>
    <s v="Merck Sharp and Dohme LLC"/>
    <s v="Argentina"/>
    <x v="0"/>
    <n v="40700"/>
    <s v="Revenues - Third Parties"/>
    <m/>
    <s v="Pick and Pack Cancellation Fee (Post Pick &amp; Pack)"/>
    <n v="2026"/>
    <n v="5"/>
    <s v="USD"/>
    <n v="44.58"/>
    <n v="1"/>
    <n v="44.58"/>
    <x v="5"/>
    <m/>
    <m/>
    <m/>
    <m/>
    <m/>
    <m/>
    <m/>
    <m/>
    <m/>
    <m/>
  </r>
  <r>
    <s v="MERCK"/>
    <s v="MK-2140-010 (Local)"/>
    <s v="Merck Sharp and Dohme LLC"/>
    <s v="Argentina"/>
    <x v="3"/>
    <n v="40700"/>
    <s v="Revenues - Third Parties"/>
    <m/>
    <s v="Reconciliation of Returns (per Hour)"/>
    <n v="2026"/>
    <n v="5"/>
    <s v="USD"/>
    <n v="162.24"/>
    <n v="1"/>
    <n v="162.24"/>
    <x v="5"/>
    <m/>
    <m/>
    <m/>
    <m/>
    <m/>
    <m/>
    <m/>
    <m/>
    <m/>
    <m/>
  </r>
  <r>
    <s v="MERCK"/>
    <s v="MK-2140-010 (Local)"/>
    <s v="Merck Sharp and Dohme LLC"/>
    <s v="Argentina"/>
    <x v="3"/>
    <n v="40700"/>
    <s v="Revenues - Third Parties"/>
    <m/>
    <s v="Returns Receipt (per Receipt)"/>
    <n v="2026"/>
    <n v="5"/>
    <s v="USD"/>
    <n v="405.6"/>
    <n v="1"/>
    <n v="405.6"/>
    <x v="5"/>
    <m/>
    <m/>
    <m/>
    <m/>
    <m/>
    <m/>
    <m/>
    <m/>
    <m/>
    <m/>
  </r>
  <r>
    <s v="MERCK"/>
    <s v="MK-2140-010 (Local)"/>
    <s v="Merck Sharp and Dohme LLC"/>
    <s v="Argentina"/>
    <x v="1"/>
    <n v="40700"/>
    <s v="Revenues - Third Parties"/>
    <m/>
    <s v="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2140-010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140-010 (Local)"/>
    <s v="Merck Sharp and Dohme LLC"/>
    <s v="Argentina"/>
    <x v="1"/>
    <n v="40700"/>
    <s v="Revenues - Third Parties"/>
    <m/>
    <s v="Storage of Returns (per Pallet)"/>
    <n v="2026"/>
    <n v="5"/>
    <s v="USD"/>
    <n v="573.78"/>
    <n v="1"/>
    <n v="573.78"/>
    <x v="5"/>
    <m/>
    <m/>
    <m/>
    <m/>
    <m/>
    <m/>
    <m/>
    <m/>
    <m/>
    <m/>
  </r>
  <r>
    <s v="MERCK"/>
    <s v="MK-2140-010 (Local)"/>
    <s v="Merck Sharp and Dohme LLC"/>
    <s v="Argentina"/>
    <x v="1"/>
    <n v="40700"/>
    <s v="Revenues - Third Parties"/>
    <m/>
    <s v="Storage Refrigerated (per Shelf)"/>
    <n v="2026"/>
    <n v="5"/>
    <s v="USD"/>
    <n v="347.64"/>
    <n v="1"/>
    <n v="347.64"/>
    <x v="5"/>
    <m/>
    <m/>
    <m/>
    <m/>
    <m/>
    <m/>
    <m/>
    <m/>
    <m/>
    <m/>
  </r>
  <r>
    <s v="MERCK"/>
    <s v="MK-2870-011 (Local)"/>
    <s v="Merck Sharp and Dohme LLC"/>
    <s v="Argentina"/>
    <x v="2"/>
    <n v="40700"/>
    <s v="Revenues - Third Parties"/>
    <m/>
    <s v="Freight - Shipments"/>
    <n v="2026"/>
    <n v="5"/>
    <s v="USD"/>
    <n v="109.27"/>
    <n v="1"/>
    <n v="109.27"/>
    <x v="5"/>
    <n v="1"/>
    <m/>
    <m/>
    <m/>
    <m/>
    <m/>
    <m/>
    <m/>
    <m/>
    <m/>
  </r>
  <r>
    <s v="MERCK"/>
    <s v="MK-2870-011 (Local)"/>
    <s v="Merck Sharp and Dohme LLC"/>
    <s v="Argentina"/>
    <x v="0"/>
    <n v="40700"/>
    <s v="Revenues - Third Parties"/>
    <m/>
    <s v="Insulated shipper - Large (Leasing)"/>
    <n v="2026"/>
    <n v="5"/>
    <s v="USD"/>
    <n v="233.81"/>
    <n v="1"/>
    <n v="233.81"/>
    <x v="5"/>
    <n v="1"/>
    <m/>
    <m/>
    <m/>
    <m/>
    <m/>
    <m/>
    <m/>
    <m/>
    <m/>
  </r>
  <r>
    <s v="MERCK"/>
    <s v="MK-2870-011 (Local)"/>
    <s v="Merck Sharp and Dohme LLC"/>
    <s v="Argentina"/>
    <x v="6"/>
    <n v="40700"/>
    <s v="Revenues - Third Parties"/>
    <m/>
    <s v="Labeling / Relabeling (per Label)"/>
    <n v="2026"/>
    <n v="5"/>
    <s v="USD"/>
    <n v="60.6"/>
    <n v="1"/>
    <n v="60.6"/>
    <x v="5"/>
    <m/>
    <m/>
    <m/>
    <m/>
    <m/>
    <m/>
    <m/>
    <m/>
    <m/>
    <m/>
  </r>
  <r>
    <s v="MERCK"/>
    <s v="MK-2870-011 (Local)"/>
    <s v="Merck Sharp and Dohme LLC"/>
    <s v="Argentina"/>
    <x v="6"/>
    <n v="40700"/>
    <s v="Revenues - Third Parties"/>
    <m/>
    <s v="Labeling / Relabeling Set Up Fee"/>
    <n v="2026"/>
    <n v="5"/>
    <s v="USD"/>
    <n v="1659.57"/>
    <n v="1"/>
    <n v="1659.57"/>
    <x v="5"/>
    <m/>
    <m/>
    <m/>
    <m/>
    <m/>
    <m/>
    <m/>
    <m/>
    <m/>
    <m/>
  </r>
  <r>
    <s v="MERCK"/>
    <s v="MK-2870-011 (Local)"/>
    <s v="Merck Sharp and Dohme LLC"/>
    <s v="Argentina"/>
    <x v="0"/>
    <n v="40700"/>
    <s v="Revenues - Third Parties"/>
    <m/>
    <s v="Pick and Pack (Controlled Ambient)"/>
    <n v="2026"/>
    <n v="5"/>
    <s v="USD"/>
    <n v="125.55"/>
    <n v="1"/>
    <n v="125.55"/>
    <x v="5"/>
    <m/>
    <m/>
    <m/>
    <m/>
    <m/>
    <m/>
    <m/>
    <m/>
    <m/>
    <m/>
  </r>
  <r>
    <s v="MERCK"/>
    <s v="MK-2870-011 (Local)"/>
    <s v="Merck Sharp and Dohme LLC"/>
    <s v="Argentina"/>
    <x v="0"/>
    <n v="40700"/>
    <s v="Revenues - Third Parties"/>
    <m/>
    <s v="Receipt of Labels (per Receipt_ID)"/>
    <n v="2026"/>
    <n v="5"/>
    <s v="USD"/>
    <n v="101.41"/>
    <n v="1"/>
    <n v="101.41"/>
    <x v="5"/>
    <m/>
    <m/>
    <m/>
    <m/>
    <m/>
    <m/>
    <m/>
    <m/>
    <m/>
    <m/>
  </r>
  <r>
    <s v="MERCK"/>
    <s v="MK-2870-011 (Local)"/>
    <s v="Merck Sharp and Dohme LLC"/>
    <s v="Argentina"/>
    <x v="1"/>
    <n v="40700"/>
    <s v="Revenues - Third Parties"/>
    <m/>
    <s v="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2870-011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11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6070-002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6070-002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V940-011 (Local)"/>
    <s v="Merck Sharp and Dohme LLC"/>
    <s v="Argentina"/>
    <x v="1"/>
    <n v="40700"/>
    <s v="Revenues - Third Parties"/>
    <m/>
    <s v="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2400-001 (Local)"/>
    <s v="Merck Sharp and Dohme LLC"/>
    <s v="Argentina"/>
    <x v="0"/>
    <n v="40700"/>
    <s v="Revenues - Third Parties"/>
    <m/>
    <s v="Pick and Pack (Ambient)"/>
    <n v="2026"/>
    <n v="5"/>
    <s v="USD"/>
    <n v="502.2"/>
    <n v="1"/>
    <n v="502.2"/>
    <x v="5"/>
    <m/>
    <m/>
    <m/>
    <m/>
    <m/>
    <m/>
    <m/>
    <m/>
    <m/>
    <m/>
  </r>
  <r>
    <s v="MERCK"/>
    <s v="MK-2400-001 (Local)"/>
    <s v="Merck Sharp and Dohme LLC"/>
    <s v="Argentina"/>
    <x v="0"/>
    <n v="40700"/>
    <s v="Revenues - Third Parties"/>
    <m/>
    <s v="Pick and Pack Materials"/>
    <n v="2026"/>
    <n v="5"/>
    <s v="USD"/>
    <n v="251.1"/>
    <n v="1"/>
    <n v="251.1"/>
    <x v="5"/>
    <m/>
    <m/>
    <m/>
    <m/>
    <m/>
    <m/>
    <m/>
    <m/>
    <m/>
    <m/>
  </r>
  <r>
    <s v="MERCK"/>
    <s v="MK-2400-001 (Local)"/>
    <s v="Merck Sharp and Dohme LLC"/>
    <s v="Argentina"/>
    <x v="1"/>
    <n v="40700"/>
    <s v="Revenues - Third Parties"/>
    <m/>
    <s v="Storage Ambient (per Pallet)"/>
    <n v="2026"/>
    <n v="5"/>
    <s v="USD"/>
    <n v="286.89"/>
    <n v="1"/>
    <n v="286.89"/>
    <x v="5"/>
    <m/>
    <m/>
    <m/>
    <m/>
    <m/>
    <m/>
    <m/>
    <m/>
    <m/>
    <m/>
  </r>
  <r>
    <s v="MERCK"/>
    <s v="MK-2870-033 (Local)"/>
    <s v="Merck Sharp and Dohme LLC"/>
    <s v="Argentina"/>
    <x v="2"/>
    <n v="40700"/>
    <s v="Revenues - Third Parties"/>
    <m/>
    <s v="Freight - Shipments"/>
    <n v="2026"/>
    <n v="5"/>
    <s v="USD"/>
    <n v="705.19"/>
    <n v="1"/>
    <n v="705.19"/>
    <x v="5"/>
    <n v="1"/>
    <m/>
    <m/>
    <m/>
    <m/>
    <m/>
    <m/>
    <m/>
    <m/>
    <m/>
  </r>
  <r>
    <s v="MERCK"/>
    <s v="MK-2870-033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2870-03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5909-005 (Local)"/>
    <s v="Merck Sharp and Dohme LLC"/>
    <s v="Argentina"/>
    <x v="2"/>
    <n v="40700"/>
    <s v="Revenues - Third Parties"/>
    <m/>
    <s v="Freight - Returns"/>
    <n v="2026"/>
    <n v="5"/>
    <s v="USD"/>
    <n v="109.27"/>
    <n v="1"/>
    <n v="109.27"/>
    <x v="5"/>
    <n v="1"/>
    <m/>
    <m/>
    <m/>
    <m/>
    <m/>
    <m/>
    <m/>
    <m/>
    <m/>
  </r>
  <r>
    <s v="MERCK"/>
    <s v="MK-5909-005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2870-031 (Local)"/>
    <s v="Merck Sharp and Dohme LLC"/>
    <s v="Argentina"/>
    <x v="0"/>
    <n v="40700"/>
    <s v="Revenues - Third Parties"/>
    <m/>
    <s v="Pick and Pack (Ambient)"/>
    <n v="2026"/>
    <n v="5"/>
    <s v="USD"/>
    <n v="376.65"/>
    <n v="1"/>
    <n v="376.65"/>
    <x v="5"/>
    <m/>
    <m/>
    <m/>
    <m/>
    <m/>
    <m/>
    <m/>
    <m/>
    <m/>
    <m/>
  </r>
  <r>
    <s v="MERCK"/>
    <s v="MK-2870-031 (Local)"/>
    <s v="Merck Sharp and Dohme LLC"/>
    <s v="Argentina"/>
    <x v="0"/>
    <n v="40700"/>
    <s v="Revenues - Third Parties"/>
    <m/>
    <s v="Pick and Pack Materials"/>
    <n v="2026"/>
    <n v="5"/>
    <s v="USD"/>
    <n v="125.55"/>
    <n v="1"/>
    <n v="125.55"/>
    <x v="5"/>
    <m/>
    <m/>
    <m/>
    <m/>
    <m/>
    <m/>
    <m/>
    <m/>
    <m/>
    <m/>
  </r>
  <r>
    <s v="MERCK"/>
    <s v="MK-2870-031 (Local)"/>
    <s v="Merck Sharp and Dohme LLC"/>
    <s v="Argentina"/>
    <x v="0"/>
    <n v="40700"/>
    <s v="Revenues - Third Parties"/>
    <m/>
    <s v="Receipt fee Ambient (per Receipt_ID)"/>
    <n v="2026"/>
    <n v="5"/>
    <s v="USD"/>
    <n v="376.65"/>
    <n v="1"/>
    <n v="376.65"/>
    <x v="5"/>
    <m/>
    <m/>
    <m/>
    <m/>
    <m/>
    <m/>
    <m/>
    <m/>
    <m/>
    <m/>
  </r>
  <r>
    <s v="MERCK"/>
    <s v="MK-2870-031 (Local)"/>
    <s v="Merck Sharp and Dohme LLC"/>
    <s v="Argentina"/>
    <x v="1"/>
    <n v="40700"/>
    <s v="Revenues - Third Parties"/>
    <m/>
    <s v="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5890-003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5890-003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MERCK"/>
    <s v="MK-2400-01A (Local)"/>
    <s v="Merck Sharp and Dohme LLC"/>
    <s v="Argentina"/>
    <x v="2"/>
    <n v="40700"/>
    <s v="Revenues - Third Parties"/>
    <m/>
    <s v="Freight - Returns"/>
    <n v="2026"/>
    <n v="5"/>
    <s v="USD"/>
    <n v="83.39"/>
    <n v="1"/>
    <n v="83.39"/>
    <x v="5"/>
    <n v="1"/>
    <m/>
    <m/>
    <m/>
    <m/>
    <m/>
    <m/>
    <m/>
    <m/>
    <m/>
  </r>
  <r>
    <s v="MERCK"/>
    <s v="MK-2400-01A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2400-01A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2400-01A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2400-01A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400-01A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400-01A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5684-015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5684-015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2870-032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2870-032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240-012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870-022 (Local)"/>
    <s v="Merck Sharp and Dohme LLC"/>
    <s v="Argentina"/>
    <x v="1"/>
    <n v="40700"/>
    <s v="Revenues - Third Parties"/>
    <m/>
    <s v="Storage Ambient (per Shelf)"/>
    <n v="2026"/>
    <n v="5"/>
    <s v="USD"/>
    <n v="202.82"/>
    <n v="1"/>
    <n v="202.82"/>
    <x v="5"/>
    <m/>
    <m/>
    <m/>
    <m/>
    <m/>
    <m/>
    <m/>
    <m/>
    <m/>
    <m/>
  </r>
  <r>
    <s v="MERCK"/>
    <s v="MK-8527-011 (Local)"/>
    <s v="Merck Sharp and Dohme LLC"/>
    <s v="Argentina"/>
    <x v="3"/>
    <n v="40700"/>
    <s v="Revenues - Third Parties"/>
    <m/>
    <s v="Reconciliation of Returns (per Hour)"/>
    <n v="2026"/>
    <n v="5"/>
    <s v="USD"/>
    <n v="54.08"/>
    <n v="1"/>
    <n v="54.08"/>
    <x v="5"/>
    <m/>
    <m/>
    <m/>
    <m/>
    <m/>
    <m/>
    <m/>
    <m/>
    <m/>
    <m/>
  </r>
  <r>
    <s v="MERCK"/>
    <s v="MK-8527-011 (Local)"/>
    <s v="Merck Sharp and Dohme LLC"/>
    <s v="Argentina"/>
    <x v="3"/>
    <n v="40700"/>
    <s v="Revenues - Third Parties"/>
    <m/>
    <s v="Returns Receipt (per Receipt)"/>
    <n v="2026"/>
    <n v="5"/>
    <s v="USD"/>
    <n v="135.19999999999999"/>
    <n v="1"/>
    <n v="135.19999999999999"/>
    <x v="5"/>
    <m/>
    <m/>
    <m/>
    <m/>
    <m/>
    <m/>
    <m/>
    <m/>
    <m/>
    <m/>
  </r>
  <r>
    <s v="MERCK"/>
    <s v="MK-8527-011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1022-016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962-024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1084-007 (Local)"/>
    <s v="Merck Sharp and Dohme LLC"/>
    <s v="Argentina"/>
    <x v="1"/>
    <n v="40700"/>
    <s v="Revenues - Third Parties"/>
    <m/>
    <s v="Storage Ambient (per Shelf)"/>
    <n v="2026"/>
    <n v="5"/>
    <s v="USD"/>
    <n v="202.82"/>
    <n v="1"/>
    <n v="202.82"/>
    <x v="5"/>
    <m/>
    <m/>
    <m/>
    <m/>
    <m/>
    <m/>
    <m/>
    <m/>
    <m/>
    <m/>
  </r>
  <r>
    <s v="MERCK"/>
    <s v="MK-6482-033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6482-03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214-004 (Local)"/>
    <s v="Merck Sharp and Dohme LLC"/>
    <s v="Argentina"/>
    <x v="1"/>
    <n v="40700"/>
    <s v="Revenues - Third Parties"/>
    <m/>
    <s v="Storage Ambient (per Shelf)"/>
    <n v="2026"/>
    <n v="5"/>
    <s v="USD"/>
    <n v="382.52"/>
    <n v="1"/>
    <n v="382.52"/>
    <x v="5"/>
    <m/>
    <m/>
    <m/>
    <m/>
    <m/>
    <m/>
    <m/>
    <m/>
    <m/>
    <m/>
  </r>
  <r>
    <s v="MERCK"/>
    <s v="MK-7962-038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2870-036 (Local)"/>
    <s v="Merck Sharp and Dohme LLC"/>
    <s v="Argentina"/>
    <x v="2"/>
    <n v="40700"/>
    <s v="Revenues - Third Parties"/>
    <m/>
    <s v="Freight - Shipments"/>
    <n v="2026"/>
    <n v="5"/>
    <s v="USD"/>
    <n v="269.89"/>
    <n v="1"/>
    <n v="269.89"/>
    <x v="5"/>
    <n v="1"/>
    <m/>
    <m/>
    <m/>
    <m/>
    <m/>
    <m/>
    <m/>
    <m/>
    <m/>
  </r>
  <r>
    <s v="MERCK"/>
    <s v="MK-2870-036 (Local)"/>
    <s v="Merck Sharp and Dohme LLC"/>
    <s v="Argentina"/>
    <x v="0"/>
    <n v="40700"/>
    <s v="Revenues - Third Parties"/>
    <m/>
    <s v="Pick and Pack (Ambient)"/>
    <n v="2026"/>
    <n v="5"/>
    <s v="USD"/>
    <n v="376.65"/>
    <n v="1"/>
    <n v="376.65"/>
    <x v="5"/>
    <m/>
    <m/>
    <m/>
    <m/>
    <m/>
    <m/>
    <m/>
    <m/>
    <m/>
    <m/>
  </r>
  <r>
    <s v="MERCK"/>
    <s v="MK-2870-036 (Local)"/>
    <s v="Merck Sharp and Dohme LLC"/>
    <s v="Argentina"/>
    <x v="0"/>
    <n v="40700"/>
    <s v="Revenues - Third Parties"/>
    <m/>
    <s v="Pick and Pack Materials"/>
    <n v="2026"/>
    <n v="5"/>
    <s v="USD"/>
    <n v="125.55"/>
    <n v="1"/>
    <n v="125.55"/>
    <x v="5"/>
    <m/>
    <m/>
    <m/>
    <m/>
    <m/>
    <m/>
    <m/>
    <m/>
    <m/>
    <m/>
  </r>
  <r>
    <s v="MERCK"/>
    <s v="MK-2870-036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2870-021 (Local)"/>
    <s v="Merck Sharp and Dohme LLC"/>
    <s v="Argentina"/>
    <x v="0"/>
    <n v="40700"/>
    <s v="Revenues - Third Parties"/>
    <m/>
    <s v="Pick and Pack (Ambient)"/>
    <n v="2026"/>
    <n v="5"/>
    <s v="USD"/>
    <n v="878.85"/>
    <n v="1"/>
    <n v="878.85"/>
    <x v="5"/>
    <m/>
    <m/>
    <m/>
    <m/>
    <m/>
    <m/>
    <m/>
    <m/>
    <m/>
    <m/>
  </r>
  <r>
    <s v="MERCK"/>
    <s v="MK-2870-021 (Local)"/>
    <s v="Merck Sharp and Dohme LLC"/>
    <s v="Argentina"/>
    <x v="0"/>
    <n v="40700"/>
    <s v="Revenues - Third Parties"/>
    <m/>
    <s v="Pick and Pack Materials"/>
    <n v="2026"/>
    <n v="5"/>
    <s v="USD"/>
    <n v="878.85"/>
    <n v="1"/>
    <n v="878.85"/>
    <x v="5"/>
    <m/>
    <m/>
    <m/>
    <m/>
    <m/>
    <m/>
    <m/>
    <m/>
    <m/>
    <m/>
  </r>
  <r>
    <s v="MERCK"/>
    <s v="MK-2870-021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8591B-062 (Local)"/>
    <s v="Merck Sharp and Dohme LLC"/>
    <s v="Argentina"/>
    <x v="0"/>
    <n v="40700"/>
    <s v="Revenues - Third Parties"/>
    <m/>
    <s v="Emergency Pick and Pack fee (Add per Pick and Pack)"/>
    <n v="2026"/>
    <n v="5"/>
    <s v="USD"/>
    <n v="62.77"/>
    <n v="1"/>
    <n v="62.77"/>
    <x v="5"/>
    <m/>
    <m/>
    <m/>
    <m/>
    <m/>
    <m/>
    <m/>
    <m/>
    <m/>
    <m/>
  </r>
  <r>
    <s v="MERCK"/>
    <s v="MK-8591B-062 (Local)"/>
    <s v="Merck Sharp and Dohme LLC"/>
    <s v="Argentina"/>
    <x v="2"/>
    <n v="40700"/>
    <s v="Revenues - Third Parties"/>
    <m/>
    <s v="Freight - Shipments"/>
    <n v="2026"/>
    <n v="5"/>
    <s v="USD"/>
    <n v="696.41"/>
    <n v="1"/>
    <n v="696.41"/>
    <x v="5"/>
    <n v="1"/>
    <m/>
    <m/>
    <m/>
    <m/>
    <m/>
    <m/>
    <m/>
    <m/>
    <m/>
  </r>
  <r>
    <s v="MERCK"/>
    <s v="MK-8591B-062 (Local)"/>
    <s v="Merck Sharp and Dohme LLC"/>
    <s v="Argentina"/>
    <x v="0"/>
    <n v="40700"/>
    <s v="Revenues - Third Parties"/>
    <m/>
    <s v="Pick and Pack (Ambient)"/>
    <n v="2026"/>
    <n v="5"/>
    <s v="USD"/>
    <n v="125.55"/>
    <n v="1"/>
    <n v="125.55"/>
    <x v="5"/>
    <m/>
    <m/>
    <m/>
    <m/>
    <m/>
    <m/>
    <m/>
    <m/>
    <m/>
    <m/>
  </r>
  <r>
    <s v="MERCK"/>
    <s v="MK-8591B-062 (Local)"/>
    <s v="Merck Sharp and Dohme LLC"/>
    <s v="Argentina"/>
    <x v="1"/>
    <n v="40700"/>
    <s v="Revenues - Third Parties"/>
    <m/>
    <s v="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1084-013 (Local)"/>
    <s v="Merck Sharp and Dohme LLC"/>
    <s v="Argentina"/>
    <x v="0"/>
    <n v="40700"/>
    <s v="Revenues - Third Parties"/>
    <m/>
    <s v="Insulated shipper - Medium (Leasing)"/>
    <n v="2026"/>
    <n v="5"/>
    <s v="USD"/>
    <n v="177.58"/>
    <n v="1"/>
    <n v="177.58"/>
    <x v="5"/>
    <n v="1"/>
    <m/>
    <m/>
    <m/>
    <m/>
    <m/>
    <m/>
    <m/>
    <m/>
    <m/>
  </r>
  <r>
    <s v="MERCK"/>
    <s v="MK-1084-013 (Local)"/>
    <s v="Merck Sharp and Dohme LLC"/>
    <s v="Argentina"/>
    <x v="6"/>
    <n v="40700"/>
    <s v="Revenues - Third Parties"/>
    <m/>
    <s v="Labeling / Relabeling (per Label)"/>
    <n v="2026"/>
    <n v="5"/>
    <s v="USD"/>
    <n v="20.2"/>
    <n v="1"/>
    <n v="20.2"/>
    <x v="5"/>
    <m/>
    <m/>
    <m/>
    <m/>
    <m/>
    <m/>
    <m/>
    <m/>
    <m/>
    <m/>
  </r>
  <r>
    <s v="MERCK"/>
    <s v="MK-1084-013 (Local)"/>
    <s v="Merck Sharp and Dohme LLC"/>
    <s v="Argentina"/>
    <x v="6"/>
    <n v="40700"/>
    <s v="Revenues - Third Parties"/>
    <m/>
    <s v="Labeling / Relabeling Set Up Fee"/>
    <n v="2026"/>
    <n v="5"/>
    <s v="USD"/>
    <n v="1659.57"/>
    <n v="1"/>
    <n v="1659.57"/>
    <x v="5"/>
    <m/>
    <m/>
    <m/>
    <m/>
    <m/>
    <m/>
    <m/>
    <m/>
    <m/>
    <m/>
  </r>
  <r>
    <s v="MERCK"/>
    <s v="MK-1084-013 (Local)"/>
    <s v="Merck Sharp and Dohme LLC"/>
    <s v="Argentina"/>
    <x v="0"/>
    <n v="40700"/>
    <s v="Revenues - Third Parties"/>
    <m/>
    <s v="Pick and Pack (Ambient)"/>
    <n v="2026"/>
    <n v="5"/>
    <s v="USD"/>
    <n v="376.65"/>
    <n v="1"/>
    <n v="376.65"/>
    <x v="5"/>
    <m/>
    <m/>
    <m/>
    <m/>
    <m/>
    <m/>
    <m/>
    <m/>
    <m/>
    <m/>
  </r>
  <r>
    <s v="MERCK"/>
    <s v="MK-1084-013 (Local)"/>
    <s v="Merck Sharp and Dohme LLC"/>
    <s v="Argentina"/>
    <x v="0"/>
    <n v="40700"/>
    <s v="Revenues - Third Parties"/>
    <m/>
    <s v="Pick and Pack (Controlled Ambient)"/>
    <n v="2026"/>
    <n v="5"/>
    <s v="USD"/>
    <n v="125.55"/>
    <n v="1"/>
    <n v="125.55"/>
    <x v="5"/>
    <m/>
    <m/>
    <m/>
    <m/>
    <m/>
    <m/>
    <m/>
    <m/>
    <m/>
    <m/>
  </r>
  <r>
    <s v="MERCK"/>
    <s v="MK-1084-013 (Local)"/>
    <s v="Merck Sharp and Dohme LLC"/>
    <s v="Argentina"/>
    <x v="0"/>
    <n v="40700"/>
    <s v="Revenues - Third Parties"/>
    <m/>
    <s v="Pick and Pack Materials"/>
    <n v="2026"/>
    <n v="5"/>
    <s v="USD"/>
    <n v="251.1"/>
    <n v="1"/>
    <n v="251.1"/>
    <x v="5"/>
    <m/>
    <m/>
    <m/>
    <m/>
    <m/>
    <m/>
    <m/>
    <m/>
    <m/>
    <m/>
  </r>
  <r>
    <s v="MERCK"/>
    <s v="MK-1084-013 (Local)"/>
    <s v="Merck Sharp and Dohme LLC"/>
    <s v="Argentina"/>
    <x v="0"/>
    <n v="40700"/>
    <s v="Revenues - Third Parties"/>
    <m/>
    <s v="Receipt fee Ambient (per Receipt_ID)"/>
    <n v="2026"/>
    <n v="5"/>
    <s v="USD"/>
    <n v="125.55"/>
    <n v="1"/>
    <n v="125.55"/>
    <x v="5"/>
    <m/>
    <m/>
    <m/>
    <m/>
    <m/>
    <m/>
    <m/>
    <m/>
    <m/>
    <m/>
  </r>
  <r>
    <s v="MERCK"/>
    <s v="MK-1084-013 (Local)"/>
    <s v="Merck Sharp and Dohme LLC"/>
    <s v="Argentina"/>
    <x v="1"/>
    <n v="40700"/>
    <s v="Revenues - Third Parties"/>
    <m/>
    <s v="Storage Ambient (per Pallet)"/>
    <n v="2026"/>
    <n v="5"/>
    <s v="USD"/>
    <n v="231.78"/>
    <n v="1"/>
    <n v="231.78"/>
    <x v="5"/>
    <m/>
    <m/>
    <m/>
    <m/>
    <m/>
    <m/>
    <m/>
    <m/>
    <m/>
    <m/>
  </r>
  <r>
    <s v="MERCK"/>
    <s v="MK-1084-013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V940-013 (Local)"/>
    <s v="Merck Sharp and Dohme LLC"/>
    <s v="Argentina"/>
    <x v="1"/>
    <n v="40700"/>
    <s v="Revenues - Third Parties"/>
    <m/>
    <s v="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6482-034 (Local)"/>
    <s v="Merck Sharp and Dohme LLC"/>
    <s v="Argentina"/>
    <x v="0"/>
    <n v="40700"/>
    <s v="Revenues - Third Parties"/>
    <m/>
    <s v="Pick and Pack (Ambient)"/>
    <n v="2026"/>
    <n v="5"/>
    <s v="USD"/>
    <n v="627.75"/>
    <n v="1"/>
    <n v="627.75"/>
    <x v="5"/>
    <m/>
    <m/>
    <m/>
    <m/>
    <m/>
    <m/>
    <m/>
    <m/>
    <m/>
    <m/>
  </r>
  <r>
    <s v="MERCK"/>
    <s v="MK-6482-034 (Local)"/>
    <s v="Merck Sharp and Dohme LLC"/>
    <s v="Argentina"/>
    <x v="0"/>
    <n v="40700"/>
    <s v="Revenues - Third Parties"/>
    <m/>
    <s v="Pick and Pack Materials"/>
    <n v="2026"/>
    <n v="5"/>
    <s v="USD"/>
    <n v="376.65"/>
    <n v="1"/>
    <n v="376.65"/>
    <x v="5"/>
    <m/>
    <m/>
    <m/>
    <m/>
    <m/>
    <m/>
    <m/>
    <m/>
    <m/>
    <m/>
  </r>
  <r>
    <s v="MERCK"/>
    <s v="MK-6482-034 (Local)"/>
    <s v="Merck Sharp and Dohme LLC"/>
    <s v="Argentina"/>
    <x v="0"/>
    <n v="40700"/>
    <s v="Revenues - Third Parties"/>
    <m/>
    <s v="Receipt fee Ambient (per Receipt_ID)"/>
    <n v="2026"/>
    <n v="5"/>
    <s v="USD"/>
    <n v="251.1"/>
    <n v="1"/>
    <n v="251.1"/>
    <x v="5"/>
    <m/>
    <m/>
    <m/>
    <m/>
    <m/>
    <m/>
    <m/>
    <m/>
    <m/>
    <m/>
  </r>
  <r>
    <s v="MERCK"/>
    <s v="MK-6482-034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6070-003 (Local)"/>
    <s v="Merck Sharp and Dohme LLC"/>
    <s v="Argentina"/>
    <x v="0"/>
    <n v="40700"/>
    <s v="Revenues - Third Parties"/>
    <m/>
    <s v="Insulated shipper - Credo S22 - 12L (Leasing)"/>
    <n v="2026"/>
    <n v="5"/>
    <s v="USD"/>
    <n v="532.74"/>
    <n v="1"/>
    <n v="532.74"/>
    <x v="5"/>
    <n v="1"/>
    <m/>
    <m/>
    <m/>
    <m/>
    <m/>
    <m/>
    <m/>
    <m/>
    <m/>
  </r>
  <r>
    <s v="MERCK"/>
    <s v="MK-6070-003 (Local)"/>
    <s v="Merck Sharp and Dohme LLC"/>
    <s v="Argentina"/>
    <x v="0"/>
    <n v="40700"/>
    <s v="Revenues - Third Parties"/>
    <m/>
    <s v="Insulated shipper - Credo S4 - 12L (Leasing)"/>
    <n v="2026"/>
    <n v="5"/>
    <s v="USD"/>
    <n v="510.72"/>
    <n v="1"/>
    <n v="510.72"/>
    <x v="5"/>
    <n v="1"/>
    <m/>
    <m/>
    <m/>
    <m/>
    <m/>
    <m/>
    <m/>
    <m/>
    <m/>
  </r>
  <r>
    <s v="MERCK"/>
    <s v="MK-6070-003 (Local)"/>
    <s v="Merck Sharp and Dohme LLC"/>
    <s v="Argentina"/>
    <x v="6"/>
    <n v="40700"/>
    <s v="Revenues - Third Parties"/>
    <m/>
    <s v="Labeling / Relabeling (per Kit)"/>
    <n v="2026"/>
    <n v="5"/>
    <s v="USD"/>
    <n v="44.1"/>
    <n v="1"/>
    <n v="44.1"/>
    <x v="5"/>
    <m/>
    <m/>
    <m/>
    <m/>
    <m/>
    <m/>
    <m/>
    <m/>
    <m/>
    <m/>
  </r>
  <r>
    <s v="MERCK"/>
    <s v="MK-6070-003 (Local)"/>
    <s v="Merck Sharp and Dohme LLC"/>
    <s v="Argentina"/>
    <x v="6"/>
    <n v="40700"/>
    <s v="Revenues - Third Parties"/>
    <m/>
    <s v="Labeling / Relabeling (per Label)"/>
    <n v="2026"/>
    <n v="5"/>
    <s v="USD"/>
    <n v="70.7"/>
    <n v="1"/>
    <n v="70.7"/>
    <x v="5"/>
    <m/>
    <m/>
    <m/>
    <m/>
    <m/>
    <m/>
    <m/>
    <m/>
    <m/>
    <m/>
  </r>
  <r>
    <s v="MERCK"/>
    <s v="MK-6070-003 (Local)"/>
    <s v="Merck Sharp and Dohme LLC"/>
    <s v="Argentina"/>
    <x v="6"/>
    <n v="40700"/>
    <s v="Revenues - Third Parties"/>
    <m/>
    <s v="Labeling / Relabeling Process"/>
    <n v="2026"/>
    <n v="5"/>
    <s v="USD"/>
    <n v="2269.71"/>
    <n v="1"/>
    <n v="2269.71"/>
    <x v="5"/>
    <m/>
    <m/>
    <m/>
    <m/>
    <m/>
    <m/>
    <m/>
    <m/>
    <m/>
    <m/>
  </r>
  <r>
    <s v="MERCK"/>
    <s v="MK-6070-003 (Local)"/>
    <s v="Merck Sharp and Dohme LLC"/>
    <s v="Argentina"/>
    <x v="6"/>
    <n v="40700"/>
    <s v="Revenues - Third Parties"/>
    <m/>
    <s v="Labeling / Relabeling Set Up Fee"/>
    <n v="2026"/>
    <n v="5"/>
    <s v="USD"/>
    <n v="3319.14"/>
    <n v="1"/>
    <n v="3319.14"/>
    <x v="5"/>
    <m/>
    <m/>
    <m/>
    <m/>
    <m/>
    <m/>
    <m/>
    <m/>
    <m/>
    <m/>
  </r>
  <r>
    <s v="MERCK"/>
    <s v="MK-6070-003 (Local)"/>
    <s v="Merck Sharp and Dohme LLC"/>
    <s v="Argentina"/>
    <x v="0"/>
    <n v="40700"/>
    <s v="Revenues - Third Parties"/>
    <m/>
    <s v="Pick and Pack (Controlled Ambient)"/>
    <n v="2026"/>
    <n v="5"/>
    <s v="USD"/>
    <n v="376.65"/>
    <n v="1"/>
    <n v="376.65"/>
    <x v="5"/>
    <m/>
    <m/>
    <m/>
    <m/>
    <m/>
    <m/>
    <m/>
    <m/>
    <m/>
    <m/>
  </r>
  <r>
    <s v="MERCK"/>
    <s v="MK-6070-003 (Local)"/>
    <s v="Merck Sharp and Dohme LLC"/>
    <s v="Argentina"/>
    <x v="0"/>
    <n v="40700"/>
    <s v="Revenues - Third Parties"/>
    <m/>
    <s v="Pick and Pack (Refrigerated)"/>
    <n v="2026"/>
    <n v="5"/>
    <s v="USD"/>
    <n v="451.95"/>
    <n v="1"/>
    <n v="451.95"/>
    <x v="5"/>
    <m/>
    <m/>
    <m/>
    <m/>
    <m/>
    <m/>
    <m/>
    <m/>
    <m/>
    <m/>
  </r>
  <r>
    <s v="MERCK"/>
    <s v="MK-6070-003 (Local)"/>
    <s v="Merck Sharp and Dohme LLC"/>
    <s v="Argentina"/>
    <x v="0"/>
    <n v="40700"/>
    <s v="Revenues - Third Parties"/>
    <m/>
    <s v="Receipt fee Ambient (per Receipt_ID)"/>
    <n v="2026"/>
    <n v="5"/>
    <s v="USD"/>
    <n v="251.1"/>
    <n v="1"/>
    <n v="251.1"/>
    <x v="5"/>
    <m/>
    <m/>
    <m/>
    <m/>
    <m/>
    <m/>
    <m/>
    <m/>
    <m/>
    <m/>
  </r>
  <r>
    <s v="MERCK"/>
    <s v="MK-6070-003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6070-003 (Local)"/>
    <s v="Merck Sharp and Dohme LLC"/>
    <s v="Argentina"/>
    <x v="1"/>
    <n v="40700"/>
    <s v="Revenues - Third Parties"/>
    <m/>
    <s v="Storage of Labels Ambient (per Pallet)"/>
    <n v="2026"/>
    <n v="5"/>
    <s v="USD"/>
    <n v="95.63"/>
    <n v="1"/>
    <n v="95.63"/>
    <x v="5"/>
    <m/>
    <m/>
    <m/>
    <m/>
    <m/>
    <m/>
    <m/>
    <m/>
    <m/>
    <m/>
  </r>
  <r>
    <s v="MERCK"/>
    <s v="MK-6070-003 (Local)"/>
    <s v="Merck Sharp and Dohme LLC"/>
    <s v="Argentina"/>
    <x v="1"/>
    <n v="40700"/>
    <s v="Revenues - Third Parties"/>
    <m/>
    <s v="Storage Refrigerated (per Shelf)"/>
    <n v="2026"/>
    <n v="5"/>
    <s v="USD"/>
    <n v="173.82"/>
    <n v="1"/>
    <n v="173.82"/>
    <x v="5"/>
    <m/>
    <m/>
    <m/>
    <m/>
    <m/>
    <m/>
    <m/>
    <m/>
    <m/>
    <m/>
  </r>
  <r>
    <s v="PFIZER"/>
    <s v="C6461001 Comparator"/>
    <s v="Pfizer"/>
    <s v="Argentina"/>
    <x v="0"/>
    <n v="40700"/>
    <s v="Revenues - Third Parties"/>
    <m/>
    <s v="Pick and Pack (Ambient)"/>
    <n v="2026"/>
    <n v="5"/>
    <s v="USD"/>
    <n v="2098.0223999999998"/>
    <n v="1"/>
    <n v="2098.0223999999998"/>
    <x v="5"/>
    <m/>
    <m/>
    <m/>
    <m/>
    <m/>
    <m/>
    <m/>
    <m/>
    <m/>
    <m/>
  </r>
  <r>
    <s v="PFIZER"/>
    <s v="C6461001 Comparator"/>
    <s v="Pfizer"/>
    <s v="Argentina"/>
    <x v="0"/>
    <n v="40700"/>
    <s v="Revenues - Third Parties"/>
    <m/>
    <s v="Project Management Fee"/>
    <n v="2026"/>
    <n v="5"/>
    <s v="USD"/>
    <n v="1261.3536000000001"/>
    <n v="1"/>
    <n v="1261.3536000000001"/>
    <x v="5"/>
    <m/>
    <m/>
    <m/>
    <m/>
    <m/>
    <m/>
    <m/>
    <m/>
    <m/>
    <m/>
  </r>
  <r>
    <s v="PFIZER"/>
    <s v="C6461001 Comparator"/>
    <s v="Pfizer"/>
    <s v="Argentina"/>
    <x v="1"/>
    <n v="40700"/>
    <s v="Revenues - Third Parties"/>
    <m/>
    <s v="Storage Ambient (per Pallet)"/>
    <n v="2026"/>
    <n v="5"/>
    <s v="USD"/>
    <n v="1103.6928"/>
    <n v="1"/>
    <n v="1103.6928"/>
    <x v="5"/>
    <m/>
    <m/>
    <m/>
    <m/>
    <m/>
    <m/>
    <m/>
    <m/>
    <m/>
    <m/>
  </r>
  <r>
    <s v="SERVIER"/>
    <s v="SPLFIO-174"/>
    <s v="Servier"/>
    <s v="Argentina"/>
    <x v="0"/>
    <n v="40700"/>
    <s v="Revenues - Third Parties"/>
    <m/>
    <s v="Project Management Fee"/>
    <n v="2026"/>
    <n v="5"/>
    <s v="USD"/>
    <n v="1696.88"/>
    <n v="1"/>
    <n v="1696.88"/>
    <x v="5"/>
    <m/>
    <m/>
    <m/>
    <m/>
    <m/>
    <m/>
    <m/>
    <m/>
    <m/>
    <m/>
  </r>
  <r>
    <s v="SERVIER"/>
    <s v="SPLFIO-174"/>
    <s v="Servier"/>
    <s v="Argentina"/>
    <x v="1"/>
    <n v="40700"/>
    <s v="Revenues - Third Parties"/>
    <m/>
    <s v="Storage Refrigerated (per Shelf)"/>
    <n v="2026"/>
    <n v="5"/>
    <s v="USD"/>
    <n v="2124.35"/>
    <n v="1"/>
    <n v="2124.35"/>
    <x v="5"/>
    <m/>
    <m/>
    <m/>
    <m/>
    <m/>
    <m/>
    <m/>
    <m/>
    <m/>
    <m/>
  </r>
  <r>
    <s v="OTH CUST"/>
    <s v="PHRI.COLT-HF"/>
    <s v="Site Management Organization Argentina SA"/>
    <s v="Argentina"/>
    <x v="2"/>
    <n v="40700"/>
    <s v="Revenues - Third Parties"/>
    <m/>
    <s v="Freight - Shipments"/>
    <n v="2026"/>
    <n v="5"/>
    <s v="USD"/>
    <n v="981.8"/>
    <n v="1"/>
    <n v="981.8"/>
    <x v="5"/>
    <n v="1"/>
    <m/>
    <m/>
    <m/>
    <m/>
    <m/>
    <m/>
    <m/>
    <m/>
    <m/>
  </r>
  <r>
    <s v="OTH CUST"/>
    <s v="PHRI.COLT-HF"/>
    <s v="Site Management Organization Argentina SA"/>
    <s v="Argentina"/>
    <x v="0"/>
    <n v="40700"/>
    <s v="Revenues - Third Parties"/>
    <m/>
    <s v="Project Management Fee"/>
    <n v="2026"/>
    <n v="5"/>
    <s v="USD"/>
    <n v="450"/>
    <n v="1"/>
    <n v="450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Ambient (per Pallet)"/>
    <n v="2026"/>
    <n v="5"/>
    <s v="USD"/>
    <n v="2594.48"/>
    <n v="1"/>
    <n v="2594.48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of Labels Ambient (per Pallet)"/>
    <n v="2026"/>
    <n v="5"/>
    <s v="USD"/>
    <n v="1011.84"/>
    <n v="1"/>
    <n v="1011.84"/>
    <x v="5"/>
    <m/>
    <m/>
    <m/>
    <m/>
    <m/>
    <m/>
    <m/>
    <m/>
    <m/>
    <m/>
  </r>
  <r>
    <s v="OTH CUST"/>
    <s v="PHRI.COLT-HF"/>
    <s v="Site Management Organization Argentina SA"/>
    <s v="Argentina"/>
    <x v="3"/>
    <n v="40700"/>
    <s v="Revenues - Third Parties"/>
    <m/>
    <s v="Destruction (per Kg)"/>
    <n v="2026"/>
    <n v="5"/>
    <s v="USD"/>
    <n v="-106.65"/>
    <n v="1"/>
    <n v="-106.65"/>
    <x v="5"/>
    <n v="1"/>
    <m/>
    <m/>
    <m/>
    <m/>
    <m/>
    <m/>
    <m/>
    <m/>
    <m/>
  </r>
  <r>
    <s v="OTH CUST"/>
    <s v="PHRI.COLT-HF"/>
    <s v="Site Management Organization Argentina SA"/>
    <s v="Argentina"/>
    <x v="3"/>
    <n v="40700"/>
    <s v="Revenues - Third Parties"/>
    <m/>
    <s v="Destruction Setup Fee"/>
    <n v="2026"/>
    <n v="5"/>
    <s v="USD"/>
    <n v="-1360.1"/>
    <n v="1"/>
    <n v="-1360.1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Non-Drug Storage Ambient (per Shelf)"/>
    <n v="2026"/>
    <n v="5"/>
    <s v="USD"/>
    <n v="-95"/>
    <n v="1"/>
    <n v="-95"/>
    <x v="5"/>
    <m/>
    <m/>
    <m/>
    <m/>
    <m/>
    <m/>
    <m/>
    <m/>
    <m/>
    <m/>
  </r>
  <r>
    <s v="OTH CUST"/>
    <s v="PHRI.COLT-HF"/>
    <s v="Site Management Organization Argentina SA"/>
    <s v="Argentina"/>
    <x v="0"/>
    <n v="40700"/>
    <s v="Revenues - Third Parties"/>
    <m/>
    <s v="Project Management Fee"/>
    <n v="2026"/>
    <n v="5"/>
    <s v="USD"/>
    <n v="-450"/>
    <n v="1"/>
    <n v="-450"/>
    <x v="5"/>
    <m/>
    <m/>
    <m/>
    <m/>
    <m/>
    <m/>
    <m/>
    <m/>
    <m/>
    <m/>
  </r>
  <r>
    <s v="OTH CUST"/>
    <s v="PHRI.COLT-HF"/>
    <s v="Site Management Organization Argentina SA"/>
    <s v="Argentina"/>
    <x v="0"/>
    <n v="40700"/>
    <s v="Revenues - Third Parties"/>
    <m/>
    <s v="Receipt of Labels (per Receipt_ID)"/>
    <n v="2026"/>
    <n v="5"/>
    <s v="USD"/>
    <n v="-296.39999999999998"/>
    <n v="1"/>
    <n v="-296.39999999999998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Ambient (per Pallet)"/>
    <n v="2026"/>
    <n v="5"/>
    <s v="USD"/>
    <n v="-3243.1"/>
    <n v="1"/>
    <n v="-3243.1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of Labels Ambient (per Pallet)"/>
    <n v="2026"/>
    <n v="5"/>
    <s v="USD"/>
    <n v="-1349.12"/>
    <n v="1"/>
    <n v="-1349.12"/>
    <x v="5"/>
    <m/>
    <m/>
    <m/>
    <m/>
    <m/>
    <m/>
    <m/>
    <m/>
    <m/>
    <m/>
  </r>
  <r>
    <s v="OTH CUST"/>
    <s v="PHRI.COLT-HF"/>
    <s v="Site Management Organization Argentina SA"/>
    <s v="Argentina"/>
    <x v="3"/>
    <n v="40700"/>
    <s v="Revenues - Third Parties"/>
    <m/>
    <s v="Destruction (per Kg)"/>
    <n v="2026"/>
    <n v="5"/>
    <s v="USD"/>
    <n v="106.65"/>
    <n v="1"/>
    <n v="106.65"/>
    <x v="5"/>
    <n v="1"/>
    <m/>
    <m/>
    <m/>
    <m/>
    <m/>
    <m/>
    <m/>
    <m/>
    <m/>
  </r>
  <r>
    <s v="OTH CUST"/>
    <s v="PHRI.COLT-HF"/>
    <s v="Site Management Organization Argentina SA"/>
    <s v="Argentina"/>
    <x v="3"/>
    <n v="40700"/>
    <s v="Revenues - Third Parties"/>
    <m/>
    <s v="Destruction Setup Fee"/>
    <n v="2026"/>
    <n v="5"/>
    <s v="USD"/>
    <n v="1360.1"/>
    <n v="1"/>
    <n v="1360.1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Non-Drug Storage Ambient (per Shelf)"/>
    <n v="2026"/>
    <n v="5"/>
    <s v="USD"/>
    <n v="95"/>
    <n v="1"/>
    <n v="95"/>
    <x v="5"/>
    <m/>
    <m/>
    <m/>
    <m/>
    <m/>
    <m/>
    <m/>
    <m/>
    <m/>
    <m/>
  </r>
  <r>
    <s v="OTH CUST"/>
    <s v="PHRI.COLT-HF"/>
    <s v="Site Management Organization Argentina SA"/>
    <s v="Argentina"/>
    <x v="0"/>
    <n v="40700"/>
    <s v="Revenues - Third Parties"/>
    <m/>
    <s v="Project Management Fee"/>
    <n v="2026"/>
    <n v="5"/>
    <s v="USD"/>
    <n v="450"/>
    <n v="1"/>
    <n v="450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Ambient (per Pallet)"/>
    <n v="2026"/>
    <n v="5"/>
    <s v="USD"/>
    <n v="3243.1"/>
    <n v="1"/>
    <n v="3243.1"/>
    <x v="5"/>
    <m/>
    <m/>
    <m/>
    <m/>
    <m/>
    <m/>
    <m/>
    <m/>
    <m/>
    <m/>
  </r>
  <r>
    <s v="OTH CUST"/>
    <s v="PHRI.COLT-HF"/>
    <s v="Site Management Organization Argentina SA"/>
    <s v="Argentina"/>
    <x v="1"/>
    <n v="40700"/>
    <s v="Revenues - Third Parties"/>
    <m/>
    <s v="Storage of Labels Ambient (per Pallet)"/>
    <n v="2026"/>
    <n v="5"/>
    <s v="USD"/>
    <n v="1349.12"/>
    <n v="1"/>
    <n v="1349.12"/>
    <x v="5"/>
    <m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(per Kg)"/>
    <n v="2026"/>
    <n v="5"/>
    <s v="USD"/>
    <n v="-3408.33"/>
    <n v="1"/>
    <n v="-3408.33"/>
    <x v="5"/>
    <n v="1"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Setup Fee"/>
    <n v="2026"/>
    <n v="5"/>
    <s v="USD"/>
    <n v="-675.99"/>
    <n v="1"/>
    <n v="-675.99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Non-Drug Storage Ambient (per Pallet)"/>
    <n v="2026"/>
    <n v="5"/>
    <s v="USD"/>
    <n v="-95.63"/>
    <n v="1"/>
    <n v="-95.63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Storage of Returns (per Pallet)"/>
    <n v="2026"/>
    <n v="5"/>
    <s v="USD"/>
    <n v="-191.26"/>
    <n v="1"/>
    <n v="-191.26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Non-Drug 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3475-671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(per Kg)"/>
    <n v="2026"/>
    <n v="5"/>
    <s v="USD"/>
    <n v="3408.33"/>
    <n v="1"/>
    <n v="3408.33"/>
    <x v="5"/>
    <n v="1"/>
    <m/>
    <m/>
    <m/>
    <m/>
    <m/>
    <m/>
    <m/>
    <m/>
    <m/>
  </r>
  <r>
    <s v="MERCK"/>
    <s v="MK-3475-671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(per Kg)"/>
    <n v="2026"/>
    <n v="5"/>
    <s v="USD"/>
    <n v="-637.33000000000004"/>
    <n v="1"/>
    <n v="-637.33000000000004"/>
    <x v="5"/>
    <n v="1"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Setup Fee"/>
    <n v="2026"/>
    <n v="5"/>
    <s v="USD"/>
    <n v="-675.99"/>
    <n v="1"/>
    <n v="-675.99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Non-Drug Storage Ambient (per Pallet)"/>
    <n v="2026"/>
    <n v="5"/>
    <s v="USD"/>
    <n v="-191.26"/>
    <n v="1"/>
    <n v="-191.26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Storage of Returns (per Pallet)"/>
    <n v="2026"/>
    <n v="5"/>
    <s v="USD"/>
    <n v="-191.26"/>
    <n v="1"/>
    <n v="-191.26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Non-Drug Storage Ambient (per Pallet)"/>
    <n v="2026"/>
    <n v="5"/>
    <s v="USD"/>
    <n v="191.26"/>
    <n v="1"/>
    <n v="191.26"/>
    <x v="5"/>
    <m/>
    <m/>
    <m/>
    <m/>
    <m/>
    <m/>
    <m/>
    <m/>
    <m/>
    <m/>
  </r>
  <r>
    <s v="MERCK"/>
    <s v="MK-3475-867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(per Kg)"/>
    <n v="2026"/>
    <n v="5"/>
    <s v="USD"/>
    <n v="637.33000000000004"/>
    <n v="1"/>
    <n v="637.33000000000004"/>
    <x v="5"/>
    <n v="1"/>
    <m/>
    <m/>
    <m/>
    <m/>
    <m/>
    <m/>
    <m/>
    <m/>
    <m/>
  </r>
  <r>
    <s v="MERCK"/>
    <s v="MK-3475-867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(per Kg)"/>
    <n v="2026"/>
    <n v="5"/>
    <s v="USD"/>
    <n v="-914.43000000000006"/>
    <n v="1"/>
    <n v="-914.43000000000006"/>
    <x v="5"/>
    <n v="1"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Setup Fee"/>
    <n v="2026"/>
    <n v="5"/>
    <s v="USD"/>
    <n v="-675.99"/>
    <n v="1"/>
    <n v="-675.99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Ambient (per Pallet)"/>
    <n v="2026"/>
    <n v="5"/>
    <s v="USD"/>
    <n v="-115.89"/>
    <n v="1"/>
    <n v="-115.89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of Returns (per Pallet)"/>
    <n v="2026"/>
    <n v="5"/>
    <s v="USD"/>
    <n v="-191.26"/>
    <n v="1"/>
    <n v="-191.26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Ambient (per Pallet)"/>
    <n v="2026"/>
    <n v="5"/>
    <s v="USD"/>
    <n v="115.89"/>
    <n v="1"/>
    <n v="115.89"/>
    <x v="5"/>
    <m/>
    <m/>
    <m/>
    <m/>
    <m/>
    <m/>
    <m/>
    <m/>
    <m/>
    <m/>
  </r>
  <r>
    <s v="MERCK"/>
    <s v="MK-7339-012 (Local)"/>
    <s v="Merck Sharp and Dohme LLC"/>
    <s v="Argentina"/>
    <x v="1"/>
    <n v="40700"/>
    <s v="Revenues - Third Parties"/>
    <m/>
    <s v="Storage of Returns (per Pallet)"/>
    <n v="2026"/>
    <n v="5"/>
    <s v="USD"/>
    <n v="191.26"/>
    <n v="1"/>
    <n v="191.26"/>
    <x v="5"/>
    <m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(per Kg)"/>
    <n v="2026"/>
    <n v="5"/>
    <s v="USD"/>
    <n v="692.75"/>
    <n v="1"/>
    <n v="692.75"/>
    <x v="5"/>
    <n v="1"/>
    <m/>
    <m/>
    <m/>
    <m/>
    <m/>
    <m/>
    <m/>
    <m/>
    <m/>
  </r>
  <r>
    <s v="MERCK"/>
    <s v="MK-7339-012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(per Kg)"/>
    <n v="2026"/>
    <n v="5"/>
    <s v="USD"/>
    <n v="-277.10000000000002"/>
    <n v="1"/>
    <n v="-277.10000000000002"/>
    <x v="5"/>
    <n v="1"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Setup Fee"/>
    <n v="2026"/>
    <n v="5"/>
    <s v="USD"/>
    <n v="-675.99"/>
    <n v="1"/>
    <n v="-675.99"/>
    <x v="5"/>
    <m/>
    <m/>
    <m/>
    <m/>
    <m/>
    <m/>
    <m/>
    <m/>
    <m/>
    <m/>
  </r>
  <r>
    <s v="MERCK"/>
    <s v="MK-7684A-010 (Local)"/>
    <s v="Merck Sharp and Dohme LLC"/>
    <s v="Argentina"/>
    <x v="1"/>
    <n v="40700"/>
    <s v="Revenues - Third Parties"/>
    <m/>
    <s v="Storage of Returns (per Pallet)"/>
    <n v="2026"/>
    <n v="5"/>
    <s v="USD"/>
    <n v="-95.63"/>
    <n v="1"/>
    <n v="-95.63"/>
    <x v="5"/>
    <m/>
    <m/>
    <m/>
    <m/>
    <m/>
    <m/>
    <m/>
    <m/>
    <m/>
    <m/>
  </r>
  <r>
    <s v="MERCK"/>
    <s v="MK-7684A-010 (Local)"/>
    <s v="Merck Sharp and Dohme LLC"/>
    <s v="Argentina"/>
    <x v="1"/>
    <n v="40700"/>
    <s v="Revenues - Third Parties"/>
    <m/>
    <s v="Storage of Returns (per Pallet)"/>
    <n v="2026"/>
    <n v="5"/>
    <s v="USD"/>
    <n v="95.63"/>
    <n v="1"/>
    <n v="95.63"/>
    <x v="5"/>
    <m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(per Kg)"/>
    <n v="2026"/>
    <n v="5"/>
    <s v="USD"/>
    <n v="277.10000000000002"/>
    <n v="1"/>
    <n v="277.10000000000002"/>
    <x v="5"/>
    <n v="1"/>
    <m/>
    <m/>
    <m/>
    <m/>
    <m/>
    <m/>
    <m/>
    <m/>
    <m/>
  </r>
  <r>
    <s v="MERCK"/>
    <s v="MK-7684A-010 (Local)"/>
    <s v="Merck Sharp and Dohme LLC"/>
    <s v="Argentina"/>
    <x v="3"/>
    <n v="40700"/>
    <s v="Revenues - Third Parties"/>
    <m/>
    <s v="Destruction Setup Fee"/>
    <n v="2026"/>
    <n v="5"/>
    <s v="USD"/>
    <n v="675.99"/>
    <n v="1"/>
    <n v="675.99"/>
    <x v="5"/>
    <m/>
    <m/>
    <m/>
    <m/>
    <m/>
    <m/>
    <m/>
    <m/>
    <m/>
    <m/>
  </r>
  <r>
    <s v="MERCK"/>
    <s v="MK-8591B-062 (Local)"/>
    <s v="Merck Sharp and Dohme LLC"/>
    <s v="Argentina"/>
    <x v="0"/>
    <n v="40700"/>
    <s v="Revenues - Third Parties"/>
    <m/>
    <s v="Emergency Pick and Pack fee (Add per Pick and Pack)"/>
    <n v="2026"/>
    <n v="5"/>
    <s v="USD"/>
    <n v="-62.77"/>
    <n v="1"/>
    <n v="-62.77"/>
    <x v="5"/>
    <m/>
    <m/>
    <m/>
    <m/>
    <m/>
    <m/>
    <m/>
    <m/>
    <m/>
    <m/>
  </r>
  <r>
    <s v="MERCK"/>
    <s v="MK-8591B-062 (Local)"/>
    <s v="Merck Sharp and Dohme LLC"/>
    <s v="Argentina"/>
    <x v="2"/>
    <n v="40700"/>
    <s v="Revenues - Third Parties"/>
    <m/>
    <s v="Freight - Shipments"/>
    <n v="2026"/>
    <n v="5"/>
    <s v="USD"/>
    <n v="-696.41"/>
    <n v="1"/>
    <n v="-696.41"/>
    <x v="5"/>
    <n v="1"/>
    <m/>
    <m/>
    <m/>
    <m/>
    <m/>
    <m/>
    <m/>
    <m/>
    <m/>
  </r>
  <r>
    <s v="MERCK"/>
    <s v="MK-8591B-062 (Local)"/>
    <s v="Merck Sharp and Dohme LLC"/>
    <s v="Argentina"/>
    <x v="0"/>
    <n v="40700"/>
    <s v="Revenues - Third Parties"/>
    <m/>
    <s v="Pick and Pack (Ambient)"/>
    <n v="2026"/>
    <n v="5"/>
    <s v="USD"/>
    <n v="-125.55"/>
    <n v="1"/>
    <n v="-125.55"/>
    <x v="5"/>
    <m/>
    <m/>
    <m/>
    <m/>
    <m/>
    <m/>
    <m/>
    <m/>
    <m/>
    <m/>
  </r>
  <r>
    <s v="MERCK"/>
    <s v="MK-8591B-062 (Local)"/>
    <s v="Merck Sharp and Dohme LLC"/>
    <s v="Argentina"/>
    <x v="1"/>
    <n v="40700"/>
    <s v="Revenues - Third Parties"/>
    <m/>
    <s v="Storage Ambient (per Pallet)"/>
    <n v="2026"/>
    <n v="5"/>
    <s v="USD"/>
    <n v="-95.63"/>
    <n v="1"/>
    <n v="-95.63"/>
    <x v="5"/>
    <m/>
    <m/>
    <m/>
    <m/>
    <m/>
    <m/>
    <m/>
    <m/>
    <m/>
    <m/>
  </r>
  <r>
    <s v="MERCK"/>
    <s v="MK-8591B-062 (Local)"/>
    <s v="Merck Sharp and Dohme LLC"/>
    <s v="Argentina"/>
    <x v="2"/>
    <n v="40700"/>
    <s v="Revenues - Third Parties"/>
    <m/>
    <s v="Freight - Shipments"/>
    <n v="2026"/>
    <n v="5"/>
    <s v="USD"/>
    <n v="696.41"/>
    <n v="1"/>
    <n v="696.41"/>
    <x v="5"/>
    <n v="1"/>
    <m/>
    <m/>
    <m/>
    <m/>
    <m/>
    <m/>
    <m/>
    <m/>
    <m/>
  </r>
  <r>
    <s v="MERCK"/>
    <s v="MK-8591B-062 (Local)"/>
    <s v="Merck Sharp and Dohme LLC"/>
    <s v="Argentina"/>
    <x v="1"/>
    <n v="40700"/>
    <s v="Revenues - Third Parties"/>
    <m/>
    <s v="Storage Ambient (per Pallet)"/>
    <n v="2026"/>
    <n v="5"/>
    <s v="USD"/>
    <n v="95.63"/>
    <n v="1"/>
    <n v="95.63"/>
    <x v="5"/>
    <m/>
    <m/>
    <m/>
    <m/>
    <m/>
    <m/>
    <m/>
    <m/>
    <m/>
    <m/>
  </r>
  <r>
    <s v="MERCK"/>
    <s v="MK-2400-001 (Local)"/>
    <s v="Merck Sharp and Dohme LLC"/>
    <s v="Argentina"/>
    <x v="0"/>
    <n v="40700"/>
    <s v="Revenues - Third Parties"/>
    <m/>
    <s v="Pick and Pack (Ambient)"/>
    <n v="2026"/>
    <n v="5"/>
    <s v="USD"/>
    <n v="-502.2"/>
    <n v="1"/>
    <n v="-502.2"/>
    <x v="5"/>
    <m/>
    <m/>
    <m/>
    <m/>
    <m/>
    <m/>
    <m/>
    <m/>
    <m/>
    <m/>
  </r>
  <r>
    <s v="MERCK"/>
    <s v="MK-2400-001 (Local)"/>
    <s v="Merck Sharp and Dohme LLC"/>
    <s v="Argentina"/>
    <x v="0"/>
    <n v="40700"/>
    <s v="Revenues - Third Parties"/>
    <m/>
    <s v="Pick and Pack Materials"/>
    <n v="2026"/>
    <n v="5"/>
    <s v="USD"/>
    <n v="-251.1"/>
    <n v="1"/>
    <n v="-251.1"/>
    <x v="5"/>
    <m/>
    <m/>
    <m/>
    <m/>
    <m/>
    <m/>
    <m/>
    <m/>
    <m/>
    <m/>
  </r>
  <r>
    <s v="MERCK"/>
    <s v="MK-2400-001 (Local)"/>
    <s v="Merck Sharp and Dohme LLC"/>
    <s v="Argentina"/>
    <x v="1"/>
    <n v="40700"/>
    <s v="Revenues - Third Parties"/>
    <m/>
    <s v="Storage Ambient (per Pallet)"/>
    <n v="2026"/>
    <n v="5"/>
    <s v="USD"/>
    <n v="-286.89"/>
    <n v="1"/>
    <n v="-286.89"/>
    <x v="5"/>
    <m/>
    <m/>
    <m/>
    <m/>
    <m/>
    <m/>
    <m/>
    <m/>
    <m/>
    <m/>
  </r>
  <r>
    <s v="MERCK"/>
    <s v="MK-2400-001 (Local)"/>
    <s v="Merck Sharp and Dohme LLC"/>
    <s v="Argentina"/>
    <x v="0"/>
    <n v="40700"/>
    <s v="Revenues - Third Parties"/>
    <m/>
    <s v="Pick and Pack (Ambient)"/>
    <n v="2026"/>
    <n v="5"/>
    <s v="USD"/>
    <n v="502.2"/>
    <n v="1"/>
    <n v="502.2"/>
    <x v="5"/>
    <m/>
    <m/>
    <m/>
    <m/>
    <m/>
    <m/>
    <m/>
    <m/>
    <m/>
    <m/>
  </r>
  <r>
    <s v="MERCK"/>
    <s v="MK-2400-001 (Local)"/>
    <s v="Merck Sharp and Dohme LLC"/>
    <s v="Argentina"/>
    <x v="1"/>
    <n v="40700"/>
    <s v="Revenues - Third Parties"/>
    <m/>
    <s v="Storage Ambient (per Pallet)"/>
    <n v="2026"/>
    <n v="5"/>
    <s v="USD"/>
    <n v="286.89"/>
    <n v="1"/>
    <n v="286.89"/>
    <x v="5"/>
    <m/>
    <m/>
    <m/>
    <m/>
    <m/>
    <m/>
    <m/>
    <m/>
    <m/>
    <m/>
  </r>
  <r>
    <s v="ELI LILLY"/>
    <s v="Others"/>
    <s v="Eli Lilly &amp; Co."/>
    <s v="Argentina"/>
    <x v="2"/>
    <n v="40700"/>
    <s v="Revenues - Third Parties"/>
    <m/>
    <s v="Annual Rebate"/>
    <n v="2026"/>
    <n v="5"/>
    <s v="USD"/>
    <n v="0"/>
    <n v="1"/>
    <n v="0"/>
    <x v="5"/>
    <s v="Not Applicable"/>
    <m/>
    <m/>
    <m/>
    <m/>
    <m/>
    <m/>
    <m/>
    <m/>
    <m/>
  </r>
  <r>
    <s v="ELI LILLY"/>
    <s v="GG917 Psych Bundle (CAM)"/>
    <s v="Eli Lilly &amp; Co."/>
    <s v="Argentina"/>
    <x v="7"/>
    <n v="40700"/>
    <s v="Revenues - Third Parties"/>
    <m/>
    <s v="PTC Duties"/>
    <n v="2026"/>
    <n v="5"/>
    <s v="USD"/>
    <n v="0"/>
    <n v="1"/>
    <n v="0"/>
    <x v="5"/>
    <n v="1"/>
    <m/>
    <m/>
    <m/>
    <m/>
    <m/>
    <m/>
    <m/>
    <m/>
    <m/>
  </r>
  <r>
    <s v="ELI LILLY"/>
    <s v="J6M-MC-JSGD (CAM)"/>
    <s v="Eli Lilly &amp; Co."/>
    <s v="Argentina"/>
    <x v="7"/>
    <n v="40700"/>
    <s v="Revenues - Third Parties"/>
    <m/>
    <s v="PTC Duties"/>
    <n v="2026"/>
    <n v="5"/>
    <s v="USD"/>
    <n v="-978.40499999999997"/>
    <n v="1"/>
    <n v="-978.40499999999997"/>
    <x v="5"/>
    <n v="1"/>
    <m/>
    <m/>
    <m/>
    <m/>
    <m/>
    <m/>
    <m/>
    <m/>
    <m/>
  </r>
  <r>
    <s v="ELI LILLY"/>
    <s v="J3R-MC-YDAF (CAM)"/>
    <s v="Eli Lilly &amp; Co."/>
    <s v="Argentina"/>
    <x v="7"/>
    <n v="40700"/>
    <s v="Revenues - Third Parties"/>
    <m/>
    <s v="PTC Duties"/>
    <n v="2026"/>
    <n v="5"/>
    <s v="USD"/>
    <n v="0"/>
    <n v="1"/>
    <n v="0"/>
    <x v="5"/>
    <n v="1"/>
    <m/>
    <m/>
    <m/>
    <m/>
    <m/>
    <m/>
    <m/>
    <m/>
    <m/>
  </r>
  <r>
    <s v="ELI LILLY"/>
    <s v="J2A-MC-GZPR (CAM)"/>
    <s v="Eli Lilly &amp; Co."/>
    <s v="Argentina"/>
    <x v="7"/>
    <n v="40700"/>
    <s v="Revenues - Third Parties"/>
    <m/>
    <s v="PTC Duties"/>
    <n v="2026"/>
    <n v="5"/>
    <s v="USD"/>
    <n v="-12376.8146"/>
    <n v="1"/>
    <n v="-12376.8146"/>
    <x v="5"/>
    <n v="1"/>
    <m/>
    <m/>
    <m/>
    <m/>
    <m/>
    <m/>
    <m/>
    <m/>
    <m/>
  </r>
  <r>
    <s v="ELI LILLY"/>
    <s v="Lilly Admin and one-time costs"/>
    <s v="Eli Lilly &amp; Co."/>
    <s v="Argentina"/>
    <x v="7"/>
    <n v="40700"/>
    <s v="Revenues - Third Parties"/>
    <m/>
    <s v="PTC Duties"/>
    <n v="2026"/>
    <n v="5"/>
    <s v="USD"/>
    <n v="0"/>
    <n v="1"/>
    <n v="0"/>
    <x v="5"/>
    <n v="1"/>
    <m/>
    <m/>
    <m/>
    <m/>
    <m/>
    <m/>
    <m/>
    <m/>
    <m/>
  </r>
  <r>
    <s v="ELI LILLY"/>
    <s v="J2G-OX-Y049"/>
    <s v="Eli Lilly &amp; Co."/>
    <s v="Argentina"/>
    <x v="7"/>
    <n v="40700"/>
    <s v="Revenues - Third Parties"/>
    <m/>
    <s v="PTC Duties"/>
    <n v="2026"/>
    <n v="5"/>
    <s v="USD"/>
    <n v="-11999.223400000001"/>
    <n v="1"/>
    <n v="-11999.223400000001"/>
    <x v="5"/>
    <n v="1"/>
    <m/>
    <m/>
    <m/>
    <m/>
    <m/>
    <m/>
    <m/>
    <m/>
    <m/>
  </r>
  <r>
    <s v="ELI LILLY"/>
    <s v="J2J-OX-JZLC"/>
    <s v="Eli Lilly &amp; Co."/>
    <s v="Argentina"/>
    <x v="7"/>
    <n v="40700"/>
    <s v="Revenues - Third Parties"/>
    <m/>
    <s v="PTC Duties"/>
    <n v="2026"/>
    <n v="5"/>
    <s v="USD"/>
    <n v="-1094.8561"/>
    <n v="1"/>
    <n v="-1094.8561"/>
    <x v="5"/>
    <n v="1"/>
    <m/>
    <m/>
    <m/>
    <m/>
    <m/>
    <m/>
    <m/>
    <m/>
    <m/>
  </r>
  <r>
    <s v="ELI LILLY"/>
    <s v="I8F-MC-GPIJ"/>
    <s v="Eli Lilly &amp; Co."/>
    <s v="Argentina"/>
    <x v="7"/>
    <n v="40700"/>
    <s v="Revenues - Third Parties"/>
    <m/>
    <s v="PTC Duties"/>
    <n v="2026"/>
    <n v="5"/>
    <s v="USD"/>
    <n v="-13342.445399999999"/>
    <n v="1"/>
    <n v="-13342.445399999999"/>
    <x v="5"/>
    <n v="1"/>
    <m/>
    <m/>
    <m/>
    <m/>
    <m/>
    <m/>
    <m/>
    <m/>
    <m/>
  </r>
  <r>
    <s v="ELI LILLY"/>
    <s v="J2J-MC-JZLH"/>
    <s v="Eli Lilly &amp; Co."/>
    <s v="Argentina"/>
    <x v="7"/>
    <n v="40700"/>
    <s v="Revenues - Third Parties"/>
    <m/>
    <s v="PTC Duties"/>
    <n v="2026"/>
    <n v="5"/>
    <s v="USD"/>
    <n v="-24881.039300000004"/>
    <n v="1"/>
    <n v="-24881.039300000004"/>
    <x v="5"/>
    <n v="1"/>
    <m/>
    <m/>
    <m/>
    <m/>
    <m/>
    <m/>
    <m/>
    <m/>
    <m/>
  </r>
  <r>
    <s v="ELI LILLY"/>
    <s v="J1I-MC-GZBO"/>
    <s v="Eli Lilly &amp; Co."/>
    <s v="Argentina"/>
    <x v="7"/>
    <n v="40700"/>
    <s v="Revenues - Third Parties"/>
    <m/>
    <s v="PTC Duties"/>
    <n v="2026"/>
    <n v="5"/>
    <s v="USD"/>
    <n v="-1160.2215000000001"/>
    <n v="1"/>
    <n v="-1160.2215000000001"/>
    <x v="5"/>
    <n v="1"/>
    <m/>
    <m/>
    <m/>
    <m/>
    <m/>
    <m/>
    <m/>
    <m/>
    <m/>
  </r>
  <r>
    <s v="ELI LILLY"/>
    <s v="J3L-MC-EZEF"/>
    <s v="Eli Lilly &amp; Co."/>
    <s v="Argentina"/>
    <x v="7"/>
    <n v="40700"/>
    <s v="Revenues - Third Parties"/>
    <m/>
    <s v="PTC Duties"/>
    <n v="2026"/>
    <n v="5"/>
    <s v="USD"/>
    <n v="-42528.054800000005"/>
    <n v="1"/>
    <n v="-42528.054800000005"/>
    <x v="5"/>
    <n v="1"/>
    <m/>
    <m/>
    <m/>
    <m/>
    <m/>
    <m/>
    <m/>
    <m/>
    <m/>
  </r>
  <r>
    <s v="ELI LILLY"/>
    <s v="J1I-MC-GZBP"/>
    <s v="Eli Lilly &amp; Co."/>
    <s v="Argentina"/>
    <x v="7"/>
    <n v="40700"/>
    <s v="Revenues - Third Parties"/>
    <m/>
    <s v="PTC Duties"/>
    <n v="2026"/>
    <n v="5"/>
    <s v="USD"/>
    <n v="-7099.7457999999997"/>
    <n v="1"/>
    <n v="-7099.7457999999997"/>
    <x v="5"/>
    <n v="1"/>
    <m/>
    <m/>
    <m/>
    <m/>
    <m/>
    <m/>
    <m/>
    <m/>
    <m/>
  </r>
  <r>
    <s v="ELI LILLY"/>
    <s v="J5P-MC-GZ01"/>
    <s v="Eli Lilly &amp; Co."/>
    <s v="Argentina"/>
    <x v="7"/>
    <n v="40700"/>
    <s v="Revenues - Third Parties"/>
    <m/>
    <s v="PTC Duties"/>
    <n v="2026"/>
    <n v="5"/>
    <s v="USD"/>
    <n v="-7918.8024999999989"/>
    <n v="1"/>
    <n v="-7918.8024999999989"/>
    <x v="5"/>
    <n v="1"/>
    <m/>
    <m/>
    <m/>
    <m/>
    <m/>
    <m/>
    <m/>
    <m/>
    <m/>
  </r>
  <r>
    <s v="ELI LILLY"/>
    <s v="J1I-MC-GZQD"/>
    <s v="Eli Lilly &amp; Co."/>
    <s v="Argentina"/>
    <x v="7"/>
    <n v="40700"/>
    <s v="Revenues - Third Parties"/>
    <m/>
    <s v="PTC Duties"/>
    <n v="2026"/>
    <n v="5"/>
    <s v="USD"/>
    <n v="-1796.5650000000001"/>
    <n v="1"/>
    <n v="-1796.5650000000001"/>
    <x v="5"/>
    <n v="1"/>
    <m/>
    <m/>
    <m/>
    <m/>
    <m/>
    <m/>
    <m/>
    <m/>
    <m/>
  </r>
  <r>
    <s v="ELI LILLY"/>
    <s v="I8F-MC-GPJA"/>
    <s v="Eli Lilly &amp; Co."/>
    <s v="Argentina"/>
    <x v="7"/>
    <n v="40700"/>
    <s v="Revenues - Third Parties"/>
    <m/>
    <s v="PTC Duties"/>
    <n v="2026"/>
    <n v="5"/>
    <s v="USD"/>
    <n v="-2269.7622999999999"/>
    <n v="1"/>
    <n v="-2269.7622999999999"/>
    <x v="5"/>
    <n v="1"/>
    <m/>
    <m/>
    <m/>
    <m/>
    <m/>
    <m/>
    <m/>
    <m/>
    <m/>
  </r>
  <r>
    <s v="ELI LILLY"/>
    <s v="J2A-MC-GZPO"/>
    <s v="Eli Lilly &amp; Co."/>
    <s v="Argentina"/>
    <x v="7"/>
    <n v="40700"/>
    <s v="Revenues - Third Parties"/>
    <m/>
    <s v="PTC Duties"/>
    <n v="2026"/>
    <n v="5"/>
    <s v="USD"/>
    <n v="-1656.0319000000002"/>
    <n v="1"/>
    <n v="-1656.0319000000002"/>
    <x v="5"/>
    <n v="1"/>
    <m/>
    <m/>
    <m/>
    <m/>
    <m/>
    <m/>
    <m/>
    <m/>
    <m/>
  </r>
  <r>
    <s v="ELI LILLY"/>
    <s v="J2S-MC-GZMR"/>
    <s v="Eli Lilly &amp; Co."/>
    <s v="Argentina"/>
    <x v="7"/>
    <n v="40700"/>
    <s v="Revenues - Third Parties"/>
    <m/>
    <s v="PTC Duties"/>
    <n v="2026"/>
    <n v="5"/>
    <s v="USD"/>
    <n v="-1554.3196"/>
    <n v="1"/>
    <n v="-1554.3196"/>
    <x v="5"/>
    <n v="1"/>
    <m/>
    <m/>
    <m/>
    <m/>
    <m/>
    <m/>
    <m/>
    <m/>
    <m/>
  </r>
  <r>
    <s v="ELI LILLY"/>
    <s v="J2A-MC-GZPR"/>
    <s v="Eli Lilly &amp; Co."/>
    <s v="Argentina"/>
    <x v="7"/>
    <n v="40700"/>
    <s v="Revenues - Third Parties"/>
    <m/>
    <s v="PTC Duties"/>
    <n v="2026"/>
    <n v="5"/>
    <s v="USD"/>
    <n v="-16041.437500000002"/>
    <n v="1"/>
    <n v="-16041.437500000002"/>
    <x v="5"/>
    <n v="1"/>
    <m/>
    <m/>
    <m/>
    <m/>
    <m/>
    <m/>
    <m/>
    <m/>
    <m/>
  </r>
  <r>
    <s v="ELI LILLY"/>
    <s v="J2A-MC-GZPW"/>
    <s v="Eli Lilly &amp; Co."/>
    <s v="Argentina"/>
    <x v="7"/>
    <n v="40700"/>
    <s v="Revenues - Third Parties"/>
    <m/>
    <s v="PTC Duties"/>
    <n v="2026"/>
    <n v="5"/>
    <s v="USD"/>
    <n v="-11401.776600000001"/>
    <n v="1"/>
    <n v="-11401.776600000001"/>
    <x v="5"/>
    <n v="1"/>
    <m/>
    <m/>
    <m/>
    <m/>
    <m/>
    <m/>
    <m/>
    <m/>
    <m/>
  </r>
  <r>
    <s v="ELI LILLY"/>
    <s v="J2V-MC-GZLF"/>
    <s v="Eli Lilly &amp; Co."/>
    <s v="Argentina"/>
    <x v="7"/>
    <n v="40700"/>
    <s v="Revenues - Third Parties"/>
    <m/>
    <s v="PTC Duties"/>
    <n v="2026"/>
    <n v="5"/>
    <s v="USD"/>
    <n v="-51483.588100000008"/>
    <n v="1"/>
    <n v="-51483.588100000008"/>
    <x v="5"/>
    <n v="1"/>
    <m/>
    <m/>
    <m/>
    <m/>
    <m/>
    <m/>
    <m/>
    <m/>
    <m/>
  </r>
  <r>
    <s v="ELI LILLY"/>
    <s v="N1T-MC-RT01"/>
    <s v="Eli Lilly &amp; Co."/>
    <s v="Argentina"/>
    <x v="7"/>
    <n v="40700"/>
    <s v="Revenues - Third Parties"/>
    <m/>
    <s v="PTC Duties"/>
    <n v="2026"/>
    <n v="5"/>
    <s v="USD"/>
    <n v="-6935.8266999999996"/>
    <n v="1"/>
    <n v="-6935.8266999999996"/>
    <x v="5"/>
    <n v="1"/>
    <m/>
    <m/>
    <m/>
    <m/>
    <m/>
    <m/>
    <m/>
    <m/>
    <m/>
  </r>
  <r>
    <s v="PFIZER"/>
    <s v="C1091009 (CAM)"/>
    <s v="Pfizer"/>
    <s v="Argentina"/>
    <x v="7"/>
    <n v="40700"/>
    <s v="Revenues - Third Parties"/>
    <m/>
    <s v="PTC Duties"/>
    <n v="2026"/>
    <n v="5"/>
    <s v="USD"/>
    <n v="-1806.8713000000002"/>
    <n v="1"/>
    <n v="-1806.8713000000002"/>
    <x v="5"/>
    <n v="1"/>
    <m/>
    <m/>
    <m/>
    <m/>
    <m/>
    <m/>
    <m/>
    <m/>
    <m/>
  </r>
  <r>
    <s v="ASTRAZENECA"/>
    <s v="D6972C00003"/>
    <s v="Astra Zeneca"/>
    <s v="Argentina"/>
    <x v="7"/>
    <n v="40700"/>
    <s v="Revenues - Third Parties"/>
    <m/>
    <s v="PTC Duties"/>
    <n v="2026"/>
    <n v="5"/>
    <s v="USD"/>
    <n v="0"/>
    <n v="1"/>
    <n v="0"/>
    <x v="5"/>
    <n v="1"/>
    <m/>
    <m/>
    <m/>
    <m/>
    <m/>
    <m/>
    <m/>
    <m/>
    <m/>
  </r>
  <r>
    <s v="ASTRAZENECA"/>
    <s v="D6973C00001"/>
    <s v="Astra Zeneca"/>
    <s v="Argentina"/>
    <x v="7"/>
    <n v="40700"/>
    <s v="Revenues - Third Parties"/>
    <m/>
    <s v="PTC Duties"/>
    <n v="2026"/>
    <n v="5"/>
    <s v="USD"/>
    <n v="-2853.8818000000001"/>
    <n v="1"/>
    <n v="-2853.8818000000001"/>
    <x v="5"/>
    <n v="1"/>
    <m/>
    <m/>
    <m/>
    <m/>
    <m/>
    <m/>
    <m/>
    <m/>
    <m/>
  </r>
  <r>
    <s v="ASTRAZENECA"/>
    <s v="D5180C00047"/>
    <s v="Astra Zeneca"/>
    <s v="Argentina"/>
    <x v="7"/>
    <n v="40700"/>
    <s v="Revenues - Third Parties"/>
    <m/>
    <s v="PTC Duties"/>
    <n v="2026"/>
    <n v="5"/>
    <s v="USD"/>
    <n v="-17575.036500000002"/>
    <n v="1"/>
    <n v="-17575.036500000002"/>
    <x v="5"/>
    <n v="1"/>
    <m/>
    <m/>
    <m/>
    <m/>
    <m/>
    <m/>
    <m/>
    <m/>
    <m/>
  </r>
  <r>
    <s v="PFIZER"/>
    <s v="C3671059 Priority One(CAM)"/>
    <s v="Pfizer"/>
    <s v="Argentina"/>
    <x v="7"/>
    <n v="40700"/>
    <s v="Revenues - Third Parties"/>
    <m/>
    <s v="PTC Duties"/>
    <n v="2026"/>
    <n v="5"/>
    <s v="USD"/>
    <n v="-4921.3691999999992"/>
    <n v="1"/>
    <n v="-4921.3691999999992"/>
    <x v="5"/>
    <n v="1"/>
    <m/>
    <m/>
    <m/>
    <m/>
    <m/>
    <m/>
    <m/>
    <m/>
    <m/>
  </r>
  <r>
    <s v="ASTRAZENECA"/>
    <s v="D5241C00007"/>
    <s v="Astra Zeneca"/>
    <s v="Argentina"/>
    <x v="7"/>
    <n v="40700"/>
    <s v="Revenues - Third Parties"/>
    <m/>
    <s v="PTC Duties"/>
    <n v="2026"/>
    <n v="5"/>
    <s v="USD"/>
    <n v="-2192.6014"/>
    <n v="1"/>
    <n v="-2192.6014"/>
    <x v="5"/>
    <n v="1"/>
    <m/>
    <m/>
    <m/>
    <m/>
    <m/>
    <m/>
    <m/>
    <m/>
    <m/>
  </r>
  <r>
    <s v="IQVIA"/>
    <s v="J3R-MC-YDAG (IQVIA)"/>
    <s v="IQVIA RDS Inc"/>
    <s v="Argentina"/>
    <x v="7"/>
    <n v="40700"/>
    <s v="Revenues - Third Parties"/>
    <m/>
    <s v="PTC Duties"/>
    <n v="2026"/>
    <n v="5"/>
    <s v="USD"/>
    <n v="-11091.6759"/>
    <n v="1"/>
    <n v="-11091.6759"/>
    <x v="5"/>
    <n v="1"/>
    <m/>
    <m/>
    <m/>
    <m/>
    <m/>
    <m/>
    <m/>
    <m/>
    <m/>
  </r>
  <r>
    <s v="ELI LILLY"/>
    <s v="IC4C eCOA Devices"/>
    <s v="Eli Lilly &amp; Co."/>
    <s v="Argentina"/>
    <x v="7"/>
    <n v="40700"/>
    <s v="Revenues - Third Parties"/>
    <m/>
    <s v="PTC Duties"/>
    <n v="2026"/>
    <n v="5"/>
    <s v="USD"/>
    <n v="-956.18550000000005"/>
    <n v="1"/>
    <n v="-956.18550000000005"/>
    <x v="5"/>
    <n v="1"/>
    <m/>
    <m/>
    <m/>
    <m/>
    <m/>
    <m/>
    <m/>
    <m/>
    <m/>
  </r>
  <r>
    <s v="NOVARTIS"/>
    <s v="CLXE408B12201 Succeed"/>
    <s v="Novartis Pharma AG"/>
    <s v="Argentina"/>
    <x v="7"/>
    <n v="40700"/>
    <s v="Revenues - Third Parties"/>
    <m/>
    <s v="PTC Duties"/>
    <n v="2026"/>
    <n v="5"/>
    <s v="USD"/>
    <n v="-15552.810300000001"/>
    <n v="1"/>
    <n v="-15552.810300000001"/>
    <x v="5"/>
    <n v="1"/>
    <m/>
    <m/>
    <m/>
    <m/>
    <m/>
    <m/>
    <m/>
    <m/>
    <m/>
  </r>
  <r>
    <s v="ASTRAZENECA"/>
    <s v="D361BC00001"/>
    <s v="Astra Zeneca"/>
    <s v="Argentina"/>
    <x v="7"/>
    <n v="40700"/>
    <s v="Revenues - Third Parties"/>
    <m/>
    <s v="PTC Duties"/>
    <n v="2026"/>
    <n v="5"/>
    <s v="USD"/>
    <n v="-1024.8308149100001"/>
    <n v="1"/>
    <n v="-1024.8308149100001"/>
    <x v="5"/>
    <n v="1"/>
    <m/>
    <m/>
    <m/>
    <m/>
    <m/>
    <m/>
    <m/>
    <m/>
    <m/>
  </r>
  <r>
    <s v="ASTRAZENECA"/>
    <s v="Temperature Monitor-Global Pooling"/>
    <s v="Astra Zeneca"/>
    <s v="Argentina"/>
    <x v="7"/>
    <n v="40700"/>
    <s v="Revenues - Third Parties"/>
    <m/>
    <s v="PTC Duties"/>
    <n v="2026"/>
    <n v="5"/>
    <s v="USD"/>
    <n v="-6712.6137774899989"/>
    <n v="1"/>
    <n v="-6712.6137774899989"/>
    <x v="5"/>
    <n v="1"/>
    <m/>
    <m/>
    <m/>
    <m/>
    <m/>
    <m/>
    <m/>
    <m/>
    <m/>
  </r>
  <r>
    <s v="ASTRAZENECA"/>
    <s v="D3461C00030"/>
    <s v="Astra Zeneca"/>
    <s v="Argentina"/>
    <x v="7"/>
    <n v="40700"/>
    <s v="Revenues - Third Parties"/>
    <m/>
    <s v="PTC Duties"/>
    <n v="2026"/>
    <n v="5"/>
    <s v="USD"/>
    <n v="0"/>
    <n v="1"/>
    <n v="0"/>
    <x v="5"/>
    <n v="1"/>
    <m/>
    <m/>
    <m/>
    <m/>
    <m/>
    <m/>
    <m/>
    <m/>
    <m/>
  </r>
  <r>
    <s v="ASTRAZENECA"/>
    <s v="D8531C00002"/>
    <s v="Astra Zeneca"/>
    <s v="Argentina"/>
    <x v="7"/>
    <n v="40700"/>
    <s v="Revenues - Third Parties"/>
    <m/>
    <s v="PTC Duties"/>
    <n v="2026"/>
    <n v="5"/>
    <s v="USD"/>
    <n v="-1810.6510424159994"/>
    <n v="1"/>
    <n v="-1810.6510424159994"/>
    <x v="5"/>
    <n v="1"/>
    <m/>
    <m/>
    <m/>
    <m/>
    <m/>
    <m/>
    <m/>
    <m/>
    <m/>
  </r>
  <r>
    <s v="ASTRAZENECA"/>
    <s v="D6402C00012"/>
    <s v="Astra Zeneca"/>
    <s v="Argentina"/>
    <x v="7"/>
    <n v="40700"/>
    <s v="Revenues - Third Parties"/>
    <m/>
    <s v="PTC Duties"/>
    <n v="2026"/>
    <n v="5"/>
    <s v="USD"/>
    <n v="-7147.1531908440002"/>
    <n v="1"/>
    <n v="-7147.1531908440002"/>
    <x v="5"/>
    <n v="1"/>
    <m/>
    <m/>
    <m/>
    <m/>
    <m/>
    <m/>
    <m/>
    <m/>
    <m/>
  </r>
  <r>
    <s v="ASTRAZENECA"/>
    <s v="D702BC00001"/>
    <s v="Astra Zeneca"/>
    <s v="Argentina"/>
    <x v="7"/>
    <n v="40700"/>
    <s v="Revenues - Third Parties"/>
    <m/>
    <s v="PTC Duties"/>
    <n v="2026"/>
    <n v="5"/>
    <s v="USD"/>
    <n v="-4896.7623806399997"/>
    <n v="1"/>
    <n v="-4896.7623806399997"/>
    <x v="5"/>
    <n v="1"/>
    <m/>
    <m/>
    <m/>
    <m/>
    <m/>
    <m/>
    <m/>
    <m/>
    <m/>
  </r>
  <r>
    <s v="ASTRAZENECA"/>
    <s v="D702FC00001"/>
    <s v="Astra Zeneca"/>
    <s v="Argentina"/>
    <x v="7"/>
    <n v="40700"/>
    <s v="Revenues - Third Parties"/>
    <m/>
    <s v="PTC Duties"/>
    <n v="2026"/>
    <n v="5"/>
    <s v="USD"/>
    <n v="-10988.540074794"/>
    <n v="1"/>
    <n v="-10988.540074794"/>
    <x v="5"/>
    <n v="1"/>
    <m/>
    <m/>
    <m/>
    <m/>
    <m/>
    <m/>
    <m/>
    <m/>
    <m/>
  </r>
  <r>
    <s v="AMGEN"/>
    <n v="20190341"/>
    <s v="Amgen, Inc."/>
    <s v="Argentina"/>
    <x v="7"/>
    <n v="40700"/>
    <s v="Revenues - Third Parties"/>
    <m/>
    <s v="PTC Duties"/>
    <n v="2026"/>
    <n v="5"/>
    <s v="USD"/>
    <n v="-1355.454658116"/>
    <n v="1"/>
    <n v="-1355.454658116"/>
    <x v="5"/>
    <n v="1"/>
    <m/>
    <m/>
    <m/>
    <m/>
    <m/>
    <m/>
    <m/>
    <m/>
    <m/>
  </r>
  <r>
    <s v="AMGEN"/>
    <n v="20230016"/>
    <s v="Amgen, Inc."/>
    <s v="Argentina"/>
    <x v="7"/>
    <n v="40700"/>
    <s v="Revenues - Third Parties"/>
    <m/>
    <s v="PTC Duties"/>
    <n v="2026"/>
    <n v="5"/>
    <s v="USD"/>
    <n v="-14053.609999999999"/>
    <n v="1"/>
    <n v="-14053.609999999999"/>
    <x v="5"/>
    <n v="1"/>
    <m/>
    <m/>
    <m/>
    <m/>
    <m/>
    <m/>
    <m/>
    <m/>
    <m/>
  </r>
  <r>
    <s v="AMGEN"/>
    <n v="20200041"/>
    <s v="Amgen, Inc."/>
    <s v="Argentina"/>
    <x v="7"/>
    <n v="40700"/>
    <s v="Revenues - Third Parties"/>
    <m/>
    <s v="PTC Duties"/>
    <n v="2026"/>
    <n v="5"/>
    <s v="USD"/>
    <n v="-9383.4788999999982"/>
    <n v="1"/>
    <n v="-9383.4788999999982"/>
    <x v="5"/>
    <n v="1"/>
    <m/>
    <m/>
    <m/>
    <m/>
    <m/>
    <m/>
    <m/>
    <m/>
    <m/>
  </r>
  <r>
    <s v="AMGEN"/>
    <n v="20210081"/>
    <s v="Amgen, Inc."/>
    <s v="Argentina"/>
    <x v="7"/>
    <n v="40700"/>
    <s v="Revenues - Third Parties"/>
    <m/>
    <s v="PTC Duties"/>
    <n v="2026"/>
    <n v="5"/>
    <s v="USD"/>
    <n v="-1174.3523"/>
    <n v="1"/>
    <n v="-1174.3523"/>
    <x v="5"/>
    <n v="1"/>
    <m/>
    <m/>
    <m/>
    <m/>
    <m/>
    <m/>
    <m/>
    <m/>
    <m/>
  </r>
  <r>
    <s v="AMGEN"/>
    <n v="20210181"/>
    <s v="Amgen, Inc."/>
    <s v="Argentina"/>
    <x v="7"/>
    <n v="40700"/>
    <s v="Revenues - Third Parties"/>
    <m/>
    <s v="PTC Duties"/>
    <n v="2026"/>
    <n v="5"/>
    <s v="USD"/>
    <n v="-256619.42389999999"/>
    <n v="1"/>
    <n v="-256619.42389999999"/>
    <x v="5"/>
    <n v="1"/>
    <m/>
    <m/>
    <m/>
    <m/>
    <m/>
    <m/>
    <m/>
    <m/>
    <m/>
  </r>
  <r>
    <s v="AMGEN"/>
    <n v="20220196"/>
    <s v="Amgen, Inc."/>
    <s v="Argentina"/>
    <x v="7"/>
    <n v="40700"/>
    <s v="Revenues - Third Parties"/>
    <m/>
    <s v="PTC Duties"/>
    <n v="2026"/>
    <n v="5"/>
    <s v="USD"/>
    <n v="-12851.8573"/>
    <n v="1"/>
    <n v="-12851.8573"/>
    <x v="5"/>
    <n v="1"/>
    <m/>
    <m/>
    <m/>
    <m/>
    <m/>
    <m/>
    <m/>
    <m/>
    <m/>
  </r>
  <r>
    <s v="AMGEN"/>
    <n v="20210184"/>
    <s v="Amgen, Inc."/>
    <s v="Argentina"/>
    <x v="7"/>
    <n v="40700"/>
    <s v="Revenues - Third Parties"/>
    <m/>
    <s v="PTC Duties"/>
    <n v="2026"/>
    <n v="5"/>
    <s v="USD"/>
    <n v="-103865.6851"/>
    <n v="1"/>
    <n v="-103865.6851"/>
    <x v="5"/>
    <n v="1"/>
    <m/>
    <m/>
    <m/>
    <m/>
    <m/>
    <m/>
    <m/>
    <m/>
    <m/>
  </r>
  <r>
    <s v="AMGEN"/>
    <n v="20240236"/>
    <s v="Amgen, Inc."/>
    <s v="Argentina"/>
    <x v="7"/>
    <n v="40700"/>
    <s v="Revenues - Third Parties"/>
    <m/>
    <s v="PTC Duties"/>
    <n v="2026"/>
    <n v="5"/>
    <s v="USD"/>
    <n v="-33796.129600000007"/>
    <n v="1"/>
    <n v="-33796.129600000007"/>
    <x v="5"/>
    <n v="1"/>
    <m/>
    <m/>
    <m/>
    <m/>
    <m/>
    <m/>
    <m/>
    <m/>
    <m/>
  </r>
  <r>
    <s v="DEFERRED"/>
    <s v="Others"/>
    <s v="Deferred Revenue"/>
    <s v="Argentina"/>
    <x v="7"/>
    <n v="40700"/>
    <s v="Revenues - Third Parties"/>
    <m/>
    <s v="PTC Duties"/>
    <n v="2026"/>
    <n v="5"/>
    <s v="USD"/>
    <n v="-2464.5221999999999"/>
    <n v="1"/>
    <n v="-2464.5221999999999"/>
    <x v="5"/>
    <n v="1"/>
    <m/>
    <m/>
    <m/>
    <m/>
    <m/>
    <m/>
    <m/>
    <m/>
    <m/>
  </r>
  <r>
    <s v="DEFERRED"/>
    <s v="Others"/>
    <s v="Deferred Revenue"/>
    <s v="Argentina"/>
    <x v="7"/>
    <n v="40700"/>
    <s v="Revenues - Third Parties"/>
    <m/>
    <s v="PTC Duties - Reverse"/>
    <n v="2026"/>
    <n v="5"/>
    <s v="USD"/>
    <n v="-665000"/>
    <n v="1"/>
    <n v="-665000"/>
    <x v="5"/>
    <m/>
    <m/>
    <m/>
    <m/>
    <m/>
    <m/>
    <m/>
    <m/>
    <m/>
    <m/>
  </r>
  <r>
    <s v="DEFERRED"/>
    <s v="Others"/>
    <s v="Deferred Revenue"/>
    <s v="Argentina"/>
    <x v="2"/>
    <n v="40700"/>
    <s v="Revenues - Third Parties"/>
    <m/>
    <s v="Adjustment due to services rendered between 16/03 - 31/03"/>
    <n v="2026"/>
    <n v="5"/>
    <s v="USD"/>
    <n v="-388113.46476378402"/>
    <n v="1"/>
    <n v="-388113.46476378402"/>
    <x v="5"/>
    <s v="Not Applicable"/>
    <m/>
    <m/>
    <m/>
    <m/>
    <m/>
    <m/>
    <m/>
    <m/>
    <m/>
  </r>
  <r>
    <s v="DEFERRED"/>
    <s v="Others"/>
    <s v="Deferred Revenue"/>
    <s v="Argentina"/>
    <x v="0"/>
    <n v="40700"/>
    <s v="Revenues - Third Parties"/>
    <m/>
    <s v="Adjustment due to services rendered between 16/03 - 31/03"/>
    <n v="2026"/>
    <n v="5"/>
    <s v="USD"/>
    <n v="-147607.56233467901"/>
    <n v="1"/>
    <n v="-147607.56233467901"/>
    <x v="5"/>
    <s v="Not Applicable"/>
    <m/>
    <m/>
    <m/>
    <m/>
    <m/>
    <m/>
    <m/>
    <m/>
    <m/>
  </r>
  <r>
    <s v="DEFERRED"/>
    <s v="Others"/>
    <s v="Deferred Revenue"/>
    <s v="Argentina"/>
    <x v="2"/>
    <n v="40700"/>
    <s v="Revenues - Third Parties"/>
    <m/>
    <s v="Adjustment Estimated Revenue of the month 16/03 - 15/04"/>
    <n v="2026"/>
    <n v="5"/>
    <s v="USD"/>
    <n v="-1400513.0194556599"/>
    <n v="1"/>
    <n v="-1400513.0194556599"/>
    <x v="5"/>
    <s v="Not Applicable"/>
    <m/>
    <m/>
    <m/>
    <m/>
    <m/>
    <m/>
    <m/>
    <m/>
    <m/>
  </r>
  <r>
    <s v="DEFERRED"/>
    <s v="Others"/>
    <s v="Deferred Revenue"/>
    <s v="Argentina"/>
    <x v="7"/>
    <n v="40700"/>
    <s v="Revenues - Third Parties"/>
    <m/>
    <s v="PTC Duties (AMGEN)"/>
    <n v="2026"/>
    <n v="5"/>
    <s v="USD"/>
    <n v="0"/>
    <n v="1"/>
    <n v="0"/>
    <x v="5"/>
    <s v="Not Applicable"/>
    <m/>
    <m/>
    <m/>
    <m/>
    <m/>
    <m/>
    <m/>
    <m/>
    <m/>
  </r>
  <r>
    <s v="DEFERRED"/>
    <s v="Others"/>
    <s v="Deferred Revenue"/>
    <s v="Argentina"/>
    <x v="2"/>
    <n v="40700"/>
    <s v="Revenues - Third Parties"/>
    <m/>
    <s v="Estimated Revenue from 16/04 - 30/04"/>
    <n v="2026"/>
    <n v="5"/>
    <s v="USD"/>
    <n v="333351.19758003682"/>
    <n v="1"/>
    <n v="333351.19758003682"/>
    <x v="5"/>
    <s v="Not Applicable"/>
    <m/>
    <m/>
    <m/>
    <m/>
    <m/>
    <m/>
    <m/>
    <m/>
    <m/>
  </r>
  <r>
    <s v="DEFERRED"/>
    <s v="Others"/>
    <s v="Deferred Revenue"/>
    <s v="Argentina"/>
    <x v="0"/>
    <n v="40700"/>
    <s v="Revenues - Third Parties"/>
    <m/>
    <s v="Estimated Revenue from 16/04 - 30/04"/>
    <n v="2026"/>
    <n v="5"/>
    <s v="USD"/>
    <n v="150775.71961162661"/>
    <n v="1"/>
    <n v="150775.71961162661"/>
    <x v="5"/>
    <s v="Not Applicable"/>
    <m/>
    <m/>
    <m/>
    <m/>
    <m/>
    <m/>
    <m/>
    <m/>
    <m/>
  </r>
  <r>
    <s v="DEFERRED"/>
    <s v="Others"/>
    <s v="Deferred Revenue"/>
    <s v="Argentina"/>
    <x v="2"/>
    <n v="40700"/>
    <s v="Revenues - Third Parties"/>
    <m/>
    <s v="Estimated Revenue of the month from 16/04 - 15/05"/>
    <n v="2026"/>
    <n v="5"/>
    <s v="USD"/>
    <n v="1379027.7183508959"/>
    <n v="1"/>
    <n v="1379027.7183508959"/>
    <x v="5"/>
    <s v="Not Applicable"/>
    <m/>
    <m/>
    <m/>
    <m/>
    <m/>
    <m/>
    <m/>
    <m/>
    <m/>
  </r>
  <r>
    <s v="DEFERRED"/>
    <s v="Others"/>
    <s v="Deferred Revenue"/>
    <s v="Argentina"/>
    <x v="1"/>
    <n v="40700"/>
    <s v="Revenues - Third Parties"/>
    <m/>
    <s v="Provision NC Pfizer Storage"/>
    <n v="2026"/>
    <n v="5"/>
    <s v="USD"/>
    <n v="0"/>
    <n v="1"/>
    <n v="0"/>
    <x v="5"/>
    <s v="Not Applicable"/>
    <m/>
    <m/>
    <m/>
    <m/>
    <m/>
    <m/>
    <m/>
    <m/>
    <m/>
  </r>
  <r>
    <s v="OTH CUST"/>
    <s v="Others"/>
    <s v="Others"/>
    <s v="Argentina"/>
    <x v="1"/>
    <n v="40700"/>
    <s v="Revenues - Third Parties"/>
    <m/>
    <s v="Storage"/>
    <n v="2026"/>
    <n v="5"/>
    <s v="USD"/>
    <n v="0"/>
    <n v="1"/>
    <n v="0"/>
    <x v="5"/>
    <m/>
    <m/>
    <m/>
    <m/>
    <m/>
    <m/>
    <m/>
    <m/>
    <m/>
    <m/>
  </r>
  <r>
    <s v="OTH CUST"/>
    <s v="Others"/>
    <s v="Others"/>
    <s v="Argentina"/>
    <x v="0"/>
    <n v="40700"/>
    <s v="Revenues - Third Parties"/>
    <m/>
    <s v="Distribution"/>
    <n v="2026"/>
    <n v="5"/>
    <s v="USD"/>
    <n v="0"/>
    <n v="1"/>
    <n v="0"/>
    <x v="5"/>
    <m/>
    <m/>
    <m/>
    <m/>
    <m/>
    <m/>
    <m/>
    <m/>
    <m/>
    <m/>
  </r>
  <r>
    <s v="OTH CUST"/>
    <s v="Others"/>
    <s v="Others"/>
    <s v="Argentina"/>
    <x v="2"/>
    <n v="40700"/>
    <s v="Revenues - Third Parties"/>
    <m/>
    <s v="Freight"/>
    <n v="2026"/>
    <n v="5"/>
    <s v="USD"/>
    <n v="0"/>
    <n v="1"/>
    <n v="0"/>
    <x v="5"/>
    <n v="1"/>
    <m/>
    <m/>
    <m/>
    <m/>
    <m/>
    <m/>
    <m/>
    <m/>
    <m/>
  </r>
  <r>
    <s v="OTH CUST"/>
    <s v="Others"/>
    <s v="Others"/>
    <s v="Argentina"/>
    <x v="1"/>
    <n v="40700"/>
    <s v="Revenues - Third Parties"/>
    <m/>
    <s v="Storage"/>
    <n v="2026"/>
    <n v="5"/>
    <s v="USD"/>
    <n v="0"/>
    <n v="1"/>
    <n v="0"/>
    <x v="5"/>
    <m/>
    <m/>
    <m/>
    <m/>
    <m/>
    <m/>
    <m/>
    <m/>
    <m/>
    <m/>
  </r>
  <r>
    <s v="OTH CUST"/>
    <s v="Others"/>
    <s v="Others"/>
    <s v="Argentina"/>
    <x v="0"/>
    <n v="40700"/>
    <s v="Revenues - Third Parties"/>
    <m/>
    <s v="Distribution"/>
    <n v="2026"/>
    <n v="5"/>
    <s v="USD"/>
    <n v="0"/>
    <n v="1"/>
    <n v="0"/>
    <x v="5"/>
    <m/>
    <m/>
    <m/>
    <m/>
    <m/>
    <m/>
    <m/>
    <m/>
    <m/>
    <m/>
  </r>
  <r>
    <s v="OTH CUST"/>
    <s v="Others"/>
    <s v="Others"/>
    <s v="Argentina"/>
    <x v="2"/>
    <n v="40700"/>
    <s v="Revenues - Third Parties"/>
    <m/>
    <s v="Freight"/>
    <n v="2026"/>
    <n v="5"/>
    <s v="USD"/>
    <n v="0"/>
    <n v="1"/>
    <n v="0"/>
    <x v="5"/>
    <n v="1"/>
    <m/>
    <m/>
    <m/>
    <m/>
    <m/>
    <m/>
    <m/>
    <m/>
    <m/>
  </r>
  <r>
    <s v="OTH CUST"/>
    <s v="Others"/>
    <s v="Others"/>
    <s v="Argentina"/>
    <x v="0"/>
    <n v="40700"/>
    <s v="Revenues - Third Parties"/>
    <m/>
    <s v="Distribution"/>
    <n v="2026"/>
    <n v="5"/>
    <s v="USD"/>
    <n v="0"/>
    <n v="1"/>
    <n v="0"/>
    <x v="5"/>
    <m/>
    <m/>
    <m/>
    <m/>
    <m/>
    <m/>
    <m/>
    <m/>
    <m/>
    <m/>
  </r>
  <r>
    <s v="OTH CUST"/>
    <s v="Others"/>
    <s v="Others"/>
    <s v="Argentina"/>
    <x v="6"/>
    <n v="40700"/>
    <s v="Revenues - Third Parties"/>
    <m/>
    <s v="FX Translation"/>
    <n v="2026"/>
    <n v="5"/>
    <s v="USD"/>
    <n v="338.53303440001037"/>
    <n v="1"/>
    <n v="338.53303440001037"/>
    <x v="5"/>
    <s v="Not Applicable"/>
    <m/>
    <m/>
    <m/>
    <m/>
    <m/>
    <m/>
    <m/>
    <m/>
    <m/>
  </r>
  <r>
    <s v="OTH CUST"/>
    <s v="Others"/>
    <s v="Others"/>
    <s v="Argentina"/>
    <x v="1"/>
    <n v="40700"/>
    <s v="Revenues - Third Parties"/>
    <m/>
    <s v="FX Translation"/>
    <n v="2026"/>
    <n v="5"/>
    <s v="USD"/>
    <n v="24826.979455243796"/>
    <n v="1"/>
    <n v="24826.979455243796"/>
    <x v="5"/>
    <s v="Not Applicable"/>
    <m/>
    <m/>
    <m/>
    <m/>
    <m/>
    <m/>
    <m/>
    <m/>
    <m/>
  </r>
  <r>
    <s v="OTH CUST"/>
    <s v="Others"/>
    <s v="Others"/>
    <s v="Argentina"/>
    <x v="0"/>
    <n v="40700"/>
    <s v="Revenues - Third Parties"/>
    <m/>
    <s v="FX Translation"/>
    <n v="2026"/>
    <n v="5"/>
    <s v="USD"/>
    <n v="35073.88169687544"/>
    <n v="1"/>
    <n v="35073.88169687544"/>
    <x v="5"/>
    <s v="Not Applicable"/>
    <m/>
    <m/>
    <m/>
    <m/>
    <m/>
    <m/>
    <m/>
    <m/>
    <m/>
  </r>
  <r>
    <s v="OTH CUST"/>
    <s v="Others"/>
    <s v="Others"/>
    <s v="Argentina"/>
    <x v="7"/>
    <n v="40700"/>
    <s v="Revenues - Third Parties"/>
    <m/>
    <s v="FX Translation"/>
    <n v="2026"/>
    <n v="5"/>
    <s v="USD"/>
    <n v="-31448.280645189574"/>
    <n v="1"/>
    <n v="-31448.280645189574"/>
    <x v="5"/>
    <s v="Not Applicable"/>
    <m/>
    <m/>
    <m/>
    <m/>
    <m/>
    <m/>
    <m/>
    <m/>
    <m/>
  </r>
  <r>
    <s v="OTH CUST"/>
    <s v="Others"/>
    <s v="Others"/>
    <s v="Argentina"/>
    <x v="2"/>
    <n v="40700"/>
    <s v="Revenues - Third Parties"/>
    <m/>
    <s v="FX Translation"/>
    <n v="2026"/>
    <n v="5"/>
    <s v="USD"/>
    <n v="35895.805229500169"/>
    <n v="1"/>
    <n v="35895.805229500169"/>
    <x v="5"/>
    <s v="Not Applicable"/>
    <m/>
    <m/>
    <m/>
    <m/>
    <m/>
    <m/>
    <m/>
    <m/>
    <m/>
  </r>
  <r>
    <s v="OTH CUST"/>
    <s v="Others"/>
    <s v="Others"/>
    <s v="Argentina"/>
    <x v="3"/>
    <n v="40700"/>
    <s v="Revenues - Third Parties"/>
    <m/>
    <s v="FX Translation"/>
    <n v="2026"/>
    <n v="5"/>
    <s v="USD"/>
    <n v="2447.4262324700831"/>
    <n v="1"/>
    <n v="2447.4262324700831"/>
    <x v="5"/>
    <s v="Not Applicable"/>
    <m/>
    <m/>
    <m/>
    <m/>
    <m/>
    <m/>
    <m/>
    <m/>
    <m/>
  </r>
  <r>
    <s v="OTH CUST"/>
    <s v="Others"/>
    <s v="Others"/>
    <s v="Argentina"/>
    <x v="0"/>
    <n v="40700"/>
    <s v="Revenues - Third Parties"/>
    <m/>
    <s v="FX Translation"/>
    <n v="2026"/>
    <n v="5"/>
    <s v="USD"/>
    <n v="471.3970261765644"/>
    <n v="1"/>
    <n v="471.3970261765644"/>
    <x v="5"/>
    <s v="Not Applicable"/>
    <m/>
    <m/>
    <m/>
    <m/>
    <m/>
    <m/>
    <m/>
    <m/>
    <m/>
  </r>
  <r>
    <s v="OTH CUST"/>
    <s v="Others"/>
    <s v="Others"/>
    <s v="Argentina"/>
    <x v="7"/>
    <n v="40700"/>
    <s v="Revenues - Third Parties"/>
    <m/>
    <s v="FX Translation"/>
    <n v="2026"/>
    <n v="5"/>
    <s v="USD"/>
    <n v="-57.91411560040433"/>
    <n v="1"/>
    <n v="-57.91411560040433"/>
    <x v="5"/>
    <s v="Not Applicable"/>
    <m/>
    <m/>
    <m/>
    <m/>
    <m/>
    <m/>
    <m/>
    <m/>
    <m/>
  </r>
  <r>
    <s v="OTH CUST"/>
    <s v="Others"/>
    <s v="Others"/>
    <s v="Argentina"/>
    <x v="2"/>
    <n v="40700"/>
    <s v="Revenues - Third Parties"/>
    <m/>
    <s v="FX Translation"/>
    <n v="2026"/>
    <n v="5"/>
    <s v="USD"/>
    <n v="1647.487059010542"/>
    <n v="1"/>
    <n v="1647.487059010542"/>
    <x v="5"/>
    <s v="Not Applicable"/>
    <m/>
    <m/>
    <m/>
    <m/>
    <m/>
    <m/>
    <m/>
    <m/>
    <m/>
  </r>
  <r>
    <s v="OTH CUST"/>
    <s v="Others"/>
    <s v="Others"/>
    <s v="Argentina"/>
    <x v="6"/>
    <n v="40700"/>
    <s v="Revenues - Third Parties"/>
    <m/>
    <s v="FX Translation"/>
    <n v="2026"/>
    <n v="5"/>
    <s v="USD"/>
    <n v="0.74496559999533929"/>
    <n v="1"/>
    <n v="0.74496559999533929"/>
    <x v="5"/>
    <s v="Not Applicable"/>
    <m/>
    <m/>
    <m/>
    <m/>
    <m/>
    <m/>
    <m/>
    <m/>
    <m/>
  </r>
  <r>
    <s v="OTH CUST"/>
    <s v="Others"/>
    <s v="Others"/>
    <s v="Argentina"/>
    <x v="3"/>
    <n v="40700"/>
    <s v="Revenues - Third Parties"/>
    <m/>
    <s v="FX Translation"/>
    <n v="2026"/>
    <n v="5"/>
    <s v="USD"/>
    <n v="-1340.931832470058"/>
    <n v="1"/>
    <n v="-1340.931832470058"/>
    <x v="5"/>
    <s v="Not Applicable"/>
    <m/>
    <m/>
    <m/>
    <m/>
    <m/>
    <m/>
    <m/>
    <m/>
    <m/>
  </r>
  <r>
    <s v="OTH CUST"/>
    <s v="Others"/>
    <s v="Others"/>
    <s v="Argentina"/>
    <x v="1"/>
    <n v="40700"/>
    <s v="Revenues - Third Parties"/>
    <m/>
    <s v="FX Translation"/>
    <n v="2026"/>
    <n v="5"/>
    <s v="USD"/>
    <n v="448.40059475495946"/>
    <n v="1"/>
    <n v="448.40059475495946"/>
    <x v="5"/>
    <s v="Not Applicable"/>
    <m/>
    <m/>
    <m/>
    <m/>
    <m/>
    <m/>
    <m/>
    <m/>
    <m/>
  </r>
  <r>
    <s v="OTH CUST"/>
    <s v="EMN30-64007957MMY3003 - Azidus"/>
    <s v="Azidus Brasil Pesquisa Científica"/>
    <s v="Brazil"/>
    <x v="7"/>
    <n v="40700"/>
    <s v="Revenues - Third Parties"/>
    <m/>
    <s v="PTC Duties"/>
    <n v="2026"/>
    <n v="5"/>
    <s v="USD"/>
    <n v="-11829.374750880002"/>
    <n v="1"/>
    <n v="-11829.374750880002"/>
    <x v="6"/>
    <s v="Not Applicable"/>
    <m/>
    <m/>
    <m/>
    <m/>
    <m/>
    <m/>
    <m/>
    <m/>
    <m/>
  </r>
  <r>
    <s v="BAYER"/>
    <s v="Bayer - Importer of Record Services"/>
    <s v="Bayer AG (No consolidate)"/>
    <s v="Brazil"/>
    <x v="7"/>
    <n v="40700"/>
    <s v="Revenues - Third Parties"/>
    <m/>
    <s v="PTC Duties"/>
    <n v="2026"/>
    <n v="5"/>
    <s v="USD"/>
    <n v="-51624.854833680001"/>
    <n v="1"/>
    <n v="-51624.854833680001"/>
    <x v="6"/>
    <s v="Not Applicable"/>
    <m/>
    <m/>
    <m/>
    <m/>
    <m/>
    <m/>
    <m/>
    <m/>
    <m/>
  </r>
  <r>
    <s v="ELI LILLY"/>
    <s v="J3R-MC-YDAL (CAM)"/>
    <s v="Eli Lilly &amp; Co."/>
    <s v="Brazil"/>
    <x v="7"/>
    <n v="40700"/>
    <s v="Revenues - Third Parties"/>
    <m/>
    <s v="PTC Duties"/>
    <n v="2026"/>
    <n v="5"/>
    <s v="USD"/>
    <n v="-3111.4067169600003"/>
    <n v="1"/>
    <n v="-3111.4067169600003"/>
    <x v="6"/>
    <s v="Not Applicable"/>
    <m/>
    <m/>
    <m/>
    <m/>
    <m/>
    <m/>
    <m/>
    <m/>
    <m/>
  </r>
  <r>
    <s v="ELI LILLY"/>
    <s v="J3R-MC-YDAO (CAM)"/>
    <s v="Eli Lilly &amp; Co."/>
    <s v="Brazil"/>
    <x v="7"/>
    <n v="40700"/>
    <s v="Revenues - Third Parties"/>
    <m/>
    <s v="PTC Duties"/>
    <n v="2026"/>
    <n v="5"/>
    <s v="USD"/>
    <n v="-2251.0130716799999"/>
    <n v="1"/>
    <n v="-2251.0130716799999"/>
    <x v="6"/>
    <s v="Not Applicable"/>
    <m/>
    <m/>
    <m/>
    <m/>
    <m/>
    <m/>
    <m/>
    <m/>
    <m/>
  </r>
  <r>
    <s v="ELI LILLY"/>
    <s v="Lilly Admin and one-time costs"/>
    <s v="Eli Lilly &amp; Co."/>
    <s v="Brazil"/>
    <x v="7"/>
    <n v="40700"/>
    <s v="Revenues - Third Parties"/>
    <m/>
    <s v="PTC Duties"/>
    <n v="2026"/>
    <n v="5"/>
    <s v="USD"/>
    <n v="-411.37841087999999"/>
    <n v="1"/>
    <n v="-411.37841087999999"/>
    <x v="6"/>
    <s v="Not Applicable"/>
    <m/>
    <m/>
    <m/>
    <m/>
    <m/>
    <m/>
    <m/>
    <m/>
    <m/>
  </r>
  <r>
    <s v="J &amp; J"/>
    <s v="42756493BLC3001"/>
    <s v="Janssen"/>
    <s v="Brazil"/>
    <x v="7"/>
    <n v="40700"/>
    <s v="Revenues - Third Parties"/>
    <m/>
    <s v="PTC Duties"/>
    <n v="2026"/>
    <n v="5"/>
    <s v="USD"/>
    <n v="-4020.2542137600003"/>
    <n v="1"/>
    <n v="-4020.2542137600003"/>
    <x v="6"/>
    <s v="Not Applicable"/>
    <m/>
    <m/>
    <m/>
    <m/>
    <m/>
    <m/>
    <m/>
    <m/>
    <m/>
  </r>
  <r>
    <s v="J &amp; J"/>
    <s v="39039039THR3001"/>
    <s v="Janssen"/>
    <s v="Brazil"/>
    <x v="7"/>
    <n v="40700"/>
    <s v="Revenues - Third Parties"/>
    <m/>
    <s v="PTC Duties"/>
    <n v="2026"/>
    <n v="5"/>
    <s v="USD"/>
    <n v="-167.03421408000003"/>
    <n v="1"/>
    <n v="-167.03421408000003"/>
    <x v="6"/>
    <s v="Not Applicable"/>
    <m/>
    <m/>
    <m/>
    <m/>
    <m/>
    <m/>
    <m/>
    <m/>
    <m/>
  </r>
  <r>
    <s v="ELI LILLY"/>
    <s v="J2G-MC-JZJB"/>
    <s v="Eli Lilly &amp; Co."/>
    <s v="Brazil"/>
    <x v="7"/>
    <n v="40700"/>
    <s v="Revenues - Third Parties"/>
    <m/>
    <s v="PTC Duties"/>
    <n v="2026"/>
    <n v="5"/>
    <s v="USD"/>
    <n v="-71332.259817600003"/>
    <n v="1"/>
    <n v="-71332.259817600003"/>
    <x v="6"/>
    <s v="Not Applicable"/>
    <m/>
    <m/>
    <m/>
    <m/>
    <m/>
    <m/>
    <m/>
    <m/>
    <m/>
  </r>
  <r>
    <s v="ELI LILLY"/>
    <s v="I8F-MC-GPGN"/>
    <s v="Eli Lilly &amp; Co."/>
    <s v="Brazil"/>
    <x v="7"/>
    <n v="40700"/>
    <s v="Revenues - Third Parties"/>
    <m/>
    <s v="PTC Duties"/>
    <n v="2026"/>
    <n v="5"/>
    <s v="USD"/>
    <n v="-4990.8416068799997"/>
    <n v="1"/>
    <n v="-4990.8416068799997"/>
    <x v="6"/>
    <s v="Not Applicable"/>
    <m/>
    <m/>
    <m/>
    <m/>
    <m/>
    <m/>
    <m/>
    <m/>
    <m/>
  </r>
  <r>
    <s v="J &amp; J"/>
    <s v="67652000PCR3002"/>
    <s v="Janssen"/>
    <s v="Brazil"/>
    <x v="7"/>
    <n v="40700"/>
    <s v="Revenues - Third Parties"/>
    <m/>
    <s v="PTC Duties"/>
    <n v="2026"/>
    <n v="5"/>
    <s v="USD"/>
    <n v="-978.88071600000012"/>
    <n v="1"/>
    <n v="-978.88071600000012"/>
    <x v="6"/>
    <s v="Not Applicable"/>
    <m/>
    <m/>
    <m/>
    <m/>
    <m/>
    <m/>
    <m/>
    <m/>
    <m/>
  </r>
  <r>
    <s v="ELI LILLY"/>
    <s v="J2G-MC-JZJX"/>
    <s v="Eli Lilly &amp; Co."/>
    <s v="Brazil"/>
    <x v="7"/>
    <n v="40700"/>
    <s v="Revenues - Third Parties"/>
    <m/>
    <s v="PTC Duties"/>
    <n v="2026"/>
    <n v="5"/>
    <s v="USD"/>
    <n v="-20455.044181200003"/>
    <n v="1"/>
    <n v="-20455.044181200003"/>
    <x v="6"/>
    <s v="Not Applicable"/>
    <m/>
    <m/>
    <m/>
    <m/>
    <m/>
    <m/>
    <m/>
    <m/>
    <m/>
  </r>
  <r>
    <s v="ELI LILLY"/>
    <s v="I8F-MC-GPI1"/>
    <s v="Eli Lilly &amp; Co."/>
    <s v="Brazil"/>
    <x v="7"/>
    <n v="40700"/>
    <s v="Revenues - Third Parties"/>
    <m/>
    <s v="PTC Duties"/>
    <n v="2026"/>
    <n v="5"/>
    <s v="USD"/>
    <n v="-1941.8632156799999"/>
    <n v="1"/>
    <n v="-1941.8632156799999"/>
    <x v="6"/>
    <s v="Not Applicable"/>
    <m/>
    <m/>
    <m/>
    <m/>
    <m/>
    <m/>
    <m/>
    <m/>
    <m/>
  </r>
  <r>
    <s v="ELI LILLY"/>
    <s v="I8F-MC-GPIJ"/>
    <s v="Eli Lilly &amp; Co."/>
    <s v="Brazil"/>
    <x v="7"/>
    <n v="40700"/>
    <s v="Revenues - Third Parties"/>
    <m/>
    <s v="PTC Duties"/>
    <n v="2026"/>
    <n v="5"/>
    <s v="USD"/>
    <n v="-10129.871671920002"/>
    <n v="1"/>
    <n v="-10129.871671920002"/>
    <x v="6"/>
    <s v="Not Applicable"/>
    <m/>
    <m/>
    <m/>
    <m/>
    <m/>
    <m/>
    <m/>
    <m/>
    <m/>
  </r>
  <r>
    <s v="J &amp; J"/>
    <s v="64407564MMY3002"/>
    <s v="Janssen"/>
    <s v="Brazil"/>
    <x v="7"/>
    <n v="40700"/>
    <s v="Revenues - Third Parties"/>
    <m/>
    <s v="PTC Duties"/>
    <n v="2026"/>
    <n v="5"/>
    <s v="USD"/>
    <n v="-12754.122876720001"/>
    <n v="1"/>
    <n v="-12754.122876720001"/>
    <x v="6"/>
    <s v="Not Applicable"/>
    <m/>
    <m/>
    <m/>
    <m/>
    <m/>
    <m/>
    <m/>
    <m/>
    <m/>
  </r>
  <r>
    <s v="J &amp; J"/>
    <s v="64007957MMY3006"/>
    <s v="Janssen"/>
    <s v="Brazil"/>
    <x v="7"/>
    <n v="40700"/>
    <s v="Revenues - Third Parties"/>
    <m/>
    <s v="PTC Duties"/>
    <n v="2026"/>
    <n v="5"/>
    <s v="USD"/>
    <n v="-4343.5160690400007"/>
    <n v="1"/>
    <n v="-4343.5160690400007"/>
    <x v="6"/>
    <s v="Not Applicable"/>
    <m/>
    <m/>
    <m/>
    <m/>
    <m/>
    <m/>
    <m/>
    <m/>
    <m/>
  </r>
  <r>
    <s v="ELI LILLY"/>
    <s v="J2T-MC-KGBJ"/>
    <s v="Eli Lilly &amp; Co."/>
    <s v="Brazil"/>
    <x v="7"/>
    <n v="40700"/>
    <s v="Revenues - Third Parties"/>
    <m/>
    <s v="PTC Duties"/>
    <n v="2026"/>
    <n v="5"/>
    <s v="USD"/>
    <n v="-3845.3199501600002"/>
    <n v="1"/>
    <n v="-3845.3199501600002"/>
    <x v="6"/>
    <s v="Not Applicable"/>
    <m/>
    <m/>
    <m/>
    <m/>
    <m/>
    <m/>
    <m/>
    <m/>
    <m/>
  </r>
  <r>
    <s v="J &amp; J"/>
    <s v="64407564MMY3009"/>
    <s v="Janssen"/>
    <s v="Brazil"/>
    <x v="7"/>
    <n v="40700"/>
    <s v="Revenues - Third Parties"/>
    <m/>
    <s v="PTC Duties"/>
    <n v="2026"/>
    <n v="5"/>
    <s v="USD"/>
    <n v="-500.46648840000012"/>
    <n v="1"/>
    <n v="-500.46648840000012"/>
    <x v="6"/>
    <s v="Not Applicable"/>
    <m/>
    <m/>
    <m/>
    <m/>
    <m/>
    <m/>
    <m/>
    <m/>
    <m/>
  </r>
  <r>
    <s v="ELI LILLY"/>
    <s v="J3M-MC-JZQB"/>
    <s v="Eli Lilly &amp; Co."/>
    <s v="Brazil"/>
    <x v="7"/>
    <n v="40700"/>
    <s v="Revenues - Third Parties"/>
    <m/>
    <s v="PTC Duties"/>
    <n v="2026"/>
    <n v="5"/>
    <s v="USD"/>
    <n v="-46501.99803504"/>
    <n v="1"/>
    <n v="-46501.99803504"/>
    <x v="6"/>
    <s v="Not Applicable"/>
    <m/>
    <m/>
    <m/>
    <m/>
    <m/>
    <m/>
    <m/>
    <m/>
    <m/>
  </r>
  <r>
    <s v="ASTRAZENECA"/>
    <s v="D6972C00002"/>
    <s v="Astra Zeneca"/>
    <s v="Brazil"/>
    <x v="7"/>
    <n v="40700"/>
    <s v="Revenues - Third Parties"/>
    <m/>
    <s v="PTC Duties"/>
    <n v="2026"/>
    <n v="5"/>
    <s v="USD"/>
    <n v="-8840.2020588000014"/>
    <n v="1"/>
    <n v="-8840.2020588000014"/>
    <x v="6"/>
    <s v="Not Applicable"/>
    <m/>
    <m/>
    <m/>
    <m/>
    <m/>
    <m/>
    <m/>
    <m/>
    <m/>
  </r>
  <r>
    <s v="J &amp; J"/>
    <s v="42756493BLC3004"/>
    <s v="Janssen"/>
    <s v="Brazil"/>
    <x v="7"/>
    <n v="40700"/>
    <s v="Revenues - Third Parties"/>
    <m/>
    <s v="PTC Duties"/>
    <n v="2026"/>
    <n v="5"/>
    <s v="USD"/>
    <n v="-138.93969816000001"/>
    <n v="1"/>
    <n v="-138.93969816000001"/>
    <x v="6"/>
    <s v="Not Applicable"/>
    <m/>
    <m/>
    <m/>
    <m/>
    <m/>
    <m/>
    <m/>
    <m/>
    <m/>
  </r>
  <r>
    <s v="ELI LILLY"/>
    <s v="J1I-MC-GZBO"/>
    <s v="Eli Lilly &amp; Co."/>
    <s v="Brazil"/>
    <x v="7"/>
    <n v="40700"/>
    <s v="Revenues - Third Parties"/>
    <m/>
    <s v="PTC Duties"/>
    <n v="2026"/>
    <n v="5"/>
    <s v="USD"/>
    <n v="-33066.446627520003"/>
    <n v="1"/>
    <n v="-33066.446627520003"/>
    <x v="6"/>
    <s v="Not Applicable"/>
    <m/>
    <m/>
    <m/>
    <m/>
    <m/>
    <m/>
    <m/>
    <m/>
    <m/>
  </r>
  <r>
    <s v="J &amp; J"/>
    <s v="61186372COR3001"/>
    <s v="Janssen"/>
    <s v="Brazil"/>
    <x v="7"/>
    <n v="40700"/>
    <s v="Revenues - Third Parties"/>
    <m/>
    <s v="PTC Duties"/>
    <n v="2026"/>
    <n v="5"/>
    <s v="USD"/>
    <n v="-2895.60660624"/>
    <n v="1"/>
    <n v="-2895.60660624"/>
    <x v="6"/>
    <s v="Not Applicable"/>
    <m/>
    <m/>
    <m/>
    <m/>
    <m/>
    <m/>
    <m/>
    <m/>
    <m/>
  </r>
  <r>
    <s v="ASTRAZENECA"/>
    <s v="D6973C00001"/>
    <s v="Astra Zeneca"/>
    <s v="Brazil"/>
    <x v="7"/>
    <n v="40700"/>
    <s v="Revenues - Third Parties"/>
    <m/>
    <s v="PTC Duties"/>
    <n v="2026"/>
    <n v="5"/>
    <s v="USD"/>
    <n v="-37256.00462064"/>
    <n v="1"/>
    <n v="-37256.00462064"/>
    <x v="6"/>
    <s v="Not Applicable"/>
    <m/>
    <m/>
    <m/>
    <m/>
    <m/>
    <m/>
    <m/>
    <m/>
    <m/>
  </r>
  <r>
    <s v="J &amp; J"/>
    <s v="Nanoray-312"/>
    <s v="Janssen"/>
    <s v="Brazil"/>
    <x v="7"/>
    <n v="40700"/>
    <s v="Revenues - Third Parties"/>
    <m/>
    <s v="PTC Duties"/>
    <n v="2026"/>
    <n v="5"/>
    <s v="USD"/>
    <n v="-1481.4197308800003"/>
    <n v="1"/>
    <n v="-1481.4197308800003"/>
    <x v="6"/>
    <s v="Not Applicable"/>
    <m/>
    <m/>
    <m/>
    <m/>
    <m/>
    <m/>
    <m/>
    <m/>
    <m/>
  </r>
  <r>
    <s v="ELI LILLY"/>
    <s v="I8F-MC-GPJA"/>
    <s v="Eli Lilly &amp; Co."/>
    <s v="Brazil"/>
    <x v="7"/>
    <n v="40700"/>
    <s v="Revenues - Third Parties"/>
    <m/>
    <s v="PTC Duties"/>
    <n v="2026"/>
    <n v="5"/>
    <s v="USD"/>
    <n v="-22637.40250104"/>
    <n v="1"/>
    <n v="-22637.40250104"/>
    <x v="6"/>
    <s v="Not Applicable"/>
    <m/>
    <m/>
    <m/>
    <m/>
    <m/>
    <m/>
    <m/>
    <m/>
    <m/>
  </r>
  <r>
    <s v="J &amp; J"/>
    <s v="42756493BLC3005"/>
    <s v="Janssen"/>
    <s v="Brazil"/>
    <x v="7"/>
    <n v="40700"/>
    <s v="Revenues - Third Parties"/>
    <m/>
    <s v="PTC Duties"/>
    <n v="2026"/>
    <n v="5"/>
    <s v="USD"/>
    <n v="-246.00414816000008"/>
    <n v="1"/>
    <n v="-246.00414816000008"/>
    <x v="6"/>
    <s v="Not Applicable"/>
    <m/>
    <m/>
    <m/>
    <m/>
    <m/>
    <m/>
    <m/>
    <m/>
    <m/>
  </r>
  <r>
    <s v="ELI LILLY"/>
    <s v="J2S-MC-GZMR"/>
    <s v="Eli Lilly &amp; Co."/>
    <s v="Brazil"/>
    <x v="7"/>
    <n v="40700"/>
    <s v="Revenues - Third Parties"/>
    <m/>
    <s v="PTC Duties"/>
    <n v="2026"/>
    <n v="5"/>
    <s v="USD"/>
    <n v="-2071.83161664"/>
    <n v="1"/>
    <n v="-2071.83161664"/>
    <x v="6"/>
    <s v="Not Applicable"/>
    <m/>
    <m/>
    <m/>
    <m/>
    <m/>
    <m/>
    <m/>
    <m/>
    <m/>
  </r>
  <r>
    <s v="J &amp; J"/>
    <s v="77242113CRD3001"/>
    <s v="Janssen"/>
    <s v="Brazil"/>
    <x v="7"/>
    <n v="40700"/>
    <s v="Revenues - Third Parties"/>
    <m/>
    <s v="PTC Duties"/>
    <n v="2026"/>
    <n v="5"/>
    <s v="USD"/>
    <n v="-48962.167390800001"/>
    <n v="1"/>
    <n v="-48962.167390800001"/>
    <x v="6"/>
    <s v="Not Applicable"/>
    <m/>
    <m/>
    <m/>
    <m/>
    <m/>
    <m/>
    <m/>
    <m/>
    <m/>
  </r>
  <r>
    <s v="ELI LILLY"/>
    <s v="I6T-MC-AMCE"/>
    <s v="Eli Lilly &amp; Co."/>
    <s v="Brazil"/>
    <x v="7"/>
    <n v="40700"/>
    <s v="Revenues - Third Parties"/>
    <m/>
    <s v="PTC Duties"/>
    <n v="2026"/>
    <n v="5"/>
    <s v="USD"/>
    <n v="-2889.5474620800005"/>
    <n v="1"/>
    <n v="-2889.5474620800005"/>
    <x v="6"/>
    <s v="Not Applicable"/>
    <m/>
    <m/>
    <m/>
    <m/>
    <m/>
    <m/>
    <m/>
    <m/>
    <m/>
  </r>
  <r>
    <s v="ELI LILLY"/>
    <s v="J2S-MC-GZMJ"/>
    <s v="Eli Lilly &amp; Co."/>
    <s v="Brazil"/>
    <x v="7"/>
    <n v="40700"/>
    <s v="Revenues - Third Parties"/>
    <m/>
    <s v="PTC Duties"/>
    <n v="2026"/>
    <n v="5"/>
    <s v="USD"/>
    <n v="-9598.812698159998"/>
    <n v="1"/>
    <n v="-9598.812698159998"/>
    <x v="6"/>
    <s v="Not Applicable"/>
    <m/>
    <m/>
    <m/>
    <m/>
    <m/>
    <m/>
    <m/>
    <m/>
    <m/>
  </r>
  <r>
    <s v="ELI LILLY"/>
    <s v="J2S-MC-GZMK"/>
    <s v="Eli Lilly &amp; Co."/>
    <s v="Brazil"/>
    <x v="7"/>
    <n v="40700"/>
    <s v="Revenues - Third Parties"/>
    <m/>
    <s v="PTC Duties"/>
    <n v="2026"/>
    <n v="5"/>
    <s v="USD"/>
    <n v="-2466.5879952"/>
    <n v="1"/>
    <n v="-2466.5879952"/>
    <x v="6"/>
    <s v="Not Applicable"/>
    <m/>
    <m/>
    <m/>
    <m/>
    <m/>
    <m/>
    <m/>
    <m/>
    <m/>
  </r>
  <r>
    <s v="ELI LILLY"/>
    <s v="J2A-MC-GZPW"/>
    <s v="Eli Lilly &amp; Co."/>
    <s v="Brazil"/>
    <x v="7"/>
    <n v="40700"/>
    <s v="Revenues - Third Parties"/>
    <m/>
    <s v="PTC Duties"/>
    <n v="2026"/>
    <n v="5"/>
    <s v="USD"/>
    <n v="-20040.637806719998"/>
    <n v="1"/>
    <n v="-20040.637806719998"/>
    <x v="6"/>
    <s v="Not Applicable"/>
    <m/>
    <m/>
    <m/>
    <m/>
    <m/>
    <m/>
    <m/>
    <m/>
    <m/>
  </r>
  <r>
    <s v="J &amp; J"/>
    <s v="79635322MMY3001"/>
    <s v="Janssen"/>
    <s v="Brazil"/>
    <x v="7"/>
    <n v="40700"/>
    <s v="Revenues - Third Parties"/>
    <m/>
    <s v="PTC Duties"/>
    <n v="2026"/>
    <n v="5"/>
    <s v="USD"/>
    <n v="-21172.780931040001"/>
    <n v="1"/>
    <n v="-21172.780931040001"/>
    <x v="6"/>
    <s v="Not Applicable"/>
    <m/>
    <m/>
    <m/>
    <m/>
    <m/>
    <m/>
    <m/>
    <m/>
    <m/>
  </r>
  <r>
    <s v="J &amp; J"/>
    <s v="95597528ADM2001"/>
    <s v="Janssen"/>
    <s v="Brazil"/>
    <x v="7"/>
    <n v="40700"/>
    <s v="Revenues - Third Parties"/>
    <m/>
    <s v="PTC Duties"/>
    <n v="2026"/>
    <n v="5"/>
    <s v="USD"/>
    <n v="-4898.3628535200005"/>
    <n v="1"/>
    <n v="-4898.3628535200005"/>
    <x v="6"/>
    <s v="Not Applicable"/>
    <m/>
    <m/>
    <m/>
    <m/>
    <m/>
    <m/>
    <m/>
    <m/>
    <m/>
  </r>
  <r>
    <s v="ELI LILLY"/>
    <s v="J5E-MC-JZXB"/>
    <s v="Eli Lilly &amp; Co."/>
    <s v="Brazil"/>
    <x v="7"/>
    <n v="40700"/>
    <s v="Revenues - Third Parties"/>
    <m/>
    <s v="PTC Duties"/>
    <n v="2026"/>
    <n v="5"/>
    <s v="USD"/>
    <n v="-515.35055808000004"/>
    <n v="1"/>
    <n v="-515.35055808000004"/>
    <x v="6"/>
    <s v="Not Applicable"/>
    <m/>
    <m/>
    <m/>
    <m/>
    <m/>
    <m/>
    <m/>
    <m/>
    <m/>
  </r>
  <r>
    <s v="ASTRAZENECA"/>
    <s v="D9311C00001"/>
    <s v="Astra Zeneca"/>
    <s v="Brazil"/>
    <x v="7"/>
    <n v="40700"/>
    <s v="Revenues - Third Parties"/>
    <m/>
    <s v="PTC Duties"/>
    <n v="2026"/>
    <n v="5"/>
    <s v="USD"/>
    <n v="-958.62191040000005"/>
    <n v="1"/>
    <n v="-958.62191040000005"/>
    <x v="6"/>
    <s v="Not Applicable"/>
    <m/>
    <m/>
    <m/>
    <m/>
    <m/>
    <m/>
    <m/>
    <m/>
    <m/>
  </r>
  <r>
    <s v="ASTRAZENECA"/>
    <s v="D967LC00001"/>
    <s v="Astra Zeneca"/>
    <s v="Brazil"/>
    <x v="7"/>
    <n v="40700"/>
    <s v="Revenues - Third Parties"/>
    <m/>
    <s v="PTC Duties"/>
    <n v="2026"/>
    <n v="5"/>
    <s v="USD"/>
    <n v="-2023.8900659999999"/>
    <n v="1"/>
    <n v="-2023.8900659999999"/>
    <x v="6"/>
    <s v="Not Applicable"/>
    <m/>
    <m/>
    <m/>
    <m/>
    <m/>
    <m/>
    <m/>
    <m/>
    <m/>
  </r>
  <r>
    <s v="OTH CUST"/>
    <s v="337HNAS20011"/>
    <s v="Inventiva"/>
    <s v="Brazil"/>
    <x v="7"/>
    <n v="40700"/>
    <s v="Revenues - Third Parties"/>
    <m/>
    <s v="PTC Duties"/>
    <n v="2026"/>
    <n v="5"/>
    <s v="USD"/>
    <n v="-1987.9139980800003"/>
    <n v="1"/>
    <n v="-1987.9139980800003"/>
    <x v="6"/>
    <s v="Not Applicable"/>
    <m/>
    <m/>
    <m/>
    <m/>
    <m/>
    <m/>
    <m/>
    <m/>
    <m/>
  </r>
  <r>
    <s v="ASTRAZENECA"/>
    <s v="D9075C00001"/>
    <s v="Astra Zeneca"/>
    <s v="Brazil"/>
    <x v="7"/>
    <n v="40700"/>
    <s v="Revenues - Third Parties"/>
    <m/>
    <s v="PTC Duties"/>
    <n v="2026"/>
    <n v="5"/>
    <s v="USD"/>
    <n v="-12932.31672504"/>
    <n v="1"/>
    <n v="-12932.31672504"/>
    <x v="6"/>
    <s v="Not Applicable"/>
    <m/>
    <m/>
    <m/>
    <m/>
    <m/>
    <m/>
    <m/>
    <m/>
    <m/>
  </r>
  <r>
    <s v="ASTRAZENECA"/>
    <s v="D926NC00001"/>
    <s v="Astra Zeneca"/>
    <s v="Brazil"/>
    <x v="7"/>
    <n v="40700"/>
    <s v="Revenues - Third Parties"/>
    <m/>
    <s v="PTC Duties"/>
    <n v="2026"/>
    <n v="5"/>
    <s v="USD"/>
    <n v="-1423.6511716799998"/>
    <n v="1"/>
    <n v="-1423.6511716799998"/>
    <x v="6"/>
    <s v="Not Applicable"/>
    <m/>
    <m/>
    <m/>
    <m/>
    <m/>
    <m/>
    <m/>
    <m/>
    <m/>
  </r>
  <r>
    <s v="AMGEN"/>
    <n v="20190360"/>
    <s v="Amgen, Inc."/>
    <s v="Brazil"/>
    <x v="7"/>
    <n v="40700"/>
    <s v="Revenues - Third Parties"/>
    <m/>
    <s v="PTC Duties"/>
    <n v="2026"/>
    <n v="5"/>
    <s v="USD"/>
    <n v="-1954.3924706400003"/>
    <n v="1"/>
    <n v="-1954.3924706400003"/>
    <x v="6"/>
    <s v="Not Applicable"/>
    <m/>
    <m/>
    <m/>
    <m/>
    <m/>
    <m/>
    <m/>
    <m/>
    <m/>
  </r>
  <r>
    <s v="MEDIMMUNE"/>
    <s v="D7020C00001"/>
    <s v="MedImmune Inc"/>
    <s v="Brazil"/>
    <x v="7"/>
    <n v="40700"/>
    <s v="Revenues - Third Parties"/>
    <m/>
    <s v="PTC Duties"/>
    <n v="2026"/>
    <n v="5"/>
    <s v="USD"/>
    <n v="-2074.6440439200005"/>
    <n v="1"/>
    <n v="-2074.6440439200005"/>
    <x v="6"/>
    <s v="Not Applicable"/>
    <m/>
    <m/>
    <m/>
    <m/>
    <m/>
    <m/>
    <m/>
    <m/>
    <m/>
  </r>
  <r>
    <s v="ASTRAZENECA"/>
    <s v="D3466C00001"/>
    <s v="Astra Zeneca"/>
    <s v="Brazil"/>
    <x v="7"/>
    <n v="40700"/>
    <s v="Revenues - Third Parties"/>
    <m/>
    <s v="PTC Duties"/>
    <n v="2026"/>
    <n v="5"/>
    <s v="USD"/>
    <n v="-951.91133184"/>
    <n v="1"/>
    <n v="-951.91133184"/>
    <x v="6"/>
    <s v="Not Applicable"/>
    <m/>
    <m/>
    <m/>
    <m/>
    <m/>
    <m/>
    <m/>
    <m/>
    <m/>
  </r>
  <r>
    <s v="ASTRAZENECA"/>
    <s v="Temperature Monitor-Global Pooling"/>
    <s v="Astra Zeneca"/>
    <s v="Brazil"/>
    <x v="7"/>
    <n v="40700"/>
    <s v="Revenues - Third Parties"/>
    <m/>
    <s v="PTC Duties"/>
    <n v="2026"/>
    <n v="5"/>
    <s v="USD"/>
    <n v="-3786.9723381600002"/>
    <n v="1"/>
    <n v="-3786.9723381600002"/>
    <x v="6"/>
    <s v="Not Applicable"/>
    <m/>
    <m/>
    <m/>
    <m/>
    <m/>
    <m/>
    <m/>
    <m/>
    <m/>
  </r>
  <r>
    <s v="ASTRAZENECA"/>
    <s v="D8535C00001"/>
    <s v="Astra Zeneca"/>
    <s v="Brazil"/>
    <x v="7"/>
    <n v="40700"/>
    <s v="Revenues - Third Parties"/>
    <m/>
    <s v="PTC Duties"/>
    <n v="2026"/>
    <n v="5"/>
    <s v="USD"/>
    <n v="-13046.733537120002"/>
    <n v="1"/>
    <n v="-13046.733537120002"/>
    <x v="6"/>
    <s v="Not Applicable"/>
    <m/>
    <m/>
    <m/>
    <m/>
    <m/>
    <m/>
    <m/>
    <m/>
    <m/>
  </r>
  <r>
    <s v="ASTRAZENECA"/>
    <s v="D926QC00001"/>
    <s v="Astra Zeneca"/>
    <s v="Brazil"/>
    <x v="7"/>
    <n v="40700"/>
    <s v="Revenues - Third Parties"/>
    <m/>
    <s v="PTC Duties"/>
    <n v="2026"/>
    <n v="5"/>
    <s v="USD"/>
    <n v="-304.36060680000003"/>
    <n v="1"/>
    <n v="-304.36060680000003"/>
    <x v="6"/>
    <s v="Not Applicable"/>
    <m/>
    <m/>
    <m/>
    <m/>
    <m/>
    <m/>
    <m/>
    <m/>
    <m/>
  </r>
  <r>
    <s v="AMGEN"/>
    <n v="20200041"/>
    <s v="Amgen, Inc."/>
    <s v="Brazil"/>
    <x v="7"/>
    <n v="40700"/>
    <s v="Revenues - Third Parties"/>
    <m/>
    <s v="PTC Duties"/>
    <n v="2026"/>
    <n v="5"/>
    <s v="USD"/>
    <n v="-2020.4438975999999"/>
    <n v="1"/>
    <n v="-2020.4438975999999"/>
    <x v="6"/>
    <s v="Not Applicable"/>
    <m/>
    <m/>
    <m/>
    <m/>
    <m/>
    <m/>
    <m/>
    <m/>
    <m/>
  </r>
  <r>
    <s v="ASTRAZENECA"/>
    <s v="D781PC00001"/>
    <s v="Astra Zeneca"/>
    <s v="Brazil"/>
    <x v="7"/>
    <n v="40700"/>
    <s v="Revenues - Third Parties"/>
    <m/>
    <s v="PTC Duties"/>
    <n v="2026"/>
    <n v="5"/>
    <s v="USD"/>
    <n v="-3326.7950568000001"/>
    <n v="1"/>
    <n v="-3326.7950568000001"/>
    <x v="6"/>
    <s v="Not Applicable"/>
    <m/>
    <m/>
    <m/>
    <m/>
    <m/>
    <m/>
    <m/>
    <m/>
    <m/>
  </r>
  <r>
    <s v="AMGEN"/>
    <n v="20230167"/>
    <s v="Amgen, Inc."/>
    <s v="Brazil"/>
    <x v="7"/>
    <n v="40700"/>
    <s v="Revenues - Third Parties"/>
    <m/>
    <s v="PTC Duties"/>
    <n v="2026"/>
    <n v="5"/>
    <s v="USD"/>
    <n v="-17933.864374799999"/>
    <n v="1"/>
    <n v="-17933.864374799999"/>
    <x v="6"/>
    <s v="Not Applicable"/>
    <m/>
    <m/>
    <m/>
    <m/>
    <m/>
    <m/>
    <m/>
    <m/>
    <m/>
  </r>
  <r>
    <s v="ASTRAZENECA"/>
    <s v="D516NC00001"/>
    <s v="Astra Zeneca"/>
    <s v="Brazil"/>
    <x v="7"/>
    <n v="40700"/>
    <s v="Revenues - Third Parties"/>
    <m/>
    <s v="PTC Duties"/>
    <n v="2026"/>
    <n v="5"/>
    <s v="USD"/>
    <n v="-1378.2534321600001"/>
    <n v="1"/>
    <n v="-1378.2534321600001"/>
    <x v="6"/>
    <s v="Not Applicable"/>
    <m/>
    <m/>
    <m/>
    <m/>
    <m/>
    <m/>
    <m/>
    <m/>
    <m/>
  </r>
  <r>
    <s v="ASTRAZENECA"/>
    <s v="D7029C00001"/>
    <s v="Astra Zeneca"/>
    <s v="Brazil"/>
    <x v="7"/>
    <n v="40700"/>
    <s v="Revenues - Third Parties"/>
    <m/>
    <s v="PTC Duties"/>
    <n v="2026"/>
    <n v="5"/>
    <s v="USD"/>
    <n v="-282.23355168000006"/>
    <n v="1"/>
    <n v="-282.23355168000006"/>
    <x v="6"/>
    <s v="Not Applicable"/>
    <m/>
    <m/>
    <m/>
    <m/>
    <m/>
    <m/>
    <m/>
    <m/>
    <m/>
  </r>
  <r>
    <s v="AMGEN"/>
    <n v="20240178"/>
    <s v="Amgen, Inc."/>
    <s v="Brazil"/>
    <x v="7"/>
    <n v="40700"/>
    <s v="Revenues - Third Parties"/>
    <m/>
    <s v="PTC Duties"/>
    <n v="2026"/>
    <n v="5"/>
    <s v="USD"/>
    <n v="-1592.6469271199999"/>
    <n v="1"/>
    <n v="-1592.6469271199999"/>
    <x v="6"/>
    <s v="Not Applicable"/>
    <m/>
    <m/>
    <m/>
    <m/>
    <m/>
    <m/>
    <m/>
    <m/>
    <m/>
  </r>
  <r>
    <s v="AMGEN"/>
    <n v="20220196"/>
    <s v="Amgen, Inc."/>
    <s v="Brazil"/>
    <x v="7"/>
    <n v="40700"/>
    <s v="Revenues - Third Parties"/>
    <m/>
    <s v="PTC Duties"/>
    <n v="2026"/>
    <n v="5"/>
    <s v="USD"/>
    <n v="-57156.500390400004"/>
    <n v="1"/>
    <n v="-57156.500390400004"/>
    <x v="6"/>
    <s v="Not Applicable"/>
    <m/>
    <m/>
    <m/>
    <m/>
    <m/>
    <m/>
    <m/>
    <m/>
    <m/>
  </r>
  <r>
    <s v="AMGEN"/>
    <n v="20240236"/>
    <s v="Amgen, Inc."/>
    <s v="Brazil"/>
    <x v="7"/>
    <n v="40700"/>
    <s v="Revenues - Third Parties"/>
    <m/>
    <s v="PTC Duties"/>
    <n v="2026"/>
    <n v="5"/>
    <s v="USD"/>
    <n v="-101341.14037920001"/>
    <n v="1"/>
    <n v="-101341.14037920001"/>
    <x v="6"/>
    <s v="Not Applicable"/>
    <m/>
    <m/>
    <m/>
    <m/>
    <m/>
    <m/>
    <m/>
    <m/>
    <m/>
  </r>
  <r>
    <s v="AMGEN"/>
    <n v="20240202"/>
    <s v="Amgen, Inc."/>
    <s v="Brazil"/>
    <x v="7"/>
    <n v="40700"/>
    <s v="Revenues - Third Parties"/>
    <m/>
    <s v="PTC Duties"/>
    <n v="2026"/>
    <n v="5"/>
    <s v="USD"/>
    <n v="-121293.40668623999"/>
    <n v="1"/>
    <n v="-121293.40668623999"/>
    <x v="6"/>
    <s v="Not Applicable"/>
    <m/>
    <m/>
    <m/>
    <m/>
    <m/>
    <m/>
    <m/>
    <m/>
    <m/>
  </r>
  <r>
    <s v="AMGEN"/>
    <n v="20240113"/>
    <s v="Amgen, Inc."/>
    <s v="Brazil"/>
    <x v="7"/>
    <n v="40700"/>
    <s v="Revenues - Third Parties"/>
    <m/>
    <s v="PTC Duties"/>
    <n v="2026"/>
    <n v="5"/>
    <s v="USD"/>
    <n v="-4109.7781893599995"/>
    <n v="1"/>
    <n v="-4109.7781893599995"/>
    <x v="6"/>
    <s v="Not Applicable"/>
    <m/>
    <m/>
    <m/>
    <m/>
    <m/>
    <m/>
    <m/>
    <m/>
    <m/>
  </r>
  <r>
    <s v="OTH CUST"/>
    <s v="GRN163LMYF3001"/>
    <s v="Geron Corporation"/>
    <s v="Brazil"/>
    <x v="7"/>
    <n v="40700"/>
    <s v="Revenues - Third Parties"/>
    <m/>
    <s v="PTC Duties"/>
    <n v="2026"/>
    <n v="5"/>
    <s v="USD"/>
    <n v="-10945.409635440001"/>
    <n v="1"/>
    <n v="-10945.409635440001"/>
    <x v="6"/>
    <s v="Not Applicable"/>
    <m/>
    <m/>
    <m/>
    <m/>
    <m/>
    <m/>
    <m/>
    <m/>
    <m/>
  </r>
  <r>
    <s v="OTH CUST"/>
    <s v="KRT-232-101"/>
    <s v="Kartos Therapeutics Inc"/>
    <s v="Brazil"/>
    <x v="7"/>
    <n v="40700"/>
    <s v="Revenues - Third Parties"/>
    <m/>
    <s v="PTC Duties"/>
    <n v="2026"/>
    <n v="5"/>
    <s v="USD"/>
    <n v="-193.83390360000001"/>
    <n v="1"/>
    <n v="-193.83390360000001"/>
    <x v="6"/>
    <s v="Not Applicable"/>
    <m/>
    <m/>
    <m/>
    <m/>
    <m/>
    <m/>
    <m/>
    <m/>
    <m/>
  </r>
  <r>
    <s v="OTH CUST"/>
    <s v="LP352-301"/>
    <s v="Longboard Pharmaceuticals"/>
    <s v="Brazil"/>
    <x v="7"/>
    <n v="40700"/>
    <s v="Revenues - Third Parties"/>
    <m/>
    <s v="PTC Duties"/>
    <n v="2026"/>
    <n v="5"/>
    <s v="USD"/>
    <n v="-3539.7063374400009"/>
    <n v="1"/>
    <n v="-3539.7063374400009"/>
    <x v="6"/>
    <s v="Not Applicable"/>
    <m/>
    <m/>
    <m/>
    <m/>
    <m/>
    <m/>
    <m/>
    <m/>
    <m/>
  </r>
  <r>
    <s v="OTH CUST"/>
    <s v="LP352-302"/>
    <s v="Longboard Pharmaceuticals"/>
    <s v="Brazil"/>
    <x v="7"/>
    <n v="40700"/>
    <s v="Revenues - Third Parties"/>
    <m/>
    <s v="PTC Duties"/>
    <n v="2026"/>
    <n v="5"/>
    <s v="USD"/>
    <n v="-3245.5531447200001"/>
    <n v="1"/>
    <n v="-3245.5531447200001"/>
    <x v="6"/>
    <s v="Not Applicable"/>
    <m/>
    <m/>
    <m/>
    <m/>
    <m/>
    <m/>
    <m/>
    <m/>
    <m/>
  </r>
  <r>
    <s v="MEDIMMUNE"/>
    <s v="D9640C00003"/>
    <s v="MedImmune Inc"/>
    <s v="Brazil"/>
    <x v="7"/>
    <n v="40700"/>
    <s v="Revenues - Third Parties"/>
    <m/>
    <s v="PTC Duties"/>
    <n v="2026"/>
    <n v="5"/>
    <s v="USD"/>
    <n v="-2324.5527772800001"/>
    <n v="1"/>
    <n v="-2324.5527772800001"/>
    <x v="6"/>
    <s v="Not Applicable"/>
    <m/>
    <m/>
    <m/>
    <m/>
    <m/>
    <m/>
    <m/>
    <m/>
    <m/>
  </r>
  <r>
    <s v="MERCK"/>
    <s v="V940-011 (Local)"/>
    <s v="Merck Sharp and Dohme LLC"/>
    <s v="Brazil"/>
    <x v="7"/>
    <n v="40700"/>
    <s v="Revenues - Third Parties"/>
    <m/>
    <s v="PTC Duties"/>
    <n v="2026"/>
    <n v="5"/>
    <s v="USD"/>
    <n v="-251.67886559999999"/>
    <n v="1"/>
    <n v="-251.67886559999999"/>
    <x v="6"/>
    <s v="Not Applicable"/>
    <m/>
    <m/>
    <m/>
    <m/>
    <m/>
    <m/>
    <m/>
    <m/>
    <m/>
  </r>
  <r>
    <s v="MERCK"/>
    <s v="MK-7962-038 (Local)"/>
    <s v="Merck Sharp and Dohme LLC"/>
    <s v="Brazil"/>
    <x v="7"/>
    <n v="40700"/>
    <s v="Revenues - Third Parties"/>
    <m/>
    <s v="PTC Duties"/>
    <n v="2026"/>
    <n v="5"/>
    <s v="USD"/>
    <n v="-633.92046552000011"/>
    <n v="1"/>
    <n v="-633.92046552000011"/>
    <x v="6"/>
    <s v="Not Applicable"/>
    <m/>
    <m/>
    <m/>
    <m/>
    <m/>
    <m/>
    <m/>
    <m/>
    <m/>
  </r>
  <r>
    <s v="MERCK"/>
    <s v="MK-8748-003 (Local)"/>
    <s v="Merck Sharp and Dohme LLC"/>
    <s v="Brazil"/>
    <x v="7"/>
    <n v="40700"/>
    <s v="Revenues - Third Parties"/>
    <m/>
    <s v="PTC Duties"/>
    <n v="2026"/>
    <n v="5"/>
    <s v="USD"/>
    <n v="-1026.57938616"/>
    <n v="1"/>
    <n v="-1026.57938616"/>
    <x v="6"/>
    <s v="Not Applicable"/>
    <m/>
    <m/>
    <m/>
    <m/>
    <m/>
    <m/>
    <m/>
    <m/>
    <m/>
  </r>
  <r>
    <s v="OTH CUST"/>
    <s v="BGB-43395-101"/>
    <s v="BeOne"/>
    <s v="Brazil"/>
    <x v="2"/>
    <n v="40700"/>
    <s v="Revenues - Third Parties"/>
    <m/>
    <s v="Freight - Returns"/>
    <n v="2026"/>
    <n v="5"/>
    <s v="USD"/>
    <n v="-752.97211272000004"/>
    <n v="1"/>
    <n v="-752.97211272000004"/>
    <x v="6"/>
    <s v="Not Applicable"/>
    <m/>
    <m/>
    <m/>
    <m/>
    <m/>
    <m/>
    <m/>
    <m/>
    <m/>
  </r>
  <r>
    <s v="ELI LILLY"/>
    <s v="I8F-MC-GPIJ (CAM)"/>
    <s v="Eli Lilly &amp; Co."/>
    <s v="Brazil"/>
    <x v="2"/>
    <n v="40700"/>
    <s v="Revenues - Third Parties"/>
    <m/>
    <s v="Freight - Shipments"/>
    <n v="2026"/>
    <n v="5"/>
    <s v="USD"/>
    <n v="-191.40751152000001"/>
    <n v="1"/>
    <n v="-191.40751152000001"/>
    <x v="6"/>
    <s v="Not Applicable"/>
    <m/>
    <m/>
    <m/>
    <m/>
    <m/>
    <m/>
    <m/>
    <m/>
    <m/>
  </r>
  <r>
    <s v="ELI LILLY"/>
    <s v="J2A-MC-GZGP (CAM)"/>
    <s v="Eli Lilly &amp; Co."/>
    <s v="Brazil"/>
    <x v="2"/>
    <n v="40700"/>
    <s v="Revenues - Third Parties"/>
    <m/>
    <s v="Freight - Shipments"/>
    <n v="2026"/>
    <n v="5"/>
    <s v="USD"/>
    <n v="-1.3012603199999999"/>
    <n v="1"/>
    <n v="-1.3012603199999999"/>
    <x v="6"/>
    <s v="Not Applicable"/>
    <m/>
    <m/>
    <m/>
    <m/>
    <m/>
    <m/>
    <m/>
    <m/>
    <m/>
  </r>
  <r>
    <s v="ELI LILLY"/>
    <s v="J3L-MC-EZEF (CAM)"/>
    <s v="Eli Lilly &amp; Co."/>
    <s v="Brazil"/>
    <x v="2"/>
    <n v="40700"/>
    <s v="Revenues - Third Parties"/>
    <m/>
    <s v="Freight - Shipments"/>
    <n v="2026"/>
    <n v="5"/>
    <s v="USD"/>
    <n v="-27.056242080000004"/>
    <n v="1"/>
    <n v="-27.056242080000004"/>
    <x v="6"/>
    <s v="Not Applicable"/>
    <m/>
    <m/>
    <m/>
    <m/>
    <m/>
    <m/>
    <m/>
    <m/>
    <m/>
  </r>
  <r>
    <s v="ELI LILLY"/>
    <s v="J1I-MC-GZBO (CAM)"/>
    <s v="Eli Lilly &amp; Co."/>
    <s v="Brazil"/>
    <x v="2"/>
    <n v="40700"/>
    <s v="Revenues - Third Parties"/>
    <m/>
    <s v="Freight - Shipments"/>
    <n v="2026"/>
    <n v="5"/>
    <s v="USD"/>
    <n v="-21.957360480000002"/>
    <n v="1"/>
    <n v="-21.957360480000002"/>
    <x v="6"/>
    <s v="Not Applicable"/>
    <m/>
    <m/>
    <m/>
    <m/>
    <m/>
    <m/>
    <m/>
    <m/>
    <m/>
  </r>
  <r>
    <s v="ELI LILLY"/>
    <s v="GG917 Psych Bundle (CAM)"/>
    <s v="Eli Lilly &amp; Co."/>
    <s v="Brazil"/>
    <x v="2"/>
    <n v="40700"/>
    <s v="Revenues - Third Parties"/>
    <m/>
    <s v="Freight - Shipments"/>
    <n v="2026"/>
    <n v="5"/>
    <s v="USD"/>
    <n v="-121.20298920000003"/>
    <n v="1"/>
    <n v="-121.20298920000003"/>
    <x v="6"/>
    <s v="Not Applicable"/>
    <m/>
    <m/>
    <m/>
    <m/>
    <m/>
    <m/>
    <m/>
    <m/>
    <m/>
  </r>
  <r>
    <s v="ELI LILLY"/>
    <s v="J2O-MC-EKBG (CAM)"/>
    <s v="Eli Lilly &amp; Co."/>
    <s v="Brazil"/>
    <x v="2"/>
    <n v="40700"/>
    <s v="Revenues - Third Parties"/>
    <m/>
    <s v="Freight - Shipments"/>
    <n v="2026"/>
    <n v="5"/>
    <s v="USD"/>
    <n v="-164.76464880000003"/>
    <n v="1"/>
    <n v="-164.76464880000003"/>
    <x v="6"/>
    <s v="Not Applicable"/>
    <m/>
    <m/>
    <m/>
    <m/>
    <m/>
    <m/>
    <m/>
    <m/>
    <m/>
  </r>
  <r>
    <s v="ELI LILLY"/>
    <s v="J2S-MC-GZMR (CAM)"/>
    <s v="Eli Lilly &amp; Co."/>
    <s v="Brazil"/>
    <x v="2"/>
    <n v="40700"/>
    <s v="Revenues - Third Parties"/>
    <m/>
    <s v="Freight - Shipments"/>
    <n v="2026"/>
    <n v="5"/>
    <s v="USD"/>
    <n v="-64.578863520000013"/>
    <n v="1"/>
    <n v="-64.578863520000013"/>
    <x v="6"/>
    <s v="Not Applicable"/>
    <m/>
    <m/>
    <m/>
    <m/>
    <m/>
    <m/>
    <m/>
    <m/>
    <m/>
  </r>
  <r>
    <s v="ELI LILLY"/>
    <s v="N1T-MC-MALO (CAM)"/>
    <s v="Eli Lilly &amp; Co."/>
    <s v="Brazil"/>
    <x v="2"/>
    <n v="40700"/>
    <s v="Revenues - Third Parties"/>
    <m/>
    <s v="Freight - Shipments"/>
    <n v="2026"/>
    <n v="5"/>
    <s v="USD"/>
    <n v="-172.31002848000003"/>
    <n v="1"/>
    <n v="-172.31002848000003"/>
    <x v="6"/>
    <s v="Not Applicable"/>
    <m/>
    <m/>
    <m/>
    <m/>
    <m/>
    <m/>
    <m/>
    <m/>
    <m/>
  </r>
  <r>
    <s v="ELI LILLY"/>
    <s v="I4V-MC-JAJK (CAM)"/>
    <s v="Eli Lilly &amp; Co."/>
    <s v="Brazil"/>
    <x v="2"/>
    <n v="40700"/>
    <s v="Revenues - Third Parties"/>
    <m/>
    <s v="Freight - Shipments"/>
    <n v="2026"/>
    <n v="5"/>
    <s v="USD"/>
    <n v="-341.99823456000007"/>
    <n v="1"/>
    <n v="-341.99823456000007"/>
    <x v="6"/>
    <s v="Not Applicable"/>
    <m/>
    <m/>
    <m/>
    <m/>
    <m/>
    <m/>
    <m/>
    <m/>
    <m/>
  </r>
  <r>
    <s v="ELI LILLY"/>
    <s v="J2A-MC-GZPW (ATTAIN-Outcomes) (CAM)"/>
    <s v="Eli Lilly &amp; Co."/>
    <s v="Brazil"/>
    <x v="2"/>
    <n v="40700"/>
    <s v="Revenues - Third Parties"/>
    <m/>
    <s v="Freight - Shipments"/>
    <n v="2026"/>
    <n v="5"/>
    <s v="USD"/>
    <n v="-52.272383040000001"/>
    <n v="1"/>
    <n v="-52.272383040000001"/>
    <x v="6"/>
    <s v="Not Applicable"/>
    <m/>
    <m/>
    <m/>
    <m/>
    <m/>
    <m/>
    <m/>
    <m/>
    <m/>
  </r>
  <r>
    <s v="ELI LILLY"/>
    <s v="J3R-MC-YDAL (CAM)"/>
    <s v="Eli Lilly &amp; Co."/>
    <s v="Brazil"/>
    <x v="2"/>
    <n v="40700"/>
    <s v="Revenues - Third Parties"/>
    <m/>
    <s v="Freight - Shipments"/>
    <n v="2026"/>
    <n v="5"/>
    <s v="USD"/>
    <n v="-86.660881200000006"/>
    <n v="1"/>
    <n v="-86.660881200000006"/>
    <x v="6"/>
    <s v="Not Applicable"/>
    <m/>
    <m/>
    <m/>
    <m/>
    <m/>
    <m/>
    <m/>
    <m/>
    <m/>
  </r>
  <r>
    <s v="MERCK"/>
    <s v="MK-3475-587"/>
    <s v="Merck Sharp and Dohme LLC"/>
    <s v="Brazil"/>
    <x v="2"/>
    <n v="40700"/>
    <s v="Revenues - Third Parties"/>
    <m/>
    <s v="Freight - Shipments"/>
    <n v="2026"/>
    <n v="5"/>
    <s v="USD"/>
    <n v="-579.46859208000012"/>
    <n v="1"/>
    <n v="-579.46859208000012"/>
    <x v="6"/>
    <s v="Not Applicable"/>
    <m/>
    <m/>
    <m/>
    <m/>
    <m/>
    <m/>
    <m/>
    <m/>
    <m/>
  </r>
  <r>
    <s v="J &amp; J"/>
    <s v="64091742PCR3001"/>
    <s v="Janssen"/>
    <s v="Brazil"/>
    <x v="2"/>
    <n v="40700"/>
    <s v="Revenues - Third Parties"/>
    <m/>
    <s v="PassThrough - Freight"/>
    <n v="2026"/>
    <n v="5"/>
    <s v="USD"/>
    <n v="-1982.4604466400001"/>
    <n v="1"/>
    <n v="-1982.4604466400001"/>
    <x v="6"/>
    <s v="Not Applicable"/>
    <m/>
    <m/>
    <m/>
    <m/>
    <m/>
    <m/>
    <m/>
    <m/>
    <m/>
  </r>
  <r>
    <s v="J &amp; J"/>
    <s v="AC-065A310"/>
    <s v="Janssen"/>
    <s v="Brazil"/>
    <x v="2"/>
    <n v="40700"/>
    <s v="Revenues - Third Parties"/>
    <m/>
    <s v="Freight - Shipments"/>
    <n v="2026"/>
    <n v="5"/>
    <s v="USD"/>
    <n v="-118.28359800000001"/>
    <n v="1"/>
    <n v="-118.28359800000001"/>
    <x v="6"/>
    <s v="Not Applicable"/>
    <m/>
    <m/>
    <m/>
    <m/>
    <m/>
    <m/>
    <m/>
    <m/>
    <m/>
  </r>
  <r>
    <s v="J &amp; J"/>
    <s v="AC-055-315"/>
    <s v="Janssen"/>
    <s v="Brazil"/>
    <x v="2"/>
    <n v="40700"/>
    <s v="Revenues - Third Parties"/>
    <m/>
    <s v="Freight - Shipments"/>
    <n v="2026"/>
    <n v="5"/>
    <s v="USD"/>
    <n v="-961.4246867999999"/>
    <n v="1"/>
    <n v="-961.4246867999999"/>
    <x v="6"/>
    <s v="Not Applicable"/>
    <m/>
    <m/>
    <m/>
    <m/>
    <m/>
    <m/>
    <m/>
    <m/>
    <m/>
  </r>
  <r>
    <s v="ELI LILLY"/>
    <s v="J2G-MC-JZJB"/>
    <s v="Eli Lilly &amp; Co."/>
    <s v="Brazil"/>
    <x v="2"/>
    <n v="40700"/>
    <s v="Revenues - Third Parties"/>
    <m/>
    <s v="Freight - Shipments"/>
    <n v="2026"/>
    <n v="5"/>
    <s v="USD"/>
    <n v="-11196.230376960002"/>
    <n v="1"/>
    <n v="-11196.230376960002"/>
    <x v="6"/>
    <s v="Not Applicable"/>
    <m/>
    <m/>
    <m/>
    <m/>
    <m/>
    <m/>
    <m/>
    <m/>
    <m/>
  </r>
  <r>
    <s v="ELI LILLY"/>
    <s v="I8F-MC-GPGN"/>
    <s v="Eli Lilly &amp; Co."/>
    <s v="Brazil"/>
    <x v="2"/>
    <n v="40700"/>
    <s v="Revenues - Third Parties"/>
    <m/>
    <s v="Freight - Returns"/>
    <n v="2026"/>
    <n v="5"/>
    <s v="USD"/>
    <n v="-21.958968960000004"/>
    <n v="1"/>
    <n v="-21.958968960000004"/>
    <x v="6"/>
    <s v="Not Applicable"/>
    <m/>
    <m/>
    <m/>
    <m/>
    <m/>
    <m/>
    <m/>
    <m/>
    <m/>
  </r>
  <r>
    <s v="J &amp; J"/>
    <s v="67652000PCR3002"/>
    <s v="Janssen"/>
    <s v="Brazil"/>
    <x v="2"/>
    <n v="40700"/>
    <s v="Revenues - Third Parties"/>
    <m/>
    <s v="Freight - Shipments"/>
    <n v="2026"/>
    <n v="5"/>
    <s v="USD"/>
    <n v="-1175.6195344800001"/>
    <n v="1"/>
    <n v="-1175.6195344800001"/>
    <x v="6"/>
    <s v="Not Applicable"/>
    <m/>
    <m/>
    <m/>
    <m/>
    <m/>
    <m/>
    <m/>
    <m/>
    <m/>
  </r>
  <r>
    <s v="J &amp; J"/>
    <s v="73841937NSC3003"/>
    <s v="Janssen"/>
    <s v="Brazil"/>
    <x v="2"/>
    <n v="40700"/>
    <s v="Revenues - Third Parties"/>
    <m/>
    <s v="Freight - Shipments"/>
    <n v="2026"/>
    <n v="5"/>
    <s v="USD"/>
    <n v="-754.83714527999996"/>
    <n v="1"/>
    <n v="-754.83714527999996"/>
    <x v="6"/>
    <s v="Not Applicable"/>
    <m/>
    <m/>
    <m/>
    <m/>
    <m/>
    <m/>
    <m/>
    <m/>
    <m/>
  </r>
  <r>
    <s v="OTH CUST"/>
    <s v="VIB0551.P3.S1"/>
    <s v="Viela Bio"/>
    <s v="Brazil"/>
    <x v="2"/>
    <n v="40700"/>
    <s v="Revenues - Third Parties"/>
    <m/>
    <s v="Freight - Shipments"/>
    <n v="2026"/>
    <n v="5"/>
    <s v="USD"/>
    <n v="-13.002148079999998"/>
    <n v="1"/>
    <n v="-13.002148079999998"/>
    <x v="6"/>
    <s v="Not Applicable"/>
    <m/>
    <m/>
    <m/>
    <m/>
    <m/>
    <m/>
    <m/>
    <m/>
    <m/>
  </r>
  <r>
    <s v="MERCK"/>
    <s v="MK-6482-012"/>
    <s v="Merck Sharp and Dohme LLC"/>
    <s v="Brazil"/>
    <x v="2"/>
    <n v="40700"/>
    <s v="Revenues - Third Parties"/>
    <m/>
    <s v="Freight - Shipments"/>
    <n v="2026"/>
    <n v="5"/>
    <s v="USD"/>
    <n v="-964.6601443200002"/>
    <n v="1"/>
    <n v="-964.6601443200002"/>
    <x v="6"/>
    <s v="Not Applicable"/>
    <m/>
    <m/>
    <m/>
    <m/>
    <m/>
    <m/>
    <m/>
    <m/>
    <m/>
  </r>
  <r>
    <s v="ELI LILLY"/>
    <s v="I6T-MC-AMAX"/>
    <s v="Eli Lilly &amp; Co."/>
    <s v="Brazil"/>
    <x v="2"/>
    <n v="40700"/>
    <s v="Revenues - Third Parties"/>
    <m/>
    <s v="Freight - Returns"/>
    <n v="2026"/>
    <n v="5"/>
    <s v="USD"/>
    <n v="-83.037779999999998"/>
    <n v="1"/>
    <n v="-83.037779999999998"/>
    <x v="6"/>
    <s v="Not Applicable"/>
    <m/>
    <m/>
    <m/>
    <m/>
    <m/>
    <m/>
    <m/>
    <m/>
    <m/>
  </r>
  <r>
    <s v="MERCK"/>
    <s v="MK-1026-003"/>
    <s v="Merck Sharp and Dohme LLC"/>
    <s v="Brazil"/>
    <x v="2"/>
    <n v="40700"/>
    <s v="Revenues - Third Parties"/>
    <m/>
    <s v="Freight - Shipments"/>
    <n v="2026"/>
    <n v="5"/>
    <s v="USD"/>
    <n v="-74.849008319999996"/>
    <n v="1"/>
    <n v="-74.849008319999996"/>
    <x v="6"/>
    <s v="Not Applicable"/>
    <m/>
    <m/>
    <m/>
    <m/>
    <m/>
    <m/>
    <m/>
    <m/>
    <m/>
  </r>
  <r>
    <s v="ELI LILLY"/>
    <s v="J2G-MC-JZJX"/>
    <s v="Eli Lilly &amp; Co."/>
    <s v="Brazil"/>
    <x v="2"/>
    <n v="40700"/>
    <s v="Revenues - Third Parties"/>
    <m/>
    <s v="Freight - Shipments"/>
    <n v="2026"/>
    <n v="5"/>
    <s v="USD"/>
    <n v="-914.80450248"/>
    <n v="1"/>
    <n v="-914.80450248"/>
    <x v="6"/>
    <s v="Not Applicable"/>
    <m/>
    <m/>
    <m/>
    <m/>
    <m/>
    <m/>
    <m/>
    <m/>
    <m/>
  </r>
  <r>
    <s v="ASTRAZENECA"/>
    <s v="D134BC00001"/>
    <s v="Astra Zeneca"/>
    <s v="Brazil"/>
    <x v="2"/>
    <n v="40700"/>
    <s v="Revenues - Third Parties"/>
    <m/>
    <s v="Freight - Shipments"/>
    <n v="2026"/>
    <n v="5"/>
    <s v="USD"/>
    <n v="-4640.9175871200005"/>
    <n v="1"/>
    <n v="-4640.9175871200005"/>
    <x v="6"/>
    <s v="Not Applicable"/>
    <m/>
    <m/>
    <m/>
    <m/>
    <m/>
    <m/>
    <m/>
    <m/>
    <m/>
  </r>
  <r>
    <s v="J &amp; J"/>
    <s v="61186372NSC3002"/>
    <s v="Janssen"/>
    <s v="Brazil"/>
    <x v="2"/>
    <n v="40700"/>
    <s v="Revenues - Third Parties"/>
    <m/>
    <s v="Freight - Shipments"/>
    <n v="2026"/>
    <n v="5"/>
    <s v="USD"/>
    <n v="-257.20238592000004"/>
    <n v="1"/>
    <n v="-257.20238592000004"/>
    <x v="6"/>
    <s v="Not Applicable"/>
    <m/>
    <m/>
    <m/>
    <m/>
    <m/>
    <m/>
    <m/>
    <m/>
    <m/>
  </r>
  <r>
    <s v="J &amp; J"/>
    <s v="64007957MMY3001"/>
    <s v="Janssen"/>
    <s v="Brazil"/>
    <x v="2"/>
    <n v="40700"/>
    <s v="Revenues - Third Parties"/>
    <m/>
    <s v="Freight - Shipments"/>
    <n v="2026"/>
    <n v="5"/>
    <s v="USD"/>
    <n v="-3835.63529208"/>
    <n v="1"/>
    <n v="-3835.63529208"/>
    <x v="6"/>
    <s v="Not Applicable"/>
    <m/>
    <m/>
    <m/>
    <m/>
    <m/>
    <m/>
    <m/>
    <m/>
    <m/>
  </r>
  <r>
    <s v="J &amp; J"/>
    <s v="68284528MMY3004"/>
    <s v="Janssen"/>
    <s v="Brazil"/>
    <x v="2"/>
    <n v="40700"/>
    <s v="Revenues - Third Parties"/>
    <m/>
    <s v="Freight - Shipments"/>
    <n v="2026"/>
    <n v="5"/>
    <s v="USD"/>
    <n v="-818.90692488000002"/>
    <n v="1"/>
    <n v="-818.90692488000002"/>
    <x v="6"/>
    <s v="Not Applicable"/>
    <m/>
    <m/>
    <m/>
    <m/>
    <m/>
    <m/>
    <m/>
    <m/>
    <m/>
  </r>
  <r>
    <s v="J &amp; J"/>
    <s v="CNTO1959CRD3004"/>
    <s v="Janssen"/>
    <s v="Brazil"/>
    <x v="2"/>
    <n v="40700"/>
    <s v="Revenues - Third Parties"/>
    <m/>
    <s v="Freight - Shipments"/>
    <n v="2026"/>
    <n v="5"/>
    <s v="USD"/>
    <n v="-184.30848504000002"/>
    <n v="1"/>
    <n v="-184.30848504000002"/>
    <x v="6"/>
    <s v="Not Applicable"/>
    <m/>
    <m/>
    <m/>
    <m/>
    <m/>
    <m/>
    <m/>
    <m/>
    <m/>
  </r>
  <r>
    <s v="MERCK"/>
    <s v="MK-2140-003"/>
    <s v="Merck Sharp and Dohme LLC"/>
    <s v="Brazil"/>
    <x v="2"/>
    <n v="40700"/>
    <s v="Revenues - Third Parties"/>
    <m/>
    <s v="Freight - Shipments"/>
    <n v="2026"/>
    <n v="5"/>
    <s v="USD"/>
    <n v="-365.81097671999999"/>
    <n v="1"/>
    <n v="-365.81097671999999"/>
    <x v="6"/>
    <s v="Not Applicable"/>
    <m/>
    <m/>
    <m/>
    <m/>
    <m/>
    <m/>
    <m/>
    <m/>
    <m/>
  </r>
  <r>
    <s v="ASTRAZENECA"/>
    <s v="D5244C00001"/>
    <s v="Astra Zeneca"/>
    <s v="Brazil"/>
    <x v="2"/>
    <n v="40700"/>
    <s v="Revenues - Third Parties"/>
    <m/>
    <s v="Freight - Shipments"/>
    <n v="2026"/>
    <n v="5"/>
    <s v="USD"/>
    <n v="-181.54592064000002"/>
    <n v="1"/>
    <n v="-181.54592064000002"/>
    <x v="6"/>
    <s v="Not Applicable"/>
    <m/>
    <m/>
    <m/>
    <m/>
    <m/>
    <m/>
    <m/>
    <m/>
    <m/>
  </r>
  <r>
    <s v="ELI LILLY"/>
    <s v="I3Y-MC-JPEG"/>
    <s v="Eli Lilly &amp; Co."/>
    <s v="Brazil"/>
    <x v="2"/>
    <n v="40700"/>
    <s v="Revenues - Third Parties"/>
    <m/>
    <s v="Freight - Shipments"/>
    <n v="2026"/>
    <n v="5"/>
    <s v="USD"/>
    <n v="-6.6438266400000003"/>
    <n v="1"/>
    <n v="-6.6438266400000003"/>
    <x v="6"/>
    <s v="Not Applicable"/>
    <m/>
    <m/>
    <m/>
    <m/>
    <m/>
    <m/>
    <m/>
    <m/>
    <m/>
  </r>
  <r>
    <s v="MERCK"/>
    <s v="MK-1026-008"/>
    <s v="Merck Sharp and Dohme LLC"/>
    <s v="Brazil"/>
    <x v="2"/>
    <n v="40700"/>
    <s v="Revenues - Third Parties"/>
    <m/>
    <s v="Freight - Shipments"/>
    <n v="2026"/>
    <n v="5"/>
    <s v="USD"/>
    <n v="-19.392639120000002"/>
    <n v="1"/>
    <n v="-19.392639120000002"/>
    <x v="6"/>
    <s v="Not Applicable"/>
    <m/>
    <m/>
    <m/>
    <m/>
    <m/>
    <m/>
    <m/>
    <m/>
    <m/>
  </r>
  <r>
    <s v="ELI LILLY"/>
    <s v="I8F-MC-GPIJ"/>
    <s v="Eli Lilly &amp; Co."/>
    <s v="Brazil"/>
    <x v="2"/>
    <n v="40700"/>
    <s v="Revenues - Third Parties"/>
    <m/>
    <s v="Freight - Returns"/>
    <n v="2026"/>
    <n v="5"/>
    <s v="USD"/>
    <n v="-3643.9784661599997"/>
    <n v="1"/>
    <n v="-3643.9784661599997"/>
    <x v="6"/>
    <s v="Not Applicable"/>
    <m/>
    <m/>
    <m/>
    <m/>
    <m/>
    <m/>
    <m/>
    <m/>
    <m/>
  </r>
  <r>
    <s v="PFIZER"/>
    <s v="C4891001"/>
    <s v="Pfizer"/>
    <s v="Brazil"/>
    <x v="2"/>
    <n v="40700"/>
    <s v="Revenues - Third Parties"/>
    <m/>
    <s v="Freight - Shipments"/>
    <n v="2026"/>
    <n v="5"/>
    <s v="USD"/>
    <n v="-794.5127172"/>
    <n v="1"/>
    <n v="-794.5127172"/>
    <x v="6"/>
    <s v="Not Applicable"/>
    <m/>
    <m/>
    <m/>
    <m/>
    <m/>
    <m/>
    <m/>
    <m/>
    <m/>
  </r>
  <r>
    <s v="J &amp; J"/>
    <s v="78934804UCO2001"/>
    <s v="Janssen"/>
    <s v="Brazil"/>
    <x v="2"/>
    <n v="40700"/>
    <s v="Revenues - Third Parties"/>
    <m/>
    <s v="Freight - Shipments"/>
    <n v="2026"/>
    <n v="5"/>
    <s v="USD"/>
    <n v="-64.972136880000008"/>
    <n v="1"/>
    <n v="-64.972136880000008"/>
    <x v="6"/>
    <s v="Not Applicable"/>
    <m/>
    <m/>
    <m/>
    <m/>
    <m/>
    <m/>
    <m/>
    <m/>
    <m/>
  </r>
  <r>
    <s v="J &amp; J"/>
    <s v="78934804CRD2001"/>
    <s v="Janssen"/>
    <s v="Brazil"/>
    <x v="2"/>
    <n v="40700"/>
    <s v="Revenues - Third Parties"/>
    <m/>
    <s v="Freight - Shipments"/>
    <n v="2026"/>
    <n v="5"/>
    <s v="USD"/>
    <n v="-245.93417928"/>
    <n v="1"/>
    <n v="-245.93417928"/>
    <x v="6"/>
    <s v="Not Applicable"/>
    <m/>
    <m/>
    <m/>
    <m/>
    <m/>
    <m/>
    <m/>
    <m/>
    <m/>
  </r>
  <r>
    <s v="ELI LILLY"/>
    <s v="J2N-OX-JZNU"/>
    <s v="Eli Lilly &amp; Co."/>
    <s v="Brazil"/>
    <x v="2"/>
    <n v="40700"/>
    <s v="Revenues - Third Parties"/>
    <m/>
    <s v="Freight - Returns"/>
    <n v="2026"/>
    <n v="5"/>
    <s v="USD"/>
    <n v="-4830.6546921600002"/>
    <n v="1"/>
    <n v="-4830.6546921600002"/>
    <x v="6"/>
    <s v="Not Applicable"/>
    <m/>
    <m/>
    <m/>
    <m/>
    <m/>
    <m/>
    <m/>
    <m/>
    <m/>
  </r>
  <r>
    <s v="J &amp; J"/>
    <s v="64407564MMY3002"/>
    <s v="Janssen"/>
    <s v="Brazil"/>
    <x v="2"/>
    <n v="40700"/>
    <s v="Revenues - Third Parties"/>
    <m/>
    <s v="Freight - Shipments"/>
    <n v="2026"/>
    <n v="5"/>
    <s v="USD"/>
    <n v="-8465.3755516799993"/>
    <n v="1"/>
    <n v="-8465.3755516799993"/>
    <x v="6"/>
    <s v="Not Applicable"/>
    <m/>
    <m/>
    <m/>
    <m/>
    <m/>
    <m/>
    <m/>
    <m/>
    <m/>
  </r>
  <r>
    <s v="J &amp; J"/>
    <s v="80202135EBF3001"/>
    <s v="Janssen"/>
    <s v="Brazil"/>
    <x v="2"/>
    <n v="40700"/>
    <s v="Revenues - Third Parties"/>
    <m/>
    <s v="Freight - Shipments"/>
    <n v="2026"/>
    <n v="5"/>
    <s v="USD"/>
    <n v="-423.93983543999997"/>
    <n v="1"/>
    <n v="-423.93983543999997"/>
    <x v="6"/>
    <s v="Not Applicable"/>
    <m/>
    <m/>
    <m/>
    <m/>
    <m/>
    <m/>
    <m/>
    <m/>
    <m/>
  </r>
  <r>
    <s v="OTH CUST"/>
    <s v="XL092-304"/>
    <s v="Exelixis, Inc."/>
    <s v="Brazil"/>
    <x v="2"/>
    <n v="40700"/>
    <s v="Revenues - Third Parties"/>
    <m/>
    <s v="Freight - Shipments"/>
    <n v="2026"/>
    <n v="5"/>
    <s v="USD"/>
    <n v="-1331.1957412800002"/>
    <n v="1"/>
    <n v="-1331.1957412800002"/>
    <x v="6"/>
    <s v="Not Applicable"/>
    <m/>
    <m/>
    <m/>
    <m/>
    <m/>
    <m/>
    <m/>
    <m/>
    <m/>
  </r>
  <r>
    <s v="IQVIA"/>
    <n v="996"/>
    <s v="IQVIA"/>
    <s v="Brazil"/>
    <x v="2"/>
    <n v="40700"/>
    <s v="Revenues - Third Parties"/>
    <m/>
    <s v="Freight - Shipments"/>
    <n v="2026"/>
    <n v="5"/>
    <s v="USD"/>
    <n v="-1399.7861539200003"/>
    <n v="1"/>
    <n v="-1399.7861539200003"/>
    <x v="6"/>
    <s v="Not Applicable"/>
    <m/>
    <m/>
    <m/>
    <m/>
    <m/>
    <m/>
    <m/>
    <m/>
    <m/>
  </r>
  <r>
    <s v="J &amp; J"/>
    <s v="64007957MMY3005"/>
    <s v="Janssen"/>
    <s v="Brazil"/>
    <x v="2"/>
    <n v="40700"/>
    <s v="Revenues - Third Parties"/>
    <m/>
    <s v="Freight - Shipments"/>
    <n v="2026"/>
    <n v="5"/>
    <s v="USD"/>
    <n v="-10850.080655520002"/>
    <n v="1"/>
    <n v="-10850.080655520002"/>
    <x v="6"/>
    <s v="Not Applicable"/>
    <m/>
    <m/>
    <m/>
    <m/>
    <m/>
    <m/>
    <m/>
    <m/>
    <m/>
  </r>
  <r>
    <s v="J &amp; J"/>
    <s v="61186372PANSC2001"/>
    <s v="Janssen"/>
    <s v="Brazil"/>
    <x v="2"/>
    <n v="40700"/>
    <s v="Revenues - Third Parties"/>
    <m/>
    <s v="Freight - Shipments"/>
    <n v="2026"/>
    <n v="5"/>
    <s v="USD"/>
    <n v="-95.727078720000009"/>
    <n v="1"/>
    <n v="-95.727078720000009"/>
    <x v="6"/>
    <s v="Not Applicable"/>
    <m/>
    <m/>
    <m/>
    <m/>
    <m/>
    <m/>
    <m/>
    <m/>
    <m/>
  </r>
  <r>
    <s v="J &amp; J"/>
    <s v="70033093STR3001"/>
    <s v="Janssen"/>
    <s v="Brazil"/>
    <x v="2"/>
    <n v="40700"/>
    <s v="Revenues - Third Parties"/>
    <m/>
    <s v="Freight - Shipments"/>
    <n v="2026"/>
    <n v="5"/>
    <s v="USD"/>
    <n v="-1033.0872962400001"/>
    <n v="1"/>
    <n v="-1033.0872962400001"/>
    <x v="6"/>
    <s v="Not Applicable"/>
    <m/>
    <m/>
    <m/>
    <m/>
    <m/>
    <m/>
    <m/>
    <m/>
    <m/>
  </r>
  <r>
    <s v="ELI LILLY"/>
    <s v="J2J-MC-JZLH"/>
    <s v="Eli Lilly &amp; Co."/>
    <s v="Brazil"/>
    <x v="2"/>
    <n v="40700"/>
    <s v="Revenues - Third Parties"/>
    <m/>
    <s v="Freight - Returns"/>
    <n v="2026"/>
    <n v="5"/>
    <s v="USD"/>
    <n v="-29344.984462800006"/>
    <n v="1"/>
    <n v="-29344.984462800006"/>
    <x v="6"/>
    <s v="Not Applicable"/>
    <m/>
    <m/>
    <m/>
    <m/>
    <m/>
    <m/>
    <m/>
    <m/>
    <m/>
  </r>
  <r>
    <s v="MERCK"/>
    <s v="MK-3475-D46"/>
    <s v="Merck Sharp and Dohme LLC"/>
    <s v="Brazil"/>
    <x v="2"/>
    <n v="40700"/>
    <s v="Revenues - Third Parties"/>
    <m/>
    <s v="Freight - Shipments"/>
    <n v="2026"/>
    <n v="5"/>
    <s v="USD"/>
    <n v="-1757.8941199199999"/>
    <n v="1"/>
    <n v="-1757.8941199199999"/>
    <x v="6"/>
    <s v="Not Applicable"/>
    <m/>
    <m/>
    <m/>
    <m/>
    <m/>
    <m/>
    <m/>
    <m/>
    <m/>
  </r>
  <r>
    <s v="J &amp; J"/>
    <s v="61186372NSC2002"/>
    <s v="Janssen"/>
    <s v="Brazil"/>
    <x v="2"/>
    <n v="40700"/>
    <s v="Revenues - Third Parties"/>
    <m/>
    <s v="Freight - Shipments"/>
    <n v="2026"/>
    <n v="5"/>
    <s v="USD"/>
    <n v="-307.23013512000006"/>
    <n v="1"/>
    <n v="-307.23013512000006"/>
    <x v="6"/>
    <s v="Not Applicable"/>
    <m/>
    <m/>
    <m/>
    <m/>
    <m/>
    <m/>
    <m/>
    <m/>
    <m/>
  </r>
  <r>
    <s v="GILEAD SCI"/>
    <s v="GS-US-626-6216"/>
    <s v="Gilead Sciences, Inc."/>
    <s v="Brazil"/>
    <x v="2"/>
    <n v="40700"/>
    <s v="Revenues - Third Parties"/>
    <m/>
    <s v="Freight - Shipments"/>
    <n v="2026"/>
    <n v="5"/>
    <s v="USD"/>
    <n v="-2458.8286876799998"/>
    <n v="1"/>
    <n v="-2458.8286876799998"/>
    <x v="6"/>
    <s v="Not Applicable"/>
    <m/>
    <m/>
    <m/>
    <m/>
    <m/>
    <m/>
    <m/>
    <m/>
    <m/>
  </r>
  <r>
    <s v="J &amp; J"/>
    <s v="64007957MMY3006"/>
    <s v="Janssen"/>
    <s v="Brazil"/>
    <x v="2"/>
    <n v="40700"/>
    <s v="Revenues - Third Parties"/>
    <m/>
    <s v="Freight - Shipments"/>
    <n v="2026"/>
    <n v="5"/>
    <s v="USD"/>
    <n v="-5892.5160871199996"/>
    <n v="1"/>
    <n v="-5892.5160871199996"/>
    <x v="6"/>
    <s v="Not Applicable"/>
    <m/>
    <m/>
    <m/>
    <m/>
    <m/>
    <m/>
    <m/>
    <m/>
    <m/>
  </r>
  <r>
    <s v="ELI LILLY"/>
    <s v="J2N-OX-JZNP"/>
    <s v="Eli Lilly &amp; Co."/>
    <s v="Brazil"/>
    <x v="2"/>
    <n v="40700"/>
    <s v="Revenues - Third Parties"/>
    <m/>
    <s v="Freight - Returns"/>
    <n v="2026"/>
    <n v="5"/>
    <s v="USD"/>
    <n v="-7021.7687728800001"/>
    <n v="1"/>
    <n v="-7021.7687728800001"/>
    <x v="6"/>
    <s v="Not Applicable"/>
    <m/>
    <m/>
    <m/>
    <m/>
    <m/>
    <m/>
    <m/>
    <m/>
    <m/>
  </r>
  <r>
    <s v="J &amp; J"/>
    <s v="CNTO1959UCO3004"/>
    <s v="Janssen"/>
    <s v="Brazil"/>
    <x v="2"/>
    <n v="40700"/>
    <s v="Revenues - Third Parties"/>
    <m/>
    <s v="Freight - Shipments"/>
    <n v="2026"/>
    <n v="5"/>
    <s v="USD"/>
    <n v="-984.89080152000008"/>
    <n v="1"/>
    <n v="-984.89080152000008"/>
    <x v="6"/>
    <s v="Not Applicable"/>
    <m/>
    <m/>
    <m/>
    <m/>
    <m/>
    <m/>
    <m/>
    <m/>
    <m/>
  </r>
  <r>
    <s v="J &amp; J"/>
    <s v="70033093AFL3002"/>
    <s v="Janssen"/>
    <s v="Brazil"/>
    <x v="2"/>
    <n v="40700"/>
    <s v="Revenues - Third Parties"/>
    <m/>
    <s v="Freight - Shipments"/>
    <n v="2026"/>
    <n v="5"/>
    <s v="USD"/>
    <n v="-22981.168455119998"/>
    <n v="1"/>
    <n v="-22981.168455119998"/>
    <x v="6"/>
    <s v="Not Applicable"/>
    <m/>
    <m/>
    <m/>
    <m/>
    <m/>
    <m/>
    <m/>
    <m/>
    <m/>
  </r>
  <r>
    <s v="DEBIOPHARM"/>
    <s v="Debio 4326-301"/>
    <s v="DebioPharm"/>
    <s v="Brazil"/>
    <x v="2"/>
    <n v="40700"/>
    <s v="Revenues - Third Parties"/>
    <m/>
    <s v="Freight - Shipments"/>
    <n v="2026"/>
    <n v="5"/>
    <s v="USD"/>
    <n v="-726.69115800000009"/>
    <n v="1"/>
    <n v="-726.69115800000009"/>
    <x v="6"/>
    <s v="Not Applicable"/>
    <m/>
    <m/>
    <m/>
    <m/>
    <m/>
    <m/>
    <m/>
    <m/>
    <m/>
  </r>
  <r>
    <s v="MERCK"/>
    <s v="MK-1026-011"/>
    <s v="Merck Sharp and Dohme LLC"/>
    <s v="Brazil"/>
    <x v="2"/>
    <n v="40700"/>
    <s v="Revenues - Third Parties"/>
    <m/>
    <s v="Freight - Shipments"/>
    <n v="2026"/>
    <n v="5"/>
    <s v="USD"/>
    <n v="-50.22800496"/>
    <n v="1"/>
    <n v="-50.22800496"/>
    <x v="6"/>
    <s v="Not Applicable"/>
    <m/>
    <m/>
    <m/>
    <m/>
    <m/>
    <m/>
    <m/>
    <m/>
    <m/>
  </r>
  <r>
    <s v="ASTRAZENECA"/>
    <s v="D3463C00003"/>
    <s v="Astra Zeneca"/>
    <s v="Brazil"/>
    <x v="2"/>
    <n v="40700"/>
    <s v="Revenues - Third Parties"/>
    <m/>
    <s v="PassThrough - Freight"/>
    <n v="2026"/>
    <n v="5"/>
    <s v="USD"/>
    <n v="-24.575965920000002"/>
    <n v="1"/>
    <n v="-24.575965920000002"/>
    <x v="6"/>
    <s v="Not Applicable"/>
    <m/>
    <m/>
    <m/>
    <m/>
    <m/>
    <m/>
    <m/>
    <m/>
    <m/>
  </r>
  <r>
    <s v="ELI LILLY"/>
    <s v="J2N-OX-JZNM"/>
    <s v="Eli Lilly &amp; Co."/>
    <s v="Brazil"/>
    <x v="2"/>
    <n v="40700"/>
    <s v="Revenues - Third Parties"/>
    <m/>
    <s v="Freight - Returns"/>
    <n v="2026"/>
    <n v="5"/>
    <s v="USD"/>
    <n v="-709.56245448000016"/>
    <n v="1"/>
    <n v="-709.56245448000016"/>
    <x v="6"/>
    <s v="Not Applicable"/>
    <m/>
    <m/>
    <m/>
    <m/>
    <m/>
    <m/>
    <m/>
    <m/>
    <m/>
  </r>
  <r>
    <s v="MERCK"/>
    <s v="MK-0616-015"/>
    <s v="Merck Sharp and Dohme LLC"/>
    <s v="Brazil"/>
    <x v="2"/>
    <n v="40700"/>
    <s v="Revenues - Third Parties"/>
    <m/>
    <s v="Freight - Shipments"/>
    <n v="2026"/>
    <n v="5"/>
    <s v="USD"/>
    <n v="-2057.3520796799999"/>
    <n v="1"/>
    <n v="-2057.3520796799999"/>
    <x v="6"/>
    <s v="Not Applicable"/>
    <m/>
    <m/>
    <m/>
    <m/>
    <m/>
    <m/>
    <m/>
    <m/>
    <m/>
  </r>
  <r>
    <s v="ASTRAZENECA"/>
    <s v="D346BC00001"/>
    <s v="Astra Zeneca"/>
    <s v="Brazil"/>
    <x v="2"/>
    <n v="40700"/>
    <s v="Revenues - Third Parties"/>
    <m/>
    <s v="Freight - Shipments"/>
    <n v="2026"/>
    <n v="5"/>
    <s v="USD"/>
    <n v="-1124.9934307199999"/>
    <n v="1"/>
    <n v="-1124.9934307199999"/>
    <x v="6"/>
    <s v="Not Applicable"/>
    <m/>
    <m/>
    <m/>
    <m/>
    <m/>
    <m/>
    <m/>
    <m/>
    <m/>
  </r>
  <r>
    <s v="OTH CUST"/>
    <s v="SGNDV-001"/>
    <s v="Seattle Genetics Inc"/>
    <s v="Brazil"/>
    <x v="2"/>
    <n v="40700"/>
    <s v="Revenues - Third Parties"/>
    <m/>
    <s v="Freight - Returns"/>
    <n v="2026"/>
    <n v="5"/>
    <s v="USD"/>
    <n v="-1589.8288701600002"/>
    <n v="1"/>
    <n v="-1589.8288701600002"/>
    <x v="6"/>
    <s v="Not Applicable"/>
    <m/>
    <m/>
    <m/>
    <m/>
    <m/>
    <m/>
    <m/>
    <m/>
    <m/>
  </r>
  <r>
    <s v="ELI LILLY"/>
    <s v="J2A-MC-GZGP"/>
    <s v="Eli Lilly &amp; Co."/>
    <s v="Brazil"/>
    <x v="2"/>
    <n v="40700"/>
    <s v="Revenues - Third Parties"/>
    <m/>
    <s v="Freight - Shipments"/>
    <n v="2026"/>
    <n v="5"/>
    <s v="USD"/>
    <n v="-1030.8836786400002"/>
    <n v="1"/>
    <n v="-1030.8836786400002"/>
    <x v="6"/>
    <s v="Not Applicable"/>
    <m/>
    <m/>
    <m/>
    <m/>
    <m/>
    <m/>
    <m/>
    <m/>
    <m/>
  </r>
  <r>
    <s v="J &amp; J"/>
    <s v="64407564MMY3009"/>
    <s v="Janssen"/>
    <s v="Brazil"/>
    <x v="2"/>
    <n v="40700"/>
    <s v="Revenues - Third Parties"/>
    <m/>
    <s v="Freight - Shipments"/>
    <n v="2026"/>
    <n v="5"/>
    <s v="USD"/>
    <n v="-9592.69484448"/>
    <n v="1"/>
    <n v="-9592.69484448"/>
    <x v="6"/>
    <s v="Not Applicable"/>
    <m/>
    <m/>
    <m/>
    <m/>
    <m/>
    <m/>
    <m/>
    <m/>
    <m/>
  </r>
  <r>
    <s v="CSL"/>
    <s v="CSL300_2301_ph3"/>
    <s v="CSL Behring GmbH"/>
    <s v="Brazil"/>
    <x v="2"/>
    <n v="40700"/>
    <s v="Revenues - Third Parties"/>
    <m/>
    <s v="Freight - Shipments"/>
    <n v="2026"/>
    <n v="5"/>
    <s v="USD"/>
    <n v="-425.24752968000007"/>
    <n v="1"/>
    <n v="-425.24752968000007"/>
    <x v="6"/>
    <s v="Not Applicable"/>
    <m/>
    <m/>
    <m/>
    <m/>
    <m/>
    <m/>
    <m/>
    <m/>
    <m/>
  </r>
  <r>
    <s v="ASTRAZENECA"/>
    <s v="D5989C00001"/>
    <s v="Astra Zeneca"/>
    <s v="Brazil"/>
    <x v="2"/>
    <n v="40700"/>
    <s v="Revenues - Third Parties"/>
    <m/>
    <s v="Freight - Shipments"/>
    <n v="2026"/>
    <n v="5"/>
    <s v="USD"/>
    <n v="-1189.95430824"/>
    <n v="1"/>
    <n v="-1189.95430824"/>
    <x v="6"/>
    <s v="Not Applicable"/>
    <m/>
    <m/>
    <m/>
    <m/>
    <m/>
    <m/>
    <m/>
    <m/>
    <m/>
  </r>
  <r>
    <s v="OTH CUST"/>
    <s v="XL092-305"/>
    <s v="Exelixis, Inc."/>
    <s v="Brazil"/>
    <x v="2"/>
    <n v="40700"/>
    <s v="Revenues - Third Parties"/>
    <m/>
    <s v="Freight - Shipments"/>
    <n v="2026"/>
    <n v="5"/>
    <s v="USD"/>
    <n v="-3516.6495808800009"/>
    <n v="1"/>
    <n v="-3516.6495808800009"/>
    <x v="6"/>
    <s v="Not Applicable"/>
    <m/>
    <m/>
    <m/>
    <m/>
    <m/>
    <m/>
    <m/>
    <m/>
    <m/>
  </r>
  <r>
    <s v="MERCK"/>
    <s v="V940-002"/>
    <s v="Merck Sharp and Dohme LLC"/>
    <s v="Brazil"/>
    <x v="2"/>
    <n v="40700"/>
    <s v="Revenues - Third Parties"/>
    <m/>
    <s v="Freight - Shipments"/>
    <n v="2026"/>
    <n v="5"/>
    <s v="USD"/>
    <n v="-2393.0740252800001"/>
    <n v="1"/>
    <n v="-2393.0740252800001"/>
    <x v="6"/>
    <s v="Not Applicable"/>
    <m/>
    <m/>
    <m/>
    <m/>
    <m/>
    <m/>
    <m/>
    <m/>
    <m/>
  </r>
  <r>
    <s v="MERCK"/>
    <s v="MK-7240-001"/>
    <s v="Merck Sharp and Dohme LLC"/>
    <s v="Brazil"/>
    <x v="2"/>
    <n v="40700"/>
    <s v="Revenues - Third Parties"/>
    <m/>
    <s v="Freight - Shipments"/>
    <n v="2026"/>
    <n v="5"/>
    <s v="USD"/>
    <n v="-16.807007519999999"/>
    <n v="1"/>
    <n v="-16.807007519999999"/>
    <x v="6"/>
    <s v="Not Applicable"/>
    <m/>
    <m/>
    <m/>
    <m/>
    <m/>
    <m/>
    <m/>
    <m/>
    <m/>
  </r>
  <r>
    <s v="ASTRAZENECA"/>
    <s v="D4325C00010"/>
    <s v="Astra Zeneca"/>
    <s v="Brazil"/>
    <x v="2"/>
    <n v="40700"/>
    <s v="Revenues - Third Parties"/>
    <m/>
    <s v="Freight - Shipments"/>
    <n v="2026"/>
    <n v="5"/>
    <s v="USD"/>
    <n v="-11.298767760000002"/>
    <n v="1"/>
    <n v="-11.298767760000002"/>
    <x v="6"/>
    <s v="Not Applicable"/>
    <m/>
    <m/>
    <m/>
    <m/>
    <m/>
    <m/>
    <m/>
    <m/>
    <m/>
  </r>
  <r>
    <s v="MERCK"/>
    <s v="MK-2870-007"/>
    <s v="Merck Sharp and Dohme LLC"/>
    <s v="Brazil"/>
    <x v="2"/>
    <n v="40700"/>
    <s v="Revenues - Third Parties"/>
    <m/>
    <s v="Freight - Shipments"/>
    <n v="2026"/>
    <n v="5"/>
    <s v="USD"/>
    <n v="-1199.6108179200003"/>
    <n v="1"/>
    <n v="-1199.6108179200003"/>
    <x v="6"/>
    <s v="Not Applicable"/>
    <m/>
    <m/>
    <m/>
    <m/>
    <m/>
    <m/>
    <m/>
    <m/>
    <m/>
  </r>
  <r>
    <s v="MERCK"/>
    <s v="MK-5684-004"/>
    <s v="Merck Sharp and Dohme LLC"/>
    <s v="Brazil"/>
    <x v="2"/>
    <n v="40700"/>
    <s v="Revenues - Third Parties"/>
    <m/>
    <s v="Freight - Shipments"/>
    <n v="2026"/>
    <n v="5"/>
    <s v="USD"/>
    <n v="-72.01325808"/>
    <n v="1"/>
    <n v="-72.01325808"/>
    <x v="6"/>
    <s v="Not Applicable"/>
    <m/>
    <m/>
    <m/>
    <m/>
    <m/>
    <m/>
    <m/>
    <m/>
    <m/>
  </r>
  <r>
    <s v="OTH CUST"/>
    <s v="TAS6417-301"/>
    <s v="Taiho Pharma USA"/>
    <s v="Brazil"/>
    <x v="2"/>
    <n v="40700"/>
    <s v="Revenues - Third Parties"/>
    <m/>
    <s v="Freight - Shipments"/>
    <n v="2026"/>
    <n v="5"/>
    <s v="USD"/>
    <n v="-22.287098880000002"/>
    <n v="1"/>
    <n v="-22.287098880000002"/>
    <x v="6"/>
    <s v="Not Applicable"/>
    <m/>
    <m/>
    <m/>
    <m/>
    <m/>
    <m/>
    <m/>
    <m/>
    <m/>
  </r>
  <r>
    <s v="ELI LILLY"/>
    <s v="J3M-MC-JZQB"/>
    <s v="Eli Lilly &amp; Co."/>
    <s v="Brazil"/>
    <x v="2"/>
    <n v="40700"/>
    <s v="Revenues - Third Parties"/>
    <m/>
    <s v="Freight - Shipments"/>
    <n v="2026"/>
    <n v="5"/>
    <s v="USD"/>
    <n v="-3443.0262343200006"/>
    <n v="1"/>
    <n v="-3443.0262343200006"/>
    <x v="6"/>
    <s v="Not Applicable"/>
    <m/>
    <m/>
    <m/>
    <m/>
    <m/>
    <m/>
    <m/>
    <m/>
    <m/>
  </r>
  <r>
    <s v="MERCK"/>
    <s v="MK-9999-01A"/>
    <s v="Merck Sharp and Dohme LLC"/>
    <s v="Brazil"/>
    <x v="2"/>
    <n v="40700"/>
    <s v="Revenues - Third Parties"/>
    <m/>
    <s v="Freight - Shipments"/>
    <n v="2026"/>
    <n v="5"/>
    <s v="USD"/>
    <n v="-6.0519060000000007"/>
    <n v="1"/>
    <n v="-6.0519060000000007"/>
    <x v="6"/>
    <s v="Not Applicable"/>
    <m/>
    <m/>
    <m/>
    <m/>
    <m/>
    <m/>
    <m/>
    <m/>
    <m/>
  </r>
  <r>
    <s v="J &amp; J"/>
    <s v="61186372NSC2007"/>
    <s v="Janssen"/>
    <s v="Brazil"/>
    <x v="2"/>
    <n v="40700"/>
    <s v="Revenues - Third Parties"/>
    <m/>
    <s v="Freight - Shipments"/>
    <n v="2026"/>
    <n v="5"/>
    <s v="USD"/>
    <n v="-641.2744360800001"/>
    <n v="1"/>
    <n v="-641.2744360800001"/>
    <x v="6"/>
    <s v="Not Applicable"/>
    <m/>
    <m/>
    <m/>
    <m/>
    <m/>
    <m/>
    <m/>
    <m/>
    <m/>
  </r>
  <r>
    <s v="ASTRAZENECA"/>
    <s v="D6972C00002"/>
    <s v="Astra Zeneca"/>
    <s v="Brazil"/>
    <x v="2"/>
    <n v="40700"/>
    <s v="Revenues - Third Parties"/>
    <m/>
    <s v="Freight - Shipments"/>
    <n v="2026"/>
    <n v="5"/>
    <s v="USD"/>
    <n v="-1578.1513053600002"/>
    <n v="1"/>
    <n v="-1578.1513053600002"/>
    <x v="6"/>
    <s v="Not Applicable"/>
    <m/>
    <m/>
    <m/>
    <m/>
    <m/>
    <m/>
    <m/>
    <m/>
    <m/>
  </r>
  <r>
    <s v="DAIICHI"/>
    <s v="DS6000-109"/>
    <s v="Daiichi Sankyo Pharma Development"/>
    <s v="Brazil"/>
    <x v="2"/>
    <n v="40700"/>
    <s v="Revenues - Third Parties"/>
    <m/>
    <s v="Freight - Shipments"/>
    <n v="2026"/>
    <n v="5"/>
    <s v="USD"/>
    <n v="-1907.3154780000002"/>
    <n v="1"/>
    <n v="-1907.3154780000002"/>
    <x v="6"/>
    <s v="Not Applicable"/>
    <m/>
    <m/>
    <m/>
    <m/>
    <m/>
    <m/>
    <m/>
    <m/>
    <m/>
  </r>
  <r>
    <s v="MERCK"/>
    <s v="MK-5684-003"/>
    <s v="Merck Sharp and Dohme LLC"/>
    <s v="Brazil"/>
    <x v="2"/>
    <n v="40700"/>
    <s v="Revenues - Third Parties"/>
    <m/>
    <s v="Freight - Shipments"/>
    <n v="2026"/>
    <n v="5"/>
    <s v="USD"/>
    <n v="-262.47015792000002"/>
    <n v="1"/>
    <n v="-262.47015792000002"/>
    <x v="6"/>
    <s v="Not Applicable"/>
    <m/>
    <m/>
    <m/>
    <m/>
    <m/>
    <m/>
    <m/>
    <m/>
    <m/>
  </r>
  <r>
    <s v="J &amp; J"/>
    <s v="CNTO1959CRD3008"/>
    <s v="Janssen"/>
    <s v="Brazil"/>
    <x v="2"/>
    <n v="40700"/>
    <s v="Revenues - Third Parties"/>
    <m/>
    <s v="Freight - Shipments"/>
    <n v="2026"/>
    <n v="5"/>
    <s v="USD"/>
    <n v="-2635.41646872"/>
    <n v="1"/>
    <n v="-2635.41646872"/>
    <x v="6"/>
    <s v="Not Applicable"/>
    <m/>
    <m/>
    <m/>
    <m/>
    <m/>
    <m/>
    <m/>
    <m/>
    <m/>
  </r>
  <r>
    <s v="MERCK"/>
    <s v="MK-2870-019"/>
    <s v="Merck Sharp and Dohme LLC"/>
    <s v="Brazil"/>
    <x v="2"/>
    <n v="40700"/>
    <s v="Revenues - Third Parties"/>
    <m/>
    <s v="Freight - Shipments"/>
    <n v="2026"/>
    <n v="5"/>
    <s v="USD"/>
    <n v="-1401.7822776000003"/>
    <n v="1"/>
    <n v="-1401.7822776000003"/>
    <x v="6"/>
    <s v="Not Applicable"/>
    <m/>
    <m/>
    <m/>
    <m/>
    <m/>
    <m/>
    <m/>
    <m/>
    <m/>
  </r>
  <r>
    <s v="J &amp; J"/>
    <s v="77242113PSO3004"/>
    <s v="Janssen"/>
    <s v="Brazil"/>
    <x v="2"/>
    <n v="40700"/>
    <s v="Revenues - Third Parties"/>
    <m/>
    <s v="Freight - Shipments"/>
    <n v="2026"/>
    <n v="5"/>
    <s v="USD"/>
    <n v="-462.41306856000006"/>
    <n v="1"/>
    <n v="-462.41306856000006"/>
    <x v="6"/>
    <s v="Not Applicable"/>
    <m/>
    <m/>
    <m/>
    <m/>
    <m/>
    <m/>
    <m/>
    <m/>
    <m/>
  </r>
  <r>
    <s v="MERCK"/>
    <s v="MK-2870-015"/>
    <s v="Merck Sharp and Dohme LLC"/>
    <s v="Brazil"/>
    <x v="2"/>
    <n v="40700"/>
    <s v="Revenues - Third Parties"/>
    <m/>
    <s v="Freight - Shipments"/>
    <n v="2026"/>
    <n v="5"/>
    <s v="USD"/>
    <n v="-220.21619256"/>
    <n v="1"/>
    <n v="-220.21619256"/>
    <x v="6"/>
    <s v="Not Applicable"/>
    <m/>
    <m/>
    <m/>
    <m/>
    <m/>
    <m/>
    <m/>
    <m/>
    <m/>
  </r>
  <r>
    <s v="J &amp; J"/>
    <s v="64407564MMY2006"/>
    <s v="Janssen"/>
    <s v="Brazil"/>
    <x v="2"/>
    <n v="40700"/>
    <s v="Revenues - Third Parties"/>
    <m/>
    <s v="Freight - Shipments"/>
    <n v="2026"/>
    <n v="5"/>
    <s v="USD"/>
    <n v="-4203.4801917600007"/>
    <n v="1"/>
    <n v="-4203.4801917600007"/>
    <x v="6"/>
    <s v="Not Applicable"/>
    <m/>
    <m/>
    <m/>
    <m/>
    <m/>
    <m/>
    <m/>
    <m/>
    <m/>
  </r>
  <r>
    <s v="MERCK"/>
    <s v="MK-3475-06D"/>
    <s v="Merck Sharp and Dohme LLC"/>
    <s v="Brazil"/>
    <x v="2"/>
    <n v="40700"/>
    <s v="Revenues - Third Parties"/>
    <m/>
    <s v="Freight - Shipments"/>
    <n v="2026"/>
    <n v="5"/>
    <s v="USD"/>
    <n v="-122.92808400000001"/>
    <n v="1"/>
    <n v="-122.92808400000001"/>
    <x v="6"/>
    <s v="Not Applicable"/>
    <m/>
    <m/>
    <m/>
    <m/>
    <m/>
    <m/>
    <m/>
    <m/>
    <m/>
  </r>
  <r>
    <s v="MERCK"/>
    <s v="MK-2870-012"/>
    <s v="Merck Sharp and Dohme LLC"/>
    <s v="Brazil"/>
    <x v="2"/>
    <n v="40700"/>
    <s v="Revenues - Third Parties"/>
    <m/>
    <s v="Freight - Shipments"/>
    <n v="2026"/>
    <n v="5"/>
    <s v="USD"/>
    <n v="-956.9048580000001"/>
    <n v="1"/>
    <n v="-956.9048580000001"/>
    <x v="6"/>
    <s v="Not Applicable"/>
    <m/>
    <m/>
    <m/>
    <m/>
    <m/>
    <m/>
    <m/>
    <m/>
    <m/>
  </r>
  <r>
    <s v="REGENERON"/>
    <s v="R3918-MG-2018"/>
    <s v="Regeneron Pharmaceuticals Inc"/>
    <s v="Brazil"/>
    <x v="2"/>
    <n v="40700"/>
    <s v="Revenues - Third Parties"/>
    <m/>
    <s v="Freight - Shipments"/>
    <n v="2026"/>
    <n v="5"/>
    <s v="USD"/>
    <n v="-1321.8408216000003"/>
    <n v="1"/>
    <n v="-1321.8408216000003"/>
    <x v="6"/>
    <s v="Not Applicable"/>
    <m/>
    <m/>
    <m/>
    <m/>
    <m/>
    <m/>
    <m/>
    <m/>
    <m/>
  </r>
  <r>
    <s v="ELI LILLY"/>
    <s v="J1I-MC-GZQA"/>
    <s v="Eli Lilly &amp; Co."/>
    <s v="Brazil"/>
    <x v="2"/>
    <n v="40700"/>
    <s v="Revenues - Third Parties"/>
    <m/>
    <s v="Freight - Shipments"/>
    <n v="2026"/>
    <n v="5"/>
    <s v="USD"/>
    <n v="-121.88257200000001"/>
    <n v="1"/>
    <n v="-121.88257200000001"/>
    <x v="6"/>
    <s v="Not Applicable"/>
    <m/>
    <m/>
    <m/>
    <m/>
    <m/>
    <m/>
    <m/>
    <m/>
    <m/>
  </r>
  <r>
    <s v="ELI LILLY"/>
    <s v="J1I-MC-GZBO"/>
    <s v="Eli Lilly &amp; Co."/>
    <s v="Brazil"/>
    <x v="2"/>
    <n v="40700"/>
    <s v="Revenues - Third Parties"/>
    <m/>
    <s v="Freight - Returns"/>
    <n v="2026"/>
    <n v="5"/>
    <s v="USD"/>
    <n v="-10825.558573680004"/>
    <n v="1"/>
    <n v="-10825.558573680004"/>
    <x v="6"/>
    <s v="Not Applicable"/>
    <m/>
    <m/>
    <m/>
    <m/>
    <m/>
    <m/>
    <m/>
    <m/>
    <m/>
  </r>
  <r>
    <s v="ELI LILLY"/>
    <s v="J3L-MC-EZEF"/>
    <s v="Eli Lilly &amp; Co."/>
    <s v="Brazil"/>
    <x v="2"/>
    <n v="40700"/>
    <s v="Revenues - Third Parties"/>
    <m/>
    <s v="Freight - Returns"/>
    <n v="2026"/>
    <n v="5"/>
    <s v="USD"/>
    <n v="-928.98486216000003"/>
    <n v="1"/>
    <n v="-928.98486216000003"/>
    <x v="6"/>
    <s v="Not Applicable"/>
    <m/>
    <m/>
    <m/>
    <m/>
    <m/>
    <m/>
    <m/>
    <m/>
    <m/>
  </r>
  <r>
    <s v="MERCK"/>
    <s v="MK-2870-023"/>
    <s v="Merck Sharp and Dohme LLC"/>
    <s v="Brazil"/>
    <x v="2"/>
    <n v="40700"/>
    <s v="Revenues - Third Parties"/>
    <m/>
    <s v="Freight - Shipments"/>
    <n v="2026"/>
    <n v="5"/>
    <s v="USD"/>
    <n v="-2674.70198424"/>
    <n v="1"/>
    <n v="-2674.70198424"/>
    <x v="6"/>
    <s v="Not Applicable"/>
    <m/>
    <m/>
    <m/>
    <m/>
    <m/>
    <m/>
    <m/>
    <m/>
    <m/>
  </r>
  <r>
    <s v="MERCK"/>
    <s v="MK-3475-06C"/>
    <s v="Merck Sharp and Dohme LLC"/>
    <s v="Brazil"/>
    <x v="2"/>
    <n v="40700"/>
    <s v="Revenues - Third Parties"/>
    <m/>
    <s v="Freight - Shipments"/>
    <n v="2026"/>
    <n v="5"/>
    <s v="USD"/>
    <n v="-1603.6754702400003"/>
    <n v="1"/>
    <n v="-1603.6754702400003"/>
    <x v="6"/>
    <s v="Not Applicable"/>
    <m/>
    <m/>
    <m/>
    <m/>
    <m/>
    <m/>
    <m/>
    <m/>
    <m/>
  </r>
  <r>
    <s v="MERCK"/>
    <s v="MK-1084-004"/>
    <s v="Merck Sharp and Dohme LLC"/>
    <s v="Brazil"/>
    <x v="2"/>
    <n v="40700"/>
    <s v="Revenues - Third Parties"/>
    <m/>
    <s v="Freight - Shipments"/>
    <n v="2026"/>
    <n v="5"/>
    <s v="USD"/>
    <n v="-210.43824264"/>
    <n v="1"/>
    <n v="-210.43824264"/>
    <x v="6"/>
    <s v="Not Applicable"/>
    <m/>
    <m/>
    <m/>
    <m/>
    <m/>
    <m/>
    <m/>
    <m/>
    <m/>
  </r>
  <r>
    <s v="MERCK"/>
    <s v="MK-2870-010"/>
    <s v="Merck Sharp and Dohme LLC"/>
    <s v="Brazil"/>
    <x v="2"/>
    <n v="40700"/>
    <s v="Revenues - Third Parties"/>
    <m/>
    <s v="Freight - Shipments"/>
    <n v="2026"/>
    <n v="5"/>
    <s v="USD"/>
    <n v="-576.55080936000002"/>
    <n v="1"/>
    <n v="-576.55080936000002"/>
    <x v="6"/>
    <s v="Not Applicable"/>
    <m/>
    <m/>
    <m/>
    <m/>
    <m/>
    <m/>
    <m/>
    <m/>
    <m/>
  </r>
  <r>
    <s v="MERCK"/>
    <s v="MK-7240-008"/>
    <s v="Merck Sharp and Dohme LLC"/>
    <s v="Brazil"/>
    <x v="2"/>
    <n v="40700"/>
    <s v="Revenues - Third Parties"/>
    <m/>
    <s v="Freight - Shipments"/>
    <n v="2026"/>
    <n v="5"/>
    <s v="USD"/>
    <n v="-145.64303856000001"/>
    <n v="1"/>
    <n v="-145.64303856000001"/>
    <x v="6"/>
    <s v="Not Applicable"/>
    <m/>
    <m/>
    <m/>
    <m/>
    <m/>
    <m/>
    <m/>
    <m/>
    <m/>
  </r>
  <r>
    <s v="J &amp; J"/>
    <s v="54767414MMY2093"/>
    <s v="Janssen"/>
    <s v="Brazil"/>
    <x v="2"/>
    <n v="40700"/>
    <s v="Revenues - Third Parties"/>
    <m/>
    <s v="Freight - Shipments"/>
    <n v="2026"/>
    <n v="5"/>
    <s v="USD"/>
    <n v="-815.21546327999999"/>
    <n v="1"/>
    <n v="-815.21546327999999"/>
    <x v="6"/>
    <s v="Not Applicable"/>
    <m/>
    <m/>
    <m/>
    <m/>
    <m/>
    <m/>
    <m/>
    <m/>
    <m/>
  </r>
  <r>
    <s v="MERCK"/>
    <s v="MK-2870-020"/>
    <s v="Merck Sharp and Dohme LLC"/>
    <s v="Brazil"/>
    <x v="2"/>
    <n v="40700"/>
    <s v="Revenues - Third Parties"/>
    <m/>
    <s v="Freight - Shipments"/>
    <n v="2026"/>
    <n v="5"/>
    <s v="USD"/>
    <n v="-201.99613536000001"/>
    <n v="1"/>
    <n v="-201.99613536000001"/>
    <x v="6"/>
    <s v="Not Applicable"/>
    <m/>
    <m/>
    <m/>
    <m/>
    <m/>
    <m/>
    <m/>
    <m/>
    <m/>
  </r>
  <r>
    <s v="J &amp; J"/>
    <s v="CNTO1959ISD3001"/>
    <s v="Janssen"/>
    <s v="Brazil"/>
    <x v="2"/>
    <n v="40700"/>
    <s v="Revenues - Third Parties"/>
    <m/>
    <s v="Freight - Shipments"/>
    <n v="2026"/>
    <n v="5"/>
    <s v="USD"/>
    <n v="-1557.5515020000003"/>
    <n v="1"/>
    <n v="-1557.5515020000003"/>
    <x v="6"/>
    <s v="Not Applicable"/>
    <m/>
    <m/>
    <m/>
    <m/>
    <m/>
    <m/>
    <m/>
    <m/>
    <m/>
  </r>
  <r>
    <s v="MERCK"/>
    <s v="V940-009"/>
    <s v="Merck Sharp and Dohme LLC"/>
    <s v="Brazil"/>
    <x v="2"/>
    <n v="40700"/>
    <s v="Revenues - Third Parties"/>
    <m/>
    <s v="Freight - Shipments"/>
    <n v="2026"/>
    <n v="5"/>
    <s v="USD"/>
    <n v="-4831.8465758399998"/>
    <n v="1"/>
    <n v="-4831.8465758399998"/>
    <x v="6"/>
    <s v="Not Applicable"/>
    <m/>
    <m/>
    <m/>
    <m/>
    <m/>
    <m/>
    <m/>
    <m/>
    <m/>
  </r>
  <r>
    <s v="J &amp; J"/>
    <s v="42847922MDD3003"/>
    <s v="Janssen"/>
    <s v="Brazil"/>
    <x v="2"/>
    <n v="40700"/>
    <s v="Revenues - Third Parties"/>
    <m/>
    <s v="Freight - Shipments"/>
    <n v="2026"/>
    <n v="5"/>
    <s v="USD"/>
    <n v="-341.10391968000005"/>
    <n v="1"/>
    <n v="-341.10391968000005"/>
    <x v="6"/>
    <s v="Not Applicable"/>
    <m/>
    <m/>
    <m/>
    <m/>
    <m/>
    <m/>
    <m/>
    <m/>
    <m/>
  </r>
  <r>
    <s v="J &amp; J"/>
    <s v="TMC207LEP3001"/>
    <s v="Janssen"/>
    <s v="Brazil"/>
    <x v="2"/>
    <n v="40700"/>
    <s v="Revenues - Third Parties"/>
    <m/>
    <s v="Freight - Shipments"/>
    <n v="2026"/>
    <n v="5"/>
    <s v="USD"/>
    <n v="-527.89831055999991"/>
    <n v="1"/>
    <n v="-527.89831055999991"/>
    <x v="6"/>
    <s v="Not Applicable"/>
    <m/>
    <m/>
    <m/>
    <m/>
    <m/>
    <m/>
    <m/>
    <m/>
    <m/>
  </r>
  <r>
    <s v="MERCK"/>
    <s v="MK-1084-007"/>
    <s v="Merck Sharp and Dohme LLC"/>
    <s v="Brazil"/>
    <x v="2"/>
    <n v="40700"/>
    <s v="Revenues - Third Parties"/>
    <m/>
    <s v="Freight - Shipments"/>
    <n v="2026"/>
    <n v="5"/>
    <s v="USD"/>
    <n v="-300.73750560000002"/>
    <n v="1"/>
    <n v="-300.73750560000002"/>
    <x v="6"/>
    <s v="Not Applicable"/>
    <m/>
    <m/>
    <m/>
    <m/>
    <m/>
    <m/>
    <m/>
    <m/>
    <m/>
  </r>
  <r>
    <s v="ASTRAZENECA"/>
    <s v="D5241C00006"/>
    <s v="Astra Zeneca"/>
    <s v="Brazil"/>
    <x v="2"/>
    <n v="40700"/>
    <s v="Revenues - Third Parties"/>
    <m/>
    <s v="Freight - Shipments"/>
    <n v="2026"/>
    <n v="5"/>
    <s v="USD"/>
    <n v="-1869.5170022400002"/>
    <n v="1"/>
    <n v="-1869.5170022400002"/>
    <x v="6"/>
    <s v="Not Applicable"/>
    <m/>
    <m/>
    <m/>
    <m/>
    <m/>
    <m/>
    <m/>
    <m/>
    <m/>
  </r>
  <r>
    <s v="DAIICHI"/>
    <s v="DS8201-724 (DG-05)"/>
    <s v="Daiichi Sankyo Pharma Development"/>
    <s v="Brazil"/>
    <x v="2"/>
    <n v="40700"/>
    <s v="Revenues - Third Parties"/>
    <m/>
    <s v="Freight - Shipments"/>
    <n v="2026"/>
    <n v="5"/>
    <s v="USD"/>
    <n v="-1246.2149174400001"/>
    <n v="1"/>
    <n v="-1246.2149174400001"/>
    <x v="6"/>
    <s v="Not Applicable"/>
    <m/>
    <m/>
    <m/>
    <m/>
    <m/>
    <m/>
    <m/>
    <m/>
    <m/>
  </r>
  <r>
    <s v="REGENERON"/>
    <s v="R2810-ONC-2268"/>
    <s v="Regeneron Pharmaceuticals Inc"/>
    <s v="Brazil"/>
    <x v="2"/>
    <n v="40700"/>
    <s v="Revenues - Third Parties"/>
    <m/>
    <s v="Freight - Shipments"/>
    <n v="2026"/>
    <n v="5"/>
    <s v="USD"/>
    <n v="-57.121950240000004"/>
    <n v="1"/>
    <n v="-57.121950240000004"/>
    <x v="6"/>
    <s v="Not Applicable"/>
    <m/>
    <m/>
    <m/>
    <m/>
    <m/>
    <m/>
    <m/>
    <m/>
    <m/>
  </r>
  <r>
    <s v="OTH CUST"/>
    <s v="LP352-302 (CAM)"/>
    <s v="Longboard Pharmaceuticals"/>
    <s v="Brazil"/>
    <x v="2"/>
    <n v="40700"/>
    <s v="Revenues - Third Parties"/>
    <m/>
    <s v="Freight - Shipments"/>
    <n v="2026"/>
    <n v="5"/>
    <s v="USD"/>
    <n v="-61.604783999999995"/>
    <n v="1"/>
    <n v="-61.604783999999995"/>
    <x v="6"/>
    <s v="Not Applicable"/>
    <m/>
    <m/>
    <m/>
    <m/>
    <m/>
    <m/>
    <m/>
    <m/>
    <m/>
  </r>
  <r>
    <s v="J &amp; J"/>
    <s v="61186372COR3001"/>
    <s v="Janssen"/>
    <s v="Brazil"/>
    <x v="2"/>
    <n v="40700"/>
    <s v="Revenues - Third Parties"/>
    <m/>
    <s v="Freight - Shipments"/>
    <n v="2026"/>
    <n v="5"/>
    <s v="USD"/>
    <n v="-452.23299864000012"/>
    <n v="1"/>
    <n v="-452.23299864000012"/>
    <x v="6"/>
    <s v="Not Applicable"/>
    <m/>
    <m/>
    <m/>
    <m/>
    <m/>
    <m/>
    <m/>
    <m/>
    <m/>
  </r>
  <r>
    <s v="ASTRAZENECA"/>
    <s v="D9181C00002"/>
    <s v="Astra Zeneca"/>
    <s v="Brazil"/>
    <x v="2"/>
    <n v="40700"/>
    <s v="Revenues - Third Parties"/>
    <m/>
    <s v="Freight - Shipments"/>
    <n v="2026"/>
    <n v="5"/>
    <s v="USD"/>
    <n v="-432.04174920000008"/>
    <n v="1"/>
    <n v="-432.04174920000008"/>
    <x v="6"/>
    <s v="Not Applicable"/>
    <m/>
    <m/>
    <m/>
    <m/>
    <m/>
    <m/>
    <m/>
    <m/>
    <m/>
  </r>
  <r>
    <s v="J &amp; J"/>
    <s v="80202135SJS3001"/>
    <s v="Janssen"/>
    <s v="Brazil"/>
    <x v="2"/>
    <n v="40700"/>
    <s v="Revenues - Third Parties"/>
    <m/>
    <s v="Freight - Shipments"/>
    <n v="2026"/>
    <n v="5"/>
    <s v="USD"/>
    <n v="-796.36407768000026"/>
    <n v="1"/>
    <n v="-796.36407768000026"/>
    <x v="6"/>
    <s v="Not Applicable"/>
    <m/>
    <m/>
    <m/>
    <m/>
    <m/>
    <m/>
    <m/>
    <m/>
    <m/>
  </r>
  <r>
    <s v="J &amp; J"/>
    <s v="61186372COR3002"/>
    <s v="Janssen"/>
    <s v="Brazil"/>
    <x v="2"/>
    <n v="40700"/>
    <s v="Revenues - Third Parties"/>
    <m/>
    <s v="Freight - Shipments"/>
    <n v="2026"/>
    <n v="5"/>
    <s v="USD"/>
    <n v="-924.88323816000013"/>
    <n v="1"/>
    <n v="-924.88323816000013"/>
    <x v="6"/>
    <s v="Not Applicable"/>
    <m/>
    <m/>
    <m/>
    <m/>
    <m/>
    <m/>
    <m/>
    <m/>
    <m/>
  </r>
  <r>
    <s v="MERCK"/>
    <s v="MK-2400-01A"/>
    <s v="Merck Sharp and Dohme LLC"/>
    <s v="Brazil"/>
    <x v="2"/>
    <n v="40700"/>
    <s v="Revenues - Third Parties"/>
    <m/>
    <s v="Freight - Shipments"/>
    <n v="2026"/>
    <n v="5"/>
    <s v="USD"/>
    <n v="-50.080829040000005"/>
    <n v="1"/>
    <n v="-50.080829040000005"/>
    <x v="6"/>
    <s v="Not Applicable"/>
    <m/>
    <m/>
    <m/>
    <m/>
    <m/>
    <m/>
    <m/>
    <m/>
    <m/>
  </r>
  <r>
    <s v="J &amp; J"/>
    <s v="77242113PSA3002"/>
    <s v="Janssen"/>
    <s v="Brazil"/>
    <x v="2"/>
    <n v="40700"/>
    <s v="Revenues - Third Parties"/>
    <m/>
    <s v="Freight - Shipments"/>
    <n v="2026"/>
    <n v="5"/>
    <s v="USD"/>
    <n v="-402.33875328000005"/>
    <n v="1"/>
    <n v="-402.33875328000005"/>
    <x v="6"/>
    <s v="Not Applicable"/>
    <m/>
    <m/>
    <m/>
    <m/>
    <m/>
    <m/>
    <m/>
    <m/>
    <m/>
  </r>
  <r>
    <s v="ASTRAZENECA"/>
    <s v="D6973C00001"/>
    <s v="Astra Zeneca"/>
    <s v="Brazil"/>
    <x v="2"/>
    <n v="40700"/>
    <s v="Revenues - Third Parties"/>
    <m/>
    <s v="Freight - Shipments"/>
    <n v="2026"/>
    <n v="5"/>
    <s v="USD"/>
    <n v="-7214.3110670400001"/>
    <n v="1"/>
    <n v="-7214.3110670400001"/>
    <x v="6"/>
    <s v="Not Applicable"/>
    <m/>
    <m/>
    <m/>
    <m/>
    <m/>
    <m/>
    <m/>
    <m/>
    <m/>
  </r>
  <r>
    <s v="OTH CUST"/>
    <s v="LP352-301 (CAM)"/>
    <s v="Longboard Pharmaceuticals"/>
    <s v="Brazil"/>
    <x v="2"/>
    <n v="40700"/>
    <s v="Revenues - Third Parties"/>
    <m/>
    <s v="Freight - Shipments"/>
    <n v="2026"/>
    <n v="5"/>
    <s v="USD"/>
    <n v="-135.33268175999999"/>
    <n v="1"/>
    <n v="-135.33268175999999"/>
    <x v="6"/>
    <s v="Not Applicable"/>
    <m/>
    <m/>
    <m/>
    <m/>
    <m/>
    <m/>
    <m/>
    <m/>
    <m/>
  </r>
  <r>
    <s v="MERCK"/>
    <s v="MK-2870-011"/>
    <s v="Merck Sharp and Dohme LLC"/>
    <s v="Brazil"/>
    <x v="2"/>
    <n v="40700"/>
    <s v="Revenues - Third Parties"/>
    <m/>
    <s v="Freight - Shipments"/>
    <n v="2026"/>
    <n v="5"/>
    <s v="USD"/>
    <n v="-3168.5198205600004"/>
    <n v="1"/>
    <n v="-3168.5198205600004"/>
    <x v="6"/>
    <s v="Not Applicable"/>
    <m/>
    <m/>
    <m/>
    <m/>
    <m/>
    <m/>
    <m/>
    <m/>
    <m/>
  </r>
  <r>
    <s v="MERCK"/>
    <s v="V940-011"/>
    <s v="Merck Sharp and Dohme LLC"/>
    <s v="Brazil"/>
    <x v="2"/>
    <n v="40700"/>
    <s v="Revenues - Third Parties"/>
    <m/>
    <s v="Freight - Shipments"/>
    <n v="2026"/>
    <n v="5"/>
    <s v="USD"/>
    <n v="-210.38194583999999"/>
    <n v="1"/>
    <n v="-210.38194583999999"/>
    <x v="6"/>
    <s v="Not Applicable"/>
    <m/>
    <m/>
    <m/>
    <m/>
    <m/>
    <m/>
    <m/>
    <m/>
    <m/>
  </r>
  <r>
    <s v="OTH CUST"/>
    <s v="LP352-303 (CAM)"/>
    <s v="Longboard Pharmaceuticals"/>
    <s v="Brazil"/>
    <x v="2"/>
    <n v="40700"/>
    <s v="Revenues - Third Parties"/>
    <m/>
    <s v="Freight - Shipments"/>
    <n v="2026"/>
    <n v="5"/>
    <s v="USD"/>
    <n v="-2.14088688"/>
    <n v="1"/>
    <n v="-2.14088688"/>
    <x v="6"/>
    <s v="Not Applicable"/>
    <m/>
    <m/>
    <m/>
    <m/>
    <m/>
    <m/>
    <m/>
    <m/>
    <m/>
  </r>
  <r>
    <s v="MERCK"/>
    <s v="MK-2870-022"/>
    <s v="Merck Sharp and Dohme LLC"/>
    <s v="Brazil"/>
    <x v="2"/>
    <n v="40700"/>
    <s v="Revenues - Third Parties"/>
    <m/>
    <s v="Freight - Shipments"/>
    <n v="2026"/>
    <n v="5"/>
    <s v="USD"/>
    <n v="-232.71890759999997"/>
    <n v="1"/>
    <n v="-232.71890759999997"/>
    <x v="6"/>
    <s v="Not Applicable"/>
    <m/>
    <m/>
    <m/>
    <m/>
    <m/>
    <m/>
    <m/>
    <m/>
    <m/>
  </r>
  <r>
    <s v="MERCK"/>
    <s v="MK-5684-015"/>
    <s v="Merck Sharp and Dohme LLC"/>
    <s v="Brazil"/>
    <x v="2"/>
    <n v="40700"/>
    <s v="Revenues - Third Parties"/>
    <m/>
    <s v="Freight - Shipments"/>
    <n v="2026"/>
    <n v="5"/>
    <s v="USD"/>
    <n v="-134.13677688000001"/>
    <n v="1"/>
    <n v="-134.13677688000001"/>
    <x v="6"/>
    <s v="Not Applicable"/>
    <m/>
    <m/>
    <m/>
    <m/>
    <m/>
    <m/>
    <m/>
    <m/>
    <m/>
  </r>
  <r>
    <s v="MERCK"/>
    <s v="MK-9999-01C"/>
    <s v="Merck Sharp and Dohme LLC"/>
    <s v="Brazil"/>
    <x v="2"/>
    <n v="40700"/>
    <s v="Revenues - Third Parties"/>
    <m/>
    <s v="Freight - Shipments"/>
    <n v="2026"/>
    <n v="5"/>
    <s v="USD"/>
    <n v="-174.43804752000003"/>
    <n v="1"/>
    <n v="-174.43804752000003"/>
    <x v="6"/>
    <s v="Not Applicable"/>
    <m/>
    <m/>
    <m/>
    <m/>
    <m/>
    <m/>
    <m/>
    <m/>
    <m/>
  </r>
  <r>
    <s v="MERCK"/>
    <s v="MK-2400-001"/>
    <s v="Merck Sharp and Dohme LLC"/>
    <s v="Brazil"/>
    <x v="2"/>
    <n v="40700"/>
    <s v="Revenues - Third Parties"/>
    <m/>
    <s v="Freight - Shipments"/>
    <n v="2026"/>
    <n v="5"/>
    <s v="USD"/>
    <n v="-405.30639888000002"/>
    <n v="1"/>
    <n v="-405.30639888000002"/>
    <x v="6"/>
    <s v="Not Applicable"/>
    <m/>
    <m/>
    <m/>
    <m/>
    <m/>
    <m/>
    <m/>
    <m/>
    <m/>
  </r>
  <r>
    <s v="MERCK"/>
    <s v="MK-2870-033"/>
    <s v="Merck Sharp and Dohme LLC"/>
    <s v="Brazil"/>
    <x v="2"/>
    <n v="40700"/>
    <s v="Revenues - Third Parties"/>
    <m/>
    <s v="Freight - Shipments"/>
    <n v="2026"/>
    <n v="5"/>
    <s v="USD"/>
    <n v="-6266.6589902399992"/>
    <n v="1"/>
    <n v="-6266.6589902399992"/>
    <x v="6"/>
    <s v="Not Applicable"/>
    <m/>
    <m/>
    <m/>
    <m/>
    <m/>
    <m/>
    <m/>
    <m/>
    <m/>
  </r>
  <r>
    <s v="MERCK"/>
    <s v="MK-2870-031"/>
    <s v="Merck Sharp and Dohme LLC"/>
    <s v="Brazil"/>
    <x v="2"/>
    <n v="40700"/>
    <s v="Revenues - Third Parties"/>
    <m/>
    <s v="Freight - Shipments"/>
    <n v="2026"/>
    <n v="5"/>
    <s v="USD"/>
    <n v="-51.276733920000005"/>
    <n v="1"/>
    <n v="-51.276733920000005"/>
    <x v="6"/>
    <s v="Not Applicable"/>
    <m/>
    <m/>
    <m/>
    <m/>
    <m/>
    <m/>
    <m/>
    <m/>
    <m/>
  </r>
  <r>
    <s v="DAIICHI"/>
    <s v="DS8201-793"/>
    <s v="Daiichi Sankyo Pharma Development"/>
    <s v="Brazil"/>
    <x v="2"/>
    <n v="40700"/>
    <s v="Revenues - Third Parties"/>
    <m/>
    <s v="Freight - Shipments"/>
    <n v="2026"/>
    <n v="5"/>
    <s v="USD"/>
    <n v="-5318.7535778400006"/>
    <n v="1"/>
    <n v="-5318.7535778400006"/>
    <x v="6"/>
    <s v="Not Applicable"/>
    <m/>
    <m/>
    <m/>
    <m/>
    <m/>
    <m/>
    <m/>
    <m/>
    <m/>
  </r>
  <r>
    <s v="ELI LILLY"/>
    <s v="J3M-MC-JZQH"/>
    <s v="Eli Lilly &amp; Co."/>
    <s v="Brazil"/>
    <x v="2"/>
    <n v="40700"/>
    <s v="Revenues - Third Parties"/>
    <m/>
    <s v="Freight - Shipments"/>
    <n v="2026"/>
    <n v="5"/>
    <s v="USD"/>
    <n v="-1359.2974953600001"/>
    <n v="1"/>
    <n v="-1359.2974953600001"/>
    <x v="6"/>
    <s v="Not Applicable"/>
    <m/>
    <m/>
    <m/>
    <m/>
    <m/>
    <m/>
    <m/>
    <m/>
    <m/>
  </r>
  <r>
    <s v="J &amp; J"/>
    <s v="75276617AML3001"/>
    <s v="Janssen"/>
    <s v="Brazil"/>
    <x v="2"/>
    <n v="40700"/>
    <s v="Revenues - Third Parties"/>
    <m/>
    <s v="Freight - Shipments"/>
    <n v="2026"/>
    <n v="5"/>
    <s v="USD"/>
    <n v="-507.23014680000006"/>
    <n v="1"/>
    <n v="-507.23014680000006"/>
    <x v="6"/>
    <s v="Not Applicable"/>
    <m/>
    <m/>
    <m/>
    <m/>
    <m/>
    <m/>
    <m/>
    <m/>
    <m/>
  </r>
  <r>
    <s v="MERCK"/>
    <s v="MK-2870-032"/>
    <s v="Merck Sharp and Dohme LLC"/>
    <s v="Brazil"/>
    <x v="2"/>
    <n v="40700"/>
    <s v="Revenues - Third Parties"/>
    <m/>
    <s v="Freight - Shipments"/>
    <n v="2026"/>
    <n v="5"/>
    <s v="USD"/>
    <n v="-6098.3307540000005"/>
    <n v="1"/>
    <n v="-6098.3307540000005"/>
    <x v="6"/>
    <s v="Not Applicable"/>
    <m/>
    <m/>
    <m/>
    <m/>
    <m/>
    <m/>
    <m/>
    <m/>
    <m/>
  </r>
  <r>
    <s v="J &amp; J"/>
    <s v="54767414MMY3030"/>
    <s v="Janssen"/>
    <s v="Brazil"/>
    <x v="2"/>
    <n v="40700"/>
    <s v="Revenues - Third Parties"/>
    <m/>
    <s v="Freight - Shipments"/>
    <n v="2026"/>
    <n v="5"/>
    <s v="USD"/>
    <n v="-1268.32186656"/>
    <n v="1"/>
    <n v="-1268.32186656"/>
    <x v="6"/>
    <s v="Not Applicable"/>
    <m/>
    <m/>
    <m/>
    <m/>
    <m/>
    <m/>
    <m/>
    <m/>
    <m/>
  </r>
  <r>
    <s v="OTH CUST"/>
    <s v="HLX22-GC-301"/>
    <s v="Shanghai Henlius Biotech Inc"/>
    <s v="Brazil"/>
    <x v="2"/>
    <n v="40700"/>
    <s v="Revenues - Third Parties"/>
    <m/>
    <s v="Freight - Shipments"/>
    <n v="2026"/>
    <n v="5"/>
    <s v="USD"/>
    <n v="-4653.2980576800001"/>
    <n v="1"/>
    <n v="-4653.2980576800001"/>
    <x v="6"/>
    <s v="Not Applicable"/>
    <m/>
    <m/>
    <m/>
    <m/>
    <m/>
    <m/>
    <m/>
    <m/>
    <m/>
  </r>
  <r>
    <s v="MERCK"/>
    <s v="MK-1022-016"/>
    <s v="Merck Sharp and Dohme LLC"/>
    <s v="Brazil"/>
    <x v="2"/>
    <n v="40700"/>
    <s v="Revenues - Third Parties"/>
    <m/>
    <s v="Freight - Shipments"/>
    <n v="2026"/>
    <n v="5"/>
    <s v="USD"/>
    <n v="-236.40554376"/>
    <n v="1"/>
    <n v="-236.40554376"/>
    <x v="6"/>
    <s v="Not Applicable"/>
    <m/>
    <m/>
    <m/>
    <m/>
    <m/>
    <m/>
    <m/>
    <m/>
    <m/>
  </r>
  <r>
    <s v="ELI LILLY"/>
    <s v="I8F-MC-GPJA"/>
    <s v="Eli Lilly &amp; Co."/>
    <s v="Brazil"/>
    <x v="2"/>
    <n v="40700"/>
    <s v="Revenues - Third Parties"/>
    <m/>
    <s v="Freight - Shipments"/>
    <n v="2026"/>
    <n v="5"/>
    <s v="USD"/>
    <n v="-2528.5120624800002"/>
    <n v="1"/>
    <n v="-2528.5120624800002"/>
    <x v="6"/>
    <s v="Not Applicable"/>
    <m/>
    <m/>
    <m/>
    <m/>
    <m/>
    <m/>
    <m/>
    <m/>
    <m/>
  </r>
  <r>
    <s v="ELI LILLY"/>
    <s v="I8F-MC-GPJD"/>
    <s v="Eli Lilly &amp; Co."/>
    <s v="Brazil"/>
    <x v="2"/>
    <n v="40700"/>
    <s v="Revenues - Third Parties"/>
    <m/>
    <s v="Freight - Shipments"/>
    <n v="2026"/>
    <n v="5"/>
    <s v="USD"/>
    <n v="-1107.5679626399999"/>
    <n v="1"/>
    <n v="-1107.5679626399999"/>
    <x v="6"/>
    <s v="Not Applicable"/>
    <m/>
    <m/>
    <m/>
    <m/>
    <m/>
    <m/>
    <m/>
    <m/>
    <m/>
  </r>
  <r>
    <s v="MERCK"/>
    <s v="A011-12 (MK-7962-004)"/>
    <s v="Merck Sharp and Dohme LLC"/>
    <s v="Brazil"/>
    <x v="2"/>
    <n v="40700"/>
    <s v="Revenues - Third Parties"/>
    <m/>
    <s v="Freight - Shipments"/>
    <n v="2026"/>
    <n v="5"/>
    <s v="USD"/>
    <n v="-6148.5378487200005"/>
    <n v="1"/>
    <n v="-6148.5378487200005"/>
    <x v="6"/>
    <s v="Not Applicable"/>
    <m/>
    <m/>
    <m/>
    <m/>
    <m/>
    <m/>
    <m/>
    <m/>
    <m/>
  </r>
  <r>
    <s v="PFIZER"/>
    <s v="C2321008"/>
    <s v="Pfizer"/>
    <s v="Brazil"/>
    <x v="2"/>
    <n v="40700"/>
    <s v="Revenues - Third Parties"/>
    <m/>
    <s v="Freight - Shipments"/>
    <n v="2026"/>
    <n v="5"/>
    <s v="USD"/>
    <n v="-3509.1387835199998"/>
    <n v="1"/>
    <n v="-3509.1387835199998"/>
    <x v="6"/>
    <s v="Not Applicable"/>
    <m/>
    <m/>
    <m/>
    <m/>
    <m/>
    <m/>
    <m/>
    <m/>
    <m/>
  </r>
  <r>
    <s v="IQVIA"/>
    <s v="20220196 Ancillaries"/>
    <s v="IQVIA"/>
    <s v="Brazil"/>
    <x v="2"/>
    <n v="40700"/>
    <s v="Revenues - Third Parties"/>
    <m/>
    <s v="Freight - Shipments"/>
    <n v="2026"/>
    <n v="5"/>
    <s v="USD"/>
    <n v="-259.23630887999997"/>
    <n v="1"/>
    <n v="-259.23630887999997"/>
    <x v="6"/>
    <s v="Not Applicable"/>
    <m/>
    <m/>
    <m/>
    <m/>
    <m/>
    <m/>
    <m/>
    <m/>
    <m/>
  </r>
  <r>
    <s v="J &amp; J"/>
    <s v="78278343PCR3001"/>
    <s v="Janssen"/>
    <s v="Brazil"/>
    <x v="2"/>
    <n v="40700"/>
    <s v="Revenues - Third Parties"/>
    <m/>
    <s v="Freight - Shipments"/>
    <n v="2026"/>
    <n v="5"/>
    <s v="USD"/>
    <n v="-114.52297176"/>
    <n v="1"/>
    <n v="-114.52297176"/>
    <x v="6"/>
    <s v="Not Applicable"/>
    <m/>
    <m/>
    <m/>
    <m/>
    <m/>
    <m/>
    <m/>
    <m/>
    <m/>
  </r>
  <r>
    <s v="MERCK"/>
    <s v="MK-8527-011"/>
    <s v="Merck Sharp and Dohme LLC"/>
    <s v="Brazil"/>
    <x v="2"/>
    <n v="40700"/>
    <s v="Revenues - Third Parties"/>
    <m/>
    <s v="Freight - Shipments"/>
    <n v="2026"/>
    <n v="5"/>
    <s v="USD"/>
    <n v="-1276.4221718400001"/>
    <n v="1"/>
    <n v="-1276.4221718400001"/>
    <x v="6"/>
    <s v="Not Applicable"/>
    <m/>
    <m/>
    <m/>
    <m/>
    <m/>
    <m/>
    <m/>
    <m/>
    <m/>
  </r>
  <r>
    <s v="PFIZER"/>
    <s v="C4921003"/>
    <s v="Pfizer"/>
    <s v="Brazil"/>
    <x v="2"/>
    <n v="40700"/>
    <s v="Revenues - Third Parties"/>
    <m/>
    <s v="Freight - Shipments"/>
    <n v="2026"/>
    <n v="5"/>
    <s v="USD"/>
    <n v="-188.24041439999999"/>
    <n v="1"/>
    <n v="-188.24041439999999"/>
    <x v="6"/>
    <s v="Not Applicable"/>
    <m/>
    <m/>
    <m/>
    <m/>
    <m/>
    <m/>
    <m/>
    <m/>
    <m/>
  </r>
  <r>
    <s v="PFIZER"/>
    <s v="C5731006"/>
    <s v="Pfizer"/>
    <s v="Brazil"/>
    <x v="2"/>
    <n v="40700"/>
    <s v="Revenues - Third Parties"/>
    <m/>
    <s v="Freight - Shipments"/>
    <n v="2026"/>
    <n v="5"/>
    <s v="USD"/>
    <n v="-447.35689151999998"/>
    <n v="1"/>
    <n v="-447.35689151999998"/>
    <x v="6"/>
    <s v="Not Applicable"/>
    <m/>
    <m/>
    <m/>
    <m/>
    <m/>
    <m/>
    <m/>
    <m/>
    <m/>
  </r>
  <r>
    <s v="J &amp; J"/>
    <s v="61186372HNC3001"/>
    <s v="Janssen"/>
    <s v="Brazil"/>
    <x v="2"/>
    <n v="40700"/>
    <s v="Revenues - Third Parties"/>
    <m/>
    <s v="Freight - Shipments"/>
    <n v="2026"/>
    <n v="5"/>
    <s v="USD"/>
    <n v="-3030.4495058400007"/>
    <n v="1"/>
    <n v="-3030.4495058400007"/>
    <x v="6"/>
    <s v="Not Applicable"/>
    <m/>
    <m/>
    <m/>
    <m/>
    <m/>
    <m/>
    <m/>
    <m/>
    <m/>
  </r>
  <r>
    <s v="MERCK"/>
    <s v="MK-7240-013"/>
    <s v="Merck Sharp and Dohme LLC"/>
    <s v="Brazil"/>
    <x v="2"/>
    <n v="40700"/>
    <s v="Revenues - Third Parties"/>
    <m/>
    <s v="Freight - Shipments"/>
    <n v="2026"/>
    <n v="5"/>
    <s v="USD"/>
    <n v="-64.46466144"/>
    <n v="1"/>
    <n v="-64.46466144"/>
    <x v="6"/>
    <s v="Not Applicable"/>
    <m/>
    <m/>
    <m/>
    <m/>
    <m/>
    <m/>
    <m/>
    <m/>
    <m/>
  </r>
  <r>
    <s v="ELI LILLY"/>
    <s v="J2S-MC-GZMR"/>
    <s v="Eli Lilly &amp; Co."/>
    <s v="Brazil"/>
    <x v="2"/>
    <n v="40700"/>
    <s v="Revenues - Third Parties"/>
    <m/>
    <s v="Freight - Shipments"/>
    <n v="2026"/>
    <n v="5"/>
    <s v="USD"/>
    <n v="-317.47132727999997"/>
    <n v="1"/>
    <n v="-317.47132727999997"/>
    <x v="6"/>
    <s v="Not Applicable"/>
    <m/>
    <m/>
    <m/>
    <m/>
    <m/>
    <m/>
    <m/>
    <m/>
    <m/>
  </r>
  <r>
    <s v="MERCK"/>
    <s v="MK-7962-038"/>
    <s v="Merck Sharp and Dohme LLC"/>
    <s v="Brazil"/>
    <x v="2"/>
    <n v="40700"/>
    <s v="Revenues - Third Parties"/>
    <m/>
    <s v="Freight - Shipments"/>
    <n v="2026"/>
    <n v="5"/>
    <s v="USD"/>
    <n v="-1408.5724759200002"/>
    <n v="1"/>
    <n v="-1408.5724759200002"/>
    <x v="6"/>
    <s v="Not Applicable"/>
    <m/>
    <m/>
    <m/>
    <m/>
    <m/>
    <m/>
    <m/>
    <m/>
    <m/>
  </r>
  <r>
    <s v="J &amp; J"/>
    <s v="77242113UCO3001"/>
    <s v="Janssen"/>
    <s v="Brazil"/>
    <x v="2"/>
    <n v="40700"/>
    <s v="Revenues - Third Parties"/>
    <m/>
    <s v="Freight - Shipments"/>
    <n v="2026"/>
    <n v="5"/>
    <s v="USD"/>
    <n v="-1290.2575125600001"/>
    <n v="1"/>
    <n v="-1290.2575125600001"/>
    <x v="6"/>
    <s v="Not Applicable"/>
    <m/>
    <m/>
    <m/>
    <m/>
    <m/>
    <m/>
    <m/>
    <m/>
    <m/>
  </r>
  <r>
    <s v="J &amp; J"/>
    <s v="77242113CRD3001"/>
    <s v="Janssen"/>
    <s v="Brazil"/>
    <x v="2"/>
    <n v="40700"/>
    <s v="Revenues - Third Parties"/>
    <m/>
    <s v="Freight - Shipments"/>
    <n v="2026"/>
    <n v="5"/>
    <s v="USD"/>
    <n v="-1442.1398450400002"/>
    <n v="1"/>
    <n v="-1442.1398450400002"/>
    <x v="6"/>
    <s v="Not Applicable"/>
    <m/>
    <m/>
    <m/>
    <m/>
    <m/>
    <m/>
    <m/>
    <m/>
    <m/>
  </r>
  <r>
    <s v="PFIZER"/>
    <s v="C4921003 (CAM)"/>
    <s v="Pfizer"/>
    <s v="Brazil"/>
    <x v="2"/>
    <n v="40700"/>
    <s v="Revenues - Third Parties"/>
    <m/>
    <s v="Freight - Shipments"/>
    <n v="2026"/>
    <n v="5"/>
    <s v="USD"/>
    <n v="-477.72177696"/>
    <n v="1"/>
    <n v="-477.72177696"/>
    <x v="6"/>
    <s v="Not Applicable"/>
    <m/>
    <m/>
    <m/>
    <m/>
    <m/>
    <m/>
    <m/>
    <m/>
    <m/>
  </r>
  <r>
    <s v="MERCK"/>
    <s v="MK-0616-037"/>
    <s v="Merck Sharp and Dohme LLC"/>
    <s v="Brazil"/>
    <x v="2"/>
    <n v="40700"/>
    <s v="Revenues - Third Parties"/>
    <m/>
    <s v="Freight - Shipments"/>
    <n v="2026"/>
    <n v="5"/>
    <s v="USD"/>
    <n v="-5480.2972454400006"/>
    <n v="1"/>
    <n v="-5480.2972454400006"/>
    <x v="6"/>
    <s v="Not Applicable"/>
    <m/>
    <m/>
    <m/>
    <m/>
    <m/>
    <m/>
    <m/>
    <m/>
    <m/>
  </r>
  <r>
    <s v="MERCK"/>
    <s v="MK-2870-036"/>
    <s v="Merck Sharp and Dohme LLC"/>
    <s v="Brazil"/>
    <x v="2"/>
    <n v="40700"/>
    <s v="Revenues - Third Parties"/>
    <m/>
    <s v="Freight - Shipments"/>
    <n v="2026"/>
    <n v="5"/>
    <s v="USD"/>
    <n v="-2305.0266343200001"/>
    <n v="1"/>
    <n v="-2305.0266343200001"/>
    <x v="6"/>
    <s v="Not Applicable"/>
    <m/>
    <m/>
    <m/>
    <m/>
    <m/>
    <m/>
    <m/>
    <m/>
    <m/>
  </r>
  <r>
    <s v="ELI LILLY"/>
    <s v="J2O-MC-EKBG"/>
    <s v="Eli Lilly &amp; Co."/>
    <s v="Brazil"/>
    <x v="2"/>
    <n v="40700"/>
    <s v="Revenues - Third Parties"/>
    <m/>
    <s v="Freight - Shipments"/>
    <n v="2026"/>
    <n v="5"/>
    <s v="USD"/>
    <n v="-5235.2453174399998"/>
    <n v="1"/>
    <n v="-5235.2453174399998"/>
    <x v="6"/>
    <s v="Not Applicable"/>
    <m/>
    <m/>
    <m/>
    <m/>
    <m/>
    <m/>
    <m/>
    <m/>
    <m/>
  </r>
  <r>
    <s v="ELI LILLY"/>
    <s v="I6T-MC-AMCD"/>
    <s v="Eli Lilly &amp; Co."/>
    <s v="Brazil"/>
    <x v="2"/>
    <n v="40700"/>
    <s v="Revenues - Third Parties"/>
    <m/>
    <s v="Freight - Shipments"/>
    <n v="2026"/>
    <n v="5"/>
    <s v="USD"/>
    <n v="-452.34398376000013"/>
    <n v="1"/>
    <n v="-452.34398376000013"/>
    <x v="6"/>
    <s v="Not Applicable"/>
    <m/>
    <m/>
    <m/>
    <m/>
    <m/>
    <m/>
    <m/>
    <m/>
    <m/>
  </r>
  <r>
    <s v="ELI LILLY"/>
    <s v="I6T-MC-AMCE"/>
    <s v="Eli Lilly &amp; Co."/>
    <s v="Brazil"/>
    <x v="2"/>
    <n v="40700"/>
    <s v="Revenues - Third Parties"/>
    <m/>
    <s v="Freight - Shipments"/>
    <n v="2026"/>
    <n v="5"/>
    <s v="USD"/>
    <n v="-395.36277552000001"/>
    <n v="1"/>
    <n v="-395.36277552000001"/>
    <x v="6"/>
    <s v="Not Applicable"/>
    <m/>
    <m/>
    <m/>
    <m/>
    <m/>
    <m/>
    <m/>
    <m/>
    <m/>
  </r>
  <r>
    <s v="ELI LILLY"/>
    <s v="J2A-MC-GZPW"/>
    <s v="Eli Lilly &amp; Co."/>
    <s v="Brazil"/>
    <x v="2"/>
    <n v="40700"/>
    <s v="Revenues - Third Parties"/>
    <m/>
    <s v="Freight - Shipments"/>
    <n v="2026"/>
    <n v="5"/>
    <s v="USD"/>
    <n v="-1722.3064999200001"/>
    <n v="1"/>
    <n v="-1722.3064999200001"/>
    <x v="6"/>
    <s v="Not Applicable"/>
    <m/>
    <m/>
    <m/>
    <m/>
    <m/>
    <m/>
    <m/>
    <m/>
    <m/>
  </r>
  <r>
    <s v="J &amp; J"/>
    <s v="80202135SLE3001"/>
    <s v="Janssen"/>
    <s v="Brazil"/>
    <x v="2"/>
    <n v="40700"/>
    <s v="Revenues - Third Parties"/>
    <m/>
    <s v="Freight - Shipments"/>
    <n v="2026"/>
    <n v="5"/>
    <s v="USD"/>
    <n v="-312.03225216000004"/>
    <n v="1"/>
    <n v="-312.03225216000004"/>
    <x v="6"/>
    <s v="Not Applicable"/>
    <m/>
    <m/>
    <m/>
    <m/>
    <m/>
    <m/>
    <m/>
    <m/>
    <m/>
  </r>
  <r>
    <s v="ELI LILLY"/>
    <s v="N1T-MC-TZ01"/>
    <s v="Eli Lilly &amp; Co."/>
    <s v="Brazil"/>
    <x v="2"/>
    <n v="40700"/>
    <s v="Revenues - Third Parties"/>
    <m/>
    <s v="Freight - Shipments"/>
    <n v="2026"/>
    <n v="5"/>
    <s v="USD"/>
    <n v="-308.77588440000011"/>
    <n v="1"/>
    <n v="-308.77588440000011"/>
    <x v="6"/>
    <s v="Not Applicable"/>
    <m/>
    <m/>
    <m/>
    <m/>
    <m/>
    <m/>
    <m/>
    <m/>
    <m/>
  </r>
  <r>
    <s v="ELI LILLY"/>
    <s v="N1T-MC-RT01"/>
    <s v="Eli Lilly &amp; Co."/>
    <s v="Brazil"/>
    <x v="2"/>
    <n v="40700"/>
    <s v="Revenues - Third Parties"/>
    <m/>
    <s v="Freight - Shipments"/>
    <n v="2026"/>
    <n v="5"/>
    <s v="USD"/>
    <n v="-290.09499768000006"/>
    <n v="1"/>
    <n v="-290.09499768000006"/>
    <x v="6"/>
    <s v="Not Applicable"/>
    <m/>
    <m/>
    <m/>
    <m/>
    <m/>
    <m/>
    <m/>
    <m/>
    <m/>
  </r>
  <r>
    <s v="J &amp; J"/>
    <s v="95597528ADM2001"/>
    <s v="Janssen"/>
    <s v="Brazil"/>
    <x v="2"/>
    <n v="40700"/>
    <s v="Revenues - Third Parties"/>
    <m/>
    <s v="Freight - Shipments"/>
    <n v="2026"/>
    <n v="5"/>
    <s v="USD"/>
    <n v="-407.01299616000006"/>
    <n v="1"/>
    <n v="-407.01299616000006"/>
    <x v="6"/>
    <s v="Not Applicable"/>
    <m/>
    <m/>
    <m/>
    <m/>
    <m/>
    <m/>
    <m/>
    <m/>
    <m/>
  </r>
  <r>
    <s v="ELI LILLY"/>
    <s v="I4V-MC-JAJJ"/>
    <s v="Eli Lilly &amp; Co."/>
    <s v="Brazil"/>
    <x v="2"/>
    <n v="40700"/>
    <s v="Revenues - Third Parties"/>
    <m/>
    <s v="Freight - Shipments"/>
    <n v="2026"/>
    <n v="5"/>
    <s v="USD"/>
    <n v="-1250.8063235999998"/>
    <n v="1"/>
    <n v="-1250.8063235999998"/>
    <x v="6"/>
    <s v="Not Applicable"/>
    <m/>
    <m/>
    <m/>
    <m/>
    <m/>
    <m/>
    <m/>
    <m/>
    <m/>
  </r>
  <r>
    <s v="ELI LILLY"/>
    <s v="N1T-MC-MALO (eCOA)"/>
    <s v="Eli Lilly &amp; Co."/>
    <s v="Brazil"/>
    <x v="2"/>
    <n v="40700"/>
    <s v="Revenues - Third Parties"/>
    <m/>
    <s v="Freight - Shipments"/>
    <n v="2026"/>
    <n v="5"/>
    <s v="USD"/>
    <n v="-216.43143912000002"/>
    <n v="1"/>
    <n v="-216.43143912000002"/>
    <x v="6"/>
    <s v="Not Applicable"/>
    <m/>
    <m/>
    <m/>
    <m/>
    <m/>
    <m/>
    <m/>
    <m/>
    <m/>
  </r>
  <r>
    <s v="ELI LILLY"/>
    <s v="J6E-MC-KWAN (eCOA)"/>
    <s v="Eli Lilly &amp; Co."/>
    <s v="Brazil"/>
    <x v="2"/>
    <n v="40700"/>
    <s v="Revenues - Third Parties"/>
    <m/>
    <s v="Freight - Shipments"/>
    <n v="2026"/>
    <n v="5"/>
    <s v="USD"/>
    <n v="-60.581790720000008"/>
    <n v="1"/>
    <n v="-60.581790720000008"/>
    <x v="6"/>
    <s v="Not Applicable"/>
    <m/>
    <m/>
    <m/>
    <m/>
    <m/>
    <m/>
    <m/>
    <m/>
    <m/>
  </r>
  <r>
    <s v="ELI LILLY"/>
    <s v="J2A-MC-GZPR (eCOA)"/>
    <s v="Eli Lilly &amp; Co."/>
    <s v="Brazil"/>
    <x v="2"/>
    <n v="40700"/>
    <s v="Revenues - Third Parties"/>
    <m/>
    <s v="Freight - Shipments"/>
    <n v="2026"/>
    <n v="5"/>
    <s v="USD"/>
    <n v="-249.93688176000001"/>
    <n v="1"/>
    <n v="-249.93688176000001"/>
    <x v="6"/>
    <s v="Not Applicable"/>
    <m/>
    <m/>
    <m/>
    <m/>
    <m/>
    <m/>
    <m/>
    <m/>
    <m/>
  </r>
  <r>
    <s v="ELI LILLY"/>
    <s v="J2S-MC-GZMR (eCOA)"/>
    <s v="Eli Lilly &amp; Co."/>
    <s v="Brazil"/>
    <x v="2"/>
    <n v="40700"/>
    <s v="Revenues - Third Parties"/>
    <m/>
    <s v="Freight - Shipments"/>
    <n v="2026"/>
    <n v="5"/>
    <s v="USD"/>
    <n v="-472.84004016"/>
    <n v="1"/>
    <n v="-472.84004016"/>
    <x v="6"/>
    <s v="Not Applicable"/>
    <m/>
    <m/>
    <m/>
    <m/>
    <m/>
    <m/>
    <m/>
    <m/>
    <m/>
  </r>
  <r>
    <s v="NOVARTIS"/>
    <s v="CBAF312D2301"/>
    <s v="Novartis Pharma AG"/>
    <s v="Brazil"/>
    <x v="2"/>
    <n v="40700"/>
    <s v="Revenues - Third Parties"/>
    <m/>
    <s v="Freight - Shipments"/>
    <n v="2026"/>
    <n v="5"/>
    <s v="USD"/>
    <n v="-1331.9557480800004"/>
    <n v="1"/>
    <n v="-1331.9557480800004"/>
    <x v="6"/>
    <s v="Not Applicable"/>
    <m/>
    <m/>
    <m/>
    <m/>
    <m/>
    <m/>
    <m/>
    <m/>
    <m/>
  </r>
  <r>
    <s v="NOVARTIS"/>
    <s v="CLNP023A2002B"/>
    <s v="Novartis Pharma AG"/>
    <s v="Brazil"/>
    <x v="2"/>
    <n v="40700"/>
    <s v="Revenues - Third Parties"/>
    <m/>
    <s v="Freight - Shipments"/>
    <n v="2026"/>
    <n v="5"/>
    <s v="USD"/>
    <n v="-5927.4176904000014"/>
    <n v="1"/>
    <n v="-5927.4176904000014"/>
    <x v="6"/>
    <s v="Not Applicable"/>
    <m/>
    <m/>
    <m/>
    <m/>
    <m/>
    <m/>
    <m/>
    <m/>
    <m/>
  </r>
  <r>
    <s v="NOVARTIS"/>
    <s v="CLOU064C12302"/>
    <s v="Novartis Pharma AG"/>
    <s v="Brazil"/>
    <x v="2"/>
    <n v="40700"/>
    <s v="Revenues - Third Parties"/>
    <m/>
    <s v="Freight - Shipments"/>
    <n v="2026"/>
    <n v="5"/>
    <s v="USD"/>
    <n v="-3664.2131445599998"/>
    <n v="1"/>
    <n v="-3664.2131445599998"/>
    <x v="6"/>
    <s v="Not Applicable"/>
    <m/>
    <m/>
    <m/>
    <m/>
    <m/>
    <m/>
    <m/>
    <m/>
    <m/>
  </r>
  <r>
    <s v="NOVARTIS"/>
    <s v="CKJX839B12302"/>
    <s v="Novartis Pharma AG"/>
    <s v="Brazil"/>
    <x v="2"/>
    <n v="40700"/>
    <s v="Revenues - Third Parties"/>
    <m/>
    <s v="Freight - Shipments"/>
    <n v="2026"/>
    <n v="5"/>
    <s v="USD"/>
    <n v="-4495.2560510400008"/>
    <n v="1"/>
    <n v="-4495.2560510400008"/>
    <x v="6"/>
    <s v="Not Applicable"/>
    <m/>
    <m/>
    <m/>
    <m/>
    <m/>
    <m/>
    <m/>
    <m/>
    <m/>
  </r>
  <r>
    <s v="NOVARTIS"/>
    <s v="CVAY736K12301"/>
    <s v="Novartis Pharma AG"/>
    <s v="Brazil"/>
    <x v="2"/>
    <n v="40700"/>
    <s v="Revenues - Third Parties"/>
    <m/>
    <s v="Freight - Shipments"/>
    <n v="2026"/>
    <n v="5"/>
    <s v="USD"/>
    <n v="-706.54092480000008"/>
    <n v="1"/>
    <n v="-706.54092480000008"/>
    <x v="6"/>
    <s v="Not Applicable"/>
    <m/>
    <m/>
    <m/>
    <m/>
    <m/>
    <m/>
    <m/>
    <m/>
    <m/>
  </r>
  <r>
    <s v="NOVARTIS"/>
    <s v="CLNP023K12201"/>
    <s v="Novartis Pharma AG"/>
    <s v="Brazil"/>
    <x v="2"/>
    <n v="40700"/>
    <s v="Revenues - Third Parties"/>
    <m/>
    <s v="Freight - Shipments"/>
    <n v="2026"/>
    <n v="5"/>
    <s v="USD"/>
    <n v="-106.27870752000001"/>
    <n v="1"/>
    <n v="-106.27870752000001"/>
    <x v="6"/>
    <s v="Not Applicable"/>
    <m/>
    <m/>
    <m/>
    <m/>
    <m/>
    <m/>
    <m/>
    <m/>
    <m/>
  </r>
  <r>
    <s v="NOVARTIS"/>
    <s v="CAIN457I2401"/>
    <s v="Novartis Pharma AG"/>
    <s v="Brazil"/>
    <x v="2"/>
    <n v="40700"/>
    <s v="Revenues - Third Parties"/>
    <m/>
    <s v="Freight - Shipments"/>
    <n v="2026"/>
    <n v="5"/>
    <s v="USD"/>
    <n v="-38.177272799999997"/>
    <n v="1"/>
    <n v="-38.177272799999997"/>
    <x v="6"/>
    <s v="Not Applicable"/>
    <m/>
    <m/>
    <m/>
    <m/>
    <m/>
    <m/>
    <m/>
    <m/>
    <m/>
  </r>
  <r>
    <s v="NOVARTIS"/>
    <s v="CKJX839D12302"/>
    <s v="Novartis Pharma AG"/>
    <s v="Brazil"/>
    <x v="2"/>
    <n v="40700"/>
    <s v="Revenues - Third Parties"/>
    <m/>
    <s v="Freight - Shipments"/>
    <n v="2026"/>
    <n v="5"/>
    <s v="USD"/>
    <n v="-2340.8716111200001"/>
    <n v="1"/>
    <n v="-2340.8716111200001"/>
    <x v="6"/>
    <s v="Not Applicable"/>
    <m/>
    <m/>
    <m/>
    <m/>
    <m/>
    <m/>
    <m/>
    <m/>
    <m/>
  </r>
  <r>
    <s v="NOVARTIS"/>
    <s v="CLNP023B12302"/>
    <s v="Novartis Pharma AG"/>
    <s v="Brazil"/>
    <x v="2"/>
    <n v="40700"/>
    <s v="Revenues - Third Parties"/>
    <m/>
    <s v="Freight - Shipments"/>
    <n v="2026"/>
    <n v="5"/>
    <s v="USD"/>
    <n v="-191.77907040000002"/>
    <n v="1"/>
    <n v="-191.77907040000002"/>
    <x v="6"/>
    <s v="Not Applicable"/>
    <m/>
    <m/>
    <m/>
    <m/>
    <m/>
    <m/>
    <m/>
    <m/>
    <m/>
  </r>
  <r>
    <s v="NOVARTIS"/>
    <s v="CVAY736F12301"/>
    <s v="Novartis Pharma AG"/>
    <s v="Brazil"/>
    <x v="2"/>
    <n v="40700"/>
    <s v="Revenues - Third Parties"/>
    <m/>
    <s v="Freight - Shipments"/>
    <n v="2026"/>
    <n v="5"/>
    <s v="USD"/>
    <n v="-50.1483852"/>
    <n v="1"/>
    <n v="-50.1483852"/>
    <x v="6"/>
    <s v="Not Applicable"/>
    <m/>
    <m/>
    <m/>
    <m/>
    <m/>
    <m/>
    <m/>
    <m/>
    <m/>
  </r>
  <r>
    <s v="BAYER"/>
    <s v="BAY 1841788-21492"/>
    <s v="Bayer AG"/>
    <s v="Brazil"/>
    <x v="2"/>
    <n v="40700"/>
    <s v="Revenues - Third Parties"/>
    <m/>
    <s v="PassThrough - Freight"/>
    <n v="2026"/>
    <n v="5"/>
    <s v="USD"/>
    <n v="-3332.3676357600002"/>
    <n v="1"/>
    <n v="-3332.3676357600002"/>
    <x v="6"/>
    <s v="Not Applicable"/>
    <m/>
    <m/>
    <m/>
    <m/>
    <m/>
    <m/>
    <m/>
    <m/>
    <m/>
  </r>
  <r>
    <s v="NOVARTIS"/>
    <s v="CEYU688A12201"/>
    <s v="Novartis Pharma AG"/>
    <s v="Brazil"/>
    <x v="2"/>
    <n v="40700"/>
    <s v="Revenues - Third Parties"/>
    <m/>
    <s v="Freight - Shipments"/>
    <n v="2026"/>
    <n v="5"/>
    <s v="USD"/>
    <n v="-90.304892639999991"/>
    <n v="1"/>
    <n v="-90.304892639999991"/>
    <x v="6"/>
    <s v="Not Applicable"/>
    <m/>
    <m/>
    <m/>
    <m/>
    <m/>
    <m/>
    <m/>
    <m/>
    <m/>
  </r>
  <r>
    <s v="NOVARTIS"/>
    <s v="CVAY736A2301E1"/>
    <s v="Novartis Pharma AG"/>
    <s v="Brazil"/>
    <x v="2"/>
    <n v="40700"/>
    <s v="Revenues - Third Parties"/>
    <m/>
    <s v="Freight - Shipments"/>
    <n v="2026"/>
    <n v="5"/>
    <s v="USD"/>
    <n v="-76.618336319999997"/>
    <n v="1"/>
    <n v="-76.618336319999997"/>
    <x v="6"/>
    <s v="Not Applicable"/>
    <m/>
    <m/>
    <m/>
    <m/>
    <m/>
    <m/>
    <m/>
    <m/>
    <m/>
  </r>
  <r>
    <s v="DEBIOPHARM"/>
    <s v="Debio 4126-301"/>
    <s v="DebioPharm"/>
    <s v="Brazil"/>
    <x v="2"/>
    <n v="40700"/>
    <s v="Revenues - Third Parties"/>
    <m/>
    <s v="Freight - Shipments"/>
    <n v="2026"/>
    <n v="5"/>
    <s v="USD"/>
    <n v="-6274.6402680000001"/>
    <n v="1"/>
    <n v="-6274.6402680000001"/>
    <x v="6"/>
    <s v="Not Applicable"/>
    <m/>
    <m/>
    <m/>
    <m/>
    <m/>
    <m/>
    <m/>
    <m/>
    <m/>
  </r>
  <r>
    <s v="NOVARTIS"/>
    <s v="CLOU064A2304"/>
    <s v="Novartis Pharma AG"/>
    <s v="Brazil"/>
    <x v="2"/>
    <n v="40700"/>
    <s v="Revenues - Third Parties"/>
    <m/>
    <s v="Freight - Shipments"/>
    <n v="2026"/>
    <n v="5"/>
    <s v="USD"/>
    <n v="-152.73804384000002"/>
    <n v="1"/>
    <n v="-152.73804384000002"/>
    <x v="6"/>
    <s v="Not Applicable"/>
    <m/>
    <m/>
    <m/>
    <m/>
    <m/>
    <m/>
    <m/>
    <m/>
    <m/>
  </r>
  <r>
    <s v="NOVARTIS"/>
    <s v="CAIN457C22301E1"/>
    <s v="Novartis Pharma AG"/>
    <s v="Brazil"/>
    <x v="2"/>
    <n v="40700"/>
    <s v="Revenues - Third Parties"/>
    <m/>
    <s v="Freight - Shipments"/>
    <n v="2026"/>
    <n v="5"/>
    <s v="USD"/>
    <n v="-109.44902160000002"/>
    <n v="1"/>
    <n v="-109.44902160000002"/>
    <x v="6"/>
    <s v="Not Applicable"/>
    <m/>
    <m/>
    <m/>
    <m/>
    <m/>
    <m/>
    <m/>
    <m/>
    <m/>
  </r>
  <r>
    <s v="NOVARTIS"/>
    <s v="CVAY736F12301E1"/>
    <s v="Novartis Pharma AG"/>
    <s v="Brazil"/>
    <x v="2"/>
    <n v="40700"/>
    <s v="Revenues - Third Parties"/>
    <m/>
    <s v="Freight - Shipments"/>
    <n v="2026"/>
    <n v="5"/>
    <s v="USD"/>
    <n v="-276.17038632000003"/>
    <n v="1"/>
    <n v="-276.17038632000003"/>
    <x v="6"/>
    <s v="Not Applicable"/>
    <m/>
    <m/>
    <m/>
    <m/>
    <m/>
    <m/>
    <m/>
    <m/>
    <m/>
  </r>
  <r>
    <s v="OTH CUST"/>
    <s v="PHA022121-C307"/>
    <s v="Pharvaris BV"/>
    <s v="Brazil"/>
    <x v="2"/>
    <n v="40700"/>
    <s v="Revenues - Third Parties"/>
    <m/>
    <s v="Freight - Shipments"/>
    <n v="2026"/>
    <n v="5"/>
    <s v="USD"/>
    <n v="-154.39236552"/>
    <n v="1"/>
    <n v="-154.39236552"/>
    <x v="6"/>
    <s v="Not Applicable"/>
    <m/>
    <m/>
    <m/>
    <m/>
    <m/>
    <m/>
    <m/>
    <m/>
    <m/>
  </r>
  <r>
    <s v="NOVARTIS"/>
    <s v="CVAY736S12201"/>
    <s v="Novartis Pharma AG"/>
    <s v="Brazil"/>
    <x v="2"/>
    <n v="40700"/>
    <s v="Revenues - Third Parties"/>
    <m/>
    <s v="Freight - Shipments"/>
    <n v="2026"/>
    <n v="5"/>
    <s v="USD"/>
    <n v="-382.56972984000004"/>
    <n v="1"/>
    <n v="-382.56972984000004"/>
    <x v="6"/>
    <s v="Not Applicable"/>
    <m/>
    <m/>
    <m/>
    <m/>
    <m/>
    <m/>
    <m/>
    <m/>
    <m/>
  </r>
  <r>
    <s v="NOVARTIS"/>
    <s v="CVAY736K12301E1"/>
    <s v="Novartis Pharma AG"/>
    <s v="Brazil"/>
    <x v="2"/>
    <n v="40700"/>
    <s v="Revenues - Third Parties"/>
    <m/>
    <s v="Freight - Shipments"/>
    <n v="2026"/>
    <n v="5"/>
    <s v="USD"/>
    <n v="-103.807278"/>
    <n v="1"/>
    <n v="-103.807278"/>
    <x v="6"/>
    <s v="Not Applicable"/>
    <m/>
    <m/>
    <m/>
    <m/>
    <m/>
    <m/>
    <m/>
    <m/>
    <m/>
  </r>
  <r>
    <s v="OTH CUST"/>
    <s v="ID-064A303"/>
    <s v="Viatris Innovation GmbH"/>
    <s v="Brazil"/>
    <x v="2"/>
    <n v="40700"/>
    <s v="Revenues - Third Parties"/>
    <m/>
    <s v="Freight - Shipments"/>
    <n v="2026"/>
    <n v="5"/>
    <s v="USD"/>
    <n v="-18.247401359999998"/>
    <n v="1"/>
    <n v="-18.247401359999998"/>
    <x v="6"/>
    <s v="Not Applicable"/>
    <m/>
    <m/>
    <m/>
    <m/>
    <m/>
    <m/>
    <m/>
    <m/>
    <m/>
  </r>
  <r>
    <s v="BAYER"/>
    <s v="BAY 2927088-22615"/>
    <s v="Bayer AG"/>
    <s v="Brazil"/>
    <x v="2"/>
    <n v="40700"/>
    <s v="Revenues - Third Parties"/>
    <m/>
    <s v="PassThrough - Freight"/>
    <n v="2026"/>
    <n v="5"/>
    <s v="USD"/>
    <n v="-103.17916656"/>
    <n v="1"/>
    <n v="-103.17916656"/>
    <x v="6"/>
    <s v="Not Applicable"/>
    <m/>
    <m/>
    <m/>
    <m/>
    <m/>
    <m/>
    <m/>
    <m/>
    <m/>
  </r>
  <r>
    <s v="NOVARTIS"/>
    <s v="CHK01-01 (CEVX811A12301)"/>
    <s v="Novartis Pharma AG"/>
    <s v="Brazil"/>
    <x v="2"/>
    <n v="40700"/>
    <s v="Revenues - Third Parties"/>
    <m/>
    <s v="Freight - Shipments"/>
    <n v="2026"/>
    <n v="5"/>
    <s v="USD"/>
    <n v="-7.9097004000000002"/>
    <n v="1"/>
    <n v="-7.9097004000000002"/>
    <x v="6"/>
    <s v="Not Applicable"/>
    <m/>
    <m/>
    <m/>
    <m/>
    <m/>
    <m/>
    <m/>
    <m/>
    <m/>
  </r>
  <r>
    <s v="OTH CUST"/>
    <s v="NW-3509_023_III_2024"/>
    <s v="CliniRx UK Limited"/>
    <s v="Brazil"/>
    <x v="2"/>
    <n v="40700"/>
    <s v="Revenues - Third Parties"/>
    <m/>
    <s v="Freight - Shipments"/>
    <n v="2026"/>
    <n v="5"/>
    <s v="USD"/>
    <n v="-82.840741200000011"/>
    <n v="1"/>
    <n v="-82.840741200000011"/>
    <x v="6"/>
    <s v="Not Applicable"/>
    <m/>
    <m/>
    <m/>
    <m/>
    <m/>
    <m/>
    <m/>
    <m/>
    <m/>
  </r>
  <r>
    <s v="NOVARTIS"/>
    <s v="CTQJ230A12301E1"/>
    <s v="Novartis Pharma AG"/>
    <s v="Brazil"/>
    <x v="2"/>
    <n v="40700"/>
    <s v="Revenues - Third Parties"/>
    <m/>
    <s v="Freight - Shipments"/>
    <n v="2026"/>
    <n v="5"/>
    <s v="USD"/>
    <n v="-605.41096176000008"/>
    <n v="1"/>
    <n v="-605.41096176000008"/>
    <x v="6"/>
    <s v="Not Applicable"/>
    <m/>
    <m/>
    <m/>
    <m/>
    <m/>
    <m/>
    <m/>
    <m/>
    <m/>
  </r>
  <r>
    <s v="NOVARTIS"/>
    <s v="CLXE408B12201"/>
    <s v="Novartis Pharma AG"/>
    <s v="Brazil"/>
    <x v="2"/>
    <n v="40700"/>
    <s v="Revenues - Third Parties"/>
    <m/>
    <s v="Freight - Shipments"/>
    <n v="2026"/>
    <n v="5"/>
    <s v="USD"/>
    <n v="-199.21668192000001"/>
    <n v="1"/>
    <n v="-199.21668192000001"/>
    <x v="6"/>
    <s v="Not Applicable"/>
    <m/>
    <m/>
    <m/>
    <m/>
    <m/>
    <m/>
    <m/>
    <m/>
    <m/>
  </r>
  <r>
    <s v="BAYER"/>
    <s v="BAY 94-8862 19920"/>
    <s v="Bayer AG"/>
    <s v="Brazil"/>
    <x v="2"/>
    <n v="40700"/>
    <s v="Revenues - Third Parties"/>
    <m/>
    <s v="PassThrough - Freight"/>
    <n v="2026"/>
    <n v="5"/>
    <s v="USD"/>
    <n v="-35.4629628"/>
    <n v="1"/>
    <n v="-35.4629628"/>
    <x v="6"/>
    <s v="Not Applicable"/>
    <m/>
    <m/>
    <m/>
    <m/>
    <m/>
    <m/>
    <m/>
    <m/>
    <m/>
  </r>
  <r>
    <s v="NOVARTIS"/>
    <s v="CLOU064O12301"/>
    <s v="Novartis Pharma AG"/>
    <s v="Brazil"/>
    <x v="2"/>
    <n v="40700"/>
    <s v="Revenues - Third Parties"/>
    <m/>
    <s v="Freight - Shipments"/>
    <n v="2026"/>
    <n v="5"/>
    <s v="USD"/>
    <n v="-148.3903224"/>
    <n v="1"/>
    <n v="-148.3903224"/>
    <x v="6"/>
    <s v="Not Applicable"/>
    <m/>
    <m/>
    <m/>
    <m/>
    <m/>
    <m/>
    <m/>
    <m/>
    <m/>
  </r>
  <r>
    <s v="OTH CUST"/>
    <s v="BGB-16673-304"/>
    <s v="BeOne"/>
    <s v="Brazil"/>
    <x v="2"/>
    <n v="40700"/>
    <s v="Revenues - Third Parties"/>
    <m/>
    <s v="Freight - Shipments"/>
    <n v="2026"/>
    <n v="5"/>
    <s v="USD"/>
    <n v="-3875.2610011200009"/>
    <n v="1"/>
    <n v="-3875.2610011200009"/>
    <x v="6"/>
    <s v="Not Applicable"/>
    <m/>
    <m/>
    <m/>
    <m/>
    <m/>
    <m/>
    <m/>
    <m/>
    <m/>
  </r>
  <r>
    <s v="BAYER"/>
    <s v="BAY 94-8862-21466"/>
    <s v="Bayer AG"/>
    <s v="Brazil"/>
    <x v="2"/>
    <n v="40700"/>
    <s v="Revenues - Third Parties"/>
    <m/>
    <s v="PassThrough - Freight"/>
    <n v="2026"/>
    <n v="5"/>
    <s v="USD"/>
    <n v="-16.401670559999999"/>
    <n v="1"/>
    <n v="-16.401670559999999"/>
    <x v="6"/>
    <s v="Not Applicable"/>
    <m/>
    <m/>
    <m/>
    <m/>
    <m/>
    <m/>
    <m/>
    <m/>
    <m/>
  </r>
  <r>
    <s v="GILEAD SCI"/>
    <s v="GS-US-595-6184"/>
    <s v="Gilead Sciences, Inc."/>
    <s v="Brazil"/>
    <x v="2"/>
    <n v="40700"/>
    <s v="Revenues - Third Parties"/>
    <m/>
    <s v="Freight - Shipments"/>
    <n v="2026"/>
    <n v="5"/>
    <s v="USD"/>
    <n v="-1097.6098629600001"/>
    <n v="1"/>
    <n v="-1097.6098629600001"/>
    <x v="6"/>
    <s v="Not Applicable"/>
    <m/>
    <m/>
    <m/>
    <m/>
    <m/>
    <m/>
    <m/>
    <m/>
    <m/>
  </r>
  <r>
    <s v="NOVARTIS"/>
    <s v="CLNP023Q12301"/>
    <s v="Novartis Pharma AG"/>
    <s v="Brazil"/>
    <x v="2"/>
    <n v="40700"/>
    <s v="Revenues - Third Parties"/>
    <m/>
    <s v="Freight - Shipments"/>
    <n v="2026"/>
    <n v="5"/>
    <s v="USD"/>
    <n v="-14840.817652800002"/>
    <n v="1"/>
    <n v="-14840.817652800002"/>
    <x v="6"/>
    <s v="Not Applicable"/>
    <m/>
    <m/>
    <m/>
    <m/>
    <m/>
    <m/>
    <m/>
    <m/>
    <m/>
  </r>
  <r>
    <s v="ASTRAZENECA"/>
    <s v="D5160C00048"/>
    <s v="Astra Zeneca"/>
    <s v="Brazil"/>
    <x v="2"/>
    <n v="40700"/>
    <s v="Revenues - Third Parties"/>
    <m/>
    <s v="Freight - Shipments"/>
    <n v="2026"/>
    <n v="5"/>
    <s v="USD"/>
    <n v="-2216.28518424"/>
    <n v="1"/>
    <n v="-2216.28518424"/>
    <x v="6"/>
    <s v="Not Applicable"/>
    <m/>
    <m/>
    <m/>
    <m/>
    <m/>
    <m/>
    <m/>
    <m/>
    <m/>
  </r>
  <r>
    <s v="ASTRAZENECA"/>
    <s v="D967LC00001"/>
    <s v="Astra Zeneca"/>
    <s v="Brazil"/>
    <x v="2"/>
    <n v="40700"/>
    <s v="Revenues - Third Parties"/>
    <m/>
    <s v="Freight - Shipments"/>
    <n v="2026"/>
    <n v="5"/>
    <s v="USD"/>
    <n v="-50.40895896"/>
    <n v="1"/>
    <n v="-50.40895896"/>
    <x v="6"/>
    <s v="Not Applicable"/>
    <m/>
    <m/>
    <m/>
    <m/>
    <m/>
    <m/>
    <m/>
    <m/>
    <m/>
  </r>
  <r>
    <s v="ASTRAZENECA"/>
    <s v="D361BC00001"/>
    <s v="Astra Zeneca"/>
    <s v="Brazil"/>
    <x v="2"/>
    <n v="40700"/>
    <s v="Revenues - Third Parties"/>
    <m/>
    <s v="Freight - Shipments"/>
    <n v="2026"/>
    <n v="5"/>
    <s v="USD"/>
    <n v="-97.079006160000006"/>
    <n v="1"/>
    <n v="-97.079006160000006"/>
    <x v="6"/>
    <s v="Not Applicable"/>
    <m/>
    <m/>
    <m/>
    <m/>
    <m/>
    <m/>
    <m/>
    <m/>
    <m/>
  </r>
  <r>
    <s v="ASTRAZENECA"/>
    <s v="D516AC00001"/>
    <s v="Astra Zeneca"/>
    <s v="Brazil"/>
    <x v="2"/>
    <n v="40700"/>
    <s v="Revenues - Third Parties"/>
    <m/>
    <s v="Freight - Shipments"/>
    <n v="2026"/>
    <n v="5"/>
    <s v="USD"/>
    <n v="-1813.9456267200001"/>
    <n v="1"/>
    <n v="-1813.9456267200001"/>
    <x v="6"/>
    <s v="Not Applicable"/>
    <m/>
    <m/>
    <m/>
    <m/>
    <m/>
    <m/>
    <m/>
    <m/>
    <m/>
  </r>
  <r>
    <s v="ASTRAZENECA"/>
    <s v="D967JC00001"/>
    <s v="Astra Zeneca"/>
    <s v="Brazil"/>
    <x v="2"/>
    <n v="40700"/>
    <s v="Revenues - Third Parties"/>
    <m/>
    <s v="Freight - Shipments"/>
    <n v="2026"/>
    <n v="5"/>
    <s v="USD"/>
    <n v="-2632.0475073600001"/>
    <n v="1"/>
    <n v="-2632.0475073600001"/>
    <x v="6"/>
    <s v="Not Applicable"/>
    <m/>
    <m/>
    <m/>
    <m/>
    <m/>
    <m/>
    <m/>
    <m/>
    <m/>
  </r>
  <r>
    <s v="OTH CUST"/>
    <s v="337HNAS20011"/>
    <s v="Inventiva"/>
    <s v="Brazil"/>
    <x v="2"/>
    <n v="40700"/>
    <s v="Revenues - Third Parties"/>
    <m/>
    <s v="Freight - Shipments"/>
    <n v="2026"/>
    <n v="5"/>
    <s v="USD"/>
    <n v="-143.28581112000003"/>
    <n v="1"/>
    <n v="-143.28581112000003"/>
    <x v="6"/>
    <s v="Not Applicable"/>
    <m/>
    <m/>
    <m/>
    <m/>
    <m/>
    <m/>
    <m/>
    <m/>
    <m/>
  </r>
  <r>
    <s v="ASTRAZENECA"/>
    <s v="D967UC00001"/>
    <s v="Astra Zeneca"/>
    <s v="Brazil"/>
    <x v="2"/>
    <n v="40700"/>
    <s v="Revenues - Third Parties"/>
    <m/>
    <s v="Freight - Shipments"/>
    <n v="2026"/>
    <n v="5"/>
    <s v="USD"/>
    <n v="-627.95622168"/>
    <n v="1"/>
    <n v="-627.95622168"/>
    <x v="6"/>
    <s v="Not Applicable"/>
    <m/>
    <m/>
    <m/>
    <m/>
    <m/>
    <m/>
    <m/>
    <m/>
    <m/>
  </r>
  <r>
    <s v="ASTRAZENECA"/>
    <s v="D5086C00001"/>
    <s v="Astra Zeneca"/>
    <s v="Brazil"/>
    <x v="2"/>
    <n v="40700"/>
    <s v="Revenues - Third Parties"/>
    <m/>
    <s v="Freight - Shipments"/>
    <n v="2026"/>
    <n v="5"/>
    <s v="USD"/>
    <n v="-84.529645200000004"/>
    <n v="1"/>
    <n v="-84.529645200000004"/>
    <x v="6"/>
    <s v="Not Applicable"/>
    <m/>
    <m/>
    <m/>
    <m/>
    <m/>
    <m/>
    <m/>
    <m/>
    <m/>
  </r>
  <r>
    <s v="ASTRAZENECA"/>
    <s v="D967SC00001"/>
    <s v="Astra Zeneca"/>
    <s v="Brazil"/>
    <x v="2"/>
    <n v="40700"/>
    <s v="Revenues - Third Parties"/>
    <m/>
    <s v="Freight - Shipments"/>
    <n v="2026"/>
    <n v="5"/>
    <s v="USD"/>
    <n v="-71.153525520000002"/>
    <n v="1"/>
    <n v="-71.153525520000002"/>
    <x v="6"/>
    <s v="Not Applicable"/>
    <m/>
    <m/>
    <m/>
    <m/>
    <m/>
    <m/>
    <m/>
    <m/>
    <m/>
  </r>
  <r>
    <s v="ASTRAZENECA"/>
    <s v="D9075C00001"/>
    <s v="Astra Zeneca"/>
    <s v="Brazil"/>
    <x v="2"/>
    <n v="40700"/>
    <s v="Revenues - Third Parties"/>
    <m/>
    <s v="Freight - Shipments"/>
    <n v="2026"/>
    <n v="5"/>
    <s v="USD"/>
    <n v="-585.00739296000006"/>
    <n v="1"/>
    <n v="-585.00739296000006"/>
    <x v="6"/>
    <s v="Not Applicable"/>
    <m/>
    <m/>
    <m/>
    <m/>
    <m/>
    <m/>
    <m/>
    <m/>
    <m/>
  </r>
  <r>
    <s v="ASTRAZENECA"/>
    <s v="D926NC00001"/>
    <s v="Astra Zeneca"/>
    <s v="Brazil"/>
    <x v="2"/>
    <n v="40700"/>
    <s v="Revenues - Third Parties"/>
    <m/>
    <s v="Freight - Shipments"/>
    <n v="2026"/>
    <n v="5"/>
    <s v="USD"/>
    <n v="-165.38632632000005"/>
    <n v="1"/>
    <n v="-165.38632632000005"/>
    <x v="6"/>
    <s v="Not Applicable"/>
    <m/>
    <m/>
    <m/>
    <m/>
    <m/>
    <m/>
    <m/>
    <m/>
    <m/>
  </r>
  <r>
    <s v="PFIZER"/>
    <s v="C1071007"/>
    <s v="Pfizer"/>
    <s v="Brazil"/>
    <x v="2"/>
    <n v="40700"/>
    <s v="Revenues - Third Parties"/>
    <m/>
    <s v="Freight - Shipments"/>
    <n v="2026"/>
    <n v="5"/>
    <s v="USD"/>
    <n v="-794.01006719999998"/>
    <n v="1"/>
    <n v="-794.01006719999998"/>
    <x v="6"/>
    <s v="Not Applicable"/>
    <m/>
    <m/>
    <m/>
    <m/>
    <m/>
    <m/>
    <m/>
    <m/>
    <m/>
  </r>
  <r>
    <s v="ASTRAZENECA"/>
    <s v="D3466C00001"/>
    <s v="Astra Zeneca"/>
    <s v="Brazil"/>
    <x v="2"/>
    <n v="40700"/>
    <s v="Revenues - Third Parties"/>
    <m/>
    <s v="Freight - Shipments"/>
    <n v="2026"/>
    <n v="5"/>
    <s v="USD"/>
    <n v="-612.93301847999999"/>
    <n v="1"/>
    <n v="-612.93301847999999"/>
    <x v="6"/>
    <s v="Not Applicable"/>
    <m/>
    <m/>
    <m/>
    <m/>
    <m/>
    <m/>
    <m/>
    <m/>
    <m/>
  </r>
  <r>
    <s v="AMGEN"/>
    <n v="20180244"/>
    <s v="Amgen, Inc."/>
    <s v="Brazil"/>
    <x v="2"/>
    <n v="40700"/>
    <s v="Revenues - Third Parties"/>
    <m/>
    <s v="Freight - Shipments"/>
    <n v="2026"/>
    <n v="5"/>
    <s v="USD"/>
    <n v="-3088.5542373600006"/>
    <n v="1"/>
    <n v="-3088.5542373600006"/>
    <x v="6"/>
    <s v="Not Applicable"/>
    <m/>
    <m/>
    <m/>
    <m/>
    <m/>
    <m/>
    <m/>
    <m/>
    <m/>
  </r>
  <r>
    <s v="ASTRAZENECA"/>
    <s v="D7630C00001"/>
    <s v="Astra Zeneca"/>
    <s v="Brazil"/>
    <x v="2"/>
    <n v="40700"/>
    <s v="Revenues - Third Parties"/>
    <m/>
    <s v="Freight - Shipments"/>
    <n v="2026"/>
    <n v="5"/>
    <s v="USD"/>
    <n v="-8352.3967207200003"/>
    <n v="1"/>
    <n v="-8352.3967207200003"/>
    <x v="6"/>
    <s v="Not Applicable"/>
    <m/>
    <m/>
    <m/>
    <m/>
    <m/>
    <m/>
    <m/>
    <m/>
    <m/>
  </r>
  <r>
    <s v="PFIZER"/>
    <s v="C4391002"/>
    <s v="Pfizer"/>
    <s v="Brazil"/>
    <x v="2"/>
    <n v="40700"/>
    <s v="Revenues - Third Parties"/>
    <m/>
    <s v="Freight - Shipments"/>
    <n v="2026"/>
    <n v="5"/>
    <s v="USD"/>
    <n v="-2313.8724700799999"/>
    <n v="1"/>
    <n v="-2313.8724700799999"/>
    <x v="6"/>
    <s v="Not Applicable"/>
    <m/>
    <m/>
    <m/>
    <m/>
    <m/>
    <m/>
    <m/>
    <m/>
    <m/>
  </r>
  <r>
    <s v="AMGEN"/>
    <n v="20210004"/>
    <s v="Amgen, Inc."/>
    <s v="Brazil"/>
    <x v="2"/>
    <n v="40700"/>
    <s v="Revenues - Third Parties"/>
    <m/>
    <s v="Freight - Shipments"/>
    <n v="2026"/>
    <n v="5"/>
    <s v="USD"/>
    <n v="-231.03322056000002"/>
    <n v="1"/>
    <n v="-231.03322056000002"/>
    <x v="6"/>
    <s v="Not Applicable"/>
    <m/>
    <m/>
    <m/>
    <m/>
    <m/>
    <m/>
    <m/>
    <m/>
    <m/>
  </r>
  <r>
    <s v="OTH CUST"/>
    <s v="TAS-120-205"/>
    <s v="Taiho Pharma USA"/>
    <s v="Brazil"/>
    <x v="2"/>
    <n v="40700"/>
    <s v="Revenues - Third Parties"/>
    <m/>
    <s v="Freight - Shipments"/>
    <n v="2026"/>
    <n v="5"/>
    <s v="USD"/>
    <n v="-289.10899943999999"/>
    <n v="1"/>
    <n v="-289.10899943999999"/>
    <x v="6"/>
    <s v="Not Applicable"/>
    <m/>
    <m/>
    <m/>
    <m/>
    <m/>
    <m/>
    <m/>
    <m/>
    <m/>
  </r>
  <r>
    <s v="ASTRAZENECA"/>
    <s v="D8531C00002"/>
    <s v="Astra Zeneca"/>
    <s v="Brazil"/>
    <x v="2"/>
    <n v="40700"/>
    <s v="Revenues - Third Parties"/>
    <m/>
    <s v="Freight - Shipments"/>
    <n v="2026"/>
    <n v="5"/>
    <s v="USD"/>
    <n v="-1700.64429552"/>
    <n v="1"/>
    <n v="-1700.64429552"/>
    <x v="6"/>
    <s v="Not Applicable"/>
    <m/>
    <m/>
    <m/>
    <m/>
    <m/>
    <m/>
    <m/>
    <m/>
    <m/>
  </r>
  <r>
    <s v="ASTRAZENECA"/>
    <s v="D5180C00016"/>
    <s v="Astra Zeneca"/>
    <s v="Brazil"/>
    <x v="2"/>
    <n v="40700"/>
    <s v="Revenues - Third Parties"/>
    <m/>
    <s v="Freight - Shipments"/>
    <n v="2026"/>
    <n v="5"/>
    <s v="USD"/>
    <n v="-420.15910320000006"/>
    <n v="1"/>
    <n v="-420.15910320000006"/>
    <x v="6"/>
    <s v="Not Applicable"/>
    <m/>
    <m/>
    <m/>
    <m/>
    <m/>
    <m/>
    <m/>
    <m/>
    <m/>
  </r>
  <r>
    <s v="PFIZER"/>
    <s v="C4891002"/>
    <s v="Pfizer"/>
    <s v="Brazil"/>
    <x v="2"/>
    <n v="40700"/>
    <s v="Revenues - Third Parties"/>
    <m/>
    <s v="Freight - Shipments"/>
    <n v="2026"/>
    <n v="5"/>
    <s v="USD"/>
    <n v="-817.80913728000019"/>
    <n v="1"/>
    <n v="-817.80913728000019"/>
    <x v="6"/>
    <s v="Not Applicable"/>
    <m/>
    <m/>
    <m/>
    <m/>
    <m/>
    <m/>
    <m/>
    <m/>
    <m/>
  </r>
  <r>
    <s v="ASTRAZENECA"/>
    <s v="D8535C00001"/>
    <s v="Astra Zeneca"/>
    <s v="Brazil"/>
    <x v="2"/>
    <n v="40700"/>
    <s v="Revenues - Third Parties"/>
    <m/>
    <s v="Freight - Shipments"/>
    <n v="2026"/>
    <n v="5"/>
    <s v="USD"/>
    <n v="-4306.2387408000013"/>
    <n v="1"/>
    <n v="-4306.2387408000013"/>
    <x v="6"/>
    <s v="Not Applicable"/>
    <m/>
    <m/>
    <m/>
    <m/>
    <m/>
    <m/>
    <m/>
    <m/>
    <m/>
  </r>
  <r>
    <s v="AMGEN"/>
    <n v="20190341"/>
    <s v="Amgen, Inc."/>
    <s v="Brazil"/>
    <x v="2"/>
    <n v="40700"/>
    <s v="Revenues - Third Parties"/>
    <m/>
    <s v="Freight - Shipments"/>
    <n v="2026"/>
    <n v="5"/>
    <s v="USD"/>
    <n v="-4627.1787552000005"/>
    <n v="1"/>
    <n v="-4627.1787552000005"/>
    <x v="6"/>
    <s v="Not Applicable"/>
    <m/>
    <m/>
    <m/>
    <m/>
    <m/>
    <m/>
    <m/>
    <m/>
    <m/>
  </r>
  <r>
    <s v="ASTRAZENECA"/>
    <s v="D7632C00001"/>
    <s v="Astra Zeneca"/>
    <s v="Brazil"/>
    <x v="2"/>
    <n v="40700"/>
    <s v="Revenues - Third Parties"/>
    <m/>
    <s v="Freight - Shipments"/>
    <n v="2026"/>
    <n v="5"/>
    <s v="USD"/>
    <n v="-622.99888632000011"/>
    <n v="1"/>
    <n v="-622.99888632000011"/>
    <x v="6"/>
    <s v="Not Applicable"/>
    <m/>
    <m/>
    <m/>
    <m/>
    <m/>
    <m/>
    <m/>
    <m/>
    <m/>
  </r>
  <r>
    <s v="AMGEN"/>
    <n v="20200041"/>
    <s v="Amgen, Inc."/>
    <s v="Brazil"/>
    <x v="2"/>
    <n v="40700"/>
    <s v="Revenues - Third Parties"/>
    <m/>
    <s v="Freight - Shipments"/>
    <n v="2026"/>
    <n v="5"/>
    <s v="USD"/>
    <n v="-122.38120080000002"/>
    <n v="1"/>
    <n v="-122.38120080000002"/>
    <x v="6"/>
    <s v="Not Applicable"/>
    <m/>
    <m/>
    <m/>
    <m/>
    <m/>
    <m/>
    <m/>
    <m/>
    <m/>
  </r>
  <r>
    <s v="ASTRAZENECA"/>
    <s v="D361DC00001"/>
    <s v="Astra Zeneca"/>
    <s v="Brazil"/>
    <x v="2"/>
    <n v="40700"/>
    <s v="Revenues - Third Parties"/>
    <m/>
    <s v="Freight - Shipments"/>
    <n v="2026"/>
    <n v="5"/>
    <s v="USD"/>
    <n v="-92.571240960000011"/>
    <n v="1"/>
    <n v="-92.571240960000011"/>
    <x v="6"/>
    <s v="Not Applicable"/>
    <m/>
    <m/>
    <m/>
    <m/>
    <m/>
    <m/>
    <m/>
    <m/>
    <m/>
  </r>
  <r>
    <s v="AMGEN"/>
    <n v="20210081"/>
    <s v="Amgen, Inc."/>
    <s v="Brazil"/>
    <x v="2"/>
    <n v="40700"/>
    <s v="Revenues - Third Parties"/>
    <m/>
    <s v="Freight - Shipments"/>
    <n v="2026"/>
    <n v="5"/>
    <s v="USD"/>
    <n v="-1477.4266792800001"/>
    <n v="1"/>
    <n v="-1477.4266792800001"/>
    <x v="6"/>
    <s v="Not Applicable"/>
    <m/>
    <m/>
    <m/>
    <m/>
    <m/>
    <m/>
    <m/>
    <m/>
    <m/>
  </r>
  <r>
    <s v="ASTRAZENECA"/>
    <s v="D6402C00012"/>
    <s v="Astra Zeneca"/>
    <s v="Brazil"/>
    <x v="2"/>
    <n v="40700"/>
    <s v="Revenues - Third Parties"/>
    <m/>
    <s v="Freight - Shipments"/>
    <n v="2026"/>
    <n v="5"/>
    <s v="USD"/>
    <n v="-82.14426936000001"/>
    <n v="1"/>
    <n v="-82.14426936000001"/>
    <x v="6"/>
    <s v="Not Applicable"/>
    <m/>
    <m/>
    <m/>
    <m/>
    <m/>
    <m/>
    <m/>
    <m/>
    <m/>
  </r>
  <r>
    <s v="PFIZER"/>
    <s v="C1071032"/>
    <s v="Pfizer"/>
    <s v="Brazil"/>
    <x v="2"/>
    <n v="40700"/>
    <s v="Revenues - Third Parties"/>
    <m/>
    <s v="Freight - Shipments"/>
    <n v="2026"/>
    <n v="5"/>
    <s v="USD"/>
    <n v="-15034.141668240001"/>
    <n v="1"/>
    <n v="-15034.141668240001"/>
    <x v="6"/>
    <s v="Not Applicable"/>
    <m/>
    <m/>
    <m/>
    <m/>
    <m/>
    <m/>
    <m/>
    <m/>
    <m/>
  </r>
  <r>
    <s v="ASTRAZENECA"/>
    <s v="D781PC00001"/>
    <s v="Astra Zeneca"/>
    <s v="Brazil"/>
    <x v="2"/>
    <n v="40700"/>
    <s v="Revenues - Third Parties"/>
    <m/>
    <s v="Freight - Shipments"/>
    <n v="2026"/>
    <n v="5"/>
    <s v="USD"/>
    <n v="-399.69360791999998"/>
    <n v="1"/>
    <n v="-399.69360791999998"/>
    <x v="6"/>
    <s v="Not Applicable"/>
    <m/>
    <m/>
    <m/>
    <m/>
    <m/>
    <m/>
    <m/>
    <m/>
    <m/>
  </r>
  <r>
    <s v="ASTRAZENECA"/>
    <s v="D702AC00001"/>
    <s v="Astra Zeneca"/>
    <s v="Brazil"/>
    <x v="2"/>
    <n v="40700"/>
    <s v="Revenues - Third Parties"/>
    <m/>
    <s v="Freight - Shipments"/>
    <n v="2026"/>
    <n v="5"/>
    <s v="USD"/>
    <n v="-60.728966640000003"/>
    <n v="1"/>
    <n v="-60.728966640000003"/>
    <x v="6"/>
    <s v="Not Applicable"/>
    <m/>
    <m/>
    <m/>
    <m/>
    <m/>
    <m/>
    <m/>
    <m/>
    <m/>
  </r>
  <r>
    <s v="ASTRAZENECA"/>
    <s v="D702BC00001"/>
    <s v="Astra Zeneca"/>
    <s v="Brazil"/>
    <x v="2"/>
    <n v="40700"/>
    <s v="Revenues - Third Parties"/>
    <m/>
    <s v="Freight - Shipments"/>
    <n v="2026"/>
    <n v="5"/>
    <s v="USD"/>
    <n v="-56.622517199999997"/>
    <n v="1"/>
    <n v="-56.622517199999997"/>
    <x v="6"/>
    <s v="Not Applicable"/>
    <m/>
    <m/>
    <m/>
    <m/>
    <m/>
    <m/>
    <m/>
    <m/>
    <m/>
  </r>
  <r>
    <s v="ASTRAZENECA"/>
    <s v="D516NC00001"/>
    <s v="Astra Zeneca"/>
    <s v="Brazil"/>
    <x v="2"/>
    <n v="40700"/>
    <s v="Revenues - Third Parties"/>
    <m/>
    <s v="Freight - Shipments"/>
    <n v="2026"/>
    <n v="5"/>
    <s v="USD"/>
    <n v="-25.615848239999998"/>
    <n v="1"/>
    <n v="-25.615848239999998"/>
    <x v="6"/>
    <s v="Not Applicable"/>
    <m/>
    <m/>
    <m/>
    <m/>
    <m/>
    <m/>
    <m/>
    <m/>
    <m/>
  </r>
  <r>
    <s v="ASTRAZENECA"/>
    <s v="D702FC00001"/>
    <s v="Astra Zeneca"/>
    <s v="Brazil"/>
    <x v="2"/>
    <n v="40700"/>
    <s v="Revenues - Third Parties"/>
    <m/>
    <s v="Freight - Shipments"/>
    <n v="2026"/>
    <n v="5"/>
    <s v="USD"/>
    <n v="-280.76179248000005"/>
    <n v="1"/>
    <n v="-280.76179248000005"/>
    <x v="6"/>
    <s v="Not Applicable"/>
    <m/>
    <m/>
    <m/>
    <m/>
    <m/>
    <m/>
    <m/>
    <m/>
    <m/>
  </r>
  <r>
    <s v="PFIZER"/>
    <s v="C2321014"/>
    <s v="Pfizer"/>
    <s v="Brazil"/>
    <x v="2"/>
    <n v="40700"/>
    <s v="Revenues - Third Parties"/>
    <m/>
    <s v="Freight - Shipments"/>
    <n v="2026"/>
    <n v="5"/>
    <s v="USD"/>
    <n v="-3107.6308101599998"/>
    <n v="1"/>
    <n v="-3107.6308101599998"/>
    <x v="6"/>
    <s v="Not Applicable"/>
    <m/>
    <m/>
    <m/>
    <m/>
    <m/>
    <m/>
    <m/>
    <m/>
    <m/>
  </r>
  <r>
    <s v="PFIZER"/>
    <s v="C2321003"/>
    <s v="Pfizer"/>
    <s v="Brazil"/>
    <x v="2"/>
    <n v="40700"/>
    <s v="Revenues - Third Parties"/>
    <m/>
    <s v="Freight - Shipments"/>
    <n v="2026"/>
    <n v="5"/>
    <s v="USD"/>
    <n v="-20869.898517360005"/>
    <n v="1"/>
    <n v="-20869.898517360005"/>
    <x v="6"/>
    <s v="Not Applicable"/>
    <m/>
    <m/>
    <m/>
    <m/>
    <m/>
    <m/>
    <m/>
    <m/>
    <m/>
  </r>
  <r>
    <s v="AMGEN"/>
    <n v="20240092"/>
    <s v="Amgen, Inc."/>
    <s v="Brazil"/>
    <x v="2"/>
    <n v="40700"/>
    <s v="Revenues - Third Parties"/>
    <m/>
    <s v="Freight - Shipments"/>
    <n v="2026"/>
    <n v="5"/>
    <s v="USD"/>
    <n v="-84.123504000000011"/>
    <n v="1"/>
    <n v="-84.123504000000011"/>
    <x v="6"/>
    <s v="Not Applicable"/>
    <m/>
    <m/>
    <m/>
    <m/>
    <m/>
    <m/>
    <m/>
    <m/>
    <m/>
  </r>
  <r>
    <s v="ASTRAZENECA"/>
    <s v="D7029C00001"/>
    <s v="Astra Zeneca"/>
    <s v="Brazil"/>
    <x v="2"/>
    <n v="40700"/>
    <s v="Revenues - Third Parties"/>
    <m/>
    <s v="Freight - Shipments"/>
    <n v="2026"/>
    <n v="5"/>
    <s v="USD"/>
    <n v="-39.080434320000002"/>
    <n v="1"/>
    <n v="-39.080434320000002"/>
    <x v="6"/>
    <s v="Not Applicable"/>
    <m/>
    <m/>
    <m/>
    <m/>
    <m/>
    <m/>
    <m/>
    <m/>
    <m/>
  </r>
  <r>
    <s v="PFIZER"/>
    <s v="C5751003"/>
    <s v="Pfizer"/>
    <s v="Brazil"/>
    <x v="2"/>
    <n v="40700"/>
    <s v="Revenues - Third Parties"/>
    <m/>
    <s v="Freight - Shipments"/>
    <n v="2026"/>
    <n v="5"/>
    <s v="USD"/>
    <n v="-3607.9509268799993"/>
    <n v="1"/>
    <n v="-3607.9509268799993"/>
    <x v="6"/>
    <s v="Not Applicable"/>
    <m/>
    <m/>
    <m/>
    <m/>
    <m/>
    <m/>
    <m/>
    <m/>
    <m/>
  </r>
  <r>
    <s v="ASTRAZENECA"/>
    <s v="D7960C00012"/>
    <s v="Astra Zeneca"/>
    <s v="Brazil"/>
    <x v="2"/>
    <n v="40700"/>
    <s v="Revenues - Third Parties"/>
    <m/>
    <s v="Freight - Shipments"/>
    <n v="2026"/>
    <n v="5"/>
    <s v="USD"/>
    <n v="-164.08265327999999"/>
    <n v="1"/>
    <n v="-164.08265327999999"/>
    <x v="6"/>
    <s v="Not Applicable"/>
    <m/>
    <m/>
    <m/>
    <m/>
    <m/>
    <m/>
    <m/>
    <m/>
    <m/>
  </r>
  <r>
    <s v="ASTRAZENECA"/>
    <s v="D702GC00001"/>
    <s v="Astra Zeneca"/>
    <s v="Brazil"/>
    <x v="2"/>
    <n v="40700"/>
    <s v="Revenues - Third Parties"/>
    <m/>
    <s v="Freight - Shipments"/>
    <n v="2026"/>
    <n v="5"/>
    <s v="USD"/>
    <n v="-2628.0938635200005"/>
    <n v="1"/>
    <n v="-2628.0938635200005"/>
    <x v="6"/>
    <s v="Not Applicable"/>
    <m/>
    <m/>
    <m/>
    <m/>
    <m/>
    <m/>
    <m/>
    <m/>
    <m/>
  </r>
  <r>
    <s v="PFIZER"/>
    <s v="C4391024"/>
    <s v="Pfizer"/>
    <s v="Brazil"/>
    <x v="2"/>
    <n v="40700"/>
    <s v="Revenues - Third Parties"/>
    <m/>
    <s v="Freight - Shipments"/>
    <n v="2026"/>
    <n v="5"/>
    <s v="USD"/>
    <n v="-27701.781400800002"/>
    <n v="1"/>
    <n v="-27701.781400800002"/>
    <x v="6"/>
    <s v="Not Applicable"/>
    <m/>
    <m/>
    <m/>
    <m/>
    <m/>
    <m/>
    <m/>
    <m/>
    <m/>
  </r>
  <r>
    <s v="AMGEN"/>
    <n v="20240178"/>
    <s v="Amgen, Inc."/>
    <s v="Brazil"/>
    <x v="2"/>
    <n v="40700"/>
    <s v="Revenues - Third Parties"/>
    <m/>
    <s v="Freight - Shipments"/>
    <n v="2026"/>
    <n v="5"/>
    <s v="USD"/>
    <n v="-103.0794408"/>
    <n v="1"/>
    <n v="-103.0794408"/>
    <x v="6"/>
    <s v="Not Applicable"/>
    <m/>
    <m/>
    <m/>
    <m/>
    <m/>
    <m/>
    <m/>
    <m/>
    <m/>
  </r>
  <r>
    <s v="ASTRAZENECA"/>
    <s v="D7960C00015"/>
    <s v="Astra Zeneca"/>
    <s v="Brazil"/>
    <x v="2"/>
    <n v="40700"/>
    <s v="Revenues - Third Parties"/>
    <m/>
    <s v="Freight - Shipments"/>
    <n v="2026"/>
    <n v="5"/>
    <s v="USD"/>
    <n v="-694.70009928000013"/>
    <n v="1"/>
    <n v="-694.70009928000013"/>
    <x v="6"/>
    <s v="Not Applicable"/>
    <m/>
    <m/>
    <m/>
    <m/>
    <m/>
    <m/>
    <m/>
    <m/>
    <m/>
  </r>
  <r>
    <s v="AMGEN"/>
    <n v="20220196"/>
    <s v="Amgen, Inc."/>
    <s v="Brazil"/>
    <x v="2"/>
    <n v="40700"/>
    <s v="Revenues - Third Parties"/>
    <m/>
    <s v="Freight - Shipments"/>
    <n v="2026"/>
    <n v="5"/>
    <s v="USD"/>
    <n v="-32516.981012880013"/>
    <n v="1"/>
    <n v="-32516.981012880013"/>
    <x v="6"/>
    <s v="Not Applicable"/>
    <m/>
    <m/>
    <m/>
    <m/>
    <m/>
    <m/>
    <m/>
    <m/>
    <m/>
  </r>
  <r>
    <s v="AMGEN"/>
    <n v="20230227"/>
    <s v="Amgen, Inc."/>
    <s v="Brazil"/>
    <x v="2"/>
    <n v="40700"/>
    <s v="Revenues - Third Parties"/>
    <m/>
    <s v="Freight - Shipments"/>
    <n v="2026"/>
    <n v="5"/>
    <s v="USD"/>
    <n v="-1184.01580008"/>
    <n v="1"/>
    <n v="-1184.01580008"/>
    <x v="6"/>
    <s v="Not Applicable"/>
    <m/>
    <m/>
    <m/>
    <m/>
    <m/>
    <m/>
    <m/>
    <m/>
    <m/>
  </r>
  <r>
    <s v="AMGEN"/>
    <n v="20230225"/>
    <s v="Amgen, Inc."/>
    <s v="Brazil"/>
    <x v="2"/>
    <n v="40700"/>
    <s v="Revenues - Third Parties"/>
    <m/>
    <s v="Freight - Shipments"/>
    <n v="2026"/>
    <n v="5"/>
    <s v="USD"/>
    <n v="-400.29920063999998"/>
    <n v="1"/>
    <n v="-400.29920063999998"/>
    <x v="6"/>
    <s v="Not Applicable"/>
    <m/>
    <m/>
    <m/>
    <m/>
    <m/>
    <m/>
    <m/>
    <m/>
    <m/>
  </r>
  <r>
    <s v="ASTRAZENECA"/>
    <s v="D702NC00001"/>
    <s v="Astra Zeneca"/>
    <s v="Brazil"/>
    <x v="2"/>
    <n v="40700"/>
    <s v="Revenues - Third Parties"/>
    <m/>
    <s v="Freight - Shipments"/>
    <n v="2026"/>
    <n v="5"/>
    <s v="USD"/>
    <n v="-91.179905759999997"/>
    <n v="1"/>
    <n v="-91.179905759999997"/>
    <x v="6"/>
    <s v="Not Applicable"/>
    <m/>
    <m/>
    <m/>
    <m/>
    <m/>
    <m/>
    <m/>
    <m/>
    <m/>
  </r>
  <r>
    <s v="MEDIMMUNE"/>
    <s v="D7700C00003"/>
    <s v="MedImmune Inc"/>
    <s v="Brazil"/>
    <x v="2"/>
    <n v="40700"/>
    <s v="Revenues - Third Parties"/>
    <m/>
    <s v="Freight - Shipments"/>
    <n v="2026"/>
    <n v="5"/>
    <s v="USD"/>
    <n v="-11.85771456"/>
    <n v="1"/>
    <n v="-11.85771456"/>
    <x v="6"/>
    <s v="Not Applicable"/>
    <m/>
    <m/>
    <m/>
    <m/>
    <m/>
    <m/>
    <m/>
    <m/>
    <m/>
  </r>
  <r>
    <s v="OTH CUST"/>
    <s v="GRN163LMYF3001"/>
    <s v="Geron Corporation"/>
    <s v="Brazil"/>
    <x v="2"/>
    <n v="40700"/>
    <s v="Revenues - Third Parties"/>
    <m/>
    <s v="Freight - Shipments"/>
    <n v="2026"/>
    <n v="5"/>
    <s v="USD"/>
    <n v="-1850.0125737600001"/>
    <n v="1"/>
    <n v="-1850.0125737600001"/>
    <x v="6"/>
    <s v="Not Applicable"/>
    <m/>
    <m/>
    <m/>
    <m/>
    <m/>
    <m/>
    <m/>
    <m/>
    <m/>
  </r>
  <r>
    <s v="GILEAD SCI"/>
    <s v="GS-US-528-9023"/>
    <s v="Gilead Sciences, Inc."/>
    <s v="Brazil"/>
    <x v="2"/>
    <n v="40700"/>
    <s v="Revenues - Third Parties"/>
    <m/>
    <s v="Freight - Returns"/>
    <n v="2026"/>
    <n v="5"/>
    <s v="USD"/>
    <n v="-416.04943679999997"/>
    <n v="1"/>
    <n v="-416.04943679999997"/>
    <x v="6"/>
    <s v="Not Applicable"/>
    <m/>
    <m/>
    <m/>
    <m/>
    <m/>
    <m/>
    <m/>
    <m/>
    <m/>
  </r>
  <r>
    <s v="OTH CUST"/>
    <s v="KRT-232-101"/>
    <s v="Kartos Therapeutics Inc"/>
    <s v="Brazil"/>
    <x v="2"/>
    <n v="40700"/>
    <s v="Revenues - Third Parties"/>
    <m/>
    <s v="Freight - Shipments"/>
    <n v="2026"/>
    <n v="5"/>
    <s v="USD"/>
    <n v="-1.73152872"/>
    <n v="1"/>
    <n v="-1.73152872"/>
    <x v="6"/>
    <s v="Not Applicable"/>
    <m/>
    <m/>
    <m/>
    <m/>
    <m/>
    <m/>
    <m/>
    <m/>
    <m/>
  </r>
  <r>
    <s v="OTH CUST"/>
    <s v="ALXN1720-MG-301"/>
    <s v="Alexion Pharmaceuticals Inc"/>
    <s v="Brazil"/>
    <x v="2"/>
    <n v="40700"/>
    <s v="Revenues - Third Parties"/>
    <m/>
    <s v="Freight - Shipments"/>
    <n v="2026"/>
    <n v="5"/>
    <s v="USD"/>
    <n v="-117.62492544"/>
    <n v="1"/>
    <n v="-117.62492544"/>
    <x v="6"/>
    <s v="Not Applicable"/>
    <m/>
    <m/>
    <m/>
    <m/>
    <m/>
    <m/>
    <m/>
    <m/>
    <m/>
  </r>
  <r>
    <s v="OTH CUST"/>
    <s v="RYZ101-301"/>
    <s v="RayzeBio Inc"/>
    <s v="Brazil"/>
    <x v="2"/>
    <n v="40700"/>
    <s v="Revenues - Third Parties"/>
    <m/>
    <s v="Freight - Shipments"/>
    <n v="2026"/>
    <n v="5"/>
    <s v="USD"/>
    <n v="-506.76449184000006"/>
    <n v="1"/>
    <n v="-506.76449184000006"/>
    <x v="6"/>
    <s v="Not Applicable"/>
    <m/>
    <m/>
    <m/>
    <m/>
    <m/>
    <m/>
    <m/>
    <m/>
    <m/>
  </r>
  <r>
    <s v="OTH CUST"/>
    <s v="CY 6022"/>
    <s v="Cytokinetics Incorporated"/>
    <s v="Brazil"/>
    <x v="2"/>
    <n v="40700"/>
    <s v="Revenues - Third Parties"/>
    <m/>
    <s v="Freight - Shipments"/>
    <n v="2026"/>
    <n v="5"/>
    <s v="USD"/>
    <n v="-67.388878080000012"/>
    <n v="1"/>
    <n v="-67.388878080000012"/>
    <x v="6"/>
    <s v="Not Applicable"/>
    <m/>
    <m/>
    <m/>
    <m/>
    <m/>
    <m/>
    <m/>
    <m/>
    <m/>
  </r>
  <r>
    <s v="OTH CUST"/>
    <s v="AK-US-001-0106"/>
    <s v="Akero Therapeutics"/>
    <s v="Brazil"/>
    <x v="2"/>
    <n v="40700"/>
    <s v="Revenues - Third Parties"/>
    <m/>
    <s v="Freight - Shipments"/>
    <n v="2026"/>
    <n v="5"/>
    <s v="USD"/>
    <n v="-290.48746679999999"/>
    <n v="1"/>
    <n v="-290.48746679999999"/>
    <x v="6"/>
    <s v="Not Applicable"/>
    <m/>
    <m/>
    <m/>
    <m/>
    <m/>
    <m/>
    <m/>
    <m/>
    <m/>
  </r>
  <r>
    <s v="OTH CUST"/>
    <s v="LP352-301"/>
    <s v="Longboard Pharmaceuticals"/>
    <s v="Brazil"/>
    <x v="2"/>
    <n v="40700"/>
    <s v="Revenues - Third Parties"/>
    <m/>
    <s v="Freight - Shipments"/>
    <n v="2026"/>
    <n v="5"/>
    <s v="USD"/>
    <n v="-112.67080704"/>
    <n v="1"/>
    <n v="-112.67080704"/>
    <x v="6"/>
    <s v="Not Applicable"/>
    <m/>
    <m/>
    <m/>
    <m/>
    <m/>
    <m/>
    <m/>
    <m/>
    <m/>
  </r>
  <r>
    <s v="OTH CUST"/>
    <s v="LP352-303"/>
    <s v="Longboard Pharmaceuticals"/>
    <s v="Brazil"/>
    <x v="2"/>
    <n v="40700"/>
    <s v="Revenues - Third Parties"/>
    <m/>
    <s v="Freight - Shipments"/>
    <n v="2026"/>
    <n v="5"/>
    <s v="USD"/>
    <n v="-21.232740239999998"/>
    <n v="1"/>
    <n v="-21.232740239999998"/>
    <x v="6"/>
    <s v="Not Applicable"/>
    <m/>
    <m/>
    <m/>
    <m/>
    <m/>
    <m/>
    <m/>
    <m/>
    <m/>
  </r>
  <r>
    <s v="OTH CUST"/>
    <s v="LP352-302"/>
    <s v="Longboard Pharmaceuticals"/>
    <s v="Brazil"/>
    <x v="2"/>
    <n v="40700"/>
    <s v="Revenues - Third Parties"/>
    <m/>
    <s v="Freight - Shipments"/>
    <n v="2026"/>
    <n v="5"/>
    <s v="USD"/>
    <n v="-74.458951920000004"/>
    <n v="1"/>
    <n v="-74.458951920000004"/>
    <x v="6"/>
    <s v="Not Applicable"/>
    <m/>
    <m/>
    <m/>
    <m/>
    <m/>
    <m/>
    <m/>
    <m/>
    <m/>
  </r>
  <r>
    <s v="OTH CUST"/>
    <s v="VX24-AIS-D10"/>
    <s v="Vertex Pharmaceuticals"/>
    <s v="Brazil"/>
    <x v="2"/>
    <n v="40700"/>
    <s v="Revenues - Third Parties"/>
    <m/>
    <s v="Freight - Shipments"/>
    <n v="2026"/>
    <n v="5"/>
    <s v="USD"/>
    <n v="-2311.5208723200003"/>
    <n v="1"/>
    <n v="-2311.5208723200003"/>
    <x v="6"/>
    <s v="Not Applicable"/>
    <m/>
    <m/>
    <m/>
    <m/>
    <m/>
    <m/>
    <m/>
    <m/>
    <m/>
  </r>
  <r>
    <s v="J &amp; J"/>
    <s v="64407564MMY4003"/>
    <s v="Janssen"/>
    <s v="Brazil"/>
    <x v="2"/>
    <n v="40700"/>
    <s v="Revenues - Third Parties"/>
    <m/>
    <s v="Freight - Shipments"/>
    <n v="2026"/>
    <n v="5"/>
    <s v="USD"/>
    <n v="-2429.0581356000002"/>
    <n v="1"/>
    <n v="-2429.0581356000002"/>
    <x v="6"/>
    <s v="Not Applicable"/>
    <m/>
    <m/>
    <m/>
    <m/>
    <m/>
    <m/>
    <m/>
    <m/>
    <m/>
  </r>
  <r>
    <s v="J &amp; J"/>
    <s v="77242113UCO4001"/>
    <s v="Janssen"/>
    <s v="Brazil"/>
    <x v="2"/>
    <n v="40700"/>
    <s v="Revenues - Third Parties"/>
    <m/>
    <s v="Freight - Shipments"/>
    <n v="2026"/>
    <n v="5"/>
    <s v="USD"/>
    <n v="-140.68489896000003"/>
    <n v="1"/>
    <n v="-140.68489896000003"/>
    <x v="6"/>
    <s v="Not Applicable"/>
    <m/>
    <m/>
    <m/>
    <m/>
    <m/>
    <m/>
    <m/>
    <m/>
    <m/>
  </r>
  <r>
    <s v="MERCK"/>
    <s v="MK-3475-756 (Local)"/>
    <s v="Merck Sharp and Dohme LLC"/>
    <s v="Brazil"/>
    <x v="2"/>
    <n v="40700"/>
    <s v="Revenues - Third Parties"/>
    <m/>
    <s v="Freight - Shipments"/>
    <n v="2026"/>
    <n v="5"/>
    <s v="USD"/>
    <n v="-3.9045851999999996"/>
    <n v="1"/>
    <n v="-3.9045851999999996"/>
    <x v="6"/>
    <s v="Not Applicable"/>
    <m/>
    <m/>
    <m/>
    <m/>
    <m/>
    <m/>
    <m/>
    <m/>
    <m/>
  </r>
  <r>
    <s v="MERCK"/>
    <s v="MK-3475-676 (Local)"/>
    <s v="Merck Sharp and Dohme LLC"/>
    <s v="Brazil"/>
    <x v="2"/>
    <n v="40700"/>
    <s v="Revenues - Third Parties"/>
    <m/>
    <s v="Freight - Shipments"/>
    <n v="2026"/>
    <n v="5"/>
    <s v="USD"/>
    <n v="-2.43925992"/>
    <n v="1"/>
    <n v="-2.43925992"/>
    <x v="6"/>
    <s v="Not Applicable"/>
    <m/>
    <m/>
    <m/>
    <m/>
    <m/>
    <m/>
    <m/>
    <m/>
    <m/>
  </r>
  <r>
    <s v="MERCK"/>
    <s v="MK-5684-003 (Local)"/>
    <s v="Merck Sharp and Dohme LLC"/>
    <s v="Brazil"/>
    <x v="2"/>
    <n v="40700"/>
    <s v="Revenues - Third Parties"/>
    <m/>
    <s v="Freight - Shipments"/>
    <n v="2026"/>
    <n v="5"/>
    <s v="USD"/>
    <n v="-1.9953194400000003"/>
    <n v="1"/>
    <n v="-1.9953194400000003"/>
    <x v="6"/>
    <s v="Not Applicable"/>
    <m/>
    <m/>
    <m/>
    <m/>
    <m/>
    <m/>
    <m/>
    <m/>
    <m/>
  </r>
  <r>
    <s v="MERCK"/>
    <s v="MK-5684-004 (Local)"/>
    <s v="Merck Sharp and Dohme LLC"/>
    <s v="Brazil"/>
    <x v="2"/>
    <n v="40700"/>
    <s v="Revenues - Third Parties"/>
    <m/>
    <s v="Freight - Returns"/>
    <n v="2026"/>
    <n v="5"/>
    <s v="USD"/>
    <n v="-1.0463162400000001"/>
    <n v="1"/>
    <n v="-1.0463162400000001"/>
    <x v="6"/>
    <s v="Not Applicable"/>
    <m/>
    <m/>
    <m/>
    <m/>
    <m/>
    <m/>
    <m/>
    <m/>
    <m/>
  </r>
  <r>
    <s v="MERCK"/>
    <s v="MK-2870-023 (Local)"/>
    <s v="Merck Sharp and Dohme LLC"/>
    <s v="Brazil"/>
    <x v="2"/>
    <n v="40700"/>
    <s v="Revenues - Third Parties"/>
    <m/>
    <s v="Freight - Shipments"/>
    <n v="2026"/>
    <n v="5"/>
    <s v="USD"/>
    <n v="-6.8601671999999994"/>
    <n v="1"/>
    <n v="-6.8601671999999994"/>
    <x v="6"/>
    <s v="Not Applicable"/>
    <m/>
    <m/>
    <m/>
    <m/>
    <m/>
    <m/>
    <m/>
    <m/>
    <m/>
  </r>
  <r>
    <s v="MERCK"/>
    <s v="MK-1084-012 (Local)"/>
    <s v="Merck Sharp and Dohme LLC"/>
    <s v="Brazil"/>
    <x v="2"/>
    <n v="40700"/>
    <s v="Revenues - Third Parties"/>
    <m/>
    <s v="Freight - Shipments"/>
    <n v="2026"/>
    <n v="5"/>
    <s v="USD"/>
    <n v="-177.59790648000001"/>
    <n v="1"/>
    <n v="-177.59790648000001"/>
    <x v="6"/>
    <s v="Not Applicable"/>
    <m/>
    <m/>
    <m/>
    <m/>
    <m/>
    <m/>
    <m/>
    <m/>
    <m/>
  </r>
  <r>
    <s v="MERCK"/>
    <s v="MK-4482-023 (Local)"/>
    <s v="Merck Sharp and Dohme LLC"/>
    <s v="Brazil"/>
    <x v="2"/>
    <n v="40700"/>
    <s v="Revenues - Third Parties"/>
    <m/>
    <s v="Freight - Shipments"/>
    <n v="2026"/>
    <n v="5"/>
    <s v="USD"/>
    <n v="-24.365255040000005"/>
    <n v="1"/>
    <n v="-24.365255040000005"/>
    <x v="6"/>
    <s v="Not Applicable"/>
    <m/>
    <m/>
    <m/>
    <m/>
    <m/>
    <m/>
    <m/>
    <m/>
    <m/>
  </r>
  <r>
    <s v="MERCK"/>
    <s v="MK-2400-001 (Local)"/>
    <s v="Merck Sharp and Dohme LLC"/>
    <s v="Brazil"/>
    <x v="2"/>
    <n v="40700"/>
    <s v="Revenues - Third Parties"/>
    <m/>
    <s v="Freight - Shipments"/>
    <n v="2026"/>
    <n v="5"/>
    <s v="USD"/>
    <n v="-29.822023439999999"/>
    <n v="1"/>
    <n v="-29.822023439999999"/>
    <x v="6"/>
    <s v="Not Applicable"/>
    <m/>
    <m/>
    <m/>
    <m/>
    <m/>
    <m/>
    <m/>
    <m/>
    <m/>
  </r>
  <r>
    <s v="MERCK"/>
    <s v="MK-2870-022 (Local)"/>
    <s v="Merck Sharp and Dohme LLC"/>
    <s v="Brazil"/>
    <x v="2"/>
    <n v="40700"/>
    <s v="Revenues - Third Parties"/>
    <m/>
    <s v="Freight - Shipments"/>
    <n v="2026"/>
    <n v="5"/>
    <s v="USD"/>
    <n v="-615.7743984"/>
    <n v="1"/>
    <n v="-615.7743984"/>
    <x v="6"/>
    <s v="Not Applicable"/>
    <m/>
    <m/>
    <m/>
    <m/>
    <m/>
    <m/>
    <m/>
    <m/>
    <m/>
  </r>
  <r>
    <s v="MERCK"/>
    <s v="MK-1022-016 (Local)"/>
    <s v="Merck Sharp and Dohme LLC"/>
    <s v="Brazil"/>
    <x v="2"/>
    <n v="40700"/>
    <s v="Revenues - Third Parties"/>
    <m/>
    <s v="Freight - Shipments"/>
    <n v="2026"/>
    <n v="5"/>
    <s v="USD"/>
    <n v="-264.92871960000002"/>
    <n v="1"/>
    <n v="-264.92871960000002"/>
    <x v="6"/>
    <s v="Not Applicable"/>
    <m/>
    <m/>
    <m/>
    <m/>
    <m/>
    <m/>
    <m/>
    <m/>
    <m/>
  </r>
  <r>
    <s v="MERCK"/>
    <s v="MK-2870-036 (Local)"/>
    <s v="Merck Sharp and Dohme LLC"/>
    <s v="Brazil"/>
    <x v="2"/>
    <n v="40700"/>
    <s v="Revenues - Third Parties"/>
    <m/>
    <s v="Freight - Shipments"/>
    <n v="2026"/>
    <n v="5"/>
    <s v="USD"/>
    <n v="-689.9309560800001"/>
    <n v="1"/>
    <n v="-689.9309560800001"/>
    <x v="6"/>
    <s v="Not Applicable"/>
    <m/>
    <m/>
    <m/>
    <m/>
    <m/>
    <m/>
    <m/>
    <m/>
    <m/>
  </r>
  <r>
    <s v="MERCK"/>
    <s v="MK-2870-021 (Local)"/>
    <s v="Merck Sharp and Dohme LLC"/>
    <s v="Brazil"/>
    <x v="2"/>
    <n v="40700"/>
    <s v="Revenues - Third Parties"/>
    <m/>
    <s v="Freight - Shipments"/>
    <n v="2026"/>
    <n v="5"/>
    <s v="USD"/>
    <n v="-46.679698080000001"/>
    <n v="1"/>
    <n v="-46.679698080000001"/>
    <x v="6"/>
    <s v="Not Applicable"/>
    <m/>
    <m/>
    <m/>
    <m/>
    <m/>
    <m/>
    <m/>
    <m/>
    <m/>
  </r>
  <r>
    <s v="OTH CUST"/>
    <s v="FMGX-CS-302"/>
    <s v="PSI CRO AG"/>
    <s v="Brazil"/>
    <x v="2"/>
    <n v="40700"/>
    <s v="Revenues - Third Parties"/>
    <m/>
    <s v="Freight - Shipments"/>
    <n v="2026"/>
    <n v="5"/>
    <s v="USD"/>
    <n v="-2637.2565698400003"/>
    <n v="1"/>
    <n v="-2637.2565698400003"/>
    <x v="6"/>
    <s v="Not Applicable"/>
    <m/>
    <m/>
    <m/>
    <m/>
    <m/>
    <m/>
    <m/>
    <m/>
    <m/>
  </r>
  <r>
    <s v="OTH CUST"/>
    <s v="Others"/>
    <s v="Others"/>
    <s v="Brazil"/>
    <x v="6"/>
    <n v="40701"/>
    <s v="Revenues - Third Parties"/>
    <m/>
    <s v="Local Adjustment"/>
    <n v="2026"/>
    <n v="5"/>
    <s v="USD"/>
    <n v="-972.54800000001705"/>
    <n v="1"/>
    <n v="-972.54800000001705"/>
    <x v="4"/>
    <s v="Not Applicable"/>
    <m/>
    <m/>
    <m/>
    <m/>
    <m/>
    <m/>
    <m/>
    <m/>
    <m/>
  </r>
  <r>
    <s v="OTH CUST"/>
    <s v="Others"/>
    <s v="Others"/>
    <s v="Brazil"/>
    <x v="2"/>
    <n v="40702"/>
    <s v="Revenues - Third Parties"/>
    <m/>
    <s v="Local Adjustment"/>
    <n v="2026"/>
    <n v="5"/>
    <s v="USD"/>
    <n v="-3257.1000719889998"/>
    <n v="1"/>
    <n v="-3257.1000719889998"/>
    <x v="4"/>
    <s v="Not Applicable"/>
    <m/>
    <m/>
    <m/>
    <m/>
    <m/>
    <m/>
    <m/>
    <m/>
    <m/>
  </r>
  <r>
    <s v="OTH CUST"/>
    <s v="Others"/>
    <s v="Others"/>
    <s v="Brazil"/>
    <x v="3"/>
    <n v="40703"/>
    <s v="Revenues - Third Parties"/>
    <m/>
    <s v="Local Adjustment"/>
    <n v="2026"/>
    <n v="5"/>
    <s v="USD"/>
    <n v="4230.0419999998412"/>
    <n v="1"/>
    <n v="4230.0419999998412"/>
    <x v="4"/>
    <s v="Not Applicable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B54AC-84D3-4179-B324-C7EB60293BB3}" name="PivotTable1" cacheId="6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3:W10" firstHeaderRow="1" firstDataRow="1" firstDataCol="1"/>
  <pivotFields count="12"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43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LOC AMT" fld="11" baseField="0" baseItem="0" numFmtId="171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DB1F4-2A9A-40BA-A6A1-8AF1FC167133}" name="PivotTable1" cacheId="6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15:G924" firstHeaderRow="1" firstDataRow="1" firstDataCol="1"/>
  <pivotFields count="14">
    <pivotField showAll="0"/>
    <pivotField showAll="0"/>
    <pivotField showAll="0"/>
    <pivotField axis="axisRow" showAll="0">
      <items count="9">
        <item x="7"/>
        <item x="6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SD AM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C7480-9937-4D0A-91F5-FADF8970744E}" name="PivotTable2" cacheId="6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66:H475" firstHeaderRow="1" firstDataRow="1" firstDataCol="1"/>
  <pivotFields count="14">
    <pivotField showAll="0"/>
    <pivotField showAll="0"/>
    <pivotField showAll="0"/>
    <pivotField axis="axisRow" showAll="0">
      <items count="9">
        <item x="7"/>
        <item x="6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SD AM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EF282-7E00-4E98-9C01-212F864F4A80}" name="PivotTable3" cacheId="6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5"/>
        <item x="6"/>
        <item x="4"/>
        <item x="2"/>
        <item x="3"/>
        <item x="0"/>
        <item x="1"/>
        <item t="default"/>
      </items>
    </pivotField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SD AM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3B304-A025-4167-A666-D74C640DFF14}" name="PivotTable5" cacheId="6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A208" firstHeaderRow="1" firstDataRow="1" firstDataCol="1"/>
  <pivotFields count="18">
    <pivotField showAll="0"/>
    <pivotField showAll="0"/>
    <pivotField showAll="0"/>
    <pivotField showAll="0"/>
    <pivotField axis="axisRow" showAll="0">
      <items count="10">
        <item x="4"/>
        <item x="0"/>
        <item x="7"/>
        <item x="2"/>
        <item x="5"/>
        <item x="6"/>
        <item x="3"/>
        <item x="1"/>
        <item m="1" x="8"/>
        <item t="default"/>
      </items>
    </pivotField>
    <pivotField showAll="0"/>
    <pivotField showAll="0"/>
    <pivotField showAll="0"/>
    <pivotField axis="axisRow" showAll="0">
      <items count="120">
        <item x="30"/>
        <item x="41"/>
        <item x="51"/>
        <item x="65"/>
        <item x="112"/>
        <item x="39"/>
        <item x="53"/>
        <item x="64"/>
        <item x="76"/>
        <item x="73"/>
        <item x="110"/>
        <item x="77"/>
        <item x="74"/>
        <item x="33"/>
        <item x="12"/>
        <item x="63"/>
        <item x="80"/>
        <item x="68"/>
        <item x="50"/>
        <item x="69"/>
        <item x="117"/>
        <item x="48"/>
        <item x="57"/>
        <item x="66"/>
        <item x="40"/>
        <item x="49"/>
        <item x="114"/>
        <item x="45"/>
        <item x="84"/>
        <item x="20"/>
        <item x="118"/>
        <item x="23"/>
        <item x="8"/>
        <item x="42"/>
        <item x="35"/>
        <item x="58"/>
        <item x="54"/>
        <item x="9"/>
        <item x="10"/>
        <item x="14"/>
        <item x="18"/>
        <item x="104"/>
        <item x="105"/>
        <item x="94"/>
        <item x="106"/>
        <item x="100"/>
        <item x="99"/>
        <item x="56"/>
        <item x="29"/>
        <item x="4"/>
        <item x="32"/>
        <item x="27"/>
        <item x="98"/>
        <item x="85"/>
        <item x="86"/>
        <item x="13"/>
        <item x="11"/>
        <item x="15"/>
        <item x="21"/>
        <item x="28"/>
        <item x="96"/>
        <item x="61"/>
        <item x="62"/>
        <item x="0"/>
        <item x="115"/>
        <item x="37"/>
        <item x="55"/>
        <item x="111"/>
        <item x="113"/>
        <item x="79"/>
        <item x="16"/>
        <item x="88"/>
        <item x="1"/>
        <item x="78"/>
        <item x="19"/>
        <item x="81"/>
        <item x="83"/>
        <item x="107"/>
        <item x="90"/>
        <item x="24"/>
        <item x="82"/>
        <item x="93"/>
        <item x="75"/>
        <item x="91"/>
        <item x="25"/>
        <item x="2"/>
        <item x="46"/>
        <item x="34"/>
        <item x="116"/>
        <item x="3"/>
        <item x="17"/>
        <item x="89"/>
        <item x="70"/>
        <item x="31"/>
        <item x="71"/>
        <item x="102"/>
        <item x="44"/>
        <item x="92"/>
        <item x="5"/>
        <item x="72"/>
        <item x="7"/>
        <item x="6"/>
        <item x="67"/>
        <item x="43"/>
        <item x="38"/>
        <item x="26"/>
        <item x="22"/>
        <item x="36"/>
        <item x="95"/>
        <item x="97"/>
        <item x="47"/>
        <item x="52"/>
        <item x="59"/>
        <item x="60"/>
        <item x="87"/>
        <item x="101"/>
        <item x="103"/>
        <item x="108"/>
        <item x="109"/>
        <item t="default"/>
      </items>
    </pivotField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</pivotFields>
  <rowFields count="2">
    <field x="4"/>
    <field x="8"/>
  </rowFields>
  <rowItems count="173">
    <i>
      <x/>
    </i>
    <i r="1">
      <x v="3"/>
    </i>
    <i r="1">
      <x v="33"/>
    </i>
    <i r="1">
      <x v="34"/>
    </i>
    <i r="1">
      <x v="47"/>
    </i>
    <i r="1">
      <x v="53"/>
    </i>
    <i r="1">
      <x v="61"/>
    </i>
    <i r="1">
      <x v="62"/>
    </i>
    <i r="1">
      <x v="87"/>
    </i>
    <i r="1">
      <x v="109"/>
    </i>
    <i r="1">
      <x v="112"/>
    </i>
    <i r="1">
      <x v="113"/>
    </i>
    <i>
      <x v="1"/>
    </i>
    <i r="1"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20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5"/>
    </i>
    <i r="1">
      <x v="46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3"/>
    </i>
    <i r="1">
      <x v="65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82"/>
    </i>
    <i r="1">
      <x v="85"/>
    </i>
    <i r="1">
      <x v="86"/>
    </i>
    <i r="1">
      <x v="105"/>
    </i>
    <i r="1">
      <x v="106"/>
    </i>
    <i r="1">
      <x v="107"/>
    </i>
    <i r="1">
      <x v="109"/>
    </i>
    <i r="1">
      <x v="111"/>
    </i>
    <i r="1">
      <x v="114"/>
    </i>
    <i r="1">
      <x v="117"/>
    </i>
    <i r="1">
      <x v="118"/>
    </i>
    <i>
      <x v="2"/>
    </i>
    <i r="1">
      <x v="15"/>
    </i>
    <i r="1">
      <x v="21"/>
    </i>
    <i r="1">
      <x v="33"/>
    </i>
    <i r="1">
      <x v="45"/>
    </i>
    <i r="1">
      <x v="46"/>
    </i>
    <i r="1">
      <x v="53"/>
    </i>
    <i r="1">
      <x v="66"/>
    </i>
    <i r="1">
      <x v="67"/>
    </i>
    <i r="1">
      <x v="68"/>
    </i>
    <i r="1">
      <x v="109"/>
    </i>
    <i r="1">
      <x v="111"/>
    </i>
    <i>
      <x v="3"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23"/>
    </i>
    <i r="1">
      <x v="24"/>
    </i>
    <i r="1">
      <x v="25"/>
    </i>
    <i r="1">
      <x v="26"/>
    </i>
    <i r="1">
      <x v="30"/>
    </i>
    <i r="1">
      <x v="31"/>
    </i>
    <i r="1">
      <x v="32"/>
    </i>
    <i r="1">
      <x v="33"/>
    </i>
    <i r="1">
      <x v="45"/>
    </i>
    <i r="1">
      <x v="46"/>
    </i>
    <i r="1">
      <x v="52"/>
    </i>
    <i r="1">
      <x v="53"/>
    </i>
    <i r="1">
      <x v="54"/>
    </i>
    <i r="1">
      <x v="65"/>
    </i>
    <i r="1">
      <x v="107"/>
    </i>
    <i r="1">
      <x v="109"/>
    </i>
    <i r="1">
      <x v="111"/>
    </i>
    <i>
      <x v="4"/>
    </i>
    <i r="1">
      <x v="33"/>
    </i>
    <i r="1">
      <x v="53"/>
    </i>
    <i r="1">
      <x v="104"/>
    </i>
    <i r="1">
      <x v="109"/>
    </i>
    <i>
      <x v="5"/>
    </i>
    <i r="1">
      <x v="33"/>
    </i>
    <i r="1">
      <x v="41"/>
    </i>
    <i r="1">
      <x v="42"/>
    </i>
    <i r="1">
      <x v="43"/>
    </i>
    <i r="1">
      <x v="44"/>
    </i>
    <i r="1">
      <x v="53"/>
    </i>
    <i r="1">
      <x v="108"/>
    </i>
    <i r="1">
      <x v="109"/>
    </i>
    <i r="1">
      <x v="111"/>
    </i>
    <i>
      <x v="6"/>
    </i>
    <i r="1">
      <x v="17"/>
    </i>
    <i r="1">
      <x v="18"/>
    </i>
    <i r="1">
      <x v="19"/>
    </i>
    <i r="1">
      <x v="33"/>
    </i>
    <i r="1">
      <x v="45"/>
    </i>
    <i r="1">
      <x v="46"/>
    </i>
    <i r="1">
      <x v="52"/>
    </i>
    <i r="1">
      <x v="53"/>
    </i>
    <i r="1">
      <x v="78"/>
    </i>
    <i r="1">
      <x v="79"/>
    </i>
    <i r="1">
      <x v="80"/>
    </i>
    <i r="1">
      <x v="81"/>
    </i>
    <i r="1">
      <x v="83"/>
    </i>
    <i r="1">
      <x v="84"/>
    </i>
    <i r="1">
      <x v="109"/>
    </i>
    <i r="1">
      <x v="110"/>
    </i>
    <i r="1">
      <x v="111"/>
    </i>
    <i r="1">
      <x v="115"/>
    </i>
    <i r="1">
      <x v="116"/>
    </i>
    <i>
      <x v="7"/>
    </i>
    <i r="1">
      <x v="33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64"/>
    </i>
    <i r="1">
      <x v="65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7"/>
    </i>
    <i r="1">
      <x v="109"/>
    </i>
    <i r="1">
      <x v="1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95E79-72E1-4772-80C4-DB7C25F373DA}" name="PivotTable7" cacheId="6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4:A1062" firstHeaderRow="1" firstDataRow="1" firstDataCol="1"/>
  <pivotFields count="18">
    <pivotField showAll="0"/>
    <pivotField axis="axisRow" showAll="0">
      <items count="693">
        <item x="506"/>
        <item x="295"/>
        <item x="34"/>
        <item x="608"/>
        <item x="45"/>
        <item x="459"/>
        <item x="462"/>
        <item x="611"/>
        <item x="617"/>
        <item x="40"/>
        <item x="690"/>
        <item x="691"/>
        <item x="48"/>
        <item x="468"/>
        <item x="689"/>
        <item x="50"/>
        <item x="464"/>
        <item x="628"/>
        <item x="627"/>
        <item x="623"/>
        <item x="471"/>
        <item x="467"/>
        <item x="470"/>
        <item x="469"/>
        <item x="350"/>
        <item x="135"/>
        <item x="560"/>
        <item x="137"/>
        <item x="134"/>
        <item x="136"/>
        <item x="457"/>
        <item x="437"/>
        <item x="436"/>
        <item x="446"/>
        <item x="449"/>
        <item x="70"/>
        <item x="102"/>
        <item x="397"/>
        <item x="537"/>
        <item x="557"/>
        <item x="639"/>
        <item x="447"/>
        <item x="545"/>
        <item x="564"/>
        <item x="511"/>
        <item x="525"/>
        <item x="349"/>
        <item x="493"/>
        <item x="348"/>
        <item x="645"/>
        <item x="508"/>
        <item x="494"/>
        <item x="643"/>
        <item x="507"/>
        <item x="444"/>
        <item x="487"/>
        <item x="638"/>
        <item x="530"/>
        <item x="443"/>
        <item x="445"/>
        <item x="399"/>
        <item x="440"/>
        <item x="345"/>
        <item x="69"/>
        <item x="396"/>
        <item x="398"/>
        <item x="495"/>
        <item x="644"/>
        <item x="515"/>
        <item x="509"/>
        <item x="488"/>
        <item x="346"/>
        <item x="555"/>
        <item x="450"/>
        <item x="547"/>
        <item x="529"/>
        <item x="565"/>
        <item x="401"/>
        <item x="561"/>
        <item x="502"/>
        <item x="501"/>
        <item x="453"/>
        <item x="77"/>
        <item x="504"/>
        <item x="351"/>
        <item x="544"/>
        <item x="568"/>
        <item x="454"/>
        <item x="558"/>
        <item x="68"/>
        <item x="67"/>
        <item x="347"/>
        <item x="641"/>
        <item x="66"/>
        <item x="151"/>
        <item x="633"/>
        <item x="59"/>
        <item x="19"/>
        <item x="630"/>
        <item x="31"/>
        <item x="22"/>
        <item x="27"/>
        <item x="26"/>
        <item x="30"/>
        <item x="16"/>
        <item x="386"/>
        <item x="21"/>
        <item x="20"/>
        <item x="584"/>
        <item x="392"/>
        <item x="594"/>
        <item x="393"/>
        <item x="597"/>
        <item x="394"/>
        <item x="600"/>
        <item x="391"/>
        <item x="599"/>
        <item x="371"/>
        <item x="373"/>
        <item x="372"/>
        <item x="607"/>
        <item x="618"/>
        <item x="684"/>
        <item x="622"/>
        <item x="559"/>
        <item x="621"/>
        <item x="686"/>
        <item x="610"/>
        <item x="626"/>
        <item x="500"/>
        <item x="614"/>
        <item x="562"/>
        <item x="566"/>
        <item x="563"/>
        <item x="624"/>
        <item x="673"/>
        <item x="589"/>
        <item x="580"/>
        <item x="574"/>
        <item x="585"/>
        <item x="146"/>
        <item x="577"/>
        <item x="581"/>
        <item x="575"/>
        <item x="582"/>
        <item x="579"/>
        <item x="602"/>
        <item x="588"/>
        <item x="576"/>
        <item x="598"/>
        <item x="596"/>
        <item x="145"/>
        <item x="65"/>
        <item x="496"/>
        <item x="527"/>
        <item x="400"/>
        <item x="538"/>
        <item x="642"/>
        <item x="640"/>
        <item x="514"/>
        <item x="646"/>
        <item x="520"/>
        <item x="595"/>
        <item x="586"/>
        <item x="583"/>
        <item x="590"/>
        <item x="578"/>
        <item x="593"/>
        <item x="592"/>
        <item x="632"/>
        <item x="191"/>
        <item x="163"/>
        <item x="492"/>
        <item x="168"/>
        <item x="374"/>
        <item x="159"/>
        <item x="154"/>
        <item x="517"/>
        <item x="183"/>
        <item x="72"/>
        <item x="86"/>
        <item x="41"/>
        <item x="387"/>
        <item x="85"/>
        <item x="35"/>
        <item x="160"/>
        <item x="616"/>
        <item x="523"/>
        <item x="605"/>
        <item x="32"/>
        <item x="33"/>
        <item x="161"/>
        <item x="603"/>
        <item x="162"/>
        <item x="465"/>
        <item x="613"/>
        <item x="382"/>
        <item x="171"/>
        <item x="685"/>
        <item x="540"/>
        <item x="184"/>
        <item x="18"/>
        <item x="497"/>
        <item x="376"/>
        <item x="169"/>
        <item x="8"/>
        <item x="175"/>
        <item x="385"/>
        <item x="47"/>
        <item x="178"/>
        <item x="379"/>
        <item x="181"/>
        <item x="10"/>
        <item x="186"/>
        <item x="11"/>
        <item x="180"/>
        <item x="378"/>
        <item x="15"/>
        <item x="388"/>
        <item x="460"/>
        <item x="466"/>
        <item x="49"/>
        <item x="619"/>
        <item x="620"/>
        <item x="155"/>
        <item x="629"/>
        <item x="609"/>
        <item x="615"/>
        <item x="53"/>
        <item x="189"/>
        <item x="463"/>
        <item x="173"/>
        <item x="52"/>
        <item x="185"/>
        <item x="625"/>
        <item x="187"/>
        <item x="51"/>
        <item x="188"/>
        <item x="384"/>
        <item x="43"/>
        <item x="56"/>
        <item x="167"/>
        <item x="44"/>
        <item x="28"/>
        <item x="458"/>
        <item x="164"/>
        <item x="39"/>
        <item x="37"/>
        <item x="170"/>
        <item x="381"/>
        <item x="4"/>
        <item x="172"/>
        <item x="380"/>
        <item x="7"/>
        <item x="176"/>
        <item x="377"/>
        <item x="13"/>
        <item x="182"/>
        <item x="55"/>
        <item x="375"/>
        <item x="38"/>
        <item x="461"/>
        <item x="177"/>
        <item x="149"/>
        <item x="166"/>
        <item x="165"/>
        <item x="475"/>
        <item x="190"/>
        <item x="389"/>
        <item x="604"/>
        <item x="456"/>
        <item x="606"/>
        <item x="36"/>
        <item x="179"/>
        <item x="383"/>
        <item x="174"/>
        <item x="587"/>
        <item x="516"/>
        <item x="148"/>
        <item x="140"/>
        <item x="78"/>
        <item x="117"/>
        <item x="526"/>
        <item x="541"/>
        <item x="553"/>
        <item x="2"/>
        <item x="390"/>
        <item x="431"/>
        <item x="433"/>
        <item x="84"/>
        <item x="96"/>
        <item x="480"/>
        <item x="143"/>
        <item x="25"/>
        <item x="156"/>
        <item x="54"/>
        <item x="601"/>
        <item x="512"/>
        <item x="17"/>
        <item x="92"/>
        <item x="307"/>
        <item x="299"/>
        <item x="300"/>
        <item x="498"/>
        <item x="303"/>
        <item x="301"/>
        <item x="321"/>
        <item x="304"/>
        <item x="569"/>
        <item x="484"/>
        <item x="308"/>
        <item x="310"/>
        <item x="302"/>
        <item x="306"/>
        <item x="338"/>
        <item x="339"/>
        <item x="439"/>
        <item x="312"/>
        <item x="442"/>
        <item x="311"/>
        <item x="476"/>
        <item x="320"/>
        <item x="329"/>
        <item x="333"/>
        <item x="334"/>
        <item x="688"/>
        <item x="142"/>
        <item x="23"/>
        <item x="29"/>
        <item x="296"/>
        <item x="297"/>
        <item x="14"/>
        <item x="0"/>
        <item x="152"/>
        <item x="316"/>
        <item x="323"/>
        <item x="318"/>
        <item x="325"/>
        <item x="479"/>
        <item x="679"/>
        <item x="328"/>
        <item x="326"/>
        <item x="324"/>
        <item x="680"/>
        <item x="519"/>
        <item x="477"/>
        <item x="317"/>
        <item x="681"/>
        <item x="682"/>
        <item x="677"/>
        <item x="572"/>
        <item x="343"/>
        <item x="344"/>
        <item x="340"/>
        <item x="485"/>
        <item x="438"/>
        <item x="305"/>
        <item x="441"/>
        <item x="678"/>
        <item x="314"/>
        <item x="309"/>
        <item x="518"/>
        <item x="513"/>
        <item x="503"/>
        <item x="336"/>
        <item x="481"/>
        <item x="451"/>
        <item x="452"/>
        <item x="335"/>
        <item x="482"/>
        <item x="573"/>
        <item x="313"/>
        <item x="315"/>
        <item x="683"/>
        <item x="327"/>
        <item x="478"/>
        <item x="322"/>
        <item x="554"/>
        <item x="319"/>
        <item x="676"/>
        <item x="687"/>
        <item x="434"/>
        <item x="435"/>
        <item x="332"/>
        <item x="455"/>
        <item x="331"/>
        <item x="330"/>
        <item x="337"/>
        <item x="571"/>
        <item x="675"/>
        <item x="395"/>
        <item x="62"/>
        <item x="472"/>
        <item x="298"/>
        <item x="473"/>
        <item x="548"/>
        <item x="474"/>
        <item x="543"/>
        <item x="634"/>
        <item x="549"/>
        <item x="637"/>
        <item x="413"/>
        <item x="429"/>
        <item x="157"/>
        <item x="1"/>
        <item x="404"/>
        <item x="287"/>
        <item x="660"/>
        <item x="5"/>
        <item x="253"/>
        <item x="250"/>
        <item x="95"/>
        <item x="277"/>
        <item x="116"/>
        <item x="422"/>
        <item x="567"/>
        <item x="424"/>
        <item x="118"/>
        <item x="421"/>
        <item x="491"/>
        <item x="408"/>
        <item x="499"/>
        <item x="233"/>
        <item x="248"/>
        <item x="81"/>
        <item x="243"/>
        <item x="223"/>
        <item x="535"/>
        <item x="273"/>
        <item x="105"/>
        <item x="368"/>
        <item x="112"/>
        <item x="364"/>
        <item x="669"/>
        <item x="663"/>
        <item x="266"/>
        <item x="74"/>
        <item x="360"/>
        <item x="356"/>
        <item x="658"/>
        <item x="76"/>
        <item x="222"/>
        <item x="232"/>
        <item x="107"/>
        <item x="284"/>
        <item x="668"/>
        <item x="114"/>
        <item x="366"/>
        <item x="546"/>
        <item x="293"/>
        <item x="256"/>
        <item x="263"/>
        <item x="9"/>
        <item x="267"/>
        <item x="94"/>
        <item x="362"/>
        <item x="99"/>
        <item x="265"/>
        <item x="108"/>
        <item x="285"/>
        <item x="532"/>
        <item x="361"/>
        <item x="93"/>
        <item x="272"/>
        <item x="528"/>
        <item x="268"/>
        <item x="100"/>
        <item x="274"/>
        <item x="427"/>
        <item x="550"/>
        <item x="367"/>
        <item x="98"/>
        <item x="275"/>
        <item x="552"/>
        <item x="417"/>
        <item x="556"/>
        <item x="419"/>
        <item x="115"/>
        <item x="289"/>
        <item x="133"/>
        <item x="426"/>
        <item x="286"/>
        <item x="292"/>
        <item x="428"/>
        <item x="294"/>
        <item x="291"/>
        <item x="244"/>
        <item x="659"/>
        <item x="79"/>
        <item x="246"/>
        <item x="242"/>
        <item x="237"/>
        <item x="239"/>
        <item x="234"/>
        <item x="245"/>
        <item x="534"/>
        <item x="271"/>
        <item x="531"/>
        <item x="278"/>
        <item x="415"/>
        <item x="228"/>
        <item x="195"/>
        <item x="358"/>
        <item x="402"/>
        <item x="192"/>
        <item x="486"/>
        <item x="209"/>
        <item x="193"/>
        <item x="199"/>
        <item x="200"/>
        <item x="647"/>
        <item x="75"/>
        <item x="411"/>
        <item x="194"/>
        <item x="197"/>
        <item x="406"/>
        <item x="403"/>
        <item x="198"/>
        <item x="196"/>
        <item x="405"/>
        <item x="650"/>
        <item x="653"/>
        <item x="204"/>
        <item x="207"/>
        <item x="241"/>
        <item x="208"/>
        <item x="410"/>
        <item x="224"/>
        <item x="235"/>
        <item x="257"/>
        <item x="283"/>
        <item x="657"/>
        <item x="213"/>
        <item x="220"/>
        <item x="225"/>
        <item x="247"/>
        <item x="510"/>
        <item x="238"/>
        <item x="662"/>
        <item x="280"/>
        <item x="654"/>
        <item x="231"/>
        <item x="97"/>
        <item x="365"/>
        <item x="652"/>
        <item x="359"/>
        <item x="363"/>
        <item x="91"/>
        <item x="262"/>
        <item x="89"/>
        <item x="264"/>
        <item x="551"/>
        <item x="418"/>
        <item x="270"/>
        <item x="665"/>
        <item x="290"/>
        <item x="251"/>
        <item x="104"/>
        <item x="664"/>
        <item x="672"/>
        <item x="661"/>
        <item x="259"/>
        <item x="210"/>
        <item x="212"/>
        <item x="490"/>
        <item x="215"/>
        <item x="227"/>
        <item x="226"/>
        <item x="103"/>
        <item x="281"/>
        <item x="369"/>
        <item x="671"/>
        <item x="409"/>
        <item x="522"/>
        <item x="260"/>
        <item x="536"/>
        <item x="279"/>
        <item x="120"/>
        <item x="666"/>
        <item x="123"/>
        <item x="423"/>
        <item x="139"/>
        <item x="138"/>
        <item x="202"/>
        <item x="352"/>
        <item x="407"/>
        <item x="355"/>
        <item x="354"/>
        <item x="205"/>
        <item x="201"/>
        <item x="216"/>
        <item x="217"/>
        <item x="73"/>
        <item x="219"/>
        <item x="229"/>
        <item x="230"/>
        <item x="655"/>
        <item x="236"/>
        <item x="353"/>
        <item x="203"/>
        <item x="412"/>
        <item x="651"/>
        <item x="206"/>
        <item x="656"/>
        <item x="218"/>
        <item x="214"/>
        <item x="109"/>
        <item x="667"/>
        <item x="113"/>
        <item x="132"/>
        <item x="425"/>
        <item x="648"/>
        <item x="121"/>
        <item x="420"/>
        <item x="211"/>
        <item x="71"/>
        <item x="221"/>
        <item x="83"/>
        <item x="249"/>
        <item x="80"/>
        <item x="240"/>
        <item x="82"/>
        <item x="269"/>
        <item x="370"/>
        <item x="430"/>
        <item x="90"/>
        <item x="414"/>
        <item x="111"/>
        <item x="416"/>
        <item x="276"/>
        <item x="153"/>
        <item x="141"/>
        <item x="144"/>
        <item x="357"/>
        <item x="483"/>
        <item x="570"/>
        <item x="342"/>
        <item x="341"/>
        <item x="448"/>
        <item x="649"/>
        <item x="150"/>
        <item x="147"/>
        <item x="58"/>
        <item x="57"/>
        <item x="60"/>
        <item x="125"/>
        <item x="126"/>
        <item x="131"/>
        <item x="129"/>
        <item x="122"/>
        <item x="130"/>
        <item x="124"/>
        <item x="128"/>
        <item x="127"/>
        <item x="46"/>
        <item x="591"/>
        <item x="674"/>
        <item x="12"/>
        <item x="542"/>
        <item x="533"/>
        <item x="119"/>
        <item x="631"/>
        <item x="6"/>
        <item x="3"/>
        <item x="432"/>
        <item x="24"/>
        <item x="61"/>
        <item x="64"/>
        <item x="63"/>
        <item x="612"/>
        <item x="524"/>
        <item x="42"/>
        <item x="539"/>
        <item x="158"/>
        <item x="636"/>
        <item x="252"/>
        <item x="521"/>
        <item x="255"/>
        <item x="254"/>
        <item x="258"/>
        <item x="261"/>
        <item x="101"/>
        <item x="282"/>
        <item x="110"/>
        <item x="288"/>
        <item x="670"/>
        <item x="87"/>
        <item x="489"/>
        <item x="106"/>
        <item x="635"/>
        <item x="505"/>
        <item x="88"/>
        <item t="default"/>
      </items>
    </pivotField>
    <pivotField axis="axisRow" showAll="0">
      <items count="63">
        <item x="59"/>
        <item x="56"/>
        <item x="40"/>
        <item x="9"/>
        <item x="16"/>
        <item x="13"/>
        <item x="11"/>
        <item x="4"/>
        <item x="44"/>
        <item x="10"/>
        <item x="41"/>
        <item x="43"/>
        <item x="37"/>
        <item x="52"/>
        <item x="58"/>
        <item x="2"/>
        <item x="51"/>
        <item x="23"/>
        <item x="26"/>
        <item x="42"/>
        <item x="29"/>
        <item x="15"/>
        <item x="14"/>
        <item x="39"/>
        <item x="18"/>
        <item x="27"/>
        <item x="31"/>
        <item x="30"/>
        <item x="38"/>
        <item x="20"/>
        <item x="17"/>
        <item x="0"/>
        <item x="46"/>
        <item x="28"/>
        <item x="33"/>
        <item x="24"/>
        <item x="47"/>
        <item x="48"/>
        <item x="5"/>
        <item x="35"/>
        <item x="1"/>
        <item x="36"/>
        <item x="21"/>
        <item x="50"/>
        <item x="55"/>
        <item x="7"/>
        <item x="6"/>
        <item x="19"/>
        <item x="57"/>
        <item x="54"/>
        <item x="3"/>
        <item x="45"/>
        <item x="8"/>
        <item x="61"/>
        <item x="22"/>
        <item x="53"/>
        <item x="25"/>
        <item x="60"/>
        <item x="12"/>
        <item x="49"/>
        <item x="34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"/>
  </rowFields>
  <rowItems count="758">
    <i>
      <x/>
    </i>
    <i r="1">
      <x v="95"/>
    </i>
    <i>
      <x v="1"/>
    </i>
    <i r="1">
      <x v="98"/>
    </i>
    <i>
      <x v="2"/>
    </i>
    <i r="1">
      <x v="673"/>
    </i>
    <i r="1">
      <x v="674"/>
    </i>
    <i>
      <x v="3"/>
    </i>
    <i r="1">
      <x v="97"/>
    </i>
    <i>
      <x v="4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99"/>
    </i>
    <i>
      <x v="5"/>
    </i>
    <i r="1">
      <x v="665"/>
    </i>
    <i>
      <x v="6"/>
    </i>
    <i r="1">
      <x v="100"/>
    </i>
    <i r="1">
      <x v="101"/>
    </i>
    <i r="1">
      <x v="102"/>
    </i>
    <i>
      <x v="7"/>
    </i>
    <i r="1">
      <x v="105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1"/>
    </i>
    <i r="1">
      <x v="242"/>
    </i>
    <i r="1">
      <x v="244"/>
    </i>
    <i r="1">
      <x v="245"/>
    </i>
    <i r="1">
      <x v="246"/>
    </i>
    <i r="1">
      <x v="248"/>
    </i>
    <i r="1">
      <x v="249"/>
    </i>
    <i r="1">
      <x v="250"/>
    </i>
    <i r="1">
      <x v="251"/>
    </i>
    <i r="1">
      <x v="252"/>
    </i>
    <i r="1">
      <x v="254"/>
    </i>
    <i r="1">
      <x v="255"/>
    </i>
    <i r="1">
      <x v="256"/>
    </i>
    <i r="1">
      <x v="257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671"/>
    </i>
    <i>
      <x v="8"/>
    </i>
    <i r="1">
      <x v="286"/>
    </i>
    <i>
      <x v="9"/>
    </i>
    <i r="1">
      <x v="106"/>
    </i>
    <i r="1">
      <x v="107"/>
    </i>
    <i r="1">
      <x v="108"/>
    </i>
    <i r="1">
      <x v="110"/>
    </i>
    <i r="1">
      <x v="112"/>
    </i>
    <i r="1">
      <x v="114"/>
    </i>
    <i>
      <x v="10"/>
    </i>
    <i r="1">
      <x v="1"/>
    </i>
    <i r="1">
      <x v="109"/>
    </i>
    <i r="1">
      <x v="111"/>
    </i>
    <i r="1">
      <x v="113"/>
    </i>
    <i r="1">
      <x v="115"/>
    </i>
    <i r="1">
      <x v="329"/>
    </i>
    <i r="1">
      <x v="330"/>
    </i>
    <i>
      <x v="11"/>
    </i>
    <i r="1">
      <x v="116"/>
    </i>
    <i r="1">
      <x v="117"/>
    </i>
    <i r="1">
      <x v="118"/>
    </i>
    <i r="1">
      <x v="119"/>
    </i>
    <i>
      <x v="12"/>
    </i>
    <i r="1">
      <x v="641"/>
    </i>
    <i>
      <x v="13"/>
    </i>
    <i r="1">
      <x v="161"/>
    </i>
    <i>
      <x v="14"/>
    </i>
    <i r="1">
      <x v="169"/>
    </i>
    <i>
      <x v="15"/>
    </i>
    <i r="1">
      <x v="282"/>
    </i>
    <i r="1">
      <x v="283"/>
    </i>
    <i r="1">
      <x v="284"/>
    </i>
    <i r="1">
      <x v="285"/>
    </i>
    <i>
      <x v="16"/>
    </i>
    <i r="1">
      <x v="276"/>
    </i>
    <i r="1">
      <x v="277"/>
    </i>
    <i>
      <x v="17"/>
    </i>
    <i r="1">
      <x v="644"/>
    </i>
    <i>
      <x v="18"/>
    </i>
    <i r="1">
      <x v="280"/>
    </i>
    <i>
      <x v="19"/>
    </i>
    <i r="1">
      <x v="291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3"/>
    </i>
    <i r="1">
      <x v="634"/>
    </i>
    <i r="1">
      <x v="635"/>
    </i>
    <i r="1">
      <x v="636"/>
    </i>
    <i r="1">
      <x v="637"/>
    </i>
    <i r="1">
      <x v="644"/>
    </i>
    <i>
      <x v="20"/>
    </i>
    <i r="1">
      <x v="690"/>
    </i>
    <i r="1">
      <x v="691"/>
    </i>
    <i>
      <x v="21"/>
    </i>
    <i r="1">
      <x v="170"/>
    </i>
    <i r="1">
      <x v="240"/>
    </i>
    <i r="1">
      <x v="243"/>
    </i>
    <i>
      <x v="22"/>
    </i>
    <i r="1">
      <x v="292"/>
    </i>
    <i r="1">
      <x v="293"/>
    </i>
    <i>
      <x v="23"/>
    </i>
    <i r="1">
      <x v="294"/>
    </i>
    <i>
      <x v="24"/>
    </i>
    <i r="1">
      <x v="295"/>
    </i>
    <i r="1">
      <x v="296"/>
    </i>
    <i r="1">
      <x v="297"/>
    </i>
    <i>
      <x v="25"/>
    </i>
    <i r="1">
      <x v="289"/>
    </i>
    <i r="1">
      <x v="290"/>
    </i>
    <i>
      <x v="26"/>
    </i>
    <i r="1">
      <x v="640"/>
    </i>
    <i r="1">
      <x v="688"/>
    </i>
    <i>
      <x v="27"/>
    </i>
    <i r="1">
      <x v="299"/>
    </i>
    <i>
      <x v="28"/>
    </i>
    <i r="1">
      <x v="333"/>
    </i>
    <i>
      <x v="29"/>
    </i>
    <i r="1">
      <x v="96"/>
    </i>
    <i>
      <x v="30"/>
    </i>
    <i r="1">
      <x v="654"/>
    </i>
    <i>
      <x v="31"/>
    </i>
    <i r="1">
      <x v="331"/>
    </i>
    <i r="1">
      <x v="332"/>
    </i>
    <i>
      <x v="32"/>
    </i>
    <i r="1">
      <x v="30"/>
    </i>
    <i>
      <x v="33"/>
    </i>
    <i r="1">
      <x/>
    </i>
    <i r="1">
      <x v="26"/>
    </i>
    <i r="1">
      <x v="180"/>
    </i>
    <i r="1">
      <x v="630"/>
    </i>
    <i r="1">
      <x v="632"/>
    </i>
    <i>
      <x v="34"/>
    </i>
    <i r="1">
      <x v="25"/>
    </i>
    <i r="1">
      <x v="27"/>
    </i>
    <i r="1">
      <x v="28"/>
    </i>
    <i r="1">
      <x v="29"/>
    </i>
    <i r="1">
      <x v="380"/>
    </i>
    <i>
      <x v="35"/>
    </i>
    <i r="1">
      <x v="24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390"/>
    </i>
    <i r="1">
      <x v="391"/>
    </i>
    <i r="1">
      <x v="400"/>
    </i>
    <i r="1">
      <x v="638"/>
    </i>
    <i r="1">
      <x v="672"/>
    </i>
    <i>
      <x v="36"/>
    </i>
    <i r="1">
      <x v="392"/>
    </i>
    <i>
      <x v="37"/>
    </i>
    <i r="1">
      <x v="394"/>
    </i>
    <i r="1">
      <x v="395"/>
    </i>
    <i r="1">
      <x v="396"/>
    </i>
    <i r="1">
      <x v="397"/>
    </i>
    <i r="1">
      <x v="398"/>
    </i>
    <i r="1">
      <x v="399"/>
    </i>
    <i>
      <x v="38"/>
    </i>
    <i r="1">
      <x v="219"/>
    </i>
    <i r="1">
      <x v="228"/>
    </i>
    <i r="1">
      <x v="247"/>
    </i>
    <i r="1">
      <x v="253"/>
    </i>
    <i r="1">
      <x v="258"/>
    </i>
    <i r="1">
      <x v="266"/>
    </i>
    <i>
      <x v="39"/>
    </i>
    <i r="1">
      <x v="631"/>
    </i>
    <i>
      <x v="40"/>
    </i>
    <i r="1">
      <x v="88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3"/>
    </i>
    <i r="1">
      <x v="639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60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>
      <x v="41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>
      <x v="42"/>
    </i>
    <i r="1">
      <x v="644"/>
    </i>
    <i>
      <x v="43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>
      <x v="44"/>
    </i>
    <i r="1">
      <x v="655"/>
    </i>
    <i>
      <x v="45"/>
    </i>
    <i r="1">
      <x v="103"/>
    </i>
    <i r="1">
      <x v="104"/>
    </i>
    <i r="1">
      <x v="686"/>
    </i>
    <i>
      <x v="46"/>
    </i>
    <i r="1">
      <x v="657"/>
    </i>
    <i>
      <x v="47"/>
    </i>
    <i r="1">
      <x v="287"/>
    </i>
    <i r="1">
      <x v="288"/>
    </i>
    <i r="1">
      <x v="642"/>
    </i>
    <i r="1">
      <x v="643"/>
    </i>
    <i>
      <x v="48"/>
    </i>
    <i r="1">
      <x v="661"/>
    </i>
    <i>
      <x v="49"/>
    </i>
    <i r="1">
      <x v="658"/>
    </i>
    <i r="1">
      <x v="659"/>
    </i>
    <i>
      <x v="50"/>
    </i>
    <i r="1">
      <x v="662"/>
    </i>
    <i r="1">
      <x v="663"/>
    </i>
    <i>
      <x v="51"/>
    </i>
    <i r="1">
      <x v="664"/>
    </i>
    <i>
      <x v="52"/>
    </i>
    <i r="1">
      <x v="298"/>
    </i>
    <i>
      <x v="53"/>
    </i>
    <i r="1">
      <x v="656"/>
    </i>
    <i>
      <x v="54"/>
    </i>
    <i r="1">
      <x v="294"/>
    </i>
    <i r="1">
      <x v="666"/>
    </i>
    <i>
      <x v="55"/>
    </i>
    <i r="1">
      <x v="669"/>
    </i>
    <i r="1">
      <x v="670"/>
    </i>
    <i>
      <x v="56"/>
    </i>
    <i r="1">
      <x v="278"/>
    </i>
    <i r="1">
      <x v="667"/>
    </i>
    <i r="1">
      <x v="668"/>
    </i>
    <i>
      <x v="57"/>
    </i>
    <i r="1">
      <x v="689"/>
    </i>
    <i>
      <x v="58"/>
    </i>
    <i r="1">
      <x v="326"/>
    </i>
    <i r="1">
      <x v="327"/>
    </i>
    <i r="1">
      <x v="328"/>
    </i>
    <i>
      <x v="59"/>
    </i>
    <i r="1">
      <x v="687"/>
    </i>
    <i>
      <x v="60"/>
    </i>
    <i r="1">
      <x v="279"/>
    </i>
    <i>
      <x v="61"/>
    </i>
    <i r="1">
      <x v="2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86BA6-1ACF-4418-B094-0A8C8B5AF708}" name="PivotTable6" cacheId="6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5:A301" firstHeaderRow="1" firstDataRow="1" firstDataCol="1"/>
  <pivotFields count="18">
    <pivotField axis="axisRow" showAll="0">
      <items count="24">
        <item x="5"/>
        <item x="7"/>
        <item x="3"/>
        <item x="6"/>
        <item x="21"/>
        <item x="2"/>
        <item x="20"/>
        <item x="9"/>
        <item x="17"/>
        <item x="8"/>
        <item x="13"/>
        <item x="12"/>
        <item x="10"/>
        <item x="4"/>
        <item x="1"/>
        <item x="15"/>
        <item x="16"/>
        <item x="0"/>
        <item x="19"/>
        <item x="22"/>
        <item x="18"/>
        <item x="11"/>
        <item x="14"/>
        <item t="default"/>
      </items>
    </pivotField>
    <pivotField showAll="0"/>
    <pivotField axis="axisRow" showAll="0">
      <items count="63">
        <item x="59"/>
        <item x="56"/>
        <item x="40"/>
        <item x="9"/>
        <item x="16"/>
        <item x="13"/>
        <item x="11"/>
        <item x="4"/>
        <item x="44"/>
        <item x="10"/>
        <item x="41"/>
        <item x="43"/>
        <item x="37"/>
        <item x="52"/>
        <item x="58"/>
        <item x="2"/>
        <item x="51"/>
        <item x="23"/>
        <item x="26"/>
        <item x="42"/>
        <item x="29"/>
        <item x="15"/>
        <item x="14"/>
        <item x="39"/>
        <item x="18"/>
        <item x="27"/>
        <item x="31"/>
        <item x="30"/>
        <item x="38"/>
        <item x="20"/>
        <item x="17"/>
        <item x="0"/>
        <item x="46"/>
        <item x="28"/>
        <item x="33"/>
        <item x="24"/>
        <item x="47"/>
        <item x="48"/>
        <item x="5"/>
        <item x="35"/>
        <item x="1"/>
        <item x="36"/>
        <item x="21"/>
        <item x="50"/>
        <item x="55"/>
        <item x="7"/>
        <item x="6"/>
        <item x="19"/>
        <item x="57"/>
        <item x="54"/>
        <item x="3"/>
        <item x="45"/>
        <item x="8"/>
        <item x="61"/>
        <item x="22"/>
        <item x="53"/>
        <item x="25"/>
        <item x="60"/>
        <item x="12"/>
        <item x="49"/>
        <item x="34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2"/>
  </rowFields>
  <rowItems count="86">
    <i>
      <x/>
    </i>
    <i r="1">
      <x v="3"/>
    </i>
    <i>
      <x v="1"/>
    </i>
    <i r="1">
      <x v="4"/>
    </i>
    <i>
      <x v="2"/>
    </i>
    <i r="1">
      <x v="7"/>
    </i>
    <i>
      <x v="3"/>
    </i>
    <i r="1">
      <x v="9"/>
    </i>
    <i r="1">
      <x v="10"/>
    </i>
    <i>
      <x v="4"/>
    </i>
    <i r="1">
      <x v="13"/>
    </i>
    <i>
      <x v="5"/>
    </i>
    <i r="1">
      <x v="15"/>
    </i>
    <i>
      <x v="6"/>
    </i>
    <i r="1">
      <x v="16"/>
    </i>
    <i>
      <x v="7"/>
    </i>
    <i r="1">
      <x v="17"/>
    </i>
    <i>
      <x v="8"/>
    </i>
    <i r="1">
      <x v="19"/>
    </i>
    <i>
      <x v="9"/>
    </i>
    <i r="1">
      <x v="24"/>
    </i>
    <i>
      <x v="10"/>
    </i>
    <i r="1">
      <x v="26"/>
    </i>
    <i>
      <x v="11"/>
    </i>
    <i r="1">
      <x v="33"/>
    </i>
    <i r="1">
      <x v="34"/>
    </i>
    <i>
      <x v="12"/>
    </i>
    <i r="1">
      <x v="35"/>
    </i>
    <i>
      <x v="13"/>
    </i>
    <i r="1">
      <x v="38"/>
    </i>
    <i>
      <x v="14"/>
    </i>
    <i r="1">
      <x v="40"/>
    </i>
    <i>
      <x v="15"/>
    </i>
    <i r="1">
      <x v="39"/>
    </i>
    <i>
      <x v="16"/>
    </i>
    <i r="1">
      <x v="41"/>
    </i>
    <i>
      <x v="17"/>
    </i>
    <i r="1">
      <x/>
    </i>
    <i r="1">
      <x v="1"/>
    </i>
    <i r="1">
      <x v="2"/>
    </i>
    <i r="1">
      <x v="5"/>
    </i>
    <i r="1">
      <x v="6"/>
    </i>
    <i r="1">
      <x v="8"/>
    </i>
    <i r="1">
      <x v="11"/>
    </i>
    <i r="1">
      <x v="12"/>
    </i>
    <i r="1">
      <x v="14"/>
    </i>
    <i r="1">
      <x v="18"/>
    </i>
    <i r="1">
      <x v="20"/>
    </i>
    <i r="1">
      <x v="21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6"/>
    </i>
    <i r="1">
      <x v="37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2"/>
    </i>
    <i r="1">
      <x v="53"/>
    </i>
    <i r="1">
      <x v="54"/>
    </i>
    <i r="1">
      <x v="55"/>
    </i>
    <i r="1">
      <x v="57"/>
    </i>
    <i r="1">
      <x v="58"/>
    </i>
    <i r="1">
      <x v="59"/>
    </i>
    <i r="1">
      <x v="60"/>
    </i>
    <i>
      <x v="18"/>
    </i>
    <i r="1">
      <x v="43"/>
    </i>
    <i>
      <x v="19"/>
    </i>
    <i r="1">
      <x v="49"/>
    </i>
    <i>
      <x v="20"/>
    </i>
    <i r="1">
      <x v="51"/>
    </i>
    <i>
      <x v="21"/>
    </i>
    <i r="1">
      <x v="56"/>
    </i>
    <i>
      <x v="22"/>
    </i>
    <i r="1">
      <x v="6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DD28D-A4E5-42EE-8EBB-2FF2B653B4ED}" name="PivotTable4" cacheId="6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28" firstHeaderRow="1" firstDataRow="1" firstDataCol="1" rowPageCount="1" colPageCount="1"/>
  <pivotFields count="18">
    <pivotField showAll="0"/>
    <pivotField showAll="0"/>
    <pivotField showAll="0"/>
    <pivotField showAll="0"/>
    <pivotField axis="axisRow" showAll="0">
      <items count="10">
        <item x="4"/>
        <item x="0"/>
        <item x="7"/>
        <item x="2"/>
        <item x="5"/>
        <item x="6"/>
        <item x="3"/>
        <item x="1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8">
        <item x="5"/>
        <item h="1" x="6"/>
        <item x="4"/>
        <item x="2"/>
        <item x="3"/>
        <item x="0"/>
        <item x="1"/>
        <item t="default"/>
      </items>
    </pivotField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5" hier="-1"/>
  </pageFields>
  <dataFields count="1">
    <dataField name="Sum of USD AM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A6273-34E6-4B3B-8C42-309BFD059148}" name="PivotTable8" cacheId="6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419:F3427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5"/>
        <item x="6"/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SD AM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6DACB-B870-43ED-8782-57EF38980F9A}" name="PivotTable9" cacheId="6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430:F3439" firstHeaderRow="1" firstDataRow="1" firstDataCol="1"/>
  <pivotFields count="26">
    <pivotField showAll="0"/>
    <pivotField showAll="0"/>
    <pivotField showAll="0"/>
    <pivotField showAll="0"/>
    <pivotField axis="axisRow" showAll="0">
      <items count="9">
        <item x="4"/>
        <item x="0"/>
        <item x="7"/>
        <item x="2"/>
        <item x="5"/>
        <item x="6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SD AM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5B30C-018B-4E6F-9279-34505F3A404B}" name="PivotTable9" cacheId="6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432:F3441" firstHeaderRow="1" firstDataRow="1" firstDataCol="1"/>
  <pivotFields count="26">
    <pivotField showAll="0"/>
    <pivotField showAll="0"/>
    <pivotField showAll="0"/>
    <pivotField showAll="0"/>
    <pivotField axis="axisRow" showAll="0">
      <items count="9">
        <item x="4"/>
        <item x="0"/>
        <item x="7"/>
        <item x="2"/>
        <item x="5"/>
        <item x="6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SD AM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5149A-C5B0-4FBC-A137-C6710D11E4EC}" name="PivotTable8" cacheId="6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421:F342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5"/>
        <item x="6"/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SD AM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4-05-07T12:57:28.18" personId="{5C4F5056-F938-405D-8CD9-A7C8E353467E}" id="{2FBE2959-6120-4088-A416-1D90F768861E}">
    <text>Cruza con la columna Invoiced de la revenue</text>
  </threadedComment>
  <threadedComment ref="G2" dT="2025-01-02T15:04:10.53" personId="{20F56E42-398C-4FC1-9DAF-4C95EDDD256E}" id="{FA2D360A-5F39-498E-852A-E8FC25131275}">
    <text>Reutilizar Vlookup de CHI (Colunas AW hasta AY, col 3, por servicio)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37" dT="2026-05-08T02:29:59.79" personId="{E498F210-A85B-45F9-B519-D7D66BF444BA}" id="{D70C29A5-7FA1-4D9A-9B92-86133F151B90}">
    <text>OV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37" dT="2026-05-08T02:29:59.79" personId="{E498F210-A85B-45F9-B519-D7D66BF444BA}" id="{6AF5F177-ACD1-4B27-8C90-02442FDC58F0}">
    <text>OV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76019F-3443-495D-9B5B-78C864CE58B6}">
  <we:reference id="8a512e2b-c04e-4c06-9235-11b6cd59f584" version="1.19.0.0" store="EXCatalog" storeType="EXCatalog"/>
  <we:alternateReferences>
    <we:reference id="WA200000169" version="1.19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C009-507E-4928-99E8-A0259F531D1E}">
  <dimension ref="A1:X52"/>
  <sheetViews>
    <sheetView workbookViewId="0">
      <selection activeCell="G2" sqref="G2"/>
    </sheetView>
  </sheetViews>
  <sheetFormatPr defaultColWidth="11.5703125" defaultRowHeight="14.45"/>
  <cols>
    <col min="1" max="1" width="13.5703125" customWidth="1"/>
    <col min="2" max="2" width="21" customWidth="1"/>
    <col min="3" max="3" width="20" customWidth="1"/>
    <col min="4" max="4" width="25.42578125" bestFit="1" customWidth="1"/>
    <col min="5" max="5" width="9.5703125" bestFit="1" customWidth="1"/>
    <col min="6" max="6" width="21.5703125" bestFit="1" customWidth="1"/>
    <col min="7" max="7" width="18.85546875" bestFit="1" customWidth="1"/>
    <col min="8" max="8" width="8.5703125" bestFit="1" customWidth="1"/>
    <col min="9" max="9" width="15.42578125" customWidth="1"/>
    <col min="10" max="10" width="26.42578125" customWidth="1"/>
    <col min="11" max="11" width="18.5703125" bestFit="1" customWidth="1"/>
    <col min="14" max="14" width="22.42578125" customWidth="1"/>
    <col min="20" max="20" width="16.42578125" customWidth="1"/>
  </cols>
  <sheetData>
    <row r="1" spans="1:24" ht="23.45">
      <c r="D1" s="12" t="s">
        <v>0</v>
      </c>
      <c r="N1" t="s">
        <v>1</v>
      </c>
    </row>
    <row r="2" spans="1:24" ht="32.25" customHeight="1"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14"/>
      <c r="J2" s="14"/>
      <c r="K2" t="s">
        <v>3</v>
      </c>
      <c r="L2" t="s">
        <v>8</v>
      </c>
      <c r="M2" t="s">
        <v>9</v>
      </c>
      <c r="N2" s="14" t="s">
        <v>10</v>
      </c>
      <c r="O2" t="s">
        <v>11</v>
      </c>
      <c r="P2" t="s">
        <v>12</v>
      </c>
      <c r="R2" s="14" t="s">
        <v>12</v>
      </c>
      <c r="S2" s="14" t="s">
        <v>3</v>
      </c>
      <c r="T2" s="14" t="s">
        <v>13</v>
      </c>
      <c r="V2" t="s">
        <v>14</v>
      </c>
      <c r="W2" t="s">
        <v>14</v>
      </c>
    </row>
    <row r="3" spans="1:24"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2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31</v>
      </c>
      <c r="U3" s="1"/>
      <c r="V3" s="1"/>
      <c r="W3" s="1"/>
      <c r="X3" s="1"/>
    </row>
    <row r="4" spans="1:24">
      <c r="D4" s="3"/>
      <c r="J4" s="3"/>
      <c r="K4" s="3"/>
      <c r="T4" s="4"/>
    </row>
    <row r="6" spans="1:24">
      <c r="A6" s="3" t="s">
        <v>32</v>
      </c>
      <c r="B6" s="5" t="s">
        <v>33</v>
      </c>
      <c r="C6" s="6" t="s">
        <v>34</v>
      </c>
    </row>
    <row r="7" spans="1:24">
      <c r="B7" s="5" t="s">
        <v>35</v>
      </c>
      <c r="C7" s="6" t="s">
        <v>36</v>
      </c>
    </row>
    <row r="8" spans="1:24">
      <c r="A8" t="s">
        <v>37</v>
      </c>
      <c r="B8" s="5" t="s">
        <v>38</v>
      </c>
      <c r="C8" s="6" t="s">
        <v>39</v>
      </c>
    </row>
    <row r="9" spans="1:24">
      <c r="B9" s="5" t="s">
        <v>40</v>
      </c>
      <c r="C9" s="6" t="s">
        <v>41</v>
      </c>
    </row>
    <row r="10" spans="1:24">
      <c r="B10" s="5" t="s">
        <v>24</v>
      </c>
      <c r="C10" s="6" t="s">
        <v>42</v>
      </c>
    </row>
    <row r="11" spans="1:24">
      <c r="B11" s="5" t="s">
        <v>25</v>
      </c>
      <c r="C11" s="6" t="s">
        <v>43</v>
      </c>
    </row>
    <row r="12" spans="1:24">
      <c r="A12" s="3" t="s">
        <v>32</v>
      </c>
      <c r="B12" s="5" t="s">
        <v>44</v>
      </c>
      <c r="C12" s="6" t="s">
        <v>45</v>
      </c>
    </row>
    <row r="13" spans="1:24">
      <c r="B13" s="5" t="s">
        <v>46</v>
      </c>
      <c r="C13" s="6" t="s">
        <v>47</v>
      </c>
    </row>
    <row r="14" spans="1:24">
      <c r="B14" s="5" t="s">
        <v>48</v>
      </c>
      <c r="C14" s="6" t="s">
        <v>49</v>
      </c>
    </row>
    <row r="15" spans="1:24">
      <c r="B15" s="5" t="s">
        <v>50</v>
      </c>
      <c r="C15" s="6" t="s">
        <v>51</v>
      </c>
    </row>
    <row r="16" spans="1:24">
      <c r="B16" s="5" t="s">
        <v>52</v>
      </c>
      <c r="C16" s="6" t="s">
        <v>53</v>
      </c>
    </row>
    <row r="17" spans="1:3">
      <c r="B17" s="5" t="s">
        <v>54</v>
      </c>
      <c r="C17" s="6" t="s">
        <v>55</v>
      </c>
    </row>
    <row r="18" spans="1:3">
      <c r="B18" s="5" t="s">
        <v>56</v>
      </c>
      <c r="C18" s="6" t="s">
        <v>57</v>
      </c>
    </row>
    <row r="19" spans="1:3">
      <c r="B19" s="5" t="s">
        <v>58</v>
      </c>
      <c r="C19" s="10" t="s">
        <v>59</v>
      </c>
    </row>
    <row r="20" spans="1:3">
      <c r="B20" s="5" t="s">
        <v>17</v>
      </c>
      <c r="C20" s="6" t="s">
        <v>60</v>
      </c>
    </row>
    <row r="21" spans="1:3">
      <c r="B21" s="5" t="s">
        <v>61</v>
      </c>
      <c r="C21" s="6" t="s">
        <v>53</v>
      </c>
    </row>
    <row r="22" spans="1:3">
      <c r="B22" s="5" t="s">
        <v>62</v>
      </c>
      <c r="C22" s="6" t="s">
        <v>63</v>
      </c>
    </row>
    <row r="23" spans="1:3">
      <c r="B23" s="5" t="s">
        <v>64</v>
      </c>
      <c r="C23" s="10" t="s">
        <v>59</v>
      </c>
    </row>
    <row r="24" spans="1:3">
      <c r="A24" s="3" t="s">
        <v>32</v>
      </c>
      <c r="B24" s="5" t="s">
        <v>20</v>
      </c>
      <c r="C24" s="6" t="s">
        <v>65</v>
      </c>
    </row>
    <row r="25" spans="1:3">
      <c r="A25" s="3" t="s">
        <v>32</v>
      </c>
      <c r="B25" s="5" t="s">
        <v>21</v>
      </c>
      <c r="C25" s="6" t="s">
        <v>65</v>
      </c>
    </row>
    <row r="26" spans="1:3">
      <c r="B26" s="5" t="s">
        <v>22</v>
      </c>
      <c r="C26" s="10" t="s">
        <v>59</v>
      </c>
    </row>
    <row r="29" spans="1:3">
      <c r="A29" s="11" t="s">
        <v>66</v>
      </c>
    </row>
    <row r="30" spans="1:3">
      <c r="A30" s="11">
        <v>1</v>
      </c>
      <c r="B30" s="11" t="s">
        <v>67</v>
      </c>
    </row>
    <row r="31" spans="1:3">
      <c r="A31" s="11">
        <v>2</v>
      </c>
      <c r="B31" s="11" t="s">
        <v>68</v>
      </c>
    </row>
    <row r="32" spans="1:3">
      <c r="A32" s="11">
        <v>3</v>
      </c>
      <c r="B32" s="11" t="s">
        <v>69</v>
      </c>
    </row>
    <row r="33" spans="1:2">
      <c r="A33" s="11">
        <v>4</v>
      </c>
      <c r="B33" s="11" t="s">
        <v>70</v>
      </c>
    </row>
    <row r="34" spans="1:2">
      <c r="A34" s="11">
        <v>5</v>
      </c>
      <c r="B34" s="11" t="s">
        <v>71</v>
      </c>
    </row>
    <row r="35" spans="1:2">
      <c r="A35" s="11">
        <v>6</v>
      </c>
      <c r="B35" s="11" t="s">
        <v>72</v>
      </c>
    </row>
    <row r="36" spans="1:2">
      <c r="A36" s="11">
        <v>7</v>
      </c>
      <c r="B36" s="11" t="s">
        <v>73</v>
      </c>
    </row>
    <row r="37" spans="1:2">
      <c r="A37" s="11">
        <v>8</v>
      </c>
      <c r="B37" s="11" t="s">
        <v>74</v>
      </c>
    </row>
    <row r="38" spans="1:2">
      <c r="A38" s="11">
        <v>9</v>
      </c>
      <c r="B38" s="11" t="s">
        <v>75</v>
      </c>
    </row>
    <row r="39" spans="1:2">
      <c r="A39" s="11"/>
    </row>
    <row r="40" spans="1:2">
      <c r="A40" s="11" t="s">
        <v>76</v>
      </c>
    </row>
    <row r="41" spans="1:2">
      <c r="A41" s="55" t="s">
        <v>77</v>
      </c>
      <c r="B41" s="11" t="s">
        <v>78</v>
      </c>
    </row>
    <row r="42" spans="1:2">
      <c r="A42" s="55" t="s">
        <v>79</v>
      </c>
      <c r="B42" s="11" t="s">
        <v>80</v>
      </c>
    </row>
    <row r="43" spans="1:2">
      <c r="A43" s="55" t="s">
        <v>81</v>
      </c>
      <c r="B43" s="11" t="s">
        <v>82</v>
      </c>
    </row>
    <row r="44" spans="1:2">
      <c r="A44" s="11"/>
      <c r="B44" s="11"/>
    </row>
    <row r="45" spans="1:2">
      <c r="A45" s="11"/>
      <c r="B45" s="11"/>
    </row>
    <row r="49" spans="1:1">
      <c r="A49" s="13" t="s">
        <v>83</v>
      </c>
    </row>
    <row r="50" spans="1:1">
      <c r="A50" t="s">
        <v>84</v>
      </c>
    </row>
    <row r="51" spans="1:1">
      <c r="A51" t="s">
        <v>85</v>
      </c>
    </row>
    <row r="52" spans="1:1">
      <c r="A52" t="s">
        <v>86</v>
      </c>
    </row>
  </sheetData>
  <pageMargins left="0.7" right="0.7" top="0.75" bottom="0.75" header="0.3" footer="0.3"/>
  <customProperties>
    <customPr name="WORKBKFUNCTIONCACH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AB50-8C85-451A-822D-D2ADFC288E54}">
  <sheetPr>
    <tabColor theme="7" tint="0.79998168889431442"/>
  </sheetPr>
  <dimension ref="A1:AC564"/>
  <sheetViews>
    <sheetView showGridLines="0" zoomScale="115" zoomScaleNormal="115" workbookViewId="0">
      <pane xSplit="1" ySplit="2" topLeftCell="B246" activePane="bottomRight" state="frozen"/>
      <selection pane="bottomRight" activeCell="C489" sqref="C489"/>
      <selection pane="bottomLeft" activeCell="A3" sqref="A3"/>
      <selection pane="topRight" activeCell="B1" sqref="B1"/>
    </sheetView>
  </sheetViews>
  <sheetFormatPr defaultColWidth="11.5703125" defaultRowHeight="14.45"/>
  <cols>
    <col min="1" max="1" width="10.85546875" bestFit="1" customWidth="1"/>
    <col min="2" max="2" width="47.85546875" bestFit="1" customWidth="1"/>
    <col min="3" max="3" width="53.140625" bestFit="1" customWidth="1"/>
    <col min="4" max="4" width="26.5703125" style="53" customWidth="1"/>
    <col min="5" max="5" width="22.42578125" style="61" bestFit="1" customWidth="1"/>
    <col min="6" max="6" width="8.42578125" bestFit="1" customWidth="1"/>
    <col min="7" max="7" width="31.140625" bestFit="1" customWidth="1"/>
    <col min="8" max="8" width="8.140625" bestFit="1" customWidth="1"/>
    <col min="9" max="9" width="52.85546875" bestFit="1" customWidth="1"/>
    <col min="10" max="10" width="8" bestFit="1" customWidth="1"/>
    <col min="11" max="11" width="9" bestFit="1" customWidth="1"/>
    <col min="12" max="12" width="15.5703125" style="53" bestFit="1" customWidth="1"/>
    <col min="13" max="13" width="23.42578125" style="87" bestFit="1" customWidth="1"/>
    <col min="14" max="14" width="7.140625" bestFit="1" customWidth="1"/>
    <col min="15" max="15" width="23.42578125" style="87" bestFit="1" customWidth="1"/>
    <col min="16" max="16" width="16.140625" bestFit="1" customWidth="1"/>
    <col min="17" max="17" width="18.5703125" bestFit="1" customWidth="1"/>
    <col min="18" max="19" width="8.140625" bestFit="1" customWidth="1"/>
    <col min="20" max="20" width="13.42578125" bestFit="1" customWidth="1"/>
    <col min="21" max="21" width="11.5703125" style="53" bestFit="1" customWidth="1"/>
    <col min="22" max="22" width="15.85546875" bestFit="1" customWidth="1"/>
    <col min="23" max="23" width="15.140625" bestFit="1" customWidth="1"/>
    <col min="25" max="25" width="13.42578125" bestFit="1" customWidth="1"/>
    <col min="26" max="26" width="15.140625" bestFit="1" customWidth="1"/>
    <col min="27" max="27" width="11.85546875" bestFit="1" customWidth="1"/>
    <col min="28" max="28" width="13.42578125" bestFit="1" customWidth="1"/>
    <col min="29" max="29" width="12.42578125" bestFit="1" customWidth="1"/>
  </cols>
  <sheetData>
    <row r="1" spans="1:29" s="65" customFormat="1" ht="43.5">
      <c r="A1" s="66" t="s">
        <v>3</v>
      </c>
      <c r="B1" s="67" t="s">
        <v>4</v>
      </c>
      <c r="C1" s="67" t="s">
        <v>87</v>
      </c>
      <c r="D1" s="67" t="s">
        <v>6</v>
      </c>
      <c r="E1" s="67" t="s">
        <v>7</v>
      </c>
      <c r="F1" s="67"/>
      <c r="G1" s="67"/>
      <c r="H1" s="66" t="s">
        <v>3</v>
      </c>
      <c r="I1" s="67" t="s">
        <v>8</v>
      </c>
      <c r="J1" s="67" t="s">
        <v>9</v>
      </c>
      <c r="K1" s="67" t="s">
        <v>10</v>
      </c>
      <c r="L1" s="67" t="s">
        <v>11</v>
      </c>
      <c r="M1" s="134" t="s">
        <v>12</v>
      </c>
      <c r="N1" s="67"/>
      <c r="O1" s="134" t="s">
        <v>12</v>
      </c>
      <c r="P1" s="66" t="s">
        <v>3</v>
      </c>
      <c r="Q1" s="69" t="s">
        <v>13</v>
      </c>
      <c r="R1" s="66" t="s">
        <v>3</v>
      </c>
      <c r="S1" s="66" t="s">
        <v>3</v>
      </c>
    </row>
    <row r="2" spans="1:29" s="65" customFormat="1">
      <c r="A2" s="62" t="s">
        <v>15</v>
      </c>
      <c r="B2" s="63" t="s">
        <v>16</v>
      </c>
      <c r="C2" s="63" t="s">
        <v>17</v>
      </c>
      <c r="D2" s="63" t="s">
        <v>18</v>
      </c>
      <c r="E2" s="63" t="s">
        <v>19</v>
      </c>
      <c r="F2" s="63" t="s">
        <v>20</v>
      </c>
      <c r="G2" s="63" t="s">
        <v>21</v>
      </c>
      <c r="H2" s="62" t="s">
        <v>22</v>
      </c>
      <c r="I2" s="63" t="s">
        <v>23</v>
      </c>
      <c r="J2" s="63" t="s">
        <v>24</v>
      </c>
      <c r="K2" s="63" t="s">
        <v>25</v>
      </c>
      <c r="L2" s="63" t="s">
        <v>26</v>
      </c>
      <c r="M2" s="135" t="s">
        <v>27</v>
      </c>
      <c r="N2" s="63" t="s">
        <v>28</v>
      </c>
      <c r="O2" s="135" t="s">
        <v>29</v>
      </c>
      <c r="P2" s="62" t="s">
        <v>30</v>
      </c>
      <c r="Q2" s="63" t="s">
        <v>31</v>
      </c>
      <c r="R2" s="62" t="s">
        <v>88</v>
      </c>
      <c r="S2" s="62" t="s">
        <v>89</v>
      </c>
    </row>
    <row r="3" spans="1:29">
      <c r="A3" s="57"/>
      <c r="B3" s="70" t="s">
        <v>90</v>
      </c>
      <c r="C3" s="70" t="s">
        <v>91</v>
      </c>
      <c r="D3" s="71" t="s">
        <v>91</v>
      </c>
      <c r="E3" s="72" t="s">
        <v>92</v>
      </c>
      <c r="F3" s="70">
        <v>40700</v>
      </c>
      <c r="G3" s="70" t="s">
        <v>93</v>
      </c>
      <c r="H3" s="56"/>
      <c r="I3" s="70" t="s">
        <v>94</v>
      </c>
      <c r="J3" s="70">
        <v>2026</v>
      </c>
      <c r="K3" s="70">
        <v>5</v>
      </c>
      <c r="L3" s="71" t="s">
        <v>95</v>
      </c>
      <c r="M3" s="136">
        <v>632795.22799999965</v>
      </c>
      <c r="N3" s="70">
        <v>1</v>
      </c>
      <c r="O3" s="136">
        <f>M3*N3</f>
        <v>632795.22799999965</v>
      </c>
      <c r="P3" s="57" t="s">
        <v>96</v>
      </c>
      <c r="Q3" s="73" t="s">
        <v>97</v>
      </c>
      <c r="R3" s="56" t="str">
        <f>+VLOOKUP(E3,'Selectable Table'!B:C,2,0)</f>
        <v>Distribution</v>
      </c>
      <c r="S3" s="58"/>
      <c r="V3" s="86" t="s">
        <v>98</v>
      </c>
      <c r="W3" t="s">
        <v>99</v>
      </c>
      <c r="Y3" s="144" t="s">
        <v>100</v>
      </c>
      <c r="Z3" s="144" t="s">
        <v>101</v>
      </c>
    </row>
    <row r="4" spans="1:29">
      <c r="A4" s="57"/>
      <c r="B4" s="70" t="s">
        <v>90</v>
      </c>
      <c r="C4" s="70" t="s">
        <v>91</v>
      </c>
      <c r="D4" s="71" t="s">
        <v>91</v>
      </c>
      <c r="E4" s="72" t="s">
        <v>102</v>
      </c>
      <c r="F4" s="70">
        <v>40700</v>
      </c>
      <c r="G4" s="70" t="s">
        <v>93</v>
      </c>
      <c r="H4" s="56"/>
      <c r="I4" s="70" t="s">
        <v>94</v>
      </c>
      <c r="J4" s="70">
        <v>2026</v>
      </c>
      <c r="K4" s="70">
        <v>5</v>
      </c>
      <c r="L4" s="71" t="s">
        <v>95</v>
      </c>
      <c r="M4" s="136">
        <v>939471.60800000001</v>
      </c>
      <c r="N4" s="70">
        <v>1</v>
      </c>
      <c r="O4" s="136">
        <f t="shared" ref="O4:O67" si="0">M4*N4</f>
        <v>939471.60800000001</v>
      </c>
      <c r="P4" s="57" t="s">
        <v>96</v>
      </c>
      <c r="Q4" s="73" t="s">
        <v>97</v>
      </c>
      <c r="R4" s="56" t="str">
        <f>+VLOOKUP(E4,'Selectable Table'!B:C,2,0)</f>
        <v>Duties</v>
      </c>
      <c r="S4" s="58"/>
      <c r="V4" s="61" t="s">
        <v>92</v>
      </c>
      <c r="W4" s="153">
        <v>691858</v>
      </c>
      <c r="X4" s="145"/>
      <c r="Y4" s="145">
        <v>691858</v>
      </c>
      <c r="Z4" s="145">
        <f>Y4-W4</f>
        <v>0</v>
      </c>
      <c r="AC4" s="87"/>
    </row>
    <row r="5" spans="1:29">
      <c r="A5" s="57"/>
      <c r="B5" s="70" t="s">
        <v>90</v>
      </c>
      <c r="C5" s="70" t="s">
        <v>91</v>
      </c>
      <c r="D5" s="71" t="s">
        <v>91</v>
      </c>
      <c r="E5" s="72" t="s">
        <v>103</v>
      </c>
      <c r="F5" s="70">
        <v>40700</v>
      </c>
      <c r="G5" s="70" t="s">
        <v>93</v>
      </c>
      <c r="H5" s="56"/>
      <c r="I5" s="70" t="s">
        <v>94</v>
      </c>
      <c r="J5" s="70">
        <v>2026</v>
      </c>
      <c r="K5" s="70">
        <v>5</v>
      </c>
      <c r="L5" s="71" t="s">
        <v>95</v>
      </c>
      <c r="M5" s="136">
        <v>553076.89600000007</v>
      </c>
      <c r="N5" s="70">
        <v>1</v>
      </c>
      <c r="O5" s="136">
        <f t="shared" si="0"/>
        <v>553076.89600000007</v>
      </c>
      <c r="P5" s="57" t="s">
        <v>96</v>
      </c>
      <c r="Q5" s="73" t="s">
        <v>97</v>
      </c>
      <c r="R5" s="56" t="str">
        <f>+VLOOKUP(E5,'Selectable Table'!B:C,2,0)</f>
        <v>Freight</v>
      </c>
      <c r="S5" s="58"/>
      <c r="V5" s="61" t="s">
        <v>102</v>
      </c>
      <c r="W5" s="153">
        <v>-498649</v>
      </c>
      <c r="X5" s="145"/>
      <c r="Y5" s="145">
        <v>-498649</v>
      </c>
      <c r="Z5" s="145">
        <f t="shared" ref="Z5:Z9" si="1">Y5-W5</f>
        <v>0</v>
      </c>
      <c r="AC5" s="87"/>
    </row>
    <row r="6" spans="1:29">
      <c r="A6" s="57"/>
      <c r="B6" s="70" t="s">
        <v>90</v>
      </c>
      <c r="C6" s="70" t="s">
        <v>91</v>
      </c>
      <c r="D6" s="71" t="s">
        <v>91</v>
      </c>
      <c r="E6" s="72" t="s">
        <v>104</v>
      </c>
      <c r="F6" s="70">
        <v>40700</v>
      </c>
      <c r="G6" s="70" t="s">
        <v>93</v>
      </c>
      <c r="H6" s="56"/>
      <c r="I6" s="70" t="s">
        <v>94</v>
      </c>
      <c r="J6" s="70">
        <v>2026</v>
      </c>
      <c r="K6" s="70">
        <v>5</v>
      </c>
      <c r="L6" s="71" t="s">
        <v>95</v>
      </c>
      <c r="M6" s="136">
        <v>11523.531999999999</v>
      </c>
      <c r="N6" s="70">
        <v>1</v>
      </c>
      <c r="O6" s="136">
        <f t="shared" si="0"/>
        <v>11523.531999999999</v>
      </c>
      <c r="P6" s="57" t="s">
        <v>96</v>
      </c>
      <c r="Q6" s="73" t="s">
        <v>97</v>
      </c>
      <c r="R6" s="56" t="str">
        <f>+VLOOKUP(E6,'Selectable Table'!B:C,2,0)</f>
        <v>Packaging</v>
      </c>
      <c r="S6" s="58"/>
      <c r="V6" s="61" t="s">
        <v>103</v>
      </c>
      <c r="W6" s="153">
        <v>529642</v>
      </c>
      <c r="X6" s="145"/>
      <c r="Y6" s="145">
        <v>529642</v>
      </c>
      <c r="Z6" s="145">
        <f t="shared" si="1"/>
        <v>0</v>
      </c>
      <c r="AC6" s="87"/>
    </row>
    <row r="7" spans="1:29">
      <c r="A7" s="57"/>
      <c r="B7" s="70" t="s">
        <v>90</v>
      </c>
      <c r="C7" s="70" t="s">
        <v>91</v>
      </c>
      <c r="D7" s="71" t="s">
        <v>91</v>
      </c>
      <c r="E7" s="72" t="s">
        <v>105</v>
      </c>
      <c r="F7" s="70">
        <v>40700</v>
      </c>
      <c r="G7" s="70" t="s">
        <v>93</v>
      </c>
      <c r="H7" s="56"/>
      <c r="I7" s="70" t="s">
        <v>94</v>
      </c>
      <c r="J7" s="70">
        <v>2026</v>
      </c>
      <c r="K7" s="70">
        <v>5</v>
      </c>
      <c r="L7" s="71" t="s">
        <v>95</v>
      </c>
      <c r="M7" s="136">
        <v>53437.631999999976</v>
      </c>
      <c r="N7" s="70">
        <v>1</v>
      </c>
      <c r="O7" s="136">
        <f t="shared" si="0"/>
        <v>53437.631999999976</v>
      </c>
      <c r="P7" s="57" t="s">
        <v>96</v>
      </c>
      <c r="Q7" s="73" t="s">
        <v>97</v>
      </c>
      <c r="R7" s="56" t="str">
        <f>+VLOOKUP(E7,'Selectable Table'!B:C,2,0)</f>
        <v>ReturnDrug</v>
      </c>
      <c r="S7" s="58"/>
      <c r="V7" s="61" t="s">
        <v>104</v>
      </c>
      <c r="W7" s="153">
        <v>36028</v>
      </c>
      <c r="X7" s="145"/>
      <c r="Y7" s="145">
        <v>36028</v>
      </c>
      <c r="Z7" s="145">
        <f t="shared" si="1"/>
        <v>0</v>
      </c>
      <c r="AC7" s="87"/>
    </row>
    <row r="8" spans="1:29">
      <c r="A8" s="57"/>
      <c r="B8" s="70" t="s">
        <v>90</v>
      </c>
      <c r="C8" s="70" t="s">
        <v>91</v>
      </c>
      <c r="D8" s="71" t="s">
        <v>91</v>
      </c>
      <c r="E8" s="72" t="s">
        <v>106</v>
      </c>
      <c r="F8" s="70">
        <v>40700</v>
      </c>
      <c r="G8" s="70" t="s">
        <v>93</v>
      </c>
      <c r="H8" s="56"/>
      <c r="I8" s="70" t="s">
        <v>94</v>
      </c>
      <c r="J8" s="70">
        <v>2026</v>
      </c>
      <c r="K8" s="70">
        <v>5</v>
      </c>
      <c r="L8" s="71" t="s">
        <v>95</v>
      </c>
      <c r="M8" s="136">
        <v>399083.04399999947</v>
      </c>
      <c r="N8" s="70">
        <v>1</v>
      </c>
      <c r="O8" s="136">
        <f t="shared" si="0"/>
        <v>399083.04399999947</v>
      </c>
      <c r="P8" s="57" t="s">
        <v>96</v>
      </c>
      <c r="Q8" s="73" t="s">
        <v>97</v>
      </c>
      <c r="R8" s="56" t="str">
        <f>+VLOOKUP(E8,'Selectable Table'!B:C,2,0)</f>
        <v>Storage</v>
      </c>
      <c r="S8" s="58"/>
      <c r="V8" s="61" t="s">
        <v>105</v>
      </c>
      <c r="W8" s="153">
        <v>75325</v>
      </c>
      <c r="X8" s="145"/>
      <c r="Y8" s="145">
        <v>75325</v>
      </c>
      <c r="Z8" s="145">
        <f t="shared" si="1"/>
        <v>0</v>
      </c>
      <c r="AC8" s="87"/>
    </row>
    <row r="9" spans="1:29">
      <c r="A9" s="57"/>
      <c r="B9" t="s">
        <v>107</v>
      </c>
      <c r="C9" t="s">
        <v>108</v>
      </c>
      <c r="D9" s="53" t="s">
        <v>109</v>
      </c>
      <c r="E9" s="61" t="s">
        <v>106</v>
      </c>
      <c r="F9">
        <v>40700</v>
      </c>
      <c r="G9" t="s">
        <v>93</v>
      </c>
      <c r="H9" s="57"/>
      <c r="I9" t="s">
        <v>110</v>
      </c>
      <c r="J9">
        <v>2026</v>
      </c>
      <c r="K9">
        <v>5</v>
      </c>
      <c r="L9" s="53" t="s">
        <v>95</v>
      </c>
      <c r="M9" s="137">
        <v>727.77740000000006</v>
      </c>
      <c r="N9">
        <v>1</v>
      </c>
      <c r="O9" s="137">
        <f t="shared" si="0"/>
        <v>727.77740000000006</v>
      </c>
      <c r="P9" s="57" t="s">
        <v>96</v>
      </c>
      <c r="R9" s="56" t="str">
        <f>+VLOOKUP(E9,'Selectable Table'!B:C,2,0)</f>
        <v>Storage</v>
      </c>
      <c r="S9" s="59"/>
      <c r="V9" s="61" t="s">
        <v>106</v>
      </c>
      <c r="W9" s="153">
        <v>508279</v>
      </c>
      <c r="X9" s="145"/>
      <c r="Y9" s="145">
        <v>508279</v>
      </c>
      <c r="Z9" s="145">
        <f t="shared" si="1"/>
        <v>0</v>
      </c>
      <c r="AC9" s="87"/>
    </row>
    <row r="10" spans="1:29">
      <c r="A10" s="57"/>
      <c r="B10" t="s">
        <v>111</v>
      </c>
      <c r="C10" t="s">
        <v>108</v>
      </c>
      <c r="D10" s="53" t="s">
        <v>109</v>
      </c>
      <c r="E10" s="61" t="s">
        <v>106</v>
      </c>
      <c r="F10">
        <v>40700</v>
      </c>
      <c r="G10" t="s">
        <v>93</v>
      </c>
      <c r="H10" s="57"/>
      <c r="I10" t="s">
        <v>112</v>
      </c>
      <c r="J10">
        <v>2026</v>
      </c>
      <c r="K10">
        <v>5</v>
      </c>
      <c r="L10" s="53" t="s">
        <v>95</v>
      </c>
      <c r="M10" s="137">
        <v>262.00912500000004</v>
      </c>
      <c r="N10">
        <v>1</v>
      </c>
      <c r="O10" s="137">
        <f t="shared" si="0"/>
        <v>262.00912500000004</v>
      </c>
      <c r="P10" s="57" t="s">
        <v>96</v>
      </c>
      <c r="R10" s="56" t="str">
        <f>+VLOOKUP(E10,'Selectable Table'!B:C,2,0)</f>
        <v>Storage</v>
      </c>
      <c r="S10" s="59"/>
      <c r="V10" s="61" t="s">
        <v>113</v>
      </c>
      <c r="W10" s="153">
        <v>1342483</v>
      </c>
      <c r="X10" s="145"/>
      <c r="Y10" s="146">
        <f>SUM(Y4:Y9)</f>
        <v>1342483</v>
      </c>
      <c r="Z10" s="146">
        <f>W10-Y10</f>
        <v>0</v>
      </c>
      <c r="AC10" s="87"/>
    </row>
    <row r="11" spans="1:29">
      <c r="A11" s="57"/>
      <c r="B11" t="s">
        <v>114</v>
      </c>
      <c r="C11" t="s">
        <v>108</v>
      </c>
      <c r="D11" s="53" t="s">
        <v>109</v>
      </c>
      <c r="E11" s="61" t="s">
        <v>106</v>
      </c>
      <c r="F11">
        <v>40700</v>
      </c>
      <c r="G11" t="s">
        <v>93</v>
      </c>
      <c r="H11" s="57"/>
      <c r="I11" t="s">
        <v>110</v>
      </c>
      <c r="J11">
        <v>2026</v>
      </c>
      <c r="K11">
        <v>5</v>
      </c>
      <c r="L11" s="53" t="s">
        <v>95</v>
      </c>
      <c r="M11" s="137">
        <v>181.94435000000001</v>
      </c>
      <c r="N11">
        <v>1</v>
      </c>
      <c r="O11" s="137">
        <f t="shared" si="0"/>
        <v>181.94435000000001</v>
      </c>
      <c r="P11" s="57" t="s">
        <v>96</v>
      </c>
      <c r="R11" s="56" t="str">
        <f>+VLOOKUP(E11,'Selectable Table'!B:C,2,0)</f>
        <v>Storage</v>
      </c>
      <c r="S11" s="59"/>
      <c r="W11" s="145"/>
      <c r="X11" s="145"/>
      <c r="Y11" s="145"/>
      <c r="Z11" s="145"/>
      <c r="AA11" s="87"/>
      <c r="AB11" s="143"/>
      <c r="AC11" s="87"/>
    </row>
    <row r="12" spans="1:29">
      <c r="A12" s="57"/>
      <c r="B12" t="s">
        <v>114</v>
      </c>
      <c r="C12" t="s">
        <v>108</v>
      </c>
      <c r="D12" s="53" t="s">
        <v>109</v>
      </c>
      <c r="E12" s="61" t="s">
        <v>106</v>
      </c>
      <c r="F12">
        <v>40700</v>
      </c>
      <c r="G12" t="s">
        <v>93</v>
      </c>
      <c r="H12" s="57"/>
      <c r="I12" t="s">
        <v>112</v>
      </c>
      <c r="J12">
        <v>2026</v>
      </c>
      <c r="K12">
        <v>5</v>
      </c>
      <c r="L12" s="53" t="s">
        <v>95</v>
      </c>
      <c r="M12" s="137">
        <v>87.33637499999999</v>
      </c>
      <c r="N12">
        <v>1</v>
      </c>
      <c r="O12" s="137">
        <f t="shared" si="0"/>
        <v>87.33637499999999</v>
      </c>
      <c r="P12" s="57" t="s">
        <v>96</v>
      </c>
      <c r="R12" s="56" t="str">
        <f>+VLOOKUP(E12,'Selectable Table'!B:C,2,0)</f>
        <v>Storage</v>
      </c>
      <c r="S12" s="59"/>
      <c r="AA12" s="87"/>
      <c r="AB12" s="143"/>
    </row>
    <row r="13" spans="1:29">
      <c r="A13" s="57"/>
      <c r="B13" t="s">
        <v>115</v>
      </c>
      <c r="C13" t="s">
        <v>108</v>
      </c>
      <c r="D13" s="53" t="s">
        <v>109</v>
      </c>
      <c r="E13" s="61" t="s">
        <v>106</v>
      </c>
      <c r="F13">
        <v>40700</v>
      </c>
      <c r="G13" t="s">
        <v>93</v>
      </c>
      <c r="H13" s="57"/>
      <c r="I13" t="s">
        <v>110</v>
      </c>
      <c r="J13">
        <v>2026</v>
      </c>
      <c r="K13">
        <v>5</v>
      </c>
      <c r="L13" s="53" t="s">
        <v>95</v>
      </c>
      <c r="M13" s="137">
        <v>1091.6660999999999</v>
      </c>
      <c r="N13">
        <v>1</v>
      </c>
      <c r="O13" s="137">
        <f t="shared" si="0"/>
        <v>1091.6660999999999</v>
      </c>
      <c r="P13" s="57" t="s">
        <v>96</v>
      </c>
      <c r="R13" s="56" t="str">
        <f>+VLOOKUP(E13,'Selectable Table'!B:C,2,0)</f>
        <v>Storage</v>
      </c>
      <c r="S13" s="59"/>
      <c r="V13" s="61" t="s">
        <v>116</v>
      </c>
      <c r="AA13" s="87"/>
      <c r="AB13" s="143"/>
    </row>
    <row r="14" spans="1:29">
      <c r="A14" s="57"/>
      <c r="B14" t="s">
        <v>115</v>
      </c>
      <c r="C14" t="s">
        <v>108</v>
      </c>
      <c r="D14" s="53" t="s">
        <v>109</v>
      </c>
      <c r="E14" s="61" t="s">
        <v>106</v>
      </c>
      <c r="F14">
        <v>40700</v>
      </c>
      <c r="G14" t="s">
        <v>93</v>
      </c>
      <c r="H14" s="57"/>
      <c r="I14" t="s">
        <v>112</v>
      </c>
      <c r="J14">
        <v>2026</v>
      </c>
      <c r="K14">
        <v>5</v>
      </c>
      <c r="L14" s="53" t="s">
        <v>95</v>
      </c>
      <c r="M14" s="137">
        <v>436.68187499999999</v>
      </c>
      <c r="N14">
        <v>1</v>
      </c>
      <c r="O14" s="137">
        <f t="shared" si="0"/>
        <v>436.68187499999999</v>
      </c>
      <c r="P14" s="57" t="s">
        <v>96</v>
      </c>
      <c r="R14" s="56" t="str">
        <f>+VLOOKUP(E14,'Selectable Table'!B:C,2,0)</f>
        <v>Storage</v>
      </c>
      <c r="S14" s="59"/>
      <c r="AA14" s="87"/>
      <c r="AB14" s="143"/>
    </row>
    <row r="15" spans="1:29">
      <c r="A15" s="57"/>
      <c r="B15" t="s">
        <v>117</v>
      </c>
      <c r="C15" t="s">
        <v>108</v>
      </c>
      <c r="D15" s="53" t="s">
        <v>109</v>
      </c>
      <c r="E15" s="61" t="s">
        <v>106</v>
      </c>
      <c r="F15">
        <v>40700</v>
      </c>
      <c r="G15" t="s">
        <v>93</v>
      </c>
      <c r="H15" s="57"/>
      <c r="I15" t="s">
        <v>110</v>
      </c>
      <c r="J15">
        <v>2026</v>
      </c>
      <c r="K15">
        <v>5</v>
      </c>
      <c r="L15" s="53" t="s">
        <v>95</v>
      </c>
      <c r="M15" s="137">
        <v>181.94435000000001</v>
      </c>
      <c r="N15">
        <v>1</v>
      </c>
      <c r="O15" s="137">
        <f t="shared" si="0"/>
        <v>181.94435000000001</v>
      </c>
      <c r="P15" s="57" t="s">
        <v>96</v>
      </c>
      <c r="R15" s="56" t="str">
        <f>+VLOOKUP(E15,'Selectable Table'!B:C,2,0)</f>
        <v>Storage</v>
      </c>
      <c r="S15" s="59"/>
      <c r="AA15" s="87"/>
      <c r="AB15" s="143"/>
    </row>
    <row r="16" spans="1:29">
      <c r="A16" s="57"/>
      <c r="B16" t="s">
        <v>117</v>
      </c>
      <c r="C16" t="s">
        <v>108</v>
      </c>
      <c r="D16" s="53" t="s">
        <v>109</v>
      </c>
      <c r="E16" s="61" t="s">
        <v>106</v>
      </c>
      <c r="F16">
        <v>40700</v>
      </c>
      <c r="G16" t="s">
        <v>93</v>
      </c>
      <c r="H16" s="57"/>
      <c r="I16" t="s">
        <v>118</v>
      </c>
      <c r="J16">
        <v>2026</v>
      </c>
      <c r="K16">
        <v>5</v>
      </c>
      <c r="L16" s="53" t="s">
        <v>95</v>
      </c>
      <c r="M16" s="137">
        <v>545.83304999999996</v>
      </c>
      <c r="N16">
        <v>1</v>
      </c>
      <c r="O16" s="137">
        <f t="shared" si="0"/>
        <v>545.83304999999996</v>
      </c>
      <c r="P16" s="57" t="s">
        <v>96</v>
      </c>
      <c r="R16" s="56" t="str">
        <f>+VLOOKUP(E16,'Selectable Table'!B:C,2,0)</f>
        <v>Storage</v>
      </c>
      <c r="S16" s="59"/>
      <c r="AA16" s="87"/>
      <c r="AB16" s="143"/>
    </row>
    <row r="17" spans="1:28">
      <c r="A17" s="57"/>
      <c r="B17" t="s">
        <v>117</v>
      </c>
      <c r="C17" t="s">
        <v>108</v>
      </c>
      <c r="D17" s="53" t="s">
        <v>109</v>
      </c>
      <c r="E17" s="61" t="s">
        <v>106</v>
      </c>
      <c r="F17">
        <v>40700</v>
      </c>
      <c r="G17" t="s">
        <v>93</v>
      </c>
      <c r="H17" s="57"/>
      <c r="I17" t="s">
        <v>112</v>
      </c>
      <c r="J17">
        <v>2026</v>
      </c>
      <c r="K17">
        <v>5</v>
      </c>
      <c r="L17" s="53" t="s">
        <v>95</v>
      </c>
      <c r="M17" s="137">
        <v>611.35462500000006</v>
      </c>
      <c r="N17">
        <v>1</v>
      </c>
      <c r="O17" s="137">
        <f t="shared" si="0"/>
        <v>611.35462500000006</v>
      </c>
      <c r="P17" s="57" t="s">
        <v>96</v>
      </c>
      <c r="R17" s="56" t="str">
        <f>+VLOOKUP(E17,'Selectable Table'!B:C,2,0)</f>
        <v>Storage</v>
      </c>
      <c r="S17" s="59"/>
      <c r="AA17" s="87"/>
      <c r="AB17" s="143"/>
    </row>
    <row r="18" spans="1:28">
      <c r="A18" s="57"/>
      <c r="B18" t="s">
        <v>119</v>
      </c>
      <c r="C18" t="s">
        <v>108</v>
      </c>
      <c r="D18" s="53" t="s">
        <v>109</v>
      </c>
      <c r="E18" s="61" t="s">
        <v>103</v>
      </c>
      <c r="F18">
        <v>40700</v>
      </c>
      <c r="G18" t="s">
        <v>93</v>
      </c>
      <c r="H18" s="57"/>
      <c r="I18" t="s">
        <v>120</v>
      </c>
      <c r="J18">
        <v>2026</v>
      </c>
      <c r="K18">
        <v>5</v>
      </c>
      <c r="L18" s="53" t="s">
        <v>95</v>
      </c>
      <c r="M18" s="137">
        <v>333.03</v>
      </c>
      <c r="N18">
        <v>1</v>
      </c>
      <c r="O18" s="137">
        <f t="shared" si="0"/>
        <v>333.03</v>
      </c>
      <c r="P18" s="57" t="s">
        <v>96</v>
      </c>
      <c r="R18" s="56" t="str">
        <f>+VLOOKUP(E18,'Selectable Table'!B:C,2,0)</f>
        <v>Freight</v>
      </c>
      <c r="S18" s="59"/>
      <c r="AA18" s="87"/>
      <c r="AB18" s="143"/>
    </row>
    <row r="19" spans="1:28">
      <c r="A19" s="57"/>
      <c r="B19" t="s">
        <v>119</v>
      </c>
      <c r="C19" t="s">
        <v>108</v>
      </c>
      <c r="D19" s="53" t="s">
        <v>109</v>
      </c>
      <c r="E19" s="61" t="s">
        <v>106</v>
      </c>
      <c r="F19">
        <v>40700</v>
      </c>
      <c r="G19" t="s">
        <v>93</v>
      </c>
      <c r="H19" s="57"/>
      <c r="I19" t="s">
        <v>112</v>
      </c>
      <c r="J19">
        <v>2026</v>
      </c>
      <c r="K19">
        <v>5</v>
      </c>
      <c r="L19" s="53" t="s">
        <v>95</v>
      </c>
      <c r="M19" s="137">
        <v>786.02737500000001</v>
      </c>
      <c r="N19">
        <v>1</v>
      </c>
      <c r="O19" s="137">
        <f t="shared" si="0"/>
        <v>786.02737500000001</v>
      </c>
      <c r="P19" s="57" t="s">
        <v>96</v>
      </c>
      <c r="R19" s="56" t="str">
        <f>+VLOOKUP(E19,'Selectable Table'!B:C,2,0)</f>
        <v>Storage</v>
      </c>
      <c r="S19" s="59"/>
    </row>
    <row r="20" spans="1:28">
      <c r="A20" s="57"/>
      <c r="B20" t="s">
        <v>121</v>
      </c>
      <c r="C20" t="s">
        <v>108</v>
      </c>
      <c r="D20" s="53" t="s">
        <v>109</v>
      </c>
      <c r="E20" s="61" t="s">
        <v>103</v>
      </c>
      <c r="F20">
        <v>40700</v>
      </c>
      <c r="G20" t="s">
        <v>93</v>
      </c>
      <c r="H20" s="57"/>
      <c r="I20" t="s">
        <v>120</v>
      </c>
      <c r="J20">
        <v>2026</v>
      </c>
      <c r="K20">
        <v>5</v>
      </c>
      <c r="L20" s="53" t="s">
        <v>95</v>
      </c>
      <c r="M20" s="137">
        <v>752.04</v>
      </c>
      <c r="N20">
        <v>1</v>
      </c>
      <c r="O20" s="137">
        <f t="shared" si="0"/>
        <v>752.04</v>
      </c>
      <c r="P20" s="57" t="s">
        <v>96</v>
      </c>
      <c r="R20" s="56" t="str">
        <f>+VLOOKUP(E20,'Selectable Table'!B:C,2,0)</f>
        <v>Freight</v>
      </c>
      <c r="S20" s="59"/>
    </row>
    <row r="21" spans="1:28">
      <c r="A21" s="57"/>
      <c r="B21" t="s">
        <v>121</v>
      </c>
      <c r="C21" t="s">
        <v>108</v>
      </c>
      <c r="D21" s="53" t="s">
        <v>109</v>
      </c>
      <c r="E21" s="61" t="s">
        <v>106</v>
      </c>
      <c r="F21">
        <v>40700</v>
      </c>
      <c r="G21" t="s">
        <v>93</v>
      </c>
      <c r="H21" s="57"/>
      <c r="I21" t="s">
        <v>110</v>
      </c>
      <c r="J21">
        <v>2026</v>
      </c>
      <c r="K21">
        <v>5</v>
      </c>
      <c r="L21" s="53" t="s">
        <v>95</v>
      </c>
      <c r="M21" s="137">
        <v>181.94435000000001</v>
      </c>
      <c r="N21">
        <v>1</v>
      </c>
      <c r="O21" s="137">
        <f t="shared" si="0"/>
        <v>181.94435000000001</v>
      </c>
      <c r="P21" s="57" t="s">
        <v>96</v>
      </c>
      <c r="R21" s="56" t="str">
        <f>+VLOOKUP(E21,'Selectable Table'!B:C,2,0)</f>
        <v>Storage</v>
      </c>
      <c r="S21" s="59"/>
    </row>
    <row r="22" spans="1:28">
      <c r="A22" s="57"/>
      <c r="B22" t="s">
        <v>121</v>
      </c>
      <c r="C22" t="s">
        <v>108</v>
      </c>
      <c r="D22" s="53" t="s">
        <v>109</v>
      </c>
      <c r="E22" s="61" t="s">
        <v>105</v>
      </c>
      <c r="F22">
        <v>40700</v>
      </c>
      <c r="G22" t="s">
        <v>93</v>
      </c>
      <c r="H22" s="57"/>
      <c r="I22" t="s">
        <v>122</v>
      </c>
      <c r="J22">
        <v>2026</v>
      </c>
      <c r="K22">
        <v>5</v>
      </c>
      <c r="L22" s="53" t="s">
        <v>95</v>
      </c>
      <c r="M22" s="137">
        <v>50.944074999999998</v>
      </c>
      <c r="N22">
        <v>1</v>
      </c>
      <c r="O22" s="137">
        <f t="shared" si="0"/>
        <v>50.944074999999998</v>
      </c>
      <c r="P22" s="57" t="s">
        <v>96</v>
      </c>
      <c r="R22" s="56" t="str">
        <f>+VLOOKUP(E22,'Selectable Table'!B:C,2,0)</f>
        <v>ReturnDrug</v>
      </c>
      <c r="S22" s="59"/>
    </row>
    <row r="23" spans="1:28">
      <c r="A23" s="57"/>
      <c r="B23" t="s">
        <v>121</v>
      </c>
      <c r="C23" t="s">
        <v>108</v>
      </c>
      <c r="D23" s="53" t="s">
        <v>109</v>
      </c>
      <c r="E23" s="61" t="s">
        <v>105</v>
      </c>
      <c r="F23">
        <v>40700</v>
      </c>
      <c r="G23" t="s">
        <v>93</v>
      </c>
      <c r="H23" s="57"/>
      <c r="I23" t="s">
        <v>123</v>
      </c>
      <c r="J23">
        <v>2026</v>
      </c>
      <c r="K23">
        <v>5</v>
      </c>
      <c r="L23" s="53" t="s">
        <v>95</v>
      </c>
      <c r="M23" s="137">
        <v>133.727125</v>
      </c>
      <c r="N23">
        <v>1</v>
      </c>
      <c r="O23" s="137">
        <f t="shared" si="0"/>
        <v>133.727125</v>
      </c>
      <c r="P23" s="57" t="s">
        <v>96</v>
      </c>
      <c r="R23" s="56" t="str">
        <f>+VLOOKUP(E23,'Selectable Table'!B:C,2,0)</f>
        <v>ReturnDrug</v>
      </c>
      <c r="S23" s="59"/>
    </row>
    <row r="24" spans="1:28">
      <c r="A24" s="57"/>
      <c r="B24" t="s">
        <v>121</v>
      </c>
      <c r="C24" t="s">
        <v>108</v>
      </c>
      <c r="D24" s="53" t="s">
        <v>109</v>
      </c>
      <c r="E24" s="61" t="s">
        <v>106</v>
      </c>
      <c r="F24">
        <v>40700</v>
      </c>
      <c r="G24" t="s">
        <v>93</v>
      </c>
      <c r="H24" s="57"/>
      <c r="I24" t="s">
        <v>112</v>
      </c>
      <c r="J24">
        <v>2026</v>
      </c>
      <c r="K24">
        <v>5</v>
      </c>
      <c r="L24" s="53" t="s">
        <v>95</v>
      </c>
      <c r="M24" s="137">
        <v>611.35462500000006</v>
      </c>
      <c r="N24">
        <v>1</v>
      </c>
      <c r="O24" s="137">
        <f t="shared" si="0"/>
        <v>611.35462500000006</v>
      </c>
      <c r="P24" s="57" t="s">
        <v>96</v>
      </c>
      <c r="R24" s="56" t="str">
        <f>+VLOOKUP(E24,'Selectable Table'!B:C,2,0)</f>
        <v>Storage</v>
      </c>
      <c r="S24" s="59"/>
    </row>
    <row r="25" spans="1:28">
      <c r="A25" s="57"/>
      <c r="B25" t="s">
        <v>124</v>
      </c>
      <c r="C25" t="s">
        <v>108</v>
      </c>
      <c r="D25" s="53" t="s">
        <v>109</v>
      </c>
      <c r="E25" s="61" t="s">
        <v>103</v>
      </c>
      <c r="F25">
        <v>40700</v>
      </c>
      <c r="G25" t="s">
        <v>93</v>
      </c>
      <c r="H25" s="57"/>
      <c r="I25" t="s">
        <v>120</v>
      </c>
      <c r="J25">
        <v>2026</v>
      </c>
      <c r="K25">
        <v>5</v>
      </c>
      <c r="L25" s="53" t="s">
        <v>95</v>
      </c>
      <c r="M25" s="137">
        <v>191.15</v>
      </c>
      <c r="N25">
        <v>1</v>
      </c>
      <c r="O25" s="137">
        <f t="shared" si="0"/>
        <v>191.15</v>
      </c>
      <c r="P25" s="57" t="s">
        <v>96</v>
      </c>
      <c r="R25" s="56" t="str">
        <f>+VLOOKUP(E25,'Selectable Table'!B:C,2,0)</f>
        <v>Freight</v>
      </c>
      <c r="S25" s="59"/>
    </row>
    <row r="26" spans="1:28">
      <c r="A26" s="57"/>
      <c r="B26" t="s">
        <v>124</v>
      </c>
      <c r="C26" t="s">
        <v>108</v>
      </c>
      <c r="D26" s="53" t="s">
        <v>109</v>
      </c>
      <c r="E26" s="61" t="s">
        <v>106</v>
      </c>
      <c r="F26">
        <v>40700</v>
      </c>
      <c r="G26" t="s">
        <v>93</v>
      </c>
      <c r="H26" s="57"/>
      <c r="I26" t="s">
        <v>112</v>
      </c>
      <c r="J26">
        <v>2026</v>
      </c>
      <c r="K26">
        <v>5</v>
      </c>
      <c r="L26" s="53" t="s">
        <v>95</v>
      </c>
      <c r="M26" s="137">
        <v>87.33637499999999</v>
      </c>
      <c r="N26">
        <v>1</v>
      </c>
      <c r="O26" s="137">
        <f t="shared" si="0"/>
        <v>87.33637499999999</v>
      </c>
      <c r="P26" s="57" t="s">
        <v>96</v>
      </c>
      <c r="R26" s="56" t="str">
        <f>+VLOOKUP(E26,'Selectable Table'!B:C,2,0)</f>
        <v>Storage</v>
      </c>
      <c r="S26" s="59"/>
    </row>
    <row r="27" spans="1:28">
      <c r="A27" s="57"/>
      <c r="B27" t="s">
        <v>125</v>
      </c>
      <c r="C27" t="s">
        <v>108</v>
      </c>
      <c r="D27" s="53" t="s">
        <v>109</v>
      </c>
      <c r="E27" s="61" t="s">
        <v>103</v>
      </c>
      <c r="F27">
        <v>40700</v>
      </c>
      <c r="G27" t="s">
        <v>93</v>
      </c>
      <c r="H27" s="57"/>
      <c r="I27" t="s">
        <v>120</v>
      </c>
      <c r="J27">
        <v>2026</v>
      </c>
      <c r="K27">
        <v>5</v>
      </c>
      <c r="L27" s="53" t="s">
        <v>95</v>
      </c>
      <c r="M27" s="137">
        <v>218</v>
      </c>
      <c r="N27">
        <v>1</v>
      </c>
      <c r="O27" s="137">
        <f t="shared" si="0"/>
        <v>218</v>
      </c>
      <c r="P27" s="57" t="s">
        <v>96</v>
      </c>
      <c r="R27" s="56" t="str">
        <f>+VLOOKUP(E27,'Selectable Table'!B:C,2,0)</f>
        <v>Freight</v>
      </c>
      <c r="S27" s="59"/>
    </row>
    <row r="28" spans="1:28">
      <c r="A28" s="57"/>
      <c r="B28" t="s">
        <v>125</v>
      </c>
      <c r="C28" t="s">
        <v>108</v>
      </c>
      <c r="D28" s="53" t="s">
        <v>109</v>
      </c>
      <c r="E28" s="61" t="s">
        <v>106</v>
      </c>
      <c r="F28">
        <v>40700</v>
      </c>
      <c r="G28" t="s">
        <v>93</v>
      </c>
      <c r="H28" s="57"/>
      <c r="I28" t="s">
        <v>110</v>
      </c>
      <c r="J28">
        <v>2026</v>
      </c>
      <c r="K28">
        <v>5</v>
      </c>
      <c r="L28" s="53" t="s">
        <v>95</v>
      </c>
      <c r="M28" s="137">
        <v>181.94435000000001</v>
      </c>
      <c r="N28">
        <v>1</v>
      </c>
      <c r="O28" s="137">
        <f t="shared" si="0"/>
        <v>181.94435000000001</v>
      </c>
      <c r="P28" s="57" t="s">
        <v>96</v>
      </c>
      <c r="R28" s="56" t="str">
        <f>+VLOOKUP(E28,'Selectable Table'!B:C,2,0)</f>
        <v>Storage</v>
      </c>
      <c r="S28" s="59"/>
    </row>
    <row r="29" spans="1:28">
      <c r="A29" s="57"/>
      <c r="B29" t="s">
        <v>125</v>
      </c>
      <c r="C29" t="s">
        <v>108</v>
      </c>
      <c r="D29" s="53" t="s">
        <v>109</v>
      </c>
      <c r="E29" s="61" t="s">
        <v>105</v>
      </c>
      <c r="F29">
        <v>40700</v>
      </c>
      <c r="G29" t="s">
        <v>93</v>
      </c>
      <c r="H29" s="57"/>
      <c r="I29" t="s">
        <v>122</v>
      </c>
      <c r="J29">
        <v>2026</v>
      </c>
      <c r="K29">
        <v>5</v>
      </c>
      <c r="L29" s="53" t="s">
        <v>95</v>
      </c>
      <c r="M29" s="137">
        <v>50.944074999999998</v>
      </c>
      <c r="N29">
        <v>1</v>
      </c>
      <c r="O29" s="137">
        <f t="shared" si="0"/>
        <v>50.944074999999998</v>
      </c>
      <c r="P29" s="57" t="s">
        <v>96</v>
      </c>
      <c r="R29" s="56" t="str">
        <f>+VLOOKUP(E29,'Selectable Table'!B:C,2,0)</f>
        <v>ReturnDrug</v>
      </c>
      <c r="S29" s="59"/>
    </row>
    <row r="30" spans="1:28">
      <c r="A30" s="57"/>
      <c r="B30" t="s">
        <v>125</v>
      </c>
      <c r="C30" t="s">
        <v>108</v>
      </c>
      <c r="D30" s="53" t="s">
        <v>109</v>
      </c>
      <c r="E30" s="61" t="s">
        <v>105</v>
      </c>
      <c r="F30">
        <v>40700</v>
      </c>
      <c r="G30" t="s">
        <v>93</v>
      </c>
      <c r="H30" s="57"/>
      <c r="I30" t="s">
        <v>123</v>
      </c>
      <c r="J30">
        <v>2026</v>
      </c>
      <c r="K30">
        <v>5</v>
      </c>
      <c r="L30" s="53" t="s">
        <v>95</v>
      </c>
      <c r="M30" s="137">
        <v>133.727125</v>
      </c>
      <c r="N30">
        <v>1</v>
      </c>
      <c r="O30" s="137">
        <f t="shared" si="0"/>
        <v>133.727125</v>
      </c>
      <c r="P30" s="57" t="s">
        <v>96</v>
      </c>
      <c r="R30" s="56" t="str">
        <f>+VLOOKUP(E30,'Selectable Table'!B:C,2,0)</f>
        <v>ReturnDrug</v>
      </c>
      <c r="S30" s="59"/>
    </row>
    <row r="31" spans="1:28">
      <c r="A31" s="57"/>
      <c r="B31" t="s">
        <v>125</v>
      </c>
      <c r="C31" t="s">
        <v>108</v>
      </c>
      <c r="D31" s="53" t="s">
        <v>109</v>
      </c>
      <c r="E31" s="61" t="s">
        <v>106</v>
      </c>
      <c r="F31">
        <v>40700</v>
      </c>
      <c r="G31" t="s">
        <v>93</v>
      </c>
      <c r="H31" s="57"/>
      <c r="I31" t="s">
        <v>112</v>
      </c>
      <c r="J31">
        <v>2026</v>
      </c>
      <c r="K31">
        <v>5</v>
      </c>
      <c r="L31" s="53" t="s">
        <v>95</v>
      </c>
      <c r="M31" s="137">
        <v>436.68187499999999</v>
      </c>
      <c r="N31">
        <v>1</v>
      </c>
      <c r="O31" s="137">
        <f t="shared" si="0"/>
        <v>436.68187499999999</v>
      </c>
      <c r="P31" s="57" t="s">
        <v>96</v>
      </c>
      <c r="R31" s="56" t="str">
        <f>+VLOOKUP(E31,'Selectable Table'!B:C,2,0)</f>
        <v>Storage</v>
      </c>
      <c r="S31" s="59"/>
    </row>
    <row r="32" spans="1:28">
      <c r="A32" s="57"/>
      <c r="B32" t="s">
        <v>126</v>
      </c>
      <c r="C32" t="s">
        <v>108</v>
      </c>
      <c r="D32" s="53" t="s">
        <v>109</v>
      </c>
      <c r="E32" s="61" t="s">
        <v>103</v>
      </c>
      <c r="F32">
        <v>40700</v>
      </c>
      <c r="G32" t="s">
        <v>93</v>
      </c>
      <c r="H32" s="57"/>
      <c r="I32" t="s">
        <v>120</v>
      </c>
      <c r="J32">
        <v>2026</v>
      </c>
      <c r="K32">
        <v>5</v>
      </c>
      <c r="L32" s="53" t="s">
        <v>95</v>
      </c>
      <c r="M32" s="137">
        <v>125.09</v>
      </c>
      <c r="N32">
        <v>1</v>
      </c>
      <c r="O32" s="137">
        <f t="shared" si="0"/>
        <v>125.09</v>
      </c>
      <c r="P32" s="57" t="s">
        <v>96</v>
      </c>
      <c r="R32" s="56" t="str">
        <f>+VLOOKUP(E32,'Selectable Table'!B:C,2,0)</f>
        <v>Freight</v>
      </c>
      <c r="S32" s="59"/>
    </row>
    <row r="33" spans="1:19">
      <c r="A33" s="57"/>
      <c r="B33" t="s">
        <v>126</v>
      </c>
      <c r="C33" t="s">
        <v>108</v>
      </c>
      <c r="D33" s="53" t="s">
        <v>109</v>
      </c>
      <c r="E33" s="61" t="s">
        <v>106</v>
      </c>
      <c r="F33">
        <v>40700</v>
      </c>
      <c r="G33" t="s">
        <v>93</v>
      </c>
      <c r="H33" s="57"/>
      <c r="I33" t="s">
        <v>118</v>
      </c>
      <c r="J33">
        <v>2026</v>
      </c>
      <c r="K33">
        <v>5</v>
      </c>
      <c r="L33" s="53" t="s">
        <v>95</v>
      </c>
      <c r="M33" s="137">
        <v>181.94435000000001</v>
      </c>
      <c r="N33">
        <v>1</v>
      </c>
      <c r="O33" s="137">
        <f t="shared" si="0"/>
        <v>181.94435000000001</v>
      </c>
      <c r="P33" s="57" t="s">
        <v>96</v>
      </c>
      <c r="R33" s="56" t="str">
        <f>+VLOOKUP(E33,'Selectable Table'!B:C,2,0)</f>
        <v>Storage</v>
      </c>
      <c r="S33" s="59"/>
    </row>
    <row r="34" spans="1:19">
      <c r="A34" s="57"/>
      <c r="B34" t="s">
        <v>126</v>
      </c>
      <c r="C34" t="s">
        <v>108</v>
      </c>
      <c r="D34" s="53" t="s">
        <v>109</v>
      </c>
      <c r="E34" s="61" t="s">
        <v>106</v>
      </c>
      <c r="F34">
        <v>40700</v>
      </c>
      <c r="G34" t="s">
        <v>93</v>
      </c>
      <c r="H34" s="57"/>
      <c r="I34" t="s">
        <v>112</v>
      </c>
      <c r="J34">
        <v>2026</v>
      </c>
      <c r="K34">
        <v>5</v>
      </c>
      <c r="L34" s="53" t="s">
        <v>95</v>
      </c>
      <c r="M34" s="137">
        <v>349.34549999999996</v>
      </c>
      <c r="N34">
        <v>1</v>
      </c>
      <c r="O34" s="137">
        <f t="shared" si="0"/>
        <v>349.34549999999996</v>
      </c>
      <c r="P34" s="57" t="s">
        <v>96</v>
      </c>
      <c r="R34" s="56" t="str">
        <f>+VLOOKUP(E34,'Selectable Table'!B:C,2,0)</f>
        <v>Storage</v>
      </c>
      <c r="S34" s="59"/>
    </row>
    <row r="35" spans="1:19">
      <c r="A35" s="57"/>
      <c r="B35" t="s">
        <v>127</v>
      </c>
      <c r="C35" t="s">
        <v>108</v>
      </c>
      <c r="D35" s="53" t="s">
        <v>109</v>
      </c>
      <c r="E35" s="61" t="s">
        <v>106</v>
      </c>
      <c r="F35">
        <v>40700</v>
      </c>
      <c r="G35" t="s">
        <v>93</v>
      </c>
      <c r="H35" s="57"/>
      <c r="I35" t="s">
        <v>110</v>
      </c>
      <c r="J35">
        <v>2026</v>
      </c>
      <c r="K35">
        <v>5</v>
      </c>
      <c r="L35" s="53" t="s">
        <v>95</v>
      </c>
      <c r="M35" s="137">
        <v>181.94435000000001</v>
      </c>
      <c r="N35">
        <v>1</v>
      </c>
      <c r="O35" s="137">
        <f t="shared" si="0"/>
        <v>181.94435000000001</v>
      </c>
      <c r="P35" s="57" t="s">
        <v>96</v>
      </c>
      <c r="R35" s="56" t="str">
        <f>+VLOOKUP(E35,'Selectable Table'!B:C,2,0)</f>
        <v>Storage</v>
      </c>
      <c r="S35" s="59"/>
    </row>
    <row r="36" spans="1:19">
      <c r="A36" s="57"/>
      <c r="B36" t="s">
        <v>127</v>
      </c>
      <c r="C36" t="s">
        <v>108</v>
      </c>
      <c r="D36" s="53" t="s">
        <v>109</v>
      </c>
      <c r="E36" s="61" t="s">
        <v>106</v>
      </c>
      <c r="F36">
        <v>40700</v>
      </c>
      <c r="G36" t="s">
        <v>93</v>
      </c>
      <c r="H36" s="57"/>
      <c r="I36" t="s">
        <v>112</v>
      </c>
      <c r="J36">
        <v>2026</v>
      </c>
      <c r="K36">
        <v>5</v>
      </c>
      <c r="L36" s="53" t="s">
        <v>95</v>
      </c>
      <c r="M36" s="137">
        <v>524.01825000000008</v>
      </c>
      <c r="N36">
        <v>1</v>
      </c>
      <c r="O36" s="137">
        <f t="shared" si="0"/>
        <v>524.01825000000008</v>
      </c>
      <c r="P36" s="57" t="s">
        <v>96</v>
      </c>
      <c r="R36" s="56" t="str">
        <f>+VLOOKUP(E36,'Selectable Table'!B:C,2,0)</f>
        <v>Storage</v>
      </c>
      <c r="S36" s="59"/>
    </row>
    <row r="37" spans="1:19">
      <c r="A37" s="57"/>
      <c r="B37" t="s">
        <v>128</v>
      </c>
      <c r="C37" t="s">
        <v>108</v>
      </c>
      <c r="D37" s="53" t="s">
        <v>109</v>
      </c>
      <c r="E37" s="61" t="s">
        <v>105</v>
      </c>
      <c r="F37">
        <v>40700</v>
      </c>
      <c r="G37" t="s">
        <v>93</v>
      </c>
      <c r="H37" s="57"/>
      <c r="I37" t="s">
        <v>122</v>
      </c>
      <c r="J37">
        <v>2026</v>
      </c>
      <c r="K37">
        <v>5</v>
      </c>
      <c r="L37" s="53" t="s">
        <v>95</v>
      </c>
      <c r="M37" s="137">
        <v>50.944074999999998</v>
      </c>
      <c r="N37">
        <v>1</v>
      </c>
      <c r="O37" s="137">
        <f t="shared" si="0"/>
        <v>50.944074999999998</v>
      </c>
      <c r="P37" s="57" t="s">
        <v>96</v>
      </c>
      <c r="R37" s="56" t="str">
        <f>+VLOOKUP(E37,'Selectable Table'!B:C,2,0)</f>
        <v>ReturnDrug</v>
      </c>
      <c r="S37" s="59"/>
    </row>
    <row r="38" spans="1:19">
      <c r="A38" s="57"/>
      <c r="B38" t="s">
        <v>128</v>
      </c>
      <c r="C38" t="s">
        <v>108</v>
      </c>
      <c r="D38" s="53" t="s">
        <v>109</v>
      </c>
      <c r="E38" s="61" t="s">
        <v>105</v>
      </c>
      <c r="F38">
        <v>40700</v>
      </c>
      <c r="G38" t="s">
        <v>93</v>
      </c>
      <c r="H38" s="57"/>
      <c r="I38" t="s">
        <v>123</v>
      </c>
      <c r="J38">
        <v>2026</v>
      </c>
      <c r="K38">
        <v>5</v>
      </c>
      <c r="L38" s="53" t="s">
        <v>95</v>
      </c>
      <c r="M38" s="137">
        <v>133.727125</v>
      </c>
      <c r="N38">
        <v>1</v>
      </c>
      <c r="O38" s="137">
        <f t="shared" si="0"/>
        <v>133.727125</v>
      </c>
      <c r="P38" s="57" t="s">
        <v>96</v>
      </c>
      <c r="R38" s="56" t="str">
        <f>+VLOOKUP(E38,'Selectable Table'!B:C,2,0)</f>
        <v>ReturnDrug</v>
      </c>
      <c r="S38" s="59"/>
    </row>
    <row r="39" spans="1:19">
      <c r="A39" s="57"/>
      <c r="B39" t="s">
        <v>128</v>
      </c>
      <c r="C39" t="s">
        <v>108</v>
      </c>
      <c r="D39" s="53" t="s">
        <v>109</v>
      </c>
      <c r="E39" s="61" t="s">
        <v>106</v>
      </c>
      <c r="F39">
        <v>40700</v>
      </c>
      <c r="G39" t="s">
        <v>93</v>
      </c>
      <c r="H39" s="57"/>
      <c r="I39" t="s">
        <v>112</v>
      </c>
      <c r="J39">
        <v>2026</v>
      </c>
      <c r="K39">
        <v>5</v>
      </c>
      <c r="L39" s="53" t="s">
        <v>95</v>
      </c>
      <c r="M39" s="137">
        <v>349.34549999999996</v>
      </c>
      <c r="N39">
        <v>1</v>
      </c>
      <c r="O39" s="137">
        <f t="shared" si="0"/>
        <v>349.34549999999996</v>
      </c>
      <c r="P39" s="57" t="s">
        <v>96</v>
      </c>
      <c r="R39" s="56" t="str">
        <f>+VLOOKUP(E39,'Selectable Table'!B:C,2,0)</f>
        <v>Storage</v>
      </c>
      <c r="S39" s="59"/>
    </row>
    <row r="40" spans="1:19">
      <c r="A40" s="57"/>
      <c r="B40" t="s">
        <v>129</v>
      </c>
      <c r="C40" t="s">
        <v>108</v>
      </c>
      <c r="D40" s="53" t="s">
        <v>109</v>
      </c>
      <c r="E40" s="61" t="s">
        <v>103</v>
      </c>
      <c r="F40">
        <v>40700</v>
      </c>
      <c r="G40" t="s">
        <v>93</v>
      </c>
      <c r="H40" s="57"/>
      <c r="I40" t="s">
        <v>130</v>
      </c>
      <c r="J40">
        <v>2026</v>
      </c>
      <c r="K40">
        <v>5</v>
      </c>
      <c r="L40" s="53" t="s">
        <v>95</v>
      </c>
      <c r="M40" s="137">
        <v>279.23</v>
      </c>
      <c r="N40">
        <v>1</v>
      </c>
      <c r="O40" s="137">
        <f t="shared" si="0"/>
        <v>279.23</v>
      </c>
      <c r="P40" s="57" t="s">
        <v>96</v>
      </c>
      <c r="R40" s="56" t="str">
        <f>+VLOOKUP(E40,'Selectable Table'!B:C,2,0)</f>
        <v>Freight</v>
      </c>
      <c r="S40" s="59"/>
    </row>
    <row r="41" spans="1:19">
      <c r="A41" s="57"/>
      <c r="B41" t="s">
        <v>129</v>
      </c>
      <c r="C41" t="s">
        <v>108</v>
      </c>
      <c r="D41" s="53" t="s">
        <v>109</v>
      </c>
      <c r="E41" s="61" t="s">
        <v>106</v>
      </c>
      <c r="F41">
        <v>40700</v>
      </c>
      <c r="G41" t="s">
        <v>93</v>
      </c>
      <c r="H41" s="57"/>
      <c r="I41" t="s">
        <v>110</v>
      </c>
      <c r="J41">
        <v>2026</v>
      </c>
      <c r="K41">
        <v>5</v>
      </c>
      <c r="L41" s="53" t="s">
        <v>95</v>
      </c>
      <c r="M41" s="137">
        <v>1273.6104499999999</v>
      </c>
      <c r="N41">
        <v>1</v>
      </c>
      <c r="O41" s="137">
        <f t="shared" si="0"/>
        <v>1273.6104499999999</v>
      </c>
      <c r="P41" s="57" t="s">
        <v>96</v>
      </c>
      <c r="R41" s="56" t="str">
        <f>+VLOOKUP(E41,'Selectable Table'!B:C,2,0)</f>
        <v>Storage</v>
      </c>
      <c r="S41" s="59"/>
    </row>
    <row r="42" spans="1:19">
      <c r="A42" s="57"/>
      <c r="B42" t="s">
        <v>129</v>
      </c>
      <c r="C42" t="s">
        <v>108</v>
      </c>
      <c r="D42" s="53" t="s">
        <v>109</v>
      </c>
      <c r="E42" s="61" t="s">
        <v>106</v>
      </c>
      <c r="F42">
        <v>40700</v>
      </c>
      <c r="G42" t="s">
        <v>93</v>
      </c>
      <c r="H42" s="57"/>
      <c r="I42" t="s">
        <v>112</v>
      </c>
      <c r="J42">
        <v>2026</v>
      </c>
      <c r="K42">
        <v>5</v>
      </c>
      <c r="L42" s="53" t="s">
        <v>95</v>
      </c>
      <c r="M42" s="137">
        <v>262.00912500000004</v>
      </c>
      <c r="N42">
        <v>1</v>
      </c>
      <c r="O42" s="137">
        <f t="shared" si="0"/>
        <v>262.00912500000004</v>
      </c>
      <c r="P42" s="57" t="s">
        <v>96</v>
      </c>
      <c r="R42" s="56" t="str">
        <f>+VLOOKUP(E42,'Selectable Table'!B:C,2,0)</f>
        <v>Storage</v>
      </c>
      <c r="S42" s="59"/>
    </row>
    <row r="43" spans="1:19">
      <c r="A43" s="57"/>
      <c r="B43" t="s">
        <v>131</v>
      </c>
      <c r="C43" t="s">
        <v>108</v>
      </c>
      <c r="D43" s="53" t="s">
        <v>109</v>
      </c>
      <c r="E43" s="61" t="s">
        <v>106</v>
      </c>
      <c r="F43">
        <v>40700</v>
      </c>
      <c r="G43" t="s">
        <v>93</v>
      </c>
      <c r="H43" s="57"/>
      <c r="I43" t="s">
        <v>110</v>
      </c>
      <c r="J43">
        <v>2026</v>
      </c>
      <c r="K43">
        <v>5</v>
      </c>
      <c r="L43" s="53" t="s">
        <v>95</v>
      </c>
      <c r="M43" s="137">
        <v>1273.6104499999999</v>
      </c>
      <c r="N43">
        <v>1</v>
      </c>
      <c r="O43" s="137">
        <f t="shared" si="0"/>
        <v>1273.6104499999999</v>
      </c>
      <c r="P43" s="57" t="s">
        <v>96</v>
      </c>
      <c r="R43" s="56" t="str">
        <f>+VLOOKUP(E43,'Selectable Table'!B:C,2,0)</f>
        <v>Storage</v>
      </c>
      <c r="S43" s="59"/>
    </row>
    <row r="44" spans="1:19">
      <c r="A44" s="57"/>
      <c r="B44" t="s">
        <v>131</v>
      </c>
      <c r="C44" t="s">
        <v>108</v>
      </c>
      <c r="D44" s="53" t="s">
        <v>109</v>
      </c>
      <c r="E44" s="61" t="s">
        <v>106</v>
      </c>
      <c r="F44">
        <v>40700</v>
      </c>
      <c r="G44" t="s">
        <v>93</v>
      </c>
      <c r="H44" s="57"/>
      <c r="I44" t="s">
        <v>118</v>
      </c>
      <c r="J44">
        <v>2026</v>
      </c>
      <c r="K44">
        <v>5</v>
      </c>
      <c r="L44" s="53" t="s">
        <v>95</v>
      </c>
      <c r="M44" s="137">
        <v>181.94435000000001</v>
      </c>
      <c r="N44">
        <v>1</v>
      </c>
      <c r="O44" s="137">
        <f t="shared" si="0"/>
        <v>181.94435000000001</v>
      </c>
      <c r="P44" s="57" t="s">
        <v>96</v>
      </c>
      <c r="R44" s="56" t="str">
        <f>+VLOOKUP(E44,'Selectable Table'!B:C,2,0)</f>
        <v>Storage</v>
      </c>
      <c r="S44" s="59"/>
    </row>
    <row r="45" spans="1:19">
      <c r="A45" s="57"/>
      <c r="B45" t="s">
        <v>131</v>
      </c>
      <c r="C45" t="s">
        <v>108</v>
      </c>
      <c r="D45" s="53" t="s">
        <v>109</v>
      </c>
      <c r="E45" s="61" t="s">
        <v>106</v>
      </c>
      <c r="F45">
        <v>40700</v>
      </c>
      <c r="G45" t="s">
        <v>93</v>
      </c>
      <c r="H45" s="57"/>
      <c r="I45" t="s">
        <v>112</v>
      </c>
      <c r="J45">
        <v>2026</v>
      </c>
      <c r="K45">
        <v>5</v>
      </c>
      <c r="L45" s="53" t="s">
        <v>95</v>
      </c>
      <c r="M45" s="137">
        <v>611.35462500000006</v>
      </c>
      <c r="N45">
        <v>1</v>
      </c>
      <c r="O45" s="137">
        <f t="shared" si="0"/>
        <v>611.35462500000006</v>
      </c>
      <c r="P45" s="57" t="s">
        <v>96</v>
      </c>
      <c r="R45" s="56" t="str">
        <f>+VLOOKUP(E45,'Selectable Table'!B:C,2,0)</f>
        <v>Storage</v>
      </c>
      <c r="S45" s="59"/>
    </row>
    <row r="46" spans="1:19">
      <c r="A46" s="57"/>
      <c r="B46" t="s">
        <v>132</v>
      </c>
      <c r="C46" t="s">
        <v>133</v>
      </c>
      <c r="D46" s="53" t="s">
        <v>109</v>
      </c>
      <c r="E46" s="61" t="s">
        <v>105</v>
      </c>
      <c r="F46">
        <v>40700</v>
      </c>
      <c r="G46" t="s">
        <v>93</v>
      </c>
      <c r="H46" s="57"/>
      <c r="I46" t="s">
        <v>134</v>
      </c>
      <c r="J46">
        <v>2026</v>
      </c>
      <c r="K46">
        <v>5</v>
      </c>
      <c r="L46" s="53" t="s">
        <v>95</v>
      </c>
      <c r="M46" s="137">
        <v>114.36</v>
      </c>
      <c r="N46">
        <v>1</v>
      </c>
      <c r="O46" s="137">
        <f t="shared" si="0"/>
        <v>114.36</v>
      </c>
      <c r="P46" s="57" t="s">
        <v>96</v>
      </c>
      <c r="R46" s="56" t="str">
        <f>+VLOOKUP(E46,'Selectable Table'!B:C,2,0)</f>
        <v>ReturnDrug</v>
      </c>
      <c r="S46" s="59"/>
    </row>
    <row r="47" spans="1:19">
      <c r="A47" s="57"/>
      <c r="B47" t="s">
        <v>132</v>
      </c>
      <c r="C47" t="s">
        <v>133</v>
      </c>
      <c r="D47" s="53" t="s">
        <v>109</v>
      </c>
      <c r="E47" s="61" t="s">
        <v>106</v>
      </c>
      <c r="F47">
        <v>40700</v>
      </c>
      <c r="G47" t="s">
        <v>93</v>
      </c>
      <c r="H47" s="57"/>
      <c r="I47" t="s">
        <v>112</v>
      </c>
      <c r="J47">
        <v>2026</v>
      </c>
      <c r="K47">
        <v>5</v>
      </c>
      <c r="L47" s="53" t="s">
        <v>95</v>
      </c>
      <c r="M47" s="137">
        <v>95.63</v>
      </c>
      <c r="N47">
        <v>1</v>
      </c>
      <c r="O47" s="137">
        <f t="shared" si="0"/>
        <v>95.63</v>
      </c>
      <c r="P47" s="57" t="s">
        <v>96</v>
      </c>
      <c r="R47" s="56" t="str">
        <f>+VLOOKUP(E47,'Selectable Table'!B:C,2,0)</f>
        <v>Storage</v>
      </c>
      <c r="S47" s="59"/>
    </row>
    <row r="48" spans="1:19">
      <c r="A48" s="57"/>
      <c r="B48" t="s">
        <v>135</v>
      </c>
      <c r="C48" t="s">
        <v>133</v>
      </c>
      <c r="D48" s="53" t="s">
        <v>109</v>
      </c>
      <c r="E48" s="61" t="s">
        <v>105</v>
      </c>
      <c r="F48">
        <v>40700</v>
      </c>
      <c r="G48" t="s">
        <v>93</v>
      </c>
      <c r="H48" s="57"/>
      <c r="I48" t="s">
        <v>136</v>
      </c>
      <c r="J48">
        <v>2026</v>
      </c>
      <c r="K48">
        <v>5</v>
      </c>
      <c r="L48" s="53" t="s">
        <v>95</v>
      </c>
      <c r="M48" s="137">
        <v>3408.33</v>
      </c>
      <c r="N48">
        <v>1</v>
      </c>
      <c r="O48" s="137">
        <f t="shared" si="0"/>
        <v>3408.33</v>
      </c>
      <c r="P48" s="57" t="s">
        <v>96</v>
      </c>
      <c r="R48" s="56" t="str">
        <f>+VLOOKUP(E48,'Selectable Table'!B:C,2,0)</f>
        <v>ReturnDrug</v>
      </c>
      <c r="S48" s="59"/>
    </row>
    <row r="49" spans="1:19">
      <c r="A49" s="57"/>
      <c r="B49" t="s">
        <v>135</v>
      </c>
      <c r="C49" t="s">
        <v>133</v>
      </c>
      <c r="D49" s="53" t="s">
        <v>109</v>
      </c>
      <c r="E49" s="61" t="s">
        <v>105</v>
      </c>
      <c r="F49">
        <v>40700</v>
      </c>
      <c r="G49" t="s">
        <v>93</v>
      </c>
      <c r="H49" s="57"/>
      <c r="I49" t="s">
        <v>137</v>
      </c>
      <c r="J49">
        <v>2026</v>
      </c>
      <c r="K49">
        <v>5</v>
      </c>
      <c r="L49" s="53" t="s">
        <v>95</v>
      </c>
      <c r="M49" s="137">
        <v>675.99</v>
      </c>
      <c r="N49">
        <v>1</v>
      </c>
      <c r="O49" s="137">
        <f t="shared" si="0"/>
        <v>675.99</v>
      </c>
      <c r="P49" s="57" t="s">
        <v>96</v>
      </c>
      <c r="R49" s="56" t="str">
        <f>+VLOOKUP(E49,'Selectable Table'!B:C,2,0)</f>
        <v>ReturnDrug</v>
      </c>
      <c r="S49" s="59"/>
    </row>
    <row r="50" spans="1:19">
      <c r="A50" s="57"/>
      <c r="B50" t="s">
        <v>135</v>
      </c>
      <c r="C50" t="s">
        <v>133</v>
      </c>
      <c r="D50" s="53" t="s">
        <v>109</v>
      </c>
      <c r="E50" s="61" t="s">
        <v>106</v>
      </c>
      <c r="F50">
        <v>40700</v>
      </c>
      <c r="G50" t="s">
        <v>93</v>
      </c>
      <c r="H50" s="57"/>
      <c r="I50" t="s">
        <v>110</v>
      </c>
      <c r="J50">
        <v>2026</v>
      </c>
      <c r="K50">
        <v>5</v>
      </c>
      <c r="L50" s="53" t="s">
        <v>95</v>
      </c>
      <c r="M50" s="137">
        <v>95.63</v>
      </c>
      <c r="N50">
        <v>1</v>
      </c>
      <c r="O50" s="137">
        <f t="shared" si="0"/>
        <v>95.63</v>
      </c>
      <c r="P50" s="57" t="s">
        <v>96</v>
      </c>
      <c r="R50" s="56" t="str">
        <f>+VLOOKUP(E50,'Selectable Table'!B:C,2,0)</f>
        <v>Storage</v>
      </c>
      <c r="S50" s="59"/>
    </row>
    <row r="51" spans="1:19">
      <c r="A51" s="57"/>
      <c r="B51" t="s">
        <v>135</v>
      </c>
      <c r="C51" t="s">
        <v>133</v>
      </c>
      <c r="D51" s="53" t="s">
        <v>109</v>
      </c>
      <c r="E51" s="61" t="s">
        <v>106</v>
      </c>
      <c r="F51">
        <v>40700</v>
      </c>
      <c r="G51" t="s">
        <v>93</v>
      </c>
      <c r="H51" s="57"/>
      <c r="I51" t="s">
        <v>112</v>
      </c>
      <c r="J51">
        <v>2026</v>
      </c>
      <c r="K51">
        <v>5</v>
      </c>
      <c r="L51" s="53" t="s">
        <v>95</v>
      </c>
      <c r="M51" s="137">
        <v>191.26</v>
      </c>
      <c r="N51">
        <v>1</v>
      </c>
      <c r="O51" s="137">
        <f t="shared" si="0"/>
        <v>191.26</v>
      </c>
      <c r="P51" s="57" t="s">
        <v>96</v>
      </c>
      <c r="R51" s="56" t="str">
        <f>+VLOOKUP(E51,'Selectable Table'!B:C,2,0)</f>
        <v>Storage</v>
      </c>
      <c r="S51" s="59"/>
    </row>
    <row r="52" spans="1:19">
      <c r="A52" s="57"/>
      <c r="B52" t="s">
        <v>138</v>
      </c>
      <c r="C52" t="s">
        <v>133</v>
      </c>
      <c r="D52" s="53" t="s">
        <v>109</v>
      </c>
      <c r="E52" s="61" t="s">
        <v>106</v>
      </c>
      <c r="F52">
        <v>40700</v>
      </c>
      <c r="G52" t="s">
        <v>93</v>
      </c>
      <c r="H52" s="57"/>
      <c r="I52" t="s">
        <v>112</v>
      </c>
      <c r="J52">
        <v>2026</v>
      </c>
      <c r="K52">
        <v>5</v>
      </c>
      <c r="L52" s="53" t="s">
        <v>95</v>
      </c>
      <c r="M52" s="137">
        <v>95.63</v>
      </c>
      <c r="N52">
        <v>1</v>
      </c>
      <c r="O52" s="137">
        <f t="shared" si="0"/>
        <v>95.63</v>
      </c>
      <c r="P52" s="57" t="s">
        <v>96</v>
      </c>
      <c r="R52" s="56" t="str">
        <f>+VLOOKUP(E52,'Selectable Table'!B:C,2,0)</f>
        <v>Storage</v>
      </c>
      <c r="S52" s="59"/>
    </row>
    <row r="53" spans="1:19">
      <c r="A53" s="57"/>
      <c r="B53" t="s">
        <v>139</v>
      </c>
      <c r="C53" t="s">
        <v>133</v>
      </c>
      <c r="D53" s="53" t="s">
        <v>109</v>
      </c>
      <c r="E53" s="61" t="s">
        <v>106</v>
      </c>
      <c r="F53">
        <v>40700</v>
      </c>
      <c r="G53" t="s">
        <v>93</v>
      </c>
      <c r="H53" s="57"/>
      <c r="I53" t="s">
        <v>110</v>
      </c>
      <c r="J53">
        <v>2026</v>
      </c>
      <c r="K53">
        <v>5</v>
      </c>
      <c r="L53" s="53" t="s">
        <v>95</v>
      </c>
      <c r="M53" s="137">
        <v>286.89</v>
      </c>
      <c r="N53">
        <v>1</v>
      </c>
      <c r="O53" s="137">
        <f t="shared" si="0"/>
        <v>286.89</v>
      </c>
      <c r="P53" s="57" t="s">
        <v>96</v>
      </c>
      <c r="R53" s="56" t="str">
        <f>+VLOOKUP(E53,'Selectable Table'!B:C,2,0)</f>
        <v>Storage</v>
      </c>
      <c r="S53" s="59"/>
    </row>
    <row r="54" spans="1:19">
      <c r="A54" s="57"/>
      <c r="B54" t="s">
        <v>139</v>
      </c>
      <c r="C54" t="s">
        <v>133</v>
      </c>
      <c r="D54" s="53" t="s">
        <v>109</v>
      </c>
      <c r="E54" s="61" t="s">
        <v>106</v>
      </c>
      <c r="F54">
        <v>40700</v>
      </c>
      <c r="G54" t="s">
        <v>93</v>
      </c>
      <c r="H54" s="57"/>
      <c r="I54" t="s">
        <v>112</v>
      </c>
      <c r="J54">
        <v>2026</v>
      </c>
      <c r="K54">
        <v>5</v>
      </c>
      <c r="L54" s="53" t="s">
        <v>95</v>
      </c>
      <c r="M54" s="137">
        <v>191.26</v>
      </c>
      <c r="N54">
        <v>1</v>
      </c>
      <c r="O54" s="137">
        <f t="shared" si="0"/>
        <v>191.26</v>
      </c>
      <c r="P54" s="57" t="s">
        <v>96</v>
      </c>
      <c r="R54" s="56" t="str">
        <f>+VLOOKUP(E54,'Selectable Table'!B:C,2,0)</f>
        <v>Storage</v>
      </c>
      <c r="S54" s="59"/>
    </row>
    <row r="55" spans="1:19">
      <c r="A55" s="57"/>
      <c r="B55" t="s">
        <v>140</v>
      </c>
      <c r="C55" t="s">
        <v>133</v>
      </c>
      <c r="D55" s="53" t="s">
        <v>109</v>
      </c>
      <c r="E55" s="61" t="s">
        <v>106</v>
      </c>
      <c r="F55">
        <v>40700</v>
      </c>
      <c r="G55" t="s">
        <v>93</v>
      </c>
      <c r="H55" s="57"/>
      <c r="I55" t="s">
        <v>110</v>
      </c>
      <c r="J55">
        <v>2026</v>
      </c>
      <c r="K55">
        <v>5</v>
      </c>
      <c r="L55" s="53" t="s">
        <v>95</v>
      </c>
      <c r="M55" s="137">
        <v>12049.38</v>
      </c>
      <c r="N55">
        <v>1</v>
      </c>
      <c r="O55" s="137">
        <f t="shared" si="0"/>
        <v>12049.38</v>
      </c>
      <c r="P55" s="57" t="s">
        <v>96</v>
      </c>
      <c r="R55" s="56" t="str">
        <f>+VLOOKUP(E55,'Selectable Table'!B:C,2,0)</f>
        <v>Storage</v>
      </c>
      <c r="S55" s="59"/>
    </row>
    <row r="56" spans="1:19">
      <c r="A56" s="57"/>
      <c r="B56" t="s">
        <v>140</v>
      </c>
      <c r="C56" t="s">
        <v>133</v>
      </c>
      <c r="D56" s="53" t="s">
        <v>109</v>
      </c>
      <c r="E56" s="61" t="s">
        <v>92</v>
      </c>
      <c r="F56">
        <v>40700</v>
      </c>
      <c r="G56" t="s">
        <v>93</v>
      </c>
      <c r="H56" s="57"/>
      <c r="I56" t="s">
        <v>141</v>
      </c>
      <c r="J56">
        <v>2026</v>
      </c>
      <c r="K56">
        <v>5</v>
      </c>
      <c r="L56" s="53" t="s">
        <v>95</v>
      </c>
      <c r="M56" s="137">
        <v>753.3</v>
      </c>
      <c r="N56">
        <v>1</v>
      </c>
      <c r="O56" s="137">
        <f t="shared" si="0"/>
        <v>753.3</v>
      </c>
      <c r="P56" s="57" t="s">
        <v>96</v>
      </c>
      <c r="R56" s="56" t="str">
        <f>+VLOOKUP(E56,'Selectable Table'!B:C,2,0)</f>
        <v>Distribution</v>
      </c>
      <c r="S56" s="59"/>
    </row>
    <row r="57" spans="1:19">
      <c r="A57" s="57"/>
      <c r="B57" t="s">
        <v>140</v>
      </c>
      <c r="C57" t="s">
        <v>133</v>
      </c>
      <c r="D57" s="53" t="s">
        <v>109</v>
      </c>
      <c r="E57" s="61" t="s">
        <v>106</v>
      </c>
      <c r="F57">
        <v>40700</v>
      </c>
      <c r="G57" t="s">
        <v>93</v>
      </c>
      <c r="H57" s="57"/>
      <c r="I57" t="s">
        <v>118</v>
      </c>
      <c r="J57">
        <v>2026</v>
      </c>
      <c r="K57">
        <v>5</v>
      </c>
      <c r="L57" s="53" t="s">
        <v>95</v>
      </c>
      <c r="M57" s="137">
        <v>115.89</v>
      </c>
      <c r="N57">
        <v>1</v>
      </c>
      <c r="O57" s="137">
        <f t="shared" si="0"/>
        <v>115.89</v>
      </c>
      <c r="P57" s="57" t="s">
        <v>96</v>
      </c>
      <c r="R57" s="56" t="str">
        <f>+VLOOKUP(E57,'Selectable Table'!B:C,2,0)</f>
        <v>Storage</v>
      </c>
      <c r="S57" s="59"/>
    </row>
    <row r="58" spans="1:19">
      <c r="A58" s="57"/>
      <c r="B58" t="s">
        <v>142</v>
      </c>
      <c r="C58" t="s">
        <v>133</v>
      </c>
      <c r="D58" s="53" t="s">
        <v>109</v>
      </c>
      <c r="E58" s="61" t="s">
        <v>106</v>
      </c>
      <c r="F58">
        <v>40700</v>
      </c>
      <c r="G58" t="s">
        <v>93</v>
      </c>
      <c r="H58" s="57"/>
      <c r="I58" t="s">
        <v>110</v>
      </c>
      <c r="J58">
        <v>2026</v>
      </c>
      <c r="K58">
        <v>5</v>
      </c>
      <c r="L58" s="53" t="s">
        <v>95</v>
      </c>
      <c r="M58" s="137">
        <v>286.89</v>
      </c>
      <c r="N58">
        <v>1</v>
      </c>
      <c r="O58" s="137">
        <f t="shared" si="0"/>
        <v>286.89</v>
      </c>
      <c r="P58" s="57" t="s">
        <v>96</v>
      </c>
      <c r="R58" s="56" t="str">
        <f>+VLOOKUP(E58,'Selectable Table'!B:C,2,0)</f>
        <v>Storage</v>
      </c>
      <c r="S58" s="59"/>
    </row>
    <row r="59" spans="1:19">
      <c r="A59" s="57"/>
      <c r="B59" t="s">
        <v>142</v>
      </c>
      <c r="C59" t="s">
        <v>133</v>
      </c>
      <c r="D59" s="53" t="s">
        <v>109</v>
      </c>
      <c r="E59" s="61" t="s">
        <v>106</v>
      </c>
      <c r="F59">
        <v>40700</v>
      </c>
      <c r="G59" t="s">
        <v>93</v>
      </c>
      <c r="H59" s="57"/>
      <c r="I59" t="s">
        <v>118</v>
      </c>
      <c r="J59">
        <v>2026</v>
      </c>
      <c r="K59">
        <v>5</v>
      </c>
      <c r="L59" s="53" t="s">
        <v>95</v>
      </c>
      <c r="M59" s="137">
        <v>115.89</v>
      </c>
      <c r="N59">
        <v>1</v>
      </c>
      <c r="O59" s="137">
        <f t="shared" si="0"/>
        <v>115.89</v>
      </c>
      <c r="P59" s="57" t="s">
        <v>96</v>
      </c>
      <c r="R59" s="56" t="str">
        <f>+VLOOKUP(E59,'Selectable Table'!B:C,2,0)</f>
        <v>Storage</v>
      </c>
      <c r="S59" s="59"/>
    </row>
    <row r="60" spans="1:19">
      <c r="A60" s="57"/>
      <c r="B60" t="s">
        <v>142</v>
      </c>
      <c r="C60" t="s">
        <v>133</v>
      </c>
      <c r="D60" s="53" t="s">
        <v>109</v>
      </c>
      <c r="E60" s="61" t="s">
        <v>106</v>
      </c>
      <c r="F60">
        <v>40700</v>
      </c>
      <c r="G60" t="s">
        <v>93</v>
      </c>
      <c r="H60" s="57"/>
      <c r="I60" t="s">
        <v>143</v>
      </c>
      <c r="J60">
        <v>2026</v>
      </c>
      <c r="K60">
        <v>5</v>
      </c>
      <c r="L60" s="53" t="s">
        <v>95</v>
      </c>
      <c r="M60" s="137">
        <v>95.63</v>
      </c>
      <c r="N60">
        <v>1</v>
      </c>
      <c r="O60" s="137">
        <f t="shared" si="0"/>
        <v>95.63</v>
      </c>
      <c r="P60" s="57" t="s">
        <v>96</v>
      </c>
      <c r="R60" s="56" t="str">
        <f>+VLOOKUP(E60,'Selectable Table'!B:C,2,0)</f>
        <v>Storage</v>
      </c>
      <c r="S60" s="59"/>
    </row>
    <row r="61" spans="1:19">
      <c r="A61" s="57"/>
      <c r="B61" t="s">
        <v>142</v>
      </c>
      <c r="C61" t="s">
        <v>133</v>
      </c>
      <c r="D61" s="53" t="s">
        <v>109</v>
      </c>
      <c r="E61" s="61" t="s">
        <v>106</v>
      </c>
      <c r="F61">
        <v>40700</v>
      </c>
      <c r="G61" t="s">
        <v>93</v>
      </c>
      <c r="H61" s="57"/>
      <c r="I61" t="s">
        <v>112</v>
      </c>
      <c r="J61">
        <v>2026</v>
      </c>
      <c r="K61">
        <v>5</v>
      </c>
      <c r="L61" s="53" t="s">
        <v>95</v>
      </c>
      <c r="M61" s="137">
        <v>95.63</v>
      </c>
      <c r="N61">
        <v>1</v>
      </c>
      <c r="O61" s="137">
        <f t="shared" si="0"/>
        <v>95.63</v>
      </c>
      <c r="P61" s="57" t="s">
        <v>96</v>
      </c>
      <c r="R61" s="56" t="str">
        <f>+VLOOKUP(E61,'Selectable Table'!B:C,2,0)</f>
        <v>Storage</v>
      </c>
      <c r="S61" s="59"/>
    </row>
    <row r="62" spans="1:19">
      <c r="A62" s="57"/>
      <c r="B62" t="s">
        <v>144</v>
      </c>
      <c r="C62" t="s">
        <v>133</v>
      </c>
      <c r="D62" s="53" t="s">
        <v>109</v>
      </c>
      <c r="E62" s="61" t="s">
        <v>106</v>
      </c>
      <c r="F62">
        <v>40700</v>
      </c>
      <c r="G62" t="s">
        <v>93</v>
      </c>
      <c r="H62" s="57"/>
      <c r="I62" t="s">
        <v>143</v>
      </c>
      <c r="J62">
        <v>2026</v>
      </c>
      <c r="K62">
        <v>5</v>
      </c>
      <c r="L62" s="53" t="s">
        <v>95</v>
      </c>
      <c r="M62" s="137">
        <v>95.63</v>
      </c>
      <c r="N62">
        <v>1</v>
      </c>
      <c r="O62" s="137">
        <f t="shared" si="0"/>
        <v>95.63</v>
      </c>
      <c r="P62" s="57" t="s">
        <v>96</v>
      </c>
      <c r="R62" s="56" t="str">
        <f>+VLOOKUP(E62,'Selectable Table'!B:C,2,0)</f>
        <v>Storage</v>
      </c>
      <c r="S62" s="59"/>
    </row>
    <row r="63" spans="1:19">
      <c r="A63" s="57"/>
      <c r="B63" t="s">
        <v>144</v>
      </c>
      <c r="C63" t="s">
        <v>133</v>
      </c>
      <c r="D63" s="53" t="s">
        <v>109</v>
      </c>
      <c r="E63" s="61" t="s">
        <v>106</v>
      </c>
      <c r="F63">
        <v>40700</v>
      </c>
      <c r="G63" t="s">
        <v>93</v>
      </c>
      <c r="H63" s="57"/>
      <c r="I63" t="s">
        <v>112</v>
      </c>
      <c r="J63">
        <v>2026</v>
      </c>
      <c r="K63">
        <v>5</v>
      </c>
      <c r="L63" s="53" t="s">
        <v>95</v>
      </c>
      <c r="M63" s="137">
        <v>478.15</v>
      </c>
      <c r="N63">
        <v>1</v>
      </c>
      <c r="O63" s="137">
        <f t="shared" si="0"/>
        <v>478.15</v>
      </c>
      <c r="P63" s="57" t="s">
        <v>96</v>
      </c>
      <c r="R63" s="56" t="str">
        <f>+VLOOKUP(E63,'Selectable Table'!B:C,2,0)</f>
        <v>Storage</v>
      </c>
      <c r="S63" s="59"/>
    </row>
    <row r="64" spans="1:19">
      <c r="A64" s="57"/>
      <c r="B64" t="s">
        <v>145</v>
      </c>
      <c r="C64" t="s">
        <v>133</v>
      </c>
      <c r="D64" s="53" t="s">
        <v>109</v>
      </c>
      <c r="E64" s="61" t="s">
        <v>106</v>
      </c>
      <c r="F64">
        <v>40700</v>
      </c>
      <c r="G64" t="s">
        <v>93</v>
      </c>
      <c r="H64" s="57"/>
      <c r="I64" t="s">
        <v>110</v>
      </c>
      <c r="J64">
        <v>2026</v>
      </c>
      <c r="K64">
        <v>5</v>
      </c>
      <c r="L64" s="53" t="s">
        <v>95</v>
      </c>
      <c r="M64" s="137">
        <v>95.63</v>
      </c>
      <c r="N64">
        <v>1</v>
      </c>
      <c r="O64" s="137">
        <f t="shared" si="0"/>
        <v>95.63</v>
      </c>
      <c r="P64" s="57" t="s">
        <v>96</v>
      </c>
      <c r="R64" s="56" t="str">
        <f>+VLOOKUP(E64,'Selectable Table'!B:C,2,0)</f>
        <v>Storage</v>
      </c>
      <c r="S64" s="59"/>
    </row>
    <row r="65" spans="1:19">
      <c r="A65" s="57"/>
      <c r="B65" t="s">
        <v>145</v>
      </c>
      <c r="C65" t="s">
        <v>133</v>
      </c>
      <c r="D65" s="53" t="s">
        <v>109</v>
      </c>
      <c r="E65" s="61" t="s">
        <v>106</v>
      </c>
      <c r="F65">
        <v>40700</v>
      </c>
      <c r="G65" t="s">
        <v>93</v>
      </c>
      <c r="H65" s="57"/>
      <c r="I65" t="s">
        <v>146</v>
      </c>
      <c r="J65">
        <v>2026</v>
      </c>
      <c r="K65">
        <v>5</v>
      </c>
      <c r="L65" s="53" t="s">
        <v>95</v>
      </c>
      <c r="M65" s="137">
        <v>101.41</v>
      </c>
      <c r="N65">
        <v>1</v>
      </c>
      <c r="O65" s="137">
        <f t="shared" si="0"/>
        <v>101.41</v>
      </c>
      <c r="P65" s="57" t="s">
        <v>96</v>
      </c>
      <c r="R65" s="56" t="str">
        <f>+VLOOKUP(E65,'Selectable Table'!B:C,2,0)</f>
        <v>Storage</v>
      </c>
      <c r="S65" s="59"/>
    </row>
    <row r="66" spans="1:19">
      <c r="A66" s="57"/>
      <c r="B66" t="s">
        <v>145</v>
      </c>
      <c r="C66" t="s">
        <v>133</v>
      </c>
      <c r="D66" s="53" t="s">
        <v>109</v>
      </c>
      <c r="E66" s="61" t="s">
        <v>106</v>
      </c>
      <c r="F66">
        <v>40700</v>
      </c>
      <c r="G66" t="s">
        <v>93</v>
      </c>
      <c r="H66" s="57"/>
      <c r="I66" t="s">
        <v>112</v>
      </c>
      <c r="J66">
        <v>2026</v>
      </c>
      <c r="K66">
        <v>5</v>
      </c>
      <c r="L66" s="53" t="s">
        <v>95</v>
      </c>
      <c r="M66" s="137">
        <v>382.52</v>
      </c>
      <c r="N66">
        <v>1</v>
      </c>
      <c r="O66" s="137">
        <f t="shared" si="0"/>
        <v>382.52</v>
      </c>
      <c r="P66" s="57" t="s">
        <v>96</v>
      </c>
      <c r="R66" s="56" t="str">
        <f>+VLOOKUP(E66,'Selectable Table'!B:C,2,0)</f>
        <v>Storage</v>
      </c>
      <c r="S66" s="59"/>
    </row>
    <row r="67" spans="1:19">
      <c r="A67" s="57"/>
      <c r="B67" t="s">
        <v>147</v>
      </c>
      <c r="C67" t="s">
        <v>133</v>
      </c>
      <c r="D67" s="53" t="s">
        <v>109</v>
      </c>
      <c r="E67" s="61" t="s">
        <v>103</v>
      </c>
      <c r="F67">
        <v>40700</v>
      </c>
      <c r="G67" t="s">
        <v>93</v>
      </c>
      <c r="H67" s="57"/>
      <c r="I67" t="s">
        <v>120</v>
      </c>
      <c r="J67">
        <v>2026</v>
      </c>
      <c r="K67">
        <v>5</v>
      </c>
      <c r="L67" s="53" t="s">
        <v>95</v>
      </c>
      <c r="M67" s="137">
        <v>551.67999999999995</v>
      </c>
      <c r="N67">
        <v>1</v>
      </c>
      <c r="O67" s="137">
        <f t="shared" si="0"/>
        <v>551.67999999999995</v>
      </c>
      <c r="P67" s="57" t="s">
        <v>96</v>
      </c>
      <c r="R67" s="56" t="str">
        <f>+VLOOKUP(E67,'Selectable Table'!B:C,2,0)</f>
        <v>Freight</v>
      </c>
      <c r="S67" s="59"/>
    </row>
    <row r="68" spans="1:19">
      <c r="A68" s="57"/>
      <c r="B68" t="s">
        <v>147</v>
      </c>
      <c r="C68" t="s">
        <v>133</v>
      </c>
      <c r="D68" s="53" t="s">
        <v>109</v>
      </c>
      <c r="E68" s="61" t="s">
        <v>106</v>
      </c>
      <c r="F68">
        <v>40700</v>
      </c>
      <c r="G68" t="s">
        <v>93</v>
      </c>
      <c r="H68" s="57"/>
      <c r="I68" t="s">
        <v>110</v>
      </c>
      <c r="J68">
        <v>2026</v>
      </c>
      <c r="K68">
        <v>5</v>
      </c>
      <c r="L68" s="53" t="s">
        <v>95</v>
      </c>
      <c r="M68" s="137">
        <v>286.89</v>
      </c>
      <c r="N68">
        <v>1</v>
      </c>
      <c r="O68" s="137">
        <f t="shared" ref="O68:O131" si="2">M68*N68</f>
        <v>286.89</v>
      </c>
      <c r="P68" s="57" t="s">
        <v>96</v>
      </c>
      <c r="R68" s="56" t="str">
        <f>+VLOOKUP(E68,'Selectable Table'!B:C,2,0)</f>
        <v>Storage</v>
      </c>
      <c r="S68" s="59"/>
    </row>
    <row r="69" spans="1:19">
      <c r="A69" s="57"/>
      <c r="B69" t="s">
        <v>147</v>
      </c>
      <c r="C69" t="s">
        <v>133</v>
      </c>
      <c r="D69" s="53" t="s">
        <v>109</v>
      </c>
      <c r="E69" s="61" t="s">
        <v>105</v>
      </c>
      <c r="F69">
        <v>40700</v>
      </c>
      <c r="G69" t="s">
        <v>93</v>
      </c>
      <c r="H69" s="57"/>
      <c r="I69" t="s">
        <v>122</v>
      </c>
      <c r="J69">
        <v>2026</v>
      </c>
      <c r="K69">
        <v>5</v>
      </c>
      <c r="L69" s="53" t="s">
        <v>95</v>
      </c>
      <c r="M69" s="137">
        <v>324.48</v>
      </c>
      <c r="N69">
        <v>1</v>
      </c>
      <c r="O69" s="137">
        <f t="shared" si="2"/>
        <v>324.48</v>
      </c>
      <c r="P69" s="57" t="s">
        <v>96</v>
      </c>
      <c r="R69" s="56" t="str">
        <f>+VLOOKUP(E69,'Selectable Table'!B:C,2,0)</f>
        <v>ReturnDrug</v>
      </c>
      <c r="S69" s="59"/>
    </row>
    <row r="70" spans="1:19">
      <c r="A70" s="57"/>
      <c r="B70" t="s">
        <v>147</v>
      </c>
      <c r="C70" t="s">
        <v>133</v>
      </c>
      <c r="D70" s="53" t="s">
        <v>109</v>
      </c>
      <c r="E70" s="61" t="s">
        <v>105</v>
      </c>
      <c r="F70">
        <v>40700</v>
      </c>
      <c r="G70" t="s">
        <v>93</v>
      </c>
      <c r="H70" s="57"/>
      <c r="I70" t="s">
        <v>123</v>
      </c>
      <c r="J70">
        <v>2026</v>
      </c>
      <c r="K70">
        <v>5</v>
      </c>
      <c r="L70" s="53" t="s">
        <v>95</v>
      </c>
      <c r="M70" s="137">
        <v>811.2</v>
      </c>
      <c r="N70">
        <v>1</v>
      </c>
      <c r="O70" s="137">
        <f t="shared" si="2"/>
        <v>811.2</v>
      </c>
      <c r="P70" s="57" t="s">
        <v>96</v>
      </c>
      <c r="R70" s="56" t="str">
        <f>+VLOOKUP(E70,'Selectable Table'!B:C,2,0)</f>
        <v>ReturnDrug</v>
      </c>
      <c r="S70" s="59"/>
    </row>
    <row r="71" spans="1:19">
      <c r="A71" s="57"/>
      <c r="B71" t="s">
        <v>147</v>
      </c>
      <c r="C71" t="s">
        <v>133</v>
      </c>
      <c r="D71" s="53" t="s">
        <v>109</v>
      </c>
      <c r="E71" s="61" t="s">
        <v>106</v>
      </c>
      <c r="F71">
        <v>40700</v>
      </c>
      <c r="G71" t="s">
        <v>93</v>
      </c>
      <c r="H71" s="57"/>
      <c r="I71" t="s">
        <v>118</v>
      </c>
      <c r="J71">
        <v>2026</v>
      </c>
      <c r="K71">
        <v>5</v>
      </c>
      <c r="L71" s="53" t="s">
        <v>95</v>
      </c>
      <c r="M71" s="137">
        <v>231.78</v>
      </c>
      <c r="N71">
        <v>1</v>
      </c>
      <c r="O71" s="137">
        <f t="shared" si="2"/>
        <v>231.78</v>
      </c>
      <c r="P71" s="57" t="s">
        <v>96</v>
      </c>
      <c r="R71" s="56" t="str">
        <f>+VLOOKUP(E71,'Selectable Table'!B:C,2,0)</f>
        <v>Storage</v>
      </c>
      <c r="S71" s="59"/>
    </row>
    <row r="72" spans="1:19">
      <c r="A72" s="57"/>
      <c r="B72" t="s">
        <v>147</v>
      </c>
      <c r="C72" t="s">
        <v>133</v>
      </c>
      <c r="D72" s="53" t="s">
        <v>109</v>
      </c>
      <c r="E72" s="61" t="s">
        <v>106</v>
      </c>
      <c r="F72">
        <v>40700</v>
      </c>
      <c r="G72" t="s">
        <v>93</v>
      </c>
      <c r="H72" s="57"/>
      <c r="I72" t="s">
        <v>112</v>
      </c>
      <c r="J72">
        <v>2026</v>
      </c>
      <c r="K72">
        <v>5</v>
      </c>
      <c r="L72" s="53" t="s">
        <v>95</v>
      </c>
      <c r="M72" s="137">
        <v>1338.82</v>
      </c>
      <c r="N72">
        <v>1</v>
      </c>
      <c r="O72" s="137">
        <f t="shared" si="2"/>
        <v>1338.82</v>
      </c>
      <c r="P72" s="57" t="s">
        <v>96</v>
      </c>
      <c r="R72" s="56" t="str">
        <f>+VLOOKUP(E72,'Selectable Table'!B:C,2,0)</f>
        <v>Storage</v>
      </c>
      <c r="S72" s="59"/>
    </row>
    <row r="73" spans="1:19">
      <c r="A73" s="57"/>
      <c r="B73" t="s">
        <v>148</v>
      </c>
      <c r="C73" t="s">
        <v>133</v>
      </c>
      <c r="D73" s="53" t="s">
        <v>109</v>
      </c>
      <c r="E73" s="61" t="s">
        <v>106</v>
      </c>
      <c r="F73">
        <v>40700</v>
      </c>
      <c r="G73" t="s">
        <v>93</v>
      </c>
      <c r="H73" s="57"/>
      <c r="I73" t="s">
        <v>110</v>
      </c>
      <c r="J73">
        <v>2026</v>
      </c>
      <c r="K73">
        <v>5</v>
      </c>
      <c r="L73" s="53" t="s">
        <v>95</v>
      </c>
      <c r="M73" s="137">
        <v>573.78</v>
      </c>
      <c r="N73">
        <v>1</v>
      </c>
      <c r="O73" s="137">
        <f t="shared" si="2"/>
        <v>573.78</v>
      </c>
      <c r="P73" s="57" t="s">
        <v>96</v>
      </c>
      <c r="R73" s="56" t="str">
        <f>+VLOOKUP(E73,'Selectable Table'!B:C,2,0)</f>
        <v>Storage</v>
      </c>
      <c r="S73" s="59"/>
    </row>
    <row r="74" spans="1:19">
      <c r="A74" s="57"/>
      <c r="B74" t="s">
        <v>148</v>
      </c>
      <c r="C74" t="s">
        <v>133</v>
      </c>
      <c r="D74" s="53" t="s">
        <v>109</v>
      </c>
      <c r="E74" s="61" t="s">
        <v>106</v>
      </c>
      <c r="F74">
        <v>40700</v>
      </c>
      <c r="G74" t="s">
        <v>93</v>
      </c>
      <c r="H74" s="57"/>
      <c r="I74" t="s">
        <v>146</v>
      </c>
      <c r="J74">
        <v>2026</v>
      </c>
      <c r="K74">
        <v>5</v>
      </c>
      <c r="L74" s="53" t="s">
        <v>95</v>
      </c>
      <c r="M74" s="137">
        <v>101.41</v>
      </c>
      <c r="N74">
        <v>1</v>
      </c>
      <c r="O74" s="137">
        <f t="shared" si="2"/>
        <v>101.41</v>
      </c>
      <c r="P74" s="57" t="s">
        <v>96</v>
      </c>
      <c r="R74" s="56" t="str">
        <f>+VLOOKUP(E74,'Selectable Table'!B:C,2,0)</f>
        <v>Storage</v>
      </c>
      <c r="S74" s="59"/>
    </row>
    <row r="75" spans="1:19">
      <c r="A75" s="57"/>
      <c r="B75" t="s">
        <v>148</v>
      </c>
      <c r="C75" t="s">
        <v>133</v>
      </c>
      <c r="D75" s="53" t="s">
        <v>109</v>
      </c>
      <c r="E75" s="61" t="s">
        <v>106</v>
      </c>
      <c r="F75">
        <v>40700</v>
      </c>
      <c r="G75" t="s">
        <v>93</v>
      </c>
      <c r="H75" s="57"/>
      <c r="I75" t="s">
        <v>143</v>
      </c>
      <c r="J75">
        <v>2026</v>
      </c>
      <c r="K75">
        <v>5</v>
      </c>
      <c r="L75" s="53" t="s">
        <v>95</v>
      </c>
      <c r="M75" s="137">
        <v>95.63</v>
      </c>
      <c r="N75">
        <v>1</v>
      </c>
      <c r="O75" s="137">
        <f t="shared" si="2"/>
        <v>95.63</v>
      </c>
      <c r="P75" s="57" t="s">
        <v>96</v>
      </c>
      <c r="R75" s="56" t="str">
        <f>+VLOOKUP(E75,'Selectable Table'!B:C,2,0)</f>
        <v>Storage</v>
      </c>
      <c r="S75" s="59"/>
    </row>
    <row r="76" spans="1:19">
      <c r="A76" s="57"/>
      <c r="B76" t="s">
        <v>148</v>
      </c>
      <c r="C76" t="s">
        <v>133</v>
      </c>
      <c r="D76" s="53" t="s">
        <v>109</v>
      </c>
      <c r="E76" s="61" t="s">
        <v>106</v>
      </c>
      <c r="F76">
        <v>40700</v>
      </c>
      <c r="G76" t="s">
        <v>93</v>
      </c>
      <c r="H76" s="57"/>
      <c r="I76" t="s">
        <v>112</v>
      </c>
      <c r="J76">
        <v>2026</v>
      </c>
      <c r="K76">
        <v>5</v>
      </c>
      <c r="L76" s="53" t="s">
        <v>95</v>
      </c>
      <c r="M76" s="137">
        <v>1051.93</v>
      </c>
      <c r="N76">
        <v>1</v>
      </c>
      <c r="O76" s="137">
        <f t="shared" si="2"/>
        <v>1051.93</v>
      </c>
      <c r="P76" s="57" t="s">
        <v>96</v>
      </c>
      <c r="R76" s="56" t="str">
        <f>+VLOOKUP(E76,'Selectable Table'!B:C,2,0)</f>
        <v>Storage</v>
      </c>
      <c r="S76" s="59"/>
    </row>
    <row r="77" spans="1:19">
      <c r="A77" s="57"/>
      <c r="B77" t="s">
        <v>149</v>
      </c>
      <c r="C77" t="s">
        <v>133</v>
      </c>
      <c r="D77" s="53" t="s">
        <v>109</v>
      </c>
      <c r="E77" s="61" t="s">
        <v>106</v>
      </c>
      <c r="F77">
        <v>40700</v>
      </c>
      <c r="G77" t="s">
        <v>93</v>
      </c>
      <c r="H77" s="57"/>
      <c r="I77" t="s">
        <v>110</v>
      </c>
      <c r="J77">
        <v>2026</v>
      </c>
      <c r="K77">
        <v>5</v>
      </c>
      <c r="L77" s="53" t="s">
        <v>95</v>
      </c>
      <c r="M77" s="137">
        <v>573.78</v>
      </c>
      <c r="N77">
        <v>1</v>
      </c>
      <c r="O77" s="137">
        <f t="shared" si="2"/>
        <v>573.78</v>
      </c>
      <c r="P77" s="57" t="s">
        <v>96</v>
      </c>
      <c r="R77" s="56" t="str">
        <f>+VLOOKUP(E77,'Selectable Table'!B:C,2,0)</f>
        <v>Storage</v>
      </c>
      <c r="S77" s="59"/>
    </row>
    <row r="78" spans="1:19">
      <c r="A78" s="57"/>
      <c r="B78" t="s">
        <v>149</v>
      </c>
      <c r="C78" t="s">
        <v>133</v>
      </c>
      <c r="D78" s="53" t="s">
        <v>109</v>
      </c>
      <c r="E78" s="61" t="s">
        <v>105</v>
      </c>
      <c r="F78">
        <v>40700</v>
      </c>
      <c r="G78" t="s">
        <v>93</v>
      </c>
      <c r="H78" s="57"/>
      <c r="I78" t="s">
        <v>123</v>
      </c>
      <c r="J78">
        <v>2026</v>
      </c>
      <c r="K78">
        <v>5</v>
      </c>
      <c r="L78" s="53" t="s">
        <v>95</v>
      </c>
      <c r="M78" s="137">
        <v>135.19999999999999</v>
      </c>
      <c r="N78">
        <v>1</v>
      </c>
      <c r="O78" s="137">
        <f t="shared" si="2"/>
        <v>135.19999999999999</v>
      </c>
      <c r="P78" s="57" t="s">
        <v>96</v>
      </c>
      <c r="R78" s="56" t="str">
        <f>+VLOOKUP(E78,'Selectable Table'!B:C,2,0)</f>
        <v>ReturnDrug</v>
      </c>
      <c r="S78" s="59"/>
    </row>
    <row r="79" spans="1:19">
      <c r="A79" s="57"/>
      <c r="B79" t="s">
        <v>149</v>
      </c>
      <c r="C79" t="s">
        <v>133</v>
      </c>
      <c r="D79" s="53" t="s">
        <v>109</v>
      </c>
      <c r="E79" s="61" t="s">
        <v>106</v>
      </c>
      <c r="F79">
        <v>40700</v>
      </c>
      <c r="G79" t="s">
        <v>93</v>
      </c>
      <c r="H79" s="57"/>
      <c r="I79" t="s">
        <v>143</v>
      </c>
      <c r="J79">
        <v>2026</v>
      </c>
      <c r="K79">
        <v>5</v>
      </c>
      <c r="L79" s="53" t="s">
        <v>95</v>
      </c>
      <c r="M79" s="137">
        <v>95.63</v>
      </c>
      <c r="N79">
        <v>1</v>
      </c>
      <c r="O79" s="137">
        <f t="shared" si="2"/>
        <v>95.63</v>
      </c>
      <c r="P79" s="57" t="s">
        <v>96</v>
      </c>
      <c r="R79" s="56" t="str">
        <f>+VLOOKUP(E79,'Selectable Table'!B:C,2,0)</f>
        <v>Storage</v>
      </c>
      <c r="S79" s="59"/>
    </row>
    <row r="80" spans="1:19">
      <c r="A80" s="57"/>
      <c r="B80" t="s">
        <v>149</v>
      </c>
      <c r="C80" t="s">
        <v>133</v>
      </c>
      <c r="D80" s="53" t="s">
        <v>109</v>
      </c>
      <c r="E80" s="61" t="s">
        <v>106</v>
      </c>
      <c r="F80">
        <v>40700</v>
      </c>
      <c r="G80" t="s">
        <v>93</v>
      </c>
      <c r="H80" s="57"/>
      <c r="I80" t="s">
        <v>112</v>
      </c>
      <c r="J80">
        <v>2026</v>
      </c>
      <c r="K80">
        <v>5</v>
      </c>
      <c r="L80" s="53" t="s">
        <v>95</v>
      </c>
      <c r="M80" s="137">
        <v>286.89</v>
      </c>
      <c r="N80">
        <v>1</v>
      </c>
      <c r="O80" s="137">
        <f t="shared" si="2"/>
        <v>286.89</v>
      </c>
      <c r="P80" s="57" t="s">
        <v>96</v>
      </c>
      <c r="R80" s="56" t="str">
        <f>+VLOOKUP(E80,'Selectable Table'!B:C,2,0)</f>
        <v>Storage</v>
      </c>
      <c r="S80" s="59"/>
    </row>
    <row r="81" spans="1:19">
      <c r="A81" s="57"/>
      <c r="B81" t="s">
        <v>150</v>
      </c>
      <c r="C81" t="s">
        <v>133</v>
      </c>
      <c r="D81" s="53" t="s">
        <v>109</v>
      </c>
      <c r="E81" s="61" t="s">
        <v>105</v>
      </c>
      <c r="F81">
        <v>40700</v>
      </c>
      <c r="G81" t="s">
        <v>93</v>
      </c>
      <c r="H81" s="57"/>
      <c r="I81" t="s">
        <v>136</v>
      </c>
      <c r="J81">
        <v>2026</v>
      </c>
      <c r="K81">
        <v>5</v>
      </c>
      <c r="L81" s="53" t="s">
        <v>95</v>
      </c>
      <c r="M81" s="137">
        <v>637.33000000000004</v>
      </c>
      <c r="N81">
        <v>1</v>
      </c>
      <c r="O81" s="137">
        <f t="shared" si="2"/>
        <v>637.33000000000004</v>
      </c>
      <c r="P81" s="57" t="s">
        <v>96</v>
      </c>
      <c r="R81" s="56" t="str">
        <f>+VLOOKUP(E81,'Selectable Table'!B:C,2,0)</f>
        <v>ReturnDrug</v>
      </c>
      <c r="S81" s="59"/>
    </row>
    <row r="82" spans="1:19">
      <c r="A82" s="57"/>
      <c r="B82" t="s">
        <v>150</v>
      </c>
      <c r="C82" t="s">
        <v>133</v>
      </c>
      <c r="D82" s="53" t="s">
        <v>109</v>
      </c>
      <c r="E82" s="61" t="s">
        <v>105</v>
      </c>
      <c r="F82">
        <v>40700</v>
      </c>
      <c r="G82" t="s">
        <v>93</v>
      </c>
      <c r="H82" s="57"/>
      <c r="I82" t="s">
        <v>137</v>
      </c>
      <c r="J82">
        <v>2026</v>
      </c>
      <c r="K82">
        <v>5</v>
      </c>
      <c r="L82" s="53" t="s">
        <v>95</v>
      </c>
      <c r="M82" s="137">
        <v>675.99</v>
      </c>
      <c r="N82">
        <v>1</v>
      </c>
      <c r="O82" s="137">
        <f t="shared" si="2"/>
        <v>675.99</v>
      </c>
      <c r="P82" s="57" t="s">
        <v>96</v>
      </c>
      <c r="R82" s="56" t="str">
        <f>+VLOOKUP(E82,'Selectable Table'!B:C,2,0)</f>
        <v>ReturnDrug</v>
      </c>
      <c r="S82" s="59"/>
    </row>
    <row r="83" spans="1:19">
      <c r="A83" s="57"/>
      <c r="B83" t="s">
        <v>150</v>
      </c>
      <c r="C83" t="s">
        <v>133</v>
      </c>
      <c r="D83" s="53" t="s">
        <v>109</v>
      </c>
      <c r="E83" s="61" t="s">
        <v>106</v>
      </c>
      <c r="F83">
        <v>40700</v>
      </c>
      <c r="G83" t="s">
        <v>93</v>
      </c>
      <c r="H83" s="57"/>
      <c r="I83" t="s">
        <v>110</v>
      </c>
      <c r="J83">
        <v>2026</v>
      </c>
      <c r="K83">
        <v>5</v>
      </c>
      <c r="L83" s="53" t="s">
        <v>95</v>
      </c>
      <c r="M83" s="137">
        <v>191.26</v>
      </c>
      <c r="N83">
        <v>1</v>
      </c>
      <c r="O83" s="137">
        <f t="shared" si="2"/>
        <v>191.26</v>
      </c>
      <c r="P83" s="57" t="s">
        <v>96</v>
      </c>
      <c r="R83" s="56" t="str">
        <f>+VLOOKUP(E83,'Selectable Table'!B:C,2,0)</f>
        <v>Storage</v>
      </c>
      <c r="S83" s="59"/>
    </row>
    <row r="84" spans="1:19">
      <c r="A84" s="57"/>
      <c r="B84" t="s">
        <v>150</v>
      </c>
      <c r="C84" t="s">
        <v>133</v>
      </c>
      <c r="D84" s="53" t="s">
        <v>109</v>
      </c>
      <c r="E84" s="61" t="s">
        <v>106</v>
      </c>
      <c r="F84">
        <v>40700</v>
      </c>
      <c r="G84" t="s">
        <v>93</v>
      </c>
      <c r="H84" s="57"/>
      <c r="I84" t="s">
        <v>112</v>
      </c>
      <c r="J84">
        <v>2026</v>
      </c>
      <c r="K84">
        <v>5</v>
      </c>
      <c r="L84" s="53" t="s">
        <v>95</v>
      </c>
      <c r="M84" s="137">
        <v>191.26</v>
      </c>
      <c r="N84">
        <v>1</v>
      </c>
      <c r="O84" s="137">
        <f t="shared" si="2"/>
        <v>191.26</v>
      </c>
      <c r="P84" s="57" t="s">
        <v>96</v>
      </c>
      <c r="R84" s="56" t="str">
        <f>+VLOOKUP(E84,'Selectable Table'!B:C,2,0)</f>
        <v>Storage</v>
      </c>
      <c r="S84" s="59"/>
    </row>
    <row r="85" spans="1:19">
      <c r="A85" s="57"/>
      <c r="B85" t="s">
        <v>151</v>
      </c>
      <c r="C85" t="s">
        <v>133</v>
      </c>
      <c r="D85" s="53" t="s">
        <v>109</v>
      </c>
      <c r="E85" s="61" t="s">
        <v>106</v>
      </c>
      <c r="F85">
        <v>40700</v>
      </c>
      <c r="G85" t="s">
        <v>93</v>
      </c>
      <c r="H85" s="57"/>
      <c r="I85" t="s">
        <v>118</v>
      </c>
      <c r="J85">
        <v>2026</v>
      </c>
      <c r="K85">
        <v>5</v>
      </c>
      <c r="L85" s="53" t="s">
        <v>95</v>
      </c>
      <c r="M85" s="137">
        <v>115.89</v>
      </c>
      <c r="N85">
        <v>1</v>
      </c>
      <c r="O85" s="137">
        <f t="shared" si="2"/>
        <v>115.89</v>
      </c>
      <c r="P85" s="57" t="s">
        <v>96</v>
      </c>
      <c r="R85" s="56" t="str">
        <f>+VLOOKUP(E85,'Selectable Table'!B:C,2,0)</f>
        <v>Storage</v>
      </c>
      <c r="S85" s="59"/>
    </row>
    <row r="86" spans="1:19">
      <c r="A86" s="57"/>
      <c r="B86" t="s">
        <v>151</v>
      </c>
      <c r="C86" t="s">
        <v>133</v>
      </c>
      <c r="D86" s="53" t="s">
        <v>109</v>
      </c>
      <c r="E86" s="61" t="s">
        <v>106</v>
      </c>
      <c r="F86">
        <v>40700</v>
      </c>
      <c r="G86" t="s">
        <v>93</v>
      </c>
      <c r="H86" s="57"/>
      <c r="I86" t="s">
        <v>143</v>
      </c>
      <c r="J86">
        <v>2026</v>
      </c>
      <c r="K86">
        <v>5</v>
      </c>
      <c r="L86" s="53" t="s">
        <v>95</v>
      </c>
      <c r="M86" s="137">
        <v>95.63</v>
      </c>
      <c r="N86">
        <v>1</v>
      </c>
      <c r="O86" s="137">
        <f t="shared" si="2"/>
        <v>95.63</v>
      </c>
      <c r="P86" s="57" t="s">
        <v>96</v>
      </c>
      <c r="R86" s="56" t="str">
        <f>+VLOOKUP(E86,'Selectable Table'!B:C,2,0)</f>
        <v>Storage</v>
      </c>
      <c r="S86" s="59"/>
    </row>
    <row r="87" spans="1:19">
      <c r="A87" s="57"/>
      <c r="B87" t="s">
        <v>151</v>
      </c>
      <c r="C87" t="s">
        <v>133</v>
      </c>
      <c r="D87" s="53" t="s">
        <v>109</v>
      </c>
      <c r="E87" s="61" t="s">
        <v>106</v>
      </c>
      <c r="F87">
        <v>40700</v>
      </c>
      <c r="G87" t="s">
        <v>93</v>
      </c>
      <c r="H87" s="57"/>
      <c r="I87" t="s">
        <v>112</v>
      </c>
      <c r="J87">
        <v>2026</v>
      </c>
      <c r="K87">
        <v>5</v>
      </c>
      <c r="L87" s="53" t="s">
        <v>95</v>
      </c>
      <c r="M87" s="137">
        <v>286.89</v>
      </c>
      <c r="N87">
        <v>1</v>
      </c>
      <c r="O87" s="137">
        <f t="shared" si="2"/>
        <v>286.89</v>
      </c>
      <c r="P87" s="57" t="s">
        <v>96</v>
      </c>
      <c r="R87" s="56" t="str">
        <f>+VLOOKUP(E87,'Selectable Table'!B:C,2,0)</f>
        <v>Storage</v>
      </c>
      <c r="S87" s="59"/>
    </row>
    <row r="88" spans="1:19">
      <c r="A88" s="57"/>
      <c r="B88" t="s">
        <v>152</v>
      </c>
      <c r="C88" t="s">
        <v>133</v>
      </c>
      <c r="D88" s="53" t="s">
        <v>109</v>
      </c>
      <c r="E88" s="61" t="s">
        <v>106</v>
      </c>
      <c r="F88">
        <v>40700</v>
      </c>
      <c r="G88" t="s">
        <v>93</v>
      </c>
      <c r="H88" s="57"/>
      <c r="I88" t="s">
        <v>110</v>
      </c>
      <c r="J88">
        <v>2026</v>
      </c>
      <c r="K88">
        <v>5</v>
      </c>
      <c r="L88" s="53" t="s">
        <v>95</v>
      </c>
      <c r="M88" s="137">
        <v>95.63</v>
      </c>
      <c r="N88">
        <v>1</v>
      </c>
      <c r="O88" s="137">
        <f t="shared" si="2"/>
        <v>95.63</v>
      </c>
      <c r="P88" s="57" t="s">
        <v>96</v>
      </c>
      <c r="R88" s="56" t="str">
        <f>+VLOOKUP(E88,'Selectable Table'!B:C,2,0)</f>
        <v>Storage</v>
      </c>
      <c r="S88" s="59"/>
    </row>
    <row r="89" spans="1:19">
      <c r="A89" s="57"/>
      <c r="B89" t="s">
        <v>152</v>
      </c>
      <c r="C89" t="s">
        <v>133</v>
      </c>
      <c r="D89" s="53" t="s">
        <v>109</v>
      </c>
      <c r="E89" s="61" t="s">
        <v>105</v>
      </c>
      <c r="F89">
        <v>40700</v>
      </c>
      <c r="G89" t="s">
        <v>93</v>
      </c>
      <c r="H89" s="57"/>
      <c r="I89" t="s">
        <v>122</v>
      </c>
      <c r="J89">
        <v>2026</v>
      </c>
      <c r="K89">
        <v>5</v>
      </c>
      <c r="L89" s="53" t="s">
        <v>95</v>
      </c>
      <c r="M89" s="137">
        <v>108.16</v>
      </c>
      <c r="N89">
        <v>1</v>
      </c>
      <c r="O89" s="137">
        <f t="shared" si="2"/>
        <v>108.16</v>
      </c>
      <c r="P89" s="57" t="s">
        <v>96</v>
      </c>
      <c r="R89" s="56" t="str">
        <f>+VLOOKUP(E89,'Selectable Table'!B:C,2,0)</f>
        <v>ReturnDrug</v>
      </c>
      <c r="S89" s="59"/>
    </row>
    <row r="90" spans="1:19">
      <c r="A90" s="57"/>
      <c r="B90" t="s">
        <v>152</v>
      </c>
      <c r="C90" t="s">
        <v>133</v>
      </c>
      <c r="D90" s="53" t="s">
        <v>109</v>
      </c>
      <c r="E90" s="61" t="s">
        <v>105</v>
      </c>
      <c r="F90">
        <v>40700</v>
      </c>
      <c r="G90" t="s">
        <v>93</v>
      </c>
      <c r="H90" s="57"/>
      <c r="I90" t="s">
        <v>123</v>
      </c>
      <c r="J90">
        <v>2026</v>
      </c>
      <c r="K90">
        <v>5</v>
      </c>
      <c r="L90" s="53" t="s">
        <v>95</v>
      </c>
      <c r="M90" s="137">
        <v>135.19999999999999</v>
      </c>
      <c r="N90">
        <v>1</v>
      </c>
      <c r="O90" s="137">
        <f t="shared" si="2"/>
        <v>135.19999999999999</v>
      </c>
      <c r="P90" s="57" t="s">
        <v>96</v>
      </c>
      <c r="R90" s="56" t="str">
        <f>+VLOOKUP(E90,'Selectable Table'!B:C,2,0)</f>
        <v>ReturnDrug</v>
      </c>
      <c r="S90" s="59"/>
    </row>
    <row r="91" spans="1:19">
      <c r="A91" s="57"/>
      <c r="B91" t="s">
        <v>152</v>
      </c>
      <c r="C91" t="s">
        <v>133</v>
      </c>
      <c r="D91" s="53" t="s">
        <v>109</v>
      </c>
      <c r="E91" s="61" t="s">
        <v>106</v>
      </c>
      <c r="F91">
        <v>40700</v>
      </c>
      <c r="G91" t="s">
        <v>93</v>
      </c>
      <c r="H91" s="57"/>
      <c r="I91" t="s">
        <v>143</v>
      </c>
      <c r="J91">
        <v>2026</v>
      </c>
      <c r="K91">
        <v>5</v>
      </c>
      <c r="L91" s="53" t="s">
        <v>95</v>
      </c>
      <c r="M91" s="137">
        <v>95.63</v>
      </c>
      <c r="N91">
        <v>1</v>
      </c>
      <c r="O91" s="137">
        <f t="shared" si="2"/>
        <v>95.63</v>
      </c>
      <c r="P91" s="57" t="s">
        <v>96</v>
      </c>
      <c r="R91" s="56" t="str">
        <f>+VLOOKUP(E91,'Selectable Table'!B:C,2,0)</f>
        <v>Storage</v>
      </c>
      <c r="S91" s="59"/>
    </row>
    <row r="92" spans="1:19">
      <c r="A92" s="57"/>
      <c r="B92" t="s">
        <v>152</v>
      </c>
      <c r="C92" t="s">
        <v>133</v>
      </c>
      <c r="D92" s="53" t="s">
        <v>109</v>
      </c>
      <c r="E92" s="61" t="s">
        <v>106</v>
      </c>
      <c r="F92">
        <v>40700</v>
      </c>
      <c r="G92" t="s">
        <v>93</v>
      </c>
      <c r="H92" s="57"/>
      <c r="I92" t="s">
        <v>112</v>
      </c>
      <c r="J92">
        <v>2026</v>
      </c>
      <c r="K92">
        <v>5</v>
      </c>
      <c r="L92" s="53" t="s">
        <v>95</v>
      </c>
      <c r="M92" s="137">
        <v>478.15</v>
      </c>
      <c r="N92">
        <v>1</v>
      </c>
      <c r="O92" s="137">
        <f t="shared" si="2"/>
        <v>478.15</v>
      </c>
      <c r="P92" s="57" t="s">
        <v>96</v>
      </c>
      <c r="R92" s="56" t="str">
        <f>+VLOOKUP(E92,'Selectable Table'!B:C,2,0)</f>
        <v>Storage</v>
      </c>
      <c r="S92" s="59"/>
    </row>
    <row r="93" spans="1:19">
      <c r="A93" s="57"/>
      <c r="B93" t="s">
        <v>153</v>
      </c>
      <c r="C93" t="s">
        <v>133</v>
      </c>
      <c r="D93" s="53" t="s">
        <v>109</v>
      </c>
      <c r="E93" s="61" t="s">
        <v>105</v>
      </c>
      <c r="F93">
        <v>40700</v>
      </c>
      <c r="G93" t="s">
        <v>93</v>
      </c>
      <c r="H93" s="57"/>
      <c r="I93" t="s">
        <v>137</v>
      </c>
      <c r="J93">
        <v>2026</v>
      </c>
      <c r="K93">
        <v>5</v>
      </c>
      <c r="L93" s="53" t="s">
        <v>95</v>
      </c>
      <c r="M93" s="137">
        <v>675.99</v>
      </c>
      <c r="N93">
        <v>1</v>
      </c>
      <c r="O93" s="137">
        <f t="shared" si="2"/>
        <v>675.99</v>
      </c>
      <c r="P93" s="57" t="s">
        <v>96</v>
      </c>
      <c r="R93" s="56" t="str">
        <f>+VLOOKUP(E93,'Selectable Table'!B:C,2,0)</f>
        <v>ReturnDrug</v>
      </c>
      <c r="S93" s="59"/>
    </row>
    <row r="94" spans="1:19">
      <c r="A94" s="57"/>
      <c r="B94" t="s">
        <v>153</v>
      </c>
      <c r="C94" t="s">
        <v>133</v>
      </c>
      <c r="D94" s="53" t="s">
        <v>109</v>
      </c>
      <c r="E94" s="61" t="s">
        <v>105</v>
      </c>
      <c r="F94">
        <v>40700</v>
      </c>
      <c r="G94" t="s">
        <v>93</v>
      </c>
      <c r="H94" s="57"/>
      <c r="I94" t="s">
        <v>136</v>
      </c>
      <c r="J94">
        <v>2026</v>
      </c>
      <c r="K94">
        <v>5</v>
      </c>
      <c r="L94" s="53" t="s">
        <v>95</v>
      </c>
      <c r="M94" s="137">
        <v>526.49</v>
      </c>
      <c r="N94">
        <v>1</v>
      </c>
      <c r="O94" s="137">
        <f t="shared" si="2"/>
        <v>526.49</v>
      </c>
      <c r="P94" s="57" t="s">
        <v>96</v>
      </c>
      <c r="R94" s="56" t="str">
        <f>+VLOOKUP(E94,'Selectable Table'!B:C,2,0)</f>
        <v>ReturnDrug</v>
      </c>
      <c r="S94" s="59"/>
    </row>
    <row r="95" spans="1:19">
      <c r="A95" s="57"/>
      <c r="B95" t="s">
        <v>154</v>
      </c>
      <c r="C95" t="s">
        <v>133</v>
      </c>
      <c r="D95" s="53" t="s">
        <v>109</v>
      </c>
      <c r="E95" s="61" t="s">
        <v>106</v>
      </c>
      <c r="F95">
        <v>40700</v>
      </c>
      <c r="G95" t="s">
        <v>93</v>
      </c>
      <c r="H95" s="57"/>
      <c r="I95" t="s">
        <v>110</v>
      </c>
      <c r="J95">
        <v>2026</v>
      </c>
      <c r="K95">
        <v>5</v>
      </c>
      <c r="L95" s="53" t="s">
        <v>95</v>
      </c>
      <c r="M95" s="137">
        <v>191.26</v>
      </c>
      <c r="N95">
        <v>1</v>
      </c>
      <c r="O95" s="137">
        <f t="shared" si="2"/>
        <v>191.26</v>
      </c>
      <c r="P95" s="57" t="s">
        <v>96</v>
      </c>
      <c r="R95" s="56" t="str">
        <f>+VLOOKUP(E95,'Selectable Table'!B:C,2,0)</f>
        <v>Storage</v>
      </c>
      <c r="S95" s="59"/>
    </row>
    <row r="96" spans="1:19">
      <c r="A96" s="57"/>
      <c r="B96" t="s">
        <v>154</v>
      </c>
      <c r="C96" t="s">
        <v>133</v>
      </c>
      <c r="D96" s="53" t="s">
        <v>109</v>
      </c>
      <c r="E96" s="61" t="s">
        <v>106</v>
      </c>
      <c r="F96">
        <v>40700</v>
      </c>
      <c r="G96" t="s">
        <v>93</v>
      </c>
      <c r="H96" s="57"/>
      <c r="I96" t="s">
        <v>118</v>
      </c>
      <c r="J96">
        <v>2026</v>
      </c>
      <c r="K96">
        <v>5</v>
      </c>
      <c r="L96" s="53" t="s">
        <v>95</v>
      </c>
      <c r="M96" s="137">
        <v>347.67</v>
      </c>
      <c r="N96">
        <v>1</v>
      </c>
      <c r="O96" s="137">
        <f t="shared" si="2"/>
        <v>347.67</v>
      </c>
      <c r="P96" s="57" t="s">
        <v>96</v>
      </c>
      <c r="R96" s="56" t="str">
        <f>+VLOOKUP(E96,'Selectable Table'!B:C,2,0)</f>
        <v>Storage</v>
      </c>
      <c r="S96" s="59"/>
    </row>
    <row r="97" spans="1:19">
      <c r="A97" s="57"/>
      <c r="B97" t="s">
        <v>154</v>
      </c>
      <c r="C97" t="s">
        <v>133</v>
      </c>
      <c r="D97" s="53" t="s">
        <v>109</v>
      </c>
      <c r="E97" s="61" t="s">
        <v>106</v>
      </c>
      <c r="F97">
        <v>40700</v>
      </c>
      <c r="G97" t="s">
        <v>93</v>
      </c>
      <c r="H97" s="57"/>
      <c r="I97" t="s">
        <v>143</v>
      </c>
      <c r="J97">
        <v>2026</v>
      </c>
      <c r="K97">
        <v>5</v>
      </c>
      <c r="L97" s="53" t="s">
        <v>95</v>
      </c>
      <c r="M97" s="137">
        <v>191.26</v>
      </c>
      <c r="N97">
        <v>1</v>
      </c>
      <c r="O97" s="137">
        <f t="shared" si="2"/>
        <v>191.26</v>
      </c>
      <c r="P97" s="57" t="s">
        <v>96</v>
      </c>
      <c r="R97" s="56" t="str">
        <f>+VLOOKUP(E97,'Selectable Table'!B:C,2,0)</f>
        <v>Storage</v>
      </c>
      <c r="S97" s="59"/>
    </row>
    <row r="98" spans="1:19">
      <c r="A98" s="57"/>
      <c r="B98" t="s">
        <v>154</v>
      </c>
      <c r="C98" t="s">
        <v>133</v>
      </c>
      <c r="D98" s="53" t="s">
        <v>109</v>
      </c>
      <c r="E98" s="61" t="s">
        <v>106</v>
      </c>
      <c r="F98">
        <v>40700</v>
      </c>
      <c r="G98" t="s">
        <v>93</v>
      </c>
      <c r="H98" s="57"/>
      <c r="I98" t="s">
        <v>112</v>
      </c>
      <c r="J98">
        <v>2026</v>
      </c>
      <c r="K98">
        <v>5</v>
      </c>
      <c r="L98" s="53" t="s">
        <v>95</v>
      </c>
      <c r="M98" s="137">
        <v>478.15</v>
      </c>
      <c r="N98">
        <v>1</v>
      </c>
      <c r="O98" s="137">
        <f t="shared" si="2"/>
        <v>478.15</v>
      </c>
      <c r="P98" s="57" t="s">
        <v>96</v>
      </c>
      <c r="R98" s="56" t="str">
        <f>+VLOOKUP(E98,'Selectable Table'!B:C,2,0)</f>
        <v>Storage</v>
      </c>
      <c r="S98" s="59"/>
    </row>
    <row r="99" spans="1:19">
      <c r="A99" s="57"/>
      <c r="B99" t="s">
        <v>155</v>
      </c>
      <c r="C99" t="s">
        <v>133</v>
      </c>
      <c r="D99" s="53" t="s">
        <v>109</v>
      </c>
      <c r="E99" s="61" t="s">
        <v>106</v>
      </c>
      <c r="F99">
        <v>40700</v>
      </c>
      <c r="G99" t="s">
        <v>93</v>
      </c>
      <c r="H99" s="57"/>
      <c r="I99" t="s">
        <v>110</v>
      </c>
      <c r="J99">
        <v>2026</v>
      </c>
      <c r="K99">
        <v>5</v>
      </c>
      <c r="L99" s="53" t="s">
        <v>95</v>
      </c>
      <c r="M99" s="137">
        <v>95.63</v>
      </c>
      <c r="N99">
        <v>1</v>
      </c>
      <c r="O99" s="137">
        <f t="shared" si="2"/>
        <v>95.63</v>
      </c>
      <c r="P99" s="57" t="s">
        <v>96</v>
      </c>
      <c r="R99" s="56" t="str">
        <f>+VLOOKUP(E99,'Selectable Table'!B:C,2,0)</f>
        <v>Storage</v>
      </c>
      <c r="S99" s="59"/>
    </row>
    <row r="100" spans="1:19">
      <c r="A100" s="57"/>
      <c r="B100" t="s">
        <v>155</v>
      </c>
      <c r="C100" t="s">
        <v>133</v>
      </c>
      <c r="D100" s="53" t="s">
        <v>109</v>
      </c>
      <c r="E100" s="61" t="s">
        <v>106</v>
      </c>
      <c r="F100">
        <v>40700</v>
      </c>
      <c r="G100" t="s">
        <v>93</v>
      </c>
      <c r="H100" s="57"/>
      <c r="I100" t="s">
        <v>118</v>
      </c>
      <c r="J100">
        <v>2026</v>
      </c>
      <c r="K100">
        <v>5</v>
      </c>
      <c r="L100" s="53" t="s">
        <v>95</v>
      </c>
      <c r="M100" s="137">
        <v>115.89</v>
      </c>
      <c r="N100">
        <v>1</v>
      </c>
      <c r="O100" s="137">
        <f t="shared" si="2"/>
        <v>115.89</v>
      </c>
      <c r="P100" s="57" t="s">
        <v>96</v>
      </c>
      <c r="R100" s="56" t="str">
        <f>+VLOOKUP(E100,'Selectable Table'!B:C,2,0)</f>
        <v>Storage</v>
      </c>
      <c r="S100" s="59"/>
    </row>
    <row r="101" spans="1:19">
      <c r="A101" s="57"/>
      <c r="B101" t="s">
        <v>155</v>
      </c>
      <c r="C101" t="s">
        <v>133</v>
      </c>
      <c r="D101" s="53" t="s">
        <v>109</v>
      </c>
      <c r="E101" s="61" t="s">
        <v>106</v>
      </c>
      <c r="F101">
        <v>40700</v>
      </c>
      <c r="G101" t="s">
        <v>93</v>
      </c>
      <c r="H101" s="57"/>
      <c r="I101" t="s">
        <v>112</v>
      </c>
      <c r="J101">
        <v>2026</v>
      </c>
      <c r="K101">
        <v>5</v>
      </c>
      <c r="L101" s="53" t="s">
        <v>95</v>
      </c>
      <c r="M101" s="137">
        <v>191.26</v>
      </c>
      <c r="N101">
        <v>1</v>
      </c>
      <c r="O101" s="137">
        <f t="shared" si="2"/>
        <v>191.26</v>
      </c>
      <c r="P101" s="57" t="s">
        <v>96</v>
      </c>
      <c r="R101" s="56" t="str">
        <f>+VLOOKUP(E101,'Selectable Table'!B:C,2,0)</f>
        <v>Storage</v>
      </c>
      <c r="S101" s="59"/>
    </row>
    <row r="102" spans="1:19">
      <c r="A102" s="57"/>
      <c r="B102" t="s">
        <v>156</v>
      </c>
      <c r="C102" t="s">
        <v>133</v>
      </c>
      <c r="D102" s="53" t="s">
        <v>109</v>
      </c>
      <c r="E102" s="61" t="s">
        <v>105</v>
      </c>
      <c r="F102">
        <v>40700</v>
      </c>
      <c r="G102" t="s">
        <v>93</v>
      </c>
      <c r="H102" s="57"/>
      <c r="I102" t="s">
        <v>122</v>
      </c>
      <c r="J102">
        <v>2026</v>
      </c>
      <c r="K102">
        <v>5</v>
      </c>
      <c r="L102" s="53" t="s">
        <v>95</v>
      </c>
      <c r="M102" s="137">
        <v>54.08</v>
      </c>
      <c r="N102">
        <v>1</v>
      </c>
      <c r="O102" s="137">
        <f t="shared" si="2"/>
        <v>54.08</v>
      </c>
      <c r="P102" s="57" t="s">
        <v>96</v>
      </c>
      <c r="R102" s="56" t="str">
        <f>+VLOOKUP(E102,'Selectable Table'!B:C,2,0)</f>
        <v>ReturnDrug</v>
      </c>
      <c r="S102" s="59"/>
    </row>
    <row r="103" spans="1:19">
      <c r="A103" s="57"/>
      <c r="B103" t="s">
        <v>157</v>
      </c>
      <c r="C103" t="s">
        <v>133</v>
      </c>
      <c r="D103" s="53" t="s">
        <v>109</v>
      </c>
      <c r="E103" s="61" t="s">
        <v>103</v>
      </c>
      <c r="F103">
        <v>40700</v>
      </c>
      <c r="G103" t="s">
        <v>93</v>
      </c>
      <c r="H103" s="57"/>
      <c r="I103" t="s">
        <v>120</v>
      </c>
      <c r="J103">
        <v>2026</v>
      </c>
      <c r="K103">
        <v>5</v>
      </c>
      <c r="L103" s="53" t="s">
        <v>95</v>
      </c>
      <c r="M103" s="137">
        <v>241.46</v>
      </c>
      <c r="N103">
        <v>1</v>
      </c>
      <c r="O103" s="137">
        <f t="shared" si="2"/>
        <v>241.46</v>
      </c>
      <c r="P103" s="57" t="s">
        <v>96</v>
      </c>
      <c r="R103" s="56" t="str">
        <f>+VLOOKUP(E103,'Selectable Table'!B:C,2,0)</f>
        <v>Freight</v>
      </c>
      <c r="S103" s="59"/>
    </row>
    <row r="104" spans="1:19">
      <c r="A104" s="57"/>
      <c r="B104" t="s">
        <v>157</v>
      </c>
      <c r="C104" t="s">
        <v>133</v>
      </c>
      <c r="D104" s="53" t="s">
        <v>109</v>
      </c>
      <c r="E104" s="61" t="s">
        <v>105</v>
      </c>
      <c r="F104">
        <v>40700</v>
      </c>
      <c r="G104" t="s">
        <v>93</v>
      </c>
      <c r="H104" s="57"/>
      <c r="I104" t="s">
        <v>158</v>
      </c>
      <c r="J104">
        <v>2026</v>
      </c>
      <c r="K104">
        <v>5</v>
      </c>
      <c r="L104" s="53" t="s">
        <v>95</v>
      </c>
      <c r="M104" s="137">
        <v>114.36</v>
      </c>
      <c r="N104">
        <v>1</v>
      </c>
      <c r="O104" s="137">
        <f t="shared" si="2"/>
        <v>114.36</v>
      </c>
      <c r="P104" s="57" t="s">
        <v>96</v>
      </c>
      <c r="R104" s="56" t="str">
        <f>+VLOOKUP(E104,'Selectable Table'!B:C,2,0)</f>
        <v>ReturnDrug</v>
      </c>
      <c r="S104" s="59"/>
    </row>
    <row r="105" spans="1:19">
      <c r="A105" s="57"/>
      <c r="B105" t="s">
        <v>157</v>
      </c>
      <c r="C105" t="s">
        <v>133</v>
      </c>
      <c r="D105" s="53" t="s">
        <v>109</v>
      </c>
      <c r="E105" s="61" t="s">
        <v>106</v>
      </c>
      <c r="F105">
        <v>40700</v>
      </c>
      <c r="G105" t="s">
        <v>93</v>
      </c>
      <c r="H105" s="57"/>
      <c r="I105" t="s">
        <v>118</v>
      </c>
      <c r="J105">
        <v>2026</v>
      </c>
      <c r="K105">
        <v>5</v>
      </c>
      <c r="L105" s="53" t="s">
        <v>95</v>
      </c>
      <c r="M105" s="137">
        <v>115.89</v>
      </c>
      <c r="N105">
        <v>1</v>
      </c>
      <c r="O105" s="137">
        <f t="shared" si="2"/>
        <v>115.89</v>
      </c>
      <c r="P105" s="57" t="s">
        <v>96</v>
      </c>
      <c r="R105" s="56" t="str">
        <f>+VLOOKUP(E105,'Selectable Table'!B:C,2,0)</f>
        <v>Storage</v>
      </c>
      <c r="S105" s="59"/>
    </row>
    <row r="106" spans="1:19">
      <c r="A106" s="57"/>
      <c r="B106" t="s">
        <v>157</v>
      </c>
      <c r="C106" t="s">
        <v>133</v>
      </c>
      <c r="D106" s="53" t="s">
        <v>109</v>
      </c>
      <c r="E106" s="61" t="s">
        <v>106</v>
      </c>
      <c r="F106">
        <v>40700</v>
      </c>
      <c r="G106" t="s">
        <v>93</v>
      </c>
      <c r="H106" s="57"/>
      <c r="I106" t="s">
        <v>112</v>
      </c>
      <c r="J106">
        <v>2026</v>
      </c>
      <c r="K106">
        <v>5</v>
      </c>
      <c r="L106" s="53" t="s">
        <v>95</v>
      </c>
      <c r="M106" s="137">
        <v>286.89</v>
      </c>
      <c r="N106">
        <v>1</v>
      </c>
      <c r="O106" s="137">
        <f t="shared" si="2"/>
        <v>286.89</v>
      </c>
      <c r="P106" s="57" t="s">
        <v>96</v>
      </c>
      <c r="R106" s="56" t="str">
        <f>+VLOOKUP(E106,'Selectable Table'!B:C,2,0)</f>
        <v>Storage</v>
      </c>
      <c r="S106" s="59"/>
    </row>
    <row r="107" spans="1:19">
      <c r="A107" s="57"/>
      <c r="B107" t="s">
        <v>159</v>
      </c>
      <c r="C107" t="s">
        <v>133</v>
      </c>
      <c r="D107" s="53" t="s">
        <v>109</v>
      </c>
      <c r="E107" s="61" t="s">
        <v>106</v>
      </c>
      <c r="F107">
        <v>40700</v>
      </c>
      <c r="G107" t="s">
        <v>93</v>
      </c>
      <c r="H107" s="57"/>
      <c r="I107" t="s">
        <v>118</v>
      </c>
      <c r="J107">
        <v>2026</v>
      </c>
      <c r="K107">
        <v>5</v>
      </c>
      <c r="L107" s="53" t="s">
        <v>95</v>
      </c>
      <c r="M107" s="137">
        <v>115.89</v>
      </c>
      <c r="N107">
        <v>1</v>
      </c>
      <c r="O107" s="137">
        <f t="shared" si="2"/>
        <v>115.89</v>
      </c>
      <c r="P107" s="57" t="s">
        <v>96</v>
      </c>
      <c r="R107" s="56" t="str">
        <f>+VLOOKUP(E107,'Selectable Table'!B:C,2,0)</f>
        <v>Storage</v>
      </c>
      <c r="S107" s="59"/>
    </row>
    <row r="108" spans="1:19">
      <c r="A108" s="57"/>
      <c r="B108" t="s">
        <v>159</v>
      </c>
      <c r="C108" t="s">
        <v>133</v>
      </c>
      <c r="D108" s="53" t="s">
        <v>109</v>
      </c>
      <c r="E108" s="61" t="s">
        <v>106</v>
      </c>
      <c r="F108">
        <v>40700</v>
      </c>
      <c r="G108" t="s">
        <v>93</v>
      </c>
      <c r="H108" s="57"/>
      <c r="I108" t="s">
        <v>143</v>
      </c>
      <c r="J108">
        <v>2026</v>
      </c>
      <c r="K108">
        <v>5</v>
      </c>
      <c r="L108" s="53" t="s">
        <v>95</v>
      </c>
      <c r="M108" s="137">
        <v>95.63</v>
      </c>
      <c r="N108">
        <v>1</v>
      </c>
      <c r="O108" s="137">
        <f t="shared" si="2"/>
        <v>95.63</v>
      </c>
      <c r="P108" s="57" t="s">
        <v>96</v>
      </c>
      <c r="R108" s="56" t="str">
        <f>+VLOOKUP(E108,'Selectable Table'!B:C,2,0)</f>
        <v>Storage</v>
      </c>
      <c r="S108" s="59"/>
    </row>
    <row r="109" spans="1:19">
      <c r="A109" s="57"/>
      <c r="B109" t="s">
        <v>159</v>
      </c>
      <c r="C109" t="s">
        <v>133</v>
      </c>
      <c r="D109" s="53" t="s">
        <v>109</v>
      </c>
      <c r="E109" s="61" t="s">
        <v>106</v>
      </c>
      <c r="F109">
        <v>40700</v>
      </c>
      <c r="G109" t="s">
        <v>93</v>
      </c>
      <c r="H109" s="57"/>
      <c r="I109" t="s">
        <v>112</v>
      </c>
      <c r="J109">
        <v>2026</v>
      </c>
      <c r="K109">
        <v>5</v>
      </c>
      <c r="L109" s="53" t="s">
        <v>95</v>
      </c>
      <c r="M109" s="137">
        <v>478.15</v>
      </c>
      <c r="N109">
        <v>1</v>
      </c>
      <c r="O109" s="137">
        <f t="shared" si="2"/>
        <v>478.15</v>
      </c>
      <c r="P109" s="57" t="s">
        <v>96</v>
      </c>
      <c r="R109" s="56" t="str">
        <f>+VLOOKUP(E109,'Selectable Table'!B:C,2,0)</f>
        <v>Storage</v>
      </c>
      <c r="S109" s="59"/>
    </row>
    <row r="110" spans="1:19">
      <c r="A110" s="57"/>
      <c r="B110" t="s">
        <v>160</v>
      </c>
      <c r="C110" t="s">
        <v>133</v>
      </c>
      <c r="D110" s="53" t="s">
        <v>109</v>
      </c>
      <c r="E110" s="61" t="s">
        <v>105</v>
      </c>
      <c r="F110">
        <v>40700</v>
      </c>
      <c r="G110" t="s">
        <v>93</v>
      </c>
      <c r="H110" s="57"/>
      <c r="I110" t="s">
        <v>134</v>
      </c>
      <c r="J110">
        <v>2026</v>
      </c>
      <c r="K110">
        <v>5</v>
      </c>
      <c r="L110" s="53" t="s">
        <v>95</v>
      </c>
      <c r="M110" s="137">
        <v>114.36</v>
      </c>
      <c r="N110">
        <v>1</v>
      </c>
      <c r="O110" s="137">
        <f t="shared" si="2"/>
        <v>114.36</v>
      </c>
      <c r="P110" s="57" t="s">
        <v>96</v>
      </c>
      <c r="R110" s="56" t="str">
        <f>+VLOOKUP(E110,'Selectable Table'!B:C,2,0)</f>
        <v>ReturnDrug</v>
      </c>
      <c r="S110" s="59"/>
    </row>
    <row r="111" spans="1:19">
      <c r="A111" s="57"/>
      <c r="B111" t="s">
        <v>160</v>
      </c>
      <c r="C111" t="s">
        <v>133</v>
      </c>
      <c r="D111" s="53" t="s">
        <v>109</v>
      </c>
      <c r="E111" s="61" t="s">
        <v>106</v>
      </c>
      <c r="F111">
        <v>40700</v>
      </c>
      <c r="G111" t="s">
        <v>93</v>
      </c>
      <c r="H111" s="57"/>
      <c r="I111" t="s">
        <v>118</v>
      </c>
      <c r="J111">
        <v>2026</v>
      </c>
      <c r="K111">
        <v>5</v>
      </c>
      <c r="L111" s="53" t="s">
        <v>95</v>
      </c>
      <c r="M111" s="137">
        <v>231.78</v>
      </c>
      <c r="N111">
        <v>1</v>
      </c>
      <c r="O111" s="137">
        <f t="shared" si="2"/>
        <v>231.78</v>
      </c>
      <c r="P111" s="57" t="s">
        <v>96</v>
      </c>
      <c r="R111" s="56" t="str">
        <f>+VLOOKUP(E111,'Selectable Table'!B:C,2,0)</f>
        <v>Storage</v>
      </c>
      <c r="S111" s="59"/>
    </row>
    <row r="112" spans="1:19">
      <c r="A112" s="57"/>
      <c r="B112" t="s">
        <v>160</v>
      </c>
      <c r="C112" t="s">
        <v>133</v>
      </c>
      <c r="D112" s="53" t="s">
        <v>109</v>
      </c>
      <c r="E112" s="61" t="s">
        <v>106</v>
      </c>
      <c r="F112">
        <v>40700</v>
      </c>
      <c r="G112" t="s">
        <v>93</v>
      </c>
      <c r="H112" s="57"/>
      <c r="I112" t="s">
        <v>143</v>
      </c>
      <c r="J112">
        <v>2026</v>
      </c>
      <c r="K112">
        <v>5</v>
      </c>
      <c r="L112" s="53" t="s">
        <v>95</v>
      </c>
      <c r="M112" s="137">
        <v>95.63</v>
      </c>
      <c r="N112">
        <v>1</v>
      </c>
      <c r="O112" s="137">
        <f t="shared" si="2"/>
        <v>95.63</v>
      </c>
      <c r="P112" s="57" t="s">
        <v>96</v>
      </c>
      <c r="R112" s="56" t="str">
        <f>+VLOOKUP(E112,'Selectable Table'!B:C,2,0)</f>
        <v>Storage</v>
      </c>
      <c r="S112" s="59"/>
    </row>
    <row r="113" spans="1:19">
      <c r="A113" s="57"/>
      <c r="B113" t="s">
        <v>160</v>
      </c>
      <c r="C113" t="s">
        <v>133</v>
      </c>
      <c r="D113" s="53" t="s">
        <v>109</v>
      </c>
      <c r="E113" s="61" t="s">
        <v>106</v>
      </c>
      <c r="F113">
        <v>40700</v>
      </c>
      <c r="G113" t="s">
        <v>93</v>
      </c>
      <c r="H113" s="57"/>
      <c r="I113" t="s">
        <v>112</v>
      </c>
      <c r="J113">
        <v>2026</v>
      </c>
      <c r="K113">
        <v>5</v>
      </c>
      <c r="L113" s="53" t="s">
        <v>95</v>
      </c>
      <c r="M113" s="137">
        <v>669.41</v>
      </c>
      <c r="N113">
        <v>1</v>
      </c>
      <c r="O113" s="137">
        <f t="shared" si="2"/>
        <v>669.41</v>
      </c>
      <c r="P113" s="57" t="s">
        <v>96</v>
      </c>
      <c r="R113" s="56" t="str">
        <f>+VLOOKUP(E113,'Selectable Table'!B:C,2,0)</f>
        <v>Storage</v>
      </c>
      <c r="S113" s="59"/>
    </row>
    <row r="114" spans="1:19">
      <c r="A114" s="57"/>
      <c r="B114" t="s">
        <v>161</v>
      </c>
      <c r="C114" t="s">
        <v>133</v>
      </c>
      <c r="D114" s="53" t="s">
        <v>109</v>
      </c>
      <c r="E114" s="61" t="s">
        <v>105</v>
      </c>
      <c r="F114">
        <v>40700</v>
      </c>
      <c r="G114" t="s">
        <v>93</v>
      </c>
      <c r="H114" s="57"/>
      <c r="I114" t="s">
        <v>136</v>
      </c>
      <c r="J114">
        <v>2026</v>
      </c>
      <c r="K114">
        <v>5</v>
      </c>
      <c r="L114" s="53" t="s">
        <v>95</v>
      </c>
      <c r="M114" s="137">
        <v>914.43</v>
      </c>
      <c r="N114">
        <v>1</v>
      </c>
      <c r="O114" s="137">
        <f t="shared" si="2"/>
        <v>914.43</v>
      </c>
      <c r="P114" s="57" t="s">
        <v>96</v>
      </c>
      <c r="R114" s="56" t="str">
        <f>+VLOOKUP(E114,'Selectable Table'!B:C,2,0)</f>
        <v>ReturnDrug</v>
      </c>
      <c r="S114" s="59"/>
    </row>
    <row r="115" spans="1:19">
      <c r="A115" s="57"/>
      <c r="B115" t="s">
        <v>161</v>
      </c>
      <c r="C115" t="s">
        <v>133</v>
      </c>
      <c r="D115" s="53" t="s">
        <v>109</v>
      </c>
      <c r="E115" s="61" t="s">
        <v>105</v>
      </c>
      <c r="F115">
        <v>40700</v>
      </c>
      <c r="G115" t="s">
        <v>93</v>
      </c>
      <c r="H115" s="57"/>
      <c r="I115" t="s">
        <v>137</v>
      </c>
      <c r="J115">
        <v>2026</v>
      </c>
      <c r="K115">
        <v>5</v>
      </c>
      <c r="L115" s="53" t="s">
        <v>95</v>
      </c>
      <c r="M115" s="137">
        <v>675.99</v>
      </c>
      <c r="N115">
        <v>1</v>
      </c>
      <c r="O115" s="137">
        <f t="shared" si="2"/>
        <v>675.99</v>
      </c>
      <c r="P115" s="57" t="s">
        <v>96</v>
      </c>
      <c r="R115" s="56" t="str">
        <f>+VLOOKUP(E115,'Selectable Table'!B:C,2,0)</f>
        <v>ReturnDrug</v>
      </c>
      <c r="S115" s="59"/>
    </row>
    <row r="116" spans="1:19">
      <c r="A116" s="57"/>
      <c r="B116" t="s">
        <v>161</v>
      </c>
      <c r="C116" t="s">
        <v>133</v>
      </c>
      <c r="D116" s="53" t="s">
        <v>109</v>
      </c>
      <c r="E116" s="61" t="s">
        <v>106</v>
      </c>
      <c r="F116">
        <v>40700</v>
      </c>
      <c r="G116" t="s">
        <v>93</v>
      </c>
      <c r="H116" s="57"/>
      <c r="I116" t="s">
        <v>118</v>
      </c>
      <c r="J116">
        <v>2026</v>
      </c>
      <c r="K116">
        <v>5</v>
      </c>
      <c r="L116" s="53" t="s">
        <v>95</v>
      </c>
      <c r="M116" s="137">
        <v>115.89</v>
      </c>
      <c r="N116">
        <v>1</v>
      </c>
      <c r="O116" s="137">
        <f t="shared" si="2"/>
        <v>115.89</v>
      </c>
      <c r="P116" s="57" t="s">
        <v>96</v>
      </c>
      <c r="R116" s="56" t="str">
        <f>+VLOOKUP(E116,'Selectable Table'!B:C,2,0)</f>
        <v>Storage</v>
      </c>
      <c r="S116" s="59"/>
    </row>
    <row r="117" spans="1:19">
      <c r="A117" s="57"/>
      <c r="B117" t="s">
        <v>161</v>
      </c>
      <c r="C117" t="s">
        <v>133</v>
      </c>
      <c r="D117" s="53" t="s">
        <v>109</v>
      </c>
      <c r="E117" s="61" t="s">
        <v>106</v>
      </c>
      <c r="F117">
        <v>40700</v>
      </c>
      <c r="G117" t="s">
        <v>93</v>
      </c>
      <c r="H117" s="57"/>
      <c r="I117" t="s">
        <v>112</v>
      </c>
      <c r="J117">
        <v>2026</v>
      </c>
      <c r="K117">
        <v>5</v>
      </c>
      <c r="L117" s="53" t="s">
        <v>95</v>
      </c>
      <c r="M117" s="137">
        <v>191.26</v>
      </c>
      <c r="N117">
        <v>1</v>
      </c>
      <c r="O117" s="137">
        <f t="shared" si="2"/>
        <v>191.26</v>
      </c>
      <c r="P117" s="57" t="s">
        <v>96</v>
      </c>
      <c r="R117" s="56" t="str">
        <f>+VLOOKUP(E117,'Selectable Table'!B:C,2,0)</f>
        <v>Storage</v>
      </c>
      <c r="S117" s="59"/>
    </row>
    <row r="118" spans="1:19">
      <c r="A118" s="57"/>
      <c r="B118" t="s">
        <v>162</v>
      </c>
      <c r="C118" t="s">
        <v>133</v>
      </c>
      <c r="D118" s="53" t="s">
        <v>109</v>
      </c>
      <c r="E118" s="61" t="s">
        <v>103</v>
      </c>
      <c r="F118">
        <v>40700</v>
      </c>
      <c r="G118" t="s">
        <v>93</v>
      </c>
      <c r="H118" s="57"/>
      <c r="I118" t="s">
        <v>120</v>
      </c>
      <c r="J118">
        <v>2026</v>
      </c>
      <c r="K118">
        <v>5</v>
      </c>
      <c r="L118" s="53" t="s">
        <v>95</v>
      </c>
      <c r="M118" s="137">
        <v>895.48</v>
      </c>
      <c r="N118">
        <v>1</v>
      </c>
      <c r="O118" s="137">
        <f t="shared" si="2"/>
        <v>895.48</v>
      </c>
      <c r="P118" s="57" t="s">
        <v>96</v>
      </c>
      <c r="R118" s="56" t="str">
        <f>+VLOOKUP(E118,'Selectable Table'!B:C,2,0)</f>
        <v>Freight</v>
      </c>
      <c r="S118" s="59"/>
    </row>
    <row r="119" spans="1:19">
      <c r="A119" s="57"/>
      <c r="B119" t="s">
        <v>162</v>
      </c>
      <c r="C119" t="s">
        <v>133</v>
      </c>
      <c r="D119" s="53" t="s">
        <v>109</v>
      </c>
      <c r="E119" s="61" t="s">
        <v>106</v>
      </c>
      <c r="F119">
        <v>40700</v>
      </c>
      <c r="G119" t="s">
        <v>93</v>
      </c>
      <c r="H119" s="57"/>
      <c r="I119" t="s">
        <v>146</v>
      </c>
      <c r="J119">
        <v>2026</v>
      </c>
      <c r="K119">
        <v>5</v>
      </c>
      <c r="L119" s="53" t="s">
        <v>95</v>
      </c>
      <c r="M119" s="137">
        <v>1216.92</v>
      </c>
      <c r="N119">
        <v>1</v>
      </c>
      <c r="O119" s="137">
        <f t="shared" si="2"/>
        <v>1216.92</v>
      </c>
      <c r="P119" s="57" t="s">
        <v>96</v>
      </c>
      <c r="R119" s="56" t="str">
        <f>+VLOOKUP(E119,'Selectable Table'!B:C,2,0)</f>
        <v>Storage</v>
      </c>
      <c r="S119" s="59"/>
    </row>
    <row r="120" spans="1:19">
      <c r="A120" s="57"/>
      <c r="B120" t="s">
        <v>162</v>
      </c>
      <c r="C120" t="s">
        <v>133</v>
      </c>
      <c r="D120" s="53" t="s">
        <v>109</v>
      </c>
      <c r="E120" s="61" t="s">
        <v>106</v>
      </c>
      <c r="F120">
        <v>40700</v>
      </c>
      <c r="G120" t="s">
        <v>93</v>
      </c>
      <c r="H120" s="57"/>
      <c r="I120" t="s">
        <v>143</v>
      </c>
      <c r="J120">
        <v>2026</v>
      </c>
      <c r="K120">
        <v>5</v>
      </c>
      <c r="L120" s="53" t="s">
        <v>95</v>
      </c>
      <c r="M120" s="137">
        <v>191.26</v>
      </c>
      <c r="N120">
        <v>1</v>
      </c>
      <c r="O120" s="137">
        <f t="shared" si="2"/>
        <v>191.26</v>
      </c>
      <c r="P120" s="57" t="s">
        <v>96</v>
      </c>
      <c r="R120" s="56" t="str">
        <f>+VLOOKUP(E120,'Selectable Table'!B:C,2,0)</f>
        <v>Storage</v>
      </c>
      <c r="S120" s="59"/>
    </row>
    <row r="121" spans="1:19">
      <c r="A121" s="57"/>
      <c r="B121" t="s">
        <v>162</v>
      </c>
      <c r="C121" t="s">
        <v>133</v>
      </c>
      <c r="D121" s="53" t="s">
        <v>109</v>
      </c>
      <c r="E121" s="61" t="s">
        <v>106</v>
      </c>
      <c r="F121">
        <v>40700</v>
      </c>
      <c r="G121" t="s">
        <v>93</v>
      </c>
      <c r="H121" s="57"/>
      <c r="I121" t="s">
        <v>112</v>
      </c>
      <c r="J121">
        <v>2026</v>
      </c>
      <c r="K121">
        <v>5</v>
      </c>
      <c r="L121" s="53" t="s">
        <v>95</v>
      </c>
      <c r="M121" s="137">
        <v>1243.19</v>
      </c>
      <c r="N121">
        <v>1</v>
      </c>
      <c r="O121" s="137">
        <f t="shared" si="2"/>
        <v>1243.19</v>
      </c>
      <c r="P121" s="57" t="s">
        <v>96</v>
      </c>
      <c r="R121" s="56" t="str">
        <f>+VLOOKUP(E121,'Selectable Table'!B:C,2,0)</f>
        <v>Storage</v>
      </c>
      <c r="S121" s="59"/>
    </row>
    <row r="122" spans="1:19">
      <c r="A122" s="57"/>
      <c r="B122" t="s">
        <v>162</v>
      </c>
      <c r="C122" t="s">
        <v>133</v>
      </c>
      <c r="D122" s="53" t="s">
        <v>109</v>
      </c>
      <c r="E122" s="61" t="s">
        <v>106</v>
      </c>
      <c r="F122">
        <v>40700</v>
      </c>
      <c r="G122" t="s">
        <v>93</v>
      </c>
      <c r="H122" s="57"/>
      <c r="I122" t="s">
        <v>163</v>
      </c>
      <c r="J122">
        <v>2026</v>
      </c>
      <c r="K122">
        <v>5</v>
      </c>
      <c r="L122" s="53" t="s">
        <v>95</v>
      </c>
      <c r="M122" s="137">
        <v>347.64</v>
      </c>
      <c r="N122">
        <v>1</v>
      </c>
      <c r="O122" s="137">
        <f t="shared" si="2"/>
        <v>347.64</v>
      </c>
      <c r="P122" s="57" t="s">
        <v>96</v>
      </c>
      <c r="R122" s="56" t="str">
        <f>+VLOOKUP(E122,'Selectable Table'!B:C,2,0)</f>
        <v>Storage</v>
      </c>
      <c r="S122" s="59"/>
    </row>
    <row r="123" spans="1:19">
      <c r="A123" s="57"/>
      <c r="B123" t="s">
        <v>164</v>
      </c>
      <c r="C123" t="s">
        <v>133</v>
      </c>
      <c r="D123" s="53" t="s">
        <v>109</v>
      </c>
      <c r="E123" s="61" t="s">
        <v>106</v>
      </c>
      <c r="F123">
        <v>40700</v>
      </c>
      <c r="G123" t="s">
        <v>93</v>
      </c>
      <c r="H123" s="57"/>
      <c r="I123" t="s">
        <v>118</v>
      </c>
      <c r="J123">
        <v>2026</v>
      </c>
      <c r="K123">
        <v>5</v>
      </c>
      <c r="L123" s="53" t="s">
        <v>95</v>
      </c>
      <c r="M123" s="137">
        <v>695.34</v>
      </c>
      <c r="N123">
        <v>1</v>
      </c>
      <c r="O123" s="137">
        <f t="shared" si="2"/>
        <v>695.34</v>
      </c>
      <c r="P123" s="57" t="s">
        <v>96</v>
      </c>
      <c r="R123" s="56" t="str">
        <f>+VLOOKUP(E123,'Selectable Table'!B:C,2,0)</f>
        <v>Storage</v>
      </c>
      <c r="S123" s="59"/>
    </row>
    <row r="124" spans="1:19">
      <c r="A124" s="57"/>
      <c r="B124" t="s">
        <v>164</v>
      </c>
      <c r="C124" t="s">
        <v>133</v>
      </c>
      <c r="D124" s="53" t="s">
        <v>109</v>
      </c>
      <c r="E124" s="61" t="s">
        <v>106</v>
      </c>
      <c r="F124">
        <v>40700</v>
      </c>
      <c r="G124" t="s">
        <v>93</v>
      </c>
      <c r="H124" s="57"/>
      <c r="I124" t="s">
        <v>112</v>
      </c>
      <c r="J124">
        <v>2026</v>
      </c>
      <c r="K124">
        <v>5</v>
      </c>
      <c r="L124" s="53" t="s">
        <v>95</v>
      </c>
      <c r="M124" s="137">
        <v>860.67</v>
      </c>
      <c r="N124">
        <v>1</v>
      </c>
      <c r="O124" s="137">
        <f t="shared" si="2"/>
        <v>860.67</v>
      </c>
      <c r="P124" s="57" t="s">
        <v>96</v>
      </c>
      <c r="R124" s="56" t="str">
        <f>+VLOOKUP(E124,'Selectable Table'!B:C,2,0)</f>
        <v>Storage</v>
      </c>
      <c r="S124" s="59"/>
    </row>
    <row r="125" spans="1:19">
      <c r="A125" s="57"/>
      <c r="B125" t="s">
        <v>165</v>
      </c>
      <c r="C125" t="s">
        <v>133</v>
      </c>
      <c r="D125" s="53" t="s">
        <v>109</v>
      </c>
      <c r="E125" s="61" t="s">
        <v>106</v>
      </c>
      <c r="F125">
        <v>40700</v>
      </c>
      <c r="G125" t="s">
        <v>93</v>
      </c>
      <c r="H125" s="57"/>
      <c r="I125" t="s">
        <v>118</v>
      </c>
      <c r="J125">
        <v>2026</v>
      </c>
      <c r="K125">
        <v>5</v>
      </c>
      <c r="L125" s="53" t="s">
        <v>95</v>
      </c>
      <c r="M125" s="137">
        <v>115.89</v>
      </c>
      <c r="N125">
        <v>1</v>
      </c>
      <c r="O125" s="137">
        <f t="shared" si="2"/>
        <v>115.89</v>
      </c>
      <c r="P125" s="57" t="s">
        <v>96</v>
      </c>
      <c r="R125" s="56" t="str">
        <f>+VLOOKUP(E125,'Selectable Table'!B:C,2,0)</f>
        <v>Storage</v>
      </c>
      <c r="S125" s="59"/>
    </row>
    <row r="126" spans="1:19">
      <c r="A126" s="57"/>
      <c r="B126" t="s">
        <v>165</v>
      </c>
      <c r="C126" t="s">
        <v>133</v>
      </c>
      <c r="D126" s="53" t="s">
        <v>109</v>
      </c>
      <c r="E126" s="61" t="s">
        <v>106</v>
      </c>
      <c r="F126">
        <v>40700</v>
      </c>
      <c r="G126" t="s">
        <v>93</v>
      </c>
      <c r="H126" s="57"/>
      <c r="I126" t="s">
        <v>112</v>
      </c>
      <c r="J126">
        <v>2026</v>
      </c>
      <c r="K126">
        <v>5</v>
      </c>
      <c r="L126" s="53" t="s">
        <v>95</v>
      </c>
      <c r="M126" s="137">
        <v>95.63</v>
      </c>
      <c r="N126">
        <v>1</v>
      </c>
      <c r="O126" s="137">
        <f t="shared" si="2"/>
        <v>95.63</v>
      </c>
      <c r="P126" s="57" t="s">
        <v>96</v>
      </c>
      <c r="R126" s="56" t="str">
        <f>+VLOOKUP(E126,'Selectable Table'!B:C,2,0)</f>
        <v>Storage</v>
      </c>
      <c r="S126" s="59"/>
    </row>
    <row r="127" spans="1:19">
      <c r="A127" s="57"/>
      <c r="B127" t="s">
        <v>166</v>
      </c>
      <c r="C127" t="s">
        <v>133</v>
      </c>
      <c r="D127" s="53" t="s">
        <v>109</v>
      </c>
      <c r="E127" s="61" t="s">
        <v>103</v>
      </c>
      <c r="F127">
        <v>40700</v>
      </c>
      <c r="G127" t="s">
        <v>93</v>
      </c>
      <c r="H127" s="57"/>
      <c r="I127" t="s">
        <v>120</v>
      </c>
      <c r="J127">
        <v>2026</v>
      </c>
      <c r="K127">
        <v>5</v>
      </c>
      <c r="L127" s="53" t="s">
        <v>95</v>
      </c>
      <c r="M127" s="137">
        <v>192.66</v>
      </c>
      <c r="N127">
        <v>1</v>
      </c>
      <c r="O127" s="137">
        <f t="shared" si="2"/>
        <v>192.66</v>
      </c>
      <c r="P127" s="57" t="s">
        <v>96</v>
      </c>
      <c r="R127" s="56" t="str">
        <f>+VLOOKUP(E127,'Selectable Table'!B:C,2,0)</f>
        <v>Freight</v>
      </c>
      <c r="S127" s="59"/>
    </row>
    <row r="128" spans="1:19">
      <c r="A128" s="57"/>
      <c r="B128" t="s">
        <v>166</v>
      </c>
      <c r="C128" t="s">
        <v>133</v>
      </c>
      <c r="D128" s="53" t="s">
        <v>109</v>
      </c>
      <c r="E128" s="61" t="s">
        <v>106</v>
      </c>
      <c r="F128">
        <v>40700</v>
      </c>
      <c r="G128" t="s">
        <v>93</v>
      </c>
      <c r="H128" s="57"/>
      <c r="I128" t="s">
        <v>110</v>
      </c>
      <c r="J128">
        <v>2026</v>
      </c>
      <c r="K128">
        <v>5</v>
      </c>
      <c r="L128" s="53" t="s">
        <v>95</v>
      </c>
      <c r="M128" s="137">
        <v>95.63</v>
      </c>
      <c r="N128">
        <v>1</v>
      </c>
      <c r="O128" s="137">
        <f t="shared" si="2"/>
        <v>95.63</v>
      </c>
      <c r="P128" s="57" t="s">
        <v>96</v>
      </c>
      <c r="R128" s="56" t="str">
        <f>+VLOOKUP(E128,'Selectable Table'!B:C,2,0)</f>
        <v>Storage</v>
      </c>
      <c r="S128" s="59"/>
    </row>
    <row r="129" spans="1:19">
      <c r="A129" s="57"/>
      <c r="B129" t="s">
        <v>166</v>
      </c>
      <c r="C129" t="s">
        <v>133</v>
      </c>
      <c r="D129" s="53" t="s">
        <v>109</v>
      </c>
      <c r="E129" s="61" t="s">
        <v>105</v>
      </c>
      <c r="F129">
        <v>40700</v>
      </c>
      <c r="G129" t="s">
        <v>93</v>
      </c>
      <c r="H129" s="57"/>
      <c r="I129" t="s">
        <v>122</v>
      </c>
      <c r="J129">
        <v>2026</v>
      </c>
      <c r="K129">
        <v>5</v>
      </c>
      <c r="L129" s="53" t="s">
        <v>95</v>
      </c>
      <c r="M129" s="137">
        <v>54.08</v>
      </c>
      <c r="N129">
        <v>1</v>
      </c>
      <c r="O129" s="137">
        <f t="shared" si="2"/>
        <v>54.08</v>
      </c>
      <c r="P129" s="57" t="s">
        <v>96</v>
      </c>
      <c r="R129" s="56" t="str">
        <f>+VLOOKUP(E129,'Selectable Table'!B:C,2,0)</f>
        <v>ReturnDrug</v>
      </c>
      <c r="S129" s="59"/>
    </row>
    <row r="130" spans="1:19">
      <c r="A130" s="57"/>
      <c r="B130" t="s">
        <v>166</v>
      </c>
      <c r="C130" t="s">
        <v>133</v>
      </c>
      <c r="D130" s="53" t="s">
        <v>109</v>
      </c>
      <c r="E130" s="61" t="s">
        <v>105</v>
      </c>
      <c r="F130">
        <v>40700</v>
      </c>
      <c r="G130" t="s">
        <v>93</v>
      </c>
      <c r="H130" s="57"/>
      <c r="I130" t="s">
        <v>123</v>
      </c>
      <c r="J130">
        <v>2026</v>
      </c>
      <c r="K130">
        <v>5</v>
      </c>
      <c r="L130" s="53" t="s">
        <v>95</v>
      </c>
      <c r="M130" s="137">
        <v>135.19999999999999</v>
      </c>
      <c r="N130">
        <v>1</v>
      </c>
      <c r="O130" s="137">
        <f t="shared" si="2"/>
        <v>135.19999999999999</v>
      </c>
      <c r="P130" s="57" t="s">
        <v>96</v>
      </c>
      <c r="R130" s="56" t="str">
        <f>+VLOOKUP(E130,'Selectable Table'!B:C,2,0)</f>
        <v>ReturnDrug</v>
      </c>
      <c r="S130" s="59"/>
    </row>
    <row r="131" spans="1:19">
      <c r="A131" s="57"/>
      <c r="B131" t="s">
        <v>166</v>
      </c>
      <c r="C131" t="s">
        <v>133</v>
      </c>
      <c r="D131" s="53" t="s">
        <v>109</v>
      </c>
      <c r="E131" s="61" t="s">
        <v>106</v>
      </c>
      <c r="F131">
        <v>40700</v>
      </c>
      <c r="G131" t="s">
        <v>93</v>
      </c>
      <c r="H131" s="57"/>
      <c r="I131" t="s">
        <v>118</v>
      </c>
      <c r="J131">
        <v>2026</v>
      </c>
      <c r="K131">
        <v>5</v>
      </c>
      <c r="L131" s="53" t="s">
        <v>95</v>
      </c>
      <c r="M131" s="137">
        <v>231.78</v>
      </c>
      <c r="N131">
        <v>1</v>
      </c>
      <c r="O131" s="137">
        <f t="shared" si="2"/>
        <v>231.78</v>
      </c>
      <c r="P131" s="57" t="s">
        <v>96</v>
      </c>
      <c r="R131" s="56" t="str">
        <f>+VLOOKUP(E131,'Selectable Table'!B:C,2,0)</f>
        <v>Storage</v>
      </c>
      <c r="S131" s="59"/>
    </row>
    <row r="132" spans="1:19">
      <c r="A132" s="57"/>
      <c r="B132" t="s">
        <v>166</v>
      </c>
      <c r="C132" t="s">
        <v>133</v>
      </c>
      <c r="D132" s="53" t="s">
        <v>109</v>
      </c>
      <c r="E132" s="61" t="s">
        <v>106</v>
      </c>
      <c r="F132">
        <v>40700</v>
      </c>
      <c r="G132" t="s">
        <v>93</v>
      </c>
      <c r="H132" s="57"/>
      <c r="I132" t="s">
        <v>143</v>
      </c>
      <c r="J132">
        <v>2026</v>
      </c>
      <c r="K132">
        <v>5</v>
      </c>
      <c r="L132" s="53" t="s">
        <v>95</v>
      </c>
      <c r="M132" s="137">
        <v>95.63</v>
      </c>
      <c r="N132">
        <v>1</v>
      </c>
      <c r="O132" s="137">
        <f t="shared" ref="O132:O195" si="3">M132*N132</f>
        <v>95.63</v>
      </c>
      <c r="P132" s="57" t="s">
        <v>96</v>
      </c>
      <c r="R132" s="56" t="str">
        <f>+VLOOKUP(E132,'Selectable Table'!B:C,2,0)</f>
        <v>Storage</v>
      </c>
      <c r="S132" s="59"/>
    </row>
    <row r="133" spans="1:19">
      <c r="A133" s="57"/>
      <c r="B133" t="s">
        <v>166</v>
      </c>
      <c r="C133" t="s">
        <v>133</v>
      </c>
      <c r="D133" s="53" t="s">
        <v>109</v>
      </c>
      <c r="E133" s="61" t="s">
        <v>106</v>
      </c>
      <c r="F133">
        <v>40700</v>
      </c>
      <c r="G133" t="s">
        <v>93</v>
      </c>
      <c r="H133" s="57"/>
      <c r="I133" t="s">
        <v>112</v>
      </c>
      <c r="J133">
        <v>2026</v>
      </c>
      <c r="K133">
        <v>5</v>
      </c>
      <c r="L133" s="53" t="s">
        <v>95</v>
      </c>
      <c r="M133" s="137">
        <v>956.3</v>
      </c>
      <c r="N133">
        <v>1</v>
      </c>
      <c r="O133" s="137">
        <f t="shared" si="3"/>
        <v>956.3</v>
      </c>
      <c r="P133" s="57" t="s">
        <v>96</v>
      </c>
      <c r="R133" s="56" t="str">
        <f>+VLOOKUP(E133,'Selectable Table'!B:C,2,0)</f>
        <v>Storage</v>
      </c>
      <c r="S133" s="59"/>
    </row>
    <row r="134" spans="1:19">
      <c r="A134" s="57"/>
      <c r="B134" t="s">
        <v>166</v>
      </c>
      <c r="C134" t="s">
        <v>133</v>
      </c>
      <c r="D134" s="53" t="s">
        <v>109</v>
      </c>
      <c r="E134" s="61" t="s">
        <v>106</v>
      </c>
      <c r="F134">
        <v>40700</v>
      </c>
      <c r="G134" t="s">
        <v>93</v>
      </c>
      <c r="H134" s="57"/>
      <c r="I134" t="s">
        <v>163</v>
      </c>
      <c r="J134">
        <v>2026</v>
      </c>
      <c r="K134">
        <v>5</v>
      </c>
      <c r="L134" s="53" t="s">
        <v>95</v>
      </c>
      <c r="M134" s="137">
        <v>521.46</v>
      </c>
      <c r="N134">
        <v>1</v>
      </c>
      <c r="O134" s="137">
        <f t="shared" si="3"/>
        <v>521.46</v>
      </c>
      <c r="P134" s="57" t="s">
        <v>96</v>
      </c>
      <c r="R134" s="56" t="str">
        <f>+VLOOKUP(E134,'Selectable Table'!B:C,2,0)</f>
        <v>Storage</v>
      </c>
      <c r="S134" s="59"/>
    </row>
    <row r="135" spans="1:19">
      <c r="A135" s="57"/>
      <c r="B135" t="s">
        <v>167</v>
      </c>
      <c r="C135" t="s">
        <v>133</v>
      </c>
      <c r="D135" s="53" t="s">
        <v>109</v>
      </c>
      <c r="E135" s="61" t="s">
        <v>106</v>
      </c>
      <c r="F135">
        <v>40700</v>
      </c>
      <c r="G135" t="s">
        <v>93</v>
      </c>
      <c r="H135" s="57"/>
      <c r="I135" t="s">
        <v>112</v>
      </c>
      <c r="J135">
        <v>2026</v>
      </c>
      <c r="K135">
        <v>5</v>
      </c>
      <c r="L135" s="53" t="s">
        <v>95</v>
      </c>
      <c r="M135" s="137">
        <v>382.52</v>
      </c>
      <c r="N135">
        <v>1</v>
      </c>
      <c r="O135" s="137">
        <f t="shared" si="3"/>
        <v>382.52</v>
      </c>
      <c r="P135" s="57" t="s">
        <v>96</v>
      </c>
      <c r="R135" s="56" t="str">
        <f>+VLOOKUP(E135,'Selectable Table'!B:C,2,0)</f>
        <v>Storage</v>
      </c>
      <c r="S135" s="59"/>
    </row>
    <row r="136" spans="1:19">
      <c r="A136" s="57"/>
      <c r="B136" t="s">
        <v>168</v>
      </c>
      <c r="C136" t="s">
        <v>133</v>
      </c>
      <c r="D136" s="53" t="s">
        <v>109</v>
      </c>
      <c r="E136" s="61" t="s">
        <v>106</v>
      </c>
      <c r="F136">
        <v>40700</v>
      </c>
      <c r="G136" t="s">
        <v>93</v>
      </c>
      <c r="H136" s="57"/>
      <c r="I136" t="s">
        <v>110</v>
      </c>
      <c r="J136">
        <v>2026</v>
      </c>
      <c r="K136">
        <v>5</v>
      </c>
      <c r="L136" s="53" t="s">
        <v>95</v>
      </c>
      <c r="M136" s="137">
        <v>95.63</v>
      </c>
      <c r="N136">
        <v>1</v>
      </c>
      <c r="O136" s="137">
        <f t="shared" si="3"/>
        <v>95.63</v>
      </c>
      <c r="P136" s="57" t="s">
        <v>96</v>
      </c>
      <c r="R136" s="56" t="str">
        <f>+VLOOKUP(E136,'Selectable Table'!B:C,2,0)</f>
        <v>Storage</v>
      </c>
      <c r="S136" s="59"/>
    </row>
    <row r="137" spans="1:19">
      <c r="A137" s="57"/>
      <c r="B137" t="s">
        <v>168</v>
      </c>
      <c r="C137" t="s">
        <v>133</v>
      </c>
      <c r="D137" s="53" t="s">
        <v>109</v>
      </c>
      <c r="E137" s="61" t="s">
        <v>106</v>
      </c>
      <c r="F137">
        <v>40700</v>
      </c>
      <c r="G137" t="s">
        <v>93</v>
      </c>
      <c r="H137" s="57"/>
      <c r="I137" t="s">
        <v>118</v>
      </c>
      <c r="J137">
        <v>2026</v>
      </c>
      <c r="K137">
        <v>5</v>
      </c>
      <c r="L137" s="53" t="s">
        <v>95</v>
      </c>
      <c r="M137" s="137">
        <v>115.89</v>
      </c>
      <c r="N137">
        <v>1</v>
      </c>
      <c r="O137" s="137">
        <f t="shared" si="3"/>
        <v>115.89</v>
      </c>
      <c r="P137" s="57" t="s">
        <v>96</v>
      </c>
      <c r="R137" s="56" t="str">
        <f>+VLOOKUP(E137,'Selectable Table'!B:C,2,0)</f>
        <v>Storage</v>
      </c>
      <c r="S137" s="59"/>
    </row>
    <row r="138" spans="1:19">
      <c r="A138" s="57"/>
      <c r="B138" t="s">
        <v>168</v>
      </c>
      <c r="C138" t="s">
        <v>133</v>
      </c>
      <c r="D138" s="53" t="s">
        <v>109</v>
      </c>
      <c r="E138" s="61" t="s">
        <v>106</v>
      </c>
      <c r="F138">
        <v>40700</v>
      </c>
      <c r="G138" t="s">
        <v>93</v>
      </c>
      <c r="H138" s="57"/>
      <c r="I138" t="s">
        <v>112</v>
      </c>
      <c r="J138">
        <v>2026</v>
      </c>
      <c r="K138">
        <v>5</v>
      </c>
      <c r="L138" s="53" t="s">
        <v>95</v>
      </c>
      <c r="M138" s="137">
        <v>478.15</v>
      </c>
      <c r="N138">
        <v>1</v>
      </c>
      <c r="O138" s="137">
        <f t="shared" si="3"/>
        <v>478.15</v>
      </c>
      <c r="P138" s="57" t="s">
        <v>96</v>
      </c>
      <c r="R138" s="56" t="str">
        <f>+VLOOKUP(E138,'Selectable Table'!B:C,2,0)</f>
        <v>Storage</v>
      </c>
      <c r="S138" s="59"/>
    </row>
    <row r="139" spans="1:19">
      <c r="A139" s="57"/>
      <c r="B139" t="s">
        <v>169</v>
      </c>
      <c r="C139" t="s">
        <v>133</v>
      </c>
      <c r="D139" s="53" t="s">
        <v>109</v>
      </c>
      <c r="E139" s="61" t="s">
        <v>103</v>
      </c>
      <c r="F139">
        <v>40700</v>
      </c>
      <c r="G139" t="s">
        <v>93</v>
      </c>
      <c r="H139" s="57"/>
      <c r="I139" t="s">
        <v>120</v>
      </c>
      <c r="J139">
        <v>2026</v>
      </c>
      <c r="K139">
        <v>5</v>
      </c>
      <c r="L139" s="53" t="s">
        <v>95</v>
      </c>
      <c r="M139" s="137">
        <v>218.54</v>
      </c>
      <c r="N139">
        <v>1</v>
      </c>
      <c r="O139" s="137">
        <f t="shared" si="3"/>
        <v>218.54</v>
      </c>
      <c r="P139" s="57" t="s">
        <v>96</v>
      </c>
      <c r="R139" s="56" t="str">
        <f>+VLOOKUP(E139,'Selectable Table'!B:C,2,0)</f>
        <v>Freight</v>
      </c>
      <c r="S139" s="59"/>
    </row>
    <row r="140" spans="1:19">
      <c r="A140" s="57"/>
      <c r="B140" t="s">
        <v>169</v>
      </c>
      <c r="C140" t="s">
        <v>133</v>
      </c>
      <c r="D140" s="53" t="s">
        <v>109</v>
      </c>
      <c r="E140" s="61" t="s">
        <v>105</v>
      </c>
      <c r="F140">
        <v>40700</v>
      </c>
      <c r="G140" t="s">
        <v>93</v>
      </c>
      <c r="H140" s="57"/>
      <c r="I140" t="s">
        <v>122</v>
      </c>
      <c r="J140">
        <v>2026</v>
      </c>
      <c r="K140">
        <v>5</v>
      </c>
      <c r="L140" s="53" t="s">
        <v>95</v>
      </c>
      <c r="M140" s="137">
        <v>54.08</v>
      </c>
      <c r="N140">
        <v>1</v>
      </c>
      <c r="O140" s="137">
        <f t="shared" si="3"/>
        <v>54.08</v>
      </c>
      <c r="P140" s="57" t="s">
        <v>96</v>
      </c>
      <c r="R140" s="56" t="str">
        <f>+VLOOKUP(E140,'Selectable Table'!B:C,2,0)</f>
        <v>ReturnDrug</v>
      </c>
      <c r="S140" s="59"/>
    </row>
    <row r="141" spans="1:19">
      <c r="A141" s="57"/>
      <c r="B141" t="s">
        <v>169</v>
      </c>
      <c r="C141" t="s">
        <v>133</v>
      </c>
      <c r="D141" s="53" t="s">
        <v>109</v>
      </c>
      <c r="E141" s="61" t="s">
        <v>105</v>
      </c>
      <c r="F141">
        <v>40700</v>
      </c>
      <c r="G141" t="s">
        <v>93</v>
      </c>
      <c r="H141" s="57"/>
      <c r="I141" t="s">
        <v>123</v>
      </c>
      <c r="J141">
        <v>2026</v>
      </c>
      <c r="K141">
        <v>5</v>
      </c>
      <c r="L141" s="53" t="s">
        <v>95</v>
      </c>
      <c r="M141" s="137">
        <v>135.19999999999999</v>
      </c>
      <c r="N141">
        <v>1</v>
      </c>
      <c r="O141" s="137">
        <f t="shared" si="3"/>
        <v>135.19999999999999</v>
      </c>
      <c r="P141" s="57" t="s">
        <v>96</v>
      </c>
      <c r="R141" s="56" t="str">
        <f>+VLOOKUP(E141,'Selectable Table'!B:C,2,0)</f>
        <v>ReturnDrug</v>
      </c>
      <c r="S141" s="59"/>
    </row>
    <row r="142" spans="1:19">
      <c r="A142" s="57"/>
      <c r="B142" t="s">
        <v>169</v>
      </c>
      <c r="C142" t="s">
        <v>133</v>
      </c>
      <c r="D142" s="53" t="s">
        <v>109</v>
      </c>
      <c r="E142" s="61" t="s">
        <v>106</v>
      </c>
      <c r="F142">
        <v>40700</v>
      </c>
      <c r="G142" t="s">
        <v>93</v>
      </c>
      <c r="H142" s="57"/>
      <c r="I142" t="s">
        <v>118</v>
      </c>
      <c r="J142">
        <v>2026</v>
      </c>
      <c r="K142">
        <v>5</v>
      </c>
      <c r="L142" s="53" t="s">
        <v>95</v>
      </c>
      <c r="M142" s="137">
        <v>115.89</v>
      </c>
      <c r="N142">
        <v>1</v>
      </c>
      <c r="O142" s="137">
        <f t="shared" si="3"/>
        <v>115.89</v>
      </c>
      <c r="P142" s="57" t="s">
        <v>96</v>
      </c>
      <c r="R142" s="56" t="str">
        <f>+VLOOKUP(E142,'Selectable Table'!B:C,2,0)</f>
        <v>Storage</v>
      </c>
      <c r="S142" s="59"/>
    </row>
    <row r="143" spans="1:19">
      <c r="A143" s="57"/>
      <c r="B143" t="s">
        <v>169</v>
      </c>
      <c r="C143" t="s">
        <v>133</v>
      </c>
      <c r="D143" s="53" t="s">
        <v>109</v>
      </c>
      <c r="E143" s="61" t="s">
        <v>106</v>
      </c>
      <c r="F143">
        <v>40700</v>
      </c>
      <c r="G143" t="s">
        <v>93</v>
      </c>
      <c r="H143" s="57"/>
      <c r="I143" t="s">
        <v>112</v>
      </c>
      <c r="J143">
        <v>2026</v>
      </c>
      <c r="K143">
        <v>5</v>
      </c>
      <c r="L143" s="53" t="s">
        <v>95</v>
      </c>
      <c r="M143" s="137">
        <v>573.78</v>
      </c>
      <c r="N143">
        <v>1</v>
      </c>
      <c r="O143" s="137">
        <f t="shared" si="3"/>
        <v>573.78</v>
      </c>
      <c r="P143" s="57" t="s">
        <v>96</v>
      </c>
      <c r="R143" s="56" t="str">
        <f>+VLOOKUP(E143,'Selectable Table'!B:C,2,0)</f>
        <v>Storage</v>
      </c>
      <c r="S143" s="59"/>
    </row>
    <row r="144" spans="1:19">
      <c r="A144" s="57"/>
      <c r="B144" t="s">
        <v>170</v>
      </c>
      <c r="C144" t="s">
        <v>133</v>
      </c>
      <c r="D144" s="53" t="s">
        <v>109</v>
      </c>
      <c r="E144" s="61" t="s">
        <v>104</v>
      </c>
      <c r="F144">
        <v>40700</v>
      </c>
      <c r="G144" t="s">
        <v>93</v>
      </c>
      <c r="H144" s="57"/>
      <c r="I144" t="s">
        <v>171</v>
      </c>
      <c r="J144">
        <v>2026</v>
      </c>
      <c r="K144">
        <v>5</v>
      </c>
      <c r="L144" s="53" t="s">
        <v>95</v>
      </c>
      <c r="M144" s="137">
        <v>316.05</v>
      </c>
      <c r="N144">
        <v>1</v>
      </c>
      <c r="O144" s="137">
        <f t="shared" si="3"/>
        <v>316.05</v>
      </c>
      <c r="P144" s="57" t="s">
        <v>96</v>
      </c>
      <c r="R144" s="56" t="str">
        <f>+VLOOKUP(E144,'Selectable Table'!B:C,2,0)</f>
        <v>Packaging</v>
      </c>
      <c r="S144" s="59"/>
    </row>
    <row r="145" spans="1:19">
      <c r="A145" s="57"/>
      <c r="B145" t="s">
        <v>170</v>
      </c>
      <c r="C145" t="s">
        <v>133</v>
      </c>
      <c r="D145" s="53" t="s">
        <v>109</v>
      </c>
      <c r="E145" s="61" t="s">
        <v>104</v>
      </c>
      <c r="F145">
        <v>40700</v>
      </c>
      <c r="G145" t="s">
        <v>93</v>
      </c>
      <c r="H145" s="57"/>
      <c r="I145" t="s">
        <v>172</v>
      </c>
      <c r="J145">
        <v>2026</v>
      </c>
      <c r="K145">
        <v>5</v>
      </c>
      <c r="L145" s="53" t="s">
        <v>95</v>
      </c>
      <c r="M145" s="137">
        <v>60.6</v>
      </c>
      <c r="N145">
        <v>1</v>
      </c>
      <c r="O145" s="137">
        <f t="shared" si="3"/>
        <v>60.6</v>
      </c>
      <c r="P145" s="57" t="s">
        <v>96</v>
      </c>
      <c r="R145" s="56" t="str">
        <f>+VLOOKUP(E145,'Selectable Table'!B:C,2,0)</f>
        <v>Packaging</v>
      </c>
      <c r="S145" s="59"/>
    </row>
    <row r="146" spans="1:19">
      <c r="A146" s="57"/>
      <c r="B146" t="s">
        <v>170</v>
      </c>
      <c r="C146" t="s">
        <v>133</v>
      </c>
      <c r="D146" s="53" t="s">
        <v>109</v>
      </c>
      <c r="E146" s="61" t="s">
        <v>104</v>
      </c>
      <c r="F146">
        <v>40700</v>
      </c>
      <c r="G146" t="s">
        <v>93</v>
      </c>
      <c r="H146" s="57"/>
      <c r="I146" t="s">
        <v>173</v>
      </c>
      <c r="J146">
        <v>2026</v>
      </c>
      <c r="K146">
        <v>5</v>
      </c>
      <c r="L146" s="53" t="s">
        <v>95</v>
      </c>
      <c r="M146" s="137">
        <v>2269.71</v>
      </c>
      <c r="N146">
        <v>1</v>
      </c>
      <c r="O146" s="137">
        <f t="shared" si="3"/>
        <v>2269.71</v>
      </c>
      <c r="P146" s="57" t="s">
        <v>96</v>
      </c>
      <c r="R146" s="56" t="str">
        <f>+VLOOKUP(E146,'Selectable Table'!B:C,2,0)</f>
        <v>Packaging</v>
      </c>
      <c r="S146" s="59"/>
    </row>
    <row r="147" spans="1:19">
      <c r="A147" s="57"/>
      <c r="B147" t="s">
        <v>170</v>
      </c>
      <c r="C147" t="s">
        <v>133</v>
      </c>
      <c r="D147" s="53" t="s">
        <v>109</v>
      </c>
      <c r="E147" s="61" t="s">
        <v>104</v>
      </c>
      <c r="F147">
        <v>40700</v>
      </c>
      <c r="G147" t="s">
        <v>93</v>
      </c>
      <c r="H147" s="57"/>
      <c r="I147" t="s">
        <v>174</v>
      </c>
      <c r="J147">
        <v>2026</v>
      </c>
      <c r="K147">
        <v>5</v>
      </c>
      <c r="L147" s="53" t="s">
        <v>95</v>
      </c>
      <c r="M147" s="137">
        <v>3319.14</v>
      </c>
      <c r="N147">
        <v>1</v>
      </c>
      <c r="O147" s="137">
        <f t="shared" si="3"/>
        <v>3319.14</v>
      </c>
      <c r="P147" s="57" t="s">
        <v>96</v>
      </c>
      <c r="R147" s="56" t="str">
        <f>+VLOOKUP(E147,'Selectable Table'!B:C,2,0)</f>
        <v>Packaging</v>
      </c>
      <c r="S147" s="59"/>
    </row>
    <row r="148" spans="1:19">
      <c r="A148" s="57"/>
      <c r="B148" t="s">
        <v>170</v>
      </c>
      <c r="C148" t="s">
        <v>133</v>
      </c>
      <c r="D148" s="53" t="s">
        <v>109</v>
      </c>
      <c r="E148" s="61" t="s">
        <v>106</v>
      </c>
      <c r="F148">
        <v>40700</v>
      </c>
      <c r="G148" t="s">
        <v>93</v>
      </c>
      <c r="H148" s="57"/>
      <c r="I148" t="s">
        <v>118</v>
      </c>
      <c r="J148">
        <v>2026</v>
      </c>
      <c r="K148">
        <v>5</v>
      </c>
      <c r="L148" s="53" t="s">
        <v>95</v>
      </c>
      <c r="M148" s="137">
        <v>115.89</v>
      </c>
      <c r="N148">
        <v>1</v>
      </c>
      <c r="O148" s="137">
        <f t="shared" si="3"/>
        <v>115.89</v>
      </c>
      <c r="P148" s="57" t="s">
        <v>96</v>
      </c>
      <c r="R148" s="56" t="str">
        <f>+VLOOKUP(E148,'Selectable Table'!B:C,2,0)</f>
        <v>Storage</v>
      </c>
      <c r="S148" s="59"/>
    </row>
    <row r="149" spans="1:19">
      <c r="A149" s="57"/>
      <c r="B149" t="s">
        <v>170</v>
      </c>
      <c r="C149" t="s">
        <v>133</v>
      </c>
      <c r="D149" s="53" t="s">
        <v>109</v>
      </c>
      <c r="E149" s="61" t="s">
        <v>106</v>
      </c>
      <c r="F149">
        <v>40700</v>
      </c>
      <c r="G149" t="s">
        <v>93</v>
      </c>
      <c r="H149" s="57"/>
      <c r="I149" t="s">
        <v>143</v>
      </c>
      <c r="J149">
        <v>2026</v>
      </c>
      <c r="K149">
        <v>5</v>
      </c>
      <c r="L149" s="53" t="s">
        <v>95</v>
      </c>
      <c r="M149" s="137">
        <v>95.63</v>
      </c>
      <c r="N149">
        <v>1</v>
      </c>
      <c r="O149" s="137">
        <f t="shared" si="3"/>
        <v>95.63</v>
      </c>
      <c r="P149" s="57" t="s">
        <v>96</v>
      </c>
      <c r="R149" s="56" t="str">
        <f>+VLOOKUP(E149,'Selectable Table'!B:C,2,0)</f>
        <v>Storage</v>
      </c>
      <c r="S149" s="59"/>
    </row>
    <row r="150" spans="1:19">
      <c r="A150" s="57"/>
      <c r="B150" t="s">
        <v>170</v>
      </c>
      <c r="C150" t="s">
        <v>133</v>
      </c>
      <c r="D150" s="53" t="s">
        <v>109</v>
      </c>
      <c r="E150" s="61" t="s">
        <v>106</v>
      </c>
      <c r="F150">
        <v>40700</v>
      </c>
      <c r="G150" t="s">
        <v>93</v>
      </c>
      <c r="H150" s="57"/>
      <c r="I150" t="s">
        <v>163</v>
      </c>
      <c r="J150">
        <v>2026</v>
      </c>
      <c r="K150">
        <v>5</v>
      </c>
      <c r="L150" s="53" t="s">
        <v>95</v>
      </c>
      <c r="M150" s="137">
        <v>173.82</v>
      </c>
      <c r="N150">
        <v>1</v>
      </c>
      <c r="O150" s="137">
        <f t="shared" si="3"/>
        <v>173.82</v>
      </c>
      <c r="P150" s="57" t="s">
        <v>96</v>
      </c>
      <c r="R150" s="56" t="str">
        <f>+VLOOKUP(E150,'Selectable Table'!B:C,2,0)</f>
        <v>Storage</v>
      </c>
      <c r="S150" s="59"/>
    </row>
    <row r="151" spans="1:19">
      <c r="A151" s="57"/>
      <c r="B151" t="s">
        <v>175</v>
      </c>
      <c r="C151" t="s">
        <v>133</v>
      </c>
      <c r="D151" s="53" t="s">
        <v>109</v>
      </c>
      <c r="E151" s="61" t="s">
        <v>105</v>
      </c>
      <c r="F151">
        <v>40700</v>
      </c>
      <c r="G151" t="s">
        <v>93</v>
      </c>
      <c r="H151" s="57"/>
      <c r="I151" t="s">
        <v>122</v>
      </c>
      <c r="J151">
        <v>2026</v>
      </c>
      <c r="K151">
        <v>5</v>
      </c>
      <c r="L151" s="53" t="s">
        <v>95</v>
      </c>
      <c r="M151" s="137">
        <v>54.08</v>
      </c>
      <c r="N151">
        <v>1</v>
      </c>
      <c r="O151" s="137">
        <f t="shared" si="3"/>
        <v>54.08</v>
      </c>
      <c r="P151" s="57" t="s">
        <v>96</v>
      </c>
      <c r="R151" s="56" t="str">
        <f>+VLOOKUP(E151,'Selectable Table'!B:C,2,0)</f>
        <v>ReturnDrug</v>
      </c>
      <c r="S151" s="59"/>
    </row>
    <row r="152" spans="1:19">
      <c r="A152" s="57"/>
      <c r="B152" t="s">
        <v>175</v>
      </c>
      <c r="C152" t="s">
        <v>133</v>
      </c>
      <c r="D152" s="53" t="s">
        <v>109</v>
      </c>
      <c r="E152" s="61" t="s">
        <v>105</v>
      </c>
      <c r="F152">
        <v>40700</v>
      </c>
      <c r="G152" t="s">
        <v>93</v>
      </c>
      <c r="H152" s="57"/>
      <c r="I152" t="s">
        <v>123</v>
      </c>
      <c r="J152">
        <v>2026</v>
      </c>
      <c r="K152">
        <v>5</v>
      </c>
      <c r="L152" s="53" t="s">
        <v>95</v>
      </c>
      <c r="M152" s="137">
        <v>135.19999999999999</v>
      </c>
      <c r="N152">
        <v>1</v>
      </c>
      <c r="O152" s="137">
        <f t="shared" si="3"/>
        <v>135.19999999999999</v>
      </c>
      <c r="P152" s="57" t="s">
        <v>96</v>
      </c>
      <c r="R152" s="56" t="str">
        <f>+VLOOKUP(E152,'Selectable Table'!B:C,2,0)</f>
        <v>ReturnDrug</v>
      </c>
      <c r="S152" s="59"/>
    </row>
    <row r="153" spans="1:19">
      <c r="A153" s="57"/>
      <c r="B153" t="s">
        <v>175</v>
      </c>
      <c r="C153" t="s">
        <v>133</v>
      </c>
      <c r="D153" s="53" t="s">
        <v>109</v>
      </c>
      <c r="E153" s="61" t="s">
        <v>106</v>
      </c>
      <c r="F153">
        <v>40700</v>
      </c>
      <c r="G153" t="s">
        <v>93</v>
      </c>
      <c r="H153" s="57"/>
      <c r="I153" t="s">
        <v>118</v>
      </c>
      <c r="J153">
        <v>2026</v>
      </c>
      <c r="K153">
        <v>5</v>
      </c>
      <c r="L153" s="53" t="s">
        <v>95</v>
      </c>
      <c r="M153" s="137">
        <v>347.67</v>
      </c>
      <c r="N153">
        <v>1</v>
      </c>
      <c r="O153" s="137">
        <f t="shared" si="3"/>
        <v>347.67</v>
      </c>
      <c r="P153" s="57" t="s">
        <v>96</v>
      </c>
      <c r="R153" s="56" t="str">
        <f>+VLOOKUP(E153,'Selectable Table'!B:C,2,0)</f>
        <v>Storage</v>
      </c>
      <c r="S153" s="59"/>
    </row>
    <row r="154" spans="1:19">
      <c r="A154" s="57"/>
      <c r="B154" t="s">
        <v>175</v>
      </c>
      <c r="C154" t="s">
        <v>133</v>
      </c>
      <c r="D154" s="53" t="s">
        <v>109</v>
      </c>
      <c r="E154" s="61" t="s">
        <v>106</v>
      </c>
      <c r="F154">
        <v>40700</v>
      </c>
      <c r="G154" t="s">
        <v>93</v>
      </c>
      <c r="H154" s="57"/>
      <c r="I154" t="s">
        <v>143</v>
      </c>
      <c r="J154">
        <v>2026</v>
      </c>
      <c r="K154">
        <v>5</v>
      </c>
      <c r="L154" s="53" t="s">
        <v>95</v>
      </c>
      <c r="M154" s="137">
        <v>95.63</v>
      </c>
      <c r="N154">
        <v>1</v>
      </c>
      <c r="O154" s="137">
        <f t="shared" si="3"/>
        <v>95.63</v>
      </c>
      <c r="P154" s="57" t="s">
        <v>96</v>
      </c>
      <c r="R154" s="56" t="str">
        <f>+VLOOKUP(E154,'Selectable Table'!B:C,2,0)</f>
        <v>Storage</v>
      </c>
      <c r="S154" s="59"/>
    </row>
    <row r="155" spans="1:19">
      <c r="A155" s="57"/>
      <c r="B155" t="s">
        <v>175</v>
      </c>
      <c r="C155" t="s">
        <v>133</v>
      </c>
      <c r="D155" s="53" t="s">
        <v>109</v>
      </c>
      <c r="E155" s="61" t="s">
        <v>106</v>
      </c>
      <c r="F155">
        <v>40700</v>
      </c>
      <c r="G155" t="s">
        <v>93</v>
      </c>
      <c r="H155" s="57"/>
      <c r="I155" t="s">
        <v>112</v>
      </c>
      <c r="J155">
        <v>2026</v>
      </c>
      <c r="K155">
        <v>5</v>
      </c>
      <c r="L155" s="53" t="s">
        <v>95</v>
      </c>
      <c r="M155" s="137">
        <v>191.26</v>
      </c>
      <c r="N155">
        <v>1</v>
      </c>
      <c r="O155" s="137">
        <f t="shared" si="3"/>
        <v>191.26</v>
      </c>
      <c r="P155" s="57" t="s">
        <v>96</v>
      </c>
      <c r="R155" s="56" t="str">
        <f>+VLOOKUP(E155,'Selectable Table'!B:C,2,0)</f>
        <v>Storage</v>
      </c>
      <c r="S155" s="59"/>
    </row>
    <row r="156" spans="1:19">
      <c r="A156" s="57"/>
      <c r="B156" t="s">
        <v>175</v>
      </c>
      <c r="C156" t="s">
        <v>133</v>
      </c>
      <c r="D156" s="53" t="s">
        <v>109</v>
      </c>
      <c r="E156" s="61" t="s">
        <v>106</v>
      </c>
      <c r="F156">
        <v>40700</v>
      </c>
      <c r="G156" t="s">
        <v>93</v>
      </c>
      <c r="H156" s="57"/>
      <c r="I156" t="s">
        <v>163</v>
      </c>
      <c r="J156">
        <v>2026</v>
      </c>
      <c r="K156">
        <v>5</v>
      </c>
      <c r="L156" s="53" t="s">
        <v>95</v>
      </c>
      <c r="M156" s="137">
        <v>347.64</v>
      </c>
      <c r="N156">
        <v>1</v>
      </c>
      <c r="O156" s="137">
        <f t="shared" si="3"/>
        <v>347.64</v>
      </c>
      <c r="P156" s="57" t="s">
        <v>96</v>
      </c>
      <c r="R156" s="56" t="str">
        <f>+VLOOKUP(E156,'Selectable Table'!B:C,2,0)</f>
        <v>Storage</v>
      </c>
      <c r="S156" s="59"/>
    </row>
    <row r="157" spans="1:19">
      <c r="A157" s="57"/>
      <c r="B157" t="s">
        <v>176</v>
      </c>
      <c r="C157" t="s">
        <v>133</v>
      </c>
      <c r="D157" s="53" t="s">
        <v>109</v>
      </c>
      <c r="E157" s="61" t="s">
        <v>106</v>
      </c>
      <c r="F157">
        <v>40700</v>
      </c>
      <c r="G157" t="s">
        <v>93</v>
      </c>
      <c r="H157" s="57"/>
      <c r="I157" t="s">
        <v>118</v>
      </c>
      <c r="J157">
        <v>2026</v>
      </c>
      <c r="K157">
        <v>5</v>
      </c>
      <c r="L157" s="53" t="s">
        <v>95</v>
      </c>
      <c r="M157" s="137">
        <v>231.78</v>
      </c>
      <c r="N157">
        <v>1</v>
      </c>
      <c r="O157" s="137">
        <f t="shared" si="3"/>
        <v>231.78</v>
      </c>
      <c r="P157" s="57" t="s">
        <v>96</v>
      </c>
      <c r="R157" s="56" t="str">
        <f>+VLOOKUP(E157,'Selectable Table'!B:C,2,0)</f>
        <v>Storage</v>
      </c>
      <c r="S157" s="59"/>
    </row>
    <row r="158" spans="1:19">
      <c r="A158" s="57"/>
      <c r="B158" t="s">
        <v>176</v>
      </c>
      <c r="C158" t="s">
        <v>133</v>
      </c>
      <c r="D158" s="53" t="s">
        <v>109</v>
      </c>
      <c r="E158" s="61" t="s">
        <v>106</v>
      </c>
      <c r="F158">
        <v>40700</v>
      </c>
      <c r="G158" t="s">
        <v>93</v>
      </c>
      <c r="H158" s="57"/>
      <c r="I158" t="s">
        <v>143</v>
      </c>
      <c r="J158">
        <v>2026</v>
      </c>
      <c r="K158">
        <v>5</v>
      </c>
      <c r="L158" s="53" t="s">
        <v>95</v>
      </c>
      <c r="M158" s="137">
        <v>95.63</v>
      </c>
      <c r="N158">
        <v>1</v>
      </c>
      <c r="O158" s="137">
        <f t="shared" si="3"/>
        <v>95.63</v>
      </c>
      <c r="P158" s="57" t="s">
        <v>96</v>
      </c>
      <c r="R158" s="56" t="str">
        <f>+VLOOKUP(E158,'Selectable Table'!B:C,2,0)</f>
        <v>Storage</v>
      </c>
      <c r="S158" s="59"/>
    </row>
    <row r="159" spans="1:19">
      <c r="A159" s="57"/>
      <c r="B159" t="s">
        <v>176</v>
      </c>
      <c r="C159" t="s">
        <v>133</v>
      </c>
      <c r="D159" s="53" t="s">
        <v>109</v>
      </c>
      <c r="E159" s="61" t="s">
        <v>106</v>
      </c>
      <c r="F159">
        <v>40700</v>
      </c>
      <c r="G159" t="s">
        <v>93</v>
      </c>
      <c r="H159" s="57"/>
      <c r="I159" t="s">
        <v>112</v>
      </c>
      <c r="J159">
        <v>2026</v>
      </c>
      <c r="K159">
        <v>5</v>
      </c>
      <c r="L159" s="53" t="s">
        <v>95</v>
      </c>
      <c r="M159" s="137">
        <v>860.67</v>
      </c>
      <c r="N159">
        <v>1</v>
      </c>
      <c r="O159" s="137">
        <f t="shared" si="3"/>
        <v>860.67</v>
      </c>
      <c r="P159" s="57" t="s">
        <v>96</v>
      </c>
      <c r="R159" s="56" t="str">
        <f>+VLOOKUP(E159,'Selectable Table'!B:C,2,0)</f>
        <v>Storage</v>
      </c>
      <c r="S159" s="59"/>
    </row>
    <row r="160" spans="1:19">
      <c r="A160" s="57"/>
      <c r="B160" t="s">
        <v>176</v>
      </c>
      <c r="C160" t="s">
        <v>133</v>
      </c>
      <c r="D160" s="53" t="s">
        <v>109</v>
      </c>
      <c r="E160" s="61" t="s">
        <v>106</v>
      </c>
      <c r="F160">
        <v>40700</v>
      </c>
      <c r="G160" t="s">
        <v>93</v>
      </c>
      <c r="H160" s="57"/>
      <c r="I160" t="s">
        <v>163</v>
      </c>
      <c r="J160">
        <v>2026</v>
      </c>
      <c r="K160">
        <v>5</v>
      </c>
      <c r="L160" s="53" t="s">
        <v>95</v>
      </c>
      <c r="M160" s="137">
        <v>347.64</v>
      </c>
      <c r="N160">
        <v>1</v>
      </c>
      <c r="O160" s="137">
        <f t="shared" si="3"/>
        <v>347.64</v>
      </c>
      <c r="P160" s="57" t="s">
        <v>96</v>
      </c>
      <c r="R160" s="56" t="str">
        <f>+VLOOKUP(E160,'Selectable Table'!B:C,2,0)</f>
        <v>Storage</v>
      </c>
      <c r="S160" s="59"/>
    </row>
    <row r="161" spans="1:19">
      <c r="A161" s="57"/>
      <c r="B161" t="s">
        <v>177</v>
      </c>
      <c r="C161" t="s">
        <v>133</v>
      </c>
      <c r="D161" s="53" t="s">
        <v>109</v>
      </c>
      <c r="E161" s="61" t="s">
        <v>106</v>
      </c>
      <c r="F161">
        <v>40700</v>
      </c>
      <c r="G161" t="s">
        <v>93</v>
      </c>
      <c r="H161" s="57"/>
      <c r="I161" t="s">
        <v>118</v>
      </c>
      <c r="J161">
        <v>2026</v>
      </c>
      <c r="K161">
        <v>5</v>
      </c>
      <c r="L161" s="53" t="s">
        <v>95</v>
      </c>
      <c r="M161" s="137">
        <v>115.89</v>
      </c>
      <c r="N161">
        <v>1</v>
      </c>
      <c r="O161" s="137">
        <f t="shared" si="3"/>
        <v>115.89</v>
      </c>
      <c r="P161" s="57" t="s">
        <v>96</v>
      </c>
      <c r="R161" s="56" t="str">
        <f>+VLOOKUP(E161,'Selectable Table'!B:C,2,0)</f>
        <v>Storage</v>
      </c>
      <c r="S161" s="59"/>
    </row>
    <row r="162" spans="1:19">
      <c r="A162" s="57"/>
      <c r="B162" t="s">
        <v>177</v>
      </c>
      <c r="C162" t="s">
        <v>133</v>
      </c>
      <c r="D162" s="53" t="s">
        <v>109</v>
      </c>
      <c r="E162" s="61" t="s">
        <v>106</v>
      </c>
      <c r="F162">
        <v>40700</v>
      </c>
      <c r="G162" t="s">
        <v>93</v>
      </c>
      <c r="H162" s="57"/>
      <c r="I162" t="s">
        <v>143</v>
      </c>
      <c r="J162">
        <v>2026</v>
      </c>
      <c r="K162">
        <v>5</v>
      </c>
      <c r="L162" s="53" t="s">
        <v>95</v>
      </c>
      <c r="M162" s="137">
        <v>95.63</v>
      </c>
      <c r="N162">
        <v>1</v>
      </c>
      <c r="O162" s="137">
        <f t="shared" si="3"/>
        <v>95.63</v>
      </c>
      <c r="P162" s="57" t="s">
        <v>96</v>
      </c>
      <c r="R162" s="56" t="str">
        <f>+VLOOKUP(E162,'Selectable Table'!B:C,2,0)</f>
        <v>Storage</v>
      </c>
      <c r="S162" s="59"/>
    </row>
    <row r="163" spans="1:19">
      <c r="A163" s="57"/>
      <c r="B163" t="s">
        <v>177</v>
      </c>
      <c r="C163" t="s">
        <v>133</v>
      </c>
      <c r="D163" s="53" t="s">
        <v>109</v>
      </c>
      <c r="E163" s="61" t="s">
        <v>106</v>
      </c>
      <c r="F163">
        <v>40700</v>
      </c>
      <c r="G163" t="s">
        <v>93</v>
      </c>
      <c r="H163" s="57"/>
      <c r="I163" t="s">
        <v>112</v>
      </c>
      <c r="J163">
        <v>2026</v>
      </c>
      <c r="K163">
        <v>5</v>
      </c>
      <c r="L163" s="53" t="s">
        <v>95</v>
      </c>
      <c r="M163" s="137">
        <v>669.41</v>
      </c>
      <c r="N163">
        <v>1</v>
      </c>
      <c r="O163" s="137">
        <f t="shared" si="3"/>
        <v>669.41</v>
      </c>
      <c r="P163" s="57" t="s">
        <v>96</v>
      </c>
      <c r="R163" s="56" t="str">
        <f>+VLOOKUP(E163,'Selectable Table'!B:C,2,0)</f>
        <v>Storage</v>
      </c>
      <c r="S163" s="59"/>
    </row>
    <row r="164" spans="1:19">
      <c r="A164" s="57"/>
      <c r="B164" t="s">
        <v>178</v>
      </c>
      <c r="C164" t="s">
        <v>133</v>
      </c>
      <c r="D164" s="53" t="s">
        <v>109</v>
      </c>
      <c r="E164" s="61" t="s">
        <v>106</v>
      </c>
      <c r="F164">
        <v>40700</v>
      </c>
      <c r="G164" t="s">
        <v>93</v>
      </c>
      <c r="H164" s="57"/>
      <c r="I164" t="s">
        <v>112</v>
      </c>
      <c r="J164">
        <v>2026</v>
      </c>
      <c r="K164">
        <v>5</v>
      </c>
      <c r="L164" s="53" t="s">
        <v>95</v>
      </c>
      <c r="M164" s="137">
        <v>191.26</v>
      </c>
      <c r="N164">
        <v>1</v>
      </c>
      <c r="O164" s="137">
        <f t="shared" si="3"/>
        <v>191.26</v>
      </c>
      <c r="P164" s="57" t="s">
        <v>96</v>
      </c>
      <c r="R164" s="56" t="str">
        <f>+VLOOKUP(E164,'Selectable Table'!B:C,2,0)</f>
        <v>Storage</v>
      </c>
      <c r="S164" s="59"/>
    </row>
    <row r="165" spans="1:19">
      <c r="A165" s="57"/>
      <c r="B165" t="s">
        <v>179</v>
      </c>
      <c r="C165" t="s">
        <v>133</v>
      </c>
      <c r="D165" s="53" t="s">
        <v>109</v>
      </c>
      <c r="E165" s="61" t="s">
        <v>106</v>
      </c>
      <c r="F165">
        <v>40700</v>
      </c>
      <c r="G165" t="s">
        <v>93</v>
      </c>
      <c r="H165" s="57"/>
      <c r="I165" t="s">
        <v>110</v>
      </c>
      <c r="J165">
        <v>2026</v>
      </c>
      <c r="K165">
        <v>5</v>
      </c>
      <c r="L165" s="53" t="s">
        <v>95</v>
      </c>
      <c r="M165" s="137">
        <v>191.26</v>
      </c>
      <c r="N165">
        <v>1</v>
      </c>
      <c r="O165" s="137">
        <f t="shared" si="3"/>
        <v>191.26</v>
      </c>
      <c r="P165" s="57" t="s">
        <v>96</v>
      </c>
      <c r="R165" s="56" t="str">
        <f>+VLOOKUP(E165,'Selectable Table'!B:C,2,0)</f>
        <v>Storage</v>
      </c>
      <c r="S165" s="59"/>
    </row>
    <row r="166" spans="1:19">
      <c r="A166" s="57"/>
      <c r="B166" t="s">
        <v>179</v>
      </c>
      <c r="C166" t="s">
        <v>133</v>
      </c>
      <c r="D166" s="53" t="s">
        <v>109</v>
      </c>
      <c r="E166" s="61" t="s">
        <v>106</v>
      </c>
      <c r="F166">
        <v>40700</v>
      </c>
      <c r="G166" t="s">
        <v>93</v>
      </c>
      <c r="H166" s="57"/>
      <c r="I166" t="s">
        <v>118</v>
      </c>
      <c r="J166">
        <v>2026</v>
      </c>
      <c r="K166">
        <v>5</v>
      </c>
      <c r="L166" s="53" t="s">
        <v>95</v>
      </c>
      <c r="M166" s="137">
        <v>115.89</v>
      </c>
      <c r="N166">
        <v>1</v>
      </c>
      <c r="O166" s="137">
        <f t="shared" si="3"/>
        <v>115.89</v>
      </c>
      <c r="P166" s="57" t="s">
        <v>96</v>
      </c>
      <c r="R166" s="56" t="str">
        <f>+VLOOKUP(E166,'Selectable Table'!B:C,2,0)</f>
        <v>Storage</v>
      </c>
      <c r="S166" s="59"/>
    </row>
    <row r="167" spans="1:19">
      <c r="A167" s="57"/>
      <c r="B167" t="s">
        <v>179</v>
      </c>
      <c r="C167" t="s">
        <v>133</v>
      </c>
      <c r="D167" s="53" t="s">
        <v>109</v>
      </c>
      <c r="E167" s="61" t="s">
        <v>106</v>
      </c>
      <c r="F167">
        <v>40700</v>
      </c>
      <c r="G167" t="s">
        <v>93</v>
      </c>
      <c r="H167" s="57"/>
      <c r="I167" t="s">
        <v>143</v>
      </c>
      <c r="J167">
        <v>2026</v>
      </c>
      <c r="K167">
        <v>5</v>
      </c>
      <c r="L167" s="53" t="s">
        <v>95</v>
      </c>
      <c r="M167" s="137">
        <v>95.63</v>
      </c>
      <c r="N167">
        <v>1</v>
      </c>
      <c r="O167" s="137">
        <f t="shared" si="3"/>
        <v>95.63</v>
      </c>
      <c r="P167" s="57" t="s">
        <v>96</v>
      </c>
      <c r="R167" s="56" t="str">
        <f>+VLOOKUP(E167,'Selectable Table'!B:C,2,0)</f>
        <v>Storage</v>
      </c>
      <c r="S167" s="59"/>
    </row>
    <row r="168" spans="1:19">
      <c r="A168" s="57"/>
      <c r="B168" t="s">
        <v>179</v>
      </c>
      <c r="C168" t="s">
        <v>133</v>
      </c>
      <c r="D168" s="53" t="s">
        <v>109</v>
      </c>
      <c r="E168" s="61" t="s">
        <v>106</v>
      </c>
      <c r="F168">
        <v>40700</v>
      </c>
      <c r="G168" t="s">
        <v>93</v>
      </c>
      <c r="H168" s="57"/>
      <c r="I168" t="s">
        <v>112</v>
      </c>
      <c r="J168">
        <v>2026</v>
      </c>
      <c r="K168">
        <v>5</v>
      </c>
      <c r="L168" s="53" t="s">
        <v>95</v>
      </c>
      <c r="M168" s="137">
        <v>573.78</v>
      </c>
      <c r="N168">
        <v>1</v>
      </c>
      <c r="O168" s="137">
        <f t="shared" si="3"/>
        <v>573.78</v>
      </c>
      <c r="P168" s="57" t="s">
        <v>96</v>
      </c>
      <c r="R168" s="56" t="str">
        <f>+VLOOKUP(E168,'Selectable Table'!B:C,2,0)</f>
        <v>Storage</v>
      </c>
      <c r="S168" s="59"/>
    </row>
    <row r="169" spans="1:19">
      <c r="A169" s="57"/>
      <c r="B169" t="s">
        <v>180</v>
      </c>
      <c r="C169" t="s">
        <v>133</v>
      </c>
      <c r="D169" s="53" t="s">
        <v>109</v>
      </c>
      <c r="E169" s="61" t="s">
        <v>103</v>
      </c>
      <c r="F169">
        <v>40700</v>
      </c>
      <c r="G169" t="s">
        <v>93</v>
      </c>
      <c r="H169" s="57"/>
      <c r="I169" t="s">
        <v>120</v>
      </c>
      <c r="J169">
        <v>2026</v>
      </c>
      <c r="K169">
        <v>5</v>
      </c>
      <c r="L169" s="53" t="s">
        <v>95</v>
      </c>
      <c r="M169" s="137">
        <v>139.34</v>
      </c>
      <c r="N169">
        <v>1</v>
      </c>
      <c r="O169" s="137">
        <f t="shared" si="3"/>
        <v>139.34</v>
      </c>
      <c r="P169" s="57" t="s">
        <v>96</v>
      </c>
      <c r="R169" s="56" t="str">
        <f>+VLOOKUP(E169,'Selectable Table'!B:C,2,0)</f>
        <v>Freight</v>
      </c>
      <c r="S169" s="59"/>
    </row>
    <row r="170" spans="1:19">
      <c r="A170" s="57"/>
      <c r="B170" t="s">
        <v>180</v>
      </c>
      <c r="C170" t="s">
        <v>133</v>
      </c>
      <c r="D170" s="53" t="s">
        <v>109</v>
      </c>
      <c r="E170" s="61" t="s">
        <v>105</v>
      </c>
      <c r="F170">
        <v>40700</v>
      </c>
      <c r="G170" t="s">
        <v>93</v>
      </c>
      <c r="H170" s="57"/>
      <c r="I170" t="s">
        <v>122</v>
      </c>
      <c r="J170">
        <v>2026</v>
      </c>
      <c r="K170">
        <v>5</v>
      </c>
      <c r="L170" s="53" t="s">
        <v>95</v>
      </c>
      <c r="M170" s="137">
        <v>54.08</v>
      </c>
      <c r="N170">
        <v>1</v>
      </c>
      <c r="O170" s="137">
        <f t="shared" si="3"/>
        <v>54.08</v>
      </c>
      <c r="P170" s="57" t="s">
        <v>96</v>
      </c>
      <c r="R170" s="56" t="str">
        <f>+VLOOKUP(E170,'Selectable Table'!B:C,2,0)</f>
        <v>ReturnDrug</v>
      </c>
      <c r="S170" s="59"/>
    </row>
    <row r="171" spans="1:19">
      <c r="A171" s="57"/>
      <c r="B171" t="s">
        <v>180</v>
      </c>
      <c r="C171" t="s">
        <v>133</v>
      </c>
      <c r="D171" s="53" t="s">
        <v>109</v>
      </c>
      <c r="E171" s="61" t="s">
        <v>105</v>
      </c>
      <c r="F171">
        <v>40700</v>
      </c>
      <c r="G171" t="s">
        <v>93</v>
      </c>
      <c r="H171" s="57"/>
      <c r="I171" t="s">
        <v>123</v>
      </c>
      <c r="J171">
        <v>2026</v>
      </c>
      <c r="K171">
        <v>5</v>
      </c>
      <c r="L171" s="53" t="s">
        <v>95</v>
      </c>
      <c r="M171" s="137">
        <v>135.19999999999999</v>
      </c>
      <c r="N171">
        <v>1</v>
      </c>
      <c r="O171" s="137">
        <f t="shared" si="3"/>
        <v>135.19999999999999</v>
      </c>
      <c r="P171" s="57" t="s">
        <v>96</v>
      </c>
      <c r="R171" s="56" t="str">
        <f>+VLOOKUP(E171,'Selectable Table'!B:C,2,0)</f>
        <v>ReturnDrug</v>
      </c>
      <c r="S171" s="59"/>
    </row>
    <row r="172" spans="1:19">
      <c r="A172" s="57"/>
      <c r="B172" t="s">
        <v>180</v>
      </c>
      <c r="C172" t="s">
        <v>133</v>
      </c>
      <c r="D172" s="53" t="s">
        <v>109</v>
      </c>
      <c r="E172" s="61" t="s">
        <v>106</v>
      </c>
      <c r="F172">
        <v>40700</v>
      </c>
      <c r="G172" t="s">
        <v>93</v>
      </c>
      <c r="H172" s="57"/>
      <c r="I172" t="s">
        <v>118</v>
      </c>
      <c r="J172">
        <v>2026</v>
      </c>
      <c r="K172">
        <v>5</v>
      </c>
      <c r="L172" s="53" t="s">
        <v>95</v>
      </c>
      <c r="M172" s="137">
        <v>115.89</v>
      </c>
      <c r="N172">
        <v>1</v>
      </c>
      <c r="O172" s="137">
        <f t="shared" si="3"/>
        <v>115.89</v>
      </c>
      <c r="P172" s="57" t="s">
        <v>96</v>
      </c>
      <c r="R172" s="56" t="str">
        <f>+VLOOKUP(E172,'Selectable Table'!B:C,2,0)</f>
        <v>Storage</v>
      </c>
      <c r="S172" s="59"/>
    </row>
    <row r="173" spans="1:19">
      <c r="A173" s="57"/>
      <c r="B173" t="s">
        <v>180</v>
      </c>
      <c r="C173" t="s">
        <v>133</v>
      </c>
      <c r="D173" s="53" t="s">
        <v>109</v>
      </c>
      <c r="E173" s="61" t="s">
        <v>106</v>
      </c>
      <c r="F173">
        <v>40700</v>
      </c>
      <c r="G173" t="s">
        <v>93</v>
      </c>
      <c r="H173" s="57"/>
      <c r="I173" t="s">
        <v>143</v>
      </c>
      <c r="J173">
        <v>2026</v>
      </c>
      <c r="K173">
        <v>5</v>
      </c>
      <c r="L173" s="53" t="s">
        <v>95</v>
      </c>
      <c r="M173" s="137">
        <v>95.63</v>
      </c>
      <c r="N173">
        <v>1</v>
      </c>
      <c r="O173" s="137">
        <f t="shared" si="3"/>
        <v>95.63</v>
      </c>
      <c r="P173" s="57" t="s">
        <v>96</v>
      </c>
      <c r="R173" s="56" t="str">
        <f>+VLOOKUP(E173,'Selectable Table'!B:C,2,0)</f>
        <v>Storage</v>
      </c>
      <c r="S173" s="59"/>
    </row>
    <row r="174" spans="1:19">
      <c r="A174" s="57"/>
      <c r="B174" t="s">
        <v>180</v>
      </c>
      <c r="C174" t="s">
        <v>133</v>
      </c>
      <c r="D174" s="53" t="s">
        <v>109</v>
      </c>
      <c r="E174" s="61" t="s">
        <v>106</v>
      </c>
      <c r="F174">
        <v>40700</v>
      </c>
      <c r="G174" t="s">
        <v>93</v>
      </c>
      <c r="H174" s="57"/>
      <c r="I174" t="s">
        <v>112</v>
      </c>
      <c r="J174">
        <v>2026</v>
      </c>
      <c r="K174">
        <v>5</v>
      </c>
      <c r="L174" s="53" t="s">
        <v>95</v>
      </c>
      <c r="M174" s="137">
        <v>956.3</v>
      </c>
      <c r="N174">
        <v>1</v>
      </c>
      <c r="O174" s="137">
        <f t="shared" si="3"/>
        <v>956.3</v>
      </c>
      <c r="P174" s="57" t="s">
        <v>96</v>
      </c>
      <c r="R174" s="56" t="str">
        <f>+VLOOKUP(E174,'Selectable Table'!B:C,2,0)</f>
        <v>Storage</v>
      </c>
      <c r="S174" s="59"/>
    </row>
    <row r="175" spans="1:19">
      <c r="A175" s="57"/>
      <c r="B175" t="s">
        <v>181</v>
      </c>
      <c r="C175" t="s">
        <v>133</v>
      </c>
      <c r="D175" s="53" t="s">
        <v>109</v>
      </c>
      <c r="E175" s="61" t="s">
        <v>106</v>
      </c>
      <c r="F175">
        <v>40700</v>
      </c>
      <c r="G175" t="s">
        <v>93</v>
      </c>
      <c r="H175" s="57"/>
      <c r="I175" t="s">
        <v>112</v>
      </c>
      <c r="J175">
        <v>2026</v>
      </c>
      <c r="K175">
        <v>5</v>
      </c>
      <c r="L175" s="53" t="s">
        <v>95</v>
      </c>
      <c r="M175" s="137">
        <v>95.63</v>
      </c>
      <c r="N175">
        <v>1</v>
      </c>
      <c r="O175" s="137">
        <f t="shared" si="3"/>
        <v>95.63</v>
      </c>
      <c r="P175" s="57" t="s">
        <v>96</v>
      </c>
      <c r="R175" s="56" t="str">
        <f>+VLOOKUP(E175,'Selectable Table'!B:C,2,0)</f>
        <v>Storage</v>
      </c>
      <c r="S175" s="59"/>
    </row>
    <row r="176" spans="1:19">
      <c r="A176" s="57"/>
      <c r="B176" t="s">
        <v>181</v>
      </c>
      <c r="C176" t="s">
        <v>133</v>
      </c>
      <c r="D176" s="53" t="s">
        <v>109</v>
      </c>
      <c r="E176" s="61" t="s">
        <v>105</v>
      </c>
      <c r="F176">
        <v>40700</v>
      </c>
      <c r="G176" t="s">
        <v>93</v>
      </c>
      <c r="H176" s="57"/>
      <c r="I176" t="s">
        <v>136</v>
      </c>
      <c r="J176">
        <v>2026</v>
      </c>
      <c r="K176">
        <v>5</v>
      </c>
      <c r="L176" s="53" t="s">
        <v>95</v>
      </c>
      <c r="M176" s="137">
        <v>277.10000000000002</v>
      </c>
      <c r="N176">
        <v>1</v>
      </c>
      <c r="O176" s="137">
        <f t="shared" si="3"/>
        <v>277.10000000000002</v>
      </c>
      <c r="P176" s="57" t="s">
        <v>96</v>
      </c>
      <c r="R176" s="56" t="str">
        <f>+VLOOKUP(E176,'Selectable Table'!B:C,2,0)</f>
        <v>ReturnDrug</v>
      </c>
      <c r="S176" s="59"/>
    </row>
    <row r="177" spans="1:19">
      <c r="A177" s="57"/>
      <c r="B177" t="s">
        <v>181</v>
      </c>
      <c r="C177" t="s">
        <v>133</v>
      </c>
      <c r="D177" s="53" t="s">
        <v>109</v>
      </c>
      <c r="E177" s="61" t="s">
        <v>105</v>
      </c>
      <c r="F177">
        <v>40700</v>
      </c>
      <c r="G177" t="s">
        <v>93</v>
      </c>
      <c r="H177" s="57"/>
      <c r="I177" t="s">
        <v>137</v>
      </c>
      <c r="J177">
        <v>2026</v>
      </c>
      <c r="K177">
        <v>5</v>
      </c>
      <c r="L177" s="53" t="s">
        <v>95</v>
      </c>
      <c r="M177" s="137">
        <v>675.99</v>
      </c>
      <c r="N177">
        <v>1</v>
      </c>
      <c r="O177" s="137">
        <f t="shared" si="3"/>
        <v>675.99</v>
      </c>
      <c r="P177" s="57" t="s">
        <v>96</v>
      </c>
      <c r="R177" s="56" t="str">
        <f>+VLOOKUP(E177,'Selectable Table'!B:C,2,0)</f>
        <v>ReturnDrug</v>
      </c>
      <c r="S177" s="59"/>
    </row>
    <row r="178" spans="1:19">
      <c r="A178" s="57"/>
      <c r="B178" t="s">
        <v>182</v>
      </c>
      <c r="C178" t="s">
        <v>133</v>
      </c>
      <c r="D178" s="53" t="s">
        <v>109</v>
      </c>
      <c r="E178" s="61" t="s">
        <v>106</v>
      </c>
      <c r="F178">
        <v>40700</v>
      </c>
      <c r="G178" t="s">
        <v>93</v>
      </c>
      <c r="H178" s="57"/>
      <c r="I178" t="s">
        <v>112</v>
      </c>
      <c r="J178">
        <v>2026</v>
      </c>
      <c r="K178">
        <v>5</v>
      </c>
      <c r="L178" s="53" t="s">
        <v>95</v>
      </c>
      <c r="M178" s="137">
        <v>382.52</v>
      </c>
      <c r="N178">
        <v>1</v>
      </c>
      <c r="O178" s="137">
        <f t="shared" si="3"/>
        <v>382.52</v>
      </c>
      <c r="P178" s="57" t="s">
        <v>96</v>
      </c>
      <c r="R178" s="56" t="str">
        <f>+VLOOKUP(E178,'Selectable Table'!B:C,2,0)</f>
        <v>Storage</v>
      </c>
      <c r="S178" s="59"/>
    </row>
    <row r="179" spans="1:19">
      <c r="A179" s="57"/>
      <c r="B179" t="s">
        <v>183</v>
      </c>
      <c r="C179" t="s">
        <v>133</v>
      </c>
      <c r="D179" s="53" t="s">
        <v>109</v>
      </c>
      <c r="E179" s="61" t="s">
        <v>106</v>
      </c>
      <c r="F179">
        <v>40700</v>
      </c>
      <c r="G179" t="s">
        <v>93</v>
      </c>
      <c r="H179" s="57"/>
      <c r="I179" t="s">
        <v>110</v>
      </c>
      <c r="J179">
        <v>2026</v>
      </c>
      <c r="K179">
        <v>5</v>
      </c>
      <c r="L179" s="53" t="s">
        <v>95</v>
      </c>
      <c r="M179" s="137">
        <v>95.63</v>
      </c>
      <c r="N179">
        <v>1</v>
      </c>
      <c r="O179" s="137">
        <f t="shared" si="3"/>
        <v>95.63</v>
      </c>
      <c r="P179" s="57" t="s">
        <v>96</v>
      </c>
      <c r="R179" s="56" t="str">
        <f>+VLOOKUP(E179,'Selectable Table'!B:C,2,0)</f>
        <v>Storage</v>
      </c>
      <c r="S179" s="59"/>
    </row>
    <row r="180" spans="1:19">
      <c r="A180" s="57"/>
      <c r="B180" t="s">
        <v>184</v>
      </c>
      <c r="C180" t="s">
        <v>133</v>
      </c>
      <c r="D180" s="53" t="s">
        <v>109</v>
      </c>
      <c r="E180" s="61" t="s">
        <v>106</v>
      </c>
      <c r="F180">
        <v>40700</v>
      </c>
      <c r="G180" t="s">
        <v>93</v>
      </c>
      <c r="H180" s="57"/>
      <c r="I180" t="s">
        <v>112</v>
      </c>
      <c r="J180">
        <v>2026</v>
      </c>
      <c r="K180">
        <v>5</v>
      </c>
      <c r="L180" s="53" t="s">
        <v>95</v>
      </c>
      <c r="M180" s="137">
        <v>191.26</v>
      </c>
      <c r="N180">
        <v>1</v>
      </c>
      <c r="O180" s="137">
        <f t="shared" si="3"/>
        <v>191.26</v>
      </c>
      <c r="P180" s="57" t="s">
        <v>96</v>
      </c>
      <c r="R180" s="56" t="str">
        <f>+VLOOKUP(E180,'Selectable Table'!B:C,2,0)</f>
        <v>Storage</v>
      </c>
      <c r="S180" s="59"/>
    </row>
    <row r="181" spans="1:19">
      <c r="A181" s="57"/>
      <c r="B181" t="s">
        <v>185</v>
      </c>
      <c r="C181" t="s">
        <v>133</v>
      </c>
      <c r="D181" s="53" t="s">
        <v>109</v>
      </c>
      <c r="E181" s="61" t="s">
        <v>105</v>
      </c>
      <c r="F181">
        <v>40700</v>
      </c>
      <c r="G181" t="s">
        <v>93</v>
      </c>
      <c r="H181" s="57"/>
      <c r="I181" t="s">
        <v>136</v>
      </c>
      <c r="J181">
        <v>2026</v>
      </c>
      <c r="K181">
        <v>5</v>
      </c>
      <c r="L181" s="53" t="s">
        <v>95</v>
      </c>
      <c r="M181" s="137">
        <v>360.23</v>
      </c>
      <c r="N181">
        <v>1</v>
      </c>
      <c r="O181" s="137">
        <f t="shared" si="3"/>
        <v>360.23</v>
      </c>
      <c r="P181" s="57" t="s">
        <v>96</v>
      </c>
      <c r="R181" s="56" t="str">
        <f>+VLOOKUP(E181,'Selectable Table'!B:C,2,0)</f>
        <v>ReturnDrug</v>
      </c>
      <c r="S181" s="59"/>
    </row>
    <row r="182" spans="1:19">
      <c r="A182" s="57"/>
      <c r="B182" t="s">
        <v>185</v>
      </c>
      <c r="C182" t="s">
        <v>133</v>
      </c>
      <c r="D182" s="53" t="s">
        <v>109</v>
      </c>
      <c r="E182" s="61" t="s">
        <v>105</v>
      </c>
      <c r="F182">
        <v>40700</v>
      </c>
      <c r="G182" t="s">
        <v>93</v>
      </c>
      <c r="H182" s="57"/>
      <c r="I182" t="s">
        <v>137</v>
      </c>
      <c r="J182">
        <v>2026</v>
      </c>
      <c r="K182">
        <v>5</v>
      </c>
      <c r="L182" s="53" t="s">
        <v>95</v>
      </c>
      <c r="M182" s="137">
        <v>675.99</v>
      </c>
      <c r="N182">
        <v>1</v>
      </c>
      <c r="O182" s="137">
        <f t="shared" si="3"/>
        <v>675.99</v>
      </c>
      <c r="P182" s="57" t="s">
        <v>96</v>
      </c>
      <c r="R182" s="56" t="str">
        <f>+VLOOKUP(E182,'Selectable Table'!B:C,2,0)</f>
        <v>ReturnDrug</v>
      </c>
      <c r="S182" s="59"/>
    </row>
    <row r="183" spans="1:19">
      <c r="A183" s="57"/>
      <c r="B183" t="s">
        <v>186</v>
      </c>
      <c r="C183" t="s">
        <v>133</v>
      </c>
      <c r="D183" s="53" t="s">
        <v>109</v>
      </c>
      <c r="E183" s="61" t="s">
        <v>105</v>
      </c>
      <c r="F183">
        <v>40700</v>
      </c>
      <c r="G183" t="s">
        <v>93</v>
      </c>
      <c r="H183" s="57"/>
      <c r="I183" t="s">
        <v>122</v>
      </c>
      <c r="J183">
        <v>2026</v>
      </c>
      <c r="K183">
        <v>5</v>
      </c>
      <c r="L183" s="53" t="s">
        <v>95</v>
      </c>
      <c r="M183" s="137">
        <v>54.08</v>
      </c>
      <c r="N183">
        <v>1</v>
      </c>
      <c r="O183" s="137">
        <f t="shared" si="3"/>
        <v>54.08</v>
      </c>
      <c r="P183" s="57" t="s">
        <v>96</v>
      </c>
      <c r="R183" s="56" t="str">
        <f>+VLOOKUP(E183,'Selectable Table'!B:C,2,0)</f>
        <v>ReturnDrug</v>
      </c>
      <c r="S183" s="59"/>
    </row>
    <row r="184" spans="1:19">
      <c r="A184" s="57"/>
      <c r="B184" t="s">
        <v>186</v>
      </c>
      <c r="C184" t="s">
        <v>133</v>
      </c>
      <c r="D184" s="53" t="s">
        <v>109</v>
      </c>
      <c r="E184" s="61" t="s">
        <v>105</v>
      </c>
      <c r="F184">
        <v>40700</v>
      </c>
      <c r="G184" t="s">
        <v>93</v>
      </c>
      <c r="H184" s="57"/>
      <c r="I184" t="s">
        <v>123</v>
      </c>
      <c r="J184">
        <v>2026</v>
      </c>
      <c r="K184">
        <v>5</v>
      </c>
      <c r="L184" s="53" t="s">
        <v>95</v>
      </c>
      <c r="M184" s="137">
        <v>135.19999999999999</v>
      </c>
      <c r="N184">
        <v>1</v>
      </c>
      <c r="O184" s="137">
        <f t="shared" si="3"/>
        <v>135.19999999999999</v>
      </c>
      <c r="P184" s="57" t="s">
        <v>96</v>
      </c>
      <c r="R184" s="56" t="str">
        <f>+VLOOKUP(E184,'Selectable Table'!B:C,2,0)</f>
        <v>ReturnDrug</v>
      </c>
      <c r="S184" s="59"/>
    </row>
    <row r="185" spans="1:19">
      <c r="A185" s="57"/>
      <c r="B185" t="s">
        <v>186</v>
      </c>
      <c r="C185" t="s">
        <v>133</v>
      </c>
      <c r="D185" s="53" t="s">
        <v>109</v>
      </c>
      <c r="E185" s="61" t="s">
        <v>106</v>
      </c>
      <c r="F185">
        <v>40700</v>
      </c>
      <c r="G185" t="s">
        <v>93</v>
      </c>
      <c r="H185" s="57"/>
      <c r="I185" t="s">
        <v>118</v>
      </c>
      <c r="J185">
        <v>2026</v>
      </c>
      <c r="K185">
        <v>5</v>
      </c>
      <c r="L185" s="53" t="s">
        <v>95</v>
      </c>
      <c r="M185" s="137">
        <v>115.89</v>
      </c>
      <c r="N185">
        <v>1</v>
      </c>
      <c r="O185" s="137">
        <f t="shared" si="3"/>
        <v>115.89</v>
      </c>
      <c r="P185" s="57" t="s">
        <v>96</v>
      </c>
      <c r="R185" s="56" t="str">
        <f>+VLOOKUP(E185,'Selectable Table'!B:C,2,0)</f>
        <v>Storage</v>
      </c>
      <c r="S185" s="59"/>
    </row>
    <row r="186" spans="1:19">
      <c r="A186" s="57"/>
      <c r="B186" t="s">
        <v>186</v>
      </c>
      <c r="C186" t="s">
        <v>133</v>
      </c>
      <c r="D186" s="53" t="s">
        <v>109</v>
      </c>
      <c r="E186" s="61" t="s">
        <v>106</v>
      </c>
      <c r="F186">
        <v>40700</v>
      </c>
      <c r="G186" t="s">
        <v>93</v>
      </c>
      <c r="H186" s="57"/>
      <c r="I186" t="s">
        <v>112</v>
      </c>
      <c r="J186">
        <v>2026</v>
      </c>
      <c r="K186">
        <v>5</v>
      </c>
      <c r="L186" s="53" t="s">
        <v>95</v>
      </c>
      <c r="M186" s="137">
        <v>573.78</v>
      </c>
      <c r="N186">
        <v>1</v>
      </c>
      <c r="O186" s="137">
        <f t="shared" si="3"/>
        <v>573.78</v>
      </c>
      <c r="P186" s="57" t="s">
        <v>96</v>
      </c>
      <c r="R186" s="56" t="str">
        <f>+VLOOKUP(E186,'Selectable Table'!B:C,2,0)</f>
        <v>Storage</v>
      </c>
      <c r="S186" s="59"/>
    </row>
    <row r="187" spans="1:19">
      <c r="A187" s="57"/>
      <c r="B187" t="s">
        <v>187</v>
      </c>
      <c r="C187" t="s">
        <v>133</v>
      </c>
      <c r="D187" s="53" t="s">
        <v>109</v>
      </c>
      <c r="E187" s="61" t="s">
        <v>103</v>
      </c>
      <c r="F187">
        <v>40700</v>
      </c>
      <c r="G187" t="s">
        <v>93</v>
      </c>
      <c r="H187" s="57"/>
      <c r="I187" t="s">
        <v>120</v>
      </c>
      <c r="J187">
        <v>2026</v>
      </c>
      <c r="K187">
        <v>5</v>
      </c>
      <c r="L187" s="53" t="s">
        <v>95</v>
      </c>
      <c r="M187" s="137">
        <v>109.27</v>
      </c>
      <c r="N187">
        <v>1</v>
      </c>
      <c r="O187" s="137">
        <f t="shared" si="3"/>
        <v>109.27</v>
      </c>
      <c r="P187" s="57" t="s">
        <v>96</v>
      </c>
      <c r="R187" s="56" t="str">
        <f>+VLOOKUP(E187,'Selectable Table'!B:C,2,0)</f>
        <v>Freight</v>
      </c>
      <c r="S187" s="59"/>
    </row>
    <row r="188" spans="1:19">
      <c r="A188" s="57"/>
      <c r="B188" t="s">
        <v>187</v>
      </c>
      <c r="C188" t="s">
        <v>133</v>
      </c>
      <c r="D188" s="53" t="s">
        <v>109</v>
      </c>
      <c r="E188" s="61" t="s">
        <v>106</v>
      </c>
      <c r="F188">
        <v>40700</v>
      </c>
      <c r="G188" t="s">
        <v>93</v>
      </c>
      <c r="H188" s="57"/>
      <c r="I188" t="s">
        <v>118</v>
      </c>
      <c r="J188">
        <v>2026</v>
      </c>
      <c r="K188">
        <v>5</v>
      </c>
      <c r="L188" s="53" t="s">
        <v>95</v>
      </c>
      <c r="M188" s="137">
        <v>347.67</v>
      </c>
      <c r="N188">
        <v>1</v>
      </c>
      <c r="O188" s="137">
        <f t="shared" si="3"/>
        <v>347.67</v>
      </c>
      <c r="P188" s="57" t="s">
        <v>96</v>
      </c>
      <c r="R188" s="56" t="str">
        <f>+VLOOKUP(E188,'Selectable Table'!B:C,2,0)</f>
        <v>Storage</v>
      </c>
      <c r="S188" s="59"/>
    </row>
    <row r="189" spans="1:19">
      <c r="A189" s="57"/>
      <c r="B189" t="s">
        <v>187</v>
      </c>
      <c r="C189" t="s">
        <v>133</v>
      </c>
      <c r="D189" s="53" t="s">
        <v>109</v>
      </c>
      <c r="E189" s="61" t="s">
        <v>106</v>
      </c>
      <c r="F189">
        <v>40700</v>
      </c>
      <c r="G189" t="s">
        <v>93</v>
      </c>
      <c r="H189" s="57"/>
      <c r="I189" t="s">
        <v>143</v>
      </c>
      <c r="J189">
        <v>2026</v>
      </c>
      <c r="K189">
        <v>5</v>
      </c>
      <c r="L189" s="53" t="s">
        <v>95</v>
      </c>
      <c r="M189" s="137">
        <v>95.63</v>
      </c>
      <c r="N189">
        <v>1</v>
      </c>
      <c r="O189" s="137">
        <f t="shared" si="3"/>
        <v>95.63</v>
      </c>
      <c r="P189" s="57" t="s">
        <v>96</v>
      </c>
      <c r="R189" s="56" t="str">
        <f>+VLOOKUP(E189,'Selectable Table'!B:C,2,0)</f>
        <v>Storage</v>
      </c>
      <c r="S189" s="59"/>
    </row>
    <row r="190" spans="1:19">
      <c r="A190" s="57"/>
      <c r="B190" t="s">
        <v>187</v>
      </c>
      <c r="C190" t="s">
        <v>133</v>
      </c>
      <c r="D190" s="53" t="s">
        <v>109</v>
      </c>
      <c r="E190" s="61" t="s">
        <v>106</v>
      </c>
      <c r="F190">
        <v>40700</v>
      </c>
      <c r="G190" t="s">
        <v>93</v>
      </c>
      <c r="H190" s="57"/>
      <c r="I190" t="s">
        <v>112</v>
      </c>
      <c r="J190">
        <v>2026</v>
      </c>
      <c r="K190">
        <v>5</v>
      </c>
      <c r="L190" s="53" t="s">
        <v>95</v>
      </c>
      <c r="M190" s="137">
        <v>382.52</v>
      </c>
      <c r="N190">
        <v>1</v>
      </c>
      <c r="O190" s="137">
        <f t="shared" si="3"/>
        <v>382.52</v>
      </c>
      <c r="P190" s="57" t="s">
        <v>96</v>
      </c>
      <c r="R190" s="56" t="str">
        <f>+VLOOKUP(E190,'Selectable Table'!B:C,2,0)</f>
        <v>Storage</v>
      </c>
      <c r="S190" s="59"/>
    </row>
    <row r="191" spans="1:19">
      <c r="A191" s="57"/>
      <c r="B191" t="s">
        <v>188</v>
      </c>
      <c r="C191" t="s">
        <v>133</v>
      </c>
      <c r="D191" s="53" t="s">
        <v>109</v>
      </c>
      <c r="E191" s="61" t="s">
        <v>105</v>
      </c>
      <c r="F191">
        <v>40700</v>
      </c>
      <c r="G191" t="s">
        <v>93</v>
      </c>
      <c r="H191" s="57"/>
      <c r="I191" t="s">
        <v>122</v>
      </c>
      <c r="J191">
        <v>2026</v>
      </c>
      <c r="K191">
        <v>5</v>
      </c>
      <c r="L191" s="53" t="s">
        <v>95</v>
      </c>
      <c r="M191" s="137">
        <v>54.08</v>
      </c>
      <c r="N191">
        <v>1</v>
      </c>
      <c r="O191" s="137">
        <f t="shared" si="3"/>
        <v>54.08</v>
      </c>
      <c r="P191" s="57" t="s">
        <v>96</v>
      </c>
      <c r="R191" s="56" t="str">
        <f>+VLOOKUP(E191,'Selectable Table'!B:C,2,0)</f>
        <v>ReturnDrug</v>
      </c>
      <c r="S191" s="59"/>
    </row>
    <row r="192" spans="1:19">
      <c r="A192" s="57"/>
      <c r="B192" t="s">
        <v>188</v>
      </c>
      <c r="C192" t="s">
        <v>133</v>
      </c>
      <c r="D192" s="53" t="s">
        <v>109</v>
      </c>
      <c r="E192" s="61" t="s">
        <v>105</v>
      </c>
      <c r="F192">
        <v>40700</v>
      </c>
      <c r="G192" t="s">
        <v>93</v>
      </c>
      <c r="H192" s="57"/>
      <c r="I192" t="s">
        <v>123</v>
      </c>
      <c r="J192">
        <v>2026</v>
      </c>
      <c r="K192">
        <v>5</v>
      </c>
      <c r="L192" s="53" t="s">
        <v>95</v>
      </c>
      <c r="M192" s="137">
        <v>135.19999999999999</v>
      </c>
      <c r="N192">
        <v>1</v>
      </c>
      <c r="O192" s="137">
        <f t="shared" si="3"/>
        <v>135.19999999999999</v>
      </c>
      <c r="P192" s="57" t="s">
        <v>96</v>
      </c>
      <c r="R192" s="56" t="str">
        <f>+VLOOKUP(E192,'Selectable Table'!B:C,2,0)</f>
        <v>ReturnDrug</v>
      </c>
      <c r="S192" s="59"/>
    </row>
    <row r="193" spans="1:19">
      <c r="A193" s="57"/>
      <c r="B193" t="s">
        <v>188</v>
      </c>
      <c r="C193" t="s">
        <v>133</v>
      </c>
      <c r="D193" s="53" t="s">
        <v>109</v>
      </c>
      <c r="E193" s="61" t="s">
        <v>106</v>
      </c>
      <c r="F193">
        <v>40700</v>
      </c>
      <c r="G193" t="s">
        <v>93</v>
      </c>
      <c r="H193" s="57"/>
      <c r="I193" t="s">
        <v>118</v>
      </c>
      <c r="J193">
        <v>2026</v>
      </c>
      <c r="K193">
        <v>5</v>
      </c>
      <c r="L193" s="53" t="s">
        <v>95</v>
      </c>
      <c r="M193" s="137">
        <v>115.89</v>
      </c>
      <c r="N193">
        <v>1</v>
      </c>
      <c r="O193" s="137">
        <f t="shared" si="3"/>
        <v>115.89</v>
      </c>
      <c r="P193" s="57" t="s">
        <v>96</v>
      </c>
      <c r="R193" s="56" t="str">
        <f>+VLOOKUP(E193,'Selectable Table'!B:C,2,0)</f>
        <v>Storage</v>
      </c>
      <c r="S193" s="59"/>
    </row>
    <row r="194" spans="1:19">
      <c r="A194" s="57"/>
      <c r="B194" t="s">
        <v>188</v>
      </c>
      <c r="C194" t="s">
        <v>133</v>
      </c>
      <c r="D194" s="53" t="s">
        <v>109</v>
      </c>
      <c r="E194" s="61" t="s">
        <v>106</v>
      </c>
      <c r="F194">
        <v>40700</v>
      </c>
      <c r="G194" t="s">
        <v>93</v>
      </c>
      <c r="H194" s="57"/>
      <c r="I194" t="s">
        <v>112</v>
      </c>
      <c r="J194">
        <v>2026</v>
      </c>
      <c r="K194">
        <v>5</v>
      </c>
      <c r="L194" s="53" t="s">
        <v>95</v>
      </c>
      <c r="M194" s="137">
        <v>669.41</v>
      </c>
      <c r="N194">
        <v>1</v>
      </c>
      <c r="O194" s="137">
        <f t="shared" si="3"/>
        <v>669.41</v>
      </c>
      <c r="P194" s="57" t="s">
        <v>96</v>
      </c>
      <c r="R194" s="56" t="str">
        <f>+VLOOKUP(E194,'Selectable Table'!B:C,2,0)</f>
        <v>Storage</v>
      </c>
      <c r="S194" s="59"/>
    </row>
    <row r="195" spans="1:19">
      <c r="A195" s="57"/>
      <c r="B195" t="s">
        <v>189</v>
      </c>
      <c r="C195" t="s">
        <v>133</v>
      </c>
      <c r="D195" s="53" t="s">
        <v>109</v>
      </c>
      <c r="E195" s="61" t="s">
        <v>106</v>
      </c>
      <c r="F195">
        <v>40700</v>
      </c>
      <c r="G195" t="s">
        <v>93</v>
      </c>
      <c r="H195" s="57"/>
      <c r="I195" t="s">
        <v>110</v>
      </c>
      <c r="J195">
        <v>2026</v>
      </c>
      <c r="K195">
        <v>5</v>
      </c>
      <c r="L195" s="53" t="s">
        <v>95</v>
      </c>
      <c r="M195" s="137">
        <v>286.89</v>
      </c>
      <c r="N195">
        <v>1</v>
      </c>
      <c r="O195" s="137">
        <f t="shared" si="3"/>
        <v>286.89</v>
      </c>
      <c r="P195" s="57" t="s">
        <v>96</v>
      </c>
      <c r="R195" s="56" t="str">
        <f>+VLOOKUP(E195,'Selectable Table'!B:C,2,0)</f>
        <v>Storage</v>
      </c>
      <c r="S195" s="59"/>
    </row>
    <row r="196" spans="1:19">
      <c r="A196" s="57"/>
      <c r="B196" t="s">
        <v>189</v>
      </c>
      <c r="C196" t="s">
        <v>133</v>
      </c>
      <c r="D196" s="53" t="s">
        <v>109</v>
      </c>
      <c r="E196" s="61" t="s">
        <v>105</v>
      </c>
      <c r="F196">
        <v>40700</v>
      </c>
      <c r="G196" t="s">
        <v>93</v>
      </c>
      <c r="H196" s="57"/>
      <c r="I196" t="s">
        <v>122</v>
      </c>
      <c r="J196">
        <v>2026</v>
      </c>
      <c r="K196">
        <v>5</v>
      </c>
      <c r="L196" s="53" t="s">
        <v>95</v>
      </c>
      <c r="M196" s="137">
        <v>108.16</v>
      </c>
      <c r="N196">
        <v>1</v>
      </c>
      <c r="O196" s="137">
        <f t="shared" ref="O196:O259" si="4">M196*N196</f>
        <v>108.16</v>
      </c>
      <c r="P196" s="57" t="s">
        <v>96</v>
      </c>
      <c r="R196" s="56" t="str">
        <f>+VLOOKUP(E196,'Selectable Table'!B:C,2,0)</f>
        <v>ReturnDrug</v>
      </c>
      <c r="S196" s="59"/>
    </row>
    <row r="197" spans="1:19">
      <c r="A197" s="57"/>
      <c r="B197" t="s">
        <v>189</v>
      </c>
      <c r="C197" t="s">
        <v>133</v>
      </c>
      <c r="D197" s="53" t="s">
        <v>109</v>
      </c>
      <c r="E197" s="61" t="s">
        <v>105</v>
      </c>
      <c r="F197">
        <v>40700</v>
      </c>
      <c r="G197" t="s">
        <v>93</v>
      </c>
      <c r="H197" s="57"/>
      <c r="I197" t="s">
        <v>123</v>
      </c>
      <c r="J197">
        <v>2026</v>
      </c>
      <c r="K197">
        <v>5</v>
      </c>
      <c r="L197" s="53" t="s">
        <v>95</v>
      </c>
      <c r="M197" s="137">
        <v>270.39999999999998</v>
      </c>
      <c r="N197">
        <v>1</v>
      </c>
      <c r="O197" s="137">
        <f t="shared" si="4"/>
        <v>270.39999999999998</v>
      </c>
      <c r="P197" s="57" t="s">
        <v>96</v>
      </c>
      <c r="R197" s="56" t="str">
        <f>+VLOOKUP(E197,'Selectable Table'!B:C,2,0)</f>
        <v>ReturnDrug</v>
      </c>
      <c r="S197" s="59"/>
    </row>
    <row r="198" spans="1:19">
      <c r="A198" s="57"/>
      <c r="B198" t="s">
        <v>189</v>
      </c>
      <c r="C198" t="s">
        <v>133</v>
      </c>
      <c r="D198" s="53" t="s">
        <v>109</v>
      </c>
      <c r="E198" s="61" t="s">
        <v>106</v>
      </c>
      <c r="F198">
        <v>40700</v>
      </c>
      <c r="G198" t="s">
        <v>93</v>
      </c>
      <c r="H198" s="57"/>
      <c r="I198" t="s">
        <v>118</v>
      </c>
      <c r="J198">
        <v>2026</v>
      </c>
      <c r="K198">
        <v>5</v>
      </c>
      <c r="L198" s="53" t="s">
        <v>95</v>
      </c>
      <c r="M198" s="137">
        <v>115.89</v>
      </c>
      <c r="N198">
        <v>1</v>
      </c>
      <c r="O198" s="137">
        <f t="shared" si="4"/>
        <v>115.89</v>
      </c>
      <c r="P198" s="57" t="s">
        <v>96</v>
      </c>
      <c r="R198" s="56" t="str">
        <f>+VLOOKUP(E198,'Selectable Table'!B:C,2,0)</f>
        <v>Storage</v>
      </c>
      <c r="S198" s="59"/>
    </row>
    <row r="199" spans="1:19">
      <c r="A199" s="57"/>
      <c r="B199" t="s">
        <v>189</v>
      </c>
      <c r="C199" t="s">
        <v>133</v>
      </c>
      <c r="D199" s="53" t="s">
        <v>109</v>
      </c>
      <c r="E199" s="61" t="s">
        <v>106</v>
      </c>
      <c r="F199">
        <v>40700</v>
      </c>
      <c r="G199" t="s">
        <v>93</v>
      </c>
      <c r="H199" s="57"/>
      <c r="I199" t="s">
        <v>112</v>
      </c>
      <c r="J199">
        <v>2026</v>
      </c>
      <c r="K199">
        <v>5</v>
      </c>
      <c r="L199" s="53" t="s">
        <v>95</v>
      </c>
      <c r="M199" s="137">
        <v>765.04</v>
      </c>
      <c r="N199">
        <v>1</v>
      </c>
      <c r="O199" s="137">
        <f t="shared" si="4"/>
        <v>765.04</v>
      </c>
      <c r="P199" s="57" t="s">
        <v>96</v>
      </c>
      <c r="R199" s="56" t="str">
        <f>+VLOOKUP(E199,'Selectable Table'!B:C,2,0)</f>
        <v>Storage</v>
      </c>
      <c r="S199" s="59"/>
    </row>
    <row r="200" spans="1:19">
      <c r="A200" s="57"/>
      <c r="B200" t="s">
        <v>190</v>
      </c>
      <c r="C200" t="s">
        <v>133</v>
      </c>
      <c r="D200" s="53" t="s">
        <v>109</v>
      </c>
      <c r="E200" s="61" t="s">
        <v>106</v>
      </c>
      <c r="F200">
        <v>40700</v>
      </c>
      <c r="G200" t="s">
        <v>93</v>
      </c>
      <c r="H200" s="57"/>
      <c r="I200" t="s">
        <v>118</v>
      </c>
      <c r="J200">
        <v>2026</v>
      </c>
      <c r="K200">
        <v>5</v>
      </c>
      <c r="L200" s="53" t="s">
        <v>95</v>
      </c>
      <c r="M200" s="137">
        <v>115.89</v>
      </c>
      <c r="N200">
        <v>1</v>
      </c>
      <c r="O200" s="137">
        <f t="shared" si="4"/>
        <v>115.89</v>
      </c>
      <c r="P200" s="57" t="s">
        <v>96</v>
      </c>
      <c r="R200" s="56" t="str">
        <f>+VLOOKUP(E200,'Selectable Table'!B:C,2,0)</f>
        <v>Storage</v>
      </c>
      <c r="S200" s="59"/>
    </row>
    <row r="201" spans="1:19">
      <c r="A201" s="57"/>
      <c r="B201" t="s">
        <v>190</v>
      </c>
      <c r="C201" t="s">
        <v>133</v>
      </c>
      <c r="D201" s="53" t="s">
        <v>109</v>
      </c>
      <c r="E201" s="61" t="s">
        <v>106</v>
      </c>
      <c r="F201">
        <v>40700</v>
      </c>
      <c r="G201" t="s">
        <v>93</v>
      </c>
      <c r="H201" s="57"/>
      <c r="I201" t="s">
        <v>112</v>
      </c>
      <c r="J201">
        <v>2026</v>
      </c>
      <c r="K201">
        <v>5</v>
      </c>
      <c r="L201" s="53" t="s">
        <v>95</v>
      </c>
      <c r="M201" s="137">
        <v>286.89</v>
      </c>
      <c r="N201">
        <v>1</v>
      </c>
      <c r="O201" s="137">
        <f t="shared" si="4"/>
        <v>286.89</v>
      </c>
      <c r="P201" s="57" t="s">
        <v>96</v>
      </c>
      <c r="R201" s="56" t="str">
        <f>+VLOOKUP(E201,'Selectable Table'!B:C,2,0)</f>
        <v>Storage</v>
      </c>
      <c r="S201" s="59"/>
    </row>
    <row r="202" spans="1:19">
      <c r="A202" s="57"/>
      <c r="B202" t="s">
        <v>191</v>
      </c>
      <c r="C202" t="s">
        <v>133</v>
      </c>
      <c r="D202" s="53" t="s">
        <v>109</v>
      </c>
      <c r="E202" s="61" t="s">
        <v>105</v>
      </c>
      <c r="F202">
        <v>40700</v>
      </c>
      <c r="G202" t="s">
        <v>93</v>
      </c>
      <c r="H202" s="57"/>
      <c r="I202" t="s">
        <v>122</v>
      </c>
      <c r="J202">
        <v>2026</v>
      </c>
      <c r="K202">
        <v>5</v>
      </c>
      <c r="L202" s="53" t="s">
        <v>95</v>
      </c>
      <c r="M202" s="137">
        <v>108.16</v>
      </c>
      <c r="N202">
        <v>1</v>
      </c>
      <c r="O202" s="137">
        <f t="shared" si="4"/>
        <v>108.16</v>
      </c>
      <c r="P202" s="57" t="s">
        <v>96</v>
      </c>
      <c r="R202" s="56" t="str">
        <f>+VLOOKUP(E202,'Selectable Table'!B:C,2,0)</f>
        <v>ReturnDrug</v>
      </c>
      <c r="S202" s="59"/>
    </row>
    <row r="203" spans="1:19">
      <c r="A203" s="57"/>
      <c r="B203" t="s">
        <v>191</v>
      </c>
      <c r="C203" t="s">
        <v>133</v>
      </c>
      <c r="D203" s="53" t="s">
        <v>109</v>
      </c>
      <c r="E203" s="61" t="s">
        <v>105</v>
      </c>
      <c r="F203">
        <v>40700</v>
      </c>
      <c r="G203" t="s">
        <v>93</v>
      </c>
      <c r="H203" s="57"/>
      <c r="I203" t="s">
        <v>123</v>
      </c>
      <c r="J203">
        <v>2026</v>
      </c>
      <c r="K203">
        <v>5</v>
      </c>
      <c r="L203" s="53" t="s">
        <v>95</v>
      </c>
      <c r="M203" s="137">
        <v>270.39999999999998</v>
      </c>
      <c r="N203">
        <v>1</v>
      </c>
      <c r="O203" s="137">
        <f t="shared" si="4"/>
        <v>270.39999999999998</v>
      </c>
      <c r="P203" s="57" t="s">
        <v>96</v>
      </c>
      <c r="R203" s="56" t="str">
        <f>+VLOOKUP(E203,'Selectable Table'!B:C,2,0)</f>
        <v>ReturnDrug</v>
      </c>
      <c r="S203" s="59"/>
    </row>
    <row r="204" spans="1:19">
      <c r="A204" s="57"/>
      <c r="B204" t="s">
        <v>191</v>
      </c>
      <c r="C204" t="s">
        <v>133</v>
      </c>
      <c r="D204" s="53" t="s">
        <v>109</v>
      </c>
      <c r="E204" s="61" t="s">
        <v>106</v>
      </c>
      <c r="F204">
        <v>40700</v>
      </c>
      <c r="G204" t="s">
        <v>93</v>
      </c>
      <c r="H204" s="57"/>
      <c r="I204" t="s">
        <v>118</v>
      </c>
      <c r="J204">
        <v>2026</v>
      </c>
      <c r="K204">
        <v>5</v>
      </c>
      <c r="L204" s="53" t="s">
        <v>95</v>
      </c>
      <c r="M204" s="137">
        <v>115.89</v>
      </c>
      <c r="N204">
        <v>1</v>
      </c>
      <c r="O204" s="137">
        <f t="shared" si="4"/>
        <v>115.89</v>
      </c>
      <c r="P204" s="57" t="s">
        <v>96</v>
      </c>
      <c r="R204" s="56" t="str">
        <f>+VLOOKUP(E204,'Selectable Table'!B:C,2,0)</f>
        <v>Storage</v>
      </c>
      <c r="S204" s="59"/>
    </row>
    <row r="205" spans="1:19">
      <c r="A205" s="57"/>
      <c r="B205" t="s">
        <v>191</v>
      </c>
      <c r="C205" t="s">
        <v>133</v>
      </c>
      <c r="D205" s="53" t="s">
        <v>109</v>
      </c>
      <c r="E205" s="61" t="s">
        <v>106</v>
      </c>
      <c r="F205">
        <v>40700</v>
      </c>
      <c r="G205" t="s">
        <v>93</v>
      </c>
      <c r="H205" s="57"/>
      <c r="I205" t="s">
        <v>112</v>
      </c>
      <c r="J205">
        <v>2026</v>
      </c>
      <c r="K205">
        <v>5</v>
      </c>
      <c r="L205" s="53" t="s">
        <v>95</v>
      </c>
      <c r="M205" s="137">
        <v>478.15</v>
      </c>
      <c r="N205">
        <v>1</v>
      </c>
      <c r="O205" s="137">
        <f t="shared" si="4"/>
        <v>478.15</v>
      </c>
      <c r="P205" s="57" t="s">
        <v>96</v>
      </c>
      <c r="R205" s="56" t="str">
        <f>+VLOOKUP(E205,'Selectable Table'!B:C,2,0)</f>
        <v>Storage</v>
      </c>
      <c r="S205" s="59"/>
    </row>
    <row r="206" spans="1:19">
      <c r="A206" s="57"/>
      <c r="B206" t="s">
        <v>192</v>
      </c>
      <c r="C206" t="s">
        <v>133</v>
      </c>
      <c r="D206" s="53" t="s">
        <v>109</v>
      </c>
      <c r="E206" s="61" t="s">
        <v>105</v>
      </c>
      <c r="F206">
        <v>40700</v>
      </c>
      <c r="G206" t="s">
        <v>93</v>
      </c>
      <c r="H206" s="57"/>
      <c r="I206" t="s">
        <v>136</v>
      </c>
      <c r="J206">
        <v>2026</v>
      </c>
      <c r="K206">
        <v>5</v>
      </c>
      <c r="L206" s="53" t="s">
        <v>95</v>
      </c>
      <c r="M206" s="137">
        <v>942.14</v>
      </c>
      <c r="N206">
        <v>1</v>
      </c>
      <c r="O206" s="137">
        <f t="shared" si="4"/>
        <v>942.14</v>
      </c>
      <c r="P206" s="57" t="s">
        <v>96</v>
      </c>
      <c r="R206" s="56" t="str">
        <f>+VLOOKUP(E206,'Selectable Table'!B:C,2,0)</f>
        <v>ReturnDrug</v>
      </c>
      <c r="S206" s="59"/>
    </row>
    <row r="207" spans="1:19">
      <c r="A207" s="57"/>
      <c r="B207" t="s">
        <v>192</v>
      </c>
      <c r="C207" t="s">
        <v>133</v>
      </c>
      <c r="D207" s="53" t="s">
        <v>109</v>
      </c>
      <c r="E207" s="61" t="s">
        <v>105</v>
      </c>
      <c r="F207">
        <v>40700</v>
      </c>
      <c r="G207" t="s">
        <v>93</v>
      </c>
      <c r="H207" s="57"/>
      <c r="I207" t="s">
        <v>137</v>
      </c>
      <c r="J207">
        <v>2026</v>
      </c>
      <c r="K207">
        <v>5</v>
      </c>
      <c r="L207" s="53" t="s">
        <v>95</v>
      </c>
      <c r="M207" s="137">
        <v>675.99</v>
      </c>
      <c r="N207">
        <v>1</v>
      </c>
      <c r="O207" s="137">
        <f t="shared" si="4"/>
        <v>675.99</v>
      </c>
      <c r="P207" s="57" t="s">
        <v>96</v>
      </c>
      <c r="R207" s="56" t="str">
        <f>+VLOOKUP(E207,'Selectable Table'!B:C,2,0)</f>
        <v>ReturnDrug</v>
      </c>
      <c r="S207" s="59"/>
    </row>
    <row r="208" spans="1:19">
      <c r="A208" s="57"/>
      <c r="B208" t="s">
        <v>193</v>
      </c>
      <c r="C208" t="s">
        <v>133</v>
      </c>
      <c r="D208" s="53" t="s">
        <v>109</v>
      </c>
      <c r="E208" s="61" t="s">
        <v>106</v>
      </c>
      <c r="F208">
        <v>40700</v>
      </c>
      <c r="G208" t="s">
        <v>93</v>
      </c>
      <c r="H208" s="57"/>
      <c r="I208" t="s">
        <v>112</v>
      </c>
      <c r="J208">
        <v>2026</v>
      </c>
      <c r="K208">
        <v>5</v>
      </c>
      <c r="L208" s="53" t="s">
        <v>95</v>
      </c>
      <c r="M208" s="137">
        <v>191.26</v>
      </c>
      <c r="N208">
        <v>1</v>
      </c>
      <c r="O208" s="137">
        <f t="shared" si="4"/>
        <v>191.26</v>
      </c>
      <c r="P208" s="57" t="s">
        <v>96</v>
      </c>
      <c r="R208" s="56" t="str">
        <f>+VLOOKUP(E208,'Selectable Table'!B:C,2,0)</f>
        <v>Storage</v>
      </c>
      <c r="S208" s="59"/>
    </row>
    <row r="209" spans="1:19">
      <c r="A209" s="57"/>
      <c r="B209" t="s">
        <v>194</v>
      </c>
      <c r="C209" t="s">
        <v>133</v>
      </c>
      <c r="D209" s="53" t="s">
        <v>109</v>
      </c>
      <c r="E209" s="61" t="s">
        <v>105</v>
      </c>
      <c r="F209">
        <v>40700</v>
      </c>
      <c r="G209" t="s">
        <v>93</v>
      </c>
      <c r="H209" s="57"/>
      <c r="I209" t="s">
        <v>134</v>
      </c>
      <c r="J209">
        <v>2026</v>
      </c>
      <c r="K209">
        <v>5</v>
      </c>
      <c r="L209" s="53" t="s">
        <v>95</v>
      </c>
      <c r="M209" s="137">
        <v>114.36</v>
      </c>
      <c r="N209">
        <v>1</v>
      </c>
      <c r="O209" s="137">
        <f t="shared" si="4"/>
        <v>114.36</v>
      </c>
      <c r="P209" s="57" t="s">
        <v>96</v>
      </c>
      <c r="R209" s="56" t="str">
        <f>+VLOOKUP(E209,'Selectable Table'!B:C,2,0)</f>
        <v>ReturnDrug</v>
      </c>
      <c r="S209" s="59"/>
    </row>
    <row r="210" spans="1:19">
      <c r="A210" s="57"/>
      <c r="B210" t="s">
        <v>195</v>
      </c>
      <c r="C210" t="s">
        <v>133</v>
      </c>
      <c r="D210" s="53" t="s">
        <v>109</v>
      </c>
      <c r="E210" s="61" t="s">
        <v>92</v>
      </c>
      <c r="F210">
        <v>40700</v>
      </c>
      <c r="G210" t="s">
        <v>93</v>
      </c>
      <c r="H210" s="57"/>
      <c r="I210" t="s">
        <v>196</v>
      </c>
      <c r="J210">
        <v>2026</v>
      </c>
      <c r="K210">
        <v>5</v>
      </c>
      <c r="L210" s="53" t="s">
        <v>95</v>
      </c>
      <c r="M210" s="137">
        <v>125.55</v>
      </c>
      <c r="N210">
        <v>1</v>
      </c>
      <c r="O210" s="137">
        <f t="shared" si="4"/>
        <v>125.55</v>
      </c>
      <c r="P210" s="57" t="s">
        <v>96</v>
      </c>
      <c r="R210" s="56" t="str">
        <f>+VLOOKUP(E210,'Selectable Table'!B:C,2,0)</f>
        <v>Distribution</v>
      </c>
      <c r="S210" s="59"/>
    </row>
    <row r="211" spans="1:19">
      <c r="A211" s="57"/>
      <c r="B211" t="s">
        <v>195</v>
      </c>
      <c r="C211" t="s">
        <v>133</v>
      </c>
      <c r="D211" s="53" t="s">
        <v>109</v>
      </c>
      <c r="E211" s="61" t="s">
        <v>92</v>
      </c>
      <c r="F211">
        <v>40700</v>
      </c>
      <c r="G211" t="s">
        <v>93</v>
      </c>
      <c r="H211" s="57"/>
      <c r="I211" t="s">
        <v>197</v>
      </c>
      <c r="J211">
        <v>2026</v>
      </c>
      <c r="K211">
        <v>5</v>
      </c>
      <c r="L211" s="53" t="s">
        <v>95</v>
      </c>
      <c r="M211" s="137">
        <v>125.55</v>
      </c>
      <c r="N211">
        <v>1</v>
      </c>
      <c r="O211" s="137">
        <f t="shared" si="4"/>
        <v>125.55</v>
      </c>
      <c r="P211" s="57" t="s">
        <v>96</v>
      </c>
      <c r="R211" s="56" t="str">
        <f>+VLOOKUP(E211,'Selectable Table'!B:C,2,0)</f>
        <v>Distribution</v>
      </c>
      <c r="S211" s="59"/>
    </row>
    <row r="212" spans="1:19">
      <c r="A212" s="57"/>
      <c r="B212" t="s">
        <v>195</v>
      </c>
      <c r="C212" t="s">
        <v>133</v>
      </c>
      <c r="D212" s="53" t="s">
        <v>109</v>
      </c>
      <c r="E212" s="61" t="s">
        <v>105</v>
      </c>
      <c r="F212">
        <v>40700</v>
      </c>
      <c r="G212" t="s">
        <v>93</v>
      </c>
      <c r="H212" s="57"/>
      <c r="I212" t="s">
        <v>122</v>
      </c>
      <c r="J212">
        <v>2026</v>
      </c>
      <c r="K212">
        <v>5</v>
      </c>
      <c r="L212" s="53" t="s">
        <v>95</v>
      </c>
      <c r="M212" s="137">
        <v>54.08</v>
      </c>
      <c r="N212">
        <v>1</v>
      </c>
      <c r="O212" s="137">
        <f t="shared" si="4"/>
        <v>54.08</v>
      </c>
      <c r="P212" s="57" t="s">
        <v>96</v>
      </c>
      <c r="R212" s="56" t="str">
        <f>+VLOOKUP(E212,'Selectable Table'!B:C,2,0)</f>
        <v>ReturnDrug</v>
      </c>
      <c r="S212" s="59"/>
    </row>
    <row r="213" spans="1:19">
      <c r="A213" s="57"/>
      <c r="B213" t="s">
        <v>195</v>
      </c>
      <c r="C213" t="s">
        <v>133</v>
      </c>
      <c r="D213" s="53" t="s">
        <v>109</v>
      </c>
      <c r="E213" s="61" t="s">
        <v>105</v>
      </c>
      <c r="F213">
        <v>40700</v>
      </c>
      <c r="G213" t="s">
        <v>93</v>
      </c>
      <c r="H213" s="57"/>
      <c r="I213" t="s">
        <v>123</v>
      </c>
      <c r="J213">
        <v>2026</v>
      </c>
      <c r="K213">
        <v>5</v>
      </c>
      <c r="L213" s="53" t="s">
        <v>95</v>
      </c>
      <c r="M213" s="137">
        <v>135.19999999999999</v>
      </c>
      <c r="N213">
        <v>1</v>
      </c>
      <c r="O213" s="137">
        <f t="shared" si="4"/>
        <v>135.19999999999999</v>
      </c>
      <c r="P213" s="57" t="s">
        <v>96</v>
      </c>
      <c r="R213" s="56" t="str">
        <f>+VLOOKUP(E213,'Selectable Table'!B:C,2,0)</f>
        <v>ReturnDrug</v>
      </c>
      <c r="S213" s="59"/>
    </row>
    <row r="214" spans="1:19">
      <c r="A214" s="57"/>
      <c r="B214" t="s">
        <v>195</v>
      </c>
      <c r="C214" t="s">
        <v>133</v>
      </c>
      <c r="D214" s="53" t="s">
        <v>109</v>
      </c>
      <c r="E214" s="61" t="s">
        <v>106</v>
      </c>
      <c r="F214">
        <v>40700</v>
      </c>
      <c r="G214" t="s">
        <v>93</v>
      </c>
      <c r="H214" s="57"/>
      <c r="I214" t="s">
        <v>118</v>
      </c>
      <c r="J214">
        <v>2026</v>
      </c>
      <c r="K214">
        <v>5</v>
      </c>
      <c r="L214" s="53" t="s">
        <v>95</v>
      </c>
      <c r="M214" s="137">
        <v>231.78</v>
      </c>
      <c r="N214">
        <v>1</v>
      </c>
      <c r="O214" s="137">
        <f t="shared" si="4"/>
        <v>231.78</v>
      </c>
      <c r="P214" s="57" t="s">
        <v>96</v>
      </c>
      <c r="R214" s="56" t="str">
        <f>+VLOOKUP(E214,'Selectable Table'!B:C,2,0)</f>
        <v>Storage</v>
      </c>
      <c r="S214" s="59"/>
    </row>
    <row r="215" spans="1:19">
      <c r="A215" s="57"/>
      <c r="B215" t="s">
        <v>195</v>
      </c>
      <c r="C215" t="s">
        <v>133</v>
      </c>
      <c r="D215" s="53" t="s">
        <v>109</v>
      </c>
      <c r="E215" s="61" t="s">
        <v>106</v>
      </c>
      <c r="F215">
        <v>40700</v>
      </c>
      <c r="G215" t="s">
        <v>93</v>
      </c>
      <c r="H215" s="57"/>
      <c r="I215" t="s">
        <v>112</v>
      </c>
      <c r="J215">
        <v>2026</v>
      </c>
      <c r="K215">
        <v>5</v>
      </c>
      <c r="L215" s="53" t="s">
        <v>95</v>
      </c>
      <c r="M215" s="137">
        <v>382.52</v>
      </c>
      <c r="N215">
        <v>1</v>
      </c>
      <c r="O215" s="137">
        <f t="shared" si="4"/>
        <v>382.52</v>
      </c>
      <c r="P215" s="57" t="s">
        <v>96</v>
      </c>
      <c r="R215" s="56" t="str">
        <f>+VLOOKUP(E215,'Selectable Table'!B:C,2,0)</f>
        <v>Storage</v>
      </c>
      <c r="S215" s="59"/>
    </row>
    <row r="216" spans="1:19">
      <c r="A216" s="57"/>
      <c r="B216" t="s">
        <v>198</v>
      </c>
      <c r="C216" t="s">
        <v>133</v>
      </c>
      <c r="D216" s="53" t="s">
        <v>109</v>
      </c>
      <c r="E216" s="61" t="s">
        <v>106</v>
      </c>
      <c r="F216">
        <v>40700</v>
      </c>
      <c r="G216" t="s">
        <v>93</v>
      </c>
      <c r="H216" s="57"/>
      <c r="I216" t="s">
        <v>110</v>
      </c>
      <c r="J216">
        <v>2026</v>
      </c>
      <c r="K216">
        <v>5</v>
      </c>
      <c r="L216" s="53" t="s">
        <v>95</v>
      </c>
      <c r="M216" s="137">
        <v>95.63</v>
      </c>
      <c r="N216">
        <v>1</v>
      </c>
      <c r="O216" s="137">
        <f t="shared" si="4"/>
        <v>95.63</v>
      </c>
      <c r="P216" s="57" t="s">
        <v>96</v>
      </c>
      <c r="R216" s="56" t="str">
        <f>+VLOOKUP(E216,'Selectable Table'!B:C,2,0)</f>
        <v>Storage</v>
      </c>
      <c r="S216" s="59"/>
    </row>
    <row r="217" spans="1:19">
      <c r="A217" s="57"/>
      <c r="B217" t="s">
        <v>198</v>
      </c>
      <c r="C217" t="s">
        <v>133</v>
      </c>
      <c r="D217" s="53" t="s">
        <v>109</v>
      </c>
      <c r="E217" s="61" t="s">
        <v>106</v>
      </c>
      <c r="F217">
        <v>40700</v>
      </c>
      <c r="G217" t="s">
        <v>93</v>
      </c>
      <c r="H217" s="57"/>
      <c r="I217" t="s">
        <v>112</v>
      </c>
      <c r="J217">
        <v>2026</v>
      </c>
      <c r="K217">
        <v>5</v>
      </c>
      <c r="L217" s="53" t="s">
        <v>95</v>
      </c>
      <c r="M217" s="137">
        <v>191.26</v>
      </c>
      <c r="N217">
        <v>1</v>
      </c>
      <c r="O217" s="137">
        <f t="shared" si="4"/>
        <v>191.26</v>
      </c>
      <c r="P217" s="57" t="s">
        <v>96</v>
      </c>
      <c r="R217" s="56" t="str">
        <f>+VLOOKUP(E217,'Selectable Table'!B:C,2,0)</f>
        <v>Storage</v>
      </c>
      <c r="S217" s="59"/>
    </row>
    <row r="218" spans="1:19">
      <c r="A218" s="57"/>
      <c r="B218" t="s">
        <v>199</v>
      </c>
      <c r="C218" t="s">
        <v>133</v>
      </c>
      <c r="D218" s="53" t="s">
        <v>109</v>
      </c>
      <c r="E218" s="61" t="s">
        <v>103</v>
      </c>
      <c r="F218">
        <v>40700</v>
      </c>
      <c r="G218" t="s">
        <v>93</v>
      </c>
      <c r="H218" s="57"/>
      <c r="I218" t="s">
        <v>120</v>
      </c>
      <c r="J218">
        <v>2026</v>
      </c>
      <c r="K218">
        <v>5</v>
      </c>
      <c r="L218" s="53" t="s">
        <v>95</v>
      </c>
      <c r="M218" s="137">
        <v>132.19</v>
      </c>
      <c r="N218">
        <v>1</v>
      </c>
      <c r="O218" s="137">
        <f t="shared" si="4"/>
        <v>132.19</v>
      </c>
      <c r="P218" s="57" t="s">
        <v>96</v>
      </c>
      <c r="R218" s="56" t="str">
        <f>+VLOOKUP(E218,'Selectable Table'!B:C,2,0)</f>
        <v>Freight</v>
      </c>
      <c r="S218" s="59"/>
    </row>
    <row r="219" spans="1:19">
      <c r="A219" s="57"/>
      <c r="B219" t="s">
        <v>199</v>
      </c>
      <c r="C219" t="s">
        <v>133</v>
      </c>
      <c r="D219" s="53" t="s">
        <v>109</v>
      </c>
      <c r="E219" s="61" t="s">
        <v>106</v>
      </c>
      <c r="F219">
        <v>40700</v>
      </c>
      <c r="G219" t="s">
        <v>93</v>
      </c>
      <c r="H219" s="57"/>
      <c r="I219" t="s">
        <v>110</v>
      </c>
      <c r="J219">
        <v>2026</v>
      </c>
      <c r="K219">
        <v>5</v>
      </c>
      <c r="L219" s="53" t="s">
        <v>95</v>
      </c>
      <c r="M219" s="137">
        <v>95.63</v>
      </c>
      <c r="N219">
        <v>1</v>
      </c>
      <c r="O219" s="137">
        <f t="shared" si="4"/>
        <v>95.63</v>
      </c>
      <c r="P219" s="57" t="s">
        <v>96</v>
      </c>
      <c r="R219" s="56" t="str">
        <f>+VLOOKUP(E219,'Selectable Table'!B:C,2,0)</f>
        <v>Storage</v>
      </c>
      <c r="S219" s="59"/>
    </row>
    <row r="220" spans="1:19">
      <c r="A220" s="57"/>
      <c r="B220" t="s">
        <v>199</v>
      </c>
      <c r="C220" t="s">
        <v>133</v>
      </c>
      <c r="D220" s="53" t="s">
        <v>109</v>
      </c>
      <c r="E220" s="61" t="s">
        <v>92</v>
      </c>
      <c r="F220">
        <v>40700</v>
      </c>
      <c r="G220" t="s">
        <v>93</v>
      </c>
      <c r="H220" s="57"/>
      <c r="I220" t="s">
        <v>200</v>
      </c>
      <c r="J220">
        <v>2026</v>
      </c>
      <c r="K220">
        <v>5</v>
      </c>
      <c r="L220" s="53" t="s">
        <v>95</v>
      </c>
      <c r="M220" s="137">
        <v>44.58</v>
      </c>
      <c r="N220">
        <v>1</v>
      </c>
      <c r="O220" s="137">
        <f t="shared" si="4"/>
        <v>44.58</v>
      </c>
      <c r="P220" s="57" t="s">
        <v>96</v>
      </c>
      <c r="R220" s="56" t="str">
        <f>+VLOOKUP(E220,'Selectable Table'!B:C,2,0)</f>
        <v>Distribution</v>
      </c>
      <c r="S220" s="59"/>
    </row>
    <row r="221" spans="1:19">
      <c r="A221" s="57"/>
      <c r="B221" t="s">
        <v>199</v>
      </c>
      <c r="C221" t="s">
        <v>133</v>
      </c>
      <c r="D221" s="53" t="s">
        <v>109</v>
      </c>
      <c r="E221" s="61" t="s">
        <v>105</v>
      </c>
      <c r="F221">
        <v>40700</v>
      </c>
      <c r="G221" t="s">
        <v>93</v>
      </c>
      <c r="H221" s="57"/>
      <c r="I221" t="s">
        <v>122</v>
      </c>
      <c r="J221">
        <v>2026</v>
      </c>
      <c r="K221">
        <v>5</v>
      </c>
      <c r="L221" s="53" t="s">
        <v>95</v>
      </c>
      <c r="M221" s="137">
        <v>54.08</v>
      </c>
      <c r="N221">
        <v>1</v>
      </c>
      <c r="O221" s="137">
        <f t="shared" si="4"/>
        <v>54.08</v>
      </c>
      <c r="P221" s="57" t="s">
        <v>96</v>
      </c>
      <c r="R221" s="56" t="str">
        <f>+VLOOKUP(E221,'Selectable Table'!B:C,2,0)</f>
        <v>ReturnDrug</v>
      </c>
      <c r="S221" s="59"/>
    </row>
    <row r="222" spans="1:19">
      <c r="A222" s="57"/>
      <c r="B222" t="s">
        <v>199</v>
      </c>
      <c r="C222" t="s">
        <v>133</v>
      </c>
      <c r="D222" s="53" t="s">
        <v>109</v>
      </c>
      <c r="E222" s="61" t="s">
        <v>105</v>
      </c>
      <c r="F222">
        <v>40700</v>
      </c>
      <c r="G222" t="s">
        <v>93</v>
      </c>
      <c r="H222" s="57"/>
      <c r="I222" t="s">
        <v>123</v>
      </c>
      <c r="J222">
        <v>2026</v>
      </c>
      <c r="K222">
        <v>5</v>
      </c>
      <c r="L222" s="53" t="s">
        <v>95</v>
      </c>
      <c r="M222" s="137">
        <v>135.19999999999999</v>
      </c>
      <c r="N222">
        <v>1</v>
      </c>
      <c r="O222" s="137">
        <f t="shared" si="4"/>
        <v>135.19999999999999</v>
      </c>
      <c r="P222" s="57" t="s">
        <v>96</v>
      </c>
      <c r="R222" s="56" t="str">
        <f>+VLOOKUP(E222,'Selectable Table'!B:C,2,0)</f>
        <v>ReturnDrug</v>
      </c>
      <c r="S222" s="59"/>
    </row>
    <row r="223" spans="1:19">
      <c r="A223" s="57"/>
      <c r="B223" t="s">
        <v>199</v>
      </c>
      <c r="C223" t="s">
        <v>133</v>
      </c>
      <c r="D223" s="53" t="s">
        <v>109</v>
      </c>
      <c r="E223" s="61" t="s">
        <v>106</v>
      </c>
      <c r="F223">
        <v>40700</v>
      </c>
      <c r="G223" t="s">
        <v>93</v>
      </c>
      <c r="H223" s="57"/>
      <c r="I223" t="s">
        <v>118</v>
      </c>
      <c r="J223">
        <v>2026</v>
      </c>
      <c r="K223">
        <v>5</v>
      </c>
      <c r="L223" s="53" t="s">
        <v>95</v>
      </c>
      <c r="M223" s="137">
        <v>115.89</v>
      </c>
      <c r="N223">
        <v>1</v>
      </c>
      <c r="O223" s="137">
        <f t="shared" si="4"/>
        <v>115.89</v>
      </c>
      <c r="P223" s="57" t="s">
        <v>96</v>
      </c>
      <c r="R223" s="56" t="str">
        <f>+VLOOKUP(E223,'Selectable Table'!B:C,2,0)</f>
        <v>Storage</v>
      </c>
      <c r="S223" s="59"/>
    </row>
    <row r="224" spans="1:19">
      <c r="A224" s="57"/>
      <c r="B224" t="s">
        <v>199</v>
      </c>
      <c r="C224" t="s">
        <v>133</v>
      </c>
      <c r="D224" s="53" t="s">
        <v>109</v>
      </c>
      <c r="E224" s="61" t="s">
        <v>106</v>
      </c>
      <c r="F224">
        <v>40700</v>
      </c>
      <c r="G224" t="s">
        <v>93</v>
      </c>
      <c r="H224" s="57"/>
      <c r="I224" t="s">
        <v>112</v>
      </c>
      <c r="J224">
        <v>2026</v>
      </c>
      <c r="K224">
        <v>5</v>
      </c>
      <c r="L224" s="53" t="s">
        <v>95</v>
      </c>
      <c r="M224" s="137">
        <v>286.89</v>
      </c>
      <c r="N224">
        <v>1</v>
      </c>
      <c r="O224" s="137">
        <f t="shared" si="4"/>
        <v>286.89</v>
      </c>
      <c r="P224" s="57" t="s">
        <v>96</v>
      </c>
      <c r="R224" s="56" t="str">
        <f>+VLOOKUP(E224,'Selectable Table'!B:C,2,0)</f>
        <v>Storage</v>
      </c>
      <c r="S224" s="59"/>
    </row>
    <row r="225" spans="1:19">
      <c r="A225" s="57"/>
      <c r="B225" t="s">
        <v>201</v>
      </c>
      <c r="C225" t="s">
        <v>133</v>
      </c>
      <c r="D225" s="53" t="s">
        <v>109</v>
      </c>
      <c r="E225" s="61" t="s">
        <v>106</v>
      </c>
      <c r="F225">
        <v>40700</v>
      </c>
      <c r="G225" t="s">
        <v>93</v>
      </c>
      <c r="H225" s="57"/>
      <c r="I225" t="s">
        <v>146</v>
      </c>
      <c r="J225">
        <v>2026</v>
      </c>
      <c r="K225">
        <v>5</v>
      </c>
      <c r="L225" s="53" t="s">
        <v>95</v>
      </c>
      <c r="M225" s="137">
        <v>101.41</v>
      </c>
      <c r="N225">
        <v>1</v>
      </c>
      <c r="O225" s="137">
        <f t="shared" si="4"/>
        <v>101.41</v>
      </c>
      <c r="P225" s="57" t="s">
        <v>96</v>
      </c>
      <c r="R225" s="56" t="str">
        <f>+VLOOKUP(E225,'Selectable Table'!B:C,2,0)</f>
        <v>Storage</v>
      </c>
      <c r="S225" s="59"/>
    </row>
    <row r="226" spans="1:19">
      <c r="A226" s="57"/>
      <c r="B226" t="s">
        <v>201</v>
      </c>
      <c r="C226" t="s">
        <v>133</v>
      </c>
      <c r="D226" s="53" t="s">
        <v>109</v>
      </c>
      <c r="E226" s="61" t="s">
        <v>106</v>
      </c>
      <c r="F226">
        <v>40700</v>
      </c>
      <c r="G226" t="s">
        <v>93</v>
      </c>
      <c r="H226" s="57"/>
      <c r="I226" t="s">
        <v>112</v>
      </c>
      <c r="J226">
        <v>2026</v>
      </c>
      <c r="K226">
        <v>5</v>
      </c>
      <c r="L226" s="53" t="s">
        <v>95</v>
      </c>
      <c r="M226" s="137">
        <v>669.41</v>
      </c>
      <c r="N226">
        <v>1</v>
      </c>
      <c r="O226" s="137">
        <f t="shared" si="4"/>
        <v>669.41</v>
      </c>
      <c r="P226" s="57" t="s">
        <v>96</v>
      </c>
      <c r="R226" s="56" t="str">
        <f>+VLOOKUP(E226,'Selectable Table'!B:C,2,0)</f>
        <v>Storage</v>
      </c>
      <c r="S226" s="59"/>
    </row>
    <row r="227" spans="1:19">
      <c r="A227" s="57"/>
      <c r="B227" t="s">
        <v>202</v>
      </c>
      <c r="C227" t="s">
        <v>133</v>
      </c>
      <c r="D227" s="53" t="s">
        <v>109</v>
      </c>
      <c r="E227" s="61" t="s">
        <v>103</v>
      </c>
      <c r="F227">
        <v>40700</v>
      </c>
      <c r="G227" t="s">
        <v>93</v>
      </c>
      <c r="H227" s="57"/>
      <c r="I227" t="s">
        <v>120</v>
      </c>
      <c r="J227">
        <v>2026</v>
      </c>
      <c r="K227">
        <v>5</v>
      </c>
      <c r="L227" s="53" t="s">
        <v>95</v>
      </c>
      <c r="M227" s="137">
        <v>83.39</v>
      </c>
      <c r="N227">
        <v>1</v>
      </c>
      <c r="O227" s="137">
        <f t="shared" si="4"/>
        <v>83.39</v>
      </c>
      <c r="P227" s="57" t="s">
        <v>96</v>
      </c>
      <c r="R227" s="56" t="str">
        <f>+VLOOKUP(E227,'Selectable Table'!B:C,2,0)</f>
        <v>Freight</v>
      </c>
      <c r="S227" s="59"/>
    </row>
    <row r="228" spans="1:19">
      <c r="A228" s="57"/>
      <c r="B228" t="s">
        <v>202</v>
      </c>
      <c r="C228" t="s">
        <v>133</v>
      </c>
      <c r="D228" s="53" t="s">
        <v>109</v>
      </c>
      <c r="E228" s="61" t="s">
        <v>103</v>
      </c>
      <c r="F228">
        <v>40700</v>
      </c>
      <c r="G228" t="s">
        <v>93</v>
      </c>
      <c r="H228" s="57"/>
      <c r="I228" t="s">
        <v>130</v>
      </c>
      <c r="J228">
        <v>2026</v>
      </c>
      <c r="K228">
        <v>5</v>
      </c>
      <c r="L228" s="53" t="s">
        <v>95</v>
      </c>
      <c r="M228" s="137">
        <v>269.89</v>
      </c>
      <c r="N228">
        <v>1</v>
      </c>
      <c r="O228" s="137">
        <f t="shared" si="4"/>
        <v>269.89</v>
      </c>
      <c r="P228" s="57" t="s">
        <v>96</v>
      </c>
      <c r="R228" s="56" t="str">
        <f>+VLOOKUP(E228,'Selectable Table'!B:C,2,0)</f>
        <v>Freight</v>
      </c>
      <c r="S228" s="59"/>
    </row>
    <row r="229" spans="1:19">
      <c r="A229" s="57"/>
      <c r="B229" t="s">
        <v>202</v>
      </c>
      <c r="C229" t="s">
        <v>133</v>
      </c>
      <c r="D229" s="53" t="s">
        <v>109</v>
      </c>
      <c r="E229" s="61" t="s">
        <v>92</v>
      </c>
      <c r="F229">
        <v>40700</v>
      </c>
      <c r="G229" t="s">
        <v>93</v>
      </c>
      <c r="H229" s="57"/>
      <c r="I229" t="s">
        <v>203</v>
      </c>
      <c r="J229">
        <v>2026</v>
      </c>
      <c r="K229">
        <v>5</v>
      </c>
      <c r="L229" s="53" t="s">
        <v>95</v>
      </c>
      <c r="M229" s="137">
        <v>177.58</v>
      </c>
      <c r="N229">
        <v>1</v>
      </c>
      <c r="O229" s="137">
        <f t="shared" si="4"/>
        <v>177.58</v>
      </c>
      <c r="P229" s="57" t="s">
        <v>96</v>
      </c>
      <c r="R229" s="56" t="str">
        <f>+VLOOKUP(E229,'Selectable Table'!B:C,2,0)</f>
        <v>Distribution</v>
      </c>
      <c r="S229" s="59"/>
    </row>
    <row r="230" spans="1:19">
      <c r="A230" s="57"/>
      <c r="B230" t="s">
        <v>202</v>
      </c>
      <c r="C230" t="s">
        <v>133</v>
      </c>
      <c r="D230" s="53" t="s">
        <v>109</v>
      </c>
      <c r="E230" s="61" t="s">
        <v>92</v>
      </c>
      <c r="F230">
        <v>40700</v>
      </c>
      <c r="G230" t="s">
        <v>93</v>
      </c>
      <c r="H230" s="57"/>
      <c r="I230" t="s">
        <v>196</v>
      </c>
      <c r="J230">
        <v>2026</v>
      </c>
      <c r="K230">
        <v>5</v>
      </c>
      <c r="L230" s="53" t="s">
        <v>95</v>
      </c>
      <c r="M230" s="137">
        <v>125.55</v>
      </c>
      <c r="N230">
        <v>1</v>
      </c>
      <c r="O230" s="137">
        <f t="shared" si="4"/>
        <v>125.55</v>
      </c>
      <c r="P230" s="57" t="s">
        <v>96</v>
      </c>
      <c r="R230" s="56" t="str">
        <f>+VLOOKUP(E230,'Selectable Table'!B:C,2,0)</f>
        <v>Distribution</v>
      </c>
      <c r="S230" s="59"/>
    </row>
    <row r="231" spans="1:19">
      <c r="A231" s="57"/>
      <c r="B231" t="s">
        <v>202</v>
      </c>
      <c r="C231" t="s">
        <v>133</v>
      </c>
      <c r="D231" s="53" t="s">
        <v>109</v>
      </c>
      <c r="E231" s="61" t="s">
        <v>92</v>
      </c>
      <c r="F231">
        <v>40700</v>
      </c>
      <c r="G231" t="s">
        <v>93</v>
      </c>
      <c r="H231" s="57"/>
      <c r="I231" t="s">
        <v>204</v>
      </c>
      <c r="J231">
        <v>2026</v>
      </c>
      <c r="K231">
        <v>5</v>
      </c>
      <c r="L231" s="53" t="s">
        <v>95</v>
      </c>
      <c r="M231" s="137">
        <v>125.55</v>
      </c>
      <c r="N231">
        <v>1</v>
      </c>
      <c r="O231" s="137">
        <f t="shared" si="4"/>
        <v>125.55</v>
      </c>
      <c r="P231" s="57" t="s">
        <v>96</v>
      </c>
      <c r="R231" s="56" t="str">
        <f>+VLOOKUP(E231,'Selectable Table'!B:C,2,0)</f>
        <v>Distribution</v>
      </c>
      <c r="S231" s="59"/>
    </row>
    <row r="232" spans="1:19">
      <c r="A232" s="57"/>
      <c r="B232" t="s">
        <v>202</v>
      </c>
      <c r="C232" t="s">
        <v>133</v>
      </c>
      <c r="D232" s="53" t="s">
        <v>109</v>
      </c>
      <c r="E232" s="61" t="s">
        <v>92</v>
      </c>
      <c r="F232">
        <v>40700</v>
      </c>
      <c r="G232" t="s">
        <v>93</v>
      </c>
      <c r="H232" s="57"/>
      <c r="I232" t="s">
        <v>197</v>
      </c>
      <c r="J232">
        <v>2026</v>
      </c>
      <c r="K232">
        <v>5</v>
      </c>
      <c r="L232" s="53" t="s">
        <v>95</v>
      </c>
      <c r="M232" s="137">
        <v>125.55</v>
      </c>
      <c r="N232">
        <v>1</v>
      </c>
      <c r="O232" s="137">
        <f t="shared" si="4"/>
        <v>125.55</v>
      </c>
      <c r="P232" s="57" t="s">
        <v>96</v>
      </c>
      <c r="R232" s="56" t="str">
        <f>+VLOOKUP(E232,'Selectable Table'!B:C,2,0)</f>
        <v>Distribution</v>
      </c>
      <c r="S232" s="59"/>
    </row>
    <row r="233" spans="1:19">
      <c r="A233" s="57"/>
      <c r="B233" t="s">
        <v>202</v>
      </c>
      <c r="C233" t="s">
        <v>133</v>
      </c>
      <c r="D233" s="53" t="s">
        <v>109</v>
      </c>
      <c r="E233" s="61" t="s">
        <v>92</v>
      </c>
      <c r="F233">
        <v>40700</v>
      </c>
      <c r="G233" t="s">
        <v>93</v>
      </c>
      <c r="H233" s="57"/>
      <c r="I233" t="s">
        <v>205</v>
      </c>
      <c r="J233">
        <v>2026</v>
      </c>
      <c r="K233">
        <v>5</v>
      </c>
      <c r="L233" s="53" t="s">
        <v>95</v>
      </c>
      <c r="M233" s="137">
        <v>101.41</v>
      </c>
      <c r="N233">
        <v>1</v>
      </c>
      <c r="O233" s="137">
        <f t="shared" si="4"/>
        <v>101.41</v>
      </c>
      <c r="P233" s="57" t="s">
        <v>96</v>
      </c>
      <c r="R233" s="56" t="str">
        <f>+VLOOKUP(E233,'Selectable Table'!B:C,2,0)</f>
        <v>Distribution</v>
      </c>
      <c r="S233" s="59"/>
    </row>
    <row r="234" spans="1:19">
      <c r="A234" s="57"/>
      <c r="B234" t="s">
        <v>202</v>
      </c>
      <c r="C234" t="s">
        <v>133</v>
      </c>
      <c r="D234" s="53" t="s">
        <v>109</v>
      </c>
      <c r="E234" s="61" t="s">
        <v>106</v>
      </c>
      <c r="F234">
        <v>40700</v>
      </c>
      <c r="G234" t="s">
        <v>93</v>
      </c>
      <c r="H234" s="57"/>
      <c r="I234" t="s">
        <v>118</v>
      </c>
      <c r="J234">
        <v>2026</v>
      </c>
      <c r="K234">
        <v>5</v>
      </c>
      <c r="L234" s="53" t="s">
        <v>95</v>
      </c>
      <c r="M234" s="137">
        <v>463.56</v>
      </c>
      <c r="N234">
        <v>1</v>
      </c>
      <c r="O234" s="137">
        <f t="shared" si="4"/>
        <v>463.56</v>
      </c>
      <c r="P234" s="57" t="s">
        <v>96</v>
      </c>
      <c r="R234" s="56" t="str">
        <f>+VLOOKUP(E234,'Selectable Table'!B:C,2,0)</f>
        <v>Storage</v>
      </c>
      <c r="S234" s="59"/>
    </row>
    <row r="235" spans="1:19">
      <c r="A235" s="57"/>
      <c r="B235" t="s">
        <v>202</v>
      </c>
      <c r="C235" t="s">
        <v>133</v>
      </c>
      <c r="D235" s="53" t="s">
        <v>109</v>
      </c>
      <c r="E235" s="61" t="s">
        <v>106</v>
      </c>
      <c r="F235">
        <v>40700</v>
      </c>
      <c r="G235" t="s">
        <v>93</v>
      </c>
      <c r="H235" s="57"/>
      <c r="I235" t="s">
        <v>143</v>
      </c>
      <c r="J235">
        <v>2026</v>
      </c>
      <c r="K235">
        <v>5</v>
      </c>
      <c r="L235" s="53" t="s">
        <v>95</v>
      </c>
      <c r="M235" s="137">
        <v>95.63</v>
      </c>
      <c r="N235">
        <v>1</v>
      </c>
      <c r="O235" s="137">
        <f t="shared" si="4"/>
        <v>95.63</v>
      </c>
      <c r="P235" s="57" t="s">
        <v>96</v>
      </c>
      <c r="R235" s="56" t="str">
        <f>+VLOOKUP(E235,'Selectable Table'!B:C,2,0)</f>
        <v>Storage</v>
      </c>
      <c r="S235" s="59"/>
    </row>
    <row r="236" spans="1:19">
      <c r="A236" s="57"/>
      <c r="B236" t="s">
        <v>202</v>
      </c>
      <c r="C236" t="s">
        <v>133</v>
      </c>
      <c r="D236" s="53" t="s">
        <v>109</v>
      </c>
      <c r="E236" s="61" t="s">
        <v>106</v>
      </c>
      <c r="F236">
        <v>40700</v>
      </c>
      <c r="G236" t="s">
        <v>93</v>
      </c>
      <c r="H236" s="57"/>
      <c r="I236" t="s">
        <v>112</v>
      </c>
      <c r="J236">
        <v>2026</v>
      </c>
      <c r="K236">
        <v>5</v>
      </c>
      <c r="L236" s="53" t="s">
        <v>95</v>
      </c>
      <c r="M236" s="137">
        <v>191.26</v>
      </c>
      <c r="N236">
        <v>1</v>
      </c>
      <c r="O236" s="137">
        <f t="shared" si="4"/>
        <v>191.26</v>
      </c>
      <c r="P236" s="57" t="s">
        <v>96</v>
      </c>
      <c r="R236" s="56" t="str">
        <f>+VLOOKUP(E236,'Selectable Table'!B:C,2,0)</f>
        <v>Storage</v>
      </c>
      <c r="S236" s="59"/>
    </row>
    <row r="237" spans="1:19">
      <c r="A237" s="57"/>
      <c r="B237" t="s">
        <v>202</v>
      </c>
      <c r="C237" t="s">
        <v>133</v>
      </c>
      <c r="D237" s="53" t="s">
        <v>109</v>
      </c>
      <c r="E237" s="61" t="s">
        <v>106</v>
      </c>
      <c r="F237">
        <v>40700</v>
      </c>
      <c r="G237" t="s">
        <v>93</v>
      </c>
      <c r="H237" s="57"/>
      <c r="I237" t="s">
        <v>163</v>
      </c>
      <c r="J237">
        <v>2026</v>
      </c>
      <c r="K237">
        <v>5</v>
      </c>
      <c r="L237" s="53" t="s">
        <v>95</v>
      </c>
      <c r="M237" s="137">
        <v>173.82</v>
      </c>
      <c r="N237">
        <v>1</v>
      </c>
      <c r="O237" s="137">
        <f t="shared" si="4"/>
        <v>173.82</v>
      </c>
      <c r="P237" s="57" t="s">
        <v>96</v>
      </c>
      <c r="R237" s="56" t="str">
        <f>+VLOOKUP(E237,'Selectable Table'!B:C,2,0)</f>
        <v>Storage</v>
      </c>
      <c r="S237" s="59"/>
    </row>
    <row r="238" spans="1:19">
      <c r="A238" s="57"/>
      <c r="B238" t="s">
        <v>206</v>
      </c>
      <c r="C238" t="s">
        <v>133</v>
      </c>
      <c r="D238" s="53" t="s">
        <v>109</v>
      </c>
      <c r="E238" s="61" t="s">
        <v>105</v>
      </c>
      <c r="F238">
        <v>40700</v>
      </c>
      <c r="G238" t="s">
        <v>93</v>
      </c>
      <c r="H238" s="57"/>
      <c r="I238" t="s">
        <v>122</v>
      </c>
      <c r="J238">
        <v>2026</v>
      </c>
      <c r="K238">
        <v>5</v>
      </c>
      <c r="L238" s="53" t="s">
        <v>95</v>
      </c>
      <c r="M238" s="137">
        <v>54.08</v>
      </c>
      <c r="N238">
        <v>1</v>
      </c>
      <c r="O238" s="137">
        <f t="shared" si="4"/>
        <v>54.08</v>
      </c>
      <c r="P238" s="57" t="s">
        <v>96</v>
      </c>
      <c r="R238" s="56" t="str">
        <f>+VLOOKUP(E238,'Selectable Table'!B:C,2,0)</f>
        <v>ReturnDrug</v>
      </c>
      <c r="S238" s="59"/>
    </row>
    <row r="239" spans="1:19">
      <c r="A239" s="57"/>
      <c r="B239" t="s">
        <v>206</v>
      </c>
      <c r="C239" t="s">
        <v>133</v>
      </c>
      <c r="D239" s="53" t="s">
        <v>109</v>
      </c>
      <c r="E239" s="61" t="s">
        <v>105</v>
      </c>
      <c r="F239">
        <v>40700</v>
      </c>
      <c r="G239" t="s">
        <v>93</v>
      </c>
      <c r="H239" s="57"/>
      <c r="I239" t="s">
        <v>123</v>
      </c>
      <c r="J239">
        <v>2026</v>
      </c>
      <c r="K239">
        <v>5</v>
      </c>
      <c r="L239" s="53" t="s">
        <v>95</v>
      </c>
      <c r="M239" s="137">
        <v>135.19999999999999</v>
      </c>
      <c r="N239">
        <v>1</v>
      </c>
      <c r="O239" s="137">
        <f t="shared" si="4"/>
        <v>135.19999999999999</v>
      </c>
      <c r="P239" s="57" t="s">
        <v>96</v>
      </c>
      <c r="R239" s="56" t="str">
        <f>+VLOOKUP(E239,'Selectable Table'!B:C,2,0)</f>
        <v>ReturnDrug</v>
      </c>
      <c r="S239" s="59"/>
    </row>
    <row r="240" spans="1:19">
      <c r="A240" s="57"/>
      <c r="B240" t="s">
        <v>206</v>
      </c>
      <c r="C240" t="s">
        <v>133</v>
      </c>
      <c r="D240" s="53" t="s">
        <v>109</v>
      </c>
      <c r="E240" s="61" t="s">
        <v>106</v>
      </c>
      <c r="F240">
        <v>40700</v>
      </c>
      <c r="G240" t="s">
        <v>93</v>
      </c>
      <c r="H240" s="57"/>
      <c r="I240" t="s">
        <v>118</v>
      </c>
      <c r="J240">
        <v>2026</v>
      </c>
      <c r="K240">
        <v>5</v>
      </c>
      <c r="L240" s="53" t="s">
        <v>95</v>
      </c>
      <c r="M240" s="137">
        <v>115.89</v>
      </c>
      <c r="N240">
        <v>1</v>
      </c>
      <c r="O240" s="137">
        <f t="shared" si="4"/>
        <v>115.89</v>
      </c>
      <c r="P240" s="57" t="s">
        <v>96</v>
      </c>
      <c r="R240" s="56" t="str">
        <f>+VLOOKUP(E240,'Selectable Table'!B:C,2,0)</f>
        <v>Storage</v>
      </c>
      <c r="S240" s="59"/>
    </row>
    <row r="241" spans="1:19">
      <c r="A241" s="57"/>
      <c r="B241" t="s">
        <v>206</v>
      </c>
      <c r="C241" t="s">
        <v>133</v>
      </c>
      <c r="D241" s="53" t="s">
        <v>109</v>
      </c>
      <c r="E241" s="61" t="s">
        <v>106</v>
      </c>
      <c r="F241">
        <v>40700</v>
      </c>
      <c r="G241" t="s">
        <v>93</v>
      </c>
      <c r="H241" s="57"/>
      <c r="I241" t="s">
        <v>112</v>
      </c>
      <c r="J241">
        <v>2026</v>
      </c>
      <c r="K241">
        <v>5</v>
      </c>
      <c r="L241" s="53" t="s">
        <v>95</v>
      </c>
      <c r="M241" s="137">
        <v>191.26</v>
      </c>
      <c r="N241">
        <v>1</v>
      </c>
      <c r="O241" s="137">
        <f t="shared" si="4"/>
        <v>191.26</v>
      </c>
      <c r="P241" s="57" t="s">
        <v>96</v>
      </c>
      <c r="R241" s="56" t="str">
        <f>+VLOOKUP(E241,'Selectable Table'!B:C,2,0)</f>
        <v>Storage</v>
      </c>
      <c r="S241" s="59"/>
    </row>
    <row r="242" spans="1:19">
      <c r="A242" s="57"/>
      <c r="B242" t="s">
        <v>207</v>
      </c>
      <c r="C242" t="s">
        <v>133</v>
      </c>
      <c r="D242" s="53" t="s">
        <v>109</v>
      </c>
      <c r="E242" s="61" t="s">
        <v>103</v>
      </c>
      <c r="F242">
        <v>40700</v>
      </c>
      <c r="G242" t="s">
        <v>93</v>
      </c>
      <c r="H242" s="57"/>
      <c r="I242" t="s">
        <v>130</v>
      </c>
      <c r="J242">
        <v>2026</v>
      </c>
      <c r="K242">
        <v>5</v>
      </c>
      <c r="L242" s="53" t="s">
        <v>95</v>
      </c>
      <c r="M242" s="137">
        <v>992.67</v>
      </c>
      <c r="N242">
        <v>1</v>
      </c>
      <c r="O242" s="137">
        <f t="shared" si="4"/>
        <v>992.67</v>
      </c>
      <c r="P242" s="57" t="s">
        <v>96</v>
      </c>
      <c r="R242" s="56" t="str">
        <f>+VLOOKUP(E242,'Selectable Table'!B:C,2,0)</f>
        <v>Freight</v>
      </c>
      <c r="S242" s="59"/>
    </row>
    <row r="243" spans="1:19">
      <c r="A243" s="57"/>
      <c r="B243" t="s">
        <v>207</v>
      </c>
      <c r="C243" t="s">
        <v>133</v>
      </c>
      <c r="D243" s="53" t="s">
        <v>109</v>
      </c>
      <c r="E243" s="61" t="s">
        <v>92</v>
      </c>
      <c r="F243">
        <v>40700</v>
      </c>
      <c r="G243" t="s">
        <v>93</v>
      </c>
      <c r="H243" s="57"/>
      <c r="I243" t="s">
        <v>203</v>
      </c>
      <c r="J243">
        <v>2026</v>
      </c>
      <c r="K243">
        <v>5</v>
      </c>
      <c r="L243" s="53" t="s">
        <v>95</v>
      </c>
      <c r="M243" s="137">
        <v>532.74</v>
      </c>
      <c r="N243">
        <v>1</v>
      </c>
      <c r="O243" s="137">
        <f t="shared" si="4"/>
        <v>532.74</v>
      </c>
      <c r="P243" s="57" t="s">
        <v>96</v>
      </c>
      <c r="R243" s="56" t="str">
        <f>+VLOOKUP(E243,'Selectable Table'!B:C,2,0)</f>
        <v>Distribution</v>
      </c>
      <c r="S243" s="59"/>
    </row>
    <row r="244" spans="1:19">
      <c r="A244" s="57"/>
      <c r="B244" t="s">
        <v>207</v>
      </c>
      <c r="C244" t="s">
        <v>133</v>
      </c>
      <c r="D244" s="53" t="s">
        <v>109</v>
      </c>
      <c r="E244" s="61" t="s">
        <v>104</v>
      </c>
      <c r="F244">
        <v>40700</v>
      </c>
      <c r="G244" t="s">
        <v>93</v>
      </c>
      <c r="H244" s="57"/>
      <c r="I244" t="s">
        <v>171</v>
      </c>
      <c r="J244">
        <v>2026</v>
      </c>
      <c r="K244">
        <v>5</v>
      </c>
      <c r="L244" s="53" t="s">
        <v>95</v>
      </c>
      <c r="M244" s="137">
        <v>367.5</v>
      </c>
      <c r="N244">
        <v>1</v>
      </c>
      <c r="O244" s="137">
        <f t="shared" si="4"/>
        <v>367.5</v>
      </c>
      <c r="P244" s="57" t="s">
        <v>96</v>
      </c>
      <c r="R244" s="56" t="str">
        <f>+VLOOKUP(E244,'Selectable Table'!B:C,2,0)</f>
        <v>Packaging</v>
      </c>
      <c r="S244" s="59"/>
    </row>
    <row r="245" spans="1:19">
      <c r="A245" s="57"/>
      <c r="B245" t="s">
        <v>207</v>
      </c>
      <c r="C245" t="s">
        <v>133</v>
      </c>
      <c r="D245" s="53" t="s">
        <v>109</v>
      </c>
      <c r="E245" s="61" t="s">
        <v>104</v>
      </c>
      <c r="F245">
        <v>40700</v>
      </c>
      <c r="G245" t="s">
        <v>93</v>
      </c>
      <c r="H245" s="57"/>
      <c r="I245" t="s">
        <v>172</v>
      </c>
      <c r="J245">
        <v>2026</v>
      </c>
      <c r="K245">
        <v>5</v>
      </c>
      <c r="L245" s="53" t="s">
        <v>95</v>
      </c>
      <c r="M245" s="137">
        <v>50.5</v>
      </c>
      <c r="N245">
        <v>1</v>
      </c>
      <c r="O245" s="137">
        <f t="shared" si="4"/>
        <v>50.5</v>
      </c>
      <c r="P245" s="57" t="s">
        <v>96</v>
      </c>
      <c r="R245" s="56" t="str">
        <f>+VLOOKUP(E245,'Selectable Table'!B:C,2,0)</f>
        <v>Packaging</v>
      </c>
      <c r="S245" s="59"/>
    </row>
    <row r="246" spans="1:19">
      <c r="A246" s="57"/>
      <c r="B246" t="s">
        <v>207</v>
      </c>
      <c r="C246" t="s">
        <v>133</v>
      </c>
      <c r="D246" s="53" t="s">
        <v>109</v>
      </c>
      <c r="E246" s="61" t="s">
        <v>104</v>
      </c>
      <c r="F246">
        <v>40700</v>
      </c>
      <c r="G246" t="s">
        <v>93</v>
      </c>
      <c r="H246" s="57"/>
      <c r="I246" t="s">
        <v>173</v>
      </c>
      <c r="J246">
        <v>2026</v>
      </c>
      <c r="K246">
        <v>5</v>
      </c>
      <c r="L246" s="53" t="s">
        <v>95</v>
      </c>
      <c r="M246" s="137">
        <v>4539.42</v>
      </c>
      <c r="N246">
        <v>1</v>
      </c>
      <c r="O246" s="137">
        <f t="shared" si="4"/>
        <v>4539.42</v>
      </c>
      <c r="P246" s="57" t="s">
        <v>96</v>
      </c>
      <c r="R246" s="56" t="str">
        <f>+VLOOKUP(E246,'Selectable Table'!B:C,2,0)</f>
        <v>Packaging</v>
      </c>
      <c r="S246" s="59"/>
    </row>
    <row r="247" spans="1:19">
      <c r="A247" s="57"/>
      <c r="B247" t="s">
        <v>207</v>
      </c>
      <c r="C247" t="s">
        <v>133</v>
      </c>
      <c r="D247" s="53" t="s">
        <v>109</v>
      </c>
      <c r="E247" s="61" t="s">
        <v>92</v>
      </c>
      <c r="F247">
        <v>40700</v>
      </c>
      <c r="G247" t="s">
        <v>93</v>
      </c>
      <c r="H247" s="57"/>
      <c r="I247" t="s">
        <v>204</v>
      </c>
      <c r="J247">
        <v>2026</v>
      </c>
      <c r="K247">
        <v>5</v>
      </c>
      <c r="L247" s="53" t="s">
        <v>95</v>
      </c>
      <c r="M247" s="137">
        <v>376.65</v>
      </c>
      <c r="N247">
        <v>1</v>
      </c>
      <c r="O247" s="137">
        <f t="shared" si="4"/>
        <v>376.65</v>
      </c>
      <c r="P247" s="57" t="s">
        <v>96</v>
      </c>
      <c r="R247" s="56" t="str">
        <f>+VLOOKUP(E247,'Selectable Table'!B:C,2,0)</f>
        <v>Distribution</v>
      </c>
      <c r="S247" s="59"/>
    </row>
    <row r="248" spans="1:19">
      <c r="A248" s="57"/>
      <c r="B248" t="s">
        <v>207</v>
      </c>
      <c r="C248" t="s">
        <v>133</v>
      </c>
      <c r="D248" s="53" t="s">
        <v>109</v>
      </c>
      <c r="E248" s="61" t="s">
        <v>106</v>
      </c>
      <c r="F248">
        <v>40700</v>
      </c>
      <c r="G248" t="s">
        <v>93</v>
      </c>
      <c r="H248" s="57"/>
      <c r="I248" t="s">
        <v>118</v>
      </c>
      <c r="J248">
        <v>2026</v>
      </c>
      <c r="K248">
        <v>5</v>
      </c>
      <c r="L248" s="53" t="s">
        <v>95</v>
      </c>
      <c r="M248" s="137">
        <v>579.45000000000005</v>
      </c>
      <c r="N248">
        <v>1</v>
      </c>
      <c r="O248" s="137">
        <f t="shared" si="4"/>
        <v>579.45000000000005</v>
      </c>
      <c r="P248" s="57" t="s">
        <v>96</v>
      </c>
      <c r="R248" s="56" t="str">
        <f>+VLOOKUP(E248,'Selectable Table'!B:C,2,0)</f>
        <v>Storage</v>
      </c>
      <c r="S248" s="59"/>
    </row>
    <row r="249" spans="1:19">
      <c r="A249" s="57"/>
      <c r="B249" t="s">
        <v>207</v>
      </c>
      <c r="C249" t="s">
        <v>133</v>
      </c>
      <c r="D249" s="53" t="s">
        <v>109</v>
      </c>
      <c r="E249" s="61" t="s">
        <v>106</v>
      </c>
      <c r="F249">
        <v>40700</v>
      </c>
      <c r="G249" t="s">
        <v>93</v>
      </c>
      <c r="H249" s="57"/>
      <c r="I249" t="s">
        <v>143</v>
      </c>
      <c r="J249">
        <v>2026</v>
      </c>
      <c r="K249">
        <v>5</v>
      </c>
      <c r="L249" s="53" t="s">
        <v>95</v>
      </c>
      <c r="M249" s="137">
        <v>95.63</v>
      </c>
      <c r="N249">
        <v>1</v>
      </c>
      <c r="O249" s="137">
        <f t="shared" si="4"/>
        <v>95.63</v>
      </c>
      <c r="P249" s="57" t="s">
        <v>96</v>
      </c>
      <c r="R249" s="56" t="str">
        <f>+VLOOKUP(E249,'Selectable Table'!B:C,2,0)</f>
        <v>Storage</v>
      </c>
      <c r="S249" s="59"/>
    </row>
    <row r="250" spans="1:19">
      <c r="A250" s="57"/>
      <c r="B250" t="s">
        <v>207</v>
      </c>
      <c r="C250" t="s">
        <v>133</v>
      </c>
      <c r="D250" s="53" t="s">
        <v>109</v>
      </c>
      <c r="E250" s="61" t="s">
        <v>106</v>
      </c>
      <c r="F250">
        <v>40700</v>
      </c>
      <c r="G250" t="s">
        <v>93</v>
      </c>
      <c r="H250" s="57"/>
      <c r="I250" t="s">
        <v>112</v>
      </c>
      <c r="J250">
        <v>2026</v>
      </c>
      <c r="K250">
        <v>5</v>
      </c>
      <c r="L250" s="53" t="s">
        <v>95</v>
      </c>
      <c r="M250" s="137">
        <v>382.52</v>
      </c>
      <c r="N250">
        <v>1</v>
      </c>
      <c r="O250" s="137">
        <f t="shared" si="4"/>
        <v>382.52</v>
      </c>
      <c r="P250" s="57" t="s">
        <v>96</v>
      </c>
      <c r="R250" s="56" t="str">
        <f>+VLOOKUP(E250,'Selectable Table'!B:C,2,0)</f>
        <v>Storage</v>
      </c>
      <c r="S250" s="59"/>
    </row>
    <row r="251" spans="1:19">
      <c r="A251" s="57"/>
      <c r="B251" t="s">
        <v>207</v>
      </c>
      <c r="C251" t="s">
        <v>133</v>
      </c>
      <c r="D251" s="53" t="s">
        <v>109</v>
      </c>
      <c r="E251" s="61" t="s">
        <v>106</v>
      </c>
      <c r="F251">
        <v>40700</v>
      </c>
      <c r="G251" t="s">
        <v>93</v>
      </c>
      <c r="H251" s="57"/>
      <c r="I251" t="s">
        <v>163</v>
      </c>
      <c r="J251">
        <v>2026</v>
      </c>
      <c r="K251">
        <v>5</v>
      </c>
      <c r="L251" s="53" t="s">
        <v>95</v>
      </c>
      <c r="M251" s="137">
        <v>521.46</v>
      </c>
      <c r="N251">
        <v>1</v>
      </c>
      <c r="O251" s="137">
        <f t="shared" si="4"/>
        <v>521.46</v>
      </c>
      <c r="P251" s="57" t="s">
        <v>96</v>
      </c>
      <c r="R251" s="56" t="str">
        <f>+VLOOKUP(E251,'Selectable Table'!B:C,2,0)</f>
        <v>Storage</v>
      </c>
      <c r="S251" s="59"/>
    </row>
    <row r="252" spans="1:19">
      <c r="A252" s="57"/>
      <c r="B252" t="s">
        <v>208</v>
      </c>
      <c r="C252" t="s">
        <v>133</v>
      </c>
      <c r="D252" s="53" t="s">
        <v>109</v>
      </c>
      <c r="E252" s="61" t="s">
        <v>103</v>
      </c>
      <c r="F252">
        <v>40700</v>
      </c>
      <c r="G252" t="s">
        <v>93</v>
      </c>
      <c r="H252" s="57"/>
      <c r="I252" t="s">
        <v>120</v>
      </c>
      <c r="J252">
        <v>2026</v>
      </c>
      <c r="K252">
        <v>5</v>
      </c>
      <c r="L252" s="53" t="s">
        <v>95</v>
      </c>
      <c r="M252" s="137">
        <v>83.39</v>
      </c>
      <c r="N252">
        <v>1</v>
      </c>
      <c r="O252" s="137">
        <f t="shared" si="4"/>
        <v>83.39</v>
      </c>
      <c r="P252" s="57" t="s">
        <v>96</v>
      </c>
      <c r="R252" s="56" t="str">
        <f>+VLOOKUP(E252,'Selectable Table'!B:C,2,0)</f>
        <v>Freight</v>
      </c>
      <c r="S252" s="59"/>
    </row>
    <row r="253" spans="1:19">
      <c r="A253" s="57"/>
      <c r="B253" t="s">
        <v>208</v>
      </c>
      <c r="C253" t="s">
        <v>133</v>
      </c>
      <c r="D253" s="53" t="s">
        <v>109</v>
      </c>
      <c r="E253" s="61" t="s">
        <v>92</v>
      </c>
      <c r="F253">
        <v>40700</v>
      </c>
      <c r="G253" t="s">
        <v>93</v>
      </c>
      <c r="H253" s="57"/>
      <c r="I253" t="s">
        <v>196</v>
      </c>
      <c r="J253">
        <v>2026</v>
      </c>
      <c r="K253">
        <v>5</v>
      </c>
      <c r="L253" s="53" t="s">
        <v>95</v>
      </c>
      <c r="M253" s="137">
        <v>125.55</v>
      </c>
      <c r="N253">
        <v>1</v>
      </c>
      <c r="O253" s="137">
        <f t="shared" si="4"/>
        <v>125.55</v>
      </c>
      <c r="P253" s="57" t="s">
        <v>96</v>
      </c>
      <c r="R253" s="56" t="str">
        <f>+VLOOKUP(E253,'Selectable Table'!B:C,2,0)</f>
        <v>Distribution</v>
      </c>
      <c r="S253" s="59"/>
    </row>
    <row r="254" spans="1:19">
      <c r="A254" s="57"/>
      <c r="B254" t="s">
        <v>208</v>
      </c>
      <c r="C254" t="s">
        <v>133</v>
      </c>
      <c r="D254" s="53" t="s">
        <v>109</v>
      </c>
      <c r="E254" s="61" t="s">
        <v>105</v>
      </c>
      <c r="F254">
        <v>40700</v>
      </c>
      <c r="G254" t="s">
        <v>93</v>
      </c>
      <c r="H254" s="57"/>
      <c r="I254" t="s">
        <v>122</v>
      </c>
      <c r="J254">
        <v>2026</v>
      </c>
      <c r="K254">
        <v>5</v>
      </c>
      <c r="L254" s="53" t="s">
        <v>95</v>
      </c>
      <c r="M254" s="137">
        <v>108.16</v>
      </c>
      <c r="N254">
        <v>1</v>
      </c>
      <c r="O254" s="137">
        <f t="shared" si="4"/>
        <v>108.16</v>
      </c>
      <c r="P254" s="57" t="s">
        <v>96</v>
      </c>
      <c r="R254" s="56" t="str">
        <f>+VLOOKUP(E254,'Selectable Table'!B:C,2,0)</f>
        <v>ReturnDrug</v>
      </c>
      <c r="S254" s="59"/>
    </row>
    <row r="255" spans="1:19">
      <c r="A255" s="57"/>
      <c r="B255" t="s">
        <v>208</v>
      </c>
      <c r="C255" t="s">
        <v>133</v>
      </c>
      <c r="D255" s="53" t="s">
        <v>109</v>
      </c>
      <c r="E255" s="61" t="s">
        <v>105</v>
      </c>
      <c r="F255">
        <v>40700</v>
      </c>
      <c r="G255" t="s">
        <v>93</v>
      </c>
      <c r="H255" s="57"/>
      <c r="I255" t="s">
        <v>123</v>
      </c>
      <c r="J255">
        <v>2026</v>
      </c>
      <c r="K255">
        <v>5</v>
      </c>
      <c r="L255" s="53" t="s">
        <v>95</v>
      </c>
      <c r="M255" s="137">
        <v>270.39999999999998</v>
      </c>
      <c r="N255">
        <v>1</v>
      </c>
      <c r="O255" s="137">
        <f t="shared" si="4"/>
        <v>270.39999999999998</v>
      </c>
      <c r="P255" s="57" t="s">
        <v>96</v>
      </c>
      <c r="R255" s="56" t="str">
        <f>+VLOOKUP(E255,'Selectable Table'!B:C,2,0)</f>
        <v>ReturnDrug</v>
      </c>
      <c r="S255" s="59"/>
    </row>
    <row r="256" spans="1:19">
      <c r="A256" s="57"/>
      <c r="B256" t="s">
        <v>208</v>
      </c>
      <c r="C256" t="s">
        <v>133</v>
      </c>
      <c r="D256" s="53" t="s">
        <v>109</v>
      </c>
      <c r="E256" s="61" t="s">
        <v>106</v>
      </c>
      <c r="F256">
        <v>40700</v>
      </c>
      <c r="G256" t="s">
        <v>93</v>
      </c>
      <c r="H256" s="57"/>
      <c r="I256" t="s">
        <v>112</v>
      </c>
      <c r="J256">
        <v>2026</v>
      </c>
      <c r="K256">
        <v>5</v>
      </c>
      <c r="L256" s="53" t="s">
        <v>95</v>
      </c>
      <c r="M256" s="137">
        <v>669.41</v>
      </c>
      <c r="N256">
        <v>1</v>
      </c>
      <c r="O256" s="137">
        <f t="shared" si="4"/>
        <v>669.41</v>
      </c>
      <c r="P256" s="57" t="s">
        <v>96</v>
      </c>
      <c r="R256" s="56" t="str">
        <f>+VLOOKUP(E256,'Selectable Table'!B:C,2,0)</f>
        <v>Storage</v>
      </c>
      <c r="S256" s="59"/>
    </row>
    <row r="257" spans="1:19">
      <c r="A257" s="57"/>
      <c r="B257" t="s">
        <v>209</v>
      </c>
      <c r="C257" t="s">
        <v>133</v>
      </c>
      <c r="D257" s="53" t="s">
        <v>109</v>
      </c>
      <c r="E257" s="61" t="s">
        <v>103</v>
      </c>
      <c r="F257">
        <v>40700</v>
      </c>
      <c r="G257" t="s">
        <v>93</v>
      </c>
      <c r="H257" s="57"/>
      <c r="I257" t="s">
        <v>120</v>
      </c>
      <c r="J257">
        <v>2026</v>
      </c>
      <c r="K257">
        <v>5</v>
      </c>
      <c r="L257" s="53" t="s">
        <v>95</v>
      </c>
      <c r="M257" s="137">
        <v>192.66</v>
      </c>
      <c r="N257">
        <v>1</v>
      </c>
      <c r="O257" s="137">
        <f t="shared" si="4"/>
        <v>192.66</v>
      </c>
      <c r="P257" s="57" t="s">
        <v>96</v>
      </c>
      <c r="R257" s="56" t="str">
        <f>+VLOOKUP(E257,'Selectable Table'!B:C,2,0)</f>
        <v>Freight</v>
      </c>
      <c r="S257" s="59"/>
    </row>
    <row r="258" spans="1:19">
      <c r="A258" s="57"/>
      <c r="B258" t="s">
        <v>209</v>
      </c>
      <c r="C258" t="s">
        <v>133</v>
      </c>
      <c r="D258" s="53" t="s">
        <v>109</v>
      </c>
      <c r="E258" s="61" t="s">
        <v>106</v>
      </c>
      <c r="F258">
        <v>40700</v>
      </c>
      <c r="G258" t="s">
        <v>93</v>
      </c>
      <c r="H258" s="57"/>
      <c r="I258" t="s">
        <v>112</v>
      </c>
      <c r="J258">
        <v>2026</v>
      </c>
      <c r="K258">
        <v>5</v>
      </c>
      <c r="L258" s="53" t="s">
        <v>95</v>
      </c>
      <c r="M258" s="137">
        <v>573.78</v>
      </c>
      <c r="N258">
        <v>1</v>
      </c>
      <c r="O258" s="137">
        <f t="shared" si="4"/>
        <v>573.78</v>
      </c>
      <c r="P258" s="57" t="s">
        <v>96</v>
      </c>
      <c r="R258" s="56" t="str">
        <f>+VLOOKUP(E258,'Selectable Table'!B:C,2,0)</f>
        <v>Storage</v>
      </c>
      <c r="S258" s="59"/>
    </row>
    <row r="259" spans="1:19">
      <c r="A259" s="57"/>
      <c r="B259" t="s">
        <v>210</v>
      </c>
      <c r="C259" t="s">
        <v>133</v>
      </c>
      <c r="D259" s="53" t="s">
        <v>109</v>
      </c>
      <c r="E259" s="61" t="s">
        <v>92</v>
      </c>
      <c r="F259">
        <v>40700</v>
      </c>
      <c r="G259" t="s">
        <v>93</v>
      </c>
      <c r="H259" s="57"/>
      <c r="I259" t="s">
        <v>196</v>
      </c>
      <c r="J259">
        <v>2026</v>
      </c>
      <c r="K259">
        <v>5</v>
      </c>
      <c r="L259" s="53" t="s">
        <v>95</v>
      </c>
      <c r="M259" s="137">
        <v>376.65</v>
      </c>
      <c r="N259">
        <v>1</v>
      </c>
      <c r="O259" s="137">
        <f t="shared" si="4"/>
        <v>376.65</v>
      </c>
      <c r="P259" s="57" t="s">
        <v>96</v>
      </c>
      <c r="R259" s="56" t="str">
        <f>+VLOOKUP(E259,'Selectable Table'!B:C,2,0)</f>
        <v>Distribution</v>
      </c>
      <c r="S259" s="59"/>
    </row>
    <row r="260" spans="1:19">
      <c r="A260" s="57"/>
      <c r="B260" t="s">
        <v>210</v>
      </c>
      <c r="C260" t="s">
        <v>133</v>
      </c>
      <c r="D260" s="53" t="s">
        <v>109</v>
      </c>
      <c r="E260" s="61" t="s">
        <v>105</v>
      </c>
      <c r="F260">
        <v>40700</v>
      </c>
      <c r="G260" t="s">
        <v>93</v>
      </c>
      <c r="H260" s="57"/>
      <c r="I260" t="s">
        <v>122</v>
      </c>
      <c r="J260">
        <v>2026</v>
      </c>
      <c r="K260">
        <v>5</v>
      </c>
      <c r="L260" s="53" t="s">
        <v>95</v>
      </c>
      <c r="M260" s="137">
        <v>54.08</v>
      </c>
      <c r="N260">
        <v>1</v>
      </c>
      <c r="O260" s="137">
        <f t="shared" ref="O260:O323" si="5">M260*N260</f>
        <v>54.08</v>
      </c>
      <c r="P260" s="57" t="s">
        <v>96</v>
      </c>
      <c r="R260" s="56" t="str">
        <f>+VLOOKUP(E260,'Selectable Table'!B:C,2,0)</f>
        <v>ReturnDrug</v>
      </c>
      <c r="S260" s="59"/>
    </row>
    <row r="261" spans="1:19">
      <c r="A261" s="57"/>
      <c r="B261" t="s">
        <v>210</v>
      </c>
      <c r="C261" t="s">
        <v>133</v>
      </c>
      <c r="D261" s="53" t="s">
        <v>109</v>
      </c>
      <c r="E261" s="61" t="s">
        <v>105</v>
      </c>
      <c r="F261">
        <v>40700</v>
      </c>
      <c r="G261" t="s">
        <v>93</v>
      </c>
      <c r="H261" s="57"/>
      <c r="I261" t="s">
        <v>123</v>
      </c>
      <c r="J261">
        <v>2026</v>
      </c>
      <c r="K261">
        <v>5</v>
      </c>
      <c r="L261" s="53" t="s">
        <v>95</v>
      </c>
      <c r="M261" s="137">
        <v>135.19999999999999</v>
      </c>
      <c r="N261">
        <v>1</v>
      </c>
      <c r="O261" s="137">
        <f t="shared" si="5"/>
        <v>135.19999999999999</v>
      </c>
      <c r="P261" s="57" t="s">
        <v>96</v>
      </c>
      <c r="R261" s="56" t="str">
        <f>+VLOOKUP(E261,'Selectable Table'!B:C,2,0)</f>
        <v>ReturnDrug</v>
      </c>
      <c r="S261" s="59"/>
    </row>
    <row r="262" spans="1:19">
      <c r="A262" s="57"/>
      <c r="B262" t="s">
        <v>210</v>
      </c>
      <c r="C262" t="s">
        <v>133</v>
      </c>
      <c r="D262" s="53" t="s">
        <v>109</v>
      </c>
      <c r="E262" s="61" t="s">
        <v>106</v>
      </c>
      <c r="F262">
        <v>40700</v>
      </c>
      <c r="G262" t="s">
        <v>93</v>
      </c>
      <c r="H262" s="57"/>
      <c r="I262" t="s">
        <v>118</v>
      </c>
      <c r="J262">
        <v>2026</v>
      </c>
      <c r="K262">
        <v>5</v>
      </c>
      <c r="L262" s="53" t="s">
        <v>95</v>
      </c>
      <c r="M262" s="137">
        <v>115.89</v>
      </c>
      <c r="N262">
        <v>1</v>
      </c>
      <c r="O262" s="137">
        <f t="shared" si="5"/>
        <v>115.89</v>
      </c>
      <c r="P262" s="57" t="s">
        <v>96</v>
      </c>
      <c r="R262" s="56" t="str">
        <f>+VLOOKUP(E262,'Selectable Table'!B:C,2,0)</f>
        <v>Storage</v>
      </c>
      <c r="S262" s="59"/>
    </row>
    <row r="263" spans="1:19">
      <c r="A263" s="57"/>
      <c r="B263" t="s">
        <v>210</v>
      </c>
      <c r="C263" t="s">
        <v>133</v>
      </c>
      <c r="D263" s="53" t="s">
        <v>109</v>
      </c>
      <c r="E263" s="61" t="s">
        <v>106</v>
      </c>
      <c r="F263">
        <v>40700</v>
      </c>
      <c r="G263" t="s">
        <v>93</v>
      </c>
      <c r="H263" s="57"/>
      <c r="I263" t="s">
        <v>112</v>
      </c>
      <c r="J263">
        <v>2026</v>
      </c>
      <c r="K263">
        <v>5</v>
      </c>
      <c r="L263" s="53" t="s">
        <v>95</v>
      </c>
      <c r="M263" s="137">
        <v>382.52</v>
      </c>
      <c r="N263">
        <v>1</v>
      </c>
      <c r="O263" s="137">
        <f t="shared" si="5"/>
        <v>382.52</v>
      </c>
      <c r="P263" s="57" t="s">
        <v>96</v>
      </c>
      <c r="R263" s="56" t="str">
        <f>+VLOOKUP(E263,'Selectable Table'!B:C,2,0)</f>
        <v>Storage</v>
      </c>
      <c r="S263" s="59"/>
    </row>
    <row r="264" spans="1:19">
      <c r="A264" s="57"/>
      <c r="B264" t="s">
        <v>211</v>
      </c>
      <c r="C264" t="s">
        <v>133</v>
      </c>
      <c r="D264" s="53" t="s">
        <v>109</v>
      </c>
      <c r="E264" s="61" t="s">
        <v>103</v>
      </c>
      <c r="F264">
        <v>40700</v>
      </c>
      <c r="G264" t="s">
        <v>93</v>
      </c>
      <c r="H264" s="57"/>
      <c r="I264" t="s">
        <v>130</v>
      </c>
      <c r="J264">
        <v>2026</v>
      </c>
      <c r="K264">
        <v>5</v>
      </c>
      <c r="L264" s="53" t="s">
        <v>95</v>
      </c>
      <c r="M264" s="137">
        <v>480.08</v>
      </c>
      <c r="N264">
        <v>1</v>
      </c>
      <c r="O264" s="137">
        <f t="shared" si="5"/>
        <v>480.08</v>
      </c>
      <c r="P264" s="57" t="s">
        <v>96</v>
      </c>
      <c r="R264" s="56" t="str">
        <f>+VLOOKUP(E264,'Selectable Table'!B:C,2,0)</f>
        <v>Freight</v>
      </c>
      <c r="S264" s="59"/>
    </row>
    <row r="265" spans="1:19">
      <c r="A265" s="57"/>
      <c r="B265" t="s">
        <v>211</v>
      </c>
      <c r="C265" t="s">
        <v>133</v>
      </c>
      <c r="D265" s="53" t="s">
        <v>109</v>
      </c>
      <c r="E265" s="61" t="s">
        <v>104</v>
      </c>
      <c r="F265">
        <v>40700</v>
      </c>
      <c r="G265" t="s">
        <v>93</v>
      </c>
      <c r="H265" s="57"/>
      <c r="I265" t="s">
        <v>172</v>
      </c>
      <c r="J265">
        <v>2026</v>
      </c>
      <c r="K265">
        <v>5</v>
      </c>
      <c r="L265" s="53" t="s">
        <v>95</v>
      </c>
      <c r="M265" s="137">
        <v>121.2</v>
      </c>
      <c r="N265">
        <v>1</v>
      </c>
      <c r="O265" s="137">
        <f t="shared" si="5"/>
        <v>121.2</v>
      </c>
      <c r="P265" s="57" t="s">
        <v>96</v>
      </c>
      <c r="R265" s="56" t="str">
        <f>+VLOOKUP(E265,'Selectable Table'!B:C,2,0)</f>
        <v>Packaging</v>
      </c>
      <c r="S265" s="59"/>
    </row>
    <row r="266" spans="1:19">
      <c r="A266" s="57"/>
      <c r="B266" t="s">
        <v>211</v>
      </c>
      <c r="C266" t="s">
        <v>133</v>
      </c>
      <c r="D266" s="53" t="s">
        <v>109</v>
      </c>
      <c r="E266" s="61" t="s">
        <v>104</v>
      </c>
      <c r="F266">
        <v>40700</v>
      </c>
      <c r="G266" t="s">
        <v>93</v>
      </c>
      <c r="H266" s="57"/>
      <c r="I266" t="s">
        <v>174</v>
      </c>
      <c r="J266">
        <v>2026</v>
      </c>
      <c r="K266">
        <v>5</v>
      </c>
      <c r="L266" s="53" t="s">
        <v>95</v>
      </c>
      <c r="M266" s="137">
        <v>1659.57</v>
      </c>
      <c r="N266">
        <v>1</v>
      </c>
      <c r="O266" s="137">
        <f t="shared" si="5"/>
        <v>1659.57</v>
      </c>
      <c r="P266" s="57" t="s">
        <v>96</v>
      </c>
      <c r="R266" s="56" t="str">
        <f>+VLOOKUP(E266,'Selectable Table'!B:C,2,0)</f>
        <v>Packaging</v>
      </c>
      <c r="S266" s="59"/>
    </row>
    <row r="267" spans="1:19">
      <c r="A267" s="57"/>
      <c r="B267" t="s">
        <v>211</v>
      </c>
      <c r="C267" t="s">
        <v>133</v>
      </c>
      <c r="D267" s="53" t="s">
        <v>109</v>
      </c>
      <c r="E267" s="61" t="s">
        <v>105</v>
      </c>
      <c r="F267">
        <v>40700</v>
      </c>
      <c r="G267" t="s">
        <v>93</v>
      </c>
      <c r="H267" s="57"/>
      <c r="I267" t="s">
        <v>122</v>
      </c>
      <c r="J267">
        <v>2026</v>
      </c>
      <c r="K267">
        <v>5</v>
      </c>
      <c r="L267" s="53" t="s">
        <v>95</v>
      </c>
      <c r="M267" s="137">
        <v>54.08</v>
      </c>
      <c r="N267">
        <v>1</v>
      </c>
      <c r="O267" s="137">
        <f t="shared" si="5"/>
        <v>54.08</v>
      </c>
      <c r="P267" s="57" t="s">
        <v>96</v>
      </c>
      <c r="R267" s="56" t="str">
        <f>+VLOOKUP(E267,'Selectable Table'!B:C,2,0)</f>
        <v>ReturnDrug</v>
      </c>
      <c r="S267" s="59"/>
    </row>
    <row r="268" spans="1:19">
      <c r="A268" s="57"/>
      <c r="B268" t="s">
        <v>211</v>
      </c>
      <c r="C268" t="s">
        <v>133</v>
      </c>
      <c r="D268" s="53" t="s">
        <v>109</v>
      </c>
      <c r="E268" s="61" t="s">
        <v>105</v>
      </c>
      <c r="F268">
        <v>40700</v>
      </c>
      <c r="G268" t="s">
        <v>93</v>
      </c>
      <c r="H268" s="57"/>
      <c r="I268" t="s">
        <v>123</v>
      </c>
      <c r="J268">
        <v>2026</v>
      </c>
      <c r="K268">
        <v>5</v>
      </c>
      <c r="L268" s="53" t="s">
        <v>95</v>
      </c>
      <c r="M268" s="137">
        <v>135.19999999999999</v>
      </c>
      <c r="N268">
        <v>1</v>
      </c>
      <c r="O268" s="137">
        <f t="shared" si="5"/>
        <v>135.19999999999999</v>
      </c>
      <c r="P268" s="57" t="s">
        <v>96</v>
      </c>
      <c r="R268" s="56" t="str">
        <f>+VLOOKUP(E268,'Selectable Table'!B:C,2,0)</f>
        <v>ReturnDrug</v>
      </c>
      <c r="S268" s="59"/>
    </row>
    <row r="269" spans="1:19">
      <c r="A269" s="57"/>
      <c r="B269" t="s">
        <v>211</v>
      </c>
      <c r="C269" t="s">
        <v>133</v>
      </c>
      <c r="D269" s="53" t="s">
        <v>109</v>
      </c>
      <c r="E269" s="61" t="s">
        <v>106</v>
      </c>
      <c r="F269">
        <v>40700</v>
      </c>
      <c r="G269" t="s">
        <v>93</v>
      </c>
      <c r="H269" s="57"/>
      <c r="I269" t="s">
        <v>118</v>
      </c>
      <c r="J269">
        <v>2026</v>
      </c>
      <c r="K269">
        <v>5</v>
      </c>
      <c r="L269" s="53" t="s">
        <v>95</v>
      </c>
      <c r="M269" s="137">
        <v>347.67</v>
      </c>
      <c r="N269">
        <v>1</v>
      </c>
      <c r="O269" s="137">
        <f t="shared" si="5"/>
        <v>347.67</v>
      </c>
      <c r="P269" s="57" t="s">
        <v>96</v>
      </c>
      <c r="R269" s="56" t="str">
        <f>+VLOOKUP(E269,'Selectable Table'!B:C,2,0)</f>
        <v>Storage</v>
      </c>
      <c r="S269" s="59"/>
    </row>
    <row r="270" spans="1:19">
      <c r="A270" s="57"/>
      <c r="B270" t="s">
        <v>211</v>
      </c>
      <c r="C270" t="s">
        <v>133</v>
      </c>
      <c r="D270" s="53" t="s">
        <v>109</v>
      </c>
      <c r="E270" s="61" t="s">
        <v>106</v>
      </c>
      <c r="F270">
        <v>40700</v>
      </c>
      <c r="G270" t="s">
        <v>93</v>
      </c>
      <c r="H270" s="57"/>
      <c r="I270" t="s">
        <v>143</v>
      </c>
      <c r="J270">
        <v>2026</v>
      </c>
      <c r="K270">
        <v>5</v>
      </c>
      <c r="L270" s="53" t="s">
        <v>95</v>
      </c>
      <c r="M270" s="137">
        <v>95.63</v>
      </c>
      <c r="N270">
        <v>1</v>
      </c>
      <c r="O270" s="137">
        <f t="shared" si="5"/>
        <v>95.63</v>
      </c>
      <c r="P270" s="57" t="s">
        <v>96</v>
      </c>
      <c r="R270" s="56" t="str">
        <f>+VLOOKUP(E270,'Selectable Table'!B:C,2,0)</f>
        <v>Storage</v>
      </c>
      <c r="S270" s="59"/>
    </row>
    <row r="271" spans="1:19">
      <c r="A271" s="57"/>
      <c r="B271" t="s">
        <v>211</v>
      </c>
      <c r="C271" t="s">
        <v>133</v>
      </c>
      <c r="D271" s="53" t="s">
        <v>109</v>
      </c>
      <c r="E271" s="61" t="s">
        <v>106</v>
      </c>
      <c r="F271">
        <v>40700</v>
      </c>
      <c r="G271" t="s">
        <v>93</v>
      </c>
      <c r="H271" s="57"/>
      <c r="I271" t="s">
        <v>112</v>
      </c>
      <c r="J271">
        <v>2026</v>
      </c>
      <c r="K271">
        <v>5</v>
      </c>
      <c r="L271" s="53" t="s">
        <v>95</v>
      </c>
      <c r="M271" s="137">
        <v>286.89</v>
      </c>
      <c r="N271">
        <v>1</v>
      </c>
      <c r="O271" s="137">
        <f t="shared" si="5"/>
        <v>286.89</v>
      </c>
      <c r="P271" s="57" t="s">
        <v>96</v>
      </c>
      <c r="R271" s="56" t="str">
        <f>+VLOOKUP(E271,'Selectable Table'!B:C,2,0)</f>
        <v>Storage</v>
      </c>
      <c r="S271" s="59"/>
    </row>
    <row r="272" spans="1:19">
      <c r="A272" s="57"/>
      <c r="B272" t="s">
        <v>211</v>
      </c>
      <c r="C272" t="s">
        <v>133</v>
      </c>
      <c r="D272" s="53" t="s">
        <v>109</v>
      </c>
      <c r="E272" s="61" t="s">
        <v>106</v>
      </c>
      <c r="F272">
        <v>40700</v>
      </c>
      <c r="G272" t="s">
        <v>93</v>
      </c>
      <c r="H272" s="57"/>
      <c r="I272" t="s">
        <v>163</v>
      </c>
      <c r="J272">
        <v>2026</v>
      </c>
      <c r="K272">
        <v>5</v>
      </c>
      <c r="L272" s="53" t="s">
        <v>95</v>
      </c>
      <c r="M272" s="137">
        <v>173.82</v>
      </c>
      <c r="N272">
        <v>1</v>
      </c>
      <c r="O272" s="137">
        <f t="shared" si="5"/>
        <v>173.82</v>
      </c>
      <c r="P272" s="57" t="s">
        <v>96</v>
      </c>
      <c r="R272" s="56" t="str">
        <f>+VLOOKUP(E272,'Selectable Table'!B:C,2,0)</f>
        <v>Storage</v>
      </c>
      <c r="S272" s="59"/>
    </row>
    <row r="273" spans="1:19">
      <c r="A273" s="57"/>
      <c r="B273" t="s">
        <v>212</v>
      </c>
      <c r="C273" t="s">
        <v>133</v>
      </c>
      <c r="D273" s="53" t="s">
        <v>109</v>
      </c>
      <c r="E273" s="61" t="s">
        <v>103</v>
      </c>
      <c r="F273">
        <v>40700</v>
      </c>
      <c r="G273" t="s">
        <v>93</v>
      </c>
      <c r="H273" s="57"/>
      <c r="I273" t="s">
        <v>120</v>
      </c>
      <c r="J273">
        <v>2026</v>
      </c>
      <c r="K273">
        <v>5</v>
      </c>
      <c r="L273" s="53" t="s">
        <v>95</v>
      </c>
      <c r="M273" s="137">
        <v>215.58</v>
      </c>
      <c r="N273">
        <v>1</v>
      </c>
      <c r="O273" s="137">
        <f t="shared" si="5"/>
        <v>215.58</v>
      </c>
      <c r="P273" s="57" t="s">
        <v>96</v>
      </c>
      <c r="R273" s="56" t="str">
        <f>+VLOOKUP(E273,'Selectable Table'!B:C,2,0)</f>
        <v>Freight</v>
      </c>
      <c r="S273" s="59"/>
    </row>
    <row r="274" spans="1:19">
      <c r="A274" s="57"/>
      <c r="B274" t="s">
        <v>212</v>
      </c>
      <c r="C274" t="s">
        <v>133</v>
      </c>
      <c r="D274" s="53" t="s">
        <v>109</v>
      </c>
      <c r="E274" s="61" t="s">
        <v>103</v>
      </c>
      <c r="F274">
        <v>40700</v>
      </c>
      <c r="G274" t="s">
        <v>93</v>
      </c>
      <c r="H274" s="57"/>
      <c r="I274" t="s">
        <v>130</v>
      </c>
      <c r="J274">
        <v>2026</v>
      </c>
      <c r="K274">
        <v>5</v>
      </c>
      <c r="L274" s="53" t="s">
        <v>95</v>
      </c>
      <c r="M274" s="137">
        <v>292.63</v>
      </c>
      <c r="N274">
        <v>1</v>
      </c>
      <c r="O274" s="137">
        <f t="shared" si="5"/>
        <v>292.63</v>
      </c>
      <c r="P274" s="57" t="s">
        <v>96</v>
      </c>
      <c r="R274" s="56" t="str">
        <f>+VLOOKUP(E274,'Selectable Table'!B:C,2,0)</f>
        <v>Freight</v>
      </c>
      <c r="S274" s="59"/>
    </row>
    <row r="275" spans="1:19">
      <c r="A275" s="57"/>
      <c r="B275" t="s">
        <v>212</v>
      </c>
      <c r="C275" t="s">
        <v>133</v>
      </c>
      <c r="D275" s="53" t="s">
        <v>109</v>
      </c>
      <c r="E275" s="61" t="s">
        <v>106</v>
      </c>
      <c r="F275">
        <v>40700</v>
      </c>
      <c r="G275" t="s">
        <v>93</v>
      </c>
      <c r="H275" s="57"/>
      <c r="I275" t="s">
        <v>146</v>
      </c>
      <c r="J275">
        <v>2026</v>
      </c>
      <c r="K275">
        <v>5</v>
      </c>
      <c r="L275" s="53" t="s">
        <v>95</v>
      </c>
      <c r="M275" s="137">
        <v>202.82</v>
      </c>
      <c r="N275">
        <v>1</v>
      </c>
      <c r="O275" s="137">
        <f t="shared" si="5"/>
        <v>202.82</v>
      </c>
      <c r="P275" s="57" t="s">
        <v>96</v>
      </c>
      <c r="R275" s="56" t="str">
        <f>+VLOOKUP(E275,'Selectable Table'!B:C,2,0)</f>
        <v>Storage</v>
      </c>
      <c r="S275" s="59"/>
    </row>
    <row r="276" spans="1:19">
      <c r="A276" s="57"/>
      <c r="B276" t="s">
        <v>212</v>
      </c>
      <c r="C276" t="s">
        <v>133</v>
      </c>
      <c r="D276" s="53" t="s">
        <v>109</v>
      </c>
      <c r="E276" s="61" t="s">
        <v>106</v>
      </c>
      <c r="F276">
        <v>40700</v>
      </c>
      <c r="G276" t="s">
        <v>93</v>
      </c>
      <c r="H276" s="57"/>
      <c r="I276" t="s">
        <v>112</v>
      </c>
      <c r="J276">
        <v>2026</v>
      </c>
      <c r="K276">
        <v>5</v>
      </c>
      <c r="L276" s="53" t="s">
        <v>95</v>
      </c>
      <c r="M276" s="137">
        <v>382.52</v>
      </c>
      <c r="N276">
        <v>1</v>
      </c>
      <c r="O276" s="137">
        <f t="shared" si="5"/>
        <v>382.52</v>
      </c>
      <c r="P276" s="57" t="s">
        <v>96</v>
      </c>
      <c r="R276" s="56" t="str">
        <f>+VLOOKUP(E276,'Selectable Table'!B:C,2,0)</f>
        <v>Storage</v>
      </c>
      <c r="S276" s="59"/>
    </row>
    <row r="277" spans="1:19">
      <c r="A277" s="57"/>
      <c r="B277" t="s">
        <v>213</v>
      </c>
      <c r="C277" t="s">
        <v>133</v>
      </c>
      <c r="D277" s="53" t="s">
        <v>109</v>
      </c>
      <c r="E277" s="61" t="s">
        <v>105</v>
      </c>
      <c r="F277">
        <v>40700</v>
      </c>
      <c r="G277" t="s">
        <v>93</v>
      </c>
      <c r="H277" s="57"/>
      <c r="I277" t="s">
        <v>122</v>
      </c>
      <c r="J277">
        <v>2026</v>
      </c>
      <c r="K277">
        <v>5</v>
      </c>
      <c r="L277" s="53" t="s">
        <v>95</v>
      </c>
      <c r="M277" s="137">
        <v>162.24</v>
      </c>
      <c r="N277">
        <v>1</v>
      </c>
      <c r="O277" s="137">
        <f t="shared" si="5"/>
        <v>162.24</v>
      </c>
      <c r="P277" s="57" t="s">
        <v>96</v>
      </c>
      <c r="R277" s="56" t="str">
        <f>+VLOOKUP(E277,'Selectable Table'!B:C,2,0)</f>
        <v>ReturnDrug</v>
      </c>
      <c r="S277" s="59"/>
    </row>
    <row r="278" spans="1:19">
      <c r="A278" s="57"/>
      <c r="B278" t="s">
        <v>213</v>
      </c>
      <c r="C278" t="s">
        <v>133</v>
      </c>
      <c r="D278" s="53" t="s">
        <v>109</v>
      </c>
      <c r="E278" s="61" t="s">
        <v>105</v>
      </c>
      <c r="F278">
        <v>40700</v>
      </c>
      <c r="G278" t="s">
        <v>93</v>
      </c>
      <c r="H278" s="57"/>
      <c r="I278" t="s">
        <v>123</v>
      </c>
      <c r="J278">
        <v>2026</v>
      </c>
      <c r="K278">
        <v>5</v>
      </c>
      <c r="L278" s="53" t="s">
        <v>95</v>
      </c>
      <c r="M278" s="137">
        <v>405.6</v>
      </c>
      <c r="N278">
        <v>1</v>
      </c>
      <c r="O278" s="137">
        <f t="shared" si="5"/>
        <v>405.6</v>
      </c>
      <c r="P278" s="57" t="s">
        <v>96</v>
      </c>
      <c r="R278" s="56" t="str">
        <f>+VLOOKUP(E278,'Selectable Table'!B:C,2,0)</f>
        <v>ReturnDrug</v>
      </c>
      <c r="S278" s="59"/>
    </row>
    <row r="279" spans="1:19">
      <c r="A279" s="57"/>
      <c r="B279" t="s">
        <v>213</v>
      </c>
      <c r="C279" t="s">
        <v>133</v>
      </c>
      <c r="D279" s="53" t="s">
        <v>109</v>
      </c>
      <c r="E279" s="61" t="s">
        <v>106</v>
      </c>
      <c r="F279">
        <v>40700</v>
      </c>
      <c r="G279" t="s">
        <v>93</v>
      </c>
      <c r="H279" s="57"/>
      <c r="I279" t="s">
        <v>118</v>
      </c>
      <c r="J279">
        <v>2026</v>
      </c>
      <c r="K279">
        <v>5</v>
      </c>
      <c r="L279" s="53" t="s">
        <v>95</v>
      </c>
      <c r="M279" s="137">
        <v>115.89</v>
      </c>
      <c r="N279">
        <v>1</v>
      </c>
      <c r="O279" s="137">
        <f t="shared" si="5"/>
        <v>115.89</v>
      </c>
      <c r="P279" s="57" t="s">
        <v>96</v>
      </c>
      <c r="R279" s="56" t="str">
        <f>+VLOOKUP(E279,'Selectable Table'!B:C,2,0)</f>
        <v>Storage</v>
      </c>
      <c r="S279" s="59"/>
    </row>
    <row r="280" spans="1:19">
      <c r="A280" s="57"/>
      <c r="B280" t="s">
        <v>213</v>
      </c>
      <c r="C280" t="s">
        <v>133</v>
      </c>
      <c r="D280" s="53" t="s">
        <v>109</v>
      </c>
      <c r="E280" s="61" t="s">
        <v>106</v>
      </c>
      <c r="F280">
        <v>40700</v>
      </c>
      <c r="G280" t="s">
        <v>93</v>
      </c>
      <c r="H280" s="57"/>
      <c r="I280" t="s">
        <v>112</v>
      </c>
      <c r="J280">
        <v>2026</v>
      </c>
      <c r="K280">
        <v>5</v>
      </c>
      <c r="L280" s="53" t="s">
        <v>95</v>
      </c>
      <c r="M280" s="137">
        <v>191.26</v>
      </c>
      <c r="N280">
        <v>1</v>
      </c>
      <c r="O280" s="137">
        <f t="shared" si="5"/>
        <v>191.26</v>
      </c>
      <c r="P280" s="57" t="s">
        <v>96</v>
      </c>
      <c r="R280" s="56" t="str">
        <f>+VLOOKUP(E280,'Selectable Table'!B:C,2,0)</f>
        <v>Storage</v>
      </c>
      <c r="S280" s="59"/>
    </row>
    <row r="281" spans="1:19">
      <c r="A281" s="57"/>
      <c r="B281" t="s">
        <v>214</v>
      </c>
      <c r="C281" t="s">
        <v>133</v>
      </c>
      <c r="D281" s="53" t="s">
        <v>109</v>
      </c>
      <c r="E281" s="61" t="s">
        <v>92</v>
      </c>
      <c r="F281">
        <v>40700</v>
      </c>
      <c r="G281" t="s">
        <v>93</v>
      </c>
      <c r="H281" s="57"/>
      <c r="I281" t="s">
        <v>203</v>
      </c>
      <c r="J281">
        <v>2026</v>
      </c>
      <c r="K281">
        <v>5</v>
      </c>
      <c r="L281" s="53" t="s">
        <v>95</v>
      </c>
      <c r="M281" s="137">
        <v>177.58</v>
      </c>
      <c r="N281">
        <v>1</v>
      </c>
      <c r="O281" s="137">
        <f t="shared" si="5"/>
        <v>177.58</v>
      </c>
      <c r="P281" s="57" t="s">
        <v>96</v>
      </c>
      <c r="R281" s="56" t="str">
        <f>+VLOOKUP(E281,'Selectable Table'!B:C,2,0)</f>
        <v>Distribution</v>
      </c>
      <c r="S281" s="59"/>
    </row>
    <row r="282" spans="1:19">
      <c r="A282" s="57"/>
      <c r="B282" t="s">
        <v>214</v>
      </c>
      <c r="C282" t="s">
        <v>133</v>
      </c>
      <c r="D282" s="53" t="s">
        <v>109</v>
      </c>
      <c r="E282" s="61" t="s">
        <v>104</v>
      </c>
      <c r="F282">
        <v>40700</v>
      </c>
      <c r="G282" t="s">
        <v>93</v>
      </c>
      <c r="H282" s="57"/>
      <c r="I282" t="s">
        <v>171</v>
      </c>
      <c r="J282">
        <v>2026</v>
      </c>
      <c r="K282">
        <v>5</v>
      </c>
      <c r="L282" s="53" t="s">
        <v>95</v>
      </c>
      <c r="M282" s="137">
        <v>88.2</v>
      </c>
      <c r="N282">
        <v>1</v>
      </c>
      <c r="O282" s="137">
        <f t="shared" si="5"/>
        <v>88.2</v>
      </c>
      <c r="P282" s="57" t="s">
        <v>96</v>
      </c>
      <c r="R282" s="56" t="str">
        <f>+VLOOKUP(E282,'Selectable Table'!B:C,2,0)</f>
        <v>Packaging</v>
      </c>
      <c r="S282" s="59"/>
    </row>
    <row r="283" spans="1:19">
      <c r="A283" s="57"/>
      <c r="B283" t="s">
        <v>214</v>
      </c>
      <c r="C283" t="s">
        <v>133</v>
      </c>
      <c r="D283" s="53" t="s">
        <v>109</v>
      </c>
      <c r="E283" s="61" t="s">
        <v>104</v>
      </c>
      <c r="F283">
        <v>40700</v>
      </c>
      <c r="G283" t="s">
        <v>93</v>
      </c>
      <c r="H283" s="57"/>
      <c r="I283" t="s">
        <v>173</v>
      </c>
      <c r="J283">
        <v>2026</v>
      </c>
      <c r="K283">
        <v>5</v>
      </c>
      <c r="L283" s="53" t="s">
        <v>95</v>
      </c>
      <c r="M283" s="137">
        <v>2269.71</v>
      </c>
      <c r="N283">
        <v>1</v>
      </c>
      <c r="O283" s="137">
        <f t="shared" si="5"/>
        <v>2269.71</v>
      </c>
      <c r="P283" s="57" t="s">
        <v>96</v>
      </c>
      <c r="R283" s="56" t="str">
        <f>+VLOOKUP(E283,'Selectable Table'!B:C,2,0)</f>
        <v>Packaging</v>
      </c>
      <c r="S283" s="59"/>
    </row>
    <row r="284" spans="1:19">
      <c r="A284" s="57"/>
      <c r="B284" t="s">
        <v>214</v>
      </c>
      <c r="C284" t="s">
        <v>133</v>
      </c>
      <c r="D284" s="53" t="s">
        <v>109</v>
      </c>
      <c r="E284" s="61" t="s">
        <v>92</v>
      </c>
      <c r="F284">
        <v>40700</v>
      </c>
      <c r="G284" t="s">
        <v>93</v>
      </c>
      <c r="H284" s="57"/>
      <c r="I284" t="s">
        <v>204</v>
      </c>
      <c r="J284">
        <v>2026</v>
      </c>
      <c r="K284">
        <v>5</v>
      </c>
      <c r="L284" s="53" t="s">
        <v>95</v>
      </c>
      <c r="M284" s="137">
        <v>125.55</v>
      </c>
      <c r="N284">
        <v>1</v>
      </c>
      <c r="O284" s="137">
        <f t="shared" si="5"/>
        <v>125.55</v>
      </c>
      <c r="P284" s="57" t="s">
        <v>96</v>
      </c>
      <c r="R284" s="56" t="str">
        <f>+VLOOKUP(E284,'Selectable Table'!B:C,2,0)</f>
        <v>Distribution</v>
      </c>
      <c r="S284" s="59"/>
    </row>
    <row r="285" spans="1:19">
      <c r="A285" s="57"/>
      <c r="B285" t="s">
        <v>214</v>
      </c>
      <c r="C285" t="s">
        <v>133</v>
      </c>
      <c r="D285" s="53" t="s">
        <v>109</v>
      </c>
      <c r="E285" s="61" t="s">
        <v>92</v>
      </c>
      <c r="F285">
        <v>40700</v>
      </c>
      <c r="G285" t="s">
        <v>93</v>
      </c>
      <c r="H285" s="57"/>
      <c r="I285" t="s">
        <v>197</v>
      </c>
      <c r="J285">
        <v>2026</v>
      </c>
      <c r="K285">
        <v>5</v>
      </c>
      <c r="L285" s="53" t="s">
        <v>95</v>
      </c>
      <c r="M285" s="137">
        <v>251.1</v>
      </c>
      <c r="N285">
        <v>1</v>
      </c>
      <c r="O285" s="137">
        <f t="shared" si="5"/>
        <v>251.1</v>
      </c>
      <c r="P285" s="57" t="s">
        <v>96</v>
      </c>
      <c r="R285" s="56" t="str">
        <f>+VLOOKUP(E285,'Selectable Table'!B:C,2,0)</f>
        <v>Distribution</v>
      </c>
      <c r="S285" s="59"/>
    </row>
    <row r="286" spans="1:19">
      <c r="A286" s="57"/>
      <c r="B286" t="s">
        <v>214</v>
      </c>
      <c r="C286" t="s">
        <v>133</v>
      </c>
      <c r="D286" s="53" t="s">
        <v>109</v>
      </c>
      <c r="E286" s="61" t="s">
        <v>92</v>
      </c>
      <c r="F286">
        <v>40700</v>
      </c>
      <c r="G286" t="s">
        <v>93</v>
      </c>
      <c r="H286" s="57"/>
      <c r="I286" t="s">
        <v>215</v>
      </c>
      <c r="J286">
        <v>2026</v>
      </c>
      <c r="K286">
        <v>5</v>
      </c>
      <c r="L286" s="53" t="s">
        <v>95</v>
      </c>
      <c r="M286" s="137">
        <v>125.55</v>
      </c>
      <c r="N286">
        <v>1</v>
      </c>
      <c r="O286" s="137">
        <f t="shared" si="5"/>
        <v>125.55</v>
      </c>
      <c r="P286" s="57" t="s">
        <v>96</v>
      </c>
      <c r="R286" s="56" t="str">
        <f>+VLOOKUP(E286,'Selectable Table'!B:C,2,0)</f>
        <v>Distribution</v>
      </c>
      <c r="S286" s="59"/>
    </row>
    <row r="287" spans="1:19">
      <c r="A287" s="57"/>
      <c r="B287" t="s">
        <v>214</v>
      </c>
      <c r="C287" t="s">
        <v>133</v>
      </c>
      <c r="D287" s="53" t="s">
        <v>109</v>
      </c>
      <c r="E287" s="61" t="s">
        <v>106</v>
      </c>
      <c r="F287">
        <v>40700</v>
      </c>
      <c r="G287" t="s">
        <v>93</v>
      </c>
      <c r="H287" s="57"/>
      <c r="I287" t="s">
        <v>118</v>
      </c>
      <c r="J287">
        <v>2026</v>
      </c>
      <c r="K287">
        <v>5</v>
      </c>
      <c r="L287" s="53" t="s">
        <v>95</v>
      </c>
      <c r="M287" s="137">
        <v>347.67</v>
      </c>
      <c r="N287">
        <v>1</v>
      </c>
      <c r="O287" s="137">
        <f t="shared" si="5"/>
        <v>347.67</v>
      </c>
      <c r="P287" s="57" t="s">
        <v>96</v>
      </c>
      <c r="R287" s="56" t="str">
        <f>+VLOOKUP(E287,'Selectable Table'!B:C,2,0)</f>
        <v>Storage</v>
      </c>
      <c r="S287" s="59"/>
    </row>
    <row r="288" spans="1:19">
      <c r="A288" s="57"/>
      <c r="B288" t="s">
        <v>214</v>
      </c>
      <c r="C288" t="s">
        <v>133</v>
      </c>
      <c r="D288" s="53" t="s">
        <v>109</v>
      </c>
      <c r="E288" s="61" t="s">
        <v>106</v>
      </c>
      <c r="F288">
        <v>40700</v>
      </c>
      <c r="G288" t="s">
        <v>93</v>
      </c>
      <c r="H288" s="57"/>
      <c r="I288" t="s">
        <v>143</v>
      </c>
      <c r="J288">
        <v>2026</v>
      </c>
      <c r="K288">
        <v>5</v>
      </c>
      <c r="L288" s="53" t="s">
        <v>95</v>
      </c>
      <c r="M288" s="137">
        <v>95.63</v>
      </c>
      <c r="N288">
        <v>1</v>
      </c>
      <c r="O288" s="137">
        <f t="shared" si="5"/>
        <v>95.63</v>
      </c>
      <c r="P288" s="57" t="s">
        <v>96</v>
      </c>
      <c r="R288" s="56" t="str">
        <f>+VLOOKUP(E288,'Selectable Table'!B:C,2,0)</f>
        <v>Storage</v>
      </c>
      <c r="S288" s="59"/>
    </row>
    <row r="289" spans="1:19">
      <c r="A289" s="57"/>
      <c r="B289" t="s">
        <v>214</v>
      </c>
      <c r="C289" t="s">
        <v>133</v>
      </c>
      <c r="D289" s="53" t="s">
        <v>109</v>
      </c>
      <c r="E289" s="61" t="s">
        <v>106</v>
      </c>
      <c r="F289">
        <v>40700</v>
      </c>
      <c r="G289" t="s">
        <v>93</v>
      </c>
      <c r="H289" s="57"/>
      <c r="I289" t="s">
        <v>112</v>
      </c>
      <c r="J289">
        <v>2026</v>
      </c>
      <c r="K289">
        <v>5</v>
      </c>
      <c r="L289" s="53" t="s">
        <v>95</v>
      </c>
      <c r="M289" s="137">
        <v>95.63</v>
      </c>
      <c r="N289">
        <v>1</v>
      </c>
      <c r="O289" s="137">
        <f t="shared" si="5"/>
        <v>95.63</v>
      </c>
      <c r="P289" s="57" t="s">
        <v>96</v>
      </c>
      <c r="R289" s="56" t="str">
        <f>+VLOOKUP(E289,'Selectable Table'!B:C,2,0)</f>
        <v>Storage</v>
      </c>
      <c r="S289" s="59"/>
    </row>
    <row r="290" spans="1:19">
      <c r="A290" s="57"/>
      <c r="B290" t="s">
        <v>214</v>
      </c>
      <c r="C290" t="s">
        <v>133</v>
      </c>
      <c r="D290" s="53" t="s">
        <v>109</v>
      </c>
      <c r="E290" s="61" t="s">
        <v>106</v>
      </c>
      <c r="F290">
        <v>40700</v>
      </c>
      <c r="G290" t="s">
        <v>93</v>
      </c>
      <c r="H290" s="57"/>
      <c r="I290" t="s">
        <v>163</v>
      </c>
      <c r="J290">
        <v>2026</v>
      </c>
      <c r="K290">
        <v>5</v>
      </c>
      <c r="L290" s="53" t="s">
        <v>95</v>
      </c>
      <c r="M290" s="137">
        <v>173.82</v>
      </c>
      <c r="N290">
        <v>1</v>
      </c>
      <c r="O290" s="137">
        <f t="shared" si="5"/>
        <v>173.82</v>
      </c>
      <c r="P290" s="57" t="s">
        <v>96</v>
      </c>
      <c r="R290" s="56" t="str">
        <f>+VLOOKUP(E290,'Selectable Table'!B:C,2,0)</f>
        <v>Storage</v>
      </c>
      <c r="S290" s="59"/>
    </row>
    <row r="291" spans="1:19">
      <c r="A291" s="57"/>
      <c r="B291" t="s">
        <v>216</v>
      </c>
      <c r="C291" t="s">
        <v>133</v>
      </c>
      <c r="D291" s="53" t="s">
        <v>109</v>
      </c>
      <c r="E291" s="61" t="s">
        <v>103</v>
      </c>
      <c r="F291">
        <v>40700</v>
      </c>
      <c r="G291" t="s">
        <v>93</v>
      </c>
      <c r="H291" s="57"/>
      <c r="I291" t="s">
        <v>120</v>
      </c>
      <c r="J291">
        <v>2026</v>
      </c>
      <c r="K291">
        <v>5</v>
      </c>
      <c r="L291" s="53" t="s">
        <v>95</v>
      </c>
      <c r="M291" s="137">
        <v>446.53</v>
      </c>
      <c r="N291">
        <v>1</v>
      </c>
      <c r="O291" s="137">
        <f t="shared" si="5"/>
        <v>446.53</v>
      </c>
      <c r="P291" s="57" t="s">
        <v>96</v>
      </c>
      <c r="R291" s="56" t="str">
        <f>+VLOOKUP(E291,'Selectable Table'!B:C,2,0)</f>
        <v>Freight</v>
      </c>
      <c r="S291" s="59"/>
    </row>
    <row r="292" spans="1:19">
      <c r="A292" s="57"/>
      <c r="B292" t="s">
        <v>216</v>
      </c>
      <c r="C292" t="s">
        <v>133</v>
      </c>
      <c r="D292" s="53" t="s">
        <v>109</v>
      </c>
      <c r="E292" s="61" t="s">
        <v>105</v>
      </c>
      <c r="F292">
        <v>40700</v>
      </c>
      <c r="G292" t="s">
        <v>93</v>
      </c>
      <c r="H292" s="57"/>
      <c r="I292" t="s">
        <v>122</v>
      </c>
      <c r="J292">
        <v>2026</v>
      </c>
      <c r="K292">
        <v>5</v>
      </c>
      <c r="L292" s="53" t="s">
        <v>95</v>
      </c>
      <c r="M292" s="137">
        <v>108.16</v>
      </c>
      <c r="N292">
        <v>1</v>
      </c>
      <c r="O292" s="137">
        <f t="shared" si="5"/>
        <v>108.16</v>
      </c>
      <c r="P292" s="57" t="s">
        <v>96</v>
      </c>
      <c r="R292" s="56" t="str">
        <f>+VLOOKUP(E292,'Selectable Table'!B:C,2,0)</f>
        <v>ReturnDrug</v>
      </c>
      <c r="S292" s="59"/>
    </row>
    <row r="293" spans="1:19">
      <c r="A293" s="57"/>
      <c r="B293" t="s">
        <v>216</v>
      </c>
      <c r="C293" t="s">
        <v>133</v>
      </c>
      <c r="D293" s="53" t="s">
        <v>109</v>
      </c>
      <c r="E293" s="61" t="s">
        <v>105</v>
      </c>
      <c r="F293">
        <v>40700</v>
      </c>
      <c r="G293" t="s">
        <v>93</v>
      </c>
      <c r="H293" s="57"/>
      <c r="I293" t="s">
        <v>123</v>
      </c>
      <c r="J293">
        <v>2026</v>
      </c>
      <c r="K293">
        <v>5</v>
      </c>
      <c r="L293" s="53" t="s">
        <v>95</v>
      </c>
      <c r="M293" s="137">
        <v>270.39999999999998</v>
      </c>
      <c r="N293">
        <v>1</v>
      </c>
      <c r="O293" s="137">
        <f t="shared" si="5"/>
        <v>270.39999999999998</v>
      </c>
      <c r="P293" s="57" t="s">
        <v>96</v>
      </c>
      <c r="R293" s="56" t="str">
        <f>+VLOOKUP(E293,'Selectable Table'!B:C,2,0)</f>
        <v>ReturnDrug</v>
      </c>
      <c r="S293" s="59"/>
    </row>
    <row r="294" spans="1:19">
      <c r="A294" s="57"/>
      <c r="B294" t="s">
        <v>216</v>
      </c>
      <c r="C294" t="s">
        <v>133</v>
      </c>
      <c r="D294" s="53" t="s">
        <v>109</v>
      </c>
      <c r="E294" s="61" t="s">
        <v>106</v>
      </c>
      <c r="F294">
        <v>40700</v>
      </c>
      <c r="G294" t="s">
        <v>93</v>
      </c>
      <c r="H294" s="57"/>
      <c r="I294" t="s">
        <v>112</v>
      </c>
      <c r="J294">
        <v>2026</v>
      </c>
      <c r="K294">
        <v>5</v>
      </c>
      <c r="L294" s="53" t="s">
        <v>95</v>
      </c>
      <c r="M294" s="137">
        <v>95.63</v>
      </c>
      <c r="N294">
        <v>1</v>
      </c>
      <c r="O294" s="137">
        <f t="shared" si="5"/>
        <v>95.63</v>
      </c>
      <c r="P294" s="57" t="s">
        <v>96</v>
      </c>
      <c r="R294" s="56" t="str">
        <f>+VLOOKUP(E294,'Selectable Table'!B:C,2,0)</f>
        <v>Storage</v>
      </c>
      <c r="S294" s="59"/>
    </row>
    <row r="295" spans="1:19">
      <c r="A295" s="57"/>
      <c r="B295" t="s">
        <v>217</v>
      </c>
      <c r="C295" t="s">
        <v>133</v>
      </c>
      <c r="D295" s="53" t="s">
        <v>109</v>
      </c>
      <c r="E295" s="61" t="s">
        <v>103</v>
      </c>
      <c r="F295">
        <v>40700</v>
      </c>
      <c r="G295" t="s">
        <v>93</v>
      </c>
      <c r="H295" s="57"/>
      <c r="I295" t="s">
        <v>120</v>
      </c>
      <c r="J295">
        <v>2026</v>
      </c>
      <c r="K295">
        <v>5</v>
      </c>
      <c r="L295" s="53" t="s">
        <v>95</v>
      </c>
      <c r="M295" s="137">
        <v>109.27</v>
      </c>
      <c r="N295">
        <v>1</v>
      </c>
      <c r="O295" s="137">
        <f t="shared" si="5"/>
        <v>109.27</v>
      </c>
      <c r="P295" s="57" t="s">
        <v>96</v>
      </c>
      <c r="R295" s="56" t="str">
        <f>+VLOOKUP(E295,'Selectable Table'!B:C,2,0)</f>
        <v>Freight</v>
      </c>
      <c r="S295" s="59"/>
    </row>
    <row r="296" spans="1:19">
      <c r="A296" s="57"/>
      <c r="B296" t="s">
        <v>217</v>
      </c>
      <c r="C296" t="s">
        <v>133</v>
      </c>
      <c r="D296" s="53" t="s">
        <v>109</v>
      </c>
      <c r="E296" s="61" t="s">
        <v>105</v>
      </c>
      <c r="F296">
        <v>40700</v>
      </c>
      <c r="G296" t="s">
        <v>93</v>
      </c>
      <c r="H296" s="57"/>
      <c r="I296" t="s">
        <v>122</v>
      </c>
      <c r="J296">
        <v>2026</v>
      </c>
      <c r="K296">
        <v>5</v>
      </c>
      <c r="L296" s="53" t="s">
        <v>95</v>
      </c>
      <c r="M296" s="137">
        <v>108.16</v>
      </c>
      <c r="N296">
        <v>1</v>
      </c>
      <c r="O296" s="137">
        <f t="shared" si="5"/>
        <v>108.16</v>
      </c>
      <c r="P296" s="57" t="s">
        <v>96</v>
      </c>
      <c r="R296" s="56" t="str">
        <f>+VLOOKUP(E296,'Selectable Table'!B:C,2,0)</f>
        <v>ReturnDrug</v>
      </c>
      <c r="S296" s="59"/>
    </row>
    <row r="297" spans="1:19">
      <c r="A297" s="57"/>
      <c r="B297" t="s">
        <v>217</v>
      </c>
      <c r="C297" t="s">
        <v>133</v>
      </c>
      <c r="D297" s="53" t="s">
        <v>109</v>
      </c>
      <c r="E297" s="61" t="s">
        <v>105</v>
      </c>
      <c r="F297">
        <v>40700</v>
      </c>
      <c r="G297" t="s">
        <v>93</v>
      </c>
      <c r="H297" s="57"/>
      <c r="I297" t="s">
        <v>123</v>
      </c>
      <c r="J297">
        <v>2026</v>
      </c>
      <c r="K297">
        <v>5</v>
      </c>
      <c r="L297" s="53" t="s">
        <v>95</v>
      </c>
      <c r="M297" s="137">
        <v>270.39999999999998</v>
      </c>
      <c r="N297">
        <v>1</v>
      </c>
      <c r="O297" s="137">
        <f t="shared" si="5"/>
        <v>270.39999999999998</v>
      </c>
      <c r="P297" s="57" t="s">
        <v>96</v>
      </c>
      <c r="R297" s="56" t="str">
        <f>+VLOOKUP(E297,'Selectable Table'!B:C,2,0)</f>
        <v>ReturnDrug</v>
      </c>
      <c r="S297" s="59"/>
    </row>
    <row r="298" spans="1:19">
      <c r="A298" s="57"/>
      <c r="B298" t="s">
        <v>217</v>
      </c>
      <c r="C298" t="s">
        <v>133</v>
      </c>
      <c r="D298" s="53" t="s">
        <v>109</v>
      </c>
      <c r="E298" s="61" t="s">
        <v>106</v>
      </c>
      <c r="F298">
        <v>40700</v>
      </c>
      <c r="G298" t="s">
        <v>93</v>
      </c>
      <c r="H298" s="57"/>
      <c r="I298" t="s">
        <v>118</v>
      </c>
      <c r="J298">
        <v>2026</v>
      </c>
      <c r="K298">
        <v>5</v>
      </c>
      <c r="L298" s="53" t="s">
        <v>95</v>
      </c>
      <c r="M298" s="137">
        <v>231.78</v>
      </c>
      <c r="N298">
        <v>1</v>
      </c>
      <c r="O298" s="137">
        <f t="shared" si="5"/>
        <v>231.78</v>
      </c>
      <c r="P298" s="57" t="s">
        <v>96</v>
      </c>
      <c r="R298" s="56" t="str">
        <f>+VLOOKUP(E298,'Selectable Table'!B:C,2,0)</f>
        <v>Storage</v>
      </c>
      <c r="S298" s="59"/>
    </row>
    <row r="299" spans="1:19">
      <c r="A299" s="57"/>
      <c r="B299" t="s">
        <v>217</v>
      </c>
      <c r="C299" t="s">
        <v>133</v>
      </c>
      <c r="D299" s="53" t="s">
        <v>109</v>
      </c>
      <c r="E299" s="61" t="s">
        <v>106</v>
      </c>
      <c r="F299">
        <v>40700</v>
      </c>
      <c r="G299" t="s">
        <v>93</v>
      </c>
      <c r="H299" s="57"/>
      <c r="I299" t="s">
        <v>112</v>
      </c>
      <c r="J299">
        <v>2026</v>
      </c>
      <c r="K299">
        <v>5</v>
      </c>
      <c r="L299" s="53" t="s">
        <v>95</v>
      </c>
      <c r="M299" s="137">
        <v>478.15</v>
      </c>
      <c r="N299">
        <v>1</v>
      </c>
      <c r="O299" s="137">
        <f t="shared" si="5"/>
        <v>478.15</v>
      </c>
      <c r="P299" s="57" t="s">
        <v>96</v>
      </c>
      <c r="R299" s="56" t="str">
        <f>+VLOOKUP(E299,'Selectable Table'!B:C,2,0)</f>
        <v>Storage</v>
      </c>
      <c r="S299" s="59"/>
    </row>
    <row r="300" spans="1:19">
      <c r="A300" s="57"/>
      <c r="B300" t="s">
        <v>218</v>
      </c>
      <c r="C300" t="s">
        <v>133</v>
      </c>
      <c r="D300" s="53" t="s">
        <v>109</v>
      </c>
      <c r="E300" s="61" t="s">
        <v>103</v>
      </c>
      <c r="F300">
        <v>40700</v>
      </c>
      <c r="G300" t="s">
        <v>93</v>
      </c>
      <c r="H300" s="57"/>
      <c r="I300" t="s">
        <v>120</v>
      </c>
      <c r="J300">
        <v>2026</v>
      </c>
      <c r="K300">
        <v>5</v>
      </c>
      <c r="L300" s="53" t="s">
        <v>95</v>
      </c>
      <c r="M300" s="137">
        <v>192.66</v>
      </c>
      <c r="N300">
        <v>1</v>
      </c>
      <c r="O300" s="137">
        <f t="shared" si="5"/>
        <v>192.66</v>
      </c>
      <c r="P300" s="57" t="s">
        <v>96</v>
      </c>
      <c r="R300" s="56" t="str">
        <f>+VLOOKUP(E300,'Selectable Table'!B:C,2,0)</f>
        <v>Freight</v>
      </c>
      <c r="S300" s="59"/>
    </row>
    <row r="301" spans="1:19">
      <c r="A301" s="57"/>
      <c r="B301" t="s">
        <v>218</v>
      </c>
      <c r="C301" t="s">
        <v>133</v>
      </c>
      <c r="D301" s="53" t="s">
        <v>109</v>
      </c>
      <c r="E301" s="61" t="s">
        <v>106</v>
      </c>
      <c r="F301">
        <v>40700</v>
      </c>
      <c r="G301" t="s">
        <v>93</v>
      </c>
      <c r="H301" s="57"/>
      <c r="I301" t="s">
        <v>118</v>
      </c>
      <c r="J301">
        <v>2026</v>
      </c>
      <c r="K301">
        <v>5</v>
      </c>
      <c r="L301" s="53" t="s">
        <v>95</v>
      </c>
      <c r="M301" s="137">
        <v>347.67</v>
      </c>
      <c r="N301">
        <v>1</v>
      </c>
      <c r="O301" s="137">
        <f t="shared" si="5"/>
        <v>347.67</v>
      </c>
      <c r="P301" s="57" t="s">
        <v>96</v>
      </c>
      <c r="R301" s="56" t="str">
        <f>+VLOOKUP(E301,'Selectable Table'!B:C,2,0)</f>
        <v>Storage</v>
      </c>
      <c r="S301" s="59"/>
    </row>
    <row r="302" spans="1:19">
      <c r="A302" s="57"/>
      <c r="B302" t="s">
        <v>218</v>
      </c>
      <c r="C302" t="s">
        <v>133</v>
      </c>
      <c r="D302" s="53" t="s">
        <v>109</v>
      </c>
      <c r="E302" s="61" t="s">
        <v>106</v>
      </c>
      <c r="F302">
        <v>40700</v>
      </c>
      <c r="G302" t="s">
        <v>93</v>
      </c>
      <c r="H302" s="57"/>
      <c r="I302" t="s">
        <v>143</v>
      </c>
      <c r="J302">
        <v>2026</v>
      </c>
      <c r="K302">
        <v>5</v>
      </c>
      <c r="L302" s="53" t="s">
        <v>95</v>
      </c>
      <c r="M302" s="137">
        <v>95.63</v>
      </c>
      <c r="N302">
        <v>1</v>
      </c>
      <c r="O302" s="137">
        <f t="shared" si="5"/>
        <v>95.63</v>
      </c>
      <c r="P302" s="57" t="s">
        <v>96</v>
      </c>
      <c r="R302" s="56" t="str">
        <f>+VLOOKUP(E302,'Selectable Table'!B:C,2,0)</f>
        <v>Storage</v>
      </c>
      <c r="S302" s="59"/>
    </row>
    <row r="303" spans="1:19">
      <c r="A303" s="57"/>
      <c r="B303" t="s">
        <v>218</v>
      </c>
      <c r="C303" t="s">
        <v>133</v>
      </c>
      <c r="D303" s="53" t="s">
        <v>109</v>
      </c>
      <c r="E303" s="61" t="s">
        <v>106</v>
      </c>
      <c r="F303">
        <v>40700</v>
      </c>
      <c r="G303" t="s">
        <v>93</v>
      </c>
      <c r="H303" s="57"/>
      <c r="I303" t="s">
        <v>112</v>
      </c>
      <c r="J303">
        <v>2026</v>
      </c>
      <c r="K303">
        <v>5</v>
      </c>
      <c r="L303" s="53" t="s">
        <v>95</v>
      </c>
      <c r="M303" s="137">
        <v>286.89</v>
      </c>
      <c r="N303">
        <v>1</v>
      </c>
      <c r="O303" s="137">
        <f t="shared" si="5"/>
        <v>286.89</v>
      </c>
      <c r="P303" s="57" t="s">
        <v>96</v>
      </c>
      <c r="R303" s="56" t="str">
        <f>+VLOOKUP(E303,'Selectable Table'!B:C,2,0)</f>
        <v>Storage</v>
      </c>
      <c r="S303" s="59"/>
    </row>
    <row r="304" spans="1:19">
      <c r="A304" s="57"/>
      <c r="B304" t="s">
        <v>219</v>
      </c>
      <c r="C304" t="s">
        <v>133</v>
      </c>
      <c r="D304" s="53" t="s">
        <v>109</v>
      </c>
      <c r="E304" s="61" t="s">
        <v>103</v>
      </c>
      <c r="F304">
        <v>40700</v>
      </c>
      <c r="G304" t="s">
        <v>93</v>
      </c>
      <c r="H304" s="57"/>
      <c r="I304" t="s">
        <v>120</v>
      </c>
      <c r="J304">
        <v>2026</v>
      </c>
      <c r="K304">
        <v>5</v>
      </c>
      <c r="L304" s="53" t="s">
        <v>95</v>
      </c>
      <c r="M304" s="137">
        <v>109.27</v>
      </c>
      <c r="N304">
        <v>1</v>
      </c>
      <c r="O304" s="137">
        <f t="shared" si="5"/>
        <v>109.27</v>
      </c>
      <c r="P304" s="57" t="s">
        <v>96</v>
      </c>
      <c r="R304" s="56" t="str">
        <f>+VLOOKUP(E304,'Selectable Table'!B:C,2,0)</f>
        <v>Freight</v>
      </c>
      <c r="S304" s="59"/>
    </row>
    <row r="305" spans="1:19">
      <c r="A305" s="57"/>
      <c r="B305" t="s">
        <v>219</v>
      </c>
      <c r="C305" t="s">
        <v>133</v>
      </c>
      <c r="D305" s="53" t="s">
        <v>109</v>
      </c>
      <c r="E305" s="61" t="s">
        <v>105</v>
      </c>
      <c r="F305">
        <v>40700</v>
      </c>
      <c r="G305" t="s">
        <v>93</v>
      </c>
      <c r="H305" s="57"/>
      <c r="I305" t="s">
        <v>122</v>
      </c>
      <c r="J305">
        <v>2026</v>
      </c>
      <c r="K305">
        <v>5</v>
      </c>
      <c r="L305" s="53" t="s">
        <v>95</v>
      </c>
      <c r="M305" s="137">
        <v>216.32</v>
      </c>
      <c r="N305">
        <v>1</v>
      </c>
      <c r="O305" s="137">
        <f t="shared" si="5"/>
        <v>216.32</v>
      </c>
      <c r="P305" s="57" t="s">
        <v>96</v>
      </c>
      <c r="R305" s="56" t="str">
        <f>+VLOOKUP(E305,'Selectable Table'!B:C,2,0)</f>
        <v>ReturnDrug</v>
      </c>
      <c r="S305" s="59"/>
    </row>
    <row r="306" spans="1:19">
      <c r="A306" s="57"/>
      <c r="B306" t="s">
        <v>219</v>
      </c>
      <c r="C306" t="s">
        <v>133</v>
      </c>
      <c r="D306" s="53" t="s">
        <v>109</v>
      </c>
      <c r="E306" s="61" t="s">
        <v>105</v>
      </c>
      <c r="F306">
        <v>40700</v>
      </c>
      <c r="G306" t="s">
        <v>93</v>
      </c>
      <c r="H306" s="57"/>
      <c r="I306" t="s">
        <v>123</v>
      </c>
      <c r="J306">
        <v>2026</v>
      </c>
      <c r="K306">
        <v>5</v>
      </c>
      <c r="L306" s="53" t="s">
        <v>95</v>
      </c>
      <c r="M306" s="137">
        <v>540.79999999999995</v>
      </c>
      <c r="N306">
        <v>1</v>
      </c>
      <c r="O306" s="137">
        <f t="shared" si="5"/>
        <v>540.79999999999995</v>
      </c>
      <c r="P306" s="57" t="s">
        <v>96</v>
      </c>
      <c r="R306" s="56" t="str">
        <f>+VLOOKUP(E306,'Selectable Table'!B:C,2,0)</f>
        <v>ReturnDrug</v>
      </c>
      <c r="S306" s="59"/>
    </row>
    <row r="307" spans="1:19">
      <c r="A307" s="57"/>
      <c r="B307" t="s">
        <v>219</v>
      </c>
      <c r="C307" t="s">
        <v>133</v>
      </c>
      <c r="D307" s="53" t="s">
        <v>109</v>
      </c>
      <c r="E307" s="61" t="s">
        <v>106</v>
      </c>
      <c r="F307">
        <v>40700</v>
      </c>
      <c r="G307" t="s">
        <v>93</v>
      </c>
      <c r="H307" s="57"/>
      <c r="I307" t="s">
        <v>118</v>
      </c>
      <c r="J307">
        <v>2026</v>
      </c>
      <c r="K307">
        <v>5</v>
      </c>
      <c r="L307" s="53" t="s">
        <v>95</v>
      </c>
      <c r="M307" s="137">
        <v>347.67</v>
      </c>
      <c r="N307">
        <v>1</v>
      </c>
      <c r="O307" s="137">
        <f t="shared" si="5"/>
        <v>347.67</v>
      </c>
      <c r="P307" s="57" t="s">
        <v>96</v>
      </c>
      <c r="R307" s="56" t="str">
        <f>+VLOOKUP(E307,'Selectable Table'!B:C,2,0)</f>
        <v>Storage</v>
      </c>
      <c r="S307" s="59"/>
    </row>
    <row r="308" spans="1:19">
      <c r="A308" s="57"/>
      <c r="B308" t="s">
        <v>219</v>
      </c>
      <c r="C308" t="s">
        <v>133</v>
      </c>
      <c r="D308" s="53" t="s">
        <v>109</v>
      </c>
      <c r="E308" s="61" t="s">
        <v>106</v>
      </c>
      <c r="F308">
        <v>40700</v>
      </c>
      <c r="G308" t="s">
        <v>93</v>
      </c>
      <c r="H308" s="57"/>
      <c r="I308" t="s">
        <v>143</v>
      </c>
      <c r="J308">
        <v>2026</v>
      </c>
      <c r="K308">
        <v>5</v>
      </c>
      <c r="L308" s="53" t="s">
        <v>95</v>
      </c>
      <c r="M308" s="137">
        <v>95.63</v>
      </c>
      <c r="N308">
        <v>1</v>
      </c>
      <c r="O308" s="137">
        <f t="shared" si="5"/>
        <v>95.63</v>
      </c>
      <c r="P308" s="57" t="s">
        <v>96</v>
      </c>
      <c r="R308" s="56" t="str">
        <f>+VLOOKUP(E308,'Selectable Table'!B:C,2,0)</f>
        <v>Storage</v>
      </c>
      <c r="S308" s="59"/>
    </row>
    <row r="309" spans="1:19">
      <c r="A309" s="57"/>
      <c r="B309" t="s">
        <v>219</v>
      </c>
      <c r="C309" t="s">
        <v>133</v>
      </c>
      <c r="D309" s="53" t="s">
        <v>109</v>
      </c>
      <c r="E309" s="61" t="s">
        <v>106</v>
      </c>
      <c r="F309">
        <v>40700</v>
      </c>
      <c r="G309" t="s">
        <v>93</v>
      </c>
      <c r="H309" s="57"/>
      <c r="I309" t="s">
        <v>112</v>
      </c>
      <c r="J309">
        <v>2026</v>
      </c>
      <c r="K309">
        <v>5</v>
      </c>
      <c r="L309" s="53" t="s">
        <v>95</v>
      </c>
      <c r="M309" s="137">
        <v>286.89</v>
      </c>
      <c r="N309">
        <v>1</v>
      </c>
      <c r="O309" s="137">
        <f t="shared" si="5"/>
        <v>286.89</v>
      </c>
      <c r="P309" s="57" t="s">
        <v>96</v>
      </c>
      <c r="R309" s="56" t="str">
        <f>+VLOOKUP(E309,'Selectable Table'!B:C,2,0)</f>
        <v>Storage</v>
      </c>
      <c r="S309" s="59"/>
    </row>
    <row r="310" spans="1:19">
      <c r="A310" s="57"/>
      <c r="B310" t="s">
        <v>220</v>
      </c>
      <c r="C310" t="s">
        <v>133</v>
      </c>
      <c r="D310" s="53" t="s">
        <v>109</v>
      </c>
      <c r="E310" s="61" t="s">
        <v>103</v>
      </c>
      <c r="F310">
        <v>40700</v>
      </c>
      <c r="G310" t="s">
        <v>93</v>
      </c>
      <c r="H310" s="57"/>
      <c r="I310" t="s">
        <v>120</v>
      </c>
      <c r="J310">
        <v>2026</v>
      </c>
      <c r="K310">
        <v>5</v>
      </c>
      <c r="L310" s="53" t="s">
        <v>95</v>
      </c>
      <c r="M310" s="137">
        <v>3946.51</v>
      </c>
      <c r="N310">
        <v>1</v>
      </c>
      <c r="O310" s="137">
        <f t="shared" si="5"/>
        <v>3946.51</v>
      </c>
      <c r="P310" s="57" t="s">
        <v>96</v>
      </c>
      <c r="R310" s="56" t="str">
        <f>+VLOOKUP(E310,'Selectable Table'!B:C,2,0)</f>
        <v>Freight</v>
      </c>
      <c r="S310" s="59"/>
    </row>
    <row r="311" spans="1:19">
      <c r="A311" s="57"/>
      <c r="B311" t="s">
        <v>220</v>
      </c>
      <c r="C311" t="s">
        <v>133</v>
      </c>
      <c r="D311" s="53" t="s">
        <v>109</v>
      </c>
      <c r="E311" s="61" t="s">
        <v>106</v>
      </c>
      <c r="F311">
        <v>40700</v>
      </c>
      <c r="G311" t="s">
        <v>93</v>
      </c>
      <c r="H311" s="57"/>
      <c r="I311" t="s">
        <v>110</v>
      </c>
      <c r="J311">
        <v>2026</v>
      </c>
      <c r="K311">
        <v>5</v>
      </c>
      <c r="L311" s="53" t="s">
        <v>95</v>
      </c>
      <c r="M311" s="137">
        <v>191.26</v>
      </c>
      <c r="N311">
        <v>1</v>
      </c>
      <c r="O311" s="137">
        <f t="shared" si="5"/>
        <v>191.26</v>
      </c>
      <c r="P311" s="57" t="s">
        <v>96</v>
      </c>
      <c r="R311" s="56" t="str">
        <f>+VLOOKUP(E311,'Selectable Table'!B:C,2,0)</f>
        <v>Storage</v>
      </c>
      <c r="S311" s="59"/>
    </row>
    <row r="312" spans="1:19">
      <c r="A312" s="57"/>
      <c r="B312" t="s">
        <v>220</v>
      </c>
      <c r="C312" t="s">
        <v>133</v>
      </c>
      <c r="D312" s="53" t="s">
        <v>109</v>
      </c>
      <c r="E312" s="61" t="s">
        <v>92</v>
      </c>
      <c r="F312">
        <v>40700</v>
      </c>
      <c r="G312" t="s">
        <v>93</v>
      </c>
      <c r="H312" s="57"/>
      <c r="I312" t="s">
        <v>196</v>
      </c>
      <c r="J312">
        <v>2026</v>
      </c>
      <c r="K312">
        <v>5</v>
      </c>
      <c r="L312" s="53" t="s">
        <v>95</v>
      </c>
      <c r="M312" s="137">
        <v>251.1</v>
      </c>
      <c r="N312">
        <v>1</v>
      </c>
      <c r="O312" s="137">
        <f t="shared" si="5"/>
        <v>251.1</v>
      </c>
      <c r="P312" s="57" t="s">
        <v>96</v>
      </c>
      <c r="R312" s="56" t="str">
        <f>+VLOOKUP(E312,'Selectable Table'!B:C,2,0)</f>
        <v>Distribution</v>
      </c>
      <c r="S312" s="59"/>
    </row>
    <row r="313" spans="1:19">
      <c r="A313" s="57"/>
      <c r="B313" t="s">
        <v>220</v>
      </c>
      <c r="C313" t="s">
        <v>133</v>
      </c>
      <c r="D313" s="53" t="s">
        <v>109</v>
      </c>
      <c r="E313" s="61" t="s">
        <v>92</v>
      </c>
      <c r="F313">
        <v>40700</v>
      </c>
      <c r="G313" t="s">
        <v>93</v>
      </c>
      <c r="H313" s="57"/>
      <c r="I313" t="s">
        <v>221</v>
      </c>
      <c r="J313">
        <v>2026</v>
      </c>
      <c r="K313">
        <v>5</v>
      </c>
      <c r="L313" s="53" t="s">
        <v>95</v>
      </c>
      <c r="M313" s="137">
        <v>251.1</v>
      </c>
      <c r="N313">
        <v>1</v>
      </c>
      <c r="O313" s="137">
        <f t="shared" si="5"/>
        <v>251.1</v>
      </c>
      <c r="P313" s="57" t="s">
        <v>96</v>
      </c>
      <c r="R313" s="56" t="str">
        <f>+VLOOKUP(E313,'Selectable Table'!B:C,2,0)</f>
        <v>Distribution</v>
      </c>
      <c r="S313" s="59"/>
    </row>
    <row r="314" spans="1:19">
      <c r="A314" s="57"/>
      <c r="B314" t="s">
        <v>220</v>
      </c>
      <c r="C314" t="s">
        <v>133</v>
      </c>
      <c r="D314" s="53" t="s">
        <v>109</v>
      </c>
      <c r="E314" s="61" t="s">
        <v>105</v>
      </c>
      <c r="F314">
        <v>40700</v>
      </c>
      <c r="G314" t="s">
        <v>93</v>
      </c>
      <c r="H314" s="57"/>
      <c r="I314" t="s">
        <v>122</v>
      </c>
      <c r="J314">
        <v>2026</v>
      </c>
      <c r="K314">
        <v>5</v>
      </c>
      <c r="L314" s="53" t="s">
        <v>95</v>
      </c>
      <c r="M314" s="137">
        <v>54.08</v>
      </c>
      <c r="N314">
        <v>1</v>
      </c>
      <c r="O314" s="137">
        <f t="shared" si="5"/>
        <v>54.08</v>
      </c>
      <c r="P314" s="57" t="s">
        <v>96</v>
      </c>
      <c r="R314" s="56" t="str">
        <f>+VLOOKUP(E314,'Selectable Table'!B:C,2,0)</f>
        <v>ReturnDrug</v>
      </c>
      <c r="S314" s="59"/>
    </row>
    <row r="315" spans="1:19">
      <c r="A315" s="57"/>
      <c r="B315" t="s">
        <v>220</v>
      </c>
      <c r="C315" t="s">
        <v>133</v>
      </c>
      <c r="D315" s="53" t="s">
        <v>109</v>
      </c>
      <c r="E315" s="61" t="s">
        <v>105</v>
      </c>
      <c r="F315">
        <v>40700</v>
      </c>
      <c r="G315" t="s">
        <v>93</v>
      </c>
      <c r="H315" s="57"/>
      <c r="I315" t="s">
        <v>123</v>
      </c>
      <c r="J315">
        <v>2026</v>
      </c>
      <c r="K315">
        <v>5</v>
      </c>
      <c r="L315" s="53" t="s">
        <v>95</v>
      </c>
      <c r="M315" s="137">
        <v>135.19999999999999</v>
      </c>
      <c r="N315">
        <v>1</v>
      </c>
      <c r="O315" s="137">
        <f t="shared" si="5"/>
        <v>135.19999999999999</v>
      </c>
      <c r="P315" s="57" t="s">
        <v>96</v>
      </c>
      <c r="R315" s="56" t="str">
        <f>+VLOOKUP(E315,'Selectable Table'!B:C,2,0)</f>
        <v>ReturnDrug</v>
      </c>
      <c r="S315" s="59"/>
    </row>
    <row r="316" spans="1:19">
      <c r="A316" s="57"/>
      <c r="B316" t="s">
        <v>220</v>
      </c>
      <c r="C316" t="s">
        <v>133</v>
      </c>
      <c r="D316" s="53" t="s">
        <v>109</v>
      </c>
      <c r="E316" s="61" t="s">
        <v>106</v>
      </c>
      <c r="F316">
        <v>40700</v>
      </c>
      <c r="G316" t="s">
        <v>93</v>
      </c>
      <c r="H316" s="57"/>
      <c r="I316" t="s">
        <v>118</v>
      </c>
      <c r="J316">
        <v>2026</v>
      </c>
      <c r="K316">
        <v>5</v>
      </c>
      <c r="L316" s="53" t="s">
        <v>95</v>
      </c>
      <c r="M316" s="137">
        <v>231.78</v>
      </c>
      <c r="N316">
        <v>1</v>
      </c>
      <c r="O316" s="137">
        <f t="shared" si="5"/>
        <v>231.78</v>
      </c>
      <c r="P316" s="57" t="s">
        <v>96</v>
      </c>
      <c r="R316" s="56" t="str">
        <f>+VLOOKUP(E316,'Selectable Table'!B:C,2,0)</f>
        <v>Storage</v>
      </c>
      <c r="S316" s="59"/>
    </row>
    <row r="317" spans="1:19">
      <c r="A317" s="57"/>
      <c r="B317" t="s">
        <v>220</v>
      </c>
      <c r="C317" t="s">
        <v>133</v>
      </c>
      <c r="D317" s="53" t="s">
        <v>109</v>
      </c>
      <c r="E317" s="61" t="s">
        <v>106</v>
      </c>
      <c r="F317">
        <v>40700</v>
      </c>
      <c r="G317" t="s">
        <v>93</v>
      </c>
      <c r="H317" s="57"/>
      <c r="I317" t="s">
        <v>112</v>
      </c>
      <c r="J317">
        <v>2026</v>
      </c>
      <c r="K317">
        <v>5</v>
      </c>
      <c r="L317" s="53" t="s">
        <v>95</v>
      </c>
      <c r="M317" s="137">
        <v>286.89</v>
      </c>
      <c r="N317">
        <v>1</v>
      </c>
      <c r="O317" s="137">
        <f t="shared" si="5"/>
        <v>286.89</v>
      </c>
      <c r="P317" s="57" t="s">
        <v>96</v>
      </c>
      <c r="R317" s="56" t="str">
        <f>+VLOOKUP(E317,'Selectable Table'!B:C,2,0)</f>
        <v>Storage</v>
      </c>
      <c r="S317" s="59"/>
    </row>
    <row r="318" spans="1:19">
      <c r="A318" s="57"/>
      <c r="B318" t="s">
        <v>222</v>
      </c>
      <c r="C318" t="s">
        <v>133</v>
      </c>
      <c r="D318" s="53" t="s">
        <v>109</v>
      </c>
      <c r="E318" s="61" t="s">
        <v>103</v>
      </c>
      <c r="F318">
        <v>40700</v>
      </c>
      <c r="G318" t="s">
        <v>93</v>
      </c>
      <c r="H318" s="57"/>
      <c r="I318" t="s">
        <v>120</v>
      </c>
      <c r="J318">
        <v>2026</v>
      </c>
      <c r="K318">
        <v>5</v>
      </c>
      <c r="L318" s="53" t="s">
        <v>95</v>
      </c>
      <c r="M318" s="137">
        <v>109.27</v>
      </c>
      <c r="N318">
        <v>1</v>
      </c>
      <c r="O318" s="137">
        <f t="shared" si="5"/>
        <v>109.27</v>
      </c>
      <c r="P318" s="57" t="s">
        <v>96</v>
      </c>
      <c r="R318" s="56" t="str">
        <f>+VLOOKUP(E318,'Selectable Table'!B:C,2,0)</f>
        <v>Freight</v>
      </c>
      <c r="S318" s="59"/>
    </row>
    <row r="319" spans="1:19">
      <c r="A319" s="57"/>
      <c r="B319" t="s">
        <v>222</v>
      </c>
      <c r="C319" t="s">
        <v>133</v>
      </c>
      <c r="D319" s="53" t="s">
        <v>109</v>
      </c>
      <c r="E319" s="61" t="s">
        <v>106</v>
      </c>
      <c r="F319">
        <v>40700</v>
      </c>
      <c r="G319" t="s">
        <v>93</v>
      </c>
      <c r="H319" s="57"/>
      <c r="I319" t="s">
        <v>110</v>
      </c>
      <c r="J319">
        <v>2026</v>
      </c>
      <c r="K319">
        <v>5</v>
      </c>
      <c r="L319" s="53" t="s">
        <v>95</v>
      </c>
      <c r="M319" s="137">
        <v>191.26</v>
      </c>
      <c r="N319">
        <v>1</v>
      </c>
      <c r="O319" s="137">
        <f t="shared" si="5"/>
        <v>191.26</v>
      </c>
      <c r="P319" s="57" t="s">
        <v>96</v>
      </c>
      <c r="R319" s="56" t="str">
        <f>+VLOOKUP(E319,'Selectable Table'!B:C,2,0)</f>
        <v>Storage</v>
      </c>
      <c r="S319" s="59"/>
    </row>
    <row r="320" spans="1:19">
      <c r="A320" s="57"/>
      <c r="B320" t="s">
        <v>222</v>
      </c>
      <c r="C320" t="s">
        <v>133</v>
      </c>
      <c r="D320" s="53" t="s">
        <v>109</v>
      </c>
      <c r="E320" s="61" t="s">
        <v>92</v>
      </c>
      <c r="F320">
        <v>40700</v>
      </c>
      <c r="G320" t="s">
        <v>93</v>
      </c>
      <c r="H320" s="57"/>
      <c r="I320" t="s">
        <v>196</v>
      </c>
      <c r="J320">
        <v>2026</v>
      </c>
      <c r="K320">
        <v>5</v>
      </c>
      <c r="L320" s="53" t="s">
        <v>95</v>
      </c>
      <c r="M320" s="137">
        <v>753.3</v>
      </c>
      <c r="N320">
        <v>1</v>
      </c>
      <c r="O320" s="137">
        <f t="shared" si="5"/>
        <v>753.3</v>
      </c>
      <c r="P320" s="57" t="s">
        <v>96</v>
      </c>
      <c r="R320" s="56" t="str">
        <f>+VLOOKUP(E320,'Selectable Table'!B:C,2,0)</f>
        <v>Distribution</v>
      </c>
      <c r="S320" s="59"/>
    </row>
    <row r="321" spans="1:19">
      <c r="A321" s="57"/>
      <c r="B321" t="s">
        <v>222</v>
      </c>
      <c r="C321" t="s">
        <v>133</v>
      </c>
      <c r="D321" s="53" t="s">
        <v>109</v>
      </c>
      <c r="E321" s="61" t="s">
        <v>92</v>
      </c>
      <c r="F321">
        <v>40700</v>
      </c>
      <c r="G321" t="s">
        <v>93</v>
      </c>
      <c r="H321" s="57"/>
      <c r="I321" t="s">
        <v>221</v>
      </c>
      <c r="J321">
        <v>2026</v>
      </c>
      <c r="K321">
        <v>5</v>
      </c>
      <c r="L321" s="53" t="s">
        <v>95</v>
      </c>
      <c r="M321" s="137">
        <v>753.3</v>
      </c>
      <c r="N321">
        <v>1</v>
      </c>
      <c r="O321" s="137">
        <f t="shared" si="5"/>
        <v>753.3</v>
      </c>
      <c r="P321" s="57" t="s">
        <v>96</v>
      </c>
      <c r="R321" s="56" t="str">
        <f>+VLOOKUP(E321,'Selectable Table'!B:C,2,0)</f>
        <v>Distribution</v>
      </c>
      <c r="S321" s="59"/>
    </row>
    <row r="322" spans="1:19">
      <c r="A322" s="57"/>
      <c r="B322" t="s">
        <v>222</v>
      </c>
      <c r="C322" t="s">
        <v>133</v>
      </c>
      <c r="D322" s="53" t="s">
        <v>109</v>
      </c>
      <c r="E322" s="61" t="s">
        <v>92</v>
      </c>
      <c r="F322">
        <v>40700</v>
      </c>
      <c r="G322" t="s">
        <v>93</v>
      </c>
      <c r="H322" s="57"/>
      <c r="I322" t="s">
        <v>141</v>
      </c>
      <c r="J322">
        <v>2026</v>
      </c>
      <c r="K322">
        <v>5</v>
      </c>
      <c r="L322" s="53" t="s">
        <v>95</v>
      </c>
      <c r="M322" s="137">
        <v>376.65</v>
      </c>
      <c r="N322">
        <v>1</v>
      </c>
      <c r="O322" s="137">
        <f t="shared" si="5"/>
        <v>376.65</v>
      </c>
      <c r="P322" s="57" t="s">
        <v>96</v>
      </c>
      <c r="R322" s="56" t="str">
        <f>+VLOOKUP(E322,'Selectable Table'!B:C,2,0)</f>
        <v>Distribution</v>
      </c>
      <c r="S322" s="59"/>
    </row>
    <row r="323" spans="1:19">
      <c r="A323" s="57"/>
      <c r="B323" t="s">
        <v>222</v>
      </c>
      <c r="C323" t="s">
        <v>133</v>
      </c>
      <c r="D323" s="53" t="s">
        <v>109</v>
      </c>
      <c r="E323" s="61" t="s">
        <v>105</v>
      </c>
      <c r="F323">
        <v>40700</v>
      </c>
      <c r="G323" t="s">
        <v>93</v>
      </c>
      <c r="H323" s="57"/>
      <c r="I323" t="s">
        <v>122</v>
      </c>
      <c r="J323">
        <v>2026</v>
      </c>
      <c r="K323">
        <v>5</v>
      </c>
      <c r="L323" s="53" t="s">
        <v>95</v>
      </c>
      <c r="M323" s="137">
        <v>54.08</v>
      </c>
      <c r="N323">
        <v>1</v>
      </c>
      <c r="O323" s="137">
        <f t="shared" si="5"/>
        <v>54.08</v>
      </c>
      <c r="P323" s="57" t="s">
        <v>96</v>
      </c>
      <c r="R323" s="56" t="str">
        <f>+VLOOKUP(E323,'Selectable Table'!B:C,2,0)</f>
        <v>ReturnDrug</v>
      </c>
      <c r="S323" s="59"/>
    </row>
    <row r="324" spans="1:19">
      <c r="A324" s="57"/>
      <c r="B324" t="s">
        <v>222</v>
      </c>
      <c r="C324" t="s">
        <v>133</v>
      </c>
      <c r="D324" s="53" t="s">
        <v>109</v>
      </c>
      <c r="E324" s="61" t="s">
        <v>105</v>
      </c>
      <c r="F324">
        <v>40700</v>
      </c>
      <c r="G324" t="s">
        <v>93</v>
      </c>
      <c r="H324" s="57"/>
      <c r="I324" t="s">
        <v>123</v>
      </c>
      <c r="J324">
        <v>2026</v>
      </c>
      <c r="K324">
        <v>5</v>
      </c>
      <c r="L324" s="53" t="s">
        <v>95</v>
      </c>
      <c r="M324" s="137">
        <v>135.19999999999999</v>
      </c>
      <c r="N324">
        <v>1</v>
      </c>
      <c r="O324" s="137">
        <f t="shared" ref="O324:O387" si="6">M324*N324</f>
        <v>135.19999999999999</v>
      </c>
      <c r="P324" s="57" t="s">
        <v>96</v>
      </c>
      <c r="R324" s="56" t="str">
        <f>+VLOOKUP(E324,'Selectable Table'!B:C,2,0)</f>
        <v>ReturnDrug</v>
      </c>
      <c r="S324" s="59"/>
    </row>
    <row r="325" spans="1:19">
      <c r="A325" s="57"/>
      <c r="B325" t="s">
        <v>222</v>
      </c>
      <c r="C325" t="s">
        <v>133</v>
      </c>
      <c r="D325" s="53" t="s">
        <v>109</v>
      </c>
      <c r="E325" s="61" t="s">
        <v>106</v>
      </c>
      <c r="F325">
        <v>40700</v>
      </c>
      <c r="G325" t="s">
        <v>93</v>
      </c>
      <c r="H325" s="57"/>
      <c r="I325" t="s">
        <v>118</v>
      </c>
      <c r="J325">
        <v>2026</v>
      </c>
      <c r="K325">
        <v>5</v>
      </c>
      <c r="L325" s="53" t="s">
        <v>95</v>
      </c>
      <c r="M325" s="137">
        <v>231.78</v>
      </c>
      <c r="N325">
        <v>1</v>
      </c>
      <c r="O325" s="137">
        <f t="shared" si="6"/>
        <v>231.78</v>
      </c>
      <c r="P325" s="57" t="s">
        <v>96</v>
      </c>
      <c r="R325" s="56" t="str">
        <f>+VLOOKUP(E325,'Selectable Table'!B:C,2,0)</f>
        <v>Storage</v>
      </c>
      <c r="S325" s="59"/>
    </row>
    <row r="326" spans="1:19">
      <c r="A326" s="57"/>
      <c r="B326" t="s">
        <v>222</v>
      </c>
      <c r="C326" t="s">
        <v>133</v>
      </c>
      <c r="D326" s="53" t="s">
        <v>109</v>
      </c>
      <c r="E326" s="61" t="s">
        <v>106</v>
      </c>
      <c r="F326">
        <v>40700</v>
      </c>
      <c r="G326" t="s">
        <v>93</v>
      </c>
      <c r="H326" s="57"/>
      <c r="I326" t="s">
        <v>143</v>
      </c>
      <c r="J326">
        <v>2026</v>
      </c>
      <c r="K326">
        <v>5</v>
      </c>
      <c r="L326" s="53" t="s">
        <v>95</v>
      </c>
      <c r="M326" s="137">
        <v>95.63</v>
      </c>
      <c r="N326">
        <v>1</v>
      </c>
      <c r="O326" s="137">
        <f t="shared" si="6"/>
        <v>95.63</v>
      </c>
      <c r="P326" s="57" t="s">
        <v>96</v>
      </c>
      <c r="R326" s="56" t="str">
        <f>+VLOOKUP(E326,'Selectable Table'!B:C,2,0)</f>
        <v>Storage</v>
      </c>
      <c r="S326" s="59"/>
    </row>
    <row r="327" spans="1:19">
      <c r="A327" s="57"/>
      <c r="B327" t="s">
        <v>222</v>
      </c>
      <c r="C327" t="s">
        <v>133</v>
      </c>
      <c r="D327" s="53" t="s">
        <v>109</v>
      </c>
      <c r="E327" s="61" t="s">
        <v>106</v>
      </c>
      <c r="F327">
        <v>40700</v>
      </c>
      <c r="G327" t="s">
        <v>93</v>
      </c>
      <c r="H327" s="57"/>
      <c r="I327" t="s">
        <v>112</v>
      </c>
      <c r="J327">
        <v>2026</v>
      </c>
      <c r="K327">
        <v>5</v>
      </c>
      <c r="L327" s="53" t="s">
        <v>95</v>
      </c>
      <c r="M327" s="137">
        <v>95.63</v>
      </c>
      <c r="N327">
        <v>1</v>
      </c>
      <c r="O327" s="137">
        <f t="shared" si="6"/>
        <v>95.63</v>
      </c>
      <c r="P327" s="57" t="s">
        <v>96</v>
      </c>
      <c r="R327" s="56" t="str">
        <f>+VLOOKUP(E327,'Selectable Table'!B:C,2,0)</f>
        <v>Storage</v>
      </c>
      <c r="S327" s="59"/>
    </row>
    <row r="328" spans="1:19">
      <c r="A328" s="57"/>
      <c r="B328" t="s">
        <v>222</v>
      </c>
      <c r="C328" t="s">
        <v>133</v>
      </c>
      <c r="D328" s="53" t="s">
        <v>109</v>
      </c>
      <c r="E328" s="61" t="s">
        <v>106</v>
      </c>
      <c r="F328">
        <v>40700</v>
      </c>
      <c r="G328" t="s">
        <v>93</v>
      </c>
      <c r="H328" s="57"/>
      <c r="I328" t="s">
        <v>163</v>
      </c>
      <c r="J328">
        <v>2026</v>
      </c>
      <c r="K328">
        <v>5</v>
      </c>
      <c r="L328" s="53" t="s">
        <v>95</v>
      </c>
      <c r="M328" s="137">
        <v>695.28</v>
      </c>
      <c r="N328">
        <v>1</v>
      </c>
      <c r="O328" s="137">
        <f t="shared" si="6"/>
        <v>695.28</v>
      </c>
      <c r="P328" s="57" t="s">
        <v>96</v>
      </c>
      <c r="R328" s="56" t="str">
        <f>+VLOOKUP(E328,'Selectable Table'!B:C,2,0)</f>
        <v>Storage</v>
      </c>
      <c r="S328" s="59"/>
    </row>
    <row r="329" spans="1:19">
      <c r="A329" s="57"/>
      <c r="B329" t="s">
        <v>223</v>
      </c>
      <c r="C329" t="s">
        <v>133</v>
      </c>
      <c r="D329" s="53" t="s">
        <v>109</v>
      </c>
      <c r="E329" s="61" t="s">
        <v>103</v>
      </c>
      <c r="F329">
        <v>40700</v>
      </c>
      <c r="G329" t="s">
        <v>93</v>
      </c>
      <c r="H329" s="57"/>
      <c r="I329" t="s">
        <v>120</v>
      </c>
      <c r="J329">
        <v>2026</v>
      </c>
      <c r="K329">
        <v>5</v>
      </c>
      <c r="L329" s="53" t="s">
        <v>95</v>
      </c>
      <c r="M329" s="137">
        <v>83.39</v>
      </c>
      <c r="N329">
        <v>1</v>
      </c>
      <c r="O329" s="137">
        <f t="shared" si="6"/>
        <v>83.39</v>
      </c>
      <c r="P329" s="57" t="s">
        <v>96</v>
      </c>
      <c r="R329" s="56" t="str">
        <f>+VLOOKUP(E329,'Selectable Table'!B:C,2,0)</f>
        <v>Freight</v>
      </c>
      <c r="S329" s="59"/>
    </row>
    <row r="330" spans="1:19">
      <c r="A330" s="57"/>
      <c r="B330" t="s">
        <v>223</v>
      </c>
      <c r="C330" t="s">
        <v>133</v>
      </c>
      <c r="D330" s="53" t="s">
        <v>109</v>
      </c>
      <c r="E330" s="61" t="s">
        <v>106</v>
      </c>
      <c r="F330">
        <v>40700</v>
      </c>
      <c r="G330" t="s">
        <v>93</v>
      </c>
      <c r="H330" s="57"/>
      <c r="I330" t="s">
        <v>112</v>
      </c>
      <c r="J330">
        <v>2026</v>
      </c>
      <c r="K330">
        <v>5</v>
      </c>
      <c r="L330" s="53" t="s">
        <v>95</v>
      </c>
      <c r="M330" s="137">
        <v>95.63</v>
      </c>
      <c r="N330">
        <v>1</v>
      </c>
      <c r="O330" s="137">
        <f t="shared" si="6"/>
        <v>95.63</v>
      </c>
      <c r="P330" s="57" t="s">
        <v>96</v>
      </c>
      <c r="R330" s="56" t="str">
        <f>+VLOOKUP(E330,'Selectable Table'!B:C,2,0)</f>
        <v>Storage</v>
      </c>
      <c r="S330" s="59"/>
    </row>
    <row r="331" spans="1:19">
      <c r="A331" s="57"/>
      <c r="B331" t="s">
        <v>224</v>
      </c>
      <c r="C331" t="s">
        <v>133</v>
      </c>
      <c r="D331" s="53" t="s">
        <v>109</v>
      </c>
      <c r="E331" s="61" t="s">
        <v>103</v>
      </c>
      <c r="F331">
        <v>40700</v>
      </c>
      <c r="G331" t="s">
        <v>93</v>
      </c>
      <c r="H331" s="57"/>
      <c r="I331" t="s">
        <v>120</v>
      </c>
      <c r="J331">
        <v>2026</v>
      </c>
      <c r="K331">
        <v>5</v>
      </c>
      <c r="L331" s="53" t="s">
        <v>95</v>
      </c>
      <c r="M331" s="137">
        <v>327.81</v>
      </c>
      <c r="N331">
        <v>1</v>
      </c>
      <c r="O331" s="137">
        <f t="shared" si="6"/>
        <v>327.81</v>
      </c>
      <c r="P331" s="57" t="s">
        <v>96</v>
      </c>
      <c r="R331" s="56" t="str">
        <f>+VLOOKUP(E331,'Selectable Table'!B:C,2,0)</f>
        <v>Freight</v>
      </c>
      <c r="S331" s="59"/>
    </row>
    <row r="332" spans="1:19">
      <c r="A332" s="57"/>
      <c r="B332" t="s">
        <v>224</v>
      </c>
      <c r="C332" t="s">
        <v>133</v>
      </c>
      <c r="D332" s="53" t="s">
        <v>109</v>
      </c>
      <c r="E332" s="61" t="s">
        <v>106</v>
      </c>
      <c r="F332">
        <v>40700</v>
      </c>
      <c r="G332" t="s">
        <v>93</v>
      </c>
      <c r="H332" s="57"/>
      <c r="I332" t="s">
        <v>110</v>
      </c>
      <c r="J332">
        <v>2026</v>
      </c>
      <c r="K332">
        <v>5</v>
      </c>
      <c r="L332" s="53" t="s">
        <v>95</v>
      </c>
      <c r="M332" s="137">
        <v>95.63</v>
      </c>
      <c r="N332">
        <v>1</v>
      </c>
      <c r="O332" s="137">
        <f t="shared" si="6"/>
        <v>95.63</v>
      </c>
      <c r="P332" s="57" t="s">
        <v>96</v>
      </c>
      <c r="R332" s="56" t="str">
        <f>+VLOOKUP(E332,'Selectable Table'!B:C,2,0)</f>
        <v>Storage</v>
      </c>
      <c r="S332" s="59"/>
    </row>
    <row r="333" spans="1:19">
      <c r="A333" s="57"/>
      <c r="B333" t="s">
        <v>224</v>
      </c>
      <c r="C333" t="s">
        <v>133</v>
      </c>
      <c r="D333" s="53" t="s">
        <v>109</v>
      </c>
      <c r="E333" s="61" t="s">
        <v>92</v>
      </c>
      <c r="F333">
        <v>40700</v>
      </c>
      <c r="G333" t="s">
        <v>93</v>
      </c>
      <c r="H333" s="57"/>
      <c r="I333" t="s">
        <v>225</v>
      </c>
      <c r="J333">
        <v>2026</v>
      </c>
      <c r="K333">
        <v>5</v>
      </c>
      <c r="L333" s="53" t="s">
        <v>95</v>
      </c>
      <c r="M333" s="137">
        <v>44.58</v>
      </c>
      <c r="N333">
        <v>1</v>
      </c>
      <c r="O333" s="137">
        <f t="shared" si="6"/>
        <v>44.58</v>
      </c>
      <c r="P333" s="57" t="s">
        <v>96</v>
      </c>
      <c r="R333" s="56" t="str">
        <f>+VLOOKUP(E333,'Selectable Table'!B:C,2,0)</f>
        <v>Distribution</v>
      </c>
      <c r="S333" s="59"/>
    </row>
    <row r="334" spans="1:19">
      <c r="A334" s="57"/>
      <c r="B334" t="s">
        <v>224</v>
      </c>
      <c r="C334" t="s">
        <v>133</v>
      </c>
      <c r="D334" s="53" t="s">
        <v>109</v>
      </c>
      <c r="E334" s="61" t="s">
        <v>105</v>
      </c>
      <c r="F334">
        <v>40700</v>
      </c>
      <c r="G334" t="s">
        <v>93</v>
      </c>
      <c r="H334" s="57"/>
      <c r="I334" t="s">
        <v>122</v>
      </c>
      <c r="J334">
        <v>2026</v>
      </c>
      <c r="K334">
        <v>5</v>
      </c>
      <c r="L334" s="53" t="s">
        <v>95</v>
      </c>
      <c r="M334" s="137">
        <v>162.24</v>
      </c>
      <c r="N334">
        <v>1</v>
      </c>
      <c r="O334" s="137">
        <f t="shared" si="6"/>
        <v>162.24</v>
      </c>
      <c r="P334" s="57" t="s">
        <v>96</v>
      </c>
      <c r="R334" s="56" t="str">
        <f>+VLOOKUP(E334,'Selectable Table'!B:C,2,0)</f>
        <v>ReturnDrug</v>
      </c>
      <c r="S334" s="59"/>
    </row>
    <row r="335" spans="1:19">
      <c r="A335" s="57"/>
      <c r="B335" t="s">
        <v>224</v>
      </c>
      <c r="C335" t="s">
        <v>133</v>
      </c>
      <c r="D335" s="53" t="s">
        <v>109</v>
      </c>
      <c r="E335" s="61" t="s">
        <v>105</v>
      </c>
      <c r="F335">
        <v>40700</v>
      </c>
      <c r="G335" t="s">
        <v>93</v>
      </c>
      <c r="H335" s="57"/>
      <c r="I335" t="s">
        <v>123</v>
      </c>
      <c r="J335">
        <v>2026</v>
      </c>
      <c r="K335">
        <v>5</v>
      </c>
      <c r="L335" s="53" t="s">
        <v>95</v>
      </c>
      <c r="M335" s="137">
        <v>405.6</v>
      </c>
      <c r="N335">
        <v>1</v>
      </c>
      <c r="O335" s="137">
        <f t="shared" si="6"/>
        <v>405.6</v>
      </c>
      <c r="P335" s="57" t="s">
        <v>96</v>
      </c>
      <c r="R335" s="56" t="str">
        <f>+VLOOKUP(E335,'Selectable Table'!B:C,2,0)</f>
        <v>ReturnDrug</v>
      </c>
      <c r="S335" s="59"/>
    </row>
    <row r="336" spans="1:19">
      <c r="A336" s="57"/>
      <c r="B336" t="s">
        <v>224</v>
      </c>
      <c r="C336" t="s">
        <v>133</v>
      </c>
      <c r="D336" s="53" t="s">
        <v>109</v>
      </c>
      <c r="E336" s="61" t="s">
        <v>106</v>
      </c>
      <c r="F336">
        <v>40700</v>
      </c>
      <c r="G336" t="s">
        <v>93</v>
      </c>
      <c r="H336" s="57"/>
      <c r="I336" t="s">
        <v>118</v>
      </c>
      <c r="J336">
        <v>2026</v>
      </c>
      <c r="K336">
        <v>5</v>
      </c>
      <c r="L336" s="53" t="s">
        <v>95</v>
      </c>
      <c r="M336" s="137">
        <v>286.89</v>
      </c>
      <c r="N336">
        <v>1</v>
      </c>
      <c r="O336" s="137">
        <f t="shared" si="6"/>
        <v>286.89</v>
      </c>
      <c r="P336" s="57" t="s">
        <v>96</v>
      </c>
      <c r="R336" s="56" t="str">
        <f>+VLOOKUP(E336,'Selectable Table'!B:C,2,0)</f>
        <v>Storage</v>
      </c>
      <c r="S336" s="59"/>
    </row>
    <row r="337" spans="1:19">
      <c r="A337" s="57"/>
      <c r="B337" t="s">
        <v>224</v>
      </c>
      <c r="C337" t="s">
        <v>133</v>
      </c>
      <c r="D337" s="53" t="s">
        <v>109</v>
      </c>
      <c r="E337" s="61" t="s">
        <v>106</v>
      </c>
      <c r="F337">
        <v>40700</v>
      </c>
      <c r="G337" t="s">
        <v>93</v>
      </c>
      <c r="H337" s="57"/>
      <c r="I337" t="s">
        <v>143</v>
      </c>
      <c r="J337">
        <v>2026</v>
      </c>
      <c r="K337">
        <v>5</v>
      </c>
      <c r="L337" s="53" t="s">
        <v>95</v>
      </c>
      <c r="M337" s="137">
        <v>95.63</v>
      </c>
      <c r="N337">
        <v>1</v>
      </c>
      <c r="O337" s="137">
        <f t="shared" si="6"/>
        <v>95.63</v>
      </c>
      <c r="P337" s="57" t="s">
        <v>96</v>
      </c>
      <c r="R337" s="56" t="str">
        <f>+VLOOKUP(E337,'Selectable Table'!B:C,2,0)</f>
        <v>Storage</v>
      </c>
      <c r="S337" s="59"/>
    </row>
    <row r="338" spans="1:19">
      <c r="A338" s="57"/>
      <c r="B338" t="s">
        <v>224</v>
      </c>
      <c r="C338" t="s">
        <v>133</v>
      </c>
      <c r="D338" s="53" t="s">
        <v>109</v>
      </c>
      <c r="E338" s="61" t="s">
        <v>106</v>
      </c>
      <c r="F338">
        <v>40700</v>
      </c>
      <c r="G338" t="s">
        <v>93</v>
      </c>
      <c r="H338" s="57"/>
      <c r="I338" t="s">
        <v>112</v>
      </c>
      <c r="J338">
        <v>2026</v>
      </c>
      <c r="K338">
        <v>5</v>
      </c>
      <c r="L338" s="53" t="s">
        <v>95</v>
      </c>
      <c r="M338" s="137">
        <v>573.78</v>
      </c>
      <c r="N338">
        <v>1</v>
      </c>
      <c r="O338" s="137">
        <f t="shared" si="6"/>
        <v>573.78</v>
      </c>
      <c r="P338" s="57" t="s">
        <v>96</v>
      </c>
      <c r="R338" s="56" t="str">
        <f>+VLOOKUP(E338,'Selectable Table'!B:C,2,0)</f>
        <v>Storage</v>
      </c>
      <c r="S338" s="59"/>
    </row>
    <row r="339" spans="1:19">
      <c r="A339" s="57"/>
      <c r="B339" t="s">
        <v>224</v>
      </c>
      <c r="C339" t="s">
        <v>133</v>
      </c>
      <c r="D339" s="53" t="s">
        <v>109</v>
      </c>
      <c r="E339" s="61" t="s">
        <v>106</v>
      </c>
      <c r="F339">
        <v>40700</v>
      </c>
      <c r="G339" t="s">
        <v>93</v>
      </c>
      <c r="H339" s="57"/>
      <c r="I339" t="s">
        <v>163</v>
      </c>
      <c r="J339">
        <v>2026</v>
      </c>
      <c r="K339">
        <v>5</v>
      </c>
      <c r="L339" s="53" t="s">
        <v>95</v>
      </c>
      <c r="M339" s="137">
        <v>347.64</v>
      </c>
      <c r="N339">
        <v>1</v>
      </c>
      <c r="O339" s="137">
        <f t="shared" si="6"/>
        <v>347.64</v>
      </c>
      <c r="P339" s="57" t="s">
        <v>96</v>
      </c>
      <c r="R339" s="56" t="str">
        <f>+VLOOKUP(E339,'Selectable Table'!B:C,2,0)</f>
        <v>Storage</v>
      </c>
      <c r="S339" s="59"/>
    </row>
    <row r="340" spans="1:19">
      <c r="A340" s="57"/>
      <c r="B340" t="s">
        <v>226</v>
      </c>
      <c r="C340" t="s">
        <v>133</v>
      </c>
      <c r="D340" s="53" t="s">
        <v>109</v>
      </c>
      <c r="E340" s="61" t="s">
        <v>103</v>
      </c>
      <c r="F340">
        <v>40700</v>
      </c>
      <c r="G340" t="s">
        <v>93</v>
      </c>
      <c r="H340" s="57"/>
      <c r="I340" t="s">
        <v>130</v>
      </c>
      <c r="J340">
        <v>2026</v>
      </c>
      <c r="K340">
        <v>5</v>
      </c>
      <c r="L340" s="53" t="s">
        <v>95</v>
      </c>
      <c r="M340" s="137">
        <v>109.27</v>
      </c>
      <c r="N340">
        <v>1</v>
      </c>
      <c r="O340" s="137">
        <f t="shared" si="6"/>
        <v>109.27</v>
      </c>
      <c r="P340" s="57" t="s">
        <v>96</v>
      </c>
      <c r="R340" s="56" t="str">
        <f>+VLOOKUP(E340,'Selectable Table'!B:C,2,0)</f>
        <v>Freight</v>
      </c>
      <c r="S340" s="59"/>
    </row>
    <row r="341" spans="1:19">
      <c r="A341" s="57"/>
      <c r="B341" t="s">
        <v>226</v>
      </c>
      <c r="C341" t="s">
        <v>133</v>
      </c>
      <c r="D341" s="53" t="s">
        <v>109</v>
      </c>
      <c r="E341" s="61" t="s">
        <v>92</v>
      </c>
      <c r="F341">
        <v>40700</v>
      </c>
      <c r="G341" t="s">
        <v>93</v>
      </c>
      <c r="H341" s="57"/>
      <c r="I341" t="s">
        <v>227</v>
      </c>
      <c r="J341">
        <v>2026</v>
      </c>
      <c r="K341">
        <v>5</v>
      </c>
      <c r="L341" s="53" t="s">
        <v>95</v>
      </c>
      <c r="M341" s="137">
        <v>233.81</v>
      </c>
      <c r="N341">
        <v>1</v>
      </c>
      <c r="O341" s="137">
        <f t="shared" si="6"/>
        <v>233.81</v>
      </c>
      <c r="P341" s="57" t="s">
        <v>96</v>
      </c>
      <c r="R341" s="56" t="str">
        <f>+VLOOKUP(E341,'Selectable Table'!B:C,2,0)</f>
        <v>Distribution</v>
      </c>
      <c r="S341" s="59"/>
    </row>
    <row r="342" spans="1:19">
      <c r="A342" s="57"/>
      <c r="B342" t="s">
        <v>226</v>
      </c>
      <c r="C342" t="s">
        <v>133</v>
      </c>
      <c r="D342" s="53" t="s">
        <v>109</v>
      </c>
      <c r="E342" s="61" t="s">
        <v>104</v>
      </c>
      <c r="F342">
        <v>40700</v>
      </c>
      <c r="G342" t="s">
        <v>93</v>
      </c>
      <c r="H342" s="57"/>
      <c r="I342" t="s">
        <v>172</v>
      </c>
      <c r="J342">
        <v>2026</v>
      </c>
      <c r="K342">
        <v>5</v>
      </c>
      <c r="L342" s="53" t="s">
        <v>95</v>
      </c>
      <c r="M342" s="137">
        <v>60.6</v>
      </c>
      <c r="N342">
        <v>1</v>
      </c>
      <c r="O342" s="137">
        <f t="shared" si="6"/>
        <v>60.6</v>
      </c>
      <c r="P342" s="57" t="s">
        <v>96</v>
      </c>
      <c r="R342" s="56" t="str">
        <f>+VLOOKUP(E342,'Selectable Table'!B:C,2,0)</f>
        <v>Packaging</v>
      </c>
      <c r="S342" s="59"/>
    </row>
    <row r="343" spans="1:19">
      <c r="A343" s="57"/>
      <c r="B343" t="s">
        <v>226</v>
      </c>
      <c r="C343" t="s">
        <v>133</v>
      </c>
      <c r="D343" s="53" t="s">
        <v>109</v>
      </c>
      <c r="E343" s="61" t="s">
        <v>104</v>
      </c>
      <c r="F343">
        <v>40700</v>
      </c>
      <c r="G343" t="s">
        <v>93</v>
      </c>
      <c r="H343" s="57"/>
      <c r="I343" t="s">
        <v>174</v>
      </c>
      <c r="J343">
        <v>2026</v>
      </c>
      <c r="K343">
        <v>5</v>
      </c>
      <c r="L343" s="53" t="s">
        <v>95</v>
      </c>
      <c r="M343" s="137">
        <v>1659.57</v>
      </c>
      <c r="N343">
        <v>1</v>
      </c>
      <c r="O343" s="137">
        <f t="shared" si="6"/>
        <v>1659.57</v>
      </c>
      <c r="P343" s="57" t="s">
        <v>96</v>
      </c>
      <c r="R343" s="56" t="str">
        <f>+VLOOKUP(E343,'Selectable Table'!B:C,2,0)</f>
        <v>Packaging</v>
      </c>
      <c r="S343" s="59"/>
    </row>
    <row r="344" spans="1:19">
      <c r="A344" s="57"/>
      <c r="B344" t="s">
        <v>226</v>
      </c>
      <c r="C344" t="s">
        <v>133</v>
      </c>
      <c r="D344" s="53" t="s">
        <v>109</v>
      </c>
      <c r="E344" s="61" t="s">
        <v>92</v>
      </c>
      <c r="F344">
        <v>40700</v>
      </c>
      <c r="G344" t="s">
        <v>93</v>
      </c>
      <c r="H344" s="57"/>
      <c r="I344" t="s">
        <v>204</v>
      </c>
      <c r="J344">
        <v>2026</v>
      </c>
      <c r="K344">
        <v>5</v>
      </c>
      <c r="L344" s="53" t="s">
        <v>95</v>
      </c>
      <c r="M344" s="137">
        <v>125.55</v>
      </c>
      <c r="N344">
        <v>1</v>
      </c>
      <c r="O344" s="137">
        <f t="shared" si="6"/>
        <v>125.55</v>
      </c>
      <c r="P344" s="57" t="s">
        <v>96</v>
      </c>
      <c r="R344" s="56" t="str">
        <f>+VLOOKUP(E344,'Selectable Table'!B:C,2,0)</f>
        <v>Distribution</v>
      </c>
      <c r="S344" s="59"/>
    </row>
    <row r="345" spans="1:19">
      <c r="A345" s="57"/>
      <c r="B345" t="s">
        <v>226</v>
      </c>
      <c r="C345" t="s">
        <v>133</v>
      </c>
      <c r="D345" s="53" t="s">
        <v>109</v>
      </c>
      <c r="E345" s="61" t="s">
        <v>92</v>
      </c>
      <c r="F345">
        <v>40700</v>
      </c>
      <c r="G345" t="s">
        <v>93</v>
      </c>
      <c r="H345" s="57"/>
      <c r="I345" t="s">
        <v>205</v>
      </c>
      <c r="J345">
        <v>2026</v>
      </c>
      <c r="K345">
        <v>5</v>
      </c>
      <c r="L345" s="53" t="s">
        <v>95</v>
      </c>
      <c r="M345" s="137">
        <v>101.41</v>
      </c>
      <c r="N345">
        <v>1</v>
      </c>
      <c r="O345" s="137">
        <f t="shared" si="6"/>
        <v>101.41</v>
      </c>
      <c r="P345" s="57" t="s">
        <v>96</v>
      </c>
      <c r="R345" s="56" t="str">
        <f>+VLOOKUP(E345,'Selectable Table'!B:C,2,0)</f>
        <v>Distribution</v>
      </c>
      <c r="S345" s="59"/>
    </row>
    <row r="346" spans="1:19">
      <c r="A346" s="57"/>
      <c r="B346" t="s">
        <v>226</v>
      </c>
      <c r="C346" t="s">
        <v>133</v>
      </c>
      <c r="D346" s="53" t="s">
        <v>109</v>
      </c>
      <c r="E346" s="61" t="s">
        <v>106</v>
      </c>
      <c r="F346">
        <v>40700</v>
      </c>
      <c r="G346" t="s">
        <v>93</v>
      </c>
      <c r="H346" s="57"/>
      <c r="I346" t="s">
        <v>118</v>
      </c>
      <c r="J346">
        <v>2026</v>
      </c>
      <c r="K346">
        <v>5</v>
      </c>
      <c r="L346" s="53" t="s">
        <v>95</v>
      </c>
      <c r="M346" s="137">
        <v>191.26</v>
      </c>
      <c r="N346">
        <v>1</v>
      </c>
      <c r="O346" s="137">
        <f t="shared" si="6"/>
        <v>191.26</v>
      </c>
      <c r="P346" s="57" t="s">
        <v>96</v>
      </c>
      <c r="R346" s="56" t="str">
        <f>+VLOOKUP(E346,'Selectable Table'!B:C,2,0)</f>
        <v>Storage</v>
      </c>
      <c r="S346" s="59"/>
    </row>
    <row r="347" spans="1:19">
      <c r="A347" s="57"/>
      <c r="B347" t="s">
        <v>226</v>
      </c>
      <c r="C347" t="s">
        <v>133</v>
      </c>
      <c r="D347" s="53" t="s">
        <v>109</v>
      </c>
      <c r="E347" s="61" t="s">
        <v>106</v>
      </c>
      <c r="F347">
        <v>40700</v>
      </c>
      <c r="G347" t="s">
        <v>93</v>
      </c>
      <c r="H347" s="57"/>
      <c r="I347" t="s">
        <v>143</v>
      </c>
      <c r="J347">
        <v>2026</v>
      </c>
      <c r="K347">
        <v>5</v>
      </c>
      <c r="L347" s="53" t="s">
        <v>95</v>
      </c>
      <c r="M347" s="137">
        <v>95.63</v>
      </c>
      <c r="N347">
        <v>1</v>
      </c>
      <c r="O347" s="137">
        <f t="shared" si="6"/>
        <v>95.63</v>
      </c>
      <c r="P347" s="57" t="s">
        <v>96</v>
      </c>
      <c r="R347" s="56" t="str">
        <f>+VLOOKUP(E347,'Selectable Table'!B:C,2,0)</f>
        <v>Storage</v>
      </c>
      <c r="S347" s="59"/>
    </row>
    <row r="348" spans="1:19">
      <c r="A348" s="57"/>
      <c r="B348" t="s">
        <v>226</v>
      </c>
      <c r="C348" t="s">
        <v>133</v>
      </c>
      <c r="D348" s="53" t="s">
        <v>109</v>
      </c>
      <c r="E348" s="61" t="s">
        <v>106</v>
      </c>
      <c r="F348">
        <v>40700</v>
      </c>
      <c r="G348" t="s">
        <v>93</v>
      </c>
      <c r="H348" s="57"/>
      <c r="I348" t="s">
        <v>112</v>
      </c>
      <c r="J348">
        <v>2026</v>
      </c>
      <c r="K348">
        <v>5</v>
      </c>
      <c r="L348" s="53" t="s">
        <v>95</v>
      </c>
      <c r="M348" s="137">
        <v>95.63</v>
      </c>
      <c r="N348">
        <v>1</v>
      </c>
      <c r="O348" s="137">
        <f t="shared" si="6"/>
        <v>95.63</v>
      </c>
      <c r="P348" s="57" t="s">
        <v>96</v>
      </c>
      <c r="R348" s="56" t="str">
        <f>+VLOOKUP(E348,'Selectable Table'!B:C,2,0)</f>
        <v>Storage</v>
      </c>
      <c r="S348" s="59"/>
    </row>
    <row r="349" spans="1:19">
      <c r="A349" s="57"/>
      <c r="B349" t="s">
        <v>228</v>
      </c>
      <c r="C349" t="s">
        <v>133</v>
      </c>
      <c r="D349" s="53" t="s">
        <v>109</v>
      </c>
      <c r="E349" s="61" t="s">
        <v>106</v>
      </c>
      <c r="F349">
        <v>40700</v>
      </c>
      <c r="G349" t="s">
        <v>93</v>
      </c>
      <c r="H349" s="57"/>
      <c r="I349" t="s">
        <v>143</v>
      </c>
      <c r="J349">
        <v>2026</v>
      </c>
      <c r="K349">
        <v>5</v>
      </c>
      <c r="L349" s="53" t="s">
        <v>95</v>
      </c>
      <c r="M349" s="137">
        <v>95.63</v>
      </c>
      <c r="N349">
        <v>1</v>
      </c>
      <c r="O349" s="137">
        <f t="shared" si="6"/>
        <v>95.63</v>
      </c>
      <c r="P349" s="57" t="s">
        <v>96</v>
      </c>
      <c r="R349" s="56" t="str">
        <f>+VLOOKUP(E349,'Selectable Table'!B:C,2,0)</f>
        <v>Storage</v>
      </c>
      <c r="S349" s="59"/>
    </row>
    <row r="350" spans="1:19">
      <c r="A350" s="57"/>
      <c r="B350" t="s">
        <v>228</v>
      </c>
      <c r="C350" t="s">
        <v>133</v>
      </c>
      <c r="D350" s="53" t="s">
        <v>109</v>
      </c>
      <c r="E350" s="61" t="s">
        <v>106</v>
      </c>
      <c r="F350">
        <v>40700</v>
      </c>
      <c r="G350" t="s">
        <v>93</v>
      </c>
      <c r="H350" s="57"/>
      <c r="I350" t="s">
        <v>163</v>
      </c>
      <c r="J350">
        <v>2026</v>
      </c>
      <c r="K350">
        <v>5</v>
      </c>
      <c r="L350" s="53" t="s">
        <v>95</v>
      </c>
      <c r="M350" s="137">
        <v>173.82</v>
      </c>
      <c r="N350">
        <v>1</v>
      </c>
      <c r="O350" s="137">
        <f t="shared" si="6"/>
        <v>173.82</v>
      </c>
      <c r="P350" s="57" t="s">
        <v>96</v>
      </c>
      <c r="R350" s="56" t="str">
        <f>+VLOOKUP(E350,'Selectable Table'!B:C,2,0)</f>
        <v>Storage</v>
      </c>
      <c r="S350" s="59"/>
    </row>
    <row r="351" spans="1:19">
      <c r="A351" s="57"/>
      <c r="B351" t="s">
        <v>229</v>
      </c>
      <c r="C351" t="s">
        <v>133</v>
      </c>
      <c r="D351" s="53" t="s">
        <v>109</v>
      </c>
      <c r="E351" s="61" t="s">
        <v>106</v>
      </c>
      <c r="F351">
        <v>40700</v>
      </c>
      <c r="G351" t="s">
        <v>93</v>
      </c>
      <c r="H351" s="57"/>
      <c r="I351" t="s">
        <v>118</v>
      </c>
      <c r="J351">
        <v>2026</v>
      </c>
      <c r="K351">
        <v>5</v>
      </c>
      <c r="L351" s="53" t="s">
        <v>95</v>
      </c>
      <c r="M351" s="137">
        <v>95.63</v>
      </c>
      <c r="N351">
        <v>1</v>
      </c>
      <c r="O351" s="137">
        <f t="shared" si="6"/>
        <v>95.63</v>
      </c>
      <c r="P351" s="57" t="s">
        <v>96</v>
      </c>
      <c r="R351" s="56" t="str">
        <f>+VLOOKUP(E351,'Selectable Table'!B:C,2,0)</f>
        <v>Storage</v>
      </c>
      <c r="S351" s="59"/>
    </row>
    <row r="352" spans="1:19">
      <c r="A352" s="57"/>
      <c r="B352" t="s">
        <v>230</v>
      </c>
      <c r="C352" t="s">
        <v>133</v>
      </c>
      <c r="D352" s="53" t="s">
        <v>109</v>
      </c>
      <c r="E352" s="61" t="s">
        <v>92</v>
      </c>
      <c r="F352">
        <v>40700</v>
      </c>
      <c r="G352" t="s">
        <v>93</v>
      </c>
      <c r="H352" s="57"/>
      <c r="I352" t="s">
        <v>196</v>
      </c>
      <c r="J352">
        <v>2026</v>
      </c>
      <c r="K352">
        <v>5</v>
      </c>
      <c r="L352" s="53" t="s">
        <v>95</v>
      </c>
      <c r="M352" s="137">
        <v>502.2</v>
      </c>
      <c r="N352">
        <v>1</v>
      </c>
      <c r="O352" s="137">
        <f t="shared" si="6"/>
        <v>502.2</v>
      </c>
      <c r="P352" s="57" t="s">
        <v>96</v>
      </c>
      <c r="R352" s="56" t="str">
        <f>+VLOOKUP(E352,'Selectable Table'!B:C,2,0)</f>
        <v>Distribution</v>
      </c>
      <c r="S352" s="59"/>
    </row>
    <row r="353" spans="1:19">
      <c r="A353" s="57"/>
      <c r="B353" t="s">
        <v>230</v>
      </c>
      <c r="C353" t="s">
        <v>133</v>
      </c>
      <c r="D353" s="53" t="s">
        <v>109</v>
      </c>
      <c r="E353" s="61" t="s">
        <v>92</v>
      </c>
      <c r="F353">
        <v>40700</v>
      </c>
      <c r="G353" t="s">
        <v>93</v>
      </c>
      <c r="H353" s="57"/>
      <c r="I353" t="s">
        <v>221</v>
      </c>
      <c r="J353">
        <v>2026</v>
      </c>
      <c r="K353">
        <v>5</v>
      </c>
      <c r="L353" s="53" t="s">
        <v>95</v>
      </c>
      <c r="M353" s="137">
        <v>251.1</v>
      </c>
      <c r="N353">
        <v>1</v>
      </c>
      <c r="O353" s="137">
        <f t="shared" si="6"/>
        <v>251.1</v>
      </c>
      <c r="P353" s="57" t="s">
        <v>96</v>
      </c>
      <c r="R353" s="56" t="str">
        <f>+VLOOKUP(E353,'Selectable Table'!B:C,2,0)</f>
        <v>Distribution</v>
      </c>
      <c r="S353" s="59"/>
    </row>
    <row r="354" spans="1:19">
      <c r="A354" s="57"/>
      <c r="B354" t="s">
        <v>230</v>
      </c>
      <c r="C354" t="s">
        <v>133</v>
      </c>
      <c r="D354" s="53" t="s">
        <v>109</v>
      </c>
      <c r="E354" s="61" t="s">
        <v>106</v>
      </c>
      <c r="F354">
        <v>40700</v>
      </c>
      <c r="G354" t="s">
        <v>93</v>
      </c>
      <c r="H354" s="57"/>
      <c r="I354" t="s">
        <v>118</v>
      </c>
      <c r="J354">
        <v>2026</v>
      </c>
      <c r="K354">
        <v>5</v>
      </c>
      <c r="L354" s="53" t="s">
        <v>95</v>
      </c>
      <c r="M354" s="137">
        <v>286.89</v>
      </c>
      <c r="N354">
        <v>1</v>
      </c>
      <c r="O354" s="137">
        <f t="shared" si="6"/>
        <v>286.89</v>
      </c>
      <c r="P354" s="57" t="s">
        <v>96</v>
      </c>
      <c r="R354" s="56" t="str">
        <f>+VLOOKUP(E354,'Selectable Table'!B:C,2,0)</f>
        <v>Storage</v>
      </c>
      <c r="S354" s="59"/>
    </row>
    <row r="355" spans="1:19">
      <c r="A355" s="57"/>
      <c r="B355" t="s">
        <v>231</v>
      </c>
      <c r="C355" t="s">
        <v>133</v>
      </c>
      <c r="D355" s="53" t="s">
        <v>109</v>
      </c>
      <c r="E355" s="61" t="s">
        <v>103</v>
      </c>
      <c r="F355">
        <v>40700</v>
      </c>
      <c r="G355" t="s">
        <v>93</v>
      </c>
      <c r="H355" s="57"/>
      <c r="I355" t="s">
        <v>130</v>
      </c>
      <c r="J355">
        <v>2026</v>
      </c>
      <c r="K355">
        <v>5</v>
      </c>
      <c r="L355" s="53" t="s">
        <v>95</v>
      </c>
      <c r="M355" s="137">
        <v>705.19</v>
      </c>
      <c r="N355">
        <v>1</v>
      </c>
      <c r="O355" s="137">
        <f t="shared" si="6"/>
        <v>705.19</v>
      </c>
      <c r="P355" s="57" t="s">
        <v>96</v>
      </c>
      <c r="R355" s="56" t="str">
        <f>+VLOOKUP(E355,'Selectable Table'!B:C,2,0)</f>
        <v>Freight</v>
      </c>
      <c r="S355" s="59"/>
    </row>
    <row r="356" spans="1:19">
      <c r="A356" s="57"/>
      <c r="B356" t="s">
        <v>231</v>
      </c>
      <c r="C356" t="s">
        <v>133</v>
      </c>
      <c r="D356" s="53" t="s">
        <v>109</v>
      </c>
      <c r="E356" s="61" t="s">
        <v>92</v>
      </c>
      <c r="F356">
        <v>40700</v>
      </c>
      <c r="G356" t="s">
        <v>93</v>
      </c>
      <c r="H356" s="57"/>
      <c r="I356" t="s">
        <v>196</v>
      </c>
      <c r="J356">
        <v>2026</v>
      </c>
      <c r="K356">
        <v>5</v>
      </c>
      <c r="L356" s="53" t="s">
        <v>95</v>
      </c>
      <c r="M356" s="137">
        <v>125.55</v>
      </c>
      <c r="N356">
        <v>1</v>
      </c>
      <c r="O356" s="137">
        <f t="shared" si="6"/>
        <v>125.55</v>
      </c>
      <c r="P356" s="57" t="s">
        <v>96</v>
      </c>
      <c r="R356" s="56" t="str">
        <f>+VLOOKUP(E356,'Selectable Table'!B:C,2,0)</f>
        <v>Distribution</v>
      </c>
      <c r="S356" s="59"/>
    </row>
    <row r="357" spans="1:19">
      <c r="A357" s="57"/>
      <c r="B357" t="s">
        <v>231</v>
      </c>
      <c r="C357" t="s">
        <v>133</v>
      </c>
      <c r="D357" s="53" t="s">
        <v>109</v>
      </c>
      <c r="E357" s="61" t="s">
        <v>106</v>
      </c>
      <c r="F357">
        <v>40700</v>
      </c>
      <c r="G357" t="s">
        <v>93</v>
      </c>
      <c r="H357" s="57"/>
      <c r="I357" t="s">
        <v>118</v>
      </c>
      <c r="J357">
        <v>2026</v>
      </c>
      <c r="K357">
        <v>5</v>
      </c>
      <c r="L357" s="53" t="s">
        <v>95</v>
      </c>
      <c r="M357" s="137">
        <v>115.89</v>
      </c>
      <c r="N357">
        <v>1</v>
      </c>
      <c r="O357" s="137">
        <f t="shared" si="6"/>
        <v>115.89</v>
      </c>
      <c r="P357" s="57" t="s">
        <v>96</v>
      </c>
      <c r="R357" s="56" t="str">
        <f>+VLOOKUP(E357,'Selectable Table'!B:C,2,0)</f>
        <v>Storage</v>
      </c>
      <c r="S357" s="59"/>
    </row>
    <row r="358" spans="1:19">
      <c r="A358" s="57"/>
      <c r="B358" t="s">
        <v>232</v>
      </c>
      <c r="C358" t="s">
        <v>133</v>
      </c>
      <c r="D358" s="53" t="s">
        <v>109</v>
      </c>
      <c r="E358" s="61" t="s">
        <v>103</v>
      </c>
      <c r="F358">
        <v>40700</v>
      </c>
      <c r="G358" t="s">
        <v>93</v>
      </c>
      <c r="H358" s="57"/>
      <c r="I358" t="s">
        <v>120</v>
      </c>
      <c r="J358">
        <v>2026</v>
      </c>
      <c r="K358">
        <v>5</v>
      </c>
      <c r="L358" s="53" t="s">
        <v>95</v>
      </c>
      <c r="M358" s="137">
        <v>109.27</v>
      </c>
      <c r="N358">
        <v>1</v>
      </c>
      <c r="O358" s="137">
        <f t="shared" si="6"/>
        <v>109.27</v>
      </c>
      <c r="P358" s="57" t="s">
        <v>96</v>
      </c>
      <c r="R358" s="56" t="str">
        <f>+VLOOKUP(E358,'Selectable Table'!B:C,2,0)</f>
        <v>Freight</v>
      </c>
      <c r="S358" s="59"/>
    </row>
    <row r="359" spans="1:19">
      <c r="A359" s="57"/>
      <c r="B359" t="s">
        <v>232</v>
      </c>
      <c r="C359" t="s">
        <v>133</v>
      </c>
      <c r="D359" s="53" t="s">
        <v>109</v>
      </c>
      <c r="E359" s="61" t="s">
        <v>106</v>
      </c>
      <c r="F359">
        <v>40700</v>
      </c>
      <c r="G359" t="s">
        <v>93</v>
      </c>
      <c r="H359" s="57"/>
      <c r="I359" t="s">
        <v>112</v>
      </c>
      <c r="J359">
        <v>2026</v>
      </c>
      <c r="K359">
        <v>5</v>
      </c>
      <c r="L359" s="53" t="s">
        <v>95</v>
      </c>
      <c r="M359" s="137">
        <v>95.63</v>
      </c>
      <c r="N359">
        <v>1</v>
      </c>
      <c r="O359" s="137">
        <f t="shared" si="6"/>
        <v>95.63</v>
      </c>
      <c r="P359" s="57" t="s">
        <v>96</v>
      </c>
      <c r="R359" s="56" t="str">
        <f>+VLOOKUP(E359,'Selectable Table'!B:C,2,0)</f>
        <v>Storage</v>
      </c>
      <c r="S359" s="59"/>
    </row>
    <row r="360" spans="1:19">
      <c r="A360" s="57"/>
      <c r="B360" t="s">
        <v>233</v>
      </c>
      <c r="C360" t="s">
        <v>133</v>
      </c>
      <c r="D360" s="53" t="s">
        <v>109</v>
      </c>
      <c r="E360" s="61" t="s">
        <v>92</v>
      </c>
      <c r="F360">
        <v>40700</v>
      </c>
      <c r="G360" t="s">
        <v>93</v>
      </c>
      <c r="H360" s="57"/>
      <c r="I360" t="s">
        <v>196</v>
      </c>
      <c r="J360">
        <v>2026</v>
      </c>
      <c r="K360">
        <v>5</v>
      </c>
      <c r="L360" s="53" t="s">
        <v>95</v>
      </c>
      <c r="M360" s="137">
        <v>376.65</v>
      </c>
      <c r="N360">
        <v>1</v>
      </c>
      <c r="O360" s="137">
        <f t="shared" si="6"/>
        <v>376.65</v>
      </c>
      <c r="P360" s="57" t="s">
        <v>96</v>
      </c>
      <c r="R360" s="56" t="str">
        <f>+VLOOKUP(E360,'Selectable Table'!B:C,2,0)</f>
        <v>Distribution</v>
      </c>
      <c r="S360" s="59"/>
    </row>
    <row r="361" spans="1:19">
      <c r="A361" s="57"/>
      <c r="B361" t="s">
        <v>233</v>
      </c>
      <c r="C361" t="s">
        <v>133</v>
      </c>
      <c r="D361" s="53" t="s">
        <v>109</v>
      </c>
      <c r="E361" s="61" t="s">
        <v>92</v>
      </c>
      <c r="F361">
        <v>40700</v>
      </c>
      <c r="G361" t="s">
        <v>93</v>
      </c>
      <c r="H361" s="57"/>
      <c r="I361" t="s">
        <v>221</v>
      </c>
      <c r="J361">
        <v>2026</v>
      </c>
      <c r="K361">
        <v>5</v>
      </c>
      <c r="L361" s="53" t="s">
        <v>95</v>
      </c>
      <c r="M361" s="137">
        <v>125.55</v>
      </c>
      <c r="N361">
        <v>1</v>
      </c>
      <c r="O361" s="137">
        <f t="shared" si="6"/>
        <v>125.55</v>
      </c>
      <c r="P361" s="57" t="s">
        <v>96</v>
      </c>
      <c r="R361" s="56" t="str">
        <f>+VLOOKUP(E361,'Selectable Table'!B:C,2,0)</f>
        <v>Distribution</v>
      </c>
      <c r="S361" s="59"/>
    </row>
    <row r="362" spans="1:19">
      <c r="A362" s="57"/>
      <c r="B362" t="s">
        <v>233</v>
      </c>
      <c r="C362" t="s">
        <v>133</v>
      </c>
      <c r="D362" s="53" t="s">
        <v>109</v>
      </c>
      <c r="E362" s="61" t="s">
        <v>92</v>
      </c>
      <c r="F362">
        <v>40700</v>
      </c>
      <c r="G362" t="s">
        <v>93</v>
      </c>
      <c r="H362" s="57"/>
      <c r="I362" t="s">
        <v>197</v>
      </c>
      <c r="J362">
        <v>2026</v>
      </c>
      <c r="K362">
        <v>5</v>
      </c>
      <c r="L362" s="53" t="s">
        <v>95</v>
      </c>
      <c r="M362" s="137">
        <v>376.65</v>
      </c>
      <c r="N362">
        <v>1</v>
      </c>
      <c r="O362" s="137">
        <f t="shared" si="6"/>
        <v>376.65</v>
      </c>
      <c r="P362" s="57" t="s">
        <v>96</v>
      </c>
      <c r="R362" s="56" t="str">
        <f>+VLOOKUP(E362,'Selectable Table'!B:C,2,0)</f>
        <v>Distribution</v>
      </c>
      <c r="S362" s="59"/>
    </row>
    <row r="363" spans="1:19">
      <c r="A363" s="57"/>
      <c r="B363" t="s">
        <v>233</v>
      </c>
      <c r="C363" t="s">
        <v>133</v>
      </c>
      <c r="D363" s="53" t="s">
        <v>109</v>
      </c>
      <c r="E363" s="61" t="s">
        <v>106</v>
      </c>
      <c r="F363">
        <v>40700</v>
      </c>
      <c r="G363" t="s">
        <v>93</v>
      </c>
      <c r="H363" s="57"/>
      <c r="I363" t="s">
        <v>118</v>
      </c>
      <c r="J363">
        <v>2026</v>
      </c>
      <c r="K363">
        <v>5</v>
      </c>
      <c r="L363" s="53" t="s">
        <v>95</v>
      </c>
      <c r="M363" s="137">
        <v>95.63</v>
      </c>
      <c r="N363">
        <v>1</v>
      </c>
      <c r="O363" s="137">
        <f t="shared" si="6"/>
        <v>95.63</v>
      </c>
      <c r="P363" s="57" t="s">
        <v>96</v>
      </c>
      <c r="R363" s="56" t="str">
        <f>+VLOOKUP(E363,'Selectable Table'!B:C,2,0)</f>
        <v>Storage</v>
      </c>
      <c r="S363" s="59"/>
    </row>
    <row r="364" spans="1:19">
      <c r="A364" s="57"/>
      <c r="B364" t="s">
        <v>234</v>
      </c>
      <c r="C364" t="s">
        <v>133</v>
      </c>
      <c r="D364" s="53" t="s">
        <v>109</v>
      </c>
      <c r="E364" s="61" t="s">
        <v>106</v>
      </c>
      <c r="F364">
        <v>40700</v>
      </c>
      <c r="G364" t="s">
        <v>93</v>
      </c>
      <c r="H364" s="57"/>
      <c r="I364" t="s">
        <v>118</v>
      </c>
      <c r="J364">
        <v>2026</v>
      </c>
      <c r="K364">
        <v>5</v>
      </c>
      <c r="L364" s="53" t="s">
        <v>95</v>
      </c>
      <c r="M364" s="137">
        <v>231.78</v>
      </c>
      <c r="N364">
        <v>1</v>
      </c>
      <c r="O364" s="137">
        <f t="shared" si="6"/>
        <v>231.78</v>
      </c>
      <c r="P364" s="57" t="s">
        <v>96</v>
      </c>
      <c r="R364" s="56" t="str">
        <f>+VLOOKUP(E364,'Selectable Table'!B:C,2,0)</f>
        <v>Storage</v>
      </c>
      <c r="S364" s="59"/>
    </row>
    <row r="365" spans="1:19">
      <c r="A365" s="57"/>
      <c r="B365" t="s">
        <v>234</v>
      </c>
      <c r="C365" t="s">
        <v>133</v>
      </c>
      <c r="D365" s="53" t="s">
        <v>109</v>
      </c>
      <c r="E365" s="61" t="s">
        <v>106</v>
      </c>
      <c r="F365">
        <v>40700</v>
      </c>
      <c r="G365" t="s">
        <v>93</v>
      </c>
      <c r="H365" s="57"/>
      <c r="I365" t="s">
        <v>163</v>
      </c>
      <c r="J365">
        <v>2026</v>
      </c>
      <c r="K365">
        <v>5</v>
      </c>
      <c r="L365" s="53" t="s">
        <v>95</v>
      </c>
      <c r="M365" s="137">
        <v>173.82</v>
      </c>
      <c r="N365">
        <v>1</v>
      </c>
      <c r="O365" s="137">
        <f t="shared" si="6"/>
        <v>173.82</v>
      </c>
      <c r="P365" s="57" t="s">
        <v>96</v>
      </c>
      <c r="R365" s="56" t="str">
        <f>+VLOOKUP(E365,'Selectable Table'!B:C,2,0)</f>
        <v>Storage</v>
      </c>
      <c r="S365" s="59"/>
    </row>
    <row r="366" spans="1:19">
      <c r="A366" s="57"/>
      <c r="B366" t="s">
        <v>235</v>
      </c>
      <c r="C366" t="s">
        <v>133</v>
      </c>
      <c r="D366" s="53" t="s">
        <v>109</v>
      </c>
      <c r="E366" s="61" t="s">
        <v>103</v>
      </c>
      <c r="F366">
        <v>40700</v>
      </c>
      <c r="G366" t="s">
        <v>93</v>
      </c>
      <c r="H366" s="57"/>
      <c r="I366" t="s">
        <v>120</v>
      </c>
      <c r="J366">
        <v>2026</v>
      </c>
      <c r="K366">
        <v>5</v>
      </c>
      <c r="L366" s="53" t="s">
        <v>95</v>
      </c>
      <c r="M366" s="137">
        <v>83.39</v>
      </c>
      <c r="N366">
        <v>1</v>
      </c>
      <c r="O366" s="137">
        <f t="shared" si="6"/>
        <v>83.39</v>
      </c>
      <c r="P366" s="57" t="s">
        <v>96</v>
      </c>
      <c r="R366" s="56" t="str">
        <f>+VLOOKUP(E366,'Selectable Table'!B:C,2,0)</f>
        <v>Freight</v>
      </c>
      <c r="S366" s="59"/>
    </row>
    <row r="367" spans="1:19">
      <c r="A367" s="57"/>
      <c r="B367" t="s">
        <v>235</v>
      </c>
      <c r="C367" t="s">
        <v>133</v>
      </c>
      <c r="D367" s="53" t="s">
        <v>109</v>
      </c>
      <c r="E367" s="61" t="s">
        <v>106</v>
      </c>
      <c r="F367">
        <v>40700</v>
      </c>
      <c r="G367" t="s">
        <v>93</v>
      </c>
      <c r="H367" s="57"/>
      <c r="I367" t="s">
        <v>110</v>
      </c>
      <c r="J367">
        <v>2026</v>
      </c>
      <c r="K367">
        <v>5</v>
      </c>
      <c r="L367" s="53" t="s">
        <v>95</v>
      </c>
      <c r="M367" s="137">
        <v>95.63</v>
      </c>
      <c r="N367">
        <v>1</v>
      </c>
      <c r="O367" s="137">
        <f t="shared" si="6"/>
        <v>95.63</v>
      </c>
      <c r="P367" s="57" t="s">
        <v>96</v>
      </c>
      <c r="R367" s="56" t="str">
        <f>+VLOOKUP(E367,'Selectable Table'!B:C,2,0)</f>
        <v>Storage</v>
      </c>
      <c r="S367" s="59"/>
    </row>
    <row r="368" spans="1:19">
      <c r="A368" s="57"/>
      <c r="B368" t="s">
        <v>235</v>
      </c>
      <c r="C368" t="s">
        <v>133</v>
      </c>
      <c r="D368" s="53" t="s">
        <v>109</v>
      </c>
      <c r="E368" s="61" t="s">
        <v>105</v>
      </c>
      <c r="F368">
        <v>40700</v>
      </c>
      <c r="G368" t="s">
        <v>93</v>
      </c>
      <c r="H368" s="57"/>
      <c r="I368" t="s">
        <v>122</v>
      </c>
      <c r="J368">
        <v>2026</v>
      </c>
      <c r="K368">
        <v>5</v>
      </c>
      <c r="L368" s="53" t="s">
        <v>95</v>
      </c>
      <c r="M368" s="137">
        <v>54.08</v>
      </c>
      <c r="N368">
        <v>1</v>
      </c>
      <c r="O368" s="137">
        <f t="shared" si="6"/>
        <v>54.08</v>
      </c>
      <c r="P368" s="57" t="s">
        <v>96</v>
      </c>
      <c r="R368" s="56" t="str">
        <f>+VLOOKUP(E368,'Selectable Table'!B:C,2,0)</f>
        <v>ReturnDrug</v>
      </c>
      <c r="S368" s="59"/>
    </row>
    <row r="369" spans="1:19">
      <c r="A369" s="57"/>
      <c r="B369" t="s">
        <v>235</v>
      </c>
      <c r="C369" t="s">
        <v>133</v>
      </c>
      <c r="D369" s="53" t="s">
        <v>109</v>
      </c>
      <c r="E369" s="61" t="s">
        <v>105</v>
      </c>
      <c r="F369">
        <v>40700</v>
      </c>
      <c r="G369" t="s">
        <v>93</v>
      </c>
      <c r="H369" s="57"/>
      <c r="I369" t="s">
        <v>123</v>
      </c>
      <c r="J369">
        <v>2026</v>
      </c>
      <c r="K369">
        <v>5</v>
      </c>
      <c r="L369" s="53" t="s">
        <v>95</v>
      </c>
      <c r="M369" s="137">
        <v>135.19999999999999</v>
      </c>
      <c r="N369">
        <v>1</v>
      </c>
      <c r="O369" s="137">
        <f t="shared" si="6"/>
        <v>135.19999999999999</v>
      </c>
      <c r="P369" s="57" t="s">
        <v>96</v>
      </c>
      <c r="R369" s="56" t="str">
        <f>+VLOOKUP(E369,'Selectable Table'!B:C,2,0)</f>
        <v>ReturnDrug</v>
      </c>
      <c r="S369" s="59"/>
    </row>
    <row r="370" spans="1:19">
      <c r="A370" s="57"/>
      <c r="B370" t="s">
        <v>235</v>
      </c>
      <c r="C370" t="s">
        <v>133</v>
      </c>
      <c r="D370" s="53" t="s">
        <v>109</v>
      </c>
      <c r="E370" s="61" t="s">
        <v>106</v>
      </c>
      <c r="F370">
        <v>40700</v>
      </c>
      <c r="G370" t="s">
        <v>93</v>
      </c>
      <c r="H370" s="57"/>
      <c r="I370" t="s">
        <v>118</v>
      </c>
      <c r="J370">
        <v>2026</v>
      </c>
      <c r="K370">
        <v>5</v>
      </c>
      <c r="L370" s="53" t="s">
        <v>95</v>
      </c>
      <c r="M370" s="137">
        <v>115.89</v>
      </c>
      <c r="N370">
        <v>1</v>
      </c>
      <c r="O370" s="137">
        <f t="shared" si="6"/>
        <v>115.89</v>
      </c>
      <c r="P370" s="57" t="s">
        <v>96</v>
      </c>
      <c r="R370" s="56" t="str">
        <f>+VLOOKUP(E370,'Selectable Table'!B:C,2,0)</f>
        <v>Storage</v>
      </c>
      <c r="S370" s="59"/>
    </row>
    <row r="371" spans="1:19">
      <c r="A371" s="57"/>
      <c r="B371" t="s">
        <v>235</v>
      </c>
      <c r="C371" t="s">
        <v>133</v>
      </c>
      <c r="D371" s="53" t="s">
        <v>109</v>
      </c>
      <c r="E371" s="61" t="s">
        <v>106</v>
      </c>
      <c r="F371">
        <v>40700</v>
      </c>
      <c r="G371" t="s">
        <v>93</v>
      </c>
      <c r="H371" s="57"/>
      <c r="I371" t="s">
        <v>143</v>
      </c>
      <c r="J371">
        <v>2026</v>
      </c>
      <c r="K371">
        <v>5</v>
      </c>
      <c r="L371" s="53" t="s">
        <v>95</v>
      </c>
      <c r="M371" s="137">
        <v>95.63</v>
      </c>
      <c r="N371">
        <v>1</v>
      </c>
      <c r="O371" s="137">
        <f t="shared" si="6"/>
        <v>95.63</v>
      </c>
      <c r="P371" s="57" t="s">
        <v>96</v>
      </c>
      <c r="R371" s="56" t="str">
        <f>+VLOOKUP(E371,'Selectable Table'!B:C,2,0)</f>
        <v>Storage</v>
      </c>
      <c r="S371" s="59"/>
    </row>
    <row r="372" spans="1:19">
      <c r="A372" s="57"/>
      <c r="B372" t="s">
        <v>235</v>
      </c>
      <c r="C372" t="s">
        <v>133</v>
      </c>
      <c r="D372" s="53" t="s">
        <v>109</v>
      </c>
      <c r="E372" s="61" t="s">
        <v>106</v>
      </c>
      <c r="F372">
        <v>40700</v>
      </c>
      <c r="G372" t="s">
        <v>93</v>
      </c>
      <c r="H372" s="57"/>
      <c r="I372" t="s">
        <v>112</v>
      </c>
      <c r="J372">
        <v>2026</v>
      </c>
      <c r="K372">
        <v>5</v>
      </c>
      <c r="L372" s="53" t="s">
        <v>95</v>
      </c>
      <c r="M372" s="137">
        <v>191.26</v>
      </c>
      <c r="N372">
        <v>1</v>
      </c>
      <c r="O372" s="137">
        <f t="shared" si="6"/>
        <v>191.26</v>
      </c>
      <c r="P372" s="57" t="s">
        <v>96</v>
      </c>
      <c r="R372" s="56" t="str">
        <f>+VLOOKUP(E372,'Selectable Table'!B:C,2,0)</f>
        <v>Storage</v>
      </c>
      <c r="S372" s="59"/>
    </row>
    <row r="373" spans="1:19">
      <c r="A373" s="57"/>
      <c r="B373" t="s">
        <v>236</v>
      </c>
      <c r="C373" t="s">
        <v>133</v>
      </c>
      <c r="D373" s="53" t="s">
        <v>109</v>
      </c>
      <c r="E373" s="61" t="s">
        <v>106</v>
      </c>
      <c r="F373">
        <v>40700</v>
      </c>
      <c r="G373" t="s">
        <v>93</v>
      </c>
      <c r="H373" s="57"/>
      <c r="I373" t="s">
        <v>118</v>
      </c>
      <c r="J373">
        <v>2026</v>
      </c>
      <c r="K373">
        <v>5</v>
      </c>
      <c r="L373" s="53" t="s">
        <v>95</v>
      </c>
      <c r="M373" s="137">
        <v>115.89</v>
      </c>
      <c r="N373">
        <v>1</v>
      </c>
      <c r="O373" s="137">
        <f t="shared" si="6"/>
        <v>115.89</v>
      </c>
      <c r="P373" s="57" t="s">
        <v>96</v>
      </c>
      <c r="R373" s="56" t="str">
        <f>+VLOOKUP(E373,'Selectable Table'!B:C,2,0)</f>
        <v>Storage</v>
      </c>
      <c r="S373" s="59"/>
    </row>
    <row r="374" spans="1:19">
      <c r="A374" s="57"/>
      <c r="B374" t="s">
        <v>236</v>
      </c>
      <c r="C374" t="s">
        <v>133</v>
      </c>
      <c r="D374" s="53" t="s">
        <v>109</v>
      </c>
      <c r="E374" s="61" t="s">
        <v>106</v>
      </c>
      <c r="F374">
        <v>40700</v>
      </c>
      <c r="G374" t="s">
        <v>93</v>
      </c>
      <c r="H374" s="57"/>
      <c r="I374" t="s">
        <v>143</v>
      </c>
      <c r="J374">
        <v>2026</v>
      </c>
      <c r="K374">
        <v>5</v>
      </c>
      <c r="L374" s="53" t="s">
        <v>95</v>
      </c>
      <c r="M374" s="137">
        <v>95.63</v>
      </c>
      <c r="N374">
        <v>1</v>
      </c>
      <c r="O374" s="137">
        <f t="shared" si="6"/>
        <v>95.63</v>
      </c>
      <c r="P374" s="57" t="s">
        <v>96</v>
      </c>
      <c r="R374" s="56" t="str">
        <f>+VLOOKUP(E374,'Selectable Table'!B:C,2,0)</f>
        <v>Storage</v>
      </c>
      <c r="S374" s="59"/>
    </row>
    <row r="375" spans="1:19">
      <c r="A375" s="57"/>
      <c r="B375" t="s">
        <v>237</v>
      </c>
      <c r="C375" t="s">
        <v>133</v>
      </c>
      <c r="D375" s="53" t="s">
        <v>109</v>
      </c>
      <c r="E375" s="61" t="s">
        <v>92</v>
      </c>
      <c r="F375">
        <v>40700</v>
      </c>
      <c r="G375" t="s">
        <v>93</v>
      </c>
      <c r="H375" s="57"/>
      <c r="I375" t="s">
        <v>196</v>
      </c>
      <c r="J375">
        <v>2026</v>
      </c>
      <c r="K375">
        <v>5</v>
      </c>
      <c r="L375" s="53" t="s">
        <v>95</v>
      </c>
      <c r="M375" s="137">
        <v>125.55</v>
      </c>
      <c r="N375">
        <v>1</v>
      </c>
      <c r="O375" s="137">
        <f t="shared" si="6"/>
        <v>125.55</v>
      </c>
      <c r="P375" s="57" t="s">
        <v>96</v>
      </c>
      <c r="R375" s="56" t="str">
        <f>+VLOOKUP(E375,'Selectable Table'!B:C,2,0)</f>
        <v>Distribution</v>
      </c>
      <c r="S375" s="59"/>
    </row>
    <row r="376" spans="1:19">
      <c r="A376" s="57"/>
      <c r="B376" t="s">
        <v>237</v>
      </c>
      <c r="C376" t="s">
        <v>133</v>
      </c>
      <c r="D376" s="53" t="s">
        <v>109</v>
      </c>
      <c r="E376" s="61" t="s">
        <v>106</v>
      </c>
      <c r="F376">
        <v>40700</v>
      </c>
      <c r="G376" t="s">
        <v>93</v>
      </c>
      <c r="H376" s="57"/>
      <c r="I376" t="s">
        <v>118</v>
      </c>
      <c r="J376">
        <v>2026</v>
      </c>
      <c r="K376">
        <v>5</v>
      </c>
      <c r="L376" s="53" t="s">
        <v>95</v>
      </c>
      <c r="M376" s="137">
        <v>115.89</v>
      </c>
      <c r="N376">
        <v>1</v>
      </c>
      <c r="O376" s="137">
        <f t="shared" si="6"/>
        <v>115.89</v>
      </c>
      <c r="P376" s="57" t="s">
        <v>96</v>
      </c>
      <c r="R376" s="56" t="str">
        <f>+VLOOKUP(E376,'Selectable Table'!B:C,2,0)</f>
        <v>Storage</v>
      </c>
      <c r="S376" s="59"/>
    </row>
    <row r="377" spans="1:19">
      <c r="A377" s="57"/>
      <c r="B377" t="s">
        <v>238</v>
      </c>
      <c r="C377" t="s">
        <v>133</v>
      </c>
      <c r="D377" s="53" t="s">
        <v>109</v>
      </c>
      <c r="E377" s="61" t="s">
        <v>106</v>
      </c>
      <c r="F377">
        <v>40700</v>
      </c>
      <c r="G377" t="s">
        <v>93</v>
      </c>
      <c r="H377" s="57"/>
      <c r="I377" t="s">
        <v>118</v>
      </c>
      <c r="J377">
        <v>2026</v>
      </c>
      <c r="K377">
        <v>5</v>
      </c>
      <c r="L377" s="53" t="s">
        <v>95</v>
      </c>
      <c r="M377" s="137">
        <v>115.89</v>
      </c>
      <c r="N377">
        <v>1</v>
      </c>
      <c r="O377" s="137">
        <f t="shared" si="6"/>
        <v>115.89</v>
      </c>
      <c r="P377" s="57" t="s">
        <v>96</v>
      </c>
      <c r="R377" s="56" t="str">
        <f>+VLOOKUP(E377,'Selectable Table'!B:C,2,0)</f>
        <v>Storage</v>
      </c>
      <c r="S377" s="59"/>
    </row>
    <row r="378" spans="1:19">
      <c r="A378" s="57"/>
      <c r="B378" t="s">
        <v>239</v>
      </c>
      <c r="C378" t="s">
        <v>133</v>
      </c>
      <c r="D378" s="53" t="s">
        <v>109</v>
      </c>
      <c r="E378" s="61" t="s">
        <v>106</v>
      </c>
      <c r="F378">
        <v>40700</v>
      </c>
      <c r="G378" t="s">
        <v>93</v>
      </c>
      <c r="H378" s="57"/>
      <c r="I378" t="s">
        <v>146</v>
      </c>
      <c r="J378">
        <v>2026</v>
      </c>
      <c r="K378">
        <v>5</v>
      </c>
      <c r="L378" s="53" t="s">
        <v>95</v>
      </c>
      <c r="M378" s="137">
        <v>202.82</v>
      </c>
      <c r="N378">
        <v>1</v>
      </c>
      <c r="O378" s="137">
        <f t="shared" si="6"/>
        <v>202.82</v>
      </c>
      <c r="P378" s="57" t="s">
        <v>96</v>
      </c>
      <c r="R378" s="56" t="str">
        <f>+VLOOKUP(E378,'Selectable Table'!B:C,2,0)</f>
        <v>Storage</v>
      </c>
      <c r="S378" s="59"/>
    </row>
    <row r="379" spans="1:19">
      <c r="A379" s="57"/>
      <c r="B379" t="s">
        <v>240</v>
      </c>
      <c r="C379" t="s">
        <v>133</v>
      </c>
      <c r="D379" s="53" t="s">
        <v>109</v>
      </c>
      <c r="E379" s="61" t="s">
        <v>105</v>
      </c>
      <c r="F379">
        <v>40700</v>
      </c>
      <c r="G379" t="s">
        <v>93</v>
      </c>
      <c r="H379" s="57"/>
      <c r="I379" t="s">
        <v>122</v>
      </c>
      <c r="J379">
        <v>2026</v>
      </c>
      <c r="K379">
        <v>5</v>
      </c>
      <c r="L379" s="53" t="s">
        <v>95</v>
      </c>
      <c r="M379" s="137">
        <v>54.08</v>
      </c>
      <c r="N379">
        <v>1</v>
      </c>
      <c r="O379" s="137">
        <f t="shared" si="6"/>
        <v>54.08</v>
      </c>
      <c r="P379" s="57" t="s">
        <v>96</v>
      </c>
      <c r="R379" s="56" t="str">
        <f>+VLOOKUP(E379,'Selectable Table'!B:C,2,0)</f>
        <v>ReturnDrug</v>
      </c>
      <c r="S379" s="59"/>
    </row>
    <row r="380" spans="1:19">
      <c r="A380" s="57"/>
      <c r="B380" t="s">
        <v>240</v>
      </c>
      <c r="C380" t="s">
        <v>133</v>
      </c>
      <c r="D380" s="53" t="s">
        <v>109</v>
      </c>
      <c r="E380" s="61" t="s">
        <v>105</v>
      </c>
      <c r="F380">
        <v>40700</v>
      </c>
      <c r="G380" t="s">
        <v>93</v>
      </c>
      <c r="H380" s="57"/>
      <c r="I380" t="s">
        <v>123</v>
      </c>
      <c r="J380">
        <v>2026</v>
      </c>
      <c r="K380">
        <v>5</v>
      </c>
      <c r="L380" s="53" t="s">
        <v>95</v>
      </c>
      <c r="M380" s="137">
        <v>135.19999999999999</v>
      </c>
      <c r="N380">
        <v>1</v>
      </c>
      <c r="O380" s="137">
        <f t="shared" si="6"/>
        <v>135.19999999999999</v>
      </c>
      <c r="P380" s="57" t="s">
        <v>96</v>
      </c>
      <c r="R380" s="56" t="str">
        <f>+VLOOKUP(E380,'Selectable Table'!B:C,2,0)</f>
        <v>ReturnDrug</v>
      </c>
      <c r="S380" s="59"/>
    </row>
    <row r="381" spans="1:19">
      <c r="A381" s="57"/>
      <c r="B381" t="s">
        <v>240</v>
      </c>
      <c r="C381" t="s">
        <v>133</v>
      </c>
      <c r="D381" s="53" t="s">
        <v>109</v>
      </c>
      <c r="E381" s="61" t="s">
        <v>106</v>
      </c>
      <c r="F381">
        <v>40700</v>
      </c>
      <c r="G381" t="s">
        <v>93</v>
      </c>
      <c r="H381" s="57"/>
      <c r="I381" t="s">
        <v>112</v>
      </c>
      <c r="J381">
        <v>2026</v>
      </c>
      <c r="K381">
        <v>5</v>
      </c>
      <c r="L381" s="53" t="s">
        <v>95</v>
      </c>
      <c r="M381" s="137">
        <v>95.63</v>
      </c>
      <c r="N381">
        <v>1</v>
      </c>
      <c r="O381" s="137">
        <f t="shared" si="6"/>
        <v>95.63</v>
      </c>
      <c r="P381" s="57" t="s">
        <v>96</v>
      </c>
      <c r="R381" s="56" t="str">
        <f>+VLOOKUP(E381,'Selectable Table'!B:C,2,0)</f>
        <v>Storage</v>
      </c>
      <c r="S381" s="59"/>
    </row>
    <row r="382" spans="1:19">
      <c r="A382" s="57"/>
      <c r="B382" t="s">
        <v>241</v>
      </c>
      <c r="C382" t="s">
        <v>133</v>
      </c>
      <c r="D382" s="53" t="s">
        <v>109</v>
      </c>
      <c r="E382" s="61" t="s">
        <v>106</v>
      </c>
      <c r="F382">
        <v>40700</v>
      </c>
      <c r="G382" t="s">
        <v>93</v>
      </c>
      <c r="H382" s="57"/>
      <c r="I382" t="s">
        <v>118</v>
      </c>
      <c r="J382">
        <v>2026</v>
      </c>
      <c r="K382">
        <v>5</v>
      </c>
      <c r="L382" s="53" t="s">
        <v>95</v>
      </c>
      <c r="M382" s="137">
        <v>115.89</v>
      </c>
      <c r="N382">
        <v>1</v>
      </c>
      <c r="O382" s="137">
        <f t="shared" si="6"/>
        <v>115.89</v>
      </c>
      <c r="P382" s="57" t="s">
        <v>96</v>
      </c>
      <c r="R382" s="56" t="str">
        <f>+VLOOKUP(E382,'Selectable Table'!B:C,2,0)</f>
        <v>Storage</v>
      </c>
      <c r="S382" s="59"/>
    </row>
    <row r="383" spans="1:19">
      <c r="A383" s="57"/>
      <c r="B383" t="s">
        <v>242</v>
      </c>
      <c r="C383" t="s">
        <v>133</v>
      </c>
      <c r="D383" s="53" t="s">
        <v>109</v>
      </c>
      <c r="E383" s="61" t="s">
        <v>106</v>
      </c>
      <c r="F383">
        <v>40700</v>
      </c>
      <c r="G383" t="s">
        <v>93</v>
      </c>
      <c r="H383" s="57"/>
      <c r="I383" t="s">
        <v>112</v>
      </c>
      <c r="J383">
        <v>2026</v>
      </c>
      <c r="K383">
        <v>5</v>
      </c>
      <c r="L383" s="53" t="s">
        <v>95</v>
      </c>
      <c r="M383" s="137">
        <v>191.26</v>
      </c>
      <c r="N383">
        <v>1</v>
      </c>
      <c r="O383" s="137">
        <f t="shared" si="6"/>
        <v>191.26</v>
      </c>
      <c r="P383" s="57" t="s">
        <v>96</v>
      </c>
      <c r="R383" s="56" t="str">
        <f>+VLOOKUP(E383,'Selectable Table'!B:C,2,0)</f>
        <v>Storage</v>
      </c>
      <c r="S383" s="59"/>
    </row>
    <row r="384" spans="1:19">
      <c r="A384" s="57"/>
      <c r="B384" t="s">
        <v>243</v>
      </c>
      <c r="C384" t="s">
        <v>133</v>
      </c>
      <c r="D384" s="53" t="s">
        <v>109</v>
      </c>
      <c r="E384" s="61" t="s">
        <v>106</v>
      </c>
      <c r="F384">
        <v>40700</v>
      </c>
      <c r="G384" t="s">
        <v>93</v>
      </c>
      <c r="H384" s="57"/>
      <c r="I384" t="s">
        <v>146</v>
      </c>
      <c r="J384">
        <v>2026</v>
      </c>
      <c r="K384">
        <v>5</v>
      </c>
      <c r="L384" s="53" t="s">
        <v>95</v>
      </c>
      <c r="M384" s="137">
        <v>202.82</v>
      </c>
      <c r="N384">
        <v>1</v>
      </c>
      <c r="O384" s="137">
        <f t="shared" si="6"/>
        <v>202.82</v>
      </c>
      <c r="P384" s="57" t="s">
        <v>96</v>
      </c>
      <c r="R384" s="56" t="str">
        <f>+VLOOKUP(E384,'Selectable Table'!B:C,2,0)</f>
        <v>Storage</v>
      </c>
      <c r="S384" s="59"/>
    </row>
    <row r="385" spans="1:21">
      <c r="A385" s="57"/>
      <c r="B385" t="s">
        <v>244</v>
      </c>
      <c r="C385" t="s">
        <v>133</v>
      </c>
      <c r="D385" s="53" t="s">
        <v>109</v>
      </c>
      <c r="E385" s="61" t="s">
        <v>92</v>
      </c>
      <c r="F385">
        <v>40700</v>
      </c>
      <c r="G385" t="s">
        <v>93</v>
      </c>
      <c r="H385" s="57"/>
      <c r="I385" t="s">
        <v>196</v>
      </c>
      <c r="J385">
        <v>2026</v>
      </c>
      <c r="K385">
        <v>5</v>
      </c>
      <c r="L385" s="53" t="s">
        <v>95</v>
      </c>
      <c r="M385" s="137">
        <v>125.55</v>
      </c>
      <c r="N385">
        <v>1</v>
      </c>
      <c r="O385" s="137">
        <f t="shared" si="6"/>
        <v>125.55</v>
      </c>
      <c r="P385" s="57" t="s">
        <v>96</v>
      </c>
      <c r="R385" s="56" t="str">
        <f>+VLOOKUP(E385,'Selectable Table'!B:C,2,0)</f>
        <v>Distribution</v>
      </c>
      <c r="S385" s="59"/>
    </row>
    <row r="386" spans="1:21">
      <c r="A386" s="57"/>
      <c r="B386" t="s">
        <v>244</v>
      </c>
      <c r="C386" t="s">
        <v>133</v>
      </c>
      <c r="D386" s="53" t="s">
        <v>109</v>
      </c>
      <c r="E386" s="61" t="s">
        <v>106</v>
      </c>
      <c r="F386">
        <v>40700</v>
      </c>
      <c r="G386" t="s">
        <v>93</v>
      </c>
      <c r="H386" s="57"/>
      <c r="I386" t="s">
        <v>118</v>
      </c>
      <c r="J386">
        <v>2026</v>
      </c>
      <c r="K386">
        <v>5</v>
      </c>
      <c r="L386" s="53" t="s">
        <v>95</v>
      </c>
      <c r="M386" s="137">
        <v>115.89</v>
      </c>
      <c r="N386">
        <v>1</v>
      </c>
      <c r="O386" s="137">
        <f t="shared" si="6"/>
        <v>115.89</v>
      </c>
      <c r="P386" s="57" t="s">
        <v>96</v>
      </c>
      <c r="R386" s="56" t="str">
        <f>+VLOOKUP(E386,'Selectable Table'!B:C,2,0)</f>
        <v>Storage</v>
      </c>
      <c r="S386" s="59"/>
    </row>
    <row r="387" spans="1:21">
      <c r="A387" s="57"/>
      <c r="B387" t="s">
        <v>245</v>
      </c>
      <c r="C387" t="s">
        <v>133</v>
      </c>
      <c r="D387" s="53" t="s">
        <v>109</v>
      </c>
      <c r="E387" s="61" t="s">
        <v>106</v>
      </c>
      <c r="F387">
        <v>40700</v>
      </c>
      <c r="G387" t="s">
        <v>93</v>
      </c>
      <c r="H387" s="57"/>
      <c r="I387" t="s">
        <v>146</v>
      </c>
      <c r="J387">
        <v>2026</v>
      </c>
      <c r="K387">
        <v>5</v>
      </c>
      <c r="L387" s="53" t="s">
        <v>95</v>
      </c>
      <c r="M387" s="137">
        <v>382.52</v>
      </c>
      <c r="N387">
        <v>1</v>
      </c>
      <c r="O387" s="137">
        <f t="shared" si="6"/>
        <v>382.52</v>
      </c>
      <c r="P387" s="57" t="s">
        <v>96</v>
      </c>
      <c r="R387" s="56" t="str">
        <f>+VLOOKUP(E387,'Selectable Table'!B:C,2,0)</f>
        <v>Storage</v>
      </c>
      <c r="S387" s="59"/>
    </row>
    <row r="388" spans="1:21">
      <c r="A388" s="57"/>
      <c r="B388" t="s">
        <v>246</v>
      </c>
      <c r="C388" t="s">
        <v>133</v>
      </c>
      <c r="D388" s="53" t="s">
        <v>109</v>
      </c>
      <c r="E388" s="61" t="s">
        <v>106</v>
      </c>
      <c r="F388">
        <v>40700</v>
      </c>
      <c r="G388" t="s">
        <v>93</v>
      </c>
      <c r="H388" s="57"/>
      <c r="I388" t="s">
        <v>110</v>
      </c>
      <c r="J388">
        <v>2026</v>
      </c>
      <c r="K388">
        <v>5</v>
      </c>
      <c r="L388" s="53" t="s">
        <v>95</v>
      </c>
      <c r="M388" s="137">
        <v>191.26</v>
      </c>
      <c r="N388">
        <v>1</v>
      </c>
      <c r="O388" s="137">
        <f t="shared" ref="O388:O451" si="7">M388*N388</f>
        <v>191.26</v>
      </c>
      <c r="P388" s="57" t="s">
        <v>96</v>
      </c>
      <c r="R388" s="56" t="str">
        <f>+VLOOKUP(E388,'Selectable Table'!B:C,2,0)</f>
        <v>Storage</v>
      </c>
      <c r="S388" s="59"/>
    </row>
    <row r="389" spans="1:21">
      <c r="A389" s="57"/>
      <c r="B389" t="s">
        <v>247</v>
      </c>
      <c r="C389" t="s">
        <v>133</v>
      </c>
      <c r="D389" s="53" t="s">
        <v>109</v>
      </c>
      <c r="E389" s="61" t="s">
        <v>103</v>
      </c>
      <c r="F389">
        <v>40700</v>
      </c>
      <c r="G389" t="s">
        <v>93</v>
      </c>
      <c r="H389" s="57"/>
      <c r="I389" t="s">
        <v>130</v>
      </c>
      <c r="J389">
        <v>2026</v>
      </c>
      <c r="K389">
        <v>5</v>
      </c>
      <c r="L389" s="53" t="s">
        <v>95</v>
      </c>
      <c r="M389" s="137">
        <v>269.89</v>
      </c>
      <c r="N389">
        <v>1</v>
      </c>
      <c r="O389" s="137">
        <f t="shared" si="7"/>
        <v>269.89</v>
      </c>
      <c r="P389" s="57" t="s">
        <v>96</v>
      </c>
      <c r="R389" s="56" t="str">
        <f>+VLOOKUP(E389,'Selectable Table'!B:C,2,0)</f>
        <v>Freight</v>
      </c>
      <c r="S389" s="59"/>
    </row>
    <row r="390" spans="1:21">
      <c r="A390" s="57"/>
      <c r="B390" t="s">
        <v>247</v>
      </c>
      <c r="C390" t="s">
        <v>133</v>
      </c>
      <c r="D390" s="53" t="s">
        <v>109</v>
      </c>
      <c r="E390" s="61" t="s">
        <v>92</v>
      </c>
      <c r="F390">
        <v>40700</v>
      </c>
      <c r="G390" t="s">
        <v>93</v>
      </c>
      <c r="H390" s="57"/>
      <c r="I390" t="s">
        <v>196</v>
      </c>
      <c r="J390">
        <v>2026</v>
      </c>
      <c r="K390">
        <v>5</v>
      </c>
      <c r="L390" s="53" t="s">
        <v>95</v>
      </c>
      <c r="M390" s="137">
        <v>376.65</v>
      </c>
      <c r="N390">
        <v>1</v>
      </c>
      <c r="O390" s="137">
        <f t="shared" si="7"/>
        <v>376.65</v>
      </c>
      <c r="P390" s="57" t="s">
        <v>96</v>
      </c>
      <c r="R390" s="56" t="str">
        <f>+VLOOKUP(E390,'Selectable Table'!B:C,2,0)</f>
        <v>Distribution</v>
      </c>
      <c r="S390" s="59"/>
    </row>
    <row r="391" spans="1:21">
      <c r="A391" s="57"/>
      <c r="B391" t="s">
        <v>247</v>
      </c>
      <c r="C391" t="s">
        <v>133</v>
      </c>
      <c r="D391" s="53" t="s">
        <v>109</v>
      </c>
      <c r="E391" s="61" t="s">
        <v>92</v>
      </c>
      <c r="F391">
        <v>40700</v>
      </c>
      <c r="G391" t="s">
        <v>93</v>
      </c>
      <c r="H391" s="57"/>
      <c r="I391" t="s">
        <v>221</v>
      </c>
      <c r="J391">
        <v>2026</v>
      </c>
      <c r="K391">
        <v>5</v>
      </c>
      <c r="L391" s="53" t="s">
        <v>95</v>
      </c>
      <c r="M391" s="137">
        <v>125.55</v>
      </c>
      <c r="N391">
        <v>1</v>
      </c>
      <c r="O391" s="137">
        <f t="shared" si="7"/>
        <v>125.55</v>
      </c>
      <c r="P391" s="57" t="s">
        <v>96</v>
      </c>
      <c r="R391" s="56" t="str">
        <f>+VLOOKUP(E391,'Selectable Table'!B:C,2,0)</f>
        <v>Distribution</v>
      </c>
      <c r="S391" s="59"/>
      <c r="U391"/>
    </row>
    <row r="392" spans="1:21">
      <c r="A392" s="57"/>
      <c r="B392" t="s">
        <v>247</v>
      </c>
      <c r="C392" t="s">
        <v>133</v>
      </c>
      <c r="D392" s="53" t="s">
        <v>109</v>
      </c>
      <c r="E392" s="61" t="s">
        <v>106</v>
      </c>
      <c r="F392">
        <v>40700</v>
      </c>
      <c r="G392" t="s">
        <v>93</v>
      </c>
      <c r="H392" s="57"/>
      <c r="I392" t="s">
        <v>118</v>
      </c>
      <c r="J392">
        <v>2026</v>
      </c>
      <c r="K392">
        <v>5</v>
      </c>
      <c r="L392" s="53" t="s">
        <v>95</v>
      </c>
      <c r="M392" s="137">
        <v>115.89</v>
      </c>
      <c r="N392">
        <v>1</v>
      </c>
      <c r="O392" s="137">
        <f t="shared" si="7"/>
        <v>115.89</v>
      </c>
      <c r="P392" s="57" t="s">
        <v>96</v>
      </c>
      <c r="R392" s="56" t="str">
        <f>+VLOOKUP(E392,'Selectable Table'!B:C,2,0)</f>
        <v>Storage</v>
      </c>
      <c r="S392" s="59"/>
      <c r="U392"/>
    </row>
    <row r="393" spans="1:21">
      <c r="A393" s="57"/>
      <c r="B393" t="s">
        <v>248</v>
      </c>
      <c r="C393" t="s">
        <v>133</v>
      </c>
      <c r="D393" s="53" t="s">
        <v>109</v>
      </c>
      <c r="E393" s="61" t="s">
        <v>92</v>
      </c>
      <c r="F393">
        <v>40700</v>
      </c>
      <c r="G393" t="s">
        <v>93</v>
      </c>
      <c r="H393" s="57"/>
      <c r="I393" t="s">
        <v>196</v>
      </c>
      <c r="J393">
        <v>2026</v>
      </c>
      <c r="K393">
        <v>5</v>
      </c>
      <c r="L393" s="53" t="s">
        <v>95</v>
      </c>
      <c r="M393" s="137">
        <v>878.85</v>
      </c>
      <c r="N393">
        <v>1</v>
      </c>
      <c r="O393" s="137">
        <f t="shared" si="7"/>
        <v>878.85</v>
      </c>
      <c r="P393" s="57" t="s">
        <v>96</v>
      </c>
      <c r="R393" s="56" t="str">
        <f>+VLOOKUP(E393,'Selectable Table'!B:C,2,0)</f>
        <v>Distribution</v>
      </c>
      <c r="S393" s="59"/>
      <c r="U393"/>
    </row>
    <row r="394" spans="1:21">
      <c r="A394" s="57"/>
      <c r="B394" t="s">
        <v>248</v>
      </c>
      <c r="C394" t="s">
        <v>133</v>
      </c>
      <c r="D394" s="53" t="s">
        <v>109</v>
      </c>
      <c r="E394" s="61" t="s">
        <v>92</v>
      </c>
      <c r="F394">
        <v>40700</v>
      </c>
      <c r="G394" t="s">
        <v>93</v>
      </c>
      <c r="H394" s="57"/>
      <c r="I394" t="s">
        <v>221</v>
      </c>
      <c r="J394">
        <v>2026</v>
      </c>
      <c r="K394">
        <v>5</v>
      </c>
      <c r="L394" s="53" t="s">
        <v>95</v>
      </c>
      <c r="M394" s="137">
        <v>878.85</v>
      </c>
      <c r="N394">
        <v>1</v>
      </c>
      <c r="O394" s="137">
        <f t="shared" si="7"/>
        <v>878.85</v>
      </c>
      <c r="P394" s="57" t="s">
        <v>96</v>
      </c>
      <c r="R394" s="56" t="str">
        <f>+VLOOKUP(E394,'Selectable Table'!B:C,2,0)</f>
        <v>Distribution</v>
      </c>
      <c r="S394" s="59"/>
      <c r="U394"/>
    </row>
    <row r="395" spans="1:21">
      <c r="A395" s="57"/>
      <c r="B395" t="s">
        <v>248</v>
      </c>
      <c r="C395" t="s">
        <v>133</v>
      </c>
      <c r="D395" s="53" t="s">
        <v>109</v>
      </c>
      <c r="E395" s="61" t="s">
        <v>106</v>
      </c>
      <c r="F395">
        <v>40700</v>
      </c>
      <c r="G395" t="s">
        <v>93</v>
      </c>
      <c r="H395" s="57"/>
      <c r="I395" t="s">
        <v>118</v>
      </c>
      <c r="J395">
        <v>2026</v>
      </c>
      <c r="K395">
        <v>5</v>
      </c>
      <c r="L395" s="53" t="s">
        <v>95</v>
      </c>
      <c r="M395" s="137">
        <v>115.89</v>
      </c>
      <c r="N395">
        <v>1</v>
      </c>
      <c r="O395" s="137">
        <f t="shared" si="7"/>
        <v>115.89</v>
      </c>
      <c r="P395" s="57" t="s">
        <v>96</v>
      </c>
      <c r="R395" s="56" t="str">
        <f>+VLOOKUP(E395,'Selectable Table'!B:C,2,0)</f>
        <v>Storage</v>
      </c>
      <c r="S395" s="59"/>
      <c r="U395"/>
    </row>
    <row r="396" spans="1:21">
      <c r="A396" s="57"/>
      <c r="B396" t="s">
        <v>249</v>
      </c>
      <c r="C396" t="s">
        <v>133</v>
      </c>
      <c r="D396" s="53" t="s">
        <v>109</v>
      </c>
      <c r="E396" s="61" t="s">
        <v>92</v>
      </c>
      <c r="F396">
        <v>40700</v>
      </c>
      <c r="G396" t="s">
        <v>93</v>
      </c>
      <c r="H396" s="57"/>
      <c r="I396" t="s">
        <v>250</v>
      </c>
      <c r="J396">
        <v>2026</v>
      </c>
      <c r="K396">
        <v>5</v>
      </c>
      <c r="L396" s="53" t="s">
        <v>95</v>
      </c>
      <c r="M396" s="137">
        <v>62.77</v>
      </c>
      <c r="N396">
        <v>1</v>
      </c>
      <c r="O396" s="137">
        <f t="shared" si="7"/>
        <v>62.77</v>
      </c>
      <c r="P396" s="57" t="s">
        <v>96</v>
      </c>
      <c r="R396" s="56" t="str">
        <f>+VLOOKUP(E396,'Selectable Table'!B:C,2,0)</f>
        <v>Distribution</v>
      </c>
      <c r="S396" s="59"/>
      <c r="U396"/>
    </row>
    <row r="397" spans="1:21">
      <c r="A397" s="57"/>
      <c r="B397" t="s">
        <v>249</v>
      </c>
      <c r="C397" t="s">
        <v>133</v>
      </c>
      <c r="D397" s="53" t="s">
        <v>109</v>
      </c>
      <c r="E397" s="61" t="s">
        <v>103</v>
      </c>
      <c r="F397">
        <v>40700</v>
      </c>
      <c r="G397" t="s">
        <v>93</v>
      </c>
      <c r="H397" s="57"/>
      <c r="I397" t="s">
        <v>130</v>
      </c>
      <c r="J397">
        <v>2026</v>
      </c>
      <c r="K397">
        <v>5</v>
      </c>
      <c r="L397" s="53" t="s">
        <v>95</v>
      </c>
      <c r="M397" s="137">
        <v>696.41</v>
      </c>
      <c r="N397">
        <v>1</v>
      </c>
      <c r="O397" s="137">
        <f t="shared" si="7"/>
        <v>696.41</v>
      </c>
      <c r="P397" s="57" t="s">
        <v>96</v>
      </c>
      <c r="R397" s="56" t="str">
        <f>+VLOOKUP(E397,'Selectable Table'!B:C,2,0)</f>
        <v>Freight</v>
      </c>
      <c r="S397" s="59"/>
      <c r="U397"/>
    </row>
    <row r="398" spans="1:21">
      <c r="A398" s="57"/>
      <c r="B398" t="s">
        <v>249</v>
      </c>
      <c r="C398" t="s">
        <v>133</v>
      </c>
      <c r="D398" s="53" t="s">
        <v>109</v>
      </c>
      <c r="E398" s="61" t="s">
        <v>92</v>
      </c>
      <c r="F398">
        <v>40700</v>
      </c>
      <c r="G398" t="s">
        <v>93</v>
      </c>
      <c r="H398" s="57"/>
      <c r="I398" t="s">
        <v>196</v>
      </c>
      <c r="J398">
        <v>2026</v>
      </c>
      <c r="K398">
        <v>5</v>
      </c>
      <c r="L398" s="53" t="s">
        <v>95</v>
      </c>
      <c r="M398" s="137">
        <v>125.55</v>
      </c>
      <c r="N398">
        <v>1</v>
      </c>
      <c r="O398" s="137">
        <f t="shared" si="7"/>
        <v>125.55</v>
      </c>
      <c r="P398" s="57" t="s">
        <v>96</v>
      </c>
      <c r="R398" s="56" t="str">
        <f>+VLOOKUP(E398,'Selectable Table'!B:C,2,0)</f>
        <v>Distribution</v>
      </c>
      <c r="S398" s="59"/>
      <c r="U398"/>
    </row>
    <row r="399" spans="1:21">
      <c r="A399" s="57"/>
      <c r="B399" t="s">
        <v>249</v>
      </c>
      <c r="C399" t="s">
        <v>133</v>
      </c>
      <c r="D399" s="53" t="s">
        <v>109</v>
      </c>
      <c r="E399" s="61" t="s">
        <v>106</v>
      </c>
      <c r="F399">
        <v>40700</v>
      </c>
      <c r="G399" t="s">
        <v>93</v>
      </c>
      <c r="H399" s="57"/>
      <c r="I399" t="s">
        <v>118</v>
      </c>
      <c r="J399">
        <v>2026</v>
      </c>
      <c r="K399">
        <v>5</v>
      </c>
      <c r="L399" s="53" t="s">
        <v>95</v>
      </c>
      <c r="M399" s="137">
        <v>95.63</v>
      </c>
      <c r="N399">
        <v>1</v>
      </c>
      <c r="O399" s="137">
        <f t="shared" si="7"/>
        <v>95.63</v>
      </c>
      <c r="P399" s="57" t="s">
        <v>96</v>
      </c>
      <c r="R399" s="56" t="str">
        <f>+VLOOKUP(E399,'Selectable Table'!B:C,2,0)</f>
        <v>Storage</v>
      </c>
      <c r="S399" s="59"/>
      <c r="U399"/>
    </row>
    <row r="400" spans="1:21">
      <c r="A400" s="57"/>
      <c r="B400" t="s">
        <v>251</v>
      </c>
      <c r="C400" t="s">
        <v>133</v>
      </c>
      <c r="D400" s="53" t="s">
        <v>109</v>
      </c>
      <c r="E400" s="61" t="s">
        <v>92</v>
      </c>
      <c r="F400">
        <v>40700</v>
      </c>
      <c r="G400" t="s">
        <v>93</v>
      </c>
      <c r="H400" s="57"/>
      <c r="I400" t="s">
        <v>252</v>
      </c>
      <c r="J400">
        <v>2026</v>
      </c>
      <c r="K400">
        <v>5</v>
      </c>
      <c r="L400" s="53" t="s">
        <v>95</v>
      </c>
      <c r="M400" s="137">
        <v>177.58</v>
      </c>
      <c r="N400">
        <v>1</v>
      </c>
      <c r="O400" s="137">
        <f t="shared" si="7"/>
        <v>177.58</v>
      </c>
      <c r="P400" s="57" t="s">
        <v>96</v>
      </c>
      <c r="R400" s="56" t="str">
        <f>+VLOOKUP(E400,'Selectable Table'!B:C,2,0)</f>
        <v>Distribution</v>
      </c>
      <c r="S400" s="59"/>
      <c r="U400"/>
    </row>
    <row r="401" spans="1:21">
      <c r="A401" s="57"/>
      <c r="B401" t="s">
        <v>251</v>
      </c>
      <c r="C401" t="s">
        <v>133</v>
      </c>
      <c r="D401" s="53" t="s">
        <v>109</v>
      </c>
      <c r="E401" s="61" t="s">
        <v>104</v>
      </c>
      <c r="F401">
        <v>40700</v>
      </c>
      <c r="G401" t="s">
        <v>93</v>
      </c>
      <c r="H401" s="57"/>
      <c r="I401" t="s">
        <v>172</v>
      </c>
      <c r="J401">
        <v>2026</v>
      </c>
      <c r="K401">
        <v>5</v>
      </c>
      <c r="L401" s="53" t="s">
        <v>95</v>
      </c>
      <c r="M401" s="137">
        <v>20.2</v>
      </c>
      <c r="N401">
        <v>1</v>
      </c>
      <c r="O401" s="137">
        <f t="shared" si="7"/>
        <v>20.2</v>
      </c>
      <c r="P401" s="57" t="s">
        <v>96</v>
      </c>
      <c r="R401" s="56" t="str">
        <f>+VLOOKUP(E401,'Selectable Table'!B:C,2,0)</f>
        <v>Packaging</v>
      </c>
      <c r="S401" s="59"/>
      <c r="U401"/>
    </row>
    <row r="402" spans="1:21">
      <c r="A402" s="57"/>
      <c r="B402" t="s">
        <v>251</v>
      </c>
      <c r="C402" t="s">
        <v>133</v>
      </c>
      <c r="D402" s="53" t="s">
        <v>109</v>
      </c>
      <c r="E402" s="61" t="s">
        <v>104</v>
      </c>
      <c r="F402">
        <v>40700</v>
      </c>
      <c r="G402" t="s">
        <v>93</v>
      </c>
      <c r="H402" s="57"/>
      <c r="I402" t="s">
        <v>174</v>
      </c>
      <c r="J402">
        <v>2026</v>
      </c>
      <c r="K402">
        <v>5</v>
      </c>
      <c r="L402" s="53" t="s">
        <v>95</v>
      </c>
      <c r="M402" s="137">
        <v>1659.57</v>
      </c>
      <c r="N402">
        <v>1</v>
      </c>
      <c r="O402" s="137">
        <f t="shared" si="7"/>
        <v>1659.57</v>
      </c>
      <c r="P402" s="57" t="s">
        <v>96</v>
      </c>
      <c r="R402" s="56" t="str">
        <f>+VLOOKUP(E402,'Selectable Table'!B:C,2,0)</f>
        <v>Packaging</v>
      </c>
      <c r="S402" s="59"/>
      <c r="U402"/>
    </row>
    <row r="403" spans="1:21">
      <c r="A403" s="57"/>
      <c r="B403" t="s">
        <v>251</v>
      </c>
      <c r="C403" t="s">
        <v>133</v>
      </c>
      <c r="D403" s="53" t="s">
        <v>109</v>
      </c>
      <c r="E403" s="61" t="s">
        <v>92</v>
      </c>
      <c r="F403">
        <v>40700</v>
      </c>
      <c r="G403" t="s">
        <v>93</v>
      </c>
      <c r="H403" s="57"/>
      <c r="I403" t="s">
        <v>196</v>
      </c>
      <c r="J403">
        <v>2026</v>
      </c>
      <c r="K403">
        <v>5</v>
      </c>
      <c r="L403" s="53" t="s">
        <v>95</v>
      </c>
      <c r="M403" s="137">
        <v>376.65</v>
      </c>
      <c r="N403">
        <v>1</v>
      </c>
      <c r="O403" s="137">
        <f t="shared" si="7"/>
        <v>376.65</v>
      </c>
      <c r="P403" s="57" t="s">
        <v>96</v>
      </c>
      <c r="R403" s="56" t="str">
        <f>+VLOOKUP(E403,'Selectable Table'!B:C,2,0)</f>
        <v>Distribution</v>
      </c>
      <c r="S403" s="59"/>
      <c r="U403"/>
    </row>
    <row r="404" spans="1:21">
      <c r="A404" s="57"/>
      <c r="B404" t="s">
        <v>251</v>
      </c>
      <c r="C404" t="s">
        <v>133</v>
      </c>
      <c r="D404" s="53" t="s">
        <v>109</v>
      </c>
      <c r="E404" s="61" t="s">
        <v>92</v>
      </c>
      <c r="F404">
        <v>40700</v>
      </c>
      <c r="G404" t="s">
        <v>93</v>
      </c>
      <c r="H404" s="57"/>
      <c r="I404" t="s">
        <v>204</v>
      </c>
      <c r="J404">
        <v>2026</v>
      </c>
      <c r="K404">
        <v>5</v>
      </c>
      <c r="L404" s="53" t="s">
        <v>95</v>
      </c>
      <c r="M404" s="137">
        <v>125.55</v>
      </c>
      <c r="N404">
        <v>1</v>
      </c>
      <c r="O404" s="137">
        <f t="shared" si="7"/>
        <v>125.55</v>
      </c>
      <c r="P404" s="57" t="s">
        <v>96</v>
      </c>
      <c r="R404" s="56" t="str">
        <f>+VLOOKUP(E404,'Selectable Table'!B:C,2,0)</f>
        <v>Distribution</v>
      </c>
      <c r="S404" s="59"/>
      <c r="U404"/>
    </row>
    <row r="405" spans="1:21">
      <c r="A405" s="57"/>
      <c r="B405" t="s">
        <v>251</v>
      </c>
      <c r="C405" t="s">
        <v>133</v>
      </c>
      <c r="D405" s="53" t="s">
        <v>109</v>
      </c>
      <c r="E405" s="61" t="s">
        <v>92</v>
      </c>
      <c r="F405">
        <v>40700</v>
      </c>
      <c r="G405" t="s">
        <v>93</v>
      </c>
      <c r="H405" s="57"/>
      <c r="I405" t="s">
        <v>221</v>
      </c>
      <c r="J405">
        <v>2026</v>
      </c>
      <c r="K405">
        <v>5</v>
      </c>
      <c r="L405" s="53" t="s">
        <v>95</v>
      </c>
      <c r="M405" s="137">
        <v>251.1</v>
      </c>
      <c r="N405">
        <v>1</v>
      </c>
      <c r="O405" s="137">
        <f t="shared" si="7"/>
        <v>251.1</v>
      </c>
      <c r="P405" s="57" t="s">
        <v>96</v>
      </c>
      <c r="R405" s="56" t="str">
        <f>+VLOOKUP(E405,'Selectable Table'!B:C,2,0)</f>
        <v>Distribution</v>
      </c>
      <c r="S405" s="59"/>
      <c r="U405"/>
    </row>
    <row r="406" spans="1:21">
      <c r="A406" s="57"/>
      <c r="B406" t="s">
        <v>251</v>
      </c>
      <c r="C406" t="s">
        <v>133</v>
      </c>
      <c r="D406" s="53" t="s">
        <v>109</v>
      </c>
      <c r="E406" s="61" t="s">
        <v>92</v>
      </c>
      <c r="F406">
        <v>40700</v>
      </c>
      <c r="G406" t="s">
        <v>93</v>
      </c>
      <c r="H406" s="57"/>
      <c r="I406" t="s">
        <v>197</v>
      </c>
      <c r="J406">
        <v>2026</v>
      </c>
      <c r="K406">
        <v>5</v>
      </c>
      <c r="L406" s="53" t="s">
        <v>95</v>
      </c>
      <c r="M406" s="137">
        <v>125.55</v>
      </c>
      <c r="N406">
        <v>1</v>
      </c>
      <c r="O406" s="137">
        <f t="shared" si="7"/>
        <v>125.55</v>
      </c>
      <c r="P406" s="57" t="s">
        <v>96</v>
      </c>
      <c r="R406" s="56" t="str">
        <f>+VLOOKUP(E406,'Selectable Table'!B:C,2,0)</f>
        <v>Distribution</v>
      </c>
      <c r="S406" s="59"/>
      <c r="U406"/>
    </row>
    <row r="407" spans="1:21">
      <c r="A407" s="57"/>
      <c r="B407" t="s">
        <v>251</v>
      </c>
      <c r="C407" t="s">
        <v>133</v>
      </c>
      <c r="D407" s="53" t="s">
        <v>109</v>
      </c>
      <c r="E407" s="61" t="s">
        <v>106</v>
      </c>
      <c r="F407">
        <v>40700</v>
      </c>
      <c r="G407" t="s">
        <v>93</v>
      </c>
      <c r="H407" s="57"/>
      <c r="I407" t="s">
        <v>118</v>
      </c>
      <c r="J407">
        <v>2026</v>
      </c>
      <c r="K407">
        <v>5</v>
      </c>
      <c r="L407" s="53" t="s">
        <v>95</v>
      </c>
      <c r="M407" s="137">
        <v>231.78</v>
      </c>
      <c r="N407">
        <v>1</v>
      </c>
      <c r="O407" s="137">
        <f t="shared" si="7"/>
        <v>231.78</v>
      </c>
      <c r="P407" s="57" t="s">
        <v>96</v>
      </c>
      <c r="R407" s="56" t="str">
        <f>+VLOOKUP(E407,'Selectable Table'!B:C,2,0)</f>
        <v>Storage</v>
      </c>
      <c r="S407" s="59"/>
      <c r="U407"/>
    </row>
    <row r="408" spans="1:21">
      <c r="A408" s="57"/>
      <c r="B408" t="s">
        <v>251</v>
      </c>
      <c r="C408" t="s">
        <v>133</v>
      </c>
      <c r="D408" s="53" t="s">
        <v>109</v>
      </c>
      <c r="E408" s="61" t="s">
        <v>106</v>
      </c>
      <c r="F408">
        <v>40700</v>
      </c>
      <c r="G408" t="s">
        <v>93</v>
      </c>
      <c r="H408" s="57"/>
      <c r="I408" t="s">
        <v>143</v>
      </c>
      <c r="J408">
        <v>2026</v>
      </c>
      <c r="K408">
        <v>5</v>
      </c>
      <c r="L408" s="53" t="s">
        <v>95</v>
      </c>
      <c r="M408" s="137">
        <v>95.63</v>
      </c>
      <c r="N408">
        <v>1</v>
      </c>
      <c r="O408" s="137">
        <f t="shared" si="7"/>
        <v>95.63</v>
      </c>
      <c r="P408" s="57" t="s">
        <v>96</v>
      </c>
      <c r="R408" s="56" t="str">
        <f>+VLOOKUP(E408,'Selectable Table'!B:C,2,0)</f>
        <v>Storage</v>
      </c>
      <c r="S408" s="59"/>
      <c r="U408"/>
    </row>
    <row r="409" spans="1:21">
      <c r="A409" s="57"/>
      <c r="B409" t="s">
        <v>253</v>
      </c>
      <c r="C409" t="s">
        <v>133</v>
      </c>
      <c r="D409" s="53" t="s">
        <v>109</v>
      </c>
      <c r="E409" s="61" t="s">
        <v>106</v>
      </c>
      <c r="F409">
        <v>40700</v>
      </c>
      <c r="G409" t="s">
        <v>93</v>
      </c>
      <c r="H409" s="57"/>
      <c r="I409" t="s">
        <v>118</v>
      </c>
      <c r="J409">
        <v>2026</v>
      </c>
      <c r="K409">
        <v>5</v>
      </c>
      <c r="L409" s="53" t="s">
        <v>95</v>
      </c>
      <c r="M409" s="137">
        <v>95.63</v>
      </c>
      <c r="N409">
        <v>1</v>
      </c>
      <c r="O409" s="137">
        <f t="shared" si="7"/>
        <v>95.63</v>
      </c>
      <c r="P409" s="57" t="s">
        <v>96</v>
      </c>
      <c r="R409" s="56" t="str">
        <f>+VLOOKUP(E409,'Selectable Table'!B:C,2,0)</f>
        <v>Storage</v>
      </c>
      <c r="S409" s="59"/>
      <c r="U409"/>
    </row>
    <row r="410" spans="1:21">
      <c r="A410" s="57"/>
      <c r="B410" t="s">
        <v>254</v>
      </c>
      <c r="C410" t="s">
        <v>133</v>
      </c>
      <c r="D410" s="53" t="s">
        <v>109</v>
      </c>
      <c r="E410" s="61" t="s">
        <v>92</v>
      </c>
      <c r="F410">
        <v>40700</v>
      </c>
      <c r="G410" t="s">
        <v>93</v>
      </c>
      <c r="H410" s="57"/>
      <c r="I410" t="s">
        <v>196</v>
      </c>
      <c r="J410">
        <v>2026</v>
      </c>
      <c r="K410">
        <v>5</v>
      </c>
      <c r="L410" s="53" t="s">
        <v>95</v>
      </c>
      <c r="M410" s="137">
        <v>627.75</v>
      </c>
      <c r="N410">
        <v>1</v>
      </c>
      <c r="O410" s="137">
        <f t="shared" si="7"/>
        <v>627.75</v>
      </c>
      <c r="P410" s="57" t="s">
        <v>96</v>
      </c>
      <c r="R410" s="56" t="str">
        <f>+VLOOKUP(E410,'Selectable Table'!B:C,2,0)</f>
        <v>Distribution</v>
      </c>
      <c r="S410" s="59"/>
      <c r="U410"/>
    </row>
    <row r="411" spans="1:21">
      <c r="A411" s="57"/>
      <c r="B411" t="s">
        <v>254</v>
      </c>
      <c r="C411" t="s">
        <v>133</v>
      </c>
      <c r="D411" s="53" t="s">
        <v>109</v>
      </c>
      <c r="E411" s="61" t="s">
        <v>92</v>
      </c>
      <c r="F411">
        <v>40700</v>
      </c>
      <c r="G411" t="s">
        <v>93</v>
      </c>
      <c r="H411" s="57"/>
      <c r="I411" t="s">
        <v>221</v>
      </c>
      <c r="J411">
        <v>2026</v>
      </c>
      <c r="K411">
        <v>5</v>
      </c>
      <c r="L411" s="53" t="s">
        <v>95</v>
      </c>
      <c r="M411" s="137">
        <v>376.65</v>
      </c>
      <c r="N411">
        <v>1</v>
      </c>
      <c r="O411" s="137">
        <f t="shared" si="7"/>
        <v>376.65</v>
      </c>
      <c r="P411" s="57" t="s">
        <v>96</v>
      </c>
      <c r="R411" s="56" t="str">
        <f>+VLOOKUP(E411,'Selectable Table'!B:C,2,0)</f>
        <v>Distribution</v>
      </c>
      <c r="S411" s="59"/>
      <c r="U411"/>
    </row>
    <row r="412" spans="1:21">
      <c r="A412" s="57"/>
      <c r="B412" t="s">
        <v>254</v>
      </c>
      <c r="C412" t="s">
        <v>133</v>
      </c>
      <c r="D412" s="53" t="s">
        <v>109</v>
      </c>
      <c r="E412" s="61" t="s">
        <v>92</v>
      </c>
      <c r="F412">
        <v>40700</v>
      </c>
      <c r="G412" t="s">
        <v>93</v>
      </c>
      <c r="H412" s="57"/>
      <c r="I412" t="s">
        <v>197</v>
      </c>
      <c r="J412">
        <v>2026</v>
      </c>
      <c r="K412">
        <v>5</v>
      </c>
      <c r="L412" s="53" t="s">
        <v>95</v>
      </c>
      <c r="M412" s="137">
        <v>251.1</v>
      </c>
      <c r="N412">
        <v>1</v>
      </c>
      <c r="O412" s="137">
        <f t="shared" si="7"/>
        <v>251.1</v>
      </c>
      <c r="P412" s="57" t="s">
        <v>96</v>
      </c>
      <c r="R412" s="56" t="str">
        <f>+VLOOKUP(E412,'Selectable Table'!B:C,2,0)</f>
        <v>Distribution</v>
      </c>
      <c r="S412" s="59"/>
      <c r="U412"/>
    </row>
    <row r="413" spans="1:21">
      <c r="A413" s="57"/>
      <c r="B413" t="s">
        <v>254</v>
      </c>
      <c r="C413" t="s">
        <v>133</v>
      </c>
      <c r="D413" s="53" t="s">
        <v>109</v>
      </c>
      <c r="E413" s="61" t="s">
        <v>106</v>
      </c>
      <c r="F413">
        <v>40700</v>
      </c>
      <c r="G413" t="s">
        <v>93</v>
      </c>
      <c r="H413" s="57"/>
      <c r="I413" t="s">
        <v>118</v>
      </c>
      <c r="J413">
        <v>2026</v>
      </c>
      <c r="K413">
        <v>5</v>
      </c>
      <c r="L413" s="53" t="s">
        <v>95</v>
      </c>
      <c r="M413" s="137">
        <v>115.89</v>
      </c>
      <c r="N413">
        <v>1</v>
      </c>
      <c r="O413" s="137">
        <f t="shared" si="7"/>
        <v>115.89</v>
      </c>
      <c r="P413" s="57" t="s">
        <v>96</v>
      </c>
      <c r="R413" s="56" t="str">
        <f>+VLOOKUP(E413,'Selectable Table'!B:C,2,0)</f>
        <v>Storage</v>
      </c>
      <c r="S413" s="59"/>
      <c r="U413"/>
    </row>
    <row r="414" spans="1:21">
      <c r="A414" s="57"/>
      <c r="B414" t="s">
        <v>255</v>
      </c>
      <c r="C414" t="s">
        <v>133</v>
      </c>
      <c r="D414" s="53" t="s">
        <v>109</v>
      </c>
      <c r="E414" s="61" t="s">
        <v>92</v>
      </c>
      <c r="F414">
        <v>40700</v>
      </c>
      <c r="G414" t="s">
        <v>93</v>
      </c>
      <c r="H414" s="57"/>
      <c r="I414" t="s">
        <v>203</v>
      </c>
      <c r="J414">
        <v>2026</v>
      </c>
      <c r="K414">
        <v>5</v>
      </c>
      <c r="L414" s="53" t="s">
        <v>95</v>
      </c>
      <c r="M414" s="137">
        <v>532.74</v>
      </c>
      <c r="N414">
        <v>1</v>
      </c>
      <c r="O414" s="137">
        <f t="shared" si="7"/>
        <v>532.74</v>
      </c>
      <c r="P414" s="57" t="s">
        <v>96</v>
      </c>
      <c r="R414" s="56" t="str">
        <f>+VLOOKUP(E414,'Selectable Table'!B:C,2,0)</f>
        <v>Distribution</v>
      </c>
      <c r="S414" s="59"/>
      <c r="U414"/>
    </row>
    <row r="415" spans="1:21">
      <c r="A415" s="57"/>
      <c r="B415" t="s">
        <v>255</v>
      </c>
      <c r="C415" t="s">
        <v>133</v>
      </c>
      <c r="D415" s="53" t="s">
        <v>109</v>
      </c>
      <c r="E415" s="61" t="s">
        <v>92</v>
      </c>
      <c r="F415">
        <v>40700</v>
      </c>
      <c r="G415" t="s">
        <v>93</v>
      </c>
      <c r="H415" s="57"/>
      <c r="I415" t="s">
        <v>256</v>
      </c>
      <c r="J415">
        <v>2026</v>
      </c>
      <c r="K415">
        <v>5</v>
      </c>
      <c r="L415" s="53" t="s">
        <v>95</v>
      </c>
      <c r="M415" s="137">
        <v>510.72</v>
      </c>
      <c r="N415">
        <v>1</v>
      </c>
      <c r="O415" s="137">
        <f t="shared" si="7"/>
        <v>510.72</v>
      </c>
      <c r="P415" s="57" t="s">
        <v>96</v>
      </c>
      <c r="R415" s="56" t="str">
        <f>+VLOOKUP(E415,'Selectable Table'!B:C,2,0)</f>
        <v>Distribution</v>
      </c>
      <c r="S415" s="59"/>
      <c r="U415"/>
    </row>
    <row r="416" spans="1:21">
      <c r="A416" s="57"/>
      <c r="B416" t="s">
        <v>255</v>
      </c>
      <c r="C416" t="s">
        <v>133</v>
      </c>
      <c r="D416" s="53" t="s">
        <v>109</v>
      </c>
      <c r="E416" s="61" t="s">
        <v>104</v>
      </c>
      <c r="F416">
        <v>40700</v>
      </c>
      <c r="G416" t="s">
        <v>93</v>
      </c>
      <c r="H416" s="57"/>
      <c r="I416" t="s">
        <v>171</v>
      </c>
      <c r="J416">
        <v>2026</v>
      </c>
      <c r="K416">
        <v>5</v>
      </c>
      <c r="L416" s="53" t="s">
        <v>95</v>
      </c>
      <c r="M416" s="137">
        <v>44.1</v>
      </c>
      <c r="N416">
        <v>1</v>
      </c>
      <c r="O416" s="137">
        <f t="shared" si="7"/>
        <v>44.1</v>
      </c>
      <c r="P416" s="57" t="s">
        <v>96</v>
      </c>
      <c r="R416" s="56" t="str">
        <f>+VLOOKUP(E416,'Selectable Table'!B:C,2,0)</f>
        <v>Packaging</v>
      </c>
      <c r="S416" s="59"/>
    </row>
    <row r="417" spans="1:19">
      <c r="A417" s="57"/>
      <c r="B417" t="s">
        <v>255</v>
      </c>
      <c r="C417" t="s">
        <v>133</v>
      </c>
      <c r="D417" s="53" t="s">
        <v>109</v>
      </c>
      <c r="E417" s="61" t="s">
        <v>104</v>
      </c>
      <c r="F417">
        <v>40700</v>
      </c>
      <c r="G417" t="s">
        <v>93</v>
      </c>
      <c r="H417" s="57"/>
      <c r="I417" t="s">
        <v>172</v>
      </c>
      <c r="J417">
        <v>2026</v>
      </c>
      <c r="K417">
        <v>5</v>
      </c>
      <c r="L417" s="53" t="s">
        <v>95</v>
      </c>
      <c r="M417" s="137">
        <v>70.7</v>
      </c>
      <c r="N417">
        <v>1</v>
      </c>
      <c r="O417" s="137">
        <f t="shared" si="7"/>
        <v>70.7</v>
      </c>
      <c r="P417" s="57" t="s">
        <v>96</v>
      </c>
      <c r="R417" s="56" t="str">
        <f>+VLOOKUP(E417,'Selectable Table'!B:C,2,0)</f>
        <v>Packaging</v>
      </c>
      <c r="S417" s="59"/>
    </row>
    <row r="418" spans="1:19">
      <c r="A418" s="57"/>
      <c r="B418" t="s">
        <v>255</v>
      </c>
      <c r="C418" t="s">
        <v>133</v>
      </c>
      <c r="D418" s="53" t="s">
        <v>109</v>
      </c>
      <c r="E418" s="61" t="s">
        <v>104</v>
      </c>
      <c r="F418">
        <v>40700</v>
      </c>
      <c r="G418" t="s">
        <v>93</v>
      </c>
      <c r="H418" s="57"/>
      <c r="I418" t="s">
        <v>173</v>
      </c>
      <c r="J418">
        <v>2026</v>
      </c>
      <c r="K418">
        <v>5</v>
      </c>
      <c r="L418" s="53" t="s">
        <v>95</v>
      </c>
      <c r="M418" s="137">
        <v>2269.71</v>
      </c>
      <c r="N418">
        <v>1</v>
      </c>
      <c r="O418" s="137">
        <f t="shared" si="7"/>
        <v>2269.71</v>
      </c>
      <c r="P418" s="57" t="s">
        <v>96</v>
      </c>
      <c r="R418" s="56" t="str">
        <f>+VLOOKUP(E418,'Selectable Table'!B:C,2,0)</f>
        <v>Packaging</v>
      </c>
      <c r="S418" s="59"/>
    </row>
    <row r="419" spans="1:19">
      <c r="A419" s="57"/>
      <c r="B419" t="s">
        <v>255</v>
      </c>
      <c r="C419" t="s">
        <v>133</v>
      </c>
      <c r="D419" s="53" t="s">
        <v>109</v>
      </c>
      <c r="E419" s="61" t="s">
        <v>104</v>
      </c>
      <c r="F419">
        <v>40700</v>
      </c>
      <c r="G419" t="s">
        <v>93</v>
      </c>
      <c r="H419" s="57"/>
      <c r="I419" t="s">
        <v>174</v>
      </c>
      <c r="J419">
        <v>2026</v>
      </c>
      <c r="K419">
        <v>5</v>
      </c>
      <c r="L419" s="53" t="s">
        <v>95</v>
      </c>
      <c r="M419" s="137">
        <v>3319.14</v>
      </c>
      <c r="N419">
        <v>1</v>
      </c>
      <c r="O419" s="137">
        <f t="shared" si="7"/>
        <v>3319.14</v>
      </c>
      <c r="P419" s="57" t="s">
        <v>96</v>
      </c>
      <c r="R419" s="56" t="str">
        <f>+VLOOKUP(E419,'Selectable Table'!B:C,2,0)</f>
        <v>Packaging</v>
      </c>
      <c r="S419" s="59"/>
    </row>
    <row r="420" spans="1:19">
      <c r="A420" s="57"/>
      <c r="B420" t="s">
        <v>255</v>
      </c>
      <c r="C420" t="s">
        <v>133</v>
      </c>
      <c r="D420" s="53" t="s">
        <v>109</v>
      </c>
      <c r="E420" s="61" t="s">
        <v>92</v>
      </c>
      <c r="F420">
        <v>40700</v>
      </c>
      <c r="G420" t="s">
        <v>93</v>
      </c>
      <c r="H420" s="57"/>
      <c r="I420" t="s">
        <v>204</v>
      </c>
      <c r="J420">
        <v>2026</v>
      </c>
      <c r="K420">
        <v>5</v>
      </c>
      <c r="L420" s="53" t="s">
        <v>95</v>
      </c>
      <c r="M420" s="137">
        <v>376.65</v>
      </c>
      <c r="N420">
        <v>1</v>
      </c>
      <c r="O420" s="137">
        <f t="shared" si="7"/>
        <v>376.65</v>
      </c>
      <c r="P420" s="57" t="s">
        <v>96</v>
      </c>
      <c r="R420" s="56" t="str">
        <f>+VLOOKUP(E420,'Selectable Table'!B:C,2,0)</f>
        <v>Distribution</v>
      </c>
      <c r="S420" s="59"/>
    </row>
    <row r="421" spans="1:19">
      <c r="A421" s="57"/>
      <c r="B421" t="s">
        <v>255</v>
      </c>
      <c r="C421" t="s">
        <v>133</v>
      </c>
      <c r="D421" s="53" t="s">
        <v>109</v>
      </c>
      <c r="E421" s="61" t="s">
        <v>92</v>
      </c>
      <c r="F421">
        <v>40700</v>
      </c>
      <c r="G421" t="s">
        <v>93</v>
      </c>
      <c r="H421" s="57"/>
      <c r="I421" t="s">
        <v>257</v>
      </c>
      <c r="J421">
        <v>2026</v>
      </c>
      <c r="K421">
        <v>5</v>
      </c>
      <c r="L421" s="53" t="s">
        <v>95</v>
      </c>
      <c r="M421" s="137">
        <v>451.95</v>
      </c>
      <c r="N421">
        <v>1</v>
      </c>
      <c r="O421" s="137">
        <f t="shared" si="7"/>
        <v>451.95</v>
      </c>
      <c r="P421" s="57" t="s">
        <v>96</v>
      </c>
      <c r="R421" s="56" t="str">
        <f>+VLOOKUP(E421,'Selectable Table'!B:C,2,0)</f>
        <v>Distribution</v>
      </c>
      <c r="S421" s="59"/>
    </row>
    <row r="422" spans="1:19">
      <c r="A422" s="57"/>
      <c r="B422" t="s">
        <v>255</v>
      </c>
      <c r="C422" t="s">
        <v>133</v>
      </c>
      <c r="D422" s="53" t="s">
        <v>109</v>
      </c>
      <c r="E422" s="61" t="s">
        <v>92</v>
      </c>
      <c r="F422">
        <v>40700</v>
      </c>
      <c r="G422" t="s">
        <v>93</v>
      </c>
      <c r="H422" s="57"/>
      <c r="I422" t="s">
        <v>197</v>
      </c>
      <c r="J422">
        <v>2026</v>
      </c>
      <c r="K422">
        <v>5</v>
      </c>
      <c r="L422" s="53" t="s">
        <v>95</v>
      </c>
      <c r="M422" s="137">
        <v>251.1</v>
      </c>
      <c r="N422">
        <v>1</v>
      </c>
      <c r="O422" s="137">
        <f t="shared" si="7"/>
        <v>251.1</v>
      </c>
      <c r="P422" s="57" t="s">
        <v>96</v>
      </c>
      <c r="R422" s="56" t="str">
        <f>+VLOOKUP(E422,'Selectable Table'!B:C,2,0)</f>
        <v>Distribution</v>
      </c>
      <c r="S422" s="59"/>
    </row>
    <row r="423" spans="1:19">
      <c r="A423" s="57"/>
      <c r="B423" t="s">
        <v>255</v>
      </c>
      <c r="C423" t="s">
        <v>133</v>
      </c>
      <c r="D423" s="53" t="s">
        <v>109</v>
      </c>
      <c r="E423" s="61" t="s">
        <v>106</v>
      </c>
      <c r="F423">
        <v>40700</v>
      </c>
      <c r="G423" t="s">
        <v>93</v>
      </c>
      <c r="H423" s="57"/>
      <c r="I423" t="s">
        <v>118</v>
      </c>
      <c r="J423">
        <v>2026</v>
      </c>
      <c r="K423">
        <v>5</v>
      </c>
      <c r="L423" s="53" t="s">
        <v>95</v>
      </c>
      <c r="M423" s="137">
        <v>115.89</v>
      </c>
      <c r="N423">
        <v>1</v>
      </c>
      <c r="O423" s="137">
        <f t="shared" si="7"/>
        <v>115.89</v>
      </c>
      <c r="P423" s="57" t="s">
        <v>96</v>
      </c>
      <c r="R423" s="56" t="str">
        <f>+VLOOKUP(E423,'Selectable Table'!B:C,2,0)</f>
        <v>Storage</v>
      </c>
      <c r="S423" s="59"/>
    </row>
    <row r="424" spans="1:19">
      <c r="A424" s="57"/>
      <c r="B424" t="s">
        <v>255</v>
      </c>
      <c r="C424" t="s">
        <v>133</v>
      </c>
      <c r="D424" s="53" t="s">
        <v>109</v>
      </c>
      <c r="E424" s="61" t="s">
        <v>106</v>
      </c>
      <c r="F424">
        <v>40700</v>
      </c>
      <c r="G424" t="s">
        <v>93</v>
      </c>
      <c r="H424" s="57"/>
      <c r="I424" t="s">
        <v>143</v>
      </c>
      <c r="J424">
        <v>2026</v>
      </c>
      <c r="K424">
        <v>5</v>
      </c>
      <c r="L424" s="53" t="s">
        <v>95</v>
      </c>
      <c r="M424" s="137">
        <v>95.63</v>
      </c>
      <c r="N424">
        <v>1</v>
      </c>
      <c r="O424" s="137">
        <f t="shared" si="7"/>
        <v>95.63</v>
      </c>
      <c r="P424" s="57" t="s">
        <v>96</v>
      </c>
      <c r="R424" s="56" t="str">
        <f>+VLOOKUP(E424,'Selectable Table'!B:C,2,0)</f>
        <v>Storage</v>
      </c>
      <c r="S424" s="59"/>
    </row>
    <row r="425" spans="1:19">
      <c r="A425" s="57"/>
      <c r="B425" t="s">
        <v>255</v>
      </c>
      <c r="C425" t="s">
        <v>133</v>
      </c>
      <c r="D425" s="53" t="s">
        <v>109</v>
      </c>
      <c r="E425" s="61" t="s">
        <v>106</v>
      </c>
      <c r="F425">
        <v>40700</v>
      </c>
      <c r="G425" t="s">
        <v>93</v>
      </c>
      <c r="H425" s="57"/>
      <c r="I425" t="s">
        <v>163</v>
      </c>
      <c r="J425">
        <v>2026</v>
      </c>
      <c r="K425">
        <v>5</v>
      </c>
      <c r="L425" s="53" t="s">
        <v>95</v>
      </c>
      <c r="M425" s="137">
        <v>173.82</v>
      </c>
      <c r="N425">
        <v>1</v>
      </c>
      <c r="O425" s="137">
        <f t="shared" si="7"/>
        <v>173.82</v>
      </c>
      <c r="P425" s="57" t="s">
        <v>96</v>
      </c>
      <c r="R425" s="56" t="str">
        <f>+VLOOKUP(E425,'Selectable Table'!B:C,2,0)</f>
        <v>Storage</v>
      </c>
      <c r="S425" s="59"/>
    </row>
    <row r="426" spans="1:19">
      <c r="A426" s="57"/>
      <c r="B426" t="s">
        <v>258</v>
      </c>
      <c r="C426" t="s">
        <v>259</v>
      </c>
      <c r="D426" s="53" t="s">
        <v>109</v>
      </c>
      <c r="E426" s="61" t="s">
        <v>92</v>
      </c>
      <c r="F426">
        <v>40700</v>
      </c>
      <c r="G426" t="s">
        <v>93</v>
      </c>
      <c r="H426" s="57"/>
      <c r="I426" t="s">
        <v>196</v>
      </c>
      <c r="J426">
        <v>2026</v>
      </c>
      <c r="K426">
        <v>5</v>
      </c>
      <c r="L426" s="53" t="s">
        <v>95</v>
      </c>
      <c r="M426" s="137">
        <v>2098.0223999999998</v>
      </c>
      <c r="N426">
        <v>1</v>
      </c>
      <c r="O426" s="137">
        <f t="shared" si="7"/>
        <v>2098.0223999999998</v>
      </c>
      <c r="P426" s="57" t="s">
        <v>96</v>
      </c>
      <c r="R426" s="56" t="str">
        <f>+VLOOKUP(E426,'Selectable Table'!B:C,2,0)</f>
        <v>Distribution</v>
      </c>
      <c r="S426" s="59"/>
    </row>
    <row r="427" spans="1:19">
      <c r="A427" s="57"/>
      <c r="B427" t="s">
        <v>258</v>
      </c>
      <c r="C427" t="s">
        <v>259</v>
      </c>
      <c r="D427" s="53" t="s">
        <v>109</v>
      </c>
      <c r="E427" s="61" t="s">
        <v>92</v>
      </c>
      <c r="F427">
        <v>40700</v>
      </c>
      <c r="G427" t="s">
        <v>93</v>
      </c>
      <c r="H427" s="57"/>
      <c r="I427" t="s">
        <v>260</v>
      </c>
      <c r="J427">
        <v>2026</v>
      </c>
      <c r="K427">
        <v>5</v>
      </c>
      <c r="L427" s="53" t="s">
        <v>95</v>
      </c>
      <c r="M427" s="137">
        <v>1261.3536000000001</v>
      </c>
      <c r="N427">
        <v>1</v>
      </c>
      <c r="O427" s="137">
        <f t="shared" si="7"/>
        <v>1261.3536000000001</v>
      </c>
      <c r="P427" s="57" t="s">
        <v>96</v>
      </c>
      <c r="R427" s="56" t="str">
        <f>+VLOOKUP(E427,'Selectable Table'!B:C,2,0)</f>
        <v>Distribution</v>
      </c>
      <c r="S427" s="59"/>
    </row>
    <row r="428" spans="1:19">
      <c r="A428" s="57"/>
      <c r="B428" t="s">
        <v>258</v>
      </c>
      <c r="C428" t="s">
        <v>259</v>
      </c>
      <c r="D428" s="53" t="s">
        <v>109</v>
      </c>
      <c r="E428" s="61" t="s">
        <v>106</v>
      </c>
      <c r="F428">
        <v>40700</v>
      </c>
      <c r="G428" t="s">
        <v>93</v>
      </c>
      <c r="H428" s="57"/>
      <c r="I428" t="s">
        <v>118</v>
      </c>
      <c r="J428">
        <v>2026</v>
      </c>
      <c r="K428">
        <v>5</v>
      </c>
      <c r="L428" s="53" t="s">
        <v>95</v>
      </c>
      <c r="M428" s="137">
        <v>1103.6928</v>
      </c>
      <c r="N428">
        <v>1</v>
      </c>
      <c r="O428" s="137">
        <f t="shared" si="7"/>
        <v>1103.6928</v>
      </c>
      <c r="P428" s="57" t="s">
        <v>96</v>
      </c>
      <c r="R428" s="56" t="str">
        <f>+VLOOKUP(E428,'Selectable Table'!B:C,2,0)</f>
        <v>Storage</v>
      </c>
      <c r="S428" s="59"/>
    </row>
    <row r="429" spans="1:19">
      <c r="A429" s="57"/>
      <c r="B429" t="s">
        <v>261</v>
      </c>
      <c r="C429" t="s">
        <v>262</v>
      </c>
      <c r="D429" s="53" t="s">
        <v>109</v>
      </c>
      <c r="E429" s="61" t="s">
        <v>92</v>
      </c>
      <c r="F429">
        <v>40700</v>
      </c>
      <c r="G429" t="s">
        <v>93</v>
      </c>
      <c r="H429" s="57"/>
      <c r="I429" t="s">
        <v>260</v>
      </c>
      <c r="J429">
        <v>2026</v>
      </c>
      <c r="K429">
        <v>5</v>
      </c>
      <c r="L429" s="53" t="s">
        <v>95</v>
      </c>
      <c r="M429" s="137">
        <v>1696.88</v>
      </c>
      <c r="N429">
        <v>1</v>
      </c>
      <c r="O429" s="137">
        <f t="shared" si="7"/>
        <v>1696.88</v>
      </c>
      <c r="P429" s="57" t="s">
        <v>96</v>
      </c>
      <c r="R429" s="56" t="str">
        <f>+VLOOKUP(E429,'Selectable Table'!B:C,2,0)</f>
        <v>Distribution</v>
      </c>
      <c r="S429" s="59"/>
    </row>
    <row r="430" spans="1:19">
      <c r="A430" s="57"/>
      <c r="B430" t="s">
        <v>261</v>
      </c>
      <c r="C430" t="s">
        <v>262</v>
      </c>
      <c r="D430" s="53" t="s">
        <v>109</v>
      </c>
      <c r="E430" s="61" t="s">
        <v>106</v>
      </c>
      <c r="F430">
        <v>40700</v>
      </c>
      <c r="G430" t="s">
        <v>93</v>
      </c>
      <c r="H430" s="57"/>
      <c r="I430" t="s">
        <v>163</v>
      </c>
      <c r="J430">
        <v>2026</v>
      </c>
      <c r="K430">
        <v>5</v>
      </c>
      <c r="L430" s="53" t="s">
        <v>95</v>
      </c>
      <c r="M430" s="137">
        <v>2124.35</v>
      </c>
      <c r="N430">
        <v>1</v>
      </c>
      <c r="O430" s="137">
        <f t="shared" si="7"/>
        <v>2124.35</v>
      </c>
      <c r="P430" s="57" t="s">
        <v>96</v>
      </c>
      <c r="R430" s="56" t="str">
        <f>+VLOOKUP(E430,'Selectable Table'!B:C,2,0)</f>
        <v>Storage</v>
      </c>
      <c r="S430" s="59"/>
    </row>
    <row r="431" spans="1:19">
      <c r="A431" s="57"/>
      <c r="B431" t="s">
        <v>263</v>
      </c>
      <c r="C431" t="s">
        <v>264</v>
      </c>
      <c r="D431" s="53" t="s">
        <v>109</v>
      </c>
      <c r="E431" s="61" t="s">
        <v>103</v>
      </c>
      <c r="F431">
        <v>40700</v>
      </c>
      <c r="G431" t="s">
        <v>93</v>
      </c>
      <c r="H431" s="57"/>
      <c r="I431" t="s">
        <v>130</v>
      </c>
      <c r="J431">
        <v>2026</v>
      </c>
      <c r="K431">
        <v>5</v>
      </c>
      <c r="L431" s="53" t="s">
        <v>95</v>
      </c>
      <c r="M431" s="137">
        <v>981.8</v>
      </c>
      <c r="N431">
        <v>1</v>
      </c>
      <c r="O431" s="137">
        <f t="shared" si="7"/>
        <v>981.8</v>
      </c>
      <c r="P431" s="57" t="s">
        <v>96</v>
      </c>
      <c r="R431" s="56" t="str">
        <f>+VLOOKUP(E431,'Selectable Table'!B:C,2,0)</f>
        <v>Freight</v>
      </c>
      <c r="S431" s="59"/>
    </row>
    <row r="432" spans="1:19">
      <c r="A432" s="57"/>
      <c r="B432" t="s">
        <v>263</v>
      </c>
      <c r="C432" t="s">
        <v>264</v>
      </c>
      <c r="D432" s="53" t="s">
        <v>109</v>
      </c>
      <c r="E432" s="61" t="s">
        <v>92</v>
      </c>
      <c r="F432">
        <v>40700</v>
      </c>
      <c r="G432" t="s">
        <v>93</v>
      </c>
      <c r="H432" s="57"/>
      <c r="I432" t="s">
        <v>260</v>
      </c>
      <c r="J432">
        <v>2026</v>
      </c>
      <c r="K432">
        <v>5</v>
      </c>
      <c r="L432" s="53" t="s">
        <v>95</v>
      </c>
      <c r="M432" s="137">
        <v>450</v>
      </c>
      <c r="N432">
        <v>1</v>
      </c>
      <c r="O432" s="137">
        <f t="shared" si="7"/>
        <v>450</v>
      </c>
      <c r="P432" s="57" t="s">
        <v>96</v>
      </c>
      <c r="R432" s="56" t="str">
        <f>+VLOOKUP(E432,'Selectable Table'!B:C,2,0)</f>
        <v>Distribution</v>
      </c>
      <c r="S432" s="59"/>
    </row>
    <row r="433" spans="1:21">
      <c r="A433" s="57"/>
      <c r="B433" t="s">
        <v>263</v>
      </c>
      <c r="C433" t="s">
        <v>264</v>
      </c>
      <c r="D433" s="53" t="s">
        <v>109</v>
      </c>
      <c r="E433" s="61" t="s">
        <v>106</v>
      </c>
      <c r="F433">
        <v>40700</v>
      </c>
      <c r="G433" t="s">
        <v>93</v>
      </c>
      <c r="H433" s="57"/>
      <c r="I433" t="s">
        <v>118</v>
      </c>
      <c r="J433">
        <v>2026</v>
      </c>
      <c r="K433">
        <v>5</v>
      </c>
      <c r="L433" s="53" t="s">
        <v>95</v>
      </c>
      <c r="M433" s="137">
        <v>2594.48</v>
      </c>
      <c r="N433">
        <v>1</v>
      </c>
      <c r="O433" s="137">
        <f t="shared" si="7"/>
        <v>2594.48</v>
      </c>
      <c r="P433" s="57" t="s">
        <v>96</v>
      </c>
      <c r="R433" s="56" t="str">
        <f>+VLOOKUP(E433,'Selectable Table'!B:C,2,0)</f>
        <v>Storage</v>
      </c>
      <c r="S433" s="59"/>
    </row>
    <row r="434" spans="1:21">
      <c r="A434" s="57"/>
      <c r="B434" t="s">
        <v>263</v>
      </c>
      <c r="C434" t="s">
        <v>264</v>
      </c>
      <c r="D434" s="53" t="s">
        <v>109</v>
      </c>
      <c r="E434" s="61" t="s">
        <v>106</v>
      </c>
      <c r="F434">
        <v>40700</v>
      </c>
      <c r="G434" t="s">
        <v>93</v>
      </c>
      <c r="H434" s="57"/>
      <c r="I434" t="s">
        <v>143</v>
      </c>
      <c r="J434">
        <v>2026</v>
      </c>
      <c r="K434">
        <v>5</v>
      </c>
      <c r="L434" s="53" t="s">
        <v>95</v>
      </c>
      <c r="M434" s="137">
        <v>1011.84</v>
      </c>
      <c r="N434">
        <v>1</v>
      </c>
      <c r="O434" s="137">
        <f t="shared" si="7"/>
        <v>1011.84</v>
      </c>
      <c r="P434" s="57" t="s">
        <v>96</v>
      </c>
      <c r="R434" s="56" t="str">
        <f>+VLOOKUP(E434,'Selectable Table'!B:C,2,0)</f>
        <v>Storage</v>
      </c>
      <c r="S434" s="59"/>
    </row>
    <row r="435" spans="1:21">
      <c r="A435" s="57"/>
      <c r="B435" s="125" t="s">
        <v>263</v>
      </c>
      <c r="C435" s="125" t="s">
        <v>264</v>
      </c>
      <c r="D435" s="126" t="s">
        <v>109</v>
      </c>
      <c r="E435" s="127" t="s">
        <v>105</v>
      </c>
      <c r="F435" s="125">
        <v>40700</v>
      </c>
      <c r="G435" s="125" t="s">
        <v>93</v>
      </c>
      <c r="H435" s="128"/>
      <c r="I435" s="125" t="s">
        <v>136</v>
      </c>
      <c r="J435" s="125">
        <v>2026</v>
      </c>
      <c r="K435" s="125">
        <v>5</v>
      </c>
      <c r="L435" s="126" t="s">
        <v>95</v>
      </c>
      <c r="M435" s="138">
        <v>-106.65</v>
      </c>
      <c r="N435" s="125">
        <v>1</v>
      </c>
      <c r="O435" s="138">
        <f t="shared" si="7"/>
        <v>-106.65</v>
      </c>
      <c r="P435" s="128" t="s">
        <v>96</v>
      </c>
      <c r="Q435" s="125"/>
      <c r="R435" s="56" t="str">
        <f>+VLOOKUP(E435,'Selectable Table'!B:C,2,0)</f>
        <v>ReturnDrug</v>
      </c>
      <c r="S435" s="129"/>
      <c r="T435" s="125" t="s">
        <v>265</v>
      </c>
      <c r="U435" s="126"/>
    </row>
    <row r="436" spans="1:21">
      <c r="A436" s="57"/>
      <c r="B436" s="125" t="s">
        <v>263</v>
      </c>
      <c r="C436" s="125" t="s">
        <v>264</v>
      </c>
      <c r="D436" s="126" t="s">
        <v>109</v>
      </c>
      <c r="E436" s="127" t="s">
        <v>105</v>
      </c>
      <c r="F436" s="125">
        <v>40700</v>
      </c>
      <c r="G436" s="125" t="s">
        <v>93</v>
      </c>
      <c r="H436" s="128"/>
      <c r="I436" s="125" t="s">
        <v>137</v>
      </c>
      <c r="J436" s="125">
        <v>2026</v>
      </c>
      <c r="K436" s="125">
        <v>5</v>
      </c>
      <c r="L436" s="126" t="s">
        <v>95</v>
      </c>
      <c r="M436" s="138">
        <v>-1360.1</v>
      </c>
      <c r="N436" s="125">
        <v>1</v>
      </c>
      <c r="O436" s="138">
        <f t="shared" si="7"/>
        <v>-1360.1</v>
      </c>
      <c r="P436" s="128" t="s">
        <v>96</v>
      </c>
      <c r="Q436" s="125"/>
      <c r="R436" s="56" t="str">
        <f>+VLOOKUP(E436,'Selectable Table'!B:C,2,0)</f>
        <v>ReturnDrug</v>
      </c>
      <c r="S436" s="129"/>
      <c r="T436" s="125" t="s">
        <v>265</v>
      </c>
      <c r="U436" s="126"/>
    </row>
    <row r="437" spans="1:21">
      <c r="A437" s="57"/>
      <c r="B437" s="125" t="s">
        <v>263</v>
      </c>
      <c r="C437" s="125" t="s">
        <v>264</v>
      </c>
      <c r="D437" s="126" t="s">
        <v>109</v>
      </c>
      <c r="E437" s="127" t="s">
        <v>106</v>
      </c>
      <c r="F437" s="125">
        <v>40700</v>
      </c>
      <c r="G437" s="125" t="s">
        <v>93</v>
      </c>
      <c r="H437" s="128"/>
      <c r="I437" s="125" t="s">
        <v>266</v>
      </c>
      <c r="J437" s="125">
        <v>2026</v>
      </c>
      <c r="K437" s="125">
        <v>5</v>
      </c>
      <c r="L437" s="126" t="s">
        <v>95</v>
      </c>
      <c r="M437" s="138">
        <v>-95</v>
      </c>
      <c r="N437" s="125">
        <v>1</v>
      </c>
      <c r="O437" s="138">
        <f t="shared" si="7"/>
        <v>-95</v>
      </c>
      <c r="P437" s="128" t="s">
        <v>96</v>
      </c>
      <c r="Q437" s="125"/>
      <c r="R437" s="56" t="str">
        <f>+VLOOKUP(E437,'Selectable Table'!B:C,2,0)</f>
        <v>Storage</v>
      </c>
      <c r="S437" s="129"/>
      <c r="T437" s="125" t="s">
        <v>265</v>
      </c>
      <c r="U437" s="126"/>
    </row>
    <row r="438" spans="1:21">
      <c r="A438" s="57"/>
      <c r="B438" s="125" t="s">
        <v>263</v>
      </c>
      <c r="C438" s="125" t="s">
        <v>264</v>
      </c>
      <c r="D438" s="126" t="s">
        <v>109</v>
      </c>
      <c r="E438" s="127" t="s">
        <v>92</v>
      </c>
      <c r="F438" s="125">
        <v>40700</v>
      </c>
      <c r="G438" s="125" t="s">
        <v>93</v>
      </c>
      <c r="H438" s="128"/>
      <c r="I438" s="125" t="s">
        <v>260</v>
      </c>
      <c r="J438" s="125">
        <v>2026</v>
      </c>
      <c r="K438" s="125">
        <v>5</v>
      </c>
      <c r="L438" s="126" t="s">
        <v>95</v>
      </c>
      <c r="M438" s="138">
        <v>-450</v>
      </c>
      <c r="N438" s="125">
        <v>1</v>
      </c>
      <c r="O438" s="138">
        <f t="shared" si="7"/>
        <v>-450</v>
      </c>
      <c r="P438" s="128" t="s">
        <v>96</v>
      </c>
      <c r="Q438" s="125"/>
      <c r="R438" s="56" t="str">
        <f>+VLOOKUP(E438,'Selectable Table'!B:C,2,0)</f>
        <v>Distribution</v>
      </c>
      <c r="S438" s="129"/>
      <c r="T438" s="125" t="s">
        <v>265</v>
      </c>
      <c r="U438" s="126"/>
    </row>
    <row r="439" spans="1:21">
      <c r="A439" s="57"/>
      <c r="B439" s="125" t="s">
        <v>263</v>
      </c>
      <c r="C439" s="125" t="s">
        <v>264</v>
      </c>
      <c r="D439" s="126" t="s">
        <v>109</v>
      </c>
      <c r="E439" s="127" t="s">
        <v>92</v>
      </c>
      <c r="F439" s="125">
        <v>40700</v>
      </c>
      <c r="G439" s="125" t="s">
        <v>93</v>
      </c>
      <c r="H439" s="128"/>
      <c r="I439" s="125" t="s">
        <v>205</v>
      </c>
      <c r="J439" s="125">
        <v>2026</v>
      </c>
      <c r="K439" s="125">
        <v>5</v>
      </c>
      <c r="L439" s="126" t="s">
        <v>95</v>
      </c>
      <c r="M439" s="138">
        <v>-296.39999999999998</v>
      </c>
      <c r="N439" s="125">
        <v>1</v>
      </c>
      <c r="O439" s="138">
        <f t="shared" si="7"/>
        <v>-296.39999999999998</v>
      </c>
      <c r="P439" s="128" t="s">
        <v>96</v>
      </c>
      <c r="Q439" s="125"/>
      <c r="R439" s="56" t="str">
        <f>+VLOOKUP(E439,'Selectable Table'!B:C,2,0)</f>
        <v>Distribution</v>
      </c>
      <c r="S439" s="129"/>
      <c r="T439" s="125" t="s">
        <v>265</v>
      </c>
      <c r="U439" s="126"/>
    </row>
    <row r="440" spans="1:21">
      <c r="A440" s="57"/>
      <c r="B440" s="125" t="s">
        <v>263</v>
      </c>
      <c r="C440" s="125" t="s">
        <v>264</v>
      </c>
      <c r="D440" s="126" t="s">
        <v>109</v>
      </c>
      <c r="E440" s="127" t="s">
        <v>106</v>
      </c>
      <c r="F440" s="125">
        <v>40700</v>
      </c>
      <c r="G440" s="125" t="s">
        <v>93</v>
      </c>
      <c r="H440" s="128"/>
      <c r="I440" s="125" t="s">
        <v>118</v>
      </c>
      <c r="J440" s="125">
        <v>2026</v>
      </c>
      <c r="K440" s="125">
        <v>5</v>
      </c>
      <c r="L440" s="126" t="s">
        <v>95</v>
      </c>
      <c r="M440" s="138">
        <v>-3243.1</v>
      </c>
      <c r="N440" s="125">
        <v>1</v>
      </c>
      <c r="O440" s="138">
        <f t="shared" si="7"/>
        <v>-3243.1</v>
      </c>
      <c r="P440" s="128" t="s">
        <v>96</v>
      </c>
      <c r="Q440" s="125"/>
      <c r="R440" s="56" t="str">
        <f>+VLOOKUP(E440,'Selectable Table'!B:C,2,0)</f>
        <v>Storage</v>
      </c>
      <c r="S440" s="129"/>
      <c r="T440" s="125" t="s">
        <v>265</v>
      </c>
      <c r="U440" s="126"/>
    </row>
    <row r="441" spans="1:21">
      <c r="A441" s="57"/>
      <c r="B441" s="125" t="s">
        <v>263</v>
      </c>
      <c r="C441" s="125" t="s">
        <v>264</v>
      </c>
      <c r="D441" s="126" t="s">
        <v>109</v>
      </c>
      <c r="E441" s="127" t="s">
        <v>106</v>
      </c>
      <c r="F441" s="125">
        <v>40700</v>
      </c>
      <c r="G441" s="125" t="s">
        <v>93</v>
      </c>
      <c r="H441" s="128"/>
      <c r="I441" s="125" t="s">
        <v>143</v>
      </c>
      <c r="J441" s="125">
        <v>2026</v>
      </c>
      <c r="K441" s="125">
        <v>5</v>
      </c>
      <c r="L441" s="126" t="s">
        <v>95</v>
      </c>
      <c r="M441" s="138">
        <v>-1349.12</v>
      </c>
      <c r="N441" s="125">
        <v>1</v>
      </c>
      <c r="O441" s="138">
        <f t="shared" si="7"/>
        <v>-1349.12</v>
      </c>
      <c r="P441" s="128" t="s">
        <v>96</v>
      </c>
      <c r="Q441" s="125"/>
      <c r="R441" s="56" t="str">
        <f>+VLOOKUP(E441,'Selectable Table'!B:C,2,0)</f>
        <v>Storage</v>
      </c>
      <c r="S441" s="129"/>
      <c r="T441" s="125" t="s">
        <v>265</v>
      </c>
      <c r="U441" s="126"/>
    </row>
    <row r="442" spans="1:21">
      <c r="A442" s="57"/>
      <c r="B442" s="125" t="s">
        <v>263</v>
      </c>
      <c r="C442" s="125" t="s">
        <v>264</v>
      </c>
      <c r="D442" s="126" t="s">
        <v>109</v>
      </c>
      <c r="E442" s="127" t="s">
        <v>105</v>
      </c>
      <c r="F442" s="125">
        <v>40700</v>
      </c>
      <c r="G442" s="125" t="s">
        <v>93</v>
      </c>
      <c r="H442" s="128"/>
      <c r="I442" s="125" t="s">
        <v>136</v>
      </c>
      <c r="J442" s="125">
        <v>2026</v>
      </c>
      <c r="K442" s="125">
        <v>5</v>
      </c>
      <c r="L442" s="126" t="s">
        <v>95</v>
      </c>
      <c r="M442" s="138">
        <v>106.65</v>
      </c>
      <c r="N442" s="125">
        <v>1</v>
      </c>
      <c r="O442" s="138">
        <f t="shared" si="7"/>
        <v>106.65</v>
      </c>
      <c r="P442" s="128" t="s">
        <v>96</v>
      </c>
      <c r="Q442" s="125"/>
      <c r="R442" s="56" t="str">
        <f>+VLOOKUP(E442,'Selectable Table'!B:C,2,0)</f>
        <v>ReturnDrug</v>
      </c>
      <c r="S442" s="129"/>
      <c r="T442" s="125" t="s">
        <v>267</v>
      </c>
      <c r="U442" s="126"/>
    </row>
    <row r="443" spans="1:21">
      <c r="A443" s="57"/>
      <c r="B443" s="125" t="s">
        <v>263</v>
      </c>
      <c r="C443" s="125" t="s">
        <v>264</v>
      </c>
      <c r="D443" s="126" t="s">
        <v>109</v>
      </c>
      <c r="E443" s="127" t="s">
        <v>105</v>
      </c>
      <c r="F443" s="125">
        <v>40700</v>
      </c>
      <c r="G443" s="125" t="s">
        <v>93</v>
      </c>
      <c r="H443" s="128"/>
      <c r="I443" s="125" t="s">
        <v>137</v>
      </c>
      <c r="J443" s="125">
        <v>2026</v>
      </c>
      <c r="K443" s="125">
        <v>5</v>
      </c>
      <c r="L443" s="126" t="s">
        <v>95</v>
      </c>
      <c r="M443" s="138">
        <v>1360.1</v>
      </c>
      <c r="N443" s="125">
        <v>1</v>
      </c>
      <c r="O443" s="138">
        <f t="shared" si="7"/>
        <v>1360.1</v>
      </c>
      <c r="P443" s="128" t="s">
        <v>96</v>
      </c>
      <c r="Q443" s="125"/>
      <c r="R443" s="56" t="str">
        <f>+VLOOKUP(E443,'Selectable Table'!B:C,2,0)</f>
        <v>ReturnDrug</v>
      </c>
      <c r="S443" s="129"/>
      <c r="T443" s="125" t="s">
        <v>267</v>
      </c>
      <c r="U443" s="126"/>
    </row>
    <row r="444" spans="1:21">
      <c r="A444" s="57"/>
      <c r="B444" s="125" t="s">
        <v>263</v>
      </c>
      <c r="C444" s="125" t="s">
        <v>264</v>
      </c>
      <c r="D444" s="126" t="s">
        <v>109</v>
      </c>
      <c r="E444" s="127" t="s">
        <v>106</v>
      </c>
      <c r="F444" s="125">
        <v>40700</v>
      </c>
      <c r="G444" s="125" t="s">
        <v>93</v>
      </c>
      <c r="H444" s="128"/>
      <c r="I444" s="125" t="s">
        <v>266</v>
      </c>
      <c r="J444" s="125">
        <v>2026</v>
      </c>
      <c r="K444" s="125">
        <v>5</v>
      </c>
      <c r="L444" s="126" t="s">
        <v>95</v>
      </c>
      <c r="M444" s="138">
        <v>95</v>
      </c>
      <c r="N444" s="125">
        <v>1</v>
      </c>
      <c r="O444" s="138">
        <f t="shared" si="7"/>
        <v>95</v>
      </c>
      <c r="P444" s="128" t="s">
        <v>96</v>
      </c>
      <c r="Q444" s="125"/>
      <c r="R444" s="56" t="str">
        <f>+VLOOKUP(E444,'Selectable Table'!B:C,2,0)</f>
        <v>Storage</v>
      </c>
      <c r="S444" s="129"/>
      <c r="T444" s="125" t="s">
        <v>267</v>
      </c>
      <c r="U444" s="126"/>
    </row>
    <row r="445" spans="1:21">
      <c r="A445" s="57"/>
      <c r="B445" s="125" t="s">
        <v>263</v>
      </c>
      <c r="C445" s="125" t="s">
        <v>264</v>
      </c>
      <c r="D445" s="126" t="s">
        <v>109</v>
      </c>
      <c r="E445" s="127" t="s">
        <v>92</v>
      </c>
      <c r="F445" s="125">
        <v>40700</v>
      </c>
      <c r="G445" s="125" t="s">
        <v>93</v>
      </c>
      <c r="H445" s="128"/>
      <c r="I445" s="125" t="s">
        <v>260</v>
      </c>
      <c r="J445" s="125">
        <v>2026</v>
      </c>
      <c r="K445" s="125">
        <v>5</v>
      </c>
      <c r="L445" s="126" t="s">
        <v>95</v>
      </c>
      <c r="M445" s="138">
        <v>450</v>
      </c>
      <c r="N445" s="125">
        <v>1</v>
      </c>
      <c r="O445" s="138">
        <f t="shared" si="7"/>
        <v>450</v>
      </c>
      <c r="P445" s="128" t="s">
        <v>96</v>
      </c>
      <c r="Q445" s="125"/>
      <c r="R445" s="56" t="str">
        <f>+VLOOKUP(E445,'Selectable Table'!B:C,2,0)</f>
        <v>Distribution</v>
      </c>
      <c r="S445" s="129"/>
      <c r="T445" s="125" t="s">
        <v>267</v>
      </c>
      <c r="U445" s="126"/>
    </row>
    <row r="446" spans="1:21">
      <c r="A446" s="57"/>
      <c r="B446" s="125" t="s">
        <v>263</v>
      </c>
      <c r="C446" s="125" t="s">
        <v>264</v>
      </c>
      <c r="D446" s="126" t="s">
        <v>109</v>
      </c>
      <c r="E446" s="127" t="s">
        <v>106</v>
      </c>
      <c r="F446" s="125">
        <v>40700</v>
      </c>
      <c r="G446" s="125" t="s">
        <v>93</v>
      </c>
      <c r="H446" s="128"/>
      <c r="I446" s="125" t="s">
        <v>118</v>
      </c>
      <c r="J446" s="125">
        <v>2026</v>
      </c>
      <c r="K446" s="125">
        <v>5</v>
      </c>
      <c r="L446" s="126" t="s">
        <v>95</v>
      </c>
      <c r="M446" s="138">
        <v>3243.1</v>
      </c>
      <c r="N446" s="125">
        <v>1</v>
      </c>
      <c r="O446" s="138">
        <f t="shared" si="7"/>
        <v>3243.1</v>
      </c>
      <c r="P446" s="128" t="s">
        <v>96</v>
      </c>
      <c r="Q446" s="125"/>
      <c r="R446" s="56" t="str">
        <f>+VLOOKUP(E446,'Selectable Table'!B:C,2,0)</f>
        <v>Storage</v>
      </c>
      <c r="S446" s="129"/>
      <c r="T446" s="125" t="s">
        <v>267</v>
      </c>
      <c r="U446" s="126"/>
    </row>
    <row r="447" spans="1:21">
      <c r="A447" s="57"/>
      <c r="B447" s="125" t="s">
        <v>263</v>
      </c>
      <c r="C447" s="125" t="s">
        <v>264</v>
      </c>
      <c r="D447" s="126" t="s">
        <v>109</v>
      </c>
      <c r="E447" s="127" t="s">
        <v>106</v>
      </c>
      <c r="F447" s="125">
        <v>40700</v>
      </c>
      <c r="G447" s="125" t="s">
        <v>93</v>
      </c>
      <c r="H447" s="128"/>
      <c r="I447" s="125" t="s">
        <v>143</v>
      </c>
      <c r="J447" s="125">
        <v>2026</v>
      </c>
      <c r="K447" s="125">
        <v>5</v>
      </c>
      <c r="L447" s="126" t="s">
        <v>95</v>
      </c>
      <c r="M447" s="138">
        <v>1349.12</v>
      </c>
      <c r="N447" s="125">
        <v>1</v>
      </c>
      <c r="O447" s="138">
        <f t="shared" si="7"/>
        <v>1349.12</v>
      </c>
      <c r="P447" s="128" t="s">
        <v>96</v>
      </c>
      <c r="Q447" s="125"/>
      <c r="R447" s="56" t="str">
        <f>+VLOOKUP(E447,'Selectable Table'!B:C,2,0)</f>
        <v>Storage</v>
      </c>
      <c r="S447" s="129"/>
      <c r="T447" s="125" t="s">
        <v>267</v>
      </c>
      <c r="U447" s="126"/>
    </row>
    <row r="448" spans="1:21">
      <c r="A448" s="56"/>
      <c r="B448" s="130" t="s">
        <v>135</v>
      </c>
      <c r="C448" s="130" t="s">
        <v>133</v>
      </c>
      <c r="D448" s="131" t="s">
        <v>109</v>
      </c>
      <c r="E448" s="132" t="s">
        <v>105</v>
      </c>
      <c r="F448" s="130">
        <v>40700</v>
      </c>
      <c r="G448" s="130" t="s">
        <v>93</v>
      </c>
      <c r="H448" s="133"/>
      <c r="I448" s="130" t="s">
        <v>136</v>
      </c>
      <c r="J448" s="130">
        <v>2026</v>
      </c>
      <c r="K448" s="130">
        <v>5</v>
      </c>
      <c r="L448" s="131" t="s">
        <v>95</v>
      </c>
      <c r="M448" s="139">
        <v>-3408.33</v>
      </c>
      <c r="N448" s="130">
        <v>1</v>
      </c>
      <c r="O448" s="139">
        <f t="shared" si="7"/>
        <v>-3408.33</v>
      </c>
      <c r="P448" s="133" t="s">
        <v>96</v>
      </c>
      <c r="Q448" s="11"/>
      <c r="R448" s="56" t="str">
        <f>+VLOOKUP(E448,'Selectable Table'!B:C,2,0)</f>
        <v>ReturnDrug</v>
      </c>
      <c r="S448" s="58"/>
      <c r="T448" s="130" t="s">
        <v>268</v>
      </c>
    </row>
    <row r="449" spans="1:20">
      <c r="A449" s="56"/>
      <c r="B449" s="130" t="s">
        <v>135</v>
      </c>
      <c r="C449" s="130" t="s">
        <v>133</v>
      </c>
      <c r="D449" s="131" t="s">
        <v>109</v>
      </c>
      <c r="E449" s="132" t="s">
        <v>105</v>
      </c>
      <c r="F449" s="130">
        <v>40700</v>
      </c>
      <c r="G449" s="130" t="s">
        <v>93</v>
      </c>
      <c r="H449" s="133"/>
      <c r="I449" s="130" t="s">
        <v>137</v>
      </c>
      <c r="J449" s="130">
        <v>2026</v>
      </c>
      <c r="K449" s="130">
        <v>5</v>
      </c>
      <c r="L449" s="131" t="s">
        <v>95</v>
      </c>
      <c r="M449" s="139">
        <v>-675.99</v>
      </c>
      <c r="N449" s="130">
        <v>1</v>
      </c>
      <c r="O449" s="139">
        <f t="shared" si="7"/>
        <v>-675.99</v>
      </c>
      <c r="P449" s="133" t="s">
        <v>96</v>
      </c>
      <c r="Q449" s="11"/>
      <c r="R449" s="56" t="str">
        <f>+VLOOKUP(E449,'Selectable Table'!B:C,2,0)</f>
        <v>ReturnDrug</v>
      </c>
      <c r="S449" s="58"/>
      <c r="T449" s="130" t="s">
        <v>268</v>
      </c>
    </row>
    <row r="450" spans="1:20">
      <c r="A450" s="56"/>
      <c r="B450" s="130" t="s">
        <v>135</v>
      </c>
      <c r="C450" s="130" t="s">
        <v>133</v>
      </c>
      <c r="D450" s="131" t="s">
        <v>109</v>
      </c>
      <c r="E450" s="132" t="s">
        <v>106</v>
      </c>
      <c r="F450" s="130">
        <v>40700</v>
      </c>
      <c r="G450" s="130" t="s">
        <v>93</v>
      </c>
      <c r="H450" s="133"/>
      <c r="I450" s="130" t="s">
        <v>110</v>
      </c>
      <c r="J450" s="130">
        <v>2026</v>
      </c>
      <c r="K450" s="130">
        <v>5</v>
      </c>
      <c r="L450" s="131" t="s">
        <v>95</v>
      </c>
      <c r="M450" s="139">
        <v>-95.63</v>
      </c>
      <c r="N450" s="130">
        <v>1</v>
      </c>
      <c r="O450" s="139">
        <f t="shared" si="7"/>
        <v>-95.63</v>
      </c>
      <c r="P450" s="133" t="s">
        <v>96</v>
      </c>
      <c r="Q450" s="11"/>
      <c r="R450" s="56" t="str">
        <f>+VLOOKUP(E450,'Selectable Table'!B:C,2,0)</f>
        <v>Storage</v>
      </c>
      <c r="S450" s="58"/>
      <c r="T450" s="130" t="s">
        <v>268</v>
      </c>
    </row>
    <row r="451" spans="1:20">
      <c r="A451" s="56"/>
      <c r="B451" s="130" t="s">
        <v>135</v>
      </c>
      <c r="C451" s="130" t="s">
        <v>133</v>
      </c>
      <c r="D451" s="131" t="s">
        <v>109</v>
      </c>
      <c r="E451" s="132" t="s">
        <v>106</v>
      </c>
      <c r="F451" s="130">
        <v>40700</v>
      </c>
      <c r="G451" s="130" t="s">
        <v>93</v>
      </c>
      <c r="H451" s="133"/>
      <c r="I451" s="130" t="s">
        <v>112</v>
      </c>
      <c r="J451" s="130">
        <v>2026</v>
      </c>
      <c r="K451" s="130">
        <v>5</v>
      </c>
      <c r="L451" s="131" t="s">
        <v>95</v>
      </c>
      <c r="M451" s="139">
        <v>-191.26</v>
      </c>
      <c r="N451" s="130">
        <v>1</v>
      </c>
      <c r="O451" s="139">
        <f t="shared" si="7"/>
        <v>-191.26</v>
      </c>
      <c r="P451" s="133" t="s">
        <v>96</v>
      </c>
      <c r="Q451" s="11"/>
      <c r="R451" s="56" t="str">
        <f>+VLOOKUP(E451,'Selectable Table'!B:C,2,0)</f>
        <v>Storage</v>
      </c>
      <c r="S451" s="58"/>
      <c r="T451" s="130" t="s">
        <v>268</v>
      </c>
    </row>
    <row r="452" spans="1:20">
      <c r="A452" s="56"/>
      <c r="B452" s="130" t="s">
        <v>135</v>
      </c>
      <c r="C452" s="130" t="s">
        <v>133</v>
      </c>
      <c r="D452" s="131" t="s">
        <v>109</v>
      </c>
      <c r="E452" s="132" t="s">
        <v>106</v>
      </c>
      <c r="F452" s="130">
        <v>40700</v>
      </c>
      <c r="G452" s="130" t="s">
        <v>93</v>
      </c>
      <c r="H452" s="133"/>
      <c r="I452" s="130" t="s">
        <v>110</v>
      </c>
      <c r="J452" s="130">
        <v>2026</v>
      </c>
      <c r="K452" s="130">
        <v>5</v>
      </c>
      <c r="L452" s="131" t="s">
        <v>95</v>
      </c>
      <c r="M452" s="139">
        <v>95.63</v>
      </c>
      <c r="N452" s="130">
        <v>1</v>
      </c>
      <c r="O452" s="139">
        <f t="shared" ref="O452:O515" si="8">M452*N452</f>
        <v>95.63</v>
      </c>
      <c r="P452" s="133" t="s">
        <v>96</v>
      </c>
      <c r="Q452" s="11"/>
      <c r="R452" s="56" t="str">
        <f>+VLOOKUP(E452,'Selectable Table'!B:C,2,0)</f>
        <v>Storage</v>
      </c>
      <c r="S452" s="58"/>
      <c r="T452" s="130" t="s">
        <v>268</v>
      </c>
    </row>
    <row r="453" spans="1:20">
      <c r="A453" s="56"/>
      <c r="B453" s="130" t="s">
        <v>135</v>
      </c>
      <c r="C453" s="130" t="s">
        <v>133</v>
      </c>
      <c r="D453" s="131" t="s">
        <v>109</v>
      </c>
      <c r="E453" s="132" t="s">
        <v>106</v>
      </c>
      <c r="F453" s="130">
        <v>40700</v>
      </c>
      <c r="G453" s="130" t="s">
        <v>93</v>
      </c>
      <c r="H453" s="133"/>
      <c r="I453" s="130" t="s">
        <v>112</v>
      </c>
      <c r="J453" s="130">
        <v>2026</v>
      </c>
      <c r="K453" s="130">
        <v>5</v>
      </c>
      <c r="L453" s="131" t="s">
        <v>95</v>
      </c>
      <c r="M453" s="139">
        <v>191.26</v>
      </c>
      <c r="N453" s="130">
        <v>1</v>
      </c>
      <c r="O453" s="139">
        <f t="shared" si="8"/>
        <v>191.26</v>
      </c>
      <c r="P453" s="133" t="s">
        <v>96</v>
      </c>
      <c r="Q453" s="11"/>
      <c r="R453" s="56" t="str">
        <f>+VLOOKUP(E453,'Selectable Table'!B:C,2,0)</f>
        <v>Storage</v>
      </c>
      <c r="S453" s="58"/>
      <c r="T453" s="130" t="s">
        <v>268</v>
      </c>
    </row>
    <row r="454" spans="1:20">
      <c r="A454" s="56"/>
      <c r="B454" s="130" t="s">
        <v>135</v>
      </c>
      <c r="C454" s="130" t="s">
        <v>133</v>
      </c>
      <c r="D454" s="131" t="s">
        <v>109</v>
      </c>
      <c r="E454" s="132" t="s">
        <v>105</v>
      </c>
      <c r="F454" s="130">
        <v>40700</v>
      </c>
      <c r="G454" s="130" t="s">
        <v>93</v>
      </c>
      <c r="H454" s="133"/>
      <c r="I454" s="130" t="s">
        <v>136</v>
      </c>
      <c r="J454" s="130">
        <v>2026</v>
      </c>
      <c r="K454" s="130">
        <v>5</v>
      </c>
      <c r="L454" s="131" t="s">
        <v>95</v>
      </c>
      <c r="M454" s="139">
        <v>3408.33</v>
      </c>
      <c r="N454" s="130">
        <v>1</v>
      </c>
      <c r="O454" s="139">
        <f t="shared" si="8"/>
        <v>3408.33</v>
      </c>
      <c r="P454" s="133" t="s">
        <v>96</v>
      </c>
      <c r="Q454" s="11"/>
      <c r="R454" s="56" t="str">
        <f>+VLOOKUP(E454,'Selectable Table'!B:C,2,0)</f>
        <v>ReturnDrug</v>
      </c>
      <c r="S454" s="58"/>
      <c r="T454" s="130" t="s">
        <v>268</v>
      </c>
    </row>
    <row r="455" spans="1:20">
      <c r="A455" s="56"/>
      <c r="B455" s="130" t="s">
        <v>135</v>
      </c>
      <c r="C455" s="130" t="s">
        <v>133</v>
      </c>
      <c r="D455" s="131" t="s">
        <v>109</v>
      </c>
      <c r="E455" s="132" t="s">
        <v>105</v>
      </c>
      <c r="F455" s="130">
        <v>40700</v>
      </c>
      <c r="G455" s="130" t="s">
        <v>93</v>
      </c>
      <c r="H455" s="133"/>
      <c r="I455" s="130" t="s">
        <v>137</v>
      </c>
      <c r="J455" s="130">
        <v>2026</v>
      </c>
      <c r="K455" s="130">
        <v>5</v>
      </c>
      <c r="L455" s="131" t="s">
        <v>95</v>
      </c>
      <c r="M455" s="139">
        <v>675.99</v>
      </c>
      <c r="N455" s="130">
        <v>1</v>
      </c>
      <c r="O455" s="139">
        <f t="shared" si="8"/>
        <v>675.99</v>
      </c>
      <c r="P455" s="133" t="s">
        <v>96</v>
      </c>
      <c r="Q455" s="11"/>
      <c r="R455" s="56" t="str">
        <f>+VLOOKUP(E455,'Selectable Table'!B:C,2,0)</f>
        <v>ReturnDrug</v>
      </c>
      <c r="S455" s="58"/>
      <c r="T455" s="130" t="s">
        <v>268</v>
      </c>
    </row>
    <row r="456" spans="1:20">
      <c r="A456" s="56"/>
      <c r="B456" s="130" t="s">
        <v>150</v>
      </c>
      <c r="C456" s="130" t="s">
        <v>133</v>
      </c>
      <c r="D456" s="131" t="s">
        <v>109</v>
      </c>
      <c r="E456" s="132" t="s">
        <v>105</v>
      </c>
      <c r="F456" s="130">
        <v>40700</v>
      </c>
      <c r="G456" s="130" t="s">
        <v>93</v>
      </c>
      <c r="H456" s="133"/>
      <c r="I456" s="130" t="s">
        <v>136</v>
      </c>
      <c r="J456" s="130">
        <v>2026</v>
      </c>
      <c r="K456" s="130">
        <v>5</v>
      </c>
      <c r="L456" s="131" t="s">
        <v>95</v>
      </c>
      <c r="M456" s="139">
        <v>-637.33000000000004</v>
      </c>
      <c r="N456" s="130">
        <v>1</v>
      </c>
      <c r="O456" s="139">
        <f t="shared" si="8"/>
        <v>-637.33000000000004</v>
      </c>
      <c r="P456" s="133" t="s">
        <v>96</v>
      </c>
      <c r="Q456" s="11"/>
      <c r="R456" s="56" t="str">
        <f>+VLOOKUP(E456,'Selectable Table'!B:C,2,0)</f>
        <v>ReturnDrug</v>
      </c>
      <c r="S456" s="58"/>
      <c r="T456" s="130" t="s">
        <v>268</v>
      </c>
    </row>
    <row r="457" spans="1:20">
      <c r="A457" s="56"/>
      <c r="B457" s="130" t="s">
        <v>150</v>
      </c>
      <c r="C457" s="130" t="s">
        <v>133</v>
      </c>
      <c r="D457" s="131" t="s">
        <v>109</v>
      </c>
      <c r="E457" s="132" t="s">
        <v>105</v>
      </c>
      <c r="F457" s="130">
        <v>40700</v>
      </c>
      <c r="G457" s="130" t="s">
        <v>93</v>
      </c>
      <c r="H457" s="133"/>
      <c r="I457" s="130" t="s">
        <v>137</v>
      </c>
      <c r="J457" s="130">
        <v>2026</v>
      </c>
      <c r="K457" s="130">
        <v>5</v>
      </c>
      <c r="L457" s="131" t="s">
        <v>95</v>
      </c>
      <c r="M457" s="139">
        <v>-675.99</v>
      </c>
      <c r="N457" s="130">
        <v>1</v>
      </c>
      <c r="O457" s="139">
        <f t="shared" si="8"/>
        <v>-675.99</v>
      </c>
      <c r="P457" s="133" t="s">
        <v>96</v>
      </c>
      <c r="Q457" s="11"/>
      <c r="R457" s="56" t="str">
        <f>+VLOOKUP(E457,'Selectable Table'!B:C,2,0)</f>
        <v>ReturnDrug</v>
      </c>
      <c r="S457" s="58"/>
      <c r="T457" s="130" t="s">
        <v>268</v>
      </c>
    </row>
    <row r="458" spans="1:20">
      <c r="A458" s="56"/>
      <c r="B458" s="130" t="s">
        <v>150</v>
      </c>
      <c r="C458" s="130" t="s">
        <v>133</v>
      </c>
      <c r="D458" s="131" t="s">
        <v>109</v>
      </c>
      <c r="E458" s="132" t="s">
        <v>106</v>
      </c>
      <c r="F458" s="130">
        <v>40700</v>
      </c>
      <c r="G458" s="130" t="s">
        <v>93</v>
      </c>
      <c r="H458" s="133"/>
      <c r="I458" s="130" t="s">
        <v>110</v>
      </c>
      <c r="J458" s="130">
        <v>2026</v>
      </c>
      <c r="K458" s="130">
        <v>5</v>
      </c>
      <c r="L458" s="131" t="s">
        <v>95</v>
      </c>
      <c r="M458" s="139">
        <v>-191.26</v>
      </c>
      <c r="N458" s="130">
        <v>1</v>
      </c>
      <c r="O458" s="139">
        <f t="shared" si="8"/>
        <v>-191.26</v>
      </c>
      <c r="P458" s="133" t="s">
        <v>96</v>
      </c>
      <c r="Q458" s="11"/>
      <c r="R458" s="56" t="str">
        <f>+VLOOKUP(E458,'Selectable Table'!B:C,2,0)</f>
        <v>Storage</v>
      </c>
      <c r="S458" s="58"/>
      <c r="T458" s="130" t="s">
        <v>268</v>
      </c>
    </row>
    <row r="459" spans="1:20">
      <c r="A459" s="56"/>
      <c r="B459" s="130" t="s">
        <v>150</v>
      </c>
      <c r="C459" s="130" t="s">
        <v>133</v>
      </c>
      <c r="D459" s="131" t="s">
        <v>109</v>
      </c>
      <c r="E459" s="132" t="s">
        <v>106</v>
      </c>
      <c r="F459" s="130">
        <v>40700</v>
      </c>
      <c r="G459" s="130" t="s">
        <v>93</v>
      </c>
      <c r="H459" s="133"/>
      <c r="I459" s="130" t="s">
        <v>112</v>
      </c>
      <c r="J459" s="130">
        <v>2026</v>
      </c>
      <c r="K459" s="130">
        <v>5</v>
      </c>
      <c r="L459" s="131" t="s">
        <v>95</v>
      </c>
      <c r="M459" s="139">
        <v>-191.26</v>
      </c>
      <c r="N459" s="130">
        <v>1</v>
      </c>
      <c r="O459" s="139">
        <f t="shared" si="8"/>
        <v>-191.26</v>
      </c>
      <c r="P459" s="133" t="s">
        <v>96</v>
      </c>
      <c r="Q459" s="11"/>
      <c r="R459" s="56" t="str">
        <f>+VLOOKUP(E459,'Selectable Table'!B:C,2,0)</f>
        <v>Storage</v>
      </c>
      <c r="S459" s="58"/>
      <c r="T459" s="130" t="s">
        <v>268</v>
      </c>
    </row>
    <row r="460" spans="1:20">
      <c r="A460" s="56"/>
      <c r="B460" s="130" t="s">
        <v>150</v>
      </c>
      <c r="C460" s="130" t="s">
        <v>133</v>
      </c>
      <c r="D460" s="131" t="s">
        <v>109</v>
      </c>
      <c r="E460" s="132" t="s">
        <v>106</v>
      </c>
      <c r="F460" s="130">
        <v>40700</v>
      </c>
      <c r="G460" s="130" t="s">
        <v>93</v>
      </c>
      <c r="H460" s="133"/>
      <c r="I460" s="130" t="s">
        <v>110</v>
      </c>
      <c r="J460" s="130">
        <v>2026</v>
      </c>
      <c r="K460" s="130">
        <v>5</v>
      </c>
      <c r="L460" s="131" t="s">
        <v>95</v>
      </c>
      <c r="M460" s="139">
        <v>191.26</v>
      </c>
      <c r="N460" s="130">
        <v>1</v>
      </c>
      <c r="O460" s="139">
        <f t="shared" si="8"/>
        <v>191.26</v>
      </c>
      <c r="P460" s="133" t="s">
        <v>96</v>
      </c>
      <c r="Q460" s="11"/>
      <c r="R460" s="56" t="str">
        <f>+VLOOKUP(E460,'Selectable Table'!B:C,2,0)</f>
        <v>Storage</v>
      </c>
      <c r="S460" s="58"/>
      <c r="T460" s="130" t="s">
        <v>268</v>
      </c>
    </row>
    <row r="461" spans="1:20">
      <c r="A461" s="56"/>
      <c r="B461" s="130" t="s">
        <v>150</v>
      </c>
      <c r="C461" s="130" t="s">
        <v>133</v>
      </c>
      <c r="D461" s="131" t="s">
        <v>109</v>
      </c>
      <c r="E461" s="132" t="s">
        <v>106</v>
      </c>
      <c r="F461" s="130">
        <v>40700</v>
      </c>
      <c r="G461" s="130" t="s">
        <v>93</v>
      </c>
      <c r="H461" s="133"/>
      <c r="I461" s="130" t="s">
        <v>112</v>
      </c>
      <c r="J461" s="130">
        <v>2026</v>
      </c>
      <c r="K461" s="130">
        <v>5</v>
      </c>
      <c r="L461" s="131" t="s">
        <v>95</v>
      </c>
      <c r="M461" s="139">
        <v>191.26</v>
      </c>
      <c r="N461" s="130">
        <v>1</v>
      </c>
      <c r="O461" s="139">
        <f t="shared" si="8"/>
        <v>191.26</v>
      </c>
      <c r="P461" s="133" t="s">
        <v>96</v>
      </c>
      <c r="Q461" s="11"/>
      <c r="R461" s="56" t="str">
        <f>+VLOOKUP(E461,'Selectable Table'!B:C,2,0)</f>
        <v>Storage</v>
      </c>
      <c r="S461" s="58"/>
      <c r="T461" s="130" t="s">
        <v>268</v>
      </c>
    </row>
    <row r="462" spans="1:20">
      <c r="A462" s="56"/>
      <c r="B462" s="130" t="s">
        <v>150</v>
      </c>
      <c r="C462" s="130" t="s">
        <v>133</v>
      </c>
      <c r="D462" s="131" t="s">
        <v>109</v>
      </c>
      <c r="E462" s="132" t="s">
        <v>105</v>
      </c>
      <c r="F462" s="130">
        <v>40700</v>
      </c>
      <c r="G462" s="130" t="s">
        <v>93</v>
      </c>
      <c r="H462" s="133"/>
      <c r="I462" s="130" t="s">
        <v>136</v>
      </c>
      <c r="J462" s="130">
        <v>2026</v>
      </c>
      <c r="K462" s="130">
        <v>5</v>
      </c>
      <c r="L462" s="131" t="s">
        <v>95</v>
      </c>
      <c r="M462" s="139">
        <v>637.33000000000004</v>
      </c>
      <c r="N462" s="130">
        <v>1</v>
      </c>
      <c r="O462" s="139">
        <f t="shared" si="8"/>
        <v>637.33000000000004</v>
      </c>
      <c r="P462" s="133" t="s">
        <v>96</v>
      </c>
      <c r="Q462" s="11"/>
      <c r="R462" s="56" t="str">
        <f>+VLOOKUP(E462,'Selectable Table'!B:C,2,0)</f>
        <v>ReturnDrug</v>
      </c>
      <c r="S462" s="58"/>
      <c r="T462" s="130" t="s">
        <v>268</v>
      </c>
    </row>
    <row r="463" spans="1:20">
      <c r="A463" s="56"/>
      <c r="B463" s="130" t="s">
        <v>150</v>
      </c>
      <c r="C463" s="130" t="s">
        <v>133</v>
      </c>
      <c r="D463" s="131" t="s">
        <v>109</v>
      </c>
      <c r="E463" s="132" t="s">
        <v>105</v>
      </c>
      <c r="F463" s="130">
        <v>40700</v>
      </c>
      <c r="G463" s="130" t="s">
        <v>93</v>
      </c>
      <c r="H463" s="133"/>
      <c r="I463" s="130" t="s">
        <v>137</v>
      </c>
      <c r="J463" s="130">
        <v>2026</v>
      </c>
      <c r="K463" s="130">
        <v>5</v>
      </c>
      <c r="L463" s="131" t="s">
        <v>95</v>
      </c>
      <c r="M463" s="139">
        <v>675.99</v>
      </c>
      <c r="N463" s="130">
        <v>1</v>
      </c>
      <c r="O463" s="139">
        <f t="shared" si="8"/>
        <v>675.99</v>
      </c>
      <c r="P463" s="133" t="s">
        <v>96</v>
      </c>
      <c r="Q463" s="11"/>
      <c r="R463" s="56" t="str">
        <f>+VLOOKUP(E463,'Selectable Table'!B:C,2,0)</f>
        <v>ReturnDrug</v>
      </c>
      <c r="S463" s="58"/>
      <c r="T463" s="130" t="s">
        <v>268</v>
      </c>
    </row>
    <row r="464" spans="1:20">
      <c r="A464" s="56"/>
      <c r="B464" s="130" t="s">
        <v>161</v>
      </c>
      <c r="C464" s="130" t="s">
        <v>133</v>
      </c>
      <c r="D464" s="131" t="s">
        <v>109</v>
      </c>
      <c r="E464" s="132" t="s">
        <v>105</v>
      </c>
      <c r="F464" s="130">
        <v>40700</v>
      </c>
      <c r="G464" s="130" t="s">
        <v>93</v>
      </c>
      <c r="H464" s="133"/>
      <c r="I464" s="130" t="s">
        <v>136</v>
      </c>
      <c r="J464" s="130">
        <v>2026</v>
      </c>
      <c r="K464" s="130">
        <v>5</v>
      </c>
      <c r="L464" s="131" t="s">
        <v>95</v>
      </c>
      <c r="M464" s="139">
        <v>-914.43000000000006</v>
      </c>
      <c r="N464" s="130">
        <v>1</v>
      </c>
      <c r="O464" s="139">
        <f t="shared" si="8"/>
        <v>-914.43000000000006</v>
      </c>
      <c r="P464" s="133" t="s">
        <v>96</v>
      </c>
      <c r="Q464" s="11"/>
      <c r="R464" s="56" t="str">
        <f>+VLOOKUP(E464,'Selectable Table'!B:C,2,0)</f>
        <v>ReturnDrug</v>
      </c>
      <c r="S464" s="58"/>
      <c r="T464" s="130" t="s">
        <v>268</v>
      </c>
    </row>
    <row r="465" spans="1:20">
      <c r="A465" s="56"/>
      <c r="B465" s="130" t="s">
        <v>161</v>
      </c>
      <c r="C465" s="130" t="s">
        <v>133</v>
      </c>
      <c r="D465" s="131" t="s">
        <v>109</v>
      </c>
      <c r="E465" s="132" t="s">
        <v>105</v>
      </c>
      <c r="F465" s="130">
        <v>40700</v>
      </c>
      <c r="G465" s="130" t="s">
        <v>93</v>
      </c>
      <c r="H465" s="133"/>
      <c r="I465" s="130" t="s">
        <v>137</v>
      </c>
      <c r="J465" s="130">
        <v>2026</v>
      </c>
      <c r="K465" s="130">
        <v>5</v>
      </c>
      <c r="L465" s="131" t="s">
        <v>95</v>
      </c>
      <c r="M465" s="139">
        <v>-675.99</v>
      </c>
      <c r="N465" s="130">
        <v>1</v>
      </c>
      <c r="O465" s="139">
        <f t="shared" si="8"/>
        <v>-675.99</v>
      </c>
      <c r="P465" s="133" t="s">
        <v>96</v>
      </c>
      <c r="Q465" s="11"/>
      <c r="R465" s="56" t="str">
        <f>+VLOOKUP(E465,'Selectable Table'!B:C,2,0)</f>
        <v>ReturnDrug</v>
      </c>
      <c r="S465" s="58"/>
      <c r="T465" s="130" t="s">
        <v>268</v>
      </c>
    </row>
    <row r="466" spans="1:20">
      <c r="A466" s="56"/>
      <c r="B466" s="130" t="s">
        <v>161</v>
      </c>
      <c r="C466" s="130" t="s">
        <v>133</v>
      </c>
      <c r="D466" s="131" t="s">
        <v>109</v>
      </c>
      <c r="E466" s="132" t="s">
        <v>106</v>
      </c>
      <c r="F466" s="130">
        <v>40700</v>
      </c>
      <c r="G466" s="130" t="s">
        <v>93</v>
      </c>
      <c r="H466" s="133"/>
      <c r="I466" s="130" t="s">
        <v>118</v>
      </c>
      <c r="J466" s="130">
        <v>2026</v>
      </c>
      <c r="K466" s="130">
        <v>5</v>
      </c>
      <c r="L466" s="131" t="s">
        <v>95</v>
      </c>
      <c r="M466" s="139">
        <v>-115.89</v>
      </c>
      <c r="N466" s="130">
        <v>1</v>
      </c>
      <c r="O466" s="139">
        <f t="shared" si="8"/>
        <v>-115.89</v>
      </c>
      <c r="P466" s="133" t="s">
        <v>96</v>
      </c>
      <c r="Q466" s="11"/>
      <c r="R466" s="56" t="str">
        <f>+VLOOKUP(E466,'Selectable Table'!B:C,2,0)</f>
        <v>Storage</v>
      </c>
      <c r="S466" s="58"/>
      <c r="T466" s="130" t="s">
        <v>268</v>
      </c>
    </row>
    <row r="467" spans="1:20">
      <c r="A467" s="56"/>
      <c r="B467" s="130" t="s">
        <v>161</v>
      </c>
      <c r="C467" s="130" t="s">
        <v>133</v>
      </c>
      <c r="D467" s="131" t="s">
        <v>109</v>
      </c>
      <c r="E467" s="132" t="s">
        <v>106</v>
      </c>
      <c r="F467" s="130">
        <v>40700</v>
      </c>
      <c r="G467" s="130" t="s">
        <v>93</v>
      </c>
      <c r="H467" s="133"/>
      <c r="I467" s="130" t="s">
        <v>112</v>
      </c>
      <c r="J467" s="130">
        <v>2026</v>
      </c>
      <c r="K467" s="130">
        <v>5</v>
      </c>
      <c r="L467" s="131" t="s">
        <v>95</v>
      </c>
      <c r="M467" s="139">
        <v>-191.26</v>
      </c>
      <c r="N467" s="130">
        <v>1</v>
      </c>
      <c r="O467" s="139">
        <f t="shared" si="8"/>
        <v>-191.26</v>
      </c>
      <c r="P467" s="133" t="s">
        <v>96</v>
      </c>
      <c r="Q467" s="11"/>
      <c r="R467" s="56" t="str">
        <f>+VLOOKUP(E467,'Selectable Table'!B:C,2,0)</f>
        <v>Storage</v>
      </c>
      <c r="S467" s="58"/>
      <c r="T467" s="130" t="s">
        <v>268</v>
      </c>
    </row>
    <row r="468" spans="1:20">
      <c r="A468" s="56"/>
      <c r="B468" s="130" t="s">
        <v>161</v>
      </c>
      <c r="C468" s="130" t="s">
        <v>133</v>
      </c>
      <c r="D468" s="131" t="s">
        <v>109</v>
      </c>
      <c r="E468" s="132" t="s">
        <v>106</v>
      </c>
      <c r="F468" s="130">
        <v>40700</v>
      </c>
      <c r="G468" s="130" t="s">
        <v>93</v>
      </c>
      <c r="H468" s="133"/>
      <c r="I468" s="130" t="s">
        <v>118</v>
      </c>
      <c r="J468" s="130">
        <v>2026</v>
      </c>
      <c r="K468" s="130">
        <v>5</v>
      </c>
      <c r="L468" s="131" t="s">
        <v>95</v>
      </c>
      <c r="M468" s="139">
        <v>115.89</v>
      </c>
      <c r="N468" s="130">
        <v>1</v>
      </c>
      <c r="O468" s="139">
        <f t="shared" si="8"/>
        <v>115.89</v>
      </c>
      <c r="P468" s="133" t="s">
        <v>96</v>
      </c>
      <c r="Q468" s="11"/>
      <c r="R468" s="56" t="str">
        <f>+VLOOKUP(E468,'Selectable Table'!B:C,2,0)</f>
        <v>Storage</v>
      </c>
      <c r="S468" s="58"/>
      <c r="T468" s="130" t="s">
        <v>268</v>
      </c>
    </row>
    <row r="469" spans="1:20">
      <c r="A469" s="56"/>
      <c r="B469" s="130" t="s">
        <v>161</v>
      </c>
      <c r="C469" s="130" t="s">
        <v>133</v>
      </c>
      <c r="D469" s="131" t="s">
        <v>109</v>
      </c>
      <c r="E469" s="132" t="s">
        <v>106</v>
      </c>
      <c r="F469" s="130">
        <v>40700</v>
      </c>
      <c r="G469" s="130" t="s">
        <v>93</v>
      </c>
      <c r="H469" s="133"/>
      <c r="I469" s="130" t="s">
        <v>112</v>
      </c>
      <c r="J469" s="130">
        <v>2026</v>
      </c>
      <c r="K469" s="130">
        <v>5</v>
      </c>
      <c r="L469" s="131" t="s">
        <v>95</v>
      </c>
      <c r="M469" s="139">
        <v>191.26</v>
      </c>
      <c r="N469" s="130">
        <v>1</v>
      </c>
      <c r="O469" s="139">
        <f t="shared" si="8"/>
        <v>191.26</v>
      </c>
      <c r="P469" s="133" t="s">
        <v>96</v>
      </c>
      <c r="Q469" s="11"/>
      <c r="R469" s="56" t="str">
        <f>+VLOOKUP(E469,'Selectable Table'!B:C,2,0)</f>
        <v>Storage</v>
      </c>
      <c r="S469" s="58"/>
      <c r="T469" s="130" t="s">
        <v>268</v>
      </c>
    </row>
    <row r="470" spans="1:20">
      <c r="A470" s="56"/>
      <c r="B470" s="130" t="s">
        <v>161</v>
      </c>
      <c r="C470" s="130" t="s">
        <v>133</v>
      </c>
      <c r="D470" s="131" t="s">
        <v>109</v>
      </c>
      <c r="E470" s="132" t="s">
        <v>105</v>
      </c>
      <c r="F470" s="130">
        <v>40700</v>
      </c>
      <c r="G470" s="130" t="s">
        <v>93</v>
      </c>
      <c r="H470" s="133"/>
      <c r="I470" s="130" t="s">
        <v>136</v>
      </c>
      <c r="J470" s="130">
        <v>2026</v>
      </c>
      <c r="K470" s="130">
        <v>5</v>
      </c>
      <c r="L470" s="131" t="s">
        <v>95</v>
      </c>
      <c r="M470" s="139">
        <v>692.75</v>
      </c>
      <c r="N470" s="130">
        <v>1</v>
      </c>
      <c r="O470" s="139">
        <f t="shared" si="8"/>
        <v>692.75</v>
      </c>
      <c r="P470" s="133" t="s">
        <v>96</v>
      </c>
      <c r="Q470" s="11"/>
      <c r="R470" s="56" t="str">
        <f>+VLOOKUP(E470,'Selectable Table'!B:C,2,0)</f>
        <v>ReturnDrug</v>
      </c>
      <c r="S470" s="58"/>
      <c r="T470" s="130" t="s">
        <v>268</v>
      </c>
    </row>
    <row r="471" spans="1:20">
      <c r="A471" s="56"/>
      <c r="B471" s="130" t="s">
        <v>161</v>
      </c>
      <c r="C471" s="130" t="s">
        <v>133</v>
      </c>
      <c r="D471" s="131" t="s">
        <v>109</v>
      </c>
      <c r="E471" s="132" t="s">
        <v>105</v>
      </c>
      <c r="F471" s="130">
        <v>40700</v>
      </c>
      <c r="G471" s="130" t="s">
        <v>93</v>
      </c>
      <c r="H471" s="133"/>
      <c r="I471" s="130" t="s">
        <v>137</v>
      </c>
      <c r="J471" s="130">
        <v>2026</v>
      </c>
      <c r="K471" s="130">
        <v>5</v>
      </c>
      <c r="L471" s="131" t="s">
        <v>95</v>
      </c>
      <c r="M471" s="139">
        <v>675.99</v>
      </c>
      <c r="N471" s="130">
        <v>1</v>
      </c>
      <c r="O471" s="139">
        <f t="shared" si="8"/>
        <v>675.99</v>
      </c>
      <c r="P471" s="133" t="s">
        <v>96</v>
      </c>
      <c r="Q471" s="11"/>
      <c r="R471" s="56" t="str">
        <f>+VLOOKUP(E471,'Selectable Table'!B:C,2,0)</f>
        <v>ReturnDrug</v>
      </c>
      <c r="S471" s="58"/>
      <c r="T471" s="130" t="s">
        <v>268</v>
      </c>
    </row>
    <row r="472" spans="1:20">
      <c r="A472" s="56"/>
      <c r="B472" s="130" t="s">
        <v>181</v>
      </c>
      <c r="C472" s="130" t="s">
        <v>133</v>
      </c>
      <c r="D472" s="131" t="s">
        <v>109</v>
      </c>
      <c r="E472" s="132" t="s">
        <v>105</v>
      </c>
      <c r="F472" s="130">
        <v>40700</v>
      </c>
      <c r="G472" s="130" t="s">
        <v>93</v>
      </c>
      <c r="H472" s="133"/>
      <c r="I472" s="130" t="s">
        <v>136</v>
      </c>
      <c r="J472" s="130">
        <v>2026</v>
      </c>
      <c r="K472" s="130">
        <v>5</v>
      </c>
      <c r="L472" s="131" t="s">
        <v>95</v>
      </c>
      <c r="M472" s="139">
        <v>-277.10000000000002</v>
      </c>
      <c r="N472" s="130">
        <v>1</v>
      </c>
      <c r="O472" s="139">
        <f t="shared" si="8"/>
        <v>-277.10000000000002</v>
      </c>
      <c r="P472" s="133" t="s">
        <v>96</v>
      </c>
      <c r="Q472" s="11"/>
      <c r="R472" s="56" t="str">
        <f>+VLOOKUP(E472,'Selectable Table'!B:C,2,0)</f>
        <v>ReturnDrug</v>
      </c>
      <c r="S472" s="58"/>
      <c r="T472" s="130" t="s">
        <v>268</v>
      </c>
    </row>
    <row r="473" spans="1:20">
      <c r="A473" s="56"/>
      <c r="B473" s="130" t="s">
        <v>181</v>
      </c>
      <c r="C473" s="130" t="s">
        <v>133</v>
      </c>
      <c r="D473" s="131" t="s">
        <v>109</v>
      </c>
      <c r="E473" s="132" t="s">
        <v>105</v>
      </c>
      <c r="F473" s="130">
        <v>40700</v>
      </c>
      <c r="G473" s="130" t="s">
        <v>93</v>
      </c>
      <c r="H473" s="133"/>
      <c r="I473" s="130" t="s">
        <v>137</v>
      </c>
      <c r="J473" s="130">
        <v>2026</v>
      </c>
      <c r="K473" s="130">
        <v>5</v>
      </c>
      <c r="L473" s="131" t="s">
        <v>95</v>
      </c>
      <c r="M473" s="139">
        <v>-675.99</v>
      </c>
      <c r="N473" s="130">
        <v>1</v>
      </c>
      <c r="O473" s="139">
        <f t="shared" si="8"/>
        <v>-675.99</v>
      </c>
      <c r="P473" s="133" t="s">
        <v>96</v>
      </c>
      <c r="Q473" s="11"/>
      <c r="R473" s="56" t="str">
        <f>+VLOOKUP(E473,'Selectable Table'!B:C,2,0)</f>
        <v>ReturnDrug</v>
      </c>
      <c r="S473" s="58"/>
      <c r="T473" s="130" t="s">
        <v>268</v>
      </c>
    </row>
    <row r="474" spans="1:20">
      <c r="A474" s="56"/>
      <c r="B474" s="130" t="s">
        <v>181</v>
      </c>
      <c r="C474" s="130" t="s">
        <v>133</v>
      </c>
      <c r="D474" s="131" t="s">
        <v>109</v>
      </c>
      <c r="E474" s="132" t="s">
        <v>106</v>
      </c>
      <c r="F474" s="130">
        <v>40700</v>
      </c>
      <c r="G474" s="130" t="s">
        <v>93</v>
      </c>
      <c r="H474" s="133"/>
      <c r="I474" s="130" t="s">
        <v>112</v>
      </c>
      <c r="J474" s="130">
        <v>2026</v>
      </c>
      <c r="K474" s="130">
        <v>5</v>
      </c>
      <c r="L474" s="131" t="s">
        <v>95</v>
      </c>
      <c r="M474" s="139">
        <v>-95.63</v>
      </c>
      <c r="N474" s="130">
        <v>1</v>
      </c>
      <c r="O474" s="139">
        <f t="shared" si="8"/>
        <v>-95.63</v>
      </c>
      <c r="P474" s="133" t="s">
        <v>96</v>
      </c>
      <c r="Q474" s="11"/>
      <c r="R474" s="56" t="str">
        <f>+VLOOKUP(E474,'Selectable Table'!B:C,2,0)</f>
        <v>Storage</v>
      </c>
      <c r="S474" s="58"/>
      <c r="T474" s="130" t="s">
        <v>268</v>
      </c>
    </row>
    <row r="475" spans="1:20">
      <c r="A475" s="56"/>
      <c r="B475" s="130" t="s">
        <v>181</v>
      </c>
      <c r="C475" s="130" t="s">
        <v>133</v>
      </c>
      <c r="D475" s="131" t="s">
        <v>109</v>
      </c>
      <c r="E475" s="132" t="s">
        <v>106</v>
      </c>
      <c r="F475" s="130">
        <v>40700</v>
      </c>
      <c r="G475" s="130" t="s">
        <v>93</v>
      </c>
      <c r="H475" s="133"/>
      <c r="I475" s="130" t="s">
        <v>112</v>
      </c>
      <c r="J475" s="130">
        <v>2026</v>
      </c>
      <c r="K475" s="130">
        <v>5</v>
      </c>
      <c r="L475" s="131" t="s">
        <v>95</v>
      </c>
      <c r="M475" s="139">
        <v>95.63</v>
      </c>
      <c r="N475" s="130">
        <v>1</v>
      </c>
      <c r="O475" s="139">
        <f t="shared" si="8"/>
        <v>95.63</v>
      </c>
      <c r="P475" s="133" t="s">
        <v>96</v>
      </c>
      <c r="Q475" s="11"/>
      <c r="R475" s="56" t="str">
        <f>+VLOOKUP(E475,'Selectable Table'!B:C,2,0)</f>
        <v>Storage</v>
      </c>
      <c r="S475" s="58"/>
      <c r="T475" s="130" t="s">
        <v>268</v>
      </c>
    </row>
    <row r="476" spans="1:20">
      <c r="A476" s="56"/>
      <c r="B476" s="130" t="s">
        <v>181</v>
      </c>
      <c r="C476" s="130" t="s">
        <v>133</v>
      </c>
      <c r="D476" s="131" t="s">
        <v>109</v>
      </c>
      <c r="E476" s="132" t="s">
        <v>105</v>
      </c>
      <c r="F476" s="130">
        <v>40700</v>
      </c>
      <c r="G476" s="130" t="s">
        <v>93</v>
      </c>
      <c r="H476" s="133"/>
      <c r="I476" s="130" t="s">
        <v>136</v>
      </c>
      <c r="J476" s="130">
        <v>2026</v>
      </c>
      <c r="K476" s="130">
        <v>5</v>
      </c>
      <c r="L476" s="131" t="s">
        <v>95</v>
      </c>
      <c r="M476" s="139">
        <v>277.10000000000002</v>
      </c>
      <c r="N476" s="130">
        <v>1</v>
      </c>
      <c r="O476" s="139">
        <f t="shared" si="8"/>
        <v>277.10000000000002</v>
      </c>
      <c r="P476" s="133" t="s">
        <v>96</v>
      </c>
      <c r="Q476" s="11"/>
      <c r="R476" s="56" t="str">
        <f>+VLOOKUP(E476,'Selectable Table'!B:C,2,0)</f>
        <v>ReturnDrug</v>
      </c>
      <c r="S476" s="58"/>
      <c r="T476" s="130" t="s">
        <v>268</v>
      </c>
    </row>
    <row r="477" spans="1:20">
      <c r="A477" s="56"/>
      <c r="B477" s="130" t="s">
        <v>181</v>
      </c>
      <c r="C477" s="130" t="s">
        <v>133</v>
      </c>
      <c r="D477" s="131" t="s">
        <v>109</v>
      </c>
      <c r="E477" s="132" t="s">
        <v>105</v>
      </c>
      <c r="F477" s="130">
        <v>40700</v>
      </c>
      <c r="G477" s="130" t="s">
        <v>93</v>
      </c>
      <c r="H477" s="133"/>
      <c r="I477" s="130" t="s">
        <v>137</v>
      </c>
      <c r="J477" s="130">
        <v>2026</v>
      </c>
      <c r="K477" s="130">
        <v>5</v>
      </c>
      <c r="L477" s="131" t="s">
        <v>95</v>
      </c>
      <c r="M477" s="139">
        <v>675.99</v>
      </c>
      <c r="N477" s="130">
        <v>1</v>
      </c>
      <c r="O477" s="139">
        <f t="shared" si="8"/>
        <v>675.99</v>
      </c>
      <c r="P477" s="133" t="s">
        <v>96</v>
      </c>
      <c r="Q477" s="11"/>
      <c r="R477" s="56" t="str">
        <f>+VLOOKUP(E477,'Selectable Table'!B:C,2,0)</f>
        <v>ReturnDrug</v>
      </c>
      <c r="S477" s="58"/>
      <c r="T477" s="130" t="s">
        <v>268</v>
      </c>
    </row>
    <row r="478" spans="1:20">
      <c r="A478" s="56"/>
      <c r="B478" s="130" t="s">
        <v>249</v>
      </c>
      <c r="C478" s="130" t="s">
        <v>133</v>
      </c>
      <c r="D478" s="131" t="s">
        <v>109</v>
      </c>
      <c r="E478" s="132" t="s">
        <v>92</v>
      </c>
      <c r="F478" s="130">
        <v>40700</v>
      </c>
      <c r="G478" s="130" t="s">
        <v>93</v>
      </c>
      <c r="H478" s="133"/>
      <c r="I478" s="130" t="s">
        <v>250</v>
      </c>
      <c r="J478" s="130">
        <v>2026</v>
      </c>
      <c r="K478" s="130">
        <v>5</v>
      </c>
      <c r="L478" s="131" t="s">
        <v>95</v>
      </c>
      <c r="M478" s="139">
        <v>-62.77</v>
      </c>
      <c r="N478" s="130">
        <v>1</v>
      </c>
      <c r="O478" s="139">
        <f t="shared" si="8"/>
        <v>-62.77</v>
      </c>
      <c r="P478" s="133" t="s">
        <v>96</v>
      </c>
      <c r="Q478" s="11"/>
      <c r="R478" s="56" t="str">
        <f>+VLOOKUP(E478,'Selectable Table'!B:C,2,0)</f>
        <v>Distribution</v>
      </c>
      <c r="S478" s="58"/>
      <c r="T478" s="130" t="s">
        <v>268</v>
      </c>
    </row>
    <row r="479" spans="1:20">
      <c r="A479" s="56"/>
      <c r="B479" s="130" t="s">
        <v>249</v>
      </c>
      <c r="C479" s="130" t="s">
        <v>133</v>
      </c>
      <c r="D479" s="131" t="s">
        <v>109</v>
      </c>
      <c r="E479" s="132" t="s">
        <v>103</v>
      </c>
      <c r="F479" s="130">
        <v>40700</v>
      </c>
      <c r="G479" s="130" t="s">
        <v>93</v>
      </c>
      <c r="H479" s="133"/>
      <c r="I479" s="130" t="s">
        <v>130</v>
      </c>
      <c r="J479" s="130">
        <v>2026</v>
      </c>
      <c r="K479" s="130">
        <v>5</v>
      </c>
      <c r="L479" s="131" t="s">
        <v>95</v>
      </c>
      <c r="M479" s="139">
        <v>-696.41</v>
      </c>
      <c r="N479" s="130">
        <v>1</v>
      </c>
      <c r="O479" s="139">
        <f t="shared" si="8"/>
        <v>-696.41</v>
      </c>
      <c r="P479" s="133" t="s">
        <v>96</v>
      </c>
      <c r="Q479" s="11"/>
      <c r="R479" s="56" t="str">
        <f>+VLOOKUP(E479,'Selectable Table'!B:C,2,0)</f>
        <v>Freight</v>
      </c>
      <c r="S479" s="58"/>
      <c r="T479" s="130" t="s">
        <v>268</v>
      </c>
    </row>
    <row r="480" spans="1:20">
      <c r="A480" s="56"/>
      <c r="B480" s="130" t="s">
        <v>249</v>
      </c>
      <c r="C480" s="130" t="s">
        <v>133</v>
      </c>
      <c r="D480" s="131" t="s">
        <v>109</v>
      </c>
      <c r="E480" s="132" t="s">
        <v>92</v>
      </c>
      <c r="F480" s="130">
        <v>40700</v>
      </c>
      <c r="G480" s="130" t="s">
        <v>93</v>
      </c>
      <c r="H480" s="133"/>
      <c r="I480" s="130" t="s">
        <v>196</v>
      </c>
      <c r="J480" s="130">
        <v>2026</v>
      </c>
      <c r="K480" s="130">
        <v>5</v>
      </c>
      <c r="L480" s="131" t="s">
        <v>95</v>
      </c>
      <c r="M480" s="139">
        <v>-125.55</v>
      </c>
      <c r="N480" s="130">
        <v>1</v>
      </c>
      <c r="O480" s="139">
        <f t="shared" si="8"/>
        <v>-125.55</v>
      </c>
      <c r="P480" s="133" t="s">
        <v>96</v>
      </c>
      <c r="Q480" s="11"/>
      <c r="R480" s="56" t="str">
        <f>+VLOOKUP(E480,'Selectable Table'!B:C,2,0)</f>
        <v>Distribution</v>
      </c>
      <c r="S480" s="58"/>
      <c r="T480" s="130" t="s">
        <v>268</v>
      </c>
    </row>
    <row r="481" spans="1:20">
      <c r="A481" s="56"/>
      <c r="B481" s="130" t="s">
        <v>249</v>
      </c>
      <c r="C481" s="130" t="s">
        <v>133</v>
      </c>
      <c r="D481" s="131" t="s">
        <v>109</v>
      </c>
      <c r="E481" s="132" t="s">
        <v>106</v>
      </c>
      <c r="F481" s="130">
        <v>40700</v>
      </c>
      <c r="G481" s="130" t="s">
        <v>93</v>
      </c>
      <c r="H481" s="133"/>
      <c r="I481" s="130" t="s">
        <v>118</v>
      </c>
      <c r="J481" s="130">
        <v>2026</v>
      </c>
      <c r="K481" s="130">
        <v>5</v>
      </c>
      <c r="L481" s="131" t="s">
        <v>95</v>
      </c>
      <c r="M481" s="139">
        <v>-95.63</v>
      </c>
      <c r="N481" s="130">
        <v>1</v>
      </c>
      <c r="O481" s="139">
        <f t="shared" si="8"/>
        <v>-95.63</v>
      </c>
      <c r="P481" s="133" t="s">
        <v>96</v>
      </c>
      <c r="Q481" s="11"/>
      <c r="R481" s="56" t="str">
        <f>+VLOOKUP(E481,'Selectable Table'!B:C,2,0)</f>
        <v>Storage</v>
      </c>
      <c r="S481" s="58"/>
      <c r="T481" s="130" t="s">
        <v>268</v>
      </c>
    </row>
    <row r="482" spans="1:20">
      <c r="A482" s="56"/>
      <c r="B482" s="130" t="s">
        <v>249</v>
      </c>
      <c r="C482" s="130" t="s">
        <v>133</v>
      </c>
      <c r="D482" s="131" t="s">
        <v>109</v>
      </c>
      <c r="E482" s="132" t="s">
        <v>103</v>
      </c>
      <c r="F482" s="130">
        <v>40700</v>
      </c>
      <c r="G482" s="130" t="s">
        <v>93</v>
      </c>
      <c r="H482" s="133"/>
      <c r="I482" s="130" t="s">
        <v>130</v>
      </c>
      <c r="J482" s="130">
        <v>2026</v>
      </c>
      <c r="K482" s="130">
        <v>5</v>
      </c>
      <c r="L482" s="131" t="s">
        <v>95</v>
      </c>
      <c r="M482" s="139">
        <v>696.41</v>
      </c>
      <c r="N482" s="130">
        <v>1</v>
      </c>
      <c r="O482" s="139">
        <f t="shared" si="8"/>
        <v>696.41</v>
      </c>
      <c r="P482" s="133" t="s">
        <v>96</v>
      </c>
      <c r="Q482" s="11"/>
      <c r="R482" s="56" t="str">
        <f>+VLOOKUP(E482,'Selectable Table'!B:C,2,0)</f>
        <v>Freight</v>
      </c>
      <c r="S482" s="58"/>
      <c r="T482" s="130" t="s">
        <v>268</v>
      </c>
    </row>
    <row r="483" spans="1:20">
      <c r="A483" s="56"/>
      <c r="B483" s="130" t="s">
        <v>249</v>
      </c>
      <c r="C483" s="130" t="s">
        <v>133</v>
      </c>
      <c r="D483" s="131" t="s">
        <v>109</v>
      </c>
      <c r="E483" s="132" t="s">
        <v>106</v>
      </c>
      <c r="F483" s="130">
        <v>40700</v>
      </c>
      <c r="G483" s="130" t="s">
        <v>93</v>
      </c>
      <c r="H483" s="133"/>
      <c r="I483" s="130" t="s">
        <v>118</v>
      </c>
      <c r="J483" s="130">
        <v>2026</v>
      </c>
      <c r="K483" s="130">
        <v>5</v>
      </c>
      <c r="L483" s="131" t="s">
        <v>95</v>
      </c>
      <c r="M483" s="141">
        <v>95.63</v>
      </c>
      <c r="N483" s="130">
        <v>1</v>
      </c>
      <c r="O483" s="139">
        <f t="shared" si="8"/>
        <v>95.63</v>
      </c>
      <c r="P483" s="133" t="s">
        <v>96</v>
      </c>
      <c r="Q483" s="11"/>
      <c r="R483" s="56" t="str">
        <f>+VLOOKUP(E483,'Selectable Table'!B:C,2,0)</f>
        <v>Storage</v>
      </c>
      <c r="S483" s="56"/>
      <c r="T483" s="130" t="s">
        <v>268</v>
      </c>
    </row>
    <row r="484" spans="1:20">
      <c r="A484" s="56"/>
      <c r="B484" s="130" t="s">
        <v>230</v>
      </c>
      <c r="C484" s="130" t="s">
        <v>133</v>
      </c>
      <c r="D484" s="131" t="s">
        <v>109</v>
      </c>
      <c r="E484" s="132" t="s">
        <v>92</v>
      </c>
      <c r="F484" s="130">
        <v>40700</v>
      </c>
      <c r="G484" s="130" t="s">
        <v>93</v>
      </c>
      <c r="H484" s="133"/>
      <c r="I484" s="130" t="s">
        <v>196</v>
      </c>
      <c r="J484" s="130">
        <v>2026</v>
      </c>
      <c r="K484" s="130">
        <v>5</v>
      </c>
      <c r="L484" s="131" t="s">
        <v>95</v>
      </c>
      <c r="M484" s="141">
        <v>-502.2</v>
      </c>
      <c r="N484" s="130">
        <v>1</v>
      </c>
      <c r="O484" s="139">
        <f t="shared" si="8"/>
        <v>-502.2</v>
      </c>
      <c r="P484" s="133" t="s">
        <v>96</v>
      </c>
      <c r="Q484" s="11"/>
      <c r="R484" s="56" t="str">
        <f>+VLOOKUP(E484,'Selectable Table'!B:C,2,0)</f>
        <v>Distribution</v>
      </c>
      <c r="S484" s="56"/>
      <c r="T484" s="130" t="s">
        <v>268</v>
      </c>
    </row>
    <row r="485" spans="1:20">
      <c r="A485" s="56"/>
      <c r="B485" s="130" t="s">
        <v>230</v>
      </c>
      <c r="C485" s="130" t="s">
        <v>133</v>
      </c>
      <c r="D485" s="131" t="s">
        <v>109</v>
      </c>
      <c r="E485" s="132" t="s">
        <v>92</v>
      </c>
      <c r="F485" s="130">
        <v>40700</v>
      </c>
      <c r="G485" s="130" t="s">
        <v>93</v>
      </c>
      <c r="H485" s="133"/>
      <c r="I485" s="130" t="s">
        <v>221</v>
      </c>
      <c r="J485" s="130">
        <v>2026</v>
      </c>
      <c r="K485" s="130">
        <v>5</v>
      </c>
      <c r="L485" s="131" t="s">
        <v>95</v>
      </c>
      <c r="M485" s="141">
        <v>-251.1</v>
      </c>
      <c r="N485" s="130">
        <v>1</v>
      </c>
      <c r="O485" s="139">
        <f t="shared" si="8"/>
        <v>-251.1</v>
      </c>
      <c r="P485" s="133" t="s">
        <v>96</v>
      </c>
      <c r="Q485" s="11"/>
      <c r="R485" s="56" t="str">
        <f>+VLOOKUP(E485,'Selectable Table'!B:C,2,0)</f>
        <v>Distribution</v>
      </c>
      <c r="S485" s="56"/>
      <c r="T485" s="130" t="s">
        <v>268</v>
      </c>
    </row>
    <row r="486" spans="1:20">
      <c r="A486" s="56"/>
      <c r="B486" s="130" t="s">
        <v>230</v>
      </c>
      <c r="C486" s="130" t="s">
        <v>133</v>
      </c>
      <c r="D486" s="131" t="s">
        <v>109</v>
      </c>
      <c r="E486" s="132" t="s">
        <v>106</v>
      </c>
      <c r="F486" s="130">
        <v>40700</v>
      </c>
      <c r="G486" s="130" t="s">
        <v>93</v>
      </c>
      <c r="H486" s="133"/>
      <c r="I486" s="130" t="s">
        <v>118</v>
      </c>
      <c r="J486" s="130">
        <v>2026</v>
      </c>
      <c r="K486" s="130">
        <v>5</v>
      </c>
      <c r="L486" s="131" t="s">
        <v>95</v>
      </c>
      <c r="M486" s="141">
        <v>-286.89</v>
      </c>
      <c r="N486" s="130">
        <v>1</v>
      </c>
      <c r="O486" s="139">
        <f t="shared" si="8"/>
        <v>-286.89</v>
      </c>
      <c r="P486" s="133" t="s">
        <v>96</v>
      </c>
      <c r="Q486" s="11"/>
      <c r="R486" s="56" t="str">
        <f>+VLOOKUP(E486,'Selectable Table'!B:C,2,0)</f>
        <v>Storage</v>
      </c>
      <c r="S486" s="56"/>
      <c r="T486" s="130" t="s">
        <v>268</v>
      </c>
    </row>
    <row r="487" spans="1:20">
      <c r="A487" s="56"/>
      <c r="B487" s="130" t="s">
        <v>230</v>
      </c>
      <c r="C487" s="130" t="s">
        <v>133</v>
      </c>
      <c r="D487" s="131" t="s">
        <v>109</v>
      </c>
      <c r="E487" s="132" t="s">
        <v>92</v>
      </c>
      <c r="F487" s="130">
        <v>40700</v>
      </c>
      <c r="G487" s="130" t="s">
        <v>93</v>
      </c>
      <c r="H487" s="133"/>
      <c r="I487" s="130" t="s">
        <v>196</v>
      </c>
      <c r="J487" s="130">
        <v>2026</v>
      </c>
      <c r="K487" s="130">
        <v>5</v>
      </c>
      <c r="L487" s="131" t="s">
        <v>95</v>
      </c>
      <c r="M487" s="141">
        <v>502.2</v>
      </c>
      <c r="N487" s="130">
        <v>1</v>
      </c>
      <c r="O487" s="139">
        <f t="shared" si="8"/>
        <v>502.2</v>
      </c>
      <c r="P487" s="133" t="s">
        <v>96</v>
      </c>
      <c r="Q487" s="11"/>
      <c r="R487" s="56" t="str">
        <f>+VLOOKUP(E487,'Selectable Table'!B:C,2,0)</f>
        <v>Distribution</v>
      </c>
      <c r="S487" s="56"/>
      <c r="T487" s="130" t="s">
        <v>268</v>
      </c>
    </row>
    <row r="488" spans="1:20">
      <c r="A488" s="56"/>
      <c r="B488" s="130" t="s">
        <v>230</v>
      </c>
      <c r="C488" s="130" t="s">
        <v>133</v>
      </c>
      <c r="D488" s="131" t="s">
        <v>109</v>
      </c>
      <c r="E488" s="132" t="s">
        <v>106</v>
      </c>
      <c r="F488" s="130">
        <v>40700</v>
      </c>
      <c r="G488" s="130" t="s">
        <v>93</v>
      </c>
      <c r="H488" s="133"/>
      <c r="I488" s="130" t="s">
        <v>118</v>
      </c>
      <c r="J488" s="130">
        <v>2026</v>
      </c>
      <c r="K488" s="130">
        <v>5</v>
      </c>
      <c r="L488" s="131" t="s">
        <v>95</v>
      </c>
      <c r="M488" s="141">
        <v>286.89</v>
      </c>
      <c r="N488" s="130">
        <v>1</v>
      </c>
      <c r="O488" s="139">
        <f t="shared" si="8"/>
        <v>286.89</v>
      </c>
      <c r="P488" s="133" t="s">
        <v>96</v>
      </c>
      <c r="Q488" s="11"/>
      <c r="R488" s="56" t="str">
        <f>+VLOOKUP(E488,'Selectable Table'!B:C,2,0)</f>
        <v>Storage</v>
      </c>
      <c r="S488" s="56"/>
      <c r="T488" s="130" t="s">
        <v>268</v>
      </c>
    </row>
    <row r="489" spans="1:20">
      <c r="A489" s="56"/>
      <c r="B489" s="121" t="s">
        <v>269</v>
      </c>
      <c r="C489" s="121" t="s">
        <v>270</v>
      </c>
      <c r="D489" s="122" t="s">
        <v>109</v>
      </c>
      <c r="E489" s="123" t="s">
        <v>103</v>
      </c>
      <c r="F489" s="121">
        <v>40700</v>
      </c>
      <c r="G489" s="121" t="s">
        <v>93</v>
      </c>
      <c r="H489" s="133"/>
      <c r="I489" s="121" t="s">
        <v>271</v>
      </c>
      <c r="J489" s="121">
        <v>2026</v>
      </c>
      <c r="K489" s="121">
        <v>5</v>
      </c>
      <c r="L489" s="122" t="s">
        <v>95</v>
      </c>
      <c r="M489" s="142">
        <v>0</v>
      </c>
      <c r="N489" s="121">
        <v>1</v>
      </c>
      <c r="O489" s="140">
        <f t="shared" si="8"/>
        <v>0</v>
      </c>
      <c r="P489" s="124" t="s">
        <v>96</v>
      </c>
      <c r="R489" s="56" t="str">
        <f>+VLOOKUP(E489,'Selectable Table'!B:C,2,0)</f>
        <v>Freight</v>
      </c>
      <c r="S489" s="56"/>
    </row>
    <row r="490" spans="1:20">
      <c r="A490" s="56"/>
      <c r="B490" s="121" t="s">
        <v>272</v>
      </c>
      <c r="C490" s="121" t="s">
        <v>270</v>
      </c>
      <c r="D490" s="122" t="s">
        <v>109</v>
      </c>
      <c r="E490" s="123" t="s">
        <v>102</v>
      </c>
      <c r="F490" s="121">
        <v>40700</v>
      </c>
      <c r="G490" s="121" t="s">
        <v>93</v>
      </c>
      <c r="H490" s="133"/>
      <c r="I490" s="121" t="s">
        <v>273</v>
      </c>
      <c r="J490" s="121">
        <v>2026</v>
      </c>
      <c r="K490" s="121">
        <v>5</v>
      </c>
      <c r="L490" s="122" t="s">
        <v>95</v>
      </c>
      <c r="M490" s="142">
        <v>0</v>
      </c>
      <c r="N490" s="121">
        <v>1</v>
      </c>
      <c r="O490" s="140">
        <f t="shared" si="8"/>
        <v>0</v>
      </c>
      <c r="P490" s="124" t="s">
        <v>96</v>
      </c>
      <c r="R490" s="56" t="str">
        <f>+VLOOKUP(E490,'Selectable Table'!B:C,2,0)</f>
        <v>Duties</v>
      </c>
      <c r="S490" s="56"/>
    </row>
    <row r="491" spans="1:20">
      <c r="A491" s="56"/>
      <c r="B491" s="121" t="s">
        <v>274</v>
      </c>
      <c r="C491" s="121" t="s">
        <v>270</v>
      </c>
      <c r="D491" s="122" t="s">
        <v>109</v>
      </c>
      <c r="E491" s="123" t="s">
        <v>102</v>
      </c>
      <c r="F491" s="121">
        <v>40700</v>
      </c>
      <c r="G491" s="121" t="s">
        <v>93</v>
      </c>
      <c r="H491" s="133"/>
      <c r="I491" s="121" t="s">
        <v>273</v>
      </c>
      <c r="J491" s="121">
        <v>2026</v>
      </c>
      <c r="K491" s="121">
        <v>5</v>
      </c>
      <c r="L491" s="122" t="s">
        <v>95</v>
      </c>
      <c r="M491" s="142">
        <v>-978.40499999999997</v>
      </c>
      <c r="N491" s="121">
        <v>1</v>
      </c>
      <c r="O491" s="140">
        <f t="shared" si="8"/>
        <v>-978.40499999999997</v>
      </c>
      <c r="P491" s="124" t="s">
        <v>96</v>
      </c>
      <c r="R491" s="56" t="str">
        <f>+VLOOKUP(E491,'Selectable Table'!B:C,2,0)</f>
        <v>Duties</v>
      </c>
      <c r="S491" s="56"/>
    </row>
    <row r="492" spans="1:20">
      <c r="A492" s="56"/>
      <c r="B492" s="121" t="s">
        <v>275</v>
      </c>
      <c r="C492" s="121" t="s">
        <v>270</v>
      </c>
      <c r="D492" s="122" t="s">
        <v>109</v>
      </c>
      <c r="E492" s="123" t="s">
        <v>102</v>
      </c>
      <c r="F492" s="121">
        <v>40700</v>
      </c>
      <c r="G492" s="121" t="s">
        <v>93</v>
      </c>
      <c r="H492" s="133"/>
      <c r="I492" s="121" t="s">
        <v>273</v>
      </c>
      <c r="J492" s="121">
        <v>2026</v>
      </c>
      <c r="K492" s="121">
        <v>5</v>
      </c>
      <c r="L492" s="122" t="s">
        <v>95</v>
      </c>
      <c r="M492" s="142">
        <v>0</v>
      </c>
      <c r="N492" s="121">
        <v>1</v>
      </c>
      <c r="O492" s="140">
        <f t="shared" si="8"/>
        <v>0</v>
      </c>
      <c r="P492" s="124" t="s">
        <v>96</v>
      </c>
      <c r="R492" s="56" t="str">
        <f>+VLOOKUP(E492,'Selectable Table'!B:C,2,0)</f>
        <v>Duties</v>
      </c>
      <c r="S492" s="56"/>
    </row>
    <row r="493" spans="1:20">
      <c r="A493" s="56"/>
      <c r="B493" s="121" t="s">
        <v>276</v>
      </c>
      <c r="C493" s="121" t="s">
        <v>270</v>
      </c>
      <c r="D493" s="122" t="s">
        <v>109</v>
      </c>
      <c r="E493" s="123" t="s">
        <v>102</v>
      </c>
      <c r="F493" s="121">
        <v>40700</v>
      </c>
      <c r="G493" s="121" t="s">
        <v>93</v>
      </c>
      <c r="H493" s="133"/>
      <c r="I493" s="121" t="s">
        <v>273</v>
      </c>
      <c r="J493" s="121">
        <v>2026</v>
      </c>
      <c r="K493" s="121">
        <v>5</v>
      </c>
      <c r="L493" s="122" t="s">
        <v>95</v>
      </c>
      <c r="M493" s="142">
        <v>-12376.8146</v>
      </c>
      <c r="N493" s="121">
        <v>1</v>
      </c>
      <c r="O493" s="140">
        <f t="shared" si="8"/>
        <v>-12376.8146</v>
      </c>
      <c r="P493" s="124" t="s">
        <v>96</v>
      </c>
      <c r="R493" s="56" t="str">
        <f>+VLOOKUP(E493,'Selectable Table'!B:C,2,0)</f>
        <v>Duties</v>
      </c>
      <c r="S493" s="56"/>
    </row>
    <row r="494" spans="1:20">
      <c r="A494" s="56"/>
      <c r="B494" s="121" t="s">
        <v>277</v>
      </c>
      <c r="C494" s="121" t="s">
        <v>270</v>
      </c>
      <c r="D494" s="122" t="s">
        <v>109</v>
      </c>
      <c r="E494" s="123" t="s">
        <v>102</v>
      </c>
      <c r="F494" s="121">
        <v>40700</v>
      </c>
      <c r="G494" s="121" t="s">
        <v>93</v>
      </c>
      <c r="H494" s="133"/>
      <c r="I494" s="121" t="s">
        <v>273</v>
      </c>
      <c r="J494" s="121">
        <v>2026</v>
      </c>
      <c r="K494" s="121">
        <v>5</v>
      </c>
      <c r="L494" s="122" t="s">
        <v>95</v>
      </c>
      <c r="M494" s="142">
        <v>0</v>
      </c>
      <c r="N494" s="121">
        <v>1</v>
      </c>
      <c r="O494" s="140">
        <f t="shared" si="8"/>
        <v>0</v>
      </c>
      <c r="P494" s="124" t="s">
        <v>96</v>
      </c>
      <c r="R494" s="56" t="str">
        <f>+VLOOKUP(E494,'Selectable Table'!B:C,2,0)</f>
        <v>Duties</v>
      </c>
      <c r="S494" s="56"/>
    </row>
    <row r="495" spans="1:20">
      <c r="A495" s="56"/>
      <c r="B495" s="121" t="s">
        <v>278</v>
      </c>
      <c r="C495" s="121" t="s">
        <v>270</v>
      </c>
      <c r="D495" s="122" t="s">
        <v>109</v>
      </c>
      <c r="E495" s="123" t="s">
        <v>102</v>
      </c>
      <c r="F495" s="121">
        <v>40700</v>
      </c>
      <c r="G495" s="121" t="s">
        <v>93</v>
      </c>
      <c r="H495" s="133"/>
      <c r="I495" s="121" t="s">
        <v>273</v>
      </c>
      <c r="J495" s="121">
        <v>2026</v>
      </c>
      <c r="K495" s="121">
        <v>5</v>
      </c>
      <c r="L495" s="122" t="s">
        <v>95</v>
      </c>
      <c r="M495" s="142">
        <v>-11999.223400000001</v>
      </c>
      <c r="N495" s="121">
        <v>1</v>
      </c>
      <c r="O495" s="140">
        <f t="shared" si="8"/>
        <v>-11999.223400000001</v>
      </c>
      <c r="P495" s="124" t="s">
        <v>96</v>
      </c>
      <c r="R495" s="56" t="str">
        <f>+VLOOKUP(E495,'Selectable Table'!B:C,2,0)</f>
        <v>Duties</v>
      </c>
      <c r="S495" s="56"/>
    </row>
    <row r="496" spans="1:20">
      <c r="A496" s="56"/>
      <c r="B496" s="121" t="s">
        <v>279</v>
      </c>
      <c r="C496" s="121" t="s">
        <v>270</v>
      </c>
      <c r="D496" s="122" t="s">
        <v>109</v>
      </c>
      <c r="E496" s="123" t="s">
        <v>102</v>
      </c>
      <c r="F496" s="121">
        <v>40700</v>
      </c>
      <c r="G496" s="121" t="s">
        <v>93</v>
      </c>
      <c r="H496" s="133"/>
      <c r="I496" s="121" t="s">
        <v>273</v>
      </c>
      <c r="J496" s="121">
        <v>2026</v>
      </c>
      <c r="K496" s="121">
        <v>5</v>
      </c>
      <c r="L496" s="122" t="s">
        <v>95</v>
      </c>
      <c r="M496" s="142">
        <v>-1094.8561</v>
      </c>
      <c r="N496" s="121">
        <v>1</v>
      </c>
      <c r="O496" s="140">
        <f t="shared" si="8"/>
        <v>-1094.8561</v>
      </c>
      <c r="P496" s="124" t="s">
        <v>96</v>
      </c>
      <c r="R496" s="56" t="str">
        <f>+VLOOKUP(E496,'Selectable Table'!B:C,2,0)</f>
        <v>Duties</v>
      </c>
      <c r="S496" s="56"/>
    </row>
    <row r="497" spans="1:19">
      <c r="A497" s="56"/>
      <c r="B497" s="121" t="s">
        <v>280</v>
      </c>
      <c r="C497" s="121" t="s">
        <v>270</v>
      </c>
      <c r="D497" s="122" t="s">
        <v>109</v>
      </c>
      <c r="E497" s="123" t="s">
        <v>102</v>
      </c>
      <c r="F497" s="121">
        <v>40700</v>
      </c>
      <c r="G497" s="121" t="s">
        <v>93</v>
      </c>
      <c r="H497" s="133"/>
      <c r="I497" s="121" t="s">
        <v>273</v>
      </c>
      <c r="J497" s="121">
        <v>2026</v>
      </c>
      <c r="K497" s="121">
        <v>5</v>
      </c>
      <c r="L497" s="122" t="s">
        <v>95</v>
      </c>
      <c r="M497" s="142">
        <v>-13342.445399999999</v>
      </c>
      <c r="N497" s="121">
        <v>1</v>
      </c>
      <c r="O497" s="140">
        <f t="shared" si="8"/>
        <v>-13342.445399999999</v>
      </c>
      <c r="P497" s="124" t="s">
        <v>96</v>
      </c>
      <c r="R497" s="56" t="str">
        <f>+VLOOKUP(E497,'Selectable Table'!B:C,2,0)</f>
        <v>Duties</v>
      </c>
      <c r="S497" s="56"/>
    </row>
    <row r="498" spans="1:19">
      <c r="A498" s="56"/>
      <c r="B498" s="121" t="s">
        <v>281</v>
      </c>
      <c r="C498" s="121" t="s">
        <v>270</v>
      </c>
      <c r="D498" s="122" t="s">
        <v>109</v>
      </c>
      <c r="E498" s="123" t="s">
        <v>102</v>
      </c>
      <c r="F498" s="121">
        <v>40700</v>
      </c>
      <c r="G498" s="121" t="s">
        <v>93</v>
      </c>
      <c r="H498" s="133"/>
      <c r="I498" s="121" t="s">
        <v>273</v>
      </c>
      <c r="J498" s="121">
        <v>2026</v>
      </c>
      <c r="K498" s="121">
        <v>5</v>
      </c>
      <c r="L498" s="122" t="s">
        <v>95</v>
      </c>
      <c r="M498" s="142">
        <v>-24881.039300000004</v>
      </c>
      <c r="N498" s="121">
        <v>1</v>
      </c>
      <c r="O498" s="140">
        <f t="shared" si="8"/>
        <v>-24881.039300000004</v>
      </c>
      <c r="P498" s="124" t="s">
        <v>96</v>
      </c>
      <c r="R498" s="56" t="str">
        <f>+VLOOKUP(E498,'Selectable Table'!B:C,2,0)</f>
        <v>Duties</v>
      </c>
      <c r="S498" s="56"/>
    </row>
    <row r="499" spans="1:19">
      <c r="A499" s="56"/>
      <c r="B499" s="121" t="s">
        <v>282</v>
      </c>
      <c r="C499" s="121" t="s">
        <v>270</v>
      </c>
      <c r="D499" s="122" t="s">
        <v>109</v>
      </c>
      <c r="E499" s="123" t="s">
        <v>102</v>
      </c>
      <c r="F499" s="121">
        <v>40700</v>
      </c>
      <c r="G499" s="121" t="s">
        <v>93</v>
      </c>
      <c r="H499" s="133"/>
      <c r="I499" s="121" t="s">
        <v>273</v>
      </c>
      <c r="J499" s="121">
        <v>2026</v>
      </c>
      <c r="K499" s="121">
        <v>5</v>
      </c>
      <c r="L499" s="122" t="s">
        <v>95</v>
      </c>
      <c r="M499" s="142">
        <v>-1160.2215000000001</v>
      </c>
      <c r="N499" s="121">
        <v>1</v>
      </c>
      <c r="O499" s="140">
        <f t="shared" si="8"/>
        <v>-1160.2215000000001</v>
      </c>
      <c r="P499" s="124" t="s">
        <v>96</v>
      </c>
      <c r="R499" s="56" t="str">
        <f>+VLOOKUP(E499,'Selectable Table'!B:C,2,0)</f>
        <v>Duties</v>
      </c>
      <c r="S499" s="56"/>
    </row>
    <row r="500" spans="1:19">
      <c r="A500" s="56"/>
      <c r="B500" s="121" t="s">
        <v>283</v>
      </c>
      <c r="C500" s="121" t="s">
        <v>270</v>
      </c>
      <c r="D500" s="122" t="s">
        <v>109</v>
      </c>
      <c r="E500" s="123" t="s">
        <v>102</v>
      </c>
      <c r="F500" s="121">
        <v>40700</v>
      </c>
      <c r="G500" s="121" t="s">
        <v>93</v>
      </c>
      <c r="H500" s="133"/>
      <c r="I500" s="121" t="s">
        <v>273</v>
      </c>
      <c r="J500" s="121">
        <v>2026</v>
      </c>
      <c r="K500" s="121">
        <v>5</v>
      </c>
      <c r="L500" s="122" t="s">
        <v>95</v>
      </c>
      <c r="M500" s="142">
        <v>-42528.054800000005</v>
      </c>
      <c r="N500" s="121">
        <v>1</v>
      </c>
      <c r="O500" s="140">
        <f t="shared" si="8"/>
        <v>-42528.054800000005</v>
      </c>
      <c r="P500" s="124" t="s">
        <v>96</v>
      </c>
      <c r="R500" s="56" t="str">
        <f>+VLOOKUP(E500,'Selectable Table'!B:C,2,0)</f>
        <v>Duties</v>
      </c>
      <c r="S500" s="56"/>
    </row>
    <row r="501" spans="1:19">
      <c r="A501" s="56"/>
      <c r="B501" s="121" t="s">
        <v>284</v>
      </c>
      <c r="C501" s="121" t="s">
        <v>270</v>
      </c>
      <c r="D501" s="122" t="s">
        <v>109</v>
      </c>
      <c r="E501" s="123" t="s">
        <v>102</v>
      </c>
      <c r="F501" s="121">
        <v>40700</v>
      </c>
      <c r="G501" s="121" t="s">
        <v>93</v>
      </c>
      <c r="H501" s="133"/>
      <c r="I501" s="121" t="s">
        <v>273</v>
      </c>
      <c r="J501" s="121">
        <v>2026</v>
      </c>
      <c r="K501" s="121">
        <v>5</v>
      </c>
      <c r="L501" s="122" t="s">
        <v>95</v>
      </c>
      <c r="M501" s="142">
        <v>-7099.7457999999997</v>
      </c>
      <c r="N501" s="121">
        <v>1</v>
      </c>
      <c r="O501" s="140">
        <f t="shared" si="8"/>
        <v>-7099.7457999999997</v>
      </c>
      <c r="P501" s="124" t="s">
        <v>96</v>
      </c>
      <c r="R501" s="56" t="str">
        <f>+VLOOKUP(E501,'Selectable Table'!B:C,2,0)</f>
        <v>Duties</v>
      </c>
      <c r="S501" s="56"/>
    </row>
    <row r="502" spans="1:19">
      <c r="A502" s="56"/>
      <c r="B502" s="121" t="s">
        <v>285</v>
      </c>
      <c r="C502" s="121" t="s">
        <v>270</v>
      </c>
      <c r="D502" s="122" t="s">
        <v>109</v>
      </c>
      <c r="E502" s="123" t="s">
        <v>102</v>
      </c>
      <c r="F502" s="121">
        <v>40700</v>
      </c>
      <c r="G502" s="121" t="s">
        <v>93</v>
      </c>
      <c r="H502" s="133"/>
      <c r="I502" s="121" t="s">
        <v>273</v>
      </c>
      <c r="J502" s="121">
        <v>2026</v>
      </c>
      <c r="K502" s="121">
        <v>5</v>
      </c>
      <c r="L502" s="122" t="s">
        <v>95</v>
      </c>
      <c r="M502" s="142">
        <v>-7918.8024999999989</v>
      </c>
      <c r="N502" s="121">
        <v>1</v>
      </c>
      <c r="O502" s="140">
        <f t="shared" si="8"/>
        <v>-7918.8024999999989</v>
      </c>
      <c r="P502" s="124" t="s">
        <v>96</v>
      </c>
      <c r="R502" s="56" t="str">
        <f>+VLOOKUP(E502,'Selectable Table'!B:C,2,0)</f>
        <v>Duties</v>
      </c>
      <c r="S502" s="56"/>
    </row>
    <row r="503" spans="1:19">
      <c r="A503" s="56"/>
      <c r="B503" s="121" t="s">
        <v>286</v>
      </c>
      <c r="C503" s="121" t="s">
        <v>270</v>
      </c>
      <c r="D503" s="122" t="s">
        <v>109</v>
      </c>
      <c r="E503" s="123" t="s">
        <v>102</v>
      </c>
      <c r="F503" s="121">
        <v>40700</v>
      </c>
      <c r="G503" s="121" t="s">
        <v>93</v>
      </c>
      <c r="H503" s="133"/>
      <c r="I503" s="121" t="s">
        <v>273</v>
      </c>
      <c r="J503" s="121">
        <v>2026</v>
      </c>
      <c r="K503" s="121">
        <v>5</v>
      </c>
      <c r="L503" s="122" t="s">
        <v>95</v>
      </c>
      <c r="M503" s="142">
        <v>-1796.5650000000001</v>
      </c>
      <c r="N503" s="121">
        <v>1</v>
      </c>
      <c r="O503" s="140">
        <f t="shared" si="8"/>
        <v>-1796.5650000000001</v>
      </c>
      <c r="P503" s="124" t="s">
        <v>96</v>
      </c>
      <c r="R503" s="56" t="str">
        <f>+VLOOKUP(E503,'Selectable Table'!B:C,2,0)</f>
        <v>Duties</v>
      </c>
      <c r="S503" s="56"/>
    </row>
    <row r="504" spans="1:19">
      <c r="A504" s="56"/>
      <c r="B504" s="121" t="s">
        <v>287</v>
      </c>
      <c r="C504" s="121" t="s">
        <v>270</v>
      </c>
      <c r="D504" s="122" t="s">
        <v>109</v>
      </c>
      <c r="E504" s="123" t="s">
        <v>102</v>
      </c>
      <c r="F504" s="121">
        <v>40700</v>
      </c>
      <c r="G504" s="121" t="s">
        <v>93</v>
      </c>
      <c r="H504" s="133"/>
      <c r="I504" s="121" t="s">
        <v>273</v>
      </c>
      <c r="J504" s="121">
        <v>2026</v>
      </c>
      <c r="K504" s="121">
        <v>5</v>
      </c>
      <c r="L504" s="122" t="s">
        <v>95</v>
      </c>
      <c r="M504" s="142">
        <v>-2269.7622999999999</v>
      </c>
      <c r="N504" s="121">
        <v>1</v>
      </c>
      <c r="O504" s="140">
        <f t="shared" si="8"/>
        <v>-2269.7622999999999</v>
      </c>
      <c r="P504" s="124" t="s">
        <v>96</v>
      </c>
      <c r="R504" s="56" t="str">
        <f>+VLOOKUP(E504,'Selectable Table'!B:C,2,0)</f>
        <v>Duties</v>
      </c>
      <c r="S504" s="56"/>
    </row>
    <row r="505" spans="1:19">
      <c r="A505" s="56"/>
      <c r="B505" s="121" t="s">
        <v>288</v>
      </c>
      <c r="C505" s="121" t="s">
        <v>270</v>
      </c>
      <c r="D505" s="122" t="s">
        <v>109</v>
      </c>
      <c r="E505" s="123" t="s">
        <v>102</v>
      </c>
      <c r="F505" s="121">
        <v>40700</v>
      </c>
      <c r="G505" s="121" t="s">
        <v>93</v>
      </c>
      <c r="H505" s="133"/>
      <c r="I505" s="121" t="s">
        <v>273</v>
      </c>
      <c r="J505" s="121">
        <v>2026</v>
      </c>
      <c r="K505" s="121">
        <v>5</v>
      </c>
      <c r="L505" s="122" t="s">
        <v>95</v>
      </c>
      <c r="M505" s="142">
        <v>-1656.0319000000002</v>
      </c>
      <c r="N505" s="121">
        <v>1</v>
      </c>
      <c r="O505" s="140">
        <f t="shared" si="8"/>
        <v>-1656.0319000000002</v>
      </c>
      <c r="P505" s="124" t="s">
        <v>96</v>
      </c>
      <c r="R505" s="56" t="str">
        <f>+VLOOKUP(E505,'Selectable Table'!B:C,2,0)</f>
        <v>Duties</v>
      </c>
      <c r="S505" s="56"/>
    </row>
    <row r="506" spans="1:19">
      <c r="A506" s="56"/>
      <c r="B506" s="121" t="s">
        <v>289</v>
      </c>
      <c r="C506" s="121" t="s">
        <v>270</v>
      </c>
      <c r="D506" s="122" t="s">
        <v>109</v>
      </c>
      <c r="E506" s="123" t="s">
        <v>102</v>
      </c>
      <c r="F506" s="121">
        <v>40700</v>
      </c>
      <c r="G506" s="121" t="s">
        <v>93</v>
      </c>
      <c r="H506" s="133"/>
      <c r="I506" s="121" t="s">
        <v>273</v>
      </c>
      <c r="J506" s="121">
        <v>2026</v>
      </c>
      <c r="K506" s="121">
        <v>5</v>
      </c>
      <c r="L506" s="122" t="s">
        <v>95</v>
      </c>
      <c r="M506" s="142">
        <v>-1554.3196</v>
      </c>
      <c r="N506" s="121">
        <v>1</v>
      </c>
      <c r="O506" s="140">
        <f t="shared" si="8"/>
        <v>-1554.3196</v>
      </c>
      <c r="P506" s="124" t="s">
        <v>96</v>
      </c>
      <c r="R506" s="56" t="str">
        <f>+VLOOKUP(E506,'Selectable Table'!B:C,2,0)</f>
        <v>Duties</v>
      </c>
      <c r="S506" s="56"/>
    </row>
    <row r="507" spans="1:19">
      <c r="A507" s="56"/>
      <c r="B507" s="121" t="s">
        <v>290</v>
      </c>
      <c r="C507" s="121" t="s">
        <v>270</v>
      </c>
      <c r="D507" s="122" t="s">
        <v>109</v>
      </c>
      <c r="E507" s="123" t="s">
        <v>102</v>
      </c>
      <c r="F507" s="121">
        <v>40700</v>
      </c>
      <c r="G507" s="121" t="s">
        <v>93</v>
      </c>
      <c r="H507" s="133"/>
      <c r="I507" s="121" t="s">
        <v>273</v>
      </c>
      <c r="J507" s="121">
        <v>2026</v>
      </c>
      <c r="K507" s="121">
        <v>5</v>
      </c>
      <c r="L507" s="122" t="s">
        <v>95</v>
      </c>
      <c r="M507" s="142">
        <v>-16041.437500000002</v>
      </c>
      <c r="N507" s="121">
        <v>1</v>
      </c>
      <c r="O507" s="140">
        <f t="shared" si="8"/>
        <v>-16041.437500000002</v>
      </c>
      <c r="P507" s="124" t="s">
        <v>96</v>
      </c>
      <c r="R507" s="56" t="str">
        <f>+VLOOKUP(E507,'Selectable Table'!B:C,2,0)</f>
        <v>Duties</v>
      </c>
      <c r="S507" s="56"/>
    </row>
    <row r="508" spans="1:19">
      <c r="A508" s="56"/>
      <c r="B508" s="121" t="s">
        <v>291</v>
      </c>
      <c r="C508" s="121" t="s">
        <v>270</v>
      </c>
      <c r="D508" s="122" t="s">
        <v>109</v>
      </c>
      <c r="E508" s="123" t="s">
        <v>102</v>
      </c>
      <c r="F508" s="121">
        <v>40700</v>
      </c>
      <c r="G508" s="121" t="s">
        <v>93</v>
      </c>
      <c r="H508" s="133"/>
      <c r="I508" s="121" t="s">
        <v>273</v>
      </c>
      <c r="J508" s="121">
        <v>2026</v>
      </c>
      <c r="K508" s="121">
        <v>5</v>
      </c>
      <c r="L508" s="122" t="s">
        <v>95</v>
      </c>
      <c r="M508" s="142">
        <v>-11401.776600000001</v>
      </c>
      <c r="N508" s="121">
        <v>1</v>
      </c>
      <c r="O508" s="140">
        <f t="shared" si="8"/>
        <v>-11401.776600000001</v>
      </c>
      <c r="P508" s="124" t="s">
        <v>96</v>
      </c>
      <c r="R508" s="56" t="str">
        <f>+VLOOKUP(E508,'Selectable Table'!B:C,2,0)</f>
        <v>Duties</v>
      </c>
      <c r="S508" s="56"/>
    </row>
    <row r="509" spans="1:19">
      <c r="A509" s="56"/>
      <c r="B509" s="121" t="s">
        <v>292</v>
      </c>
      <c r="C509" s="121" t="s">
        <v>270</v>
      </c>
      <c r="D509" s="122" t="s">
        <v>109</v>
      </c>
      <c r="E509" s="123" t="s">
        <v>102</v>
      </c>
      <c r="F509" s="121">
        <v>40700</v>
      </c>
      <c r="G509" s="121" t="s">
        <v>93</v>
      </c>
      <c r="H509" s="133"/>
      <c r="I509" s="121" t="s">
        <v>273</v>
      </c>
      <c r="J509" s="121">
        <v>2026</v>
      </c>
      <c r="K509" s="121">
        <v>5</v>
      </c>
      <c r="L509" s="122" t="s">
        <v>95</v>
      </c>
      <c r="M509" s="142">
        <v>-51483.588100000008</v>
      </c>
      <c r="N509" s="121">
        <v>1</v>
      </c>
      <c r="O509" s="140">
        <f t="shared" si="8"/>
        <v>-51483.588100000008</v>
      </c>
      <c r="P509" s="124" t="s">
        <v>96</v>
      </c>
      <c r="R509" s="56" t="str">
        <f>+VLOOKUP(E509,'Selectable Table'!B:C,2,0)</f>
        <v>Duties</v>
      </c>
      <c r="S509" s="56"/>
    </row>
    <row r="510" spans="1:19">
      <c r="A510" s="56"/>
      <c r="B510" s="121" t="s">
        <v>293</v>
      </c>
      <c r="C510" s="121" t="s">
        <v>270</v>
      </c>
      <c r="D510" s="122" t="s">
        <v>109</v>
      </c>
      <c r="E510" s="123" t="s">
        <v>102</v>
      </c>
      <c r="F510" s="121">
        <v>40700</v>
      </c>
      <c r="G510" s="121" t="s">
        <v>93</v>
      </c>
      <c r="H510" s="133"/>
      <c r="I510" s="121" t="s">
        <v>273</v>
      </c>
      <c r="J510" s="121">
        <v>2026</v>
      </c>
      <c r="K510" s="121">
        <v>5</v>
      </c>
      <c r="L510" s="122" t="s">
        <v>95</v>
      </c>
      <c r="M510" s="142">
        <v>-6935.8266999999996</v>
      </c>
      <c r="N510" s="121">
        <v>1</v>
      </c>
      <c r="O510" s="140">
        <f t="shared" si="8"/>
        <v>-6935.8266999999996</v>
      </c>
      <c r="P510" s="124" t="s">
        <v>96</v>
      </c>
      <c r="R510" s="56" t="str">
        <f>+VLOOKUP(E510,'Selectable Table'!B:C,2,0)</f>
        <v>Duties</v>
      </c>
      <c r="S510" s="56"/>
    </row>
    <row r="511" spans="1:19">
      <c r="A511" s="56"/>
      <c r="B511" s="121" t="s">
        <v>294</v>
      </c>
      <c r="C511" s="121" t="s">
        <v>259</v>
      </c>
      <c r="D511" s="122" t="s">
        <v>109</v>
      </c>
      <c r="E511" s="123" t="s">
        <v>102</v>
      </c>
      <c r="F511" s="121">
        <v>40700</v>
      </c>
      <c r="G511" s="121" t="s">
        <v>93</v>
      </c>
      <c r="H511" s="133"/>
      <c r="I511" s="121" t="s">
        <v>273</v>
      </c>
      <c r="J511" s="121">
        <v>2026</v>
      </c>
      <c r="K511" s="121">
        <v>5</v>
      </c>
      <c r="L511" s="122" t="s">
        <v>95</v>
      </c>
      <c r="M511" s="142">
        <v>-1806.8713000000002</v>
      </c>
      <c r="N511" s="121">
        <v>1</v>
      </c>
      <c r="O511" s="140">
        <f t="shared" si="8"/>
        <v>-1806.8713000000002</v>
      </c>
      <c r="P511" s="124" t="s">
        <v>96</v>
      </c>
      <c r="R511" s="56" t="str">
        <f>+VLOOKUP(E511,'Selectable Table'!B:C,2,0)</f>
        <v>Duties</v>
      </c>
      <c r="S511" s="56"/>
    </row>
    <row r="512" spans="1:19">
      <c r="A512" s="56"/>
      <c r="B512" s="121" t="s">
        <v>295</v>
      </c>
      <c r="C512" s="121" t="s">
        <v>296</v>
      </c>
      <c r="D512" s="122" t="s">
        <v>109</v>
      </c>
      <c r="E512" s="123" t="s">
        <v>102</v>
      </c>
      <c r="F512" s="121">
        <v>40700</v>
      </c>
      <c r="G512" s="121" t="s">
        <v>93</v>
      </c>
      <c r="H512" s="133"/>
      <c r="I512" s="121" t="s">
        <v>273</v>
      </c>
      <c r="J512" s="121">
        <v>2026</v>
      </c>
      <c r="K512" s="121">
        <v>5</v>
      </c>
      <c r="L512" s="122" t="s">
        <v>95</v>
      </c>
      <c r="M512" s="142">
        <v>0</v>
      </c>
      <c r="N512" s="121">
        <v>1</v>
      </c>
      <c r="O512" s="140">
        <f t="shared" si="8"/>
        <v>0</v>
      </c>
      <c r="P512" s="124" t="s">
        <v>96</v>
      </c>
      <c r="R512" s="56" t="str">
        <f>+VLOOKUP(E512,'Selectable Table'!B:C,2,0)</f>
        <v>Duties</v>
      </c>
      <c r="S512" s="56"/>
    </row>
    <row r="513" spans="1:19">
      <c r="A513" s="56"/>
      <c r="B513" s="121" t="s">
        <v>297</v>
      </c>
      <c r="C513" s="121" t="s">
        <v>296</v>
      </c>
      <c r="D513" s="122" t="s">
        <v>109</v>
      </c>
      <c r="E513" s="123" t="s">
        <v>102</v>
      </c>
      <c r="F513" s="121">
        <v>40700</v>
      </c>
      <c r="G513" s="121" t="s">
        <v>93</v>
      </c>
      <c r="H513" s="133"/>
      <c r="I513" s="121" t="s">
        <v>273</v>
      </c>
      <c r="J513" s="121">
        <v>2026</v>
      </c>
      <c r="K513" s="121">
        <v>5</v>
      </c>
      <c r="L513" s="122" t="s">
        <v>95</v>
      </c>
      <c r="M513" s="142">
        <v>-2853.8818000000001</v>
      </c>
      <c r="N513" s="121">
        <v>1</v>
      </c>
      <c r="O513" s="140">
        <f t="shared" si="8"/>
        <v>-2853.8818000000001</v>
      </c>
      <c r="P513" s="124" t="s">
        <v>96</v>
      </c>
      <c r="R513" s="56" t="str">
        <f>+VLOOKUP(E513,'Selectable Table'!B:C,2,0)</f>
        <v>Duties</v>
      </c>
      <c r="S513" s="56"/>
    </row>
    <row r="514" spans="1:19">
      <c r="A514" s="56"/>
      <c r="B514" s="121" t="s">
        <v>298</v>
      </c>
      <c r="C514" s="121" t="s">
        <v>296</v>
      </c>
      <c r="D514" s="122" t="s">
        <v>109</v>
      </c>
      <c r="E514" s="123" t="s">
        <v>102</v>
      </c>
      <c r="F514" s="121">
        <v>40700</v>
      </c>
      <c r="G514" s="121" t="s">
        <v>93</v>
      </c>
      <c r="H514" s="133"/>
      <c r="I514" s="121" t="s">
        <v>273</v>
      </c>
      <c r="J514" s="121">
        <v>2026</v>
      </c>
      <c r="K514" s="121">
        <v>5</v>
      </c>
      <c r="L514" s="122" t="s">
        <v>95</v>
      </c>
      <c r="M514" s="142">
        <v>-17575.036500000002</v>
      </c>
      <c r="N514" s="121">
        <v>1</v>
      </c>
      <c r="O514" s="140">
        <f t="shared" si="8"/>
        <v>-17575.036500000002</v>
      </c>
      <c r="P514" s="124" t="s">
        <v>96</v>
      </c>
      <c r="R514" s="56" t="str">
        <f>+VLOOKUP(E514,'Selectable Table'!B:C,2,0)</f>
        <v>Duties</v>
      </c>
      <c r="S514" s="56"/>
    </row>
    <row r="515" spans="1:19">
      <c r="A515" s="56"/>
      <c r="B515" s="121" t="s">
        <v>299</v>
      </c>
      <c r="C515" s="121" t="s">
        <v>259</v>
      </c>
      <c r="D515" s="122" t="s">
        <v>109</v>
      </c>
      <c r="E515" s="123" t="s">
        <v>102</v>
      </c>
      <c r="F515" s="121">
        <v>40700</v>
      </c>
      <c r="G515" s="121" t="s">
        <v>93</v>
      </c>
      <c r="H515" s="133"/>
      <c r="I515" s="121" t="s">
        <v>273</v>
      </c>
      <c r="J515" s="121">
        <v>2026</v>
      </c>
      <c r="K515" s="121">
        <v>5</v>
      </c>
      <c r="L515" s="122" t="s">
        <v>95</v>
      </c>
      <c r="M515" s="142">
        <v>-4921.3691999999992</v>
      </c>
      <c r="N515" s="121">
        <v>1</v>
      </c>
      <c r="O515" s="140">
        <f t="shared" si="8"/>
        <v>-4921.3691999999992</v>
      </c>
      <c r="P515" s="124" t="s">
        <v>96</v>
      </c>
      <c r="R515" s="56" t="str">
        <f>+VLOOKUP(E515,'Selectable Table'!B:C,2,0)</f>
        <v>Duties</v>
      </c>
      <c r="S515" s="56"/>
    </row>
    <row r="516" spans="1:19">
      <c r="A516" s="56"/>
      <c r="B516" s="121" t="s">
        <v>300</v>
      </c>
      <c r="C516" s="121" t="s">
        <v>296</v>
      </c>
      <c r="D516" s="122" t="s">
        <v>109</v>
      </c>
      <c r="E516" s="123" t="s">
        <v>102</v>
      </c>
      <c r="F516" s="121">
        <v>40700</v>
      </c>
      <c r="G516" s="121" t="s">
        <v>93</v>
      </c>
      <c r="H516" s="133"/>
      <c r="I516" s="121" t="s">
        <v>273</v>
      </c>
      <c r="J516" s="121">
        <v>2026</v>
      </c>
      <c r="K516" s="121">
        <v>5</v>
      </c>
      <c r="L516" s="122" t="s">
        <v>95</v>
      </c>
      <c r="M516" s="142">
        <v>-2192.6014</v>
      </c>
      <c r="N516" s="121">
        <v>1</v>
      </c>
      <c r="O516" s="140">
        <f t="shared" ref="O516:O557" si="9">M516*N516</f>
        <v>-2192.6014</v>
      </c>
      <c r="P516" s="124" t="s">
        <v>96</v>
      </c>
      <c r="R516" s="56" t="str">
        <f>+VLOOKUP(E516,'Selectable Table'!B:C,2,0)</f>
        <v>Duties</v>
      </c>
      <c r="S516" s="56"/>
    </row>
    <row r="517" spans="1:19">
      <c r="A517" s="56"/>
      <c r="B517" s="121" t="s">
        <v>301</v>
      </c>
      <c r="C517" s="121" t="s">
        <v>302</v>
      </c>
      <c r="D517" s="122" t="s">
        <v>109</v>
      </c>
      <c r="E517" s="123" t="s">
        <v>102</v>
      </c>
      <c r="F517" s="121">
        <v>40700</v>
      </c>
      <c r="G517" s="121" t="s">
        <v>93</v>
      </c>
      <c r="H517" s="133"/>
      <c r="I517" s="121" t="s">
        <v>273</v>
      </c>
      <c r="J517" s="121">
        <v>2026</v>
      </c>
      <c r="K517" s="121">
        <v>5</v>
      </c>
      <c r="L517" s="122" t="s">
        <v>95</v>
      </c>
      <c r="M517" s="142">
        <v>-11091.6759</v>
      </c>
      <c r="N517" s="121">
        <v>1</v>
      </c>
      <c r="O517" s="140">
        <f t="shared" si="9"/>
        <v>-11091.6759</v>
      </c>
      <c r="P517" s="124" t="s">
        <v>96</v>
      </c>
      <c r="R517" s="56" t="str">
        <f>+VLOOKUP(E517,'Selectable Table'!B:C,2,0)</f>
        <v>Duties</v>
      </c>
      <c r="S517" s="56"/>
    </row>
    <row r="518" spans="1:19">
      <c r="A518" s="56"/>
      <c r="B518" s="121" t="s">
        <v>303</v>
      </c>
      <c r="C518" s="121" t="s">
        <v>270</v>
      </c>
      <c r="D518" s="122" t="s">
        <v>109</v>
      </c>
      <c r="E518" s="123" t="s">
        <v>102</v>
      </c>
      <c r="F518" s="121">
        <v>40700</v>
      </c>
      <c r="G518" s="121" t="s">
        <v>93</v>
      </c>
      <c r="H518" s="133"/>
      <c r="I518" s="121" t="s">
        <v>273</v>
      </c>
      <c r="J518" s="121">
        <v>2026</v>
      </c>
      <c r="K518" s="121">
        <v>5</v>
      </c>
      <c r="L518" s="122" t="s">
        <v>95</v>
      </c>
      <c r="M518" s="142">
        <v>-956.18550000000005</v>
      </c>
      <c r="N518" s="121">
        <v>1</v>
      </c>
      <c r="O518" s="140">
        <f t="shared" si="9"/>
        <v>-956.18550000000005</v>
      </c>
      <c r="P518" s="124" t="s">
        <v>96</v>
      </c>
      <c r="R518" s="56" t="str">
        <f>+VLOOKUP(E518,'Selectable Table'!B:C,2,0)</f>
        <v>Duties</v>
      </c>
      <c r="S518" s="56"/>
    </row>
    <row r="519" spans="1:19">
      <c r="A519" s="56"/>
      <c r="B519" s="121" t="s">
        <v>304</v>
      </c>
      <c r="C519" s="121" t="s">
        <v>305</v>
      </c>
      <c r="D519" s="122" t="s">
        <v>109</v>
      </c>
      <c r="E519" s="123" t="s">
        <v>102</v>
      </c>
      <c r="F519" s="121">
        <v>40700</v>
      </c>
      <c r="G519" s="121" t="s">
        <v>93</v>
      </c>
      <c r="H519" s="133"/>
      <c r="I519" s="121" t="s">
        <v>273</v>
      </c>
      <c r="J519" s="121">
        <v>2026</v>
      </c>
      <c r="K519" s="121">
        <v>5</v>
      </c>
      <c r="L519" s="122" t="s">
        <v>95</v>
      </c>
      <c r="M519" s="142">
        <v>-15552.810300000001</v>
      </c>
      <c r="N519" s="121">
        <v>1</v>
      </c>
      <c r="O519" s="140">
        <f t="shared" si="9"/>
        <v>-15552.810300000001</v>
      </c>
      <c r="P519" s="124" t="s">
        <v>96</v>
      </c>
      <c r="R519" s="56" t="str">
        <f>+VLOOKUP(E519,'Selectable Table'!B:C,2,0)</f>
        <v>Duties</v>
      </c>
      <c r="S519" s="56"/>
    </row>
    <row r="520" spans="1:19">
      <c r="A520" s="56"/>
      <c r="B520" s="121" t="s">
        <v>306</v>
      </c>
      <c r="C520" s="121" t="s">
        <v>296</v>
      </c>
      <c r="D520" s="122" t="s">
        <v>109</v>
      </c>
      <c r="E520" s="123" t="s">
        <v>102</v>
      </c>
      <c r="F520" s="121">
        <v>40700</v>
      </c>
      <c r="G520" s="121" t="s">
        <v>93</v>
      </c>
      <c r="H520" s="133"/>
      <c r="I520" s="121" t="s">
        <v>273</v>
      </c>
      <c r="J520" s="121">
        <v>2026</v>
      </c>
      <c r="K520" s="121">
        <v>5</v>
      </c>
      <c r="L520" s="122" t="s">
        <v>95</v>
      </c>
      <c r="M520" s="142">
        <v>-1024.8308149100001</v>
      </c>
      <c r="N520" s="121">
        <v>1</v>
      </c>
      <c r="O520" s="140">
        <f t="shared" si="9"/>
        <v>-1024.8308149100001</v>
      </c>
      <c r="P520" s="124" t="s">
        <v>96</v>
      </c>
      <c r="R520" s="56" t="str">
        <f>+VLOOKUP(E520,'Selectable Table'!B:C,2,0)</f>
        <v>Duties</v>
      </c>
      <c r="S520" s="56"/>
    </row>
    <row r="521" spans="1:19">
      <c r="A521" s="56"/>
      <c r="B521" s="121" t="s">
        <v>307</v>
      </c>
      <c r="C521" s="121" t="s">
        <v>296</v>
      </c>
      <c r="D521" s="122" t="s">
        <v>109</v>
      </c>
      <c r="E521" s="123" t="s">
        <v>102</v>
      </c>
      <c r="F521" s="121">
        <v>40700</v>
      </c>
      <c r="G521" s="121" t="s">
        <v>93</v>
      </c>
      <c r="H521" s="133"/>
      <c r="I521" s="121" t="s">
        <v>273</v>
      </c>
      <c r="J521" s="121">
        <v>2026</v>
      </c>
      <c r="K521" s="121">
        <v>5</v>
      </c>
      <c r="L521" s="122" t="s">
        <v>95</v>
      </c>
      <c r="M521" s="142">
        <v>-6712.6137774899989</v>
      </c>
      <c r="N521" s="121">
        <v>1</v>
      </c>
      <c r="O521" s="140">
        <f t="shared" si="9"/>
        <v>-6712.6137774899989</v>
      </c>
      <c r="P521" s="124" t="s">
        <v>96</v>
      </c>
      <c r="R521" s="56" t="str">
        <f>+VLOOKUP(E521,'Selectable Table'!B:C,2,0)</f>
        <v>Duties</v>
      </c>
      <c r="S521" s="56"/>
    </row>
    <row r="522" spans="1:19">
      <c r="A522" s="56"/>
      <c r="B522" s="121" t="s">
        <v>308</v>
      </c>
      <c r="C522" s="121" t="s">
        <v>296</v>
      </c>
      <c r="D522" s="122" t="s">
        <v>109</v>
      </c>
      <c r="E522" s="123" t="s">
        <v>102</v>
      </c>
      <c r="F522" s="121">
        <v>40700</v>
      </c>
      <c r="G522" s="121" t="s">
        <v>93</v>
      </c>
      <c r="H522" s="133"/>
      <c r="I522" s="121" t="s">
        <v>273</v>
      </c>
      <c r="J522" s="121">
        <v>2026</v>
      </c>
      <c r="K522" s="121">
        <v>5</v>
      </c>
      <c r="L522" s="122" t="s">
        <v>95</v>
      </c>
      <c r="M522" s="142">
        <v>0</v>
      </c>
      <c r="N522" s="121">
        <v>1</v>
      </c>
      <c r="O522" s="140">
        <f t="shared" si="9"/>
        <v>0</v>
      </c>
      <c r="P522" s="124" t="s">
        <v>96</v>
      </c>
      <c r="R522" s="56" t="str">
        <f>+VLOOKUP(E522,'Selectable Table'!B:C,2,0)</f>
        <v>Duties</v>
      </c>
      <c r="S522" s="56"/>
    </row>
    <row r="523" spans="1:19">
      <c r="A523" s="56"/>
      <c r="B523" s="121" t="s">
        <v>309</v>
      </c>
      <c r="C523" s="121" t="s">
        <v>296</v>
      </c>
      <c r="D523" s="122" t="s">
        <v>109</v>
      </c>
      <c r="E523" s="123" t="s">
        <v>102</v>
      </c>
      <c r="F523" s="121">
        <v>40700</v>
      </c>
      <c r="G523" s="121" t="s">
        <v>93</v>
      </c>
      <c r="H523" s="133"/>
      <c r="I523" s="121" t="s">
        <v>273</v>
      </c>
      <c r="J523" s="121">
        <v>2026</v>
      </c>
      <c r="K523" s="121">
        <v>5</v>
      </c>
      <c r="L523" s="122" t="s">
        <v>95</v>
      </c>
      <c r="M523" s="142">
        <v>-1810.6510424159994</v>
      </c>
      <c r="N523" s="121">
        <v>1</v>
      </c>
      <c r="O523" s="140">
        <f t="shared" si="9"/>
        <v>-1810.6510424159994</v>
      </c>
      <c r="P523" s="124" t="s">
        <v>96</v>
      </c>
      <c r="R523" s="56" t="str">
        <f>+VLOOKUP(E523,'Selectable Table'!B:C,2,0)</f>
        <v>Duties</v>
      </c>
      <c r="S523" s="56"/>
    </row>
    <row r="524" spans="1:19">
      <c r="A524" s="56"/>
      <c r="B524" s="121" t="s">
        <v>310</v>
      </c>
      <c r="C524" s="121" t="s">
        <v>296</v>
      </c>
      <c r="D524" s="122" t="s">
        <v>109</v>
      </c>
      <c r="E524" s="123" t="s">
        <v>102</v>
      </c>
      <c r="F524" s="121">
        <v>40700</v>
      </c>
      <c r="G524" s="121" t="s">
        <v>93</v>
      </c>
      <c r="H524" s="133"/>
      <c r="I524" s="121" t="s">
        <v>273</v>
      </c>
      <c r="J524" s="121">
        <v>2026</v>
      </c>
      <c r="K524" s="121">
        <v>5</v>
      </c>
      <c r="L524" s="122" t="s">
        <v>95</v>
      </c>
      <c r="M524" s="142">
        <v>-7147.1531908440002</v>
      </c>
      <c r="N524" s="121">
        <v>1</v>
      </c>
      <c r="O524" s="140">
        <f t="shared" si="9"/>
        <v>-7147.1531908440002</v>
      </c>
      <c r="P524" s="124" t="s">
        <v>96</v>
      </c>
      <c r="R524" s="56" t="str">
        <f>+VLOOKUP(E524,'Selectable Table'!B:C,2,0)</f>
        <v>Duties</v>
      </c>
      <c r="S524" s="56"/>
    </row>
    <row r="525" spans="1:19">
      <c r="A525" s="56"/>
      <c r="B525" s="121" t="s">
        <v>311</v>
      </c>
      <c r="C525" s="121" t="s">
        <v>296</v>
      </c>
      <c r="D525" s="122" t="s">
        <v>109</v>
      </c>
      <c r="E525" s="123" t="s">
        <v>102</v>
      </c>
      <c r="F525" s="121">
        <v>40700</v>
      </c>
      <c r="G525" s="121" t="s">
        <v>93</v>
      </c>
      <c r="H525" s="133"/>
      <c r="I525" s="121" t="s">
        <v>273</v>
      </c>
      <c r="J525" s="121">
        <v>2026</v>
      </c>
      <c r="K525" s="121">
        <v>5</v>
      </c>
      <c r="L525" s="122" t="s">
        <v>95</v>
      </c>
      <c r="M525" s="142">
        <v>-4896.7623806399997</v>
      </c>
      <c r="N525" s="121">
        <v>1</v>
      </c>
      <c r="O525" s="140">
        <f t="shared" si="9"/>
        <v>-4896.7623806399997</v>
      </c>
      <c r="P525" s="124" t="s">
        <v>96</v>
      </c>
      <c r="R525" s="56" t="str">
        <f>+VLOOKUP(E525,'Selectable Table'!B:C,2,0)</f>
        <v>Duties</v>
      </c>
      <c r="S525" s="56"/>
    </row>
    <row r="526" spans="1:19">
      <c r="A526" s="56"/>
      <c r="B526" s="121" t="s">
        <v>312</v>
      </c>
      <c r="C526" s="121" t="s">
        <v>296</v>
      </c>
      <c r="D526" s="122" t="s">
        <v>109</v>
      </c>
      <c r="E526" s="123" t="s">
        <v>102</v>
      </c>
      <c r="F526" s="121">
        <v>40700</v>
      </c>
      <c r="G526" s="121" t="s">
        <v>93</v>
      </c>
      <c r="H526" s="133"/>
      <c r="I526" s="121" t="s">
        <v>273</v>
      </c>
      <c r="J526" s="121">
        <v>2026</v>
      </c>
      <c r="K526" s="121">
        <v>5</v>
      </c>
      <c r="L526" s="122" t="s">
        <v>95</v>
      </c>
      <c r="M526" s="142">
        <v>-10988.540074794</v>
      </c>
      <c r="N526" s="121">
        <v>1</v>
      </c>
      <c r="O526" s="140">
        <f t="shared" si="9"/>
        <v>-10988.540074794</v>
      </c>
      <c r="P526" s="124" t="s">
        <v>96</v>
      </c>
      <c r="R526" s="56" t="str">
        <f>+VLOOKUP(E526,'Selectable Table'!B:C,2,0)</f>
        <v>Duties</v>
      </c>
      <c r="S526" s="56"/>
    </row>
    <row r="527" spans="1:19">
      <c r="A527" s="56"/>
      <c r="B527" s="121">
        <v>20190341</v>
      </c>
      <c r="C527" s="121" t="s">
        <v>313</v>
      </c>
      <c r="D527" s="122" t="s">
        <v>109</v>
      </c>
      <c r="E527" s="123" t="s">
        <v>102</v>
      </c>
      <c r="F527" s="121">
        <v>40700</v>
      </c>
      <c r="G527" s="121" t="s">
        <v>93</v>
      </c>
      <c r="H527" s="133"/>
      <c r="I527" s="121" t="s">
        <v>273</v>
      </c>
      <c r="J527" s="121">
        <v>2026</v>
      </c>
      <c r="K527" s="121">
        <v>5</v>
      </c>
      <c r="L527" s="122" t="s">
        <v>95</v>
      </c>
      <c r="M527" s="142">
        <v>-1355.454658116</v>
      </c>
      <c r="N527" s="121">
        <v>1</v>
      </c>
      <c r="O527" s="140">
        <f t="shared" si="9"/>
        <v>-1355.454658116</v>
      </c>
      <c r="P527" s="124" t="s">
        <v>96</v>
      </c>
      <c r="R527" s="56" t="str">
        <f>+VLOOKUP(E527,'Selectable Table'!B:C,2,0)</f>
        <v>Duties</v>
      </c>
      <c r="S527" s="56"/>
    </row>
    <row r="528" spans="1:19">
      <c r="A528" s="56"/>
      <c r="B528" s="121">
        <v>20230016</v>
      </c>
      <c r="C528" s="121" t="s">
        <v>313</v>
      </c>
      <c r="D528" s="122" t="s">
        <v>109</v>
      </c>
      <c r="E528" s="123" t="s">
        <v>102</v>
      </c>
      <c r="F528" s="121">
        <v>40700</v>
      </c>
      <c r="G528" s="121" t="s">
        <v>93</v>
      </c>
      <c r="H528" s="133"/>
      <c r="I528" s="121" t="s">
        <v>273</v>
      </c>
      <c r="J528" s="121">
        <v>2026</v>
      </c>
      <c r="K528" s="121">
        <v>5</v>
      </c>
      <c r="L528" s="122" t="s">
        <v>95</v>
      </c>
      <c r="M528" s="142">
        <v>-14053.609999999999</v>
      </c>
      <c r="N528" s="121">
        <v>1</v>
      </c>
      <c r="O528" s="140">
        <f t="shared" si="9"/>
        <v>-14053.609999999999</v>
      </c>
      <c r="P528" s="124" t="s">
        <v>96</v>
      </c>
      <c r="R528" s="56" t="str">
        <f>+VLOOKUP(E528,'Selectable Table'!B:C,2,0)</f>
        <v>Duties</v>
      </c>
      <c r="S528" s="56"/>
    </row>
    <row r="529" spans="1:19">
      <c r="A529" s="56"/>
      <c r="B529" s="121">
        <v>20200041</v>
      </c>
      <c r="C529" s="121" t="s">
        <v>313</v>
      </c>
      <c r="D529" s="122" t="s">
        <v>109</v>
      </c>
      <c r="E529" s="123" t="s">
        <v>102</v>
      </c>
      <c r="F529" s="121">
        <v>40700</v>
      </c>
      <c r="G529" s="121" t="s">
        <v>93</v>
      </c>
      <c r="H529" s="133"/>
      <c r="I529" s="121" t="s">
        <v>273</v>
      </c>
      <c r="J529" s="121">
        <v>2026</v>
      </c>
      <c r="K529" s="121">
        <v>5</v>
      </c>
      <c r="L529" s="122" t="s">
        <v>95</v>
      </c>
      <c r="M529" s="142">
        <v>-9383.4788999999982</v>
      </c>
      <c r="N529" s="121">
        <v>1</v>
      </c>
      <c r="O529" s="140">
        <f t="shared" si="9"/>
        <v>-9383.4788999999982</v>
      </c>
      <c r="P529" s="124" t="s">
        <v>96</v>
      </c>
      <c r="R529" s="56" t="str">
        <f>+VLOOKUP(E529,'Selectable Table'!B:C,2,0)</f>
        <v>Duties</v>
      </c>
      <c r="S529" s="56"/>
    </row>
    <row r="530" spans="1:19">
      <c r="A530" s="56"/>
      <c r="B530" s="121">
        <v>20210081</v>
      </c>
      <c r="C530" s="121" t="s">
        <v>313</v>
      </c>
      <c r="D530" s="122" t="s">
        <v>109</v>
      </c>
      <c r="E530" s="123" t="s">
        <v>102</v>
      </c>
      <c r="F530" s="121">
        <v>40700</v>
      </c>
      <c r="G530" s="121" t="s">
        <v>93</v>
      </c>
      <c r="H530" s="133"/>
      <c r="I530" s="121" t="s">
        <v>273</v>
      </c>
      <c r="J530" s="121">
        <v>2026</v>
      </c>
      <c r="K530" s="121">
        <v>5</v>
      </c>
      <c r="L530" s="122" t="s">
        <v>95</v>
      </c>
      <c r="M530" s="142">
        <v>-1174.3523</v>
      </c>
      <c r="N530" s="121">
        <v>1</v>
      </c>
      <c r="O530" s="140">
        <f t="shared" si="9"/>
        <v>-1174.3523</v>
      </c>
      <c r="P530" s="124" t="s">
        <v>96</v>
      </c>
      <c r="R530" s="56" t="str">
        <f>+VLOOKUP(E530,'Selectable Table'!B:C,2,0)</f>
        <v>Duties</v>
      </c>
      <c r="S530" s="56"/>
    </row>
    <row r="531" spans="1:19">
      <c r="A531" s="56"/>
      <c r="B531" s="121">
        <v>20210181</v>
      </c>
      <c r="C531" s="121" t="s">
        <v>313</v>
      </c>
      <c r="D531" s="122" t="s">
        <v>109</v>
      </c>
      <c r="E531" s="123" t="s">
        <v>102</v>
      </c>
      <c r="F531" s="121">
        <v>40700</v>
      </c>
      <c r="G531" s="121" t="s">
        <v>93</v>
      </c>
      <c r="H531" s="133"/>
      <c r="I531" s="121" t="s">
        <v>273</v>
      </c>
      <c r="J531" s="121">
        <v>2026</v>
      </c>
      <c r="K531" s="121">
        <v>5</v>
      </c>
      <c r="L531" s="122" t="s">
        <v>95</v>
      </c>
      <c r="M531" s="142">
        <v>-256619.42389999999</v>
      </c>
      <c r="N531" s="121">
        <v>1</v>
      </c>
      <c r="O531" s="140">
        <f t="shared" si="9"/>
        <v>-256619.42389999999</v>
      </c>
      <c r="P531" s="124" t="s">
        <v>96</v>
      </c>
      <c r="R531" s="56" t="str">
        <f>+VLOOKUP(E531,'Selectable Table'!B:C,2,0)</f>
        <v>Duties</v>
      </c>
      <c r="S531" s="56"/>
    </row>
    <row r="532" spans="1:19">
      <c r="A532" s="56"/>
      <c r="B532" s="121">
        <v>20220196</v>
      </c>
      <c r="C532" s="121" t="s">
        <v>313</v>
      </c>
      <c r="D532" s="122" t="s">
        <v>109</v>
      </c>
      <c r="E532" s="123" t="s">
        <v>102</v>
      </c>
      <c r="F532" s="121">
        <v>40700</v>
      </c>
      <c r="G532" s="121" t="s">
        <v>93</v>
      </c>
      <c r="H532" s="133"/>
      <c r="I532" s="121" t="s">
        <v>273</v>
      </c>
      <c r="J532" s="121">
        <v>2026</v>
      </c>
      <c r="K532" s="121">
        <v>5</v>
      </c>
      <c r="L532" s="122" t="s">
        <v>95</v>
      </c>
      <c r="M532" s="142">
        <v>-12851.8573</v>
      </c>
      <c r="N532" s="121">
        <v>1</v>
      </c>
      <c r="O532" s="140">
        <f t="shared" si="9"/>
        <v>-12851.8573</v>
      </c>
      <c r="P532" s="124" t="s">
        <v>96</v>
      </c>
      <c r="R532" s="56" t="str">
        <f>+VLOOKUP(E532,'Selectable Table'!B:C,2,0)</f>
        <v>Duties</v>
      </c>
      <c r="S532" s="56"/>
    </row>
    <row r="533" spans="1:19">
      <c r="A533" s="56"/>
      <c r="B533" s="121">
        <v>20210184</v>
      </c>
      <c r="C533" s="121" t="s">
        <v>313</v>
      </c>
      <c r="D533" s="122" t="s">
        <v>109</v>
      </c>
      <c r="E533" s="123" t="s">
        <v>102</v>
      </c>
      <c r="F533" s="121">
        <v>40700</v>
      </c>
      <c r="G533" s="121" t="s">
        <v>93</v>
      </c>
      <c r="H533" s="133"/>
      <c r="I533" s="121" t="s">
        <v>273</v>
      </c>
      <c r="J533" s="121">
        <v>2026</v>
      </c>
      <c r="K533" s="121">
        <v>5</v>
      </c>
      <c r="L533" s="122" t="s">
        <v>95</v>
      </c>
      <c r="M533" s="142">
        <v>-103865.6851</v>
      </c>
      <c r="N533" s="121">
        <v>1</v>
      </c>
      <c r="O533" s="140">
        <f t="shared" si="9"/>
        <v>-103865.6851</v>
      </c>
      <c r="P533" s="124" t="s">
        <v>96</v>
      </c>
      <c r="R533" s="56" t="str">
        <f>+VLOOKUP(E533,'Selectable Table'!B:C,2,0)</f>
        <v>Duties</v>
      </c>
      <c r="S533" s="56"/>
    </row>
    <row r="534" spans="1:19">
      <c r="A534" s="56"/>
      <c r="B534" s="121">
        <v>20240236</v>
      </c>
      <c r="C534" s="121" t="s">
        <v>313</v>
      </c>
      <c r="D534" s="122" t="s">
        <v>109</v>
      </c>
      <c r="E534" s="123" t="s">
        <v>102</v>
      </c>
      <c r="F534" s="121">
        <v>40700</v>
      </c>
      <c r="G534" s="121" t="s">
        <v>93</v>
      </c>
      <c r="H534" s="133"/>
      <c r="I534" s="121" t="s">
        <v>273</v>
      </c>
      <c r="J534" s="121">
        <v>2026</v>
      </c>
      <c r="K534" s="121">
        <v>5</v>
      </c>
      <c r="L534" s="122" t="s">
        <v>95</v>
      </c>
      <c r="M534" s="142">
        <v>-33796.129600000007</v>
      </c>
      <c r="N534" s="121">
        <v>1</v>
      </c>
      <c r="O534" s="140">
        <f t="shared" si="9"/>
        <v>-33796.129600000007</v>
      </c>
      <c r="P534" s="124" t="s">
        <v>96</v>
      </c>
      <c r="R534" s="56" t="str">
        <f>+VLOOKUP(E534,'Selectable Table'!B:C,2,0)</f>
        <v>Duties</v>
      </c>
      <c r="S534" s="56"/>
    </row>
    <row r="535" spans="1:19">
      <c r="A535" s="56"/>
      <c r="B535" s="121" t="s">
        <v>314</v>
      </c>
      <c r="C535" s="121" t="s">
        <v>315</v>
      </c>
      <c r="D535" s="122" t="s">
        <v>109</v>
      </c>
      <c r="E535" s="123" t="s">
        <v>102</v>
      </c>
      <c r="F535" s="121">
        <v>40700</v>
      </c>
      <c r="G535" s="121" t="s">
        <v>93</v>
      </c>
      <c r="H535" s="133"/>
      <c r="I535" s="121" t="s">
        <v>273</v>
      </c>
      <c r="J535" s="121">
        <v>2026</v>
      </c>
      <c r="K535" s="121">
        <v>5</v>
      </c>
      <c r="L535" s="122" t="s">
        <v>95</v>
      </c>
      <c r="M535" s="142">
        <v>-2464.5221999999999</v>
      </c>
      <c r="N535" s="121">
        <v>1</v>
      </c>
      <c r="O535" s="140">
        <f t="shared" si="9"/>
        <v>-2464.5221999999999</v>
      </c>
      <c r="P535" s="124" t="s">
        <v>96</v>
      </c>
      <c r="R535" s="56" t="str">
        <f>+VLOOKUP(E535,'Selectable Table'!B:C,2,0)</f>
        <v>Duties</v>
      </c>
      <c r="S535" s="56"/>
    </row>
    <row r="536" spans="1:19">
      <c r="A536" s="56"/>
      <c r="B536" s="121" t="s">
        <v>314</v>
      </c>
      <c r="C536" s="121" t="s">
        <v>315</v>
      </c>
      <c r="D536" s="122" t="s">
        <v>109</v>
      </c>
      <c r="E536" s="123" t="s">
        <v>102</v>
      </c>
      <c r="F536" s="121">
        <v>40700</v>
      </c>
      <c r="G536" s="121" t="s">
        <v>93</v>
      </c>
      <c r="H536" s="133"/>
      <c r="I536" s="121" t="s">
        <v>316</v>
      </c>
      <c r="J536" s="121">
        <v>2026</v>
      </c>
      <c r="K536" s="121">
        <v>5</v>
      </c>
      <c r="L536" s="122" t="s">
        <v>95</v>
      </c>
      <c r="M536" s="142">
        <v>-665000</v>
      </c>
      <c r="N536" s="121">
        <v>1</v>
      </c>
      <c r="O536" s="140">
        <f t="shared" si="9"/>
        <v>-665000</v>
      </c>
      <c r="P536" s="124" t="s">
        <v>96</v>
      </c>
      <c r="R536" s="56" t="str">
        <f>+VLOOKUP(E536,'Selectable Table'!B:C,2,0)</f>
        <v>Duties</v>
      </c>
      <c r="S536" s="56"/>
    </row>
    <row r="537" spans="1:19">
      <c r="A537" s="56"/>
      <c r="B537" s="121" t="s">
        <v>314</v>
      </c>
      <c r="C537" s="121" t="s">
        <v>315</v>
      </c>
      <c r="D537" s="122" t="s">
        <v>109</v>
      </c>
      <c r="E537" s="123" t="s">
        <v>103</v>
      </c>
      <c r="F537" s="121">
        <v>40700</v>
      </c>
      <c r="G537" s="121" t="s">
        <v>93</v>
      </c>
      <c r="H537" s="133"/>
      <c r="I537" s="121" t="s">
        <v>317</v>
      </c>
      <c r="J537" s="121">
        <v>2026</v>
      </c>
      <c r="K537" s="121">
        <v>5</v>
      </c>
      <c r="L537" s="122" t="s">
        <v>95</v>
      </c>
      <c r="M537" s="142">
        <v>-388113.46476378402</v>
      </c>
      <c r="N537" s="121">
        <v>1</v>
      </c>
      <c r="O537" s="140">
        <f t="shared" si="9"/>
        <v>-388113.46476378402</v>
      </c>
      <c r="P537" s="124" t="s">
        <v>96</v>
      </c>
      <c r="R537" s="56" t="str">
        <f>+VLOOKUP(E537,'Selectable Table'!B:C,2,0)</f>
        <v>Freight</v>
      </c>
      <c r="S537" s="56"/>
    </row>
    <row r="538" spans="1:19">
      <c r="A538" s="56"/>
      <c r="B538" s="121" t="s">
        <v>314</v>
      </c>
      <c r="C538" s="121" t="s">
        <v>315</v>
      </c>
      <c r="D538" s="122" t="s">
        <v>109</v>
      </c>
      <c r="E538" s="123" t="s">
        <v>92</v>
      </c>
      <c r="F538" s="121">
        <v>40700</v>
      </c>
      <c r="G538" s="121" t="s">
        <v>93</v>
      </c>
      <c r="H538" s="133"/>
      <c r="I538" s="121" t="s">
        <v>317</v>
      </c>
      <c r="J538" s="121">
        <v>2026</v>
      </c>
      <c r="K538" s="121">
        <v>5</v>
      </c>
      <c r="L538" s="122" t="s">
        <v>95</v>
      </c>
      <c r="M538" s="142">
        <v>-147607.56233467901</v>
      </c>
      <c r="N538" s="121">
        <v>1</v>
      </c>
      <c r="O538" s="140">
        <f t="shared" si="9"/>
        <v>-147607.56233467901</v>
      </c>
      <c r="P538" s="124" t="s">
        <v>96</v>
      </c>
      <c r="R538" s="56" t="str">
        <f>+VLOOKUP(E538,'Selectable Table'!B:C,2,0)</f>
        <v>Distribution</v>
      </c>
      <c r="S538" s="56"/>
    </row>
    <row r="539" spans="1:19">
      <c r="A539" s="56"/>
      <c r="B539" s="121" t="s">
        <v>314</v>
      </c>
      <c r="C539" s="121" t="s">
        <v>315</v>
      </c>
      <c r="D539" s="122" t="s">
        <v>109</v>
      </c>
      <c r="E539" s="123" t="s">
        <v>103</v>
      </c>
      <c r="F539" s="121">
        <v>40700</v>
      </c>
      <c r="G539" s="121" t="s">
        <v>93</v>
      </c>
      <c r="H539" s="133"/>
      <c r="I539" s="121" t="s">
        <v>318</v>
      </c>
      <c r="J539" s="121">
        <v>2026</v>
      </c>
      <c r="K539" s="121">
        <v>5</v>
      </c>
      <c r="L539" s="122" t="s">
        <v>95</v>
      </c>
      <c r="M539" s="142">
        <v>-1400513.0194556599</v>
      </c>
      <c r="N539" s="121">
        <v>1</v>
      </c>
      <c r="O539" s="140">
        <f t="shared" si="9"/>
        <v>-1400513.0194556599</v>
      </c>
      <c r="P539" s="124" t="s">
        <v>96</v>
      </c>
      <c r="R539" s="56" t="str">
        <f>+VLOOKUP(E539,'Selectable Table'!B:C,2,0)</f>
        <v>Freight</v>
      </c>
      <c r="S539" s="56"/>
    </row>
    <row r="540" spans="1:19">
      <c r="A540" s="56"/>
      <c r="B540" s="121" t="s">
        <v>314</v>
      </c>
      <c r="C540" s="121" t="s">
        <v>315</v>
      </c>
      <c r="D540" s="122" t="s">
        <v>109</v>
      </c>
      <c r="E540" s="123" t="s">
        <v>102</v>
      </c>
      <c r="F540" s="121">
        <v>40700</v>
      </c>
      <c r="G540" s="121" t="s">
        <v>93</v>
      </c>
      <c r="H540" s="133"/>
      <c r="I540" s="121" t="s">
        <v>319</v>
      </c>
      <c r="J540" s="121">
        <v>2026</v>
      </c>
      <c r="K540" s="121">
        <v>5</v>
      </c>
      <c r="L540" s="122" t="s">
        <v>95</v>
      </c>
      <c r="M540" s="142">
        <v>0</v>
      </c>
      <c r="N540" s="121">
        <v>1</v>
      </c>
      <c r="O540" s="140">
        <f t="shared" si="9"/>
        <v>0</v>
      </c>
      <c r="P540" s="124" t="s">
        <v>96</v>
      </c>
      <c r="R540" s="56" t="str">
        <f>+VLOOKUP(E540,'Selectable Table'!B:C,2,0)</f>
        <v>Duties</v>
      </c>
      <c r="S540" s="56"/>
    </row>
    <row r="541" spans="1:19">
      <c r="A541" s="56"/>
      <c r="B541" s="121" t="s">
        <v>314</v>
      </c>
      <c r="C541" s="121" t="s">
        <v>315</v>
      </c>
      <c r="D541" s="122" t="s">
        <v>109</v>
      </c>
      <c r="E541" s="123" t="s">
        <v>103</v>
      </c>
      <c r="F541" s="121">
        <v>40700</v>
      </c>
      <c r="G541" s="121" t="s">
        <v>93</v>
      </c>
      <c r="H541" s="133"/>
      <c r="I541" s="121" t="s">
        <v>320</v>
      </c>
      <c r="J541" s="121">
        <v>2026</v>
      </c>
      <c r="K541" s="121">
        <v>5</v>
      </c>
      <c r="L541" s="122" t="s">
        <v>95</v>
      </c>
      <c r="M541" s="142">
        <v>333351.19758003682</v>
      </c>
      <c r="N541" s="121">
        <v>1</v>
      </c>
      <c r="O541" s="140">
        <f t="shared" si="9"/>
        <v>333351.19758003682</v>
      </c>
      <c r="P541" s="124" t="s">
        <v>96</v>
      </c>
      <c r="R541" s="56" t="str">
        <f>+VLOOKUP(E541,'Selectable Table'!B:C,2,0)</f>
        <v>Freight</v>
      </c>
      <c r="S541" s="56"/>
    </row>
    <row r="542" spans="1:19">
      <c r="A542" s="56"/>
      <c r="B542" s="121" t="s">
        <v>314</v>
      </c>
      <c r="C542" s="121" t="s">
        <v>315</v>
      </c>
      <c r="D542" s="122" t="s">
        <v>109</v>
      </c>
      <c r="E542" s="123" t="s">
        <v>92</v>
      </c>
      <c r="F542" s="121">
        <v>40700</v>
      </c>
      <c r="G542" s="121" t="s">
        <v>93</v>
      </c>
      <c r="H542" s="133"/>
      <c r="I542" s="121" t="s">
        <v>320</v>
      </c>
      <c r="J542" s="121">
        <v>2026</v>
      </c>
      <c r="K542" s="121">
        <v>5</v>
      </c>
      <c r="L542" s="122" t="s">
        <v>95</v>
      </c>
      <c r="M542" s="142">
        <v>150775.71961162661</v>
      </c>
      <c r="N542" s="121">
        <v>1</v>
      </c>
      <c r="O542" s="140">
        <f t="shared" si="9"/>
        <v>150775.71961162661</v>
      </c>
      <c r="P542" s="124" t="s">
        <v>96</v>
      </c>
      <c r="R542" s="56" t="str">
        <f>+VLOOKUP(E542,'Selectable Table'!B:C,2,0)</f>
        <v>Distribution</v>
      </c>
      <c r="S542" s="56"/>
    </row>
    <row r="543" spans="1:19">
      <c r="A543" s="56"/>
      <c r="B543" s="121" t="s">
        <v>314</v>
      </c>
      <c r="C543" s="121" t="s">
        <v>315</v>
      </c>
      <c r="D543" s="122" t="s">
        <v>109</v>
      </c>
      <c r="E543" s="123" t="s">
        <v>103</v>
      </c>
      <c r="F543" s="121">
        <v>40700</v>
      </c>
      <c r="G543" s="121" t="s">
        <v>93</v>
      </c>
      <c r="H543" s="133"/>
      <c r="I543" s="121" t="s">
        <v>321</v>
      </c>
      <c r="J543" s="121">
        <v>2026</v>
      </c>
      <c r="K543" s="121">
        <v>5</v>
      </c>
      <c r="L543" s="122" t="s">
        <v>95</v>
      </c>
      <c r="M543" s="142">
        <v>1379027.7183508959</v>
      </c>
      <c r="N543" s="121">
        <v>1</v>
      </c>
      <c r="O543" s="140">
        <f t="shared" si="9"/>
        <v>1379027.7183508959</v>
      </c>
      <c r="P543" s="124" t="s">
        <v>96</v>
      </c>
      <c r="R543" s="56" t="str">
        <f>+VLOOKUP(E543,'Selectable Table'!B:C,2,0)</f>
        <v>Freight</v>
      </c>
      <c r="S543" s="56"/>
    </row>
    <row r="544" spans="1:19">
      <c r="A544" s="56"/>
      <c r="B544" s="121" t="s">
        <v>314</v>
      </c>
      <c r="C544" s="121" t="s">
        <v>315</v>
      </c>
      <c r="D544" s="122" t="s">
        <v>109</v>
      </c>
      <c r="E544" s="123" t="s">
        <v>106</v>
      </c>
      <c r="F544" s="121">
        <v>40700</v>
      </c>
      <c r="G544" s="121" t="s">
        <v>93</v>
      </c>
      <c r="H544" s="133"/>
      <c r="I544" s="121" t="s">
        <v>322</v>
      </c>
      <c r="J544" s="121">
        <v>2026</v>
      </c>
      <c r="K544" s="121">
        <v>5</v>
      </c>
      <c r="L544" s="122" t="s">
        <v>95</v>
      </c>
      <c r="M544" s="142">
        <v>0</v>
      </c>
      <c r="N544" s="121">
        <v>1</v>
      </c>
      <c r="O544" s="140">
        <f t="shared" si="9"/>
        <v>0</v>
      </c>
      <c r="P544" s="124" t="s">
        <v>96</v>
      </c>
      <c r="R544" s="56" t="str">
        <f>+VLOOKUP(E544,'Selectable Table'!B:C,2,0)</f>
        <v>Storage</v>
      </c>
      <c r="S544" s="56"/>
    </row>
    <row r="545" spans="1:20">
      <c r="A545" s="56"/>
      <c r="B545" s="121" t="s">
        <v>314</v>
      </c>
      <c r="C545" s="121" t="s">
        <v>314</v>
      </c>
      <c r="D545" s="122" t="s">
        <v>109</v>
      </c>
      <c r="E545" s="123" t="s">
        <v>106</v>
      </c>
      <c r="F545" s="121">
        <v>40700</v>
      </c>
      <c r="G545" s="121" t="s">
        <v>93</v>
      </c>
      <c r="H545" s="133"/>
      <c r="I545" s="121" t="s">
        <v>323</v>
      </c>
      <c r="J545" s="121">
        <v>2026</v>
      </c>
      <c r="K545" s="121">
        <v>5</v>
      </c>
      <c r="L545" s="122" t="s">
        <v>95</v>
      </c>
      <c r="M545" s="142">
        <v>0</v>
      </c>
      <c r="N545" s="121">
        <v>1</v>
      </c>
      <c r="O545" s="140">
        <f t="shared" si="9"/>
        <v>0</v>
      </c>
      <c r="P545" s="124" t="s">
        <v>96</v>
      </c>
      <c r="R545" s="56" t="str">
        <f>+VLOOKUP(E545,'Selectable Table'!B:C,2,0)</f>
        <v>Storage</v>
      </c>
      <c r="S545" s="56"/>
    </row>
    <row r="546" spans="1:20">
      <c r="A546" s="56"/>
      <c r="B546" s="121" t="s">
        <v>314</v>
      </c>
      <c r="C546" s="121" t="s">
        <v>314</v>
      </c>
      <c r="D546" s="122" t="s">
        <v>109</v>
      </c>
      <c r="E546" s="123" t="s">
        <v>92</v>
      </c>
      <c r="F546" s="121">
        <v>40700</v>
      </c>
      <c r="G546" s="121" t="s">
        <v>93</v>
      </c>
      <c r="H546" s="133"/>
      <c r="I546" s="121" t="s">
        <v>324</v>
      </c>
      <c r="J546" s="121">
        <v>2026</v>
      </c>
      <c r="K546" s="121">
        <v>5</v>
      </c>
      <c r="L546" s="122" t="s">
        <v>95</v>
      </c>
      <c r="M546" s="142">
        <v>0</v>
      </c>
      <c r="N546" s="121">
        <v>1</v>
      </c>
      <c r="O546" s="140">
        <f t="shared" si="9"/>
        <v>0</v>
      </c>
      <c r="P546" s="124" t="s">
        <v>96</v>
      </c>
      <c r="R546" s="56" t="str">
        <f>+VLOOKUP(E546,'Selectable Table'!B:C,2,0)</f>
        <v>Distribution</v>
      </c>
      <c r="S546" s="56"/>
    </row>
    <row r="547" spans="1:20">
      <c r="A547" s="56"/>
      <c r="B547" s="121" t="s">
        <v>314</v>
      </c>
      <c r="C547" s="121" t="s">
        <v>314</v>
      </c>
      <c r="D547" s="122" t="s">
        <v>109</v>
      </c>
      <c r="E547" s="123" t="s">
        <v>103</v>
      </c>
      <c r="F547" s="121">
        <v>40700</v>
      </c>
      <c r="G547" s="121" t="s">
        <v>93</v>
      </c>
      <c r="H547" s="133"/>
      <c r="I547" s="121" t="s">
        <v>325</v>
      </c>
      <c r="J547" s="121">
        <v>2026</v>
      </c>
      <c r="K547" s="121">
        <v>5</v>
      </c>
      <c r="L547" s="122" t="s">
        <v>95</v>
      </c>
      <c r="M547" s="142">
        <v>0</v>
      </c>
      <c r="N547" s="121">
        <v>1</v>
      </c>
      <c r="O547" s="140">
        <f t="shared" si="9"/>
        <v>0</v>
      </c>
      <c r="P547" s="124" t="s">
        <v>96</v>
      </c>
      <c r="R547" s="56" t="str">
        <f>+VLOOKUP(E547,'Selectable Table'!B:C,2,0)</f>
        <v>Freight</v>
      </c>
      <c r="S547" s="56"/>
    </row>
    <row r="548" spans="1:20">
      <c r="A548" s="56"/>
      <c r="B548" s="121" t="s">
        <v>314</v>
      </c>
      <c r="C548" s="121" t="s">
        <v>314</v>
      </c>
      <c r="D548" s="122" t="s">
        <v>109</v>
      </c>
      <c r="E548" s="123" t="s">
        <v>106</v>
      </c>
      <c r="F548" s="121">
        <v>40700</v>
      </c>
      <c r="G548" s="121" t="s">
        <v>93</v>
      </c>
      <c r="H548" s="133"/>
      <c r="I548" s="121" t="s">
        <v>323</v>
      </c>
      <c r="J548" s="121">
        <v>2026</v>
      </c>
      <c r="K548" s="121">
        <v>5</v>
      </c>
      <c r="L548" s="122" t="s">
        <v>95</v>
      </c>
      <c r="M548" s="142">
        <v>0</v>
      </c>
      <c r="N548" s="121">
        <v>1</v>
      </c>
      <c r="O548" s="140">
        <f t="shared" si="9"/>
        <v>0</v>
      </c>
      <c r="P548" s="124" t="s">
        <v>96</v>
      </c>
      <c r="R548" s="56" t="str">
        <f>+VLOOKUP(E548,'Selectable Table'!B:C,2,0)</f>
        <v>Storage</v>
      </c>
      <c r="S548" s="56"/>
    </row>
    <row r="549" spans="1:20">
      <c r="A549" s="56"/>
      <c r="B549" s="121" t="s">
        <v>314</v>
      </c>
      <c r="C549" s="121" t="s">
        <v>314</v>
      </c>
      <c r="D549" s="122" t="s">
        <v>109</v>
      </c>
      <c r="E549" s="123" t="s">
        <v>92</v>
      </c>
      <c r="F549" s="121">
        <v>40700</v>
      </c>
      <c r="G549" s="121" t="s">
        <v>93</v>
      </c>
      <c r="H549" s="133"/>
      <c r="I549" s="121" t="s">
        <v>324</v>
      </c>
      <c r="J549" s="121">
        <v>2026</v>
      </c>
      <c r="K549" s="121">
        <v>5</v>
      </c>
      <c r="L549" s="122" t="s">
        <v>95</v>
      </c>
      <c r="M549" s="142">
        <v>0</v>
      </c>
      <c r="N549" s="121">
        <v>1</v>
      </c>
      <c r="O549" s="140">
        <f t="shared" si="9"/>
        <v>0</v>
      </c>
      <c r="P549" s="124" t="s">
        <v>96</v>
      </c>
      <c r="R549" s="56" t="str">
        <f>+VLOOKUP(E549,'Selectable Table'!B:C,2,0)</f>
        <v>Distribution</v>
      </c>
      <c r="S549" s="56"/>
    </row>
    <row r="550" spans="1:20">
      <c r="A550" s="56"/>
      <c r="B550" s="121" t="s">
        <v>314</v>
      </c>
      <c r="C550" s="121" t="s">
        <v>314</v>
      </c>
      <c r="D550" s="122" t="s">
        <v>109</v>
      </c>
      <c r="E550" s="123" t="s">
        <v>103</v>
      </c>
      <c r="F550" s="121">
        <v>40700</v>
      </c>
      <c r="G550" s="121" t="s">
        <v>93</v>
      </c>
      <c r="H550" s="133"/>
      <c r="I550" s="121" t="s">
        <v>325</v>
      </c>
      <c r="J550" s="121">
        <v>2026</v>
      </c>
      <c r="K550" s="121">
        <v>5</v>
      </c>
      <c r="L550" s="122" t="s">
        <v>95</v>
      </c>
      <c r="M550" s="142">
        <v>0</v>
      </c>
      <c r="N550" s="121">
        <v>1</v>
      </c>
      <c r="O550" s="140">
        <f t="shared" si="9"/>
        <v>0</v>
      </c>
      <c r="P550" s="124" t="s">
        <v>96</v>
      </c>
      <c r="R550" s="56" t="str">
        <f>+VLOOKUP(E550,'Selectable Table'!B:C,2,0)</f>
        <v>Freight</v>
      </c>
      <c r="S550" s="56"/>
    </row>
    <row r="551" spans="1:20">
      <c r="A551" s="56"/>
      <c r="B551" s="121" t="s">
        <v>314</v>
      </c>
      <c r="C551" s="121" t="s">
        <v>314</v>
      </c>
      <c r="D551" s="122" t="s">
        <v>109</v>
      </c>
      <c r="E551" s="123" t="s">
        <v>92</v>
      </c>
      <c r="F551" s="121">
        <v>40700</v>
      </c>
      <c r="G551" s="121" t="s">
        <v>93</v>
      </c>
      <c r="H551" s="133"/>
      <c r="I551" s="121" t="s">
        <v>324</v>
      </c>
      <c r="J551" s="121">
        <v>2026</v>
      </c>
      <c r="K551" s="121">
        <v>5</v>
      </c>
      <c r="L551" s="122" t="s">
        <v>95</v>
      </c>
      <c r="M551" s="142">
        <v>0</v>
      </c>
      <c r="N551" s="121">
        <v>1</v>
      </c>
      <c r="O551" s="140">
        <f t="shared" si="9"/>
        <v>0</v>
      </c>
      <c r="P551" s="124" t="s">
        <v>96</v>
      </c>
      <c r="R551" s="56" t="str">
        <f>+VLOOKUP(E551,'Selectable Table'!B:C,2,0)</f>
        <v>Distribution</v>
      </c>
      <c r="S551" s="56"/>
    </row>
    <row r="552" spans="1:20">
      <c r="A552" s="56"/>
      <c r="B552" s="121" t="s">
        <v>314</v>
      </c>
      <c r="C552" s="121" t="s">
        <v>314</v>
      </c>
      <c r="D552" s="122" t="s">
        <v>109</v>
      </c>
      <c r="E552" s="123" t="s">
        <v>104</v>
      </c>
      <c r="F552" s="121">
        <v>40700</v>
      </c>
      <c r="G552" s="121" t="s">
        <v>93</v>
      </c>
      <c r="H552" s="133"/>
      <c r="I552" s="121" t="s">
        <v>326</v>
      </c>
      <c r="J552" s="121">
        <v>2026</v>
      </c>
      <c r="K552" s="121">
        <v>5</v>
      </c>
      <c r="L552" s="122" t="s">
        <v>95</v>
      </c>
      <c r="M552" s="142">
        <v>338.53303440001037</v>
      </c>
      <c r="N552" s="121">
        <v>1</v>
      </c>
      <c r="O552" s="140">
        <f t="shared" si="9"/>
        <v>338.53303440001037</v>
      </c>
      <c r="P552" s="124" t="s">
        <v>96</v>
      </c>
      <c r="R552" s="56" t="str">
        <f>+VLOOKUP(E552,'Selectable Table'!B:C,2,0)</f>
        <v>Packaging</v>
      </c>
      <c r="S552" s="56"/>
    </row>
    <row r="553" spans="1:20">
      <c r="A553" s="56"/>
      <c r="B553" s="121" t="s">
        <v>314</v>
      </c>
      <c r="C553" s="121" t="s">
        <v>314</v>
      </c>
      <c r="D553" s="122" t="s">
        <v>109</v>
      </c>
      <c r="E553" s="123" t="s">
        <v>106</v>
      </c>
      <c r="F553" s="121">
        <v>40700</v>
      </c>
      <c r="G553" s="121" t="s">
        <v>93</v>
      </c>
      <c r="H553" s="133"/>
      <c r="I553" s="121" t="s">
        <v>326</v>
      </c>
      <c r="J553" s="121">
        <v>2026</v>
      </c>
      <c r="K553" s="121">
        <v>5</v>
      </c>
      <c r="L553" s="122" t="s">
        <v>95</v>
      </c>
      <c r="M553" s="142">
        <v>24826.979455243796</v>
      </c>
      <c r="N553" s="121">
        <v>1</v>
      </c>
      <c r="O553" s="140">
        <f t="shared" si="9"/>
        <v>24826.979455243796</v>
      </c>
      <c r="P553" s="124" t="s">
        <v>96</v>
      </c>
      <c r="R553" s="56" t="str">
        <f>+VLOOKUP(E553,'Selectable Table'!B:C,2,0)</f>
        <v>Storage</v>
      </c>
      <c r="S553" s="56"/>
    </row>
    <row r="554" spans="1:20">
      <c r="A554" s="56"/>
      <c r="B554" s="121" t="s">
        <v>314</v>
      </c>
      <c r="C554" s="121" t="s">
        <v>314</v>
      </c>
      <c r="D554" s="122" t="s">
        <v>109</v>
      </c>
      <c r="E554" s="123" t="s">
        <v>92</v>
      </c>
      <c r="F554" s="121">
        <v>40700</v>
      </c>
      <c r="G554" s="121" t="s">
        <v>93</v>
      </c>
      <c r="H554" s="133"/>
      <c r="I554" s="121" t="s">
        <v>326</v>
      </c>
      <c r="J554" s="121">
        <v>2026</v>
      </c>
      <c r="K554" s="121">
        <v>5</v>
      </c>
      <c r="L554" s="122" t="s">
        <v>95</v>
      </c>
      <c r="M554" s="142">
        <v>35073.88169687544</v>
      </c>
      <c r="N554" s="121">
        <v>1</v>
      </c>
      <c r="O554" s="140">
        <f t="shared" si="9"/>
        <v>35073.88169687544</v>
      </c>
      <c r="P554" s="124" t="s">
        <v>96</v>
      </c>
      <c r="R554" s="56" t="str">
        <f>+VLOOKUP(E554,'Selectable Table'!B:C,2,0)</f>
        <v>Distribution</v>
      </c>
      <c r="S554" s="56"/>
    </row>
    <row r="555" spans="1:20">
      <c r="A555" s="56"/>
      <c r="B555" s="121" t="s">
        <v>314</v>
      </c>
      <c r="C555" s="121" t="s">
        <v>314</v>
      </c>
      <c r="D555" s="122" t="s">
        <v>109</v>
      </c>
      <c r="E555" s="123" t="s">
        <v>102</v>
      </c>
      <c r="F555" s="121">
        <v>40700</v>
      </c>
      <c r="G555" s="121" t="s">
        <v>93</v>
      </c>
      <c r="H555" s="133"/>
      <c r="I555" s="121" t="s">
        <v>326</v>
      </c>
      <c r="J555" s="121">
        <v>2026</v>
      </c>
      <c r="K555" s="121">
        <v>5</v>
      </c>
      <c r="L555" s="122" t="s">
        <v>95</v>
      </c>
      <c r="M555" s="142">
        <v>-31448.280645189574</v>
      </c>
      <c r="N555" s="121">
        <v>1</v>
      </c>
      <c r="O555" s="140">
        <f t="shared" si="9"/>
        <v>-31448.280645189574</v>
      </c>
      <c r="P555" s="124" t="s">
        <v>96</v>
      </c>
      <c r="R555" s="56" t="str">
        <f>+VLOOKUP(E555,'Selectable Table'!B:C,2,0)</f>
        <v>Duties</v>
      </c>
      <c r="S555" s="56"/>
    </row>
    <row r="556" spans="1:20">
      <c r="A556" s="56"/>
      <c r="B556" s="121" t="s">
        <v>314</v>
      </c>
      <c r="C556" s="121" t="s">
        <v>314</v>
      </c>
      <c r="D556" s="122" t="s">
        <v>109</v>
      </c>
      <c r="E556" s="123" t="s">
        <v>103</v>
      </c>
      <c r="F556" s="121">
        <v>40700</v>
      </c>
      <c r="G556" s="121" t="s">
        <v>93</v>
      </c>
      <c r="H556" s="133"/>
      <c r="I556" s="121" t="s">
        <v>326</v>
      </c>
      <c r="J556" s="121">
        <v>2026</v>
      </c>
      <c r="K556" s="121">
        <v>5</v>
      </c>
      <c r="L556" s="122" t="s">
        <v>95</v>
      </c>
      <c r="M556" s="142">
        <v>35895.805229500169</v>
      </c>
      <c r="N556" s="121">
        <v>1</v>
      </c>
      <c r="O556" s="140">
        <f t="shared" si="9"/>
        <v>35895.805229500169</v>
      </c>
      <c r="P556" s="124" t="s">
        <v>96</v>
      </c>
      <c r="R556" s="56" t="str">
        <f>+VLOOKUP(E556,'Selectable Table'!B:C,2,0)</f>
        <v>Freight</v>
      </c>
      <c r="S556" s="56"/>
    </row>
    <row r="557" spans="1:20">
      <c r="A557" s="56"/>
      <c r="B557" s="121" t="s">
        <v>314</v>
      </c>
      <c r="C557" s="121" t="s">
        <v>314</v>
      </c>
      <c r="D557" s="122" t="s">
        <v>109</v>
      </c>
      <c r="E557" s="123" t="s">
        <v>105</v>
      </c>
      <c r="F557" s="121">
        <v>40700</v>
      </c>
      <c r="G557" s="121" t="s">
        <v>93</v>
      </c>
      <c r="H557" s="133"/>
      <c r="I557" s="121" t="s">
        <v>326</v>
      </c>
      <c r="J557" s="121">
        <v>2026</v>
      </c>
      <c r="K557" s="121">
        <v>5</v>
      </c>
      <c r="L557" s="122" t="s">
        <v>95</v>
      </c>
      <c r="M557" s="142">
        <v>2447.4262324700831</v>
      </c>
      <c r="N557" s="121">
        <v>1</v>
      </c>
      <c r="O557" s="140">
        <f t="shared" si="9"/>
        <v>2447.4262324700831</v>
      </c>
      <c r="P557" s="124" t="s">
        <v>96</v>
      </c>
      <c r="R557" s="56" t="str">
        <f>+VLOOKUP(E557,'Selectable Table'!B:C,2,0)</f>
        <v>ReturnDrug</v>
      </c>
      <c r="S557" s="56"/>
    </row>
    <row r="558" spans="1:20" s="147" customFormat="1">
      <c r="A558" s="56"/>
      <c r="B558" s="147" t="s">
        <v>314</v>
      </c>
      <c r="C558" s="147" t="s">
        <v>314</v>
      </c>
      <c r="D558" s="148" t="s">
        <v>109</v>
      </c>
      <c r="E558" s="149" t="s">
        <v>92</v>
      </c>
      <c r="F558" s="147">
        <v>40700</v>
      </c>
      <c r="G558" s="147" t="s">
        <v>93</v>
      </c>
      <c r="H558" s="133"/>
      <c r="I558" s="147" t="s">
        <v>326</v>
      </c>
      <c r="J558" s="147">
        <v>2026</v>
      </c>
      <c r="K558" s="147">
        <v>5</v>
      </c>
      <c r="L558" s="148" t="s">
        <v>95</v>
      </c>
      <c r="M558" s="150">
        <v>471.3970261765644</v>
      </c>
      <c r="N558" s="147">
        <v>1</v>
      </c>
      <c r="O558" s="151">
        <f t="shared" ref="O558" si="10">M558*N558</f>
        <v>471.3970261765644</v>
      </c>
      <c r="P558" s="152" t="s">
        <v>96</v>
      </c>
      <c r="R558" s="56" t="str">
        <f>+VLOOKUP(E558,'Selectable Table'!B:C,2,0)</f>
        <v>Distribution</v>
      </c>
      <c r="S558" s="56"/>
      <c r="T558" s="148" t="s">
        <v>327</v>
      </c>
    </row>
    <row r="559" spans="1:20" s="147" customFormat="1">
      <c r="A559" s="56"/>
      <c r="B559" s="147" t="s">
        <v>314</v>
      </c>
      <c r="C559" s="147" t="s">
        <v>314</v>
      </c>
      <c r="D559" s="148" t="s">
        <v>109</v>
      </c>
      <c r="E559" s="149" t="s">
        <v>102</v>
      </c>
      <c r="F559" s="147">
        <v>40700</v>
      </c>
      <c r="G559" s="147" t="s">
        <v>93</v>
      </c>
      <c r="H559" s="133"/>
      <c r="I559" s="147" t="s">
        <v>326</v>
      </c>
      <c r="J559" s="147">
        <v>2026</v>
      </c>
      <c r="K559" s="147">
        <v>5</v>
      </c>
      <c r="L559" s="148" t="s">
        <v>95</v>
      </c>
      <c r="M559" s="150">
        <v>-57.91411560040433</v>
      </c>
      <c r="N559" s="147">
        <v>1</v>
      </c>
      <c r="O559" s="151">
        <f t="shared" ref="O559:O563" si="11">M559*N559</f>
        <v>-57.91411560040433</v>
      </c>
      <c r="P559" s="152" t="s">
        <v>96</v>
      </c>
      <c r="R559" s="56" t="str">
        <f>+VLOOKUP(E559,'Selectable Table'!B:C,2,0)</f>
        <v>Duties</v>
      </c>
      <c r="S559" s="56"/>
      <c r="T559" s="148" t="s">
        <v>327</v>
      </c>
    </row>
    <row r="560" spans="1:20" s="147" customFormat="1">
      <c r="A560" s="56"/>
      <c r="B560" s="147" t="s">
        <v>314</v>
      </c>
      <c r="C560" s="147" t="s">
        <v>314</v>
      </c>
      <c r="D560" s="148" t="s">
        <v>109</v>
      </c>
      <c r="E560" s="149" t="s">
        <v>103</v>
      </c>
      <c r="F560" s="147">
        <v>40700</v>
      </c>
      <c r="G560" s="147" t="s">
        <v>93</v>
      </c>
      <c r="H560" s="133"/>
      <c r="I560" s="147" t="s">
        <v>326</v>
      </c>
      <c r="J560" s="147">
        <v>2026</v>
      </c>
      <c r="K560" s="147">
        <v>5</v>
      </c>
      <c r="L560" s="148" t="s">
        <v>95</v>
      </c>
      <c r="M560" s="150">
        <v>1647.487059010542</v>
      </c>
      <c r="N560" s="147">
        <v>1</v>
      </c>
      <c r="O560" s="151">
        <f t="shared" si="11"/>
        <v>1647.487059010542</v>
      </c>
      <c r="P560" s="152" t="s">
        <v>96</v>
      </c>
      <c r="R560" s="56" t="str">
        <f>+VLOOKUP(E560,'Selectable Table'!B:C,2,0)</f>
        <v>Freight</v>
      </c>
      <c r="S560" s="56"/>
      <c r="T560" s="148" t="s">
        <v>327</v>
      </c>
    </row>
    <row r="561" spans="1:20" s="147" customFormat="1">
      <c r="A561" s="56"/>
      <c r="B561" s="147" t="s">
        <v>314</v>
      </c>
      <c r="C561" s="147" t="s">
        <v>314</v>
      </c>
      <c r="D561" s="148" t="s">
        <v>109</v>
      </c>
      <c r="E561" s="149" t="s">
        <v>104</v>
      </c>
      <c r="F561" s="147">
        <v>40700</v>
      </c>
      <c r="G561" s="147" t="s">
        <v>93</v>
      </c>
      <c r="H561" s="133"/>
      <c r="I561" s="147" t="s">
        <v>326</v>
      </c>
      <c r="J561" s="147">
        <v>2026</v>
      </c>
      <c r="K561" s="147">
        <v>5</v>
      </c>
      <c r="L561" s="148" t="s">
        <v>95</v>
      </c>
      <c r="M561" s="150">
        <v>0.74496559999533929</v>
      </c>
      <c r="N561" s="147">
        <v>1</v>
      </c>
      <c r="O561" s="151">
        <f t="shared" si="11"/>
        <v>0.74496559999533929</v>
      </c>
      <c r="P561" s="152" t="s">
        <v>96</v>
      </c>
      <c r="R561" s="56" t="str">
        <f>+VLOOKUP(E561,'Selectable Table'!B:C,2,0)</f>
        <v>Packaging</v>
      </c>
      <c r="S561" s="56"/>
      <c r="T561" s="148" t="s">
        <v>327</v>
      </c>
    </row>
    <row r="562" spans="1:20" s="147" customFormat="1">
      <c r="A562" s="56"/>
      <c r="B562" s="147" t="s">
        <v>314</v>
      </c>
      <c r="C562" s="147" t="s">
        <v>314</v>
      </c>
      <c r="D562" s="148" t="s">
        <v>109</v>
      </c>
      <c r="E562" s="149" t="s">
        <v>105</v>
      </c>
      <c r="F562" s="147">
        <v>40700</v>
      </c>
      <c r="G562" s="147" t="s">
        <v>93</v>
      </c>
      <c r="H562" s="133"/>
      <c r="I562" s="147" t="s">
        <v>326</v>
      </c>
      <c r="J562" s="147">
        <v>2026</v>
      </c>
      <c r="K562" s="147">
        <v>5</v>
      </c>
      <c r="L562" s="148" t="s">
        <v>95</v>
      </c>
      <c r="M562" s="150">
        <v>-1340.931832470058</v>
      </c>
      <c r="N562" s="147">
        <v>1</v>
      </c>
      <c r="O562" s="151">
        <f t="shared" si="11"/>
        <v>-1340.931832470058</v>
      </c>
      <c r="P562" s="152" t="s">
        <v>96</v>
      </c>
      <c r="R562" s="56" t="str">
        <f>+VLOOKUP(E562,'Selectable Table'!B:C,2,0)</f>
        <v>ReturnDrug</v>
      </c>
      <c r="S562" s="56"/>
      <c r="T562" s="148" t="s">
        <v>327</v>
      </c>
    </row>
    <row r="563" spans="1:20" s="147" customFormat="1">
      <c r="A563" s="56"/>
      <c r="B563" s="147" t="s">
        <v>314</v>
      </c>
      <c r="C563" s="147" t="s">
        <v>314</v>
      </c>
      <c r="D563" s="148" t="s">
        <v>109</v>
      </c>
      <c r="E563" s="149" t="s">
        <v>106</v>
      </c>
      <c r="F563" s="147">
        <v>40700</v>
      </c>
      <c r="G563" s="147" t="s">
        <v>93</v>
      </c>
      <c r="H563" s="133"/>
      <c r="I563" s="147" t="s">
        <v>326</v>
      </c>
      <c r="J563" s="147">
        <v>2026</v>
      </c>
      <c r="K563" s="147">
        <v>5</v>
      </c>
      <c r="L563" s="148" t="s">
        <v>95</v>
      </c>
      <c r="M563" s="150">
        <v>448.40059475495946</v>
      </c>
      <c r="N563" s="147">
        <v>1</v>
      </c>
      <c r="O563" s="151">
        <f t="shared" si="11"/>
        <v>448.40059475495946</v>
      </c>
      <c r="P563" s="152" t="s">
        <v>96</v>
      </c>
      <c r="R563" s="56" t="str">
        <f>+VLOOKUP(E563,'Selectable Table'!B:C,2,0)</f>
        <v>Storage</v>
      </c>
      <c r="S563" s="56"/>
      <c r="T563" s="148" t="s">
        <v>327</v>
      </c>
    </row>
    <row r="564" spans="1:20">
      <c r="O564" s="87">
        <f>SUM(O3:O563)</f>
        <v>1342482.9999999916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43A2-AE6A-4288-854B-66D24A391783}">
  <sheetPr>
    <tabColor theme="7" tint="0.79998168889431442"/>
  </sheetPr>
  <dimension ref="A1:Z351"/>
  <sheetViews>
    <sheetView zoomScale="85" zoomScaleNormal="85" workbookViewId="0">
      <selection activeCell="B333" sqref="B333"/>
    </sheetView>
  </sheetViews>
  <sheetFormatPr defaultColWidth="11.5703125" defaultRowHeight="14.45"/>
  <cols>
    <col min="2" max="2" width="45.85546875" bestFit="1" customWidth="1"/>
    <col min="6" max="6" width="22.5703125" bestFit="1" customWidth="1"/>
    <col min="7" max="7" width="16.42578125" bestFit="1" customWidth="1"/>
    <col min="9" max="9" width="21.85546875" bestFit="1" customWidth="1"/>
    <col min="13" max="13" width="13.5703125" customWidth="1"/>
    <col min="15" max="15" width="18.140625" bestFit="1" customWidth="1"/>
    <col min="17" max="17" width="13.5703125" customWidth="1"/>
    <col min="25" max="25" width="17.5703125" customWidth="1"/>
  </cols>
  <sheetData>
    <row r="1" spans="1:26" ht="43.5">
      <c r="A1" s="66" t="s">
        <v>3</v>
      </c>
      <c r="B1" s="67" t="s">
        <v>4</v>
      </c>
      <c r="C1" s="67" t="s">
        <v>87</v>
      </c>
      <c r="D1" s="67" t="s">
        <v>6</v>
      </c>
      <c r="E1" s="67" t="s">
        <v>7</v>
      </c>
      <c r="F1" s="67"/>
      <c r="G1" s="67"/>
      <c r="H1" s="66" t="s">
        <v>3</v>
      </c>
      <c r="I1" s="67" t="s">
        <v>8</v>
      </c>
      <c r="J1" s="67" t="s">
        <v>9</v>
      </c>
      <c r="K1" s="67" t="s">
        <v>10</v>
      </c>
      <c r="L1" s="67" t="s">
        <v>11</v>
      </c>
      <c r="M1" s="68" t="s">
        <v>12</v>
      </c>
      <c r="N1" s="67"/>
      <c r="O1" s="68" t="s">
        <v>12</v>
      </c>
      <c r="P1" s="66" t="s">
        <v>3</v>
      </c>
      <c r="Q1" s="69" t="s">
        <v>13</v>
      </c>
      <c r="R1" s="66" t="s">
        <v>3</v>
      </c>
      <c r="S1" s="66" t="s">
        <v>3</v>
      </c>
      <c r="Y1" t="s">
        <v>328</v>
      </c>
      <c r="Z1" t="s">
        <v>329</v>
      </c>
    </row>
    <row r="2" spans="1:26">
      <c r="A2" s="62" t="s">
        <v>15</v>
      </c>
      <c r="B2" s="63" t="s">
        <v>16</v>
      </c>
      <c r="C2" s="63" t="s">
        <v>17</v>
      </c>
      <c r="D2" s="63" t="s">
        <v>18</v>
      </c>
      <c r="E2" s="63" t="s">
        <v>19</v>
      </c>
      <c r="F2" s="63" t="s">
        <v>20</v>
      </c>
      <c r="G2" s="63" t="s">
        <v>21</v>
      </c>
      <c r="H2" s="62" t="s">
        <v>22</v>
      </c>
      <c r="I2" s="63" t="s">
        <v>23</v>
      </c>
      <c r="J2" s="63" t="s">
        <v>24</v>
      </c>
      <c r="K2" s="63" t="s">
        <v>25</v>
      </c>
      <c r="L2" s="63" t="s">
        <v>26</v>
      </c>
      <c r="M2" s="64" t="s">
        <v>27</v>
      </c>
      <c r="N2" s="63" t="s">
        <v>28</v>
      </c>
      <c r="O2" s="64" t="s">
        <v>29</v>
      </c>
      <c r="P2" s="62" t="s">
        <v>30</v>
      </c>
      <c r="Q2" s="63" t="s">
        <v>31</v>
      </c>
      <c r="R2" s="62" t="s">
        <v>88</v>
      </c>
      <c r="S2" s="62" t="s">
        <v>89</v>
      </c>
    </row>
    <row r="3" spans="1:26">
      <c r="B3" t="s">
        <v>330</v>
      </c>
      <c r="C3" t="s">
        <v>331</v>
      </c>
      <c r="D3" t="s">
        <v>332</v>
      </c>
      <c r="E3" t="s">
        <v>333</v>
      </c>
      <c r="I3" t="s">
        <v>273</v>
      </c>
      <c r="M3" s="87">
        <v>-11829.374750880002</v>
      </c>
      <c r="O3">
        <v>-11829.374750880002</v>
      </c>
      <c r="P3" t="s">
        <v>334</v>
      </c>
      <c r="Q3" s="14" t="s">
        <v>97</v>
      </c>
    </row>
    <row r="4" spans="1:26">
      <c r="B4" t="s">
        <v>335</v>
      </c>
      <c r="C4" t="s">
        <v>336</v>
      </c>
      <c r="D4" t="s">
        <v>332</v>
      </c>
      <c r="E4" t="s">
        <v>333</v>
      </c>
      <c r="I4" t="s">
        <v>273</v>
      </c>
      <c r="M4" s="87">
        <v>-51624.854833680001</v>
      </c>
      <c r="O4" s="90">
        <v>-51624.854833680001</v>
      </c>
      <c r="P4" t="s">
        <v>334</v>
      </c>
      <c r="Q4" s="14" t="s">
        <v>97</v>
      </c>
    </row>
    <row r="5" spans="1:26">
      <c r="B5" t="s">
        <v>337</v>
      </c>
      <c r="C5" t="s">
        <v>270</v>
      </c>
      <c r="D5" t="s">
        <v>332</v>
      </c>
      <c r="E5" t="s">
        <v>333</v>
      </c>
      <c r="I5" t="s">
        <v>273</v>
      </c>
      <c r="M5" s="87">
        <v>-3111.4067169600003</v>
      </c>
      <c r="O5" s="90">
        <v>-3111.4067169600003</v>
      </c>
      <c r="P5" t="s">
        <v>334</v>
      </c>
      <c r="Q5" s="14" t="s">
        <v>97</v>
      </c>
    </row>
    <row r="6" spans="1:26">
      <c r="B6" t="s">
        <v>338</v>
      </c>
      <c r="C6" t="s">
        <v>270</v>
      </c>
      <c r="D6" t="s">
        <v>332</v>
      </c>
      <c r="E6" t="s">
        <v>333</v>
      </c>
      <c r="I6" t="s">
        <v>273</v>
      </c>
      <c r="M6" s="87">
        <v>-2251.0130716799999</v>
      </c>
      <c r="O6" s="90">
        <v>-2251.0130716799999</v>
      </c>
      <c r="P6" t="s">
        <v>334</v>
      </c>
      <c r="Q6" s="14" t="s">
        <v>97</v>
      </c>
    </row>
    <row r="7" spans="1:26">
      <c r="B7" t="s">
        <v>277</v>
      </c>
      <c r="C7" t="s">
        <v>270</v>
      </c>
      <c r="D7" t="s">
        <v>332</v>
      </c>
      <c r="E7" t="s">
        <v>333</v>
      </c>
      <c r="I7" t="s">
        <v>273</v>
      </c>
      <c r="M7" s="87">
        <v>-411.37841087999999</v>
      </c>
      <c r="O7" s="90">
        <v>-411.37841087999999</v>
      </c>
      <c r="P7" t="s">
        <v>334</v>
      </c>
      <c r="Q7" s="14" t="s">
        <v>97</v>
      </c>
    </row>
    <row r="8" spans="1:26">
      <c r="B8" t="s">
        <v>339</v>
      </c>
      <c r="C8" t="s">
        <v>108</v>
      </c>
      <c r="D8" t="s">
        <v>332</v>
      </c>
      <c r="E8" t="s">
        <v>333</v>
      </c>
      <c r="I8" t="s">
        <v>273</v>
      </c>
      <c r="M8" s="87">
        <v>-4020.2542137600003</v>
      </c>
      <c r="O8" s="90">
        <v>-4020.2542137600003</v>
      </c>
      <c r="P8" t="s">
        <v>334</v>
      </c>
      <c r="Q8" s="14" t="s">
        <v>97</v>
      </c>
    </row>
    <row r="9" spans="1:26">
      <c r="B9" t="s">
        <v>340</v>
      </c>
      <c r="C9" t="s">
        <v>108</v>
      </c>
      <c r="D9" t="s">
        <v>332</v>
      </c>
      <c r="E9" t="s">
        <v>333</v>
      </c>
      <c r="I9" t="s">
        <v>273</v>
      </c>
      <c r="M9" s="87">
        <v>-167.03421408000003</v>
      </c>
      <c r="O9" s="90">
        <v>-167.03421408000003</v>
      </c>
      <c r="P9" t="s">
        <v>334</v>
      </c>
      <c r="Q9" s="14" t="s">
        <v>97</v>
      </c>
    </row>
    <row r="10" spans="1:26">
      <c r="B10" t="s">
        <v>341</v>
      </c>
      <c r="C10" t="s">
        <v>270</v>
      </c>
      <c r="D10" t="s">
        <v>332</v>
      </c>
      <c r="E10" t="s">
        <v>333</v>
      </c>
      <c r="I10" t="s">
        <v>273</v>
      </c>
      <c r="M10" s="87">
        <v>-71332.259817600003</v>
      </c>
      <c r="O10" s="90">
        <v>-71332.259817600003</v>
      </c>
      <c r="P10" t="s">
        <v>334</v>
      </c>
      <c r="Q10" s="14" t="s">
        <v>97</v>
      </c>
    </row>
    <row r="11" spans="1:26">
      <c r="B11" t="s">
        <v>342</v>
      </c>
      <c r="C11" t="s">
        <v>270</v>
      </c>
      <c r="D11" t="s">
        <v>332</v>
      </c>
      <c r="E11" t="s">
        <v>333</v>
      </c>
      <c r="I11" t="s">
        <v>273</v>
      </c>
      <c r="M11" s="87">
        <v>-4990.8416068799997</v>
      </c>
      <c r="O11" s="90">
        <v>-4990.8416068799997</v>
      </c>
      <c r="P11" t="s">
        <v>334</v>
      </c>
      <c r="Q11" s="14" t="s">
        <v>97</v>
      </c>
    </row>
    <row r="12" spans="1:26">
      <c r="B12" t="s">
        <v>343</v>
      </c>
      <c r="C12" t="s">
        <v>108</v>
      </c>
      <c r="D12" t="s">
        <v>332</v>
      </c>
      <c r="E12" t="s">
        <v>333</v>
      </c>
      <c r="I12" t="s">
        <v>273</v>
      </c>
      <c r="M12" s="87">
        <v>-978.88071600000012</v>
      </c>
      <c r="O12" s="90">
        <v>-978.88071600000012</v>
      </c>
      <c r="P12" t="s">
        <v>334</v>
      </c>
      <c r="Q12" s="14" t="s">
        <v>97</v>
      </c>
    </row>
    <row r="13" spans="1:26">
      <c r="B13" t="s">
        <v>344</v>
      </c>
      <c r="C13" t="s">
        <v>270</v>
      </c>
      <c r="D13" t="s">
        <v>332</v>
      </c>
      <c r="E13" t="s">
        <v>333</v>
      </c>
      <c r="I13" t="s">
        <v>273</v>
      </c>
      <c r="M13" s="87">
        <v>-20455.044181200003</v>
      </c>
      <c r="O13" s="90">
        <v>-20455.044181200003</v>
      </c>
      <c r="P13" t="s">
        <v>334</v>
      </c>
      <c r="Q13" s="14" t="s">
        <v>97</v>
      </c>
    </row>
    <row r="14" spans="1:26">
      <c r="B14" t="s">
        <v>345</v>
      </c>
      <c r="C14" t="s">
        <v>270</v>
      </c>
      <c r="D14" t="s">
        <v>332</v>
      </c>
      <c r="E14" t="s">
        <v>333</v>
      </c>
      <c r="I14" t="s">
        <v>273</v>
      </c>
      <c r="M14" s="87">
        <v>-1941.8632156799999</v>
      </c>
      <c r="O14">
        <v>-1941.8632156799999</v>
      </c>
      <c r="P14" t="s">
        <v>334</v>
      </c>
      <c r="Q14" s="14" t="s">
        <v>97</v>
      </c>
    </row>
    <row r="15" spans="1:26">
      <c r="B15" t="s">
        <v>280</v>
      </c>
      <c r="C15" t="s">
        <v>270</v>
      </c>
      <c r="D15" t="s">
        <v>332</v>
      </c>
      <c r="E15" t="s">
        <v>333</v>
      </c>
      <c r="I15" t="s">
        <v>273</v>
      </c>
      <c r="M15" s="87">
        <v>-10129.871671920002</v>
      </c>
      <c r="O15" s="90">
        <v>-10129.871671920002</v>
      </c>
      <c r="P15" t="s">
        <v>334</v>
      </c>
      <c r="Q15" s="14" t="s">
        <v>97</v>
      </c>
    </row>
    <row r="16" spans="1:26">
      <c r="B16" t="s">
        <v>346</v>
      </c>
      <c r="C16" t="s">
        <v>108</v>
      </c>
      <c r="D16" t="s">
        <v>332</v>
      </c>
      <c r="E16" t="s">
        <v>333</v>
      </c>
      <c r="I16" t="s">
        <v>273</v>
      </c>
      <c r="M16" s="87">
        <v>-12754.122876720001</v>
      </c>
      <c r="O16" s="90">
        <v>-12754.122876720001</v>
      </c>
      <c r="P16" t="s">
        <v>334</v>
      </c>
      <c r="Q16" s="14" t="s">
        <v>97</v>
      </c>
    </row>
    <row r="17" spans="2:17">
      <c r="B17" t="s">
        <v>347</v>
      </c>
      <c r="C17" t="s">
        <v>108</v>
      </c>
      <c r="D17" t="s">
        <v>332</v>
      </c>
      <c r="E17" t="s">
        <v>333</v>
      </c>
      <c r="I17" t="s">
        <v>273</v>
      </c>
      <c r="M17" s="87">
        <v>-4343.5160690400007</v>
      </c>
      <c r="O17">
        <v>-4343.5160690400007</v>
      </c>
      <c r="P17" t="s">
        <v>334</v>
      </c>
      <c r="Q17" s="14" t="s">
        <v>97</v>
      </c>
    </row>
    <row r="18" spans="2:17">
      <c r="B18" t="s">
        <v>348</v>
      </c>
      <c r="C18" t="s">
        <v>270</v>
      </c>
      <c r="D18" t="s">
        <v>332</v>
      </c>
      <c r="E18" t="s">
        <v>333</v>
      </c>
      <c r="I18" t="s">
        <v>273</v>
      </c>
      <c r="M18" s="87">
        <v>-3845.3199501600002</v>
      </c>
      <c r="O18" s="90">
        <v>-3845.3199501600002</v>
      </c>
      <c r="P18" t="s">
        <v>334</v>
      </c>
      <c r="Q18" s="14" t="s">
        <v>97</v>
      </c>
    </row>
    <row r="19" spans="2:17">
      <c r="B19" t="s">
        <v>349</v>
      </c>
      <c r="C19" t="s">
        <v>108</v>
      </c>
      <c r="D19" t="s">
        <v>332</v>
      </c>
      <c r="E19" t="s">
        <v>333</v>
      </c>
      <c r="I19" t="s">
        <v>273</v>
      </c>
      <c r="M19" s="87">
        <v>-500.46648840000012</v>
      </c>
      <c r="O19" s="90">
        <v>-500.46648840000012</v>
      </c>
      <c r="P19" t="s">
        <v>334</v>
      </c>
      <c r="Q19" s="14" t="s">
        <v>97</v>
      </c>
    </row>
    <row r="20" spans="2:17">
      <c r="B20" t="s">
        <v>350</v>
      </c>
      <c r="C20" t="s">
        <v>270</v>
      </c>
      <c r="D20" t="s">
        <v>332</v>
      </c>
      <c r="E20" t="s">
        <v>333</v>
      </c>
      <c r="I20" t="s">
        <v>273</v>
      </c>
      <c r="M20" s="87">
        <v>-46501.99803504</v>
      </c>
      <c r="O20" s="90">
        <v>-46501.99803504</v>
      </c>
      <c r="P20" t="s">
        <v>334</v>
      </c>
      <c r="Q20" s="14" t="s">
        <v>97</v>
      </c>
    </row>
    <row r="21" spans="2:17">
      <c r="B21" t="s">
        <v>351</v>
      </c>
      <c r="C21" t="s">
        <v>296</v>
      </c>
      <c r="D21" t="s">
        <v>332</v>
      </c>
      <c r="E21" t="s">
        <v>333</v>
      </c>
      <c r="I21" t="s">
        <v>273</v>
      </c>
      <c r="M21" s="87">
        <v>-8840.2020588000014</v>
      </c>
      <c r="O21" s="90">
        <v>-8840.2020588000014</v>
      </c>
      <c r="P21" t="s">
        <v>334</v>
      </c>
      <c r="Q21" s="14" t="s">
        <v>97</v>
      </c>
    </row>
    <row r="22" spans="2:17">
      <c r="B22" t="s">
        <v>352</v>
      </c>
      <c r="C22" t="s">
        <v>108</v>
      </c>
      <c r="D22" t="s">
        <v>332</v>
      </c>
      <c r="E22" t="s">
        <v>333</v>
      </c>
      <c r="I22" t="s">
        <v>273</v>
      </c>
      <c r="M22" s="87">
        <v>-138.93969816000001</v>
      </c>
      <c r="O22" s="90">
        <v>-138.93969816000001</v>
      </c>
      <c r="P22" t="s">
        <v>334</v>
      </c>
      <c r="Q22" s="14" t="s">
        <v>97</v>
      </c>
    </row>
    <row r="23" spans="2:17">
      <c r="B23" t="s">
        <v>282</v>
      </c>
      <c r="C23" t="s">
        <v>270</v>
      </c>
      <c r="D23" t="s">
        <v>332</v>
      </c>
      <c r="E23" t="s">
        <v>333</v>
      </c>
      <c r="I23" t="s">
        <v>273</v>
      </c>
      <c r="M23" s="87">
        <v>-33066.446627520003</v>
      </c>
      <c r="O23" s="90">
        <v>-33066.446627520003</v>
      </c>
      <c r="P23" t="s">
        <v>334</v>
      </c>
      <c r="Q23" s="14" t="s">
        <v>97</v>
      </c>
    </row>
    <row r="24" spans="2:17">
      <c r="B24" t="s">
        <v>353</v>
      </c>
      <c r="C24" t="s">
        <v>108</v>
      </c>
      <c r="D24" t="s">
        <v>332</v>
      </c>
      <c r="E24" t="s">
        <v>333</v>
      </c>
      <c r="I24" t="s">
        <v>273</v>
      </c>
      <c r="M24" s="87">
        <v>-2895.60660624</v>
      </c>
      <c r="O24" s="90">
        <v>-2895.60660624</v>
      </c>
      <c r="P24" t="s">
        <v>334</v>
      </c>
      <c r="Q24" s="14" t="s">
        <v>97</v>
      </c>
    </row>
    <row r="25" spans="2:17">
      <c r="B25" t="s">
        <v>297</v>
      </c>
      <c r="C25" t="s">
        <v>296</v>
      </c>
      <c r="D25" t="s">
        <v>332</v>
      </c>
      <c r="E25" t="s">
        <v>333</v>
      </c>
      <c r="I25" t="s">
        <v>273</v>
      </c>
      <c r="M25" s="87">
        <v>-37256.00462064</v>
      </c>
      <c r="O25" s="90">
        <v>-37256.00462064</v>
      </c>
      <c r="P25" t="s">
        <v>334</v>
      </c>
      <c r="Q25" s="14" t="s">
        <v>97</v>
      </c>
    </row>
    <row r="26" spans="2:17">
      <c r="B26" t="s">
        <v>354</v>
      </c>
      <c r="C26" t="s">
        <v>108</v>
      </c>
      <c r="D26" t="s">
        <v>332</v>
      </c>
      <c r="E26" t="s">
        <v>333</v>
      </c>
      <c r="I26" t="s">
        <v>273</v>
      </c>
      <c r="M26" s="87">
        <v>-1481.4197308800003</v>
      </c>
      <c r="O26" s="90">
        <v>-1481.4197308800003</v>
      </c>
      <c r="P26" t="s">
        <v>334</v>
      </c>
      <c r="Q26" s="14" t="s">
        <v>97</v>
      </c>
    </row>
    <row r="27" spans="2:17">
      <c r="B27" t="s">
        <v>287</v>
      </c>
      <c r="C27" t="s">
        <v>270</v>
      </c>
      <c r="D27" t="s">
        <v>332</v>
      </c>
      <c r="E27" t="s">
        <v>333</v>
      </c>
      <c r="I27" t="s">
        <v>273</v>
      </c>
      <c r="M27" s="87">
        <v>-22637.40250104</v>
      </c>
      <c r="O27">
        <v>-22637.40250104</v>
      </c>
      <c r="P27" t="s">
        <v>334</v>
      </c>
      <c r="Q27" s="14" t="s">
        <v>97</v>
      </c>
    </row>
    <row r="28" spans="2:17">
      <c r="B28" t="s">
        <v>355</v>
      </c>
      <c r="C28" t="s">
        <v>108</v>
      </c>
      <c r="D28" t="s">
        <v>332</v>
      </c>
      <c r="E28" t="s">
        <v>333</v>
      </c>
      <c r="I28" t="s">
        <v>273</v>
      </c>
      <c r="M28" s="87">
        <v>-246.00414816000008</v>
      </c>
      <c r="O28">
        <v>-246.00414816000008</v>
      </c>
      <c r="P28" t="s">
        <v>334</v>
      </c>
      <c r="Q28" s="14" t="s">
        <v>97</v>
      </c>
    </row>
    <row r="29" spans="2:17">
      <c r="B29" t="s">
        <v>289</v>
      </c>
      <c r="C29" t="s">
        <v>270</v>
      </c>
      <c r="D29" t="s">
        <v>332</v>
      </c>
      <c r="E29" t="s">
        <v>333</v>
      </c>
      <c r="I29" t="s">
        <v>273</v>
      </c>
      <c r="M29" s="87">
        <v>-2071.83161664</v>
      </c>
      <c r="O29" s="90">
        <v>-2071.83161664</v>
      </c>
      <c r="P29" t="s">
        <v>334</v>
      </c>
      <c r="Q29" s="14" t="s">
        <v>97</v>
      </c>
    </row>
    <row r="30" spans="2:17">
      <c r="B30" t="s">
        <v>356</v>
      </c>
      <c r="C30" t="s">
        <v>108</v>
      </c>
      <c r="D30" t="s">
        <v>332</v>
      </c>
      <c r="E30" t="s">
        <v>333</v>
      </c>
      <c r="I30" t="s">
        <v>273</v>
      </c>
      <c r="M30" s="87">
        <v>-48962.167390800001</v>
      </c>
      <c r="O30" s="90">
        <v>-48962.167390800001</v>
      </c>
      <c r="P30" t="s">
        <v>334</v>
      </c>
      <c r="Q30" s="14" t="s">
        <v>97</v>
      </c>
    </row>
    <row r="31" spans="2:17">
      <c r="B31" t="s">
        <v>357</v>
      </c>
      <c r="C31" t="s">
        <v>270</v>
      </c>
      <c r="D31" t="s">
        <v>332</v>
      </c>
      <c r="E31" t="s">
        <v>333</v>
      </c>
      <c r="I31" t="s">
        <v>273</v>
      </c>
      <c r="M31" s="87">
        <v>-2889.5474620800005</v>
      </c>
      <c r="O31" s="90">
        <v>-2889.5474620800005</v>
      </c>
      <c r="P31" t="s">
        <v>334</v>
      </c>
      <c r="Q31" s="14" t="s">
        <v>97</v>
      </c>
    </row>
    <row r="32" spans="2:17">
      <c r="B32" t="s">
        <v>358</v>
      </c>
      <c r="C32" t="s">
        <v>270</v>
      </c>
      <c r="D32" t="s">
        <v>332</v>
      </c>
      <c r="E32" t="s">
        <v>333</v>
      </c>
      <c r="I32" t="s">
        <v>273</v>
      </c>
      <c r="M32" s="87">
        <v>-9598.812698159998</v>
      </c>
      <c r="O32" s="90">
        <v>-9598.812698159998</v>
      </c>
      <c r="P32" t="s">
        <v>334</v>
      </c>
      <c r="Q32" s="14" t="s">
        <v>97</v>
      </c>
    </row>
    <row r="33" spans="2:17">
      <c r="B33" t="s">
        <v>359</v>
      </c>
      <c r="C33" t="s">
        <v>270</v>
      </c>
      <c r="D33" t="s">
        <v>332</v>
      </c>
      <c r="E33" t="s">
        <v>333</v>
      </c>
      <c r="I33" t="s">
        <v>273</v>
      </c>
      <c r="M33" s="87">
        <v>-2466.5879952</v>
      </c>
      <c r="O33" s="90">
        <v>-2466.5879952</v>
      </c>
      <c r="P33" t="s">
        <v>334</v>
      </c>
      <c r="Q33" s="14" t="s">
        <v>97</v>
      </c>
    </row>
    <row r="34" spans="2:17">
      <c r="B34" t="s">
        <v>291</v>
      </c>
      <c r="C34" t="s">
        <v>270</v>
      </c>
      <c r="D34" t="s">
        <v>332</v>
      </c>
      <c r="E34" t="s">
        <v>333</v>
      </c>
      <c r="I34" t="s">
        <v>273</v>
      </c>
      <c r="M34" s="87">
        <v>-20040.637806719998</v>
      </c>
      <c r="O34" s="90">
        <v>-20040.637806719998</v>
      </c>
      <c r="P34" t="s">
        <v>334</v>
      </c>
      <c r="Q34" s="14" t="s">
        <v>97</v>
      </c>
    </row>
    <row r="35" spans="2:17">
      <c r="B35" t="s">
        <v>360</v>
      </c>
      <c r="C35" t="s">
        <v>108</v>
      </c>
      <c r="D35" t="s">
        <v>332</v>
      </c>
      <c r="E35" t="s">
        <v>333</v>
      </c>
      <c r="I35" t="s">
        <v>273</v>
      </c>
      <c r="M35" s="87">
        <v>-21172.780931040001</v>
      </c>
      <c r="O35" s="90">
        <v>-21172.780931040001</v>
      </c>
      <c r="P35" t="s">
        <v>334</v>
      </c>
      <c r="Q35" s="14" t="s">
        <v>97</v>
      </c>
    </row>
    <row r="36" spans="2:17">
      <c r="B36" t="s">
        <v>361</v>
      </c>
      <c r="C36" t="s">
        <v>108</v>
      </c>
      <c r="D36" t="s">
        <v>332</v>
      </c>
      <c r="E36" t="s">
        <v>333</v>
      </c>
      <c r="I36" t="s">
        <v>273</v>
      </c>
      <c r="M36" s="87">
        <v>-4898.3628535200005</v>
      </c>
      <c r="O36">
        <v>-4898.3628535200005</v>
      </c>
      <c r="P36" t="s">
        <v>334</v>
      </c>
      <c r="Q36" s="14" t="s">
        <v>97</v>
      </c>
    </row>
    <row r="37" spans="2:17">
      <c r="B37" t="s">
        <v>362</v>
      </c>
      <c r="C37" t="s">
        <v>270</v>
      </c>
      <c r="D37" t="s">
        <v>332</v>
      </c>
      <c r="E37" t="s">
        <v>333</v>
      </c>
      <c r="I37" t="s">
        <v>273</v>
      </c>
      <c r="M37" s="87">
        <v>-515.35055808000004</v>
      </c>
      <c r="O37">
        <v>-515.35055808000004</v>
      </c>
      <c r="P37" t="s">
        <v>334</v>
      </c>
      <c r="Q37" s="14" t="s">
        <v>97</v>
      </c>
    </row>
    <row r="38" spans="2:17">
      <c r="B38" t="s">
        <v>363</v>
      </c>
      <c r="C38" t="s">
        <v>296</v>
      </c>
      <c r="D38" t="s">
        <v>332</v>
      </c>
      <c r="E38" t="s">
        <v>333</v>
      </c>
      <c r="I38" t="s">
        <v>273</v>
      </c>
      <c r="M38" s="87">
        <v>-958.62191040000005</v>
      </c>
      <c r="O38" s="90">
        <v>-958.62191040000005</v>
      </c>
      <c r="P38" t="s">
        <v>334</v>
      </c>
      <c r="Q38" s="14" t="s">
        <v>97</v>
      </c>
    </row>
    <row r="39" spans="2:17">
      <c r="B39" t="s">
        <v>364</v>
      </c>
      <c r="C39" t="s">
        <v>296</v>
      </c>
      <c r="D39" t="s">
        <v>332</v>
      </c>
      <c r="E39" t="s">
        <v>333</v>
      </c>
      <c r="I39" t="s">
        <v>273</v>
      </c>
      <c r="M39" s="87">
        <v>-2023.8900659999999</v>
      </c>
      <c r="O39" s="90">
        <v>-2023.8900659999999</v>
      </c>
      <c r="P39" t="s">
        <v>334</v>
      </c>
      <c r="Q39" s="14" t="s">
        <v>97</v>
      </c>
    </row>
    <row r="40" spans="2:17">
      <c r="B40" t="s">
        <v>365</v>
      </c>
      <c r="C40" t="s">
        <v>366</v>
      </c>
      <c r="D40" t="s">
        <v>332</v>
      </c>
      <c r="E40" t="s">
        <v>333</v>
      </c>
      <c r="I40" t="s">
        <v>273</v>
      </c>
      <c r="M40" s="87">
        <v>-1987.9139980800003</v>
      </c>
      <c r="O40" s="90">
        <v>-1987.9139980800003</v>
      </c>
      <c r="P40" t="s">
        <v>334</v>
      </c>
      <c r="Q40" s="14" t="s">
        <v>97</v>
      </c>
    </row>
    <row r="41" spans="2:17">
      <c r="B41" t="s">
        <v>367</v>
      </c>
      <c r="C41" t="s">
        <v>296</v>
      </c>
      <c r="D41" t="s">
        <v>332</v>
      </c>
      <c r="E41" t="s">
        <v>333</v>
      </c>
      <c r="I41" t="s">
        <v>273</v>
      </c>
      <c r="M41" s="87">
        <v>-12932.31672504</v>
      </c>
      <c r="O41">
        <v>-12932.31672504</v>
      </c>
      <c r="P41" t="s">
        <v>334</v>
      </c>
      <c r="Q41" s="14" t="s">
        <v>97</v>
      </c>
    </row>
    <row r="42" spans="2:17">
      <c r="B42" t="s">
        <v>368</v>
      </c>
      <c r="C42" t="s">
        <v>296</v>
      </c>
      <c r="D42" t="s">
        <v>332</v>
      </c>
      <c r="E42" t="s">
        <v>333</v>
      </c>
      <c r="I42" t="s">
        <v>273</v>
      </c>
      <c r="M42" s="87">
        <v>-1423.6511716799998</v>
      </c>
      <c r="O42" s="90">
        <v>-1423.6511716799998</v>
      </c>
      <c r="P42" t="s">
        <v>334</v>
      </c>
      <c r="Q42" s="14" t="s">
        <v>97</v>
      </c>
    </row>
    <row r="43" spans="2:17">
      <c r="B43">
        <v>20190360</v>
      </c>
      <c r="C43" t="s">
        <v>313</v>
      </c>
      <c r="D43" t="s">
        <v>332</v>
      </c>
      <c r="E43" t="s">
        <v>333</v>
      </c>
      <c r="I43" t="s">
        <v>273</v>
      </c>
      <c r="M43" s="87">
        <v>-1954.3924706400003</v>
      </c>
      <c r="O43" s="90">
        <v>-1954.3924706400003</v>
      </c>
      <c r="P43" t="s">
        <v>334</v>
      </c>
      <c r="Q43" s="14" t="s">
        <v>97</v>
      </c>
    </row>
    <row r="44" spans="2:17">
      <c r="B44" t="s">
        <v>369</v>
      </c>
      <c r="C44" t="s">
        <v>370</v>
      </c>
      <c r="D44" t="s">
        <v>332</v>
      </c>
      <c r="E44" t="s">
        <v>333</v>
      </c>
      <c r="I44" t="s">
        <v>273</v>
      </c>
      <c r="M44" s="87">
        <v>-2074.6440439200005</v>
      </c>
      <c r="O44" s="90">
        <v>-2074.6440439200005</v>
      </c>
      <c r="P44" t="s">
        <v>334</v>
      </c>
      <c r="Q44" s="14" t="s">
        <v>97</v>
      </c>
    </row>
    <row r="45" spans="2:17">
      <c r="B45" t="s">
        <v>371</v>
      </c>
      <c r="C45" t="s">
        <v>296</v>
      </c>
      <c r="D45" t="s">
        <v>332</v>
      </c>
      <c r="E45" t="s">
        <v>333</v>
      </c>
      <c r="I45" t="s">
        <v>273</v>
      </c>
      <c r="M45" s="87">
        <v>-951.91133184</v>
      </c>
      <c r="O45" s="90">
        <v>-951.91133184</v>
      </c>
      <c r="P45" t="s">
        <v>334</v>
      </c>
      <c r="Q45" s="14" t="s">
        <v>97</v>
      </c>
    </row>
    <row r="46" spans="2:17">
      <c r="B46" t="s">
        <v>307</v>
      </c>
      <c r="C46" t="s">
        <v>296</v>
      </c>
      <c r="D46" t="s">
        <v>332</v>
      </c>
      <c r="E46" t="s">
        <v>333</v>
      </c>
      <c r="I46" t="s">
        <v>273</v>
      </c>
      <c r="M46" s="87">
        <v>-3786.9723381600002</v>
      </c>
      <c r="O46" s="90">
        <v>-3786.9723381600002</v>
      </c>
      <c r="P46" t="s">
        <v>334</v>
      </c>
      <c r="Q46" s="14" t="s">
        <v>97</v>
      </c>
    </row>
    <row r="47" spans="2:17">
      <c r="B47" t="s">
        <v>372</v>
      </c>
      <c r="C47" t="s">
        <v>296</v>
      </c>
      <c r="D47" t="s">
        <v>332</v>
      </c>
      <c r="E47" t="s">
        <v>333</v>
      </c>
      <c r="I47" t="s">
        <v>273</v>
      </c>
      <c r="M47" s="87">
        <v>-13046.733537120002</v>
      </c>
      <c r="O47" s="90">
        <v>-13046.733537120002</v>
      </c>
      <c r="P47" t="s">
        <v>334</v>
      </c>
      <c r="Q47" s="14" t="s">
        <v>97</v>
      </c>
    </row>
    <row r="48" spans="2:17">
      <c r="B48" t="s">
        <v>373</v>
      </c>
      <c r="C48" t="s">
        <v>296</v>
      </c>
      <c r="D48" t="s">
        <v>332</v>
      </c>
      <c r="E48" t="s">
        <v>333</v>
      </c>
      <c r="I48" t="s">
        <v>273</v>
      </c>
      <c r="M48" s="87">
        <v>-304.36060680000003</v>
      </c>
      <c r="O48" s="90">
        <v>-304.36060680000003</v>
      </c>
      <c r="P48" t="s">
        <v>334</v>
      </c>
      <c r="Q48" s="14" t="s">
        <v>97</v>
      </c>
    </row>
    <row r="49" spans="2:17">
      <c r="B49">
        <v>20200041</v>
      </c>
      <c r="C49" t="s">
        <v>313</v>
      </c>
      <c r="D49" t="s">
        <v>332</v>
      </c>
      <c r="E49" t="s">
        <v>333</v>
      </c>
      <c r="I49" t="s">
        <v>273</v>
      </c>
      <c r="M49" s="87">
        <v>-2020.4438975999999</v>
      </c>
      <c r="O49" s="90">
        <v>-2020.4438975999999</v>
      </c>
      <c r="P49" t="s">
        <v>334</v>
      </c>
      <c r="Q49" s="14" t="s">
        <v>97</v>
      </c>
    </row>
    <row r="50" spans="2:17">
      <c r="B50" t="s">
        <v>374</v>
      </c>
      <c r="C50" t="s">
        <v>296</v>
      </c>
      <c r="D50" t="s">
        <v>332</v>
      </c>
      <c r="E50" t="s">
        <v>333</v>
      </c>
      <c r="I50" t="s">
        <v>273</v>
      </c>
      <c r="M50" s="87">
        <v>-3326.7950568000001</v>
      </c>
      <c r="O50">
        <v>-3326.7950568000001</v>
      </c>
      <c r="P50" t="s">
        <v>334</v>
      </c>
      <c r="Q50" s="14" t="s">
        <v>97</v>
      </c>
    </row>
    <row r="51" spans="2:17">
      <c r="B51">
        <v>20230167</v>
      </c>
      <c r="C51" t="s">
        <v>313</v>
      </c>
      <c r="D51" t="s">
        <v>332</v>
      </c>
      <c r="E51" t="s">
        <v>333</v>
      </c>
      <c r="I51" t="s">
        <v>273</v>
      </c>
      <c r="M51" s="87">
        <v>-17933.864374799999</v>
      </c>
      <c r="O51" s="90">
        <v>-17933.864374799999</v>
      </c>
      <c r="P51" t="s">
        <v>334</v>
      </c>
      <c r="Q51" s="14" t="s">
        <v>97</v>
      </c>
    </row>
    <row r="52" spans="2:17">
      <c r="B52" t="s">
        <v>375</v>
      </c>
      <c r="C52" t="s">
        <v>296</v>
      </c>
      <c r="D52" t="s">
        <v>332</v>
      </c>
      <c r="E52" t="s">
        <v>333</v>
      </c>
      <c r="I52" t="s">
        <v>273</v>
      </c>
      <c r="M52" s="87">
        <v>-1378.2534321600001</v>
      </c>
      <c r="O52" s="90">
        <v>-1378.2534321600001</v>
      </c>
      <c r="P52" t="s">
        <v>334</v>
      </c>
      <c r="Q52" s="14" t="s">
        <v>97</v>
      </c>
    </row>
    <row r="53" spans="2:17">
      <c r="B53" t="s">
        <v>376</v>
      </c>
      <c r="C53" t="s">
        <v>296</v>
      </c>
      <c r="D53" t="s">
        <v>332</v>
      </c>
      <c r="E53" t="s">
        <v>333</v>
      </c>
      <c r="I53" t="s">
        <v>273</v>
      </c>
      <c r="M53" s="87">
        <v>-282.23355168000006</v>
      </c>
      <c r="O53" s="90">
        <v>-282.23355168000006</v>
      </c>
      <c r="P53" t="s">
        <v>334</v>
      </c>
      <c r="Q53" s="14" t="s">
        <v>97</v>
      </c>
    </row>
    <row r="54" spans="2:17">
      <c r="B54">
        <v>20240178</v>
      </c>
      <c r="C54" t="s">
        <v>313</v>
      </c>
      <c r="D54" t="s">
        <v>332</v>
      </c>
      <c r="E54" t="s">
        <v>333</v>
      </c>
      <c r="I54" t="s">
        <v>273</v>
      </c>
      <c r="M54" s="87">
        <v>-1592.6469271199999</v>
      </c>
      <c r="O54" s="90">
        <v>-1592.6469271199999</v>
      </c>
      <c r="P54" t="s">
        <v>334</v>
      </c>
      <c r="Q54" s="14" t="s">
        <v>97</v>
      </c>
    </row>
    <row r="55" spans="2:17">
      <c r="B55">
        <v>20220196</v>
      </c>
      <c r="C55" t="s">
        <v>313</v>
      </c>
      <c r="D55" t="s">
        <v>332</v>
      </c>
      <c r="E55" t="s">
        <v>333</v>
      </c>
      <c r="I55" t="s">
        <v>273</v>
      </c>
      <c r="M55" s="87">
        <v>-57156.500390400004</v>
      </c>
      <c r="O55">
        <v>-57156.500390400004</v>
      </c>
      <c r="P55" t="s">
        <v>334</v>
      </c>
      <c r="Q55" s="14" t="s">
        <v>97</v>
      </c>
    </row>
    <row r="56" spans="2:17">
      <c r="B56">
        <v>20240236</v>
      </c>
      <c r="C56" t="s">
        <v>313</v>
      </c>
      <c r="D56" t="s">
        <v>332</v>
      </c>
      <c r="E56" t="s">
        <v>333</v>
      </c>
      <c r="I56" t="s">
        <v>273</v>
      </c>
      <c r="M56" s="87">
        <v>-101341.14037920001</v>
      </c>
      <c r="O56" s="90">
        <v>-101341.14037920001</v>
      </c>
      <c r="P56" t="s">
        <v>334</v>
      </c>
      <c r="Q56" s="14" t="s">
        <v>97</v>
      </c>
    </row>
    <row r="57" spans="2:17">
      <c r="B57">
        <v>20240202</v>
      </c>
      <c r="C57" t="s">
        <v>313</v>
      </c>
      <c r="D57" t="s">
        <v>332</v>
      </c>
      <c r="E57" t="s">
        <v>333</v>
      </c>
      <c r="I57" t="s">
        <v>273</v>
      </c>
      <c r="M57" s="87">
        <v>-121293.40668623999</v>
      </c>
      <c r="O57" s="90">
        <v>-121293.40668623999</v>
      </c>
      <c r="P57" t="s">
        <v>334</v>
      </c>
      <c r="Q57" s="14" t="s">
        <v>97</v>
      </c>
    </row>
    <row r="58" spans="2:17">
      <c r="B58">
        <v>20240113</v>
      </c>
      <c r="C58" t="s">
        <v>313</v>
      </c>
      <c r="D58" t="s">
        <v>332</v>
      </c>
      <c r="E58" t="s">
        <v>333</v>
      </c>
      <c r="I58" t="s">
        <v>273</v>
      </c>
      <c r="M58" s="87">
        <v>-4109.7781893599995</v>
      </c>
      <c r="O58" s="90">
        <v>-4109.7781893599995</v>
      </c>
      <c r="P58" t="s">
        <v>334</v>
      </c>
      <c r="Q58" s="14" t="s">
        <v>97</v>
      </c>
    </row>
    <row r="59" spans="2:17">
      <c r="B59" t="s">
        <v>377</v>
      </c>
      <c r="C59" t="s">
        <v>378</v>
      </c>
      <c r="D59" t="s">
        <v>332</v>
      </c>
      <c r="E59" t="s">
        <v>333</v>
      </c>
      <c r="I59" t="s">
        <v>273</v>
      </c>
      <c r="M59" s="87">
        <v>-10945.409635440001</v>
      </c>
      <c r="O59" s="90">
        <v>-10945.409635440001</v>
      </c>
      <c r="P59" t="s">
        <v>334</v>
      </c>
      <c r="Q59" s="14" t="s">
        <v>97</v>
      </c>
    </row>
    <row r="60" spans="2:17">
      <c r="B60" t="s">
        <v>379</v>
      </c>
      <c r="C60" t="s">
        <v>380</v>
      </c>
      <c r="D60" t="s">
        <v>332</v>
      </c>
      <c r="E60" t="s">
        <v>333</v>
      </c>
      <c r="I60" t="s">
        <v>273</v>
      </c>
      <c r="M60" s="87">
        <v>-193.83390360000001</v>
      </c>
      <c r="O60" s="90">
        <v>-193.83390360000001</v>
      </c>
      <c r="P60" t="s">
        <v>334</v>
      </c>
      <c r="Q60" s="14" t="s">
        <v>97</v>
      </c>
    </row>
    <row r="61" spans="2:17">
      <c r="B61" t="s">
        <v>381</v>
      </c>
      <c r="C61" t="s">
        <v>382</v>
      </c>
      <c r="D61" t="s">
        <v>332</v>
      </c>
      <c r="E61" t="s">
        <v>333</v>
      </c>
      <c r="I61" t="s">
        <v>273</v>
      </c>
      <c r="M61" s="87">
        <v>-3539.7063374400009</v>
      </c>
      <c r="O61">
        <v>-3539.7063374400009</v>
      </c>
      <c r="P61" t="s">
        <v>334</v>
      </c>
      <c r="Q61" s="14" t="s">
        <v>97</v>
      </c>
    </row>
    <row r="62" spans="2:17">
      <c r="B62" t="s">
        <v>383</v>
      </c>
      <c r="C62" t="s">
        <v>382</v>
      </c>
      <c r="D62" t="s">
        <v>332</v>
      </c>
      <c r="E62" t="s">
        <v>333</v>
      </c>
      <c r="I62" t="s">
        <v>273</v>
      </c>
      <c r="M62" s="87">
        <v>-3245.5531447200001</v>
      </c>
      <c r="O62" s="90">
        <v>-3245.5531447200001</v>
      </c>
      <c r="P62" t="s">
        <v>334</v>
      </c>
      <c r="Q62" s="14" t="s">
        <v>97</v>
      </c>
    </row>
    <row r="63" spans="2:17">
      <c r="B63" t="s">
        <v>384</v>
      </c>
      <c r="C63" t="s">
        <v>370</v>
      </c>
      <c r="D63" t="s">
        <v>332</v>
      </c>
      <c r="E63" t="s">
        <v>333</v>
      </c>
      <c r="I63" t="s">
        <v>273</v>
      </c>
      <c r="M63" s="87">
        <v>-2324.5527772800001</v>
      </c>
      <c r="O63">
        <v>-2324.5527772800001</v>
      </c>
      <c r="P63" t="s">
        <v>334</v>
      </c>
      <c r="Q63" s="14" t="s">
        <v>97</v>
      </c>
    </row>
    <row r="64" spans="2:17">
      <c r="B64" t="s">
        <v>229</v>
      </c>
      <c r="C64" t="s">
        <v>133</v>
      </c>
      <c r="D64" t="s">
        <v>332</v>
      </c>
      <c r="E64" t="s">
        <v>333</v>
      </c>
      <c r="I64" t="s">
        <v>273</v>
      </c>
      <c r="M64" s="87">
        <v>-251.67886559999999</v>
      </c>
      <c r="O64" s="90">
        <v>-251.67886559999999</v>
      </c>
      <c r="P64" t="s">
        <v>334</v>
      </c>
      <c r="Q64" s="14" t="s">
        <v>97</v>
      </c>
    </row>
    <row r="65" spans="2:17">
      <c r="B65" t="s">
        <v>246</v>
      </c>
      <c r="C65" t="s">
        <v>133</v>
      </c>
      <c r="D65" t="s">
        <v>332</v>
      </c>
      <c r="E65" t="s">
        <v>333</v>
      </c>
      <c r="I65" t="s">
        <v>273</v>
      </c>
      <c r="M65" s="87">
        <v>-633.92046552000011</v>
      </c>
      <c r="O65" s="90">
        <v>-633.92046552000011</v>
      </c>
      <c r="P65" t="s">
        <v>334</v>
      </c>
      <c r="Q65" s="14" t="s">
        <v>97</v>
      </c>
    </row>
    <row r="66" spans="2:17">
      <c r="B66" t="s">
        <v>385</v>
      </c>
      <c r="C66" t="s">
        <v>133</v>
      </c>
      <c r="D66" t="s">
        <v>332</v>
      </c>
      <c r="E66" t="s">
        <v>333</v>
      </c>
      <c r="I66" t="s">
        <v>273</v>
      </c>
      <c r="M66" s="87">
        <v>-1026.57938616</v>
      </c>
      <c r="O66">
        <v>-1026.57938616</v>
      </c>
      <c r="P66" t="s">
        <v>334</v>
      </c>
      <c r="Q66" s="14" t="s">
        <v>97</v>
      </c>
    </row>
    <row r="67" spans="2:17">
      <c r="B67" t="s">
        <v>386</v>
      </c>
      <c r="C67" t="s">
        <v>387</v>
      </c>
      <c r="D67" t="s">
        <v>332</v>
      </c>
      <c r="E67" t="s">
        <v>325</v>
      </c>
      <c r="I67" t="s">
        <v>120</v>
      </c>
      <c r="M67" s="87">
        <v>-752.97211272000004</v>
      </c>
      <c r="O67">
        <v>-752.97211272000004</v>
      </c>
      <c r="P67" t="s">
        <v>334</v>
      </c>
      <c r="Q67" s="14" t="s">
        <v>97</v>
      </c>
    </row>
    <row r="68" spans="2:17">
      <c r="B68" t="s">
        <v>388</v>
      </c>
      <c r="C68" t="s">
        <v>270</v>
      </c>
      <c r="D68" t="s">
        <v>332</v>
      </c>
      <c r="E68" t="s">
        <v>325</v>
      </c>
      <c r="I68" t="s">
        <v>130</v>
      </c>
      <c r="M68" s="87">
        <v>-191.40751152000001</v>
      </c>
      <c r="O68" s="90">
        <v>-191.40751152000001</v>
      </c>
      <c r="P68" t="s">
        <v>334</v>
      </c>
      <c r="Q68" s="14" t="s">
        <v>97</v>
      </c>
    </row>
    <row r="69" spans="2:17">
      <c r="B69" t="s">
        <v>389</v>
      </c>
      <c r="C69" t="s">
        <v>270</v>
      </c>
      <c r="D69" t="s">
        <v>332</v>
      </c>
      <c r="E69" t="s">
        <v>325</v>
      </c>
      <c r="I69" t="s">
        <v>130</v>
      </c>
      <c r="M69" s="87">
        <v>-1.3012603199999999</v>
      </c>
      <c r="O69">
        <v>-1.3012603199999999</v>
      </c>
      <c r="P69" t="s">
        <v>334</v>
      </c>
      <c r="Q69" s="14" t="s">
        <v>97</v>
      </c>
    </row>
    <row r="70" spans="2:17">
      <c r="B70" t="s">
        <v>390</v>
      </c>
      <c r="C70" t="s">
        <v>270</v>
      </c>
      <c r="D70" t="s">
        <v>332</v>
      </c>
      <c r="E70" t="s">
        <v>325</v>
      </c>
      <c r="I70" t="s">
        <v>130</v>
      </c>
      <c r="M70" s="87">
        <v>-27.056242080000004</v>
      </c>
      <c r="O70" s="90">
        <v>-27.056242080000004</v>
      </c>
      <c r="P70" t="s">
        <v>334</v>
      </c>
      <c r="Q70" s="14" t="s">
        <v>97</v>
      </c>
    </row>
    <row r="71" spans="2:17">
      <c r="B71" t="s">
        <v>391</v>
      </c>
      <c r="C71" t="s">
        <v>270</v>
      </c>
      <c r="D71" t="s">
        <v>332</v>
      </c>
      <c r="E71" t="s">
        <v>325</v>
      </c>
      <c r="I71" t="s">
        <v>130</v>
      </c>
      <c r="M71" s="87">
        <v>-21.957360480000002</v>
      </c>
      <c r="O71" s="90">
        <v>-21.957360480000002</v>
      </c>
      <c r="P71" t="s">
        <v>334</v>
      </c>
      <c r="Q71" s="14" t="s">
        <v>97</v>
      </c>
    </row>
    <row r="72" spans="2:17">
      <c r="B72" t="s">
        <v>272</v>
      </c>
      <c r="C72" t="s">
        <v>270</v>
      </c>
      <c r="D72" t="s">
        <v>332</v>
      </c>
      <c r="E72" t="s">
        <v>325</v>
      </c>
      <c r="I72" t="s">
        <v>130</v>
      </c>
      <c r="M72" s="87">
        <v>-121.20298920000003</v>
      </c>
      <c r="O72" s="90">
        <v>-121.20298920000003</v>
      </c>
      <c r="P72" t="s">
        <v>334</v>
      </c>
      <c r="Q72" s="14" t="s">
        <v>97</v>
      </c>
    </row>
    <row r="73" spans="2:17">
      <c r="B73" t="s">
        <v>392</v>
      </c>
      <c r="C73" t="s">
        <v>270</v>
      </c>
      <c r="D73" t="s">
        <v>332</v>
      </c>
      <c r="E73" t="s">
        <v>325</v>
      </c>
      <c r="I73" t="s">
        <v>130</v>
      </c>
      <c r="M73" s="87">
        <v>-164.76464880000003</v>
      </c>
      <c r="O73">
        <v>-164.76464880000003</v>
      </c>
      <c r="P73" t="s">
        <v>334</v>
      </c>
      <c r="Q73" s="14" t="s">
        <v>97</v>
      </c>
    </row>
    <row r="74" spans="2:17">
      <c r="B74" t="s">
        <v>393</v>
      </c>
      <c r="C74" t="s">
        <v>270</v>
      </c>
      <c r="D74" t="s">
        <v>332</v>
      </c>
      <c r="E74" t="s">
        <v>325</v>
      </c>
      <c r="I74" t="s">
        <v>130</v>
      </c>
      <c r="M74" s="87">
        <v>-64.578863520000013</v>
      </c>
      <c r="O74" s="90">
        <v>-64.578863520000013</v>
      </c>
      <c r="P74" t="s">
        <v>334</v>
      </c>
      <c r="Q74" s="14" t="s">
        <v>97</v>
      </c>
    </row>
    <row r="75" spans="2:17">
      <c r="B75" t="s">
        <v>394</v>
      </c>
      <c r="C75" t="s">
        <v>270</v>
      </c>
      <c r="D75" t="s">
        <v>332</v>
      </c>
      <c r="E75" t="s">
        <v>325</v>
      </c>
      <c r="I75" t="s">
        <v>130</v>
      </c>
      <c r="M75" s="87">
        <v>-172.31002848000003</v>
      </c>
      <c r="O75">
        <v>-172.31002848000003</v>
      </c>
      <c r="P75" t="s">
        <v>334</v>
      </c>
      <c r="Q75" s="14" t="s">
        <v>97</v>
      </c>
    </row>
    <row r="76" spans="2:17">
      <c r="B76" t="s">
        <v>395</v>
      </c>
      <c r="C76" t="s">
        <v>270</v>
      </c>
      <c r="D76" t="s">
        <v>332</v>
      </c>
      <c r="E76" t="s">
        <v>325</v>
      </c>
      <c r="I76" t="s">
        <v>130</v>
      </c>
      <c r="M76" s="87">
        <v>-341.99823456000007</v>
      </c>
      <c r="O76" s="90">
        <v>-341.99823456000007</v>
      </c>
      <c r="P76" t="s">
        <v>334</v>
      </c>
      <c r="Q76" s="14" t="s">
        <v>97</v>
      </c>
    </row>
    <row r="77" spans="2:17">
      <c r="B77" t="s">
        <v>396</v>
      </c>
      <c r="C77" t="s">
        <v>270</v>
      </c>
      <c r="D77" t="s">
        <v>332</v>
      </c>
      <c r="E77" t="s">
        <v>325</v>
      </c>
      <c r="I77" t="s">
        <v>130</v>
      </c>
      <c r="M77" s="87">
        <v>-52.272383040000001</v>
      </c>
      <c r="O77" s="90">
        <v>-52.272383040000001</v>
      </c>
      <c r="P77" t="s">
        <v>334</v>
      </c>
      <c r="Q77" s="14" t="s">
        <v>97</v>
      </c>
    </row>
    <row r="78" spans="2:17">
      <c r="B78" t="s">
        <v>337</v>
      </c>
      <c r="C78" t="s">
        <v>270</v>
      </c>
      <c r="D78" t="s">
        <v>332</v>
      </c>
      <c r="E78" t="s">
        <v>325</v>
      </c>
      <c r="I78" t="s">
        <v>130</v>
      </c>
      <c r="M78" s="87">
        <v>-86.660881200000006</v>
      </c>
      <c r="O78" s="90">
        <v>-86.660881200000006</v>
      </c>
      <c r="P78" t="s">
        <v>334</v>
      </c>
      <c r="Q78" s="14" t="s">
        <v>97</v>
      </c>
    </row>
    <row r="79" spans="2:17">
      <c r="B79" t="s">
        <v>397</v>
      </c>
      <c r="C79" t="s">
        <v>133</v>
      </c>
      <c r="D79" t="s">
        <v>332</v>
      </c>
      <c r="E79" t="s">
        <v>325</v>
      </c>
      <c r="I79" t="s">
        <v>130</v>
      </c>
      <c r="M79" s="87">
        <v>-579.46859208000012</v>
      </c>
      <c r="O79" s="90">
        <v>-579.46859208000012</v>
      </c>
      <c r="P79" t="s">
        <v>334</v>
      </c>
      <c r="Q79" s="14" t="s">
        <v>97</v>
      </c>
    </row>
    <row r="80" spans="2:17">
      <c r="B80" t="s">
        <v>398</v>
      </c>
      <c r="C80" t="s">
        <v>108</v>
      </c>
      <c r="D80" t="s">
        <v>332</v>
      </c>
      <c r="E80" t="s">
        <v>325</v>
      </c>
      <c r="I80" t="s">
        <v>399</v>
      </c>
      <c r="M80" s="87">
        <v>-1982.4604466400001</v>
      </c>
      <c r="O80" s="90">
        <v>-1982.4604466400001</v>
      </c>
      <c r="P80" t="s">
        <v>334</v>
      </c>
      <c r="Q80" s="14" t="s">
        <v>97</v>
      </c>
    </row>
    <row r="81" spans="2:17">
      <c r="B81" t="s">
        <v>400</v>
      </c>
      <c r="C81" t="s">
        <v>108</v>
      </c>
      <c r="D81" t="s">
        <v>332</v>
      </c>
      <c r="E81" t="s">
        <v>325</v>
      </c>
      <c r="I81" t="s">
        <v>130</v>
      </c>
      <c r="M81" s="87">
        <v>-118.28359800000001</v>
      </c>
      <c r="O81" s="90">
        <v>-118.28359800000001</v>
      </c>
      <c r="P81" t="s">
        <v>334</v>
      </c>
      <c r="Q81" s="14" t="s">
        <v>97</v>
      </c>
    </row>
    <row r="82" spans="2:17">
      <c r="B82" t="s">
        <v>401</v>
      </c>
      <c r="C82" t="s">
        <v>108</v>
      </c>
      <c r="D82" t="s">
        <v>332</v>
      </c>
      <c r="E82" t="s">
        <v>325</v>
      </c>
      <c r="I82" t="s">
        <v>130</v>
      </c>
      <c r="M82" s="87">
        <v>-961.4246867999999</v>
      </c>
      <c r="O82">
        <v>-961.4246867999999</v>
      </c>
      <c r="P82" t="s">
        <v>334</v>
      </c>
      <c r="Q82" s="14" t="s">
        <v>97</v>
      </c>
    </row>
    <row r="83" spans="2:17">
      <c r="B83" t="s">
        <v>341</v>
      </c>
      <c r="C83" t="s">
        <v>270</v>
      </c>
      <c r="D83" t="s">
        <v>332</v>
      </c>
      <c r="E83" t="s">
        <v>325</v>
      </c>
      <c r="I83" t="s">
        <v>130</v>
      </c>
      <c r="M83" s="87">
        <v>-11196.230376960002</v>
      </c>
      <c r="O83">
        <v>-11196.230376960002</v>
      </c>
      <c r="P83" t="s">
        <v>334</v>
      </c>
      <c r="Q83" s="14" t="s">
        <v>97</v>
      </c>
    </row>
    <row r="84" spans="2:17">
      <c r="B84" t="s">
        <v>342</v>
      </c>
      <c r="C84" t="s">
        <v>270</v>
      </c>
      <c r="D84" t="s">
        <v>332</v>
      </c>
      <c r="E84" t="s">
        <v>325</v>
      </c>
      <c r="I84" t="s">
        <v>120</v>
      </c>
      <c r="M84" s="87">
        <v>-21.958968960000004</v>
      </c>
      <c r="O84" s="90">
        <v>-21.958968960000004</v>
      </c>
      <c r="P84" t="s">
        <v>334</v>
      </c>
      <c r="Q84" s="14" t="s">
        <v>97</v>
      </c>
    </row>
    <row r="85" spans="2:17">
      <c r="B85" t="s">
        <v>343</v>
      </c>
      <c r="C85" t="s">
        <v>108</v>
      </c>
      <c r="D85" t="s">
        <v>332</v>
      </c>
      <c r="E85" t="s">
        <v>325</v>
      </c>
      <c r="I85" t="s">
        <v>130</v>
      </c>
      <c r="M85" s="87">
        <v>-1175.6195344800001</v>
      </c>
      <c r="O85">
        <v>-1175.6195344800001</v>
      </c>
      <c r="P85" t="s">
        <v>334</v>
      </c>
      <c r="Q85" s="14" t="s">
        <v>97</v>
      </c>
    </row>
    <row r="86" spans="2:17">
      <c r="B86" t="s">
        <v>402</v>
      </c>
      <c r="C86" t="s">
        <v>108</v>
      </c>
      <c r="D86" t="s">
        <v>332</v>
      </c>
      <c r="E86" t="s">
        <v>325</v>
      </c>
      <c r="I86" t="s">
        <v>130</v>
      </c>
      <c r="M86" s="87">
        <v>-754.83714527999996</v>
      </c>
      <c r="O86" s="90">
        <v>-754.83714527999996</v>
      </c>
      <c r="P86" t="s">
        <v>334</v>
      </c>
      <c r="Q86" s="14" t="s">
        <v>97</v>
      </c>
    </row>
    <row r="87" spans="2:17">
      <c r="B87" t="s">
        <v>403</v>
      </c>
      <c r="C87" t="s">
        <v>404</v>
      </c>
      <c r="D87" t="s">
        <v>332</v>
      </c>
      <c r="E87" t="s">
        <v>325</v>
      </c>
      <c r="I87" t="s">
        <v>130</v>
      </c>
      <c r="M87" s="87">
        <v>-13.002148079999998</v>
      </c>
      <c r="O87" s="90">
        <v>-13.002148079999998</v>
      </c>
      <c r="P87" t="s">
        <v>334</v>
      </c>
      <c r="Q87" s="14" t="s">
        <v>97</v>
      </c>
    </row>
    <row r="88" spans="2:17">
      <c r="B88" t="s">
        <v>405</v>
      </c>
      <c r="C88" t="s">
        <v>133</v>
      </c>
      <c r="D88" t="s">
        <v>332</v>
      </c>
      <c r="E88" t="s">
        <v>325</v>
      </c>
      <c r="I88" t="s">
        <v>130</v>
      </c>
      <c r="M88" s="87">
        <v>-964.6601443200002</v>
      </c>
      <c r="O88" s="90">
        <v>-964.6601443200002</v>
      </c>
      <c r="P88" t="s">
        <v>334</v>
      </c>
      <c r="Q88" s="14" t="s">
        <v>97</v>
      </c>
    </row>
    <row r="89" spans="2:17">
      <c r="B89" t="s">
        <v>406</v>
      </c>
      <c r="C89" t="s">
        <v>270</v>
      </c>
      <c r="D89" t="s">
        <v>332</v>
      </c>
      <c r="E89" t="s">
        <v>325</v>
      </c>
      <c r="I89" t="s">
        <v>120</v>
      </c>
      <c r="M89" s="87">
        <v>-83.037779999999998</v>
      </c>
      <c r="O89" s="90">
        <v>-83.037779999999998</v>
      </c>
      <c r="P89" t="s">
        <v>334</v>
      </c>
      <c r="Q89" s="14" t="s">
        <v>97</v>
      </c>
    </row>
    <row r="90" spans="2:17">
      <c r="B90" t="s">
        <v>407</v>
      </c>
      <c r="C90" t="s">
        <v>133</v>
      </c>
      <c r="D90" t="s">
        <v>332</v>
      </c>
      <c r="E90" t="s">
        <v>325</v>
      </c>
      <c r="I90" t="s">
        <v>130</v>
      </c>
      <c r="M90" s="87">
        <v>-74.849008319999996</v>
      </c>
      <c r="O90">
        <v>-74.849008319999996</v>
      </c>
      <c r="P90" t="s">
        <v>334</v>
      </c>
      <c r="Q90" s="14" t="s">
        <v>97</v>
      </c>
    </row>
    <row r="91" spans="2:17">
      <c r="B91" t="s">
        <v>344</v>
      </c>
      <c r="C91" t="s">
        <v>270</v>
      </c>
      <c r="D91" t="s">
        <v>332</v>
      </c>
      <c r="E91" t="s">
        <v>325</v>
      </c>
      <c r="I91" t="s">
        <v>130</v>
      </c>
      <c r="M91" s="87">
        <v>-914.80450248</v>
      </c>
      <c r="O91">
        <v>-914.80450248</v>
      </c>
      <c r="P91" t="s">
        <v>334</v>
      </c>
      <c r="Q91" s="14" t="s">
        <v>97</v>
      </c>
    </row>
    <row r="92" spans="2:17">
      <c r="B92" t="s">
        <v>408</v>
      </c>
      <c r="C92" t="s">
        <v>296</v>
      </c>
      <c r="D92" t="s">
        <v>332</v>
      </c>
      <c r="E92" t="s">
        <v>325</v>
      </c>
      <c r="I92" t="s">
        <v>130</v>
      </c>
      <c r="M92" s="87">
        <v>-4640.9175871200005</v>
      </c>
      <c r="O92" s="90">
        <v>-4640.9175871200005</v>
      </c>
      <c r="P92" t="s">
        <v>334</v>
      </c>
      <c r="Q92" s="14" t="s">
        <v>97</v>
      </c>
    </row>
    <row r="93" spans="2:17">
      <c r="B93" t="s">
        <v>409</v>
      </c>
      <c r="C93" t="s">
        <v>108</v>
      </c>
      <c r="D93" t="s">
        <v>332</v>
      </c>
      <c r="E93" t="s">
        <v>325</v>
      </c>
      <c r="I93" t="s">
        <v>130</v>
      </c>
      <c r="M93" s="87">
        <v>-257.20238592000004</v>
      </c>
      <c r="O93">
        <v>-257.20238592000004</v>
      </c>
      <c r="P93" t="s">
        <v>334</v>
      </c>
      <c r="Q93" s="14" t="s">
        <v>97</v>
      </c>
    </row>
    <row r="94" spans="2:17">
      <c r="B94" t="s">
        <v>410</v>
      </c>
      <c r="C94" t="s">
        <v>108</v>
      </c>
      <c r="D94" t="s">
        <v>332</v>
      </c>
      <c r="E94" t="s">
        <v>325</v>
      </c>
      <c r="I94" t="s">
        <v>130</v>
      </c>
      <c r="M94" s="87">
        <v>-3835.63529208</v>
      </c>
      <c r="O94">
        <v>-3835.63529208</v>
      </c>
      <c r="P94" t="s">
        <v>334</v>
      </c>
      <c r="Q94" s="14" t="s">
        <v>97</v>
      </c>
    </row>
    <row r="95" spans="2:17">
      <c r="B95" t="s">
        <v>411</v>
      </c>
      <c r="C95" t="s">
        <v>108</v>
      </c>
      <c r="D95" t="s">
        <v>332</v>
      </c>
      <c r="E95" t="s">
        <v>325</v>
      </c>
      <c r="I95" t="s">
        <v>130</v>
      </c>
      <c r="M95" s="87">
        <v>-818.90692488000002</v>
      </c>
      <c r="O95">
        <v>-818.90692488000002</v>
      </c>
      <c r="P95" t="s">
        <v>334</v>
      </c>
      <c r="Q95" s="14" t="s">
        <v>97</v>
      </c>
    </row>
    <row r="96" spans="2:17">
      <c r="B96" t="s">
        <v>412</v>
      </c>
      <c r="C96" t="s">
        <v>108</v>
      </c>
      <c r="D96" t="s">
        <v>332</v>
      </c>
      <c r="E96" t="s">
        <v>325</v>
      </c>
      <c r="I96" t="s">
        <v>130</v>
      </c>
      <c r="M96" s="87">
        <v>-184.30848504000002</v>
      </c>
      <c r="O96">
        <v>-184.30848504000002</v>
      </c>
      <c r="P96" t="s">
        <v>334</v>
      </c>
      <c r="Q96" s="14" t="s">
        <v>97</v>
      </c>
    </row>
    <row r="97" spans="2:17">
      <c r="B97" t="s">
        <v>413</v>
      </c>
      <c r="C97" t="s">
        <v>133</v>
      </c>
      <c r="D97" t="s">
        <v>332</v>
      </c>
      <c r="E97" t="s">
        <v>325</v>
      </c>
      <c r="I97" t="s">
        <v>130</v>
      </c>
      <c r="M97" s="87">
        <v>-365.81097671999999</v>
      </c>
      <c r="O97">
        <v>-365.81097671999999</v>
      </c>
      <c r="P97" t="s">
        <v>334</v>
      </c>
      <c r="Q97" s="14" t="s">
        <v>97</v>
      </c>
    </row>
    <row r="98" spans="2:17">
      <c r="B98" t="s">
        <v>414</v>
      </c>
      <c r="C98" t="s">
        <v>296</v>
      </c>
      <c r="D98" t="s">
        <v>332</v>
      </c>
      <c r="E98" t="s">
        <v>325</v>
      </c>
      <c r="I98" t="s">
        <v>130</v>
      </c>
      <c r="M98" s="87">
        <v>-181.54592064000002</v>
      </c>
      <c r="O98">
        <v>-181.54592064000002</v>
      </c>
      <c r="P98" t="s">
        <v>334</v>
      </c>
      <c r="Q98" s="14" t="s">
        <v>97</v>
      </c>
    </row>
    <row r="99" spans="2:17">
      <c r="B99" t="s">
        <v>415</v>
      </c>
      <c r="C99" t="s">
        <v>270</v>
      </c>
      <c r="D99" t="s">
        <v>332</v>
      </c>
      <c r="E99" t="s">
        <v>325</v>
      </c>
      <c r="I99" t="s">
        <v>130</v>
      </c>
      <c r="M99" s="87">
        <v>-6.6438266400000003</v>
      </c>
      <c r="O99">
        <v>-6.6438266400000003</v>
      </c>
      <c r="P99" t="s">
        <v>334</v>
      </c>
      <c r="Q99" s="14" t="s">
        <v>97</v>
      </c>
    </row>
    <row r="100" spans="2:17">
      <c r="B100" t="s">
        <v>416</v>
      </c>
      <c r="C100" t="s">
        <v>133</v>
      </c>
      <c r="D100" t="s">
        <v>332</v>
      </c>
      <c r="E100" t="s">
        <v>325</v>
      </c>
      <c r="I100" t="s">
        <v>130</v>
      </c>
      <c r="M100" s="87">
        <v>-19.392639120000002</v>
      </c>
      <c r="O100">
        <v>-19.392639120000002</v>
      </c>
      <c r="P100" t="s">
        <v>334</v>
      </c>
      <c r="Q100" s="14" t="s">
        <v>97</v>
      </c>
    </row>
    <row r="101" spans="2:17">
      <c r="B101" t="s">
        <v>280</v>
      </c>
      <c r="C101" t="s">
        <v>270</v>
      </c>
      <c r="D101" t="s">
        <v>332</v>
      </c>
      <c r="E101" t="s">
        <v>325</v>
      </c>
      <c r="I101" t="s">
        <v>120</v>
      </c>
      <c r="M101" s="87">
        <v>-3643.9784661599997</v>
      </c>
      <c r="O101">
        <v>-3643.9784661599997</v>
      </c>
      <c r="P101" t="s">
        <v>334</v>
      </c>
      <c r="Q101" s="14" t="s">
        <v>97</v>
      </c>
    </row>
    <row r="102" spans="2:17">
      <c r="B102" t="s">
        <v>417</v>
      </c>
      <c r="C102" t="s">
        <v>259</v>
      </c>
      <c r="D102" t="s">
        <v>332</v>
      </c>
      <c r="E102" t="s">
        <v>325</v>
      </c>
      <c r="I102" t="s">
        <v>130</v>
      </c>
      <c r="M102" s="87">
        <v>-794.5127172</v>
      </c>
      <c r="O102">
        <v>-794.5127172</v>
      </c>
      <c r="P102" t="s">
        <v>334</v>
      </c>
      <c r="Q102" s="14" t="s">
        <v>97</v>
      </c>
    </row>
    <row r="103" spans="2:17">
      <c r="B103" t="s">
        <v>418</v>
      </c>
      <c r="C103" t="s">
        <v>108</v>
      </c>
      <c r="D103" t="s">
        <v>332</v>
      </c>
      <c r="E103" t="s">
        <v>325</v>
      </c>
      <c r="I103" t="s">
        <v>130</v>
      </c>
      <c r="M103" s="87">
        <v>-64.972136880000008</v>
      </c>
      <c r="O103">
        <v>-64.972136880000008</v>
      </c>
      <c r="P103" t="s">
        <v>334</v>
      </c>
      <c r="Q103" s="14" t="s">
        <v>97</v>
      </c>
    </row>
    <row r="104" spans="2:17">
      <c r="B104" t="s">
        <v>419</v>
      </c>
      <c r="C104" t="s">
        <v>108</v>
      </c>
      <c r="D104" t="s">
        <v>332</v>
      </c>
      <c r="E104" t="s">
        <v>325</v>
      </c>
      <c r="I104" t="s">
        <v>130</v>
      </c>
      <c r="M104" s="87">
        <v>-245.93417928</v>
      </c>
      <c r="O104">
        <v>-245.93417928</v>
      </c>
      <c r="P104" t="s">
        <v>334</v>
      </c>
      <c r="Q104" s="14" t="s">
        <v>97</v>
      </c>
    </row>
    <row r="105" spans="2:17">
      <c r="B105" t="s">
        <v>420</v>
      </c>
      <c r="C105" t="s">
        <v>270</v>
      </c>
      <c r="D105" t="s">
        <v>332</v>
      </c>
      <c r="E105" t="s">
        <v>325</v>
      </c>
      <c r="I105" t="s">
        <v>120</v>
      </c>
      <c r="M105" s="87">
        <v>-4830.6546921600002</v>
      </c>
      <c r="O105">
        <v>-4830.6546921600002</v>
      </c>
      <c r="P105" t="s">
        <v>334</v>
      </c>
      <c r="Q105" s="14" t="s">
        <v>97</v>
      </c>
    </row>
    <row r="106" spans="2:17">
      <c r="B106" t="s">
        <v>346</v>
      </c>
      <c r="C106" t="s">
        <v>108</v>
      </c>
      <c r="D106" t="s">
        <v>332</v>
      </c>
      <c r="E106" t="s">
        <v>325</v>
      </c>
      <c r="I106" t="s">
        <v>130</v>
      </c>
      <c r="M106" s="87">
        <v>-8465.3755516799993</v>
      </c>
      <c r="O106">
        <v>-8465.3755516799993</v>
      </c>
      <c r="P106" t="s">
        <v>334</v>
      </c>
      <c r="Q106" s="14" t="s">
        <v>97</v>
      </c>
    </row>
    <row r="107" spans="2:17">
      <c r="B107" t="s">
        <v>421</v>
      </c>
      <c r="C107" t="s">
        <v>108</v>
      </c>
      <c r="D107" t="s">
        <v>332</v>
      </c>
      <c r="E107" t="s">
        <v>325</v>
      </c>
      <c r="I107" t="s">
        <v>130</v>
      </c>
      <c r="M107" s="87">
        <v>-423.93983543999997</v>
      </c>
      <c r="O107">
        <v>-423.93983543999997</v>
      </c>
      <c r="P107" t="s">
        <v>334</v>
      </c>
      <c r="Q107" s="14" t="s">
        <v>97</v>
      </c>
    </row>
    <row r="108" spans="2:17">
      <c r="B108" t="s">
        <v>422</v>
      </c>
      <c r="C108" t="s">
        <v>423</v>
      </c>
      <c r="D108" t="s">
        <v>332</v>
      </c>
      <c r="E108" t="s">
        <v>325</v>
      </c>
      <c r="I108" t="s">
        <v>130</v>
      </c>
      <c r="M108" s="87">
        <v>-1331.1957412800002</v>
      </c>
      <c r="O108" s="90">
        <v>-1331.1957412800002</v>
      </c>
      <c r="P108" t="s">
        <v>334</v>
      </c>
      <c r="Q108" s="14" t="s">
        <v>97</v>
      </c>
    </row>
    <row r="109" spans="2:17">
      <c r="B109">
        <v>996</v>
      </c>
      <c r="C109" t="s">
        <v>424</v>
      </c>
      <c r="D109" t="s">
        <v>332</v>
      </c>
      <c r="E109" t="s">
        <v>325</v>
      </c>
      <c r="I109" t="s">
        <v>130</v>
      </c>
      <c r="M109" s="87">
        <v>-1399.7861539200003</v>
      </c>
      <c r="O109">
        <v>-1399.7861539200003</v>
      </c>
      <c r="P109" t="s">
        <v>334</v>
      </c>
      <c r="Q109" s="14" t="s">
        <v>97</v>
      </c>
    </row>
    <row r="110" spans="2:17">
      <c r="B110" t="s">
        <v>425</v>
      </c>
      <c r="C110" t="s">
        <v>108</v>
      </c>
      <c r="D110" t="s">
        <v>332</v>
      </c>
      <c r="E110" t="s">
        <v>325</v>
      </c>
      <c r="I110" t="s">
        <v>130</v>
      </c>
      <c r="M110" s="87">
        <v>-10850.080655520002</v>
      </c>
      <c r="O110">
        <v>-10850.080655520002</v>
      </c>
      <c r="P110" t="s">
        <v>334</v>
      </c>
      <c r="Q110" s="14" t="s">
        <v>97</v>
      </c>
    </row>
    <row r="111" spans="2:17">
      <c r="B111" t="s">
        <v>426</v>
      </c>
      <c r="C111" t="s">
        <v>108</v>
      </c>
      <c r="D111" t="s">
        <v>332</v>
      </c>
      <c r="E111" t="s">
        <v>325</v>
      </c>
      <c r="I111" t="s">
        <v>130</v>
      </c>
      <c r="M111" s="87">
        <v>-95.727078720000009</v>
      </c>
      <c r="O111">
        <v>-95.727078720000009</v>
      </c>
      <c r="P111" t="s">
        <v>334</v>
      </c>
      <c r="Q111" s="14" t="s">
        <v>97</v>
      </c>
    </row>
    <row r="112" spans="2:17">
      <c r="B112" t="s">
        <v>427</v>
      </c>
      <c r="C112" t="s">
        <v>108</v>
      </c>
      <c r="D112" t="s">
        <v>332</v>
      </c>
      <c r="E112" t="s">
        <v>325</v>
      </c>
      <c r="I112" t="s">
        <v>130</v>
      </c>
      <c r="M112" s="87">
        <v>-1033.0872962400001</v>
      </c>
      <c r="O112" s="90">
        <v>-1033.0872962400001</v>
      </c>
      <c r="P112" t="s">
        <v>334</v>
      </c>
      <c r="Q112" s="14" t="s">
        <v>97</v>
      </c>
    </row>
    <row r="113" spans="2:17">
      <c r="B113" t="s">
        <v>281</v>
      </c>
      <c r="C113" t="s">
        <v>270</v>
      </c>
      <c r="D113" t="s">
        <v>332</v>
      </c>
      <c r="E113" t="s">
        <v>325</v>
      </c>
      <c r="I113" t="s">
        <v>120</v>
      </c>
      <c r="M113" s="87">
        <v>-29344.984462800006</v>
      </c>
      <c r="O113">
        <v>-29344.984462800006</v>
      </c>
      <c r="P113" t="s">
        <v>334</v>
      </c>
      <c r="Q113" s="14" t="s">
        <v>97</v>
      </c>
    </row>
    <row r="114" spans="2:17">
      <c r="B114" t="s">
        <v>428</v>
      </c>
      <c r="C114" t="s">
        <v>133</v>
      </c>
      <c r="D114" t="s">
        <v>332</v>
      </c>
      <c r="E114" t="s">
        <v>325</v>
      </c>
      <c r="I114" t="s">
        <v>130</v>
      </c>
      <c r="M114" s="87">
        <v>-1757.8941199199999</v>
      </c>
      <c r="O114" s="90">
        <v>-1757.8941199199999</v>
      </c>
      <c r="P114" t="s">
        <v>334</v>
      </c>
      <c r="Q114" s="14" t="s">
        <v>97</v>
      </c>
    </row>
    <row r="115" spans="2:17">
      <c r="B115" t="s">
        <v>429</v>
      </c>
      <c r="C115" t="s">
        <v>108</v>
      </c>
      <c r="D115" t="s">
        <v>332</v>
      </c>
      <c r="E115" t="s">
        <v>325</v>
      </c>
      <c r="I115" t="s">
        <v>130</v>
      </c>
      <c r="M115" s="87">
        <v>-307.23013512000006</v>
      </c>
      <c r="O115">
        <v>-307.23013512000006</v>
      </c>
      <c r="P115" t="s">
        <v>334</v>
      </c>
      <c r="Q115" s="14" t="s">
        <v>97</v>
      </c>
    </row>
    <row r="116" spans="2:17">
      <c r="B116" t="s">
        <v>430</v>
      </c>
      <c r="C116" t="s">
        <v>431</v>
      </c>
      <c r="D116" t="s">
        <v>332</v>
      </c>
      <c r="E116" t="s">
        <v>325</v>
      </c>
      <c r="I116" t="s">
        <v>130</v>
      </c>
      <c r="M116" s="87">
        <v>-2458.8286876799998</v>
      </c>
      <c r="O116">
        <v>-2458.8286876799998</v>
      </c>
      <c r="P116" t="s">
        <v>334</v>
      </c>
      <c r="Q116" s="14" t="s">
        <v>97</v>
      </c>
    </row>
    <row r="117" spans="2:17">
      <c r="B117" t="s">
        <v>347</v>
      </c>
      <c r="C117" t="s">
        <v>108</v>
      </c>
      <c r="D117" t="s">
        <v>332</v>
      </c>
      <c r="E117" t="s">
        <v>325</v>
      </c>
      <c r="I117" t="s">
        <v>130</v>
      </c>
      <c r="M117" s="87">
        <v>-5892.5160871199996</v>
      </c>
      <c r="O117">
        <v>-5892.5160871199996</v>
      </c>
      <c r="P117" t="s">
        <v>334</v>
      </c>
      <c r="Q117" s="14" t="s">
        <v>97</v>
      </c>
    </row>
    <row r="118" spans="2:17">
      <c r="B118" t="s">
        <v>432</v>
      </c>
      <c r="C118" t="s">
        <v>270</v>
      </c>
      <c r="D118" t="s">
        <v>332</v>
      </c>
      <c r="E118" t="s">
        <v>325</v>
      </c>
      <c r="I118" t="s">
        <v>120</v>
      </c>
      <c r="M118" s="87">
        <v>-7021.7687728800001</v>
      </c>
      <c r="O118" s="90">
        <v>-7021.7687728800001</v>
      </c>
      <c r="P118" t="s">
        <v>334</v>
      </c>
      <c r="Q118" s="14" t="s">
        <v>97</v>
      </c>
    </row>
    <row r="119" spans="2:17">
      <c r="B119" t="s">
        <v>433</v>
      </c>
      <c r="C119" t="s">
        <v>108</v>
      </c>
      <c r="D119" t="s">
        <v>332</v>
      </c>
      <c r="E119" t="s">
        <v>325</v>
      </c>
      <c r="I119" t="s">
        <v>130</v>
      </c>
      <c r="M119" s="87">
        <v>-984.89080152000008</v>
      </c>
      <c r="O119" s="90">
        <v>-984.89080152000008</v>
      </c>
      <c r="P119" t="s">
        <v>334</v>
      </c>
      <c r="Q119" s="14" t="s">
        <v>97</v>
      </c>
    </row>
    <row r="120" spans="2:17">
      <c r="B120" t="s">
        <v>434</v>
      </c>
      <c r="C120" t="s">
        <v>108</v>
      </c>
      <c r="D120" t="s">
        <v>332</v>
      </c>
      <c r="E120" t="s">
        <v>325</v>
      </c>
      <c r="I120" t="s">
        <v>130</v>
      </c>
      <c r="M120" s="87">
        <v>-22981.168455119998</v>
      </c>
      <c r="O120" s="90">
        <v>-22981.168455119998</v>
      </c>
      <c r="P120" t="s">
        <v>334</v>
      </c>
      <c r="Q120" s="14" t="s">
        <v>97</v>
      </c>
    </row>
    <row r="121" spans="2:17">
      <c r="B121" t="s">
        <v>435</v>
      </c>
      <c r="C121" t="s">
        <v>436</v>
      </c>
      <c r="D121" t="s">
        <v>332</v>
      </c>
      <c r="E121" t="s">
        <v>325</v>
      </c>
      <c r="I121" t="s">
        <v>130</v>
      </c>
      <c r="M121" s="87">
        <v>-726.69115800000009</v>
      </c>
      <c r="O121" s="90">
        <v>-726.69115800000009</v>
      </c>
      <c r="P121" t="s">
        <v>334</v>
      </c>
      <c r="Q121" s="14" t="s">
        <v>97</v>
      </c>
    </row>
    <row r="122" spans="2:17">
      <c r="B122" t="s">
        <v>437</v>
      </c>
      <c r="C122" t="s">
        <v>133</v>
      </c>
      <c r="D122" t="s">
        <v>332</v>
      </c>
      <c r="E122" t="s">
        <v>325</v>
      </c>
      <c r="I122" t="s">
        <v>130</v>
      </c>
      <c r="M122" s="87">
        <v>-50.22800496</v>
      </c>
      <c r="O122" s="90">
        <v>-50.22800496</v>
      </c>
      <c r="P122" t="s">
        <v>334</v>
      </c>
      <c r="Q122" s="14" t="s">
        <v>97</v>
      </c>
    </row>
    <row r="123" spans="2:17">
      <c r="B123" t="s">
        <v>438</v>
      </c>
      <c r="C123" t="s">
        <v>296</v>
      </c>
      <c r="D123" t="s">
        <v>332</v>
      </c>
      <c r="E123" t="s">
        <v>325</v>
      </c>
      <c r="I123" t="s">
        <v>399</v>
      </c>
      <c r="M123" s="87">
        <v>-24.575965920000002</v>
      </c>
      <c r="O123" s="90">
        <v>-24.575965920000002</v>
      </c>
      <c r="P123" t="s">
        <v>334</v>
      </c>
      <c r="Q123" s="14" t="s">
        <v>97</v>
      </c>
    </row>
    <row r="124" spans="2:17">
      <c r="B124" t="s">
        <v>439</v>
      </c>
      <c r="C124" t="s">
        <v>270</v>
      </c>
      <c r="D124" t="s">
        <v>332</v>
      </c>
      <c r="E124" t="s">
        <v>325</v>
      </c>
      <c r="I124" t="s">
        <v>120</v>
      </c>
      <c r="M124" s="87">
        <v>-709.56245448000016</v>
      </c>
      <c r="O124" s="90">
        <v>-709.56245448000016</v>
      </c>
      <c r="P124" t="s">
        <v>334</v>
      </c>
      <c r="Q124" s="14" t="s">
        <v>97</v>
      </c>
    </row>
    <row r="125" spans="2:17">
      <c r="B125" t="s">
        <v>440</v>
      </c>
      <c r="C125" t="s">
        <v>133</v>
      </c>
      <c r="D125" t="s">
        <v>332</v>
      </c>
      <c r="E125" t="s">
        <v>325</v>
      </c>
      <c r="I125" t="s">
        <v>130</v>
      </c>
      <c r="M125" s="87">
        <v>-2057.3520796799999</v>
      </c>
      <c r="O125" s="90">
        <v>-2057.3520796799999</v>
      </c>
      <c r="P125" t="s">
        <v>334</v>
      </c>
      <c r="Q125" s="14" t="s">
        <v>97</v>
      </c>
    </row>
    <row r="126" spans="2:17">
      <c r="B126" t="s">
        <v>441</v>
      </c>
      <c r="C126" t="s">
        <v>296</v>
      </c>
      <c r="D126" t="s">
        <v>332</v>
      </c>
      <c r="E126" t="s">
        <v>325</v>
      </c>
      <c r="I126" t="s">
        <v>130</v>
      </c>
      <c r="M126" s="87">
        <v>-1124.9934307199999</v>
      </c>
      <c r="O126" s="90">
        <v>-1124.9934307199999</v>
      </c>
      <c r="P126" t="s">
        <v>334</v>
      </c>
      <c r="Q126" s="14" t="s">
        <v>97</v>
      </c>
    </row>
    <row r="127" spans="2:17">
      <c r="B127" t="s">
        <v>442</v>
      </c>
      <c r="C127" t="s">
        <v>443</v>
      </c>
      <c r="D127" t="s">
        <v>332</v>
      </c>
      <c r="E127" t="s">
        <v>325</v>
      </c>
      <c r="I127" t="s">
        <v>120</v>
      </c>
      <c r="M127" s="87">
        <v>-1589.8288701600002</v>
      </c>
      <c r="O127" s="90">
        <v>-1589.8288701600002</v>
      </c>
      <c r="P127" t="s">
        <v>334</v>
      </c>
      <c r="Q127" s="14" t="s">
        <v>97</v>
      </c>
    </row>
    <row r="128" spans="2:17">
      <c r="B128" t="s">
        <v>444</v>
      </c>
      <c r="C128" t="s">
        <v>270</v>
      </c>
      <c r="D128" t="s">
        <v>332</v>
      </c>
      <c r="E128" t="s">
        <v>325</v>
      </c>
      <c r="I128" t="s">
        <v>130</v>
      </c>
      <c r="M128" s="87">
        <v>-1030.8836786400002</v>
      </c>
      <c r="O128">
        <v>-1030.8836786400002</v>
      </c>
      <c r="P128" t="s">
        <v>334</v>
      </c>
      <c r="Q128" s="14" t="s">
        <v>97</v>
      </c>
    </row>
    <row r="129" spans="2:17">
      <c r="B129" t="s">
        <v>349</v>
      </c>
      <c r="C129" t="s">
        <v>108</v>
      </c>
      <c r="D129" t="s">
        <v>332</v>
      </c>
      <c r="E129" t="s">
        <v>325</v>
      </c>
      <c r="I129" t="s">
        <v>130</v>
      </c>
      <c r="M129" s="87">
        <v>-9592.69484448</v>
      </c>
      <c r="O129">
        <v>-9592.69484448</v>
      </c>
      <c r="P129" t="s">
        <v>334</v>
      </c>
      <c r="Q129" s="14" t="s">
        <v>97</v>
      </c>
    </row>
    <row r="130" spans="2:17">
      <c r="B130" t="s">
        <v>445</v>
      </c>
      <c r="C130" t="s">
        <v>446</v>
      </c>
      <c r="D130" t="s">
        <v>332</v>
      </c>
      <c r="E130" t="s">
        <v>325</v>
      </c>
      <c r="I130" t="s">
        <v>130</v>
      </c>
      <c r="M130" s="87">
        <v>-425.24752968000007</v>
      </c>
      <c r="O130" s="90">
        <v>-425.24752968000007</v>
      </c>
      <c r="P130" t="s">
        <v>334</v>
      </c>
      <c r="Q130" s="14" t="s">
        <v>97</v>
      </c>
    </row>
    <row r="131" spans="2:17">
      <c r="B131" t="s">
        <v>447</v>
      </c>
      <c r="C131" t="s">
        <v>296</v>
      </c>
      <c r="D131" t="s">
        <v>332</v>
      </c>
      <c r="E131" t="s">
        <v>325</v>
      </c>
      <c r="I131" t="s">
        <v>130</v>
      </c>
      <c r="M131" s="87">
        <v>-1189.95430824</v>
      </c>
      <c r="O131">
        <v>-1189.95430824</v>
      </c>
      <c r="P131" t="s">
        <v>334</v>
      </c>
      <c r="Q131" s="14" t="s">
        <v>97</v>
      </c>
    </row>
    <row r="132" spans="2:17">
      <c r="B132" t="s">
        <v>448</v>
      </c>
      <c r="C132" t="s">
        <v>423</v>
      </c>
      <c r="D132" t="s">
        <v>332</v>
      </c>
      <c r="E132" t="s">
        <v>325</v>
      </c>
      <c r="I132" t="s">
        <v>130</v>
      </c>
      <c r="M132" s="87">
        <v>-3516.6495808800009</v>
      </c>
      <c r="O132">
        <v>-3516.6495808800009</v>
      </c>
      <c r="P132" t="s">
        <v>334</v>
      </c>
      <c r="Q132" s="14" t="s">
        <v>97</v>
      </c>
    </row>
    <row r="133" spans="2:17">
      <c r="B133" t="s">
        <v>449</v>
      </c>
      <c r="C133" t="s">
        <v>133</v>
      </c>
      <c r="D133" t="s">
        <v>332</v>
      </c>
      <c r="E133" t="s">
        <v>325</v>
      </c>
      <c r="I133" t="s">
        <v>130</v>
      </c>
      <c r="M133" s="87">
        <v>-2393.0740252800001</v>
      </c>
      <c r="O133">
        <v>-2393.0740252800001</v>
      </c>
      <c r="P133" t="s">
        <v>334</v>
      </c>
      <c r="Q133" s="14" t="s">
        <v>97</v>
      </c>
    </row>
    <row r="134" spans="2:17">
      <c r="B134" t="s">
        <v>450</v>
      </c>
      <c r="C134" t="s">
        <v>133</v>
      </c>
      <c r="D134" t="s">
        <v>332</v>
      </c>
      <c r="E134" t="s">
        <v>325</v>
      </c>
      <c r="I134" t="s">
        <v>130</v>
      </c>
      <c r="M134" s="87">
        <v>-16.807007519999999</v>
      </c>
      <c r="O134">
        <v>-16.807007519999999</v>
      </c>
      <c r="P134" t="s">
        <v>334</v>
      </c>
      <c r="Q134" s="14" t="s">
        <v>97</v>
      </c>
    </row>
    <row r="135" spans="2:17">
      <c r="B135" t="s">
        <v>451</v>
      </c>
      <c r="C135" t="s">
        <v>296</v>
      </c>
      <c r="D135" t="s">
        <v>332</v>
      </c>
      <c r="E135" t="s">
        <v>325</v>
      </c>
      <c r="I135" t="s">
        <v>130</v>
      </c>
      <c r="M135" s="87">
        <v>-11.298767760000002</v>
      </c>
      <c r="O135">
        <v>-11.298767760000002</v>
      </c>
      <c r="P135" t="s">
        <v>334</v>
      </c>
      <c r="Q135" s="14" t="s">
        <v>97</v>
      </c>
    </row>
    <row r="136" spans="2:17">
      <c r="B136" t="s">
        <v>452</v>
      </c>
      <c r="C136" t="s">
        <v>133</v>
      </c>
      <c r="D136" t="s">
        <v>332</v>
      </c>
      <c r="E136" t="s">
        <v>325</v>
      </c>
      <c r="I136" t="s">
        <v>130</v>
      </c>
      <c r="M136" s="87">
        <v>-1199.6108179200003</v>
      </c>
      <c r="O136">
        <v>-1199.6108179200003</v>
      </c>
      <c r="P136" t="s">
        <v>334</v>
      </c>
      <c r="Q136" s="14" t="s">
        <v>97</v>
      </c>
    </row>
    <row r="137" spans="2:17">
      <c r="B137" t="s">
        <v>453</v>
      </c>
      <c r="C137" t="s">
        <v>133</v>
      </c>
      <c r="D137" t="s">
        <v>332</v>
      </c>
      <c r="E137" t="s">
        <v>325</v>
      </c>
      <c r="I137" t="s">
        <v>130</v>
      </c>
      <c r="M137" s="87">
        <v>-72.01325808</v>
      </c>
      <c r="O137">
        <v>-72.01325808</v>
      </c>
      <c r="P137" t="s">
        <v>334</v>
      </c>
      <c r="Q137" s="14" t="s">
        <v>97</v>
      </c>
    </row>
    <row r="138" spans="2:17">
      <c r="B138" t="s">
        <v>454</v>
      </c>
      <c r="C138" t="s">
        <v>455</v>
      </c>
      <c r="D138" t="s">
        <v>332</v>
      </c>
      <c r="E138" t="s">
        <v>325</v>
      </c>
      <c r="I138" t="s">
        <v>130</v>
      </c>
      <c r="M138" s="87">
        <v>-22.287098880000002</v>
      </c>
      <c r="O138" s="90">
        <v>-22.287098880000002</v>
      </c>
      <c r="P138" t="s">
        <v>334</v>
      </c>
      <c r="Q138" s="14" t="s">
        <v>97</v>
      </c>
    </row>
    <row r="139" spans="2:17">
      <c r="B139" t="s">
        <v>350</v>
      </c>
      <c r="C139" t="s">
        <v>270</v>
      </c>
      <c r="D139" t="s">
        <v>332</v>
      </c>
      <c r="E139" t="s">
        <v>325</v>
      </c>
      <c r="I139" t="s">
        <v>130</v>
      </c>
      <c r="M139" s="87">
        <v>-3443.0262343200006</v>
      </c>
      <c r="O139">
        <v>-3443.0262343200006</v>
      </c>
      <c r="P139" t="s">
        <v>334</v>
      </c>
      <c r="Q139" s="14" t="s">
        <v>97</v>
      </c>
    </row>
    <row r="140" spans="2:17">
      <c r="B140" t="s">
        <v>456</v>
      </c>
      <c r="C140" t="s">
        <v>133</v>
      </c>
      <c r="D140" t="s">
        <v>332</v>
      </c>
      <c r="E140" t="s">
        <v>325</v>
      </c>
      <c r="I140" t="s">
        <v>130</v>
      </c>
      <c r="M140" s="87">
        <v>-6.0519060000000007</v>
      </c>
      <c r="O140" s="90">
        <v>-6.0519060000000007</v>
      </c>
      <c r="P140" t="s">
        <v>334</v>
      </c>
      <c r="Q140" s="14" t="s">
        <v>97</v>
      </c>
    </row>
    <row r="141" spans="2:17">
      <c r="B141" t="s">
        <v>457</v>
      </c>
      <c r="C141" t="s">
        <v>108</v>
      </c>
      <c r="D141" t="s">
        <v>332</v>
      </c>
      <c r="E141" t="s">
        <v>325</v>
      </c>
      <c r="I141" t="s">
        <v>130</v>
      </c>
      <c r="M141" s="87">
        <v>-641.2744360800001</v>
      </c>
      <c r="O141">
        <v>-641.2744360800001</v>
      </c>
      <c r="P141" t="s">
        <v>334</v>
      </c>
      <c r="Q141" s="14" t="s">
        <v>97</v>
      </c>
    </row>
    <row r="142" spans="2:17">
      <c r="B142" t="s">
        <v>351</v>
      </c>
      <c r="C142" t="s">
        <v>296</v>
      </c>
      <c r="D142" t="s">
        <v>332</v>
      </c>
      <c r="E142" t="s">
        <v>325</v>
      </c>
      <c r="I142" t="s">
        <v>130</v>
      </c>
      <c r="M142" s="87">
        <v>-1578.1513053600002</v>
      </c>
      <c r="O142">
        <v>-1578.1513053600002</v>
      </c>
      <c r="P142" t="s">
        <v>334</v>
      </c>
      <c r="Q142" s="14" t="s">
        <v>97</v>
      </c>
    </row>
    <row r="143" spans="2:17">
      <c r="B143" t="s">
        <v>458</v>
      </c>
      <c r="C143" t="s">
        <v>459</v>
      </c>
      <c r="D143" t="s">
        <v>332</v>
      </c>
      <c r="E143" t="s">
        <v>325</v>
      </c>
      <c r="I143" t="s">
        <v>130</v>
      </c>
      <c r="M143" s="87">
        <v>-1907.3154780000002</v>
      </c>
      <c r="O143">
        <v>-1907.3154780000002</v>
      </c>
      <c r="P143" t="s">
        <v>334</v>
      </c>
      <c r="Q143" s="14" t="s">
        <v>97</v>
      </c>
    </row>
    <row r="144" spans="2:17">
      <c r="B144" t="s">
        <v>460</v>
      </c>
      <c r="C144" t="s">
        <v>133</v>
      </c>
      <c r="D144" t="s">
        <v>332</v>
      </c>
      <c r="E144" t="s">
        <v>325</v>
      </c>
      <c r="I144" t="s">
        <v>130</v>
      </c>
      <c r="M144" s="87">
        <v>-262.47015792000002</v>
      </c>
      <c r="O144" s="90">
        <v>-262.47015792000002</v>
      </c>
      <c r="P144" t="s">
        <v>334</v>
      </c>
      <c r="Q144" s="14" t="s">
        <v>97</v>
      </c>
    </row>
    <row r="145" spans="2:17">
      <c r="B145" t="s">
        <v>461</v>
      </c>
      <c r="C145" t="s">
        <v>108</v>
      </c>
      <c r="D145" t="s">
        <v>332</v>
      </c>
      <c r="E145" t="s">
        <v>325</v>
      </c>
      <c r="I145" t="s">
        <v>130</v>
      </c>
      <c r="M145" s="87">
        <v>-2635.41646872</v>
      </c>
      <c r="O145">
        <v>-2635.41646872</v>
      </c>
      <c r="P145" t="s">
        <v>334</v>
      </c>
      <c r="Q145" s="14" t="s">
        <v>97</v>
      </c>
    </row>
    <row r="146" spans="2:17">
      <c r="B146" t="s">
        <v>462</v>
      </c>
      <c r="C146" t="s">
        <v>133</v>
      </c>
      <c r="D146" t="s">
        <v>332</v>
      </c>
      <c r="E146" t="s">
        <v>325</v>
      </c>
      <c r="I146" t="s">
        <v>130</v>
      </c>
      <c r="M146" s="87">
        <v>-1401.7822776000003</v>
      </c>
      <c r="O146">
        <v>-1401.7822776000003</v>
      </c>
      <c r="P146" t="s">
        <v>334</v>
      </c>
      <c r="Q146" s="14" t="s">
        <v>97</v>
      </c>
    </row>
    <row r="147" spans="2:17">
      <c r="B147" t="s">
        <v>463</v>
      </c>
      <c r="C147" t="s">
        <v>108</v>
      </c>
      <c r="D147" t="s">
        <v>332</v>
      </c>
      <c r="E147" t="s">
        <v>325</v>
      </c>
      <c r="I147" t="s">
        <v>130</v>
      </c>
      <c r="M147" s="87">
        <v>-462.41306856000006</v>
      </c>
      <c r="O147">
        <v>-462.41306856000006</v>
      </c>
      <c r="P147" t="s">
        <v>334</v>
      </c>
      <c r="Q147" s="14" t="s">
        <v>97</v>
      </c>
    </row>
    <row r="148" spans="2:17">
      <c r="B148" t="s">
        <v>464</v>
      </c>
      <c r="C148" t="s">
        <v>133</v>
      </c>
      <c r="D148" t="s">
        <v>332</v>
      </c>
      <c r="E148" t="s">
        <v>325</v>
      </c>
      <c r="I148" t="s">
        <v>130</v>
      </c>
      <c r="M148" s="87">
        <v>-220.21619256</v>
      </c>
      <c r="O148">
        <v>-220.21619256</v>
      </c>
      <c r="P148" t="s">
        <v>334</v>
      </c>
      <c r="Q148" s="14" t="s">
        <v>97</v>
      </c>
    </row>
    <row r="149" spans="2:17">
      <c r="B149" t="s">
        <v>465</v>
      </c>
      <c r="C149" t="s">
        <v>108</v>
      </c>
      <c r="D149" t="s">
        <v>332</v>
      </c>
      <c r="E149" t="s">
        <v>325</v>
      </c>
      <c r="I149" t="s">
        <v>130</v>
      </c>
      <c r="M149" s="87">
        <v>-4203.4801917600007</v>
      </c>
      <c r="O149">
        <v>-4203.4801917600007</v>
      </c>
      <c r="P149" t="s">
        <v>334</v>
      </c>
      <c r="Q149" s="14" t="s">
        <v>97</v>
      </c>
    </row>
    <row r="150" spans="2:17">
      <c r="B150" t="s">
        <v>466</v>
      </c>
      <c r="C150" t="s">
        <v>133</v>
      </c>
      <c r="D150" t="s">
        <v>332</v>
      </c>
      <c r="E150" t="s">
        <v>325</v>
      </c>
      <c r="I150" t="s">
        <v>130</v>
      </c>
      <c r="M150" s="87">
        <v>-122.92808400000001</v>
      </c>
      <c r="O150" s="90">
        <v>-122.92808400000001</v>
      </c>
      <c r="P150" t="s">
        <v>334</v>
      </c>
      <c r="Q150" s="14" t="s">
        <v>97</v>
      </c>
    </row>
    <row r="151" spans="2:17">
      <c r="B151" t="s">
        <v>467</v>
      </c>
      <c r="C151" t="s">
        <v>133</v>
      </c>
      <c r="D151" t="s">
        <v>332</v>
      </c>
      <c r="E151" t="s">
        <v>325</v>
      </c>
      <c r="I151" t="s">
        <v>130</v>
      </c>
      <c r="M151" s="87">
        <v>-956.9048580000001</v>
      </c>
      <c r="O151" s="90">
        <v>-956.9048580000001</v>
      </c>
      <c r="P151" t="s">
        <v>334</v>
      </c>
      <c r="Q151" s="14" t="s">
        <v>97</v>
      </c>
    </row>
    <row r="152" spans="2:17">
      <c r="B152" t="s">
        <v>468</v>
      </c>
      <c r="C152" t="s">
        <v>469</v>
      </c>
      <c r="D152" t="s">
        <v>332</v>
      </c>
      <c r="E152" t="s">
        <v>325</v>
      </c>
      <c r="I152" t="s">
        <v>130</v>
      </c>
      <c r="M152" s="87">
        <v>-1321.8408216000003</v>
      </c>
      <c r="O152" s="90">
        <v>-1321.8408216000003</v>
      </c>
      <c r="P152" t="s">
        <v>334</v>
      </c>
      <c r="Q152" s="14" t="s">
        <v>97</v>
      </c>
    </row>
    <row r="153" spans="2:17">
      <c r="B153" t="s">
        <v>470</v>
      </c>
      <c r="C153" t="s">
        <v>270</v>
      </c>
      <c r="D153" t="s">
        <v>332</v>
      </c>
      <c r="E153" t="s">
        <v>325</v>
      </c>
      <c r="I153" t="s">
        <v>130</v>
      </c>
      <c r="M153" s="87">
        <v>-121.88257200000001</v>
      </c>
      <c r="O153">
        <v>-121.88257200000001</v>
      </c>
      <c r="P153" t="s">
        <v>334</v>
      </c>
      <c r="Q153" s="14" t="s">
        <v>97</v>
      </c>
    </row>
    <row r="154" spans="2:17">
      <c r="B154" t="s">
        <v>282</v>
      </c>
      <c r="C154" t="s">
        <v>270</v>
      </c>
      <c r="D154" t="s">
        <v>332</v>
      </c>
      <c r="E154" t="s">
        <v>325</v>
      </c>
      <c r="I154" t="s">
        <v>120</v>
      </c>
      <c r="M154" s="87">
        <v>-10825.558573680004</v>
      </c>
      <c r="O154">
        <v>-10825.558573680004</v>
      </c>
      <c r="P154" t="s">
        <v>334</v>
      </c>
      <c r="Q154" s="14" t="s">
        <v>97</v>
      </c>
    </row>
    <row r="155" spans="2:17">
      <c r="B155" t="s">
        <v>283</v>
      </c>
      <c r="C155" t="s">
        <v>270</v>
      </c>
      <c r="D155" t="s">
        <v>332</v>
      </c>
      <c r="E155" t="s">
        <v>325</v>
      </c>
      <c r="I155" t="s">
        <v>120</v>
      </c>
      <c r="M155" s="87">
        <v>-928.98486216000003</v>
      </c>
      <c r="O155" s="90">
        <v>-928.98486216000003</v>
      </c>
      <c r="P155" t="s">
        <v>334</v>
      </c>
      <c r="Q155" s="14" t="s">
        <v>97</v>
      </c>
    </row>
    <row r="156" spans="2:17">
      <c r="B156" t="s">
        <v>471</v>
      </c>
      <c r="C156" t="s">
        <v>133</v>
      </c>
      <c r="D156" t="s">
        <v>332</v>
      </c>
      <c r="E156" t="s">
        <v>325</v>
      </c>
      <c r="I156" t="s">
        <v>130</v>
      </c>
      <c r="M156" s="87">
        <v>-2674.70198424</v>
      </c>
      <c r="O156" s="90">
        <v>-2674.70198424</v>
      </c>
      <c r="P156" t="s">
        <v>334</v>
      </c>
      <c r="Q156" s="14" t="s">
        <v>97</v>
      </c>
    </row>
    <row r="157" spans="2:17">
      <c r="B157" t="s">
        <v>472</v>
      </c>
      <c r="C157" t="s">
        <v>133</v>
      </c>
      <c r="D157" t="s">
        <v>332</v>
      </c>
      <c r="E157" t="s">
        <v>325</v>
      </c>
      <c r="I157" t="s">
        <v>130</v>
      </c>
      <c r="M157" s="87">
        <v>-1603.6754702400003</v>
      </c>
      <c r="O157">
        <v>-1603.6754702400003</v>
      </c>
      <c r="P157" t="s">
        <v>334</v>
      </c>
      <c r="Q157" s="14" t="s">
        <v>97</v>
      </c>
    </row>
    <row r="158" spans="2:17">
      <c r="B158" t="s">
        <v>473</v>
      </c>
      <c r="C158" t="s">
        <v>133</v>
      </c>
      <c r="D158" t="s">
        <v>332</v>
      </c>
      <c r="E158" t="s">
        <v>325</v>
      </c>
      <c r="I158" t="s">
        <v>130</v>
      </c>
      <c r="M158" s="87">
        <v>-210.43824264</v>
      </c>
      <c r="O158" s="90">
        <v>-210.43824264</v>
      </c>
      <c r="P158" t="s">
        <v>334</v>
      </c>
      <c r="Q158" s="14" t="s">
        <v>97</v>
      </c>
    </row>
    <row r="159" spans="2:17">
      <c r="B159" t="s">
        <v>474</v>
      </c>
      <c r="C159" t="s">
        <v>133</v>
      </c>
      <c r="D159" t="s">
        <v>332</v>
      </c>
      <c r="E159" t="s">
        <v>325</v>
      </c>
      <c r="I159" t="s">
        <v>130</v>
      </c>
      <c r="M159" s="87">
        <v>-576.55080936000002</v>
      </c>
      <c r="O159" s="90">
        <v>-576.55080936000002</v>
      </c>
      <c r="P159" t="s">
        <v>334</v>
      </c>
      <c r="Q159" s="14" t="s">
        <v>97</v>
      </c>
    </row>
    <row r="160" spans="2:17">
      <c r="B160" t="s">
        <v>475</v>
      </c>
      <c r="C160" t="s">
        <v>133</v>
      </c>
      <c r="D160" t="s">
        <v>332</v>
      </c>
      <c r="E160" t="s">
        <v>325</v>
      </c>
      <c r="I160" t="s">
        <v>130</v>
      </c>
      <c r="M160" s="87">
        <v>-145.64303856000001</v>
      </c>
      <c r="O160" s="90">
        <v>-145.64303856000001</v>
      </c>
      <c r="P160" t="s">
        <v>334</v>
      </c>
      <c r="Q160" s="14" t="s">
        <v>97</v>
      </c>
    </row>
    <row r="161" spans="2:17">
      <c r="B161" t="s">
        <v>476</v>
      </c>
      <c r="C161" t="s">
        <v>108</v>
      </c>
      <c r="D161" t="s">
        <v>332</v>
      </c>
      <c r="E161" t="s">
        <v>325</v>
      </c>
      <c r="I161" t="s">
        <v>130</v>
      </c>
      <c r="M161" s="87">
        <v>-815.21546327999999</v>
      </c>
      <c r="O161" s="90">
        <v>-815.21546327999999</v>
      </c>
      <c r="P161" t="s">
        <v>334</v>
      </c>
      <c r="Q161" s="14" t="s">
        <v>97</v>
      </c>
    </row>
    <row r="162" spans="2:17">
      <c r="B162" t="s">
        <v>477</v>
      </c>
      <c r="C162" t="s">
        <v>133</v>
      </c>
      <c r="D162" t="s">
        <v>332</v>
      </c>
      <c r="E162" t="s">
        <v>325</v>
      </c>
      <c r="I162" t="s">
        <v>130</v>
      </c>
      <c r="M162" s="87">
        <v>-201.99613536000001</v>
      </c>
      <c r="O162">
        <v>-201.99613536000001</v>
      </c>
      <c r="P162" t="s">
        <v>334</v>
      </c>
      <c r="Q162" s="14" t="s">
        <v>97</v>
      </c>
    </row>
    <row r="163" spans="2:17">
      <c r="B163" t="s">
        <v>478</v>
      </c>
      <c r="C163" t="s">
        <v>108</v>
      </c>
      <c r="D163" t="s">
        <v>332</v>
      </c>
      <c r="E163" t="s">
        <v>325</v>
      </c>
      <c r="I163" t="s">
        <v>130</v>
      </c>
      <c r="M163" s="87">
        <v>-1557.5515020000003</v>
      </c>
      <c r="O163">
        <v>-1557.5515020000003</v>
      </c>
      <c r="P163" t="s">
        <v>334</v>
      </c>
      <c r="Q163" s="14" t="s">
        <v>97</v>
      </c>
    </row>
    <row r="164" spans="2:17">
      <c r="B164" t="s">
        <v>479</v>
      </c>
      <c r="C164" t="s">
        <v>133</v>
      </c>
      <c r="D164" t="s">
        <v>332</v>
      </c>
      <c r="E164" t="s">
        <v>325</v>
      </c>
      <c r="I164" t="s">
        <v>130</v>
      </c>
      <c r="M164" s="87">
        <v>-4831.8465758399998</v>
      </c>
      <c r="O164">
        <v>-4831.8465758399998</v>
      </c>
      <c r="P164" t="s">
        <v>334</v>
      </c>
      <c r="Q164" s="14" t="s">
        <v>97</v>
      </c>
    </row>
    <row r="165" spans="2:17">
      <c r="B165" t="s">
        <v>480</v>
      </c>
      <c r="C165" t="s">
        <v>108</v>
      </c>
      <c r="D165" t="s">
        <v>332</v>
      </c>
      <c r="E165" t="s">
        <v>325</v>
      </c>
      <c r="I165" t="s">
        <v>130</v>
      </c>
      <c r="M165" s="87">
        <v>-341.10391968000005</v>
      </c>
      <c r="O165">
        <v>-341.10391968000005</v>
      </c>
      <c r="P165" t="s">
        <v>334</v>
      </c>
      <c r="Q165" s="14" t="s">
        <v>97</v>
      </c>
    </row>
    <row r="166" spans="2:17">
      <c r="B166" t="s">
        <v>481</v>
      </c>
      <c r="C166" t="s">
        <v>108</v>
      </c>
      <c r="D166" t="s">
        <v>332</v>
      </c>
      <c r="E166" t="s">
        <v>325</v>
      </c>
      <c r="I166" t="s">
        <v>130</v>
      </c>
      <c r="M166" s="87">
        <v>-527.89831055999991</v>
      </c>
      <c r="O166" s="90">
        <v>-527.89831055999991</v>
      </c>
      <c r="P166" t="s">
        <v>334</v>
      </c>
      <c r="Q166" s="14" t="s">
        <v>97</v>
      </c>
    </row>
    <row r="167" spans="2:17">
      <c r="B167" t="s">
        <v>482</v>
      </c>
      <c r="C167" t="s">
        <v>133</v>
      </c>
      <c r="D167" t="s">
        <v>332</v>
      </c>
      <c r="E167" t="s">
        <v>325</v>
      </c>
      <c r="I167" t="s">
        <v>130</v>
      </c>
      <c r="M167" s="87">
        <v>-300.73750560000002</v>
      </c>
      <c r="O167" s="90">
        <v>-300.73750560000002</v>
      </c>
      <c r="P167" t="s">
        <v>334</v>
      </c>
      <c r="Q167" s="14" t="s">
        <v>97</v>
      </c>
    </row>
    <row r="168" spans="2:17">
      <c r="B168" t="s">
        <v>483</v>
      </c>
      <c r="C168" t="s">
        <v>296</v>
      </c>
      <c r="D168" t="s">
        <v>332</v>
      </c>
      <c r="E168" t="s">
        <v>325</v>
      </c>
      <c r="I168" t="s">
        <v>130</v>
      </c>
      <c r="M168" s="87">
        <v>-1869.5170022400002</v>
      </c>
      <c r="O168">
        <v>-1869.5170022400002</v>
      </c>
      <c r="P168" t="s">
        <v>334</v>
      </c>
      <c r="Q168" s="14" t="s">
        <v>97</v>
      </c>
    </row>
    <row r="169" spans="2:17">
      <c r="B169" t="s">
        <v>484</v>
      </c>
      <c r="C169" t="s">
        <v>459</v>
      </c>
      <c r="D169" t="s">
        <v>332</v>
      </c>
      <c r="E169" t="s">
        <v>325</v>
      </c>
      <c r="I169" t="s">
        <v>130</v>
      </c>
      <c r="M169" s="87">
        <v>-1246.2149174400001</v>
      </c>
      <c r="O169" s="90">
        <v>-1246.2149174400001</v>
      </c>
      <c r="P169" t="s">
        <v>334</v>
      </c>
      <c r="Q169" s="14" t="s">
        <v>97</v>
      </c>
    </row>
    <row r="170" spans="2:17">
      <c r="B170" t="s">
        <v>485</v>
      </c>
      <c r="C170" t="s">
        <v>469</v>
      </c>
      <c r="D170" t="s">
        <v>332</v>
      </c>
      <c r="E170" t="s">
        <v>325</v>
      </c>
      <c r="I170" t="s">
        <v>130</v>
      </c>
      <c r="M170" s="87">
        <v>-57.121950240000004</v>
      </c>
      <c r="O170" s="90">
        <v>-57.121950240000004</v>
      </c>
      <c r="P170" t="s">
        <v>334</v>
      </c>
      <c r="Q170" s="14" t="s">
        <v>97</v>
      </c>
    </row>
    <row r="171" spans="2:17">
      <c r="B171" t="s">
        <v>486</v>
      </c>
      <c r="C171" t="s">
        <v>382</v>
      </c>
      <c r="D171" t="s">
        <v>332</v>
      </c>
      <c r="E171" t="s">
        <v>325</v>
      </c>
      <c r="I171" t="s">
        <v>130</v>
      </c>
      <c r="M171" s="87">
        <v>-61.604783999999995</v>
      </c>
      <c r="O171">
        <v>-61.604783999999995</v>
      </c>
      <c r="P171" t="s">
        <v>334</v>
      </c>
      <c r="Q171" s="14" t="s">
        <v>97</v>
      </c>
    </row>
    <row r="172" spans="2:17">
      <c r="B172" t="s">
        <v>353</v>
      </c>
      <c r="C172" t="s">
        <v>108</v>
      </c>
      <c r="D172" t="s">
        <v>332</v>
      </c>
      <c r="E172" t="s">
        <v>325</v>
      </c>
      <c r="I172" t="s">
        <v>130</v>
      </c>
      <c r="M172" s="87">
        <v>-452.23299864000012</v>
      </c>
      <c r="O172">
        <v>-452.23299864000012</v>
      </c>
      <c r="P172" t="s">
        <v>334</v>
      </c>
      <c r="Q172" s="14" t="s">
        <v>97</v>
      </c>
    </row>
    <row r="173" spans="2:17">
      <c r="B173" t="s">
        <v>487</v>
      </c>
      <c r="C173" t="s">
        <v>296</v>
      </c>
      <c r="D173" t="s">
        <v>332</v>
      </c>
      <c r="E173" t="s">
        <v>325</v>
      </c>
      <c r="I173" t="s">
        <v>130</v>
      </c>
      <c r="M173" s="87">
        <v>-432.04174920000008</v>
      </c>
      <c r="O173">
        <v>-432.04174920000008</v>
      </c>
      <c r="P173" t="s">
        <v>334</v>
      </c>
      <c r="Q173" s="14" t="s">
        <v>97</v>
      </c>
    </row>
    <row r="174" spans="2:17">
      <c r="B174" t="s">
        <v>488</v>
      </c>
      <c r="C174" t="s">
        <v>108</v>
      </c>
      <c r="D174" t="s">
        <v>332</v>
      </c>
      <c r="E174" t="s">
        <v>325</v>
      </c>
      <c r="I174" t="s">
        <v>130</v>
      </c>
      <c r="M174" s="87">
        <v>-796.36407768000026</v>
      </c>
      <c r="O174">
        <v>-796.36407768000026</v>
      </c>
      <c r="P174" t="s">
        <v>334</v>
      </c>
      <c r="Q174" s="14" t="s">
        <v>97</v>
      </c>
    </row>
    <row r="175" spans="2:17">
      <c r="B175" t="s">
        <v>489</v>
      </c>
      <c r="C175" t="s">
        <v>108</v>
      </c>
      <c r="D175" t="s">
        <v>332</v>
      </c>
      <c r="E175" t="s">
        <v>325</v>
      </c>
      <c r="I175" t="s">
        <v>130</v>
      </c>
      <c r="M175" s="87">
        <v>-924.88323816000013</v>
      </c>
      <c r="O175">
        <v>-924.88323816000013</v>
      </c>
      <c r="P175" t="s">
        <v>334</v>
      </c>
      <c r="Q175" s="14" t="s">
        <v>97</v>
      </c>
    </row>
    <row r="176" spans="2:17">
      <c r="B176" t="s">
        <v>490</v>
      </c>
      <c r="C176" t="s">
        <v>133</v>
      </c>
      <c r="D176" t="s">
        <v>332</v>
      </c>
      <c r="E176" t="s">
        <v>325</v>
      </c>
      <c r="I176" t="s">
        <v>130</v>
      </c>
      <c r="M176" s="87">
        <v>-50.080829040000005</v>
      </c>
      <c r="O176">
        <v>-50.080829040000005</v>
      </c>
      <c r="P176" t="s">
        <v>334</v>
      </c>
      <c r="Q176" s="14" t="s">
        <v>97</v>
      </c>
    </row>
    <row r="177" spans="2:17">
      <c r="B177" t="s">
        <v>491</v>
      </c>
      <c r="C177" t="s">
        <v>108</v>
      </c>
      <c r="D177" t="s">
        <v>332</v>
      </c>
      <c r="E177" t="s">
        <v>325</v>
      </c>
      <c r="I177" t="s">
        <v>130</v>
      </c>
      <c r="M177" s="87">
        <v>-402.33875328000005</v>
      </c>
      <c r="O177">
        <v>-402.33875328000005</v>
      </c>
      <c r="P177" t="s">
        <v>334</v>
      </c>
      <c r="Q177" s="14" t="s">
        <v>97</v>
      </c>
    </row>
    <row r="178" spans="2:17">
      <c r="B178" t="s">
        <v>297</v>
      </c>
      <c r="C178" t="s">
        <v>296</v>
      </c>
      <c r="D178" t="s">
        <v>332</v>
      </c>
      <c r="E178" t="s">
        <v>325</v>
      </c>
      <c r="I178" t="s">
        <v>130</v>
      </c>
      <c r="M178" s="87">
        <v>-7214.3110670400001</v>
      </c>
      <c r="O178">
        <v>-7214.3110670400001</v>
      </c>
      <c r="P178" t="s">
        <v>334</v>
      </c>
      <c r="Q178" s="14" t="s">
        <v>97</v>
      </c>
    </row>
    <row r="179" spans="2:17">
      <c r="B179" t="s">
        <v>492</v>
      </c>
      <c r="C179" t="s">
        <v>382</v>
      </c>
      <c r="D179" t="s">
        <v>332</v>
      </c>
      <c r="E179" t="s">
        <v>325</v>
      </c>
      <c r="I179" t="s">
        <v>130</v>
      </c>
      <c r="M179" s="87">
        <v>-135.33268175999999</v>
      </c>
      <c r="O179" s="90">
        <v>-135.33268175999999</v>
      </c>
      <c r="P179" t="s">
        <v>334</v>
      </c>
      <c r="Q179" s="14" t="s">
        <v>97</v>
      </c>
    </row>
    <row r="180" spans="2:17">
      <c r="B180" t="s">
        <v>493</v>
      </c>
      <c r="C180" t="s">
        <v>133</v>
      </c>
      <c r="D180" t="s">
        <v>332</v>
      </c>
      <c r="E180" t="s">
        <v>325</v>
      </c>
      <c r="I180" t="s">
        <v>130</v>
      </c>
      <c r="M180" s="87">
        <v>-3168.5198205600004</v>
      </c>
      <c r="O180">
        <v>-3168.5198205600004</v>
      </c>
      <c r="P180" t="s">
        <v>334</v>
      </c>
      <c r="Q180" s="14" t="s">
        <v>97</v>
      </c>
    </row>
    <row r="181" spans="2:17">
      <c r="B181" t="s">
        <v>494</v>
      </c>
      <c r="C181" t="s">
        <v>133</v>
      </c>
      <c r="D181" t="s">
        <v>332</v>
      </c>
      <c r="E181" t="s">
        <v>325</v>
      </c>
      <c r="I181" t="s">
        <v>130</v>
      </c>
      <c r="M181" s="87">
        <v>-210.38194583999999</v>
      </c>
      <c r="O181" s="90">
        <v>-210.38194583999999</v>
      </c>
      <c r="P181" t="s">
        <v>334</v>
      </c>
      <c r="Q181" s="14" t="s">
        <v>97</v>
      </c>
    </row>
    <row r="182" spans="2:17">
      <c r="B182" t="s">
        <v>495</v>
      </c>
      <c r="C182" t="s">
        <v>382</v>
      </c>
      <c r="D182" t="s">
        <v>332</v>
      </c>
      <c r="E182" t="s">
        <v>325</v>
      </c>
      <c r="I182" t="s">
        <v>130</v>
      </c>
      <c r="M182" s="87">
        <v>-2.14088688</v>
      </c>
      <c r="O182" s="90">
        <v>-2.14088688</v>
      </c>
      <c r="P182" t="s">
        <v>334</v>
      </c>
      <c r="Q182" s="14" t="s">
        <v>97</v>
      </c>
    </row>
    <row r="183" spans="2:17">
      <c r="B183" t="s">
        <v>496</v>
      </c>
      <c r="C183" t="s">
        <v>133</v>
      </c>
      <c r="D183" t="s">
        <v>332</v>
      </c>
      <c r="E183" t="s">
        <v>325</v>
      </c>
      <c r="I183" t="s">
        <v>130</v>
      </c>
      <c r="M183" s="87">
        <v>-232.71890759999997</v>
      </c>
      <c r="O183">
        <v>-232.71890759999997</v>
      </c>
      <c r="P183" t="s">
        <v>334</v>
      </c>
      <c r="Q183" s="14" t="s">
        <v>97</v>
      </c>
    </row>
    <row r="184" spans="2:17">
      <c r="B184" t="s">
        <v>497</v>
      </c>
      <c r="C184" t="s">
        <v>133</v>
      </c>
      <c r="D184" t="s">
        <v>332</v>
      </c>
      <c r="E184" t="s">
        <v>325</v>
      </c>
      <c r="I184" t="s">
        <v>130</v>
      </c>
      <c r="M184" s="87">
        <v>-134.13677688000001</v>
      </c>
      <c r="O184" s="90">
        <v>-134.13677688000001</v>
      </c>
      <c r="P184" t="s">
        <v>334</v>
      </c>
      <c r="Q184" s="14" t="s">
        <v>97</v>
      </c>
    </row>
    <row r="185" spans="2:17">
      <c r="B185" t="s">
        <v>498</v>
      </c>
      <c r="C185" t="s">
        <v>133</v>
      </c>
      <c r="D185" t="s">
        <v>332</v>
      </c>
      <c r="E185" t="s">
        <v>325</v>
      </c>
      <c r="I185" t="s">
        <v>130</v>
      </c>
      <c r="M185" s="87">
        <v>-174.43804752000003</v>
      </c>
      <c r="O185">
        <v>-174.43804752000003</v>
      </c>
      <c r="P185" t="s">
        <v>334</v>
      </c>
      <c r="Q185" s="14" t="s">
        <v>97</v>
      </c>
    </row>
    <row r="186" spans="2:17">
      <c r="B186" t="s">
        <v>499</v>
      </c>
      <c r="C186" t="s">
        <v>133</v>
      </c>
      <c r="D186" t="s">
        <v>332</v>
      </c>
      <c r="E186" t="s">
        <v>325</v>
      </c>
      <c r="I186" t="s">
        <v>130</v>
      </c>
      <c r="M186" s="87">
        <v>-405.30639888000002</v>
      </c>
      <c r="O186" s="90">
        <v>-405.30639888000002</v>
      </c>
      <c r="P186" t="s">
        <v>334</v>
      </c>
      <c r="Q186" s="14" t="s">
        <v>97</v>
      </c>
    </row>
    <row r="187" spans="2:17">
      <c r="B187" t="s">
        <v>500</v>
      </c>
      <c r="C187" t="s">
        <v>133</v>
      </c>
      <c r="D187" t="s">
        <v>332</v>
      </c>
      <c r="E187" t="s">
        <v>325</v>
      </c>
      <c r="I187" t="s">
        <v>130</v>
      </c>
      <c r="M187" s="87">
        <v>-6266.6589902399992</v>
      </c>
      <c r="O187" s="90">
        <v>-6266.6589902399992</v>
      </c>
      <c r="P187" t="s">
        <v>334</v>
      </c>
      <c r="Q187" s="14" t="s">
        <v>97</v>
      </c>
    </row>
    <row r="188" spans="2:17">
      <c r="B188" t="s">
        <v>501</v>
      </c>
      <c r="C188" t="s">
        <v>133</v>
      </c>
      <c r="D188" t="s">
        <v>332</v>
      </c>
      <c r="E188" t="s">
        <v>325</v>
      </c>
      <c r="I188" t="s">
        <v>130</v>
      </c>
      <c r="M188" s="87">
        <v>-51.276733920000005</v>
      </c>
      <c r="O188" s="90">
        <v>-51.276733920000005</v>
      </c>
      <c r="P188" t="s">
        <v>334</v>
      </c>
      <c r="Q188" s="14" t="s">
        <v>97</v>
      </c>
    </row>
    <row r="189" spans="2:17">
      <c r="B189" t="s">
        <v>502</v>
      </c>
      <c r="C189" t="s">
        <v>459</v>
      </c>
      <c r="D189" t="s">
        <v>332</v>
      </c>
      <c r="E189" t="s">
        <v>325</v>
      </c>
      <c r="I189" t="s">
        <v>130</v>
      </c>
      <c r="M189" s="87">
        <v>-5318.7535778400006</v>
      </c>
      <c r="O189">
        <v>-5318.7535778400006</v>
      </c>
      <c r="P189" t="s">
        <v>334</v>
      </c>
      <c r="Q189" s="14" t="s">
        <v>97</v>
      </c>
    </row>
    <row r="190" spans="2:17">
      <c r="B190" t="s">
        <v>503</v>
      </c>
      <c r="C190" t="s">
        <v>270</v>
      </c>
      <c r="D190" t="s">
        <v>332</v>
      </c>
      <c r="E190" t="s">
        <v>325</v>
      </c>
      <c r="I190" t="s">
        <v>130</v>
      </c>
      <c r="M190" s="87">
        <v>-1359.2974953600001</v>
      </c>
      <c r="O190" s="90">
        <v>-1359.2974953600001</v>
      </c>
      <c r="P190" t="s">
        <v>334</v>
      </c>
      <c r="Q190" s="14" t="s">
        <v>97</v>
      </c>
    </row>
    <row r="191" spans="2:17">
      <c r="B191" t="s">
        <v>504</v>
      </c>
      <c r="C191" t="s">
        <v>108</v>
      </c>
      <c r="D191" t="s">
        <v>332</v>
      </c>
      <c r="E191" t="s">
        <v>325</v>
      </c>
      <c r="I191" t="s">
        <v>130</v>
      </c>
      <c r="M191" s="87">
        <v>-507.23014680000006</v>
      </c>
      <c r="O191" s="90">
        <v>-507.23014680000006</v>
      </c>
      <c r="P191" t="s">
        <v>334</v>
      </c>
      <c r="Q191" s="14" t="s">
        <v>97</v>
      </c>
    </row>
    <row r="192" spans="2:17">
      <c r="B192" t="s">
        <v>505</v>
      </c>
      <c r="C192" t="s">
        <v>133</v>
      </c>
      <c r="D192" t="s">
        <v>332</v>
      </c>
      <c r="E192" t="s">
        <v>325</v>
      </c>
      <c r="I192" t="s">
        <v>130</v>
      </c>
      <c r="M192" s="87">
        <v>-6098.3307540000005</v>
      </c>
      <c r="O192" s="90">
        <v>-6098.3307540000005</v>
      </c>
      <c r="P192" t="s">
        <v>334</v>
      </c>
      <c r="Q192" s="14" t="s">
        <v>97</v>
      </c>
    </row>
    <row r="193" spans="2:17">
      <c r="B193" t="s">
        <v>506</v>
      </c>
      <c r="C193" t="s">
        <v>108</v>
      </c>
      <c r="D193" t="s">
        <v>332</v>
      </c>
      <c r="E193" t="s">
        <v>325</v>
      </c>
      <c r="I193" t="s">
        <v>130</v>
      </c>
      <c r="M193" s="87">
        <v>-1268.32186656</v>
      </c>
      <c r="O193" s="90">
        <v>-1268.32186656</v>
      </c>
      <c r="P193" t="s">
        <v>334</v>
      </c>
      <c r="Q193" s="14" t="s">
        <v>97</v>
      </c>
    </row>
    <row r="194" spans="2:17">
      <c r="B194" t="s">
        <v>507</v>
      </c>
      <c r="C194" t="s">
        <v>508</v>
      </c>
      <c r="D194" t="s">
        <v>332</v>
      </c>
      <c r="E194" t="s">
        <v>325</v>
      </c>
      <c r="I194" t="s">
        <v>130</v>
      </c>
      <c r="M194" s="87">
        <v>-4653.2980576800001</v>
      </c>
      <c r="O194" s="90">
        <v>-4653.2980576800001</v>
      </c>
      <c r="P194" t="s">
        <v>334</v>
      </c>
      <c r="Q194" s="14" t="s">
        <v>97</v>
      </c>
    </row>
    <row r="195" spans="2:17">
      <c r="B195" t="s">
        <v>509</v>
      </c>
      <c r="C195" t="s">
        <v>133</v>
      </c>
      <c r="D195" t="s">
        <v>332</v>
      </c>
      <c r="E195" t="s">
        <v>325</v>
      </c>
      <c r="I195" t="s">
        <v>130</v>
      </c>
      <c r="M195" s="87">
        <v>-236.40554376</v>
      </c>
      <c r="O195" s="90">
        <v>-236.40554376</v>
      </c>
      <c r="P195" t="s">
        <v>334</v>
      </c>
      <c r="Q195" s="14" t="s">
        <v>97</v>
      </c>
    </row>
    <row r="196" spans="2:17">
      <c r="B196" t="s">
        <v>287</v>
      </c>
      <c r="C196" t="s">
        <v>270</v>
      </c>
      <c r="D196" t="s">
        <v>332</v>
      </c>
      <c r="E196" t="s">
        <v>325</v>
      </c>
      <c r="I196" t="s">
        <v>130</v>
      </c>
      <c r="M196" s="87">
        <v>-2528.5120624800002</v>
      </c>
      <c r="O196" s="90">
        <v>-2528.5120624800002</v>
      </c>
      <c r="P196" t="s">
        <v>334</v>
      </c>
      <c r="Q196" s="14" t="s">
        <v>97</v>
      </c>
    </row>
    <row r="197" spans="2:17">
      <c r="B197" t="s">
        <v>510</v>
      </c>
      <c r="C197" t="s">
        <v>270</v>
      </c>
      <c r="D197" t="s">
        <v>332</v>
      </c>
      <c r="E197" t="s">
        <v>325</v>
      </c>
      <c r="I197" t="s">
        <v>130</v>
      </c>
      <c r="M197" s="87">
        <v>-1107.5679626399999</v>
      </c>
      <c r="O197">
        <v>-1107.5679626399999</v>
      </c>
      <c r="P197" t="s">
        <v>334</v>
      </c>
      <c r="Q197" s="14" t="s">
        <v>97</v>
      </c>
    </row>
    <row r="198" spans="2:17">
      <c r="B198" t="s">
        <v>511</v>
      </c>
      <c r="C198" t="s">
        <v>133</v>
      </c>
      <c r="D198" t="s">
        <v>332</v>
      </c>
      <c r="E198" t="s">
        <v>325</v>
      </c>
      <c r="I198" t="s">
        <v>130</v>
      </c>
      <c r="M198" s="87">
        <v>-6148.5378487200005</v>
      </c>
      <c r="O198">
        <v>-6148.5378487200005</v>
      </c>
      <c r="P198" t="s">
        <v>334</v>
      </c>
      <c r="Q198" s="14" t="s">
        <v>97</v>
      </c>
    </row>
    <row r="199" spans="2:17">
      <c r="B199" t="s">
        <v>512</v>
      </c>
      <c r="C199" t="s">
        <v>259</v>
      </c>
      <c r="D199" t="s">
        <v>332</v>
      </c>
      <c r="E199" t="s">
        <v>325</v>
      </c>
      <c r="I199" t="s">
        <v>130</v>
      </c>
      <c r="M199" s="87">
        <v>-3509.1387835199998</v>
      </c>
      <c r="O199">
        <v>-3509.1387835199998</v>
      </c>
      <c r="P199" t="s">
        <v>334</v>
      </c>
      <c r="Q199" s="14" t="s">
        <v>97</v>
      </c>
    </row>
    <row r="200" spans="2:17">
      <c r="B200" t="s">
        <v>513</v>
      </c>
      <c r="C200" t="s">
        <v>424</v>
      </c>
      <c r="D200" t="s">
        <v>332</v>
      </c>
      <c r="E200" t="s">
        <v>325</v>
      </c>
      <c r="I200" t="s">
        <v>130</v>
      </c>
      <c r="M200" s="87">
        <v>-259.23630887999997</v>
      </c>
      <c r="O200">
        <v>-259.23630887999997</v>
      </c>
      <c r="P200" t="s">
        <v>334</v>
      </c>
      <c r="Q200" s="14" t="s">
        <v>97</v>
      </c>
    </row>
    <row r="201" spans="2:17">
      <c r="B201" t="s">
        <v>514</v>
      </c>
      <c r="C201" t="s">
        <v>108</v>
      </c>
      <c r="D201" t="s">
        <v>332</v>
      </c>
      <c r="E201" t="s">
        <v>325</v>
      </c>
      <c r="I201" t="s">
        <v>130</v>
      </c>
      <c r="M201" s="87">
        <v>-114.52297176</v>
      </c>
      <c r="O201" s="90">
        <v>-114.52297176</v>
      </c>
      <c r="P201" t="s">
        <v>334</v>
      </c>
      <c r="Q201" s="14" t="s">
        <v>97</v>
      </c>
    </row>
    <row r="202" spans="2:17">
      <c r="B202" t="s">
        <v>515</v>
      </c>
      <c r="C202" t="s">
        <v>133</v>
      </c>
      <c r="D202" t="s">
        <v>332</v>
      </c>
      <c r="E202" t="s">
        <v>325</v>
      </c>
      <c r="I202" t="s">
        <v>130</v>
      </c>
      <c r="M202" s="87">
        <v>-1276.4221718400001</v>
      </c>
      <c r="O202" s="90">
        <v>-1276.4221718400001</v>
      </c>
      <c r="P202" t="s">
        <v>334</v>
      </c>
      <c r="Q202" s="14" t="s">
        <v>97</v>
      </c>
    </row>
    <row r="203" spans="2:17">
      <c r="B203" t="s">
        <v>516</v>
      </c>
      <c r="C203" t="s">
        <v>259</v>
      </c>
      <c r="D203" t="s">
        <v>332</v>
      </c>
      <c r="E203" t="s">
        <v>325</v>
      </c>
      <c r="I203" t="s">
        <v>130</v>
      </c>
      <c r="M203" s="87">
        <v>-188.24041439999999</v>
      </c>
      <c r="O203">
        <v>-188.24041439999999</v>
      </c>
      <c r="P203" t="s">
        <v>334</v>
      </c>
      <c r="Q203" s="14" t="s">
        <v>97</v>
      </c>
    </row>
    <row r="204" spans="2:17">
      <c r="B204" t="s">
        <v>517</v>
      </c>
      <c r="C204" t="s">
        <v>259</v>
      </c>
      <c r="D204" t="s">
        <v>332</v>
      </c>
      <c r="E204" t="s">
        <v>325</v>
      </c>
      <c r="I204" t="s">
        <v>130</v>
      </c>
      <c r="M204" s="87">
        <v>-447.35689151999998</v>
      </c>
      <c r="O204">
        <v>-447.35689151999998</v>
      </c>
      <c r="P204" t="s">
        <v>334</v>
      </c>
      <c r="Q204" s="14" t="s">
        <v>97</v>
      </c>
    </row>
    <row r="205" spans="2:17">
      <c r="B205" t="s">
        <v>518</v>
      </c>
      <c r="C205" t="s">
        <v>108</v>
      </c>
      <c r="D205" t="s">
        <v>332</v>
      </c>
      <c r="E205" t="s">
        <v>325</v>
      </c>
      <c r="I205" t="s">
        <v>130</v>
      </c>
      <c r="M205" s="87">
        <v>-3030.4495058400007</v>
      </c>
      <c r="O205">
        <v>-3030.4495058400007</v>
      </c>
      <c r="P205" t="s">
        <v>334</v>
      </c>
      <c r="Q205" s="14" t="s">
        <v>97</v>
      </c>
    </row>
    <row r="206" spans="2:17">
      <c r="B206" t="s">
        <v>519</v>
      </c>
      <c r="C206" t="s">
        <v>133</v>
      </c>
      <c r="D206" t="s">
        <v>332</v>
      </c>
      <c r="E206" t="s">
        <v>325</v>
      </c>
      <c r="I206" t="s">
        <v>130</v>
      </c>
      <c r="M206" s="87">
        <v>-64.46466144</v>
      </c>
      <c r="O206">
        <v>-64.46466144</v>
      </c>
      <c r="P206" t="s">
        <v>334</v>
      </c>
      <c r="Q206" s="14" t="s">
        <v>97</v>
      </c>
    </row>
    <row r="207" spans="2:17">
      <c r="B207" t="s">
        <v>289</v>
      </c>
      <c r="C207" t="s">
        <v>270</v>
      </c>
      <c r="D207" t="s">
        <v>332</v>
      </c>
      <c r="E207" t="s">
        <v>325</v>
      </c>
      <c r="I207" t="s">
        <v>130</v>
      </c>
      <c r="M207" s="87">
        <v>-317.47132727999997</v>
      </c>
      <c r="O207">
        <v>-317.47132727999997</v>
      </c>
      <c r="P207" t="s">
        <v>334</v>
      </c>
      <c r="Q207" s="14" t="s">
        <v>97</v>
      </c>
    </row>
    <row r="208" spans="2:17">
      <c r="B208" t="s">
        <v>520</v>
      </c>
      <c r="C208" t="s">
        <v>133</v>
      </c>
      <c r="D208" t="s">
        <v>332</v>
      </c>
      <c r="E208" t="s">
        <v>325</v>
      </c>
      <c r="I208" t="s">
        <v>130</v>
      </c>
      <c r="M208" s="87">
        <v>-1408.5724759200002</v>
      </c>
      <c r="O208">
        <v>-1408.5724759200002</v>
      </c>
      <c r="P208" t="s">
        <v>334</v>
      </c>
      <c r="Q208" s="14" t="s">
        <v>97</v>
      </c>
    </row>
    <row r="209" spans="2:17">
      <c r="B209" t="s">
        <v>521</v>
      </c>
      <c r="C209" t="s">
        <v>108</v>
      </c>
      <c r="D209" t="s">
        <v>332</v>
      </c>
      <c r="E209" t="s">
        <v>325</v>
      </c>
      <c r="I209" t="s">
        <v>130</v>
      </c>
      <c r="M209" s="87">
        <v>-1290.2575125600001</v>
      </c>
      <c r="O209">
        <v>-1290.2575125600001</v>
      </c>
      <c r="P209" t="s">
        <v>334</v>
      </c>
      <c r="Q209" s="14" t="s">
        <v>97</v>
      </c>
    </row>
    <row r="210" spans="2:17">
      <c r="B210" t="s">
        <v>356</v>
      </c>
      <c r="C210" t="s">
        <v>108</v>
      </c>
      <c r="D210" t="s">
        <v>332</v>
      </c>
      <c r="E210" t="s">
        <v>325</v>
      </c>
      <c r="I210" t="s">
        <v>130</v>
      </c>
      <c r="M210" s="87">
        <v>-1442.1398450400002</v>
      </c>
      <c r="O210">
        <v>-1442.1398450400002</v>
      </c>
      <c r="P210" t="s">
        <v>334</v>
      </c>
      <c r="Q210" s="14" t="s">
        <v>97</v>
      </c>
    </row>
    <row r="211" spans="2:17">
      <c r="B211" t="s">
        <v>522</v>
      </c>
      <c r="C211" t="s">
        <v>259</v>
      </c>
      <c r="D211" t="s">
        <v>332</v>
      </c>
      <c r="E211" t="s">
        <v>325</v>
      </c>
      <c r="I211" t="s">
        <v>130</v>
      </c>
      <c r="M211" s="87">
        <v>-477.72177696</v>
      </c>
      <c r="O211">
        <v>-477.72177696</v>
      </c>
      <c r="P211" t="s">
        <v>334</v>
      </c>
      <c r="Q211" s="14" t="s">
        <v>97</v>
      </c>
    </row>
    <row r="212" spans="2:17">
      <c r="B212" t="s">
        <v>523</v>
      </c>
      <c r="C212" t="s">
        <v>133</v>
      </c>
      <c r="D212" t="s">
        <v>332</v>
      </c>
      <c r="E212" t="s">
        <v>325</v>
      </c>
      <c r="I212" t="s">
        <v>130</v>
      </c>
      <c r="M212" s="87">
        <v>-5480.2972454400006</v>
      </c>
      <c r="O212" s="90">
        <v>-5480.2972454400006</v>
      </c>
      <c r="P212" t="s">
        <v>334</v>
      </c>
      <c r="Q212" s="14" t="s">
        <v>97</v>
      </c>
    </row>
    <row r="213" spans="2:17">
      <c r="B213" t="s">
        <v>524</v>
      </c>
      <c r="C213" t="s">
        <v>133</v>
      </c>
      <c r="D213" t="s">
        <v>332</v>
      </c>
      <c r="E213" t="s">
        <v>325</v>
      </c>
      <c r="I213" t="s">
        <v>130</v>
      </c>
      <c r="M213" s="87">
        <v>-2305.0266343200001</v>
      </c>
      <c r="O213">
        <v>-2305.0266343200001</v>
      </c>
      <c r="P213" t="s">
        <v>334</v>
      </c>
      <c r="Q213" s="14" t="s">
        <v>97</v>
      </c>
    </row>
    <row r="214" spans="2:17">
      <c r="B214" t="s">
        <v>525</v>
      </c>
      <c r="C214" t="s">
        <v>270</v>
      </c>
      <c r="D214" t="s">
        <v>332</v>
      </c>
      <c r="E214" t="s">
        <v>325</v>
      </c>
      <c r="I214" t="s">
        <v>130</v>
      </c>
      <c r="M214" s="87">
        <v>-5235.2453174399998</v>
      </c>
      <c r="O214" s="90">
        <v>-5235.2453174399998</v>
      </c>
      <c r="P214" t="s">
        <v>334</v>
      </c>
      <c r="Q214" s="14" t="s">
        <v>97</v>
      </c>
    </row>
    <row r="215" spans="2:17">
      <c r="B215" t="s">
        <v>526</v>
      </c>
      <c r="C215" t="s">
        <v>270</v>
      </c>
      <c r="D215" t="s">
        <v>332</v>
      </c>
      <c r="E215" t="s">
        <v>325</v>
      </c>
      <c r="I215" t="s">
        <v>130</v>
      </c>
      <c r="M215" s="87">
        <v>-452.34398376000013</v>
      </c>
      <c r="O215" s="90">
        <v>-452.34398376000013</v>
      </c>
      <c r="P215" t="s">
        <v>334</v>
      </c>
      <c r="Q215" s="14" t="s">
        <v>97</v>
      </c>
    </row>
    <row r="216" spans="2:17">
      <c r="B216" t="s">
        <v>357</v>
      </c>
      <c r="C216" t="s">
        <v>270</v>
      </c>
      <c r="D216" t="s">
        <v>332</v>
      </c>
      <c r="E216" t="s">
        <v>325</v>
      </c>
      <c r="I216" t="s">
        <v>130</v>
      </c>
      <c r="M216" s="87">
        <v>-395.36277552000001</v>
      </c>
      <c r="O216">
        <v>-395.36277552000001</v>
      </c>
      <c r="P216" t="s">
        <v>334</v>
      </c>
      <c r="Q216" s="14" t="s">
        <v>97</v>
      </c>
    </row>
    <row r="217" spans="2:17">
      <c r="B217" t="s">
        <v>291</v>
      </c>
      <c r="C217" t="s">
        <v>270</v>
      </c>
      <c r="D217" t="s">
        <v>332</v>
      </c>
      <c r="E217" t="s">
        <v>325</v>
      </c>
      <c r="I217" t="s">
        <v>130</v>
      </c>
      <c r="M217" s="87">
        <v>-1722.3064999200001</v>
      </c>
      <c r="O217" s="90">
        <v>-1722.3064999200001</v>
      </c>
      <c r="P217" t="s">
        <v>334</v>
      </c>
      <c r="Q217" s="14" t="s">
        <v>97</v>
      </c>
    </row>
    <row r="218" spans="2:17">
      <c r="B218" t="s">
        <v>527</v>
      </c>
      <c r="C218" t="s">
        <v>108</v>
      </c>
      <c r="D218" t="s">
        <v>332</v>
      </c>
      <c r="E218" t="s">
        <v>325</v>
      </c>
      <c r="I218" t="s">
        <v>130</v>
      </c>
      <c r="M218" s="87">
        <v>-312.03225216000004</v>
      </c>
      <c r="O218" s="90">
        <v>-312.03225216000004</v>
      </c>
      <c r="P218" t="s">
        <v>334</v>
      </c>
      <c r="Q218" s="14" t="s">
        <v>97</v>
      </c>
    </row>
    <row r="219" spans="2:17">
      <c r="B219" t="s">
        <v>528</v>
      </c>
      <c r="C219" t="s">
        <v>270</v>
      </c>
      <c r="D219" t="s">
        <v>332</v>
      </c>
      <c r="E219" t="s">
        <v>325</v>
      </c>
      <c r="I219" t="s">
        <v>130</v>
      </c>
      <c r="M219" s="87">
        <v>-308.77588440000011</v>
      </c>
      <c r="O219">
        <v>-308.77588440000011</v>
      </c>
      <c r="P219" t="s">
        <v>334</v>
      </c>
      <c r="Q219" s="14" t="s">
        <v>97</v>
      </c>
    </row>
    <row r="220" spans="2:17">
      <c r="B220" t="s">
        <v>293</v>
      </c>
      <c r="C220" t="s">
        <v>270</v>
      </c>
      <c r="D220" t="s">
        <v>332</v>
      </c>
      <c r="E220" t="s">
        <v>325</v>
      </c>
      <c r="I220" t="s">
        <v>130</v>
      </c>
      <c r="M220" s="87">
        <v>-290.09499768000006</v>
      </c>
      <c r="O220">
        <v>-290.09499768000006</v>
      </c>
      <c r="P220" t="s">
        <v>334</v>
      </c>
      <c r="Q220" s="14" t="s">
        <v>97</v>
      </c>
    </row>
    <row r="221" spans="2:17">
      <c r="B221" t="s">
        <v>361</v>
      </c>
      <c r="C221" t="s">
        <v>108</v>
      </c>
      <c r="D221" t="s">
        <v>332</v>
      </c>
      <c r="E221" t="s">
        <v>325</v>
      </c>
      <c r="I221" t="s">
        <v>130</v>
      </c>
      <c r="M221" s="87">
        <v>-407.01299616000006</v>
      </c>
      <c r="O221" s="90">
        <v>-407.01299616000006</v>
      </c>
      <c r="P221" t="s">
        <v>334</v>
      </c>
      <c r="Q221" s="14" t="s">
        <v>97</v>
      </c>
    </row>
    <row r="222" spans="2:17">
      <c r="B222" t="s">
        <v>529</v>
      </c>
      <c r="C222" t="s">
        <v>270</v>
      </c>
      <c r="D222" t="s">
        <v>332</v>
      </c>
      <c r="E222" t="s">
        <v>325</v>
      </c>
      <c r="I222" t="s">
        <v>130</v>
      </c>
      <c r="M222" s="87">
        <v>-1250.8063235999998</v>
      </c>
      <c r="O222" s="90">
        <v>-1250.8063235999998</v>
      </c>
      <c r="P222" t="s">
        <v>334</v>
      </c>
      <c r="Q222" s="14" t="s">
        <v>97</v>
      </c>
    </row>
    <row r="223" spans="2:17">
      <c r="B223" t="s">
        <v>530</v>
      </c>
      <c r="C223" t="s">
        <v>270</v>
      </c>
      <c r="D223" t="s">
        <v>332</v>
      </c>
      <c r="E223" t="s">
        <v>325</v>
      </c>
      <c r="I223" t="s">
        <v>130</v>
      </c>
      <c r="M223" s="87">
        <v>-216.43143912000002</v>
      </c>
      <c r="O223" s="90">
        <v>-216.43143912000002</v>
      </c>
      <c r="P223" t="s">
        <v>334</v>
      </c>
      <c r="Q223" s="14" t="s">
        <v>97</v>
      </c>
    </row>
    <row r="224" spans="2:17">
      <c r="B224" t="s">
        <v>531</v>
      </c>
      <c r="C224" t="s">
        <v>270</v>
      </c>
      <c r="D224" t="s">
        <v>332</v>
      </c>
      <c r="E224" t="s">
        <v>325</v>
      </c>
      <c r="I224" t="s">
        <v>130</v>
      </c>
      <c r="M224" s="87">
        <v>-60.581790720000008</v>
      </c>
      <c r="O224" s="90">
        <v>-60.581790720000008</v>
      </c>
      <c r="P224" t="s">
        <v>334</v>
      </c>
      <c r="Q224" s="14" t="s">
        <v>97</v>
      </c>
    </row>
    <row r="225" spans="2:17">
      <c r="B225" t="s">
        <v>532</v>
      </c>
      <c r="C225" t="s">
        <v>270</v>
      </c>
      <c r="D225" t="s">
        <v>332</v>
      </c>
      <c r="E225" t="s">
        <v>325</v>
      </c>
      <c r="I225" t="s">
        <v>130</v>
      </c>
      <c r="M225" s="87">
        <v>-249.93688176000001</v>
      </c>
      <c r="O225" s="90">
        <v>-249.93688176000001</v>
      </c>
      <c r="P225" t="s">
        <v>334</v>
      </c>
      <c r="Q225" s="14" t="s">
        <v>97</v>
      </c>
    </row>
    <row r="226" spans="2:17">
      <c r="B226" t="s">
        <v>533</v>
      </c>
      <c r="C226" t="s">
        <v>270</v>
      </c>
      <c r="D226" t="s">
        <v>332</v>
      </c>
      <c r="E226" t="s">
        <v>325</v>
      </c>
      <c r="I226" t="s">
        <v>130</v>
      </c>
      <c r="M226" s="87">
        <v>-472.84004016</v>
      </c>
      <c r="O226">
        <v>-472.84004016</v>
      </c>
      <c r="P226" t="s">
        <v>334</v>
      </c>
      <c r="Q226" s="14" t="s">
        <v>97</v>
      </c>
    </row>
    <row r="227" spans="2:17">
      <c r="B227" t="s">
        <v>534</v>
      </c>
      <c r="C227" t="s">
        <v>305</v>
      </c>
      <c r="D227" t="s">
        <v>332</v>
      </c>
      <c r="E227" t="s">
        <v>325</v>
      </c>
      <c r="I227" t="s">
        <v>130</v>
      </c>
      <c r="M227" s="87">
        <v>-1331.9557480800004</v>
      </c>
      <c r="O227" s="90">
        <v>-1331.9557480800004</v>
      </c>
      <c r="P227" t="s">
        <v>334</v>
      </c>
      <c r="Q227" s="14" t="s">
        <v>97</v>
      </c>
    </row>
    <row r="228" spans="2:17">
      <c r="B228" t="s">
        <v>535</v>
      </c>
      <c r="C228" t="s">
        <v>305</v>
      </c>
      <c r="D228" t="s">
        <v>332</v>
      </c>
      <c r="E228" t="s">
        <v>325</v>
      </c>
      <c r="I228" t="s">
        <v>130</v>
      </c>
      <c r="M228" s="87">
        <v>-5927.4176904000014</v>
      </c>
      <c r="O228">
        <v>-5927.4176904000014</v>
      </c>
      <c r="P228" t="s">
        <v>334</v>
      </c>
      <c r="Q228" s="14" t="s">
        <v>97</v>
      </c>
    </row>
    <row r="229" spans="2:17">
      <c r="B229" t="s">
        <v>536</v>
      </c>
      <c r="C229" t="s">
        <v>305</v>
      </c>
      <c r="D229" t="s">
        <v>332</v>
      </c>
      <c r="E229" t="s">
        <v>325</v>
      </c>
      <c r="I229" t="s">
        <v>130</v>
      </c>
      <c r="M229" s="87">
        <v>-3664.2131445599998</v>
      </c>
      <c r="O229" s="90">
        <v>-3664.2131445599998</v>
      </c>
      <c r="P229" t="s">
        <v>334</v>
      </c>
      <c r="Q229" s="14" t="s">
        <v>97</v>
      </c>
    </row>
    <row r="230" spans="2:17">
      <c r="B230" t="s">
        <v>537</v>
      </c>
      <c r="C230" t="s">
        <v>305</v>
      </c>
      <c r="D230" t="s">
        <v>332</v>
      </c>
      <c r="E230" t="s">
        <v>325</v>
      </c>
      <c r="I230" t="s">
        <v>130</v>
      </c>
      <c r="M230" s="87">
        <v>-4495.2560510400008</v>
      </c>
      <c r="O230">
        <v>-4495.2560510400008</v>
      </c>
      <c r="P230" t="s">
        <v>334</v>
      </c>
      <c r="Q230" s="14" t="s">
        <v>97</v>
      </c>
    </row>
    <row r="231" spans="2:17">
      <c r="B231" t="s">
        <v>538</v>
      </c>
      <c r="C231" t="s">
        <v>305</v>
      </c>
      <c r="D231" t="s">
        <v>332</v>
      </c>
      <c r="E231" t="s">
        <v>325</v>
      </c>
      <c r="I231" t="s">
        <v>130</v>
      </c>
      <c r="M231" s="87">
        <v>-706.54092480000008</v>
      </c>
      <c r="O231">
        <v>-706.54092480000008</v>
      </c>
      <c r="P231" t="s">
        <v>334</v>
      </c>
      <c r="Q231" s="14" t="s">
        <v>97</v>
      </c>
    </row>
    <row r="232" spans="2:17">
      <c r="B232" t="s">
        <v>539</v>
      </c>
      <c r="C232" t="s">
        <v>305</v>
      </c>
      <c r="D232" t="s">
        <v>332</v>
      </c>
      <c r="E232" t="s">
        <v>325</v>
      </c>
      <c r="I232" t="s">
        <v>130</v>
      </c>
      <c r="M232" s="87">
        <v>-106.27870752000001</v>
      </c>
      <c r="O232">
        <v>-106.27870752000001</v>
      </c>
      <c r="P232" t="s">
        <v>334</v>
      </c>
      <c r="Q232" s="14" t="s">
        <v>97</v>
      </c>
    </row>
    <row r="233" spans="2:17">
      <c r="B233" t="s">
        <v>540</v>
      </c>
      <c r="C233" t="s">
        <v>305</v>
      </c>
      <c r="D233" t="s">
        <v>332</v>
      </c>
      <c r="E233" t="s">
        <v>325</v>
      </c>
      <c r="I233" t="s">
        <v>130</v>
      </c>
      <c r="M233" s="87">
        <v>-38.177272799999997</v>
      </c>
      <c r="O233" s="90">
        <v>-38.177272799999997</v>
      </c>
      <c r="P233" t="s">
        <v>334</v>
      </c>
      <c r="Q233" s="14" t="s">
        <v>97</v>
      </c>
    </row>
    <row r="234" spans="2:17">
      <c r="B234" t="s">
        <v>541</v>
      </c>
      <c r="C234" t="s">
        <v>305</v>
      </c>
      <c r="D234" t="s">
        <v>332</v>
      </c>
      <c r="E234" t="s">
        <v>325</v>
      </c>
      <c r="I234" t="s">
        <v>130</v>
      </c>
      <c r="M234" s="87">
        <v>-2340.8716111200001</v>
      </c>
      <c r="O234" s="90">
        <v>-2340.8716111200001</v>
      </c>
      <c r="P234" t="s">
        <v>334</v>
      </c>
      <c r="Q234" s="14" t="s">
        <v>97</v>
      </c>
    </row>
    <row r="235" spans="2:17">
      <c r="B235" t="s">
        <v>542</v>
      </c>
      <c r="C235" t="s">
        <v>305</v>
      </c>
      <c r="D235" t="s">
        <v>332</v>
      </c>
      <c r="E235" t="s">
        <v>325</v>
      </c>
      <c r="I235" t="s">
        <v>130</v>
      </c>
      <c r="M235" s="87">
        <v>-191.77907040000002</v>
      </c>
      <c r="O235">
        <v>-191.77907040000002</v>
      </c>
      <c r="P235" t="s">
        <v>334</v>
      </c>
      <c r="Q235" s="14" t="s">
        <v>97</v>
      </c>
    </row>
    <row r="236" spans="2:17">
      <c r="B236" t="s">
        <v>543</v>
      </c>
      <c r="C236" t="s">
        <v>305</v>
      </c>
      <c r="D236" t="s">
        <v>332</v>
      </c>
      <c r="E236" t="s">
        <v>325</v>
      </c>
      <c r="I236" t="s">
        <v>130</v>
      </c>
      <c r="M236" s="87">
        <v>-50.1483852</v>
      </c>
      <c r="O236">
        <v>-50.1483852</v>
      </c>
      <c r="P236" t="s">
        <v>334</v>
      </c>
      <c r="Q236" s="14" t="s">
        <v>97</v>
      </c>
    </row>
    <row r="237" spans="2:17">
      <c r="B237" t="s">
        <v>544</v>
      </c>
      <c r="C237" t="s">
        <v>545</v>
      </c>
      <c r="D237" t="s">
        <v>332</v>
      </c>
      <c r="E237" t="s">
        <v>325</v>
      </c>
      <c r="I237" t="s">
        <v>399</v>
      </c>
      <c r="M237" s="87">
        <v>-3332.3676357600002</v>
      </c>
      <c r="O237">
        <v>-3332.3676357600002</v>
      </c>
      <c r="P237" t="s">
        <v>334</v>
      </c>
      <c r="Q237" s="14" t="s">
        <v>97</v>
      </c>
    </row>
    <row r="238" spans="2:17">
      <c r="B238" t="s">
        <v>546</v>
      </c>
      <c r="C238" t="s">
        <v>305</v>
      </c>
      <c r="D238" t="s">
        <v>332</v>
      </c>
      <c r="E238" t="s">
        <v>325</v>
      </c>
      <c r="I238" t="s">
        <v>130</v>
      </c>
      <c r="M238" s="87">
        <v>-90.304892639999991</v>
      </c>
      <c r="O238" s="90">
        <v>-90.304892639999991</v>
      </c>
      <c r="P238" t="s">
        <v>334</v>
      </c>
      <c r="Q238" s="14" t="s">
        <v>97</v>
      </c>
    </row>
    <row r="239" spans="2:17">
      <c r="B239" t="s">
        <v>547</v>
      </c>
      <c r="C239" t="s">
        <v>305</v>
      </c>
      <c r="D239" t="s">
        <v>332</v>
      </c>
      <c r="E239" t="s">
        <v>325</v>
      </c>
      <c r="I239" t="s">
        <v>130</v>
      </c>
      <c r="M239" s="87">
        <v>-76.618336319999997</v>
      </c>
      <c r="O239">
        <v>-76.618336319999997</v>
      </c>
      <c r="P239" t="s">
        <v>334</v>
      </c>
      <c r="Q239" s="14" t="s">
        <v>97</v>
      </c>
    </row>
    <row r="240" spans="2:17">
      <c r="B240" t="s">
        <v>548</v>
      </c>
      <c r="C240" t="s">
        <v>436</v>
      </c>
      <c r="D240" t="s">
        <v>332</v>
      </c>
      <c r="E240" t="s">
        <v>325</v>
      </c>
      <c r="I240" t="s">
        <v>130</v>
      </c>
      <c r="M240" s="87">
        <v>-6274.6402680000001</v>
      </c>
      <c r="O240" s="90">
        <v>-6274.6402680000001</v>
      </c>
      <c r="P240" t="s">
        <v>334</v>
      </c>
      <c r="Q240" s="14" t="s">
        <v>97</v>
      </c>
    </row>
    <row r="241" spans="2:17">
      <c r="B241" t="s">
        <v>549</v>
      </c>
      <c r="C241" t="s">
        <v>305</v>
      </c>
      <c r="D241" t="s">
        <v>332</v>
      </c>
      <c r="E241" t="s">
        <v>325</v>
      </c>
      <c r="I241" t="s">
        <v>130</v>
      </c>
      <c r="M241" s="87">
        <v>-152.73804384000002</v>
      </c>
      <c r="O241">
        <v>-152.73804384000002</v>
      </c>
      <c r="P241" t="s">
        <v>334</v>
      </c>
      <c r="Q241" s="14" t="s">
        <v>97</v>
      </c>
    </row>
    <row r="242" spans="2:17">
      <c r="B242" t="s">
        <v>550</v>
      </c>
      <c r="C242" t="s">
        <v>305</v>
      </c>
      <c r="D242" t="s">
        <v>332</v>
      </c>
      <c r="E242" t="s">
        <v>325</v>
      </c>
      <c r="I242" t="s">
        <v>130</v>
      </c>
      <c r="M242" s="87">
        <v>-109.44902160000002</v>
      </c>
      <c r="O242">
        <v>-109.44902160000002</v>
      </c>
      <c r="P242" t="s">
        <v>334</v>
      </c>
      <c r="Q242" s="14" t="s">
        <v>97</v>
      </c>
    </row>
    <row r="243" spans="2:17">
      <c r="B243" t="s">
        <v>551</v>
      </c>
      <c r="C243" t="s">
        <v>305</v>
      </c>
      <c r="D243" t="s">
        <v>332</v>
      </c>
      <c r="E243" t="s">
        <v>325</v>
      </c>
      <c r="I243" t="s">
        <v>130</v>
      </c>
      <c r="M243" s="87">
        <v>-276.17038632000003</v>
      </c>
      <c r="O243">
        <v>-276.17038632000003</v>
      </c>
      <c r="P243" t="s">
        <v>334</v>
      </c>
      <c r="Q243" s="14" t="s">
        <v>97</v>
      </c>
    </row>
    <row r="244" spans="2:17">
      <c r="B244" t="s">
        <v>552</v>
      </c>
      <c r="C244" t="s">
        <v>553</v>
      </c>
      <c r="D244" t="s">
        <v>332</v>
      </c>
      <c r="E244" t="s">
        <v>325</v>
      </c>
      <c r="I244" t="s">
        <v>130</v>
      </c>
      <c r="M244" s="87">
        <v>-154.39236552</v>
      </c>
      <c r="O244" s="90">
        <v>-154.39236552</v>
      </c>
      <c r="P244" t="s">
        <v>334</v>
      </c>
      <c r="Q244" s="14" t="s">
        <v>97</v>
      </c>
    </row>
    <row r="245" spans="2:17">
      <c r="B245" t="s">
        <v>554</v>
      </c>
      <c r="C245" t="s">
        <v>305</v>
      </c>
      <c r="D245" t="s">
        <v>332</v>
      </c>
      <c r="E245" t="s">
        <v>325</v>
      </c>
      <c r="I245" t="s">
        <v>130</v>
      </c>
      <c r="M245" s="87">
        <v>-382.56972984000004</v>
      </c>
      <c r="O245">
        <v>-382.56972984000004</v>
      </c>
      <c r="P245" t="s">
        <v>334</v>
      </c>
      <c r="Q245" s="14" t="s">
        <v>97</v>
      </c>
    </row>
    <row r="246" spans="2:17">
      <c r="B246" t="s">
        <v>555</v>
      </c>
      <c r="C246" t="s">
        <v>305</v>
      </c>
      <c r="D246" t="s">
        <v>332</v>
      </c>
      <c r="E246" t="s">
        <v>325</v>
      </c>
      <c r="I246" t="s">
        <v>130</v>
      </c>
      <c r="M246" s="87">
        <v>-103.807278</v>
      </c>
      <c r="O246" s="90">
        <v>-103.807278</v>
      </c>
      <c r="P246" t="s">
        <v>334</v>
      </c>
      <c r="Q246" s="14" t="s">
        <v>97</v>
      </c>
    </row>
    <row r="247" spans="2:17">
      <c r="B247" t="s">
        <v>556</v>
      </c>
      <c r="C247" t="s">
        <v>557</v>
      </c>
      <c r="D247" t="s">
        <v>332</v>
      </c>
      <c r="E247" t="s">
        <v>325</v>
      </c>
      <c r="I247" t="s">
        <v>130</v>
      </c>
      <c r="M247" s="87">
        <v>-18.247401359999998</v>
      </c>
      <c r="O247">
        <v>-18.247401359999998</v>
      </c>
      <c r="P247" t="s">
        <v>334</v>
      </c>
      <c r="Q247" s="14" t="s">
        <v>97</v>
      </c>
    </row>
    <row r="248" spans="2:17">
      <c r="B248" t="s">
        <v>558</v>
      </c>
      <c r="C248" t="s">
        <v>545</v>
      </c>
      <c r="D248" t="s">
        <v>332</v>
      </c>
      <c r="E248" t="s">
        <v>325</v>
      </c>
      <c r="I248" t="s">
        <v>399</v>
      </c>
      <c r="M248" s="87">
        <v>-103.17916656</v>
      </c>
      <c r="O248" s="90">
        <v>-103.17916656</v>
      </c>
      <c r="P248" t="s">
        <v>334</v>
      </c>
      <c r="Q248" s="14" t="s">
        <v>97</v>
      </c>
    </row>
    <row r="249" spans="2:17">
      <c r="B249" t="s">
        <v>559</v>
      </c>
      <c r="C249" t="s">
        <v>305</v>
      </c>
      <c r="D249" t="s">
        <v>332</v>
      </c>
      <c r="E249" t="s">
        <v>325</v>
      </c>
      <c r="I249" t="s">
        <v>130</v>
      </c>
      <c r="M249" s="87">
        <v>-7.9097004000000002</v>
      </c>
      <c r="O249" s="90">
        <v>-7.9097004000000002</v>
      </c>
      <c r="P249" t="s">
        <v>334</v>
      </c>
      <c r="Q249" s="14" t="s">
        <v>97</v>
      </c>
    </row>
    <row r="250" spans="2:17">
      <c r="B250" t="s">
        <v>560</v>
      </c>
      <c r="C250" t="s">
        <v>561</v>
      </c>
      <c r="D250" t="s">
        <v>332</v>
      </c>
      <c r="E250" t="s">
        <v>325</v>
      </c>
      <c r="I250" t="s">
        <v>130</v>
      </c>
      <c r="M250" s="87">
        <v>-82.840741200000011</v>
      </c>
      <c r="O250" s="90">
        <v>-82.840741200000011</v>
      </c>
      <c r="P250" t="s">
        <v>334</v>
      </c>
      <c r="Q250" s="14" t="s">
        <v>97</v>
      </c>
    </row>
    <row r="251" spans="2:17">
      <c r="B251" t="s">
        <v>562</v>
      </c>
      <c r="C251" t="s">
        <v>305</v>
      </c>
      <c r="D251" t="s">
        <v>332</v>
      </c>
      <c r="E251" t="s">
        <v>325</v>
      </c>
      <c r="I251" t="s">
        <v>130</v>
      </c>
      <c r="M251" s="87">
        <v>-605.41096176000008</v>
      </c>
      <c r="O251">
        <v>-605.41096176000008</v>
      </c>
      <c r="P251" t="s">
        <v>334</v>
      </c>
      <c r="Q251" s="14" t="s">
        <v>97</v>
      </c>
    </row>
    <row r="252" spans="2:17">
      <c r="B252" t="s">
        <v>563</v>
      </c>
      <c r="C252" t="s">
        <v>305</v>
      </c>
      <c r="D252" t="s">
        <v>332</v>
      </c>
      <c r="E252" t="s">
        <v>325</v>
      </c>
      <c r="I252" t="s">
        <v>130</v>
      </c>
      <c r="M252" s="87">
        <v>-199.21668192000001</v>
      </c>
      <c r="O252">
        <v>-199.21668192000001</v>
      </c>
      <c r="P252" t="s">
        <v>334</v>
      </c>
      <c r="Q252" s="14" t="s">
        <v>97</v>
      </c>
    </row>
    <row r="253" spans="2:17">
      <c r="B253" t="s">
        <v>564</v>
      </c>
      <c r="C253" t="s">
        <v>545</v>
      </c>
      <c r="D253" t="s">
        <v>332</v>
      </c>
      <c r="E253" t="s">
        <v>325</v>
      </c>
      <c r="I253" t="s">
        <v>399</v>
      </c>
      <c r="M253" s="87">
        <v>-35.4629628</v>
      </c>
      <c r="O253" s="90">
        <v>-35.4629628</v>
      </c>
      <c r="P253" t="s">
        <v>334</v>
      </c>
      <c r="Q253" s="14" t="s">
        <v>97</v>
      </c>
    </row>
    <row r="254" spans="2:17">
      <c r="B254" t="s">
        <v>565</v>
      </c>
      <c r="C254" t="s">
        <v>305</v>
      </c>
      <c r="D254" t="s">
        <v>332</v>
      </c>
      <c r="E254" t="s">
        <v>325</v>
      </c>
      <c r="I254" t="s">
        <v>130</v>
      </c>
      <c r="M254" s="87">
        <v>-148.3903224</v>
      </c>
      <c r="O254" s="90">
        <v>-148.3903224</v>
      </c>
      <c r="P254" t="s">
        <v>334</v>
      </c>
      <c r="Q254" s="14" t="s">
        <v>97</v>
      </c>
    </row>
    <row r="255" spans="2:17">
      <c r="B255" t="s">
        <v>566</v>
      </c>
      <c r="C255" t="s">
        <v>387</v>
      </c>
      <c r="D255" t="s">
        <v>332</v>
      </c>
      <c r="E255" t="s">
        <v>325</v>
      </c>
      <c r="I255" t="s">
        <v>130</v>
      </c>
      <c r="M255" s="87">
        <v>-3875.2610011200009</v>
      </c>
      <c r="O255">
        <v>-3875.2610011200009</v>
      </c>
      <c r="P255" t="s">
        <v>334</v>
      </c>
      <c r="Q255" s="14" t="s">
        <v>97</v>
      </c>
    </row>
    <row r="256" spans="2:17">
      <c r="B256" t="s">
        <v>567</v>
      </c>
      <c r="C256" t="s">
        <v>545</v>
      </c>
      <c r="D256" t="s">
        <v>332</v>
      </c>
      <c r="E256" t="s">
        <v>325</v>
      </c>
      <c r="I256" t="s">
        <v>399</v>
      </c>
      <c r="M256" s="87">
        <v>-16.401670559999999</v>
      </c>
      <c r="O256">
        <v>-16.401670559999999</v>
      </c>
      <c r="P256" t="s">
        <v>334</v>
      </c>
      <c r="Q256" s="14" t="s">
        <v>97</v>
      </c>
    </row>
    <row r="257" spans="2:17">
      <c r="B257" t="s">
        <v>568</v>
      </c>
      <c r="C257" t="s">
        <v>431</v>
      </c>
      <c r="D257" t="s">
        <v>332</v>
      </c>
      <c r="E257" t="s">
        <v>325</v>
      </c>
      <c r="I257" t="s">
        <v>130</v>
      </c>
      <c r="M257" s="87">
        <v>-1097.6098629600001</v>
      </c>
      <c r="O257">
        <v>-1097.6098629600001</v>
      </c>
      <c r="P257" t="s">
        <v>334</v>
      </c>
      <c r="Q257" s="14" t="s">
        <v>97</v>
      </c>
    </row>
    <row r="258" spans="2:17">
      <c r="B258" t="s">
        <v>569</v>
      </c>
      <c r="C258" t="s">
        <v>305</v>
      </c>
      <c r="D258" t="s">
        <v>332</v>
      </c>
      <c r="E258" t="s">
        <v>325</v>
      </c>
      <c r="I258" t="s">
        <v>130</v>
      </c>
      <c r="M258" s="87">
        <v>-14840.817652800002</v>
      </c>
      <c r="O258" s="90">
        <v>-14840.817652800002</v>
      </c>
      <c r="P258" t="s">
        <v>334</v>
      </c>
      <c r="Q258" s="14" t="s">
        <v>97</v>
      </c>
    </row>
    <row r="259" spans="2:17">
      <c r="B259" t="s">
        <v>570</v>
      </c>
      <c r="C259" t="s">
        <v>296</v>
      </c>
      <c r="D259" t="s">
        <v>332</v>
      </c>
      <c r="E259" t="s">
        <v>325</v>
      </c>
      <c r="I259" t="s">
        <v>130</v>
      </c>
      <c r="M259" s="87">
        <v>-2216.28518424</v>
      </c>
      <c r="O259" s="90">
        <v>-2216.28518424</v>
      </c>
      <c r="P259" t="s">
        <v>334</v>
      </c>
      <c r="Q259" s="14" t="s">
        <v>97</v>
      </c>
    </row>
    <row r="260" spans="2:17">
      <c r="B260" t="s">
        <v>364</v>
      </c>
      <c r="C260" t="s">
        <v>296</v>
      </c>
      <c r="D260" t="s">
        <v>332</v>
      </c>
      <c r="E260" t="s">
        <v>325</v>
      </c>
      <c r="I260" t="s">
        <v>130</v>
      </c>
      <c r="M260" s="87">
        <v>-50.40895896</v>
      </c>
      <c r="O260">
        <v>-50.40895896</v>
      </c>
      <c r="P260" t="s">
        <v>334</v>
      </c>
      <c r="Q260" s="14" t="s">
        <v>97</v>
      </c>
    </row>
    <row r="261" spans="2:17">
      <c r="B261" t="s">
        <v>306</v>
      </c>
      <c r="C261" t="s">
        <v>296</v>
      </c>
      <c r="D261" t="s">
        <v>332</v>
      </c>
      <c r="E261" t="s">
        <v>325</v>
      </c>
      <c r="I261" t="s">
        <v>130</v>
      </c>
      <c r="M261" s="87">
        <v>-97.079006160000006</v>
      </c>
      <c r="O261" s="90">
        <v>-97.079006160000006</v>
      </c>
      <c r="P261" t="s">
        <v>334</v>
      </c>
      <c r="Q261" s="14" t="s">
        <v>97</v>
      </c>
    </row>
    <row r="262" spans="2:17">
      <c r="B262" t="s">
        <v>571</v>
      </c>
      <c r="C262" t="s">
        <v>296</v>
      </c>
      <c r="D262" t="s">
        <v>332</v>
      </c>
      <c r="E262" t="s">
        <v>325</v>
      </c>
      <c r="I262" t="s">
        <v>130</v>
      </c>
      <c r="M262" s="87">
        <v>-1813.9456267200001</v>
      </c>
      <c r="O262" s="90">
        <v>-1813.9456267200001</v>
      </c>
      <c r="P262" t="s">
        <v>334</v>
      </c>
      <c r="Q262" s="14" t="s">
        <v>97</v>
      </c>
    </row>
    <row r="263" spans="2:17">
      <c r="B263" t="s">
        <v>572</v>
      </c>
      <c r="C263" t="s">
        <v>296</v>
      </c>
      <c r="D263" t="s">
        <v>332</v>
      </c>
      <c r="E263" t="s">
        <v>325</v>
      </c>
      <c r="I263" t="s">
        <v>130</v>
      </c>
      <c r="M263" s="87">
        <v>-2632.0475073600001</v>
      </c>
      <c r="O263">
        <v>-2632.0475073600001</v>
      </c>
      <c r="P263" t="s">
        <v>334</v>
      </c>
      <c r="Q263" s="14" t="s">
        <v>97</v>
      </c>
    </row>
    <row r="264" spans="2:17">
      <c r="B264" t="s">
        <v>365</v>
      </c>
      <c r="C264" t="s">
        <v>366</v>
      </c>
      <c r="D264" t="s">
        <v>332</v>
      </c>
      <c r="E264" t="s">
        <v>325</v>
      </c>
      <c r="I264" t="s">
        <v>130</v>
      </c>
      <c r="M264" s="87">
        <v>-143.28581112000003</v>
      </c>
      <c r="O264">
        <v>-143.28581112000003</v>
      </c>
      <c r="P264" t="s">
        <v>334</v>
      </c>
      <c r="Q264" s="14" t="s">
        <v>97</v>
      </c>
    </row>
    <row r="265" spans="2:17">
      <c r="B265" t="s">
        <v>573</v>
      </c>
      <c r="C265" t="s">
        <v>296</v>
      </c>
      <c r="D265" t="s">
        <v>332</v>
      </c>
      <c r="E265" t="s">
        <v>325</v>
      </c>
      <c r="I265" t="s">
        <v>130</v>
      </c>
      <c r="M265" s="87">
        <v>-627.95622168</v>
      </c>
      <c r="O265" s="90">
        <v>-627.95622168</v>
      </c>
      <c r="P265" t="s">
        <v>334</v>
      </c>
      <c r="Q265" s="14" t="s">
        <v>97</v>
      </c>
    </row>
    <row r="266" spans="2:17">
      <c r="B266" t="s">
        <v>574</v>
      </c>
      <c r="C266" t="s">
        <v>296</v>
      </c>
      <c r="D266" t="s">
        <v>332</v>
      </c>
      <c r="E266" t="s">
        <v>325</v>
      </c>
      <c r="I266" t="s">
        <v>130</v>
      </c>
      <c r="M266" s="87">
        <v>-84.529645200000004</v>
      </c>
      <c r="O266">
        <v>-84.529645200000004</v>
      </c>
      <c r="P266" t="s">
        <v>334</v>
      </c>
      <c r="Q266" s="14" t="s">
        <v>97</v>
      </c>
    </row>
    <row r="267" spans="2:17">
      <c r="B267" t="s">
        <v>575</v>
      </c>
      <c r="C267" t="s">
        <v>296</v>
      </c>
      <c r="D267" t="s">
        <v>332</v>
      </c>
      <c r="E267" t="s">
        <v>325</v>
      </c>
      <c r="I267" t="s">
        <v>130</v>
      </c>
      <c r="M267" s="87">
        <v>-71.153525520000002</v>
      </c>
      <c r="O267" s="90">
        <v>-71.153525520000002</v>
      </c>
      <c r="P267" t="s">
        <v>334</v>
      </c>
      <c r="Q267" s="14" t="s">
        <v>97</v>
      </c>
    </row>
    <row r="268" spans="2:17">
      <c r="B268" t="s">
        <v>367</v>
      </c>
      <c r="C268" t="s">
        <v>296</v>
      </c>
      <c r="D268" t="s">
        <v>332</v>
      </c>
      <c r="E268" t="s">
        <v>325</v>
      </c>
      <c r="I268" t="s">
        <v>130</v>
      </c>
      <c r="M268" s="87">
        <v>-585.00739296000006</v>
      </c>
      <c r="O268">
        <v>-585.00739296000006</v>
      </c>
      <c r="P268" t="s">
        <v>334</v>
      </c>
      <c r="Q268" s="14" t="s">
        <v>97</v>
      </c>
    </row>
    <row r="269" spans="2:17">
      <c r="B269" t="s">
        <v>368</v>
      </c>
      <c r="C269" t="s">
        <v>296</v>
      </c>
      <c r="D269" t="s">
        <v>332</v>
      </c>
      <c r="E269" t="s">
        <v>325</v>
      </c>
      <c r="I269" t="s">
        <v>130</v>
      </c>
      <c r="M269" s="87">
        <v>-165.38632632000005</v>
      </c>
      <c r="O269">
        <v>-165.38632632000005</v>
      </c>
      <c r="P269" t="s">
        <v>334</v>
      </c>
      <c r="Q269" s="14" t="s">
        <v>97</v>
      </c>
    </row>
    <row r="270" spans="2:17">
      <c r="B270" t="s">
        <v>576</v>
      </c>
      <c r="C270" t="s">
        <v>259</v>
      </c>
      <c r="D270" t="s">
        <v>332</v>
      </c>
      <c r="E270" t="s">
        <v>325</v>
      </c>
      <c r="I270" t="s">
        <v>130</v>
      </c>
      <c r="M270" s="87">
        <v>-794.01006719999998</v>
      </c>
      <c r="O270" s="90">
        <v>-794.01006719999998</v>
      </c>
      <c r="P270" t="s">
        <v>334</v>
      </c>
      <c r="Q270" s="14" t="s">
        <v>97</v>
      </c>
    </row>
    <row r="271" spans="2:17">
      <c r="B271" t="s">
        <v>371</v>
      </c>
      <c r="C271" t="s">
        <v>296</v>
      </c>
      <c r="D271" t="s">
        <v>332</v>
      </c>
      <c r="E271" t="s">
        <v>325</v>
      </c>
      <c r="I271" t="s">
        <v>130</v>
      </c>
      <c r="M271" s="87">
        <v>-612.93301847999999</v>
      </c>
      <c r="O271">
        <v>-612.93301847999999</v>
      </c>
      <c r="P271" t="s">
        <v>334</v>
      </c>
      <c r="Q271" s="14" t="s">
        <v>97</v>
      </c>
    </row>
    <row r="272" spans="2:17">
      <c r="B272">
        <v>20180244</v>
      </c>
      <c r="C272" t="s">
        <v>313</v>
      </c>
      <c r="D272" t="s">
        <v>332</v>
      </c>
      <c r="E272" t="s">
        <v>325</v>
      </c>
      <c r="I272" t="s">
        <v>130</v>
      </c>
      <c r="M272" s="87">
        <v>-3088.5542373600006</v>
      </c>
      <c r="O272">
        <v>-3088.5542373600006</v>
      </c>
      <c r="P272" t="s">
        <v>334</v>
      </c>
      <c r="Q272" s="14" t="s">
        <v>97</v>
      </c>
    </row>
    <row r="273" spans="2:17">
      <c r="B273" t="s">
        <v>577</v>
      </c>
      <c r="C273" t="s">
        <v>296</v>
      </c>
      <c r="D273" t="s">
        <v>332</v>
      </c>
      <c r="E273" t="s">
        <v>325</v>
      </c>
      <c r="I273" t="s">
        <v>130</v>
      </c>
      <c r="M273" s="87">
        <v>-8352.3967207200003</v>
      </c>
      <c r="O273" s="90">
        <v>-8352.3967207200003</v>
      </c>
      <c r="P273" t="s">
        <v>334</v>
      </c>
      <c r="Q273" s="14" t="s">
        <v>97</v>
      </c>
    </row>
    <row r="274" spans="2:17">
      <c r="B274" t="s">
        <v>578</v>
      </c>
      <c r="C274" t="s">
        <v>259</v>
      </c>
      <c r="D274" t="s">
        <v>332</v>
      </c>
      <c r="E274" t="s">
        <v>325</v>
      </c>
      <c r="I274" t="s">
        <v>130</v>
      </c>
      <c r="M274" s="87">
        <v>-2313.8724700799999</v>
      </c>
      <c r="O274" s="90">
        <v>-2313.8724700799999</v>
      </c>
      <c r="P274" t="s">
        <v>334</v>
      </c>
      <c r="Q274" s="14" t="s">
        <v>97</v>
      </c>
    </row>
    <row r="275" spans="2:17">
      <c r="B275">
        <v>20210004</v>
      </c>
      <c r="C275" t="s">
        <v>313</v>
      </c>
      <c r="D275" t="s">
        <v>332</v>
      </c>
      <c r="E275" t="s">
        <v>325</v>
      </c>
      <c r="I275" t="s">
        <v>130</v>
      </c>
      <c r="M275" s="87">
        <v>-231.03322056000002</v>
      </c>
      <c r="O275">
        <v>-231.03322056000002</v>
      </c>
      <c r="P275" t="s">
        <v>334</v>
      </c>
      <c r="Q275" s="14" t="s">
        <v>97</v>
      </c>
    </row>
    <row r="276" spans="2:17">
      <c r="B276" t="s">
        <v>579</v>
      </c>
      <c r="C276" t="s">
        <v>455</v>
      </c>
      <c r="D276" t="s">
        <v>332</v>
      </c>
      <c r="E276" t="s">
        <v>325</v>
      </c>
      <c r="I276" t="s">
        <v>130</v>
      </c>
      <c r="M276" s="87">
        <v>-289.10899943999999</v>
      </c>
      <c r="O276">
        <v>-289.10899943999999</v>
      </c>
      <c r="P276" t="s">
        <v>334</v>
      </c>
      <c r="Q276" s="14" t="s">
        <v>97</v>
      </c>
    </row>
    <row r="277" spans="2:17">
      <c r="B277" t="s">
        <v>309</v>
      </c>
      <c r="C277" t="s">
        <v>296</v>
      </c>
      <c r="D277" t="s">
        <v>332</v>
      </c>
      <c r="E277" t="s">
        <v>325</v>
      </c>
      <c r="I277" t="s">
        <v>130</v>
      </c>
      <c r="M277" s="87">
        <v>-1700.64429552</v>
      </c>
      <c r="O277">
        <v>-1700.64429552</v>
      </c>
      <c r="P277" t="s">
        <v>334</v>
      </c>
      <c r="Q277" s="14" t="s">
        <v>97</v>
      </c>
    </row>
    <row r="278" spans="2:17">
      <c r="B278" t="s">
        <v>580</v>
      </c>
      <c r="C278" t="s">
        <v>296</v>
      </c>
      <c r="D278" t="s">
        <v>332</v>
      </c>
      <c r="E278" t="s">
        <v>325</v>
      </c>
      <c r="I278" t="s">
        <v>130</v>
      </c>
      <c r="M278" s="87">
        <v>-420.15910320000006</v>
      </c>
      <c r="O278" s="90">
        <v>-420.15910320000006</v>
      </c>
      <c r="P278" t="s">
        <v>334</v>
      </c>
      <c r="Q278" s="14" t="s">
        <v>97</v>
      </c>
    </row>
    <row r="279" spans="2:17">
      <c r="B279" t="s">
        <v>581</v>
      </c>
      <c r="C279" t="s">
        <v>259</v>
      </c>
      <c r="D279" t="s">
        <v>332</v>
      </c>
      <c r="E279" t="s">
        <v>325</v>
      </c>
      <c r="I279" t="s">
        <v>130</v>
      </c>
      <c r="M279" s="87">
        <v>-817.80913728000019</v>
      </c>
      <c r="O279" s="90">
        <v>-817.80913728000019</v>
      </c>
      <c r="P279" t="s">
        <v>334</v>
      </c>
      <c r="Q279" s="14" t="s">
        <v>97</v>
      </c>
    </row>
    <row r="280" spans="2:17">
      <c r="B280" t="s">
        <v>372</v>
      </c>
      <c r="C280" t="s">
        <v>296</v>
      </c>
      <c r="D280" t="s">
        <v>332</v>
      </c>
      <c r="E280" t="s">
        <v>325</v>
      </c>
      <c r="I280" t="s">
        <v>130</v>
      </c>
      <c r="M280" s="87">
        <v>-4306.2387408000013</v>
      </c>
      <c r="O280">
        <v>-4306.2387408000013</v>
      </c>
      <c r="P280" t="s">
        <v>334</v>
      </c>
      <c r="Q280" s="14" t="s">
        <v>97</v>
      </c>
    </row>
    <row r="281" spans="2:17">
      <c r="B281">
        <v>20190341</v>
      </c>
      <c r="C281" t="s">
        <v>313</v>
      </c>
      <c r="D281" t="s">
        <v>332</v>
      </c>
      <c r="E281" t="s">
        <v>325</v>
      </c>
      <c r="I281" t="s">
        <v>130</v>
      </c>
      <c r="M281" s="87">
        <v>-4627.1787552000005</v>
      </c>
      <c r="O281" s="90">
        <v>-4627.1787552000005</v>
      </c>
      <c r="P281" t="s">
        <v>334</v>
      </c>
      <c r="Q281" s="14" t="s">
        <v>97</v>
      </c>
    </row>
    <row r="282" spans="2:17">
      <c r="B282" t="s">
        <v>582</v>
      </c>
      <c r="C282" t="s">
        <v>296</v>
      </c>
      <c r="D282" t="s">
        <v>332</v>
      </c>
      <c r="E282" t="s">
        <v>325</v>
      </c>
      <c r="I282" t="s">
        <v>130</v>
      </c>
      <c r="M282" s="87">
        <v>-622.99888632000011</v>
      </c>
      <c r="O282" s="90">
        <v>-622.99888632000011</v>
      </c>
      <c r="P282" t="s">
        <v>334</v>
      </c>
      <c r="Q282" s="14" t="s">
        <v>97</v>
      </c>
    </row>
    <row r="283" spans="2:17">
      <c r="B283">
        <v>20200041</v>
      </c>
      <c r="C283" t="s">
        <v>313</v>
      </c>
      <c r="D283" t="s">
        <v>332</v>
      </c>
      <c r="E283" t="s">
        <v>325</v>
      </c>
      <c r="I283" t="s">
        <v>130</v>
      </c>
      <c r="M283" s="87">
        <v>-122.38120080000002</v>
      </c>
      <c r="O283">
        <v>-122.38120080000002</v>
      </c>
      <c r="P283" t="s">
        <v>334</v>
      </c>
      <c r="Q283" s="14" t="s">
        <v>97</v>
      </c>
    </row>
    <row r="284" spans="2:17">
      <c r="B284" t="s">
        <v>583</v>
      </c>
      <c r="C284" t="s">
        <v>296</v>
      </c>
      <c r="D284" t="s">
        <v>332</v>
      </c>
      <c r="E284" t="s">
        <v>325</v>
      </c>
      <c r="I284" t="s">
        <v>130</v>
      </c>
      <c r="M284" s="87">
        <v>-92.571240960000011</v>
      </c>
      <c r="O284" s="90">
        <v>-92.571240960000011</v>
      </c>
      <c r="P284" t="s">
        <v>334</v>
      </c>
      <c r="Q284" s="14" t="s">
        <v>97</v>
      </c>
    </row>
    <row r="285" spans="2:17">
      <c r="B285">
        <v>20210081</v>
      </c>
      <c r="C285" t="s">
        <v>313</v>
      </c>
      <c r="D285" t="s">
        <v>332</v>
      </c>
      <c r="E285" t="s">
        <v>325</v>
      </c>
      <c r="I285" t="s">
        <v>130</v>
      </c>
      <c r="M285" s="87">
        <v>-1477.4266792800001</v>
      </c>
      <c r="O285" s="90">
        <v>-1477.4266792800001</v>
      </c>
      <c r="P285" t="s">
        <v>334</v>
      </c>
      <c r="Q285" s="14" t="s">
        <v>97</v>
      </c>
    </row>
    <row r="286" spans="2:17">
      <c r="B286" t="s">
        <v>310</v>
      </c>
      <c r="C286" t="s">
        <v>296</v>
      </c>
      <c r="D286" t="s">
        <v>332</v>
      </c>
      <c r="E286" t="s">
        <v>325</v>
      </c>
      <c r="I286" t="s">
        <v>130</v>
      </c>
      <c r="M286" s="87">
        <v>-82.14426936000001</v>
      </c>
      <c r="O286">
        <v>-82.14426936000001</v>
      </c>
      <c r="P286" t="s">
        <v>334</v>
      </c>
      <c r="Q286" s="14" t="s">
        <v>97</v>
      </c>
    </row>
    <row r="287" spans="2:17">
      <c r="B287" t="s">
        <v>584</v>
      </c>
      <c r="C287" t="s">
        <v>259</v>
      </c>
      <c r="D287" t="s">
        <v>332</v>
      </c>
      <c r="E287" t="s">
        <v>325</v>
      </c>
      <c r="I287" t="s">
        <v>130</v>
      </c>
      <c r="M287" s="87">
        <v>-15034.141668240001</v>
      </c>
      <c r="O287">
        <v>-15034.141668240001</v>
      </c>
      <c r="P287" t="s">
        <v>334</v>
      </c>
      <c r="Q287" s="14" t="s">
        <v>97</v>
      </c>
    </row>
    <row r="288" spans="2:17">
      <c r="B288" t="s">
        <v>374</v>
      </c>
      <c r="C288" t="s">
        <v>296</v>
      </c>
      <c r="D288" t="s">
        <v>332</v>
      </c>
      <c r="E288" t="s">
        <v>325</v>
      </c>
      <c r="I288" t="s">
        <v>130</v>
      </c>
      <c r="M288" s="87">
        <v>-399.69360791999998</v>
      </c>
      <c r="O288">
        <v>-399.69360791999998</v>
      </c>
      <c r="P288" t="s">
        <v>334</v>
      </c>
      <c r="Q288" s="14" t="s">
        <v>97</v>
      </c>
    </row>
    <row r="289" spans="2:17">
      <c r="B289" t="s">
        <v>585</v>
      </c>
      <c r="C289" t="s">
        <v>296</v>
      </c>
      <c r="D289" t="s">
        <v>332</v>
      </c>
      <c r="E289" t="s">
        <v>325</v>
      </c>
      <c r="I289" t="s">
        <v>130</v>
      </c>
      <c r="M289" s="87">
        <v>-60.728966640000003</v>
      </c>
      <c r="O289" s="90">
        <v>-60.728966640000003</v>
      </c>
      <c r="P289" t="s">
        <v>334</v>
      </c>
      <c r="Q289" s="14" t="s">
        <v>97</v>
      </c>
    </row>
    <row r="290" spans="2:17">
      <c r="B290" t="s">
        <v>311</v>
      </c>
      <c r="C290" t="s">
        <v>296</v>
      </c>
      <c r="D290" t="s">
        <v>332</v>
      </c>
      <c r="E290" t="s">
        <v>325</v>
      </c>
      <c r="I290" t="s">
        <v>130</v>
      </c>
      <c r="M290" s="87">
        <v>-56.622517199999997</v>
      </c>
      <c r="O290" s="90">
        <v>-56.622517199999997</v>
      </c>
      <c r="P290" t="s">
        <v>334</v>
      </c>
      <c r="Q290" s="14" t="s">
        <v>97</v>
      </c>
    </row>
    <row r="291" spans="2:17">
      <c r="B291" t="s">
        <v>375</v>
      </c>
      <c r="C291" t="s">
        <v>296</v>
      </c>
      <c r="D291" t="s">
        <v>332</v>
      </c>
      <c r="E291" t="s">
        <v>325</v>
      </c>
      <c r="I291" t="s">
        <v>130</v>
      </c>
      <c r="M291" s="87">
        <v>-25.615848239999998</v>
      </c>
      <c r="O291" s="90">
        <v>-25.615848239999998</v>
      </c>
      <c r="P291" t="s">
        <v>334</v>
      </c>
      <c r="Q291" s="14" t="s">
        <v>97</v>
      </c>
    </row>
    <row r="292" spans="2:17">
      <c r="B292" t="s">
        <v>312</v>
      </c>
      <c r="C292" t="s">
        <v>296</v>
      </c>
      <c r="D292" t="s">
        <v>332</v>
      </c>
      <c r="E292" t="s">
        <v>325</v>
      </c>
      <c r="I292" t="s">
        <v>130</v>
      </c>
      <c r="M292" s="87">
        <v>-280.76179248000005</v>
      </c>
      <c r="O292" s="90">
        <v>-280.76179248000005</v>
      </c>
      <c r="P292" t="s">
        <v>334</v>
      </c>
      <c r="Q292" s="14" t="s">
        <v>97</v>
      </c>
    </row>
    <row r="293" spans="2:17">
      <c r="B293" t="s">
        <v>586</v>
      </c>
      <c r="C293" t="s">
        <v>259</v>
      </c>
      <c r="D293" t="s">
        <v>332</v>
      </c>
      <c r="E293" t="s">
        <v>325</v>
      </c>
      <c r="I293" t="s">
        <v>130</v>
      </c>
      <c r="M293" s="87">
        <v>-3107.6308101599998</v>
      </c>
      <c r="O293" s="90">
        <v>-3107.6308101599998</v>
      </c>
      <c r="P293" t="s">
        <v>334</v>
      </c>
      <c r="Q293" s="14" t="s">
        <v>97</v>
      </c>
    </row>
    <row r="294" spans="2:17">
      <c r="B294" t="s">
        <v>587</v>
      </c>
      <c r="C294" t="s">
        <v>259</v>
      </c>
      <c r="D294" t="s">
        <v>332</v>
      </c>
      <c r="E294" t="s">
        <v>325</v>
      </c>
      <c r="I294" t="s">
        <v>130</v>
      </c>
      <c r="M294" s="87">
        <v>-20869.898517360005</v>
      </c>
      <c r="O294" s="90">
        <v>-20869.898517360005</v>
      </c>
      <c r="P294" t="s">
        <v>334</v>
      </c>
      <c r="Q294" s="14" t="s">
        <v>97</v>
      </c>
    </row>
    <row r="295" spans="2:17">
      <c r="B295">
        <v>20240092</v>
      </c>
      <c r="C295" t="s">
        <v>313</v>
      </c>
      <c r="D295" t="s">
        <v>332</v>
      </c>
      <c r="E295" t="s">
        <v>325</v>
      </c>
      <c r="I295" t="s">
        <v>130</v>
      </c>
      <c r="M295" s="87">
        <v>-84.123504000000011</v>
      </c>
      <c r="O295">
        <v>-84.123504000000011</v>
      </c>
      <c r="P295" t="s">
        <v>334</v>
      </c>
      <c r="Q295" s="14" t="s">
        <v>97</v>
      </c>
    </row>
    <row r="296" spans="2:17">
      <c r="B296" t="s">
        <v>376</v>
      </c>
      <c r="C296" t="s">
        <v>296</v>
      </c>
      <c r="D296" t="s">
        <v>332</v>
      </c>
      <c r="E296" t="s">
        <v>325</v>
      </c>
      <c r="I296" t="s">
        <v>130</v>
      </c>
      <c r="M296" s="87">
        <v>-39.080434320000002</v>
      </c>
      <c r="O296">
        <v>-39.080434320000002</v>
      </c>
      <c r="P296" t="s">
        <v>334</v>
      </c>
      <c r="Q296" s="14" t="s">
        <v>97</v>
      </c>
    </row>
    <row r="297" spans="2:17">
      <c r="B297" t="s">
        <v>588</v>
      </c>
      <c r="C297" t="s">
        <v>259</v>
      </c>
      <c r="D297" t="s">
        <v>332</v>
      </c>
      <c r="E297" t="s">
        <v>325</v>
      </c>
      <c r="I297" t="s">
        <v>130</v>
      </c>
      <c r="M297" s="87">
        <v>-3607.9509268799993</v>
      </c>
      <c r="O297" s="90">
        <v>-3607.9509268799993</v>
      </c>
      <c r="P297" t="s">
        <v>334</v>
      </c>
      <c r="Q297" s="14" t="s">
        <v>97</v>
      </c>
    </row>
    <row r="298" spans="2:17">
      <c r="B298" t="s">
        <v>589</v>
      </c>
      <c r="C298" t="s">
        <v>296</v>
      </c>
      <c r="D298" t="s">
        <v>332</v>
      </c>
      <c r="E298" t="s">
        <v>325</v>
      </c>
      <c r="I298" t="s">
        <v>130</v>
      </c>
      <c r="M298" s="87">
        <v>-164.08265327999999</v>
      </c>
      <c r="O298" s="90">
        <v>-164.08265327999999</v>
      </c>
      <c r="P298" t="s">
        <v>334</v>
      </c>
      <c r="Q298" s="14" t="s">
        <v>97</v>
      </c>
    </row>
    <row r="299" spans="2:17">
      <c r="B299" t="s">
        <v>590</v>
      </c>
      <c r="C299" t="s">
        <v>296</v>
      </c>
      <c r="D299" t="s">
        <v>332</v>
      </c>
      <c r="E299" t="s">
        <v>325</v>
      </c>
      <c r="I299" t="s">
        <v>130</v>
      </c>
      <c r="M299" s="87">
        <v>-2628.0938635200005</v>
      </c>
      <c r="O299" s="90">
        <v>-2628.0938635200005</v>
      </c>
      <c r="P299" t="s">
        <v>334</v>
      </c>
      <c r="Q299" s="14" t="s">
        <v>97</v>
      </c>
    </row>
    <row r="300" spans="2:17">
      <c r="B300" t="s">
        <v>591</v>
      </c>
      <c r="C300" t="s">
        <v>259</v>
      </c>
      <c r="D300" t="s">
        <v>332</v>
      </c>
      <c r="E300" t="s">
        <v>325</v>
      </c>
      <c r="I300" t="s">
        <v>130</v>
      </c>
      <c r="M300" s="87">
        <v>-27701.781400800002</v>
      </c>
      <c r="O300" s="90">
        <v>-27701.781400800002</v>
      </c>
      <c r="P300" t="s">
        <v>334</v>
      </c>
      <c r="Q300" s="14" t="s">
        <v>97</v>
      </c>
    </row>
    <row r="301" spans="2:17">
      <c r="B301">
        <v>20240178</v>
      </c>
      <c r="C301" t="s">
        <v>313</v>
      </c>
      <c r="D301" t="s">
        <v>332</v>
      </c>
      <c r="E301" t="s">
        <v>325</v>
      </c>
      <c r="I301" t="s">
        <v>130</v>
      </c>
      <c r="M301" s="87">
        <v>-103.0794408</v>
      </c>
      <c r="O301" s="90">
        <v>-103.0794408</v>
      </c>
      <c r="P301" t="s">
        <v>334</v>
      </c>
      <c r="Q301" s="14" t="s">
        <v>97</v>
      </c>
    </row>
    <row r="302" spans="2:17">
      <c r="B302" t="s">
        <v>592</v>
      </c>
      <c r="C302" t="s">
        <v>296</v>
      </c>
      <c r="D302" t="s">
        <v>332</v>
      </c>
      <c r="E302" t="s">
        <v>325</v>
      </c>
      <c r="I302" t="s">
        <v>130</v>
      </c>
      <c r="M302" s="87">
        <v>-694.70009928000013</v>
      </c>
      <c r="O302" s="90">
        <v>-694.70009928000013</v>
      </c>
      <c r="P302" t="s">
        <v>334</v>
      </c>
      <c r="Q302" s="14" t="s">
        <v>97</v>
      </c>
    </row>
    <row r="303" spans="2:17">
      <c r="B303">
        <v>20220196</v>
      </c>
      <c r="C303" t="s">
        <v>313</v>
      </c>
      <c r="D303" t="s">
        <v>332</v>
      </c>
      <c r="E303" t="s">
        <v>325</v>
      </c>
      <c r="I303" t="s">
        <v>130</v>
      </c>
      <c r="M303" s="87">
        <v>-32516.981012880013</v>
      </c>
      <c r="O303">
        <v>-32516.981012880013</v>
      </c>
      <c r="P303" t="s">
        <v>334</v>
      </c>
      <c r="Q303" s="14" t="s">
        <v>97</v>
      </c>
    </row>
    <row r="304" spans="2:17">
      <c r="B304">
        <v>20230227</v>
      </c>
      <c r="C304" t="s">
        <v>313</v>
      </c>
      <c r="D304" t="s">
        <v>332</v>
      </c>
      <c r="E304" t="s">
        <v>325</v>
      </c>
      <c r="I304" t="s">
        <v>130</v>
      </c>
      <c r="M304" s="87">
        <v>-1184.01580008</v>
      </c>
      <c r="O304">
        <v>-1184.01580008</v>
      </c>
      <c r="P304" t="s">
        <v>334</v>
      </c>
      <c r="Q304" s="14" t="s">
        <v>97</v>
      </c>
    </row>
    <row r="305" spans="2:17">
      <c r="B305">
        <v>20230225</v>
      </c>
      <c r="C305" t="s">
        <v>313</v>
      </c>
      <c r="D305" t="s">
        <v>332</v>
      </c>
      <c r="E305" t="s">
        <v>325</v>
      </c>
      <c r="I305" t="s">
        <v>130</v>
      </c>
      <c r="M305" s="87">
        <v>-400.29920063999998</v>
      </c>
      <c r="O305" s="90">
        <v>-400.29920063999998</v>
      </c>
      <c r="P305" t="s">
        <v>334</v>
      </c>
      <c r="Q305" s="14" t="s">
        <v>97</v>
      </c>
    </row>
    <row r="306" spans="2:17">
      <c r="B306" t="s">
        <v>593</v>
      </c>
      <c r="C306" t="s">
        <v>296</v>
      </c>
      <c r="D306" t="s">
        <v>332</v>
      </c>
      <c r="E306" t="s">
        <v>325</v>
      </c>
      <c r="I306" t="s">
        <v>130</v>
      </c>
      <c r="M306" s="87">
        <v>-91.179905759999997</v>
      </c>
      <c r="O306" s="90">
        <v>-91.179905759999997</v>
      </c>
      <c r="P306" t="s">
        <v>334</v>
      </c>
      <c r="Q306" s="14" t="s">
        <v>97</v>
      </c>
    </row>
    <row r="307" spans="2:17">
      <c r="B307" t="s">
        <v>594</v>
      </c>
      <c r="C307" t="s">
        <v>370</v>
      </c>
      <c r="D307" t="s">
        <v>332</v>
      </c>
      <c r="E307" t="s">
        <v>325</v>
      </c>
      <c r="I307" t="s">
        <v>130</v>
      </c>
      <c r="M307" s="87">
        <v>-11.85771456</v>
      </c>
      <c r="O307">
        <v>-11.85771456</v>
      </c>
      <c r="P307" t="s">
        <v>334</v>
      </c>
      <c r="Q307" s="14" t="s">
        <v>97</v>
      </c>
    </row>
    <row r="308" spans="2:17">
      <c r="B308" t="s">
        <v>377</v>
      </c>
      <c r="C308" t="s">
        <v>378</v>
      </c>
      <c r="D308" t="s">
        <v>332</v>
      </c>
      <c r="E308" t="s">
        <v>325</v>
      </c>
      <c r="I308" t="s">
        <v>130</v>
      </c>
      <c r="M308" s="87">
        <v>-1850.0125737600001</v>
      </c>
      <c r="O308">
        <v>-1850.0125737600001</v>
      </c>
      <c r="P308" t="s">
        <v>334</v>
      </c>
      <c r="Q308" s="14" t="s">
        <v>97</v>
      </c>
    </row>
    <row r="309" spans="2:17">
      <c r="B309" t="s">
        <v>595</v>
      </c>
      <c r="C309" t="s">
        <v>431</v>
      </c>
      <c r="D309" t="s">
        <v>332</v>
      </c>
      <c r="E309" t="s">
        <v>325</v>
      </c>
      <c r="I309" t="s">
        <v>120</v>
      </c>
      <c r="M309" s="87">
        <v>-416.04943679999997</v>
      </c>
      <c r="O309">
        <v>-416.04943679999997</v>
      </c>
      <c r="P309" t="s">
        <v>334</v>
      </c>
      <c r="Q309" s="14" t="s">
        <v>97</v>
      </c>
    </row>
    <row r="310" spans="2:17">
      <c r="B310" t="s">
        <v>379</v>
      </c>
      <c r="C310" t="s">
        <v>380</v>
      </c>
      <c r="D310" t="s">
        <v>332</v>
      </c>
      <c r="E310" t="s">
        <v>325</v>
      </c>
      <c r="I310" t="s">
        <v>130</v>
      </c>
      <c r="M310" s="87">
        <v>-1.73152872</v>
      </c>
      <c r="O310">
        <v>-1.73152872</v>
      </c>
      <c r="P310" t="s">
        <v>334</v>
      </c>
      <c r="Q310" s="14" t="s">
        <v>97</v>
      </c>
    </row>
    <row r="311" spans="2:17">
      <c r="B311" t="s">
        <v>596</v>
      </c>
      <c r="C311" t="s">
        <v>597</v>
      </c>
      <c r="D311" t="s">
        <v>332</v>
      </c>
      <c r="E311" t="s">
        <v>325</v>
      </c>
      <c r="I311" t="s">
        <v>130</v>
      </c>
      <c r="M311" s="87">
        <v>-117.62492544</v>
      </c>
      <c r="O311">
        <v>-117.62492544</v>
      </c>
      <c r="P311" t="s">
        <v>334</v>
      </c>
      <c r="Q311" s="14" t="s">
        <v>97</v>
      </c>
    </row>
    <row r="312" spans="2:17">
      <c r="B312" t="s">
        <v>598</v>
      </c>
      <c r="C312" t="s">
        <v>599</v>
      </c>
      <c r="D312" t="s">
        <v>332</v>
      </c>
      <c r="E312" t="s">
        <v>325</v>
      </c>
      <c r="I312" t="s">
        <v>130</v>
      </c>
      <c r="M312" s="87">
        <v>-506.76449184000006</v>
      </c>
      <c r="O312">
        <v>-506.76449184000006</v>
      </c>
      <c r="P312" t="s">
        <v>334</v>
      </c>
      <c r="Q312" s="14" t="s">
        <v>97</v>
      </c>
    </row>
    <row r="313" spans="2:17">
      <c r="B313" t="s">
        <v>600</v>
      </c>
      <c r="C313" t="s">
        <v>601</v>
      </c>
      <c r="D313" t="s">
        <v>332</v>
      </c>
      <c r="E313" t="s">
        <v>325</v>
      </c>
      <c r="I313" t="s">
        <v>130</v>
      </c>
      <c r="M313" s="87">
        <v>-67.388878080000012</v>
      </c>
      <c r="O313">
        <v>-67.388878080000012</v>
      </c>
      <c r="P313" t="s">
        <v>334</v>
      </c>
      <c r="Q313" s="14" t="s">
        <v>97</v>
      </c>
    </row>
    <row r="314" spans="2:17">
      <c r="B314" t="s">
        <v>602</v>
      </c>
      <c r="C314" t="s">
        <v>603</v>
      </c>
      <c r="D314" t="s">
        <v>332</v>
      </c>
      <c r="E314" t="s">
        <v>325</v>
      </c>
      <c r="I314" t="s">
        <v>130</v>
      </c>
      <c r="M314" s="87">
        <v>-290.48746679999999</v>
      </c>
      <c r="O314" s="90">
        <v>-290.48746679999999</v>
      </c>
      <c r="P314" t="s">
        <v>334</v>
      </c>
      <c r="Q314" s="14" t="s">
        <v>97</v>
      </c>
    </row>
    <row r="315" spans="2:17">
      <c r="B315" t="s">
        <v>381</v>
      </c>
      <c r="C315" t="s">
        <v>382</v>
      </c>
      <c r="D315" t="s">
        <v>332</v>
      </c>
      <c r="E315" t="s">
        <v>325</v>
      </c>
      <c r="I315" t="s">
        <v>130</v>
      </c>
      <c r="M315" s="87">
        <v>-112.67080704</v>
      </c>
      <c r="O315">
        <v>-112.67080704</v>
      </c>
      <c r="P315" t="s">
        <v>334</v>
      </c>
      <c r="Q315" s="14" t="s">
        <v>97</v>
      </c>
    </row>
    <row r="316" spans="2:17">
      <c r="B316" t="s">
        <v>604</v>
      </c>
      <c r="C316" t="s">
        <v>382</v>
      </c>
      <c r="D316" t="s">
        <v>332</v>
      </c>
      <c r="E316" t="s">
        <v>325</v>
      </c>
      <c r="I316" t="s">
        <v>130</v>
      </c>
      <c r="M316" s="87">
        <v>-21.232740239999998</v>
      </c>
      <c r="O316" s="90">
        <v>-21.232740239999998</v>
      </c>
      <c r="P316" t="s">
        <v>334</v>
      </c>
      <c r="Q316" s="14" t="s">
        <v>97</v>
      </c>
    </row>
    <row r="317" spans="2:17">
      <c r="B317" t="s">
        <v>383</v>
      </c>
      <c r="C317" t="s">
        <v>382</v>
      </c>
      <c r="D317" t="s">
        <v>332</v>
      </c>
      <c r="E317" t="s">
        <v>325</v>
      </c>
      <c r="I317" t="s">
        <v>130</v>
      </c>
      <c r="M317" s="87">
        <v>-74.458951920000004</v>
      </c>
      <c r="O317">
        <v>-74.458951920000004</v>
      </c>
      <c r="P317" t="s">
        <v>334</v>
      </c>
      <c r="Q317" s="14" t="s">
        <v>97</v>
      </c>
    </row>
    <row r="318" spans="2:17">
      <c r="B318" t="s">
        <v>605</v>
      </c>
      <c r="C318" t="s">
        <v>606</v>
      </c>
      <c r="D318" t="s">
        <v>332</v>
      </c>
      <c r="E318" t="s">
        <v>325</v>
      </c>
      <c r="I318" t="s">
        <v>130</v>
      </c>
      <c r="M318" s="87">
        <v>-2311.5208723200003</v>
      </c>
      <c r="O318">
        <v>-2311.5208723200003</v>
      </c>
      <c r="P318" t="s">
        <v>334</v>
      </c>
      <c r="Q318" s="14" t="s">
        <v>97</v>
      </c>
    </row>
    <row r="319" spans="2:17">
      <c r="B319" t="s">
        <v>607</v>
      </c>
      <c r="C319" t="s">
        <v>108</v>
      </c>
      <c r="D319" t="s">
        <v>332</v>
      </c>
      <c r="E319" t="s">
        <v>325</v>
      </c>
      <c r="I319" t="s">
        <v>130</v>
      </c>
      <c r="M319" s="87">
        <v>-2429.0581356000002</v>
      </c>
      <c r="O319">
        <v>-2429.0581356000002</v>
      </c>
      <c r="P319" t="s">
        <v>334</v>
      </c>
      <c r="Q319" s="14" t="s">
        <v>97</v>
      </c>
    </row>
    <row r="320" spans="2:17">
      <c r="B320" t="s">
        <v>608</v>
      </c>
      <c r="C320" t="s">
        <v>108</v>
      </c>
      <c r="D320" t="s">
        <v>332</v>
      </c>
      <c r="E320" t="s">
        <v>325</v>
      </c>
      <c r="I320" t="s">
        <v>130</v>
      </c>
      <c r="M320" s="87">
        <v>-140.68489896000003</v>
      </c>
      <c r="O320">
        <v>-140.68489896000003</v>
      </c>
      <c r="P320" t="s">
        <v>334</v>
      </c>
      <c r="Q320" s="14" t="s">
        <v>97</v>
      </c>
    </row>
    <row r="321" spans="2:17">
      <c r="B321" t="s">
        <v>609</v>
      </c>
      <c r="C321" t="s">
        <v>133</v>
      </c>
      <c r="D321" t="s">
        <v>332</v>
      </c>
      <c r="E321" t="s">
        <v>325</v>
      </c>
      <c r="I321" t="s">
        <v>130</v>
      </c>
      <c r="M321" s="87">
        <v>-3.9045851999999996</v>
      </c>
      <c r="O321">
        <v>-3.9045851999999996</v>
      </c>
      <c r="P321" t="s">
        <v>334</v>
      </c>
      <c r="Q321" s="14" t="s">
        <v>97</v>
      </c>
    </row>
    <row r="322" spans="2:17">
      <c r="B322" t="s">
        <v>610</v>
      </c>
      <c r="C322" t="s">
        <v>133</v>
      </c>
      <c r="D322" t="s">
        <v>332</v>
      </c>
      <c r="E322" t="s">
        <v>325</v>
      </c>
      <c r="I322" t="s">
        <v>130</v>
      </c>
      <c r="M322" s="87">
        <v>-2.43925992</v>
      </c>
      <c r="O322" s="90">
        <v>-2.43925992</v>
      </c>
      <c r="P322" t="s">
        <v>334</v>
      </c>
      <c r="Q322" s="14" t="s">
        <v>97</v>
      </c>
    </row>
    <row r="323" spans="2:17">
      <c r="B323" t="s">
        <v>199</v>
      </c>
      <c r="C323" t="s">
        <v>133</v>
      </c>
      <c r="D323" t="s">
        <v>332</v>
      </c>
      <c r="E323" t="s">
        <v>325</v>
      </c>
      <c r="I323" t="s">
        <v>130</v>
      </c>
      <c r="M323" s="87">
        <v>-1.9953194400000003</v>
      </c>
      <c r="O323" s="90">
        <v>-1.9953194400000003</v>
      </c>
      <c r="P323" t="s">
        <v>334</v>
      </c>
      <c r="Q323" s="14" t="s">
        <v>97</v>
      </c>
    </row>
    <row r="324" spans="2:17">
      <c r="B324" t="s">
        <v>611</v>
      </c>
      <c r="C324" t="s">
        <v>133</v>
      </c>
      <c r="D324" t="s">
        <v>332</v>
      </c>
      <c r="E324" t="s">
        <v>325</v>
      </c>
      <c r="I324" t="s">
        <v>120</v>
      </c>
      <c r="M324" s="87">
        <v>-1.0463162400000001</v>
      </c>
      <c r="O324" s="90">
        <v>-1.0463162400000001</v>
      </c>
      <c r="P324" t="s">
        <v>334</v>
      </c>
      <c r="Q324" s="14" t="s">
        <v>97</v>
      </c>
    </row>
    <row r="325" spans="2:17">
      <c r="B325" t="s">
        <v>214</v>
      </c>
      <c r="C325" t="s">
        <v>133</v>
      </c>
      <c r="D325" t="s">
        <v>332</v>
      </c>
      <c r="E325" t="s">
        <v>325</v>
      </c>
      <c r="I325" t="s">
        <v>130</v>
      </c>
      <c r="M325" s="87">
        <v>-6.8601671999999994</v>
      </c>
      <c r="O325">
        <v>-6.8601671999999994</v>
      </c>
      <c r="P325" t="s">
        <v>334</v>
      </c>
      <c r="Q325" s="14" t="s">
        <v>97</v>
      </c>
    </row>
    <row r="326" spans="2:17">
      <c r="B326" t="s">
        <v>222</v>
      </c>
      <c r="C326" t="s">
        <v>133</v>
      </c>
      <c r="D326" t="s">
        <v>332</v>
      </c>
      <c r="E326" t="s">
        <v>325</v>
      </c>
      <c r="I326" t="s">
        <v>130</v>
      </c>
      <c r="M326" s="87">
        <v>-177.59790648000001</v>
      </c>
      <c r="O326">
        <v>-177.59790648000001</v>
      </c>
      <c r="P326" t="s">
        <v>334</v>
      </c>
      <c r="Q326" s="14" t="s">
        <v>97</v>
      </c>
    </row>
    <row r="327" spans="2:17">
      <c r="B327" t="s">
        <v>223</v>
      </c>
      <c r="C327" t="s">
        <v>133</v>
      </c>
      <c r="D327" t="s">
        <v>332</v>
      </c>
      <c r="E327" t="s">
        <v>325</v>
      </c>
      <c r="I327" t="s">
        <v>130</v>
      </c>
      <c r="M327" s="87">
        <v>-24.365255040000005</v>
      </c>
      <c r="O327">
        <v>-24.365255040000005</v>
      </c>
      <c r="P327" t="s">
        <v>334</v>
      </c>
      <c r="Q327" s="14" t="s">
        <v>97</v>
      </c>
    </row>
    <row r="328" spans="2:17">
      <c r="B328" t="s">
        <v>230</v>
      </c>
      <c r="C328" t="s">
        <v>133</v>
      </c>
      <c r="D328" t="s">
        <v>332</v>
      </c>
      <c r="E328" t="s">
        <v>325</v>
      </c>
      <c r="I328" t="s">
        <v>130</v>
      </c>
      <c r="M328" s="87">
        <v>-29.822023439999999</v>
      </c>
      <c r="O328">
        <v>-29.822023439999999</v>
      </c>
      <c r="P328" t="s">
        <v>334</v>
      </c>
      <c r="Q328" s="14" t="s">
        <v>97</v>
      </c>
    </row>
    <row r="329" spans="2:17">
      <c r="B329" t="s">
        <v>239</v>
      </c>
      <c r="C329" t="s">
        <v>133</v>
      </c>
      <c r="D329" t="s">
        <v>332</v>
      </c>
      <c r="E329" t="s">
        <v>325</v>
      </c>
      <c r="I329" t="s">
        <v>130</v>
      </c>
      <c r="M329" s="87">
        <v>-615.7743984</v>
      </c>
      <c r="O329" s="90">
        <v>-615.7743984</v>
      </c>
      <c r="P329" t="s">
        <v>334</v>
      </c>
      <c r="Q329" s="14" t="s">
        <v>97</v>
      </c>
    </row>
    <row r="330" spans="2:17">
      <c r="B330" t="s">
        <v>241</v>
      </c>
      <c r="C330" t="s">
        <v>133</v>
      </c>
      <c r="D330" t="s">
        <v>332</v>
      </c>
      <c r="E330" t="s">
        <v>325</v>
      </c>
      <c r="I330" t="s">
        <v>130</v>
      </c>
      <c r="M330" s="87">
        <v>-264.92871960000002</v>
      </c>
      <c r="O330">
        <v>-264.92871960000002</v>
      </c>
      <c r="P330" t="s">
        <v>334</v>
      </c>
      <c r="Q330" s="14" t="s">
        <v>97</v>
      </c>
    </row>
    <row r="331" spans="2:17">
      <c r="B331" t="s">
        <v>247</v>
      </c>
      <c r="C331" t="s">
        <v>133</v>
      </c>
      <c r="D331" t="s">
        <v>332</v>
      </c>
      <c r="E331" t="s">
        <v>325</v>
      </c>
      <c r="I331" t="s">
        <v>130</v>
      </c>
      <c r="M331" s="87">
        <v>-689.9309560800001</v>
      </c>
      <c r="O331">
        <v>-689.9309560800001</v>
      </c>
      <c r="P331" t="s">
        <v>334</v>
      </c>
      <c r="Q331" s="14" t="s">
        <v>97</v>
      </c>
    </row>
    <row r="332" spans="2:17">
      <c r="B332" t="s">
        <v>248</v>
      </c>
      <c r="C332" t="s">
        <v>133</v>
      </c>
      <c r="D332" t="s">
        <v>332</v>
      </c>
      <c r="E332" t="s">
        <v>325</v>
      </c>
      <c r="I332" t="s">
        <v>130</v>
      </c>
      <c r="M332" s="87">
        <v>-46.679698080000001</v>
      </c>
      <c r="O332">
        <v>-46.679698080000001</v>
      </c>
      <c r="P332" t="s">
        <v>334</v>
      </c>
      <c r="Q332" s="14" t="s">
        <v>97</v>
      </c>
    </row>
    <row r="333" spans="2:17">
      <c r="B333" t="s">
        <v>612</v>
      </c>
      <c r="C333" t="s">
        <v>613</v>
      </c>
      <c r="D333" t="s">
        <v>332</v>
      </c>
      <c r="E333" t="s">
        <v>325</v>
      </c>
      <c r="I333" t="s">
        <v>130</v>
      </c>
      <c r="M333" s="87">
        <v>-2637.2565698400003</v>
      </c>
      <c r="O333" s="90">
        <v>-2637.2565698400003</v>
      </c>
      <c r="P333" t="s">
        <v>334</v>
      </c>
      <c r="Q333" s="14" t="s">
        <v>97</v>
      </c>
    </row>
    <row r="334" spans="2:17">
      <c r="M334" s="87">
        <f>SUM(M3:M333)</f>
        <v>-1347746.6956730401</v>
      </c>
      <c r="O334">
        <f>SUM(O3:O333)</f>
        <v>-1347746.6956730401</v>
      </c>
      <c r="Q334" s="14"/>
    </row>
    <row r="335" spans="2:17">
      <c r="M335" s="87"/>
      <c r="Q335" s="14"/>
    </row>
    <row r="336" spans="2:17">
      <c r="M336" s="87"/>
      <c r="O336" s="90"/>
      <c r="Q336" s="14"/>
    </row>
    <row r="337" spans="13:17">
      <c r="M337" s="87"/>
      <c r="O337" s="90"/>
      <c r="Q337" s="14"/>
    </row>
    <row r="338" spans="13:17">
      <c r="M338" s="87"/>
      <c r="Q338" s="14"/>
    </row>
    <row r="339" spans="13:17">
      <c r="M339" s="87"/>
      <c r="Q339" s="14"/>
    </row>
    <row r="340" spans="13:17">
      <c r="M340" s="87"/>
      <c r="Q340" s="14"/>
    </row>
    <row r="341" spans="13:17">
      <c r="M341" s="87"/>
      <c r="Q341" s="14"/>
    </row>
    <row r="342" spans="13:17">
      <c r="M342" s="87"/>
      <c r="O342" s="90"/>
      <c r="Q342" s="14"/>
    </row>
    <row r="343" spans="13:17">
      <c r="M343" s="87"/>
      <c r="Q343" s="14"/>
    </row>
    <row r="344" spans="13:17">
      <c r="M344" s="87"/>
      <c r="Q344" s="14"/>
    </row>
    <row r="345" spans="13:17">
      <c r="M345" s="87"/>
      <c r="Q345" s="14"/>
    </row>
    <row r="346" spans="13:17">
      <c r="M346" s="87"/>
      <c r="Q346" s="14"/>
    </row>
    <row r="347" spans="13:17">
      <c r="M347" s="87"/>
      <c r="O347" s="90"/>
      <c r="Q347" s="14"/>
    </row>
    <row r="348" spans="13:17">
      <c r="M348" s="87"/>
      <c r="Q348" s="14"/>
    </row>
    <row r="349" spans="13:17">
      <c r="M349" s="87"/>
      <c r="Q349" s="14"/>
    </row>
    <row r="350" spans="13:17">
      <c r="M350" s="87"/>
      <c r="Q350" s="14"/>
    </row>
    <row r="351" spans="13:17">
      <c r="M351" s="87"/>
      <c r="Q351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2E47-251F-4927-874B-86139C0FE5AA}">
  <sheetPr>
    <tabColor theme="7" tint="0.79998168889431442"/>
  </sheetPr>
  <dimension ref="A1:AD924"/>
  <sheetViews>
    <sheetView zoomScale="85" zoomScaleNormal="85" workbookViewId="0">
      <selection activeCell="B1" sqref="B1"/>
    </sheetView>
  </sheetViews>
  <sheetFormatPr defaultColWidth="11.5703125" defaultRowHeight="14.45"/>
  <cols>
    <col min="2" max="2" width="45.85546875" bestFit="1" customWidth="1"/>
    <col min="6" max="6" width="22.85546875" bestFit="1" customWidth="1"/>
    <col min="7" max="7" width="16.140625" bestFit="1" customWidth="1"/>
    <col min="9" max="9" width="21.85546875" bestFit="1" customWidth="1"/>
    <col min="13" max="13" width="13.5703125" style="87" customWidth="1"/>
    <col min="14" max="14" width="11.5703125" style="87"/>
    <col min="15" max="15" width="18.140625" style="87" bestFit="1" customWidth="1"/>
  </cols>
  <sheetData>
    <row r="1" spans="1:30" ht="57.95">
      <c r="A1" s="66" t="s">
        <v>3</v>
      </c>
      <c r="B1" s="67" t="s">
        <v>4</v>
      </c>
      <c r="C1" s="67" t="s">
        <v>87</v>
      </c>
      <c r="D1" s="67" t="s">
        <v>6</v>
      </c>
      <c r="E1" s="67" t="s">
        <v>7</v>
      </c>
      <c r="F1" s="67"/>
      <c r="G1" s="67"/>
      <c r="H1" s="66" t="s">
        <v>3</v>
      </c>
      <c r="I1" s="67" t="s">
        <v>8</v>
      </c>
      <c r="J1" s="67" t="s">
        <v>9</v>
      </c>
      <c r="K1" s="67" t="s">
        <v>10</v>
      </c>
      <c r="L1" s="67" t="s">
        <v>11</v>
      </c>
      <c r="M1" s="134" t="s">
        <v>12</v>
      </c>
      <c r="N1" s="155"/>
      <c r="O1" s="134" t="s">
        <v>12</v>
      </c>
      <c r="P1" s="66" t="s">
        <v>3</v>
      </c>
      <c r="Q1" s="69" t="s">
        <v>13</v>
      </c>
      <c r="R1" s="66" t="s">
        <v>3</v>
      </c>
      <c r="S1" s="66" t="s">
        <v>3</v>
      </c>
      <c r="Y1" t="s">
        <v>328</v>
      </c>
      <c r="Z1" t="s">
        <v>329</v>
      </c>
    </row>
    <row r="2" spans="1:30">
      <c r="A2" s="62" t="s">
        <v>15</v>
      </c>
      <c r="B2" s="63" t="s">
        <v>16</v>
      </c>
      <c r="C2" s="63" t="s">
        <v>17</v>
      </c>
      <c r="D2" s="63" t="s">
        <v>18</v>
      </c>
      <c r="E2" s="63" t="s">
        <v>19</v>
      </c>
      <c r="F2" s="63" t="s">
        <v>20</v>
      </c>
      <c r="G2" s="63" t="s">
        <v>21</v>
      </c>
      <c r="H2" s="62" t="s">
        <v>22</v>
      </c>
      <c r="I2" s="63" t="s">
        <v>23</v>
      </c>
      <c r="J2" s="63" t="s">
        <v>24</v>
      </c>
      <c r="K2" s="63" t="s">
        <v>25</v>
      </c>
      <c r="L2" s="63" t="s">
        <v>26</v>
      </c>
      <c r="M2" s="135" t="s">
        <v>27</v>
      </c>
      <c r="N2" s="156" t="s">
        <v>28</v>
      </c>
      <c r="O2" s="135" t="s">
        <v>29</v>
      </c>
      <c r="P2" s="62" t="s">
        <v>30</v>
      </c>
      <c r="Q2" s="63" t="s">
        <v>31</v>
      </c>
      <c r="R2" s="62" t="s">
        <v>88</v>
      </c>
      <c r="S2" s="62" t="s">
        <v>89</v>
      </c>
    </row>
    <row r="3" spans="1:30" ht="29.1">
      <c r="A3" s="57"/>
      <c r="B3" s="70" t="s">
        <v>94</v>
      </c>
      <c r="C3" s="70" t="s">
        <v>91</v>
      </c>
      <c r="D3" s="71" t="s">
        <v>91</v>
      </c>
      <c r="E3" t="s">
        <v>324</v>
      </c>
      <c r="F3" s="70">
        <v>40700</v>
      </c>
      <c r="G3" s="70" t="s">
        <v>93</v>
      </c>
      <c r="H3" s="56"/>
      <c r="I3" s="70" t="s">
        <v>94</v>
      </c>
      <c r="J3">
        <v>2026</v>
      </c>
      <c r="K3">
        <v>5</v>
      </c>
      <c r="L3" t="s">
        <v>95</v>
      </c>
      <c r="M3" s="87">
        <v>1115806.22</v>
      </c>
      <c r="O3" s="87">
        <v>1115806.22</v>
      </c>
      <c r="P3" s="56" t="s">
        <v>614</v>
      </c>
      <c r="Q3" s="73" t="s">
        <v>97</v>
      </c>
      <c r="R3" s="56"/>
      <c r="S3" s="58"/>
    </row>
    <row r="4" spans="1:30" ht="29.1">
      <c r="A4" s="57"/>
      <c r="B4" s="70" t="s">
        <v>94</v>
      </c>
      <c r="C4" s="70" t="s">
        <v>91</v>
      </c>
      <c r="D4" s="71" t="s">
        <v>91</v>
      </c>
      <c r="E4" t="s">
        <v>333</v>
      </c>
      <c r="F4" s="70">
        <v>40700</v>
      </c>
      <c r="G4" s="70" t="s">
        <v>93</v>
      </c>
      <c r="H4" s="56"/>
      <c r="I4" s="70" t="s">
        <v>94</v>
      </c>
      <c r="J4">
        <v>2026</v>
      </c>
      <c r="K4">
        <v>5</v>
      </c>
      <c r="L4" t="s">
        <v>95</v>
      </c>
      <c r="M4" s="87">
        <v>1529489.23</v>
      </c>
      <c r="O4" s="87">
        <v>1529489.23</v>
      </c>
      <c r="P4" s="56" t="s">
        <v>614</v>
      </c>
      <c r="Q4" s="73" t="s">
        <v>97</v>
      </c>
      <c r="R4" s="56"/>
      <c r="S4" s="58"/>
    </row>
    <row r="5" spans="1:30" ht="29.1">
      <c r="A5" s="57"/>
      <c r="B5" s="70" t="s">
        <v>94</v>
      </c>
      <c r="C5" s="70" t="s">
        <v>91</v>
      </c>
      <c r="D5" s="71" t="s">
        <v>91</v>
      </c>
      <c r="E5" t="s">
        <v>325</v>
      </c>
      <c r="F5" s="70">
        <v>40700</v>
      </c>
      <c r="G5" s="70" t="s">
        <v>93</v>
      </c>
      <c r="H5" s="56"/>
      <c r="I5" s="70" t="s">
        <v>94</v>
      </c>
      <c r="J5">
        <v>2026</v>
      </c>
      <c r="K5">
        <v>5</v>
      </c>
      <c r="L5" t="s">
        <v>95</v>
      </c>
      <c r="M5" s="87">
        <v>1727743.03</v>
      </c>
      <c r="O5" s="87">
        <v>1727743.03</v>
      </c>
      <c r="P5" s="56" t="s">
        <v>614</v>
      </c>
      <c r="Q5" s="73" t="s">
        <v>97</v>
      </c>
      <c r="R5" s="56"/>
      <c r="S5" s="58"/>
    </row>
    <row r="6" spans="1:30" ht="29.1">
      <c r="A6" s="57"/>
      <c r="B6" s="70" t="s">
        <v>94</v>
      </c>
      <c r="C6" s="70" t="s">
        <v>91</v>
      </c>
      <c r="D6" s="71" t="s">
        <v>91</v>
      </c>
      <c r="E6" t="s">
        <v>615</v>
      </c>
      <c r="F6" s="70">
        <v>40700</v>
      </c>
      <c r="G6" s="70" t="s">
        <v>93</v>
      </c>
      <c r="H6" s="56"/>
      <c r="I6" s="70" t="s">
        <v>94</v>
      </c>
      <c r="J6">
        <v>2026</v>
      </c>
      <c r="K6">
        <v>5</v>
      </c>
      <c r="L6" t="s">
        <v>95</v>
      </c>
      <c r="M6" s="87">
        <v>15291.33</v>
      </c>
      <c r="O6" s="87">
        <v>15291.33</v>
      </c>
      <c r="P6" s="56" t="s">
        <v>614</v>
      </c>
      <c r="Q6" s="73" t="s">
        <v>97</v>
      </c>
      <c r="R6" s="56"/>
      <c r="S6" s="58"/>
    </row>
    <row r="7" spans="1:30" ht="29.1">
      <c r="A7" s="57"/>
      <c r="B7" s="70" t="s">
        <v>94</v>
      </c>
      <c r="C7" s="70" t="s">
        <v>91</v>
      </c>
      <c r="D7" s="71" t="s">
        <v>91</v>
      </c>
      <c r="E7" t="s">
        <v>616</v>
      </c>
      <c r="F7" s="70">
        <v>40700</v>
      </c>
      <c r="G7" s="70" t="s">
        <v>93</v>
      </c>
      <c r="H7" s="56"/>
      <c r="I7" s="70" t="s">
        <v>94</v>
      </c>
      <c r="J7">
        <v>2026</v>
      </c>
      <c r="K7">
        <v>5</v>
      </c>
      <c r="L7" t="s">
        <v>95</v>
      </c>
      <c r="M7" s="87">
        <v>97572.4</v>
      </c>
      <c r="O7" s="87">
        <v>97572.4</v>
      </c>
      <c r="P7" s="56" t="s">
        <v>614</v>
      </c>
      <c r="Q7" s="73" t="s">
        <v>97</v>
      </c>
      <c r="R7" s="56"/>
      <c r="S7" s="58"/>
      <c r="AD7">
        <v>615737</v>
      </c>
    </row>
    <row r="8" spans="1:30" ht="29.1">
      <c r="A8" s="57"/>
      <c r="B8" s="70" t="s">
        <v>94</v>
      </c>
      <c r="C8" s="70" t="s">
        <v>91</v>
      </c>
      <c r="D8" s="71" t="s">
        <v>91</v>
      </c>
      <c r="E8" t="s">
        <v>323</v>
      </c>
      <c r="F8" s="70">
        <v>40700</v>
      </c>
      <c r="G8" s="70" t="s">
        <v>93</v>
      </c>
      <c r="H8" s="56"/>
      <c r="I8" s="70" t="s">
        <v>94</v>
      </c>
      <c r="J8">
        <v>2026</v>
      </c>
      <c r="K8">
        <v>5</v>
      </c>
      <c r="L8" t="s">
        <v>95</v>
      </c>
      <c r="M8" s="87">
        <v>533585.46</v>
      </c>
      <c r="O8" s="87">
        <v>533585.46</v>
      </c>
      <c r="P8" s="56" t="s">
        <v>614</v>
      </c>
      <c r="Q8" s="73" t="s">
        <v>97</v>
      </c>
      <c r="R8" s="56"/>
      <c r="S8" s="58"/>
      <c r="AD8">
        <v>626211</v>
      </c>
    </row>
    <row r="9" spans="1:30">
      <c r="B9" t="s">
        <v>386</v>
      </c>
      <c r="C9" t="s">
        <v>387</v>
      </c>
      <c r="D9" t="s">
        <v>332</v>
      </c>
      <c r="E9" t="s">
        <v>325</v>
      </c>
      <c r="I9" t="s">
        <v>120</v>
      </c>
      <c r="K9">
        <v>5</v>
      </c>
      <c r="M9" s="87">
        <v>1755.0773461000001</v>
      </c>
      <c r="O9" s="87">
        <v>1755.0773461000001</v>
      </c>
      <c r="P9" t="s">
        <v>614</v>
      </c>
      <c r="AD9">
        <f>+AD8+AD7</f>
        <v>1241948</v>
      </c>
    </row>
    <row r="10" spans="1:30">
      <c r="B10" t="s">
        <v>386</v>
      </c>
      <c r="C10" t="s">
        <v>387</v>
      </c>
      <c r="D10" t="s">
        <v>332</v>
      </c>
      <c r="E10" t="s">
        <v>325</v>
      </c>
      <c r="I10" t="s">
        <v>130</v>
      </c>
      <c r="K10">
        <v>5</v>
      </c>
      <c r="M10" s="87">
        <v>2814.7655544999998</v>
      </c>
      <c r="O10" s="87">
        <v>2814.7655544999998</v>
      </c>
      <c r="P10" t="s">
        <v>614</v>
      </c>
    </row>
    <row r="11" spans="1:30">
      <c r="B11" t="s">
        <v>386</v>
      </c>
      <c r="C11" t="s">
        <v>387</v>
      </c>
      <c r="D11" t="s">
        <v>332</v>
      </c>
      <c r="E11" t="s">
        <v>324</v>
      </c>
      <c r="I11" t="s">
        <v>203</v>
      </c>
      <c r="K11">
        <v>5</v>
      </c>
      <c r="M11" s="87">
        <v>174.59476199999997</v>
      </c>
      <c r="O11" s="87">
        <v>174.59476199999997</v>
      </c>
      <c r="P11" t="s">
        <v>614</v>
      </c>
    </row>
    <row r="12" spans="1:30">
      <c r="B12" t="s">
        <v>386</v>
      </c>
      <c r="C12" t="s">
        <v>387</v>
      </c>
      <c r="D12" t="s">
        <v>332</v>
      </c>
      <c r="E12" t="s">
        <v>324</v>
      </c>
      <c r="I12" t="s">
        <v>204</v>
      </c>
      <c r="K12">
        <v>5</v>
      </c>
      <c r="M12" s="87">
        <v>415.52753380000001</v>
      </c>
      <c r="O12" s="87">
        <v>415.52753380000001</v>
      </c>
      <c r="P12" t="s">
        <v>614</v>
      </c>
    </row>
    <row r="13" spans="1:30">
      <c r="B13" t="s">
        <v>386</v>
      </c>
      <c r="C13" t="s">
        <v>387</v>
      </c>
      <c r="D13" t="s">
        <v>332</v>
      </c>
      <c r="E13" t="s">
        <v>324</v>
      </c>
      <c r="I13" t="s">
        <v>260</v>
      </c>
      <c r="K13">
        <v>5</v>
      </c>
      <c r="M13" s="87">
        <v>986.90039209999975</v>
      </c>
      <c r="O13" s="87">
        <v>986.90039209999975</v>
      </c>
      <c r="P13" t="s">
        <v>614</v>
      </c>
    </row>
    <row r="14" spans="1:30">
      <c r="B14" t="s">
        <v>386</v>
      </c>
      <c r="C14" t="s">
        <v>387</v>
      </c>
      <c r="D14" t="s">
        <v>332</v>
      </c>
      <c r="E14" t="s">
        <v>616</v>
      </c>
      <c r="I14" t="s">
        <v>122</v>
      </c>
      <c r="K14">
        <v>5</v>
      </c>
      <c r="M14" s="87">
        <v>277.03168880000004</v>
      </c>
      <c r="O14" s="87">
        <v>277.03168880000004</v>
      </c>
      <c r="P14" t="s">
        <v>614</v>
      </c>
    </row>
    <row r="15" spans="1:30">
      <c r="B15" t="s">
        <v>386</v>
      </c>
      <c r="C15" t="s">
        <v>387</v>
      </c>
      <c r="D15" t="s">
        <v>332</v>
      </c>
      <c r="E15" t="s">
        <v>616</v>
      </c>
      <c r="I15" t="s">
        <v>123</v>
      </c>
      <c r="K15">
        <v>5</v>
      </c>
      <c r="M15" s="87">
        <v>692.57922199999996</v>
      </c>
      <c r="O15" s="87">
        <v>692.57922199999996</v>
      </c>
      <c r="P15" t="s">
        <v>614</v>
      </c>
    </row>
    <row r="16" spans="1:30">
      <c r="B16" t="s">
        <v>386</v>
      </c>
      <c r="C16" t="s">
        <v>387</v>
      </c>
      <c r="D16" t="s">
        <v>332</v>
      </c>
      <c r="E16" t="s">
        <v>323</v>
      </c>
      <c r="I16" t="s">
        <v>146</v>
      </c>
      <c r="K16">
        <v>5</v>
      </c>
      <c r="M16" s="87">
        <v>2960.9111699999999</v>
      </c>
      <c r="O16" s="87">
        <v>2960.9111699999999</v>
      </c>
      <c r="P16" t="s">
        <v>614</v>
      </c>
    </row>
    <row r="17" spans="2:16">
      <c r="B17" t="s">
        <v>386</v>
      </c>
      <c r="C17" t="s">
        <v>387</v>
      </c>
      <c r="D17" t="s">
        <v>332</v>
      </c>
      <c r="E17" t="s">
        <v>323</v>
      </c>
      <c r="I17" t="s">
        <v>112</v>
      </c>
      <c r="K17">
        <v>5</v>
      </c>
      <c r="M17" s="87">
        <v>1113.8065848000001</v>
      </c>
      <c r="O17" s="87">
        <v>1113.8065848000001</v>
      </c>
      <c r="P17" t="s">
        <v>614</v>
      </c>
    </row>
    <row r="18" spans="2:16">
      <c r="B18" t="s">
        <v>386</v>
      </c>
      <c r="C18" t="s">
        <v>387</v>
      </c>
      <c r="D18" t="s">
        <v>332</v>
      </c>
      <c r="E18" t="s">
        <v>324</v>
      </c>
      <c r="I18" t="s">
        <v>617</v>
      </c>
      <c r="K18">
        <v>5</v>
      </c>
      <c r="M18" s="87">
        <v>77.597672000000003</v>
      </c>
      <c r="O18" s="87">
        <v>77.597672000000003</v>
      </c>
      <c r="P18" t="s">
        <v>614</v>
      </c>
    </row>
    <row r="19" spans="2:16">
      <c r="B19" t="s">
        <v>618</v>
      </c>
      <c r="C19" t="s">
        <v>387</v>
      </c>
      <c r="D19" t="s">
        <v>332</v>
      </c>
      <c r="E19" t="s">
        <v>323</v>
      </c>
      <c r="I19" t="s">
        <v>146</v>
      </c>
      <c r="K19">
        <v>5</v>
      </c>
      <c r="M19" s="87">
        <v>528.73413749999986</v>
      </c>
      <c r="O19" s="87">
        <v>528.73413749999986</v>
      </c>
      <c r="P19" t="s">
        <v>614</v>
      </c>
    </row>
    <row r="20" spans="2:16">
      <c r="B20" t="s">
        <v>619</v>
      </c>
      <c r="C20" t="s">
        <v>387</v>
      </c>
      <c r="D20" t="s">
        <v>332</v>
      </c>
      <c r="E20" t="s">
        <v>324</v>
      </c>
      <c r="I20" t="s">
        <v>260</v>
      </c>
      <c r="K20">
        <v>5</v>
      </c>
      <c r="M20" s="87">
        <v>888.21335280000005</v>
      </c>
      <c r="O20" s="87">
        <v>888.21335280000005</v>
      </c>
      <c r="P20" t="s">
        <v>614</v>
      </c>
    </row>
    <row r="21" spans="2:16">
      <c r="B21" t="s">
        <v>619</v>
      </c>
      <c r="C21" t="s">
        <v>387</v>
      </c>
      <c r="D21" t="s">
        <v>332</v>
      </c>
      <c r="E21" t="s">
        <v>323</v>
      </c>
      <c r="I21" t="s">
        <v>146</v>
      </c>
      <c r="K21">
        <v>5</v>
      </c>
      <c r="M21" s="87">
        <v>317.24048250000004</v>
      </c>
      <c r="O21" s="87">
        <v>317.24048250000004</v>
      </c>
      <c r="P21" t="s">
        <v>614</v>
      </c>
    </row>
    <row r="22" spans="2:16">
      <c r="B22" t="s">
        <v>619</v>
      </c>
      <c r="C22" t="s">
        <v>387</v>
      </c>
      <c r="D22" t="s">
        <v>332</v>
      </c>
      <c r="E22" t="s">
        <v>323</v>
      </c>
      <c r="I22" t="s">
        <v>163</v>
      </c>
      <c r="K22">
        <v>5</v>
      </c>
      <c r="M22" s="87">
        <v>444.10667640000003</v>
      </c>
      <c r="O22" s="87">
        <v>444.10667640000003</v>
      </c>
      <c r="P22" t="s">
        <v>614</v>
      </c>
    </row>
    <row r="23" spans="2:16">
      <c r="B23" t="s">
        <v>620</v>
      </c>
      <c r="C23" t="s">
        <v>296</v>
      </c>
      <c r="D23" t="s">
        <v>332</v>
      </c>
      <c r="E23" t="s">
        <v>323</v>
      </c>
      <c r="I23" t="s">
        <v>112</v>
      </c>
      <c r="M23" s="87">
        <v>472.11275453191917</v>
      </c>
      <c r="O23" s="87">
        <v>472.11275453191917</v>
      </c>
      <c r="P23" t="s">
        <v>614</v>
      </c>
    </row>
    <row r="24" spans="2:16">
      <c r="B24" t="s">
        <v>621</v>
      </c>
      <c r="C24" t="s">
        <v>296</v>
      </c>
      <c r="D24" t="s">
        <v>332</v>
      </c>
      <c r="E24" t="s">
        <v>325</v>
      </c>
      <c r="I24" t="s">
        <v>120</v>
      </c>
      <c r="M24" s="87">
        <v>719.93937840374338</v>
      </c>
      <c r="O24" s="87">
        <v>719.93937840374338</v>
      </c>
      <c r="P24" t="s">
        <v>614</v>
      </c>
    </row>
    <row r="25" spans="2:16">
      <c r="B25" t="s">
        <v>621</v>
      </c>
      <c r="C25" t="s">
        <v>296</v>
      </c>
      <c r="D25" t="s">
        <v>332</v>
      </c>
      <c r="E25" t="s">
        <v>323</v>
      </c>
      <c r="I25" t="s">
        <v>112</v>
      </c>
      <c r="M25" s="87">
        <v>343.0099983715902</v>
      </c>
      <c r="O25" s="87">
        <v>343.0099983715902</v>
      </c>
      <c r="P25" t="s">
        <v>614</v>
      </c>
    </row>
    <row r="26" spans="2:16">
      <c r="B26" t="s">
        <v>622</v>
      </c>
      <c r="C26" t="s">
        <v>296</v>
      </c>
      <c r="D26" t="s">
        <v>332</v>
      </c>
      <c r="E26" t="s">
        <v>323</v>
      </c>
      <c r="I26" t="s">
        <v>112</v>
      </c>
      <c r="M26" s="87">
        <v>366.81991642875602</v>
      </c>
      <c r="O26" s="87">
        <v>366.81991642875602</v>
      </c>
      <c r="P26" t="s">
        <v>614</v>
      </c>
    </row>
    <row r="27" spans="2:16">
      <c r="B27" t="s">
        <v>623</v>
      </c>
      <c r="C27" t="s">
        <v>296</v>
      </c>
      <c r="D27" t="s">
        <v>332</v>
      </c>
      <c r="E27" t="s">
        <v>325</v>
      </c>
      <c r="I27" t="s">
        <v>120</v>
      </c>
      <c r="M27" s="87">
        <v>122.7210064631964</v>
      </c>
      <c r="O27" s="87">
        <v>122.7210064631964</v>
      </c>
      <c r="P27" t="s">
        <v>614</v>
      </c>
    </row>
    <row r="28" spans="2:16">
      <c r="B28" t="s">
        <v>623</v>
      </c>
      <c r="C28" t="s">
        <v>296</v>
      </c>
      <c r="D28" t="s">
        <v>332</v>
      </c>
      <c r="E28" t="s">
        <v>616</v>
      </c>
      <c r="I28" t="s">
        <v>123</v>
      </c>
      <c r="M28" s="87">
        <v>195.91207529590619</v>
      </c>
      <c r="O28" s="87">
        <v>195.91207529590619</v>
      </c>
      <c r="P28" t="s">
        <v>614</v>
      </c>
    </row>
    <row r="29" spans="2:16">
      <c r="B29" t="s">
        <v>623</v>
      </c>
      <c r="C29" t="s">
        <v>296</v>
      </c>
      <c r="D29" t="s">
        <v>332</v>
      </c>
      <c r="E29" t="s">
        <v>323</v>
      </c>
      <c r="I29" t="s">
        <v>112</v>
      </c>
      <c r="M29" s="87">
        <v>240.70093989997864</v>
      </c>
      <c r="O29" s="87">
        <v>240.70093989997864</v>
      </c>
      <c r="P29" t="s">
        <v>614</v>
      </c>
    </row>
    <row r="30" spans="2:16">
      <c r="B30" t="s">
        <v>624</v>
      </c>
      <c r="C30" t="s">
        <v>296</v>
      </c>
      <c r="D30" t="s">
        <v>332</v>
      </c>
      <c r="E30" t="s">
        <v>323</v>
      </c>
      <c r="I30" t="s">
        <v>112</v>
      </c>
      <c r="M30" s="87">
        <v>240.70093989997864</v>
      </c>
      <c r="O30" s="87">
        <v>240.70093989997864</v>
      </c>
      <c r="P30" t="s">
        <v>614</v>
      </c>
    </row>
    <row r="31" spans="2:16">
      <c r="B31" t="s">
        <v>625</v>
      </c>
      <c r="C31" t="s">
        <v>296</v>
      </c>
      <c r="D31" t="s">
        <v>332</v>
      </c>
      <c r="E31" t="s">
        <v>616</v>
      </c>
      <c r="I31" t="s">
        <v>123</v>
      </c>
      <c r="M31" s="87">
        <v>181.85976003653008</v>
      </c>
      <c r="O31" s="87">
        <v>181.85976003653008</v>
      </c>
      <c r="P31" t="s">
        <v>614</v>
      </c>
    </row>
    <row r="32" spans="2:16">
      <c r="B32" t="s">
        <v>625</v>
      </c>
      <c r="C32" t="s">
        <v>296</v>
      </c>
      <c r="D32" t="s">
        <v>332</v>
      </c>
      <c r="E32" t="s">
        <v>323</v>
      </c>
      <c r="I32" t="s">
        <v>112</v>
      </c>
      <c r="M32" s="87">
        <v>183.40995821437801</v>
      </c>
      <c r="O32" s="87">
        <v>183.40995821437801</v>
      </c>
      <c r="P32" t="s">
        <v>614</v>
      </c>
    </row>
    <row r="33" spans="2:16">
      <c r="B33" t="s">
        <v>626</v>
      </c>
      <c r="C33" t="s">
        <v>296</v>
      </c>
      <c r="D33" t="s">
        <v>332</v>
      </c>
      <c r="E33" t="s">
        <v>323</v>
      </c>
      <c r="I33" t="s">
        <v>112</v>
      </c>
      <c r="M33" s="87">
        <v>453.9728220279714</v>
      </c>
      <c r="O33" s="87">
        <v>453.9728220279714</v>
      </c>
      <c r="P33" t="s">
        <v>614</v>
      </c>
    </row>
    <row r="34" spans="2:16">
      <c r="B34" t="s">
        <v>627</v>
      </c>
      <c r="C34" t="s">
        <v>296</v>
      </c>
      <c r="D34" t="s">
        <v>332</v>
      </c>
      <c r="E34" t="s">
        <v>323</v>
      </c>
      <c r="I34" t="s">
        <v>112</v>
      </c>
      <c r="M34" s="87">
        <v>366.81991642875602</v>
      </c>
      <c r="O34" s="87">
        <v>366.81991642875602</v>
      </c>
      <c r="P34" t="s">
        <v>614</v>
      </c>
    </row>
    <row r="35" spans="2:16">
      <c r="B35" t="s">
        <v>628</v>
      </c>
      <c r="C35" t="s">
        <v>296</v>
      </c>
      <c r="D35" t="s">
        <v>332</v>
      </c>
      <c r="E35" t="s">
        <v>323</v>
      </c>
      <c r="I35" t="s">
        <v>112</v>
      </c>
      <c r="M35" s="87">
        <v>119.16821764314811</v>
      </c>
      <c r="O35" s="87">
        <v>119.16821764314811</v>
      </c>
      <c r="P35" t="s">
        <v>614</v>
      </c>
    </row>
    <row r="36" spans="2:16">
      <c r="B36" t="s">
        <v>629</v>
      </c>
      <c r="C36" t="s">
        <v>296</v>
      </c>
      <c r="D36" t="s">
        <v>332</v>
      </c>
      <c r="E36" t="s">
        <v>323</v>
      </c>
      <c r="I36" t="s">
        <v>112</v>
      </c>
      <c r="M36" s="87">
        <v>130.21061503969889</v>
      </c>
      <c r="O36" s="87">
        <v>130.21061503969889</v>
      </c>
      <c r="P36" t="s">
        <v>614</v>
      </c>
    </row>
    <row r="37" spans="2:16">
      <c r="B37" t="s">
        <v>630</v>
      </c>
      <c r="C37" t="s">
        <v>296</v>
      </c>
      <c r="D37" t="s">
        <v>332</v>
      </c>
      <c r="E37" t="s">
        <v>616</v>
      </c>
      <c r="I37" t="s">
        <v>136</v>
      </c>
      <c r="M37" s="87">
        <v>3131.3158726594124</v>
      </c>
      <c r="O37" s="87">
        <v>3131.3158726594124</v>
      </c>
      <c r="P37" t="s">
        <v>614</v>
      </c>
    </row>
    <row r="38" spans="2:16">
      <c r="B38" t="s">
        <v>630</v>
      </c>
      <c r="C38" t="s">
        <v>296</v>
      </c>
      <c r="D38" t="s">
        <v>332</v>
      </c>
      <c r="E38" t="s">
        <v>616</v>
      </c>
      <c r="I38" t="s">
        <v>137</v>
      </c>
      <c r="M38" s="87">
        <v>589.21002000492024</v>
      </c>
      <c r="O38" s="87">
        <v>589.21002000492024</v>
      </c>
      <c r="P38" t="s">
        <v>614</v>
      </c>
    </row>
    <row r="39" spans="2:16">
      <c r="B39" t="s">
        <v>630</v>
      </c>
      <c r="C39" t="s">
        <v>296</v>
      </c>
      <c r="D39" t="s">
        <v>332</v>
      </c>
      <c r="E39" t="s">
        <v>323</v>
      </c>
      <c r="I39" t="s">
        <v>112</v>
      </c>
      <c r="M39" s="87">
        <v>299.65672585439637</v>
      </c>
      <c r="O39" s="87">
        <v>299.65672585439637</v>
      </c>
      <c r="P39" t="s">
        <v>614</v>
      </c>
    </row>
    <row r="40" spans="2:16">
      <c r="B40" t="s">
        <v>631</v>
      </c>
      <c r="C40" t="s">
        <v>296</v>
      </c>
      <c r="D40" t="s">
        <v>332</v>
      </c>
      <c r="E40" t="s">
        <v>325</v>
      </c>
      <c r="I40" t="s">
        <v>120</v>
      </c>
      <c r="M40" s="87">
        <v>1559.5114307140366</v>
      </c>
      <c r="O40" s="87">
        <v>1559.5114307140366</v>
      </c>
      <c r="P40" t="s">
        <v>614</v>
      </c>
    </row>
    <row r="41" spans="2:16">
      <c r="B41" t="s">
        <v>631</v>
      </c>
      <c r="C41" t="s">
        <v>296</v>
      </c>
      <c r="D41" t="s">
        <v>332</v>
      </c>
      <c r="E41" t="s">
        <v>325</v>
      </c>
      <c r="I41" t="s">
        <v>399</v>
      </c>
      <c r="M41" s="87">
        <v>308.06117252547847</v>
      </c>
      <c r="O41" s="87">
        <v>308.06117252547847</v>
      </c>
      <c r="P41" t="s">
        <v>614</v>
      </c>
    </row>
    <row r="42" spans="2:16">
      <c r="B42" t="s">
        <v>631</v>
      </c>
      <c r="C42" t="s">
        <v>296</v>
      </c>
      <c r="D42" t="s">
        <v>332</v>
      </c>
      <c r="E42" t="s">
        <v>616</v>
      </c>
      <c r="I42" t="s">
        <v>123</v>
      </c>
      <c r="M42" s="87">
        <v>825.08342965196414</v>
      </c>
      <c r="O42" s="87">
        <v>825.08342965196414</v>
      </c>
      <c r="P42" t="s">
        <v>614</v>
      </c>
    </row>
    <row r="43" spans="2:16">
      <c r="B43" t="s">
        <v>631</v>
      </c>
      <c r="C43" t="s">
        <v>296</v>
      </c>
      <c r="D43" t="s">
        <v>332</v>
      </c>
      <c r="E43" t="s">
        <v>323</v>
      </c>
      <c r="I43" t="s">
        <v>112</v>
      </c>
      <c r="M43" s="87">
        <v>520.84246015879557</v>
      </c>
      <c r="O43" s="87">
        <v>520.84246015879557</v>
      </c>
      <c r="P43" t="s">
        <v>614</v>
      </c>
    </row>
    <row r="44" spans="2:16">
      <c r="B44" t="s">
        <v>632</v>
      </c>
      <c r="C44" t="s">
        <v>296</v>
      </c>
      <c r="D44" t="s">
        <v>332</v>
      </c>
      <c r="E44" t="s">
        <v>325</v>
      </c>
      <c r="I44" t="s">
        <v>120</v>
      </c>
      <c r="M44" s="87">
        <v>2776.7758160449998</v>
      </c>
      <c r="O44" s="87">
        <v>2776.7758160449998</v>
      </c>
      <c r="P44" t="s">
        <v>614</v>
      </c>
    </row>
    <row r="45" spans="2:16">
      <c r="B45" t="s">
        <v>632</v>
      </c>
      <c r="C45" t="s">
        <v>296</v>
      </c>
      <c r="D45" t="s">
        <v>332</v>
      </c>
      <c r="E45" t="s">
        <v>325</v>
      </c>
      <c r="I45" t="s">
        <v>399</v>
      </c>
      <c r="M45" s="87">
        <v>302.514991415</v>
      </c>
      <c r="O45" s="87">
        <v>302.514991415</v>
      </c>
      <c r="P45" t="s">
        <v>614</v>
      </c>
    </row>
    <row r="46" spans="2:16">
      <c r="B46" t="s">
        <v>632</v>
      </c>
      <c r="C46" t="s">
        <v>296</v>
      </c>
      <c r="D46" t="s">
        <v>332</v>
      </c>
      <c r="E46" t="s">
        <v>616</v>
      </c>
      <c r="I46" t="s">
        <v>123</v>
      </c>
      <c r="M46" s="87">
        <v>1594.46630826</v>
      </c>
      <c r="O46" s="87">
        <v>1594.46630826</v>
      </c>
      <c r="P46" t="s">
        <v>614</v>
      </c>
    </row>
    <row r="47" spans="2:16">
      <c r="B47" t="s">
        <v>632</v>
      </c>
      <c r="C47" t="s">
        <v>296</v>
      </c>
      <c r="D47" t="s">
        <v>332</v>
      </c>
      <c r="E47" t="s">
        <v>323</v>
      </c>
      <c r="I47" t="s">
        <v>112</v>
      </c>
      <c r="M47" s="87">
        <v>3716.5213215899998</v>
      </c>
      <c r="O47" s="87">
        <v>3716.5213215899998</v>
      </c>
      <c r="P47" t="s">
        <v>614</v>
      </c>
    </row>
    <row r="48" spans="2:16">
      <c r="B48" t="s">
        <v>633</v>
      </c>
      <c r="C48" t="s">
        <v>296</v>
      </c>
      <c r="D48" t="s">
        <v>332</v>
      </c>
      <c r="E48" t="s">
        <v>323</v>
      </c>
      <c r="I48" t="s">
        <v>112</v>
      </c>
      <c r="M48" s="87">
        <v>124.83217129684139</v>
      </c>
      <c r="O48" s="87">
        <v>124.83217129684139</v>
      </c>
      <c r="P48" t="s">
        <v>614</v>
      </c>
    </row>
    <row r="49" spans="2:16">
      <c r="B49" t="s">
        <v>634</v>
      </c>
      <c r="C49" t="s">
        <v>296</v>
      </c>
      <c r="D49" t="s">
        <v>332</v>
      </c>
      <c r="E49" t="s">
        <v>323</v>
      </c>
      <c r="I49" t="s">
        <v>112</v>
      </c>
      <c r="M49" s="87">
        <v>125.51980784265719</v>
      </c>
      <c r="O49" s="87">
        <v>125.51980784265719</v>
      </c>
      <c r="P49" t="s">
        <v>614</v>
      </c>
    </row>
    <row r="50" spans="2:16">
      <c r="B50" t="s">
        <v>635</v>
      </c>
      <c r="C50" t="s">
        <v>296</v>
      </c>
      <c r="D50" t="s">
        <v>332</v>
      </c>
      <c r="E50" t="s">
        <v>324</v>
      </c>
      <c r="I50" t="s">
        <v>636</v>
      </c>
      <c r="M50" s="87">
        <v>443.85129462552482</v>
      </c>
      <c r="O50" s="87">
        <v>443.85129462552482</v>
      </c>
      <c r="P50" t="s">
        <v>614</v>
      </c>
    </row>
    <row r="51" spans="2:16">
      <c r="B51" t="s">
        <v>635</v>
      </c>
      <c r="C51" t="s">
        <v>296</v>
      </c>
      <c r="D51" t="s">
        <v>332</v>
      </c>
      <c r="E51" t="s">
        <v>323</v>
      </c>
      <c r="I51" t="s">
        <v>110</v>
      </c>
      <c r="M51" s="87">
        <v>252.26208065565359</v>
      </c>
      <c r="O51" s="87">
        <v>252.26208065565359</v>
      </c>
      <c r="P51" t="s">
        <v>614</v>
      </c>
    </row>
    <row r="52" spans="2:16">
      <c r="B52" t="s">
        <v>635</v>
      </c>
      <c r="C52" t="s">
        <v>296</v>
      </c>
      <c r="D52" t="s">
        <v>332</v>
      </c>
      <c r="E52" t="s">
        <v>324</v>
      </c>
      <c r="I52" t="s">
        <v>260</v>
      </c>
      <c r="M52" s="87">
        <v>425.16044863165439</v>
      </c>
      <c r="O52" s="87">
        <v>425.16044863165439</v>
      </c>
      <c r="P52" t="s">
        <v>614</v>
      </c>
    </row>
    <row r="53" spans="2:16">
      <c r="B53" t="s">
        <v>330</v>
      </c>
      <c r="C53" t="s">
        <v>331</v>
      </c>
      <c r="D53" t="s">
        <v>332</v>
      </c>
      <c r="E53" t="s">
        <v>325</v>
      </c>
      <c r="I53" t="s">
        <v>130</v>
      </c>
      <c r="M53" s="87">
        <v>563.68930072000001</v>
      </c>
      <c r="O53" s="87">
        <v>563.68930072000001</v>
      </c>
      <c r="P53" t="s">
        <v>614</v>
      </c>
    </row>
    <row r="54" spans="2:16">
      <c r="B54" t="s">
        <v>330</v>
      </c>
      <c r="C54" t="s">
        <v>331</v>
      </c>
      <c r="D54" t="s">
        <v>332</v>
      </c>
      <c r="E54" t="s">
        <v>324</v>
      </c>
      <c r="I54" t="s">
        <v>637</v>
      </c>
      <c r="M54" s="87">
        <v>1836.7703062100002</v>
      </c>
      <c r="O54" s="87">
        <v>1836.7703062100002</v>
      </c>
      <c r="P54" t="s">
        <v>614</v>
      </c>
    </row>
    <row r="55" spans="2:16">
      <c r="B55" t="s">
        <v>330</v>
      </c>
      <c r="C55" t="s">
        <v>331</v>
      </c>
      <c r="D55" t="s">
        <v>332</v>
      </c>
      <c r="E55" t="s">
        <v>324</v>
      </c>
      <c r="I55" t="s">
        <v>638</v>
      </c>
      <c r="M55" s="87">
        <v>141.512334915</v>
      </c>
      <c r="O55" s="87">
        <v>141.512334915</v>
      </c>
      <c r="P55" t="s">
        <v>614</v>
      </c>
    </row>
    <row r="56" spans="2:16">
      <c r="B56" t="s">
        <v>330</v>
      </c>
      <c r="C56" t="s">
        <v>331</v>
      </c>
      <c r="D56" t="s">
        <v>332</v>
      </c>
      <c r="E56" t="s">
        <v>324</v>
      </c>
      <c r="I56" t="s">
        <v>639</v>
      </c>
      <c r="M56" s="87">
        <v>505.93834784500007</v>
      </c>
      <c r="O56" s="87">
        <v>505.93834784500007</v>
      </c>
      <c r="P56" t="s">
        <v>614</v>
      </c>
    </row>
    <row r="57" spans="2:16">
      <c r="B57" t="s">
        <v>330</v>
      </c>
      <c r="C57" t="s">
        <v>331</v>
      </c>
      <c r="D57" t="s">
        <v>332</v>
      </c>
      <c r="E57" t="s">
        <v>324</v>
      </c>
      <c r="I57" t="s">
        <v>260</v>
      </c>
      <c r="M57" s="87">
        <v>2019.8133263699999</v>
      </c>
      <c r="O57" s="87">
        <v>2019.8133263699999</v>
      </c>
      <c r="P57" t="s">
        <v>614</v>
      </c>
    </row>
    <row r="58" spans="2:16">
      <c r="B58" t="s">
        <v>330</v>
      </c>
      <c r="C58" t="s">
        <v>331</v>
      </c>
      <c r="D58" t="s">
        <v>332</v>
      </c>
      <c r="E58" t="s">
        <v>333</v>
      </c>
      <c r="I58" t="s">
        <v>273</v>
      </c>
      <c r="M58" s="87">
        <v>36109.848075000002</v>
      </c>
      <c r="O58" s="87">
        <v>36109.848075000002</v>
      </c>
      <c r="P58" t="s">
        <v>614</v>
      </c>
    </row>
    <row r="59" spans="2:16">
      <c r="B59" t="s">
        <v>330</v>
      </c>
      <c r="C59" t="s">
        <v>331</v>
      </c>
      <c r="D59" t="s">
        <v>332</v>
      </c>
      <c r="E59" t="s">
        <v>324</v>
      </c>
      <c r="I59" t="s">
        <v>640</v>
      </c>
      <c r="M59" s="87">
        <v>2154.4555479300002</v>
      </c>
      <c r="O59" s="87">
        <v>2154.4555479300002</v>
      </c>
      <c r="P59" t="s">
        <v>614</v>
      </c>
    </row>
    <row r="60" spans="2:16">
      <c r="B60" t="s">
        <v>330</v>
      </c>
      <c r="C60" t="s">
        <v>331</v>
      </c>
      <c r="D60" t="s">
        <v>332</v>
      </c>
      <c r="E60" t="s">
        <v>323</v>
      </c>
      <c r="I60" t="s">
        <v>641</v>
      </c>
      <c r="M60" s="87">
        <v>7271.3399751299994</v>
      </c>
      <c r="O60" s="87">
        <v>7271.3399751299994</v>
      </c>
      <c r="P60" t="s">
        <v>614</v>
      </c>
    </row>
    <row r="61" spans="2:16">
      <c r="B61" t="s">
        <v>330</v>
      </c>
      <c r="C61" t="s">
        <v>331</v>
      </c>
      <c r="D61" t="s">
        <v>332</v>
      </c>
      <c r="E61" t="s">
        <v>324</v>
      </c>
      <c r="I61" t="s">
        <v>617</v>
      </c>
      <c r="M61" s="87">
        <v>132.62218823000003</v>
      </c>
      <c r="O61" s="87">
        <v>132.62218823000003</v>
      </c>
      <c r="P61" t="s">
        <v>614</v>
      </c>
    </row>
    <row r="62" spans="2:16">
      <c r="B62" t="s">
        <v>335</v>
      </c>
      <c r="C62" t="s">
        <v>336</v>
      </c>
      <c r="D62" t="s">
        <v>332</v>
      </c>
      <c r="E62" t="s">
        <v>324</v>
      </c>
      <c r="I62" t="s">
        <v>637</v>
      </c>
      <c r="M62" s="87">
        <v>1766.12914065</v>
      </c>
      <c r="O62" s="87">
        <v>1766.12914065</v>
      </c>
      <c r="P62" t="s">
        <v>614</v>
      </c>
    </row>
    <row r="63" spans="2:16">
      <c r="B63" t="s">
        <v>335</v>
      </c>
      <c r="C63" t="s">
        <v>336</v>
      </c>
      <c r="D63" t="s">
        <v>332</v>
      </c>
      <c r="E63" t="s">
        <v>324</v>
      </c>
      <c r="I63" t="s">
        <v>636</v>
      </c>
      <c r="M63" s="87">
        <v>1468.3442272799998</v>
      </c>
      <c r="O63" s="87">
        <v>1468.3442272799998</v>
      </c>
      <c r="P63" t="s">
        <v>614</v>
      </c>
    </row>
    <row r="64" spans="2:16">
      <c r="B64" t="s">
        <v>335</v>
      </c>
      <c r="C64" t="s">
        <v>336</v>
      </c>
      <c r="D64" t="s">
        <v>332</v>
      </c>
      <c r="E64" t="s">
        <v>333</v>
      </c>
      <c r="I64" t="s">
        <v>273</v>
      </c>
      <c r="M64" s="87">
        <v>161028.70734999998</v>
      </c>
      <c r="O64" s="87">
        <v>161028.70734999998</v>
      </c>
      <c r="P64" t="s">
        <v>614</v>
      </c>
    </row>
    <row r="65" spans="2:16">
      <c r="B65" t="s">
        <v>642</v>
      </c>
      <c r="C65" t="s">
        <v>336</v>
      </c>
      <c r="D65" t="s">
        <v>332</v>
      </c>
      <c r="E65" t="s">
        <v>323</v>
      </c>
      <c r="I65" t="s">
        <v>110</v>
      </c>
      <c r="M65" s="87">
        <v>409.84676235999996</v>
      </c>
      <c r="O65" s="87">
        <v>409.84676235999996</v>
      </c>
      <c r="P65" t="s">
        <v>614</v>
      </c>
    </row>
    <row r="66" spans="2:16">
      <c r="B66" t="s">
        <v>642</v>
      </c>
      <c r="C66" t="s">
        <v>336</v>
      </c>
      <c r="D66" t="s">
        <v>332</v>
      </c>
      <c r="E66" t="s">
        <v>324</v>
      </c>
      <c r="I66" t="s">
        <v>260</v>
      </c>
      <c r="M66" s="87">
        <v>407.95673117500002</v>
      </c>
      <c r="O66" s="87">
        <v>407.95673117500002</v>
      </c>
      <c r="P66" t="s">
        <v>614</v>
      </c>
    </row>
    <row r="67" spans="2:16">
      <c r="B67" t="s">
        <v>643</v>
      </c>
      <c r="C67" t="s">
        <v>336</v>
      </c>
      <c r="D67" t="s">
        <v>332</v>
      </c>
      <c r="E67" t="s">
        <v>323</v>
      </c>
      <c r="I67" t="s">
        <v>110</v>
      </c>
      <c r="M67" s="87">
        <v>409.84676235999996</v>
      </c>
      <c r="O67" s="87">
        <v>409.84676235999996</v>
      </c>
      <c r="P67" t="s">
        <v>614</v>
      </c>
    </row>
    <row r="68" spans="2:16">
      <c r="B68" t="s">
        <v>643</v>
      </c>
      <c r="C68" t="s">
        <v>336</v>
      </c>
      <c r="D68" t="s">
        <v>332</v>
      </c>
      <c r="E68" t="s">
        <v>324</v>
      </c>
      <c r="I68" t="s">
        <v>260</v>
      </c>
      <c r="M68" s="87">
        <v>407.95673117500002</v>
      </c>
      <c r="O68" s="87">
        <v>407.95673117500002</v>
      </c>
      <c r="P68" t="s">
        <v>614</v>
      </c>
    </row>
    <row r="69" spans="2:16">
      <c r="B69" t="s">
        <v>644</v>
      </c>
      <c r="C69" t="s">
        <v>336</v>
      </c>
      <c r="D69" t="s">
        <v>332</v>
      </c>
      <c r="E69" t="s">
        <v>323</v>
      </c>
      <c r="I69" t="s">
        <v>110</v>
      </c>
      <c r="M69" s="87">
        <v>409.84676235999996</v>
      </c>
      <c r="O69" s="87">
        <v>409.84676235999996</v>
      </c>
      <c r="P69" t="s">
        <v>614</v>
      </c>
    </row>
    <row r="70" spans="2:16">
      <c r="B70" t="s">
        <v>644</v>
      </c>
      <c r="C70" t="s">
        <v>336</v>
      </c>
      <c r="D70" t="s">
        <v>332</v>
      </c>
      <c r="E70" t="s">
        <v>324</v>
      </c>
      <c r="I70" t="s">
        <v>260</v>
      </c>
      <c r="M70" s="87">
        <v>407.95673117500002</v>
      </c>
      <c r="O70" s="87">
        <v>407.95673117500002</v>
      </c>
      <c r="P70" t="s">
        <v>614</v>
      </c>
    </row>
    <row r="71" spans="2:16">
      <c r="B71" t="s">
        <v>644</v>
      </c>
      <c r="C71" t="s">
        <v>336</v>
      </c>
      <c r="D71" t="s">
        <v>332</v>
      </c>
      <c r="E71" t="s">
        <v>324</v>
      </c>
      <c r="I71" t="s">
        <v>141</v>
      </c>
      <c r="M71" s="87">
        <v>432.60713790000011</v>
      </c>
      <c r="O71" s="87">
        <v>432.60713790000011</v>
      </c>
      <c r="P71" t="s">
        <v>614</v>
      </c>
    </row>
    <row r="72" spans="2:16">
      <c r="B72" t="s">
        <v>645</v>
      </c>
      <c r="C72" t="s">
        <v>108</v>
      </c>
      <c r="D72" t="s">
        <v>332</v>
      </c>
      <c r="E72" t="s">
        <v>325</v>
      </c>
      <c r="I72" t="s">
        <v>120</v>
      </c>
      <c r="M72" s="87">
        <v>7990.008929172086</v>
      </c>
      <c r="O72" s="87">
        <v>7990.008929172086</v>
      </c>
      <c r="P72" t="s">
        <v>614</v>
      </c>
    </row>
    <row r="73" spans="2:16">
      <c r="B73" t="s">
        <v>645</v>
      </c>
      <c r="C73" t="s">
        <v>108</v>
      </c>
      <c r="D73" t="s">
        <v>332</v>
      </c>
      <c r="E73" t="s">
        <v>616</v>
      </c>
      <c r="I73" t="s">
        <v>646</v>
      </c>
      <c r="M73" s="87">
        <v>1402.2406437443681</v>
      </c>
      <c r="O73" s="87">
        <v>1402.2406437443681</v>
      </c>
      <c r="P73" t="s">
        <v>614</v>
      </c>
    </row>
    <row r="74" spans="2:16">
      <c r="B74" t="s">
        <v>645</v>
      </c>
      <c r="C74" t="s">
        <v>108</v>
      </c>
      <c r="D74" t="s">
        <v>332</v>
      </c>
      <c r="E74" t="s">
        <v>616</v>
      </c>
      <c r="I74" t="s">
        <v>647</v>
      </c>
      <c r="M74" s="87">
        <v>3505.2214413535012</v>
      </c>
      <c r="O74" s="87">
        <v>3505.2214413535012</v>
      </c>
      <c r="P74" t="s">
        <v>614</v>
      </c>
    </row>
    <row r="75" spans="2:16">
      <c r="B75" t="s">
        <v>645</v>
      </c>
      <c r="C75" t="s">
        <v>108</v>
      </c>
      <c r="D75" t="s">
        <v>332</v>
      </c>
      <c r="E75" t="s">
        <v>616</v>
      </c>
      <c r="I75" t="s">
        <v>123</v>
      </c>
      <c r="M75" s="87">
        <v>3651.2076803202003</v>
      </c>
      <c r="O75" s="87">
        <v>3651.2076803202003</v>
      </c>
      <c r="P75" t="s">
        <v>614</v>
      </c>
    </row>
    <row r="76" spans="2:16">
      <c r="B76" t="s">
        <v>645</v>
      </c>
      <c r="C76" t="s">
        <v>108</v>
      </c>
      <c r="D76" t="s">
        <v>332</v>
      </c>
      <c r="E76" t="s">
        <v>323</v>
      </c>
      <c r="I76" t="s">
        <v>648</v>
      </c>
      <c r="M76" s="87">
        <v>1758.2106557701552</v>
      </c>
      <c r="O76" s="87">
        <v>1758.2106557701552</v>
      </c>
      <c r="P76" t="s">
        <v>614</v>
      </c>
    </row>
    <row r="77" spans="2:16">
      <c r="B77" t="s">
        <v>645</v>
      </c>
      <c r="C77" t="s">
        <v>108</v>
      </c>
      <c r="D77" t="s">
        <v>332</v>
      </c>
      <c r="E77" t="s">
        <v>323</v>
      </c>
      <c r="I77" t="s">
        <v>112</v>
      </c>
      <c r="M77" s="87">
        <v>858.45039487430631</v>
      </c>
      <c r="O77" s="87">
        <v>858.45039487430631</v>
      </c>
      <c r="P77" t="s">
        <v>614</v>
      </c>
    </row>
    <row r="78" spans="2:16">
      <c r="B78" t="s">
        <v>649</v>
      </c>
      <c r="C78" t="s">
        <v>108</v>
      </c>
      <c r="D78" t="s">
        <v>332</v>
      </c>
      <c r="E78" t="s">
        <v>324</v>
      </c>
      <c r="I78" t="s">
        <v>260</v>
      </c>
      <c r="M78" s="87">
        <v>514.52679494753897</v>
      </c>
      <c r="O78" s="87">
        <v>514.52679494753897</v>
      </c>
      <c r="P78" t="s">
        <v>614</v>
      </c>
    </row>
    <row r="79" spans="2:16">
      <c r="B79" t="s">
        <v>649</v>
      </c>
      <c r="C79" t="s">
        <v>108</v>
      </c>
      <c r="D79" t="s">
        <v>332</v>
      </c>
      <c r="E79" t="s">
        <v>323</v>
      </c>
      <c r="I79" t="s">
        <v>146</v>
      </c>
      <c r="M79" s="87">
        <v>233.86970310343122</v>
      </c>
      <c r="O79" s="87">
        <v>233.86970310343122</v>
      </c>
      <c r="P79" t="s">
        <v>614</v>
      </c>
    </row>
    <row r="80" spans="2:16">
      <c r="B80" t="s">
        <v>650</v>
      </c>
      <c r="C80" t="s">
        <v>108</v>
      </c>
      <c r="D80" t="s">
        <v>332</v>
      </c>
      <c r="E80" t="s">
        <v>325</v>
      </c>
      <c r="I80" t="s">
        <v>130</v>
      </c>
      <c r="M80" s="87">
        <v>132.44040723066303</v>
      </c>
      <c r="O80" s="87">
        <v>132.44040723066303</v>
      </c>
      <c r="P80" t="s">
        <v>614</v>
      </c>
    </row>
    <row r="81" spans="2:16">
      <c r="B81" t="s">
        <v>650</v>
      </c>
      <c r="C81" t="s">
        <v>108</v>
      </c>
      <c r="D81" t="s">
        <v>332</v>
      </c>
      <c r="E81" t="s">
        <v>324</v>
      </c>
      <c r="I81" t="s">
        <v>196</v>
      </c>
      <c r="M81" s="87">
        <v>109.52459261346056</v>
      </c>
      <c r="O81" s="87">
        <v>109.52459261346056</v>
      </c>
      <c r="P81" t="s">
        <v>614</v>
      </c>
    </row>
    <row r="82" spans="2:16">
      <c r="B82" t="s">
        <v>650</v>
      </c>
      <c r="C82" t="s">
        <v>108</v>
      </c>
      <c r="D82" t="s">
        <v>332</v>
      </c>
      <c r="E82" t="s">
        <v>324</v>
      </c>
      <c r="I82" t="s">
        <v>260</v>
      </c>
      <c r="M82" s="87">
        <v>521.54567911171682</v>
      </c>
      <c r="O82" s="87">
        <v>521.54567911171682</v>
      </c>
      <c r="P82" t="s">
        <v>614</v>
      </c>
    </row>
    <row r="83" spans="2:16">
      <c r="B83" t="s">
        <v>650</v>
      </c>
      <c r="C83" t="s">
        <v>108</v>
      </c>
      <c r="D83" t="s">
        <v>332</v>
      </c>
      <c r="E83" t="s">
        <v>323</v>
      </c>
      <c r="I83" t="s">
        <v>146</v>
      </c>
      <c r="M83" s="87">
        <v>1659.4635244463718</v>
      </c>
      <c r="O83" s="87">
        <v>1659.4635244463718</v>
      </c>
      <c r="P83" t="s">
        <v>614</v>
      </c>
    </row>
    <row r="84" spans="2:16">
      <c r="B84" t="s">
        <v>651</v>
      </c>
      <c r="C84" t="s">
        <v>108</v>
      </c>
      <c r="D84" t="s">
        <v>332</v>
      </c>
      <c r="E84" t="s">
        <v>325</v>
      </c>
      <c r="I84" t="s">
        <v>130</v>
      </c>
      <c r="M84" s="87">
        <v>1675.2696144925542</v>
      </c>
      <c r="O84" s="87">
        <v>1675.2696144925542</v>
      </c>
      <c r="P84" t="s">
        <v>614</v>
      </c>
    </row>
    <row r="85" spans="2:16">
      <c r="B85" t="s">
        <v>651</v>
      </c>
      <c r="C85" t="s">
        <v>108</v>
      </c>
      <c r="D85" t="s">
        <v>332</v>
      </c>
      <c r="E85" t="s">
        <v>324</v>
      </c>
      <c r="I85" t="s">
        <v>196</v>
      </c>
      <c r="M85" s="87">
        <v>357.4768911118818</v>
      </c>
      <c r="O85" s="87">
        <v>357.4768911118818</v>
      </c>
      <c r="P85" t="s">
        <v>614</v>
      </c>
    </row>
    <row r="86" spans="2:16">
      <c r="B86" t="s">
        <v>651</v>
      </c>
      <c r="C86" t="s">
        <v>108</v>
      </c>
      <c r="D86" t="s">
        <v>332</v>
      </c>
      <c r="E86" t="s">
        <v>324</v>
      </c>
      <c r="I86" t="s">
        <v>260</v>
      </c>
      <c r="M86" s="87">
        <v>567.39687180691362</v>
      </c>
      <c r="O86" s="87">
        <v>567.39687180691362</v>
      </c>
      <c r="P86" t="s">
        <v>614</v>
      </c>
    </row>
    <row r="87" spans="2:16">
      <c r="B87" t="s">
        <v>651</v>
      </c>
      <c r="C87" t="s">
        <v>108</v>
      </c>
      <c r="D87" t="s">
        <v>332</v>
      </c>
      <c r="E87" t="s">
        <v>323</v>
      </c>
      <c r="I87" t="s">
        <v>146</v>
      </c>
      <c r="M87" s="87">
        <v>128.9502295276811</v>
      </c>
      <c r="O87" s="87">
        <v>128.9502295276811</v>
      </c>
      <c r="P87" t="s">
        <v>614</v>
      </c>
    </row>
    <row r="88" spans="2:16">
      <c r="B88" t="s">
        <v>607</v>
      </c>
      <c r="C88" t="s">
        <v>108</v>
      </c>
      <c r="D88" t="s">
        <v>332</v>
      </c>
      <c r="E88" t="s">
        <v>325</v>
      </c>
      <c r="I88" t="s">
        <v>130</v>
      </c>
      <c r="M88" s="87">
        <v>9386.4539881353849</v>
      </c>
      <c r="O88" s="87">
        <v>9386.4539881353849</v>
      </c>
      <c r="P88" t="s">
        <v>614</v>
      </c>
    </row>
    <row r="89" spans="2:16">
      <c r="B89" t="s">
        <v>607</v>
      </c>
      <c r="C89" t="s">
        <v>108</v>
      </c>
      <c r="D89" t="s">
        <v>332</v>
      </c>
      <c r="E89" t="s">
        <v>324</v>
      </c>
      <c r="I89" t="s">
        <v>203</v>
      </c>
      <c r="M89" s="87">
        <v>897.97290350843878</v>
      </c>
      <c r="O89" s="87">
        <v>897.97290350843878</v>
      </c>
      <c r="P89" t="s">
        <v>614</v>
      </c>
    </row>
    <row r="90" spans="2:16">
      <c r="B90" t="s">
        <v>607</v>
      </c>
      <c r="C90" t="s">
        <v>108</v>
      </c>
      <c r="D90" t="s">
        <v>332</v>
      </c>
      <c r="E90" t="s">
        <v>324</v>
      </c>
      <c r="I90" t="s">
        <v>257</v>
      </c>
      <c r="M90" s="87">
        <v>290.15525761675724</v>
      </c>
      <c r="O90" s="87">
        <v>290.15525761675724</v>
      </c>
      <c r="P90" t="s">
        <v>614</v>
      </c>
    </row>
    <row r="91" spans="2:16">
      <c r="B91" t="s">
        <v>607</v>
      </c>
      <c r="C91" t="s">
        <v>108</v>
      </c>
      <c r="D91" t="s">
        <v>332</v>
      </c>
      <c r="E91" t="s">
        <v>324</v>
      </c>
      <c r="I91" t="s">
        <v>260</v>
      </c>
      <c r="M91" s="87">
        <v>613.78426518377557</v>
      </c>
      <c r="O91" s="87">
        <v>613.78426518377557</v>
      </c>
      <c r="P91" t="s">
        <v>614</v>
      </c>
    </row>
    <row r="92" spans="2:16">
      <c r="B92" t="s">
        <v>607</v>
      </c>
      <c r="C92" t="s">
        <v>108</v>
      </c>
      <c r="D92" t="s">
        <v>332</v>
      </c>
      <c r="E92" t="s">
        <v>323</v>
      </c>
      <c r="I92" t="s">
        <v>163</v>
      </c>
      <c r="M92" s="87">
        <v>368.27159358103376</v>
      </c>
      <c r="O92" s="87">
        <v>368.27159358103376</v>
      </c>
      <c r="P92" t="s">
        <v>614</v>
      </c>
    </row>
    <row r="93" spans="2:16">
      <c r="B93" t="s">
        <v>652</v>
      </c>
      <c r="C93" t="s">
        <v>108</v>
      </c>
      <c r="D93" t="s">
        <v>332</v>
      </c>
      <c r="E93" t="s">
        <v>324</v>
      </c>
      <c r="I93" t="s">
        <v>260</v>
      </c>
      <c r="M93" s="87">
        <v>514.52679494753897</v>
      </c>
      <c r="O93" s="87">
        <v>514.52679494753897</v>
      </c>
      <c r="P93" t="s">
        <v>614</v>
      </c>
    </row>
    <row r="94" spans="2:16">
      <c r="B94" t="s">
        <v>652</v>
      </c>
      <c r="C94" t="s">
        <v>108</v>
      </c>
      <c r="D94" t="s">
        <v>332</v>
      </c>
      <c r="E94" t="s">
        <v>323</v>
      </c>
      <c r="I94" t="s">
        <v>163</v>
      </c>
      <c r="M94" s="87">
        <v>552.40739037155072</v>
      </c>
      <c r="O94" s="87">
        <v>552.40739037155072</v>
      </c>
      <c r="P94" t="s">
        <v>614</v>
      </c>
    </row>
    <row r="95" spans="2:16">
      <c r="B95" t="s">
        <v>608</v>
      </c>
      <c r="C95" t="s">
        <v>108</v>
      </c>
      <c r="D95" t="s">
        <v>332</v>
      </c>
      <c r="E95" t="s">
        <v>325</v>
      </c>
      <c r="I95" t="s">
        <v>130</v>
      </c>
      <c r="M95" s="87">
        <v>845.50744144259818</v>
      </c>
      <c r="O95" s="87">
        <v>845.50744144259818</v>
      </c>
      <c r="P95" t="s">
        <v>614</v>
      </c>
    </row>
    <row r="96" spans="2:16">
      <c r="B96" t="s">
        <v>608</v>
      </c>
      <c r="C96" t="s">
        <v>108</v>
      </c>
      <c r="D96" t="s">
        <v>332</v>
      </c>
      <c r="E96" t="s">
        <v>324</v>
      </c>
      <c r="I96" t="s">
        <v>203</v>
      </c>
      <c r="M96" s="87">
        <v>419.47035674668746</v>
      </c>
      <c r="O96" s="87">
        <v>419.47035674668746</v>
      </c>
      <c r="P96" t="s">
        <v>614</v>
      </c>
    </row>
    <row r="97" spans="2:16">
      <c r="B97" t="s">
        <v>608</v>
      </c>
      <c r="C97" t="s">
        <v>108</v>
      </c>
      <c r="D97" t="s">
        <v>332</v>
      </c>
      <c r="E97" t="s">
        <v>324</v>
      </c>
      <c r="I97" t="s">
        <v>204</v>
      </c>
      <c r="M97" s="87">
        <v>135.53980832293723</v>
      </c>
      <c r="O97" s="87">
        <v>135.53980832293723</v>
      </c>
      <c r="P97" t="s">
        <v>614</v>
      </c>
    </row>
    <row r="98" spans="2:16">
      <c r="B98" t="s">
        <v>608</v>
      </c>
      <c r="C98" t="s">
        <v>108</v>
      </c>
      <c r="D98" t="s">
        <v>332</v>
      </c>
      <c r="E98" t="s">
        <v>324</v>
      </c>
      <c r="I98" t="s">
        <v>260</v>
      </c>
      <c r="M98" s="87">
        <v>573.43300874102965</v>
      </c>
      <c r="O98" s="87">
        <v>573.43300874102965</v>
      </c>
      <c r="P98" t="s">
        <v>614</v>
      </c>
    </row>
    <row r="99" spans="2:16">
      <c r="B99" t="s">
        <v>608</v>
      </c>
      <c r="C99" t="s">
        <v>108</v>
      </c>
      <c r="D99" t="s">
        <v>332</v>
      </c>
      <c r="E99" t="s">
        <v>323</v>
      </c>
      <c r="I99" t="s">
        <v>146</v>
      </c>
      <c r="M99" s="87">
        <v>390.9678822416177</v>
      </c>
      <c r="O99" s="87">
        <v>390.9678822416177</v>
      </c>
      <c r="P99" t="s">
        <v>614</v>
      </c>
    </row>
    <row r="100" spans="2:16">
      <c r="B100" t="s">
        <v>653</v>
      </c>
      <c r="C100" t="s">
        <v>133</v>
      </c>
      <c r="D100" t="s">
        <v>332</v>
      </c>
      <c r="E100" t="s">
        <v>324</v>
      </c>
      <c r="I100" t="s">
        <v>260</v>
      </c>
      <c r="M100" s="87">
        <v>304.50841137500004</v>
      </c>
      <c r="O100" s="87">
        <v>304.50841137500004</v>
      </c>
      <c r="P100" t="s">
        <v>614</v>
      </c>
    </row>
    <row r="101" spans="2:16">
      <c r="B101" t="s">
        <v>653</v>
      </c>
      <c r="C101" t="s">
        <v>133</v>
      </c>
      <c r="D101" t="s">
        <v>332</v>
      </c>
      <c r="E101" t="s">
        <v>323</v>
      </c>
      <c r="I101" t="s">
        <v>146</v>
      </c>
      <c r="M101" s="87">
        <v>99.350743187499987</v>
      </c>
      <c r="O101" s="87">
        <v>99.350743187499987</v>
      </c>
      <c r="P101" t="s">
        <v>614</v>
      </c>
    </row>
    <row r="102" spans="2:16">
      <c r="B102" t="s">
        <v>132</v>
      </c>
      <c r="C102" t="s">
        <v>133</v>
      </c>
      <c r="D102" t="s">
        <v>332</v>
      </c>
      <c r="E102" t="s">
        <v>325</v>
      </c>
      <c r="I102" t="s">
        <v>120</v>
      </c>
      <c r="M102" s="87">
        <v>118.974009</v>
      </c>
      <c r="O102" s="87">
        <v>118.974009</v>
      </c>
      <c r="P102" t="s">
        <v>614</v>
      </c>
    </row>
    <row r="103" spans="2:16">
      <c r="B103" t="s">
        <v>132</v>
      </c>
      <c r="C103" t="s">
        <v>133</v>
      </c>
      <c r="D103" t="s">
        <v>332</v>
      </c>
      <c r="E103" t="s">
        <v>324</v>
      </c>
      <c r="I103" t="s">
        <v>260</v>
      </c>
      <c r="M103" s="87">
        <v>304.50841137500004</v>
      </c>
      <c r="O103" s="87">
        <v>304.50841137500004</v>
      </c>
      <c r="P103" t="s">
        <v>614</v>
      </c>
    </row>
    <row r="104" spans="2:16">
      <c r="B104" t="s">
        <v>132</v>
      </c>
      <c r="C104" t="s">
        <v>133</v>
      </c>
      <c r="D104" t="s">
        <v>332</v>
      </c>
      <c r="E104" t="s">
        <v>616</v>
      </c>
      <c r="I104" t="s">
        <v>654</v>
      </c>
      <c r="M104" s="87">
        <v>52.981838000000003</v>
      </c>
      <c r="O104" s="87">
        <v>52.981838000000003</v>
      </c>
      <c r="P104" t="s">
        <v>614</v>
      </c>
    </row>
    <row r="105" spans="2:16">
      <c r="B105" t="s">
        <v>132</v>
      </c>
      <c r="C105" t="s">
        <v>133</v>
      </c>
      <c r="D105" t="s">
        <v>332</v>
      </c>
      <c r="E105" t="s">
        <v>616</v>
      </c>
      <c r="I105" t="s">
        <v>123</v>
      </c>
      <c r="M105" s="87">
        <v>132.45459499999996</v>
      </c>
      <c r="O105" s="87">
        <v>132.45459499999996</v>
      </c>
      <c r="P105" t="s">
        <v>614</v>
      </c>
    </row>
    <row r="106" spans="2:16">
      <c r="B106" t="s">
        <v>132</v>
      </c>
      <c r="C106" t="s">
        <v>133</v>
      </c>
      <c r="D106" t="s">
        <v>332</v>
      </c>
      <c r="E106" t="s">
        <v>323</v>
      </c>
      <c r="I106" t="s">
        <v>146</v>
      </c>
      <c r="M106" s="87">
        <v>99.350743187499987</v>
      </c>
      <c r="O106" s="87">
        <v>99.350743187499987</v>
      </c>
      <c r="P106" t="s">
        <v>614</v>
      </c>
    </row>
    <row r="107" spans="2:16">
      <c r="B107" t="s">
        <v>139</v>
      </c>
      <c r="C107" t="s">
        <v>133</v>
      </c>
      <c r="D107" t="s">
        <v>332</v>
      </c>
      <c r="E107" t="s">
        <v>324</v>
      </c>
      <c r="I107" t="s">
        <v>636</v>
      </c>
      <c r="M107" s="87">
        <v>121.39385256249999</v>
      </c>
      <c r="O107" s="87">
        <v>121.39385256249999</v>
      </c>
      <c r="P107" t="s">
        <v>614</v>
      </c>
    </row>
    <row r="108" spans="2:16">
      <c r="B108" t="s">
        <v>139</v>
      </c>
      <c r="C108" t="s">
        <v>133</v>
      </c>
      <c r="D108" t="s">
        <v>332</v>
      </c>
      <c r="E108" t="s">
        <v>323</v>
      </c>
      <c r="I108" t="s">
        <v>266</v>
      </c>
      <c r="M108" s="87">
        <v>99.350743187499987</v>
      </c>
      <c r="O108" s="87">
        <v>99.350743187499987</v>
      </c>
      <c r="P108" t="s">
        <v>614</v>
      </c>
    </row>
    <row r="109" spans="2:16">
      <c r="B109" t="s">
        <v>139</v>
      </c>
      <c r="C109" t="s">
        <v>133</v>
      </c>
      <c r="D109" t="s">
        <v>332</v>
      </c>
      <c r="E109" t="s">
        <v>324</v>
      </c>
      <c r="I109" t="s">
        <v>260</v>
      </c>
      <c r="M109" s="87">
        <v>304.50841137500004</v>
      </c>
      <c r="O109" s="87">
        <v>304.50841137500004</v>
      </c>
      <c r="P109" t="s">
        <v>614</v>
      </c>
    </row>
    <row r="110" spans="2:16">
      <c r="B110" t="s">
        <v>142</v>
      </c>
      <c r="C110" t="s">
        <v>133</v>
      </c>
      <c r="D110" t="s">
        <v>332</v>
      </c>
      <c r="E110" t="s">
        <v>616</v>
      </c>
      <c r="I110" t="s">
        <v>136</v>
      </c>
      <c r="M110" s="87">
        <v>162.88388287499998</v>
      </c>
      <c r="O110" s="87">
        <v>162.88388287499998</v>
      </c>
      <c r="P110" t="s">
        <v>614</v>
      </c>
    </row>
    <row r="111" spans="2:16">
      <c r="B111" t="s">
        <v>142</v>
      </c>
      <c r="C111" t="s">
        <v>133</v>
      </c>
      <c r="D111" t="s">
        <v>332</v>
      </c>
      <c r="E111" t="s">
        <v>616</v>
      </c>
      <c r="I111" t="s">
        <v>137</v>
      </c>
      <c r="M111" s="87">
        <v>662.26317806249995</v>
      </c>
      <c r="O111" s="87">
        <v>662.26317806249995</v>
      </c>
      <c r="P111" t="s">
        <v>614</v>
      </c>
    </row>
    <row r="112" spans="2:16">
      <c r="B112" t="s">
        <v>142</v>
      </c>
      <c r="C112" t="s">
        <v>133</v>
      </c>
      <c r="D112" t="s">
        <v>332</v>
      </c>
      <c r="E112" t="s">
        <v>323</v>
      </c>
      <c r="I112" t="s">
        <v>266</v>
      </c>
      <c r="M112" s="87">
        <v>99.350743187499987</v>
      </c>
      <c r="O112" s="87">
        <v>99.350743187499987</v>
      </c>
      <c r="P112" t="s">
        <v>614</v>
      </c>
    </row>
    <row r="113" spans="2:16">
      <c r="B113" t="s">
        <v>142</v>
      </c>
      <c r="C113" t="s">
        <v>133</v>
      </c>
      <c r="D113" t="s">
        <v>332</v>
      </c>
      <c r="E113" t="s">
        <v>324</v>
      </c>
      <c r="I113" t="s">
        <v>260</v>
      </c>
      <c r="M113" s="87">
        <v>304.50841137500004</v>
      </c>
      <c r="O113" s="87">
        <v>304.50841137500004</v>
      </c>
      <c r="P113" t="s">
        <v>614</v>
      </c>
    </row>
    <row r="114" spans="2:16">
      <c r="B114" t="s">
        <v>655</v>
      </c>
      <c r="C114" t="s">
        <v>133</v>
      </c>
      <c r="D114" t="s">
        <v>332</v>
      </c>
      <c r="E114" t="s">
        <v>616</v>
      </c>
      <c r="I114" t="s">
        <v>136</v>
      </c>
      <c r="M114" s="87">
        <v>1140.1871801249999</v>
      </c>
      <c r="O114" s="87">
        <v>1140.1871801249999</v>
      </c>
      <c r="P114" t="s">
        <v>614</v>
      </c>
    </row>
    <row r="115" spans="2:16">
      <c r="B115" t="s">
        <v>655</v>
      </c>
      <c r="C115" t="s">
        <v>133</v>
      </c>
      <c r="D115" t="s">
        <v>332</v>
      </c>
      <c r="E115" t="s">
        <v>616</v>
      </c>
      <c r="I115" t="s">
        <v>137</v>
      </c>
      <c r="M115" s="87">
        <v>662.26317806249995</v>
      </c>
      <c r="O115" s="87">
        <v>662.26317806249995</v>
      </c>
      <c r="P115" t="s">
        <v>614</v>
      </c>
    </row>
    <row r="116" spans="2:16">
      <c r="B116" t="s">
        <v>655</v>
      </c>
      <c r="C116" t="s">
        <v>133</v>
      </c>
      <c r="D116" t="s">
        <v>332</v>
      </c>
      <c r="E116" t="s">
        <v>323</v>
      </c>
      <c r="I116" t="s">
        <v>112</v>
      </c>
      <c r="M116" s="87">
        <v>6277.1035919374999</v>
      </c>
      <c r="O116" s="87">
        <v>6277.1035919374999</v>
      </c>
      <c r="P116" t="s">
        <v>614</v>
      </c>
    </row>
    <row r="117" spans="2:16">
      <c r="B117" t="s">
        <v>656</v>
      </c>
      <c r="C117" t="s">
        <v>133</v>
      </c>
      <c r="D117" t="s">
        <v>332</v>
      </c>
      <c r="E117" t="s">
        <v>323</v>
      </c>
      <c r="I117" t="s">
        <v>266</v>
      </c>
      <c r="M117" s="87">
        <v>99.350743187499987</v>
      </c>
      <c r="O117" s="87">
        <v>99.350743187499987</v>
      </c>
      <c r="P117" t="s">
        <v>614</v>
      </c>
    </row>
    <row r="118" spans="2:16">
      <c r="B118" t="s">
        <v>656</v>
      </c>
      <c r="C118" t="s">
        <v>133</v>
      </c>
      <c r="D118" t="s">
        <v>332</v>
      </c>
      <c r="E118" t="s">
        <v>324</v>
      </c>
      <c r="I118" t="s">
        <v>260</v>
      </c>
      <c r="M118" s="87">
        <v>304.50841137500004</v>
      </c>
      <c r="O118" s="87">
        <v>304.50841137500004</v>
      </c>
      <c r="P118" t="s">
        <v>614</v>
      </c>
    </row>
    <row r="119" spans="2:16">
      <c r="B119" t="s">
        <v>144</v>
      </c>
      <c r="C119" t="s">
        <v>133</v>
      </c>
      <c r="D119" t="s">
        <v>332</v>
      </c>
      <c r="E119" t="s">
        <v>324</v>
      </c>
      <c r="I119" t="s">
        <v>260</v>
      </c>
      <c r="M119" s="87">
        <v>304.50841137500004</v>
      </c>
      <c r="O119" s="87">
        <v>304.50841137500004</v>
      </c>
      <c r="P119" t="s">
        <v>614</v>
      </c>
    </row>
    <row r="120" spans="2:16">
      <c r="B120" t="s">
        <v>144</v>
      </c>
      <c r="C120" t="s">
        <v>133</v>
      </c>
      <c r="D120" t="s">
        <v>332</v>
      </c>
      <c r="E120" t="s">
        <v>323</v>
      </c>
      <c r="I120" t="s">
        <v>146</v>
      </c>
      <c r="M120" s="87">
        <v>99.350743187499987</v>
      </c>
      <c r="O120" s="87">
        <v>99.350743187499987</v>
      </c>
      <c r="P120" t="s">
        <v>614</v>
      </c>
    </row>
    <row r="121" spans="2:16">
      <c r="B121" t="s">
        <v>609</v>
      </c>
      <c r="C121" t="s">
        <v>133</v>
      </c>
      <c r="D121" t="s">
        <v>332</v>
      </c>
      <c r="E121" t="s">
        <v>325</v>
      </c>
      <c r="I121" t="s">
        <v>130</v>
      </c>
      <c r="M121" s="87">
        <v>297.1509113125</v>
      </c>
      <c r="O121" s="87">
        <v>297.1509113125</v>
      </c>
      <c r="P121" t="s">
        <v>614</v>
      </c>
    </row>
    <row r="122" spans="2:16">
      <c r="B122" t="s">
        <v>609</v>
      </c>
      <c r="C122" t="s">
        <v>133</v>
      </c>
      <c r="D122" t="s">
        <v>332</v>
      </c>
      <c r="E122" t="s">
        <v>324</v>
      </c>
      <c r="I122" t="s">
        <v>636</v>
      </c>
      <c r="M122" s="87">
        <v>242.78770512499997</v>
      </c>
      <c r="O122" s="87">
        <v>242.78770512499997</v>
      </c>
      <c r="P122" t="s">
        <v>614</v>
      </c>
    </row>
    <row r="123" spans="2:16">
      <c r="B123" t="s">
        <v>609</v>
      </c>
      <c r="C123" t="s">
        <v>133</v>
      </c>
      <c r="D123" t="s">
        <v>332</v>
      </c>
      <c r="E123" t="s">
        <v>324</v>
      </c>
      <c r="I123" t="s">
        <v>203</v>
      </c>
      <c r="M123" s="87">
        <v>173.97401612499999</v>
      </c>
      <c r="O123" s="87">
        <v>173.97401612499999</v>
      </c>
      <c r="P123" t="s">
        <v>614</v>
      </c>
    </row>
    <row r="124" spans="2:16">
      <c r="B124" t="s">
        <v>609</v>
      </c>
      <c r="C124" t="s">
        <v>133</v>
      </c>
      <c r="D124" t="s">
        <v>332</v>
      </c>
      <c r="E124" t="s">
        <v>615</v>
      </c>
      <c r="I124" t="s">
        <v>173</v>
      </c>
      <c r="M124" s="87">
        <v>6.0545073749999991</v>
      </c>
      <c r="O124" s="87">
        <v>6.0545073749999991</v>
      </c>
      <c r="P124" t="s">
        <v>614</v>
      </c>
    </row>
    <row r="125" spans="2:16">
      <c r="B125" t="s">
        <v>609</v>
      </c>
      <c r="C125" t="s">
        <v>133</v>
      </c>
      <c r="D125" t="s">
        <v>332</v>
      </c>
      <c r="E125" t="s">
        <v>323</v>
      </c>
      <c r="I125" t="s">
        <v>266</v>
      </c>
      <c r="M125" s="87">
        <v>198.70148637499997</v>
      </c>
      <c r="O125" s="87">
        <v>198.70148637499997</v>
      </c>
      <c r="P125" t="s">
        <v>614</v>
      </c>
    </row>
    <row r="126" spans="2:16">
      <c r="B126" t="s">
        <v>609</v>
      </c>
      <c r="C126" t="s">
        <v>133</v>
      </c>
      <c r="D126" t="s">
        <v>332</v>
      </c>
      <c r="E126" t="s">
        <v>324</v>
      </c>
      <c r="I126" t="s">
        <v>204</v>
      </c>
      <c r="M126" s="87">
        <v>123.00055031250001</v>
      </c>
      <c r="O126" s="87">
        <v>123.00055031250001</v>
      </c>
      <c r="P126" t="s">
        <v>614</v>
      </c>
    </row>
    <row r="127" spans="2:16">
      <c r="B127" t="s">
        <v>609</v>
      </c>
      <c r="C127" t="s">
        <v>133</v>
      </c>
      <c r="D127" t="s">
        <v>332</v>
      </c>
      <c r="E127" t="s">
        <v>324</v>
      </c>
      <c r="I127" t="s">
        <v>260</v>
      </c>
      <c r="M127" s="87">
        <v>304.50841137500004</v>
      </c>
      <c r="O127" s="87">
        <v>304.50841137500004</v>
      </c>
      <c r="P127" t="s">
        <v>614</v>
      </c>
    </row>
    <row r="128" spans="2:16">
      <c r="B128" t="s">
        <v>609</v>
      </c>
      <c r="C128" t="s">
        <v>133</v>
      </c>
      <c r="D128" t="s">
        <v>332</v>
      </c>
      <c r="E128" t="s">
        <v>323</v>
      </c>
      <c r="I128" t="s">
        <v>146</v>
      </c>
      <c r="M128" s="87">
        <v>695.45520231249998</v>
      </c>
      <c r="O128" s="87">
        <v>695.45520231249998</v>
      </c>
      <c r="P128" t="s">
        <v>614</v>
      </c>
    </row>
    <row r="129" spans="2:16">
      <c r="B129" t="s">
        <v>609</v>
      </c>
      <c r="C129" t="s">
        <v>133</v>
      </c>
      <c r="D129" t="s">
        <v>332</v>
      </c>
      <c r="E129" t="s">
        <v>324</v>
      </c>
      <c r="I129" t="s">
        <v>617</v>
      </c>
      <c r="M129" s="87">
        <v>124.93054699999999</v>
      </c>
      <c r="O129" s="87">
        <v>124.93054699999999</v>
      </c>
      <c r="P129" t="s">
        <v>614</v>
      </c>
    </row>
    <row r="130" spans="2:16">
      <c r="B130" t="s">
        <v>609</v>
      </c>
      <c r="C130" t="s">
        <v>133</v>
      </c>
      <c r="D130" t="s">
        <v>332</v>
      </c>
      <c r="E130" t="s">
        <v>615</v>
      </c>
      <c r="I130" t="s">
        <v>657</v>
      </c>
      <c r="M130" s="87">
        <v>3.4093342499999997</v>
      </c>
      <c r="O130" s="87">
        <v>3.4093342499999997</v>
      </c>
      <c r="P130" t="s">
        <v>614</v>
      </c>
    </row>
    <row r="131" spans="2:16">
      <c r="B131" t="s">
        <v>147</v>
      </c>
      <c r="C131" t="s">
        <v>133</v>
      </c>
      <c r="D131" t="s">
        <v>332</v>
      </c>
      <c r="E131" t="s">
        <v>323</v>
      </c>
      <c r="I131" t="s">
        <v>266</v>
      </c>
      <c r="M131" s="87">
        <v>99.350743187499987</v>
      </c>
      <c r="O131" s="87">
        <v>99.350743187499987</v>
      </c>
      <c r="P131" t="s">
        <v>614</v>
      </c>
    </row>
    <row r="132" spans="2:16">
      <c r="B132" t="s">
        <v>147</v>
      </c>
      <c r="C132" t="s">
        <v>133</v>
      </c>
      <c r="D132" t="s">
        <v>332</v>
      </c>
      <c r="E132" t="s">
        <v>324</v>
      </c>
      <c r="I132" t="s">
        <v>221</v>
      </c>
      <c r="M132" s="87">
        <v>123.00055031250001</v>
      </c>
      <c r="O132" s="87">
        <v>123.00055031250001</v>
      </c>
      <c r="P132" t="s">
        <v>614</v>
      </c>
    </row>
    <row r="133" spans="2:16">
      <c r="B133" t="s">
        <v>147</v>
      </c>
      <c r="C133" t="s">
        <v>133</v>
      </c>
      <c r="D133" t="s">
        <v>332</v>
      </c>
      <c r="E133" t="s">
        <v>324</v>
      </c>
      <c r="I133" t="s">
        <v>260</v>
      </c>
      <c r="M133" s="87">
        <v>304.50841137500004</v>
      </c>
      <c r="O133" s="87">
        <v>304.50841137500004</v>
      </c>
      <c r="P133" t="s">
        <v>614</v>
      </c>
    </row>
    <row r="134" spans="2:16">
      <c r="B134" t="s">
        <v>148</v>
      </c>
      <c r="C134" t="s">
        <v>133</v>
      </c>
      <c r="D134" t="s">
        <v>332</v>
      </c>
      <c r="E134" t="s">
        <v>323</v>
      </c>
      <c r="I134" t="s">
        <v>266</v>
      </c>
      <c r="M134" s="87">
        <v>397.40297274999995</v>
      </c>
      <c r="O134" s="87">
        <v>397.40297274999995</v>
      </c>
      <c r="P134" t="s">
        <v>614</v>
      </c>
    </row>
    <row r="135" spans="2:16">
      <c r="B135" t="s">
        <v>148</v>
      </c>
      <c r="C135" t="s">
        <v>133</v>
      </c>
      <c r="D135" t="s">
        <v>332</v>
      </c>
      <c r="E135" t="s">
        <v>324</v>
      </c>
      <c r="I135" t="s">
        <v>260</v>
      </c>
      <c r="M135" s="87">
        <v>304.50841137500004</v>
      </c>
      <c r="O135" s="87">
        <v>304.50841137500004</v>
      </c>
      <c r="P135" t="s">
        <v>614</v>
      </c>
    </row>
    <row r="136" spans="2:16">
      <c r="B136" t="s">
        <v>149</v>
      </c>
      <c r="C136" t="s">
        <v>133</v>
      </c>
      <c r="D136" t="s">
        <v>332</v>
      </c>
      <c r="E136" t="s">
        <v>325</v>
      </c>
      <c r="I136" t="s">
        <v>120</v>
      </c>
      <c r="M136" s="87">
        <v>118.06289381250002</v>
      </c>
      <c r="O136" s="87">
        <v>118.06289381250002</v>
      </c>
      <c r="P136" t="s">
        <v>614</v>
      </c>
    </row>
    <row r="137" spans="2:16">
      <c r="B137" t="s">
        <v>149</v>
      </c>
      <c r="C137" t="s">
        <v>133</v>
      </c>
      <c r="D137" t="s">
        <v>332</v>
      </c>
      <c r="E137" t="s">
        <v>323</v>
      </c>
      <c r="I137" t="s">
        <v>266</v>
      </c>
      <c r="M137" s="87">
        <v>298.05222956250003</v>
      </c>
      <c r="O137" s="87">
        <v>298.05222956250003</v>
      </c>
      <c r="P137" t="s">
        <v>614</v>
      </c>
    </row>
    <row r="138" spans="2:16">
      <c r="B138" t="s">
        <v>149</v>
      </c>
      <c r="C138" t="s">
        <v>133</v>
      </c>
      <c r="D138" t="s">
        <v>332</v>
      </c>
      <c r="E138" t="s">
        <v>324</v>
      </c>
      <c r="I138" t="s">
        <v>260</v>
      </c>
      <c r="M138" s="87">
        <v>304.50841137500004</v>
      </c>
      <c r="O138" s="87">
        <v>304.50841137500004</v>
      </c>
      <c r="P138" t="s">
        <v>614</v>
      </c>
    </row>
    <row r="139" spans="2:16">
      <c r="B139" t="s">
        <v>149</v>
      </c>
      <c r="C139" t="s">
        <v>133</v>
      </c>
      <c r="D139" t="s">
        <v>332</v>
      </c>
      <c r="E139" t="s">
        <v>616</v>
      </c>
      <c r="I139" t="s">
        <v>123</v>
      </c>
      <c r="M139" s="87">
        <v>132.45459499999996</v>
      </c>
      <c r="O139" s="87">
        <v>132.45459499999996</v>
      </c>
      <c r="P139" t="s">
        <v>614</v>
      </c>
    </row>
    <row r="140" spans="2:16">
      <c r="B140" t="s">
        <v>658</v>
      </c>
      <c r="C140" t="s">
        <v>133</v>
      </c>
      <c r="D140" t="s">
        <v>332</v>
      </c>
      <c r="E140" t="s">
        <v>325</v>
      </c>
      <c r="I140" t="s">
        <v>120</v>
      </c>
      <c r="M140" s="87">
        <v>265.35005218750001</v>
      </c>
      <c r="O140" s="87">
        <v>265.35005218750001</v>
      </c>
      <c r="P140" t="s">
        <v>614</v>
      </c>
    </row>
    <row r="141" spans="2:16">
      <c r="B141" t="s">
        <v>658</v>
      </c>
      <c r="C141" t="s">
        <v>133</v>
      </c>
      <c r="D141" t="s">
        <v>332</v>
      </c>
      <c r="E141" t="s">
        <v>323</v>
      </c>
      <c r="I141" t="s">
        <v>266</v>
      </c>
      <c r="M141" s="87">
        <v>198.70148637499997</v>
      </c>
      <c r="O141" s="87">
        <v>198.70148637499997</v>
      </c>
      <c r="P141" t="s">
        <v>614</v>
      </c>
    </row>
    <row r="142" spans="2:16">
      <c r="B142" t="s">
        <v>658</v>
      </c>
      <c r="C142" t="s">
        <v>133</v>
      </c>
      <c r="D142" t="s">
        <v>332</v>
      </c>
      <c r="E142" t="s">
        <v>324</v>
      </c>
      <c r="I142" t="s">
        <v>260</v>
      </c>
      <c r="M142" s="87">
        <v>304.50841137500004</v>
      </c>
      <c r="O142" s="87">
        <v>304.50841137500004</v>
      </c>
      <c r="P142" t="s">
        <v>614</v>
      </c>
    </row>
    <row r="143" spans="2:16">
      <c r="B143" t="s">
        <v>152</v>
      </c>
      <c r="C143" t="s">
        <v>133</v>
      </c>
      <c r="D143" t="s">
        <v>332</v>
      </c>
      <c r="E143" t="s">
        <v>324</v>
      </c>
      <c r="I143" t="s">
        <v>221</v>
      </c>
      <c r="M143" s="87">
        <v>123.00055031250001</v>
      </c>
      <c r="O143" s="87">
        <v>123.00055031250001</v>
      </c>
      <c r="P143" t="s">
        <v>614</v>
      </c>
    </row>
    <row r="144" spans="2:16">
      <c r="B144" t="s">
        <v>152</v>
      </c>
      <c r="C144" t="s">
        <v>133</v>
      </c>
      <c r="D144" t="s">
        <v>332</v>
      </c>
      <c r="E144" t="s">
        <v>324</v>
      </c>
      <c r="I144" t="s">
        <v>260</v>
      </c>
      <c r="M144" s="87">
        <v>304.50841137500004</v>
      </c>
      <c r="O144" s="87">
        <v>304.50841137500004</v>
      </c>
      <c r="P144" t="s">
        <v>614</v>
      </c>
    </row>
    <row r="145" spans="2:16">
      <c r="B145" t="s">
        <v>154</v>
      </c>
      <c r="C145" t="s">
        <v>133</v>
      </c>
      <c r="D145" t="s">
        <v>332</v>
      </c>
      <c r="E145" t="s">
        <v>324</v>
      </c>
      <c r="I145" t="s">
        <v>636</v>
      </c>
      <c r="M145" s="87">
        <v>121.39385256249999</v>
      </c>
      <c r="O145" s="87">
        <v>121.39385256249999</v>
      </c>
      <c r="P145" t="s">
        <v>614</v>
      </c>
    </row>
    <row r="146" spans="2:16">
      <c r="B146" t="s">
        <v>154</v>
      </c>
      <c r="C146" t="s">
        <v>133</v>
      </c>
      <c r="D146" t="s">
        <v>332</v>
      </c>
      <c r="E146" t="s">
        <v>323</v>
      </c>
      <c r="I146" t="s">
        <v>266</v>
      </c>
      <c r="M146" s="87">
        <v>99.350743187499987</v>
      </c>
      <c r="O146" s="87">
        <v>99.350743187499987</v>
      </c>
      <c r="P146" t="s">
        <v>614</v>
      </c>
    </row>
    <row r="147" spans="2:16">
      <c r="B147" t="s">
        <v>154</v>
      </c>
      <c r="C147" t="s">
        <v>133</v>
      </c>
      <c r="D147" t="s">
        <v>332</v>
      </c>
      <c r="E147" t="s">
        <v>324</v>
      </c>
      <c r="I147" t="s">
        <v>260</v>
      </c>
      <c r="M147" s="87">
        <v>304.50841137500004</v>
      </c>
      <c r="O147" s="87">
        <v>304.50841137500004</v>
      </c>
      <c r="P147" t="s">
        <v>614</v>
      </c>
    </row>
    <row r="148" spans="2:16">
      <c r="B148" t="s">
        <v>659</v>
      </c>
      <c r="C148" t="s">
        <v>133</v>
      </c>
      <c r="D148" t="s">
        <v>332</v>
      </c>
      <c r="E148" t="s">
        <v>325</v>
      </c>
      <c r="I148" t="s">
        <v>120</v>
      </c>
      <c r="M148" s="87">
        <v>234.85218574999999</v>
      </c>
      <c r="O148" s="87">
        <v>234.85218574999999</v>
      </c>
      <c r="P148" t="s">
        <v>614</v>
      </c>
    </row>
    <row r="149" spans="2:16">
      <c r="B149" t="s">
        <v>659</v>
      </c>
      <c r="C149" t="s">
        <v>133</v>
      </c>
      <c r="D149" t="s">
        <v>332</v>
      </c>
      <c r="E149" t="s">
        <v>323</v>
      </c>
      <c r="I149" t="s">
        <v>266</v>
      </c>
      <c r="M149" s="87">
        <v>99.350743187499987</v>
      </c>
      <c r="O149" s="87">
        <v>99.350743187499987</v>
      </c>
      <c r="P149" t="s">
        <v>614</v>
      </c>
    </row>
    <row r="150" spans="2:16">
      <c r="B150" t="s">
        <v>659</v>
      </c>
      <c r="C150" t="s">
        <v>133</v>
      </c>
      <c r="D150" t="s">
        <v>332</v>
      </c>
      <c r="E150" t="s">
        <v>324</v>
      </c>
      <c r="I150" t="s">
        <v>260</v>
      </c>
      <c r="M150" s="87">
        <v>304.50841137500004</v>
      </c>
      <c r="O150" s="87">
        <v>304.50841137500004</v>
      </c>
      <c r="P150" t="s">
        <v>614</v>
      </c>
    </row>
    <row r="151" spans="2:16">
      <c r="B151" t="s">
        <v>659</v>
      </c>
      <c r="C151" t="s">
        <v>133</v>
      </c>
      <c r="D151" t="s">
        <v>332</v>
      </c>
      <c r="E151" t="s">
        <v>616</v>
      </c>
      <c r="I151" t="s">
        <v>123</v>
      </c>
      <c r="M151" s="87">
        <v>397.36378500000001</v>
      </c>
      <c r="O151" s="87">
        <v>397.36378500000001</v>
      </c>
      <c r="P151" t="s">
        <v>614</v>
      </c>
    </row>
    <row r="152" spans="2:16">
      <c r="B152" t="s">
        <v>659</v>
      </c>
      <c r="C152" t="s">
        <v>133</v>
      </c>
      <c r="D152" t="s">
        <v>332</v>
      </c>
      <c r="E152" t="s">
        <v>323</v>
      </c>
      <c r="I152" t="s">
        <v>146</v>
      </c>
      <c r="M152" s="87">
        <v>99.350743187499987</v>
      </c>
      <c r="O152" s="87">
        <v>99.350743187499987</v>
      </c>
      <c r="P152" t="s">
        <v>614</v>
      </c>
    </row>
    <row r="153" spans="2:16">
      <c r="B153" t="s">
        <v>659</v>
      </c>
      <c r="C153" t="s">
        <v>133</v>
      </c>
      <c r="D153" t="s">
        <v>332</v>
      </c>
      <c r="E153" t="s">
        <v>323</v>
      </c>
      <c r="I153" t="s">
        <v>163</v>
      </c>
      <c r="M153" s="87">
        <v>170.29036762500002</v>
      </c>
      <c r="O153" s="87">
        <v>170.29036762500002</v>
      </c>
      <c r="P153" t="s">
        <v>614</v>
      </c>
    </row>
    <row r="154" spans="2:16">
      <c r="B154" t="s">
        <v>156</v>
      </c>
      <c r="C154" t="s">
        <v>133</v>
      </c>
      <c r="D154" t="s">
        <v>332</v>
      </c>
      <c r="E154" t="s">
        <v>325</v>
      </c>
      <c r="I154" t="s">
        <v>120</v>
      </c>
      <c r="M154" s="87">
        <v>118.06289381250002</v>
      </c>
      <c r="O154" s="87">
        <v>118.06289381250002</v>
      </c>
      <c r="P154" t="s">
        <v>614</v>
      </c>
    </row>
    <row r="155" spans="2:16">
      <c r="B155" t="s">
        <v>156</v>
      </c>
      <c r="C155" t="s">
        <v>133</v>
      </c>
      <c r="D155" t="s">
        <v>332</v>
      </c>
      <c r="E155" t="s">
        <v>325</v>
      </c>
      <c r="I155" t="s">
        <v>130</v>
      </c>
      <c r="M155" s="87">
        <v>1009.1433441250001</v>
      </c>
      <c r="O155" s="87">
        <v>1009.1433441250001</v>
      </c>
      <c r="P155" t="s">
        <v>614</v>
      </c>
    </row>
    <row r="156" spans="2:16">
      <c r="B156" t="s">
        <v>156</v>
      </c>
      <c r="C156" t="s">
        <v>133</v>
      </c>
      <c r="D156" t="s">
        <v>332</v>
      </c>
      <c r="E156" t="s">
        <v>324</v>
      </c>
      <c r="I156" t="s">
        <v>203</v>
      </c>
      <c r="M156" s="87">
        <v>173.97401612499999</v>
      </c>
      <c r="O156" s="87">
        <v>173.97401612499999</v>
      </c>
      <c r="P156" t="s">
        <v>614</v>
      </c>
    </row>
    <row r="157" spans="2:16">
      <c r="B157" t="s">
        <v>156</v>
      </c>
      <c r="C157" t="s">
        <v>133</v>
      </c>
      <c r="D157" t="s">
        <v>332</v>
      </c>
      <c r="E157" t="s">
        <v>324</v>
      </c>
      <c r="I157" t="s">
        <v>638</v>
      </c>
      <c r="M157" s="87">
        <v>229.06219568750001</v>
      </c>
      <c r="O157" s="87">
        <v>229.06219568750001</v>
      </c>
      <c r="P157" t="s">
        <v>614</v>
      </c>
    </row>
    <row r="158" spans="2:16">
      <c r="B158" t="s">
        <v>156</v>
      </c>
      <c r="C158" t="s">
        <v>133</v>
      </c>
      <c r="D158" t="s">
        <v>332</v>
      </c>
      <c r="E158" t="s">
        <v>615</v>
      </c>
      <c r="I158" t="s">
        <v>173</v>
      </c>
      <c r="M158" s="87">
        <v>6.0545073749999991</v>
      </c>
      <c r="O158" s="87">
        <v>6.0545073749999991</v>
      </c>
      <c r="P158" t="s">
        <v>614</v>
      </c>
    </row>
    <row r="159" spans="2:16">
      <c r="B159" t="s">
        <v>156</v>
      </c>
      <c r="C159" t="s">
        <v>133</v>
      </c>
      <c r="D159" t="s">
        <v>332</v>
      </c>
      <c r="E159" t="s">
        <v>324</v>
      </c>
      <c r="I159" t="s">
        <v>204</v>
      </c>
      <c r="M159" s="87">
        <v>246.00110062500002</v>
      </c>
      <c r="O159" s="87">
        <v>246.00110062500002</v>
      </c>
      <c r="P159" t="s">
        <v>614</v>
      </c>
    </row>
    <row r="160" spans="2:16">
      <c r="B160" t="s">
        <v>156</v>
      </c>
      <c r="C160" t="s">
        <v>133</v>
      </c>
      <c r="D160" t="s">
        <v>332</v>
      </c>
      <c r="E160" t="s">
        <v>324</v>
      </c>
      <c r="I160" t="s">
        <v>260</v>
      </c>
      <c r="M160" s="87">
        <v>304.50841137500004</v>
      </c>
      <c r="O160" s="87">
        <v>304.50841137500004</v>
      </c>
      <c r="P160" t="s">
        <v>614</v>
      </c>
    </row>
    <row r="161" spans="2:16">
      <c r="B161" t="s">
        <v>156</v>
      </c>
      <c r="C161" t="s">
        <v>133</v>
      </c>
      <c r="D161" t="s">
        <v>332</v>
      </c>
      <c r="E161" t="s">
        <v>323</v>
      </c>
      <c r="I161" t="s">
        <v>146</v>
      </c>
      <c r="M161" s="87">
        <v>99.350743187499987</v>
      </c>
      <c r="O161" s="87">
        <v>99.350743187499987</v>
      </c>
      <c r="P161" t="s">
        <v>614</v>
      </c>
    </row>
    <row r="162" spans="2:16">
      <c r="B162" t="s">
        <v>156</v>
      </c>
      <c r="C162" t="s">
        <v>133</v>
      </c>
      <c r="D162" t="s">
        <v>332</v>
      </c>
      <c r="E162" t="s">
        <v>324</v>
      </c>
      <c r="I162" t="s">
        <v>617</v>
      </c>
      <c r="M162" s="87">
        <v>249.86109399999998</v>
      </c>
      <c r="O162" s="87">
        <v>249.86109399999998</v>
      </c>
      <c r="P162" t="s">
        <v>614</v>
      </c>
    </row>
    <row r="163" spans="2:16">
      <c r="B163" t="s">
        <v>156</v>
      </c>
      <c r="C163" t="s">
        <v>133</v>
      </c>
      <c r="D163" t="s">
        <v>332</v>
      </c>
      <c r="E163" t="s">
        <v>615</v>
      </c>
      <c r="I163" t="s">
        <v>657</v>
      </c>
      <c r="M163" s="87">
        <v>34.093342499999991</v>
      </c>
      <c r="O163" s="87">
        <v>34.093342499999991</v>
      </c>
      <c r="P163" t="s">
        <v>614</v>
      </c>
    </row>
    <row r="164" spans="2:16">
      <c r="B164" t="s">
        <v>660</v>
      </c>
      <c r="C164" t="s">
        <v>133</v>
      </c>
      <c r="D164" t="s">
        <v>332</v>
      </c>
      <c r="E164" t="s">
        <v>324</v>
      </c>
      <c r="I164" t="s">
        <v>260</v>
      </c>
      <c r="M164" s="87">
        <v>609.01682275000007</v>
      </c>
      <c r="O164" s="87">
        <v>609.01682275000007</v>
      </c>
      <c r="P164" t="s">
        <v>614</v>
      </c>
    </row>
    <row r="165" spans="2:16">
      <c r="B165" t="s">
        <v>660</v>
      </c>
      <c r="C165" t="s">
        <v>133</v>
      </c>
      <c r="D165" t="s">
        <v>332</v>
      </c>
      <c r="E165" t="s">
        <v>616</v>
      </c>
      <c r="I165" t="s">
        <v>123</v>
      </c>
      <c r="M165" s="87">
        <v>132.45459499999996</v>
      </c>
      <c r="O165" s="87">
        <v>132.45459499999996</v>
      </c>
      <c r="P165" t="s">
        <v>614</v>
      </c>
    </row>
    <row r="166" spans="2:16">
      <c r="B166" t="s">
        <v>157</v>
      </c>
      <c r="C166" t="s">
        <v>133</v>
      </c>
      <c r="D166" t="s">
        <v>332</v>
      </c>
      <c r="E166" t="s">
        <v>323</v>
      </c>
      <c r="I166" t="s">
        <v>266</v>
      </c>
      <c r="M166" s="87">
        <v>99.350743187499987</v>
      </c>
      <c r="O166" s="87">
        <v>99.350743187499987</v>
      </c>
      <c r="P166" t="s">
        <v>614</v>
      </c>
    </row>
    <row r="167" spans="2:16">
      <c r="B167" t="s">
        <v>157</v>
      </c>
      <c r="C167" t="s">
        <v>133</v>
      </c>
      <c r="D167" t="s">
        <v>332</v>
      </c>
      <c r="E167" t="s">
        <v>324</v>
      </c>
      <c r="I167" t="s">
        <v>260</v>
      </c>
      <c r="M167" s="87">
        <v>304.50841137500004</v>
      </c>
      <c r="O167" s="87">
        <v>304.50841137500004</v>
      </c>
      <c r="P167" t="s">
        <v>614</v>
      </c>
    </row>
    <row r="168" spans="2:16">
      <c r="B168" t="s">
        <v>661</v>
      </c>
      <c r="C168" t="s">
        <v>133</v>
      </c>
      <c r="D168" t="s">
        <v>332</v>
      </c>
      <c r="E168" t="s">
        <v>325</v>
      </c>
      <c r="I168" t="s">
        <v>120</v>
      </c>
      <c r="M168" s="87">
        <v>352.91507956250001</v>
      </c>
      <c r="O168" s="87">
        <v>352.91507956250001</v>
      </c>
      <c r="P168" t="s">
        <v>614</v>
      </c>
    </row>
    <row r="169" spans="2:16">
      <c r="B169" t="s">
        <v>661</v>
      </c>
      <c r="C169" t="s">
        <v>133</v>
      </c>
      <c r="D169" t="s">
        <v>332</v>
      </c>
      <c r="E169" t="s">
        <v>324</v>
      </c>
      <c r="I169" t="s">
        <v>260</v>
      </c>
      <c r="M169" s="87">
        <v>304.50841137500004</v>
      </c>
      <c r="O169" s="87">
        <v>304.50841137500004</v>
      </c>
      <c r="P169" t="s">
        <v>614</v>
      </c>
    </row>
    <row r="170" spans="2:16">
      <c r="B170" t="s">
        <v>661</v>
      </c>
      <c r="C170" t="s">
        <v>133</v>
      </c>
      <c r="D170" t="s">
        <v>332</v>
      </c>
      <c r="E170" t="s">
        <v>616</v>
      </c>
      <c r="I170" t="s">
        <v>123</v>
      </c>
      <c r="M170" s="87">
        <v>132.45459499999996</v>
      </c>
      <c r="O170" s="87">
        <v>132.45459499999996</v>
      </c>
      <c r="P170" t="s">
        <v>614</v>
      </c>
    </row>
    <row r="171" spans="2:16">
      <c r="B171" t="s">
        <v>166</v>
      </c>
      <c r="C171" t="s">
        <v>133</v>
      </c>
      <c r="D171" t="s">
        <v>332</v>
      </c>
      <c r="E171" t="s">
        <v>323</v>
      </c>
      <c r="I171" t="s">
        <v>266</v>
      </c>
      <c r="M171" s="87">
        <v>99.350743187499987</v>
      </c>
      <c r="O171" s="87">
        <v>99.350743187499987</v>
      </c>
      <c r="P171" t="s">
        <v>614</v>
      </c>
    </row>
    <row r="172" spans="2:16">
      <c r="B172" t="s">
        <v>166</v>
      </c>
      <c r="C172" t="s">
        <v>133</v>
      </c>
      <c r="D172" t="s">
        <v>332</v>
      </c>
      <c r="E172" t="s">
        <v>324</v>
      </c>
      <c r="I172" t="s">
        <v>260</v>
      </c>
      <c r="M172" s="87">
        <v>304.50841137500004</v>
      </c>
      <c r="O172" s="87">
        <v>304.50841137500004</v>
      </c>
      <c r="P172" t="s">
        <v>614</v>
      </c>
    </row>
    <row r="173" spans="2:16">
      <c r="B173" t="s">
        <v>168</v>
      </c>
      <c r="C173" t="s">
        <v>133</v>
      </c>
      <c r="D173" t="s">
        <v>332</v>
      </c>
      <c r="E173" t="s">
        <v>323</v>
      </c>
      <c r="I173" t="s">
        <v>266</v>
      </c>
      <c r="M173" s="87">
        <v>99.350743187499987</v>
      </c>
      <c r="O173" s="87">
        <v>99.350743187499987</v>
      </c>
      <c r="P173" t="s">
        <v>614</v>
      </c>
    </row>
    <row r="174" spans="2:16">
      <c r="B174" t="s">
        <v>168</v>
      </c>
      <c r="C174" t="s">
        <v>133</v>
      </c>
      <c r="D174" t="s">
        <v>332</v>
      </c>
      <c r="E174" t="s">
        <v>324</v>
      </c>
      <c r="I174" t="s">
        <v>260</v>
      </c>
      <c r="M174" s="87">
        <v>304.50841137500004</v>
      </c>
      <c r="O174" s="87">
        <v>304.50841137500004</v>
      </c>
      <c r="P174" t="s">
        <v>614</v>
      </c>
    </row>
    <row r="175" spans="2:16">
      <c r="B175" t="s">
        <v>168</v>
      </c>
      <c r="C175" t="s">
        <v>133</v>
      </c>
      <c r="D175" t="s">
        <v>332</v>
      </c>
      <c r="E175" t="s">
        <v>616</v>
      </c>
      <c r="I175" t="s">
        <v>123</v>
      </c>
      <c r="M175" s="87">
        <v>132.45459499999996</v>
      </c>
      <c r="O175" s="87">
        <v>132.45459499999996</v>
      </c>
      <c r="P175" t="s">
        <v>614</v>
      </c>
    </row>
    <row r="176" spans="2:16">
      <c r="B176" t="s">
        <v>662</v>
      </c>
      <c r="C176" t="s">
        <v>133</v>
      </c>
      <c r="D176" t="s">
        <v>332</v>
      </c>
      <c r="E176" t="s">
        <v>323</v>
      </c>
      <c r="I176" t="s">
        <v>266</v>
      </c>
      <c r="M176" s="87">
        <v>198.70148637499997</v>
      </c>
      <c r="O176" s="87">
        <v>198.70148637499997</v>
      </c>
      <c r="P176" t="s">
        <v>614</v>
      </c>
    </row>
    <row r="177" spans="2:16">
      <c r="B177" t="s">
        <v>662</v>
      </c>
      <c r="C177" t="s">
        <v>133</v>
      </c>
      <c r="D177" t="s">
        <v>332</v>
      </c>
      <c r="E177" t="s">
        <v>324</v>
      </c>
      <c r="I177" t="s">
        <v>260</v>
      </c>
      <c r="M177" s="87">
        <v>304.50841137500004</v>
      </c>
      <c r="O177" s="87">
        <v>304.50841137500004</v>
      </c>
      <c r="P177" t="s">
        <v>614</v>
      </c>
    </row>
    <row r="178" spans="2:16">
      <c r="B178" t="s">
        <v>169</v>
      </c>
      <c r="C178" t="s">
        <v>133</v>
      </c>
      <c r="D178" t="s">
        <v>332</v>
      </c>
      <c r="E178" t="s">
        <v>325</v>
      </c>
      <c r="I178" t="s">
        <v>120</v>
      </c>
      <c r="M178" s="87">
        <v>118.06289381250002</v>
      </c>
      <c r="O178" s="87">
        <v>118.06289381250002</v>
      </c>
      <c r="P178" t="s">
        <v>614</v>
      </c>
    </row>
    <row r="179" spans="2:16">
      <c r="B179" t="s">
        <v>169</v>
      </c>
      <c r="C179" t="s">
        <v>133</v>
      </c>
      <c r="D179" t="s">
        <v>332</v>
      </c>
      <c r="E179" t="s">
        <v>324</v>
      </c>
      <c r="I179" t="s">
        <v>260</v>
      </c>
      <c r="M179" s="87">
        <v>304.50841137500004</v>
      </c>
      <c r="O179" s="87">
        <v>304.50841137500004</v>
      </c>
      <c r="P179" t="s">
        <v>614</v>
      </c>
    </row>
    <row r="180" spans="2:16">
      <c r="B180" t="s">
        <v>169</v>
      </c>
      <c r="C180" t="s">
        <v>133</v>
      </c>
      <c r="D180" t="s">
        <v>332</v>
      </c>
      <c r="E180" t="s">
        <v>323</v>
      </c>
      <c r="I180" t="s">
        <v>163</v>
      </c>
      <c r="M180" s="87">
        <v>170.29036762500002</v>
      </c>
      <c r="O180" s="87">
        <v>170.29036762500002</v>
      </c>
      <c r="P180" t="s">
        <v>614</v>
      </c>
    </row>
    <row r="181" spans="2:16">
      <c r="B181" t="s">
        <v>663</v>
      </c>
      <c r="C181" t="s">
        <v>133</v>
      </c>
      <c r="D181" t="s">
        <v>332</v>
      </c>
      <c r="E181" t="s">
        <v>323</v>
      </c>
      <c r="I181" t="s">
        <v>266</v>
      </c>
      <c r="M181" s="87">
        <v>99.350743187499987</v>
      </c>
      <c r="O181" s="87">
        <v>99.350743187499987</v>
      </c>
      <c r="P181" t="s">
        <v>614</v>
      </c>
    </row>
    <row r="182" spans="2:16">
      <c r="B182" t="s">
        <v>663</v>
      </c>
      <c r="C182" t="s">
        <v>133</v>
      </c>
      <c r="D182" t="s">
        <v>332</v>
      </c>
      <c r="E182" t="s">
        <v>324</v>
      </c>
      <c r="I182" t="s">
        <v>260</v>
      </c>
      <c r="M182" s="87">
        <v>304.50841137500004</v>
      </c>
      <c r="O182" s="87">
        <v>304.50841137500004</v>
      </c>
      <c r="P182" t="s">
        <v>614</v>
      </c>
    </row>
    <row r="183" spans="2:16">
      <c r="B183" t="s">
        <v>663</v>
      </c>
      <c r="C183" t="s">
        <v>133</v>
      </c>
      <c r="D183" t="s">
        <v>332</v>
      </c>
      <c r="E183" t="s">
        <v>323</v>
      </c>
      <c r="I183" t="s">
        <v>146</v>
      </c>
      <c r="M183" s="87">
        <v>99.350743187499987</v>
      </c>
      <c r="O183" s="87">
        <v>99.350743187499987</v>
      </c>
      <c r="P183" t="s">
        <v>614</v>
      </c>
    </row>
    <row r="184" spans="2:16">
      <c r="B184" t="s">
        <v>663</v>
      </c>
      <c r="C184" t="s">
        <v>133</v>
      </c>
      <c r="D184" t="s">
        <v>332</v>
      </c>
      <c r="E184" t="s">
        <v>323</v>
      </c>
      <c r="I184" t="s">
        <v>664</v>
      </c>
      <c r="M184" s="87">
        <v>99.350743187499987</v>
      </c>
      <c r="O184" s="87">
        <v>99.350743187499987</v>
      </c>
      <c r="P184" t="s">
        <v>614</v>
      </c>
    </row>
    <row r="185" spans="2:16">
      <c r="B185" t="s">
        <v>665</v>
      </c>
      <c r="C185" t="s">
        <v>133</v>
      </c>
      <c r="D185" t="s">
        <v>332</v>
      </c>
      <c r="E185" t="s">
        <v>324</v>
      </c>
      <c r="I185" t="s">
        <v>636</v>
      </c>
      <c r="M185" s="87">
        <v>121.39385256249999</v>
      </c>
      <c r="O185" s="87">
        <v>121.39385256249999</v>
      </c>
      <c r="P185" t="s">
        <v>614</v>
      </c>
    </row>
    <row r="186" spans="2:16">
      <c r="B186" t="s">
        <v>665</v>
      </c>
      <c r="C186" t="s">
        <v>133</v>
      </c>
      <c r="D186" t="s">
        <v>332</v>
      </c>
      <c r="E186" t="s">
        <v>323</v>
      </c>
      <c r="I186" t="s">
        <v>266</v>
      </c>
      <c r="M186" s="87">
        <v>298.05222956250003</v>
      </c>
      <c r="O186" s="87">
        <v>298.05222956250003</v>
      </c>
      <c r="P186" t="s">
        <v>614</v>
      </c>
    </row>
    <row r="187" spans="2:16">
      <c r="B187" t="s">
        <v>665</v>
      </c>
      <c r="C187" t="s">
        <v>133</v>
      </c>
      <c r="D187" t="s">
        <v>332</v>
      </c>
      <c r="E187" t="s">
        <v>324</v>
      </c>
      <c r="I187" t="s">
        <v>260</v>
      </c>
      <c r="M187" s="87">
        <v>304.50841137500004</v>
      </c>
      <c r="O187" s="87">
        <v>304.50841137500004</v>
      </c>
      <c r="P187" t="s">
        <v>614</v>
      </c>
    </row>
    <row r="188" spans="2:16">
      <c r="B188" t="s">
        <v>666</v>
      </c>
      <c r="C188" t="s">
        <v>133</v>
      </c>
      <c r="D188" t="s">
        <v>332</v>
      </c>
      <c r="E188" t="s">
        <v>323</v>
      </c>
      <c r="I188" t="s">
        <v>266</v>
      </c>
      <c r="M188" s="87">
        <v>99.350743187499987</v>
      </c>
      <c r="O188" s="87">
        <v>99.350743187499987</v>
      </c>
      <c r="P188" t="s">
        <v>614</v>
      </c>
    </row>
    <row r="189" spans="2:16">
      <c r="B189" t="s">
        <v>666</v>
      </c>
      <c r="C189" t="s">
        <v>133</v>
      </c>
      <c r="D189" t="s">
        <v>332</v>
      </c>
      <c r="E189" t="s">
        <v>324</v>
      </c>
      <c r="I189" t="s">
        <v>260</v>
      </c>
      <c r="M189" s="87">
        <v>304.50841137500004</v>
      </c>
      <c r="O189" s="87">
        <v>304.50841137500004</v>
      </c>
      <c r="P189" t="s">
        <v>614</v>
      </c>
    </row>
    <row r="190" spans="2:16">
      <c r="B190" t="s">
        <v>610</v>
      </c>
      <c r="C190" t="s">
        <v>133</v>
      </c>
      <c r="D190" t="s">
        <v>332</v>
      </c>
      <c r="E190" t="s">
        <v>325</v>
      </c>
      <c r="I190" t="s">
        <v>130</v>
      </c>
      <c r="M190" s="87">
        <v>665.05530524999995</v>
      </c>
      <c r="O190" s="87">
        <v>665.05530524999995</v>
      </c>
      <c r="P190" t="s">
        <v>614</v>
      </c>
    </row>
    <row r="191" spans="2:16">
      <c r="B191" t="s">
        <v>610</v>
      </c>
      <c r="C191" t="s">
        <v>133</v>
      </c>
      <c r="D191" t="s">
        <v>332</v>
      </c>
      <c r="E191" t="s">
        <v>324</v>
      </c>
      <c r="I191" t="s">
        <v>636</v>
      </c>
      <c r="M191" s="87">
        <v>121.39385256249999</v>
      </c>
      <c r="O191" s="87">
        <v>121.39385256249999</v>
      </c>
      <c r="P191" t="s">
        <v>614</v>
      </c>
    </row>
    <row r="192" spans="2:16">
      <c r="B192" t="s">
        <v>610</v>
      </c>
      <c r="C192" t="s">
        <v>133</v>
      </c>
      <c r="D192" t="s">
        <v>332</v>
      </c>
      <c r="E192" t="s">
        <v>323</v>
      </c>
      <c r="I192" t="s">
        <v>266</v>
      </c>
      <c r="M192" s="87">
        <v>198.70148637499997</v>
      </c>
      <c r="O192" s="87">
        <v>198.70148637499997</v>
      </c>
      <c r="P192" t="s">
        <v>614</v>
      </c>
    </row>
    <row r="193" spans="2:16">
      <c r="B193" t="s">
        <v>610</v>
      </c>
      <c r="C193" t="s">
        <v>133</v>
      </c>
      <c r="D193" t="s">
        <v>332</v>
      </c>
      <c r="E193" t="s">
        <v>324</v>
      </c>
      <c r="I193" t="s">
        <v>221</v>
      </c>
      <c r="M193" s="87">
        <v>246.00110062500002</v>
      </c>
      <c r="O193" s="87">
        <v>246.00110062500002</v>
      </c>
      <c r="P193" t="s">
        <v>614</v>
      </c>
    </row>
    <row r="194" spans="2:16">
      <c r="B194" t="s">
        <v>610</v>
      </c>
      <c r="C194" t="s">
        <v>133</v>
      </c>
      <c r="D194" t="s">
        <v>332</v>
      </c>
      <c r="E194" t="s">
        <v>324</v>
      </c>
      <c r="I194" t="s">
        <v>260</v>
      </c>
      <c r="M194" s="87">
        <v>304.50841137500004</v>
      </c>
      <c r="O194" s="87">
        <v>304.50841137500004</v>
      </c>
      <c r="P194" t="s">
        <v>614</v>
      </c>
    </row>
    <row r="195" spans="2:16">
      <c r="B195" t="s">
        <v>667</v>
      </c>
      <c r="C195" t="s">
        <v>133</v>
      </c>
      <c r="D195" t="s">
        <v>332</v>
      </c>
      <c r="E195" t="s">
        <v>324</v>
      </c>
      <c r="I195" t="s">
        <v>260</v>
      </c>
      <c r="M195" s="87">
        <v>304.50841137500004</v>
      </c>
      <c r="O195" s="87">
        <v>304.50841137500004</v>
      </c>
      <c r="P195" t="s">
        <v>614</v>
      </c>
    </row>
    <row r="196" spans="2:16">
      <c r="B196" t="s">
        <v>667</v>
      </c>
      <c r="C196" t="s">
        <v>133</v>
      </c>
      <c r="D196" t="s">
        <v>332</v>
      </c>
      <c r="E196" t="s">
        <v>323</v>
      </c>
      <c r="I196" t="s">
        <v>146</v>
      </c>
      <c r="M196" s="87">
        <v>99.350743187499987</v>
      </c>
      <c r="O196" s="87">
        <v>99.350743187499987</v>
      </c>
      <c r="P196" t="s">
        <v>614</v>
      </c>
    </row>
    <row r="197" spans="2:16">
      <c r="B197" t="s">
        <v>668</v>
      </c>
      <c r="C197" t="s">
        <v>133</v>
      </c>
      <c r="D197" t="s">
        <v>332</v>
      </c>
      <c r="E197" t="s">
        <v>325</v>
      </c>
      <c r="I197" t="s">
        <v>120</v>
      </c>
      <c r="M197" s="87">
        <v>118.06289381250002</v>
      </c>
      <c r="O197" s="87">
        <v>118.06289381250002</v>
      </c>
      <c r="P197" t="s">
        <v>614</v>
      </c>
    </row>
    <row r="198" spans="2:16">
      <c r="B198" t="s">
        <v>668</v>
      </c>
      <c r="C198" t="s">
        <v>133</v>
      </c>
      <c r="D198" t="s">
        <v>332</v>
      </c>
      <c r="E198" t="s">
        <v>323</v>
      </c>
      <c r="I198" t="s">
        <v>266</v>
      </c>
      <c r="M198" s="87">
        <v>198.70148637499997</v>
      </c>
      <c r="O198" s="87">
        <v>198.70148637499997</v>
      </c>
      <c r="P198" t="s">
        <v>614</v>
      </c>
    </row>
    <row r="199" spans="2:16">
      <c r="B199" t="s">
        <v>668</v>
      </c>
      <c r="C199" t="s">
        <v>133</v>
      </c>
      <c r="D199" t="s">
        <v>332</v>
      </c>
      <c r="E199" t="s">
        <v>324</v>
      </c>
      <c r="I199" t="s">
        <v>260</v>
      </c>
      <c r="M199" s="87">
        <v>304.50841137500004</v>
      </c>
      <c r="O199" s="87">
        <v>304.50841137500004</v>
      </c>
      <c r="P199" t="s">
        <v>614</v>
      </c>
    </row>
    <row r="200" spans="2:16">
      <c r="B200" t="s">
        <v>668</v>
      </c>
      <c r="C200" t="s">
        <v>133</v>
      </c>
      <c r="D200" t="s">
        <v>332</v>
      </c>
      <c r="E200" t="s">
        <v>616</v>
      </c>
      <c r="I200" t="s">
        <v>123</v>
      </c>
      <c r="M200" s="87">
        <v>132.45459499999996</v>
      </c>
      <c r="O200" s="87">
        <v>132.45459499999996</v>
      </c>
      <c r="P200" t="s">
        <v>614</v>
      </c>
    </row>
    <row r="201" spans="2:16">
      <c r="B201" t="s">
        <v>668</v>
      </c>
      <c r="C201" t="s">
        <v>133</v>
      </c>
      <c r="D201" t="s">
        <v>332</v>
      </c>
      <c r="E201" t="s">
        <v>323</v>
      </c>
      <c r="I201" t="s">
        <v>146</v>
      </c>
      <c r="M201" s="87">
        <v>99.350743187499987</v>
      </c>
      <c r="O201" s="87">
        <v>99.350743187499987</v>
      </c>
      <c r="P201" t="s">
        <v>614</v>
      </c>
    </row>
    <row r="202" spans="2:16">
      <c r="B202" t="s">
        <v>668</v>
      </c>
      <c r="C202" t="s">
        <v>133</v>
      </c>
      <c r="D202" t="s">
        <v>332</v>
      </c>
      <c r="E202" t="s">
        <v>323</v>
      </c>
      <c r="I202" t="s">
        <v>163</v>
      </c>
      <c r="M202" s="87">
        <v>170.29036762500002</v>
      </c>
      <c r="O202" s="87">
        <v>170.29036762500002</v>
      </c>
      <c r="P202" t="s">
        <v>614</v>
      </c>
    </row>
    <row r="203" spans="2:16">
      <c r="B203" t="s">
        <v>669</v>
      </c>
      <c r="C203" t="s">
        <v>133</v>
      </c>
      <c r="D203" t="s">
        <v>332</v>
      </c>
      <c r="E203" t="s">
        <v>323</v>
      </c>
      <c r="I203" t="s">
        <v>266</v>
      </c>
      <c r="M203" s="87">
        <v>99.350743187499987</v>
      </c>
      <c r="O203" s="87">
        <v>99.350743187499987</v>
      </c>
      <c r="P203" t="s">
        <v>614</v>
      </c>
    </row>
    <row r="204" spans="2:16">
      <c r="B204" t="s">
        <v>669</v>
      </c>
      <c r="C204" t="s">
        <v>133</v>
      </c>
      <c r="D204" t="s">
        <v>332</v>
      </c>
      <c r="E204" t="s">
        <v>324</v>
      </c>
      <c r="I204" t="s">
        <v>260</v>
      </c>
      <c r="M204" s="87">
        <v>304.50841137500004</v>
      </c>
      <c r="O204" s="87">
        <v>304.50841137500004</v>
      </c>
      <c r="P204" t="s">
        <v>614</v>
      </c>
    </row>
    <row r="205" spans="2:16">
      <c r="B205" t="s">
        <v>669</v>
      </c>
      <c r="C205" t="s">
        <v>133</v>
      </c>
      <c r="D205" t="s">
        <v>332</v>
      </c>
      <c r="E205" t="s">
        <v>323</v>
      </c>
      <c r="I205" t="s">
        <v>146</v>
      </c>
      <c r="M205" s="87">
        <v>298.05222956250003</v>
      </c>
      <c r="O205" s="87">
        <v>298.05222956250003</v>
      </c>
      <c r="P205" t="s">
        <v>614</v>
      </c>
    </row>
    <row r="206" spans="2:16">
      <c r="B206" t="s">
        <v>669</v>
      </c>
      <c r="C206" t="s">
        <v>133</v>
      </c>
      <c r="D206" t="s">
        <v>332</v>
      </c>
      <c r="E206" t="s">
        <v>323</v>
      </c>
      <c r="I206" t="s">
        <v>163</v>
      </c>
      <c r="M206" s="87">
        <v>510.87110287500008</v>
      </c>
      <c r="O206" s="87">
        <v>510.87110287500008</v>
      </c>
      <c r="P206" t="s">
        <v>614</v>
      </c>
    </row>
    <row r="207" spans="2:16">
      <c r="B207" t="s">
        <v>670</v>
      </c>
      <c r="C207" t="s">
        <v>133</v>
      </c>
      <c r="D207" t="s">
        <v>332</v>
      </c>
      <c r="E207" t="s">
        <v>323</v>
      </c>
      <c r="I207" t="s">
        <v>266</v>
      </c>
      <c r="M207" s="87">
        <v>99.350743187499987</v>
      </c>
      <c r="O207" s="87">
        <v>99.350743187499987</v>
      </c>
      <c r="P207" t="s">
        <v>614</v>
      </c>
    </row>
    <row r="208" spans="2:16">
      <c r="B208" t="s">
        <v>670</v>
      </c>
      <c r="C208" t="s">
        <v>133</v>
      </c>
      <c r="D208" t="s">
        <v>332</v>
      </c>
      <c r="E208" t="s">
        <v>324</v>
      </c>
      <c r="I208" t="s">
        <v>260</v>
      </c>
      <c r="M208" s="87">
        <v>304.50841137500004</v>
      </c>
      <c r="O208" s="87">
        <v>304.50841137500004</v>
      </c>
      <c r="P208" t="s">
        <v>614</v>
      </c>
    </row>
    <row r="209" spans="2:16">
      <c r="B209" t="s">
        <v>180</v>
      </c>
      <c r="C209" t="s">
        <v>133</v>
      </c>
      <c r="D209" t="s">
        <v>332</v>
      </c>
      <c r="E209" t="s">
        <v>325</v>
      </c>
      <c r="I209" t="s">
        <v>120</v>
      </c>
      <c r="M209" s="87">
        <v>246.06967918749996</v>
      </c>
      <c r="O209" s="87">
        <v>246.06967918749996</v>
      </c>
      <c r="P209" t="s">
        <v>614</v>
      </c>
    </row>
    <row r="210" spans="2:16">
      <c r="B210" t="s">
        <v>180</v>
      </c>
      <c r="C210" t="s">
        <v>133</v>
      </c>
      <c r="D210" t="s">
        <v>332</v>
      </c>
      <c r="E210" t="s">
        <v>323</v>
      </c>
      <c r="I210" t="s">
        <v>266</v>
      </c>
      <c r="M210" s="87">
        <v>496.75371593749998</v>
      </c>
      <c r="O210" s="87">
        <v>496.75371593749998</v>
      </c>
      <c r="P210" t="s">
        <v>614</v>
      </c>
    </row>
    <row r="211" spans="2:16">
      <c r="B211" t="s">
        <v>180</v>
      </c>
      <c r="C211" t="s">
        <v>133</v>
      </c>
      <c r="D211" t="s">
        <v>332</v>
      </c>
      <c r="E211" t="s">
        <v>324</v>
      </c>
      <c r="I211" t="s">
        <v>260</v>
      </c>
      <c r="M211" s="87">
        <v>304.50841137500004</v>
      </c>
      <c r="O211" s="87">
        <v>304.50841137500004</v>
      </c>
      <c r="P211" t="s">
        <v>614</v>
      </c>
    </row>
    <row r="212" spans="2:16">
      <c r="B212" t="s">
        <v>180</v>
      </c>
      <c r="C212" t="s">
        <v>133</v>
      </c>
      <c r="D212" t="s">
        <v>332</v>
      </c>
      <c r="E212" t="s">
        <v>323</v>
      </c>
      <c r="I212" t="s">
        <v>163</v>
      </c>
      <c r="M212" s="87">
        <v>170.29036762500002</v>
      </c>
      <c r="O212" s="87">
        <v>170.29036762500002</v>
      </c>
      <c r="P212" t="s">
        <v>614</v>
      </c>
    </row>
    <row r="213" spans="2:16">
      <c r="B213" t="s">
        <v>671</v>
      </c>
      <c r="C213" t="s">
        <v>133</v>
      </c>
      <c r="D213" t="s">
        <v>332</v>
      </c>
      <c r="E213" t="s">
        <v>324</v>
      </c>
      <c r="I213" t="s">
        <v>636</v>
      </c>
      <c r="M213" s="87">
        <v>121.39385256249999</v>
      </c>
      <c r="O213" s="87">
        <v>121.39385256249999</v>
      </c>
      <c r="P213" t="s">
        <v>614</v>
      </c>
    </row>
    <row r="214" spans="2:16">
      <c r="B214" t="s">
        <v>671</v>
      </c>
      <c r="C214" t="s">
        <v>133</v>
      </c>
      <c r="D214" t="s">
        <v>332</v>
      </c>
      <c r="E214" t="s">
        <v>323</v>
      </c>
      <c r="I214" t="s">
        <v>266</v>
      </c>
      <c r="M214" s="87">
        <v>99.350743187499987</v>
      </c>
      <c r="O214" s="87">
        <v>99.350743187499987</v>
      </c>
      <c r="P214" t="s">
        <v>614</v>
      </c>
    </row>
    <row r="215" spans="2:16">
      <c r="B215" t="s">
        <v>671</v>
      </c>
      <c r="C215" t="s">
        <v>133</v>
      </c>
      <c r="D215" t="s">
        <v>332</v>
      </c>
      <c r="E215" t="s">
        <v>324</v>
      </c>
      <c r="I215" t="s">
        <v>260</v>
      </c>
      <c r="M215" s="87">
        <v>304.50841137500004</v>
      </c>
      <c r="O215" s="87">
        <v>304.50841137500004</v>
      </c>
      <c r="P215" t="s">
        <v>614</v>
      </c>
    </row>
    <row r="216" spans="2:16">
      <c r="B216" t="s">
        <v>672</v>
      </c>
      <c r="C216" t="s">
        <v>133</v>
      </c>
      <c r="D216" t="s">
        <v>332</v>
      </c>
      <c r="E216" t="s">
        <v>325</v>
      </c>
      <c r="I216" t="s">
        <v>130</v>
      </c>
      <c r="M216" s="87">
        <v>467.90173500000003</v>
      </c>
      <c r="O216" s="87">
        <v>467.90173500000003</v>
      </c>
      <c r="P216" t="s">
        <v>614</v>
      </c>
    </row>
    <row r="217" spans="2:16">
      <c r="B217" t="s">
        <v>672</v>
      </c>
      <c r="C217" t="s">
        <v>133</v>
      </c>
      <c r="D217" t="s">
        <v>332</v>
      </c>
      <c r="E217" t="s">
        <v>324</v>
      </c>
      <c r="I217" t="s">
        <v>636</v>
      </c>
      <c r="M217" s="87">
        <v>242.78770512499997</v>
      </c>
      <c r="O217" s="87">
        <v>242.78770512499997</v>
      </c>
      <c r="P217" t="s">
        <v>614</v>
      </c>
    </row>
    <row r="218" spans="2:16">
      <c r="B218" t="s">
        <v>672</v>
      </c>
      <c r="C218" t="s">
        <v>133</v>
      </c>
      <c r="D218" t="s">
        <v>332</v>
      </c>
      <c r="E218" t="s">
        <v>324</v>
      </c>
      <c r="I218" t="s">
        <v>203</v>
      </c>
      <c r="M218" s="87">
        <v>173.97401612499999</v>
      </c>
      <c r="O218" s="87">
        <v>173.97401612499999</v>
      </c>
      <c r="P218" t="s">
        <v>614</v>
      </c>
    </row>
    <row r="219" spans="2:16">
      <c r="B219" t="s">
        <v>672</v>
      </c>
      <c r="C219" t="s">
        <v>133</v>
      </c>
      <c r="D219" t="s">
        <v>332</v>
      </c>
      <c r="E219" t="s">
        <v>323</v>
      </c>
      <c r="I219" t="s">
        <v>266</v>
      </c>
      <c r="M219" s="87">
        <v>99.350743187499987</v>
      </c>
      <c r="O219" s="87">
        <v>99.350743187499987</v>
      </c>
      <c r="P219" t="s">
        <v>614</v>
      </c>
    </row>
    <row r="220" spans="2:16">
      <c r="B220" t="s">
        <v>672</v>
      </c>
      <c r="C220" t="s">
        <v>133</v>
      </c>
      <c r="D220" t="s">
        <v>332</v>
      </c>
      <c r="E220" t="s">
        <v>324</v>
      </c>
      <c r="I220" t="s">
        <v>204</v>
      </c>
      <c r="M220" s="87">
        <v>123.00055031250001</v>
      </c>
      <c r="O220" s="87">
        <v>123.00055031250001</v>
      </c>
      <c r="P220" t="s">
        <v>614</v>
      </c>
    </row>
    <row r="221" spans="2:16">
      <c r="B221" t="s">
        <v>672</v>
      </c>
      <c r="C221" t="s">
        <v>133</v>
      </c>
      <c r="D221" t="s">
        <v>332</v>
      </c>
      <c r="E221" t="s">
        <v>324</v>
      </c>
      <c r="I221" t="s">
        <v>260</v>
      </c>
      <c r="M221" s="87">
        <v>304.50841137500004</v>
      </c>
      <c r="O221" s="87">
        <v>304.50841137500004</v>
      </c>
      <c r="P221" t="s">
        <v>614</v>
      </c>
    </row>
    <row r="222" spans="2:16">
      <c r="B222" t="s">
        <v>672</v>
      </c>
      <c r="C222" t="s">
        <v>133</v>
      </c>
      <c r="D222" t="s">
        <v>332</v>
      </c>
      <c r="E222" t="s">
        <v>323</v>
      </c>
      <c r="I222" t="s">
        <v>146</v>
      </c>
      <c r="M222" s="87">
        <v>99.350743187499987</v>
      </c>
      <c r="O222" s="87">
        <v>99.350743187499987</v>
      </c>
      <c r="P222" t="s">
        <v>614</v>
      </c>
    </row>
    <row r="223" spans="2:16">
      <c r="B223" t="s">
        <v>672</v>
      </c>
      <c r="C223" t="s">
        <v>133</v>
      </c>
      <c r="D223" t="s">
        <v>332</v>
      </c>
      <c r="E223" t="s">
        <v>324</v>
      </c>
      <c r="I223" t="s">
        <v>617</v>
      </c>
      <c r="M223" s="87">
        <v>124.93054699999999</v>
      </c>
      <c r="O223" s="87">
        <v>124.93054699999999</v>
      </c>
      <c r="P223" t="s">
        <v>614</v>
      </c>
    </row>
    <row r="224" spans="2:16">
      <c r="B224" t="s">
        <v>673</v>
      </c>
      <c r="C224" t="s">
        <v>133</v>
      </c>
      <c r="D224" t="s">
        <v>332</v>
      </c>
      <c r="E224" t="s">
        <v>324</v>
      </c>
      <c r="I224" t="s">
        <v>636</v>
      </c>
      <c r="M224" s="87">
        <v>121.39385256249999</v>
      </c>
      <c r="O224" s="87">
        <v>121.39385256249999</v>
      </c>
      <c r="P224" t="s">
        <v>614</v>
      </c>
    </row>
    <row r="225" spans="2:16">
      <c r="B225" t="s">
        <v>673</v>
      </c>
      <c r="C225" t="s">
        <v>133</v>
      </c>
      <c r="D225" t="s">
        <v>332</v>
      </c>
      <c r="E225" t="s">
        <v>323</v>
      </c>
      <c r="I225" t="s">
        <v>266</v>
      </c>
      <c r="M225" s="87">
        <v>99.350743187499987</v>
      </c>
      <c r="O225" s="87">
        <v>99.350743187499987</v>
      </c>
      <c r="P225" t="s">
        <v>614</v>
      </c>
    </row>
    <row r="226" spans="2:16">
      <c r="B226" t="s">
        <v>673</v>
      </c>
      <c r="C226" t="s">
        <v>133</v>
      </c>
      <c r="D226" t="s">
        <v>332</v>
      </c>
      <c r="E226" t="s">
        <v>324</v>
      </c>
      <c r="I226" t="s">
        <v>260</v>
      </c>
      <c r="M226" s="87">
        <v>304.50841137500004</v>
      </c>
      <c r="O226" s="87">
        <v>304.50841137500004</v>
      </c>
      <c r="P226" t="s">
        <v>614</v>
      </c>
    </row>
    <row r="227" spans="2:16">
      <c r="B227" t="s">
        <v>673</v>
      </c>
      <c r="C227" t="s">
        <v>133</v>
      </c>
      <c r="D227" t="s">
        <v>332</v>
      </c>
      <c r="E227" t="s">
        <v>323</v>
      </c>
      <c r="I227" t="s">
        <v>146</v>
      </c>
      <c r="M227" s="87">
        <v>99.350743187499987</v>
      </c>
      <c r="O227" s="87">
        <v>99.350743187499987</v>
      </c>
      <c r="P227" t="s">
        <v>614</v>
      </c>
    </row>
    <row r="228" spans="2:16">
      <c r="B228" t="s">
        <v>673</v>
      </c>
      <c r="C228" t="s">
        <v>133</v>
      </c>
      <c r="D228" t="s">
        <v>332</v>
      </c>
      <c r="E228" t="s">
        <v>323</v>
      </c>
      <c r="I228" t="s">
        <v>163</v>
      </c>
      <c r="M228" s="87">
        <v>170.29036762500002</v>
      </c>
      <c r="O228" s="87">
        <v>170.29036762500002</v>
      </c>
      <c r="P228" t="s">
        <v>614</v>
      </c>
    </row>
    <row r="229" spans="2:16">
      <c r="B229" t="s">
        <v>674</v>
      </c>
      <c r="C229" t="s">
        <v>133</v>
      </c>
      <c r="D229" t="s">
        <v>332</v>
      </c>
      <c r="E229" t="s">
        <v>325</v>
      </c>
      <c r="I229" t="s">
        <v>120</v>
      </c>
      <c r="M229" s="87">
        <v>118.06289381250002</v>
      </c>
      <c r="O229" s="87">
        <v>118.06289381250002</v>
      </c>
      <c r="P229" t="s">
        <v>614</v>
      </c>
    </row>
    <row r="230" spans="2:16">
      <c r="B230" t="s">
        <v>674</v>
      </c>
      <c r="C230" t="s">
        <v>133</v>
      </c>
      <c r="D230" t="s">
        <v>332</v>
      </c>
      <c r="E230" t="s">
        <v>323</v>
      </c>
      <c r="I230" t="s">
        <v>266</v>
      </c>
      <c r="M230" s="87">
        <v>99.350743187499987</v>
      </c>
      <c r="O230" s="87">
        <v>99.350743187499987</v>
      </c>
      <c r="P230" t="s">
        <v>614</v>
      </c>
    </row>
    <row r="231" spans="2:16">
      <c r="B231" t="s">
        <v>674</v>
      </c>
      <c r="C231" t="s">
        <v>133</v>
      </c>
      <c r="D231" t="s">
        <v>332</v>
      </c>
      <c r="E231" t="s">
        <v>324</v>
      </c>
      <c r="I231" t="s">
        <v>260</v>
      </c>
      <c r="M231" s="87">
        <v>304.50841137500004</v>
      </c>
      <c r="O231" s="87">
        <v>304.50841137500004</v>
      </c>
      <c r="P231" t="s">
        <v>614</v>
      </c>
    </row>
    <row r="232" spans="2:16">
      <c r="B232" t="s">
        <v>674</v>
      </c>
      <c r="C232" t="s">
        <v>133</v>
      </c>
      <c r="D232" t="s">
        <v>332</v>
      </c>
      <c r="E232" t="s">
        <v>616</v>
      </c>
      <c r="I232" t="s">
        <v>123</v>
      </c>
      <c r="M232" s="87">
        <v>132.45459499999996</v>
      </c>
      <c r="O232" s="87">
        <v>132.45459499999996</v>
      </c>
      <c r="P232" t="s">
        <v>614</v>
      </c>
    </row>
    <row r="233" spans="2:16">
      <c r="B233" t="s">
        <v>187</v>
      </c>
      <c r="C233" t="s">
        <v>133</v>
      </c>
      <c r="D233" t="s">
        <v>332</v>
      </c>
      <c r="E233" t="s">
        <v>325</v>
      </c>
      <c r="I233" t="s">
        <v>120</v>
      </c>
      <c r="M233" s="87">
        <v>118.06289381250002</v>
      </c>
      <c r="O233" s="87">
        <v>118.06289381250002</v>
      </c>
      <c r="P233" t="s">
        <v>614</v>
      </c>
    </row>
    <row r="234" spans="2:16">
      <c r="B234" t="s">
        <v>187</v>
      </c>
      <c r="C234" t="s">
        <v>133</v>
      </c>
      <c r="D234" t="s">
        <v>332</v>
      </c>
      <c r="E234" t="s">
        <v>324</v>
      </c>
      <c r="I234" t="s">
        <v>260</v>
      </c>
      <c r="M234" s="87">
        <v>304.50841137500004</v>
      </c>
      <c r="O234" s="87">
        <v>304.50841137500004</v>
      </c>
      <c r="P234" t="s">
        <v>614</v>
      </c>
    </row>
    <row r="235" spans="2:16">
      <c r="B235" t="s">
        <v>187</v>
      </c>
      <c r="C235" t="s">
        <v>133</v>
      </c>
      <c r="D235" t="s">
        <v>332</v>
      </c>
      <c r="E235" t="s">
        <v>616</v>
      </c>
      <c r="I235" t="s">
        <v>123</v>
      </c>
      <c r="M235" s="87">
        <v>132.45459499999996</v>
      </c>
      <c r="O235" s="87">
        <v>132.45459499999996</v>
      </c>
      <c r="P235" t="s">
        <v>614</v>
      </c>
    </row>
    <row r="236" spans="2:16">
      <c r="B236" t="s">
        <v>188</v>
      </c>
      <c r="C236" t="s">
        <v>133</v>
      </c>
      <c r="D236" t="s">
        <v>332</v>
      </c>
      <c r="E236" t="s">
        <v>323</v>
      </c>
      <c r="I236" t="s">
        <v>266</v>
      </c>
      <c r="M236" s="87">
        <v>198.70148637499997</v>
      </c>
      <c r="O236" s="87">
        <v>198.70148637499997</v>
      </c>
      <c r="P236" t="s">
        <v>614</v>
      </c>
    </row>
    <row r="237" spans="2:16">
      <c r="B237" t="s">
        <v>188</v>
      </c>
      <c r="C237" t="s">
        <v>133</v>
      </c>
      <c r="D237" t="s">
        <v>332</v>
      </c>
      <c r="E237" t="s">
        <v>324</v>
      </c>
      <c r="I237" t="s">
        <v>260</v>
      </c>
      <c r="M237" s="87">
        <v>304.50841137500004</v>
      </c>
      <c r="O237" s="87">
        <v>304.50841137500004</v>
      </c>
      <c r="P237" t="s">
        <v>614</v>
      </c>
    </row>
    <row r="238" spans="2:16">
      <c r="B238" t="s">
        <v>189</v>
      </c>
      <c r="C238" t="s">
        <v>133</v>
      </c>
      <c r="D238" t="s">
        <v>332</v>
      </c>
      <c r="E238" t="s">
        <v>325</v>
      </c>
      <c r="I238" t="s">
        <v>120</v>
      </c>
      <c r="M238" s="87">
        <v>289.14681337500002</v>
      </c>
      <c r="O238" s="87">
        <v>289.14681337500002</v>
      </c>
      <c r="P238" t="s">
        <v>614</v>
      </c>
    </row>
    <row r="239" spans="2:16">
      <c r="B239" t="s">
        <v>189</v>
      </c>
      <c r="C239" t="s">
        <v>133</v>
      </c>
      <c r="D239" t="s">
        <v>332</v>
      </c>
      <c r="E239" t="s">
        <v>324</v>
      </c>
      <c r="I239" t="s">
        <v>636</v>
      </c>
      <c r="M239" s="87">
        <v>971.1508204999999</v>
      </c>
      <c r="O239" s="87">
        <v>971.1508204999999</v>
      </c>
      <c r="P239" t="s">
        <v>614</v>
      </c>
    </row>
    <row r="240" spans="2:16">
      <c r="B240" t="s">
        <v>189</v>
      </c>
      <c r="C240" t="s">
        <v>133</v>
      </c>
      <c r="D240" t="s">
        <v>332</v>
      </c>
      <c r="E240" t="s">
        <v>324</v>
      </c>
      <c r="I240" t="s">
        <v>260</v>
      </c>
      <c r="M240" s="87">
        <v>304.50841137500004</v>
      </c>
      <c r="O240" s="87">
        <v>304.50841137500004</v>
      </c>
      <c r="P240" t="s">
        <v>614</v>
      </c>
    </row>
    <row r="241" spans="2:16">
      <c r="B241" t="s">
        <v>189</v>
      </c>
      <c r="C241" t="s">
        <v>133</v>
      </c>
      <c r="D241" t="s">
        <v>332</v>
      </c>
      <c r="E241" t="s">
        <v>616</v>
      </c>
      <c r="I241" t="s">
        <v>123</v>
      </c>
      <c r="M241" s="87">
        <v>132.45459499999996</v>
      </c>
      <c r="O241" s="87">
        <v>132.45459499999996</v>
      </c>
      <c r="P241" t="s">
        <v>614</v>
      </c>
    </row>
    <row r="242" spans="2:16">
      <c r="B242" t="s">
        <v>675</v>
      </c>
      <c r="C242" t="s">
        <v>133</v>
      </c>
      <c r="D242" t="s">
        <v>332</v>
      </c>
      <c r="E242" t="s">
        <v>324</v>
      </c>
      <c r="I242" t="s">
        <v>260</v>
      </c>
      <c r="M242" s="87">
        <v>304.50841137500004</v>
      </c>
      <c r="O242" s="87">
        <v>304.50841137500004</v>
      </c>
      <c r="P242" t="s">
        <v>614</v>
      </c>
    </row>
    <row r="243" spans="2:16">
      <c r="B243" t="s">
        <v>675</v>
      </c>
      <c r="C243" t="s">
        <v>133</v>
      </c>
      <c r="D243" t="s">
        <v>332</v>
      </c>
      <c r="E243" t="s">
        <v>323</v>
      </c>
      <c r="I243" t="s">
        <v>163</v>
      </c>
      <c r="M243" s="87">
        <v>170.29036762500002</v>
      </c>
      <c r="O243" s="87">
        <v>170.29036762500002</v>
      </c>
      <c r="P243" t="s">
        <v>614</v>
      </c>
    </row>
    <row r="244" spans="2:16">
      <c r="B244" t="s">
        <v>191</v>
      </c>
      <c r="C244" t="s">
        <v>133</v>
      </c>
      <c r="D244" t="s">
        <v>332</v>
      </c>
      <c r="E244" t="s">
        <v>324</v>
      </c>
      <c r="I244" t="s">
        <v>636</v>
      </c>
      <c r="M244" s="87">
        <v>485.57541024999995</v>
      </c>
      <c r="O244" s="87">
        <v>485.57541024999995</v>
      </c>
      <c r="P244" t="s">
        <v>614</v>
      </c>
    </row>
    <row r="245" spans="2:16">
      <c r="B245" t="s">
        <v>191</v>
      </c>
      <c r="C245" t="s">
        <v>133</v>
      </c>
      <c r="D245" t="s">
        <v>332</v>
      </c>
      <c r="E245" t="s">
        <v>323</v>
      </c>
      <c r="I245" t="s">
        <v>266</v>
      </c>
      <c r="M245" s="87">
        <v>99.350743187499987</v>
      </c>
      <c r="O245" s="87">
        <v>99.350743187499987</v>
      </c>
      <c r="P245" t="s">
        <v>614</v>
      </c>
    </row>
    <row r="246" spans="2:16">
      <c r="B246" t="s">
        <v>191</v>
      </c>
      <c r="C246" t="s">
        <v>133</v>
      </c>
      <c r="D246" t="s">
        <v>332</v>
      </c>
      <c r="E246" t="s">
        <v>324</v>
      </c>
      <c r="I246" t="s">
        <v>260</v>
      </c>
      <c r="M246" s="87">
        <v>304.50841137500004</v>
      </c>
      <c r="O246" s="87">
        <v>304.50841137500004</v>
      </c>
      <c r="P246" t="s">
        <v>614</v>
      </c>
    </row>
    <row r="247" spans="2:16">
      <c r="B247" t="s">
        <v>191</v>
      </c>
      <c r="C247" t="s">
        <v>133</v>
      </c>
      <c r="D247" t="s">
        <v>332</v>
      </c>
      <c r="E247" t="s">
        <v>324</v>
      </c>
      <c r="I247" t="s">
        <v>141</v>
      </c>
      <c r="M247" s="87">
        <v>123.00055031250001</v>
      </c>
      <c r="O247" s="87">
        <v>123.00055031250001</v>
      </c>
      <c r="P247" t="s">
        <v>614</v>
      </c>
    </row>
    <row r="248" spans="2:16">
      <c r="B248" t="s">
        <v>676</v>
      </c>
      <c r="C248" t="s">
        <v>133</v>
      </c>
      <c r="D248" t="s">
        <v>332</v>
      </c>
      <c r="E248" t="s">
        <v>325</v>
      </c>
      <c r="I248" t="s">
        <v>120</v>
      </c>
      <c r="M248" s="87">
        <v>517.32728468749985</v>
      </c>
      <c r="O248" s="87">
        <v>517.32728468749985</v>
      </c>
      <c r="P248" t="s">
        <v>614</v>
      </c>
    </row>
    <row r="249" spans="2:16">
      <c r="B249" t="s">
        <v>676</v>
      </c>
      <c r="C249" t="s">
        <v>133</v>
      </c>
      <c r="D249" t="s">
        <v>332</v>
      </c>
      <c r="E249" t="s">
        <v>324</v>
      </c>
      <c r="I249" t="s">
        <v>636</v>
      </c>
      <c r="M249" s="87">
        <v>242.78770512499997</v>
      </c>
      <c r="O249" s="87">
        <v>242.78770512499997</v>
      </c>
      <c r="P249" t="s">
        <v>614</v>
      </c>
    </row>
    <row r="250" spans="2:16">
      <c r="B250" t="s">
        <v>676</v>
      </c>
      <c r="C250" t="s">
        <v>133</v>
      </c>
      <c r="D250" t="s">
        <v>332</v>
      </c>
      <c r="E250" t="s">
        <v>323</v>
      </c>
      <c r="I250" t="s">
        <v>266</v>
      </c>
      <c r="M250" s="87">
        <v>99.350743187499987</v>
      </c>
      <c r="O250" s="87">
        <v>99.350743187499987</v>
      </c>
      <c r="P250" t="s">
        <v>614</v>
      </c>
    </row>
    <row r="251" spans="2:16">
      <c r="B251" t="s">
        <v>676</v>
      </c>
      <c r="C251" t="s">
        <v>133</v>
      </c>
      <c r="D251" t="s">
        <v>332</v>
      </c>
      <c r="E251" t="s">
        <v>324</v>
      </c>
      <c r="I251" t="s">
        <v>260</v>
      </c>
      <c r="M251" s="87">
        <v>304.50841137500004</v>
      </c>
      <c r="O251" s="87">
        <v>304.50841137500004</v>
      </c>
      <c r="P251" t="s">
        <v>614</v>
      </c>
    </row>
    <row r="252" spans="2:16">
      <c r="B252" t="s">
        <v>676</v>
      </c>
      <c r="C252" t="s">
        <v>133</v>
      </c>
      <c r="D252" t="s">
        <v>332</v>
      </c>
      <c r="E252" t="s">
        <v>616</v>
      </c>
      <c r="I252" t="s">
        <v>123</v>
      </c>
      <c r="M252" s="87">
        <v>132.45459499999996</v>
      </c>
      <c r="O252" s="87">
        <v>132.45459499999996</v>
      </c>
      <c r="P252" t="s">
        <v>614</v>
      </c>
    </row>
    <row r="253" spans="2:16">
      <c r="B253" t="s">
        <v>677</v>
      </c>
      <c r="C253" t="s">
        <v>133</v>
      </c>
      <c r="D253" t="s">
        <v>332</v>
      </c>
      <c r="E253" t="s">
        <v>323</v>
      </c>
      <c r="I253" t="s">
        <v>266</v>
      </c>
      <c r="M253" s="87">
        <v>695.45520231249998</v>
      </c>
      <c r="O253" s="87">
        <v>695.45520231249998</v>
      </c>
      <c r="P253" t="s">
        <v>614</v>
      </c>
    </row>
    <row r="254" spans="2:16">
      <c r="B254" t="s">
        <v>677</v>
      </c>
      <c r="C254" t="s">
        <v>133</v>
      </c>
      <c r="D254" t="s">
        <v>332</v>
      </c>
      <c r="E254" t="s">
        <v>324</v>
      </c>
      <c r="I254" t="s">
        <v>260</v>
      </c>
      <c r="M254" s="87">
        <v>304.50841137500004</v>
      </c>
      <c r="O254" s="87">
        <v>304.50841137500004</v>
      </c>
      <c r="P254" t="s">
        <v>614</v>
      </c>
    </row>
    <row r="255" spans="2:16">
      <c r="B255" t="s">
        <v>677</v>
      </c>
      <c r="C255" t="s">
        <v>133</v>
      </c>
      <c r="D255" t="s">
        <v>332</v>
      </c>
      <c r="E255" t="s">
        <v>324</v>
      </c>
      <c r="I255" t="s">
        <v>141</v>
      </c>
      <c r="M255" s="87">
        <v>492.00220125000004</v>
      </c>
      <c r="O255" s="87">
        <v>492.00220125000004</v>
      </c>
      <c r="P255" t="s">
        <v>614</v>
      </c>
    </row>
    <row r="256" spans="2:16">
      <c r="B256" t="s">
        <v>195</v>
      </c>
      <c r="C256" t="s">
        <v>133</v>
      </c>
      <c r="D256" t="s">
        <v>332</v>
      </c>
      <c r="E256" t="s">
        <v>325</v>
      </c>
      <c r="I256" t="s">
        <v>120</v>
      </c>
      <c r="M256" s="87">
        <v>781.72703393749987</v>
      </c>
      <c r="O256" s="87">
        <v>781.72703393749987</v>
      </c>
      <c r="P256" t="s">
        <v>614</v>
      </c>
    </row>
    <row r="257" spans="2:16">
      <c r="B257" t="s">
        <v>195</v>
      </c>
      <c r="C257" t="s">
        <v>133</v>
      </c>
      <c r="D257" t="s">
        <v>332</v>
      </c>
      <c r="E257" t="s">
        <v>323</v>
      </c>
      <c r="I257" t="s">
        <v>266</v>
      </c>
      <c r="M257" s="87">
        <v>198.70148637499997</v>
      </c>
      <c r="O257" s="87">
        <v>198.70148637499997</v>
      </c>
      <c r="P257" t="s">
        <v>614</v>
      </c>
    </row>
    <row r="258" spans="2:16">
      <c r="B258" t="s">
        <v>195</v>
      </c>
      <c r="C258" t="s">
        <v>133</v>
      </c>
      <c r="D258" t="s">
        <v>332</v>
      </c>
      <c r="E258" t="s">
        <v>324</v>
      </c>
      <c r="I258" t="s">
        <v>260</v>
      </c>
      <c r="M258" s="87">
        <v>304.50841137500004</v>
      </c>
      <c r="O258" s="87">
        <v>304.50841137500004</v>
      </c>
      <c r="P258" t="s">
        <v>614</v>
      </c>
    </row>
    <row r="259" spans="2:16">
      <c r="B259" t="s">
        <v>198</v>
      </c>
      <c r="C259" t="s">
        <v>133</v>
      </c>
      <c r="D259" t="s">
        <v>332</v>
      </c>
      <c r="E259" t="s">
        <v>324</v>
      </c>
      <c r="I259" t="s">
        <v>221</v>
      </c>
      <c r="M259" s="87">
        <v>123.00055031250001</v>
      </c>
      <c r="O259" s="87">
        <v>123.00055031250001</v>
      </c>
      <c r="P259" t="s">
        <v>614</v>
      </c>
    </row>
    <row r="260" spans="2:16">
      <c r="B260" t="s">
        <v>198</v>
      </c>
      <c r="C260" t="s">
        <v>133</v>
      </c>
      <c r="D260" t="s">
        <v>332</v>
      </c>
      <c r="E260" t="s">
        <v>324</v>
      </c>
      <c r="I260" t="s">
        <v>260</v>
      </c>
      <c r="M260" s="87">
        <v>304.50841137500004</v>
      </c>
      <c r="O260" s="87">
        <v>304.50841137500004</v>
      </c>
      <c r="P260" t="s">
        <v>614</v>
      </c>
    </row>
    <row r="261" spans="2:16">
      <c r="B261" t="s">
        <v>199</v>
      </c>
      <c r="C261" t="s">
        <v>133</v>
      </c>
      <c r="D261" t="s">
        <v>332</v>
      </c>
      <c r="E261" t="s">
        <v>325</v>
      </c>
      <c r="I261" t="s">
        <v>130</v>
      </c>
      <c r="M261" s="87">
        <v>1027.3166631874999</v>
      </c>
      <c r="O261" s="87">
        <v>1027.3166631874999</v>
      </c>
      <c r="P261" t="s">
        <v>614</v>
      </c>
    </row>
    <row r="262" spans="2:16">
      <c r="B262" t="s">
        <v>199</v>
      </c>
      <c r="C262" t="s">
        <v>133</v>
      </c>
      <c r="D262" t="s">
        <v>332</v>
      </c>
      <c r="E262" t="s">
        <v>324</v>
      </c>
      <c r="I262" t="s">
        <v>636</v>
      </c>
      <c r="M262" s="87">
        <v>606.96926281250001</v>
      </c>
      <c r="O262" s="87">
        <v>606.96926281250001</v>
      </c>
      <c r="P262" t="s">
        <v>614</v>
      </c>
    </row>
    <row r="263" spans="2:16">
      <c r="B263" t="s">
        <v>199</v>
      </c>
      <c r="C263" t="s">
        <v>133</v>
      </c>
      <c r="D263" t="s">
        <v>332</v>
      </c>
      <c r="E263" t="s">
        <v>324</v>
      </c>
      <c r="I263" t="s">
        <v>203</v>
      </c>
      <c r="M263" s="87">
        <v>347.94803224999998</v>
      </c>
      <c r="O263" s="87">
        <v>347.94803224999998</v>
      </c>
      <c r="P263" t="s">
        <v>614</v>
      </c>
    </row>
    <row r="264" spans="2:16">
      <c r="B264" t="s">
        <v>199</v>
      </c>
      <c r="C264" t="s">
        <v>133</v>
      </c>
      <c r="D264" t="s">
        <v>332</v>
      </c>
      <c r="E264" t="s">
        <v>615</v>
      </c>
      <c r="I264" t="s">
        <v>173</v>
      </c>
      <c r="M264" s="87">
        <v>12.109014749999998</v>
      </c>
      <c r="O264" s="87">
        <v>12.109014749999998</v>
      </c>
      <c r="P264" t="s">
        <v>614</v>
      </c>
    </row>
    <row r="265" spans="2:16">
      <c r="B265" t="s">
        <v>199</v>
      </c>
      <c r="C265" t="s">
        <v>133</v>
      </c>
      <c r="D265" t="s">
        <v>332</v>
      </c>
      <c r="E265" t="s">
        <v>323</v>
      </c>
      <c r="I265" t="s">
        <v>266</v>
      </c>
      <c r="M265" s="87">
        <v>99.350743187499987</v>
      </c>
      <c r="O265" s="87">
        <v>99.350743187499987</v>
      </c>
      <c r="P265" t="s">
        <v>614</v>
      </c>
    </row>
    <row r="266" spans="2:16">
      <c r="B266" t="s">
        <v>199</v>
      </c>
      <c r="C266" t="s">
        <v>133</v>
      </c>
      <c r="D266" t="s">
        <v>332</v>
      </c>
      <c r="E266" t="s">
        <v>325</v>
      </c>
      <c r="I266" t="s">
        <v>399</v>
      </c>
      <c r="M266" s="87">
        <v>54.784474500000002</v>
      </c>
      <c r="O266" s="87">
        <v>54.784474500000002</v>
      </c>
      <c r="P266" t="s">
        <v>614</v>
      </c>
    </row>
    <row r="267" spans="2:16">
      <c r="B267" t="s">
        <v>199</v>
      </c>
      <c r="C267" t="s">
        <v>133</v>
      </c>
      <c r="D267" t="s">
        <v>332</v>
      </c>
      <c r="E267" t="s">
        <v>324</v>
      </c>
      <c r="I267" t="s">
        <v>204</v>
      </c>
      <c r="M267" s="87">
        <v>246.00110062500002</v>
      </c>
      <c r="O267" s="87">
        <v>246.00110062500002</v>
      </c>
      <c r="P267" t="s">
        <v>614</v>
      </c>
    </row>
    <row r="268" spans="2:16">
      <c r="B268" t="s">
        <v>199</v>
      </c>
      <c r="C268" t="s">
        <v>133</v>
      </c>
      <c r="D268" t="s">
        <v>332</v>
      </c>
      <c r="E268" t="s">
        <v>324</v>
      </c>
      <c r="I268" t="s">
        <v>260</v>
      </c>
      <c r="M268" s="87">
        <v>304.50841137500004</v>
      </c>
      <c r="O268" s="87">
        <v>304.50841137500004</v>
      </c>
      <c r="P268" t="s">
        <v>614</v>
      </c>
    </row>
    <row r="269" spans="2:16">
      <c r="B269" t="s">
        <v>199</v>
      </c>
      <c r="C269" t="s">
        <v>133</v>
      </c>
      <c r="D269" t="s">
        <v>332</v>
      </c>
      <c r="E269" t="s">
        <v>323</v>
      </c>
      <c r="I269" t="s">
        <v>146</v>
      </c>
      <c r="M269" s="87">
        <v>397.40297274999995</v>
      </c>
      <c r="O269" s="87">
        <v>397.40297274999995</v>
      </c>
      <c r="P269" t="s">
        <v>614</v>
      </c>
    </row>
    <row r="270" spans="2:16">
      <c r="B270" t="s">
        <v>199</v>
      </c>
      <c r="C270" t="s">
        <v>133</v>
      </c>
      <c r="D270" t="s">
        <v>332</v>
      </c>
      <c r="E270" t="s">
        <v>324</v>
      </c>
      <c r="I270" t="s">
        <v>617</v>
      </c>
      <c r="M270" s="87">
        <v>249.86109399999998</v>
      </c>
      <c r="O270" s="87">
        <v>249.86109399999998</v>
      </c>
      <c r="P270" t="s">
        <v>614</v>
      </c>
    </row>
    <row r="271" spans="2:16">
      <c r="B271" t="s">
        <v>199</v>
      </c>
      <c r="C271" t="s">
        <v>133</v>
      </c>
      <c r="D271" t="s">
        <v>332</v>
      </c>
      <c r="E271" t="s">
        <v>615</v>
      </c>
      <c r="I271" t="s">
        <v>657</v>
      </c>
      <c r="M271" s="87">
        <v>28.41111875</v>
      </c>
      <c r="O271" s="87">
        <v>28.41111875</v>
      </c>
      <c r="P271" t="s">
        <v>614</v>
      </c>
    </row>
    <row r="272" spans="2:16">
      <c r="B272" t="s">
        <v>201</v>
      </c>
      <c r="C272" t="s">
        <v>133</v>
      </c>
      <c r="D272" t="s">
        <v>332</v>
      </c>
      <c r="E272" t="s">
        <v>324</v>
      </c>
      <c r="I272" t="s">
        <v>636</v>
      </c>
      <c r="M272" s="87">
        <v>121.39385256249999</v>
      </c>
      <c r="O272" s="87">
        <v>121.39385256249999</v>
      </c>
      <c r="P272" t="s">
        <v>614</v>
      </c>
    </row>
    <row r="273" spans="2:16">
      <c r="B273" t="s">
        <v>201</v>
      </c>
      <c r="C273" t="s">
        <v>133</v>
      </c>
      <c r="D273" t="s">
        <v>332</v>
      </c>
      <c r="E273" t="s">
        <v>324</v>
      </c>
      <c r="I273" t="s">
        <v>260</v>
      </c>
      <c r="M273" s="87">
        <v>304.50841137500004</v>
      </c>
      <c r="O273" s="87">
        <v>304.50841137500004</v>
      </c>
      <c r="P273" t="s">
        <v>614</v>
      </c>
    </row>
    <row r="274" spans="2:16">
      <c r="B274" t="s">
        <v>201</v>
      </c>
      <c r="C274" t="s">
        <v>133</v>
      </c>
      <c r="D274" t="s">
        <v>332</v>
      </c>
      <c r="E274" t="s">
        <v>616</v>
      </c>
      <c r="I274" t="s">
        <v>123</v>
      </c>
      <c r="M274" s="87">
        <v>132.45459499999996</v>
      </c>
      <c r="O274" s="87">
        <v>132.45459499999996</v>
      </c>
      <c r="P274" t="s">
        <v>614</v>
      </c>
    </row>
    <row r="275" spans="2:16">
      <c r="B275" t="s">
        <v>611</v>
      </c>
      <c r="C275" t="s">
        <v>133</v>
      </c>
      <c r="D275" t="s">
        <v>332</v>
      </c>
      <c r="E275" t="s">
        <v>325</v>
      </c>
      <c r="I275" t="s">
        <v>120</v>
      </c>
      <c r="M275" s="87">
        <v>553.86986156249998</v>
      </c>
      <c r="O275" s="87">
        <v>553.86986156249998</v>
      </c>
      <c r="P275" t="s">
        <v>614</v>
      </c>
    </row>
    <row r="276" spans="2:16">
      <c r="B276" t="s">
        <v>611</v>
      </c>
      <c r="C276" t="s">
        <v>133</v>
      </c>
      <c r="D276" t="s">
        <v>332</v>
      </c>
      <c r="E276" t="s">
        <v>325</v>
      </c>
      <c r="I276" t="s">
        <v>130</v>
      </c>
      <c r="M276" s="87">
        <v>290.54777543749998</v>
      </c>
      <c r="O276" s="87">
        <v>290.54777543749998</v>
      </c>
      <c r="P276" t="s">
        <v>614</v>
      </c>
    </row>
    <row r="277" spans="2:16">
      <c r="B277" t="s">
        <v>611</v>
      </c>
      <c r="C277" t="s">
        <v>133</v>
      </c>
      <c r="D277" t="s">
        <v>332</v>
      </c>
      <c r="E277" t="s">
        <v>324</v>
      </c>
      <c r="I277" t="s">
        <v>636</v>
      </c>
      <c r="M277" s="87">
        <v>1335.3323781874999</v>
      </c>
      <c r="O277" s="87">
        <v>1335.3323781874999</v>
      </c>
      <c r="P277" t="s">
        <v>614</v>
      </c>
    </row>
    <row r="278" spans="2:16">
      <c r="B278" t="s">
        <v>611</v>
      </c>
      <c r="C278" t="s">
        <v>133</v>
      </c>
      <c r="D278" t="s">
        <v>332</v>
      </c>
      <c r="E278" t="s">
        <v>324</v>
      </c>
      <c r="I278" t="s">
        <v>203</v>
      </c>
      <c r="M278" s="87">
        <v>173.97401612499999</v>
      </c>
      <c r="O278" s="87">
        <v>173.97401612499999</v>
      </c>
      <c r="P278" t="s">
        <v>614</v>
      </c>
    </row>
    <row r="279" spans="2:16">
      <c r="B279" t="s">
        <v>611</v>
      </c>
      <c r="C279" t="s">
        <v>133</v>
      </c>
      <c r="D279" t="s">
        <v>332</v>
      </c>
      <c r="E279" t="s">
        <v>615</v>
      </c>
      <c r="I279" t="s">
        <v>173</v>
      </c>
      <c r="M279" s="87">
        <v>6.0545073749999991</v>
      </c>
      <c r="O279" s="87">
        <v>6.0545073749999991</v>
      </c>
      <c r="P279" t="s">
        <v>614</v>
      </c>
    </row>
    <row r="280" spans="2:16">
      <c r="B280" t="s">
        <v>611</v>
      </c>
      <c r="C280" t="s">
        <v>133</v>
      </c>
      <c r="D280" t="s">
        <v>332</v>
      </c>
      <c r="E280" t="s">
        <v>323</v>
      </c>
      <c r="I280" t="s">
        <v>266</v>
      </c>
      <c r="M280" s="87">
        <v>198.70148637499997</v>
      </c>
      <c r="O280" s="87">
        <v>198.70148637499997</v>
      </c>
      <c r="P280" t="s">
        <v>614</v>
      </c>
    </row>
    <row r="281" spans="2:16">
      <c r="B281" t="s">
        <v>611</v>
      </c>
      <c r="C281" t="s">
        <v>133</v>
      </c>
      <c r="D281" t="s">
        <v>332</v>
      </c>
      <c r="E281" t="s">
        <v>324</v>
      </c>
      <c r="I281" t="s">
        <v>204</v>
      </c>
      <c r="M281" s="87">
        <v>123.00055031250001</v>
      </c>
      <c r="O281" s="87">
        <v>123.00055031250001</v>
      </c>
      <c r="P281" t="s">
        <v>614</v>
      </c>
    </row>
    <row r="282" spans="2:16">
      <c r="B282" t="s">
        <v>611</v>
      </c>
      <c r="C282" t="s">
        <v>133</v>
      </c>
      <c r="D282" t="s">
        <v>332</v>
      </c>
      <c r="E282" t="s">
        <v>324</v>
      </c>
      <c r="I282" t="s">
        <v>260</v>
      </c>
      <c r="M282" s="87">
        <v>304.50841137500004</v>
      </c>
      <c r="O282" s="87">
        <v>304.50841137500004</v>
      </c>
      <c r="P282" t="s">
        <v>614</v>
      </c>
    </row>
    <row r="283" spans="2:16">
      <c r="B283" t="s">
        <v>611</v>
      </c>
      <c r="C283" t="s">
        <v>133</v>
      </c>
      <c r="D283" t="s">
        <v>332</v>
      </c>
      <c r="E283" t="s">
        <v>616</v>
      </c>
      <c r="I283" t="s">
        <v>123</v>
      </c>
      <c r="M283" s="87">
        <v>264.90918999999991</v>
      </c>
      <c r="O283" s="87">
        <v>264.90918999999991</v>
      </c>
      <c r="P283" t="s">
        <v>614</v>
      </c>
    </row>
    <row r="284" spans="2:16">
      <c r="B284" t="s">
        <v>611</v>
      </c>
      <c r="C284" t="s">
        <v>133</v>
      </c>
      <c r="D284" t="s">
        <v>332</v>
      </c>
      <c r="E284" t="s">
        <v>323</v>
      </c>
      <c r="I284" t="s">
        <v>146</v>
      </c>
      <c r="M284" s="87">
        <v>198.70148637499997</v>
      </c>
      <c r="O284" s="87">
        <v>198.70148637499997</v>
      </c>
      <c r="P284" t="s">
        <v>614</v>
      </c>
    </row>
    <row r="285" spans="2:16">
      <c r="B285" t="s">
        <v>611</v>
      </c>
      <c r="C285" t="s">
        <v>133</v>
      </c>
      <c r="D285" t="s">
        <v>332</v>
      </c>
      <c r="E285" t="s">
        <v>324</v>
      </c>
      <c r="I285" t="s">
        <v>617</v>
      </c>
      <c r="M285" s="87">
        <v>124.93054699999999</v>
      </c>
      <c r="O285" s="87">
        <v>124.93054699999999</v>
      </c>
      <c r="P285" t="s">
        <v>614</v>
      </c>
    </row>
    <row r="286" spans="2:16">
      <c r="B286" t="s">
        <v>611</v>
      </c>
      <c r="C286" t="s">
        <v>133</v>
      </c>
      <c r="D286" t="s">
        <v>332</v>
      </c>
      <c r="E286" t="s">
        <v>615</v>
      </c>
      <c r="I286" t="s">
        <v>657</v>
      </c>
      <c r="M286" s="87">
        <v>10.22800275</v>
      </c>
      <c r="O286" s="87">
        <v>10.22800275</v>
      </c>
      <c r="P286" t="s">
        <v>614</v>
      </c>
    </row>
    <row r="287" spans="2:16">
      <c r="B287" t="s">
        <v>202</v>
      </c>
      <c r="C287" t="s">
        <v>133</v>
      </c>
      <c r="D287" t="s">
        <v>332</v>
      </c>
      <c r="E287" t="s">
        <v>325</v>
      </c>
      <c r="I287" t="s">
        <v>120</v>
      </c>
      <c r="M287" s="87">
        <v>352.91507956250001</v>
      </c>
      <c r="O287" s="87">
        <v>352.91507956250001</v>
      </c>
      <c r="P287" t="s">
        <v>614</v>
      </c>
    </row>
    <row r="288" spans="2:16">
      <c r="B288" t="s">
        <v>202</v>
      </c>
      <c r="C288" t="s">
        <v>133</v>
      </c>
      <c r="D288" t="s">
        <v>332</v>
      </c>
      <c r="E288" t="s">
        <v>324</v>
      </c>
      <c r="I288" t="s">
        <v>636</v>
      </c>
      <c r="M288" s="87">
        <v>242.78770512499997</v>
      </c>
      <c r="O288" s="87">
        <v>242.78770512499997</v>
      </c>
      <c r="P288" t="s">
        <v>614</v>
      </c>
    </row>
    <row r="289" spans="2:16">
      <c r="B289" t="s">
        <v>202</v>
      </c>
      <c r="C289" t="s">
        <v>133</v>
      </c>
      <c r="D289" t="s">
        <v>332</v>
      </c>
      <c r="E289" t="s">
        <v>323</v>
      </c>
      <c r="I289" t="s">
        <v>266</v>
      </c>
      <c r="M289" s="87">
        <v>99.350743187499987</v>
      </c>
      <c r="O289" s="87">
        <v>99.350743187499987</v>
      </c>
      <c r="P289" t="s">
        <v>614</v>
      </c>
    </row>
    <row r="290" spans="2:16">
      <c r="B290" t="s">
        <v>202</v>
      </c>
      <c r="C290" t="s">
        <v>133</v>
      </c>
      <c r="D290" t="s">
        <v>332</v>
      </c>
      <c r="E290" t="s">
        <v>324</v>
      </c>
      <c r="I290" t="s">
        <v>260</v>
      </c>
      <c r="M290" s="87">
        <v>304.50841137500004</v>
      </c>
      <c r="O290" s="87">
        <v>304.50841137500004</v>
      </c>
      <c r="P290" t="s">
        <v>614</v>
      </c>
    </row>
    <row r="291" spans="2:16">
      <c r="B291" t="s">
        <v>202</v>
      </c>
      <c r="C291" t="s">
        <v>133</v>
      </c>
      <c r="D291" t="s">
        <v>332</v>
      </c>
      <c r="E291" t="s">
        <v>616</v>
      </c>
      <c r="I291" t="s">
        <v>123</v>
      </c>
      <c r="M291" s="87">
        <v>264.90918999999991</v>
      </c>
      <c r="O291" s="87">
        <v>264.90918999999991</v>
      </c>
      <c r="P291" t="s">
        <v>614</v>
      </c>
    </row>
    <row r="292" spans="2:16">
      <c r="B292" t="s">
        <v>202</v>
      </c>
      <c r="C292" t="s">
        <v>133</v>
      </c>
      <c r="D292" t="s">
        <v>332</v>
      </c>
      <c r="E292" t="s">
        <v>323</v>
      </c>
      <c r="I292" t="s">
        <v>146</v>
      </c>
      <c r="M292" s="87">
        <v>397.40297274999995</v>
      </c>
      <c r="O292" s="87">
        <v>397.40297274999995</v>
      </c>
      <c r="P292" t="s">
        <v>614</v>
      </c>
    </row>
    <row r="293" spans="2:16">
      <c r="B293" t="s">
        <v>202</v>
      </c>
      <c r="C293" t="s">
        <v>133</v>
      </c>
      <c r="D293" t="s">
        <v>332</v>
      </c>
      <c r="E293" t="s">
        <v>323</v>
      </c>
      <c r="I293" t="s">
        <v>163</v>
      </c>
      <c r="M293" s="87">
        <v>170.29036762500002</v>
      </c>
      <c r="O293" s="87">
        <v>170.29036762500002</v>
      </c>
      <c r="P293" t="s">
        <v>614</v>
      </c>
    </row>
    <row r="294" spans="2:16">
      <c r="B294" t="s">
        <v>678</v>
      </c>
      <c r="C294" t="s">
        <v>133</v>
      </c>
      <c r="D294" t="s">
        <v>332</v>
      </c>
      <c r="E294" t="s">
        <v>324</v>
      </c>
      <c r="I294" t="s">
        <v>636</v>
      </c>
      <c r="M294" s="87">
        <v>121.39385256249999</v>
      </c>
      <c r="O294" s="87">
        <v>121.39385256249999</v>
      </c>
      <c r="P294" t="s">
        <v>614</v>
      </c>
    </row>
    <row r="295" spans="2:16">
      <c r="B295" t="s">
        <v>678</v>
      </c>
      <c r="C295" t="s">
        <v>133</v>
      </c>
      <c r="D295" t="s">
        <v>332</v>
      </c>
      <c r="E295" t="s">
        <v>324</v>
      </c>
      <c r="I295" t="s">
        <v>260</v>
      </c>
      <c r="M295" s="87">
        <v>304.50841137500004</v>
      </c>
      <c r="O295" s="87">
        <v>304.50841137500004</v>
      </c>
      <c r="P295" t="s">
        <v>614</v>
      </c>
    </row>
    <row r="296" spans="2:16">
      <c r="B296" t="s">
        <v>206</v>
      </c>
      <c r="C296" t="s">
        <v>133</v>
      </c>
      <c r="D296" t="s">
        <v>332</v>
      </c>
      <c r="E296" t="s">
        <v>324</v>
      </c>
      <c r="I296" t="s">
        <v>636</v>
      </c>
      <c r="M296" s="87">
        <v>606.96926281250001</v>
      </c>
      <c r="O296" s="87">
        <v>606.96926281250001</v>
      </c>
      <c r="P296" t="s">
        <v>614</v>
      </c>
    </row>
    <row r="297" spans="2:16">
      <c r="B297" t="s">
        <v>206</v>
      </c>
      <c r="C297" t="s">
        <v>133</v>
      </c>
      <c r="D297" t="s">
        <v>332</v>
      </c>
      <c r="E297" t="s">
        <v>323</v>
      </c>
      <c r="I297" t="s">
        <v>266</v>
      </c>
      <c r="M297" s="87">
        <v>99.350743187499987</v>
      </c>
      <c r="O297" s="87">
        <v>99.350743187499987</v>
      </c>
      <c r="P297" t="s">
        <v>614</v>
      </c>
    </row>
    <row r="298" spans="2:16">
      <c r="B298" t="s">
        <v>206</v>
      </c>
      <c r="C298" t="s">
        <v>133</v>
      </c>
      <c r="D298" t="s">
        <v>332</v>
      </c>
      <c r="E298" t="s">
        <v>324</v>
      </c>
      <c r="I298" t="s">
        <v>260</v>
      </c>
      <c r="M298" s="87">
        <v>304.50841137500004</v>
      </c>
      <c r="O298" s="87">
        <v>304.50841137500004</v>
      </c>
      <c r="P298" t="s">
        <v>614</v>
      </c>
    </row>
    <row r="299" spans="2:16">
      <c r="B299" t="s">
        <v>207</v>
      </c>
      <c r="C299" t="s">
        <v>133</v>
      </c>
      <c r="D299" t="s">
        <v>332</v>
      </c>
      <c r="E299" t="s">
        <v>325</v>
      </c>
      <c r="I299" t="s">
        <v>130</v>
      </c>
      <c r="M299" s="87">
        <v>522.45108299999993</v>
      </c>
      <c r="O299" s="87">
        <v>522.45108299999993</v>
      </c>
      <c r="P299" t="s">
        <v>614</v>
      </c>
    </row>
    <row r="300" spans="2:16">
      <c r="B300" t="s">
        <v>207</v>
      </c>
      <c r="C300" t="s">
        <v>133</v>
      </c>
      <c r="D300" t="s">
        <v>332</v>
      </c>
      <c r="E300" t="s">
        <v>324</v>
      </c>
      <c r="I300" t="s">
        <v>203</v>
      </c>
      <c r="M300" s="87">
        <v>173.97401612499999</v>
      </c>
      <c r="O300" s="87">
        <v>173.97401612499999</v>
      </c>
      <c r="P300" t="s">
        <v>614</v>
      </c>
    </row>
    <row r="301" spans="2:16">
      <c r="B301" t="s">
        <v>207</v>
      </c>
      <c r="C301" t="s">
        <v>133</v>
      </c>
      <c r="D301" t="s">
        <v>332</v>
      </c>
      <c r="E301" t="s">
        <v>323</v>
      </c>
      <c r="I301" t="s">
        <v>266</v>
      </c>
      <c r="M301" s="87">
        <v>99.350743187499987</v>
      </c>
      <c r="O301" s="87">
        <v>99.350743187499987</v>
      </c>
      <c r="P301" t="s">
        <v>614</v>
      </c>
    </row>
    <row r="302" spans="2:16">
      <c r="B302" t="s">
        <v>207</v>
      </c>
      <c r="C302" t="s">
        <v>133</v>
      </c>
      <c r="D302" t="s">
        <v>332</v>
      </c>
      <c r="E302" t="s">
        <v>324</v>
      </c>
      <c r="I302" t="s">
        <v>204</v>
      </c>
      <c r="M302" s="87">
        <v>123.00055031250001</v>
      </c>
      <c r="O302" s="87">
        <v>123.00055031250001</v>
      </c>
      <c r="P302" t="s">
        <v>614</v>
      </c>
    </row>
    <row r="303" spans="2:16">
      <c r="B303" t="s">
        <v>207</v>
      </c>
      <c r="C303" t="s">
        <v>133</v>
      </c>
      <c r="D303" t="s">
        <v>332</v>
      </c>
      <c r="E303" t="s">
        <v>324</v>
      </c>
      <c r="I303" t="s">
        <v>260</v>
      </c>
      <c r="M303" s="87">
        <v>304.50841137500004</v>
      </c>
      <c r="O303" s="87">
        <v>304.50841137500004</v>
      </c>
      <c r="P303" t="s">
        <v>614</v>
      </c>
    </row>
    <row r="304" spans="2:16">
      <c r="B304" t="s">
        <v>207</v>
      </c>
      <c r="C304" t="s">
        <v>133</v>
      </c>
      <c r="D304" t="s">
        <v>332</v>
      </c>
      <c r="E304" t="s">
        <v>616</v>
      </c>
      <c r="I304" t="s">
        <v>123</v>
      </c>
      <c r="M304" s="87">
        <v>132.45459499999996</v>
      </c>
      <c r="O304" s="87">
        <v>132.45459499999996</v>
      </c>
      <c r="P304" t="s">
        <v>614</v>
      </c>
    </row>
    <row r="305" spans="2:16">
      <c r="B305" t="s">
        <v>207</v>
      </c>
      <c r="C305" t="s">
        <v>133</v>
      </c>
      <c r="D305" t="s">
        <v>332</v>
      </c>
      <c r="E305" t="s">
        <v>323</v>
      </c>
      <c r="I305" t="s">
        <v>146</v>
      </c>
      <c r="M305" s="87">
        <v>695.45520231249998</v>
      </c>
      <c r="O305" s="87">
        <v>695.45520231249998</v>
      </c>
      <c r="P305" t="s">
        <v>614</v>
      </c>
    </row>
    <row r="306" spans="2:16">
      <c r="B306" t="s">
        <v>207</v>
      </c>
      <c r="C306" t="s">
        <v>133</v>
      </c>
      <c r="D306" t="s">
        <v>332</v>
      </c>
      <c r="E306" t="s">
        <v>323</v>
      </c>
      <c r="I306" t="s">
        <v>664</v>
      </c>
      <c r="M306" s="87">
        <v>99.350743187499987</v>
      </c>
      <c r="O306" s="87">
        <v>99.350743187499987</v>
      </c>
      <c r="P306" t="s">
        <v>614</v>
      </c>
    </row>
    <row r="307" spans="2:16">
      <c r="B307" t="s">
        <v>207</v>
      </c>
      <c r="C307" t="s">
        <v>133</v>
      </c>
      <c r="D307" t="s">
        <v>332</v>
      </c>
      <c r="E307" t="s">
        <v>324</v>
      </c>
      <c r="I307" t="s">
        <v>617</v>
      </c>
      <c r="M307" s="87">
        <v>124.93054699999999</v>
      </c>
      <c r="O307" s="87">
        <v>124.93054699999999</v>
      </c>
      <c r="P307" t="s">
        <v>614</v>
      </c>
    </row>
    <row r="308" spans="2:16">
      <c r="B308" t="s">
        <v>208</v>
      </c>
      <c r="C308" t="s">
        <v>133</v>
      </c>
      <c r="D308" t="s">
        <v>332</v>
      </c>
      <c r="E308" t="s">
        <v>325</v>
      </c>
      <c r="I308" t="s">
        <v>120</v>
      </c>
      <c r="M308" s="87">
        <v>247.38246881249998</v>
      </c>
      <c r="O308" s="87">
        <v>247.38246881249998</v>
      </c>
      <c r="P308" t="s">
        <v>614</v>
      </c>
    </row>
    <row r="309" spans="2:16">
      <c r="B309" t="s">
        <v>208</v>
      </c>
      <c r="C309" t="s">
        <v>133</v>
      </c>
      <c r="D309" t="s">
        <v>332</v>
      </c>
      <c r="E309" t="s">
        <v>324</v>
      </c>
      <c r="I309" t="s">
        <v>636</v>
      </c>
      <c r="M309" s="87">
        <v>1092.5446730624999</v>
      </c>
      <c r="O309" s="87">
        <v>1092.5446730624999</v>
      </c>
      <c r="P309" t="s">
        <v>614</v>
      </c>
    </row>
    <row r="310" spans="2:16">
      <c r="B310" t="s">
        <v>208</v>
      </c>
      <c r="C310" t="s">
        <v>133</v>
      </c>
      <c r="D310" t="s">
        <v>332</v>
      </c>
      <c r="E310" t="s">
        <v>324</v>
      </c>
      <c r="I310" t="s">
        <v>260</v>
      </c>
      <c r="M310" s="87">
        <v>304.50841137500004</v>
      </c>
      <c r="O310" s="87">
        <v>304.50841137500004</v>
      </c>
      <c r="P310" t="s">
        <v>614</v>
      </c>
    </row>
    <row r="311" spans="2:16">
      <c r="B311" t="s">
        <v>208</v>
      </c>
      <c r="C311" t="s">
        <v>133</v>
      </c>
      <c r="D311" t="s">
        <v>332</v>
      </c>
      <c r="E311" t="s">
        <v>323</v>
      </c>
      <c r="I311" t="s">
        <v>146</v>
      </c>
      <c r="M311" s="87">
        <v>99.350743187499987</v>
      </c>
      <c r="O311" s="87">
        <v>99.350743187499987</v>
      </c>
      <c r="P311" t="s">
        <v>614</v>
      </c>
    </row>
    <row r="312" spans="2:16">
      <c r="B312" t="s">
        <v>679</v>
      </c>
      <c r="C312" t="s">
        <v>133</v>
      </c>
      <c r="D312" t="s">
        <v>332</v>
      </c>
      <c r="E312" t="s">
        <v>325</v>
      </c>
      <c r="I312" t="s">
        <v>120</v>
      </c>
      <c r="M312" s="87">
        <v>118.06289381250002</v>
      </c>
      <c r="O312" s="87">
        <v>118.06289381250002</v>
      </c>
      <c r="P312" t="s">
        <v>614</v>
      </c>
    </row>
    <row r="313" spans="2:16">
      <c r="B313" t="s">
        <v>679</v>
      </c>
      <c r="C313" t="s">
        <v>133</v>
      </c>
      <c r="D313" t="s">
        <v>332</v>
      </c>
      <c r="E313" t="s">
        <v>324</v>
      </c>
      <c r="I313" t="s">
        <v>636</v>
      </c>
      <c r="M313" s="87">
        <v>121.39385256249999</v>
      </c>
      <c r="O313" s="87">
        <v>121.39385256249999</v>
      </c>
      <c r="P313" t="s">
        <v>614</v>
      </c>
    </row>
    <row r="314" spans="2:16">
      <c r="B314" t="s">
        <v>679</v>
      </c>
      <c r="C314" t="s">
        <v>133</v>
      </c>
      <c r="D314" t="s">
        <v>332</v>
      </c>
      <c r="E314" t="s">
        <v>323</v>
      </c>
      <c r="I314" t="s">
        <v>266</v>
      </c>
      <c r="M314" s="87">
        <v>99.350743187499987</v>
      </c>
      <c r="O314" s="87">
        <v>99.350743187499987</v>
      </c>
      <c r="P314" t="s">
        <v>614</v>
      </c>
    </row>
    <row r="315" spans="2:16">
      <c r="B315" t="s">
        <v>679</v>
      </c>
      <c r="C315" t="s">
        <v>133</v>
      </c>
      <c r="D315" t="s">
        <v>332</v>
      </c>
      <c r="E315" t="s">
        <v>324</v>
      </c>
      <c r="I315" t="s">
        <v>260</v>
      </c>
      <c r="M315" s="87">
        <v>304.50841137500004</v>
      </c>
      <c r="O315" s="87">
        <v>304.50841137500004</v>
      </c>
      <c r="P315" t="s">
        <v>614</v>
      </c>
    </row>
    <row r="316" spans="2:16">
      <c r="B316" t="s">
        <v>679</v>
      </c>
      <c r="C316" t="s">
        <v>133</v>
      </c>
      <c r="D316" t="s">
        <v>332</v>
      </c>
      <c r="E316" t="s">
        <v>616</v>
      </c>
      <c r="I316" t="s">
        <v>123</v>
      </c>
      <c r="M316" s="87">
        <v>132.45459499999996</v>
      </c>
      <c r="O316" s="87">
        <v>132.45459499999996</v>
      </c>
      <c r="P316" t="s">
        <v>614</v>
      </c>
    </row>
    <row r="317" spans="2:16">
      <c r="B317" t="s">
        <v>679</v>
      </c>
      <c r="C317" t="s">
        <v>133</v>
      </c>
      <c r="D317" t="s">
        <v>332</v>
      </c>
      <c r="E317" t="s">
        <v>323</v>
      </c>
      <c r="I317" t="s">
        <v>146</v>
      </c>
      <c r="M317" s="87">
        <v>99.350743187499987</v>
      </c>
      <c r="O317" s="87">
        <v>99.350743187499987</v>
      </c>
      <c r="P317" t="s">
        <v>614</v>
      </c>
    </row>
    <row r="318" spans="2:16">
      <c r="B318" t="s">
        <v>680</v>
      </c>
      <c r="C318" t="s">
        <v>133</v>
      </c>
      <c r="D318" t="s">
        <v>332</v>
      </c>
      <c r="E318" t="s">
        <v>324</v>
      </c>
      <c r="I318" t="s">
        <v>636</v>
      </c>
      <c r="M318" s="87">
        <v>121.39385256249999</v>
      </c>
      <c r="O318" s="87">
        <v>121.39385256249999</v>
      </c>
      <c r="P318" t="s">
        <v>614</v>
      </c>
    </row>
    <row r="319" spans="2:16">
      <c r="B319" t="s">
        <v>680</v>
      </c>
      <c r="C319" t="s">
        <v>133</v>
      </c>
      <c r="D319" t="s">
        <v>332</v>
      </c>
      <c r="E319" t="s">
        <v>323</v>
      </c>
      <c r="I319" t="s">
        <v>266</v>
      </c>
      <c r="M319" s="87">
        <v>198.70148637499997</v>
      </c>
      <c r="O319" s="87">
        <v>198.70148637499997</v>
      </c>
      <c r="P319" t="s">
        <v>614</v>
      </c>
    </row>
    <row r="320" spans="2:16">
      <c r="B320" t="s">
        <v>680</v>
      </c>
      <c r="C320" t="s">
        <v>133</v>
      </c>
      <c r="D320" t="s">
        <v>332</v>
      </c>
      <c r="E320" t="s">
        <v>324</v>
      </c>
      <c r="I320" t="s">
        <v>260</v>
      </c>
      <c r="M320" s="87">
        <v>304.50841137500004</v>
      </c>
      <c r="O320" s="87">
        <v>304.50841137500004</v>
      </c>
      <c r="P320" t="s">
        <v>614</v>
      </c>
    </row>
    <row r="321" spans="2:16">
      <c r="B321" t="s">
        <v>680</v>
      </c>
      <c r="C321" t="s">
        <v>133</v>
      </c>
      <c r="D321" t="s">
        <v>332</v>
      </c>
      <c r="E321" t="s">
        <v>323</v>
      </c>
      <c r="I321" t="s">
        <v>146</v>
      </c>
      <c r="M321" s="87">
        <v>99.350743187499987</v>
      </c>
      <c r="O321" s="87">
        <v>99.350743187499987</v>
      </c>
      <c r="P321" t="s">
        <v>614</v>
      </c>
    </row>
    <row r="322" spans="2:16">
      <c r="B322" t="s">
        <v>210</v>
      </c>
      <c r="C322" t="s">
        <v>133</v>
      </c>
      <c r="D322" t="s">
        <v>332</v>
      </c>
      <c r="E322" t="s">
        <v>325</v>
      </c>
      <c r="I322" t="s">
        <v>120</v>
      </c>
      <c r="M322" s="87">
        <v>234.85218574999999</v>
      </c>
      <c r="O322" s="87">
        <v>234.85218574999999</v>
      </c>
      <c r="P322" t="s">
        <v>614</v>
      </c>
    </row>
    <row r="323" spans="2:16">
      <c r="B323" t="s">
        <v>210</v>
      </c>
      <c r="C323" t="s">
        <v>133</v>
      </c>
      <c r="D323" t="s">
        <v>332</v>
      </c>
      <c r="E323" t="s">
        <v>324</v>
      </c>
      <c r="I323" t="s">
        <v>636</v>
      </c>
      <c r="M323" s="87">
        <v>1335.3323781874999</v>
      </c>
      <c r="O323" s="87">
        <v>1335.3323781874999</v>
      </c>
      <c r="P323" t="s">
        <v>614</v>
      </c>
    </row>
    <row r="324" spans="2:16">
      <c r="B324" t="s">
        <v>210</v>
      </c>
      <c r="C324" t="s">
        <v>133</v>
      </c>
      <c r="D324" t="s">
        <v>332</v>
      </c>
      <c r="E324" t="s">
        <v>323</v>
      </c>
      <c r="I324" t="s">
        <v>266</v>
      </c>
      <c r="M324" s="87">
        <v>99.350743187499987</v>
      </c>
      <c r="O324" s="87">
        <v>99.350743187499987</v>
      </c>
      <c r="P324" t="s">
        <v>614</v>
      </c>
    </row>
    <row r="325" spans="2:16">
      <c r="B325" t="s">
        <v>210</v>
      </c>
      <c r="C325" t="s">
        <v>133</v>
      </c>
      <c r="D325" t="s">
        <v>332</v>
      </c>
      <c r="E325" t="s">
        <v>324</v>
      </c>
      <c r="I325" t="s">
        <v>260</v>
      </c>
      <c r="M325" s="87">
        <v>304.50841137500004</v>
      </c>
      <c r="O325" s="87">
        <v>304.50841137500004</v>
      </c>
      <c r="P325" t="s">
        <v>614</v>
      </c>
    </row>
    <row r="326" spans="2:16">
      <c r="B326" t="s">
        <v>210</v>
      </c>
      <c r="C326" t="s">
        <v>133</v>
      </c>
      <c r="D326" t="s">
        <v>332</v>
      </c>
      <c r="E326" t="s">
        <v>616</v>
      </c>
      <c r="I326" t="s">
        <v>123</v>
      </c>
      <c r="M326" s="87">
        <v>132.45459499999996</v>
      </c>
      <c r="O326" s="87">
        <v>132.45459499999996</v>
      </c>
      <c r="P326" t="s">
        <v>614</v>
      </c>
    </row>
    <row r="327" spans="2:16">
      <c r="B327" t="s">
        <v>211</v>
      </c>
      <c r="C327" t="s">
        <v>133</v>
      </c>
      <c r="D327" t="s">
        <v>332</v>
      </c>
      <c r="E327" t="s">
        <v>325</v>
      </c>
      <c r="I327" t="s">
        <v>120</v>
      </c>
      <c r="M327" s="87">
        <v>362.42790587500002</v>
      </c>
      <c r="O327" s="87">
        <v>362.42790587500002</v>
      </c>
      <c r="P327" t="s">
        <v>614</v>
      </c>
    </row>
    <row r="328" spans="2:16">
      <c r="B328" t="s">
        <v>211</v>
      </c>
      <c r="C328" t="s">
        <v>133</v>
      </c>
      <c r="D328" t="s">
        <v>332</v>
      </c>
      <c r="E328" t="s">
        <v>324</v>
      </c>
      <c r="I328" t="s">
        <v>636</v>
      </c>
      <c r="M328" s="87">
        <v>121.39385256249999</v>
      </c>
      <c r="O328" s="87">
        <v>121.39385256249999</v>
      </c>
      <c r="P328" t="s">
        <v>614</v>
      </c>
    </row>
    <row r="329" spans="2:16">
      <c r="B329" t="s">
        <v>211</v>
      </c>
      <c r="C329" t="s">
        <v>133</v>
      </c>
      <c r="D329" t="s">
        <v>332</v>
      </c>
      <c r="E329" t="s">
        <v>323</v>
      </c>
      <c r="I329" t="s">
        <v>266</v>
      </c>
      <c r="M329" s="87">
        <v>99.350743187499987</v>
      </c>
      <c r="O329" s="87">
        <v>99.350743187499987</v>
      </c>
      <c r="P329" t="s">
        <v>614</v>
      </c>
    </row>
    <row r="330" spans="2:16">
      <c r="B330" t="s">
        <v>211</v>
      </c>
      <c r="C330" t="s">
        <v>133</v>
      </c>
      <c r="D330" t="s">
        <v>332</v>
      </c>
      <c r="E330" t="s">
        <v>324</v>
      </c>
      <c r="I330" t="s">
        <v>260</v>
      </c>
      <c r="M330" s="87">
        <v>304.50841137500004</v>
      </c>
      <c r="O330" s="87">
        <v>304.50841137500004</v>
      </c>
      <c r="P330" t="s">
        <v>614</v>
      </c>
    </row>
    <row r="331" spans="2:16">
      <c r="B331" t="s">
        <v>211</v>
      </c>
      <c r="C331" t="s">
        <v>133</v>
      </c>
      <c r="D331" t="s">
        <v>332</v>
      </c>
      <c r="E331" t="s">
        <v>616</v>
      </c>
      <c r="I331" t="s">
        <v>654</v>
      </c>
      <c r="M331" s="87">
        <v>105.96367600000001</v>
      </c>
      <c r="O331" s="87">
        <v>105.96367600000001</v>
      </c>
      <c r="P331" t="s">
        <v>614</v>
      </c>
    </row>
    <row r="332" spans="2:16">
      <c r="B332" t="s">
        <v>211</v>
      </c>
      <c r="C332" t="s">
        <v>133</v>
      </c>
      <c r="D332" t="s">
        <v>332</v>
      </c>
      <c r="E332" t="s">
        <v>616</v>
      </c>
      <c r="I332" t="s">
        <v>123</v>
      </c>
      <c r="M332" s="87">
        <v>927.18216499999994</v>
      </c>
      <c r="O332" s="87">
        <v>927.18216499999994</v>
      </c>
      <c r="P332" t="s">
        <v>614</v>
      </c>
    </row>
    <row r="333" spans="2:16">
      <c r="B333" t="s">
        <v>211</v>
      </c>
      <c r="C333" t="s">
        <v>133</v>
      </c>
      <c r="D333" t="s">
        <v>332</v>
      </c>
      <c r="E333" t="s">
        <v>323</v>
      </c>
      <c r="I333" t="s">
        <v>146</v>
      </c>
      <c r="M333" s="87">
        <v>397.40297274999995</v>
      </c>
      <c r="O333" s="87">
        <v>397.40297274999995</v>
      </c>
      <c r="P333" t="s">
        <v>614</v>
      </c>
    </row>
    <row r="334" spans="2:16">
      <c r="B334" t="s">
        <v>211</v>
      </c>
      <c r="C334" t="s">
        <v>133</v>
      </c>
      <c r="D334" t="s">
        <v>332</v>
      </c>
      <c r="E334" t="s">
        <v>323</v>
      </c>
      <c r="I334" t="s">
        <v>163</v>
      </c>
      <c r="M334" s="87">
        <v>170.29036762500002</v>
      </c>
      <c r="O334" s="87">
        <v>170.29036762500002</v>
      </c>
      <c r="P334" t="s">
        <v>614</v>
      </c>
    </row>
    <row r="335" spans="2:16">
      <c r="B335" t="s">
        <v>214</v>
      </c>
      <c r="C335" t="s">
        <v>133</v>
      </c>
      <c r="D335" t="s">
        <v>332</v>
      </c>
      <c r="E335" t="s">
        <v>325</v>
      </c>
      <c r="I335" t="s">
        <v>130</v>
      </c>
      <c r="M335" s="87">
        <v>1056.2862073750002</v>
      </c>
      <c r="O335" s="87">
        <v>1056.2862073750002</v>
      </c>
      <c r="P335" t="s">
        <v>614</v>
      </c>
    </row>
    <row r="336" spans="2:16">
      <c r="B336" t="s">
        <v>214</v>
      </c>
      <c r="C336" t="s">
        <v>133</v>
      </c>
      <c r="D336" t="s">
        <v>332</v>
      </c>
      <c r="E336" t="s">
        <v>324</v>
      </c>
      <c r="I336" t="s">
        <v>636</v>
      </c>
      <c r="M336" s="87">
        <v>364.1815576875</v>
      </c>
      <c r="O336" s="87">
        <v>364.1815576875</v>
      </c>
      <c r="P336" t="s">
        <v>614</v>
      </c>
    </row>
    <row r="337" spans="2:16">
      <c r="B337" t="s">
        <v>214</v>
      </c>
      <c r="C337" t="s">
        <v>133</v>
      </c>
      <c r="D337" t="s">
        <v>332</v>
      </c>
      <c r="E337" t="s">
        <v>324</v>
      </c>
      <c r="I337" t="s">
        <v>203</v>
      </c>
      <c r="M337" s="87">
        <v>173.97401612499999</v>
      </c>
      <c r="O337" s="87">
        <v>173.97401612499999</v>
      </c>
      <c r="P337" t="s">
        <v>614</v>
      </c>
    </row>
    <row r="338" spans="2:16">
      <c r="B338" t="s">
        <v>214</v>
      </c>
      <c r="C338" t="s">
        <v>133</v>
      </c>
      <c r="D338" t="s">
        <v>332</v>
      </c>
      <c r="E338" t="s">
        <v>323</v>
      </c>
      <c r="I338" t="s">
        <v>266</v>
      </c>
      <c r="M338" s="87">
        <v>99.350743187499987</v>
      </c>
      <c r="O338" s="87">
        <v>99.350743187499987</v>
      </c>
      <c r="P338" t="s">
        <v>614</v>
      </c>
    </row>
    <row r="339" spans="2:16">
      <c r="B339" t="s">
        <v>214</v>
      </c>
      <c r="C339" t="s">
        <v>133</v>
      </c>
      <c r="D339" t="s">
        <v>332</v>
      </c>
      <c r="E339" t="s">
        <v>324</v>
      </c>
      <c r="I339" t="s">
        <v>204</v>
      </c>
      <c r="M339" s="87">
        <v>123.00055031250001</v>
      </c>
      <c r="O339" s="87">
        <v>123.00055031250001</v>
      </c>
      <c r="P339" t="s">
        <v>614</v>
      </c>
    </row>
    <row r="340" spans="2:16">
      <c r="B340" t="s">
        <v>214</v>
      </c>
      <c r="C340" t="s">
        <v>133</v>
      </c>
      <c r="D340" t="s">
        <v>332</v>
      </c>
      <c r="E340" t="s">
        <v>324</v>
      </c>
      <c r="I340" t="s">
        <v>221</v>
      </c>
      <c r="M340" s="87">
        <v>246.00110062500002</v>
      </c>
      <c r="O340" s="87">
        <v>246.00110062500002</v>
      </c>
      <c r="P340" t="s">
        <v>614</v>
      </c>
    </row>
    <row r="341" spans="2:16">
      <c r="B341" t="s">
        <v>214</v>
      </c>
      <c r="C341" t="s">
        <v>133</v>
      </c>
      <c r="D341" t="s">
        <v>332</v>
      </c>
      <c r="E341" t="s">
        <v>324</v>
      </c>
      <c r="I341" t="s">
        <v>260</v>
      </c>
      <c r="M341" s="87">
        <v>304.50841137500004</v>
      </c>
      <c r="O341" s="87">
        <v>304.50841137500004</v>
      </c>
      <c r="P341" t="s">
        <v>614</v>
      </c>
    </row>
    <row r="342" spans="2:16">
      <c r="B342" t="s">
        <v>214</v>
      </c>
      <c r="C342" t="s">
        <v>133</v>
      </c>
      <c r="D342" t="s">
        <v>332</v>
      </c>
      <c r="E342" t="s">
        <v>323</v>
      </c>
      <c r="I342" t="s">
        <v>146</v>
      </c>
      <c r="M342" s="87">
        <v>99.350743187499987</v>
      </c>
      <c r="O342" s="87">
        <v>99.350743187499987</v>
      </c>
      <c r="P342" t="s">
        <v>614</v>
      </c>
    </row>
    <row r="343" spans="2:16">
      <c r="B343" t="s">
        <v>214</v>
      </c>
      <c r="C343" t="s">
        <v>133</v>
      </c>
      <c r="D343" t="s">
        <v>332</v>
      </c>
      <c r="E343" t="s">
        <v>323</v>
      </c>
      <c r="I343" t="s">
        <v>664</v>
      </c>
      <c r="M343" s="87">
        <v>99.350743187499987</v>
      </c>
      <c r="O343" s="87">
        <v>99.350743187499987</v>
      </c>
      <c r="P343" t="s">
        <v>614</v>
      </c>
    </row>
    <row r="344" spans="2:16">
      <c r="B344" t="s">
        <v>214</v>
      </c>
      <c r="C344" t="s">
        <v>133</v>
      </c>
      <c r="D344" t="s">
        <v>332</v>
      </c>
      <c r="E344" t="s">
        <v>324</v>
      </c>
      <c r="I344" t="s">
        <v>617</v>
      </c>
      <c r="M344" s="87">
        <v>124.93054699999999</v>
      </c>
      <c r="O344" s="87">
        <v>124.93054699999999</v>
      </c>
      <c r="P344" t="s">
        <v>614</v>
      </c>
    </row>
    <row r="345" spans="2:16">
      <c r="B345" t="s">
        <v>216</v>
      </c>
      <c r="C345" t="s">
        <v>133</v>
      </c>
      <c r="D345" t="s">
        <v>332</v>
      </c>
      <c r="E345" t="s">
        <v>324</v>
      </c>
      <c r="I345" t="s">
        <v>636</v>
      </c>
      <c r="M345" s="87">
        <v>121.39385256249999</v>
      </c>
      <c r="O345" s="87">
        <v>121.39385256249999</v>
      </c>
      <c r="P345" t="s">
        <v>614</v>
      </c>
    </row>
    <row r="346" spans="2:16">
      <c r="B346" t="s">
        <v>216</v>
      </c>
      <c r="C346" t="s">
        <v>133</v>
      </c>
      <c r="D346" t="s">
        <v>332</v>
      </c>
      <c r="E346" t="s">
        <v>324</v>
      </c>
      <c r="I346" t="s">
        <v>260</v>
      </c>
      <c r="M346" s="87">
        <v>304.50841137500004</v>
      </c>
      <c r="O346" s="87">
        <v>304.50841137500004</v>
      </c>
      <c r="P346" t="s">
        <v>614</v>
      </c>
    </row>
    <row r="347" spans="2:16">
      <c r="B347" t="s">
        <v>681</v>
      </c>
      <c r="C347" t="s">
        <v>133</v>
      </c>
      <c r="D347" t="s">
        <v>332</v>
      </c>
      <c r="E347" t="s">
        <v>324</v>
      </c>
      <c r="I347" t="s">
        <v>636</v>
      </c>
      <c r="M347" s="87">
        <v>121.39385256249999</v>
      </c>
      <c r="O347" s="87">
        <v>121.39385256249999</v>
      </c>
      <c r="P347" t="s">
        <v>614</v>
      </c>
    </row>
    <row r="348" spans="2:16">
      <c r="B348" t="s">
        <v>681</v>
      </c>
      <c r="C348" t="s">
        <v>133</v>
      </c>
      <c r="D348" t="s">
        <v>332</v>
      </c>
      <c r="E348" t="s">
        <v>323</v>
      </c>
      <c r="I348" t="s">
        <v>266</v>
      </c>
      <c r="M348" s="87">
        <v>198.70148637499997</v>
      </c>
      <c r="O348" s="87">
        <v>198.70148637499997</v>
      </c>
      <c r="P348" t="s">
        <v>614</v>
      </c>
    </row>
    <row r="349" spans="2:16">
      <c r="B349" t="s">
        <v>681</v>
      </c>
      <c r="C349" t="s">
        <v>133</v>
      </c>
      <c r="D349" t="s">
        <v>332</v>
      </c>
      <c r="E349" t="s">
        <v>324</v>
      </c>
      <c r="I349" t="s">
        <v>260</v>
      </c>
      <c r="M349" s="87">
        <v>304.50841137500004</v>
      </c>
      <c r="O349" s="87">
        <v>304.50841137500004</v>
      </c>
      <c r="P349" t="s">
        <v>614</v>
      </c>
    </row>
    <row r="350" spans="2:16">
      <c r="B350" t="s">
        <v>682</v>
      </c>
      <c r="C350" t="s">
        <v>133</v>
      </c>
      <c r="D350" t="s">
        <v>332</v>
      </c>
      <c r="E350" t="s">
        <v>325</v>
      </c>
      <c r="I350" t="s">
        <v>120</v>
      </c>
      <c r="M350" s="87">
        <v>217.90348387500001</v>
      </c>
      <c r="O350" s="87">
        <v>217.90348387500001</v>
      </c>
      <c r="P350" t="s">
        <v>614</v>
      </c>
    </row>
    <row r="351" spans="2:16">
      <c r="B351" t="s">
        <v>682</v>
      </c>
      <c r="C351" t="s">
        <v>133</v>
      </c>
      <c r="D351" t="s">
        <v>332</v>
      </c>
      <c r="E351" t="s">
        <v>324</v>
      </c>
      <c r="I351" t="s">
        <v>636</v>
      </c>
      <c r="M351" s="87">
        <v>728.36311537500001</v>
      </c>
      <c r="O351" s="87">
        <v>728.36311537500001</v>
      </c>
      <c r="P351" t="s">
        <v>614</v>
      </c>
    </row>
    <row r="352" spans="2:16">
      <c r="B352" t="s">
        <v>682</v>
      </c>
      <c r="C352" t="s">
        <v>133</v>
      </c>
      <c r="D352" t="s">
        <v>332</v>
      </c>
      <c r="E352" t="s">
        <v>323</v>
      </c>
      <c r="I352" t="s">
        <v>266</v>
      </c>
      <c r="M352" s="87">
        <v>99.350743187499987</v>
      </c>
      <c r="O352" s="87">
        <v>99.350743187499987</v>
      </c>
      <c r="P352" t="s">
        <v>614</v>
      </c>
    </row>
    <row r="353" spans="2:16">
      <c r="B353" t="s">
        <v>682</v>
      </c>
      <c r="C353" t="s">
        <v>133</v>
      </c>
      <c r="D353" t="s">
        <v>332</v>
      </c>
      <c r="E353" t="s">
        <v>325</v>
      </c>
      <c r="I353" t="s">
        <v>399</v>
      </c>
      <c r="M353" s="87">
        <v>54.676708187500004</v>
      </c>
      <c r="O353" s="87">
        <v>54.676708187500004</v>
      </c>
      <c r="P353" t="s">
        <v>614</v>
      </c>
    </row>
    <row r="354" spans="2:16">
      <c r="B354" t="s">
        <v>682</v>
      </c>
      <c r="C354" t="s">
        <v>133</v>
      </c>
      <c r="D354" t="s">
        <v>332</v>
      </c>
      <c r="E354" t="s">
        <v>324</v>
      </c>
      <c r="I354" t="s">
        <v>221</v>
      </c>
      <c r="M354" s="87">
        <v>123.00055031250001</v>
      </c>
      <c r="O354" s="87">
        <v>123.00055031250001</v>
      </c>
      <c r="P354" t="s">
        <v>614</v>
      </c>
    </row>
    <row r="355" spans="2:16">
      <c r="B355" t="s">
        <v>682</v>
      </c>
      <c r="C355" t="s">
        <v>133</v>
      </c>
      <c r="D355" t="s">
        <v>332</v>
      </c>
      <c r="E355" t="s">
        <v>324</v>
      </c>
      <c r="I355" t="s">
        <v>260</v>
      </c>
      <c r="M355" s="87">
        <v>304.50841137500004</v>
      </c>
      <c r="O355" s="87">
        <v>304.50841137500004</v>
      </c>
      <c r="P355" t="s">
        <v>614</v>
      </c>
    </row>
    <row r="356" spans="2:16">
      <c r="B356" t="s">
        <v>682</v>
      </c>
      <c r="C356" t="s">
        <v>133</v>
      </c>
      <c r="D356" t="s">
        <v>332</v>
      </c>
      <c r="E356" t="s">
        <v>616</v>
      </c>
      <c r="I356" t="s">
        <v>123</v>
      </c>
      <c r="M356" s="87">
        <v>132.45459499999996</v>
      </c>
      <c r="O356" s="87">
        <v>132.45459499999996</v>
      </c>
      <c r="P356" t="s">
        <v>614</v>
      </c>
    </row>
    <row r="357" spans="2:16">
      <c r="B357" t="s">
        <v>219</v>
      </c>
      <c r="C357" t="s">
        <v>133</v>
      </c>
      <c r="D357" t="s">
        <v>332</v>
      </c>
      <c r="E357" t="s">
        <v>325</v>
      </c>
      <c r="I357" t="s">
        <v>120</v>
      </c>
      <c r="M357" s="87">
        <v>2077.8422713125001</v>
      </c>
      <c r="O357" s="87">
        <v>2077.8422713125001</v>
      </c>
      <c r="P357" t="s">
        <v>614</v>
      </c>
    </row>
    <row r="358" spans="2:16">
      <c r="B358" t="s">
        <v>219</v>
      </c>
      <c r="C358" t="s">
        <v>133</v>
      </c>
      <c r="D358" t="s">
        <v>332</v>
      </c>
      <c r="E358" t="s">
        <v>324</v>
      </c>
      <c r="I358" t="s">
        <v>636</v>
      </c>
      <c r="M358" s="87">
        <v>728.36311537500001</v>
      </c>
      <c r="O358" s="87">
        <v>728.36311537500001</v>
      </c>
      <c r="P358" t="s">
        <v>614</v>
      </c>
    </row>
    <row r="359" spans="2:16">
      <c r="B359" t="s">
        <v>219</v>
      </c>
      <c r="C359" t="s">
        <v>133</v>
      </c>
      <c r="D359" t="s">
        <v>332</v>
      </c>
      <c r="E359" t="s">
        <v>323</v>
      </c>
      <c r="I359" t="s">
        <v>266</v>
      </c>
      <c r="M359" s="87">
        <v>198.70148637499997</v>
      </c>
      <c r="O359" s="87">
        <v>198.70148637499997</v>
      </c>
      <c r="P359" t="s">
        <v>614</v>
      </c>
    </row>
    <row r="360" spans="2:16">
      <c r="B360" t="s">
        <v>219</v>
      </c>
      <c r="C360" t="s">
        <v>133</v>
      </c>
      <c r="D360" t="s">
        <v>332</v>
      </c>
      <c r="E360" t="s">
        <v>324</v>
      </c>
      <c r="I360" t="s">
        <v>221</v>
      </c>
      <c r="M360" s="87">
        <v>123.00055031250001</v>
      </c>
      <c r="O360" s="87">
        <v>123.00055031250001</v>
      </c>
      <c r="P360" t="s">
        <v>614</v>
      </c>
    </row>
    <row r="361" spans="2:16">
      <c r="B361" t="s">
        <v>219</v>
      </c>
      <c r="C361" t="s">
        <v>133</v>
      </c>
      <c r="D361" t="s">
        <v>332</v>
      </c>
      <c r="E361" t="s">
        <v>324</v>
      </c>
      <c r="I361" t="s">
        <v>260</v>
      </c>
      <c r="M361" s="87">
        <v>304.50841137500004</v>
      </c>
      <c r="O361" s="87">
        <v>304.50841137500004</v>
      </c>
      <c r="P361" t="s">
        <v>614</v>
      </c>
    </row>
    <row r="362" spans="2:16">
      <c r="B362" t="s">
        <v>219</v>
      </c>
      <c r="C362" t="s">
        <v>133</v>
      </c>
      <c r="D362" t="s">
        <v>332</v>
      </c>
      <c r="E362" t="s">
        <v>616</v>
      </c>
      <c r="I362" t="s">
        <v>123</v>
      </c>
      <c r="M362" s="87">
        <v>397.36378500000001</v>
      </c>
      <c r="O362" s="87">
        <v>397.36378500000001</v>
      </c>
      <c r="P362" t="s">
        <v>614</v>
      </c>
    </row>
    <row r="363" spans="2:16">
      <c r="B363" t="s">
        <v>219</v>
      </c>
      <c r="C363" t="s">
        <v>133</v>
      </c>
      <c r="D363" t="s">
        <v>332</v>
      </c>
      <c r="E363" t="s">
        <v>323</v>
      </c>
      <c r="I363" t="s">
        <v>146</v>
      </c>
      <c r="M363" s="87">
        <v>198.70148637499997</v>
      </c>
      <c r="O363" s="87">
        <v>198.70148637499997</v>
      </c>
      <c r="P363" t="s">
        <v>614</v>
      </c>
    </row>
    <row r="364" spans="2:16">
      <c r="B364" t="s">
        <v>219</v>
      </c>
      <c r="C364" t="s">
        <v>133</v>
      </c>
      <c r="D364" t="s">
        <v>332</v>
      </c>
      <c r="E364" t="s">
        <v>323</v>
      </c>
      <c r="I364" t="s">
        <v>664</v>
      </c>
      <c r="M364" s="87">
        <v>99.350743187499987</v>
      </c>
      <c r="O364" s="87">
        <v>99.350743187499987</v>
      </c>
      <c r="P364" t="s">
        <v>614</v>
      </c>
    </row>
    <row r="365" spans="2:16">
      <c r="B365" t="s">
        <v>222</v>
      </c>
      <c r="C365" t="s">
        <v>133</v>
      </c>
      <c r="D365" t="s">
        <v>332</v>
      </c>
      <c r="E365" t="s">
        <v>324</v>
      </c>
      <c r="I365" t="s">
        <v>250</v>
      </c>
      <c r="M365" s="87">
        <v>61.495376687500006</v>
      </c>
      <c r="O365" s="87">
        <v>61.495376687500006</v>
      </c>
      <c r="P365" t="s">
        <v>614</v>
      </c>
    </row>
    <row r="366" spans="2:16">
      <c r="B366" t="s">
        <v>222</v>
      </c>
      <c r="C366" t="s">
        <v>133</v>
      </c>
      <c r="D366" t="s">
        <v>332</v>
      </c>
      <c r="E366" t="s">
        <v>325</v>
      </c>
      <c r="I366" t="s">
        <v>130</v>
      </c>
      <c r="M366" s="87">
        <v>2527.2669821875002</v>
      </c>
      <c r="O366" s="87">
        <v>2527.2669821875002</v>
      </c>
      <c r="P366" t="s">
        <v>614</v>
      </c>
    </row>
    <row r="367" spans="2:16">
      <c r="B367" t="s">
        <v>222</v>
      </c>
      <c r="C367" t="s">
        <v>133</v>
      </c>
      <c r="D367" t="s">
        <v>332</v>
      </c>
      <c r="E367" t="s">
        <v>324</v>
      </c>
      <c r="I367" t="s">
        <v>636</v>
      </c>
      <c r="M367" s="87">
        <v>242.78770512499997</v>
      </c>
      <c r="O367" s="87">
        <v>242.78770512499997</v>
      </c>
      <c r="P367" t="s">
        <v>614</v>
      </c>
    </row>
    <row r="368" spans="2:16">
      <c r="B368" t="s">
        <v>222</v>
      </c>
      <c r="C368" t="s">
        <v>133</v>
      </c>
      <c r="D368" t="s">
        <v>332</v>
      </c>
      <c r="E368" t="s">
        <v>324</v>
      </c>
      <c r="I368" t="s">
        <v>203</v>
      </c>
      <c r="M368" s="87">
        <v>173.97401612499999</v>
      </c>
      <c r="O368" s="87">
        <v>173.97401612499999</v>
      </c>
      <c r="P368" t="s">
        <v>614</v>
      </c>
    </row>
    <row r="369" spans="2:16">
      <c r="B369" t="s">
        <v>222</v>
      </c>
      <c r="C369" t="s">
        <v>133</v>
      </c>
      <c r="D369" t="s">
        <v>332</v>
      </c>
      <c r="E369" t="s">
        <v>324</v>
      </c>
      <c r="I369" t="s">
        <v>256</v>
      </c>
      <c r="M369" s="87">
        <v>333.56612799999999</v>
      </c>
      <c r="O369" s="87">
        <v>333.56612799999999</v>
      </c>
      <c r="P369" t="s">
        <v>614</v>
      </c>
    </row>
    <row r="370" spans="2:16">
      <c r="B370" t="s">
        <v>222</v>
      </c>
      <c r="C370" t="s">
        <v>133</v>
      </c>
      <c r="D370" t="s">
        <v>332</v>
      </c>
      <c r="E370" t="s">
        <v>323</v>
      </c>
      <c r="I370" t="s">
        <v>266</v>
      </c>
      <c r="M370" s="87">
        <v>99.350743187499987</v>
      </c>
      <c r="O370" s="87">
        <v>99.350743187499987</v>
      </c>
      <c r="P370" t="s">
        <v>614</v>
      </c>
    </row>
    <row r="371" spans="2:16">
      <c r="B371" t="s">
        <v>222</v>
      </c>
      <c r="C371" t="s">
        <v>133</v>
      </c>
      <c r="D371" t="s">
        <v>332</v>
      </c>
      <c r="E371" t="s">
        <v>324</v>
      </c>
      <c r="I371" t="s">
        <v>204</v>
      </c>
      <c r="M371" s="87">
        <v>123.00055031250001</v>
      </c>
      <c r="O371" s="87">
        <v>123.00055031250001</v>
      </c>
      <c r="P371" t="s">
        <v>614</v>
      </c>
    </row>
    <row r="372" spans="2:16">
      <c r="B372" t="s">
        <v>222</v>
      </c>
      <c r="C372" t="s">
        <v>133</v>
      </c>
      <c r="D372" t="s">
        <v>332</v>
      </c>
      <c r="E372" t="s">
        <v>324</v>
      </c>
      <c r="I372" t="s">
        <v>257</v>
      </c>
      <c r="M372" s="87">
        <v>295.18172687500004</v>
      </c>
      <c r="O372" s="87">
        <v>295.18172687500004</v>
      </c>
      <c r="P372" t="s">
        <v>614</v>
      </c>
    </row>
    <row r="373" spans="2:16">
      <c r="B373" t="s">
        <v>222</v>
      </c>
      <c r="C373" t="s">
        <v>133</v>
      </c>
      <c r="D373" t="s">
        <v>332</v>
      </c>
      <c r="E373" t="s">
        <v>324</v>
      </c>
      <c r="I373" t="s">
        <v>221</v>
      </c>
      <c r="M373" s="87">
        <v>246.00110062500002</v>
      </c>
      <c r="O373" s="87">
        <v>246.00110062500002</v>
      </c>
      <c r="P373" t="s">
        <v>614</v>
      </c>
    </row>
    <row r="374" spans="2:16">
      <c r="B374" t="s">
        <v>222</v>
      </c>
      <c r="C374" t="s">
        <v>133</v>
      </c>
      <c r="D374" t="s">
        <v>332</v>
      </c>
      <c r="E374" t="s">
        <v>324</v>
      </c>
      <c r="I374" t="s">
        <v>260</v>
      </c>
      <c r="M374" s="87">
        <v>304.50841137500004</v>
      </c>
      <c r="O374" s="87">
        <v>304.50841137500004</v>
      </c>
      <c r="P374" t="s">
        <v>614</v>
      </c>
    </row>
    <row r="375" spans="2:16">
      <c r="B375" t="s">
        <v>222</v>
      </c>
      <c r="C375" t="s">
        <v>133</v>
      </c>
      <c r="D375" t="s">
        <v>332</v>
      </c>
      <c r="E375" t="s">
        <v>324</v>
      </c>
      <c r="I375" t="s">
        <v>141</v>
      </c>
      <c r="M375" s="87">
        <v>123.00055031250001</v>
      </c>
      <c r="O375" s="87">
        <v>123.00055031250001</v>
      </c>
      <c r="P375" t="s">
        <v>614</v>
      </c>
    </row>
    <row r="376" spans="2:16">
      <c r="B376" t="s">
        <v>222</v>
      </c>
      <c r="C376" t="s">
        <v>133</v>
      </c>
      <c r="D376" t="s">
        <v>332</v>
      </c>
      <c r="E376" t="s">
        <v>323</v>
      </c>
      <c r="I376" t="s">
        <v>146</v>
      </c>
      <c r="M376" s="87">
        <v>99.350743187499987</v>
      </c>
      <c r="O376" s="87">
        <v>99.350743187499987</v>
      </c>
      <c r="P376" t="s">
        <v>614</v>
      </c>
    </row>
    <row r="377" spans="2:16">
      <c r="B377" t="s">
        <v>222</v>
      </c>
      <c r="C377" t="s">
        <v>133</v>
      </c>
      <c r="D377" t="s">
        <v>332</v>
      </c>
      <c r="E377" t="s">
        <v>323</v>
      </c>
      <c r="I377" t="s">
        <v>163</v>
      </c>
      <c r="M377" s="87">
        <v>170.29036762500002</v>
      </c>
      <c r="O377" s="87">
        <v>170.29036762500002</v>
      </c>
      <c r="P377" t="s">
        <v>614</v>
      </c>
    </row>
    <row r="378" spans="2:16">
      <c r="B378" t="s">
        <v>222</v>
      </c>
      <c r="C378" t="s">
        <v>133</v>
      </c>
      <c r="D378" t="s">
        <v>332</v>
      </c>
      <c r="E378" t="s">
        <v>324</v>
      </c>
      <c r="I378" t="s">
        <v>617</v>
      </c>
      <c r="M378" s="87">
        <v>124.93054699999999</v>
      </c>
      <c r="O378" s="87">
        <v>124.93054699999999</v>
      </c>
      <c r="P378" t="s">
        <v>614</v>
      </c>
    </row>
    <row r="379" spans="2:16">
      <c r="B379" t="s">
        <v>222</v>
      </c>
      <c r="C379" t="s">
        <v>133</v>
      </c>
      <c r="D379" t="s">
        <v>332</v>
      </c>
      <c r="E379" t="s">
        <v>324</v>
      </c>
      <c r="I379" t="s">
        <v>683</v>
      </c>
      <c r="M379" s="87">
        <v>374.79164099999997</v>
      </c>
      <c r="O379" s="87">
        <v>374.79164099999997</v>
      </c>
      <c r="P379" t="s">
        <v>614</v>
      </c>
    </row>
    <row r="380" spans="2:16">
      <c r="B380" t="s">
        <v>223</v>
      </c>
      <c r="C380" t="s">
        <v>133</v>
      </c>
      <c r="D380" t="s">
        <v>332</v>
      </c>
      <c r="E380" t="s">
        <v>325</v>
      </c>
      <c r="I380" t="s">
        <v>130</v>
      </c>
      <c r="M380" s="87">
        <v>1309.4586662499999</v>
      </c>
      <c r="O380" s="87">
        <v>1309.4586662499999</v>
      </c>
      <c r="P380" t="s">
        <v>614</v>
      </c>
    </row>
    <row r="381" spans="2:16">
      <c r="B381" t="s">
        <v>223</v>
      </c>
      <c r="C381" t="s">
        <v>133</v>
      </c>
      <c r="D381" t="s">
        <v>332</v>
      </c>
      <c r="E381" t="s">
        <v>323</v>
      </c>
      <c r="I381" t="s">
        <v>266</v>
      </c>
      <c r="M381" s="87">
        <v>596.10445912500006</v>
      </c>
      <c r="O381" s="87">
        <v>596.10445912500006</v>
      </c>
      <c r="P381" t="s">
        <v>614</v>
      </c>
    </row>
    <row r="382" spans="2:16">
      <c r="B382" t="s">
        <v>223</v>
      </c>
      <c r="C382" t="s">
        <v>133</v>
      </c>
      <c r="D382" t="s">
        <v>332</v>
      </c>
      <c r="E382" t="s">
        <v>324</v>
      </c>
      <c r="I382" t="s">
        <v>221</v>
      </c>
      <c r="M382" s="87">
        <v>615.00275156250007</v>
      </c>
      <c r="O382" s="87">
        <v>615.00275156250007</v>
      </c>
      <c r="P382" t="s">
        <v>614</v>
      </c>
    </row>
    <row r="383" spans="2:16">
      <c r="B383" t="s">
        <v>223</v>
      </c>
      <c r="C383" t="s">
        <v>133</v>
      </c>
      <c r="D383" t="s">
        <v>332</v>
      </c>
      <c r="E383" t="s">
        <v>324</v>
      </c>
      <c r="I383" t="s">
        <v>260</v>
      </c>
      <c r="M383" s="87">
        <v>304.50841137500004</v>
      </c>
      <c r="O383" s="87">
        <v>304.50841137500004</v>
      </c>
      <c r="P383" t="s">
        <v>614</v>
      </c>
    </row>
    <row r="384" spans="2:16">
      <c r="B384" t="s">
        <v>224</v>
      </c>
      <c r="C384" t="s">
        <v>133</v>
      </c>
      <c r="D384" t="s">
        <v>332</v>
      </c>
      <c r="E384" t="s">
        <v>323</v>
      </c>
      <c r="I384" t="s">
        <v>266</v>
      </c>
      <c r="M384" s="87">
        <v>99.350743187499987</v>
      </c>
      <c r="O384" s="87">
        <v>99.350743187499987</v>
      </c>
      <c r="P384" t="s">
        <v>614</v>
      </c>
    </row>
    <row r="385" spans="2:16">
      <c r="B385" t="s">
        <v>224</v>
      </c>
      <c r="C385" t="s">
        <v>133</v>
      </c>
      <c r="D385" t="s">
        <v>332</v>
      </c>
      <c r="E385" t="s">
        <v>324</v>
      </c>
      <c r="I385" t="s">
        <v>260</v>
      </c>
      <c r="M385" s="87">
        <v>304.50841137500004</v>
      </c>
      <c r="O385" s="87">
        <v>304.50841137500004</v>
      </c>
      <c r="P385" t="s">
        <v>614</v>
      </c>
    </row>
    <row r="386" spans="2:16">
      <c r="B386" t="s">
        <v>224</v>
      </c>
      <c r="C386" t="s">
        <v>133</v>
      </c>
      <c r="D386" t="s">
        <v>332</v>
      </c>
      <c r="E386" t="s">
        <v>323</v>
      </c>
      <c r="I386" t="s">
        <v>163</v>
      </c>
      <c r="M386" s="87">
        <v>170.29036762500002</v>
      </c>
      <c r="O386" s="87">
        <v>170.29036762500002</v>
      </c>
      <c r="P386" t="s">
        <v>614</v>
      </c>
    </row>
    <row r="387" spans="2:16">
      <c r="B387" t="s">
        <v>226</v>
      </c>
      <c r="C387" t="s">
        <v>133</v>
      </c>
      <c r="D387" t="s">
        <v>332</v>
      </c>
      <c r="E387" t="s">
        <v>325</v>
      </c>
      <c r="I387" t="s">
        <v>120</v>
      </c>
      <c r="M387" s="87">
        <v>364.13257300000004</v>
      </c>
      <c r="O387" s="87">
        <v>364.13257300000004</v>
      </c>
      <c r="P387" t="s">
        <v>614</v>
      </c>
    </row>
    <row r="388" spans="2:16">
      <c r="B388" t="s">
        <v>226</v>
      </c>
      <c r="C388" t="s">
        <v>133</v>
      </c>
      <c r="D388" t="s">
        <v>332</v>
      </c>
      <c r="E388" t="s">
        <v>323</v>
      </c>
      <c r="I388" t="s">
        <v>266</v>
      </c>
      <c r="M388" s="87">
        <v>99.350743187499987</v>
      </c>
      <c r="O388" s="87">
        <v>99.350743187499987</v>
      </c>
      <c r="P388" t="s">
        <v>614</v>
      </c>
    </row>
    <row r="389" spans="2:16">
      <c r="B389" t="s">
        <v>226</v>
      </c>
      <c r="C389" t="s">
        <v>133</v>
      </c>
      <c r="D389" t="s">
        <v>332</v>
      </c>
      <c r="E389" t="s">
        <v>324</v>
      </c>
      <c r="I389" t="s">
        <v>260</v>
      </c>
      <c r="M389" s="87">
        <v>304.50841137500004</v>
      </c>
      <c r="O389" s="87">
        <v>304.50841137500004</v>
      </c>
      <c r="P389" t="s">
        <v>614</v>
      </c>
    </row>
    <row r="390" spans="2:16">
      <c r="B390" t="s">
        <v>226</v>
      </c>
      <c r="C390" t="s">
        <v>133</v>
      </c>
      <c r="D390" t="s">
        <v>332</v>
      </c>
      <c r="E390" t="s">
        <v>616</v>
      </c>
      <c r="I390" t="s">
        <v>123</v>
      </c>
      <c r="M390" s="87">
        <v>132.45459499999996</v>
      </c>
      <c r="O390" s="87">
        <v>132.45459499999996</v>
      </c>
      <c r="P390" t="s">
        <v>614</v>
      </c>
    </row>
    <row r="391" spans="2:16">
      <c r="B391" t="s">
        <v>684</v>
      </c>
      <c r="C391" t="s">
        <v>133</v>
      </c>
      <c r="D391" t="s">
        <v>332</v>
      </c>
      <c r="E391" t="s">
        <v>325</v>
      </c>
      <c r="I391" t="s">
        <v>130</v>
      </c>
      <c r="M391" s="87">
        <v>546.6789094374999</v>
      </c>
      <c r="O391" s="87">
        <v>546.6789094374999</v>
      </c>
      <c r="P391" t="s">
        <v>614</v>
      </c>
    </row>
    <row r="392" spans="2:16">
      <c r="B392" t="s">
        <v>684</v>
      </c>
      <c r="C392" t="s">
        <v>133</v>
      </c>
      <c r="D392" t="s">
        <v>332</v>
      </c>
      <c r="E392" t="s">
        <v>324</v>
      </c>
      <c r="I392" t="s">
        <v>203</v>
      </c>
      <c r="M392" s="87">
        <v>173.97401612499999</v>
      </c>
      <c r="O392" s="87">
        <v>173.97401612499999</v>
      </c>
      <c r="P392" t="s">
        <v>614</v>
      </c>
    </row>
    <row r="393" spans="2:16">
      <c r="B393" t="s">
        <v>684</v>
      </c>
      <c r="C393" t="s">
        <v>133</v>
      </c>
      <c r="D393" t="s">
        <v>332</v>
      </c>
      <c r="E393" t="s">
        <v>324</v>
      </c>
      <c r="I393" t="s">
        <v>256</v>
      </c>
      <c r="M393" s="87">
        <v>333.56612799999999</v>
      </c>
      <c r="O393" s="87">
        <v>333.56612799999999</v>
      </c>
      <c r="P393" t="s">
        <v>614</v>
      </c>
    </row>
    <row r="394" spans="2:16">
      <c r="B394" t="s">
        <v>684</v>
      </c>
      <c r="C394" t="s">
        <v>133</v>
      </c>
      <c r="D394" t="s">
        <v>332</v>
      </c>
      <c r="E394" t="s">
        <v>324</v>
      </c>
      <c r="I394" t="s">
        <v>204</v>
      </c>
      <c r="M394" s="87">
        <v>123.00055031250001</v>
      </c>
      <c r="O394" s="87">
        <v>123.00055031250001</v>
      </c>
      <c r="P394" t="s">
        <v>614</v>
      </c>
    </row>
    <row r="395" spans="2:16">
      <c r="B395" t="s">
        <v>684</v>
      </c>
      <c r="C395" t="s">
        <v>133</v>
      </c>
      <c r="D395" t="s">
        <v>332</v>
      </c>
      <c r="E395" t="s">
        <v>324</v>
      </c>
      <c r="I395" t="s">
        <v>257</v>
      </c>
      <c r="M395" s="87">
        <v>295.18172687500004</v>
      </c>
      <c r="O395" s="87">
        <v>295.18172687500004</v>
      </c>
      <c r="P395" t="s">
        <v>614</v>
      </c>
    </row>
    <row r="396" spans="2:16">
      <c r="B396" t="s">
        <v>684</v>
      </c>
      <c r="C396" t="s">
        <v>133</v>
      </c>
      <c r="D396" t="s">
        <v>332</v>
      </c>
      <c r="E396" t="s">
        <v>324</v>
      </c>
      <c r="I396" t="s">
        <v>260</v>
      </c>
      <c r="M396" s="87">
        <v>304.50841137500004</v>
      </c>
      <c r="O396" s="87">
        <v>304.50841137500004</v>
      </c>
      <c r="P396" t="s">
        <v>614</v>
      </c>
    </row>
    <row r="397" spans="2:16">
      <c r="B397" t="s">
        <v>684</v>
      </c>
      <c r="C397" t="s">
        <v>133</v>
      </c>
      <c r="D397" t="s">
        <v>332</v>
      </c>
      <c r="E397" t="s">
        <v>323</v>
      </c>
      <c r="I397" t="s">
        <v>146</v>
      </c>
      <c r="M397" s="87">
        <v>99.350743187499987</v>
      </c>
      <c r="O397" s="87">
        <v>99.350743187499987</v>
      </c>
      <c r="P397" t="s">
        <v>614</v>
      </c>
    </row>
    <row r="398" spans="2:16">
      <c r="B398" t="s">
        <v>684</v>
      </c>
      <c r="C398" t="s">
        <v>133</v>
      </c>
      <c r="D398" t="s">
        <v>332</v>
      </c>
      <c r="E398" t="s">
        <v>323</v>
      </c>
      <c r="I398" t="s">
        <v>664</v>
      </c>
      <c r="M398" s="87">
        <v>99.350743187499987</v>
      </c>
      <c r="O398" s="87">
        <v>99.350743187499987</v>
      </c>
      <c r="P398" t="s">
        <v>614</v>
      </c>
    </row>
    <row r="399" spans="2:16">
      <c r="B399" t="s">
        <v>684</v>
      </c>
      <c r="C399" t="s">
        <v>133</v>
      </c>
      <c r="D399" t="s">
        <v>332</v>
      </c>
      <c r="E399" t="s">
        <v>323</v>
      </c>
      <c r="I399" t="s">
        <v>163</v>
      </c>
      <c r="M399" s="87">
        <v>510.87110287500008</v>
      </c>
      <c r="O399" s="87">
        <v>510.87110287500008</v>
      </c>
      <c r="P399" t="s">
        <v>614</v>
      </c>
    </row>
    <row r="400" spans="2:16">
      <c r="B400" t="s">
        <v>684</v>
      </c>
      <c r="C400" t="s">
        <v>133</v>
      </c>
      <c r="D400" t="s">
        <v>332</v>
      </c>
      <c r="E400" t="s">
        <v>324</v>
      </c>
      <c r="I400" t="s">
        <v>617</v>
      </c>
      <c r="M400" s="87">
        <v>124.93054699999999</v>
      </c>
      <c r="O400" s="87">
        <v>124.93054699999999</v>
      </c>
      <c r="P400" t="s">
        <v>614</v>
      </c>
    </row>
    <row r="401" spans="2:16">
      <c r="B401" t="s">
        <v>684</v>
      </c>
      <c r="C401" t="s">
        <v>133</v>
      </c>
      <c r="D401" t="s">
        <v>332</v>
      </c>
      <c r="E401" t="s">
        <v>324</v>
      </c>
      <c r="I401" t="s">
        <v>683</v>
      </c>
      <c r="M401" s="87">
        <v>374.79164099999997</v>
      </c>
      <c r="O401" s="87">
        <v>374.79164099999997</v>
      </c>
      <c r="P401" t="s">
        <v>614</v>
      </c>
    </row>
    <row r="402" spans="2:16">
      <c r="B402" t="s">
        <v>685</v>
      </c>
      <c r="C402" t="s">
        <v>133</v>
      </c>
      <c r="D402" t="s">
        <v>332</v>
      </c>
      <c r="E402" t="s">
        <v>324</v>
      </c>
      <c r="I402" t="s">
        <v>636</v>
      </c>
      <c r="M402" s="87">
        <v>242.78770512499997</v>
      </c>
      <c r="O402" s="87">
        <v>242.78770512499997</v>
      </c>
      <c r="P402" t="s">
        <v>614</v>
      </c>
    </row>
    <row r="403" spans="2:16">
      <c r="B403" t="s">
        <v>685</v>
      </c>
      <c r="C403" t="s">
        <v>133</v>
      </c>
      <c r="D403" t="s">
        <v>332</v>
      </c>
      <c r="E403" t="s">
        <v>324</v>
      </c>
      <c r="I403" t="s">
        <v>260</v>
      </c>
      <c r="M403" s="87">
        <v>304.50841137500004</v>
      </c>
      <c r="O403" s="87">
        <v>304.50841137500004</v>
      </c>
      <c r="P403" t="s">
        <v>614</v>
      </c>
    </row>
    <row r="404" spans="2:16">
      <c r="B404" t="s">
        <v>229</v>
      </c>
      <c r="C404" t="s">
        <v>133</v>
      </c>
      <c r="D404" t="s">
        <v>332</v>
      </c>
      <c r="E404" t="s">
        <v>324</v>
      </c>
      <c r="I404" t="s">
        <v>637</v>
      </c>
      <c r="M404" s="87">
        <v>630.72683624999991</v>
      </c>
      <c r="O404" s="87">
        <v>630.72683624999991</v>
      </c>
      <c r="P404" t="s">
        <v>614</v>
      </c>
    </row>
    <row r="405" spans="2:16">
      <c r="B405" t="s">
        <v>229</v>
      </c>
      <c r="C405" t="s">
        <v>133</v>
      </c>
      <c r="D405" t="s">
        <v>332</v>
      </c>
      <c r="E405" t="s">
        <v>324</v>
      </c>
      <c r="I405" t="s">
        <v>636</v>
      </c>
      <c r="M405" s="87">
        <v>364.1815576875</v>
      </c>
      <c r="O405" s="87">
        <v>364.1815576875</v>
      </c>
      <c r="P405" t="s">
        <v>614</v>
      </c>
    </row>
    <row r="406" spans="2:16">
      <c r="B406" t="s">
        <v>229</v>
      </c>
      <c r="C406" t="s">
        <v>133</v>
      </c>
      <c r="D406" t="s">
        <v>332</v>
      </c>
      <c r="E406" t="s">
        <v>323</v>
      </c>
      <c r="I406" t="s">
        <v>266</v>
      </c>
      <c r="M406" s="87">
        <v>198.70148637499997</v>
      </c>
      <c r="O406" s="87">
        <v>198.70148637499997</v>
      </c>
      <c r="P406" t="s">
        <v>614</v>
      </c>
    </row>
    <row r="407" spans="2:16">
      <c r="B407" t="s">
        <v>229</v>
      </c>
      <c r="C407" t="s">
        <v>133</v>
      </c>
      <c r="D407" t="s">
        <v>332</v>
      </c>
      <c r="E407" t="s">
        <v>324</v>
      </c>
      <c r="I407" t="s">
        <v>260</v>
      </c>
      <c r="M407" s="87">
        <v>304.50841137500004</v>
      </c>
      <c r="O407" s="87">
        <v>304.50841137500004</v>
      </c>
      <c r="P407" t="s">
        <v>614</v>
      </c>
    </row>
    <row r="408" spans="2:16">
      <c r="B408" t="s">
        <v>229</v>
      </c>
      <c r="C408" t="s">
        <v>133</v>
      </c>
      <c r="D408" t="s">
        <v>332</v>
      </c>
      <c r="E408" t="s">
        <v>333</v>
      </c>
      <c r="I408" t="s">
        <v>273</v>
      </c>
      <c r="M408" s="87">
        <v>1253.0904749999997</v>
      </c>
      <c r="O408" s="87">
        <v>1253.0904749999997</v>
      </c>
      <c r="P408" t="s">
        <v>614</v>
      </c>
    </row>
    <row r="409" spans="2:16">
      <c r="B409" t="s">
        <v>230</v>
      </c>
      <c r="C409" t="s">
        <v>133</v>
      </c>
      <c r="D409" t="s">
        <v>332</v>
      </c>
      <c r="E409" t="s">
        <v>325</v>
      </c>
      <c r="I409" t="s">
        <v>130</v>
      </c>
      <c r="M409" s="87">
        <v>529.40690862499991</v>
      </c>
      <c r="O409" s="87">
        <v>529.40690862499991</v>
      </c>
      <c r="P409" t="s">
        <v>614</v>
      </c>
    </row>
    <row r="410" spans="2:16">
      <c r="B410" t="s">
        <v>230</v>
      </c>
      <c r="C410" t="s">
        <v>133</v>
      </c>
      <c r="D410" t="s">
        <v>332</v>
      </c>
      <c r="E410" t="s">
        <v>324</v>
      </c>
      <c r="I410" t="s">
        <v>636</v>
      </c>
      <c r="M410" s="87">
        <v>364.1815576875</v>
      </c>
      <c r="O410" s="87">
        <v>364.1815576875</v>
      </c>
      <c r="P410" t="s">
        <v>614</v>
      </c>
    </row>
    <row r="411" spans="2:16">
      <c r="B411" t="s">
        <v>230</v>
      </c>
      <c r="C411" t="s">
        <v>133</v>
      </c>
      <c r="D411" t="s">
        <v>332</v>
      </c>
      <c r="E411" t="s">
        <v>324</v>
      </c>
      <c r="I411" t="s">
        <v>203</v>
      </c>
      <c r="M411" s="87">
        <v>347.94803224999998</v>
      </c>
      <c r="O411" s="87">
        <v>347.94803224999998</v>
      </c>
      <c r="P411" t="s">
        <v>614</v>
      </c>
    </row>
    <row r="412" spans="2:16">
      <c r="B412" t="s">
        <v>230</v>
      </c>
      <c r="C412" t="s">
        <v>133</v>
      </c>
      <c r="D412" t="s">
        <v>332</v>
      </c>
      <c r="E412" t="s">
        <v>323</v>
      </c>
      <c r="I412" t="s">
        <v>266</v>
      </c>
      <c r="M412" s="87">
        <v>198.70148637499997</v>
      </c>
      <c r="O412" s="87">
        <v>198.70148637499997</v>
      </c>
      <c r="P412" t="s">
        <v>614</v>
      </c>
    </row>
    <row r="413" spans="2:16">
      <c r="B413" t="s">
        <v>230</v>
      </c>
      <c r="C413" t="s">
        <v>133</v>
      </c>
      <c r="D413" t="s">
        <v>332</v>
      </c>
      <c r="E413" t="s">
        <v>324</v>
      </c>
      <c r="I413" t="s">
        <v>204</v>
      </c>
      <c r="M413" s="87">
        <v>246.00110062500002</v>
      </c>
      <c r="O413" s="87">
        <v>246.00110062500002</v>
      </c>
      <c r="P413" t="s">
        <v>614</v>
      </c>
    </row>
    <row r="414" spans="2:16">
      <c r="B414" t="s">
        <v>230</v>
      </c>
      <c r="C414" t="s">
        <v>133</v>
      </c>
      <c r="D414" t="s">
        <v>332</v>
      </c>
      <c r="E414" t="s">
        <v>324</v>
      </c>
      <c r="I414" t="s">
        <v>260</v>
      </c>
      <c r="M414" s="87">
        <v>304.50841137500004</v>
      </c>
      <c r="O414" s="87">
        <v>304.50841137500004</v>
      </c>
      <c r="P414" t="s">
        <v>614</v>
      </c>
    </row>
    <row r="415" spans="2:16">
      <c r="B415" t="s">
        <v>230</v>
      </c>
      <c r="C415" t="s">
        <v>133</v>
      </c>
      <c r="D415" t="s">
        <v>332</v>
      </c>
      <c r="E415" t="s">
        <v>323</v>
      </c>
      <c r="I415" t="s">
        <v>146</v>
      </c>
      <c r="M415" s="87">
        <v>99.350743187499987</v>
      </c>
      <c r="O415" s="87">
        <v>99.350743187499987</v>
      </c>
      <c r="P415" t="s">
        <v>614</v>
      </c>
    </row>
    <row r="416" spans="2:16">
      <c r="B416" t="s">
        <v>230</v>
      </c>
      <c r="C416" t="s">
        <v>133</v>
      </c>
      <c r="D416" t="s">
        <v>332</v>
      </c>
      <c r="E416" t="s">
        <v>324</v>
      </c>
      <c r="I416" t="s">
        <v>617</v>
      </c>
      <c r="M416" s="87">
        <v>249.86109399999998</v>
      </c>
      <c r="O416" s="87">
        <v>249.86109399999998</v>
      </c>
      <c r="P416" t="s">
        <v>614</v>
      </c>
    </row>
    <row r="417" spans="2:16">
      <c r="B417" t="s">
        <v>231</v>
      </c>
      <c r="C417" t="s">
        <v>133</v>
      </c>
      <c r="D417" t="s">
        <v>332</v>
      </c>
      <c r="E417" t="s">
        <v>324</v>
      </c>
      <c r="I417" t="s">
        <v>636</v>
      </c>
      <c r="M417" s="87">
        <v>242.78770512499997</v>
      </c>
      <c r="O417" s="87">
        <v>242.78770512499997</v>
      </c>
      <c r="P417" t="s">
        <v>614</v>
      </c>
    </row>
    <row r="418" spans="2:16">
      <c r="B418" t="s">
        <v>231</v>
      </c>
      <c r="C418" t="s">
        <v>133</v>
      </c>
      <c r="D418" t="s">
        <v>332</v>
      </c>
      <c r="E418" t="s">
        <v>323</v>
      </c>
      <c r="I418" t="s">
        <v>266</v>
      </c>
      <c r="M418" s="87">
        <v>99.350743187499987</v>
      </c>
      <c r="O418" s="87">
        <v>99.350743187499987</v>
      </c>
      <c r="P418" t="s">
        <v>614</v>
      </c>
    </row>
    <row r="419" spans="2:16">
      <c r="B419" t="s">
        <v>231</v>
      </c>
      <c r="C419" t="s">
        <v>133</v>
      </c>
      <c r="D419" t="s">
        <v>332</v>
      </c>
      <c r="E419" t="s">
        <v>324</v>
      </c>
      <c r="I419" t="s">
        <v>260</v>
      </c>
      <c r="M419" s="87">
        <v>304.50841137500004</v>
      </c>
      <c r="O419" s="87">
        <v>304.50841137500004</v>
      </c>
      <c r="P419" t="s">
        <v>614</v>
      </c>
    </row>
    <row r="420" spans="2:16">
      <c r="B420" t="s">
        <v>231</v>
      </c>
      <c r="C420" t="s">
        <v>133</v>
      </c>
      <c r="D420" t="s">
        <v>332</v>
      </c>
      <c r="E420" t="s">
        <v>323</v>
      </c>
      <c r="I420" t="s">
        <v>146</v>
      </c>
      <c r="M420" s="87">
        <v>99.350743187499987</v>
      </c>
      <c r="O420" s="87">
        <v>99.350743187499987</v>
      </c>
      <c r="P420" t="s">
        <v>614</v>
      </c>
    </row>
    <row r="421" spans="2:16">
      <c r="B421" t="s">
        <v>233</v>
      </c>
      <c r="C421" t="s">
        <v>133</v>
      </c>
      <c r="D421" t="s">
        <v>332</v>
      </c>
      <c r="E421" t="s">
        <v>323</v>
      </c>
      <c r="I421" t="s">
        <v>110</v>
      </c>
      <c r="M421" s="87">
        <v>187.37622662499999</v>
      </c>
      <c r="O421" s="87">
        <v>187.37622662499999</v>
      </c>
      <c r="P421" t="s">
        <v>614</v>
      </c>
    </row>
    <row r="422" spans="2:16">
      <c r="B422" t="s">
        <v>233</v>
      </c>
      <c r="C422" t="s">
        <v>133</v>
      </c>
      <c r="D422" t="s">
        <v>332</v>
      </c>
      <c r="E422" t="s">
        <v>324</v>
      </c>
      <c r="I422" t="s">
        <v>260</v>
      </c>
      <c r="M422" s="87">
        <v>304.50841137500004</v>
      </c>
      <c r="O422" s="87">
        <v>304.50841137500004</v>
      </c>
      <c r="P422" t="s">
        <v>614</v>
      </c>
    </row>
    <row r="423" spans="2:16">
      <c r="B423" t="s">
        <v>233</v>
      </c>
      <c r="C423" t="s">
        <v>133</v>
      </c>
      <c r="D423" t="s">
        <v>332</v>
      </c>
      <c r="E423" t="s">
        <v>324</v>
      </c>
      <c r="I423" t="s">
        <v>141</v>
      </c>
      <c r="M423" s="87">
        <v>615.00275156250007</v>
      </c>
      <c r="O423" s="87">
        <v>615.00275156250007</v>
      </c>
      <c r="P423" t="s">
        <v>614</v>
      </c>
    </row>
    <row r="424" spans="2:16">
      <c r="B424" t="s">
        <v>235</v>
      </c>
      <c r="C424" t="s">
        <v>133</v>
      </c>
      <c r="D424" t="s">
        <v>332</v>
      </c>
      <c r="E424" t="s">
        <v>324</v>
      </c>
      <c r="I424" t="s">
        <v>636</v>
      </c>
      <c r="M424" s="87">
        <v>606.96926281250001</v>
      </c>
      <c r="O424" s="87">
        <v>606.96926281250001</v>
      </c>
      <c r="P424" t="s">
        <v>614</v>
      </c>
    </row>
    <row r="425" spans="2:16">
      <c r="B425" t="s">
        <v>235</v>
      </c>
      <c r="C425" t="s">
        <v>133</v>
      </c>
      <c r="D425" t="s">
        <v>332</v>
      </c>
      <c r="E425" t="s">
        <v>323</v>
      </c>
      <c r="I425" t="s">
        <v>266</v>
      </c>
      <c r="M425" s="87">
        <v>496.75371593749998</v>
      </c>
      <c r="O425" s="87">
        <v>496.75371593749998</v>
      </c>
      <c r="P425" t="s">
        <v>614</v>
      </c>
    </row>
    <row r="426" spans="2:16">
      <c r="B426" t="s">
        <v>235</v>
      </c>
      <c r="C426" t="s">
        <v>133</v>
      </c>
      <c r="D426" t="s">
        <v>332</v>
      </c>
      <c r="E426" t="s">
        <v>324</v>
      </c>
      <c r="I426" t="s">
        <v>260</v>
      </c>
      <c r="M426" s="87">
        <v>304.50841137500004</v>
      </c>
      <c r="O426" s="87">
        <v>304.50841137500004</v>
      </c>
      <c r="P426" t="s">
        <v>614</v>
      </c>
    </row>
    <row r="427" spans="2:16">
      <c r="B427" t="s">
        <v>235</v>
      </c>
      <c r="C427" t="s">
        <v>133</v>
      </c>
      <c r="D427" t="s">
        <v>332</v>
      </c>
      <c r="E427" t="s">
        <v>323</v>
      </c>
      <c r="I427" t="s">
        <v>146</v>
      </c>
      <c r="M427" s="87">
        <v>198.70148637499997</v>
      </c>
      <c r="O427" s="87">
        <v>198.70148637499997</v>
      </c>
      <c r="P427" t="s">
        <v>614</v>
      </c>
    </row>
    <row r="428" spans="2:16">
      <c r="B428" t="s">
        <v>236</v>
      </c>
      <c r="C428" t="s">
        <v>133</v>
      </c>
      <c r="D428" t="s">
        <v>332</v>
      </c>
      <c r="E428" t="s">
        <v>324</v>
      </c>
      <c r="I428" t="s">
        <v>636</v>
      </c>
      <c r="M428" s="87">
        <v>606.96926281250001</v>
      </c>
      <c r="O428" s="87">
        <v>606.96926281250001</v>
      </c>
      <c r="P428" t="s">
        <v>614</v>
      </c>
    </row>
    <row r="429" spans="2:16">
      <c r="B429" t="s">
        <v>236</v>
      </c>
      <c r="C429" t="s">
        <v>133</v>
      </c>
      <c r="D429" t="s">
        <v>332</v>
      </c>
      <c r="E429" t="s">
        <v>324</v>
      </c>
      <c r="I429" t="s">
        <v>260</v>
      </c>
      <c r="M429" s="87">
        <v>304.50841137500004</v>
      </c>
      <c r="O429" s="87">
        <v>304.50841137500004</v>
      </c>
      <c r="P429" t="s">
        <v>614</v>
      </c>
    </row>
    <row r="430" spans="2:16">
      <c r="B430" t="s">
        <v>236</v>
      </c>
      <c r="C430" t="s">
        <v>133</v>
      </c>
      <c r="D430" t="s">
        <v>332</v>
      </c>
      <c r="E430" t="s">
        <v>323</v>
      </c>
      <c r="I430" t="s">
        <v>146</v>
      </c>
      <c r="M430" s="87">
        <v>198.70148637499997</v>
      </c>
      <c r="O430" s="87">
        <v>198.70148637499997</v>
      </c>
      <c r="P430" t="s">
        <v>614</v>
      </c>
    </row>
    <row r="431" spans="2:16">
      <c r="B431" t="s">
        <v>237</v>
      </c>
      <c r="C431" t="s">
        <v>133</v>
      </c>
      <c r="D431" t="s">
        <v>332</v>
      </c>
      <c r="E431" t="s">
        <v>325</v>
      </c>
      <c r="I431" t="s">
        <v>120</v>
      </c>
      <c r="M431" s="87">
        <v>246.51054137499997</v>
      </c>
      <c r="O431" s="87">
        <v>246.51054137499997</v>
      </c>
      <c r="P431" t="s">
        <v>614</v>
      </c>
    </row>
    <row r="432" spans="2:16">
      <c r="B432" t="s">
        <v>237</v>
      </c>
      <c r="C432" t="s">
        <v>133</v>
      </c>
      <c r="D432" t="s">
        <v>332</v>
      </c>
      <c r="E432" t="s">
        <v>324</v>
      </c>
      <c r="I432" t="s">
        <v>636</v>
      </c>
      <c r="M432" s="87">
        <v>485.57541024999995</v>
      </c>
      <c r="O432" s="87">
        <v>485.57541024999995</v>
      </c>
      <c r="P432" t="s">
        <v>614</v>
      </c>
    </row>
    <row r="433" spans="2:16">
      <c r="B433" t="s">
        <v>237</v>
      </c>
      <c r="C433" t="s">
        <v>133</v>
      </c>
      <c r="D433" t="s">
        <v>332</v>
      </c>
      <c r="E433" t="s">
        <v>323</v>
      </c>
      <c r="I433" t="s">
        <v>266</v>
      </c>
      <c r="M433" s="87">
        <v>99.350743187499987</v>
      </c>
      <c r="O433" s="87">
        <v>99.350743187499987</v>
      </c>
      <c r="P433" t="s">
        <v>614</v>
      </c>
    </row>
    <row r="434" spans="2:16">
      <c r="B434" t="s">
        <v>237</v>
      </c>
      <c r="C434" t="s">
        <v>133</v>
      </c>
      <c r="D434" t="s">
        <v>332</v>
      </c>
      <c r="E434" t="s">
        <v>324</v>
      </c>
      <c r="I434" t="s">
        <v>260</v>
      </c>
      <c r="M434" s="87">
        <v>304.50841137500004</v>
      </c>
      <c r="O434" s="87">
        <v>304.50841137500004</v>
      </c>
      <c r="P434" t="s">
        <v>614</v>
      </c>
    </row>
    <row r="435" spans="2:16">
      <c r="B435" t="s">
        <v>237</v>
      </c>
      <c r="C435" t="s">
        <v>133</v>
      </c>
      <c r="D435" t="s">
        <v>332</v>
      </c>
      <c r="E435" t="s">
        <v>323</v>
      </c>
      <c r="I435" t="s">
        <v>146</v>
      </c>
      <c r="M435" s="87">
        <v>99.350743187499987</v>
      </c>
      <c r="O435" s="87">
        <v>99.350743187499987</v>
      </c>
      <c r="P435" t="s">
        <v>614</v>
      </c>
    </row>
    <row r="436" spans="2:16">
      <c r="B436" t="s">
        <v>239</v>
      </c>
      <c r="C436" t="s">
        <v>133</v>
      </c>
      <c r="D436" t="s">
        <v>332</v>
      </c>
      <c r="E436" t="s">
        <v>325</v>
      </c>
      <c r="I436" t="s">
        <v>130</v>
      </c>
      <c r="M436" s="87">
        <v>2572.8913201249998</v>
      </c>
      <c r="O436" s="87">
        <v>2572.8913201249998</v>
      </c>
      <c r="P436" t="s">
        <v>614</v>
      </c>
    </row>
    <row r="437" spans="2:16">
      <c r="B437" t="s">
        <v>239</v>
      </c>
      <c r="C437" t="s">
        <v>133</v>
      </c>
      <c r="D437" t="s">
        <v>332</v>
      </c>
      <c r="E437" t="s">
        <v>323</v>
      </c>
      <c r="I437" t="s">
        <v>266</v>
      </c>
      <c r="M437" s="87">
        <v>397.40297274999995</v>
      </c>
      <c r="O437" s="87">
        <v>397.40297274999995</v>
      </c>
      <c r="P437" t="s">
        <v>614</v>
      </c>
    </row>
    <row r="438" spans="2:16">
      <c r="B438" t="s">
        <v>239</v>
      </c>
      <c r="C438" t="s">
        <v>133</v>
      </c>
      <c r="D438" t="s">
        <v>332</v>
      </c>
      <c r="E438" t="s">
        <v>324</v>
      </c>
      <c r="I438" t="s">
        <v>221</v>
      </c>
      <c r="M438" s="87">
        <v>246.00110062500002</v>
      </c>
      <c r="O438" s="87">
        <v>246.00110062500002</v>
      </c>
      <c r="P438" t="s">
        <v>614</v>
      </c>
    </row>
    <row r="439" spans="2:16">
      <c r="B439" t="s">
        <v>239</v>
      </c>
      <c r="C439" t="s">
        <v>133</v>
      </c>
      <c r="D439" t="s">
        <v>332</v>
      </c>
      <c r="E439" t="s">
        <v>324</v>
      </c>
      <c r="I439" t="s">
        <v>260</v>
      </c>
      <c r="M439" s="87">
        <v>304.50841137500004</v>
      </c>
      <c r="O439" s="87">
        <v>304.50841137500004</v>
      </c>
      <c r="P439" t="s">
        <v>614</v>
      </c>
    </row>
    <row r="440" spans="2:16">
      <c r="B440" t="s">
        <v>240</v>
      </c>
      <c r="C440" t="s">
        <v>133</v>
      </c>
      <c r="D440" t="s">
        <v>332</v>
      </c>
      <c r="E440" t="s">
        <v>324</v>
      </c>
      <c r="I440" t="s">
        <v>636</v>
      </c>
      <c r="M440" s="87">
        <v>3884.6032819999996</v>
      </c>
      <c r="O440" s="87">
        <v>3884.6032819999996</v>
      </c>
      <c r="P440" t="s">
        <v>614</v>
      </c>
    </row>
    <row r="441" spans="2:16">
      <c r="B441" t="s">
        <v>240</v>
      </c>
      <c r="C441" t="s">
        <v>133</v>
      </c>
      <c r="D441" t="s">
        <v>332</v>
      </c>
      <c r="E441" t="s">
        <v>323</v>
      </c>
      <c r="I441" t="s">
        <v>686</v>
      </c>
      <c r="M441" s="87">
        <v>510.87110287500008</v>
      </c>
      <c r="O441" s="87">
        <v>510.87110287500008</v>
      </c>
      <c r="P441" t="s">
        <v>614</v>
      </c>
    </row>
    <row r="442" spans="2:16">
      <c r="B442" t="s">
        <v>240</v>
      </c>
      <c r="C442" t="s">
        <v>133</v>
      </c>
      <c r="D442" t="s">
        <v>332</v>
      </c>
      <c r="E442" t="s">
        <v>324</v>
      </c>
      <c r="I442" t="s">
        <v>260</v>
      </c>
      <c r="M442" s="87">
        <v>304.50841137500004</v>
      </c>
      <c r="O442" s="87">
        <v>304.50841137500004</v>
      </c>
      <c r="P442" t="s">
        <v>614</v>
      </c>
    </row>
    <row r="443" spans="2:16">
      <c r="B443" t="s">
        <v>240</v>
      </c>
      <c r="C443" t="s">
        <v>133</v>
      </c>
      <c r="D443" t="s">
        <v>332</v>
      </c>
      <c r="E443" t="s">
        <v>324</v>
      </c>
      <c r="I443" t="s">
        <v>215</v>
      </c>
      <c r="M443" s="87">
        <v>123.00055031250001</v>
      </c>
      <c r="O443" s="87">
        <v>123.00055031250001</v>
      </c>
      <c r="P443" t="s">
        <v>614</v>
      </c>
    </row>
    <row r="444" spans="2:16">
      <c r="B444" t="s">
        <v>241</v>
      </c>
      <c r="C444" t="s">
        <v>133</v>
      </c>
      <c r="D444" t="s">
        <v>332</v>
      </c>
      <c r="E444" t="s">
        <v>325</v>
      </c>
      <c r="I444" t="s">
        <v>130</v>
      </c>
      <c r="M444" s="87">
        <v>1720.3716158124998</v>
      </c>
      <c r="O444" s="87">
        <v>1720.3716158124998</v>
      </c>
      <c r="P444" t="s">
        <v>614</v>
      </c>
    </row>
    <row r="445" spans="2:16">
      <c r="B445" t="s">
        <v>241</v>
      </c>
      <c r="C445" t="s">
        <v>133</v>
      </c>
      <c r="D445" t="s">
        <v>332</v>
      </c>
      <c r="E445" t="s">
        <v>324</v>
      </c>
      <c r="I445" t="s">
        <v>636</v>
      </c>
      <c r="M445" s="87">
        <v>364.1815576875</v>
      </c>
      <c r="O445" s="87">
        <v>364.1815576875</v>
      </c>
      <c r="P445" t="s">
        <v>614</v>
      </c>
    </row>
    <row r="446" spans="2:16">
      <c r="B446" t="s">
        <v>241</v>
      </c>
      <c r="C446" t="s">
        <v>133</v>
      </c>
      <c r="D446" t="s">
        <v>332</v>
      </c>
      <c r="E446" t="s">
        <v>323</v>
      </c>
      <c r="I446" t="s">
        <v>266</v>
      </c>
      <c r="M446" s="87">
        <v>198.70148637499997</v>
      </c>
      <c r="O446" s="87">
        <v>198.70148637499997</v>
      </c>
      <c r="P446" t="s">
        <v>614</v>
      </c>
    </row>
    <row r="447" spans="2:16">
      <c r="B447" t="s">
        <v>241</v>
      </c>
      <c r="C447" t="s">
        <v>133</v>
      </c>
      <c r="D447" t="s">
        <v>332</v>
      </c>
      <c r="E447" t="s">
        <v>324</v>
      </c>
      <c r="I447" t="s">
        <v>221</v>
      </c>
      <c r="M447" s="87">
        <v>123.00055031250001</v>
      </c>
      <c r="O447" s="87">
        <v>123.00055031250001</v>
      </c>
      <c r="P447" t="s">
        <v>614</v>
      </c>
    </row>
    <row r="448" spans="2:16">
      <c r="B448" t="s">
        <v>241</v>
      </c>
      <c r="C448" t="s">
        <v>133</v>
      </c>
      <c r="D448" t="s">
        <v>332</v>
      </c>
      <c r="E448" t="s">
        <v>324</v>
      </c>
      <c r="I448" t="s">
        <v>260</v>
      </c>
      <c r="M448" s="87">
        <v>304.50841137500004</v>
      </c>
      <c r="O448" s="87">
        <v>304.50841137500004</v>
      </c>
      <c r="P448" t="s">
        <v>614</v>
      </c>
    </row>
    <row r="449" spans="2:16">
      <c r="B449" t="s">
        <v>241</v>
      </c>
      <c r="C449" t="s">
        <v>133</v>
      </c>
      <c r="D449" t="s">
        <v>332</v>
      </c>
      <c r="E449" t="s">
        <v>323</v>
      </c>
      <c r="I449" t="s">
        <v>146</v>
      </c>
      <c r="M449" s="87">
        <v>198.70148637499997</v>
      </c>
      <c r="O449" s="87">
        <v>198.70148637499997</v>
      </c>
      <c r="P449" t="s">
        <v>614</v>
      </c>
    </row>
    <row r="450" spans="2:16">
      <c r="B450" t="s">
        <v>241</v>
      </c>
      <c r="C450" t="s">
        <v>133</v>
      </c>
      <c r="D450" t="s">
        <v>332</v>
      </c>
      <c r="E450" t="s">
        <v>323</v>
      </c>
      <c r="I450" t="s">
        <v>664</v>
      </c>
      <c r="M450" s="87">
        <v>99.350743187499987</v>
      </c>
      <c r="O450" s="87">
        <v>99.350743187499987</v>
      </c>
      <c r="P450" t="s">
        <v>614</v>
      </c>
    </row>
    <row r="451" spans="2:16">
      <c r="B451" t="s">
        <v>687</v>
      </c>
      <c r="C451" t="s">
        <v>133</v>
      </c>
      <c r="D451" t="s">
        <v>332</v>
      </c>
      <c r="E451" t="s">
        <v>324</v>
      </c>
      <c r="I451" t="s">
        <v>636</v>
      </c>
      <c r="M451" s="87">
        <v>121.39385256249999</v>
      </c>
      <c r="O451" s="87">
        <v>121.39385256249999</v>
      </c>
      <c r="P451" t="s">
        <v>614</v>
      </c>
    </row>
    <row r="452" spans="2:16">
      <c r="B452" t="s">
        <v>687</v>
      </c>
      <c r="C452" t="s">
        <v>133</v>
      </c>
      <c r="D452" t="s">
        <v>332</v>
      </c>
      <c r="E452" t="s">
        <v>324</v>
      </c>
      <c r="I452" t="s">
        <v>260</v>
      </c>
      <c r="M452" s="87">
        <v>304.50841137500004</v>
      </c>
      <c r="O452" s="87">
        <v>304.50841137500004</v>
      </c>
      <c r="P452" t="s">
        <v>614</v>
      </c>
    </row>
    <row r="453" spans="2:16">
      <c r="B453" t="s">
        <v>688</v>
      </c>
      <c r="C453" t="s">
        <v>133</v>
      </c>
      <c r="D453" t="s">
        <v>332</v>
      </c>
      <c r="E453" t="s">
        <v>324</v>
      </c>
      <c r="I453" t="s">
        <v>636</v>
      </c>
      <c r="M453" s="87">
        <v>485.57541024999995</v>
      </c>
      <c r="O453" s="87">
        <v>485.57541024999995</v>
      </c>
      <c r="P453" t="s">
        <v>614</v>
      </c>
    </row>
    <row r="454" spans="2:16">
      <c r="B454" t="s">
        <v>688</v>
      </c>
      <c r="C454" t="s">
        <v>133</v>
      </c>
      <c r="D454" t="s">
        <v>332</v>
      </c>
      <c r="E454" t="s">
        <v>323</v>
      </c>
      <c r="I454" t="s">
        <v>266</v>
      </c>
      <c r="M454" s="87">
        <v>99.350743187499987</v>
      </c>
      <c r="O454" s="87">
        <v>99.350743187499987</v>
      </c>
      <c r="P454" t="s">
        <v>614</v>
      </c>
    </row>
    <row r="455" spans="2:16">
      <c r="B455" t="s">
        <v>688</v>
      </c>
      <c r="C455" t="s">
        <v>133</v>
      </c>
      <c r="D455" t="s">
        <v>332</v>
      </c>
      <c r="E455" t="s">
        <v>324</v>
      </c>
      <c r="I455" t="s">
        <v>260</v>
      </c>
      <c r="M455" s="87">
        <v>304.50841137500004</v>
      </c>
      <c r="O455" s="87">
        <v>304.50841137500004</v>
      </c>
      <c r="P455" t="s">
        <v>614</v>
      </c>
    </row>
    <row r="456" spans="2:16">
      <c r="B456" t="s">
        <v>243</v>
      </c>
      <c r="C456" t="s">
        <v>133</v>
      </c>
      <c r="D456" t="s">
        <v>332</v>
      </c>
      <c r="E456" t="s">
        <v>324</v>
      </c>
      <c r="I456" t="s">
        <v>636</v>
      </c>
      <c r="M456" s="87">
        <v>485.57541024999995</v>
      </c>
      <c r="O456" s="87">
        <v>485.57541024999995</v>
      </c>
      <c r="P456" t="s">
        <v>614</v>
      </c>
    </row>
    <row r="457" spans="2:16">
      <c r="B457" t="s">
        <v>243</v>
      </c>
      <c r="C457" t="s">
        <v>133</v>
      </c>
      <c r="D457" t="s">
        <v>332</v>
      </c>
      <c r="E457" t="s">
        <v>323</v>
      </c>
      <c r="I457" t="s">
        <v>266</v>
      </c>
      <c r="M457" s="87">
        <v>99.350743187499987</v>
      </c>
      <c r="O457" s="87">
        <v>99.350743187499987</v>
      </c>
      <c r="P457" t="s">
        <v>614</v>
      </c>
    </row>
    <row r="458" spans="2:16">
      <c r="B458" t="s">
        <v>243</v>
      </c>
      <c r="C458" t="s">
        <v>133</v>
      </c>
      <c r="D458" t="s">
        <v>332</v>
      </c>
      <c r="E458" t="s">
        <v>324</v>
      </c>
      <c r="I458" t="s">
        <v>260</v>
      </c>
      <c r="M458" s="87">
        <v>304.50841137500004</v>
      </c>
      <c r="O458" s="87">
        <v>304.50841137500004</v>
      </c>
      <c r="P458" t="s">
        <v>614</v>
      </c>
    </row>
    <row r="459" spans="2:16">
      <c r="B459" t="s">
        <v>244</v>
      </c>
      <c r="C459" t="s">
        <v>133</v>
      </c>
      <c r="D459" t="s">
        <v>332</v>
      </c>
      <c r="E459" t="s">
        <v>323</v>
      </c>
      <c r="I459" t="s">
        <v>266</v>
      </c>
      <c r="M459" s="87">
        <v>198.70148637499997</v>
      </c>
      <c r="O459" s="87">
        <v>198.70148637499997</v>
      </c>
      <c r="P459" t="s">
        <v>614</v>
      </c>
    </row>
    <row r="460" spans="2:16">
      <c r="B460" t="s">
        <v>244</v>
      </c>
      <c r="C460" t="s">
        <v>133</v>
      </c>
      <c r="D460" t="s">
        <v>332</v>
      </c>
      <c r="E460" t="s">
        <v>324</v>
      </c>
      <c r="I460" t="s">
        <v>260</v>
      </c>
      <c r="M460" s="87">
        <v>304.50841137500004</v>
      </c>
      <c r="O460" s="87">
        <v>304.50841137500004</v>
      </c>
      <c r="P460" t="s">
        <v>614</v>
      </c>
    </row>
    <row r="461" spans="2:16">
      <c r="B461" t="s">
        <v>244</v>
      </c>
      <c r="C461" t="s">
        <v>133</v>
      </c>
      <c r="D461" t="s">
        <v>332</v>
      </c>
      <c r="E461" t="s">
        <v>324</v>
      </c>
      <c r="I461" t="s">
        <v>141</v>
      </c>
      <c r="M461" s="87">
        <v>369.00165093749996</v>
      </c>
      <c r="O461" s="87">
        <v>369.00165093749996</v>
      </c>
      <c r="P461" t="s">
        <v>614</v>
      </c>
    </row>
    <row r="462" spans="2:16">
      <c r="B462" t="s">
        <v>689</v>
      </c>
      <c r="C462" t="s">
        <v>133</v>
      </c>
      <c r="D462" t="s">
        <v>332</v>
      </c>
      <c r="E462" t="s">
        <v>324</v>
      </c>
      <c r="I462" t="s">
        <v>636</v>
      </c>
      <c r="M462" s="87">
        <v>121.39385256249999</v>
      </c>
      <c r="O462" s="87">
        <v>121.39385256249999</v>
      </c>
      <c r="P462" t="s">
        <v>614</v>
      </c>
    </row>
    <row r="463" spans="2:16">
      <c r="B463" t="s">
        <v>689</v>
      </c>
      <c r="C463" t="s">
        <v>133</v>
      </c>
      <c r="D463" t="s">
        <v>332</v>
      </c>
      <c r="E463" t="s">
        <v>324</v>
      </c>
      <c r="I463" t="s">
        <v>260</v>
      </c>
      <c r="M463" s="87">
        <v>304.50841137500004</v>
      </c>
      <c r="O463" s="87">
        <v>304.50841137500004</v>
      </c>
      <c r="P463" t="s">
        <v>614</v>
      </c>
    </row>
    <row r="464" spans="2:16">
      <c r="B464" t="s">
        <v>246</v>
      </c>
      <c r="C464" t="s">
        <v>133</v>
      </c>
      <c r="D464" t="s">
        <v>332</v>
      </c>
      <c r="E464" t="s">
        <v>324</v>
      </c>
      <c r="I464" t="s">
        <v>637</v>
      </c>
      <c r="M464" s="87">
        <v>630.72683624999991</v>
      </c>
      <c r="O464" s="87">
        <v>630.72683624999991</v>
      </c>
      <c r="P464" t="s">
        <v>614</v>
      </c>
    </row>
    <row r="465" spans="2:16">
      <c r="B465" t="s">
        <v>246</v>
      </c>
      <c r="C465" t="s">
        <v>133</v>
      </c>
      <c r="D465" t="s">
        <v>332</v>
      </c>
      <c r="E465" t="s">
        <v>323</v>
      </c>
      <c r="I465" t="s">
        <v>266</v>
      </c>
      <c r="M465" s="87">
        <v>298.05222956250003</v>
      </c>
      <c r="O465" s="87">
        <v>298.05222956250003</v>
      </c>
      <c r="P465" t="s">
        <v>614</v>
      </c>
    </row>
    <row r="466" spans="2:16">
      <c r="B466" t="s">
        <v>246</v>
      </c>
      <c r="C466" t="s">
        <v>133</v>
      </c>
      <c r="D466" t="s">
        <v>332</v>
      </c>
      <c r="E466" t="s">
        <v>324</v>
      </c>
      <c r="I466" t="s">
        <v>260</v>
      </c>
      <c r="M466" s="87">
        <v>304.50841137500004</v>
      </c>
      <c r="O466" s="87">
        <v>304.50841137500004</v>
      </c>
      <c r="P466" t="s">
        <v>614</v>
      </c>
    </row>
    <row r="467" spans="2:16">
      <c r="B467" t="s">
        <v>246</v>
      </c>
      <c r="C467" t="s">
        <v>133</v>
      </c>
      <c r="D467" t="s">
        <v>332</v>
      </c>
      <c r="E467" t="s">
        <v>333</v>
      </c>
      <c r="I467" t="s">
        <v>273</v>
      </c>
      <c r="M467" s="87">
        <v>2721.9365249999996</v>
      </c>
      <c r="O467" s="87">
        <v>2721.9365249999996</v>
      </c>
      <c r="P467" t="s">
        <v>614</v>
      </c>
    </row>
    <row r="468" spans="2:16">
      <c r="B468" t="s">
        <v>246</v>
      </c>
      <c r="C468" t="s">
        <v>133</v>
      </c>
      <c r="D468" t="s">
        <v>332</v>
      </c>
      <c r="E468" t="s">
        <v>324</v>
      </c>
      <c r="I468" t="s">
        <v>141</v>
      </c>
      <c r="M468" s="87">
        <v>615.00275156250007</v>
      </c>
      <c r="O468" s="87">
        <v>615.00275156250007</v>
      </c>
      <c r="P468" t="s">
        <v>614</v>
      </c>
    </row>
    <row r="469" spans="2:16">
      <c r="B469" t="s">
        <v>247</v>
      </c>
      <c r="C469" t="s">
        <v>133</v>
      </c>
      <c r="D469" t="s">
        <v>332</v>
      </c>
      <c r="E469" t="s">
        <v>325</v>
      </c>
      <c r="I469" t="s">
        <v>130</v>
      </c>
      <c r="M469" s="87">
        <v>2632.5742633750001</v>
      </c>
      <c r="O469" s="87">
        <v>2632.5742633750001</v>
      </c>
      <c r="P469" t="s">
        <v>614</v>
      </c>
    </row>
    <row r="470" spans="2:16">
      <c r="B470" t="s">
        <v>247</v>
      </c>
      <c r="C470" t="s">
        <v>133</v>
      </c>
      <c r="D470" t="s">
        <v>332</v>
      </c>
      <c r="E470" t="s">
        <v>323</v>
      </c>
      <c r="I470" t="s">
        <v>266</v>
      </c>
      <c r="M470" s="87">
        <v>99.350743187499987</v>
      </c>
      <c r="O470" s="87">
        <v>99.350743187499987</v>
      </c>
      <c r="P470" t="s">
        <v>614</v>
      </c>
    </row>
    <row r="471" spans="2:16">
      <c r="B471" t="s">
        <v>247</v>
      </c>
      <c r="C471" t="s">
        <v>133</v>
      </c>
      <c r="D471" t="s">
        <v>332</v>
      </c>
      <c r="E471" t="s">
        <v>324</v>
      </c>
      <c r="I471" t="s">
        <v>221</v>
      </c>
      <c r="M471" s="87">
        <v>369.00165093749996</v>
      </c>
      <c r="O471" s="87">
        <v>369.00165093749996</v>
      </c>
      <c r="P471" t="s">
        <v>614</v>
      </c>
    </row>
    <row r="472" spans="2:16">
      <c r="B472" t="s">
        <v>247</v>
      </c>
      <c r="C472" t="s">
        <v>133</v>
      </c>
      <c r="D472" t="s">
        <v>332</v>
      </c>
      <c r="E472" t="s">
        <v>324</v>
      </c>
      <c r="I472" t="s">
        <v>260</v>
      </c>
      <c r="M472" s="87">
        <v>304.50841137500004</v>
      </c>
      <c r="O472" s="87">
        <v>304.50841137500004</v>
      </c>
      <c r="P472" t="s">
        <v>614</v>
      </c>
    </row>
    <row r="473" spans="2:16">
      <c r="B473" t="s">
        <v>248</v>
      </c>
      <c r="C473" t="s">
        <v>133</v>
      </c>
      <c r="D473" t="s">
        <v>332</v>
      </c>
      <c r="E473" t="s">
        <v>325</v>
      </c>
      <c r="I473" t="s">
        <v>130</v>
      </c>
      <c r="M473" s="87">
        <v>373.851135</v>
      </c>
      <c r="O473" s="87">
        <v>373.851135</v>
      </c>
      <c r="P473" t="s">
        <v>614</v>
      </c>
    </row>
    <row r="474" spans="2:16">
      <c r="B474" t="s">
        <v>248</v>
      </c>
      <c r="C474" t="s">
        <v>133</v>
      </c>
      <c r="D474" t="s">
        <v>332</v>
      </c>
      <c r="E474" t="s">
        <v>324</v>
      </c>
      <c r="I474" t="s">
        <v>636</v>
      </c>
      <c r="M474" s="87">
        <v>364.1815576875</v>
      </c>
      <c r="O474" s="87">
        <v>364.1815576875</v>
      </c>
      <c r="P474" t="s">
        <v>614</v>
      </c>
    </row>
    <row r="475" spans="2:16">
      <c r="B475" t="s">
        <v>248</v>
      </c>
      <c r="C475" t="s">
        <v>133</v>
      </c>
      <c r="D475" t="s">
        <v>332</v>
      </c>
      <c r="E475" t="s">
        <v>323</v>
      </c>
      <c r="I475" t="s">
        <v>266</v>
      </c>
      <c r="M475" s="87">
        <v>298.05222956250003</v>
      </c>
      <c r="O475" s="87">
        <v>298.05222956250003</v>
      </c>
      <c r="P475" t="s">
        <v>614</v>
      </c>
    </row>
    <row r="476" spans="2:16">
      <c r="B476" t="s">
        <v>248</v>
      </c>
      <c r="C476" t="s">
        <v>133</v>
      </c>
      <c r="D476" t="s">
        <v>332</v>
      </c>
      <c r="E476" t="s">
        <v>324</v>
      </c>
      <c r="I476" t="s">
        <v>221</v>
      </c>
      <c r="M476" s="87">
        <v>123.00055031250001</v>
      </c>
      <c r="O476" s="87">
        <v>123.00055031250001</v>
      </c>
      <c r="P476" t="s">
        <v>614</v>
      </c>
    </row>
    <row r="477" spans="2:16">
      <c r="B477" t="s">
        <v>248</v>
      </c>
      <c r="C477" t="s">
        <v>133</v>
      </c>
      <c r="D477" t="s">
        <v>332</v>
      </c>
      <c r="E477" t="s">
        <v>324</v>
      </c>
      <c r="I477" t="s">
        <v>260</v>
      </c>
      <c r="M477" s="87">
        <v>304.50841137500004</v>
      </c>
      <c r="O477" s="87">
        <v>304.50841137500004</v>
      </c>
      <c r="P477" t="s">
        <v>614</v>
      </c>
    </row>
    <row r="478" spans="2:16">
      <c r="B478" t="s">
        <v>248</v>
      </c>
      <c r="C478" t="s">
        <v>133</v>
      </c>
      <c r="D478" t="s">
        <v>332</v>
      </c>
      <c r="E478" t="s">
        <v>324</v>
      </c>
      <c r="I478" t="s">
        <v>141</v>
      </c>
      <c r="M478" s="87">
        <v>492.00220125000004</v>
      </c>
      <c r="O478" s="87">
        <v>492.00220125000004</v>
      </c>
      <c r="P478" t="s">
        <v>614</v>
      </c>
    </row>
    <row r="479" spans="2:16">
      <c r="B479" t="s">
        <v>690</v>
      </c>
      <c r="C479" t="s">
        <v>133</v>
      </c>
      <c r="D479" t="s">
        <v>332</v>
      </c>
      <c r="E479" t="s">
        <v>324</v>
      </c>
      <c r="I479" t="s">
        <v>636</v>
      </c>
      <c r="M479" s="87">
        <v>364.1815576875</v>
      </c>
      <c r="O479" s="87">
        <v>364.1815576875</v>
      </c>
      <c r="P479" t="s">
        <v>614</v>
      </c>
    </row>
    <row r="480" spans="2:16">
      <c r="B480" t="s">
        <v>690</v>
      </c>
      <c r="C480" t="s">
        <v>133</v>
      </c>
      <c r="D480" t="s">
        <v>332</v>
      </c>
      <c r="E480" t="s">
        <v>324</v>
      </c>
      <c r="I480" t="s">
        <v>260</v>
      </c>
      <c r="M480" s="87">
        <v>304.50841137500004</v>
      </c>
      <c r="O480" s="87">
        <v>304.50841137500004</v>
      </c>
      <c r="P480" t="s">
        <v>614</v>
      </c>
    </row>
    <row r="481" spans="2:16">
      <c r="B481" t="s">
        <v>691</v>
      </c>
      <c r="C481" t="s">
        <v>133</v>
      </c>
      <c r="D481" t="s">
        <v>332</v>
      </c>
      <c r="E481" t="s">
        <v>324</v>
      </c>
      <c r="I481" t="s">
        <v>260</v>
      </c>
      <c r="M481" s="87">
        <v>304.50841137500004</v>
      </c>
      <c r="O481" s="87">
        <v>304.50841137500004</v>
      </c>
      <c r="P481" t="s">
        <v>614</v>
      </c>
    </row>
    <row r="482" spans="2:16">
      <c r="B482" t="s">
        <v>691</v>
      </c>
      <c r="C482" t="s">
        <v>133</v>
      </c>
      <c r="D482" t="s">
        <v>332</v>
      </c>
      <c r="E482" t="s">
        <v>324</v>
      </c>
      <c r="I482" t="s">
        <v>197</v>
      </c>
      <c r="M482" s="87">
        <v>492.00220125000004</v>
      </c>
      <c r="O482" s="87">
        <v>492.00220125000004</v>
      </c>
      <c r="P482" t="s">
        <v>614</v>
      </c>
    </row>
    <row r="483" spans="2:16">
      <c r="B483" t="s">
        <v>691</v>
      </c>
      <c r="C483" t="s">
        <v>133</v>
      </c>
      <c r="D483" t="s">
        <v>332</v>
      </c>
      <c r="E483" t="s">
        <v>324</v>
      </c>
      <c r="I483" t="s">
        <v>215</v>
      </c>
      <c r="M483" s="87">
        <v>123.00055031250001</v>
      </c>
      <c r="O483" s="87">
        <v>123.00055031250001</v>
      </c>
      <c r="P483" t="s">
        <v>614</v>
      </c>
    </row>
    <row r="484" spans="2:16">
      <c r="B484" t="s">
        <v>691</v>
      </c>
      <c r="C484" t="s">
        <v>133</v>
      </c>
      <c r="D484" t="s">
        <v>332</v>
      </c>
      <c r="E484" t="s">
        <v>323</v>
      </c>
      <c r="I484" t="s">
        <v>146</v>
      </c>
      <c r="M484" s="87">
        <v>2185.7163501249997</v>
      </c>
      <c r="O484" s="87">
        <v>2185.7163501249997</v>
      </c>
      <c r="P484" t="s">
        <v>614</v>
      </c>
    </row>
    <row r="485" spans="2:16">
      <c r="B485" t="s">
        <v>691</v>
      </c>
      <c r="C485" t="s">
        <v>133</v>
      </c>
      <c r="D485" t="s">
        <v>332</v>
      </c>
      <c r="E485" t="s">
        <v>323</v>
      </c>
      <c r="I485" t="s">
        <v>163</v>
      </c>
      <c r="M485" s="87">
        <v>681.16147050000006</v>
      </c>
      <c r="O485" s="87">
        <v>681.16147050000006</v>
      </c>
      <c r="P485" t="s">
        <v>614</v>
      </c>
    </row>
    <row r="486" spans="2:16">
      <c r="B486" t="s">
        <v>385</v>
      </c>
      <c r="C486" t="s">
        <v>133</v>
      </c>
      <c r="D486" t="s">
        <v>332</v>
      </c>
      <c r="E486" t="s">
        <v>324</v>
      </c>
      <c r="I486" t="s">
        <v>637</v>
      </c>
      <c r="M486" s="87">
        <v>630.72683624999991</v>
      </c>
      <c r="O486" s="87">
        <v>630.72683624999991</v>
      </c>
      <c r="P486" t="s">
        <v>614</v>
      </c>
    </row>
    <row r="487" spans="2:16">
      <c r="B487" t="s">
        <v>385</v>
      </c>
      <c r="C487" t="s">
        <v>133</v>
      </c>
      <c r="D487" t="s">
        <v>332</v>
      </c>
      <c r="E487" t="s">
        <v>324</v>
      </c>
      <c r="I487" t="s">
        <v>260</v>
      </c>
      <c r="M487" s="87">
        <v>304.50841137500004</v>
      </c>
      <c r="O487" s="87">
        <v>304.50841137500004</v>
      </c>
      <c r="P487" t="s">
        <v>614</v>
      </c>
    </row>
    <row r="488" spans="2:16">
      <c r="B488" t="s">
        <v>385</v>
      </c>
      <c r="C488" t="s">
        <v>133</v>
      </c>
      <c r="D488" t="s">
        <v>332</v>
      </c>
      <c r="E488" t="s">
        <v>333</v>
      </c>
      <c r="I488" t="s">
        <v>273</v>
      </c>
      <c r="M488" s="87">
        <v>4051.7818249999996</v>
      </c>
      <c r="O488" s="87">
        <v>4051.7818249999996</v>
      </c>
      <c r="P488" t="s">
        <v>614</v>
      </c>
    </row>
    <row r="489" spans="2:16">
      <c r="B489" t="s">
        <v>385</v>
      </c>
      <c r="C489" t="s">
        <v>133</v>
      </c>
      <c r="D489" t="s">
        <v>332</v>
      </c>
      <c r="E489" t="s">
        <v>324</v>
      </c>
      <c r="I489" t="s">
        <v>141</v>
      </c>
      <c r="M489" s="87">
        <v>123.00055031250001</v>
      </c>
      <c r="O489" s="87">
        <v>123.00055031250001</v>
      </c>
      <c r="P489" t="s">
        <v>614</v>
      </c>
    </row>
    <row r="490" spans="2:16">
      <c r="B490" t="s">
        <v>385</v>
      </c>
      <c r="C490" t="s">
        <v>133</v>
      </c>
      <c r="D490" t="s">
        <v>332</v>
      </c>
      <c r="E490" t="s">
        <v>324</v>
      </c>
      <c r="I490" t="s">
        <v>692</v>
      </c>
      <c r="M490" s="87">
        <v>473.05492412499996</v>
      </c>
      <c r="O490" s="87">
        <v>473.05492412499996</v>
      </c>
      <c r="P490" t="s">
        <v>614</v>
      </c>
    </row>
    <row r="491" spans="2:16">
      <c r="B491" t="s">
        <v>612</v>
      </c>
      <c r="C491" t="s">
        <v>613</v>
      </c>
      <c r="D491" t="s">
        <v>332</v>
      </c>
      <c r="E491" t="s">
        <v>325</v>
      </c>
      <c r="I491" t="s">
        <v>130</v>
      </c>
      <c r="M491" s="87">
        <v>11762.394076300003</v>
      </c>
      <c r="O491" s="87">
        <v>11762.394076300003</v>
      </c>
      <c r="P491" t="s">
        <v>614</v>
      </c>
    </row>
    <row r="492" spans="2:16">
      <c r="B492" t="s">
        <v>612</v>
      </c>
      <c r="C492" t="s">
        <v>613</v>
      </c>
      <c r="D492" t="s">
        <v>332</v>
      </c>
      <c r="E492" t="s">
        <v>324</v>
      </c>
      <c r="I492" t="s">
        <v>203</v>
      </c>
      <c r="M492" s="87">
        <v>475.92785268</v>
      </c>
      <c r="O492" s="87">
        <v>475.92785268</v>
      </c>
      <c r="P492" t="s">
        <v>614</v>
      </c>
    </row>
    <row r="493" spans="2:16">
      <c r="B493" t="s">
        <v>612</v>
      </c>
      <c r="C493" t="s">
        <v>613</v>
      </c>
      <c r="D493" t="s">
        <v>332</v>
      </c>
      <c r="E493" t="s">
        <v>324</v>
      </c>
      <c r="I493" t="s">
        <v>638</v>
      </c>
      <c r="M493" s="87">
        <v>283.02466982999999</v>
      </c>
      <c r="O493" s="87">
        <v>283.02466982999999</v>
      </c>
      <c r="P493" t="s">
        <v>614</v>
      </c>
    </row>
    <row r="494" spans="2:16">
      <c r="B494" t="s">
        <v>612</v>
      </c>
      <c r="C494" t="s">
        <v>613</v>
      </c>
      <c r="D494" t="s">
        <v>332</v>
      </c>
      <c r="E494" t="s">
        <v>324</v>
      </c>
      <c r="I494" t="s">
        <v>204</v>
      </c>
      <c r="M494" s="87">
        <v>849.75402071000008</v>
      </c>
      <c r="O494" s="87">
        <v>849.75402071000008</v>
      </c>
      <c r="P494" t="s">
        <v>614</v>
      </c>
    </row>
    <row r="495" spans="2:16">
      <c r="B495" t="s">
        <v>612</v>
      </c>
      <c r="C495" t="s">
        <v>613</v>
      </c>
      <c r="D495" t="s">
        <v>332</v>
      </c>
      <c r="E495" t="s">
        <v>324</v>
      </c>
      <c r="I495" t="s">
        <v>257</v>
      </c>
      <c r="M495" s="87">
        <v>849.75402071000008</v>
      </c>
      <c r="O495" s="87">
        <v>849.75402071000008</v>
      </c>
      <c r="P495" t="s">
        <v>614</v>
      </c>
    </row>
    <row r="496" spans="2:16">
      <c r="B496" t="s">
        <v>612</v>
      </c>
      <c r="C496" t="s">
        <v>613</v>
      </c>
      <c r="D496" t="s">
        <v>332</v>
      </c>
      <c r="E496" t="s">
        <v>324</v>
      </c>
      <c r="I496" t="s">
        <v>260</v>
      </c>
      <c r="M496" s="87">
        <v>1696.9079985200001</v>
      </c>
      <c r="O496" s="87">
        <v>1696.9079985200001</v>
      </c>
      <c r="P496" t="s">
        <v>614</v>
      </c>
    </row>
    <row r="497" spans="2:16">
      <c r="B497" t="s">
        <v>612</v>
      </c>
      <c r="C497" t="s">
        <v>613</v>
      </c>
      <c r="D497" t="s">
        <v>332</v>
      </c>
      <c r="E497" t="s">
        <v>324</v>
      </c>
      <c r="I497" t="s">
        <v>692</v>
      </c>
      <c r="M497" s="87">
        <v>3535.0083266749994</v>
      </c>
      <c r="O497" s="87">
        <v>3535.0083266749994</v>
      </c>
      <c r="P497" t="s">
        <v>614</v>
      </c>
    </row>
    <row r="498" spans="2:16">
      <c r="B498" t="s">
        <v>612</v>
      </c>
      <c r="C498" t="s">
        <v>613</v>
      </c>
      <c r="D498" t="s">
        <v>332</v>
      </c>
      <c r="E498" t="s">
        <v>323</v>
      </c>
      <c r="I498" t="s">
        <v>146</v>
      </c>
      <c r="M498" s="87">
        <v>1215.8000603699998</v>
      </c>
      <c r="O498" s="87">
        <v>1215.8000603699998</v>
      </c>
      <c r="P498" t="s">
        <v>614</v>
      </c>
    </row>
    <row r="499" spans="2:16">
      <c r="B499" t="s">
        <v>612</v>
      </c>
      <c r="C499" t="s">
        <v>613</v>
      </c>
      <c r="D499" t="s">
        <v>332</v>
      </c>
      <c r="E499" t="s">
        <v>323</v>
      </c>
      <c r="I499" t="s">
        <v>163</v>
      </c>
      <c r="M499" s="87">
        <v>424.87701035500004</v>
      </c>
      <c r="O499" s="87">
        <v>424.87701035500004</v>
      </c>
      <c r="P499" t="s">
        <v>614</v>
      </c>
    </row>
    <row r="500" spans="2:16">
      <c r="B500" t="s">
        <v>612</v>
      </c>
      <c r="C500" t="s">
        <v>613</v>
      </c>
      <c r="D500" t="s">
        <v>332</v>
      </c>
      <c r="E500" t="s">
        <v>324</v>
      </c>
      <c r="I500" t="s">
        <v>617</v>
      </c>
      <c r="M500" s="87">
        <v>530.48875292000014</v>
      </c>
      <c r="O500" s="87">
        <v>530.48875292000014</v>
      </c>
      <c r="P500" t="s">
        <v>614</v>
      </c>
    </row>
    <row r="501" spans="2:16">
      <c r="B501" t="s">
        <v>612</v>
      </c>
      <c r="C501" t="s">
        <v>613</v>
      </c>
      <c r="D501" t="s">
        <v>332</v>
      </c>
      <c r="E501" t="s">
        <v>324</v>
      </c>
      <c r="I501" t="s">
        <v>683</v>
      </c>
      <c r="M501" s="87">
        <v>265.24437646000007</v>
      </c>
      <c r="O501" s="87">
        <v>265.24437646000007</v>
      </c>
      <c r="P501" t="s">
        <v>614</v>
      </c>
    </row>
    <row r="502" spans="2:16">
      <c r="B502" t="s">
        <v>261</v>
      </c>
      <c r="C502" t="s">
        <v>262</v>
      </c>
      <c r="D502" t="s">
        <v>332</v>
      </c>
      <c r="E502" t="s">
        <v>325</v>
      </c>
      <c r="I502" t="s">
        <v>120</v>
      </c>
      <c r="M502" s="87">
        <v>342.93565834499998</v>
      </c>
      <c r="O502" s="87">
        <v>342.93565834499998</v>
      </c>
      <c r="P502" t="s">
        <v>614</v>
      </c>
    </row>
    <row r="503" spans="2:16">
      <c r="B503" t="s">
        <v>261</v>
      </c>
      <c r="C503" t="s">
        <v>262</v>
      </c>
      <c r="D503" t="s">
        <v>332</v>
      </c>
      <c r="E503" t="s">
        <v>325</v>
      </c>
      <c r="I503" t="s">
        <v>130</v>
      </c>
      <c r="M503" s="87">
        <v>147.81243886499999</v>
      </c>
      <c r="O503" s="87">
        <v>147.81243886499999</v>
      </c>
      <c r="P503" t="s">
        <v>614</v>
      </c>
    </row>
    <row r="504" spans="2:16">
      <c r="B504" t="s">
        <v>261</v>
      </c>
      <c r="C504" t="s">
        <v>262</v>
      </c>
      <c r="D504" t="s">
        <v>332</v>
      </c>
      <c r="E504" t="s">
        <v>324</v>
      </c>
      <c r="I504" t="s">
        <v>203</v>
      </c>
      <c r="M504" s="87">
        <v>419.00691349999994</v>
      </c>
      <c r="O504" s="87">
        <v>419.00691349999994</v>
      </c>
      <c r="P504" t="s">
        <v>614</v>
      </c>
    </row>
    <row r="505" spans="2:16">
      <c r="B505" t="s">
        <v>261</v>
      </c>
      <c r="C505" t="s">
        <v>262</v>
      </c>
      <c r="D505" t="s">
        <v>332</v>
      </c>
      <c r="E505" t="s">
        <v>324</v>
      </c>
      <c r="I505" t="s">
        <v>257</v>
      </c>
      <c r="M505" s="87">
        <v>392.20647130000003</v>
      </c>
      <c r="O505" s="87">
        <v>392.20647130000003</v>
      </c>
      <c r="P505" t="s">
        <v>614</v>
      </c>
    </row>
    <row r="506" spans="2:16">
      <c r="B506" t="s">
        <v>261</v>
      </c>
      <c r="C506" t="s">
        <v>262</v>
      </c>
      <c r="D506" t="s">
        <v>332</v>
      </c>
      <c r="E506" t="s">
        <v>324</v>
      </c>
      <c r="I506" t="s">
        <v>260</v>
      </c>
      <c r="M506" s="87">
        <v>1631.64692173</v>
      </c>
      <c r="O506" s="87">
        <v>1631.64692173</v>
      </c>
      <c r="P506" t="s">
        <v>614</v>
      </c>
    </row>
    <row r="507" spans="2:16">
      <c r="B507" t="s">
        <v>261</v>
      </c>
      <c r="C507" t="s">
        <v>262</v>
      </c>
      <c r="D507" t="s">
        <v>332</v>
      </c>
      <c r="E507" t="s">
        <v>324</v>
      </c>
      <c r="I507" t="s">
        <v>215</v>
      </c>
      <c r="M507" s="87">
        <v>959.12582531499993</v>
      </c>
      <c r="O507" s="87">
        <v>959.12582531499993</v>
      </c>
      <c r="P507" t="s">
        <v>614</v>
      </c>
    </row>
    <row r="508" spans="2:16">
      <c r="B508" t="s">
        <v>261</v>
      </c>
      <c r="C508" t="s">
        <v>262</v>
      </c>
      <c r="D508" t="s">
        <v>332</v>
      </c>
      <c r="E508" t="s">
        <v>323</v>
      </c>
      <c r="I508" t="s">
        <v>112</v>
      </c>
      <c r="M508" s="87">
        <v>204.90338085000002</v>
      </c>
      <c r="O508" s="87">
        <v>204.90338085000002</v>
      </c>
      <c r="P508" t="s">
        <v>614</v>
      </c>
    </row>
    <row r="509" spans="2:16">
      <c r="B509" t="s">
        <v>261</v>
      </c>
      <c r="C509" t="s">
        <v>262</v>
      </c>
      <c r="D509" t="s">
        <v>332</v>
      </c>
      <c r="E509" t="s">
        <v>323</v>
      </c>
      <c r="I509" t="s">
        <v>163</v>
      </c>
      <c r="M509" s="87">
        <v>2859.7571852149995</v>
      </c>
      <c r="O509" s="87">
        <v>2859.7571852149995</v>
      </c>
      <c r="P509" t="s">
        <v>614</v>
      </c>
    </row>
    <row r="510" spans="2:16">
      <c r="B510" t="s">
        <v>261</v>
      </c>
      <c r="C510" t="s">
        <v>262</v>
      </c>
      <c r="D510" t="s">
        <v>332</v>
      </c>
      <c r="E510" t="s">
        <v>324</v>
      </c>
      <c r="I510" t="s">
        <v>683</v>
      </c>
      <c r="M510" s="87">
        <v>127.52210407999999</v>
      </c>
      <c r="O510" s="87">
        <v>127.52210407999999</v>
      </c>
      <c r="P510" t="s">
        <v>614</v>
      </c>
    </row>
    <row r="511" spans="2:16">
      <c r="B511" t="s">
        <v>693</v>
      </c>
      <c r="C511" t="s">
        <v>613</v>
      </c>
      <c r="D511" t="s">
        <v>332</v>
      </c>
      <c r="E511" t="s">
        <v>694</v>
      </c>
      <c r="I511" t="s">
        <v>695</v>
      </c>
      <c r="M511" s="87">
        <v>833119</v>
      </c>
      <c r="O511" s="87">
        <v>833119</v>
      </c>
      <c r="P511" t="s">
        <v>614</v>
      </c>
    </row>
    <row r="512" spans="2:16">
      <c r="B512" t="s">
        <v>330</v>
      </c>
      <c r="C512" t="s">
        <v>331</v>
      </c>
      <c r="D512" t="s">
        <v>332</v>
      </c>
      <c r="E512" t="s">
        <v>333</v>
      </c>
      <c r="I512" t="s">
        <v>273</v>
      </c>
      <c r="M512" s="87">
        <v>-17744.062126320001</v>
      </c>
      <c r="O512" s="87">
        <v>-17744.062126320001</v>
      </c>
      <c r="P512" t="s">
        <v>614</v>
      </c>
    </row>
    <row r="513" spans="2:16">
      <c r="B513" t="s">
        <v>335</v>
      </c>
      <c r="C513" t="s">
        <v>336</v>
      </c>
      <c r="D513" t="s">
        <v>332</v>
      </c>
      <c r="E513" t="s">
        <v>333</v>
      </c>
      <c r="I513" t="s">
        <v>273</v>
      </c>
      <c r="M513" s="87">
        <v>-77437.282250519987</v>
      </c>
      <c r="O513" s="87">
        <v>-77437.282250519987</v>
      </c>
      <c r="P513" t="s">
        <v>614</v>
      </c>
    </row>
    <row r="514" spans="2:16">
      <c r="B514" t="s">
        <v>337</v>
      </c>
      <c r="C514" t="s">
        <v>270</v>
      </c>
      <c r="D514" t="s">
        <v>332</v>
      </c>
      <c r="E514" t="s">
        <v>333</v>
      </c>
      <c r="I514" t="s">
        <v>273</v>
      </c>
      <c r="M514" s="87">
        <v>-4667.1100754400004</v>
      </c>
      <c r="O514" s="87">
        <v>-4667.1100754400004</v>
      </c>
      <c r="P514" t="s">
        <v>614</v>
      </c>
    </row>
    <row r="515" spans="2:16">
      <c r="B515" t="s">
        <v>338</v>
      </c>
      <c r="C515" t="s">
        <v>270</v>
      </c>
      <c r="D515" t="s">
        <v>332</v>
      </c>
      <c r="E515" t="s">
        <v>333</v>
      </c>
      <c r="I515" t="s">
        <v>273</v>
      </c>
      <c r="M515" s="87">
        <v>-3376.5196075199997</v>
      </c>
      <c r="O515" s="87">
        <v>-3376.5196075199997</v>
      </c>
      <c r="P515" t="s">
        <v>614</v>
      </c>
    </row>
    <row r="516" spans="2:16">
      <c r="B516" t="s">
        <v>277</v>
      </c>
      <c r="C516" t="s">
        <v>270</v>
      </c>
      <c r="D516" t="s">
        <v>332</v>
      </c>
      <c r="E516" t="s">
        <v>333</v>
      </c>
      <c r="I516" t="s">
        <v>273</v>
      </c>
      <c r="M516" s="87">
        <v>-617.06761631999996</v>
      </c>
      <c r="O516" s="87">
        <v>-617.06761631999996</v>
      </c>
      <c r="P516" t="s">
        <v>614</v>
      </c>
    </row>
    <row r="517" spans="2:16">
      <c r="B517" t="s">
        <v>339</v>
      </c>
      <c r="C517" t="s">
        <v>108</v>
      </c>
      <c r="D517" t="s">
        <v>332</v>
      </c>
      <c r="E517" t="s">
        <v>333</v>
      </c>
      <c r="I517" t="s">
        <v>273</v>
      </c>
      <c r="M517" s="87">
        <v>-6030.38132064</v>
      </c>
      <c r="O517" s="87">
        <v>-6030.38132064</v>
      </c>
      <c r="P517" t="s">
        <v>614</v>
      </c>
    </row>
    <row r="518" spans="2:16">
      <c r="B518" t="s">
        <v>340</v>
      </c>
      <c r="C518" t="s">
        <v>108</v>
      </c>
      <c r="D518" t="s">
        <v>332</v>
      </c>
      <c r="E518" t="s">
        <v>333</v>
      </c>
      <c r="I518" t="s">
        <v>273</v>
      </c>
      <c r="M518" s="87">
        <v>-250.55132112000001</v>
      </c>
      <c r="O518" s="87">
        <v>-250.55132112000001</v>
      </c>
      <c r="P518" t="s">
        <v>614</v>
      </c>
    </row>
    <row r="519" spans="2:16">
      <c r="B519" t="s">
        <v>341</v>
      </c>
      <c r="C519" t="s">
        <v>270</v>
      </c>
      <c r="D519" t="s">
        <v>332</v>
      </c>
      <c r="E519" t="s">
        <v>333</v>
      </c>
      <c r="I519" t="s">
        <v>273</v>
      </c>
      <c r="M519" s="87">
        <v>-106998.38972640001</v>
      </c>
      <c r="O519" s="87">
        <v>-106998.38972640001</v>
      </c>
      <c r="P519" t="s">
        <v>614</v>
      </c>
    </row>
    <row r="520" spans="2:16">
      <c r="B520" t="s">
        <v>342</v>
      </c>
      <c r="C520" t="s">
        <v>270</v>
      </c>
      <c r="D520" t="s">
        <v>332</v>
      </c>
      <c r="E520" t="s">
        <v>333</v>
      </c>
      <c r="I520" t="s">
        <v>273</v>
      </c>
      <c r="M520" s="87">
        <v>-7486.2624103199996</v>
      </c>
      <c r="O520" s="87">
        <v>-7486.2624103199996</v>
      </c>
      <c r="P520" t="s">
        <v>614</v>
      </c>
    </row>
    <row r="521" spans="2:16">
      <c r="B521" t="s">
        <v>343</v>
      </c>
      <c r="C521" t="s">
        <v>108</v>
      </c>
      <c r="D521" t="s">
        <v>332</v>
      </c>
      <c r="E521" t="s">
        <v>333</v>
      </c>
      <c r="I521" t="s">
        <v>273</v>
      </c>
      <c r="M521" s="87">
        <v>-1468.321074</v>
      </c>
      <c r="O521" s="87">
        <v>-1468.321074</v>
      </c>
      <c r="P521" t="s">
        <v>614</v>
      </c>
    </row>
    <row r="522" spans="2:16">
      <c r="B522" t="s">
        <v>344</v>
      </c>
      <c r="C522" t="s">
        <v>270</v>
      </c>
      <c r="D522" t="s">
        <v>332</v>
      </c>
      <c r="E522" t="s">
        <v>333</v>
      </c>
      <c r="I522" t="s">
        <v>273</v>
      </c>
      <c r="M522" s="87">
        <v>-30682.566271799999</v>
      </c>
      <c r="O522" s="87">
        <v>-30682.566271799999</v>
      </c>
      <c r="P522" t="s">
        <v>614</v>
      </c>
    </row>
    <row r="523" spans="2:16">
      <c r="B523" t="s">
        <v>345</v>
      </c>
      <c r="C523" t="s">
        <v>270</v>
      </c>
      <c r="D523" t="s">
        <v>332</v>
      </c>
      <c r="E523" t="s">
        <v>333</v>
      </c>
      <c r="I523" t="s">
        <v>273</v>
      </c>
      <c r="M523" s="87">
        <v>-2912.7948235199997</v>
      </c>
      <c r="O523" s="87">
        <v>-2912.7948235199997</v>
      </c>
      <c r="P523" t="s">
        <v>614</v>
      </c>
    </row>
    <row r="524" spans="2:16">
      <c r="B524" t="s">
        <v>280</v>
      </c>
      <c r="C524" t="s">
        <v>270</v>
      </c>
      <c r="D524" t="s">
        <v>332</v>
      </c>
      <c r="E524" t="s">
        <v>333</v>
      </c>
      <c r="I524" t="s">
        <v>273</v>
      </c>
      <c r="M524" s="87">
        <v>-15194.807507879999</v>
      </c>
      <c r="O524" s="87">
        <v>-15194.807507879999</v>
      </c>
      <c r="P524" t="s">
        <v>614</v>
      </c>
    </row>
    <row r="525" spans="2:16">
      <c r="B525" t="s">
        <v>346</v>
      </c>
      <c r="C525" t="s">
        <v>108</v>
      </c>
      <c r="D525" t="s">
        <v>332</v>
      </c>
      <c r="E525" t="s">
        <v>333</v>
      </c>
      <c r="I525" t="s">
        <v>273</v>
      </c>
      <c r="M525" s="87">
        <v>-19131.184315079998</v>
      </c>
      <c r="O525" s="87">
        <v>-19131.184315079998</v>
      </c>
      <c r="P525" t="s">
        <v>614</v>
      </c>
    </row>
    <row r="526" spans="2:16">
      <c r="B526" t="s">
        <v>347</v>
      </c>
      <c r="C526" t="s">
        <v>108</v>
      </c>
      <c r="D526" t="s">
        <v>332</v>
      </c>
      <c r="E526" t="s">
        <v>333</v>
      </c>
      <c r="I526" t="s">
        <v>273</v>
      </c>
      <c r="M526" s="87">
        <v>-6515.2741035600011</v>
      </c>
      <c r="O526" s="87">
        <v>-6515.2741035600011</v>
      </c>
      <c r="P526" t="s">
        <v>614</v>
      </c>
    </row>
    <row r="527" spans="2:16">
      <c r="B527" t="s">
        <v>348</v>
      </c>
      <c r="C527" t="s">
        <v>270</v>
      </c>
      <c r="D527" t="s">
        <v>332</v>
      </c>
      <c r="E527" t="s">
        <v>333</v>
      </c>
      <c r="I527" t="s">
        <v>273</v>
      </c>
      <c r="M527" s="87">
        <v>-5767.9799252399998</v>
      </c>
      <c r="O527" s="87">
        <v>-5767.9799252399998</v>
      </c>
      <c r="P527" t="s">
        <v>614</v>
      </c>
    </row>
    <row r="528" spans="2:16">
      <c r="B528" t="s">
        <v>349</v>
      </c>
      <c r="C528" t="s">
        <v>108</v>
      </c>
      <c r="D528" t="s">
        <v>332</v>
      </c>
      <c r="E528" t="s">
        <v>333</v>
      </c>
      <c r="I528" t="s">
        <v>273</v>
      </c>
      <c r="M528" s="87">
        <v>-750.69973260000006</v>
      </c>
      <c r="O528" s="87">
        <v>-750.69973260000006</v>
      </c>
      <c r="P528" t="s">
        <v>614</v>
      </c>
    </row>
    <row r="529" spans="2:16">
      <c r="B529" t="s">
        <v>350</v>
      </c>
      <c r="C529" t="s">
        <v>270</v>
      </c>
      <c r="D529" t="s">
        <v>332</v>
      </c>
      <c r="E529" t="s">
        <v>333</v>
      </c>
      <c r="I529" t="s">
        <v>273</v>
      </c>
      <c r="M529" s="87">
        <v>-69752.997052559993</v>
      </c>
      <c r="O529" s="87">
        <v>-69752.997052559993</v>
      </c>
      <c r="P529" t="s">
        <v>614</v>
      </c>
    </row>
    <row r="530" spans="2:16">
      <c r="B530" t="s">
        <v>351</v>
      </c>
      <c r="C530" t="s">
        <v>296</v>
      </c>
      <c r="D530" t="s">
        <v>332</v>
      </c>
      <c r="E530" t="s">
        <v>333</v>
      </c>
      <c r="I530" t="s">
        <v>273</v>
      </c>
      <c r="M530" s="87">
        <v>-13260.303088200002</v>
      </c>
      <c r="O530" s="87">
        <v>-13260.303088200002</v>
      </c>
      <c r="P530" t="s">
        <v>614</v>
      </c>
    </row>
    <row r="531" spans="2:16">
      <c r="B531" t="s">
        <v>352</v>
      </c>
      <c r="C531" t="s">
        <v>108</v>
      </c>
      <c r="D531" t="s">
        <v>332</v>
      </c>
      <c r="E531" t="s">
        <v>333</v>
      </c>
      <c r="I531" t="s">
        <v>273</v>
      </c>
      <c r="M531" s="87">
        <v>-208.40954724000002</v>
      </c>
      <c r="O531" s="87">
        <v>-208.40954724000002</v>
      </c>
      <c r="P531" t="s">
        <v>614</v>
      </c>
    </row>
    <row r="532" spans="2:16">
      <c r="B532" t="s">
        <v>282</v>
      </c>
      <c r="C532" t="s">
        <v>270</v>
      </c>
      <c r="D532" t="s">
        <v>332</v>
      </c>
      <c r="E532" t="s">
        <v>333</v>
      </c>
      <c r="I532" t="s">
        <v>273</v>
      </c>
      <c r="M532" s="87">
        <v>-49599.669941280001</v>
      </c>
      <c r="O532" s="87">
        <v>-49599.669941280001</v>
      </c>
      <c r="P532" t="s">
        <v>614</v>
      </c>
    </row>
    <row r="533" spans="2:16">
      <c r="B533" t="s">
        <v>353</v>
      </c>
      <c r="C533" t="s">
        <v>108</v>
      </c>
      <c r="D533" t="s">
        <v>332</v>
      </c>
      <c r="E533" t="s">
        <v>333</v>
      </c>
      <c r="I533" t="s">
        <v>273</v>
      </c>
      <c r="M533" s="87">
        <v>-4343.4099093599998</v>
      </c>
      <c r="O533" s="87">
        <v>-4343.4099093599998</v>
      </c>
      <c r="P533" t="s">
        <v>614</v>
      </c>
    </row>
    <row r="534" spans="2:16">
      <c r="B534" t="s">
        <v>297</v>
      </c>
      <c r="C534" t="s">
        <v>296</v>
      </c>
      <c r="D534" t="s">
        <v>332</v>
      </c>
      <c r="E534" t="s">
        <v>333</v>
      </c>
      <c r="I534" t="s">
        <v>273</v>
      </c>
      <c r="M534" s="87">
        <v>-55884.006930959993</v>
      </c>
      <c r="O534" s="87">
        <v>-55884.006930959993</v>
      </c>
      <c r="P534" t="s">
        <v>614</v>
      </c>
    </row>
    <row r="535" spans="2:16">
      <c r="B535" t="s">
        <v>354</v>
      </c>
      <c r="C535" t="s">
        <v>108</v>
      </c>
      <c r="D535" t="s">
        <v>332</v>
      </c>
      <c r="E535" t="s">
        <v>333</v>
      </c>
      <c r="I535" t="s">
        <v>273</v>
      </c>
      <c r="M535" s="87">
        <v>-2222.1295963200005</v>
      </c>
      <c r="O535" s="87">
        <v>-2222.1295963200005</v>
      </c>
      <c r="P535" t="s">
        <v>614</v>
      </c>
    </row>
    <row r="536" spans="2:16">
      <c r="B536" t="s">
        <v>287</v>
      </c>
      <c r="C536" t="s">
        <v>270</v>
      </c>
      <c r="D536" t="s">
        <v>332</v>
      </c>
      <c r="E536" t="s">
        <v>333</v>
      </c>
      <c r="I536" t="s">
        <v>273</v>
      </c>
      <c r="M536" s="87">
        <v>-33956.103751559996</v>
      </c>
      <c r="O536" s="87">
        <v>-33956.103751559996</v>
      </c>
      <c r="P536" t="s">
        <v>614</v>
      </c>
    </row>
    <row r="537" spans="2:16">
      <c r="B537" t="s">
        <v>355</v>
      </c>
      <c r="C537" t="s">
        <v>108</v>
      </c>
      <c r="D537" t="s">
        <v>332</v>
      </c>
      <c r="E537" t="s">
        <v>333</v>
      </c>
      <c r="I537" t="s">
        <v>273</v>
      </c>
      <c r="M537" s="87">
        <v>-369.00622224000011</v>
      </c>
      <c r="O537" s="87">
        <v>-369.00622224000011</v>
      </c>
      <c r="P537" t="s">
        <v>614</v>
      </c>
    </row>
    <row r="538" spans="2:16">
      <c r="B538" t="s">
        <v>289</v>
      </c>
      <c r="C538" t="s">
        <v>270</v>
      </c>
      <c r="D538" t="s">
        <v>332</v>
      </c>
      <c r="E538" t="s">
        <v>333</v>
      </c>
      <c r="I538" t="s">
        <v>273</v>
      </c>
      <c r="M538" s="87">
        <v>-3107.74742496</v>
      </c>
      <c r="O538" s="87">
        <v>-3107.74742496</v>
      </c>
      <c r="P538" t="s">
        <v>614</v>
      </c>
    </row>
    <row r="539" spans="2:16">
      <c r="B539" t="s">
        <v>356</v>
      </c>
      <c r="C539" t="s">
        <v>108</v>
      </c>
      <c r="D539" t="s">
        <v>332</v>
      </c>
      <c r="E539" t="s">
        <v>333</v>
      </c>
      <c r="I539" t="s">
        <v>273</v>
      </c>
      <c r="M539" s="87">
        <v>-73443.251086199991</v>
      </c>
      <c r="O539" s="87">
        <v>-73443.251086199991</v>
      </c>
      <c r="P539" t="s">
        <v>614</v>
      </c>
    </row>
    <row r="540" spans="2:16">
      <c r="B540" t="s">
        <v>357</v>
      </c>
      <c r="C540" t="s">
        <v>270</v>
      </c>
      <c r="D540" t="s">
        <v>332</v>
      </c>
      <c r="E540" t="s">
        <v>333</v>
      </c>
      <c r="I540" t="s">
        <v>273</v>
      </c>
      <c r="M540" s="87">
        <v>-4334.3211931200003</v>
      </c>
      <c r="O540" s="87">
        <v>-4334.3211931200003</v>
      </c>
      <c r="P540" t="s">
        <v>614</v>
      </c>
    </row>
    <row r="541" spans="2:16">
      <c r="B541" t="s">
        <v>358</v>
      </c>
      <c r="C541" t="s">
        <v>270</v>
      </c>
      <c r="D541" t="s">
        <v>332</v>
      </c>
      <c r="E541" t="s">
        <v>333</v>
      </c>
      <c r="I541" t="s">
        <v>273</v>
      </c>
      <c r="M541" s="87">
        <v>-14398.219047239998</v>
      </c>
      <c r="O541" s="87">
        <v>-14398.219047239998</v>
      </c>
      <c r="P541" t="s">
        <v>614</v>
      </c>
    </row>
    <row r="542" spans="2:16">
      <c r="B542" t="s">
        <v>359</v>
      </c>
      <c r="C542" t="s">
        <v>270</v>
      </c>
      <c r="D542" t="s">
        <v>332</v>
      </c>
      <c r="E542" t="s">
        <v>333</v>
      </c>
      <c r="I542" t="s">
        <v>273</v>
      </c>
      <c r="M542" s="87">
        <v>-3699.8819927999998</v>
      </c>
      <c r="O542" s="87">
        <v>-3699.8819927999998</v>
      </c>
      <c r="P542" t="s">
        <v>614</v>
      </c>
    </row>
    <row r="543" spans="2:16">
      <c r="B543" t="s">
        <v>291</v>
      </c>
      <c r="C543" t="s">
        <v>270</v>
      </c>
      <c r="D543" t="s">
        <v>332</v>
      </c>
      <c r="E543" t="s">
        <v>333</v>
      </c>
      <c r="I543" t="s">
        <v>273</v>
      </c>
      <c r="M543" s="87">
        <v>-30060.956710079998</v>
      </c>
      <c r="O543" s="87">
        <v>-30060.956710079998</v>
      </c>
      <c r="P543" t="s">
        <v>614</v>
      </c>
    </row>
    <row r="544" spans="2:16">
      <c r="B544" t="s">
        <v>360</v>
      </c>
      <c r="C544" t="s">
        <v>108</v>
      </c>
      <c r="D544" t="s">
        <v>332</v>
      </c>
      <c r="E544" t="s">
        <v>333</v>
      </c>
      <c r="I544" t="s">
        <v>273</v>
      </c>
      <c r="M544" s="87">
        <v>-31759.171396559996</v>
      </c>
      <c r="O544" s="87">
        <v>-31759.171396559996</v>
      </c>
      <c r="P544" t="s">
        <v>614</v>
      </c>
    </row>
    <row r="545" spans="2:16">
      <c r="B545" t="s">
        <v>361</v>
      </c>
      <c r="C545" t="s">
        <v>108</v>
      </c>
      <c r="D545" t="s">
        <v>332</v>
      </c>
      <c r="E545" t="s">
        <v>333</v>
      </c>
      <c r="I545" t="s">
        <v>273</v>
      </c>
      <c r="M545" s="87">
        <v>-7347.5442802800007</v>
      </c>
      <c r="O545" s="87">
        <v>-7347.5442802800007</v>
      </c>
      <c r="P545" t="s">
        <v>614</v>
      </c>
    </row>
    <row r="546" spans="2:16">
      <c r="B546" t="s">
        <v>362</v>
      </c>
      <c r="C546" t="s">
        <v>270</v>
      </c>
      <c r="D546" t="s">
        <v>332</v>
      </c>
      <c r="E546" t="s">
        <v>333</v>
      </c>
      <c r="I546" t="s">
        <v>273</v>
      </c>
      <c r="M546" s="87">
        <v>-773.02583712000012</v>
      </c>
      <c r="O546" s="87">
        <v>-773.02583712000012</v>
      </c>
      <c r="P546" t="s">
        <v>614</v>
      </c>
    </row>
    <row r="547" spans="2:16">
      <c r="B547" t="s">
        <v>363</v>
      </c>
      <c r="C547" t="s">
        <v>296</v>
      </c>
      <c r="D547" t="s">
        <v>332</v>
      </c>
      <c r="E547" t="s">
        <v>333</v>
      </c>
      <c r="I547" t="s">
        <v>273</v>
      </c>
      <c r="M547" s="87">
        <v>-1437.9328656</v>
      </c>
      <c r="O547" s="87">
        <v>-1437.9328656</v>
      </c>
      <c r="P547" t="s">
        <v>614</v>
      </c>
    </row>
    <row r="548" spans="2:16">
      <c r="B548" t="s">
        <v>364</v>
      </c>
      <c r="C548" t="s">
        <v>296</v>
      </c>
      <c r="D548" t="s">
        <v>332</v>
      </c>
      <c r="E548" t="s">
        <v>333</v>
      </c>
      <c r="I548" t="s">
        <v>273</v>
      </c>
      <c r="M548" s="87">
        <v>-3035.8350989999999</v>
      </c>
      <c r="O548" s="87">
        <v>-3035.8350989999999</v>
      </c>
      <c r="P548" t="s">
        <v>614</v>
      </c>
    </row>
    <row r="549" spans="2:16">
      <c r="B549" t="s">
        <v>365</v>
      </c>
      <c r="C549" t="s">
        <v>366</v>
      </c>
      <c r="D549" t="s">
        <v>332</v>
      </c>
      <c r="E549" t="s">
        <v>333</v>
      </c>
      <c r="I549" t="s">
        <v>273</v>
      </c>
      <c r="M549" s="87">
        <v>-2981.8709971200001</v>
      </c>
      <c r="O549" s="87">
        <v>-2981.8709971200001</v>
      </c>
      <c r="P549" t="s">
        <v>614</v>
      </c>
    </row>
    <row r="550" spans="2:16">
      <c r="B550" t="s">
        <v>367</v>
      </c>
      <c r="C550" t="s">
        <v>296</v>
      </c>
      <c r="D550" t="s">
        <v>332</v>
      </c>
      <c r="E550" t="s">
        <v>333</v>
      </c>
      <c r="I550" t="s">
        <v>273</v>
      </c>
      <c r="M550" s="87">
        <v>-19398.47508756</v>
      </c>
      <c r="O550" s="87">
        <v>-19398.47508756</v>
      </c>
      <c r="P550" t="s">
        <v>614</v>
      </c>
    </row>
    <row r="551" spans="2:16">
      <c r="B551" t="s">
        <v>368</v>
      </c>
      <c r="C551" t="s">
        <v>296</v>
      </c>
      <c r="D551" t="s">
        <v>332</v>
      </c>
      <c r="E551" t="s">
        <v>333</v>
      </c>
      <c r="I551" t="s">
        <v>273</v>
      </c>
      <c r="M551" s="87">
        <v>-2135.4767575199994</v>
      </c>
      <c r="O551" s="87">
        <v>-2135.4767575199994</v>
      </c>
      <c r="P551" t="s">
        <v>614</v>
      </c>
    </row>
    <row r="552" spans="2:16">
      <c r="B552">
        <v>20190360</v>
      </c>
      <c r="C552" t="s">
        <v>313</v>
      </c>
      <c r="D552" t="s">
        <v>332</v>
      </c>
      <c r="E552" t="s">
        <v>333</v>
      </c>
      <c r="I552" t="s">
        <v>273</v>
      </c>
      <c r="M552" s="87">
        <v>-2931.58870596</v>
      </c>
      <c r="O552" s="87">
        <v>-2931.58870596</v>
      </c>
      <c r="P552" t="s">
        <v>614</v>
      </c>
    </row>
    <row r="553" spans="2:16">
      <c r="B553" t="s">
        <v>369</v>
      </c>
      <c r="C553" t="s">
        <v>370</v>
      </c>
      <c r="D553" t="s">
        <v>332</v>
      </c>
      <c r="E553" t="s">
        <v>333</v>
      </c>
      <c r="I553" t="s">
        <v>273</v>
      </c>
      <c r="M553" s="87">
        <v>-3111.9660658800003</v>
      </c>
      <c r="O553" s="87">
        <v>-3111.9660658800003</v>
      </c>
      <c r="P553" t="s">
        <v>614</v>
      </c>
    </row>
    <row r="554" spans="2:16">
      <c r="B554" t="s">
        <v>371</v>
      </c>
      <c r="C554" t="s">
        <v>296</v>
      </c>
      <c r="D554" t="s">
        <v>332</v>
      </c>
      <c r="E554" t="s">
        <v>333</v>
      </c>
      <c r="I554" t="s">
        <v>273</v>
      </c>
      <c r="M554" s="87">
        <v>-1427.8669977599998</v>
      </c>
      <c r="O554" s="87">
        <v>-1427.8669977599998</v>
      </c>
      <c r="P554" t="s">
        <v>614</v>
      </c>
    </row>
    <row r="555" spans="2:16">
      <c r="B555" t="s">
        <v>307</v>
      </c>
      <c r="C555" t="s">
        <v>296</v>
      </c>
      <c r="D555" t="s">
        <v>332</v>
      </c>
      <c r="E555" t="s">
        <v>333</v>
      </c>
      <c r="I555" t="s">
        <v>273</v>
      </c>
      <c r="M555" s="87">
        <v>-5680.4585072399996</v>
      </c>
      <c r="O555" s="87">
        <v>-5680.4585072399996</v>
      </c>
      <c r="P555" t="s">
        <v>614</v>
      </c>
    </row>
    <row r="556" spans="2:16">
      <c r="B556" t="s">
        <v>372</v>
      </c>
      <c r="C556" t="s">
        <v>296</v>
      </c>
      <c r="D556" t="s">
        <v>332</v>
      </c>
      <c r="E556" t="s">
        <v>333</v>
      </c>
      <c r="I556" t="s">
        <v>273</v>
      </c>
      <c r="M556" s="87">
        <v>-19570.10030568</v>
      </c>
      <c r="O556" s="87">
        <v>-19570.10030568</v>
      </c>
      <c r="P556" t="s">
        <v>614</v>
      </c>
    </row>
    <row r="557" spans="2:16">
      <c r="B557" t="s">
        <v>373</v>
      </c>
      <c r="C557" t="s">
        <v>296</v>
      </c>
      <c r="D557" t="s">
        <v>332</v>
      </c>
      <c r="E557" t="s">
        <v>333</v>
      </c>
      <c r="I557" t="s">
        <v>273</v>
      </c>
      <c r="M557" s="87">
        <v>-456.54091019999998</v>
      </c>
      <c r="O557" s="87">
        <v>-456.54091019999998</v>
      </c>
      <c r="P557" t="s">
        <v>614</v>
      </c>
    </row>
    <row r="558" spans="2:16">
      <c r="B558">
        <v>20200041</v>
      </c>
      <c r="C558" t="s">
        <v>313</v>
      </c>
      <c r="D558" t="s">
        <v>332</v>
      </c>
      <c r="E558" t="s">
        <v>333</v>
      </c>
      <c r="I558" t="s">
        <v>273</v>
      </c>
      <c r="M558" s="87">
        <v>-3030.6658463999997</v>
      </c>
      <c r="O558" s="87">
        <v>-3030.6658463999997</v>
      </c>
      <c r="P558" t="s">
        <v>614</v>
      </c>
    </row>
    <row r="559" spans="2:16">
      <c r="B559" t="s">
        <v>374</v>
      </c>
      <c r="C559" t="s">
        <v>296</v>
      </c>
      <c r="D559" t="s">
        <v>332</v>
      </c>
      <c r="E559" t="s">
        <v>333</v>
      </c>
      <c r="I559" t="s">
        <v>273</v>
      </c>
      <c r="M559" s="87">
        <v>-4990.1925851999995</v>
      </c>
      <c r="O559" s="87">
        <v>-4990.1925851999995</v>
      </c>
      <c r="P559" t="s">
        <v>614</v>
      </c>
    </row>
    <row r="560" spans="2:16">
      <c r="B560">
        <v>20230167</v>
      </c>
      <c r="C560" t="s">
        <v>313</v>
      </c>
      <c r="D560" t="s">
        <v>332</v>
      </c>
      <c r="E560" t="s">
        <v>333</v>
      </c>
      <c r="I560" t="s">
        <v>273</v>
      </c>
      <c r="M560" s="87">
        <v>-26900.796562200001</v>
      </c>
      <c r="O560" s="87">
        <v>-26900.796562200001</v>
      </c>
      <c r="P560" t="s">
        <v>614</v>
      </c>
    </row>
    <row r="561" spans="2:16">
      <c r="B561" t="s">
        <v>375</v>
      </c>
      <c r="C561" t="s">
        <v>296</v>
      </c>
      <c r="D561" t="s">
        <v>332</v>
      </c>
      <c r="E561" t="s">
        <v>333</v>
      </c>
      <c r="I561" t="s">
        <v>273</v>
      </c>
      <c r="M561" s="87">
        <v>-2067.3801482399999</v>
      </c>
      <c r="O561" s="87">
        <v>-2067.3801482399999</v>
      </c>
      <c r="P561" t="s">
        <v>614</v>
      </c>
    </row>
    <row r="562" spans="2:16">
      <c r="B562" t="s">
        <v>376</v>
      </c>
      <c r="C562" t="s">
        <v>296</v>
      </c>
      <c r="D562" t="s">
        <v>332</v>
      </c>
      <c r="E562" t="s">
        <v>333</v>
      </c>
      <c r="I562" t="s">
        <v>273</v>
      </c>
      <c r="M562" s="87">
        <v>-423.35032752000001</v>
      </c>
      <c r="O562" s="87">
        <v>-423.35032752000001</v>
      </c>
      <c r="P562" t="s">
        <v>614</v>
      </c>
    </row>
    <row r="563" spans="2:16">
      <c r="B563">
        <v>20240178</v>
      </c>
      <c r="C563" t="s">
        <v>313</v>
      </c>
      <c r="D563" t="s">
        <v>332</v>
      </c>
      <c r="E563" t="s">
        <v>333</v>
      </c>
      <c r="I563" t="s">
        <v>273</v>
      </c>
      <c r="M563" s="87">
        <v>-2388.9703906799996</v>
      </c>
      <c r="O563" s="87">
        <v>-2388.9703906799996</v>
      </c>
      <c r="P563" t="s">
        <v>614</v>
      </c>
    </row>
    <row r="564" spans="2:16">
      <c r="B564">
        <v>20220196</v>
      </c>
      <c r="C564" t="s">
        <v>313</v>
      </c>
      <c r="D564" t="s">
        <v>332</v>
      </c>
      <c r="E564" t="s">
        <v>333</v>
      </c>
      <c r="I564" t="s">
        <v>273</v>
      </c>
      <c r="M564" s="87">
        <v>-85734.750585600006</v>
      </c>
      <c r="O564" s="87">
        <v>-85734.750585600006</v>
      </c>
      <c r="P564" t="s">
        <v>614</v>
      </c>
    </row>
    <row r="565" spans="2:16">
      <c r="B565">
        <v>20240236</v>
      </c>
      <c r="C565" t="s">
        <v>313</v>
      </c>
      <c r="D565" t="s">
        <v>332</v>
      </c>
      <c r="E565" t="s">
        <v>333</v>
      </c>
      <c r="I565" t="s">
        <v>273</v>
      </c>
      <c r="M565" s="87">
        <v>-152011.71056879999</v>
      </c>
      <c r="O565" s="87">
        <v>-152011.71056879999</v>
      </c>
      <c r="P565" t="s">
        <v>614</v>
      </c>
    </row>
    <row r="566" spans="2:16">
      <c r="B566">
        <v>20240202</v>
      </c>
      <c r="C566" t="s">
        <v>313</v>
      </c>
      <c r="D566" t="s">
        <v>332</v>
      </c>
      <c r="E566" t="s">
        <v>333</v>
      </c>
      <c r="I566" t="s">
        <v>273</v>
      </c>
      <c r="M566" s="87">
        <v>-181940.11002935999</v>
      </c>
      <c r="O566" s="87">
        <v>-181940.11002935999</v>
      </c>
      <c r="P566" t="s">
        <v>614</v>
      </c>
    </row>
    <row r="567" spans="2:16">
      <c r="B567">
        <v>20240113</v>
      </c>
      <c r="C567" t="s">
        <v>313</v>
      </c>
      <c r="D567" t="s">
        <v>332</v>
      </c>
      <c r="E567" t="s">
        <v>333</v>
      </c>
      <c r="I567" t="s">
        <v>273</v>
      </c>
      <c r="M567" s="87">
        <v>-6164.6672840399997</v>
      </c>
      <c r="O567" s="87">
        <v>-6164.6672840399997</v>
      </c>
      <c r="P567" t="s">
        <v>614</v>
      </c>
    </row>
    <row r="568" spans="2:16">
      <c r="B568" t="s">
        <v>377</v>
      </c>
      <c r="C568" t="s">
        <v>378</v>
      </c>
      <c r="D568" t="s">
        <v>332</v>
      </c>
      <c r="E568" t="s">
        <v>333</v>
      </c>
      <c r="I568" t="s">
        <v>273</v>
      </c>
      <c r="M568" s="87">
        <v>-16418.11445316</v>
      </c>
      <c r="O568" s="87">
        <v>-16418.11445316</v>
      </c>
      <c r="P568" t="s">
        <v>614</v>
      </c>
    </row>
    <row r="569" spans="2:16">
      <c r="B569" t="s">
        <v>379</v>
      </c>
      <c r="C569" t="s">
        <v>380</v>
      </c>
      <c r="D569" t="s">
        <v>332</v>
      </c>
      <c r="E569" t="s">
        <v>333</v>
      </c>
      <c r="I569" t="s">
        <v>273</v>
      </c>
      <c r="M569" s="87">
        <v>-290.75085539999998</v>
      </c>
      <c r="O569" s="87">
        <v>-290.75085539999998</v>
      </c>
      <c r="P569" t="s">
        <v>614</v>
      </c>
    </row>
    <row r="570" spans="2:16">
      <c r="B570" t="s">
        <v>381</v>
      </c>
      <c r="C570" t="s">
        <v>382</v>
      </c>
      <c r="D570" t="s">
        <v>332</v>
      </c>
      <c r="E570" t="s">
        <v>333</v>
      </c>
      <c r="I570" t="s">
        <v>273</v>
      </c>
      <c r="M570" s="87">
        <v>-5309.5595061600006</v>
      </c>
      <c r="O570" s="87">
        <v>-5309.5595061600006</v>
      </c>
      <c r="P570" t="s">
        <v>614</v>
      </c>
    </row>
    <row r="571" spans="2:16">
      <c r="B571" t="s">
        <v>383</v>
      </c>
      <c r="C571" t="s">
        <v>382</v>
      </c>
      <c r="D571" t="s">
        <v>332</v>
      </c>
      <c r="E571" t="s">
        <v>333</v>
      </c>
      <c r="I571" t="s">
        <v>273</v>
      </c>
      <c r="M571" s="87">
        <v>-4868.3297170799997</v>
      </c>
      <c r="O571" s="87">
        <v>-4868.3297170799997</v>
      </c>
      <c r="P571" t="s">
        <v>614</v>
      </c>
    </row>
    <row r="572" spans="2:16">
      <c r="B572" t="s">
        <v>384</v>
      </c>
      <c r="C572" t="s">
        <v>370</v>
      </c>
      <c r="D572" t="s">
        <v>332</v>
      </c>
      <c r="E572" t="s">
        <v>333</v>
      </c>
      <c r="I572" t="s">
        <v>273</v>
      </c>
      <c r="M572" s="87">
        <v>-3486.8291659199999</v>
      </c>
      <c r="O572" s="87">
        <v>-3486.8291659199999</v>
      </c>
      <c r="P572" t="s">
        <v>614</v>
      </c>
    </row>
    <row r="573" spans="2:16">
      <c r="B573" t="s">
        <v>229</v>
      </c>
      <c r="C573" t="s">
        <v>133</v>
      </c>
      <c r="D573" t="s">
        <v>332</v>
      </c>
      <c r="E573" t="s">
        <v>333</v>
      </c>
      <c r="I573" t="s">
        <v>273</v>
      </c>
      <c r="M573" s="87">
        <v>-377.51829839999994</v>
      </c>
      <c r="O573" s="87">
        <v>-377.51829839999994</v>
      </c>
      <c r="P573" t="s">
        <v>614</v>
      </c>
    </row>
    <row r="574" spans="2:16">
      <c r="B574" t="s">
        <v>246</v>
      </c>
      <c r="C574" t="s">
        <v>133</v>
      </c>
      <c r="D574" t="s">
        <v>332</v>
      </c>
      <c r="E574" t="s">
        <v>333</v>
      </c>
      <c r="I574" t="s">
        <v>273</v>
      </c>
      <c r="M574" s="87">
        <v>-950.88069827999993</v>
      </c>
      <c r="O574" s="87">
        <v>-950.88069827999993</v>
      </c>
      <c r="P574" t="s">
        <v>614</v>
      </c>
    </row>
    <row r="575" spans="2:16">
      <c r="B575" t="s">
        <v>385</v>
      </c>
      <c r="C575" t="s">
        <v>133</v>
      </c>
      <c r="D575" t="s">
        <v>332</v>
      </c>
      <c r="E575" t="s">
        <v>333</v>
      </c>
      <c r="I575" t="s">
        <v>273</v>
      </c>
      <c r="M575" s="87">
        <v>-1539.8690792399998</v>
      </c>
      <c r="O575" s="87">
        <v>-1539.8690792399998</v>
      </c>
      <c r="P575" t="s">
        <v>614</v>
      </c>
    </row>
    <row r="576" spans="2:16">
      <c r="B576" t="s">
        <v>386</v>
      </c>
      <c r="C576" t="s">
        <v>387</v>
      </c>
      <c r="D576" t="s">
        <v>332</v>
      </c>
      <c r="E576" t="s">
        <v>325</v>
      </c>
      <c r="I576" t="s">
        <v>120</v>
      </c>
      <c r="M576" s="87">
        <v>-1129.4581690799998</v>
      </c>
      <c r="O576" s="87">
        <v>-1129.4581690799998</v>
      </c>
      <c r="P576" t="s">
        <v>614</v>
      </c>
    </row>
    <row r="577" spans="2:16">
      <c r="B577" t="s">
        <v>388</v>
      </c>
      <c r="C577" t="s">
        <v>270</v>
      </c>
      <c r="D577" t="s">
        <v>332</v>
      </c>
      <c r="E577" t="s">
        <v>325</v>
      </c>
      <c r="I577" t="s">
        <v>130</v>
      </c>
      <c r="M577" s="87">
        <v>-287.11126727999999</v>
      </c>
      <c r="O577" s="87">
        <v>-287.11126727999999</v>
      </c>
      <c r="P577" t="s">
        <v>614</v>
      </c>
    </row>
    <row r="578" spans="2:16">
      <c r="B578" t="s">
        <v>389</v>
      </c>
      <c r="C578" t="s">
        <v>270</v>
      </c>
      <c r="D578" t="s">
        <v>332</v>
      </c>
      <c r="E578" t="s">
        <v>325</v>
      </c>
      <c r="I578" t="s">
        <v>130</v>
      </c>
      <c r="M578" s="87">
        <v>-1.9518904799999999</v>
      </c>
      <c r="O578" s="87">
        <v>-1.9518904799999999</v>
      </c>
      <c r="P578" t="s">
        <v>614</v>
      </c>
    </row>
    <row r="579" spans="2:16">
      <c r="B579" t="s">
        <v>390</v>
      </c>
      <c r="C579" t="s">
        <v>270</v>
      </c>
      <c r="D579" t="s">
        <v>332</v>
      </c>
      <c r="E579" t="s">
        <v>325</v>
      </c>
      <c r="I579" t="s">
        <v>130</v>
      </c>
      <c r="M579" s="87">
        <v>-40.584363120000006</v>
      </c>
      <c r="O579" s="87">
        <v>-40.584363120000006</v>
      </c>
      <c r="P579" t="s">
        <v>614</v>
      </c>
    </row>
    <row r="580" spans="2:16">
      <c r="B580" t="s">
        <v>391</v>
      </c>
      <c r="C580" t="s">
        <v>270</v>
      </c>
      <c r="D580" t="s">
        <v>332</v>
      </c>
      <c r="E580" t="s">
        <v>325</v>
      </c>
      <c r="I580" t="s">
        <v>130</v>
      </c>
      <c r="M580" s="87">
        <v>-32.936040720000001</v>
      </c>
      <c r="O580" s="87">
        <v>-32.936040720000001</v>
      </c>
      <c r="P580" t="s">
        <v>614</v>
      </c>
    </row>
    <row r="581" spans="2:16">
      <c r="B581" t="s">
        <v>272</v>
      </c>
      <c r="C581" t="s">
        <v>270</v>
      </c>
      <c r="D581" t="s">
        <v>332</v>
      </c>
      <c r="E581" t="s">
        <v>325</v>
      </c>
      <c r="I581" t="s">
        <v>130</v>
      </c>
      <c r="M581" s="87">
        <v>-181.80448380000004</v>
      </c>
      <c r="O581" s="87">
        <v>-181.80448380000004</v>
      </c>
      <c r="P581" t="s">
        <v>614</v>
      </c>
    </row>
    <row r="582" spans="2:16">
      <c r="B582" t="s">
        <v>392</v>
      </c>
      <c r="C582" t="s">
        <v>270</v>
      </c>
      <c r="D582" t="s">
        <v>332</v>
      </c>
      <c r="E582" t="s">
        <v>325</v>
      </c>
      <c r="I582" t="s">
        <v>130</v>
      </c>
      <c r="M582" s="87">
        <v>-247.14697320000005</v>
      </c>
      <c r="O582" s="87">
        <v>-247.14697320000005</v>
      </c>
      <c r="P582" t="s">
        <v>614</v>
      </c>
    </row>
    <row r="583" spans="2:16">
      <c r="B583" t="s">
        <v>393</v>
      </c>
      <c r="C583" t="s">
        <v>270</v>
      </c>
      <c r="D583" t="s">
        <v>332</v>
      </c>
      <c r="E583" t="s">
        <v>325</v>
      </c>
      <c r="I583" t="s">
        <v>130</v>
      </c>
      <c r="M583" s="87">
        <v>-96.868295279999998</v>
      </c>
      <c r="O583" s="87">
        <v>-96.868295279999998</v>
      </c>
      <c r="P583" t="s">
        <v>614</v>
      </c>
    </row>
    <row r="584" spans="2:16">
      <c r="B584" t="s">
        <v>394</v>
      </c>
      <c r="C584" t="s">
        <v>270</v>
      </c>
      <c r="D584" t="s">
        <v>332</v>
      </c>
      <c r="E584" t="s">
        <v>325</v>
      </c>
      <c r="I584" t="s">
        <v>130</v>
      </c>
      <c r="M584" s="87">
        <v>-258.46504271999999</v>
      </c>
      <c r="O584" s="87">
        <v>-258.46504271999999</v>
      </c>
      <c r="P584" t="s">
        <v>614</v>
      </c>
    </row>
    <row r="585" spans="2:16">
      <c r="B585" t="s">
        <v>395</v>
      </c>
      <c r="C585" t="s">
        <v>270</v>
      </c>
      <c r="D585" t="s">
        <v>332</v>
      </c>
      <c r="E585" t="s">
        <v>325</v>
      </c>
      <c r="I585" t="s">
        <v>130</v>
      </c>
      <c r="M585" s="87">
        <v>-512.99735184000008</v>
      </c>
      <c r="O585" s="87">
        <v>-512.99735184000008</v>
      </c>
      <c r="P585" t="s">
        <v>614</v>
      </c>
    </row>
    <row r="586" spans="2:16">
      <c r="B586" t="s">
        <v>396</v>
      </c>
      <c r="C586" t="s">
        <v>270</v>
      </c>
      <c r="D586" t="s">
        <v>332</v>
      </c>
      <c r="E586" t="s">
        <v>325</v>
      </c>
      <c r="I586" t="s">
        <v>130</v>
      </c>
      <c r="M586" s="87">
        <v>-78.408574559999991</v>
      </c>
      <c r="O586" s="87">
        <v>-78.408574559999991</v>
      </c>
      <c r="P586" t="s">
        <v>614</v>
      </c>
    </row>
    <row r="587" spans="2:16">
      <c r="B587" t="s">
        <v>337</v>
      </c>
      <c r="C587" t="s">
        <v>270</v>
      </c>
      <c r="D587" t="s">
        <v>332</v>
      </c>
      <c r="E587" t="s">
        <v>325</v>
      </c>
      <c r="I587" t="s">
        <v>130</v>
      </c>
      <c r="M587" s="87">
        <v>-129.99132179999998</v>
      </c>
      <c r="O587" s="87">
        <v>-129.99132179999998</v>
      </c>
      <c r="P587" t="s">
        <v>614</v>
      </c>
    </row>
    <row r="588" spans="2:16">
      <c r="B588" t="s">
        <v>397</v>
      </c>
      <c r="C588" t="s">
        <v>133</v>
      </c>
      <c r="D588" t="s">
        <v>332</v>
      </c>
      <c r="E588" t="s">
        <v>325</v>
      </c>
      <c r="I588" t="s">
        <v>130</v>
      </c>
      <c r="M588" s="87">
        <v>-869.20288812000001</v>
      </c>
      <c r="O588" s="87">
        <v>-869.20288812000001</v>
      </c>
      <c r="P588" t="s">
        <v>614</v>
      </c>
    </row>
    <row r="589" spans="2:16">
      <c r="B589" t="s">
        <v>398</v>
      </c>
      <c r="C589" t="s">
        <v>108</v>
      </c>
      <c r="D589" t="s">
        <v>332</v>
      </c>
      <c r="E589" t="s">
        <v>325</v>
      </c>
      <c r="I589" t="s">
        <v>399</v>
      </c>
      <c r="M589" s="87">
        <v>-2973.6906699599999</v>
      </c>
      <c r="O589" s="87">
        <v>-2973.6906699599999</v>
      </c>
      <c r="P589" t="s">
        <v>614</v>
      </c>
    </row>
    <row r="590" spans="2:16">
      <c r="B590" t="s">
        <v>400</v>
      </c>
      <c r="C590" t="s">
        <v>108</v>
      </c>
      <c r="D590" t="s">
        <v>332</v>
      </c>
      <c r="E590" t="s">
        <v>325</v>
      </c>
      <c r="I590" t="s">
        <v>130</v>
      </c>
      <c r="M590" s="87">
        <v>-177.425397</v>
      </c>
      <c r="O590" s="87">
        <v>-177.425397</v>
      </c>
      <c r="P590" t="s">
        <v>614</v>
      </c>
    </row>
    <row r="591" spans="2:16">
      <c r="B591" t="s">
        <v>401</v>
      </c>
      <c r="C591" t="s">
        <v>108</v>
      </c>
      <c r="D591" t="s">
        <v>332</v>
      </c>
      <c r="E591" t="s">
        <v>325</v>
      </c>
      <c r="I591" t="s">
        <v>130</v>
      </c>
      <c r="M591" s="87">
        <v>-1442.1370301999998</v>
      </c>
      <c r="O591" s="87">
        <v>-1442.1370301999998</v>
      </c>
      <c r="P591" t="s">
        <v>614</v>
      </c>
    </row>
    <row r="592" spans="2:16">
      <c r="B592" t="s">
        <v>341</v>
      </c>
      <c r="C592" t="s">
        <v>270</v>
      </c>
      <c r="D592" t="s">
        <v>332</v>
      </c>
      <c r="E592" t="s">
        <v>325</v>
      </c>
      <c r="I592" t="s">
        <v>130</v>
      </c>
      <c r="M592" s="87">
        <v>-16794.345565440002</v>
      </c>
      <c r="O592" s="87">
        <v>-16794.345565440002</v>
      </c>
      <c r="P592" t="s">
        <v>614</v>
      </c>
    </row>
    <row r="593" spans="2:16">
      <c r="B593" t="s">
        <v>342</v>
      </c>
      <c r="C593" t="s">
        <v>270</v>
      </c>
      <c r="D593" t="s">
        <v>332</v>
      </c>
      <c r="E593" t="s">
        <v>325</v>
      </c>
      <c r="I593" t="s">
        <v>120</v>
      </c>
      <c r="M593" s="87">
        <v>-32.938453440000004</v>
      </c>
      <c r="O593" s="87">
        <v>-32.938453440000004</v>
      </c>
      <c r="P593" t="s">
        <v>614</v>
      </c>
    </row>
    <row r="594" spans="2:16">
      <c r="B594" t="s">
        <v>343</v>
      </c>
      <c r="C594" t="s">
        <v>108</v>
      </c>
      <c r="D594" t="s">
        <v>332</v>
      </c>
      <c r="E594" t="s">
        <v>325</v>
      </c>
      <c r="I594" t="s">
        <v>130</v>
      </c>
      <c r="M594" s="87">
        <v>-1763.42930172</v>
      </c>
      <c r="O594" s="87">
        <v>-1763.42930172</v>
      </c>
      <c r="P594" t="s">
        <v>614</v>
      </c>
    </row>
    <row r="595" spans="2:16">
      <c r="B595" t="s">
        <v>402</v>
      </c>
      <c r="C595" t="s">
        <v>108</v>
      </c>
      <c r="D595" t="s">
        <v>332</v>
      </c>
      <c r="E595" t="s">
        <v>325</v>
      </c>
      <c r="I595" t="s">
        <v>130</v>
      </c>
      <c r="M595" s="87">
        <v>-1132.2557179199998</v>
      </c>
      <c r="O595" s="87">
        <v>-1132.2557179199998</v>
      </c>
      <c r="P595" t="s">
        <v>614</v>
      </c>
    </row>
    <row r="596" spans="2:16">
      <c r="B596" t="s">
        <v>403</v>
      </c>
      <c r="C596" t="s">
        <v>404</v>
      </c>
      <c r="D596" t="s">
        <v>332</v>
      </c>
      <c r="E596" t="s">
        <v>325</v>
      </c>
      <c r="I596" t="s">
        <v>130</v>
      </c>
      <c r="M596" s="87">
        <v>-19.503222119999997</v>
      </c>
      <c r="O596" s="87">
        <v>-19.503222119999997</v>
      </c>
      <c r="P596" t="s">
        <v>614</v>
      </c>
    </row>
    <row r="597" spans="2:16">
      <c r="B597" t="s">
        <v>405</v>
      </c>
      <c r="C597" t="s">
        <v>133</v>
      </c>
      <c r="D597" t="s">
        <v>332</v>
      </c>
      <c r="E597" t="s">
        <v>325</v>
      </c>
      <c r="I597" t="s">
        <v>130</v>
      </c>
      <c r="M597" s="87">
        <v>-1446.9902164800001</v>
      </c>
      <c r="O597" s="87">
        <v>-1446.9902164800001</v>
      </c>
      <c r="P597" t="s">
        <v>614</v>
      </c>
    </row>
    <row r="598" spans="2:16">
      <c r="B598" t="s">
        <v>406</v>
      </c>
      <c r="C598" t="s">
        <v>270</v>
      </c>
      <c r="D598" t="s">
        <v>332</v>
      </c>
      <c r="E598" t="s">
        <v>325</v>
      </c>
      <c r="I598" t="s">
        <v>120</v>
      </c>
      <c r="M598" s="87">
        <v>-124.55667</v>
      </c>
      <c r="O598" s="87">
        <v>-124.55667</v>
      </c>
      <c r="P598" t="s">
        <v>614</v>
      </c>
    </row>
    <row r="599" spans="2:16">
      <c r="B599" t="s">
        <v>407</v>
      </c>
      <c r="C599" t="s">
        <v>133</v>
      </c>
      <c r="D599" t="s">
        <v>332</v>
      </c>
      <c r="E599" t="s">
        <v>325</v>
      </c>
      <c r="I599" t="s">
        <v>130</v>
      </c>
      <c r="M599" s="87">
        <v>-112.27351247999999</v>
      </c>
      <c r="O599" s="87">
        <v>-112.27351247999999</v>
      </c>
      <c r="P599" t="s">
        <v>614</v>
      </c>
    </row>
    <row r="600" spans="2:16">
      <c r="B600" t="s">
        <v>344</v>
      </c>
      <c r="C600" t="s">
        <v>270</v>
      </c>
      <c r="D600" t="s">
        <v>332</v>
      </c>
      <c r="E600" t="s">
        <v>325</v>
      </c>
      <c r="I600" t="s">
        <v>130</v>
      </c>
      <c r="M600" s="87">
        <v>-1372.2067537199998</v>
      </c>
      <c r="O600" s="87">
        <v>-1372.2067537199998</v>
      </c>
      <c r="P600" t="s">
        <v>614</v>
      </c>
    </row>
    <row r="601" spans="2:16">
      <c r="B601" t="s">
        <v>408</v>
      </c>
      <c r="C601" t="s">
        <v>296</v>
      </c>
      <c r="D601" t="s">
        <v>332</v>
      </c>
      <c r="E601" t="s">
        <v>325</v>
      </c>
      <c r="I601" t="s">
        <v>130</v>
      </c>
      <c r="M601" s="87">
        <v>-6961.3763806799998</v>
      </c>
      <c r="O601" s="87">
        <v>-6961.3763806799998</v>
      </c>
      <c r="P601" t="s">
        <v>614</v>
      </c>
    </row>
    <row r="602" spans="2:16">
      <c r="B602" t="s">
        <v>409</v>
      </c>
      <c r="C602" t="s">
        <v>108</v>
      </c>
      <c r="D602" t="s">
        <v>332</v>
      </c>
      <c r="E602" t="s">
        <v>325</v>
      </c>
      <c r="I602" t="s">
        <v>130</v>
      </c>
      <c r="M602" s="87">
        <v>-385.80357887999998</v>
      </c>
      <c r="O602" s="87">
        <v>-385.80357887999998</v>
      </c>
      <c r="P602" t="s">
        <v>614</v>
      </c>
    </row>
    <row r="603" spans="2:16">
      <c r="B603" t="s">
        <v>410</v>
      </c>
      <c r="C603" t="s">
        <v>108</v>
      </c>
      <c r="D603" t="s">
        <v>332</v>
      </c>
      <c r="E603" t="s">
        <v>325</v>
      </c>
      <c r="I603" t="s">
        <v>130</v>
      </c>
      <c r="M603" s="87">
        <v>-5753.4529381199991</v>
      </c>
      <c r="O603" s="87">
        <v>-5753.4529381199991</v>
      </c>
      <c r="P603" t="s">
        <v>614</v>
      </c>
    </row>
    <row r="604" spans="2:16">
      <c r="B604" t="s">
        <v>411</v>
      </c>
      <c r="C604" t="s">
        <v>108</v>
      </c>
      <c r="D604" t="s">
        <v>332</v>
      </c>
      <c r="E604" t="s">
        <v>325</v>
      </c>
      <c r="I604" t="s">
        <v>130</v>
      </c>
      <c r="M604" s="87">
        <v>-1228.36038732</v>
      </c>
      <c r="O604" s="87">
        <v>-1228.36038732</v>
      </c>
      <c r="P604" t="s">
        <v>614</v>
      </c>
    </row>
    <row r="605" spans="2:16">
      <c r="B605" t="s">
        <v>412</v>
      </c>
      <c r="C605" t="s">
        <v>108</v>
      </c>
      <c r="D605" t="s">
        <v>332</v>
      </c>
      <c r="E605" t="s">
        <v>325</v>
      </c>
      <c r="I605" t="s">
        <v>130</v>
      </c>
      <c r="M605" s="87">
        <v>-276.46272756000002</v>
      </c>
      <c r="O605" s="87">
        <v>-276.46272756000002</v>
      </c>
      <c r="P605" t="s">
        <v>614</v>
      </c>
    </row>
    <row r="606" spans="2:16">
      <c r="B606" t="s">
        <v>413</v>
      </c>
      <c r="C606" t="s">
        <v>133</v>
      </c>
      <c r="D606" t="s">
        <v>332</v>
      </c>
      <c r="E606" t="s">
        <v>325</v>
      </c>
      <c r="I606" t="s">
        <v>130</v>
      </c>
      <c r="M606" s="87">
        <v>-548.71646507999992</v>
      </c>
      <c r="O606" s="87">
        <v>-548.71646507999992</v>
      </c>
      <c r="P606" t="s">
        <v>614</v>
      </c>
    </row>
    <row r="607" spans="2:16">
      <c r="B607" t="s">
        <v>414</v>
      </c>
      <c r="C607" t="s">
        <v>296</v>
      </c>
      <c r="D607" t="s">
        <v>332</v>
      </c>
      <c r="E607" t="s">
        <v>325</v>
      </c>
      <c r="I607" t="s">
        <v>130</v>
      </c>
      <c r="M607" s="87">
        <v>-272.31888096</v>
      </c>
      <c r="O607" s="87">
        <v>-272.31888096</v>
      </c>
      <c r="P607" t="s">
        <v>614</v>
      </c>
    </row>
    <row r="608" spans="2:16">
      <c r="B608" t="s">
        <v>415</v>
      </c>
      <c r="C608" t="s">
        <v>270</v>
      </c>
      <c r="D608" t="s">
        <v>332</v>
      </c>
      <c r="E608" t="s">
        <v>325</v>
      </c>
      <c r="I608" t="s">
        <v>130</v>
      </c>
      <c r="M608" s="87">
        <v>-9.9657399600000005</v>
      </c>
      <c r="O608" s="87">
        <v>-9.9657399600000005</v>
      </c>
      <c r="P608" t="s">
        <v>614</v>
      </c>
    </row>
    <row r="609" spans="2:16">
      <c r="B609" t="s">
        <v>416</v>
      </c>
      <c r="C609" t="s">
        <v>133</v>
      </c>
      <c r="D609" t="s">
        <v>332</v>
      </c>
      <c r="E609" t="s">
        <v>325</v>
      </c>
      <c r="I609" t="s">
        <v>130</v>
      </c>
      <c r="M609" s="87">
        <v>-29.088958680000001</v>
      </c>
      <c r="O609" s="87">
        <v>-29.088958680000001</v>
      </c>
      <c r="P609" t="s">
        <v>614</v>
      </c>
    </row>
    <row r="610" spans="2:16">
      <c r="B610" t="s">
        <v>280</v>
      </c>
      <c r="C610" t="s">
        <v>270</v>
      </c>
      <c r="D610" t="s">
        <v>332</v>
      </c>
      <c r="E610" t="s">
        <v>325</v>
      </c>
      <c r="I610" t="s">
        <v>120</v>
      </c>
      <c r="M610" s="87">
        <v>-5465.9676992399991</v>
      </c>
      <c r="O610" s="87">
        <v>-5465.9676992399991</v>
      </c>
      <c r="P610" t="s">
        <v>614</v>
      </c>
    </row>
    <row r="611" spans="2:16">
      <c r="B611" t="s">
        <v>417</v>
      </c>
      <c r="C611" t="s">
        <v>259</v>
      </c>
      <c r="D611" t="s">
        <v>332</v>
      </c>
      <c r="E611" t="s">
        <v>325</v>
      </c>
      <c r="I611" t="s">
        <v>130</v>
      </c>
      <c r="M611" s="87">
        <v>-1191.7690757999999</v>
      </c>
      <c r="O611" s="87">
        <v>-1191.7690757999999</v>
      </c>
      <c r="P611" t="s">
        <v>614</v>
      </c>
    </row>
    <row r="612" spans="2:16">
      <c r="B612" t="s">
        <v>418</v>
      </c>
      <c r="C612" t="s">
        <v>108</v>
      </c>
      <c r="D612" t="s">
        <v>332</v>
      </c>
      <c r="E612" t="s">
        <v>325</v>
      </c>
      <c r="I612" t="s">
        <v>130</v>
      </c>
      <c r="M612" s="87">
        <v>-97.458205320000005</v>
      </c>
      <c r="O612" s="87">
        <v>-97.458205320000005</v>
      </c>
      <c r="P612" t="s">
        <v>614</v>
      </c>
    </row>
    <row r="613" spans="2:16">
      <c r="B613" t="s">
        <v>419</v>
      </c>
      <c r="C613" t="s">
        <v>108</v>
      </c>
      <c r="D613" t="s">
        <v>332</v>
      </c>
      <c r="E613" t="s">
        <v>325</v>
      </c>
      <c r="I613" t="s">
        <v>130</v>
      </c>
      <c r="M613" s="87">
        <v>-368.90126891999995</v>
      </c>
      <c r="O613" s="87">
        <v>-368.90126891999995</v>
      </c>
      <c r="P613" t="s">
        <v>614</v>
      </c>
    </row>
    <row r="614" spans="2:16">
      <c r="B614" t="s">
        <v>420</v>
      </c>
      <c r="C614" t="s">
        <v>270</v>
      </c>
      <c r="D614" t="s">
        <v>332</v>
      </c>
      <c r="E614" t="s">
        <v>325</v>
      </c>
      <c r="I614" t="s">
        <v>120</v>
      </c>
      <c r="M614" s="87">
        <v>-7245.9820382399994</v>
      </c>
      <c r="O614" s="87">
        <v>-7245.9820382399994</v>
      </c>
      <c r="P614" t="s">
        <v>614</v>
      </c>
    </row>
    <row r="615" spans="2:16">
      <c r="B615" t="s">
        <v>346</v>
      </c>
      <c r="C615" t="s">
        <v>108</v>
      </c>
      <c r="D615" t="s">
        <v>332</v>
      </c>
      <c r="E615" t="s">
        <v>325</v>
      </c>
      <c r="I615" t="s">
        <v>130</v>
      </c>
      <c r="M615" s="87">
        <v>-12698.06332752</v>
      </c>
      <c r="O615" s="87">
        <v>-12698.06332752</v>
      </c>
      <c r="P615" t="s">
        <v>614</v>
      </c>
    </row>
    <row r="616" spans="2:16">
      <c r="B616" t="s">
        <v>421</v>
      </c>
      <c r="C616" t="s">
        <v>108</v>
      </c>
      <c r="D616" t="s">
        <v>332</v>
      </c>
      <c r="E616" t="s">
        <v>325</v>
      </c>
      <c r="I616" t="s">
        <v>130</v>
      </c>
      <c r="M616" s="87">
        <v>-635.90975315999992</v>
      </c>
      <c r="O616" s="87">
        <v>-635.90975315999992</v>
      </c>
      <c r="P616" t="s">
        <v>614</v>
      </c>
    </row>
    <row r="617" spans="2:16">
      <c r="B617" t="s">
        <v>422</v>
      </c>
      <c r="C617" t="s">
        <v>423</v>
      </c>
      <c r="D617" t="s">
        <v>332</v>
      </c>
      <c r="E617" t="s">
        <v>325</v>
      </c>
      <c r="I617" t="s">
        <v>130</v>
      </c>
      <c r="M617" s="87">
        <v>-1996.7936119199999</v>
      </c>
      <c r="O617" s="87">
        <v>-1996.7936119199999</v>
      </c>
      <c r="P617" t="s">
        <v>614</v>
      </c>
    </row>
    <row r="618" spans="2:16">
      <c r="B618">
        <v>996</v>
      </c>
      <c r="C618" t="s">
        <v>424</v>
      </c>
      <c r="D618" t="s">
        <v>332</v>
      </c>
      <c r="E618" t="s">
        <v>325</v>
      </c>
      <c r="I618" t="s">
        <v>130</v>
      </c>
      <c r="M618" s="87">
        <v>-2099.67923088</v>
      </c>
      <c r="O618" s="87">
        <v>-2099.67923088</v>
      </c>
      <c r="P618" t="s">
        <v>614</v>
      </c>
    </row>
    <row r="619" spans="2:16">
      <c r="B619" t="s">
        <v>425</v>
      </c>
      <c r="C619" t="s">
        <v>108</v>
      </c>
      <c r="D619" t="s">
        <v>332</v>
      </c>
      <c r="E619" t="s">
        <v>325</v>
      </c>
      <c r="I619" t="s">
        <v>130</v>
      </c>
      <c r="M619" s="87">
        <v>-16275.12098328</v>
      </c>
      <c r="O619" s="87">
        <v>-16275.12098328</v>
      </c>
      <c r="P619" t="s">
        <v>614</v>
      </c>
    </row>
    <row r="620" spans="2:16">
      <c r="B620" t="s">
        <v>426</v>
      </c>
      <c r="C620" t="s">
        <v>108</v>
      </c>
      <c r="D620" t="s">
        <v>332</v>
      </c>
      <c r="E620" t="s">
        <v>325</v>
      </c>
      <c r="I620" t="s">
        <v>130</v>
      </c>
      <c r="M620" s="87">
        <v>-143.59061807999998</v>
      </c>
      <c r="O620" s="87">
        <v>-143.59061807999998</v>
      </c>
      <c r="P620" t="s">
        <v>614</v>
      </c>
    </row>
    <row r="621" spans="2:16">
      <c r="B621" t="s">
        <v>427</v>
      </c>
      <c r="C621" t="s">
        <v>108</v>
      </c>
      <c r="D621" t="s">
        <v>332</v>
      </c>
      <c r="E621" t="s">
        <v>325</v>
      </c>
      <c r="I621" t="s">
        <v>130</v>
      </c>
      <c r="M621" s="87">
        <v>-1549.6309443600001</v>
      </c>
      <c r="O621" s="87">
        <v>-1549.6309443600001</v>
      </c>
      <c r="P621" t="s">
        <v>614</v>
      </c>
    </row>
    <row r="622" spans="2:16">
      <c r="B622" t="s">
        <v>281</v>
      </c>
      <c r="C622" t="s">
        <v>270</v>
      </c>
      <c r="D622" t="s">
        <v>332</v>
      </c>
      <c r="E622" t="s">
        <v>325</v>
      </c>
      <c r="I622" t="s">
        <v>120</v>
      </c>
      <c r="M622" s="87">
        <v>-44017.476694200006</v>
      </c>
      <c r="O622" s="87">
        <v>-44017.476694200006</v>
      </c>
      <c r="P622" t="s">
        <v>614</v>
      </c>
    </row>
    <row r="623" spans="2:16">
      <c r="B623" t="s">
        <v>428</v>
      </c>
      <c r="C623" t="s">
        <v>133</v>
      </c>
      <c r="D623" t="s">
        <v>332</v>
      </c>
      <c r="E623" t="s">
        <v>325</v>
      </c>
      <c r="I623" t="s">
        <v>130</v>
      </c>
      <c r="M623" s="87">
        <v>-2636.8411798799998</v>
      </c>
      <c r="O623" s="87">
        <v>-2636.8411798799998</v>
      </c>
      <c r="P623" t="s">
        <v>614</v>
      </c>
    </row>
    <row r="624" spans="2:16">
      <c r="B624" t="s">
        <v>429</v>
      </c>
      <c r="C624" t="s">
        <v>108</v>
      </c>
      <c r="D624" t="s">
        <v>332</v>
      </c>
      <c r="E624" t="s">
        <v>325</v>
      </c>
      <c r="I624" t="s">
        <v>130</v>
      </c>
      <c r="M624" s="87">
        <v>-460.84520268</v>
      </c>
      <c r="O624" s="87">
        <v>-460.84520268</v>
      </c>
      <c r="P624" t="s">
        <v>614</v>
      </c>
    </row>
    <row r="625" spans="2:16">
      <c r="B625" t="s">
        <v>430</v>
      </c>
      <c r="C625" t="s">
        <v>431</v>
      </c>
      <c r="D625" t="s">
        <v>332</v>
      </c>
      <c r="E625" t="s">
        <v>325</v>
      </c>
      <c r="I625" t="s">
        <v>130</v>
      </c>
      <c r="M625" s="87">
        <v>-3688.2430315199995</v>
      </c>
      <c r="O625" s="87">
        <v>-3688.2430315199995</v>
      </c>
      <c r="P625" t="s">
        <v>614</v>
      </c>
    </row>
    <row r="626" spans="2:16">
      <c r="B626" t="s">
        <v>347</v>
      </c>
      <c r="C626" t="s">
        <v>108</v>
      </c>
      <c r="D626" t="s">
        <v>332</v>
      </c>
      <c r="E626" t="s">
        <v>325</v>
      </c>
      <c r="I626" t="s">
        <v>130</v>
      </c>
      <c r="M626" s="87">
        <v>-8838.7741306799981</v>
      </c>
      <c r="O626" s="87">
        <v>-8838.7741306799981</v>
      </c>
      <c r="P626" t="s">
        <v>614</v>
      </c>
    </row>
    <row r="627" spans="2:16">
      <c r="B627" t="s">
        <v>432</v>
      </c>
      <c r="C627" t="s">
        <v>270</v>
      </c>
      <c r="D627" t="s">
        <v>332</v>
      </c>
      <c r="E627" t="s">
        <v>325</v>
      </c>
      <c r="I627" t="s">
        <v>120</v>
      </c>
      <c r="M627" s="87">
        <v>-10532.65315932</v>
      </c>
      <c r="O627" s="87">
        <v>-10532.65315932</v>
      </c>
      <c r="P627" t="s">
        <v>614</v>
      </c>
    </row>
    <row r="628" spans="2:16">
      <c r="B628" t="s">
        <v>433</v>
      </c>
      <c r="C628" t="s">
        <v>108</v>
      </c>
      <c r="D628" t="s">
        <v>332</v>
      </c>
      <c r="E628" t="s">
        <v>325</v>
      </c>
      <c r="I628" t="s">
        <v>130</v>
      </c>
      <c r="M628" s="87">
        <v>-1477.33620228</v>
      </c>
      <c r="O628" s="87">
        <v>-1477.33620228</v>
      </c>
      <c r="P628" t="s">
        <v>614</v>
      </c>
    </row>
    <row r="629" spans="2:16">
      <c r="B629" t="s">
        <v>434</v>
      </c>
      <c r="C629" t="s">
        <v>108</v>
      </c>
      <c r="D629" t="s">
        <v>332</v>
      </c>
      <c r="E629" t="s">
        <v>325</v>
      </c>
      <c r="I629" t="s">
        <v>130</v>
      </c>
      <c r="M629" s="87">
        <v>-34471.752682679995</v>
      </c>
      <c r="O629" s="87">
        <v>-34471.752682679995</v>
      </c>
      <c r="P629" t="s">
        <v>614</v>
      </c>
    </row>
    <row r="630" spans="2:16">
      <c r="B630" t="s">
        <v>435</v>
      </c>
      <c r="C630" t="s">
        <v>436</v>
      </c>
      <c r="D630" t="s">
        <v>332</v>
      </c>
      <c r="E630" t="s">
        <v>325</v>
      </c>
      <c r="I630" t="s">
        <v>130</v>
      </c>
      <c r="M630" s="87">
        <v>-1090.0367369999999</v>
      </c>
      <c r="O630" s="87">
        <v>-1090.0367369999999</v>
      </c>
      <c r="P630" t="s">
        <v>614</v>
      </c>
    </row>
    <row r="631" spans="2:16">
      <c r="B631" t="s">
        <v>437</v>
      </c>
      <c r="C631" t="s">
        <v>133</v>
      </c>
      <c r="D631" t="s">
        <v>332</v>
      </c>
      <c r="E631" t="s">
        <v>325</v>
      </c>
      <c r="I631" t="s">
        <v>130</v>
      </c>
      <c r="M631" s="87">
        <v>-75.342007439999989</v>
      </c>
      <c r="O631" s="87">
        <v>-75.342007439999989</v>
      </c>
      <c r="P631" t="s">
        <v>614</v>
      </c>
    </row>
    <row r="632" spans="2:16">
      <c r="B632" t="s">
        <v>438</v>
      </c>
      <c r="C632" t="s">
        <v>296</v>
      </c>
      <c r="D632" t="s">
        <v>332</v>
      </c>
      <c r="E632" t="s">
        <v>325</v>
      </c>
      <c r="I632" t="s">
        <v>399</v>
      </c>
      <c r="M632" s="87">
        <v>-36.863948879999995</v>
      </c>
      <c r="O632" s="87">
        <v>-36.863948879999995</v>
      </c>
      <c r="P632" t="s">
        <v>614</v>
      </c>
    </row>
    <row r="633" spans="2:16">
      <c r="B633" t="s">
        <v>439</v>
      </c>
      <c r="C633" t="s">
        <v>270</v>
      </c>
      <c r="D633" t="s">
        <v>332</v>
      </c>
      <c r="E633" t="s">
        <v>325</v>
      </c>
      <c r="I633" t="s">
        <v>120</v>
      </c>
      <c r="M633" s="87">
        <v>-1064.3436817200002</v>
      </c>
      <c r="O633" s="87">
        <v>-1064.3436817200002</v>
      </c>
      <c r="P633" t="s">
        <v>614</v>
      </c>
    </row>
    <row r="634" spans="2:16">
      <c r="B634" t="s">
        <v>440</v>
      </c>
      <c r="C634" t="s">
        <v>133</v>
      </c>
      <c r="D634" t="s">
        <v>332</v>
      </c>
      <c r="E634" t="s">
        <v>325</v>
      </c>
      <c r="I634" t="s">
        <v>130</v>
      </c>
      <c r="M634" s="87">
        <v>-3086.02811952</v>
      </c>
      <c r="O634" s="87">
        <v>-3086.02811952</v>
      </c>
      <c r="P634" t="s">
        <v>614</v>
      </c>
    </row>
    <row r="635" spans="2:16">
      <c r="B635" t="s">
        <v>441</v>
      </c>
      <c r="C635" t="s">
        <v>296</v>
      </c>
      <c r="D635" t="s">
        <v>332</v>
      </c>
      <c r="E635" t="s">
        <v>325</v>
      </c>
      <c r="I635" t="s">
        <v>130</v>
      </c>
      <c r="M635" s="87">
        <v>-1687.4901460799999</v>
      </c>
      <c r="O635" s="87">
        <v>-1687.4901460799999</v>
      </c>
      <c r="P635" t="s">
        <v>614</v>
      </c>
    </row>
    <row r="636" spans="2:16">
      <c r="B636" t="s">
        <v>442</v>
      </c>
      <c r="C636" t="s">
        <v>443</v>
      </c>
      <c r="D636" t="s">
        <v>332</v>
      </c>
      <c r="E636" t="s">
        <v>325</v>
      </c>
      <c r="I636" t="s">
        <v>120</v>
      </c>
      <c r="M636" s="87">
        <v>-2384.7433052400002</v>
      </c>
      <c r="O636" s="87">
        <v>-2384.7433052400002</v>
      </c>
      <c r="P636" t="s">
        <v>614</v>
      </c>
    </row>
    <row r="637" spans="2:16">
      <c r="B637" t="s">
        <v>444</v>
      </c>
      <c r="C637" t="s">
        <v>270</v>
      </c>
      <c r="D637" t="s">
        <v>332</v>
      </c>
      <c r="E637" t="s">
        <v>325</v>
      </c>
      <c r="I637" t="s">
        <v>130</v>
      </c>
      <c r="M637" s="87">
        <v>-1546.3255179600001</v>
      </c>
      <c r="O637" s="87">
        <v>-1546.3255179600001</v>
      </c>
      <c r="P637" t="s">
        <v>614</v>
      </c>
    </row>
    <row r="638" spans="2:16">
      <c r="B638" t="s">
        <v>349</v>
      </c>
      <c r="C638" t="s">
        <v>108</v>
      </c>
      <c r="D638" t="s">
        <v>332</v>
      </c>
      <c r="E638" t="s">
        <v>325</v>
      </c>
      <c r="I638" t="s">
        <v>130</v>
      </c>
      <c r="M638" s="87">
        <v>-14389.04226672</v>
      </c>
      <c r="O638" s="87">
        <v>-14389.04226672</v>
      </c>
      <c r="P638" t="s">
        <v>614</v>
      </c>
    </row>
    <row r="639" spans="2:16">
      <c r="B639" t="s">
        <v>445</v>
      </c>
      <c r="C639" t="s">
        <v>446</v>
      </c>
      <c r="D639" t="s">
        <v>332</v>
      </c>
      <c r="E639" t="s">
        <v>325</v>
      </c>
      <c r="I639" t="s">
        <v>130</v>
      </c>
      <c r="M639" s="87">
        <v>-637.87129451999999</v>
      </c>
      <c r="O639" s="87">
        <v>-637.87129451999999</v>
      </c>
      <c r="P639" t="s">
        <v>614</v>
      </c>
    </row>
    <row r="640" spans="2:16">
      <c r="B640" t="s">
        <v>447</v>
      </c>
      <c r="C640" t="s">
        <v>296</v>
      </c>
      <c r="D640" t="s">
        <v>332</v>
      </c>
      <c r="E640" t="s">
        <v>325</v>
      </c>
      <c r="I640" t="s">
        <v>130</v>
      </c>
      <c r="M640" s="87">
        <v>-1784.9314623599998</v>
      </c>
      <c r="O640" s="87">
        <v>-1784.9314623599998</v>
      </c>
      <c r="P640" t="s">
        <v>614</v>
      </c>
    </row>
    <row r="641" spans="2:16">
      <c r="B641" t="s">
        <v>448</v>
      </c>
      <c r="C641" t="s">
        <v>423</v>
      </c>
      <c r="D641" t="s">
        <v>332</v>
      </c>
      <c r="E641" t="s">
        <v>325</v>
      </c>
      <c r="I641" t="s">
        <v>130</v>
      </c>
      <c r="M641" s="87">
        <v>-5274.9743713200005</v>
      </c>
      <c r="O641" s="87">
        <v>-5274.9743713200005</v>
      </c>
      <c r="P641" t="s">
        <v>614</v>
      </c>
    </row>
    <row r="642" spans="2:16">
      <c r="B642" t="s">
        <v>449</v>
      </c>
      <c r="C642" t="s">
        <v>133</v>
      </c>
      <c r="D642" t="s">
        <v>332</v>
      </c>
      <c r="E642" t="s">
        <v>325</v>
      </c>
      <c r="I642" t="s">
        <v>130</v>
      </c>
      <c r="M642" s="87">
        <v>-3589.6110379200004</v>
      </c>
      <c r="O642" s="87">
        <v>-3589.6110379200004</v>
      </c>
      <c r="P642" t="s">
        <v>614</v>
      </c>
    </row>
    <row r="643" spans="2:16">
      <c r="B643" t="s">
        <v>450</v>
      </c>
      <c r="C643" t="s">
        <v>133</v>
      </c>
      <c r="D643" t="s">
        <v>332</v>
      </c>
      <c r="E643" t="s">
        <v>325</v>
      </c>
      <c r="I643" t="s">
        <v>130</v>
      </c>
      <c r="M643" s="87">
        <v>-25.210511279999999</v>
      </c>
      <c r="O643" s="87">
        <v>-25.210511279999999</v>
      </c>
      <c r="P643" t="s">
        <v>614</v>
      </c>
    </row>
    <row r="644" spans="2:16">
      <c r="B644" t="s">
        <v>451</v>
      </c>
      <c r="C644" t="s">
        <v>296</v>
      </c>
      <c r="D644" t="s">
        <v>332</v>
      </c>
      <c r="E644" t="s">
        <v>325</v>
      </c>
      <c r="I644" t="s">
        <v>130</v>
      </c>
      <c r="M644" s="87">
        <v>-16.948151640000003</v>
      </c>
      <c r="O644" s="87">
        <v>-16.948151640000003</v>
      </c>
      <c r="P644" t="s">
        <v>614</v>
      </c>
    </row>
    <row r="645" spans="2:16">
      <c r="B645" t="s">
        <v>452</v>
      </c>
      <c r="C645" t="s">
        <v>133</v>
      </c>
      <c r="D645" t="s">
        <v>332</v>
      </c>
      <c r="E645" t="s">
        <v>325</v>
      </c>
      <c r="I645" t="s">
        <v>130</v>
      </c>
      <c r="M645" s="87">
        <v>-1799.4162268800003</v>
      </c>
      <c r="O645" s="87">
        <v>-1799.4162268800003</v>
      </c>
      <c r="P645" t="s">
        <v>614</v>
      </c>
    </row>
    <row r="646" spans="2:16">
      <c r="B646" t="s">
        <v>453</v>
      </c>
      <c r="C646" t="s">
        <v>133</v>
      </c>
      <c r="D646" t="s">
        <v>332</v>
      </c>
      <c r="E646" t="s">
        <v>325</v>
      </c>
      <c r="I646" t="s">
        <v>130</v>
      </c>
      <c r="M646" s="87">
        <v>-108.01988712000001</v>
      </c>
      <c r="O646" s="87">
        <v>-108.01988712000001</v>
      </c>
      <c r="P646" t="s">
        <v>614</v>
      </c>
    </row>
    <row r="647" spans="2:16">
      <c r="B647" t="s">
        <v>454</v>
      </c>
      <c r="C647" t="s">
        <v>455</v>
      </c>
      <c r="D647" t="s">
        <v>332</v>
      </c>
      <c r="E647" t="s">
        <v>325</v>
      </c>
      <c r="I647" t="s">
        <v>130</v>
      </c>
      <c r="M647" s="87">
        <v>-33.430648320000003</v>
      </c>
      <c r="O647" s="87">
        <v>-33.430648320000003</v>
      </c>
      <c r="P647" t="s">
        <v>614</v>
      </c>
    </row>
    <row r="648" spans="2:16">
      <c r="B648" t="s">
        <v>350</v>
      </c>
      <c r="C648" t="s">
        <v>270</v>
      </c>
      <c r="D648" t="s">
        <v>332</v>
      </c>
      <c r="E648" t="s">
        <v>325</v>
      </c>
      <c r="I648" t="s">
        <v>130</v>
      </c>
      <c r="M648" s="87">
        <v>-5164.5393514800007</v>
      </c>
      <c r="O648" s="87">
        <v>-5164.5393514800007</v>
      </c>
      <c r="P648" t="s">
        <v>614</v>
      </c>
    </row>
    <row r="649" spans="2:16">
      <c r="B649" t="s">
        <v>456</v>
      </c>
      <c r="C649" t="s">
        <v>133</v>
      </c>
      <c r="D649" t="s">
        <v>332</v>
      </c>
      <c r="E649" t="s">
        <v>325</v>
      </c>
      <c r="I649" t="s">
        <v>130</v>
      </c>
      <c r="M649" s="87">
        <v>-9.0778590000000001</v>
      </c>
      <c r="O649" s="87">
        <v>-9.0778590000000001</v>
      </c>
      <c r="P649" t="s">
        <v>614</v>
      </c>
    </row>
    <row r="650" spans="2:16">
      <c r="B650" t="s">
        <v>457</v>
      </c>
      <c r="C650" t="s">
        <v>108</v>
      </c>
      <c r="D650" t="s">
        <v>332</v>
      </c>
      <c r="E650" t="s">
        <v>325</v>
      </c>
      <c r="I650" t="s">
        <v>130</v>
      </c>
      <c r="M650" s="87">
        <v>-961.91165411999998</v>
      </c>
      <c r="O650" s="87">
        <v>-961.91165411999998</v>
      </c>
      <c r="P650" t="s">
        <v>614</v>
      </c>
    </row>
    <row r="651" spans="2:16">
      <c r="B651" t="s">
        <v>351</v>
      </c>
      <c r="C651" t="s">
        <v>296</v>
      </c>
      <c r="D651" t="s">
        <v>332</v>
      </c>
      <c r="E651" t="s">
        <v>325</v>
      </c>
      <c r="I651" t="s">
        <v>130</v>
      </c>
      <c r="M651" s="87">
        <v>-2367.2269580399998</v>
      </c>
      <c r="O651" s="87">
        <v>-2367.2269580399998</v>
      </c>
      <c r="P651" t="s">
        <v>614</v>
      </c>
    </row>
    <row r="652" spans="2:16">
      <c r="B652" t="s">
        <v>458</v>
      </c>
      <c r="C652" t="s">
        <v>459</v>
      </c>
      <c r="D652" t="s">
        <v>332</v>
      </c>
      <c r="E652" t="s">
        <v>325</v>
      </c>
      <c r="I652" t="s">
        <v>130</v>
      </c>
      <c r="M652" s="87">
        <v>-2860.9732170000002</v>
      </c>
      <c r="O652" s="87">
        <v>-2860.9732170000002</v>
      </c>
      <c r="P652" t="s">
        <v>614</v>
      </c>
    </row>
    <row r="653" spans="2:16">
      <c r="B653" t="s">
        <v>460</v>
      </c>
      <c r="C653" t="s">
        <v>133</v>
      </c>
      <c r="D653" t="s">
        <v>332</v>
      </c>
      <c r="E653" t="s">
        <v>325</v>
      </c>
      <c r="I653" t="s">
        <v>130</v>
      </c>
      <c r="M653" s="87">
        <v>-393.70523688000003</v>
      </c>
      <c r="O653" s="87">
        <v>-393.70523688000003</v>
      </c>
      <c r="P653" t="s">
        <v>614</v>
      </c>
    </row>
    <row r="654" spans="2:16">
      <c r="B654" t="s">
        <v>461</v>
      </c>
      <c r="C654" t="s">
        <v>108</v>
      </c>
      <c r="D654" t="s">
        <v>332</v>
      </c>
      <c r="E654" t="s">
        <v>325</v>
      </c>
      <c r="I654" t="s">
        <v>130</v>
      </c>
      <c r="M654" s="87">
        <v>-3953.1247030799996</v>
      </c>
      <c r="O654" s="87">
        <v>-3953.1247030799996</v>
      </c>
      <c r="P654" t="s">
        <v>614</v>
      </c>
    </row>
    <row r="655" spans="2:16">
      <c r="B655" t="s">
        <v>462</v>
      </c>
      <c r="C655" t="s">
        <v>133</v>
      </c>
      <c r="D655" t="s">
        <v>332</v>
      </c>
      <c r="E655" t="s">
        <v>325</v>
      </c>
      <c r="I655" t="s">
        <v>130</v>
      </c>
      <c r="M655" s="87">
        <v>-2102.6734164</v>
      </c>
      <c r="O655" s="87">
        <v>-2102.6734164</v>
      </c>
      <c r="P655" t="s">
        <v>614</v>
      </c>
    </row>
    <row r="656" spans="2:16">
      <c r="B656" t="s">
        <v>463</v>
      </c>
      <c r="C656" t="s">
        <v>108</v>
      </c>
      <c r="D656" t="s">
        <v>332</v>
      </c>
      <c r="E656" t="s">
        <v>325</v>
      </c>
      <c r="I656" t="s">
        <v>130</v>
      </c>
      <c r="M656" s="87">
        <v>-693.61960283999997</v>
      </c>
      <c r="O656" s="87">
        <v>-693.61960283999997</v>
      </c>
      <c r="P656" t="s">
        <v>614</v>
      </c>
    </row>
    <row r="657" spans="2:16">
      <c r="B657" t="s">
        <v>464</v>
      </c>
      <c r="C657" t="s">
        <v>133</v>
      </c>
      <c r="D657" t="s">
        <v>332</v>
      </c>
      <c r="E657" t="s">
        <v>325</v>
      </c>
      <c r="I657" t="s">
        <v>130</v>
      </c>
      <c r="M657" s="87">
        <v>-330.32428883999995</v>
      </c>
      <c r="O657" s="87">
        <v>-330.32428883999995</v>
      </c>
      <c r="P657" t="s">
        <v>614</v>
      </c>
    </row>
    <row r="658" spans="2:16">
      <c r="B658" t="s">
        <v>465</v>
      </c>
      <c r="C658" t="s">
        <v>108</v>
      </c>
      <c r="D658" t="s">
        <v>332</v>
      </c>
      <c r="E658" t="s">
        <v>325</v>
      </c>
      <c r="I658" t="s">
        <v>130</v>
      </c>
      <c r="M658" s="87">
        <v>-6305.2202876399997</v>
      </c>
      <c r="O658" s="87">
        <v>-6305.2202876399997</v>
      </c>
      <c r="P658" t="s">
        <v>614</v>
      </c>
    </row>
    <row r="659" spans="2:16">
      <c r="B659" t="s">
        <v>466</v>
      </c>
      <c r="C659" t="s">
        <v>133</v>
      </c>
      <c r="D659" t="s">
        <v>332</v>
      </c>
      <c r="E659" t="s">
        <v>325</v>
      </c>
      <c r="I659" t="s">
        <v>130</v>
      </c>
      <c r="M659" s="87">
        <v>-184.39212600000002</v>
      </c>
      <c r="O659" s="87">
        <v>-184.39212600000002</v>
      </c>
      <c r="P659" t="s">
        <v>614</v>
      </c>
    </row>
    <row r="660" spans="2:16">
      <c r="B660" t="s">
        <v>467</v>
      </c>
      <c r="C660" t="s">
        <v>133</v>
      </c>
      <c r="D660" t="s">
        <v>332</v>
      </c>
      <c r="E660" t="s">
        <v>325</v>
      </c>
      <c r="I660" t="s">
        <v>130</v>
      </c>
      <c r="M660" s="87">
        <v>-1435.357287</v>
      </c>
      <c r="O660" s="87">
        <v>-1435.357287</v>
      </c>
      <c r="P660" t="s">
        <v>614</v>
      </c>
    </row>
    <row r="661" spans="2:16">
      <c r="B661" t="s">
        <v>468</v>
      </c>
      <c r="C661" t="s">
        <v>469</v>
      </c>
      <c r="D661" t="s">
        <v>332</v>
      </c>
      <c r="E661" t="s">
        <v>325</v>
      </c>
      <c r="I661" t="s">
        <v>130</v>
      </c>
      <c r="M661" s="87">
        <v>-1982.7612324000002</v>
      </c>
      <c r="O661" s="87">
        <v>-1982.7612324000002</v>
      </c>
      <c r="P661" t="s">
        <v>614</v>
      </c>
    </row>
    <row r="662" spans="2:16">
      <c r="B662" t="s">
        <v>470</v>
      </c>
      <c r="C662" t="s">
        <v>270</v>
      </c>
      <c r="D662" t="s">
        <v>332</v>
      </c>
      <c r="E662" t="s">
        <v>325</v>
      </c>
      <c r="I662" t="s">
        <v>130</v>
      </c>
      <c r="M662" s="87">
        <v>-182.823858</v>
      </c>
      <c r="O662" s="87">
        <v>-182.823858</v>
      </c>
      <c r="P662" t="s">
        <v>614</v>
      </c>
    </row>
    <row r="663" spans="2:16">
      <c r="B663" t="s">
        <v>282</v>
      </c>
      <c r="C663" t="s">
        <v>270</v>
      </c>
      <c r="D663" t="s">
        <v>332</v>
      </c>
      <c r="E663" t="s">
        <v>325</v>
      </c>
      <c r="I663" t="s">
        <v>120</v>
      </c>
      <c r="M663" s="87">
        <v>-16238.337860520003</v>
      </c>
      <c r="O663" s="87">
        <v>-16238.337860520003</v>
      </c>
      <c r="P663" t="s">
        <v>614</v>
      </c>
    </row>
    <row r="664" spans="2:16">
      <c r="B664" t="s">
        <v>283</v>
      </c>
      <c r="C664" t="s">
        <v>270</v>
      </c>
      <c r="D664" t="s">
        <v>332</v>
      </c>
      <c r="E664" t="s">
        <v>325</v>
      </c>
      <c r="I664" t="s">
        <v>120</v>
      </c>
      <c r="M664" s="87">
        <v>-1393.4772932399999</v>
      </c>
      <c r="O664" s="87">
        <v>-1393.4772932399999</v>
      </c>
      <c r="P664" t="s">
        <v>614</v>
      </c>
    </row>
    <row r="665" spans="2:16">
      <c r="B665" t="s">
        <v>471</v>
      </c>
      <c r="C665" t="s">
        <v>133</v>
      </c>
      <c r="D665" t="s">
        <v>332</v>
      </c>
      <c r="E665" t="s">
        <v>325</v>
      </c>
      <c r="I665" t="s">
        <v>130</v>
      </c>
      <c r="M665" s="87">
        <v>-4012.0529763599993</v>
      </c>
      <c r="O665" s="87">
        <v>-4012.0529763599993</v>
      </c>
      <c r="P665" t="s">
        <v>614</v>
      </c>
    </row>
    <row r="666" spans="2:16">
      <c r="B666" t="s">
        <v>472</v>
      </c>
      <c r="C666" t="s">
        <v>133</v>
      </c>
      <c r="D666" t="s">
        <v>332</v>
      </c>
      <c r="E666" t="s">
        <v>325</v>
      </c>
      <c r="I666" t="s">
        <v>130</v>
      </c>
      <c r="M666" s="87">
        <v>-2405.51320536</v>
      </c>
      <c r="O666" s="87">
        <v>-2405.51320536</v>
      </c>
      <c r="P666" t="s">
        <v>614</v>
      </c>
    </row>
    <row r="667" spans="2:16">
      <c r="B667" t="s">
        <v>473</v>
      </c>
      <c r="C667" t="s">
        <v>133</v>
      </c>
      <c r="D667" t="s">
        <v>332</v>
      </c>
      <c r="E667" t="s">
        <v>325</v>
      </c>
      <c r="I667" t="s">
        <v>130</v>
      </c>
      <c r="M667" s="87">
        <v>-315.65736396</v>
      </c>
      <c r="O667" s="87">
        <v>-315.65736396</v>
      </c>
      <c r="P667" t="s">
        <v>614</v>
      </c>
    </row>
    <row r="668" spans="2:16">
      <c r="B668" t="s">
        <v>474</v>
      </c>
      <c r="C668" t="s">
        <v>133</v>
      </c>
      <c r="D668" t="s">
        <v>332</v>
      </c>
      <c r="E668" t="s">
        <v>325</v>
      </c>
      <c r="I668" t="s">
        <v>130</v>
      </c>
      <c r="M668" s="87">
        <v>-864.82621403999985</v>
      </c>
      <c r="O668" s="87">
        <v>-864.82621403999985</v>
      </c>
      <c r="P668" t="s">
        <v>614</v>
      </c>
    </row>
    <row r="669" spans="2:16">
      <c r="B669" t="s">
        <v>475</v>
      </c>
      <c r="C669" t="s">
        <v>133</v>
      </c>
      <c r="D669" t="s">
        <v>332</v>
      </c>
      <c r="E669" t="s">
        <v>325</v>
      </c>
      <c r="I669" t="s">
        <v>130</v>
      </c>
      <c r="M669" s="87">
        <v>-218.46455783999997</v>
      </c>
      <c r="O669" s="87">
        <v>-218.46455783999997</v>
      </c>
      <c r="P669" t="s">
        <v>614</v>
      </c>
    </row>
    <row r="670" spans="2:16">
      <c r="B670" t="s">
        <v>476</v>
      </c>
      <c r="C670" t="s">
        <v>108</v>
      </c>
      <c r="D670" t="s">
        <v>332</v>
      </c>
      <c r="E670" t="s">
        <v>325</v>
      </c>
      <c r="I670" t="s">
        <v>130</v>
      </c>
      <c r="M670" s="87">
        <v>-1222.8231949199999</v>
      </c>
      <c r="O670" s="87">
        <v>-1222.8231949199999</v>
      </c>
      <c r="P670" t="s">
        <v>614</v>
      </c>
    </row>
    <row r="671" spans="2:16">
      <c r="B671" t="s">
        <v>477</v>
      </c>
      <c r="C671" t="s">
        <v>133</v>
      </c>
      <c r="D671" t="s">
        <v>332</v>
      </c>
      <c r="E671" t="s">
        <v>325</v>
      </c>
      <c r="I671" t="s">
        <v>130</v>
      </c>
      <c r="M671" s="87">
        <v>-302.99420304</v>
      </c>
      <c r="O671" s="87">
        <v>-302.99420304</v>
      </c>
      <c r="P671" t="s">
        <v>614</v>
      </c>
    </row>
    <row r="672" spans="2:16">
      <c r="B672" t="s">
        <v>478</v>
      </c>
      <c r="C672" t="s">
        <v>108</v>
      </c>
      <c r="D672" t="s">
        <v>332</v>
      </c>
      <c r="E672" t="s">
        <v>325</v>
      </c>
      <c r="I672" t="s">
        <v>130</v>
      </c>
      <c r="M672" s="87">
        <v>-2336.3272529999999</v>
      </c>
      <c r="O672" s="87">
        <v>-2336.3272529999999</v>
      </c>
      <c r="P672" t="s">
        <v>614</v>
      </c>
    </row>
    <row r="673" spans="2:16">
      <c r="B673" t="s">
        <v>479</v>
      </c>
      <c r="C673" t="s">
        <v>133</v>
      </c>
      <c r="D673" t="s">
        <v>332</v>
      </c>
      <c r="E673" t="s">
        <v>325</v>
      </c>
      <c r="I673" t="s">
        <v>130</v>
      </c>
      <c r="M673" s="87">
        <v>-7247.7698637599988</v>
      </c>
      <c r="O673" s="87">
        <v>-7247.7698637599988</v>
      </c>
      <c r="P673" t="s">
        <v>614</v>
      </c>
    </row>
    <row r="674" spans="2:16">
      <c r="B674" t="s">
        <v>480</v>
      </c>
      <c r="C674" t="s">
        <v>108</v>
      </c>
      <c r="D674" t="s">
        <v>332</v>
      </c>
      <c r="E674" t="s">
        <v>325</v>
      </c>
      <c r="I674" t="s">
        <v>130</v>
      </c>
      <c r="M674" s="87">
        <v>-511.65587952000004</v>
      </c>
      <c r="O674" s="87">
        <v>-511.65587952000004</v>
      </c>
      <c r="P674" t="s">
        <v>614</v>
      </c>
    </row>
    <row r="675" spans="2:16">
      <c r="B675" t="s">
        <v>481</v>
      </c>
      <c r="C675" t="s">
        <v>108</v>
      </c>
      <c r="D675" t="s">
        <v>332</v>
      </c>
      <c r="E675" t="s">
        <v>325</v>
      </c>
      <c r="I675" t="s">
        <v>130</v>
      </c>
      <c r="M675" s="87">
        <v>-791.84746583999993</v>
      </c>
      <c r="O675" s="87">
        <v>-791.84746583999993</v>
      </c>
      <c r="P675" t="s">
        <v>614</v>
      </c>
    </row>
    <row r="676" spans="2:16">
      <c r="B676" t="s">
        <v>482</v>
      </c>
      <c r="C676" t="s">
        <v>133</v>
      </c>
      <c r="D676" t="s">
        <v>332</v>
      </c>
      <c r="E676" t="s">
        <v>325</v>
      </c>
      <c r="I676" t="s">
        <v>130</v>
      </c>
      <c r="M676" s="87">
        <v>-451.10625840000006</v>
      </c>
      <c r="O676" s="87">
        <v>-451.10625840000006</v>
      </c>
      <c r="P676" t="s">
        <v>614</v>
      </c>
    </row>
    <row r="677" spans="2:16">
      <c r="B677" t="s">
        <v>483</v>
      </c>
      <c r="C677" t="s">
        <v>296</v>
      </c>
      <c r="D677" t="s">
        <v>332</v>
      </c>
      <c r="E677" t="s">
        <v>325</v>
      </c>
      <c r="I677" t="s">
        <v>130</v>
      </c>
      <c r="M677" s="87">
        <v>-2804.2755033600001</v>
      </c>
      <c r="O677" s="87">
        <v>-2804.2755033600001</v>
      </c>
      <c r="P677" t="s">
        <v>614</v>
      </c>
    </row>
    <row r="678" spans="2:16">
      <c r="B678" t="s">
        <v>484</v>
      </c>
      <c r="C678" t="s">
        <v>459</v>
      </c>
      <c r="D678" t="s">
        <v>332</v>
      </c>
      <c r="E678" t="s">
        <v>325</v>
      </c>
      <c r="I678" t="s">
        <v>130</v>
      </c>
      <c r="M678" s="87">
        <v>-1869.3223761599997</v>
      </c>
      <c r="O678" s="87">
        <v>-1869.3223761599997</v>
      </c>
      <c r="P678" t="s">
        <v>614</v>
      </c>
    </row>
    <row r="679" spans="2:16">
      <c r="B679" t="s">
        <v>485</v>
      </c>
      <c r="C679" t="s">
        <v>469</v>
      </c>
      <c r="D679" t="s">
        <v>332</v>
      </c>
      <c r="E679" t="s">
        <v>325</v>
      </c>
      <c r="I679" t="s">
        <v>130</v>
      </c>
      <c r="M679" s="87">
        <v>-85.682925359999999</v>
      </c>
      <c r="O679" s="87">
        <v>-85.682925359999999</v>
      </c>
      <c r="P679" t="s">
        <v>614</v>
      </c>
    </row>
    <row r="680" spans="2:16">
      <c r="B680" t="s">
        <v>486</v>
      </c>
      <c r="C680" t="s">
        <v>382</v>
      </c>
      <c r="D680" t="s">
        <v>332</v>
      </c>
      <c r="E680" t="s">
        <v>325</v>
      </c>
      <c r="I680" t="s">
        <v>130</v>
      </c>
      <c r="M680" s="87">
        <v>-92.407175999999993</v>
      </c>
      <c r="O680" s="87">
        <v>-92.407175999999993</v>
      </c>
      <c r="P680" t="s">
        <v>614</v>
      </c>
    </row>
    <row r="681" spans="2:16">
      <c r="B681" t="s">
        <v>353</v>
      </c>
      <c r="C681" t="s">
        <v>108</v>
      </c>
      <c r="D681" t="s">
        <v>332</v>
      </c>
      <c r="E681" t="s">
        <v>325</v>
      </c>
      <c r="I681" t="s">
        <v>130</v>
      </c>
      <c r="M681" s="87">
        <v>-678.34949796000012</v>
      </c>
      <c r="O681" s="87">
        <v>-678.34949796000012</v>
      </c>
      <c r="P681" t="s">
        <v>614</v>
      </c>
    </row>
    <row r="682" spans="2:16">
      <c r="B682" t="s">
        <v>487</v>
      </c>
      <c r="C682" t="s">
        <v>296</v>
      </c>
      <c r="D682" t="s">
        <v>332</v>
      </c>
      <c r="E682" t="s">
        <v>325</v>
      </c>
      <c r="I682" t="s">
        <v>130</v>
      </c>
      <c r="M682" s="87">
        <v>-648.0626238000001</v>
      </c>
      <c r="O682" s="87">
        <v>-648.0626238000001</v>
      </c>
      <c r="P682" t="s">
        <v>614</v>
      </c>
    </row>
    <row r="683" spans="2:16">
      <c r="B683" t="s">
        <v>488</v>
      </c>
      <c r="C683" t="s">
        <v>108</v>
      </c>
      <c r="D683" t="s">
        <v>332</v>
      </c>
      <c r="E683" t="s">
        <v>325</v>
      </c>
      <c r="I683" t="s">
        <v>130</v>
      </c>
      <c r="M683" s="87">
        <v>-1194.5461165200002</v>
      </c>
      <c r="O683" s="87">
        <v>-1194.5461165200002</v>
      </c>
      <c r="P683" t="s">
        <v>614</v>
      </c>
    </row>
    <row r="684" spans="2:16">
      <c r="B684" t="s">
        <v>489</v>
      </c>
      <c r="C684" t="s">
        <v>108</v>
      </c>
      <c r="D684" t="s">
        <v>332</v>
      </c>
      <c r="E684" t="s">
        <v>325</v>
      </c>
      <c r="I684" t="s">
        <v>130</v>
      </c>
      <c r="M684" s="87">
        <v>-1387.32485724</v>
      </c>
      <c r="O684" s="87">
        <v>-1387.32485724</v>
      </c>
      <c r="P684" t="s">
        <v>614</v>
      </c>
    </row>
    <row r="685" spans="2:16">
      <c r="B685" t="s">
        <v>490</v>
      </c>
      <c r="C685" t="s">
        <v>133</v>
      </c>
      <c r="D685" t="s">
        <v>332</v>
      </c>
      <c r="E685" t="s">
        <v>325</v>
      </c>
      <c r="I685" t="s">
        <v>130</v>
      </c>
      <c r="M685" s="87">
        <v>-75.121243559999996</v>
      </c>
      <c r="O685" s="87">
        <v>-75.121243559999996</v>
      </c>
      <c r="P685" t="s">
        <v>614</v>
      </c>
    </row>
    <row r="686" spans="2:16">
      <c r="B686" t="s">
        <v>491</v>
      </c>
      <c r="C686" t="s">
        <v>108</v>
      </c>
      <c r="D686" t="s">
        <v>332</v>
      </c>
      <c r="E686" t="s">
        <v>325</v>
      </c>
      <c r="I686" t="s">
        <v>130</v>
      </c>
      <c r="M686" s="87">
        <v>-603.50812991999999</v>
      </c>
      <c r="O686" s="87">
        <v>-603.50812991999999</v>
      </c>
      <c r="P686" t="s">
        <v>614</v>
      </c>
    </row>
    <row r="687" spans="2:16">
      <c r="B687" t="s">
        <v>297</v>
      </c>
      <c r="C687" t="s">
        <v>296</v>
      </c>
      <c r="D687" t="s">
        <v>332</v>
      </c>
      <c r="E687" t="s">
        <v>325</v>
      </c>
      <c r="I687" t="s">
        <v>130</v>
      </c>
      <c r="M687" s="87">
        <v>-10821.466600559999</v>
      </c>
      <c r="O687" s="87">
        <v>-10821.466600559999</v>
      </c>
      <c r="P687" t="s">
        <v>614</v>
      </c>
    </row>
    <row r="688" spans="2:16">
      <c r="B688" t="s">
        <v>492</v>
      </c>
      <c r="C688" t="s">
        <v>382</v>
      </c>
      <c r="D688" t="s">
        <v>332</v>
      </c>
      <c r="E688" t="s">
        <v>325</v>
      </c>
      <c r="I688" t="s">
        <v>130</v>
      </c>
      <c r="M688" s="87">
        <v>-202.99902263999999</v>
      </c>
      <c r="O688" s="87">
        <v>-202.99902263999999</v>
      </c>
      <c r="P688" t="s">
        <v>614</v>
      </c>
    </row>
    <row r="689" spans="2:16">
      <c r="B689" t="s">
        <v>493</v>
      </c>
      <c r="C689" t="s">
        <v>133</v>
      </c>
      <c r="D689" t="s">
        <v>332</v>
      </c>
      <c r="E689" t="s">
        <v>325</v>
      </c>
      <c r="I689" t="s">
        <v>130</v>
      </c>
      <c r="M689" s="87">
        <v>-4752.7797308400004</v>
      </c>
      <c r="O689" s="87">
        <v>-4752.7797308400004</v>
      </c>
      <c r="P689" t="s">
        <v>614</v>
      </c>
    </row>
    <row r="690" spans="2:16">
      <c r="B690" t="s">
        <v>494</v>
      </c>
      <c r="C690" t="s">
        <v>133</v>
      </c>
      <c r="D690" t="s">
        <v>332</v>
      </c>
      <c r="E690" t="s">
        <v>325</v>
      </c>
      <c r="I690" t="s">
        <v>130</v>
      </c>
      <c r="M690" s="87">
        <v>-315.57291875999994</v>
      </c>
      <c r="O690" s="87">
        <v>-315.57291875999994</v>
      </c>
      <c r="P690" t="s">
        <v>614</v>
      </c>
    </row>
    <row r="691" spans="2:16">
      <c r="B691" t="s">
        <v>495</v>
      </c>
      <c r="C691" t="s">
        <v>382</v>
      </c>
      <c r="D691" t="s">
        <v>332</v>
      </c>
      <c r="E691" t="s">
        <v>325</v>
      </c>
      <c r="I691" t="s">
        <v>130</v>
      </c>
      <c r="M691" s="87">
        <v>-3.2113303200000001</v>
      </c>
      <c r="O691" s="87">
        <v>-3.2113303200000001</v>
      </c>
      <c r="P691" t="s">
        <v>614</v>
      </c>
    </row>
    <row r="692" spans="2:16">
      <c r="B692" t="s">
        <v>496</v>
      </c>
      <c r="C692" t="s">
        <v>133</v>
      </c>
      <c r="D692" t="s">
        <v>332</v>
      </c>
      <c r="E692" t="s">
        <v>325</v>
      </c>
      <c r="I692" t="s">
        <v>130</v>
      </c>
      <c r="M692" s="87">
        <v>-349.07836139999995</v>
      </c>
      <c r="O692" s="87">
        <v>-349.07836139999995</v>
      </c>
      <c r="P692" t="s">
        <v>614</v>
      </c>
    </row>
    <row r="693" spans="2:16">
      <c r="B693" t="s">
        <v>497</v>
      </c>
      <c r="C693" t="s">
        <v>133</v>
      </c>
      <c r="D693" t="s">
        <v>332</v>
      </c>
      <c r="E693" t="s">
        <v>325</v>
      </c>
      <c r="I693" t="s">
        <v>130</v>
      </c>
      <c r="M693" s="87">
        <v>-201.20516531999999</v>
      </c>
      <c r="O693" s="87">
        <v>-201.20516531999999</v>
      </c>
      <c r="P693" t="s">
        <v>614</v>
      </c>
    </row>
    <row r="694" spans="2:16">
      <c r="B694" t="s">
        <v>498</v>
      </c>
      <c r="C694" t="s">
        <v>133</v>
      </c>
      <c r="D694" t="s">
        <v>332</v>
      </c>
      <c r="E694" t="s">
        <v>325</v>
      </c>
      <c r="I694" t="s">
        <v>130</v>
      </c>
      <c r="M694" s="87">
        <v>-261.65707128000003</v>
      </c>
      <c r="O694" s="87">
        <v>-261.65707128000003</v>
      </c>
      <c r="P694" t="s">
        <v>614</v>
      </c>
    </row>
    <row r="695" spans="2:16">
      <c r="B695" t="s">
        <v>499</v>
      </c>
      <c r="C695" t="s">
        <v>133</v>
      </c>
      <c r="D695" t="s">
        <v>332</v>
      </c>
      <c r="E695" t="s">
        <v>325</v>
      </c>
      <c r="I695" t="s">
        <v>130</v>
      </c>
      <c r="M695" s="87">
        <v>-607.95959831999994</v>
      </c>
      <c r="O695" s="87">
        <v>-607.95959831999994</v>
      </c>
      <c r="P695" t="s">
        <v>614</v>
      </c>
    </row>
    <row r="696" spans="2:16">
      <c r="B696" t="s">
        <v>500</v>
      </c>
      <c r="C696" t="s">
        <v>133</v>
      </c>
      <c r="D696" t="s">
        <v>332</v>
      </c>
      <c r="E696" t="s">
        <v>325</v>
      </c>
      <c r="I696" t="s">
        <v>130</v>
      </c>
      <c r="M696" s="87">
        <v>-9399.9884853599979</v>
      </c>
      <c r="O696" s="87">
        <v>-9399.9884853599979</v>
      </c>
      <c r="P696" t="s">
        <v>614</v>
      </c>
    </row>
    <row r="697" spans="2:16">
      <c r="B697" t="s">
        <v>501</v>
      </c>
      <c r="C697" t="s">
        <v>133</v>
      </c>
      <c r="D697" t="s">
        <v>332</v>
      </c>
      <c r="E697" t="s">
        <v>325</v>
      </c>
      <c r="I697" t="s">
        <v>130</v>
      </c>
      <c r="M697" s="87">
        <v>-76.915100879999997</v>
      </c>
      <c r="O697" s="87">
        <v>-76.915100879999997</v>
      </c>
      <c r="P697" t="s">
        <v>614</v>
      </c>
    </row>
    <row r="698" spans="2:16">
      <c r="B698" t="s">
        <v>502</v>
      </c>
      <c r="C698" t="s">
        <v>459</v>
      </c>
      <c r="D698" t="s">
        <v>332</v>
      </c>
      <c r="E698" t="s">
        <v>325</v>
      </c>
      <c r="I698" t="s">
        <v>130</v>
      </c>
      <c r="M698" s="87">
        <v>-7978.1303667599996</v>
      </c>
      <c r="O698" s="87">
        <v>-7978.1303667599996</v>
      </c>
      <c r="P698" t="s">
        <v>614</v>
      </c>
    </row>
    <row r="699" spans="2:16">
      <c r="B699" t="s">
        <v>503</v>
      </c>
      <c r="C699" t="s">
        <v>270</v>
      </c>
      <c r="D699" t="s">
        <v>332</v>
      </c>
      <c r="E699" t="s">
        <v>325</v>
      </c>
      <c r="I699" t="s">
        <v>130</v>
      </c>
      <c r="M699" s="87">
        <v>-2038.9462430399999</v>
      </c>
      <c r="O699" s="87">
        <v>-2038.9462430399999</v>
      </c>
      <c r="P699" t="s">
        <v>614</v>
      </c>
    </row>
    <row r="700" spans="2:16">
      <c r="B700" t="s">
        <v>504</v>
      </c>
      <c r="C700" t="s">
        <v>108</v>
      </c>
      <c r="D700" t="s">
        <v>332</v>
      </c>
      <c r="E700" t="s">
        <v>325</v>
      </c>
      <c r="I700" t="s">
        <v>130</v>
      </c>
      <c r="M700" s="87">
        <v>-760.84522020000009</v>
      </c>
      <c r="O700" s="87">
        <v>-760.84522020000009</v>
      </c>
      <c r="P700" t="s">
        <v>614</v>
      </c>
    </row>
    <row r="701" spans="2:16">
      <c r="B701" t="s">
        <v>505</v>
      </c>
      <c r="C701" t="s">
        <v>133</v>
      </c>
      <c r="D701" t="s">
        <v>332</v>
      </c>
      <c r="E701" t="s">
        <v>325</v>
      </c>
      <c r="I701" t="s">
        <v>130</v>
      </c>
      <c r="M701" s="87">
        <v>-9147.4961309999999</v>
      </c>
      <c r="O701" s="87">
        <v>-9147.4961309999999</v>
      </c>
      <c r="P701" t="s">
        <v>614</v>
      </c>
    </row>
    <row r="702" spans="2:16">
      <c r="B702" t="s">
        <v>506</v>
      </c>
      <c r="C702" t="s">
        <v>108</v>
      </c>
      <c r="D702" t="s">
        <v>332</v>
      </c>
      <c r="E702" t="s">
        <v>325</v>
      </c>
      <c r="I702" t="s">
        <v>130</v>
      </c>
      <c r="M702" s="87">
        <v>-1902.4827998399999</v>
      </c>
      <c r="O702" s="87">
        <v>-1902.4827998399999</v>
      </c>
      <c r="P702" t="s">
        <v>614</v>
      </c>
    </row>
    <row r="703" spans="2:16">
      <c r="B703" t="s">
        <v>507</v>
      </c>
      <c r="C703" t="s">
        <v>508</v>
      </c>
      <c r="D703" t="s">
        <v>332</v>
      </c>
      <c r="E703" t="s">
        <v>325</v>
      </c>
      <c r="I703" t="s">
        <v>130</v>
      </c>
      <c r="M703" s="87">
        <v>-6979.9470865200001</v>
      </c>
      <c r="O703" s="87">
        <v>-6979.9470865200001</v>
      </c>
      <c r="P703" t="s">
        <v>614</v>
      </c>
    </row>
    <row r="704" spans="2:16">
      <c r="B704" t="s">
        <v>509</v>
      </c>
      <c r="C704" t="s">
        <v>133</v>
      </c>
      <c r="D704" t="s">
        <v>332</v>
      </c>
      <c r="E704" t="s">
        <v>325</v>
      </c>
      <c r="I704" t="s">
        <v>130</v>
      </c>
      <c r="M704" s="87">
        <v>-354.60831564</v>
      </c>
      <c r="O704" s="87">
        <v>-354.60831564</v>
      </c>
      <c r="P704" t="s">
        <v>614</v>
      </c>
    </row>
    <row r="705" spans="2:16">
      <c r="B705" t="s">
        <v>287</v>
      </c>
      <c r="C705" t="s">
        <v>270</v>
      </c>
      <c r="D705" t="s">
        <v>332</v>
      </c>
      <c r="E705" t="s">
        <v>325</v>
      </c>
      <c r="I705" t="s">
        <v>130</v>
      </c>
      <c r="M705" s="87">
        <v>-3792.7680937199993</v>
      </c>
      <c r="O705" s="87">
        <v>-3792.7680937199993</v>
      </c>
      <c r="P705" t="s">
        <v>614</v>
      </c>
    </row>
    <row r="706" spans="2:16">
      <c r="B706" t="s">
        <v>510</v>
      </c>
      <c r="C706" t="s">
        <v>270</v>
      </c>
      <c r="D706" t="s">
        <v>332</v>
      </c>
      <c r="E706" t="s">
        <v>325</v>
      </c>
      <c r="I706" t="s">
        <v>130</v>
      </c>
      <c r="M706" s="87">
        <v>-1661.3519439599997</v>
      </c>
      <c r="O706" s="87">
        <v>-1661.3519439599997</v>
      </c>
      <c r="P706" t="s">
        <v>614</v>
      </c>
    </row>
    <row r="707" spans="2:16">
      <c r="B707" t="s">
        <v>511</v>
      </c>
      <c r="C707" t="s">
        <v>133</v>
      </c>
      <c r="D707" t="s">
        <v>332</v>
      </c>
      <c r="E707" t="s">
        <v>325</v>
      </c>
      <c r="I707" t="s">
        <v>130</v>
      </c>
      <c r="M707" s="87">
        <v>-9222.8067730799994</v>
      </c>
      <c r="O707" s="87">
        <v>-9222.8067730799994</v>
      </c>
      <c r="P707" t="s">
        <v>614</v>
      </c>
    </row>
    <row r="708" spans="2:16">
      <c r="B708" t="s">
        <v>512</v>
      </c>
      <c r="C708" t="s">
        <v>259</v>
      </c>
      <c r="D708" t="s">
        <v>332</v>
      </c>
      <c r="E708" t="s">
        <v>325</v>
      </c>
      <c r="I708" t="s">
        <v>130</v>
      </c>
      <c r="M708" s="87">
        <v>-5263.7081752799995</v>
      </c>
      <c r="O708" s="87">
        <v>-5263.7081752799995</v>
      </c>
      <c r="P708" t="s">
        <v>614</v>
      </c>
    </row>
    <row r="709" spans="2:16">
      <c r="B709" t="s">
        <v>513</v>
      </c>
      <c r="C709" t="s">
        <v>424</v>
      </c>
      <c r="D709" t="s">
        <v>332</v>
      </c>
      <c r="E709" t="s">
        <v>325</v>
      </c>
      <c r="I709" t="s">
        <v>130</v>
      </c>
      <c r="M709" s="87">
        <v>-388.85446331999998</v>
      </c>
      <c r="O709" s="87">
        <v>-388.85446331999998</v>
      </c>
      <c r="P709" t="s">
        <v>614</v>
      </c>
    </row>
    <row r="710" spans="2:16">
      <c r="B710" t="s">
        <v>514</v>
      </c>
      <c r="C710" t="s">
        <v>108</v>
      </c>
      <c r="D710" t="s">
        <v>332</v>
      </c>
      <c r="E710" t="s">
        <v>325</v>
      </c>
      <c r="I710" t="s">
        <v>130</v>
      </c>
      <c r="M710" s="87">
        <v>-171.78445764</v>
      </c>
      <c r="O710" s="87">
        <v>-171.78445764</v>
      </c>
      <c r="P710" t="s">
        <v>614</v>
      </c>
    </row>
    <row r="711" spans="2:16">
      <c r="B711" t="s">
        <v>515</v>
      </c>
      <c r="C711" t="s">
        <v>133</v>
      </c>
      <c r="D711" t="s">
        <v>332</v>
      </c>
      <c r="E711" t="s">
        <v>325</v>
      </c>
      <c r="I711" t="s">
        <v>130</v>
      </c>
      <c r="M711" s="87">
        <v>-1914.6332577599999</v>
      </c>
      <c r="O711" s="87">
        <v>-1914.6332577599999</v>
      </c>
      <c r="P711" t="s">
        <v>614</v>
      </c>
    </row>
    <row r="712" spans="2:16">
      <c r="B712" t="s">
        <v>516</v>
      </c>
      <c r="C712" t="s">
        <v>259</v>
      </c>
      <c r="D712" t="s">
        <v>332</v>
      </c>
      <c r="E712" t="s">
        <v>325</v>
      </c>
      <c r="I712" t="s">
        <v>130</v>
      </c>
      <c r="M712" s="87">
        <v>-282.36062159999994</v>
      </c>
      <c r="O712" s="87">
        <v>-282.36062159999994</v>
      </c>
      <c r="P712" t="s">
        <v>614</v>
      </c>
    </row>
    <row r="713" spans="2:16">
      <c r="B713" t="s">
        <v>517</v>
      </c>
      <c r="C713" t="s">
        <v>259</v>
      </c>
      <c r="D713" t="s">
        <v>332</v>
      </c>
      <c r="E713" t="s">
        <v>325</v>
      </c>
      <c r="I713" t="s">
        <v>130</v>
      </c>
      <c r="M713" s="87">
        <v>-671.03533727999991</v>
      </c>
      <c r="O713" s="87">
        <v>-671.03533727999991</v>
      </c>
      <c r="P713" t="s">
        <v>614</v>
      </c>
    </row>
    <row r="714" spans="2:16">
      <c r="B714" t="s">
        <v>518</v>
      </c>
      <c r="C714" t="s">
        <v>108</v>
      </c>
      <c r="D714" t="s">
        <v>332</v>
      </c>
      <c r="E714" t="s">
        <v>325</v>
      </c>
      <c r="I714" t="s">
        <v>130</v>
      </c>
      <c r="M714" s="87">
        <v>-4545.6742587600002</v>
      </c>
      <c r="O714" s="87">
        <v>-4545.6742587600002</v>
      </c>
      <c r="P714" t="s">
        <v>614</v>
      </c>
    </row>
    <row r="715" spans="2:16">
      <c r="B715" t="s">
        <v>519</v>
      </c>
      <c r="C715" t="s">
        <v>133</v>
      </c>
      <c r="D715" t="s">
        <v>332</v>
      </c>
      <c r="E715" t="s">
        <v>325</v>
      </c>
      <c r="I715" t="s">
        <v>130</v>
      </c>
      <c r="M715" s="87">
        <v>-96.696992159999994</v>
      </c>
      <c r="O715" s="87">
        <v>-96.696992159999994</v>
      </c>
      <c r="P715" t="s">
        <v>614</v>
      </c>
    </row>
    <row r="716" spans="2:16">
      <c r="B716" t="s">
        <v>289</v>
      </c>
      <c r="C716" t="s">
        <v>270</v>
      </c>
      <c r="D716" t="s">
        <v>332</v>
      </c>
      <c r="E716" t="s">
        <v>325</v>
      </c>
      <c r="I716" t="s">
        <v>130</v>
      </c>
      <c r="M716" s="87">
        <v>-476.20699091999995</v>
      </c>
      <c r="O716" s="87">
        <v>-476.20699091999995</v>
      </c>
      <c r="P716" t="s">
        <v>614</v>
      </c>
    </row>
    <row r="717" spans="2:16">
      <c r="B717" t="s">
        <v>520</v>
      </c>
      <c r="C717" t="s">
        <v>133</v>
      </c>
      <c r="D717" t="s">
        <v>332</v>
      </c>
      <c r="E717" t="s">
        <v>325</v>
      </c>
      <c r="I717" t="s">
        <v>130</v>
      </c>
      <c r="M717" s="87">
        <v>-2112.8587138800003</v>
      </c>
      <c r="O717" s="87">
        <v>-2112.8587138800003</v>
      </c>
      <c r="P717" t="s">
        <v>614</v>
      </c>
    </row>
    <row r="718" spans="2:16">
      <c r="B718" t="s">
        <v>521</v>
      </c>
      <c r="C718" t="s">
        <v>108</v>
      </c>
      <c r="D718" t="s">
        <v>332</v>
      </c>
      <c r="E718" t="s">
        <v>325</v>
      </c>
      <c r="I718" t="s">
        <v>130</v>
      </c>
      <c r="M718" s="87">
        <v>-1935.38626884</v>
      </c>
      <c r="O718" s="87">
        <v>-1935.38626884</v>
      </c>
      <c r="P718" t="s">
        <v>614</v>
      </c>
    </row>
    <row r="719" spans="2:16">
      <c r="B719" t="s">
        <v>356</v>
      </c>
      <c r="C719" t="s">
        <v>108</v>
      </c>
      <c r="D719" t="s">
        <v>332</v>
      </c>
      <c r="E719" t="s">
        <v>325</v>
      </c>
      <c r="I719" t="s">
        <v>130</v>
      </c>
      <c r="M719" s="87">
        <v>-2163.2097675600003</v>
      </c>
      <c r="O719" s="87">
        <v>-2163.2097675600003</v>
      </c>
      <c r="P719" t="s">
        <v>614</v>
      </c>
    </row>
    <row r="720" spans="2:16">
      <c r="B720" t="s">
        <v>522</v>
      </c>
      <c r="C720" t="s">
        <v>259</v>
      </c>
      <c r="D720" t="s">
        <v>332</v>
      </c>
      <c r="E720" t="s">
        <v>325</v>
      </c>
      <c r="I720" t="s">
        <v>130</v>
      </c>
      <c r="M720" s="87">
        <v>-716.58266543999991</v>
      </c>
      <c r="O720" s="87">
        <v>-716.58266543999991</v>
      </c>
      <c r="P720" t="s">
        <v>614</v>
      </c>
    </row>
    <row r="721" spans="2:16">
      <c r="B721" t="s">
        <v>523</v>
      </c>
      <c r="C721" t="s">
        <v>133</v>
      </c>
      <c r="D721" t="s">
        <v>332</v>
      </c>
      <c r="E721" t="s">
        <v>325</v>
      </c>
      <c r="I721" t="s">
        <v>130</v>
      </c>
      <c r="M721" s="87">
        <v>-8220.445868159999</v>
      </c>
      <c r="O721" s="87">
        <v>-8220.445868159999</v>
      </c>
      <c r="P721" t="s">
        <v>614</v>
      </c>
    </row>
    <row r="722" spans="2:16">
      <c r="B722" t="s">
        <v>524</v>
      </c>
      <c r="C722" t="s">
        <v>133</v>
      </c>
      <c r="D722" t="s">
        <v>332</v>
      </c>
      <c r="E722" t="s">
        <v>325</v>
      </c>
      <c r="I722" t="s">
        <v>130</v>
      </c>
      <c r="M722" s="87">
        <v>-3457.5399514800001</v>
      </c>
      <c r="O722" s="87">
        <v>-3457.5399514800001</v>
      </c>
      <c r="P722" t="s">
        <v>614</v>
      </c>
    </row>
    <row r="723" spans="2:16">
      <c r="B723" t="s">
        <v>525</v>
      </c>
      <c r="C723" t="s">
        <v>270</v>
      </c>
      <c r="D723" t="s">
        <v>332</v>
      </c>
      <c r="E723" t="s">
        <v>325</v>
      </c>
      <c r="I723" t="s">
        <v>130</v>
      </c>
      <c r="M723" s="87">
        <v>-7852.8679761599997</v>
      </c>
      <c r="O723" s="87">
        <v>-7852.8679761599997</v>
      </c>
      <c r="P723" t="s">
        <v>614</v>
      </c>
    </row>
    <row r="724" spans="2:16">
      <c r="B724" t="s">
        <v>526</v>
      </c>
      <c r="C724" t="s">
        <v>270</v>
      </c>
      <c r="D724" t="s">
        <v>332</v>
      </c>
      <c r="E724" t="s">
        <v>325</v>
      </c>
      <c r="I724" t="s">
        <v>130</v>
      </c>
      <c r="M724" s="87">
        <v>-678.51597564000008</v>
      </c>
      <c r="O724" s="87">
        <v>-678.51597564000008</v>
      </c>
      <c r="P724" t="s">
        <v>614</v>
      </c>
    </row>
    <row r="725" spans="2:16">
      <c r="B725" t="s">
        <v>357</v>
      </c>
      <c r="C725" t="s">
        <v>270</v>
      </c>
      <c r="D725" t="s">
        <v>332</v>
      </c>
      <c r="E725" t="s">
        <v>325</v>
      </c>
      <c r="I725" t="s">
        <v>130</v>
      </c>
      <c r="M725" s="87">
        <v>-593.04416327999991</v>
      </c>
      <c r="O725" s="87">
        <v>-593.04416327999991</v>
      </c>
      <c r="P725" t="s">
        <v>614</v>
      </c>
    </row>
    <row r="726" spans="2:16">
      <c r="B726" t="s">
        <v>291</v>
      </c>
      <c r="C726" t="s">
        <v>270</v>
      </c>
      <c r="D726" t="s">
        <v>332</v>
      </c>
      <c r="E726" t="s">
        <v>325</v>
      </c>
      <c r="I726" t="s">
        <v>130</v>
      </c>
      <c r="M726" s="87">
        <v>-2583.4597498799999</v>
      </c>
      <c r="O726" s="87">
        <v>-2583.4597498799999</v>
      </c>
      <c r="P726" t="s">
        <v>614</v>
      </c>
    </row>
    <row r="727" spans="2:16">
      <c r="B727" t="s">
        <v>527</v>
      </c>
      <c r="C727" t="s">
        <v>108</v>
      </c>
      <c r="D727" t="s">
        <v>332</v>
      </c>
      <c r="E727" t="s">
        <v>325</v>
      </c>
      <c r="I727" t="s">
        <v>130</v>
      </c>
      <c r="M727" s="87">
        <v>-468.04837823999998</v>
      </c>
      <c r="O727" s="87">
        <v>-468.04837823999998</v>
      </c>
      <c r="P727" t="s">
        <v>614</v>
      </c>
    </row>
    <row r="728" spans="2:16">
      <c r="B728" t="s">
        <v>528</v>
      </c>
      <c r="C728" t="s">
        <v>270</v>
      </c>
      <c r="D728" t="s">
        <v>332</v>
      </c>
      <c r="E728" t="s">
        <v>325</v>
      </c>
      <c r="I728" t="s">
        <v>130</v>
      </c>
      <c r="M728" s="87">
        <v>-463.16382660000011</v>
      </c>
      <c r="O728" s="87">
        <v>-463.16382660000011</v>
      </c>
      <c r="P728" t="s">
        <v>614</v>
      </c>
    </row>
    <row r="729" spans="2:16">
      <c r="B729" t="s">
        <v>293</v>
      </c>
      <c r="C729" t="s">
        <v>270</v>
      </c>
      <c r="D729" t="s">
        <v>332</v>
      </c>
      <c r="E729" t="s">
        <v>325</v>
      </c>
      <c r="I729" t="s">
        <v>130</v>
      </c>
      <c r="M729" s="87">
        <v>-435.14249652000007</v>
      </c>
      <c r="O729" s="87">
        <v>-435.14249652000007</v>
      </c>
      <c r="P729" t="s">
        <v>614</v>
      </c>
    </row>
    <row r="730" spans="2:16">
      <c r="B730" t="s">
        <v>361</v>
      </c>
      <c r="C730" t="s">
        <v>108</v>
      </c>
      <c r="D730" t="s">
        <v>332</v>
      </c>
      <c r="E730" t="s">
        <v>325</v>
      </c>
      <c r="I730" t="s">
        <v>130</v>
      </c>
      <c r="M730" s="87">
        <v>-610.51949423999997</v>
      </c>
      <c r="O730" s="87">
        <v>-610.51949423999997</v>
      </c>
      <c r="P730" t="s">
        <v>614</v>
      </c>
    </row>
    <row r="731" spans="2:16">
      <c r="B731" t="s">
        <v>529</v>
      </c>
      <c r="C731" t="s">
        <v>270</v>
      </c>
      <c r="D731" t="s">
        <v>332</v>
      </c>
      <c r="E731" t="s">
        <v>325</v>
      </c>
      <c r="I731" t="s">
        <v>130</v>
      </c>
      <c r="M731" s="87">
        <v>-1876.2094853999997</v>
      </c>
      <c r="O731" s="87">
        <v>-1876.2094853999997</v>
      </c>
      <c r="P731" t="s">
        <v>614</v>
      </c>
    </row>
    <row r="732" spans="2:16">
      <c r="B732" t="s">
        <v>530</v>
      </c>
      <c r="C732" t="s">
        <v>270</v>
      </c>
      <c r="D732" t="s">
        <v>332</v>
      </c>
      <c r="E732" t="s">
        <v>325</v>
      </c>
      <c r="I732" t="s">
        <v>130</v>
      </c>
      <c r="M732" s="87">
        <v>-324.64715868000002</v>
      </c>
      <c r="O732" s="87">
        <v>-324.64715868000002</v>
      </c>
      <c r="P732" t="s">
        <v>614</v>
      </c>
    </row>
    <row r="733" spans="2:16">
      <c r="B733" t="s">
        <v>531</v>
      </c>
      <c r="C733" t="s">
        <v>270</v>
      </c>
      <c r="D733" t="s">
        <v>332</v>
      </c>
      <c r="E733" t="s">
        <v>325</v>
      </c>
      <c r="I733" t="s">
        <v>130</v>
      </c>
      <c r="M733" s="87">
        <v>-90.872686080000008</v>
      </c>
      <c r="O733" s="87">
        <v>-90.872686080000008</v>
      </c>
      <c r="P733" t="s">
        <v>614</v>
      </c>
    </row>
    <row r="734" spans="2:16">
      <c r="B734" t="s">
        <v>532</v>
      </c>
      <c r="C734" t="s">
        <v>270</v>
      </c>
      <c r="D734" t="s">
        <v>332</v>
      </c>
      <c r="E734" t="s">
        <v>325</v>
      </c>
      <c r="I734" t="s">
        <v>130</v>
      </c>
      <c r="M734" s="87">
        <v>-374.90532264000001</v>
      </c>
      <c r="O734" s="87">
        <v>-374.90532264000001</v>
      </c>
      <c r="P734" t="s">
        <v>614</v>
      </c>
    </row>
    <row r="735" spans="2:16">
      <c r="B735" t="s">
        <v>533</v>
      </c>
      <c r="C735" t="s">
        <v>270</v>
      </c>
      <c r="D735" t="s">
        <v>332</v>
      </c>
      <c r="E735" t="s">
        <v>325</v>
      </c>
      <c r="I735" t="s">
        <v>130</v>
      </c>
      <c r="M735" s="87">
        <v>-709.26006023999992</v>
      </c>
      <c r="O735" s="87">
        <v>-709.26006023999992</v>
      </c>
      <c r="P735" t="s">
        <v>614</v>
      </c>
    </row>
    <row r="736" spans="2:16">
      <c r="B736" t="s">
        <v>534</v>
      </c>
      <c r="C736" t="s">
        <v>305</v>
      </c>
      <c r="D736" t="s">
        <v>332</v>
      </c>
      <c r="E736" t="s">
        <v>325</v>
      </c>
      <c r="I736" t="s">
        <v>130</v>
      </c>
      <c r="M736" s="87">
        <v>-1997.9336221200001</v>
      </c>
      <c r="O736" s="87">
        <v>-1997.9336221200001</v>
      </c>
      <c r="P736" t="s">
        <v>614</v>
      </c>
    </row>
    <row r="737" spans="2:16">
      <c r="B737" t="s">
        <v>535</v>
      </c>
      <c r="C737" t="s">
        <v>305</v>
      </c>
      <c r="D737" t="s">
        <v>332</v>
      </c>
      <c r="E737" t="s">
        <v>325</v>
      </c>
      <c r="I737" t="s">
        <v>130</v>
      </c>
      <c r="M737" s="87">
        <v>-8891.1265356000004</v>
      </c>
      <c r="O737" s="87">
        <v>-8891.1265356000004</v>
      </c>
      <c r="P737" t="s">
        <v>614</v>
      </c>
    </row>
    <row r="738" spans="2:16">
      <c r="B738" t="s">
        <v>536</v>
      </c>
      <c r="C738" t="s">
        <v>305</v>
      </c>
      <c r="D738" t="s">
        <v>332</v>
      </c>
      <c r="E738" t="s">
        <v>325</v>
      </c>
      <c r="I738" t="s">
        <v>130</v>
      </c>
      <c r="M738" s="87">
        <v>-5496.3197168399993</v>
      </c>
      <c r="O738" s="87">
        <v>-5496.3197168399993</v>
      </c>
      <c r="P738" t="s">
        <v>614</v>
      </c>
    </row>
    <row r="739" spans="2:16">
      <c r="B739" t="s">
        <v>537</v>
      </c>
      <c r="C739" t="s">
        <v>305</v>
      </c>
      <c r="D739" t="s">
        <v>332</v>
      </c>
      <c r="E739" t="s">
        <v>325</v>
      </c>
      <c r="I739" t="s">
        <v>130</v>
      </c>
      <c r="M739" s="87">
        <v>-6742.8840765600007</v>
      </c>
      <c r="O739" s="87">
        <v>-6742.8840765600007</v>
      </c>
      <c r="P739" t="s">
        <v>614</v>
      </c>
    </row>
    <row r="740" spans="2:16">
      <c r="B740" t="s">
        <v>538</v>
      </c>
      <c r="C740" t="s">
        <v>305</v>
      </c>
      <c r="D740" t="s">
        <v>332</v>
      </c>
      <c r="E740" t="s">
        <v>325</v>
      </c>
      <c r="I740" t="s">
        <v>130</v>
      </c>
      <c r="M740" s="87">
        <v>-1059.8113872000001</v>
      </c>
      <c r="O740" s="87">
        <v>-1059.8113872000001</v>
      </c>
      <c r="P740" t="s">
        <v>614</v>
      </c>
    </row>
    <row r="741" spans="2:16">
      <c r="B741" t="s">
        <v>539</v>
      </c>
      <c r="C741" t="s">
        <v>305</v>
      </c>
      <c r="D741" t="s">
        <v>332</v>
      </c>
      <c r="E741" t="s">
        <v>325</v>
      </c>
      <c r="I741" t="s">
        <v>130</v>
      </c>
      <c r="M741" s="87">
        <v>-159.41806128000002</v>
      </c>
      <c r="O741" s="87">
        <v>-159.41806128000002</v>
      </c>
      <c r="P741" t="s">
        <v>614</v>
      </c>
    </row>
    <row r="742" spans="2:16">
      <c r="B742" t="s">
        <v>540</v>
      </c>
      <c r="C742" t="s">
        <v>305</v>
      </c>
      <c r="D742" t="s">
        <v>332</v>
      </c>
      <c r="E742" t="s">
        <v>325</v>
      </c>
      <c r="I742" t="s">
        <v>130</v>
      </c>
      <c r="M742" s="87">
        <v>-57.265909199999996</v>
      </c>
      <c r="O742" s="87">
        <v>-57.265909199999996</v>
      </c>
      <c r="P742" t="s">
        <v>614</v>
      </c>
    </row>
    <row r="743" spans="2:16">
      <c r="B743" t="s">
        <v>541</v>
      </c>
      <c r="C743" t="s">
        <v>305</v>
      </c>
      <c r="D743" t="s">
        <v>332</v>
      </c>
      <c r="E743" t="s">
        <v>325</v>
      </c>
      <c r="I743" t="s">
        <v>130</v>
      </c>
      <c r="M743" s="87">
        <v>-3511.3074166799997</v>
      </c>
      <c r="O743" s="87">
        <v>-3511.3074166799997</v>
      </c>
      <c r="P743" t="s">
        <v>614</v>
      </c>
    </row>
    <row r="744" spans="2:16">
      <c r="B744" t="s">
        <v>542</v>
      </c>
      <c r="C744" t="s">
        <v>305</v>
      </c>
      <c r="D744" t="s">
        <v>332</v>
      </c>
      <c r="E744" t="s">
        <v>325</v>
      </c>
      <c r="I744" t="s">
        <v>130</v>
      </c>
      <c r="M744" s="87">
        <v>-287.66860559999998</v>
      </c>
      <c r="O744" s="87">
        <v>-287.66860559999998</v>
      </c>
      <c r="P744" t="s">
        <v>614</v>
      </c>
    </row>
    <row r="745" spans="2:16">
      <c r="B745" t="s">
        <v>543</v>
      </c>
      <c r="C745" t="s">
        <v>305</v>
      </c>
      <c r="D745" t="s">
        <v>332</v>
      </c>
      <c r="E745" t="s">
        <v>325</v>
      </c>
      <c r="I745" t="s">
        <v>130</v>
      </c>
      <c r="M745" s="87">
        <v>-75.222577799999996</v>
      </c>
      <c r="O745" s="87">
        <v>-75.222577799999996</v>
      </c>
      <c r="P745" t="s">
        <v>614</v>
      </c>
    </row>
    <row r="746" spans="2:16">
      <c r="B746" t="s">
        <v>544</v>
      </c>
      <c r="C746" t="s">
        <v>545</v>
      </c>
      <c r="D746" t="s">
        <v>332</v>
      </c>
      <c r="E746" t="s">
        <v>325</v>
      </c>
      <c r="I746" t="s">
        <v>399</v>
      </c>
      <c r="M746" s="87">
        <v>-4998.5514536399996</v>
      </c>
      <c r="O746" s="87">
        <v>-4998.5514536399996</v>
      </c>
      <c r="P746" t="s">
        <v>614</v>
      </c>
    </row>
    <row r="747" spans="2:16">
      <c r="B747" t="s">
        <v>546</v>
      </c>
      <c r="C747" t="s">
        <v>305</v>
      </c>
      <c r="D747" t="s">
        <v>332</v>
      </c>
      <c r="E747" t="s">
        <v>325</v>
      </c>
      <c r="I747" t="s">
        <v>130</v>
      </c>
      <c r="M747" s="87">
        <v>-135.45733895999999</v>
      </c>
      <c r="O747" s="87">
        <v>-135.45733895999999</v>
      </c>
      <c r="P747" t="s">
        <v>614</v>
      </c>
    </row>
    <row r="748" spans="2:16">
      <c r="B748" t="s">
        <v>547</v>
      </c>
      <c r="C748" t="s">
        <v>305</v>
      </c>
      <c r="D748" t="s">
        <v>332</v>
      </c>
      <c r="E748" t="s">
        <v>325</v>
      </c>
      <c r="I748" t="s">
        <v>130</v>
      </c>
      <c r="M748" s="87">
        <v>-114.92750447999998</v>
      </c>
      <c r="O748" s="87">
        <v>-114.92750447999998</v>
      </c>
      <c r="P748" t="s">
        <v>614</v>
      </c>
    </row>
    <row r="749" spans="2:16">
      <c r="B749" t="s">
        <v>548</v>
      </c>
      <c r="C749" t="s">
        <v>436</v>
      </c>
      <c r="D749" t="s">
        <v>332</v>
      </c>
      <c r="E749" t="s">
        <v>325</v>
      </c>
      <c r="I749" t="s">
        <v>130</v>
      </c>
      <c r="M749" s="87">
        <v>-9411.9604019999988</v>
      </c>
      <c r="O749" s="87">
        <v>-9411.9604019999988</v>
      </c>
      <c r="P749" t="s">
        <v>614</v>
      </c>
    </row>
    <row r="750" spans="2:16">
      <c r="B750" t="s">
        <v>549</v>
      </c>
      <c r="C750" t="s">
        <v>305</v>
      </c>
      <c r="D750" t="s">
        <v>332</v>
      </c>
      <c r="E750" t="s">
        <v>325</v>
      </c>
      <c r="I750" t="s">
        <v>130</v>
      </c>
      <c r="M750" s="87">
        <v>-229.10706575999998</v>
      </c>
      <c r="O750" s="87">
        <v>-229.10706575999998</v>
      </c>
      <c r="P750" t="s">
        <v>614</v>
      </c>
    </row>
    <row r="751" spans="2:16">
      <c r="B751" t="s">
        <v>550</v>
      </c>
      <c r="C751" t="s">
        <v>305</v>
      </c>
      <c r="D751" t="s">
        <v>332</v>
      </c>
      <c r="E751" t="s">
        <v>325</v>
      </c>
      <c r="I751" t="s">
        <v>130</v>
      </c>
      <c r="M751" s="87">
        <v>-164.17353240000003</v>
      </c>
      <c r="O751" s="87">
        <v>-164.17353240000003</v>
      </c>
      <c r="P751" t="s">
        <v>614</v>
      </c>
    </row>
    <row r="752" spans="2:16">
      <c r="B752" t="s">
        <v>551</v>
      </c>
      <c r="C752" t="s">
        <v>305</v>
      </c>
      <c r="D752" t="s">
        <v>332</v>
      </c>
      <c r="E752" t="s">
        <v>325</v>
      </c>
      <c r="I752" t="s">
        <v>130</v>
      </c>
      <c r="M752" s="87">
        <v>-414.25557948000005</v>
      </c>
      <c r="O752" s="87">
        <v>-414.25557948000005</v>
      </c>
      <c r="P752" t="s">
        <v>614</v>
      </c>
    </row>
    <row r="753" spans="2:16">
      <c r="B753" t="s">
        <v>552</v>
      </c>
      <c r="C753" t="s">
        <v>553</v>
      </c>
      <c r="D753" t="s">
        <v>332</v>
      </c>
      <c r="E753" t="s">
        <v>325</v>
      </c>
      <c r="I753" t="s">
        <v>130</v>
      </c>
      <c r="M753" s="87">
        <v>-231.58854828</v>
      </c>
      <c r="O753" s="87">
        <v>-231.58854828</v>
      </c>
      <c r="P753" t="s">
        <v>614</v>
      </c>
    </row>
    <row r="754" spans="2:16">
      <c r="B754" t="s">
        <v>554</v>
      </c>
      <c r="C754" t="s">
        <v>305</v>
      </c>
      <c r="D754" t="s">
        <v>332</v>
      </c>
      <c r="E754" t="s">
        <v>325</v>
      </c>
      <c r="I754" t="s">
        <v>130</v>
      </c>
      <c r="M754" s="87">
        <v>-573.85459475999994</v>
      </c>
      <c r="O754" s="87">
        <v>-573.85459475999994</v>
      </c>
      <c r="P754" t="s">
        <v>614</v>
      </c>
    </row>
    <row r="755" spans="2:16">
      <c r="B755" t="s">
        <v>555</v>
      </c>
      <c r="C755" t="s">
        <v>305</v>
      </c>
      <c r="D755" t="s">
        <v>332</v>
      </c>
      <c r="E755" t="s">
        <v>325</v>
      </c>
      <c r="I755" t="s">
        <v>130</v>
      </c>
      <c r="M755" s="87">
        <v>-155.71091699999999</v>
      </c>
      <c r="O755" s="87">
        <v>-155.71091699999999</v>
      </c>
      <c r="P755" t="s">
        <v>614</v>
      </c>
    </row>
    <row r="756" spans="2:16">
      <c r="B756" t="s">
        <v>556</v>
      </c>
      <c r="C756" t="s">
        <v>557</v>
      </c>
      <c r="D756" t="s">
        <v>332</v>
      </c>
      <c r="E756" t="s">
        <v>325</v>
      </c>
      <c r="I756" t="s">
        <v>130</v>
      </c>
      <c r="M756" s="87">
        <v>-27.371102039999997</v>
      </c>
      <c r="O756" s="87">
        <v>-27.371102039999997</v>
      </c>
      <c r="P756" t="s">
        <v>614</v>
      </c>
    </row>
    <row r="757" spans="2:16">
      <c r="B757" t="s">
        <v>558</v>
      </c>
      <c r="C757" t="s">
        <v>545</v>
      </c>
      <c r="D757" t="s">
        <v>332</v>
      </c>
      <c r="E757" t="s">
        <v>325</v>
      </c>
      <c r="I757" t="s">
        <v>399</v>
      </c>
      <c r="M757" s="87">
        <v>-154.76874984</v>
      </c>
      <c r="O757" s="87">
        <v>-154.76874984</v>
      </c>
      <c r="P757" t="s">
        <v>614</v>
      </c>
    </row>
    <row r="758" spans="2:16">
      <c r="B758" t="s">
        <v>559</v>
      </c>
      <c r="C758" t="s">
        <v>305</v>
      </c>
      <c r="D758" t="s">
        <v>332</v>
      </c>
      <c r="E758" t="s">
        <v>325</v>
      </c>
      <c r="I758" t="s">
        <v>130</v>
      </c>
      <c r="M758" s="87">
        <v>-11.864550599999999</v>
      </c>
      <c r="O758" s="87">
        <v>-11.864550599999999</v>
      </c>
      <c r="P758" t="s">
        <v>614</v>
      </c>
    </row>
    <row r="759" spans="2:16">
      <c r="B759" t="s">
        <v>560</v>
      </c>
      <c r="C759" t="s">
        <v>561</v>
      </c>
      <c r="D759" t="s">
        <v>332</v>
      </c>
      <c r="E759" t="s">
        <v>325</v>
      </c>
      <c r="I759" t="s">
        <v>130</v>
      </c>
      <c r="M759" s="87">
        <v>-124.26111179999999</v>
      </c>
      <c r="O759" s="87">
        <v>-124.26111179999999</v>
      </c>
      <c r="P759" t="s">
        <v>614</v>
      </c>
    </row>
    <row r="760" spans="2:16">
      <c r="B760" t="s">
        <v>562</v>
      </c>
      <c r="C760" t="s">
        <v>305</v>
      </c>
      <c r="D760" t="s">
        <v>332</v>
      </c>
      <c r="E760" t="s">
        <v>325</v>
      </c>
      <c r="I760" t="s">
        <v>130</v>
      </c>
      <c r="M760" s="87">
        <v>-908.11644263999995</v>
      </c>
      <c r="O760" s="87">
        <v>-908.11644263999995</v>
      </c>
      <c r="P760" t="s">
        <v>614</v>
      </c>
    </row>
    <row r="761" spans="2:16">
      <c r="B761" t="s">
        <v>563</v>
      </c>
      <c r="C761" t="s">
        <v>305</v>
      </c>
      <c r="D761" t="s">
        <v>332</v>
      </c>
      <c r="E761" t="s">
        <v>325</v>
      </c>
      <c r="I761" t="s">
        <v>130</v>
      </c>
      <c r="M761" s="87">
        <v>-298.82502288000001</v>
      </c>
      <c r="O761" s="87">
        <v>-298.82502288000001</v>
      </c>
      <c r="P761" t="s">
        <v>614</v>
      </c>
    </row>
    <row r="762" spans="2:16">
      <c r="B762" t="s">
        <v>564</v>
      </c>
      <c r="C762" t="s">
        <v>545</v>
      </c>
      <c r="D762" t="s">
        <v>332</v>
      </c>
      <c r="E762" t="s">
        <v>325</v>
      </c>
      <c r="I762" t="s">
        <v>399</v>
      </c>
      <c r="M762" s="87">
        <v>-53.194444199999992</v>
      </c>
      <c r="O762" s="87">
        <v>-53.194444199999992</v>
      </c>
      <c r="P762" t="s">
        <v>614</v>
      </c>
    </row>
    <row r="763" spans="2:16">
      <c r="B763" t="s">
        <v>565</v>
      </c>
      <c r="C763" t="s">
        <v>305</v>
      </c>
      <c r="D763" t="s">
        <v>332</v>
      </c>
      <c r="E763" t="s">
        <v>325</v>
      </c>
      <c r="I763" t="s">
        <v>130</v>
      </c>
      <c r="M763" s="87">
        <v>-222.58548359999998</v>
      </c>
      <c r="O763" s="87">
        <v>-222.58548359999998</v>
      </c>
      <c r="P763" t="s">
        <v>614</v>
      </c>
    </row>
    <row r="764" spans="2:16">
      <c r="B764" t="s">
        <v>566</v>
      </c>
      <c r="C764" t="s">
        <v>387</v>
      </c>
      <c r="D764" t="s">
        <v>332</v>
      </c>
      <c r="E764" t="s">
        <v>325</v>
      </c>
      <c r="I764" t="s">
        <v>130</v>
      </c>
      <c r="M764" s="87">
        <v>-5812.8915016800011</v>
      </c>
      <c r="O764" s="87">
        <v>-5812.8915016800011</v>
      </c>
      <c r="P764" t="s">
        <v>614</v>
      </c>
    </row>
    <row r="765" spans="2:16">
      <c r="B765" t="s">
        <v>567</v>
      </c>
      <c r="C765" t="s">
        <v>545</v>
      </c>
      <c r="D765" t="s">
        <v>332</v>
      </c>
      <c r="E765" t="s">
        <v>325</v>
      </c>
      <c r="I765" t="s">
        <v>399</v>
      </c>
      <c r="M765" s="87">
        <v>-24.602505839999999</v>
      </c>
      <c r="O765" s="87">
        <v>-24.602505839999999</v>
      </c>
      <c r="P765" t="s">
        <v>614</v>
      </c>
    </row>
    <row r="766" spans="2:16">
      <c r="B766" t="s">
        <v>568</v>
      </c>
      <c r="C766" t="s">
        <v>431</v>
      </c>
      <c r="D766" t="s">
        <v>332</v>
      </c>
      <c r="E766" t="s">
        <v>325</v>
      </c>
      <c r="I766" t="s">
        <v>130</v>
      </c>
      <c r="M766" s="87">
        <v>-1646.4147944400002</v>
      </c>
      <c r="O766" s="87">
        <v>-1646.4147944400002</v>
      </c>
      <c r="P766" t="s">
        <v>614</v>
      </c>
    </row>
    <row r="767" spans="2:16">
      <c r="B767" t="s">
        <v>569</v>
      </c>
      <c r="C767" t="s">
        <v>305</v>
      </c>
      <c r="D767" t="s">
        <v>332</v>
      </c>
      <c r="E767" t="s">
        <v>325</v>
      </c>
      <c r="I767" t="s">
        <v>130</v>
      </c>
      <c r="M767" s="87">
        <v>-22261.226479200002</v>
      </c>
      <c r="O767" s="87">
        <v>-22261.226479200002</v>
      </c>
      <c r="P767" t="s">
        <v>614</v>
      </c>
    </row>
    <row r="768" spans="2:16">
      <c r="B768" t="s">
        <v>570</v>
      </c>
      <c r="C768" t="s">
        <v>296</v>
      </c>
      <c r="D768" t="s">
        <v>332</v>
      </c>
      <c r="E768" t="s">
        <v>325</v>
      </c>
      <c r="I768" t="s">
        <v>130</v>
      </c>
      <c r="M768" s="87">
        <v>-3324.4277763599998</v>
      </c>
      <c r="O768" s="87">
        <v>-3324.4277763599998</v>
      </c>
      <c r="P768" t="s">
        <v>614</v>
      </c>
    </row>
    <row r="769" spans="2:16">
      <c r="B769" t="s">
        <v>364</v>
      </c>
      <c r="C769" t="s">
        <v>296</v>
      </c>
      <c r="D769" t="s">
        <v>332</v>
      </c>
      <c r="E769" t="s">
        <v>325</v>
      </c>
      <c r="I769" t="s">
        <v>130</v>
      </c>
      <c r="M769" s="87">
        <v>-75.613438439999996</v>
      </c>
      <c r="O769" s="87">
        <v>-75.613438439999996</v>
      </c>
      <c r="P769" t="s">
        <v>614</v>
      </c>
    </row>
    <row r="770" spans="2:16">
      <c r="B770" t="s">
        <v>306</v>
      </c>
      <c r="C770" t="s">
        <v>296</v>
      </c>
      <c r="D770" t="s">
        <v>332</v>
      </c>
      <c r="E770" t="s">
        <v>325</v>
      </c>
      <c r="I770" t="s">
        <v>130</v>
      </c>
      <c r="M770" s="87">
        <v>-145.61850923999998</v>
      </c>
      <c r="O770" s="87">
        <v>-145.61850923999998</v>
      </c>
      <c r="P770" t="s">
        <v>614</v>
      </c>
    </row>
    <row r="771" spans="2:16">
      <c r="B771" t="s">
        <v>571</v>
      </c>
      <c r="C771" t="s">
        <v>296</v>
      </c>
      <c r="D771" t="s">
        <v>332</v>
      </c>
      <c r="E771" t="s">
        <v>325</v>
      </c>
      <c r="I771" t="s">
        <v>130</v>
      </c>
      <c r="M771" s="87">
        <v>-2720.91844008</v>
      </c>
      <c r="O771" s="87">
        <v>-2720.91844008</v>
      </c>
      <c r="P771" t="s">
        <v>614</v>
      </c>
    </row>
    <row r="772" spans="2:16">
      <c r="B772" t="s">
        <v>572</v>
      </c>
      <c r="C772" t="s">
        <v>296</v>
      </c>
      <c r="D772" t="s">
        <v>332</v>
      </c>
      <c r="E772" t="s">
        <v>325</v>
      </c>
      <c r="I772" t="s">
        <v>130</v>
      </c>
      <c r="M772" s="87">
        <v>-3948.0712610399996</v>
      </c>
      <c r="O772" s="87">
        <v>-3948.0712610399996</v>
      </c>
      <c r="P772" t="s">
        <v>614</v>
      </c>
    </row>
    <row r="773" spans="2:16">
      <c r="B773" t="s">
        <v>365</v>
      </c>
      <c r="C773" t="s">
        <v>366</v>
      </c>
      <c r="D773" t="s">
        <v>332</v>
      </c>
      <c r="E773" t="s">
        <v>325</v>
      </c>
      <c r="I773" t="s">
        <v>130</v>
      </c>
      <c r="M773" s="87">
        <v>-214.92871668000001</v>
      </c>
      <c r="O773" s="87">
        <v>-214.92871668000001</v>
      </c>
      <c r="P773" t="s">
        <v>614</v>
      </c>
    </row>
    <row r="774" spans="2:16">
      <c r="B774" t="s">
        <v>573</v>
      </c>
      <c r="C774" t="s">
        <v>296</v>
      </c>
      <c r="D774" t="s">
        <v>332</v>
      </c>
      <c r="E774" t="s">
        <v>325</v>
      </c>
      <c r="I774" t="s">
        <v>130</v>
      </c>
      <c r="M774" s="87">
        <v>-941.93433252</v>
      </c>
      <c r="O774" s="87">
        <v>-941.93433252</v>
      </c>
      <c r="P774" t="s">
        <v>614</v>
      </c>
    </row>
    <row r="775" spans="2:16">
      <c r="B775" t="s">
        <v>574</v>
      </c>
      <c r="C775" t="s">
        <v>296</v>
      </c>
      <c r="D775" t="s">
        <v>332</v>
      </c>
      <c r="E775" t="s">
        <v>325</v>
      </c>
      <c r="I775" t="s">
        <v>130</v>
      </c>
      <c r="M775" s="87">
        <v>-126.79446779999998</v>
      </c>
      <c r="O775" s="87">
        <v>-126.79446779999998</v>
      </c>
      <c r="P775" t="s">
        <v>614</v>
      </c>
    </row>
    <row r="776" spans="2:16">
      <c r="B776" t="s">
        <v>575</v>
      </c>
      <c r="C776" t="s">
        <v>296</v>
      </c>
      <c r="D776" t="s">
        <v>332</v>
      </c>
      <c r="E776" t="s">
        <v>325</v>
      </c>
      <c r="I776" t="s">
        <v>130</v>
      </c>
      <c r="M776" s="87">
        <v>-106.73028828000001</v>
      </c>
      <c r="O776" s="87">
        <v>-106.73028828000001</v>
      </c>
      <c r="P776" t="s">
        <v>614</v>
      </c>
    </row>
    <row r="777" spans="2:16">
      <c r="B777" t="s">
        <v>367</v>
      </c>
      <c r="C777" t="s">
        <v>296</v>
      </c>
      <c r="D777" t="s">
        <v>332</v>
      </c>
      <c r="E777" t="s">
        <v>325</v>
      </c>
      <c r="I777" t="s">
        <v>130</v>
      </c>
      <c r="M777" s="87">
        <v>-877.51108943999998</v>
      </c>
      <c r="O777" s="87">
        <v>-877.51108943999998</v>
      </c>
      <c r="P777" t="s">
        <v>614</v>
      </c>
    </row>
    <row r="778" spans="2:16">
      <c r="B778" t="s">
        <v>368</v>
      </c>
      <c r="C778" t="s">
        <v>296</v>
      </c>
      <c r="D778" t="s">
        <v>332</v>
      </c>
      <c r="E778" t="s">
        <v>325</v>
      </c>
      <c r="I778" t="s">
        <v>130</v>
      </c>
      <c r="M778" s="87">
        <v>-248.07948948000003</v>
      </c>
      <c r="O778" s="87">
        <v>-248.07948948000003</v>
      </c>
      <c r="P778" t="s">
        <v>614</v>
      </c>
    </row>
    <row r="779" spans="2:16">
      <c r="B779" t="s">
        <v>576</v>
      </c>
      <c r="C779" t="s">
        <v>259</v>
      </c>
      <c r="D779" t="s">
        <v>332</v>
      </c>
      <c r="E779" t="s">
        <v>325</v>
      </c>
      <c r="I779" t="s">
        <v>130</v>
      </c>
      <c r="M779" s="87">
        <v>-1191.0151007999998</v>
      </c>
      <c r="O779" s="87">
        <v>-1191.0151007999998</v>
      </c>
      <c r="P779" t="s">
        <v>614</v>
      </c>
    </row>
    <row r="780" spans="2:16">
      <c r="B780" t="s">
        <v>371</v>
      </c>
      <c r="C780" t="s">
        <v>296</v>
      </c>
      <c r="D780" t="s">
        <v>332</v>
      </c>
      <c r="E780" t="s">
        <v>325</v>
      </c>
      <c r="I780" t="s">
        <v>130</v>
      </c>
      <c r="M780" s="87">
        <v>-919.39952772000004</v>
      </c>
      <c r="O780" s="87">
        <v>-919.39952772000004</v>
      </c>
      <c r="P780" t="s">
        <v>614</v>
      </c>
    </row>
    <row r="781" spans="2:16">
      <c r="B781">
        <v>20180244</v>
      </c>
      <c r="C781" t="s">
        <v>313</v>
      </c>
      <c r="D781" t="s">
        <v>332</v>
      </c>
      <c r="E781" t="s">
        <v>325</v>
      </c>
      <c r="I781" t="s">
        <v>130</v>
      </c>
      <c r="M781" s="87">
        <v>-4632.8313560400002</v>
      </c>
      <c r="O781" s="87">
        <v>-4632.8313560400002</v>
      </c>
      <c r="P781" t="s">
        <v>614</v>
      </c>
    </row>
    <row r="782" spans="2:16">
      <c r="B782" t="s">
        <v>577</v>
      </c>
      <c r="C782" t="s">
        <v>296</v>
      </c>
      <c r="D782" t="s">
        <v>332</v>
      </c>
      <c r="E782" t="s">
        <v>325</v>
      </c>
      <c r="I782" t="s">
        <v>130</v>
      </c>
      <c r="M782" s="87">
        <v>-12528.595081079999</v>
      </c>
      <c r="O782" s="87">
        <v>-12528.595081079999</v>
      </c>
      <c r="P782" t="s">
        <v>614</v>
      </c>
    </row>
    <row r="783" spans="2:16">
      <c r="B783" t="s">
        <v>578</v>
      </c>
      <c r="C783" t="s">
        <v>259</v>
      </c>
      <c r="D783" t="s">
        <v>332</v>
      </c>
      <c r="E783" t="s">
        <v>325</v>
      </c>
      <c r="I783" t="s">
        <v>130</v>
      </c>
      <c r="M783" s="87">
        <v>-3470.8087051199996</v>
      </c>
      <c r="O783" s="87">
        <v>-3470.8087051199996</v>
      </c>
      <c r="P783" t="s">
        <v>614</v>
      </c>
    </row>
    <row r="784" spans="2:16">
      <c r="B784">
        <v>20210004</v>
      </c>
      <c r="C784" t="s">
        <v>313</v>
      </c>
      <c r="D784" t="s">
        <v>332</v>
      </c>
      <c r="E784" t="s">
        <v>325</v>
      </c>
      <c r="I784" t="s">
        <v>130</v>
      </c>
      <c r="M784" s="87">
        <v>-346.54983084000003</v>
      </c>
      <c r="O784" s="87">
        <v>-346.54983084000003</v>
      </c>
      <c r="P784" t="s">
        <v>614</v>
      </c>
    </row>
    <row r="785" spans="2:16">
      <c r="B785" t="s">
        <v>579</v>
      </c>
      <c r="C785" t="s">
        <v>455</v>
      </c>
      <c r="D785" t="s">
        <v>332</v>
      </c>
      <c r="E785" t="s">
        <v>325</v>
      </c>
      <c r="I785" t="s">
        <v>130</v>
      </c>
      <c r="M785" s="87">
        <v>-433.66349915999996</v>
      </c>
      <c r="O785" s="87">
        <v>-433.66349915999996</v>
      </c>
      <c r="P785" t="s">
        <v>614</v>
      </c>
    </row>
    <row r="786" spans="2:16">
      <c r="B786" t="s">
        <v>309</v>
      </c>
      <c r="C786" t="s">
        <v>296</v>
      </c>
      <c r="D786" t="s">
        <v>332</v>
      </c>
      <c r="E786" t="s">
        <v>325</v>
      </c>
      <c r="I786" t="s">
        <v>130</v>
      </c>
      <c r="M786" s="87">
        <v>-2550.96644328</v>
      </c>
      <c r="O786" s="87">
        <v>-2550.96644328</v>
      </c>
      <c r="P786" t="s">
        <v>614</v>
      </c>
    </row>
    <row r="787" spans="2:16">
      <c r="B787" t="s">
        <v>580</v>
      </c>
      <c r="C787" t="s">
        <v>296</v>
      </c>
      <c r="D787" t="s">
        <v>332</v>
      </c>
      <c r="E787" t="s">
        <v>325</v>
      </c>
      <c r="I787" t="s">
        <v>130</v>
      </c>
      <c r="M787" s="87">
        <v>-630.23865480000006</v>
      </c>
      <c r="O787" s="87">
        <v>-630.23865480000006</v>
      </c>
      <c r="P787" t="s">
        <v>614</v>
      </c>
    </row>
    <row r="788" spans="2:16">
      <c r="B788" t="s">
        <v>581</v>
      </c>
      <c r="C788" t="s">
        <v>259</v>
      </c>
      <c r="D788" t="s">
        <v>332</v>
      </c>
      <c r="E788" t="s">
        <v>325</v>
      </c>
      <c r="I788" t="s">
        <v>130</v>
      </c>
      <c r="M788" s="87">
        <v>-1226.7137059200002</v>
      </c>
      <c r="O788" s="87">
        <v>-1226.7137059200002</v>
      </c>
      <c r="P788" t="s">
        <v>614</v>
      </c>
    </row>
    <row r="789" spans="2:16">
      <c r="B789" t="s">
        <v>372</v>
      </c>
      <c r="C789" t="s">
        <v>296</v>
      </c>
      <c r="D789" t="s">
        <v>332</v>
      </c>
      <c r="E789" t="s">
        <v>325</v>
      </c>
      <c r="I789" t="s">
        <v>130</v>
      </c>
      <c r="M789" s="87">
        <v>-6459.3581112000011</v>
      </c>
      <c r="O789" s="87">
        <v>-6459.3581112000011</v>
      </c>
      <c r="P789" t="s">
        <v>614</v>
      </c>
    </row>
    <row r="790" spans="2:16">
      <c r="B790">
        <v>20190341</v>
      </c>
      <c r="C790" t="s">
        <v>313</v>
      </c>
      <c r="D790" t="s">
        <v>332</v>
      </c>
      <c r="E790" t="s">
        <v>325</v>
      </c>
      <c r="I790" t="s">
        <v>130</v>
      </c>
      <c r="M790" s="87">
        <v>-6940.7681327999999</v>
      </c>
      <c r="O790" s="87">
        <v>-6940.7681327999999</v>
      </c>
      <c r="P790" t="s">
        <v>614</v>
      </c>
    </row>
    <row r="791" spans="2:16">
      <c r="B791" t="s">
        <v>582</v>
      </c>
      <c r="C791" t="s">
        <v>296</v>
      </c>
      <c r="D791" t="s">
        <v>332</v>
      </c>
      <c r="E791" t="s">
        <v>325</v>
      </c>
      <c r="I791" t="s">
        <v>130</v>
      </c>
      <c r="M791" s="87">
        <v>-934.49832947999994</v>
      </c>
      <c r="O791" s="87">
        <v>-934.49832947999994</v>
      </c>
      <c r="P791" t="s">
        <v>614</v>
      </c>
    </row>
    <row r="792" spans="2:16">
      <c r="B792">
        <v>20200041</v>
      </c>
      <c r="C792" t="s">
        <v>313</v>
      </c>
      <c r="D792" t="s">
        <v>332</v>
      </c>
      <c r="E792" t="s">
        <v>325</v>
      </c>
      <c r="I792" t="s">
        <v>130</v>
      </c>
      <c r="M792" s="87">
        <v>-183.57180120000001</v>
      </c>
      <c r="O792" s="87">
        <v>-183.57180120000001</v>
      </c>
      <c r="P792" t="s">
        <v>614</v>
      </c>
    </row>
    <row r="793" spans="2:16">
      <c r="B793" t="s">
        <v>583</v>
      </c>
      <c r="C793" t="s">
        <v>296</v>
      </c>
      <c r="D793" t="s">
        <v>332</v>
      </c>
      <c r="E793" t="s">
        <v>325</v>
      </c>
      <c r="I793" t="s">
        <v>130</v>
      </c>
      <c r="M793" s="87">
        <v>-138.85686143999999</v>
      </c>
      <c r="O793" s="87">
        <v>-138.85686143999999</v>
      </c>
      <c r="P793" t="s">
        <v>614</v>
      </c>
    </row>
    <row r="794" spans="2:16">
      <c r="B794">
        <v>20210081</v>
      </c>
      <c r="C794" t="s">
        <v>313</v>
      </c>
      <c r="D794" t="s">
        <v>332</v>
      </c>
      <c r="E794" t="s">
        <v>325</v>
      </c>
      <c r="I794" t="s">
        <v>130</v>
      </c>
      <c r="M794" s="87">
        <v>-2216.1400189199999</v>
      </c>
      <c r="O794" s="87">
        <v>-2216.1400189199999</v>
      </c>
      <c r="P794" t="s">
        <v>614</v>
      </c>
    </row>
    <row r="795" spans="2:16">
      <c r="B795" t="s">
        <v>310</v>
      </c>
      <c r="C795" t="s">
        <v>296</v>
      </c>
      <c r="D795" t="s">
        <v>332</v>
      </c>
      <c r="E795" t="s">
        <v>325</v>
      </c>
      <c r="I795" t="s">
        <v>130</v>
      </c>
      <c r="M795" s="87">
        <v>-123.21640403999999</v>
      </c>
      <c r="O795" s="87">
        <v>-123.21640403999999</v>
      </c>
      <c r="P795" t="s">
        <v>614</v>
      </c>
    </row>
    <row r="796" spans="2:16">
      <c r="B796" t="s">
        <v>584</v>
      </c>
      <c r="C796" t="s">
        <v>259</v>
      </c>
      <c r="D796" t="s">
        <v>332</v>
      </c>
      <c r="E796" t="s">
        <v>325</v>
      </c>
      <c r="I796" t="s">
        <v>130</v>
      </c>
      <c r="M796" s="87">
        <v>-22551.212502360002</v>
      </c>
      <c r="O796" s="87">
        <v>-22551.212502360002</v>
      </c>
      <c r="P796" t="s">
        <v>614</v>
      </c>
    </row>
    <row r="797" spans="2:16">
      <c r="B797" t="s">
        <v>374</v>
      </c>
      <c r="C797" t="s">
        <v>296</v>
      </c>
      <c r="D797" t="s">
        <v>332</v>
      </c>
      <c r="E797" t="s">
        <v>325</v>
      </c>
      <c r="I797" t="s">
        <v>130</v>
      </c>
      <c r="M797" s="87">
        <v>-599.54041187999997</v>
      </c>
      <c r="O797" s="87">
        <v>-599.54041187999997</v>
      </c>
      <c r="P797" t="s">
        <v>614</v>
      </c>
    </row>
    <row r="798" spans="2:16">
      <c r="B798" t="s">
        <v>585</v>
      </c>
      <c r="C798" t="s">
        <v>296</v>
      </c>
      <c r="D798" t="s">
        <v>332</v>
      </c>
      <c r="E798" t="s">
        <v>325</v>
      </c>
      <c r="I798" t="s">
        <v>130</v>
      </c>
      <c r="M798" s="87">
        <v>-91.093449960000001</v>
      </c>
      <c r="O798" s="87">
        <v>-91.093449960000001</v>
      </c>
      <c r="P798" t="s">
        <v>614</v>
      </c>
    </row>
    <row r="799" spans="2:16">
      <c r="B799" t="s">
        <v>311</v>
      </c>
      <c r="C799" t="s">
        <v>296</v>
      </c>
      <c r="D799" t="s">
        <v>332</v>
      </c>
      <c r="E799" t="s">
        <v>325</v>
      </c>
      <c r="I799" t="s">
        <v>130</v>
      </c>
      <c r="M799" s="87">
        <v>-84.933775799999992</v>
      </c>
      <c r="O799" s="87">
        <v>-84.933775799999992</v>
      </c>
      <c r="P799" t="s">
        <v>614</v>
      </c>
    </row>
    <row r="800" spans="2:16">
      <c r="B800" t="s">
        <v>375</v>
      </c>
      <c r="C800" t="s">
        <v>296</v>
      </c>
      <c r="D800" t="s">
        <v>332</v>
      </c>
      <c r="E800" t="s">
        <v>325</v>
      </c>
      <c r="I800" t="s">
        <v>130</v>
      </c>
      <c r="M800" s="87">
        <v>-38.423772359999994</v>
      </c>
      <c r="O800" s="87">
        <v>-38.423772359999994</v>
      </c>
      <c r="P800" t="s">
        <v>614</v>
      </c>
    </row>
    <row r="801" spans="2:16">
      <c r="B801" t="s">
        <v>312</v>
      </c>
      <c r="C801" t="s">
        <v>296</v>
      </c>
      <c r="D801" t="s">
        <v>332</v>
      </c>
      <c r="E801" t="s">
        <v>325</v>
      </c>
      <c r="I801" t="s">
        <v>130</v>
      </c>
      <c r="M801" s="87">
        <v>-421.14268872000002</v>
      </c>
      <c r="O801" s="87">
        <v>-421.14268872000002</v>
      </c>
      <c r="P801" t="s">
        <v>614</v>
      </c>
    </row>
    <row r="802" spans="2:16">
      <c r="B802" t="s">
        <v>586</v>
      </c>
      <c r="C802" t="s">
        <v>259</v>
      </c>
      <c r="D802" t="s">
        <v>332</v>
      </c>
      <c r="E802" t="s">
        <v>325</v>
      </c>
      <c r="I802" t="s">
        <v>130</v>
      </c>
      <c r="M802" s="87">
        <v>-4661.4462152399992</v>
      </c>
      <c r="O802" s="87">
        <v>-4661.4462152399992</v>
      </c>
      <c r="P802" t="s">
        <v>614</v>
      </c>
    </row>
    <row r="803" spans="2:16">
      <c r="B803" t="s">
        <v>587</v>
      </c>
      <c r="C803" t="s">
        <v>259</v>
      </c>
      <c r="D803" t="s">
        <v>332</v>
      </c>
      <c r="E803" t="s">
        <v>325</v>
      </c>
      <c r="I803" t="s">
        <v>130</v>
      </c>
      <c r="M803" s="87">
        <v>-31304.847776040002</v>
      </c>
      <c r="O803" s="87">
        <v>-31304.847776040002</v>
      </c>
      <c r="P803" t="s">
        <v>614</v>
      </c>
    </row>
    <row r="804" spans="2:16">
      <c r="B804">
        <v>20240092</v>
      </c>
      <c r="C804" t="s">
        <v>313</v>
      </c>
      <c r="D804" t="s">
        <v>332</v>
      </c>
      <c r="E804" t="s">
        <v>325</v>
      </c>
      <c r="I804" t="s">
        <v>130</v>
      </c>
      <c r="M804" s="87">
        <v>-126.185256</v>
      </c>
      <c r="O804" s="87">
        <v>-126.185256</v>
      </c>
      <c r="P804" t="s">
        <v>614</v>
      </c>
    </row>
    <row r="805" spans="2:16">
      <c r="B805" t="s">
        <v>376</v>
      </c>
      <c r="C805" t="s">
        <v>296</v>
      </c>
      <c r="D805" t="s">
        <v>332</v>
      </c>
      <c r="E805" t="s">
        <v>325</v>
      </c>
      <c r="I805" t="s">
        <v>130</v>
      </c>
      <c r="M805" s="87">
        <v>-58.620651479999999</v>
      </c>
      <c r="O805" s="87">
        <v>-58.620651479999999</v>
      </c>
      <c r="P805" t="s">
        <v>614</v>
      </c>
    </row>
    <row r="806" spans="2:16">
      <c r="B806" t="s">
        <v>588</v>
      </c>
      <c r="C806" t="s">
        <v>259</v>
      </c>
      <c r="D806" t="s">
        <v>332</v>
      </c>
      <c r="E806" t="s">
        <v>325</v>
      </c>
      <c r="I806" t="s">
        <v>130</v>
      </c>
      <c r="M806" s="87">
        <v>-5411.926390319999</v>
      </c>
      <c r="O806" s="87">
        <v>-5411.926390319999</v>
      </c>
      <c r="P806" t="s">
        <v>614</v>
      </c>
    </row>
    <row r="807" spans="2:16">
      <c r="B807" t="s">
        <v>589</v>
      </c>
      <c r="C807" t="s">
        <v>296</v>
      </c>
      <c r="D807" t="s">
        <v>332</v>
      </c>
      <c r="E807" t="s">
        <v>325</v>
      </c>
      <c r="I807" t="s">
        <v>130</v>
      </c>
      <c r="M807" s="87">
        <v>-246.12397991999995</v>
      </c>
      <c r="O807" s="87">
        <v>-246.12397991999995</v>
      </c>
      <c r="P807" t="s">
        <v>614</v>
      </c>
    </row>
    <row r="808" spans="2:16">
      <c r="B808" t="s">
        <v>590</v>
      </c>
      <c r="C808" t="s">
        <v>296</v>
      </c>
      <c r="D808" t="s">
        <v>332</v>
      </c>
      <c r="E808" t="s">
        <v>325</v>
      </c>
      <c r="I808" t="s">
        <v>130</v>
      </c>
      <c r="M808" s="87">
        <v>-3942.1407952800005</v>
      </c>
      <c r="O808" s="87">
        <v>-3942.1407952800005</v>
      </c>
      <c r="P808" t="s">
        <v>614</v>
      </c>
    </row>
    <row r="809" spans="2:16">
      <c r="B809" t="s">
        <v>591</v>
      </c>
      <c r="C809" t="s">
        <v>259</v>
      </c>
      <c r="D809" t="s">
        <v>332</v>
      </c>
      <c r="E809" t="s">
        <v>325</v>
      </c>
      <c r="I809" t="s">
        <v>130</v>
      </c>
      <c r="M809" s="87">
        <v>-41552.672101199998</v>
      </c>
      <c r="O809" s="87">
        <v>-41552.672101199998</v>
      </c>
      <c r="P809" t="s">
        <v>614</v>
      </c>
    </row>
    <row r="810" spans="2:16">
      <c r="B810">
        <v>20240178</v>
      </c>
      <c r="C810" t="s">
        <v>313</v>
      </c>
      <c r="D810" t="s">
        <v>332</v>
      </c>
      <c r="E810" t="s">
        <v>325</v>
      </c>
      <c r="I810" t="s">
        <v>130</v>
      </c>
      <c r="M810" s="87">
        <v>-154.61916119999998</v>
      </c>
      <c r="O810" s="87">
        <v>-154.61916119999998</v>
      </c>
      <c r="P810" t="s">
        <v>614</v>
      </c>
    </row>
    <row r="811" spans="2:16">
      <c r="B811" t="s">
        <v>592</v>
      </c>
      <c r="C811" t="s">
        <v>296</v>
      </c>
      <c r="D811" t="s">
        <v>332</v>
      </c>
      <c r="E811" t="s">
        <v>325</v>
      </c>
      <c r="I811" t="s">
        <v>130</v>
      </c>
      <c r="M811" s="87">
        <v>-1042.0501489200001</v>
      </c>
      <c r="O811" s="87">
        <v>-1042.0501489200001</v>
      </c>
      <c r="P811" t="s">
        <v>614</v>
      </c>
    </row>
    <row r="812" spans="2:16">
      <c r="B812">
        <v>20220196</v>
      </c>
      <c r="C812" t="s">
        <v>313</v>
      </c>
      <c r="D812" t="s">
        <v>332</v>
      </c>
      <c r="E812" t="s">
        <v>325</v>
      </c>
      <c r="I812" t="s">
        <v>130</v>
      </c>
      <c r="M812" s="87">
        <v>-48775.471519320017</v>
      </c>
      <c r="O812" s="87">
        <v>-48775.471519320017</v>
      </c>
      <c r="P812" t="s">
        <v>614</v>
      </c>
    </row>
    <row r="813" spans="2:16">
      <c r="B813">
        <v>20230227</v>
      </c>
      <c r="C813" t="s">
        <v>313</v>
      </c>
      <c r="D813" t="s">
        <v>332</v>
      </c>
      <c r="E813" t="s">
        <v>325</v>
      </c>
      <c r="I813" t="s">
        <v>130</v>
      </c>
      <c r="M813" s="87">
        <v>-1776.0237001199996</v>
      </c>
      <c r="O813" s="87">
        <v>-1776.0237001199996</v>
      </c>
      <c r="P813" t="s">
        <v>614</v>
      </c>
    </row>
    <row r="814" spans="2:16">
      <c r="B814">
        <v>20230225</v>
      </c>
      <c r="C814" t="s">
        <v>313</v>
      </c>
      <c r="D814" t="s">
        <v>332</v>
      </c>
      <c r="E814" t="s">
        <v>325</v>
      </c>
      <c r="I814" t="s">
        <v>130</v>
      </c>
      <c r="M814" s="87">
        <v>-600.44880095999997</v>
      </c>
      <c r="O814" s="87">
        <v>-600.44880095999997</v>
      </c>
      <c r="P814" t="s">
        <v>614</v>
      </c>
    </row>
    <row r="815" spans="2:16">
      <c r="B815" t="s">
        <v>593</v>
      </c>
      <c r="C815" t="s">
        <v>296</v>
      </c>
      <c r="D815" t="s">
        <v>332</v>
      </c>
      <c r="E815" t="s">
        <v>325</v>
      </c>
      <c r="I815" t="s">
        <v>130</v>
      </c>
      <c r="M815" s="87">
        <v>-136.76985864</v>
      </c>
      <c r="O815" s="87">
        <v>-136.76985864</v>
      </c>
      <c r="P815" t="s">
        <v>614</v>
      </c>
    </row>
    <row r="816" spans="2:16">
      <c r="B816" t="s">
        <v>594</v>
      </c>
      <c r="C816" t="s">
        <v>370</v>
      </c>
      <c r="D816" t="s">
        <v>332</v>
      </c>
      <c r="E816" t="s">
        <v>325</v>
      </c>
      <c r="I816" t="s">
        <v>130</v>
      </c>
      <c r="M816" s="87">
        <v>-17.786571839999997</v>
      </c>
      <c r="O816" s="87">
        <v>-17.786571839999997</v>
      </c>
      <c r="P816" t="s">
        <v>614</v>
      </c>
    </row>
    <row r="817" spans="2:16">
      <c r="B817" t="s">
        <v>377</v>
      </c>
      <c r="C817" t="s">
        <v>378</v>
      </c>
      <c r="D817" t="s">
        <v>332</v>
      </c>
      <c r="E817" t="s">
        <v>325</v>
      </c>
      <c r="I817" t="s">
        <v>130</v>
      </c>
      <c r="M817" s="87">
        <v>-2775.0188606399997</v>
      </c>
      <c r="O817" s="87">
        <v>-2775.0188606399997</v>
      </c>
      <c r="P817" t="s">
        <v>614</v>
      </c>
    </row>
    <row r="818" spans="2:16">
      <c r="B818" t="s">
        <v>595</v>
      </c>
      <c r="C818" t="s">
        <v>431</v>
      </c>
      <c r="D818" t="s">
        <v>332</v>
      </c>
      <c r="E818" t="s">
        <v>325</v>
      </c>
      <c r="I818" t="s">
        <v>120</v>
      </c>
      <c r="M818" s="87">
        <v>-624.07415519999995</v>
      </c>
      <c r="O818" s="87">
        <v>-624.07415519999995</v>
      </c>
      <c r="P818" t="s">
        <v>614</v>
      </c>
    </row>
    <row r="819" spans="2:16">
      <c r="B819" t="s">
        <v>379</v>
      </c>
      <c r="C819" t="s">
        <v>380</v>
      </c>
      <c r="D819" t="s">
        <v>332</v>
      </c>
      <c r="E819" t="s">
        <v>325</v>
      </c>
      <c r="I819" t="s">
        <v>130</v>
      </c>
      <c r="M819" s="87">
        <v>-2.59729308</v>
      </c>
      <c r="O819" s="87">
        <v>-2.59729308</v>
      </c>
      <c r="P819" t="s">
        <v>614</v>
      </c>
    </row>
    <row r="820" spans="2:16">
      <c r="B820" t="s">
        <v>596</v>
      </c>
      <c r="C820" t="s">
        <v>597</v>
      </c>
      <c r="D820" t="s">
        <v>332</v>
      </c>
      <c r="E820" t="s">
        <v>325</v>
      </c>
      <c r="I820" t="s">
        <v>130</v>
      </c>
      <c r="M820" s="87">
        <v>-176.43738815999998</v>
      </c>
      <c r="O820" s="87">
        <v>-176.43738815999998</v>
      </c>
      <c r="P820" t="s">
        <v>614</v>
      </c>
    </row>
    <row r="821" spans="2:16">
      <c r="B821" t="s">
        <v>598</v>
      </c>
      <c r="C821" t="s">
        <v>599</v>
      </c>
      <c r="D821" t="s">
        <v>332</v>
      </c>
      <c r="E821" t="s">
        <v>325</v>
      </c>
      <c r="I821" t="s">
        <v>130</v>
      </c>
      <c r="M821" s="87">
        <v>-760.14673776000006</v>
      </c>
      <c r="O821" s="87">
        <v>-760.14673776000006</v>
      </c>
      <c r="P821" t="s">
        <v>614</v>
      </c>
    </row>
    <row r="822" spans="2:16">
      <c r="B822" t="s">
        <v>600</v>
      </c>
      <c r="C822" t="s">
        <v>601</v>
      </c>
      <c r="D822" t="s">
        <v>332</v>
      </c>
      <c r="E822" t="s">
        <v>325</v>
      </c>
      <c r="I822" t="s">
        <v>130</v>
      </c>
      <c r="M822" s="87">
        <v>-101.08331712</v>
      </c>
      <c r="O822" s="87">
        <v>-101.08331712</v>
      </c>
      <c r="P822" t="s">
        <v>614</v>
      </c>
    </row>
    <row r="823" spans="2:16">
      <c r="B823" t="s">
        <v>602</v>
      </c>
      <c r="C823" t="s">
        <v>603</v>
      </c>
      <c r="D823" t="s">
        <v>332</v>
      </c>
      <c r="E823" t="s">
        <v>325</v>
      </c>
      <c r="I823" t="s">
        <v>130</v>
      </c>
      <c r="M823" s="87">
        <v>-435.73120019999999</v>
      </c>
      <c r="O823" s="87">
        <v>-435.73120019999999</v>
      </c>
      <c r="P823" t="s">
        <v>614</v>
      </c>
    </row>
    <row r="824" spans="2:16">
      <c r="B824" t="s">
        <v>381</v>
      </c>
      <c r="C824" t="s">
        <v>382</v>
      </c>
      <c r="D824" t="s">
        <v>332</v>
      </c>
      <c r="E824" t="s">
        <v>325</v>
      </c>
      <c r="I824" t="s">
        <v>130</v>
      </c>
      <c r="M824" s="87">
        <v>-169.00621056</v>
      </c>
      <c r="O824" s="87">
        <v>-169.00621056</v>
      </c>
      <c r="P824" t="s">
        <v>614</v>
      </c>
    </row>
    <row r="825" spans="2:16">
      <c r="B825" t="s">
        <v>604</v>
      </c>
      <c r="C825" t="s">
        <v>382</v>
      </c>
      <c r="D825" t="s">
        <v>332</v>
      </c>
      <c r="E825" t="s">
        <v>325</v>
      </c>
      <c r="I825" t="s">
        <v>130</v>
      </c>
      <c r="M825" s="87">
        <v>-31.849110359999997</v>
      </c>
      <c r="O825" s="87">
        <v>-31.849110359999997</v>
      </c>
      <c r="P825" t="s">
        <v>614</v>
      </c>
    </row>
    <row r="826" spans="2:16">
      <c r="B826" t="s">
        <v>383</v>
      </c>
      <c r="C826" t="s">
        <v>382</v>
      </c>
      <c r="D826" t="s">
        <v>332</v>
      </c>
      <c r="E826" t="s">
        <v>325</v>
      </c>
      <c r="I826" t="s">
        <v>130</v>
      </c>
      <c r="M826" s="87">
        <v>-111.68842788000001</v>
      </c>
      <c r="O826" s="87">
        <v>-111.68842788000001</v>
      </c>
      <c r="P826" t="s">
        <v>614</v>
      </c>
    </row>
    <row r="827" spans="2:16">
      <c r="B827" t="s">
        <v>605</v>
      </c>
      <c r="C827" t="s">
        <v>606</v>
      </c>
      <c r="D827" t="s">
        <v>332</v>
      </c>
      <c r="E827" t="s">
        <v>325</v>
      </c>
      <c r="I827" t="s">
        <v>130</v>
      </c>
      <c r="M827" s="87">
        <v>-3467.28130848</v>
      </c>
      <c r="O827" s="87">
        <v>-3467.28130848</v>
      </c>
      <c r="P827" t="s">
        <v>614</v>
      </c>
    </row>
    <row r="828" spans="2:16">
      <c r="B828" t="s">
        <v>607</v>
      </c>
      <c r="C828" t="s">
        <v>108</v>
      </c>
      <c r="D828" t="s">
        <v>332</v>
      </c>
      <c r="E828" t="s">
        <v>325</v>
      </c>
      <c r="I828" t="s">
        <v>130</v>
      </c>
      <c r="M828" s="87">
        <v>-3643.5872034000004</v>
      </c>
      <c r="O828" s="87">
        <v>-3643.5872034000004</v>
      </c>
      <c r="P828" t="s">
        <v>614</v>
      </c>
    </row>
    <row r="829" spans="2:16">
      <c r="B829" t="s">
        <v>608</v>
      </c>
      <c r="C829" t="s">
        <v>108</v>
      </c>
      <c r="D829" t="s">
        <v>332</v>
      </c>
      <c r="E829" t="s">
        <v>325</v>
      </c>
      <c r="I829" t="s">
        <v>130</v>
      </c>
      <c r="M829" s="87">
        <v>-211.02734844</v>
      </c>
      <c r="O829" s="87">
        <v>-211.02734844</v>
      </c>
      <c r="P829" t="s">
        <v>614</v>
      </c>
    </row>
    <row r="830" spans="2:16">
      <c r="B830" t="s">
        <v>609</v>
      </c>
      <c r="C830" t="s">
        <v>133</v>
      </c>
      <c r="D830" t="s">
        <v>332</v>
      </c>
      <c r="E830" t="s">
        <v>325</v>
      </c>
      <c r="I830" t="s">
        <v>130</v>
      </c>
      <c r="M830" s="87">
        <v>-5.8568777999999995</v>
      </c>
      <c r="O830" s="87">
        <v>-5.8568777999999995</v>
      </c>
      <c r="P830" t="s">
        <v>614</v>
      </c>
    </row>
    <row r="831" spans="2:16">
      <c r="B831" t="s">
        <v>610</v>
      </c>
      <c r="C831" t="s">
        <v>133</v>
      </c>
      <c r="D831" t="s">
        <v>332</v>
      </c>
      <c r="E831" t="s">
        <v>325</v>
      </c>
      <c r="I831" t="s">
        <v>130</v>
      </c>
      <c r="M831" s="87">
        <v>-3.6588898799999998</v>
      </c>
      <c r="O831" s="87">
        <v>-3.6588898799999998</v>
      </c>
      <c r="P831" t="s">
        <v>614</v>
      </c>
    </row>
    <row r="832" spans="2:16">
      <c r="B832" t="s">
        <v>199</v>
      </c>
      <c r="C832" t="s">
        <v>133</v>
      </c>
      <c r="D832" t="s">
        <v>332</v>
      </c>
      <c r="E832" t="s">
        <v>325</v>
      </c>
      <c r="I832" t="s">
        <v>130</v>
      </c>
      <c r="M832" s="87">
        <v>-2.99297916</v>
      </c>
      <c r="O832" s="87">
        <v>-2.99297916</v>
      </c>
      <c r="P832" t="s">
        <v>614</v>
      </c>
    </row>
    <row r="833" spans="2:16">
      <c r="B833" t="s">
        <v>611</v>
      </c>
      <c r="C833" t="s">
        <v>133</v>
      </c>
      <c r="D833" t="s">
        <v>332</v>
      </c>
      <c r="E833" t="s">
        <v>325</v>
      </c>
      <c r="I833" t="s">
        <v>120</v>
      </c>
      <c r="M833" s="87">
        <v>-1.5694743599999998</v>
      </c>
      <c r="O833" s="87">
        <v>-1.5694743599999998</v>
      </c>
      <c r="P833" t="s">
        <v>614</v>
      </c>
    </row>
    <row r="834" spans="2:16">
      <c r="B834" t="s">
        <v>214</v>
      </c>
      <c r="C834" t="s">
        <v>133</v>
      </c>
      <c r="D834" t="s">
        <v>332</v>
      </c>
      <c r="E834" t="s">
        <v>325</v>
      </c>
      <c r="I834" t="s">
        <v>130</v>
      </c>
      <c r="M834" s="87">
        <v>-10.290250799999999</v>
      </c>
      <c r="O834" s="87">
        <v>-10.290250799999999</v>
      </c>
      <c r="P834" t="s">
        <v>614</v>
      </c>
    </row>
    <row r="835" spans="2:16">
      <c r="B835" t="s">
        <v>222</v>
      </c>
      <c r="C835" t="s">
        <v>133</v>
      </c>
      <c r="D835" t="s">
        <v>332</v>
      </c>
      <c r="E835" t="s">
        <v>325</v>
      </c>
      <c r="I835" t="s">
        <v>130</v>
      </c>
      <c r="M835" s="87">
        <v>-266.39685972000001</v>
      </c>
      <c r="O835" s="87">
        <v>-266.39685972000001</v>
      </c>
      <c r="P835" t="s">
        <v>614</v>
      </c>
    </row>
    <row r="836" spans="2:16">
      <c r="B836" t="s">
        <v>223</v>
      </c>
      <c r="C836" t="s">
        <v>133</v>
      </c>
      <c r="D836" t="s">
        <v>332</v>
      </c>
      <c r="E836" t="s">
        <v>325</v>
      </c>
      <c r="I836" t="s">
        <v>130</v>
      </c>
      <c r="M836" s="87">
        <v>-36.547882560000005</v>
      </c>
      <c r="O836" s="87">
        <v>-36.547882560000005</v>
      </c>
      <c r="P836" t="s">
        <v>614</v>
      </c>
    </row>
    <row r="837" spans="2:16">
      <c r="B837" t="s">
        <v>230</v>
      </c>
      <c r="C837" t="s">
        <v>133</v>
      </c>
      <c r="D837" t="s">
        <v>332</v>
      </c>
      <c r="E837" t="s">
        <v>325</v>
      </c>
      <c r="I837" t="s">
        <v>130</v>
      </c>
      <c r="M837" s="87">
        <v>-44.733035159999993</v>
      </c>
      <c r="O837" s="87">
        <v>-44.733035159999993</v>
      </c>
      <c r="P837" t="s">
        <v>614</v>
      </c>
    </row>
    <row r="838" spans="2:16">
      <c r="B838" t="s">
        <v>239</v>
      </c>
      <c r="C838" t="s">
        <v>133</v>
      </c>
      <c r="D838" t="s">
        <v>332</v>
      </c>
      <c r="E838" t="s">
        <v>325</v>
      </c>
      <c r="I838" t="s">
        <v>130</v>
      </c>
      <c r="M838" s="87">
        <v>-923.66159759999994</v>
      </c>
      <c r="O838" s="87">
        <v>-923.66159759999994</v>
      </c>
      <c r="P838" t="s">
        <v>614</v>
      </c>
    </row>
    <row r="839" spans="2:16">
      <c r="B839" t="s">
        <v>241</v>
      </c>
      <c r="C839" t="s">
        <v>133</v>
      </c>
      <c r="D839" t="s">
        <v>332</v>
      </c>
      <c r="E839" t="s">
        <v>325</v>
      </c>
      <c r="I839" t="s">
        <v>130</v>
      </c>
      <c r="M839" s="87">
        <v>-397.39307940000003</v>
      </c>
      <c r="O839" s="87">
        <v>-397.39307940000003</v>
      </c>
      <c r="P839" t="s">
        <v>614</v>
      </c>
    </row>
    <row r="840" spans="2:16">
      <c r="B840" t="s">
        <v>247</v>
      </c>
      <c r="C840" t="s">
        <v>133</v>
      </c>
      <c r="D840" t="s">
        <v>332</v>
      </c>
      <c r="E840" t="s">
        <v>325</v>
      </c>
      <c r="I840" t="s">
        <v>130</v>
      </c>
      <c r="M840" s="87">
        <v>-1034.8964341200001</v>
      </c>
      <c r="O840" s="87">
        <v>-1034.8964341200001</v>
      </c>
      <c r="P840" t="s">
        <v>614</v>
      </c>
    </row>
    <row r="841" spans="2:16">
      <c r="B841" t="s">
        <v>248</v>
      </c>
      <c r="C841" t="s">
        <v>133</v>
      </c>
      <c r="D841" t="s">
        <v>332</v>
      </c>
      <c r="E841" t="s">
        <v>325</v>
      </c>
      <c r="I841" t="s">
        <v>130</v>
      </c>
      <c r="M841" s="87">
        <v>-70.019547119999999</v>
      </c>
      <c r="O841" s="87">
        <v>-70.019547119999999</v>
      </c>
      <c r="P841" t="s">
        <v>614</v>
      </c>
    </row>
    <row r="842" spans="2:16">
      <c r="B842" t="s">
        <v>612</v>
      </c>
      <c r="C842" t="s">
        <v>613</v>
      </c>
      <c r="D842" t="s">
        <v>332</v>
      </c>
      <c r="E842" t="s">
        <v>325</v>
      </c>
      <c r="I842" t="s">
        <v>130</v>
      </c>
      <c r="M842" s="87">
        <v>-3955.8848547600001</v>
      </c>
      <c r="O842" s="87">
        <v>-3955.8848547600001</v>
      </c>
      <c r="P842" t="s">
        <v>614</v>
      </c>
    </row>
    <row r="843" spans="2:16">
      <c r="B843" t="s">
        <v>645</v>
      </c>
      <c r="C843" t="s">
        <v>108</v>
      </c>
      <c r="D843" t="s">
        <v>332</v>
      </c>
      <c r="E843" t="s">
        <v>325</v>
      </c>
      <c r="I843" t="s">
        <v>696</v>
      </c>
      <c r="M843" s="87">
        <v>12391.60927184874</v>
      </c>
      <c r="O843" s="87">
        <v>12391.60927184874</v>
      </c>
      <c r="P843" t="s">
        <v>614</v>
      </c>
    </row>
    <row r="844" spans="2:16">
      <c r="B844" t="s">
        <v>645</v>
      </c>
      <c r="C844" t="s">
        <v>108</v>
      </c>
      <c r="D844" t="s">
        <v>332</v>
      </c>
      <c r="E844" t="s">
        <v>616</v>
      </c>
      <c r="I844" t="s">
        <v>696</v>
      </c>
      <c r="M844" s="87">
        <v>29288.462161799725</v>
      </c>
      <c r="O844" s="87">
        <v>29288.462161799725</v>
      </c>
      <c r="P844" t="s">
        <v>614</v>
      </c>
    </row>
    <row r="845" spans="2:16">
      <c r="B845" t="s">
        <v>645</v>
      </c>
      <c r="C845" t="s">
        <v>108</v>
      </c>
      <c r="D845" t="s">
        <v>332</v>
      </c>
      <c r="E845" t="s">
        <v>323</v>
      </c>
      <c r="I845" t="s">
        <v>696</v>
      </c>
      <c r="M845" s="87">
        <v>4163.3786169976393</v>
      </c>
      <c r="O845" s="87">
        <v>4163.3786169976393</v>
      </c>
      <c r="P845" t="s">
        <v>614</v>
      </c>
    </row>
    <row r="846" spans="2:16">
      <c r="B846" t="s">
        <v>314</v>
      </c>
      <c r="C846" t="s">
        <v>314</v>
      </c>
      <c r="D846" t="s">
        <v>332</v>
      </c>
      <c r="E846" t="s">
        <v>324</v>
      </c>
      <c r="I846" t="s">
        <v>697</v>
      </c>
      <c r="M846" s="87">
        <v>-866603.88309688831</v>
      </c>
      <c r="O846" s="87">
        <v>-866603.88309688831</v>
      </c>
      <c r="P846" t="s">
        <v>614</v>
      </c>
    </row>
    <row r="847" spans="2:16">
      <c r="B847" t="s">
        <v>314</v>
      </c>
      <c r="C847" t="s">
        <v>314</v>
      </c>
      <c r="D847" t="s">
        <v>332</v>
      </c>
      <c r="E847" t="s">
        <v>333</v>
      </c>
      <c r="I847" t="s">
        <v>697</v>
      </c>
      <c r="M847" s="87">
        <v>-265896.27054802206</v>
      </c>
      <c r="O847" s="87">
        <v>-265896.27054802206</v>
      </c>
      <c r="P847" t="s">
        <v>614</v>
      </c>
    </row>
    <row r="848" spans="2:16">
      <c r="B848" t="s">
        <v>314</v>
      </c>
      <c r="C848" t="s">
        <v>314</v>
      </c>
      <c r="D848" t="s">
        <v>332</v>
      </c>
      <c r="E848" t="s">
        <v>325</v>
      </c>
      <c r="I848" t="s">
        <v>697</v>
      </c>
      <c r="M848" s="87">
        <v>-764359.95162525354</v>
      </c>
      <c r="O848" s="87">
        <v>-764359.95162525354</v>
      </c>
      <c r="P848" t="s">
        <v>614</v>
      </c>
    </row>
    <row r="849" spans="2:16">
      <c r="B849" t="s">
        <v>314</v>
      </c>
      <c r="C849" t="s">
        <v>314</v>
      </c>
      <c r="D849" t="s">
        <v>332</v>
      </c>
      <c r="E849" t="s">
        <v>616</v>
      </c>
      <c r="I849" t="s">
        <v>697</v>
      </c>
      <c r="M849" s="87">
        <v>-82050.974249908002</v>
      </c>
      <c r="O849" s="87">
        <v>-82050.974249908002</v>
      </c>
      <c r="P849" t="s">
        <v>614</v>
      </c>
    </row>
    <row r="850" spans="2:16">
      <c r="B850" t="s">
        <v>314</v>
      </c>
      <c r="C850" t="s">
        <v>314</v>
      </c>
      <c r="D850" t="s">
        <v>332</v>
      </c>
      <c r="E850" t="s">
        <v>324</v>
      </c>
      <c r="I850" t="s">
        <v>695</v>
      </c>
      <c r="M850" s="87">
        <v>57410.371186953271</v>
      </c>
      <c r="O850" s="87">
        <v>57410.371186953271</v>
      </c>
      <c r="P850" t="s">
        <v>614</v>
      </c>
    </row>
    <row r="851" spans="2:16">
      <c r="B851" t="s">
        <v>314</v>
      </c>
      <c r="C851" t="s">
        <v>314</v>
      </c>
      <c r="D851" t="s">
        <v>332</v>
      </c>
      <c r="E851" t="s">
        <v>333</v>
      </c>
      <c r="I851" t="s">
        <v>695</v>
      </c>
      <c r="M851" s="87">
        <v>163922.55914814887</v>
      </c>
      <c r="O851" s="87">
        <v>163922.55914814887</v>
      </c>
      <c r="P851" t="s">
        <v>614</v>
      </c>
    </row>
    <row r="852" spans="2:16">
      <c r="B852" t="s">
        <v>314</v>
      </c>
      <c r="C852" t="s">
        <v>314</v>
      </c>
      <c r="D852" t="s">
        <v>332</v>
      </c>
      <c r="E852" t="s">
        <v>325</v>
      </c>
      <c r="I852" t="s">
        <v>695</v>
      </c>
      <c r="M852" s="87">
        <v>72465.151424844051</v>
      </c>
      <c r="O852" s="87">
        <v>72465.151424844051</v>
      </c>
      <c r="P852" t="s">
        <v>614</v>
      </c>
    </row>
    <row r="853" spans="2:16">
      <c r="B853" t="s">
        <v>314</v>
      </c>
      <c r="C853" t="s">
        <v>314</v>
      </c>
      <c r="D853" t="s">
        <v>332</v>
      </c>
      <c r="E853" t="s">
        <v>615</v>
      </c>
      <c r="I853" t="s">
        <v>695</v>
      </c>
      <c r="M853" s="87">
        <v>837.44322555905819</v>
      </c>
      <c r="O853" s="87">
        <v>837.44322555905819</v>
      </c>
      <c r="P853" t="s">
        <v>614</v>
      </c>
    </row>
    <row r="854" spans="2:16">
      <c r="B854" t="s">
        <v>314</v>
      </c>
      <c r="C854" t="s">
        <v>314</v>
      </c>
      <c r="D854" t="s">
        <v>332</v>
      </c>
      <c r="E854" t="s">
        <v>616</v>
      </c>
      <c r="I854" t="s">
        <v>695</v>
      </c>
      <c r="M854" s="87">
        <v>-42321.020264339284</v>
      </c>
      <c r="O854" s="87">
        <v>-42321.020264339284</v>
      </c>
      <c r="P854" t="s">
        <v>614</v>
      </c>
    </row>
    <row r="855" spans="2:16">
      <c r="B855" t="s">
        <v>314</v>
      </c>
      <c r="C855" t="s">
        <v>314</v>
      </c>
      <c r="D855" t="s">
        <v>332</v>
      </c>
      <c r="E855" t="s">
        <v>323</v>
      </c>
      <c r="I855" t="s">
        <v>695</v>
      </c>
      <c r="M855" s="87">
        <v>-52308.458780810586</v>
      </c>
      <c r="O855" s="87">
        <v>-52308.458780810586</v>
      </c>
      <c r="P855" t="s">
        <v>614</v>
      </c>
    </row>
    <row r="856" spans="2:16">
      <c r="B856" t="s">
        <v>314</v>
      </c>
      <c r="C856" t="s">
        <v>314</v>
      </c>
      <c r="D856" t="s">
        <v>332</v>
      </c>
      <c r="E856" t="s">
        <v>698</v>
      </c>
      <c r="I856" t="s">
        <v>695</v>
      </c>
      <c r="M856" s="87">
        <v>0</v>
      </c>
      <c r="O856" s="87">
        <v>0</v>
      </c>
      <c r="P856" t="s">
        <v>614</v>
      </c>
    </row>
    <row r="857" spans="2:16">
      <c r="B857" t="s">
        <v>314</v>
      </c>
      <c r="C857" t="s">
        <v>314</v>
      </c>
      <c r="D857" t="s">
        <v>332</v>
      </c>
      <c r="E857" t="s">
        <v>694</v>
      </c>
      <c r="I857" t="s">
        <v>695</v>
      </c>
      <c r="M857" s="87">
        <v>0.70347439998295158</v>
      </c>
      <c r="O857" s="87">
        <v>0.70347439998295158</v>
      </c>
      <c r="P857" t="s">
        <v>614</v>
      </c>
    </row>
    <row r="858" spans="2:16">
      <c r="B858" t="s">
        <v>314</v>
      </c>
      <c r="C858" t="s">
        <v>314</v>
      </c>
      <c r="D858" t="s">
        <v>332</v>
      </c>
      <c r="E858" t="s">
        <v>324</v>
      </c>
      <c r="I858" t="s">
        <v>695</v>
      </c>
      <c r="M858" s="87">
        <v>-3629.5839557670988</v>
      </c>
      <c r="O858" s="87">
        <v>-3629.5839557670988</v>
      </c>
      <c r="P858" t="s">
        <v>614</v>
      </c>
    </row>
    <row r="859" spans="2:16">
      <c r="B859" t="s">
        <v>314</v>
      </c>
      <c r="C859" t="s">
        <v>314</v>
      </c>
      <c r="D859" t="s">
        <v>332</v>
      </c>
      <c r="E859" t="s">
        <v>333</v>
      </c>
      <c r="I859" t="s">
        <v>695</v>
      </c>
      <c r="M859" s="87">
        <v>-109.23634172521997</v>
      </c>
      <c r="O859" s="87">
        <v>-109.23634172521997</v>
      </c>
      <c r="P859" t="s">
        <v>614</v>
      </c>
    </row>
    <row r="860" spans="2:16">
      <c r="B860" t="s">
        <v>314</v>
      </c>
      <c r="C860" t="s">
        <v>314</v>
      </c>
      <c r="D860" t="s">
        <v>332</v>
      </c>
      <c r="E860" t="s">
        <v>325</v>
      </c>
      <c r="I860" t="s">
        <v>695</v>
      </c>
      <c r="M860" s="87">
        <v>-4776.9051399407908</v>
      </c>
      <c r="O860" s="87">
        <v>-4776.9051399407908</v>
      </c>
      <c r="P860" t="s">
        <v>614</v>
      </c>
    </row>
    <row r="861" spans="2:16">
      <c r="B861" t="s">
        <v>314</v>
      </c>
      <c r="C861" t="s">
        <v>314</v>
      </c>
      <c r="D861" t="s">
        <v>332</v>
      </c>
      <c r="E861" t="s">
        <v>615</v>
      </c>
      <c r="I861" t="s">
        <v>695</v>
      </c>
      <c r="M861" s="87">
        <v>-9.4904299536192411</v>
      </c>
      <c r="O861" s="87">
        <v>-9.4904299536192411</v>
      </c>
      <c r="P861" t="s">
        <v>614</v>
      </c>
    </row>
    <row r="862" spans="2:16">
      <c r="B862" t="s">
        <v>314</v>
      </c>
      <c r="C862" t="s">
        <v>314</v>
      </c>
      <c r="D862" t="s">
        <v>332</v>
      </c>
      <c r="E862" t="s">
        <v>616</v>
      </c>
      <c r="I862" t="s">
        <v>695</v>
      </c>
      <c r="M862" s="87">
        <v>-1570.9942233547044</v>
      </c>
      <c r="O862" s="87">
        <v>-1570.9942233547044</v>
      </c>
      <c r="P862" t="s">
        <v>614</v>
      </c>
    </row>
    <row r="863" spans="2:16">
      <c r="B863" t="s">
        <v>314</v>
      </c>
      <c r="C863" t="s">
        <v>314</v>
      </c>
      <c r="D863" t="s">
        <v>332</v>
      </c>
      <c r="E863" t="s">
        <v>323</v>
      </c>
      <c r="I863" t="s">
        <v>695</v>
      </c>
      <c r="M863" s="87">
        <v>-4028.3694397110958</v>
      </c>
      <c r="O863" s="87">
        <v>-4028.3694397110958</v>
      </c>
      <c r="P863" t="s">
        <v>614</v>
      </c>
    </row>
    <row r="864" spans="2:16">
      <c r="B864" t="s">
        <v>314</v>
      </c>
      <c r="C864" t="s">
        <v>314</v>
      </c>
      <c r="D864" t="s">
        <v>332</v>
      </c>
      <c r="E864" t="s">
        <v>324</v>
      </c>
      <c r="I864" t="s">
        <v>699</v>
      </c>
      <c r="M864" s="87">
        <v>918752.9038463484</v>
      </c>
      <c r="O864" s="87">
        <v>918752.9038463484</v>
      </c>
      <c r="P864" t="s">
        <v>614</v>
      </c>
    </row>
    <row r="865" spans="2:16">
      <c r="B865" t="s">
        <v>314</v>
      </c>
      <c r="C865" t="s">
        <v>314</v>
      </c>
      <c r="D865" t="s">
        <v>332</v>
      </c>
      <c r="E865" t="s">
        <v>333</v>
      </c>
      <c r="I865" t="s">
        <v>699</v>
      </c>
      <c r="M865" s="87">
        <v>276386.29777418642</v>
      </c>
      <c r="O865" s="87">
        <v>276386.29777418642</v>
      </c>
      <c r="P865" t="s">
        <v>614</v>
      </c>
    </row>
    <row r="866" spans="2:16">
      <c r="B866" t="s">
        <v>314</v>
      </c>
      <c r="C866" t="s">
        <v>314</v>
      </c>
      <c r="D866" t="s">
        <v>332</v>
      </c>
      <c r="E866" t="s">
        <v>325</v>
      </c>
      <c r="I866" t="s">
        <v>699</v>
      </c>
      <c r="M866" s="87">
        <v>807657.5614592582</v>
      </c>
      <c r="O866" s="87">
        <v>807657.5614592582</v>
      </c>
      <c r="P866" t="s">
        <v>614</v>
      </c>
    </row>
    <row r="867" spans="2:16">
      <c r="B867" t="s">
        <v>314</v>
      </c>
      <c r="C867" t="s">
        <v>314</v>
      </c>
      <c r="D867" t="s">
        <v>332</v>
      </c>
      <c r="E867" t="s">
        <v>616</v>
      </c>
      <c r="I867" t="s">
        <v>699</v>
      </c>
      <c r="M867" s="87">
        <v>93599.42022018219</v>
      </c>
      <c r="O867" s="87">
        <v>93599.42022018219</v>
      </c>
      <c r="P867" t="s">
        <v>614</v>
      </c>
    </row>
    <row r="868" spans="2:16">
      <c r="B868" s="8" t="s">
        <v>314</v>
      </c>
      <c r="C868" s="8" t="s">
        <v>314</v>
      </c>
      <c r="D868" s="8" t="s">
        <v>332</v>
      </c>
      <c r="E868" s="8" t="s">
        <v>615</v>
      </c>
      <c r="F868" s="8"/>
      <c r="G868" s="8"/>
      <c r="H868" s="8"/>
      <c r="I868" s="8" t="s">
        <v>695</v>
      </c>
      <c r="J868" s="8"/>
      <c r="K868" s="8"/>
      <c r="L868" s="8"/>
      <c r="M868" s="88">
        <v>-12.697130730439312</v>
      </c>
      <c r="N868" s="89"/>
      <c r="O868" s="89">
        <v>-12.697130730439312</v>
      </c>
      <c r="P868" t="s">
        <v>614</v>
      </c>
    </row>
    <row r="869" spans="2:16">
      <c r="B869" s="8" t="s">
        <v>314</v>
      </c>
      <c r="C869" s="8" t="s">
        <v>314</v>
      </c>
      <c r="D869" s="8" t="s">
        <v>332</v>
      </c>
      <c r="E869" s="8" t="s">
        <v>323</v>
      </c>
      <c r="F869" s="8"/>
      <c r="G869" s="8"/>
      <c r="H869" s="8"/>
      <c r="I869" s="8" t="s">
        <v>695</v>
      </c>
      <c r="J869" s="8"/>
      <c r="K869" s="8"/>
      <c r="L869" s="8"/>
      <c r="M869" s="88">
        <v>-6041.7325619740877</v>
      </c>
      <c r="N869" s="8"/>
      <c r="O869" s="8">
        <v>-6041.7325619740877</v>
      </c>
      <c r="P869" t="s">
        <v>614</v>
      </c>
    </row>
    <row r="870" spans="2:16">
      <c r="B870" s="8" t="s">
        <v>314</v>
      </c>
      <c r="C870" s="8" t="s">
        <v>314</v>
      </c>
      <c r="D870" s="8" t="s">
        <v>332</v>
      </c>
      <c r="E870" s="8" t="s">
        <v>700</v>
      </c>
      <c r="F870" s="8"/>
      <c r="G870" s="8"/>
      <c r="H870" s="8"/>
      <c r="I870" s="8" t="s">
        <v>695</v>
      </c>
      <c r="J870" s="8"/>
      <c r="K870" s="8"/>
      <c r="L870" s="8"/>
      <c r="M870" s="88">
        <v>-5445.229426429607</v>
      </c>
      <c r="N870" s="8"/>
      <c r="O870" s="8">
        <v>-5445.229426429607</v>
      </c>
      <c r="P870" t="s">
        <v>614</v>
      </c>
    </row>
    <row r="871" spans="2:16">
      <c r="B871" s="8" t="s">
        <v>314</v>
      </c>
      <c r="C871" s="8" t="s">
        <v>314</v>
      </c>
      <c r="D871" s="8" t="s">
        <v>332</v>
      </c>
      <c r="E871" s="8" t="s">
        <v>325</v>
      </c>
      <c r="F871" s="8"/>
      <c r="G871" s="8"/>
      <c r="H871" s="8"/>
      <c r="I871" s="8" t="s">
        <v>695</v>
      </c>
      <c r="J871" s="8"/>
      <c r="K871" s="8"/>
      <c r="L871" s="8"/>
      <c r="M871" s="88">
        <v>-9030.7508233143017</v>
      </c>
      <c r="N871" s="8"/>
      <c r="O871" s="8">
        <v>-9030.7508233143017</v>
      </c>
      <c r="P871" t="s">
        <v>614</v>
      </c>
    </row>
    <row r="872" spans="2:16">
      <c r="B872" s="8" t="s">
        <v>314</v>
      </c>
      <c r="C872" s="8" t="s">
        <v>314</v>
      </c>
      <c r="D872" s="8" t="s">
        <v>332</v>
      </c>
      <c r="E872" s="8" t="s">
        <v>701</v>
      </c>
      <c r="F872" s="8"/>
      <c r="G872" s="8"/>
      <c r="H872" s="8"/>
      <c r="I872" s="8" t="s">
        <v>695</v>
      </c>
      <c r="J872" s="8"/>
      <c r="K872" s="8"/>
      <c r="L872" s="8"/>
      <c r="M872" s="88">
        <v>-490.96635463176062</v>
      </c>
      <c r="N872" s="8"/>
      <c r="O872" s="8">
        <v>-490.96635463176062</v>
      </c>
      <c r="P872" t="s">
        <v>614</v>
      </c>
    </row>
    <row r="873" spans="2:16">
      <c r="B873" s="8" t="s">
        <v>314</v>
      </c>
      <c r="C873" s="8" t="s">
        <v>314</v>
      </c>
      <c r="D873" s="8" t="s">
        <v>332</v>
      </c>
      <c r="E873" s="8" t="s">
        <v>333</v>
      </c>
      <c r="F873" s="8"/>
      <c r="G873" s="8"/>
      <c r="H873" s="8"/>
      <c r="I873" s="8" t="s">
        <v>695</v>
      </c>
      <c r="J873" s="8"/>
      <c r="K873" s="8"/>
      <c r="L873" s="8"/>
      <c r="M873" s="88">
        <v>-163.97666502790526</v>
      </c>
      <c r="N873" s="8"/>
      <c r="O873" s="8">
        <v>-163.97666502790526</v>
      </c>
      <c r="P873" t="s">
        <v>614</v>
      </c>
    </row>
    <row r="874" spans="2:16">
      <c r="B874" s="8" t="s">
        <v>314</v>
      </c>
      <c r="C874" s="8" t="s">
        <v>314</v>
      </c>
      <c r="D874" s="8" t="s">
        <v>332</v>
      </c>
      <c r="E874" s="8" t="s">
        <v>698</v>
      </c>
      <c r="F874" s="8"/>
      <c r="G874" s="8"/>
      <c r="H874" s="8"/>
      <c r="I874" s="8" t="s">
        <v>695</v>
      </c>
      <c r="J874" s="8"/>
      <c r="K874" s="8"/>
      <c r="L874" s="8"/>
      <c r="M874" s="88">
        <v>0</v>
      </c>
      <c r="N874" s="8"/>
      <c r="O874" s="8">
        <v>0</v>
      </c>
      <c r="P874" t="s">
        <v>614</v>
      </c>
    </row>
    <row r="875" spans="2:16">
      <c r="B875" s="8" t="s">
        <v>314</v>
      </c>
      <c r="C875" s="8" t="s">
        <v>314</v>
      </c>
      <c r="D875" s="8" t="s">
        <v>332</v>
      </c>
      <c r="E875" s="8" t="s">
        <v>694</v>
      </c>
      <c r="I875" s="8" t="s">
        <v>695</v>
      </c>
      <c r="M875" s="88">
        <v>-0.70347439998295158</v>
      </c>
      <c r="N875" s="88"/>
      <c r="O875" s="88">
        <v>-0.70347439998295158</v>
      </c>
      <c r="P875" t="s">
        <v>614</v>
      </c>
    </row>
    <row r="876" spans="2:16">
      <c r="M876" s="87">
        <f>SUM(M3:M875)</f>
        <v>4615244.0000000102</v>
      </c>
      <c r="O876" s="87">
        <f>SUM(O3:O875)</f>
        <v>4615244.0000000102</v>
      </c>
      <c r="P876" t="s">
        <v>614</v>
      </c>
    </row>
    <row r="906" spans="2:15"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8"/>
      <c r="N906" s="88"/>
      <c r="O906" s="88"/>
    </row>
    <row r="907" spans="2:15"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8"/>
      <c r="N907" s="88"/>
      <c r="O907" s="88"/>
    </row>
    <row r="908" spans="2:15"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8"/>
      <c r="N908" s="88"/>
      <c r="O908" s="88"/>
    </row>
    <row r="909" spans="2:15"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8"/>
      <c r="N909" s="88"/>
      <c r="O909" s="88"/>
    </row>
    <row r="910" spans="2:15"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8"/>
      <c r="N910" s="88"/>
      <c r="O910" s="88"/>
    </row>
    <row r="911" spans="2:15"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8"/>
      <c r="N911" s="88"/>
      <c r="O911" s="88"/>
    </row>
    <row r="912" spans="2:15"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8"/>
      <c r="N912" s="88"/>
      <c r="O912" s="88"/>
    </row>
    <row r="915" spans="6:11">
      <c r="F915" s="86" t="s">
        <v>98</v>
      </c>
      <c r="G915" t="s">
        <v>702</v>
      </c>
      <c r="J915" t="s">
        <v>614</v>
      </c>
    </row>
    <row r="916" spans="6:11">
      <c r="F916" s="61" t="s">
        <v>698</v>
      </c>
      <c r="G916">
        <v>0</v>
      </c>
      <c r="I916" t="s">
        <v>615</v>
      </c>
      <c r="J916">
        <v>16213</v>
      </c>
      <c r="K916">
        <f>+J916-GETPIVOTDATA("USD AMT",$F$915,"name","Packaging")</f>
        <v>-12.697130730439312</v>
      </c>
    </row>
    <row r="917" spans="6:11">
      <c r="F917" s="61" t="s">
        <v>694</v>
      </c>
      <c r="G917">
        <v>833119.70347439998</v>
      </c>
      <c r="I917" t="s">
        <v>323</v>
      </c>
      <c r="J917">
        <v>537603</v>
      </c>
      <c r="K917" s="87">
        <f>+J917-GETPIVOTDATA("USD AMT",$F$915,"name","Storage")</f>
        <v>-6041.7325619740877</v>
      </c>
    </row>
    <row r="918" spans="6:11">
      <c r="F918" s="61" t="s">
        <v>324</v>
      </c>
      <c r="G918">
        <v>1318106.2294264296</v>
      </c>
      <c r="I918" t="s">
        <v>700</v>
      </c>
      <c r="J918">
        <v>1312661</v>
      </c>
      <c r="K918" s="87">
        <f>+J918-GETPIVOTDATA("USD AMT",$F$915,"name","Distribution")</f>
        <v>-5445.229426429607</v>
      </c>
    </row>
    <row r="919" spans="6:11">
      <c r="F919" s="61" t="s">
        <v>333</v>
      </c>
      <c r="G919">
        <v>642343.97666502791</v>
      </c>
      <c r="I919" t="s">
        <v>325</v>
      </c>
      <c r="J919">
        <v>1156238</v>
      </c>
      <c r="K919" s="87">
        <f>+J919-GETPIVOTDATA("USD AMT",$F$915,"name","Freight")</f>
        <v>-9030.7508233143017</v>
      </c>
    </row>
    <row r="920" spans="6:11">
      <c r="F920" s="61" t="s">
        <v>325</v>
      </c>
      <c r="G920">
        <v>1165268.7508233143</v>
      </c>
      <c r="I920" t="s">
        <v>701</v>
      </c>
      <c r="J920">
        <v>117230</v>
      </c>
      <c r="K920" s="87">
        <f>+J920-GETPIVOTDATA("USD AMT",$F$915,"name","Returns and Destructions")</f>
        <v>-490.96635463176062</v>
      </c>
    </row>
    <row r="921" spans="6:11">
      <c r="F921" s="61" t="s">
        <v>615</v>
      </c>
      <c r="G921">
        <v>16225.697130730439</v>
      </c>
      <c r="I921" t="s">
        <v>703</v>
      </c>
      <c r="J921">
        <v>642180</v>
      </c>
      <c r="K921" s="87">
        <f>+J921-GETPIVOTDATA("USD AMT",$F$915,"name","Duties")</f>
        <v>-163.97666502790526</v>
      </c>
    </row>
    <row r="922" spans="6:11">
      <c r="F922" s="61" t="s">
        <v>616</v>
      </c>
      <c r="G922">
        <v>117720.96635463176</v>
      </c>
      <c r="I922" t="s">
        <v>698</v>
      </c>
      <c r="J922">
        <v>0</v>
      </c>
      <c r="K922" s="87">
        <f>+J922-GETPIVOTDATA("USD AMT",$F$915,"name","ClinicalSvcsOther")</f>
        <v>0</v>
      </c>
    </row>
    <row r="923" spans="6:11">
      <c r="F923" s="61" t="s">
        <v>323</v>
      </c>
      <c r="G923">
        <v>543644.73256197409</v>
      </c>
      <c r="I923" t="s">
        <v>694</v>
      </c>
      <c r="J923">
        <v>833119</v>
      </c>
      <c r="K923" s="87">
        <f>+J923-GETPIVOTDATA("USD AMT",$F$915,"name","Comparator")</f>
        <v>-0.70347439998295158</v>
      </c>
    </row>
    <row r="924" spans="6:11">
      <c r="F924" s="61" t="s">
        <v>113</v>
      </c>
      <c r="G924">
        <v>4636430.056436508</v>
      </c>
    </row>
  </sheetData>
  <sortState xmlns:xlrd2="http://schemas.microsoft.com/office/spreadsheetml/2017/richdata2" ref="I917:J924">
    <sortCondition ref="I917:I924"/>
  </sortState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7A0D-20A3-4750-842A-29494BE2DAE3}">
  <sheetPr>
    <tabColor theme="7" tint="0.79998168889431442"/>
  </sheetPr>
  <dimension ref="A1:S509"/>
  <sheetViews>
    <sheetView zoomScale="98" zoomScaleNormal="98" workbookViewId="0">
      <selection activeCell="B12" sqref="B12"/>
    </sheetView>
  </sheetViews>
  <sheetFormatPr defaultColWidth="9.42578125" defaultRowHeight="14.45"/>
  <cols>
    <col min="2" max="2" width="21.42578125" bestFit="1" customWidth="1"/>
    <col min="3" max="3" width="15.5703125" customWidth="1"/>
    <col min="4" max="4" width="20.42578125" bestFit="1" customWidth="1"/>
    <col min="5" max="5" width="15.5703125" bestFit="1" customWidth="1"/>
    <col min="7" max="7" width="22.140625" bestFit="1" customWidth="1"/>
    <col min="8" max="8" width="15.85546875" bestFit="1" customWidth="1"/>
    <col min="9" max="9" width="29.42578125" customWidth="1"/>
    <col min="13" max="13" width="16.140625" style="87" bestFit="1" customWidth="1"/>
    <col min="14" max="14" width="7.5703125" style="87" bestFit="1" customWidth="1"/>
    <col min="15" max="15" width="16.140625" style="87" bestFit="1" customWidth="1"/>
    <col min="17" max="17" width="13.140625" bestFit="1" customWidth="1"/>
  </cols>
  <sheetData>
    <row r="1" spans="1:19" ht="57.95">
      <c r="A1" s="66" t="s">
        <v>3</v>
      </c>
      <c r="B1" s="67" t="s">
        <v>4</v>
      </c>
      <c r="C1" s="67" t="s">
        <v>87</v>
      </c>
      <c r="D1" s="67" t="s">
        <v>6</v>
      </c>
      <c r="E1" s="67" t="s">
        <v>7</v>
      </c>
      <c r="F1" s="67"/>
      <c r="G1" s="67"/>
      <c r="H1" s="66" t="s">
        <v>3</v>
      </c>
      <c r="I1" s="67" t="s">
        <v>8</v>
      </c>
      <c r="J1" s="67" t="s">
        <v>9</v>
      </c>
      <c r="K1" s="67" t="s">
        <v>10</v>
      </c>
      <c r="L1" s="67" t="s">
        <v>11</v>
      </c>
      <c r="M1" s="134" t="s">
        <v>12</v>
      </c>
      <c r="N1" s="155"/>
      <c r="O1" s="134" t="s">
        <v>12</v>
      </c>
      <c r="P1" s="66" t="s">
        <v>3</v>
      </c>
      <c r="Q1" s="69" t="s">
        <v>13</v>
      </c>
      <c r="R1" s="66" t="s">
        <v>3</v>
      </c>
      <c r="S1" s="66" t="s">
        <v>3</v>
      </c>
    </row>
    <row r="2" spans="1:19">
      <c r="A2" s="62" t="s">
        <v>15</v>
      </c>
      <c r="B2" s="63" t="s">
        <v>16</v>
      </c>
      <c r="C2" s="63" t="s">
        <v>17</v>
      </c>
      <c r="D2" s="63" t="s">
        <v>18</v>
      </c>
      <c r="E2" s="63" t="s">
        <v>19</v>
      </c>
      <c r="F2" s="63" t="s">
        <v>20</v>
      </c>
      <c r="G2" s="63" t="s">
        <v>21</v>
      </c>
      <c r="H2" s="62" t="s">
        <v>22</v>
      </c>
      <c r="I2" s="63" t="s">
        <v>23</v>
      </c>
      <c r="J2" s="63" t="s">
        <v>24</v>
      </c>
      <c r="K2" s="63" t="s">
        <v>25</v>
      </c>
      <c r="L2" s="63" t="s">
        <v>26</v>
      </c>
      <c r="M2" s="135" t="s">
        <v>27</v>
      </c>
      <c r="N2" s="156" t="s">
        <v>28</v>
      </c>
      <c r="O2" s="135" t="s">
        <v>29</v>
      </c>
      <c r="P2" s="62" t="s">
        <v>30</v>
      </c>
      <c r="Q2" s="63" t="s">
        <v>31</v>
      </c>
      <c r="R2" s="62" t="s">
        <v>88</v>
      </c>
      <c r="S2" s="62" t="s">
        <v>89</v>
      </c>
    </row>
    <row r="3" spans="1:19">
      <c r="A3" s="57"/>
      <c r="B3" s="70" t="s">
        <v>94</v>
      </c>
      <c r="C3" s="70" t="s">
        <v>91</v>
      </c>
      <c r="D3" s="71" t="s">
        <v>91</v>
      </c>
      <c r="E3" t="s">
        <v>324</v>
      </c>
      <c r="F3" s="70">
        <v>40700</v>
      </c>
      <c r="G3" s="70" t="s">
        <v>93</v>
      </c>
      <c r="H3" s="56"/>
      <c r="I3" s="70" t="s">
        <v>94</v>
      </c>
      <c r="J3">
        <v>2026</v>
      </c>
      <c r="K3">
        <v>5</v>
      </c>
      <c r="L3" t="s">
        <v>95</v>
      </c>
      <c r="M3" s="87">
        <v>173964.22</v>
      </c>
      <c r="O3" s="87">
        <v>173964.22</v>
      </c>
      <c r="P3" s="57" t="s">
        <v>704</v>
      </c>
      <c r="Q3" s="73" t="s">
        <v>97</v>
      </c>
      <c r="R3" s="56"/>
      <c r="S3" s="58"/>
    </row>
    <row r="4" spans="1:19">
      <c r="A4" s="57"/>
      <c r="B4" s="70" t="s">
        <v>94</v>
      </c>
      <c r="C4" s="70" t="s">
        <v>91</v>
      </c>
      <c r="D4" s="71" t="s">
        <v>91</v>
      </c>
      <c r="E4" t="s">
        <v>333</v>
      </c>
      <c r="F4" s="70">
        <v>40700</v>
      </c>
      <c r="G4" s="70" t="s">
        <v>93</v>
      </c>
      <c r="H4" s="56"/>
      <c r="I4" s="70" t="s">
        <v>94</v>
      </c>
      <c r="J4">
        <v>2026</v>
      </c>
      <c r="K4">
        <v>5</v>
      </c>
      <c r="L4" t="s">
        <v>95</v>
      </c>
      <c r="M4" s="87">
        <v>12575.77</v>
      </c>
      <c r="O4" s="87">
        <v>12575.77</v>
      </c>
      <c r="P4" s="57" t="s">
        <v>704</v>
      </c>
      <c r="Q4" s="73" t="s">
        <v>97</v>
      </c>
      <c r="R4" s="56"/>
      <c r="S4" s="58"/>
    </row>
    <row r="5" spans="1:19">
      <c r="A5" s="57"/>
      <c r="B5" s="70" t="s">
        <v>94</v>
      </c>
      <c r="C5" s="70" t="s">
        <v>91</v>
      </c>
      <c r="D5" s="71" t="s">
        <v>91</v>
      </c>
      <c r="E5" t="s">
        <v>325</v>
      </c>
      <c r="F5" s="70">
        <v>40700</v>
      </c>
      <c r="G5" s="70" t="s">
        <v>93</v>
      </c>
      <c r="H5" s="56"/>
      <c r="I5" s="70" t="s">
        <v>94</v>
      </c>
      <c r="J5">
        <v>2026</v>
      </c>
      <c r="K5">
        <v>5</v>
      </c>
      <c r="L5" t="s">
        <v>95</v>
      </c>
      <c r="M5" s="87">
        <v>88926.07</v>
      </c>
      <c r="O5" s="87">
        <v>88926.07</v>
      </c>
      <c r="P5" s="57" t="s">
        <v>704</v>
      </c>
      <c r="Q5" s="73" t="s">
        <v>97</v>
      </c>
      <c r="R5" s="56"/>
      <c r="S5" s="58"/>
    </row>
    <row r="6" spans="1:19">
      <c r="A6" s="57"/>
      <c r="B6" s="70" t="s">
        <v>94</v>
      </c>
      <c r="C6" s="70" t="s">
        <v>91</v>
      </c>
      <c r="D6" s="71" t="s">
        <v>91</v>
      </c>
      <c r="E6" t="s">
        <v>615</v>
      </c>
      <c r="F6" s="70">
        <v>40700</v>
      </c>
      <c r="G6" s="70" t="s">
        <v>93</v>
      </c>
      <c r="H6" s="56"/>
      <c r="I6" s="70" t="s">
        <v>94</v>
      </c>
      <c r="J6">
        <v>2026</v>
      </c>
      <c r="K6">
        <v>5</v>
      </c>
      <c r="L6" t="s">
        <v>95</v>
      </c>
      <c r="M6" s="87">
        <v>69.77</v>
      </c>
      <c r="O6" s="87">
        <v>69.77</v>
      </c>
      <c r="P6" s="57" t="s">
        <v>704</v>
      </c>
      <c r="Q6" s="73" t="s">
        <v>97</v>
      </c>
      <c r="R6" s="56"/>
      <c r="S6" s="58"/>
    </row>
    <row r="7" spans="1:19">
      <c r="A7" s="57"/>
      <c r="B7" s="70" t="s">
        <v>94</v>
      </c>
      <c r="C7" s="70" t="s">
        <v>91</v>
      </c>
      <c r="D7" s="71" t="s">
        <v>91</v>
      </c>
      <c r="E7" t="s">
        <v>616</v>
      </c>
      <c r="F7" s="70">
        <v>40700</v>
      </c>
      <c r="G7" s="70" t="s">
        <v>93</v>
      </c>
      <c r="H7" s="56"/>
      <c r="I7" s="70" t="s">
        <v>94</v>
      </c>
      <c r="J7">
        <v>2026</v>
      </c>
      <c r="K7">
        <v>5</v>
      </c>
      <c r="L7" t="s">
        <v>95</v>
      </c>
      <c r="M7" s="87">
        <v>14716.71</v>
      </c>
      <c r="O7" s="87">
        <v>14716.71</v>
      </c>
      <c r="P7" s="57" t="s">
        <v>704</v>
      </c>
      <c r="Q7" s="73" t="s">
        <v>97</v>
      </c>
      <c r="R7" s="56"/>
      <c r="S7" s="58"/>
    </row>
    <row r="8" spans="1:19">
      <c r="A8" s="57"/>
      <c r="B8" s="70" t="s">
        <v>94</v>
      </c>
      <c r="C8" s="70" t="s">
        <v>91</v>
      </c>
      <c r="D8" s="71" t="s">
        <v>91</v>
      </c>
      <c r="E8" t="s">
        <v>323</v>
      </c>
      <c r="F8" s="70">
        <v>40700</v>
      </c>
      <c r="G8" s="70" t="s">
        <v>93</v>
      </c>
      <c r="H8" s="56"/>
      <c r="I8" s="70" t="s">
        <v>94</v>
      </c>
      <c r="J8">
        <v>2026</v>
      </c>
      <c r="K8">
        <v>5</v>
      </c>
      <c r="L8" t="s">
        <v>95</v>
      </c>
      <c r="M8" s="87">
        <v>115435.91</v>
      </c>
      <c r="O8" s="87">
        <v>115435.91</v>
      </c>
      <c r="P8" s="57" t="s">
        <v>704</v>
      </c>
      <c r="Q8" s="73" t="s">
        <v>97</v>
      </c>
      <c r="R8" s="56"/>
      <c r="S8" s="58"/>
    </row>
    <row r="9" spans="1:19">
      <c r="B9">
        <v>20307</v>
      </c>
      <c r="C9" t="s">
        <v>336</v>
      </c>
      <c r="D9" t="s">
        <v>705</v>
      </c>
      <c r="E9" t="s">
        <v>323</v>
      </c>
      <c r="I9" t="s">
        <v>706</v>
      </c>
      <c r="J9">
        <v>2026</v>
      </c>
      <c r="K9">
        <v>5</v>
      </c>
      <c r="L9" t="s">
        <v>95</v>
      </c>
      <c r="M9" s="87">
        <v>201.26</v>
      </c>
      <c r="O9" s="87">
        <v>201.26</v>
      </c>
      <c r="P9" s="57" t="s">
        <v>704</v>
      </c>
    </row>
    <row r="10" spans="1:19">
      <c r="B10" t="s">
        <v>707</v>
      </c>
      <c r="C10" t="s">
        <v>336</v>
      </c>
      <c r="D10" t="s">
        <v>705</v>
      </c>
      <c r="E10" t="s">
        <v>324</v>
      </c>
      <c r="I10" t="s">
        <v>260</v>
      </c>
      <c r="J10">
        <v>2026</v>
      </c>
      <c r="K10">
        <v>5</v>
      </c>
      <c r="L10" t="s">
        <v>95</v>
      </c>
      <c r="M10" s="87">
        <v>385.40000000000003</v>
      </c>
      <c r="O10" s="87">
        <v>385.40000000000003</v>
      </c>
      <c r="P10" s="57" t="s">
        <v>704</v>
      </c>
    </row>
    <row r="11" spans="1:19">
      <c r="B11" t="s">
        <v>707</v>
      </c>
      <c r="C11" t="s">
        <v>336</v>
      </c>
      <c r="D11" t="s">
        <v>705</v>
      </c>
      <c r="E11" t="s">
        <v>323</v>
      </c>
      <c r="I11" t="s">
        <v>706</v>
      </c>
      <c r="J11">
        <v>2026</v>
      </c>
      <c r="K11">
        <v>5</v>
      </c>
      <c r="L11" t="s">
        <v>95</v>
      </c>
      <c r="M11" s="87">
        <v>201.26</v>
      </c>
      <c r="O11" s="87">
        <v>201.26</v>
      </c>
      <c r="P11" s="57" t="s">
        <v>704</v>
      </c>
    </row>
    <row r="12" spans="1:19">
      <c r="B12" t="s">
        <v>708</v>
      </c>
      <c r="C12" t="s">
        <v>336</v>
      </c>
      <c r="D12" t="s">
        <v>705</v>
      </c>
      <c r="E12" t="s">
        <v>323</v>
      </c>
      <c r="I12" t="s">
        <v>706</v>
      </c>
      <c r="J12">
        <v>2026</v>
      </c>
      <c r="K12">
        <v>5</v>
      </c>
      <c r="L12" t="s">
        <v>95</v>
      </c>
      <c r="M12" s="87">
        <v>201.26</v>
      </c>
      <c r="O12" s="87">
        <v>201.26</v>
      </c>
      <c r="P12" s="57" t="s">
        <v>704</v>
      </c>
    </row>
    <row r="13" spans="1:19">
      <c r="B13" t="s">
        <v>708</v>
      </c>
      <c r="C13" t="s">
        <v>336</v>
      </c>
      <c r="D13" t="s">
        <v>705</v>
      </c>
      <c r="E13" t="s">
        <v>616</v>
      </c>
      <c r="I13" t="s">
        <v>136</v>
      </c>
      <c r="J13">
        <v>2026</v>
      </c>
      <c r="K13">
        <v>5</v>
      </c>
      <c r="L13" t="s">
        <v>95</v>
      </c>
      <c r="M13" s="87">
        <v>55.019999999999996</v>
      </c>
      <c r="O13" s="87">
        <v>55.019999999999996</v>
      </c>
      <c r="P13" s="57" t="s">
        <v>704</v>
      </c>
    </row>
    <row r="14" spans="1:19">
      <c r="B14" t="s">
        <v>708</v>
      </c>
      <c r="C14" t="s">
        <v>336</v>
      </c>
      <c r="D14" t="s">
        <v>705</v>
      </c>
      <c r="E14" t="s">
        <v>616</v>
      </c>
      <c r="I14" t="s">
        <v>137</v>
      </c>
      <c r="J14">
        <v>2026</v>
      </c>
      <c r="K14">
        <v>5</v>
      </c>
      <c r="L14" t="s">
        <v>95</v>
      </c>
      <c r="M14" s="87">
        <v>384.22</v>
      </c>
      <c r="O14" s="87">
        <v>384.22</v>
      </c>
      <c r="P14" s="57" t="s">
        <v>704</v>
      </c>
    </row>
    <row r="15" spans="1:19">
      <c r="B15" t="s">
        <v>708</v>
      </c>
      <c r="C15" t="s">
        <v>336</v>
      </c>
      <c r="D15" t="s">
        <v>705</v>
      </c>
      <c r="E15" t="s">
        <v>324</v>
      </c>
      <c r="I15" t="s">
        <v>260</v>
      </c>
      <c r="J15">
        <v>2026</v>
      </c>
      <c r="K15">
        <v>5</v>
      </c>
      <c r="L15" t="s">
        <v>95</v>
      </c>
      <c r="M15" s="87">
        <v>469.15999999999997</v>
      </c>
      <c r="O15" s="87">
        <v>469.15999999999997</v>
      </c>
      <c r="P15" s="57" t="s">
        <v>704</v>
      </c>
    </row>
    <row r="16" spans="1:19">
      <c r="B16" t="s">
        <v>708</v>
      </c>
      <c r="C16" t="s">
        <v>336</v>
      </c>
      <c r="D16" t="s">
        <v>705</v>
      </c>
      <c r="E16" t="s">
        <v>323</v>
      </c>
      <c r="I16" t="s">
        <v>146</v>
      </c>
      <c r="J16">
        <v>2026</v>
      </c>
      <c r="K16">
        <v>5</v>
      </c>
      <c r="L16" t="s">
        <v>95</v>
      </c>
      <c r="M16" s="87">
        <v>142.30000000000001</v>
      </c>
      <c r="O16" s="87">
        <v>142.30000000000001</v>
      </c>
      <c r="P16" s="57" t="s">
        <v>704</v>
      </c>
    </row>
    <row r="17" spans="2:16">
      <c r="B17" t="s">
        <v>708</v>
      </c>
      <c r="C17" t="s">
        <v>336</v>
      </c>
      <c r="D17" t="s">
        <v>705</v>
      </c>
      <c r="E17" t="s">
        <v>323</v>
      </c>
      <c r="I17" t="s">
        <v>664</v>
      </c>
      <c r="J17">
        <v>2026</v>
      </c>
      <c r="K17">
        <v>5</v>
      </c>
      <c r="L17" t="s">
        <v>95</v>
      </c>
      <c r="M17" s="87">
        <v>71.150000000000006</v>
      </c>
      <c r="O17" s="87">
        <v>71.150000000000006</v>
      </c>
      <c r="P17" s="57" t="s">
        <v>704</v>
      </c>
    </row>
    <row r="18" spans="2:16">
      <c r="B18" t="s">
        <v>277</v>
      </c>
      <c r="C18" t="s">
        <v>270</v>
      </c>
      <c r="D18" t="s">
        <v>705</v>
      </c>
      <c r="E18" t="s">
        <v>324</v>
      </c>
      <c r="I18" t="s">
        <v>709</v>
      </c>
      <c r="J18">
        <v>2026</v>
      </c>
      <c r="K18">
        <v>5</v>
      </c>
      <c r="L18" t="s">
        <v>95</v>
      </c>
      <c r="M18" s="87">
        <v>12264.780999999999</v>
      </c>
      <c r="O18" s="87">
        <v>12264.780999999999</v>
      </c>
      <c r="P18" s="57" t="s">
        <v>704</v>
      </c>
    </row>
    <row r="19" spans="2:16">
      <c r="B19" t="s">
        <v>277</v>
      </c>
      <c r="C19" t="s">
        <v>270</v>
      </c>
      <c r="D19" t="s">
        <v>705</v>
      </c>
      <c r="E19" t="s">
        <v>323</v>
      </c>
      <c r="I19" t="s">
        <v>110</v>
      </c>
      <c r="J19">
        <v>2026</v>
      </c>
      <c r="K19">
        <v>5</v>
      </c>
      <c r="L19" t="s">
        <v>95</v>
      </c>
      <c r="M19" s="87">
        <v>6878.1353999999992</v>
      </c>
      <c r="O19" s="87">
        <v>6878.1353999999992</v>
      </c>
      <c r="P19" s="57" t="s">
        <v>704</v>
      </c>
    </row>
    <row r="20" spans="2:16">
      <c r="B20" t="s">
        <v>277</v>
      </c>
      <c r="C20" t="s">
        <v>270</v>
      </c>
      <c r="D20" t="s">
        <v>705</v>
      </c>
      <c r="E20" t="s">
        <v>324</v>
      </c>
      <c r="I20" t="s">
        <v>141</v>
      </c>
      <c r="J20">
        <v>2026</v>
      </c>
      <c r="K20">
        <v>5</v>
      </c>
      <c r="L20" t="s">
        <v>95</v>
      </c>
      <c r="M20" s="87">
        <v>98.121200000000002</v>
      </c>
      <c r="O20" s="87">
        <v>98.121200000000002</v>
      </c>
      <c r="P20" s="57" t="s">
        <v>704</v>
      </c>
    </row>
    <row r="21" spans="2:16">
      <c r="B21" t="s">
        <v>277</v>
      </c>
      <c r="C21" t="s">
        <v>270</v>
      </c>
      <c r="D21" t="s">
        <v>705</v>
      </c>
      <c r="E21" t="s">
        <v>323</v>
      </c>
      <c r="I21" t="s">
        <v>146</v>
      </c>
      <c r="J21">
        <v>2026</v>
      </c>
      <c r="K21">
        <v>5</v>
      </c>
      <c r="L21" t="s">
        <v>95</v>
      </c>
      <c r="M21" s="87">
        <v>14258.282999999999</v>
      </c>
      <c r="O21" s="87">
        <v>14258.282999999999</v>
      </c>
      <c r="P21" s="57" t="s">
        <v>704</v>
      </c>
    </row>
    <row r="22" spans="2:16">
      <c r="B22" t="s">
        <v>277</v>
      </c>
      <c r="C22" t="s">
        <v>270</v>
      </c>
      <c r="D22" t="s">
        <v>705</v>
      </c>
      <c r="E22" t="s">
        <v>323</v>
      </c>
      <c r="I22" t="s">
        <v>710</v>
      </c>
      <c r="J22">
        <v>2026</v>
      </c>
      <c r="K22">
        <v>5</v>
      </c>
      <c r="L22" t="s">
        <v>95</v>
      </c>
      <c r="M22" s="87">
        <v>1011.5027999999999</v>
      </c>
      <c r="O22" s="87">
        <v>1011.5027999999999</v>
      </c>
      <c r="P22" s="57" t="s">
        <v>704</v>
      </c>
    </row>
    <row r="23" spans="2:16">
      <c r="B23" t="s">
        <v>277</v>
      </c>
      <c r="C23" t="s">
        <v>270</v>
      </c>
      <c r="D23" t="s">
        <v>705</v>
      </c>
      <c r="E23" t="s">
        <v>323</v>
      </c>
      <c r="I23" t="s">
        <v>711</v>
      </c>
      <c r="J23">
        <v>2026</v>
      </c>
      <c r="K23">
        <v>5</v>
      </c>
      <c r="L23" t="s">
        <v>95</v>
      </c>
      <c r="M23" s="87">
        <v>36067.929600000003</v>
      </c>
      <c r="O23" s="87">
        <v>36067.929600000003</v>
      </c>
      <c r="P23" s="57" t="s">
        <v>704</v>
      </c>
    </row>
    <row r="24" spans="2:16">
      <c r="B24" t="s">
        <v>277</v>
      </c>
      <c r="C24" t="s">
        <v>270</v>
      </c>
      <c r="D24" t="s">
        <v>705</v>
      </c>
      <c r="E24" t="s">
        <v>323</v>
      </c>
      <c r="I24" t="s">
        <v>712</v>
      </c>
      <c r="J24">
        <v>2026</v>
      </c>
      <c r="K24">
        <v>5</v>
      </c>
      <c r="L24" t="s">
        <v>95</v>
      </c>
      <c r="M24" s="87">
        <v>2872.1894000000002</v>
      </c>
      <c r="O24" s="87">
        <v>2872.1894000000002</v>
      </c>
      <c r="P24" s="57" t="s">
        <v>704</v>
      </c>
    </row>
    <row r="25" spans="2:16">
      <c r="B25" t="s">
        <v>277</v>
      </c>
      <c r="C25" t="s">
        <v>270</v>
      </c>
      <c r="D25" t="s">
        <v>705</v>
      </c>
      <c r="E25" t="s">
        <v>323</v>
      </c>
      <c r="I25" t="s">
        <v>163</v>
      </c>
      <c r="J25">
        <v>2026</v>
      </c>
      <c r="K25">
        <v>5</v>
      </c>
      <c r="L25" t="s">
        <v>95</v>
      </c>
      <c r="M25" s="87">
        <v>70402.592399999994</v>
      </c>
      <c r="O25" s="87">
        <v>70402.592399999994</v>
      </c>
      <c r="P25" s="57" t="s">
        <v>704</v>
      </c>
    </row>
    <row r="26" spans="2:16">
      <c r="B26" t="s">
        <v>277</v>
      </c>
      <c r="C26" t="s">
        <v>270</v>
      </c>
      <c r="D26" t="s">
        <v>705</v>
      </c>
      <c r="E26" t="s">
        <v>323</v>
      </c>
      <c r="I26" t="s">
        <v>713</v>
      </c>
      <c r="J26">
        <v>2026</v>
      </c>
      <c r="K26">
        <v>5</v>
      </c>
      <c r="L26" t="s">
        <v>95</v>
      </c>
      <c r="M26" s="87">
        <v>4142.4431999999997</v>
      </c>
      <c r="O26" s="87">
        <v>4142.4431999999997</v>
      </c>
      <c r="P26" s="57" t="s">
        <v>704</v>
      </c>
    </row>
    <row r="27" spans="2:16">
      <c r="B27" t="s">
        <v>714</v>
      </c>
      <c r="C27" t="s">
        <v>270</v>
      </c>
      <c r="D27" t="s">
        <v>705</v>
      </c>
      <c r="E27" t="s">
        <v>324</v>
      </c>
      <c r="I27" t="s">
        <v>715</v>
      </c>
      <c r="J27">
        <v>2026</v>
      </c>
      <c r="K27">
        <v>5</v>
      </c>
      <c r="L27" t="s">
        <v>95</v>
      </c>
      <c r="M27" s="87">
        <v>266.93459999999999</v>
      </c>
      <c r="O27" s="87">
        <v>266.93459999999999</v>
      </c>
      <c r="P27" s="57" t="s">
        <v>704</v>
      </c>
    </row>
    <row r="28" spans="2:16">
      <c r="B28" t="s">
        <v>714</v>
      </c>
      <c r="C28" t="s">
        <v>270</v>
      </c>
      <c r="D28" t="s">
        <v>705</v>
      </c>
      <c r="E28" t="s">
        <v>324</v>
      </c>
      <c r="I28" t="s">
        <v>716</v>
      </c>
      <c r="J28">
        <v>2026</v>
      </c>
      <c r="K28">
        <v>5</v>
      </c>
      <c r="L28" t="s">
        <v>95</v>
      </c>
      <c r="M28" s="87">
        <v>97.92</v>
      </c>
      <c r="O28" s="87">
        <v>97.92</v>
      </c>
      <c r="P28" s="57" t="s">
        <v>704</v>
      </c>
    </row>
    <row r="29" spans="2:16">
      <c r="B29" t="s">
        <v>714</v>
      </c>
      <c r="C29" t="s">
        <v>270</v>
      </c>
      <c r="D29" t="s">
        <v>705</v>
      </c>
      <c r="E29" t="s">
        <v>616</v>
      </c>
      <c r="I29" t="s">
        <v>136</v>
      </c>
      <c r="J29">
        <v>2026</v>
      </c>
      <c r="K29">
        <v>5</v>
      </c>
      <c r="L29" t="s">
        <v>95</v>
      </c>
      <c r="M29" s="87">
        <v>65.28</v>
      </c>
      <c r="O29" s="87">
        <v>65.28</v>
      </c>
      <c r="P29" s="57" t="s">
        <v>704</v>
      </c>
    </row>
    <row r="30" spans="2:16">
      <c r="B30" t="s">
        <v>714</v>
      </c>
      <c r="C30" t="s">
        <v>270</v>
      </c>
      <c r="D30" t="s">
        <v>705</v>
      </c>
      <c r="E30" t="s">
        <v>616</v>
      </c>
      <c r="I30" t="s">
        <v>137</v>
      </c>
      <c r="J30">
        <v>2026</v>
      </c>
      <c r="K30">
        <v>5</v>
      </c>
      <c r="L30" t="s">
        <v>95</v>
      </c>
      <c r="M30" s="87">
        <v>468.29380000000003</v>
      </c>
      <c r="O30" s="87">
        <v>468.29380000000003</v>
      </c>
      <c r="P30" s="57" t="s">
        <v>704</v>
      </c>
    </row>
    <row r="31" spans="2:16">
      <c r="B31" t="s">
        <v>714</v>
      </c>
      <c r="C31" t="s">
        <v>270</v>
      </c>
      <c r="D31" t="s">
        <v>705</v>
      </c>
      <c r="E31" t="s">
        <v>325</v>
      </c>
      <c r="I31" t="s">
        <v>130</v>
      </c>
      <c r="J31">
        <v>2026</v>
      </c>
      <c r="K31">
        <v>5</v>
      </c>
      <c r="L31" t="s">
        <v>95</v>
      </c>
      <c r="M31" s="87">
        <v>2265.16</v>
      </c>
      <c r="O31" s="87">
        <v>2265.16</v>
      </c>
      <c r="P31" s="57" t="s">
        <v>704</v>
      </c>
    </row>
    <row r="32" spans="2:16">
      <c r="B32" t="s">
        <v>714</v>
      </c>
      <c r="C32" t="s">
        <v>270</v>
      </c>
      <c r="D32" t="s">
        <v>705</v>
      </c>
      <c r="E32" t="s">
        <v>324</v>
      </c>
      <c r="I32" t="s">
        <v>257</v>
      </c>
      <c r="J32">
        <v>2026</v>
      </c>
      <c r="K32">
        <v>5</v>
      </c>
      <c r="L32" t="s">
        <v>95</v>
      </c>
      <c r="M32" s="87">
        <v>187.32079999999999</v>
      </c>
      <c r="O32" s="87">
        <v>187.32079999999999</v>
      </c>
      <c r="P32" s="57" t="s">
        <v>704</v>
      </c>
    </row>
    <row r="33" spans="2:16">
      <c r="B33" t="s">
        <v>714</v>
      </c>
      <c r="C33" t="s">
        <v>270</v>
      </c>
      <c r="D33" t="s">
        <v>705</v>
      </c>
      <c r="E33" t="s">
        <v>324</v>
      </c>
      <c r="I33" t="s">
        <v>717</v>
      </c>
      <c r="J33">
        <v>2026</v>
      </c>
      <c r="K33">
        <v>5</v>
      </c>
      <c r="L33" t="s">
        <v>95</v>
      </c>
      <c r="M33" s="87">
        <v>107.0346</v>
      </c>
      <c r="O33" s="87">
        <v>107.0346</v>
      </c>
      <c r="P33" s="57" t="s">
        <v>704</v>
      </c>
    </row>
    <row r="34" spans="2:16">
      <c r="B34" t="s">
        <v>718</v>
      </c>
      <c r="C34" t="s">
        <v>270</v>
      </c>
      <c r="D34" t="s">
        <v>705</v>
      </c>
      <c r="E34" t="s">
        <v>324</v>
      </c>
      <c r="I34" t="s">
        <v>719</v>
      </c>
      <c r="J34">
        <v>2026</v>
      </c>
      <c r="K34">
        <v>5</v>
      </c>
      <c r="L34" t="s">
        <v>95</v>
      </c>
      <c r="M34" s="87">
        <v>93.660399999999996</v>
      </c>
      <c r="O34" s="87">
        <v>93.660399999999996</v>
      </c>
      <c r="P34" s="57" t="s">
        <v>704</v>
      </c>
    </row>
    <row r="35" spans="2:16">
      <c r="B35" t="s">
        <v>718</v>
      </c>
      <c r="C35" t="s">
        <v>270</v>
      </c>
      <c r="D35" t="s">
        <v>705</v>
      </c>
      <c r="E35" t="s">
        <v>324</v>
      </c>
      <c r="I35" t="s">
        <v>716</v>
      </c>
      <c r="J35">
        <v>2026</v>
      </c>
      <c r="K35">
        <v>5</v>
      </c>
      <c r="L35" t="s">
        <v>95</v>
      </c>
      <c r="M35" s="87">
        <v>21.759999999999998</v>
      </c>
      <c r="O35" s="87">
        <v>21.759999999999998</v>
      </c>
      <c r="P35" s="57" t="s">
        <v>704</v>
      </c>
    </row>
    <row r="36" spans="2:16">
      <c r="B36" t="s">
        <v>718</v>
      </c>
      <c r="C36" t="s">
        <v>270</v>
      </c>
      <c r="D36" t="s">
        <v>705</v>
      </c>
      <c r="E36" t="s">
        <v>324</v>
      </c>
      <c r="I36" t="s">
        <v>717</v>
      </c>
      <c r="J36">
        <v>2026</v>
      </c>
      <c r="K36">
        <v>5</v>
      </c>
      <c r="L36" t="s">
        <v>95</v>
      </c>
      <c r="M36" s="87">
        <v>35.678200000000004</v>
      </c>
      <c r="O36" s="87">
        <v>35.678200000000004</v>
      </c>
      <c r="P36" s="57" t="s">
        <v>704</v>
      </c>
    </row>
    <row r="37" spans="2:16">
      <c r="B37" t="s">
        <v>720</v>
      </c>
      <c r="C37" t="s">
        <v>270</v>
      </c>
      <c r="D37" t="s">
        <v>705</v>
      </c>
      <c r="E37" t="s">
        <v>324</v>
      </c>
      <c r="I37" t="s">
        <v>719</v>
      </c>
      <c r="J37">
        <v>2026</v>
      </c>
      <c r="K37">
        <v>5</v>
      </c>
      <c r="L37" t="s">
        <v>95</v>
      </c>
      <c r="M37" s="87">
        <v>187.32079999999999</v>
      </c>
      <c r="O37" s="87">
        <v>187.32079999999999</v>
      </c>
      <c r="P37" s="57" t="s">
        <v>704</v>
      </c>
    </row>
    <row r="38" spans="2:16">
      <c r="B38" t="s">
        <v>720</v>
      </c>
      <c r="C38" t="s">
        <v>270</v>
      </c>
      <c r="D38" t="s">
        <v>705</v>
      </c>
      <c r="E38" t="s">
        <v>324</v>
      </c>
      <c r="I38" t="s">
        <v>716</v>
      </c>
      <c r="J38">
        <v>2026</v>
      </c>
      <c r="K38">
        <v>5</v>
      </c>
      <c r="L38" t="s">
        <v>95</v>
      </c>
      <c r="M38" s="87">
        <v>43.519999999999996</v>
      </c>
      <c r="O38" s="87">
        <v>43.519999999999996</v>
      </c>
      <c r="P38" s="57" t="s">
        <v>704</v>
      </c>
    </row>
    <row r="39" spans="2:16">
      <c r="B39" t="s">
        <v>720</v>
      </c>
      <c r="C39" t="s">
        <v>270</v>
      </c>
      <c r="D39" t="s">
        <v>705</v>
      </c>
      <c r="E39" t="s">
        <v>616</v>
      </c>
      <c r="I39" t="s">
        <v>136</v>
      </c>
      <c r="J39">
        <v>2026</v>
      </c>
      <c r="K39">
        <v>5</v>
      </c>
      <c r="L39" t="s">
        <v>95</v>
      </c>
      <c r="M39" s="87">
        <v>108.8</v>
      </c>
      <c r="O39" s="87">
        <v>108.8</v>
      </c>
      <c r="P39" s="57" t="s">
        <v>704</v>
      </c>
    </row>
    <row r="40" spans="2:16">
      <c r="B40" t="s">
        <v>720</v>
      </c>
      <c r="C40" t="s">
        <v>270</v>
      </c>
      <c r="D40" t="s">
        <v>705</v>
      </c>
      <c r="E40" t="s">
        <v>616</v>
      </c>
      <c r="I40" t="s">
        <v>137</v>
      </c>
      <c r="J40">
        <v>2026</v>
      </c>
      <c r="K40">
        <v>5</v>
      </c>
      <c r="L40" t="s">
        <v>95</v>
      </c>
      <c r="M40" s="87">
        <v>936.58760000000007</v>
      </c>
      <c r="O40" s="87">
        <v>936.58760000000007</v>
      </c>
      <c r="P40" s="57" t="s">
        <v>704</v>
      </c>
    </row>
    <row r="41" spans="2:16">
      <c r="B41" t="s">
        <v>720</v>
      </c>
      <c r="C41" t="s">
        <v>270</v>
      </c>
      <c r="D41" t="s">
        <v>705</v>
      </c>
      <c r="E41" t="s">
        <v>325</v>
      </c>
      <c r="I41" t="s">
        <v>120</v>
      </c>
      <c r="J41">
        <v>2026</v>
      </c>
      <c r="K41">
        <v>5</v>
      </c>
      <c r="L41" t="s">
        <v>95</v>
      </c>
      <c r="M41" s="87">
        <v>307.14</v>
      </c>
      <c r="O41" s="87">
        <v>307.14</v>
      </c>
      <c r="P41" s="57" t="s">
        <v>704</v>
      </c>
    </row>
    <row r="42" spans="2:16">
      <c r="B42" t="s">
        <v>720</v>
      </c>
      <c r="C42" t="s">
        <v>270</v>
      </c>
      <c r="D42" t="s">
        <v>705</v>
      </c>
      <c r="E42" t="s">
        <v>325</v>
      </c>
      <c r="I42" t="s">
        <v>130</v>
      </c>
      <c r="J42">
        <v>2026</v>
      </c>
      <c r="K42">
        <v>5</v>
      </c>
      <c r="L42" t="s">
        <v>95</v>
      </c>
      <c r="M42" s="87">
        <v>1906.6600000000003</v>
      </c>
      <c r="O42" s="87">
        <v>1906.6600000000003</v>
      </c>
      <c r="P42" s="57" t="s">
        <v>704</v>
      </c>
    </row>
    <row r="43" spans="2:16">
      <c r="B43" t="s">
        <v>720</v>
      </c>
      <c r="C43" t="s">
        <v>270</v>
      </c>
      <c r="D43" t="s">
        <v>705</v>
      </c>
      <c r="E43" t="s">
        <v>324</v>
      </c>
      <c r="I43" t="s">
        <v>717</v>
      </c>
      <c r="J43">
        <v>2026</v>
      </c>
      <c r="K43">
        <v>5</v>
      </c>
      <c r="L43" t="s">
        <v>95</v>
      </c>
      <c r="M43" s="87">
        <v>71.356400000000008</v>
      </c>
      <c r="O43" s="87">
        <v>71.356400000000008</v>
      </c>
      <c r="P43" s="57" t="s">
        <v>704</v>
      </c>
    </row>
    <row r="44" spans="2:16">
      <c r="B44" t="s">
        <v>721</v>
      </c>
      <c r="C44" t="s">
        <v>270</v>
      </c>
      <c r="D44" t="s">
        <v>705</v>
      </c>
      <c r="E44" t="s">
        <v>325</v>
      </c>
      <c r="I44" t="s">
        <v>130</v>
      </c>
      <c r="J44">
        <v>2026</v>
      </c>
      <c r="K44">
        <v>5</v>
      </c>
      <c r="L44" t="s">
        <v>95</v>
      </c>
      <c r="M44" s="87">
        <v>1792.56</v>
      </c>
      <c r="O44" s="87">
        <v>1792.56</v>
      </c>
      <c r="P44" s="57" t="s">
        <v>704</v>
      </c>
    </row>
    <row r="45" spans="2:16">
      <c r="B45" t="s">
        <v>721</v>
      </c>
      <c r="C45" t="s">
        <v>270</v>
      </c>
      <c r="D45" t="s">
        <v>705</v>
      </c>
      <c r="E45" t="s">
        <v>324</v>
      </c>
      <c r="I45" t="s">
        <v>716</v>
      </c>
      <c r="J45">
        <v>2026</v>
      </c>
      <c r="K45">
        <v>5</v>
      </c>
      <c r="L45" t="s">
        <v>95</v>
      </c>
      <c r="M45" s="87">
        <v>43.519999999999996</v>
      </c>
      <c r="O45" s="87">
        <v>43.519999999999996</v>
      </c>
      <c r="P45" s="57" t="s">
        <v>704</v>
      </c>
    </row>
    <row r="46" spans="2:16">
      <c r="B46" t="s">
        <v>721</v>
      </c>
      <c r="C46" t="s">
        <v>270</v>
      </c>
      <c r="D46" t="s">
        <v>705</v>
      </c>
      <c r="E46" t="s">
        <v>324</v>
      </c>
      <c r="I46" t="s">
        <v>257</v>
      </c>
      <c r="J46">
        <v>2026</v>
      </c>
      <c r="K46">
        <v>5</v>
      </c>
      <c r="L46" t="s">
        <v>95</v>
      </c>
      <c r="M46" s="87">
        <v>187.32079999999999</v>
      </c>
      <c r="O46" s="87">
        <v>187.32079999999999</v>
      </c>
      <c r="P46" s="57" t="s">
        <v>704</v>
      </c>
    </row>
    <row r="47" spans="2:16">
      <c r="B47" t="s">
        <v>721</v>
      </c>
      <c r="C47" t="s">
        <v>270</v>
      </c>
      <c r="D47" t="s">
        <v>705</v>
      </c>
      <c r="E47" t="s">
        <v>324</v>
      </c>
      <c r="I47" t="s">
        <v>717</v>
      </c>
      <c r="J47">
        <v>2026</v>
      </c>
      <c r="K47">
        <v>5</v>
      </c>
      <c r="L47" t="s">
        <v>95</v>
      </c>
      <c r="M47" s="87">
        <v>71.356400000000008</v>
      </c>
      <c r="O47" s="87">
        <v>71.356400000000008</v>
      </c>
      <c r="P47" s="57" t="s">
        <v>704</v>
      </c>
    </row>
    <row r="48" spans="2:16">
      <c r="B48" t="s">
        <v>722</v>
      </c>
      <c r="C48" t="s">
        <v>270</v>
      </c>
      <c r="D48" t="s">
        <v>705</v>
      </c>
      <c r="E48" t="s">
        <v>616</v>
      </c>
      <c r="I48" t="s">
        <v>136</v>
      </c>
      <c r="J48">
        <v>2026</v>
      </c>
      <c r="K48">
        <v>5</v>
      </c>
      <c r="L48" t="s">
        <v>95</v>
      </c>
      <c r="M48" s="87">
        <v>65.28</v>
      </c>
      <c r="O48" s="87">
        <v>65.28</v>
      </c>
      <c r="P48" s="57" t="s">
        <v>704</v>
      </c>
    </row>
    <row r="49" spans="2:16">
      <c r="B49" t="s">
        <v>722</v>
      </c>
      <c r="C49" t="s">
        <v>270</v>
      </c>
      <c r="D49" t="s">
        <v>705</v>
      </c>
      <c r="E49" t="s">
        <v>616</v>
      </c>
      <c r="I49" t="s">
        <v>137</v>
      </c>
      <c r="J49">
        <v>2026</v>
      </c>
      <c r="K49">
        <v>5</v>
      </c>
      <c r="L49" t="s">
        <v>95</v>
      </c>
      <c r="M49" s="87">
        <v>936.58760000000007</v>
      </c>
      <c r="O49" s="87">
        <v>936.58760000000007</v>
      </c>
      <c r="P49" s="57" t="s">
        <v>704</v>
      </c>
    </row>
    <row r="50" spans="2:16">
      <c r="B50" t="s">
        <v>723</v>
      </c>
      <c r="C50" t="s">
        <v>270</v>
      </c>
      <c r="D50" t="s">
        <v>705</v>
      </c>
      <c r="E50" t="s">
        <v>616</v>
      </c>
      <c r="I50" t="s">
        <v>136</v>
      </c>
      <c r="J50">
        <v>2026</v>
      </c>
      <c r="K50">
        <v>5</v>
      </c>
      <c r="L50" t="s">
        <v>95</v>
      </c>
      <c r="M50" s="87">
        <v>239.36</v>
      </c>
      <c r="O50" s="87">
        <v>239.36</v>
      </c>
      <c r="P50" s="57" t="s">
        <v>704</v>
      </c>
    </row>
    <row r="51" spans="2:16">
      <c r="B51" t="s">
        <v>723</v>
      </c>
      <c r="C51" t="s">
        <v>270</v>
      </c>
      <c r="D51" t="s">
        <v>705</v>
      </c>
      <c r="E51" t="s">
        <v>616</v>
      </c>
      <c r="I51" t="s">
        <v>137</v>
      </c>
      <c r="J51">
        <v>2026</v>
      </c>
      <c r="K51">
        <v>5</v>
      </c>
      <c r="L51" t="s">
        <v>95</v>
      </c>
      <c r="M51" s="87">
        <v>936.58760000000007</v>
      </c>
      <c r="O51" s="87">
        <v>936.58760000000007</v>
      </c>
      <c r="P51" s="57" t="s">
        <v>704</v>
      </c>
    </row>
    <row r="52" spans="2:16">
      <c r="B52" t="s">
        <v>723</v>
      </c>
      <c r="C52" t="s">
        <v>270</v>
      </c>
      <c r="D52" t="s">
        <v>705</v>
      </c>
      <c r="E52" t="s">
        <v>325</v>
      </c>
      <c r="I52" t="s">
        <v>120</v>
      </c>
      <c r="J52">
        <v>2026</v>
      </c>
      <c r="K52">
        <v>5</v>
      </c>
      <c r="L52" t="s">
        <v>95</v>
      </c>
      <c r="M52" s="87">
        <v>745.88000000000011</v>
      </c>
      <c r="O52" s="87">
        <v>745.88000000000011</v>
      </c>
      <c r="P52" s="57" t="s">
        <v>704</v>
      </c>
    </row>
    <row r="53" spans="2:16">
      <c r="B53" t="s">
        <v>724</v>
      </c>
      <c r="C53" t="s">
        <v>270</v>
      </c>
      <c r="D53" t="s">
        <v>705</v>
      </c>
      <c r="E53" t="s">
        <v>616</v>
      </c>
      <c r="I53" t="s">
        <v>136</v>
      </c>
      <c r="J53">
        <v>2026</v>
      </c>
      <c r="K53">
        <v>5</v>
      </c>
      <c r="L53" t="s">
        <v>95</v>
      </c>
      <c r="M53" s="87">
        <v>43.519999999999996</v>
      </c>
      <c r="O53" s="87">
        <v>43.519999999999996</v>
      </c>
      <c r="P53" s="57" t="s">
        <v>704</v>
      </c>
    </row>
    <row r="54" spans="2:16">
      <c r="B54" t="s">
        <v>724</v>
      </c>
      <c r="C54" t="s">
        <v>270</v>
      </c>
      <c r="D54" t="s">
        <v>705</v>
      </c>
      <c r="E54" t="s">
        <v>616</v>
      </c>
      <c r="I54" t="s">
        <v>137</v>
      </c>
      <c r="J54">
        <v>2026</v>
      </c>
      <c r="K54">
        <v>5</v>
      </c>
      <c r="L54" t="s">
        <v>95</v>
      </c>
      <c r="M54" s="87">
        <v>468.29380000000003</v>
      </c>
      <c r="O54" s="87">
        <v>468.29380000000003</v>
      </c>
      <c r="P54" s="57" t="s">
        <v>704</v>
      </c>
    </row>
    <row r="55" spans="2:16">
      <c r="B55" t="s">
        <v>406</v>
      </c>
      <c r="C55" t="s">
        <v>270</v>
      </c>
      <c r="D55" t="s">
        <v>705</v>
      </c>
      <c r="E55" t="s">
        <v>324</v>
      </c>
      <c r="I55" t="s">
        <v>716</v>
      </c>
      <c r="J55">
        <v>2026</v>
      </c>
      <c r="K55">
        <v>5</v>
      </c>
      <c r="L55" t="s">
        <v>95</v>
      </c>
      <c r="M55" s="87">
        <v>21.759999999999998</v>
      </c>
      <c r="O55" s="87">
        <v>21.759999999999998</v>
      </c>
      <c r="P55" s="57" t="s">
        <v>704</v>
      </c>
    </row>
    <row r="56" spans="2:16">
      <c r="B56" t="s">
        <v>406</v>
      </c>
      <c r="C56" t="s">
        <v>270</v>
      </c>
      <c r="D56" t="s">
        <v>705</v>
      </c>
      <c r="E56" t="s">
        <v>324</v>
      </c>
      <c r="I56" t="s">
        <v>257</v>
      </c>
      <c r="J56">
        <v>2026</v>
      </c>
      <c r="K56">
        <v>5</v>
      </c>
      <c r="L56" t="s">
        <v>95</v>
      </c>
      <c r="M56" s="87">
        <v>93.660399999999996</v>
      </c>
      <c r="O56" s="87">
        <v>93.660399999999996</v>
      </c>
      <c r="P56" s="57" t="s">
        <v>704</v>
      </c>
    </row>
    <row r="57" spans="2:16">
      <c r="B57" t="s">
        <v>406</v>
      </c>
      <c r="C57" t="s">
        <v>270</v>
      </c>
      <c r="D57" t="s">
        <v>705</v>
      </c>
      <c r="E57" t="s">
        <v>324</v>
      </c>
      <c r="I57" t="s">
        <v>717</v>
      </c>
      <c r="J57">
        <v>2026</v>
      </c>
      <c r="K57">
        <v>5</v>
      </c>
      <c r="L57" t="s">
        <v>95</v>
      </c>
      <c r="M57" s="87">
        <v>35.678200000000004</v>
      </c>
      <c r="O57" s="87">
        <v>35.678200000000004</v>
      </c>
      <c r="P57" s="57" t="s">
        <v>704</v>
      </c>
    </row>
    <row r="58" spans="2:16">
      <c r="B58" t="s">
        <v>725</v>
      </c>
      <c r="C58" t="s">
        <v>270</v>
      </c>
      <c r="D58" t="s">
        <v>705</v>
      </c>
      <c r="E58" t="s">
        <v>324</v>
      </c>
      <c r="I58" t="s">
        <v>726</v>
      </c>
      <c r="J58">
        <v>2026</v>
      </c>
      <c r="K58">
        <v>5</v>
      </c>
      <c r="L58" t="s">
        <v>95</v>
      </c>
      <c r="M58" s="87">
        <v>102.58199999999999</v>
      </c>
      <c r="O58" s="87">
        <v>102.58199999999999</v>
      </c>
      <c r="P58" s="57" t="s">
        <v>704</v>
      </c>
    </row>
    <row r="59" spans="2:16">
      <c r="B59" t="s">
        <v>725</v>
      </c>
      <c r="C59" t="s">
        <v>270</v>
      </c>
      <c r="D59" t="s">
        <v>705</v>
      </c>
      <c r="E59" t="s">
        <v>324</v>
      </c>
      <c r="I59" t="s">
        <v>716</v>
      </c>
      <c r="J59">
        <v>2026</v>
      </c>
      <c r="K59">
        <v>5</v>
      </c>
      <c r="L59" t="s">
        <v>95</v>
      </c>
      <c r="M59" s="87">
        <v>65.28</v>
      </c>
      <c r="O59" s="87">
        <v>65.28</v>
      </c>
      <c r="P59" s="57" t="s">
        <v>704</v>
      </c>
    </row>
    <row r="60" spans="2:16">
      <c r="B60" t="s">
        <v>725</v>
      </c>
      <c r="C60" t="s">
        <v>270</v>
      </c>
      <c r="D60" t="s">
        <v>705</v>
      </c>
      <c r="E60" t="s">
        <v>616</v>
      </c>
      <c r="I60" t="s">
        <v>136</v>
      </c>
      <c r="J60">
        <v>2026</v>
      </c>
      <c r="K60">
        <v>5</v>
      </c>
      <c r="L60" t="s">
        <v>95</v>
      </c>
      <c r="M60" s="87">
        <v>21.759999999999998</v>
      </c>
      <c r="O60" s="87">
        <v>21.759999999999998</v>
      </c>
      <c r="P60" s="57" t="s">
        <v>704</v>
      </c>
    </row>
    <row r="61" spans="2:16">
      <c r="B61" t="s">
        <v>725</v>
      </c>
      <c r="C61" t="s">
        <v>270</v>
      </c>
      <c r="D61" t="s">
        <v>705</v>
      </c>
      <c r="E61" t="s">
        <v>616</v>
      </c>
      <c r="I61" t="s">
        <v>137</v>
      </c>
      <c r="J61">
        <v>2026</v>
      </c>
      <c r="K61">
        <v>5</v>
      </c>
      <c r="L61" t="s">
        <v>95</v>
      </c>
      <c r="M61" s="87">
        <v>468.29380000000003</v>
      </c>
      <c r="O61" s="87">
        <v>468.29380000000003</v>
      </c>
      <c r="P61" s="57" t="s">
        <v>704</v>
      </c>
    </row>
    <row r="62" spans="2:16">
      <c r="B62" t="s">
        <v>725</v>
      </c>
      <c r="C62" t="s">
        <v>270</v>
      </c>
      <c r="D62" t="s">
        <v>705</v>
      </c>
      <c r="E62" t="s">
        <v>325</v>
      </c>
      <c r="I62" t="s">
        <v>130</v>
      </c>
      <c r="J62">
        <v>2026</v>
      </c>
      <c r="K62">
        <v>5</v>
      </c>
      <c r="L62" t="s">
        <v>95</v>
      </c>
      <c r="M62" s="87">
        <v>6800.36</v>
      </c>
      <c r="O62" s="87">
        <v>6800.36</v>
      </c>
      <c r="P62" s="57" t="s">
        <v>704</v>
      </c>
    </row>
    <row r="63" spans="2:16">
      <c r="B63" t="s">
        <v>725</v>
      </c>
      <c r="C63" t="s">
        <v>270</v>
      </c>
      <c r="D63" t="s">
        <v>705</v>
      </c>
      <c r="E63" t="s">
        <v>324</v>
      </c>
      <c r="I63" t="s">
        <v>257</v>
      </c>
      <c r="J63">
        <v>2026</v>
      </c>
      <c r="K63">
        <v>5</v>
      </c>
      <c r="L63" t="s">
        <v>95</v>
      </c>
      <c r="M63" s="87">
        <v>280.9812</v>
      </c>
      <c r="O63" s="87">
        <v>280.9812</v>
      </c>
      <c r="P63" s="57" t="s">
        <v>704</v>
      </c>
    </row>
    <row r="64" spans="2:16">
      <c r="B64" t="s">
        <v>725</v>
      </c>
      <c r="C64" t="s">
        <v>270</v>
      </c>
      <c r="D64" t="s">
        <v>705</v>
      </c>
      <c r="E64" t="s">
        <v>324</v>
      </c>
      <c r="I64" t="s">
        <v>727</v>
      </c>
      <c r="J64">
        <v>2026</v>
      </c>
      <c r="K64">
        <v>5</v>
      </c>
      <c r="L64" t="s">
        <v>95</v>
      </c>
      <c r="M64" s="87">
        <v>196.23420000000002</v>
      </c>
      <c r="O64" s="87">
        <v>196.23420000000002</v>
      </c>
      <c r="P64" s="57" t="s">
        <v>704</v>
      </c>
    </row>
    <row r="65" spans="2:16">
      <c r="B65" t="s">
        <v>725</v>
      </c>
      <c r="C65" t="s">
        <v>270</v>
      </c>
      <c r="D65" t="s">
        <v>705</v>
      </c>
      <c r="E65" t="s">
        <v>324</v>
      </c>
      <c r="I65" t="s">
        <v>717</v>
      </c>
      <c r="J65">
        <v>2026</v>
      </c>
      <c r="K65">
        <v>5</v>
      </c>
      <c r="L65" t="s">
        <v>95</v>
      </c>
      <c r="M65" s="87">
        <v>107.0346</v>
      </c>
      <c r="O65" s="87">
        <v>107.0346</v>
      </c>
      <c r="P65" s="57" t="s">
        <v>704</v>
      </c>
    </row>
    <row r="66" spans="2:16">
      <c r="B66" t="s">
        <v>728</v>
      </c>
      <c r="C66" t="s">
        <v>270</v>
      </c>
      <c r="D66" t="s">
        <v>705</v>
      </c>
      <c r="E66" t="s">
        <v>616</v>
      </c>
      <c r="I66" t="s">
        <v>136</v>
      </c>
      <c r="J66">
        <v>2026</v>
      </c>
      <c r="K66">
        <v>5</v>
      </c>
      <c r="L66" t="s">
        <v>95</v>
      </c>
      <c r="M66" s="87">
        <v>87.039999999999992</v>
      </c>
      <c r="O66" s="87">
        <v>87.039999999999992</v>
      </c>
      <c r="P66" s="57" t="s">
        <v>704</v>
      </c>
    </row>
    <row r="67" spans="2:16">
      <c r="B67" t="s">
        <v>728</v>
      </c>
      <c r="C67" t="s">
        <v>270</v>
      </c>
      <c r="D67" t="s">
        <v>705</v>
      </c>
      <c r="E67" t="s">
        <v>616</v>
      </c>
      <c r="I67" t="s">
        <v>137</v>
      </c>
      <c r="J67">
        <v>2026</v>
      </c>
      <c r="K67">
        <v>5</v>
      </c>
      <c r="L67" t="s">
        <v>95</v>
      </c>
      <c r="M67" s="87">
        <v>468.29380000000003</v>
      </c>
      <c r="O67" s="87">
        <v>468.29380000000003</v>
      </c>
      <c r="P67" s="57" t="s">
        <v>704</v>
      </c>
    </row>
    <row r="68" spans="2:16">
      <c r="B68" t="s">
        <v>279</v>
      </c>
      <c r="C68" t="s">
        <v>270</v>
      </c>
      <c r="D68" t="s">
        <v>705</v>
      </c>
      <c r="E68" t="s">
        <v>324</v>
      </c>
      <c r="I68" t="s">
        <v>715</v>
      </c>
      <c r="J68">
        <v>2026</v>
      </c>
      <c r="K68">
        <v>5</v>
      </c>
      <c r="L68" t="s">
        <v>95</v>
      </c>
      <c r="M68" s="87">
        <v>88.978200000000001</v>
      </c>
      <c r="O68" s="87">
        <v>88.978200000000001</v>
      </c>
      <c r="P68" s="57" t="s">
        <v>704</v>
      </c>
    </row>
    <row r="69" spans="2:16">
      <c r="B69" t="s">
        <v>279</v>
      </c>
      <c r="C69" t="s">
        <v>270</v>
      </c>
      <c r="D69" t="s">
        <v>705</v>
      </c>
      <c r="E69" t="s">
        <v>324</v>
      </c>
      <c r="I69" t="s">
        <v>726</v>
      </c>
      <c r="J69">
        <v>2026</v>
      </c>
      <c r="K69">
        <v>5</v>
      </c>
      <c r="L69" t="s">
        <v>95</v>
      </c>
      <c r="M69" s="87">
        <v>102.58199999999999</v>
      </c>
      <c r="O69" s="87">
        <v>102.58199999999999</v>
      </c>
      <c r="P69" s="57" t="s">
        <v>704</v>
      </c>
    </row>
    <row r="70" spans="2:16">
      <c r="B70" t="s">
        <v>279</v>
      </c>
      <c r="C70" t="s">
        <v>270</v>
      </c>
      <c r="D70" t="s">
        <v>705</v>
      </c>
      <c r="E70" t="s">
        <v>324</v>
      </c>
      <c r="I70" t="s">
        <v>716</v>
      </c>
      <c r="J70">
        <v>2026</v>
      </c>
      <c r="K70">
        <v>5</v>
      </c>
      <c r="L70" t="s">
        <v>95</v>
      </c>
      <c r="M70" s="87">
        <v>32.64</v>
      </c>
      <c r="O70" s="87">
        <v>32.64</v>
      </c>
      <c r="P70" s="57" t="s">
        <v>704</v>
      </c>
    </row>
    <row r="71" spans="2:16">
      <c r="B71" t="s">
        <v>279</v>
      </c>
      <c r="C71" t="s">
        <v>270</v>
      </c>
      <c r="D71" t="s">
        <v>705</v>
      </c>
      <c r="E71" t="s">
        <v>616</v>
      </c>
      <c r="I71" t="s">
        <v>136</v>
      </c>
      <c r="J71">
        <v>2026</v>
      </c>
      <c r="K71">
        <v>5</v>
      </c>
      <c r="L71" t="s">
        <v>95</v>
      </c>
      <c r="M71" s="87">
        <v>21.759999999999998</v>
      </c>
      <c r="O71" s="87">
        <v>21.759999999999998</v>
      </c>
      <c r="P71" s="57" t="s">
        <v>704</v>
      </c>
    </row>
    <row r="72" spans="2:16">
      <c r="B72" t="s">
        <v>279</v>
      </c>
      <c r="C72" t="s">
        <v>270</v>
      </c>
      <c r="D72" t="s">
        <v>705</v>
      </c>
      <c r="E72" t="s">
        <v>616</v>
      </c>
      <c r="I72" t="s">
        <v>137</v>
      </c>
      <c r="J72">
        <v>2026</v>
      </c>
      <c r="K72">
        <v>5</v>
      </c>
      <c r="L72" t="s">
        <v>95</v>
      </c>
      <c r="M72" s="87">
        <v>468.29380000000003</v>
      </c>
      <c r="O72" s="87">
        <v>468.29380000000003</v>
      </c>
      <c r="P72" s="57" t="s">
        <v>704</v>
      </c>
    </row>
    <row r="73" spans="2:16">
      <c r="B73" t="s">
        <v>279</v>
      </c>
      <c r="C73" t="s">
        <v>270</v>
      </c>
      <c r="D73" t="s">
        <v>705</v>
      </c>
      <c r="E73" t="s">
        <v>325</v>
      </c>
      <c r="I73" t="s">
        <v>130</v>
      </c>
      <c r="J73">
        <v>2026</v>
      </c>
      <c r="K73">
        <v>5</v>
      </c>
      <c r="L73" t="s">
        <v>95</v>
      </c>
      <c r="M73" s="87">
        <v>2898.24</v>
      </c>
      <c r="O73" s="87">
        <v>2898.24</v>
      </c>
      <c r="P73" s="57" t="s">
        <v>704</v>
      </c>
    </row>
    <row r="74" spans="2:16">
      <c r="B74" t="s">
        <v>279</v>
      </c>
      <c r="C74" t="s">
        <v>270</v>
      </c>
      <c r="D74" t="s">
        <v>705</v>
      </c>
      <c r="E74" t="s">
        <v>324</v>
      </c>
      <c r="I74" t="s">
        <v>257</v>
      </c>
      <c r="J74">
        <v>2026</v>
      </c>
      <c r="K74">
        <v>5</v>
      </c>
      <c r="L74" t="s">
        <v>95</v>
      </c>
      <c r="M74" s="87">
        <v>93.660399999999996</v>
      </c>
      <c r="O74" s="87">
        <v>93.660399999999996</v>
      </c>
      <c r="P74" s="57" t="s">
        <v>704</v>
      </c>
    </row>
    <row r="75" spans="2:16">
      <c r="B75" t="s">
        <v>279</v>
      </c>
      <c r="C75" t="s">
        <v>270</v>
      </c>
      <c r="D75" t="s">
        <v>705</v>
      </c>
      <c r="E75" t="s">
        <v>324</v>
      </c>
      <c r="I75" t="s">
        <v>729</v>
      </c>
      <c r="J75">
        <v>2026</v>
      </c>
      <c r="K75">
        <v>5</v>
      </c>
      <c r="L75" t="s">
        <v>95</v>
      </c>
      <c r="M75" s="87">
        <v>196.23420000000002</v>
      </c>
      <c r="O75" s="87">
        <v>196.23420000000002</v>
      </c>
      <c r="P75" s="57" t="s">
        <v>704</v>
      </c>
    </row>
    <row r="76" spans="2:16">
      <c r="B76" t="s">
        <v>279</v>
      </c>
      <c r="C76" t="s">
        <v>270</v>
      </c>
      <c r="D76" t="s">
        <v>705</v>
      </c>
      <c r="E76" t="s">
        <v>324</v>
      </c>
      <c r="I76" t="s">
        <v>717</v>
      </c>
      <c r="J76">
        <v>2026</v>
      </c>
      <c r="K76">
        <v>5</v>
      </c>
      <c r="L76" t="s">
        <v>95</v>
      </c>
      <c r="M76" s="87">
        <v>35.678200000000004</v>
      </c>
      <c r="O76" s="87">
        <v>35.678200000000004</v>
      </c>
      <c r="P76" s="57" t="s">
        <v>704</v>
      </c>
    </row>
    <row r="77" spans="2:16">
      <c r="B77" t="s">
        <v>279</v>
      </c>
      <c r="C77" t="s">
        <v>270</v>
      </c>
      <c r="D77" t="s">
        <v>705</v>
      </c>
      <c r="E77" t="s">
        <v>616</v>
      </c>
      <c r="I77" t="s">
        <v>123</v>
      </c>
      <c r="J77">
        <v>2026</v>
      </c>
      <c r="K77">
        <v>5</v>
      </c>
      <c r="L77" t="s">
        <v>95</v>
      </c>
      <c r="M77" s="87">
        <v>178.39920000000001</v>
      </c>
      <c r="O77" s="87">
        <v>178.39920000000001</v>
      </c>
      <c r="P77" s="57" t="s">
        <v>704</v>
      </c>
    </row>
    <row r="78" spans="2:16">
      <c r="B78" t="s">
        <v>730</v>
      </c>
      <c r="C78" t="s">
        <v>270</v>
      </c>
      <c r="D78" t="s">
        <v>705</v>
      </c>
      <c r="E78" t="s">
        <v>616</v>
      </c>
      <c r="I78" t="s">
        <v>136</v>
      </c>
      <c r="J78">
        <v>2026</v>
      </c>
      <c r="K78">
        <v>5</v>
      </c>
      <c r="L78" t="s">
        <v>95</v>
      </c>
      <c r="M78" s="87">
        <v>21.759999999999998</v>
      </c>
      <c r="O78" s="87">
        <v>21.759999999999998</v>
      </c>
      <c r="P78" s="57" t="s">
        <v>704</v>
      </c>
    </row>
    <row r="79" spans="2:16">
      <c r="B79" t="s">
        <v>730</v>
      </c>
      <c r="C79" t="s">
        <v>270</v>
      </c>
      <c r="D79" t="s">
        <v>705</v>
      </c>
      <c r="E79" t="s">
        <v>616</v>
      </c>
      <c r="I79" t="s">
        <v>137</v>
      </c>
      <c r="J79">
        <v>2026</v>
      </c>
      <c r="K79">
        <v>5</v>
      </c>
      <c r="L79" t="s">
        <v>95</v>
      </c>
      <c r="M79" s="87">
        <v>468.29380000000003</v>
      </c>
      <c r="O79" s="87">
        <v>468.29380000000003</v>
      </c>
      <c r="P79" s="57" t="s">
        <v>704</v>
      </c>
    </row>
    <row r="80" spans="2:16">
      <c r="B80" t="s">
        <v>730</v>
      </c>
      <c r="C80" t="s">
        <v>270</v>
      </c>
      <c r="D80" t="s">
        <v>705</v>
      </c>
      <c r="E80" t="s">
        <v>325</v>
      </c>
      <c r="I80" t="s">
        <v>120</v>
      </c>
      <c r="J80">
        <v>2026</v>
      </c>
      <c r="K80">
        <v>5</v>
      </c>
      <c r="L80" t="s">
        <v>95</v>
      </c>
      <c r="M80" s="87">
        <v>307.14</v>
      </c>
      <c r="O80" s="87">
        <v>307.14</v>
      </c>
      <c r="P80" s="57" t="s">
        <v>704</v>
      </c>
    </row>
    <row r="81" spans="2:16">
      <c r="B81" t="s">
        <v>730</v>
      </c>
      <c r="C81" t="s">
        <v>270</v>
      </c>
      <c r="D81" t="s">
        <v>705</v>
      </c>
      <c r="E81" t="s">
        <v>325</v>
      </c>
      <c r="I81" t="s">
        <v>130</v>
      </c>
      <c r="J81">
        <v>2026</v>
      </c>
      <c r="K81">
        <v>5</v>
      </c>
      <c r="L81" t="s">
        <v>95</v>
      </c>
      <c r="M81" s="87">
        <v>877.48</v>
      </c>
      <c r="O81" s="87">
        <v>877.48</v>
      </c>
      <c r="P81" s="57" t="s">
        <v>704</v>
      </c>
    </row>
    <row r="82" spans="2:16">
      <c r="B82" t="s">
        <v>280</v>
      </c>
      <c r="C82" t="s">
        <v>270</v>
      </c>
      <c r="D82" t="s">
        <v>705</v>
      </c>
      <c r="E82" t="s">
        <v>324</v>
      </c>
      <c r="I82" t="s">
        <v>726</v>
      </c>
      <c r="J82">
        <v>2026</v>
      </c>
      <c r="K82">
        <v>5</v>
      </c>
      <c r="L82" t="s">
        <v>95</v>
      </c>
      <c r="M82" s="87">
        <v>102.58199999999999</v>
      </c>
      <c r="O82" s="87">
        <v>102.58199999999999</v>
      </c>
      <c r="P82" s="57" t="s">
        <v>704</v>
      </c>
    </row>
    <row r="83" spans="2:16">
      <c r="B83" t="s">
        <v>280</v>
      </c>
      <c r="C83" t="s">
        <v>270</v>
      </c>
      <c r="D83" t="s">
        <v>705</v>
      </c>
      <c r="E83" t="s">
        <v>324</v>
      </c>
      <c r="I83" t="s">
        <v>716</v>
      </c>
      <c r="J83">
        <v>2026</v>
      </c>
      <c r="K83">
        <v>5</v>
      </c>
      <c r="L83" t="s">
        <v>95</v>
      </c>
      <c r="M83" s="87">
        <v>5331.2</v>
      </c>
      <c r="O83" s="87">
        <v>5331.2</v>
      </c>
      <c r="P83" s="57" t="s">
        <v>704</v>
      </c>
    </row>
    <row r="84" spans="2:16">
      <c r="B84" t="s">
        <v>280</v>
      </c>
      <c r="C84" t="s">
        <v>270</v>
      </c>
      <c r="D84" t="s">
        <v>705</v>
      </c>
      <c r="E84" t="s">
        <v>324</v>
      </c>
      <c r="I84" t="s">
        <v>731</v>
      </c>
      <c r="J84">
        <v>2026</v>
      </c>
      <c r="K84">
        <v>5</v>
      </c>
      <c r="L84" t="s">
        <v>95</v>
      </c>
      <c r="M84" s="87">
        <v>624.38080000000002</v>
      </c>
      <c r="O84" s="87">
        <v>624.38080000000002</v>
      </c>
      <c r="P84" s="57" t="s">
        <v>704</v>
      </c>
    </row>
    <row r="85" spans="2:16">
      <c r="B85" t="s">
        <v>280</v>
      </c>
      <c r="C85" t="s">
        <v>270</v>
      </c>
      <c r="D85" t="s">
        <v>705</v>
      </c>
      <c r="E85" t="s">
        <v>616</v>
      </c>
      <c r="I85" t="s">
        <v>136</v>
      </c>
      <c r="J85">
        <v>2026</v>
      </c>
      <c r="K85">
        <v>5</v>
      </c>
      <c r="L85" t="s">
        <v>95</v>
      </c>
      <c r="M85" s="87">
        <v>282.88</v>
      </c>
      <c r="O85" s="87">
        <v>282.88</v>
      </c>
      <c r="P85" s="57" t="s">
        <v>704</v>
      </c>
    </row>
    <row r="86" spans="2:16">
      <c r="B86" t="s">
        <v>280</v>
      </c>
      <c r="C86" t="s">
        <v>270</v>
      </c>
      <c r="D86" t="s">
        <v>705</v>
      </c>
      <c r="E86" t="s">
        <v>616</v>
      </c>
      <c r="I86" t="s">
        <v>137</v>
      </c>
      <c r="J86">
        <v>2026</v>
      </c>
      <c r="K86">
        <v>5</v>
      </c>
      <c r="L86" t="s">
        <v>95</v>
      </c>
      <c r="M86" s="87">
        <v>468.29380000000003</v>
      </c>
      <c r="O86" s="87">
        <v>468.29380000000003</v>
      </c>
      <c r="P86" s="57" t="s">
        <v>704</v>
      </c>
    </row>
    <row r="87" spans="2:16">
      <c r="B87" t="s">
        <v>280</v>
      </c>
      <c r="C87" t="s">
        <v>270</v>
      </c>
      <c r="D87" t="s">
        <v>705</v>
      </c>
      <c r="E87" t="s">
        <v>324</v>
      </c>
      <c r="I87" t="s">
        <v>250</v>
      </c>
      <c r="J87">
        <v>2026</v>
      </c>
      <c r="K87">
        <v>5</v>
      </c>
      <c r="L87" t="s">
        <v>95</v>
      </c>
      <c r="M87" s="87">
        <v>60.876799999999996</v>
      </c>
      <c r="O87" s="87">
        <v>60.876799999999996</v>
      </c>
      <c r="P87" s="57" t="s">
        <v>704</v>
      </c>
    </row>
    <row r="88" spans="2:16">
      <c r="B88" t="s">
        <v>280</v>
      </c>
      <c r="C88" t="s">
        <v>270</v>
      </c>
      <c r="D88" t="s">
        <v>705</v>
      </c>
      <c r="E88" t="s">
        <v>325</v>
      </c>
      <c r="I88" t="s">
        <v>130</v>
      </c>
      <c r="J88">
        <v>2026</v>
      </c>
      <c r="K88">
        <v>5</v>
      </c>
      <c r="L88" t="s">
        <v>95</v>
      </c>
      <c r="M88" s="87">
        <v>216230.3799999991</v>
      </c>
      <c r="O88" s="87">
        <v>216230.3799999991</v>
      </c>
      <c r="P88" s="57" t="s">
        <v>704</v>
      </c>
    </row>
    <row r="89" spans="2:16">
      <c r="B89" t="s">
        <v>280</v>
      </c>
      <c r="C89" t="s">
        <v>270</v>
      </c>
      <c r="D89" t="s">
        <v>705</v>
      </c>
      <c r="E89" t="s">
        <v>324</v>
      </c>
      <c r="I89" t="s">
        <v>257</v>
      </c>
      <c r="J89">
        <v>2026</v>
      </c>
      <c r="K89">
        <v>5</v>
      </c>
      <c r="L89" t="s">
        <v>95</v>
      </c>
      <c r="M89" s="87">
        <v>22853.137600000002</v>
      </c>
      <c r="O89" s="87">
        <v>22853.137600000002</v>
      </c>
      <c r="P89" s="57" t="s">
        <v>704</v>
      </c>
    </row>
    <row r="90" spans="2:16">
      <c r="B90" t="s">
        <v>280</v>
      </c>
      <c r="C90" t="s">
        <v>270</v>
      </c>
      <c r="D90" t="s">
        <v>705</v>
      </c>
      <c r="E90" t="s">
        <v>333</v>
      </c>
      <c r="I90" t="s">
        <v>273</v>
      </c>
      <c r="J90">
        <v>2026</v>
      </c>
      <c r="K90">
        <v>5</v>
      </c>
      <c r="L90" t="s">
        <v>95</v>
      </c>
      <c r="M90" s="87">
        <v>23700.28</v>
      </c>
      <c r="O90" s="87">
        <v>23700.28</v>
      </c>
      <c r="P90" s="57" t="s">
        <v>704</v>
      </c>
    </row>
    <row r="91" spans="2:16">
      <c r="B91" t="s">
        <v>280</v>
      </c>
      <c r="C91" t="s">
        <v>270</v>
      </c>
      <c r="D91" t="s">
        <v>705</v>
      </c>
      <c r="E91" t="s">
        <v>324</v>
      </c>
      <c r="I91" t="s">
        <v>727</v>
      </c>
      <c r="J91">
        <v>2026</v>
      </c>
      <c r="K91">
        <v>5</v>
      </c>
      <c r="L91" t="s">
        <v>95</v>
      </c>
      <c r="M91" s="87">
        <v>196.23420000000002</v>
      </c>
      <c r="O91" s="87">
        <v>196.23420000000002</v>
      </c>
      <c r="P91" s="57" t="s">
        <v>704</v>
      </c>
    </row>
    <row r="92" spans="2:16">
      <c r="B92" t="s">
        <v>280</v>
      </c>
      <c r="C92" t="s">
        <v>270</v>
      </c>
      <c r="D92" t="s">
        <v>705</v>
      </c>
      <c r="E92" t="s">
        <v>324</v>
      </c>
      <c r="I92" t="s">
        <v>732</v>
      </c>
      <c r="J92">
        <v>2026</v>
      </c>
      <c r="K92">
        <v>5</v>
      </c>
      <c r="L92" t="s">
        <v>95</v>
      </c>
      <c r="M92" s="87">
        <v>647.63599999999997</v>
      </c>
      <c r="O92" s="87">
        <v>647.63599999999997</v>
      </c>
      <c r="P92" s="57" t="s">
        <v>704</v>
      </c>
    </row>
    <row r="93" spans="2:16">
      <c r="B93" t="s">
        <v>280</v>
      </c>
      <c r="C93" t="s">
        <v>270</v>
      </c>
      <c r="D93" t="s">
        <v>705</v>
      </c>
      <c r="E93" t="s">
        <v>324</v>
      </c>
      <c r="I93" t="s">
        <v>717</v>
      </c>
      <c r="J93">
        <v>2026</v>
      </c>
      <c r="K93">
        <v>5</v>
      </c>
      <c r="L93" t="s">
        <v>95</v>
      </c>
      <c r="M93" s="87">
        <v>8741.1589999999997</v>
      </c>
      <c r="O93" s="87">
        <v>8741.1589999999997</v>
      </c>
      <c r="P93" s="57" t="s">
        <v>704</v>
      </c>
    </row>
    <row r="94" spans="2:16">
      <c r="B94" t="s">
        <v>733</v>
      </c>
      <c r="C94" t="s">
        <v>270</v>
      </c>
      <c r="D94" t="s">
        <v>705</v>
      </c>
      <c r="E94" t="s">
        <v>324</v>
      </c>
      <c r="I94" t="s">
        <v>716</v>
      </c>
      <c r="J94">
        <v>2026</v>
      </c>
      <c r="K94">
        <v>5</v>
      </c>
      <c r="L94" t="s">
        <v>95</v>
      </c>
      <c r="M94" s="87">
        <v>87.039999999999992</v>
      </c>
      <c r="O94" s="87">
        <v>87.039999999999992</v>
      </c>
      <c r="P94" s="57" t="s">
        <v>704</v>
      </c>
    </row>
    <row r="95" spans="2:16">
      <c r="B95" t="s">
        <v>733</v>
      </c>
      <c r="C95" t="s">
        <v>270</v>
      </c>
      <c r="D95" t="s">
        <v>705</v>
      </c>
      <c r="E95" t="s">
        <v>616</v>
      </c>
      <c r="I95" t="s">
        <v>136</v>
      </c>
      <c r="J95">
        <v>2026</v>
      </c>
      <c r="K95">
        <v>5</v>
      </c>
      <c r="L95" t="s">
        <v>95</v>
      </c>
      <c r="M95" s="87">
        <v>522.24</v>
      </c>
      <c r="O95" s="87">
        <v>522.24</v>
      </c>
      <c r="P95" s="57" t="s">
        <v>704</v>
      </c>
    </row>
    <row r="96" spans="2:16">
      <c r="B96" t="s">
        <v>733</v>
      </c>
      <c r="C96" t="s">
        <v>270</v>
      </c>
      <c r="D96" t="s">
        <v>705</v>
      </c>
      <c r="E96" t="s">
        <v>616</v>
      </c>
      <c r="I96" t="s">
        <v>137</v>
      </c>
      <c r="J96">
        <v>2026</v>
      </c>
      <c r="K96">
        <v>5</v>
      </c>
      <c r="L96" t="s">
        <v>95</v>
      </c>
      <c r="M96" s="87">
        <v>1873.1752000000001</v>
      </c>
      <c r="O96" s="87">
        <v>1873.1752000000001</v>
      </c>
      <c r="P96" s="57" t="s">
        <v>704</v>
      </c>
    </row>
    <row r="97" spans="2:16">
      <c r="B97" t="s">
        <v>733</v>
      </c>
      <c r="C97" t="s">
        <v>270</v>
      </c>
      <c r="D97" t="s">
        <v>705</v>
      </c>
      <c r="E97" t="s">
        <v>325</v>
      </c>
      <c r="I97" t="s">
        <v>130</v>
      </c>
      <c r="J97">
        <v>2026</v>
      </c>
      <c r="K97">
        <v>5</v>
      </c>
      <c r="L97" t="s">
        <v>95</v>
      </c>
      <c r="M97" s="87">
        <v>5038.84</v>
      </c>
      <c r="O97" s="87">
        <v>5038.84</v>
      </c>
      <c r="P97" s="57" t="s">
        <v>704</v>
      </c>
    </row>
    <row r="98" spans="2:16">
      <c r="B98" t="s">
        <v>733</v>
      </c>
      <c r="C98" t="s">
        <v>270</v>
      </c>
      <c r="D98" t="s">
        <v>705</v>
      </c>
      <c r="E98" t="s">
        <v>324</v>
      </c>
      <c r="I98" t="s">
        <v>257</v>
      </c>
      <c r="J98">
        <v>2026</v>
      </c>
      <c r="K98">
        <v>5</v>
      </c>
      <c r="L98" t="s">
        <v>95</v>
      </c>
      <c r="M98" s="87">
        <v>280.9812</v>
      </c>
      <c r="O98" s="87">
        <v>280.9812</v>
      </c>
      <c r="P98" s="57" t="s">
        <v>704</v>
      </c>
    </row>
    <row r="99" spans="2:16">
      <c r="B99" t="s">
        <v>733</v>
      </c>
      <c r="C99" t="s">
        <v>270</v>
      </c>
      <c r="D99" t="s">
        <v>705</v>
      </c>
      <c r="E99" t="s">
        <v>324</v>
      </c>
      <c r="I99" t="s">
        <v>717</v>
      </c>
      <c r="J99">
        <v>2026</v>
      </c>
      <c r="K99">
        <v>5</v>
      </c>
      <c r="L99" t="s">
        <v>95</v>
      </c>
      <c r="M99" s="87">
        <v>142.71280000000002</v>
      </c>
      <c r="O99" s="87">
        <v>142.71280000000002</v>
      </c>
      <c r="P99" s="57" t="s">
        <v>704</v>
      </c>
    </row>
    <row r="100" spans="2:16">
      <c r="B100" t="s">
        <v>734</v>
      </c>
      <c r="C100" t="s">
        <v>270</v>
      </c>
      <c r="D100" t="s">
        <v>705</v>
      </c>
      <c r="E100" t="s">
        <v>324</v>
      </c>
      <c r="I100" t="s">
        <v>716</v>
      </c>
      <c r="J100">
        <v>2026</v>
      </c>
      <c r="K100">
        <v>5</v>
      </c>
      <c r="L100" t="s">
        <v>95</v>
      </c>
      <c r="M100" s="87">
        <v>87.039999999999992</v>
      </c>
      <c r="O100" s="87">
        <v>87.039999999999992</v>
      </c>
      <c r="P100" s="57" t="s">
        <v>704</v>
      </c>
    </row>
    <row r="101" spans="2:16">
      <c r="B101" t="s">
        <v>734</v>
      </c>
      <c r="C101" t="s">
        <v>270</v>
      </c>
      <c r="D101" t="s">
        <v>705</v>
      </c>
      <c r="E101" t="s">
        <v>325</v>
      </c>
      <c r="I101" t="s">
        <v>120</v>
      </c>
      <c r="J101">
        <v>2026</v>
      </c>
      <c r="K101">
        <v>5</v>
      </c>
      <c r="L101" t="s">
        <v>95</v>
      </c>
      <c r="M101" s="87">
        <v>114.1</v>
      </c>
      <c r="O101" s="87">
        <v>114.1</v>
      </c>
      <c r="P101" s="57" t="s">
        <v>704</v>
      </c>
    </row>
    <row r="102" spans="2:16">
      <c r="B102" t="s">
        <v>734</v>
      </c>
      <c r="C102" t="s">
        <v>270</v>
      </c>
      <c r="D102" t="s">
        <v>705</v>
      </c>
      <c r="E102" t="s">
        <v>325</v>
      </c>
      <c r="I102" t="s">
        <v>130</v>
      </c>
      <c r="J102">
        <v>2026</v>
      </c>
      <c r="K102">
        <v>5</v>
      </c>
      <c r="L102" t="s">
        <v>95</v>
      </c>
      <c r="M102" s="87">
        <v>4880.62</v>
      </c>
      <c r="O102" s="87">
        <v>4880.62</v>
      </c>
      <c r="P102" s="57" t="s">
        <v>704</v>
      </c>
    </row>
    <row r="103" spans="2:16">
      <c r="B103" t="s">
        <v>734</v>
      </c>
      <c r="C103" t="s">
        <v>270</v>
      </c>
      <c r="D103" t="s">
        <v>705</v>
      </c>
      <c r="E103" t="s">
        <v>324</v>
      </c>
      <c r="I103" t="s">
        <v>257</v>
      </c>
      <c r="J103">
        <v>2026</v>
      </c>
      <c r="K103">
        <v>5</v>
      </c>
      <c r="L103" t="s">
        <v>95</v>
      </c>
      <c r="M103" s="87">
        <v>374.64159999999998</v>
      </c>
      <c r="O103" s="87">
        <v>374.64159999999998</v>
      </c>
      <c r="P103" s="57" t="s">
        <v>704</v>
      </c>
    </row>
    <row r="104" spans="2:16">
      <c r="B104" t="s">
        <v>734</v>
      </c>
      <c r="C104" t="s">
        <v>270</v>
      </c>
      <c r="D104" t="s">
        <v>705</v>
      </c>
      <c r="E104" t="s">
        <v>616</v>
      </c>
      <c r="I104" t="s">
        <v>735</v>
      </c>
      <c r="J104">
        <v>2026</v>
      </c>
      <c r="K104">
        <v>5</v>
      </c>
      <c r="L104" t="s">
        <v>95</v>
      </c>
      <c r="M104" s="87">
        <v>63.599199999999996</v>
      </c>
      <c r="O104" s="87">
        <v>63.599199999999996</v>
      </c>
      <c r="P104" s="57" t="s">
        <v>704</v>
      </c>
    </row>
    <row r="105" spans="2:16">
      <c r="B105" t="s">
        <v>734</v>
      </c>
      <c r="C105" t="s">
        <v>270</v>
      </c>
      <c r="D105" t="s">
        <v>705</v>
      </c>
      <c r="E105" t="s">
        <v>324</v>
      </c>
      <c r="I105" t="s">
        <v>717</v>
      </c>
      <c r="J105">
        <v>2026</v>
      </c>
      <c r="K105">
        <v>5</v>
      </c>
      <c r="L105" t="s">
        <v>95</v>
      </c>
      <c r="M105" s="87">
        <v>142.71280000000002</v>
      </c>
      <c r="O105" s="87">
        <v>142.71280000000002</v>
      </c>
      <c r="P105" s="57" t="s">
        <v>704</v>
      </c>
    </row>
    <row r="106" spans="2:16">
      <c r="B106" t="s">
        <v>734</v>
      </c>
      <c r="C106" t="s">
        <v>270</v>
      </c>
      <c r="D106" t="s">
        <v>705</v>
      </c>
      <c r="E106" t="s">
        <v>616</v>
      </c>
      <c r="I106" t="s">
        <v>123</v>
      </c>
      <c r="J106">
        <v>2026</v>
      </c>
      <c r="K106">
        <v>5</v>
      </c>
      <c r="L106" t="s">
        <v>95</v>
      </c>
      <c r="M106" s="87">
        <v>178.39920000000001</v>
      </c>
      <c r="O106" s="87">
        <v>178.39920000000001</v>
      </c>
      <c r="P106" s="57" t="s">
        <v>704</v>
      </c>
    </row>
    <row r="107" spans="2:16">
      <c r="B107" t="s">
        <v>281</v>
      </c>
      <c r="C107" t="s">
        <v>270</v>
      </c>
      <c r="D107" t="s">
        <v>705</v>
      </c>
      <c r="E107" t="s">
        <v>324</v>
      </c>
      <c r="I107" t="s">
        <v>719</v>
      </c>
      <c r="J107">
        <v>2026</v>
      </c>
      <c r="K107">
        <v>5</v>
      </c>
      <c r="L107" t="s">
        <v>95</v>
      </c>
      <c r="M107" s="87">
        <v>1123.9248</v>
      </c>
      <c r="O107" s="87">
        <v>1123.9248</v>
      </c>
      <c r="P107" s="57" t="s">
        <v>704</v>
      </c>
    </row>
    <row r="108" spans="2:16">
      <c r="B108" t="s">
        <v>281</v>
      </c>
      <c r="C108" t="s">
        <v>270</v>
      </c>
      <c r="D108" t="s">
        <v>705</v>
      </c>
      <c r="E108" t="s">
        <v>324</v>
      </c>
      <c r="I108" t="s">
        <v>715</v>
      </c>
      <c r="J108">
        <v>2026</v>
      </c>
      <c r="K108">
        <v>5</v>
      </c>
      <c r="L108" t="s">
        <v>95</v>
      </c>
      <c r="M108" s="87">
        <v>177.9564</v>
      </c>
      <c r="O108" s="87">
        <v>177.9564</v>
      </c>
      <c r="P108" s="57" t="s">
        <v>704</v>
      </c>
    </row>
    <row r="109" spans="2:16">
      <c r="B109" t="s">
        <v>281</v>
      </c>
      <c r="C109" t="s">
        <v>270</v>
      </c>
      <c r="D109" t="s">
        <v>705</v>
      </c>
      <c r="E109" t="s">
        <v>324</v>
      </c>
      <c r="I109" t="s">
        <v>716</v>
      </c>
      <c r="J109">
        <v>2026</v>
      </c>
      <c r="K109">
        <v>5</v>
      </c>
      <c r="L109" t="s">
        <v>95</v>
      </c>
      <c r="M109" s="87">
        <v>304.64</v>
      </c>
      <c r="O109" s="87">
        <v>304.64</v>
      </c>
      <c r="P109" s="57" t="s">
        <v>704</v>
      </c>
    </row>
    <row r="110" spans="2:16">
      <c r="B110" t="s">
        <v>281</v>
      </c>
      <c r="C110" t="s">
        <v>270</v>
      </c>
      <c r="D110" t="s">
        <v>705</v>
      </c>
      <c r="E110" t="s">
        <v>616</v>
      </c>
      <c r="I110" t="s">
        <v>136</v>
      </c>
      <c r="J110">
        <v>2026</v>
      </c>
      <c r="K110">
        <v>5</v>
      </c>
      <c r="L110" t="s">
        <v>95</v>
      </c>
      <c r="M110" s="87">
        <v>87.039999999999992</v>
      </c>
      <c r="O110" s="87">
        <v>87.039999999999992</v>
      </c>
      <c r="P110" s="57" t="s">
        <v>704</v>
      </c>
    </row>
    <row r="111" spans="2:16">
      <c r="B111" t="s">
        <v>281</v>
      </c>
      <c r="C111" t="s">
        <v>270</v>
      </c>
      <c r="D111" t="s">
        <v>705</v>
      </c>
      <c r="E111" t="s">
        <v>616</v>
      </c>
      <c r="I111" t="s">
        <v>137</v>
      </c>
      <c r="J111">
        <v>2026</v>
      </c>
      <c r="K111">
        <v>5</v>
      </c>
      <c r="L111" t="s">
        <v>95</v>
      </c>
      <c r="M111" s="87">
        <v>468.29380000000003</v>
      </c>
      <c r="O111" s="87">
        <v>468.29380000000003</v>
      </c>
      <c r="P111" s="57" t="s">
        <v>704</v>
      </c>
    </row>
    <row r="112" spans="2:16">
      <c r="B112" t="s">
        <v>281</v>
      </c>
      <c r="C112" t="s">
        <v>270</v>
      </c>
      <c r="D112" t="s">
        <v>705</v>
      </c>
      <c r="E112" t="s">
        <v>325</v>
      </c>
      <c r="I112" t="s">
        <v>120</v>
      </c>
      <c r="J112">
        <v>2026</v>
      </c>
      <c r="K112">
        <v>5</v>
      </c>
      <c r="L112" t="s">
        <v>95</v>
      </c>
      <c r="M112" s="87">
        <v>1649.8</v>
      </c>
      <c r="O112" s="87">
        <v>1649.8</v>
      </c>
      <c r="P112" s="57" t="s">
        <v>704</v>
      </c>
    </row>
    <row r="113" spans="2:16">
      <c r="B113" t="s">
        <v>281</v>
      </c>
      <c r="C113" t="s">
        <v>270</v>
      </c>
      <c r="D113" t="s">
        <v>705</v>
      </c>
      <c r="E113" t="s">
        <v>325</v>
      </c>
      <c r="I113" t="s">
        <v>130</v>
      </c>
      <c r="J113">
        <v>2026</v>
      </c>
      <c r="K113">
        <v>5</v>
      </c>
      <c r="L113" t="s">
        <v>95</v>
      </c>
      <c r="M113" s="87">
        <v>11583.859999999999</v>
      </c>
      <c r="O113" s="87">
        <v>11583.859999999999</v>
      </c>
      <c r="P113" s="57" t="s">
        <v>704</v>
      </c>
    </row>
    <row r="114" spans="2:16">
      <c r="B114" t="s">
        <v>281</v>
      </c>
      <c r="C114" t="s">
        <v>270</v>
      </c>
      <c r="D114" t="s">
        <v>705</v>
      </c>
      <c r="E114" t="s">
        <v>616</v>
      </c>
      <c r="I114" t="s">
        <v>735</v>
      </c>
      <c r="J114">
        <v>2026</v>
      </c>
      <c r="K114">
        <v>5</v>
      </c>
      <c r="L114" t="s">
        <v>95</v>
      </c>
      <c r="M114" s="87">
        <v>47.699400000000004</v>
      </c>
      <c r="O114" s="87">
        <v>47.699400000000004</v>
      </c>
      <c r="P114" s="57" t="s">
        <v>704</v>
      </c>
    </row>
    <row r="115" spans="2:16">
      <c r="B115" t="s">
        <v>281</v>
      </c>
      <c r="C115" t="s">
        <v>270</v>
      </c>
      <c r="D115" t="s">
        <v>705</v>
      </c>
      <c r="E115" t="s">
        <v>324</v>
      </c>
      <c r="I115" t="s">
        <v>717</v>
      </c>
      <c r="J115">
        <v>2026</v>
      </c>
      <c r="K115">
        <v>5</v>
      </c>
      <c r="L115" t="s">
        <v>95</v>
      </c>
      <c r="M115" s="87">
        <v>463.81659999999999</v>
      </c>
      <c r="O115" s="87">
        <v>463.81659999999999</v>
      </c>
      <c r="P115" s="57" t="s">
        <v>704</v>
      </c>
    </row>
    <row r="116" spans="2:16">
      <c r="B116" t="s">
        <v>281</v>
      </c>
      <c r="C116" t="s">
        <v>270</v>
      </c>
      <c r="D116" t="s">
        <v>705</v>
      </c>
      <c r="E116" t="s">
        <v>616</v>
      </c>
      <c r="I116" t="s">
        <v>123</v>
      </c>
      <c r="J116">
        <v>2026</v>
      </c>
      <c r="K116">
        <v>5</v>
      </c>
      <c r="L116" t="s">
        <v>95</v>
      </c>
      <c r="M116" s="87">
        <v>1070.3951999999999</v>
      </c>
      <c r="O116" s="87">
        <v>1070.3951999999999</v>
      </c>
      <c r="P116" s="57" t="s">
        <v>704</v>
      </c>
    </row>
    <row r="117" spans="2:16">
      <c r="B117" t="s">
        <v>348</v>
      </c>
      <c r="C117" t="s">
        <v>270</v>
      </c>
      <c r="D117" t="s">
        <v>705</v>
      </c>
      <c r="E117" t="s">
        <v>324</v>
      </c>
      <c r="I117" t="s">
        <v>716</v>
      </c>
      <c r="J117">
        <v>2026</v>
      </c>
      <c r="K117">
        <v>5</v>
      </c>
      <c r="L117" t="s">
        <v>95</v>
      </c>
      <c r="M117" s="87">
        <v>21.759999999999998</v>
      </c>
      <c r="O117" s="87">
        <v>21.759999999999998</v>
      </c>
      <c r="P117" s="57" t="s">
        <v>704</v>
      </c>
    </row>
    <row r="118" spans="2:16">
      <c r="B118" t="s">
        <v>348</v>
      </c>
      <c r="C118" t="s">
        <v>270</v>
      </c>
      <c r="D118" t="s">
        <v>705</v>
      </c>
      <c r="E118" t="s">
        <v>325</v>
      </c>
      <c r="I118" t="s">
        <v>120</v>
      </c>
      <c r="J118">
        <v>2026</v>
      </c>
      <c r="K118">
        <v>5</v>
      </c>
      <c r="L118" t="s">
        <v>95</v>
      </c>
      <c r="M118" s="87">
        <v>448.84000000000003</v>
      </c>
      <c r="O118" s="87">
        <v>448.84000000000003</v>
      </c>
      <c r="P118" s="57" t="s">
        <v>704</v>
      </c>
    </row>
    <row r="119" spans="2:16">
      <c r="B119" t="s">
        <v>348</v>
      </c>
      <c r="C119" t="s">
        <v>270</v>
      </c>
      <c r="D119" t="s">
        <v>705</v>
      </c>
      <c r="E119" t="s">
        <v>324</v>
      </c>
      <c r="I119" t="s">
        <v>257</v>
      </c>
      <c r="J119">
        <v>2026</v>
      </c>
      <c r="K119">
        <v>5</v>
      </c>
      <c r="L119" t="s">
        <v>95</v>
      </c>
      <c r="M119" s="87">
        <v>93.660399999999996</v>
      </c>
      <c r="O119" s="87">
        <v>93.660399999999996</v>
      </c>
      <c r="P119" s="57" t="s">
        <v>704</v>
      </c>
    </row>
    <row r="120" spans="2:16">
      <c r="B120" t="s">
        <v>348</v>
      </c>
      <c r="C120" t="s">
        <v>270</v>
      </c>
      <c r="D120" t="s">
        <v>705</v>
      </c>
      <c r="E120" t="s">
        <v>616</v>
      </c>
      <c r="I120" t="s">
        <v>735</v>
      </c>
      <c r="J120">
        <v>2026</v>
      </c>
      <c r="K120">
        <v>5</v>
      </c>
      <c r="L120" t="s">
        <v>95</v>
      </c>
      <c r="M120" s="87">
        <v>72.684799999999996</v>
      </c>
      <c r="O120" s="87">
        <v>72.684799999999996</v>
      </c>
      <c r="P120" s="57" t="s">
        <v>704</v>
      </c>
    </row>
    <row r="121" spans="2:16">
      <c r="B121" t="s">
        <v>348</v>
      </c>
      <c r="C121" t="s">
        <v>270</v>
      </c>
      <c r="D121" t="s">
        <v>705</v>
      </c>
      <c r="E121" t="s">
        <v>324</v>
      </c>
      <c r="I121" t="s">
        <v>717</v>
      </c>
      <c r="J121">
        <v>2026</v>
      </c>
      <c r="K121">
        <v>5</v>
      </c>
      <c r="L121" t="s">
        <v>95</v>
      </c>
      <c r="M121" s="87">
        <v>35.678200000000004</v>
      </c>
      <c r="O121" s="87">
        <v>35.678200000000004</v>
      </c>
      <c r="P121" s="57" t="s">
        <v>704</v>
      </c>
    </row>
    <row r="122" spans="2:16">
      <c r="B122" t="s">
        <v>348</v>
      </c>
      <c r="C122" t="s">
        <v>270</v>
      </c>
      <c r="D122" t="s">
        <v>705</v>
      </c>
      <c r="E122" t="s">
        <v>616</v>
      </c>
      <c r="I122" t="s">
        <v>123</v>
      </c>
      <c r="J122">
        <v>2026</v>
      </c>
      <c r="K122">
        <v>5</v>
      </c>
      <c r="L122" t="s">
        <v>95</v>
      </c>
      <c r="M122" s="87">
        <v>356.79840000000002</v>
      </c>
      <c r="O122" s="87">
        <v>356.79840000000002</v>
      </c>
      <c r="P122" s="57" t="s">
        <v>704</v>
      </c>
    </row>
    <row r="123" spans="2:16">
      <c r="B123" t="s">
        <v>736</v>
      </c>
      <c r="C123" t="s">
        <v>270</v>
      </c>
      <c r="D123" t="s">
        <v>705</v>
      </c>
      <c r="E123" t="s">
        <v>616</v>
      </c>
      <c r="I123" t="s">
        <v>136</v>
      </c>
      <c r="J123">
        <v>2026</v>
      </c>
      <c r="K123">
        <v>5</v>
      </c>
      <c r="L123" t="s">
        <v>95</v>
      </c>
      <c r="M123" s="87">
        <v>152.32</v>
      </c>
      <c r="O123" s="87">
        <v>152.32</v>
      </c>
      <c r="P123" s="57" t="s">
        <v>704</v>
      </c>
    </row>
    <row r="124" spans="2:16">
      <c r="B124" t="s">
        <v>736</v>
      </c>
      <c r="C124" t="s">
        <v>270</v>
      </c>
      <c r="D124" t="s">
        <v>705</v>
      </c>
      <c r="E124" t="s">
        <v>616</v>
      </c>
      <c r="I124" t="s">
        <v>137</v>
      </c>
      <c r="J124">
        <v>2026</v>
      </c>
      <c r="K124">
        <v>5</v>
      </c>
      <c r="L124" t="s">
        <v>95</v>
      </c>
      <c r="M124" s="87">
        <v>468.29380000000003</v>
      </c>
      <c r="O124" s="87">
        <v>468.29380000000003</v>
      </c>
      <c r="P124" s="57" t="s">
        <v>704</v>
      </c>
    </row>
    <row r="125" spans="2:16">
      <c r="B125" t="s">
        <v>736</v>
      </c>
      <c r="C125" t="s">
        <v>270</v>
      </c>
      <c r="D125" t="s">
        <v>705</v>
      </c>
      <c r="E125" t="s">
        <v>325</v>
      </c>
      <c r="I125" t="s">
        <v>120</v>
      </c>
      <c r="J125">
        <v>2026</v>
      </c>
      <c r="K125">
        <v>5</v>
      </c>
      <c r="L125" t="s">
        <v>95</v>
      </c>
      <c r="M125" s="87">
        <v>2475.2400000000002</v>
      </c>
      <c r="O125" s="87">
        <v>2475.2400000000002</v>
      </c>
      <c r="P125" s="57" t="s">
        <v>704</v>
      </c>
    </row>
    <row r="126" spans="2:16">
      <c r="B126" t="s">
        <v>736</v>
      </c>
      <c r="C126" t="s">
        <v>270</v>
      </c>
      <c r="D126" t="s">
        <v>705</v>
      </c>
      <c r="E126" t="s">
        <v>616</v>
      </c>
      <c r="I126" t="s">
        <v>735</v>
      </c>
      <c r="J126">
        <v>2026</v>
      </c>
      <c r="K126">
        <v>5</v>
      </c>
      <c r="L126" t="s">
        <v>95</v>
      </c>
      <c r="M126" s="87">
        <v>36.342399999999998</v>
      </c>
      <c r="O126" s="87">
        <v>36.342399999999998</v>
      </c>
      <c r="P126" s="57" t="s">
        <v>704</v>
      </c>
    </row>
    <row r="127" spans="2:16">
      <c r="B127" t="s">
        <v>736</v>
      </c>
      <c r="C127" t="s">
        <v>270</v>
      </c>
      <c r="D127" t="s">
        <v>705</v>
      </c>
      <c r="E127" t="s">
        <v>616</v>
      </c>
      <c r="I127" t="s">
        <v>123</v>
      </c>
      <c r="J127">
        <v>2026</v>
      </c>
      <c r="K127">
        <v>5</v>
      </c>
      <c r="L127" t="s">
        <v>95</v>
      </c>
      <c r="M127" s="87">
        <v>2140.7903999999999</v>
      </c>
      <c r="O127" s="87">
        <v>2140.7903999999999</v>
      </c>
      <c r="P127" s="57" t="s">
        <v>704</v>
      </c>
    </row>
    <row r="128" spans="2:16">
      <c r="B128" t="s">
        <v>737</v>
      </c>
      <c r="C128" t="s">
        <v>270</v>
      </c>
      <c r="D128" t="s">
        <v>705</v>
      </c>
      <c r="E128" t="s">
        <v>616</v>
      </c>
      <c r="I128" t="s">
        <v>136</v>
      </c>
      <c r="J128">
        <v>2026</v>
      </c>
      <c r="K128">
        <v>5</v>
      </c>
      <c r="L128" t="s">
        <v>95</v>
      </c>
      <c r="M128" s="87">
        <v>2894.08</v>
      </c>
      <c r="O128" s="87">
        <v>2894.08</v>
      </c>
      <c r="P128" s="57" t="s">
        <v>704</v>
      </c>
    </row>
    <row r="129" spans="2:16">
      <c r="B129" t="s">
        <v>737</v>
      </c>
      <c r="C129" t="s">
        <v>270</v>
      </c>
      <c r="D129" t="s">
        <v>705</v>
      </c>
      <c r="E129" t="s">
        <v>616</v>
      </c>
      <c r="I129" t="s">
        <v>137</v>
      </c>
      <c r="J129">
        <v>2026</v>
      </c>
      <c r="K129">
        <v>5</v>
      </c>
      <c r="L129" t="s">
        <v>95</v>
      </c>
      <c r="M129" s="87">
        <v>3746.3504000000003</v>
      </c>
      <c r="O129" s="87">
        <v>3746.3504000000003</v>
      </c>
      <c r="P129" s="57" t="s">
        <v>704</v>
      </c>
    </row>
    <row r="130" spans="2:16">
      <c r="B130" t="s">
        <v>737</v>
      </c>
      <c r="C130" t="s">
        <v>270</v>
      </c>
      <c r="D130" t="s">
        <v>705</v>
      </c>
      <c r="E130" t="s">
        <v>325</v>
      </c>
      <c r="I130" t="s">
        <v>120</v>
      </c>
      <c r="J130">
        <v>2026</v>
      </c>
      <c r="K130">
        <v>5</v>
      </c>
      <c r="L130" t="s">
        <v>95</v>
      </c>
      <c r="M130" s="87">
        <v>2989.64</v>
      </c>
      <c r="O130" s="87">
        <v>2989.64</v>
      </c>
      <c r="P130" s="57" t="s">
        <v>704</v>
      </c>
    </row>
    <row r="131" spans="2:16">
      <c r="B131" t="s">
        <v>737</v>
      </c>
      <c r="C131" t="s">
        <v>270</v>
      </c>
      <c r="D131" t="s">
        <v>705</v>
      </c>
      <c r="E131" t="s">
        <v>616</v>
      </c>
      <c r="I131" t="s">
        <v>123</v>
      </c>
      <c r="J131">
        <v>2026</v>
      </c>
      <c r="K131">
        <v>5</v>
      </c>
      <c r="L131" t="s">
        <v>95</v>
      </c>
      <c r="M131" s="87">
        <v>891.99599999999987</v>
      </c>
      <c r="O131" s="87">
        <v>891.99599999999987</v>
      </c>
      <c r="P131" s="57" t="s">
        <v>704</v>
      </c>
    </row>
    <row r="132" spans="2:16">
      <c r="B132" t="s">
        <v>738</v>
      </c>
      <c r="C132" t="s">
        <v>270</v>
      </c>
      <c r="D132" t="s">
        <v>705</v>
      </c>
      <c r="E132" t="s">
        <v>616</v>
      </c>
      <c r="I132" t="s">
        <v>136</v>
      </c>
      <c r="J132">
        <v>2026</v>
      </c>
      <c r="K132">
        <v>5</v>
      </c>
      <c r="L132" t="s">
        <v>95</v>
      </c>
      <c r="M132" s="87">
        <v>87.039999999999992</v>
      </c>
      <c r="O132" s="87">
        <v>87.039999999999992</v>
      </c>
      <c r="P132" s="57" t="s">
        <v>704</v>
      </c>
    </row>
    <row r="133" spans="2:16">
      <c r="B133" t="s">
        <v>738</v>
      </c>
      <c r="C133" t="s">
        <v>270</v>
      </c>
      <c r="D133" t="s">
        <v>705</v>
      </c>
      <c r="E133" t="s">
        <v>616</v>
      </c>
      <c r="I133" t="s">
        <v>137</v>
      </c>
      <c r="J133">
        <v>2026</v>
      </c>
      <c r="K133">
        <v>5</v>
      </c>
      <c r="L133" t="s">
        <v>95</v>
      </c>
      <c r="M133" s="87">
        <v>468.29380000000003</v>
      </c>
      <c r="O133" s="87">
        <v>468.29380000000003</v>
      </c>
      <c r="P133" s="57" t="s">
        <v>704</v>
      </c>
    </row>
    <row r="134" spans="2:16">
      <c r="B134" t="s">
        <v>738</v>
      </c>
      <c r="C134" t="s">
        <v>270</v>
      </c>
      <c r="D134" t="s">
        <v>705</v>
      </c>
      <c r="E134" t="s">
        <v>325</v>
      </c>
      <c r="I134" t="s">
        <v>120</v>
      </c>
      <c r="J134">
        <v>2026</v>
      </c>
      <c r="K134">
        <v>5</v>
      </c>
      <c r="L134" t="s">
        <v>95</v>
      </c>
      <c r="M134" s="87">
        <v>307.14</v>
      </c>
      <c r="O134" s="87">
        <v>307.14</v>
      </c>
      <c r="P134" s="57" t="s">
        <v>704</v>
      </c>
    </row>
    <row r="135" spans="2:16">
      <c r="B135" t="s">
        <v>738</v>
      </c>
      <c r="C135" t="s">
        <v>270</v>
      </c>
      <c r="D135" t="s">
        <v>705</v>
      </c>
      <c r="E135" t="s">
        <v>325</v>
      </c>
      <c r="I135" t="s">
        <v>130</v>
      </c>
      <c r="J135">
        <v>2026</v>
      </c>
      <c r="K135">
        <v>5</v>
      </c>
      <c r="L135" t="s">
        <v>95</v>
      </c>
      <c r="M135" s="87">
        <v>896.28</v>
      </c>
      <c r="O135" s="87">
        <v>896.28</v>
      </c>
      <c r="P135" s="57" t="s">
        <v>704</v>
      </c>
    </row>
    <row r="136" spans="2:16">
      <c r="B136" t="s">
        <v>738</v>
      </c>
      <c r="C136" t="s">
        <v>270</v>
      </c>
      <c r="D136" t="s">
        <v>705</v>
      </c>
      <c r="E136" t="s">
        <v>324</v>
      </c>
      <c r="I136" t="s">
        <v>200</v>
      </c>
      <c r="J136">
        <v>2026</v>
      </c>
      <c r="K136">
        <v>5</v>
      </c>
      <c r="L136" t="s">
        <v>95</v>
      </c>
      <c r="M136" s="87">
        <v>655.6228000000001</v>
      </c>
      <c r="O136" s="87">
        <v>655.6228000000001</v>
      </c>
      <c r="P136" s="57" t="s">
        <v>704</v>
      </c>
    </row>
    <row r="137" spans="2:16">
      <c r="B137" t="s">
        <v>739</v>
      </c>
      <c r="C137" t="s">
        <v>270</v>
      </c>
      <c r="D137" t="s">
        <v>705</v>
      </c>
      <c r="E137" t="s">
        <v>616</v>
      </c>
      <c r="I137" t="s">
        <v>136</v>
      </c>
      <c r="J137">
        <v>2026</v>
      </c>
      <c r="K137">
        <v>5</v>
      </c>
      <c r="L137" t="s">
        <v>95</v>
      </c>
      <c r="M137" s="87">
        <v>43.519999999999996</v>
      </c>
      <c r="O137" s="87">
        <v>43.519999999999996</v>
      </c>
      <c r="P137" s="57" t="s">
        <v>704</v>
      </c>
    </row>
    <row r="138" spans="2:16">
      <c r="B138" t="s">
        <v>739</v>
      </c>
      <c r="C138" t="s">
        <v>270</v>
      </c>
      <c r="D138" t="s">
        <v>705</v>
      </c>
      <c r="E138" t="s">
        <v>616</v>
      </c>
      <c r="I138" t="s">
        <v>137</v>
      </c>
      <c r="J138">
        <v>2026</v>
      </c>
      <c r="K138">
        <v>5</v>
      </c>
      <c r="L138" t="s">
        <v>95</v>
      </c>
      <c r="M138" s="87">
        <v>468.29380000000003</v>
      </c>
      <c r="O138" s="87">
        <v>468.29380000000003</v>
      </c>
      <c r="P138" s="57" t="s">
        <v>704</v>
      </c>
    </row>
    <row r="139" spans="2:16">
      <c r="B139" t="s">
        <v>739</v>
      </c>
      <c r="C139" t="s">
        <v>270</v>
      </c>
      <c r="D139" t="s">
        <v>705</v>
      </c>
      <c r="E139" t="s">
        <v>325</v>
      </c>
      <c r="I139" t="s">
        <v>120</v>
      </c>
      <c r="J139">
        <v>2026</v>
      </c>
      <c r="K139">
        <v>5</v>
      </c>
      <c r="L139" t="s">
        <v>95</v>
      </c>
      <c r="M139" s="87">
        <v>307.14</v>
      </c>
      <c r="O139" s="87">
        <v>307.14</v>
      </c>
      <c r="P139" s="57" t="s">
        <v>704</v>
      </c>
    </row>
    <row r="140" spans="2:16">
      <c r="B140" t="s">
        <v>739</v>
      </c>
      <c r="C140" t="s">
        <v>270</v>
      </c>
      <c r="D140" t="s">
        <v>705</v>
      </c>
      <c r="E140" t="s">
        <v>616</v>
      </c>
      <c r="I140" t="s">
        <v>123</v>
      </c>
      <c r="J140">
        <v>2026</v>
      </c>
      <c r="K140">
        <v>5</v>
      </c>
      <c r="L140" t="s">
        <v>95</v>
      </c>
      <c r="M140" s="87">
        <v>178.39920000000001</v>
      </c>
      <c r="O140" s="87">
        <v>178.39920000000001</v>
      </c>
      <c r="P140" s="57" t="s">
        <v>704</v>
      </c>
    </row>
    <row r="141" spans="2:16">
      <c r="B141" t="s">
        <v>740</v>
      </c>
      <c r="C141" t="s">
        <v>270</v>
      </c>
      <c r="D141" t="s">
        <v>705</v>
      </c>
      <c r="E141" t="s">
        <v>324</v>
      </c>
      <c r="I141" t="s">
        <v>716</v>
      </c>
      <c r="J141">
        <v>2026</v>
      </c>
      <c r="K141">
        <v>5</v>
      </c>
      <c r="L141" t="s">
        <v>95</v>
      </c>
      <c r="M141" s="87">
        <v>108.8</v>
      </c>
      <c r="O141" s="87">
        <v>108.8</v>
      </c>
      <c r="P141" s="57" t="s">
        <v>704</v>
      </c>
    </row>
    <row r="142" spans="2:16">
      <c r="B142" t="s">
        <v>740</v>
      </c>
      <c r="C142" t="s">
        <v>270</v>
      </c>
      <c r="D142" t="s">
        <v>705</v>
      </c>
      <c r="E142" t="s">
        <v>325</v>
      </c>
      <c r="I142" t="s">
        <v>120</v>
      </c>
      <c r="J142">
        <v>2026</v>
      </c>
      <c r="K142">
        <v>5</v>
      </c>
      <c r="L142" t="s">
        <v>95</v>
      </c>
      <c r="M142" s="87">
        <v>911.38000000000011</v>
      </c>
      <c r="O142" s="87">
        <v>911.38000000000011</v>
      </c>
      <c r="P142" s="57" t="s">
        <v>704</v>
      </c>
    </row>
    <row r="143" spans="2:16">
      <c r="B143" t="s">
        <v>740</v>
      </c>
      <c r="C143" t="s">
        <v>270</v>
      </c>
      <c r="D143" t="s">
        <v>705</v>
      </c>
      <c r="E143" t="s">
        <v>325</v>
      </c>
      <c r="I143" t="s">
        <v>130</v>
      </c>
      <c r="J143">
        <v>2026</v>
      </c>
      <c r="K143">
        <v>5</v>
      </c>
      <c r="L143" t="s">
        <v>95</v>
      </c>
      <c r="M143" s="87">
        <v>3605.16</v>
      </c>
      <c r="O143" s="87">
        <v>3605.16</v>
      </c>
      <c r="P143" s="57" t="s">
        <v>704</v>
      </c>
    </row>
    <row r="144" spans="2:16">
      <c r="B144" t="s">
        <v>740</v>
      </c>
      <c r="C144" t="s">
        <v>270</v>
      </c>
      <c r="D144" t="s">
        <v>705</v>
      </c>
      <c r="E144" t="s">
        <v>324</v>
      </c>
      <c r="I144" t="s">
        <v>257</v>
      </c>
      <c r="J144">
        <v>2026</v>
      </c>
      <c r="K144">
        <v>5</v>
      </c>
      <c r="L144" t="s">
        <v>95</v>
      </c>
      <c r="M144" s="87">
        <v>468.30200000000002</v>
      </c>
      <c r="O144" s="87">
        <v>468.30200000000002</v>
      </c>
      <c r="P144" s="57" t="s">
        <v>704</v>
      </c>
    </row>
    <row r="145" spans="2:16">
      <c r="B145" t="s">
        <v>740</v>
      </c>
      <c r="C145" t="s">
        <v>270</v>
      </c>
      <c r="D145" t="s">
        <v>705</v>
      </c>
      <c r="E145" t="s">
        <v>324</v>
      </c>
      <c r="I145" t="s">
        <v>717</v>
      </c>
      <c r="J145">
        <v>2026</v>
      </c>
      <c r="K145">
        <v>5</v>
      </c>
      <c r="L145" t="s">
        <v>95</v>
      </c>
      <c r="M145" s="87">
        <v>178.39099999999999</v>
      </c>
      <c r="O145" s="87">
        <v>178.39099999999999</v>
      </c>
      <c r="P145" s="57" t="s">
        <v>704</v>
      </c>
    </row>
    <row r="146" spans="2:16">
      <c r="B146" t="s">
        <v>740</v>
      </c>
      <c r="C146" t="s">
        <v>270</v>
      </c>
      <c r="D146" t="s">
        <v>705</v>
      </c>
      <c r="E146" t="s">
        <v>616</v>
      </c>
      <c r="I146" t="s">
        <v>123</v>
      </c>
      <c r="J146">
        <v>2026</v>
      </c>
      <c r="K146">
        <v>5</v>
      </c>
      <c r="L146" t="s">
        <v>95</v>
      </c>
      <c r="M146" s="87">
        <v>535.19759999999997</v>
      </c>
      <c r="O146" s="87">
        <v>535.19759999999997</v>
      </c>
      <c r="P146" s="57" t="s">
        <v>704</v>
      </c>
    </row>
    <row r="147" spans="2:16">
      <c r="B147" t="s">
        <v>741</v>
      </c>
      <c r="C147" t="s">
        <v>270</v>
      </c>
      <c r="D147" t="s">
        <v>705</v>
      </c>
      <c r="E147" t="s">
        <v>616</v>
      </c>
      <c r="I147" t="s">
        <v>136</v>
      </c>
      <c r="J147">
        <v>2026</v>
      </c>
      <c r="K147">
        <v>5</v>
      </c>
      <c r="L147" t="s">
        <v>95</v>
      </c>
      <c r="M147" s="87">
        <v>174.07999999999998</v>
      </c>
      <c r="O147" s="87">
        <v>174.07999999999998</v>
      </c>
      <c r="P147" s="57" t="s">
        <v>704</v>
      </c>
    </row>
    <row r="148" spans="2:16">
      <c r="B148" t="s">
        <v>741</v>
      </c>
      <c r="C148" t="s">
        <v>270</v>
      </c>
      <c r="D148" t="s">
        <v>705</v>
      </c>
      <c r="E148" t="s">
        <v>616</v>
      </c>
      <c r="I148" t="s">
        <v>137</v>
      </c>
      <c r="J148">
        <v>2026</v>
      </c>
      <c r="K148">
        <v>5</v>
      </c>
      <c r="L148" t="s">
        <v>95</v>
      </c>
      <c r="M148" s="87">
        <v>936.58760000000007</v>
      </c>
      <c r="O148" s="87">
        <v>936.58760000000007</v>
      </c>
      <c r="P148" s="57" t="s">
        <v>704</v>
      </c>
    </row>
    <row r="149" spans="2:16">
      <c r="B149" t="s">
        <v>350</v>
      </c>
      <c r="C149" t="s">
        <v>270</v>
      </c>
      <c r="D149" t="s">
        <v>705</v>
      </c>
      <c r="E149" t="s">
        <v>324</v>
      </c>
      <c r="I149" t="s">
        <v>719</v>
      </c>
      <c r="J149">
        <v>2026</v>
      </c>
      <c r="K149">
        <v>5</v>
      </c>
      <c r="L149" t="s">
        <v>95</v>
      </c>
      <c r="M149" s="87">
        <v>561.9624</v>
      </c>
      <c r="O149" s="87">
        <v>561.9624</v>
      </c>
      <c r="P149" s="57" t="s">
        <v>704</v>
      </c>
    </row>
    <row r="150" spans="2:16">
      <c r="B150" t="s">
        <v>350</v>
      </c>
      <c r="C150" t="s">
        <v>270</v>
      </c>
      <c r="D150" t="s">
        <v>705</v>
      </c>
      <c r="E150" t="s">
        <v>324</v>
      </c>
      <c r="I150" t="s">
        <v>715</v>
      </c>
      <c r="J150">
        <v>2026</v>
      </c>
      <c r="K150">
        <v>5</v>
      </c>
      <c r="L150" t="s">
        <v>95</v>
      </c>
      <c r="M150" s="87">
        <v>177.9564</v>
      </c>
      <c r="O150" s="87">
        <v>177.9564</v>
      </c>
      <c r="P150" s="57" t="s">
        <v>704</v>
      </c>
    </row>
    <row r="151" spans="2:16">
      <c r="B151" t="s">
        <v>350</v>
      </c>
      <c r="C151" t="s">
        <v>270</v>
      </c>
      <c r="D151" t="s">
        <v>705</v>
      </c>
      <c r="E151" t="s">
        <v>324</v>
      </c>
      <c r="I151" t="s">
        <v>716</v>
      </c>
      <c r="J151">
        <v>2026</v>
      </c>
      <c r="K151">
        <v>5</v>
      </c>
      <c r="L151" t="s">
        <v>95</v>
      </c>
      <c r="M151" s="87">
        <v>152.32</v>
      </c>
      <c r="O151" s="87">
        <v>152.32</v>
      </c>
      <c r="P151" s="57" t="s">
        <v>704</v>
      </c>
    </row>
    <row r="152" spans="2:16">
      <c r="B152" t="s">
        <v>350</v>
      </c>
      <c r="C152" t="s">
        <v>270</v>
      </c>
      <c r="D152" t="s">
        <v>705</v>
      </c>
      <c r="E152" t="s">
        <v>325</v>
      </c>
      <c r="I152" t="s">
        <v>130</v>
      </c>
      <c r="J152">
        <v>2026</v>
      </c>
      <c r="K152">
        <v>5</v>
      </c>
      <c r="L152" t="s">
        <v>95</v>
      </c>
      <c r="M152" s="87">
        <v>4569.42</v>
      </c>
      <c r="O152" s="87">
        <v>4569.42</v>
      </c>
      <c r="P152" s="57" t="s">
        <v>704</v>
      </c>
    </row>
    <row r="153" spans="2:16">
      <c r="B153" t="s">
        <v>350</v>
      </c>
      <c r="C153" t="s">
        <v>270</v>
      </c>
      <c r="D153" t="s">
        <v>705</v>
      </c>
      <c r="E153" t="s">
        <v>324</v>
      </c>
      <c r="I153" t="s">
        <v>742</v>
      </c>
      <c r="J153">
        <v>2026</v>
      </c>
      <c r="K153">
        <v>5</v>
      </c>
      <c r="L153" t="s">
        <v>95</v>
      </c>
      <c r="M153" s="87">
        <v>133.79939999999999</v>
      </c>
      <c r="O153" s="87">
        <v>133.79939999999999</v>
      </c>
      <c r="P153" s="57" t="s">
        <v>704</v>
      </c>
    </row>
    <row r="154" spans="2:16">
      <c r="B154" t="s">
        <v>350</v>
      </c>
      <c r="C154" t="s">
        <v>270</v>
      </c>
      <c r="D154" t="s">
        <v>705</v>
      </c>
      <c r="E154" t="s">
        <v>324</v>
      </c>
      <c r="I154" t="s">
        <v>717</v>
      </c>
      <c r="J154">
        <v>2026</v>
      </c>
      <c r="K154">
        <v>5</v>
      </c>
      <c r="L154" t="s">
        <v>95</v>
      </c>
      <c r="M154" s="87">
        <v>214.0692</v>
      </c>
      <c r="O154" s="87">
        <v>214.0692</v>
      </c>
      <c r="P154" s="57" t="s">
        <v>704</v>
      </c>
    </row>
    <row r="155" spans="2:16">
      <c r="B155" t="s">
        <v>743</v>
      </c>
      <c r="C155" t="s">
        <v>270</v>
      </c>
      <c r="D155" t="s">
        <v>705</v>
      </c>
      <c r="E155" t="s">
        <v>325</v>
      </c>
      <c r="I155" t="s">
        <v>120</v>
      </c>
      <c r="J155">
        <v>2026</v>
      </c>
      <c r="K155">
        <v>5</v>
      </c>
      <c r="L155" t="s">
        <v>95</v>
      </c>
      <c r="M155" s="87">
        <v>1053.02</v>
      </c>
      <c r="O155" s="87">
        <v>1053.02</v>
      </c>
      <c r="P155" s="57" t="s">
        <v>704</v>
      </c>
    </row>
    <row r="156" spans="2:16">
      <c r="B156" t="s">
        <v>743</v>
      </c>
      <c r="C156" t="s">
        <v>270</v>
      </c>
      <c r="D156" t="s">
        <v>705</v>
      </c>
      <c r="E156" t="s">
        <v>616</v>
      </c>
      <c r="I156" t="s">
        <v>123</v>
      </c>
      <c r="J156">
        <v>2026</v>
      </c>
      <c r="K156">
        <v>5</v>
      </c>
      <c r="L156" t="s">
        <v>95</v>
      </c>
      <c r="M156" s="87">
        <v>535.19759999999997</v>
      </c>
      <c r="O156" s="87">
        <v>535.19759999999997</v>
      </c>
      <c r="P156" s="57" t="s">
        <v>704</v>
      </c>
    </row>
    <row r="157" spans="2:16">
      <c r="B157" t="s">
        <v>470</v>
      </c>
      <c r="C157" t="s">
        <v>270</v>
      </c>
      <c r="D157" t="s">
        <v>705</v>
      </c>
      <c r="E157" t="s">
        <v>324</v>
      </c>
      <c r="I157" t="s">
        <v>726</v>
      </c>
      <c r="J157">
        <v>2026</v>
      </c>
      <c r="K157">
        <v>5</v>
      </c>
      <c r="L157" t="s">
        <v>95</v>
      </c>
      <c r="M157" s="87">
        <v>102.58199999999999</v>
      </c>
      <c r="O157" s="87">
        <v>102.58199999999999</v>
      </c>
      <c r="P157" s="57" t="s">
        <v>704</v>
      </c>
    </row>
    <row r="158" spans="2:16">
      <c r="B158" t="s">
        <v>470</v>
      </c>
      <c r="C158" t="s">
        <v>270</v>
      </c>
      <c r="D158" t="s">
        <v>705</v>
      </c>
      <c r="E158" t="s">
        <v>324</v>
      </c>
      <c r="I158" t="s">
        <v>716</v>
      </c>
      <c r="J158">
        <v>2026</v>
      </c>
      <c r="K158">
        <v>5</v>
      </c>
      <c r="L158" t="s">
        <v>95</v>
      </c>
      <c r="M158" s="87">
        <v>43.519999999999996</v>
      </c>
      <c r="O158" s="87">
        <v>43.519999999999996</v>
      </c>
      <c r="P158" s="57" t="s">
        <v>704</v>
      </c>
    </row>
    <row r="159" spans="2:16">
      <c r="B159" t="s">
        <v>470</v>
      </c>
      <c r="C159" t="s">
        <v>270</v>
      </c>
      <c r="D159" t="s">
        <v>705</v>
      </c>
      <c r="E159" t="s">
        <v>324</v>
      </c>
      <c r="I159" t="s">
        <v>731</v>
      </c>
      <c r="J159">
        <v>2026</v>
      </c>
      <c r="K159">
        <v>5</v>
      </c>
      <c r="L159" t="s">
        <v>95</v>
      </c>
      <c r="M159" s="87">
        <v>312.19040000000001</v>
      </c>
      <c r="O159" s="87">
        <v>312.19040000000001</v>
      </c>
      <c r="P159" s="57" t="s">
        <v>704</v>
      </c>
    </row>
    <row r="160" spans="2:16">
      <c r="B160" t="s">
        <v>470</v>
      </c>
      <c r="C160" t="s">
        <v>270</v>
      </c>
      <c r="D160" t="s">
        <v>705</v>
      </c>
      <c r="E160" t="s">
        <v>325</v>
      </c>
      <c r="I160" t="s">
        <v>130</v>
      </c>
      <c r="J160">
        <v>2026</v>
      </c>
      <c r="K160">
        <v>5</v>
      </c>
      <c r="L160" t="s">
        <v>95</v>
      </c>
      <c r="M160" s="87">
        <v>14183.92</v>
      </c>
      <c r="O160" s="87">
        <v>14183.92</v>
      </c>
      <c r="P160" s="57" t="s">
        <v>704</v>
      </c>
    </row>
    <row r="161" spans="2:16">
      <c r="B161" t="s">
        <v>470</v>
      </c>
      <c r="C161" t="s">
        <v>270</v>
      </c>
      <c r="D161" t="s">
        <v>705</v>
      </c>
      <c r="E161" t="s">
        <v>324</v>
      </c>
      <c r="I161" t="s">
        <v>257</v>
      </c>
      <c r="J161">
        <v>2026</v>
      </c>
      <c r="K161">
        <v>5</v>
      </c>
      <c r="L161" t="s">
        <v>95</v>
      </c>
      <c r="M161" s="87">
        <v>187.32079999999999</v>
      </c>
      <c r="O161" s="87">
        <v>187.32079999999999</v>
      </c>
      <c r="P161" s="57" t="s">
        <v>704</v>
      </c>
    </row>
    <row r="162" spans="2:16">
      <c r="B162" t="s">
        <v>470</v>
      </c>
      <c r="C162" t="s">
        <v>270</v>
      </c>
      <c r="D162" t="s">
        <v>705</v>
      </c>
      <c r="E162" t="s">
        <v>333</v>
      </c>
      <c r="I162" t="s">
        <v>273</v>
      </c>
      <c r="J162">
        <v>2026</v>
      </c>
      <c r="K162">
        <v>5</v>
      </c>
      <c r="L162" t="s">
        <v>95</v>
      </c>
      <c r="M162" s="87">
        <v>1391.52</v>
      </c>
      <c r="O162" s="87">
        <v>1391.52</v>
      </c>
      <c r="P162" s="57" t="s">
        <v>704</v>
      </c>
    </row>
    <row r="163" spans="2:16">
      <c r="B163" t="s">
        <v>470</v>
      </c>
      <c r="C163" t="s">
        <v>270</v>
      </c>
      <c r="D163" t="s">
        <v>705</v>
      </c>
      <c r="E163" t="s">
        <v>324</v>
      </c>
      <c r="I163" t="s">
        <v>727</v>
      </c>
      <c r="J163">
        <v>2026</v>
      </c>
      <c r="K163">
        <v>5</v>
      </c>
      <c r="L163" t="s">
        <v>95</v>
      </c>
      <c r="M163" s="87">
        <v>196.23420000000002</v>
      </c>
      <c r="O163" s="87">
        <v>196.23420000000002</v>
      </c>
      <c r="P163" s="57" t="s">
        <v>704</v>
      </c>
    </row>
    <row r="164" spans="2:16">
      <c r="B164" t="s">
        <v>470</v>
      </c>
      <c r="C164" t="s">
        <v>270</v>
      </c>
      <c r="D164" t="s">
        <v>705</v>
      </c>
      <c r="E164" t="s">
        <v>324</v>
      </c>
      <c r="I164" t="s">
        <v>717</v>
      </c>
      <c r="J164">
        <v>2026</v>
      </c>
      <c r="K164">
        <v>5</v>
      </c>
      <c r="L164" t="s">
        <v>95</v>
      </c>
      <c r="M164" s="87">
        <v>71.356400000000008</v>
      </c>
      <c r="O164" s="87">
        <v>71.356400000000008</v>
      </c>
      <c r="P164" s="57" t="s">
        <v>704</v>
      </c>
    </row>
    <row r="165" spans="2:16">
      <c r="B165" t="s">
        <v>282</v>
      </c>
      <c r="C165" t="s">
        <v>270</v>
      </c>
      <c r="D165" t="s">
        <v>705</v>
      </c>
      <c r="E165" t="s">
        <v>324</v>
      </c>
      <c r="I165" t="s">
        <v>716</v>
      </c>
      <c r="J165">
        <v>2026</v>
      </c>
      <c r="K165">
        <v>5</v>
      </c>
      <c r="L165" t="s">
        <v>95</v>
      </c>
      <c r="M165" s="87">
        <v>1544.96</v>
      </c>
      <c r="O165" s="87">
        <v>1544.96</v>
      </c>
      <c r="P165" s="57" t="s">
        <v>704</v>
      </c>
    </row>
    <row r="166" spans="2:16">
      <c r="B166" t="s">
        <v>282</v>
      </c>
      <c r="C166" t="s">
        <v>270</v>
      </c>
      <c r="D166" t="s">
        <v>705</v>
      </c>
      <c r="E166" t="s">
        <v>616</v>
      </c>
      <c r="I166" t="s">
        <v>136</v>
      </c>
      <c r="J166">
        <v>2026</v>
      </c>
      <c r="K166">
        <v>5</v>
      </c>
      <c r="L166" t="s">
        <v>95</v>
      </c>
      <c r="M166" s="87">
        <v>1697.2800000000002</v>
      </c>
      <c r="O166" s="87">
        <v>1697.2800000000002</v>
      </c>
      <c r="P166" s="57" t="s">
        <v>704</v>
      </c>
    </row>
    <row r="167" spans="2:16">
      <c r="B167" t="s">
        <v>282</v>
      </c>
      <c r="C167" t="s">
        <v>270</v>
      </c>
      <c r="D167" t="s">
        <v>705</v>
      </c>
      <c r="E167" t="s">
        <v>616</v>
      </c>
      <c r="I167" t="s">
        <v>137</v>
      </c>
      <c r="J167">
        <v>2026</v>
      </c>
      <c r="K167">
        <v>5</v>
      </c>
      <c r="L167" t="s">
        <v>95</v>
      </c>
      <c r="M167" s="87">
        <v>468.29380000000003</v>
      </c>
      <c r="O167" s="87">
        <v>468.29380000000003</v>
      </c>
      <c r="P167" s="57" t="s">
        <v>704</v>
      </c>
    </row>
    <row r="168" spans="2:16">
      <c r="B168" t="s">
        <v>282</v>
      </c>
      <c r="C168" t="s">
        <v>270</v>
      </c>
      <c r="D168" t="s">
        <v>705</v>
      </c>
      <c r="E168" t="s">
        <v>325</v>
      </c>
      <c r="I168" t="s">
        <v>120</v>
      </c>
      <c r="J168">
        <v>2026</v>
      </c>
      <c r="K168">
        <v>5</v>
      </c>
      <c r="L168" t="s">
        <v>95</v>
      </c>
      <c r="M168" s="87">
        <v>3843.5</v>
      </c>
      <c r="O168" s="87">
        <v>3843.5</v>
      </c>
      <c r="P168" s="57" t="s">
        <v>704</v>
      </c>
    </row>
    <row r="169" spans="2:16">
      <c r="B169" t="s">
        <v>282</v>
      </c>
      <c r="C169" t="s">
        <v>270</v>
      </c>
      <c r="D169" t="s">
        <v>705</v>
      </c>
      <c r="E169" t="s">
        <v>325</v>
      </c>
      <c r="I169" t="s">
        <v>130</v>
      </c>
      <c r="J169">
        <v>2026</v>
      </c>
      <c r="K169">
        <v>5</v>
      </c>
      <c r="L169" t="s">
        <v>95</v>
      </c>
      <c r="M169" s="87">
        <v>69110.8</v>
      </c>
      <c r="O169" s="87">
        <v>69110.8</v>
      </c>
      <c r="P169" s="57" t="s">
        <v>704</v>
      </c>
    </row>
    <row r="170" spans="2:16">
      <c r="B170" t="s">
        <v>282</v>
      </c>
      <c r="C170" t="s">
        <v>270</v>
      </c>
      <c r="D170" t="s">
        <v>705</v>
      </c>
      <c r="E170" t="s">
        <v>324</v>
      </c>
      <c r="I170" t="s">
        <v>257</v>
      </c>
      <c r="J170">
        <v>2026</v>
      </c>
      <c r="K170">
        <v>5</v>
      </c>
      <c r="L170" t="s">
        <v>95</v>
      </c>
      <c r="M170" s="87">
        <v>6368.9071999999996</v>
      </c>
      <c r="O170" s="87">
        <v>6368.9071999999996</v>
      </c>
      <c r="P170" s="57" t="s">
        <v>704</v>
      </c>
    </row>
    <row r="171" spans="2:16">
      <c r="B171" t="s">
        <v>282</v>
      </c>
      <c r="C171" t="s">
        <v>270</v>
      </c>
      <c r="D171" t="s">
        <v>705</v>
      </c>
      <c r="E171" t="s">
        <v>616</v>
      </c>
      <c r="I171" t="s">
        <v>735</v>
      </c>
      <c r="J171">
        <v>2026</v>
      </c>
      <c r="K171">
        <v>5</v>
      </c>
      <c r="L171" t="s">
        <v>95</v>
      </c>
      <c r="M171" s="87">
        <v>9.0855999999999995</v>
      </c>
      <c r="O171" s="87">
        <v>9.0855999999999995</v>
      </c>
      <c r="P171" s="57" t="s">
        <v>704</v>
      </c>
    </row>
    <row r="172" spans="2:16">
      <c r="B172" t="s">
        <v>282</v>
      </c>
      <c r="C172" t="s">
        <v>270</v>
      </c>
      <c r="D172" t="s">
        <v>705</v>
      </c>
      <c r="E172" t="s">
        <v>324</v>
      </c>
      <c r="I172" t="s">
        <v>717</v>
      </c>
      <c r="J172">
        <v>2026</v>
      </c>
      <c r="K172">
        <v>5</v>
      </c>
      <c r="L172" t="s">
        <v>95</v>
      </c>
      <c r="M172" s="87">
        <v>2533.1522</v>
      </c>
      <c r="O172" s="87">
        <v>2533.1522</v>
      </c>
      <c r="P172" s="57" t="s">
        <v>704</v>
      </c>
    </row>
    <row r="173" spans="2:16">
      <c r="B173" t="s">
        <v>282</v>
      </c>
      <c r="C173" t="s">
        <v>270</v>
      </c>
      <c r="D173" t="s">
        <v>705</v>
      </c>
      <c r="E173" t="s">
        <v>616</v>
      </c>
      <c r="I173" t="s">
        <v>123</v>
      </c>
      <c r="J173">
        <v>2026</v>
      </c>
      <c r="K173">
        <v>5</v>
      </c>
      <c r="L173" t="s">
        <v>95</v>
      </c>
      <c r="M173" s="87">
        <v>1070.3951999999999</v>
      </c>
      <c r="O173" s="87">
        <v>1070.3951999999999</v>
      </c>
      <c r="P173" s="57" t="s">
        <v>704</v>
      </c>
    </row>
    <row r="174" spans="2:16">
      <c r="B174" t="s">
        <v>744</v>
      </c>
      <c r="C174" t="s">
        <v>270</v>
      </c>
      <c r="D174" t="s">
        <v>705</v>
      </c>
      <c r="E174" t="s">
        <v>324</v>
      </c>
      <c r="I174" t="s">
        <v>716</v>
      </c>
      <c r="J174">
        <v>2026</v>
      </c>
      <c r="K174">
        <v>5</v>
      </c>
      <c r="L174" t="s">
        <v>95</v>
      </c>
      <c r="M174" s="87">
        <v>674.56</v>
      </c>
      <c r="O174" s="87">
        <v>674.56</v>
      </c>
      <c r="P174" s="57" t="s">
        <v>704</v>
      </c>
    </row>
    <row r="175" spans="2:16">
      <c r="B175" t="s">
        <v>744</v>
      </c>
      <c r="C175" t="s">
        <v>270</v>
      </c>
      <c r="D175" t="s">
        <v>705</v>
      </c>
      <c r="E175" t="s">
        <v>616</v>
      </c>
      <c r="I175" t="s">
        <v>136</v>
      </c>
      <c r="J175">
        <v>2026</v>
      </c>
      <c r="K175">
        <v>5</v>
      </c>
      <c r="L175" t="s">
        <v>95</v>
      </c>
      <c r="M175" s="87">
        <v>217.6</v>
      </c>
      <c r="O175" s="87">
        <v>217.6</v>
      </c>
      <c r="P175" s="57" t="s">
        <v>704</v>
      </c>
    </row>
    <row r="176" spans="2:16">
      <c r="B176" t="s">
        <v>744</v>
      </c>
      <c r="C176" t="s">
        <v>270</v>
      </c>
      <c r="D176" t="s">
        <v>705</v>
      </c>
      <c r="E176" t="s">
        <v>616</v>
      </c>
      <c r="I176" t="s">
        <v>137</v>
      </c>
      <c r="J176">
        <v>2026</v>
      </c>
      <c r="K176">
        <v>5</v>
      </c>
      <c r="L176" t="s">
        <v>95</v>
      </c>
      <c r="M176" s="87">
        <v>936.58760000000007</v>
      </c>
      <c r="O176" s="87">
        <v>936.58760000000007</v>
      </c>
      <c r="P176" s="57" t="s">
        <v>704</v>
      </c>
    </row>
    <row r="177" spans="2:16">
      <c r="B177" t="s">
        <v>744</v>
      </c>
      <c r="C177" t="s">
        <v>270</v>
      </c>
      <c r="D177" t="s">
        <v>705</v>
      </c>
      <c r="E177" t="s">
        <v>325</v>
      </c>
      <c r="I177" t="s">
        <v>120</v>
      </c>
      <c r="J177">
        <v>2026</v>
      </c>
      <c r="K177">
        <v>5</v>
      </c>
      <c r="L177" t="s">
        <v>95</v>
      </c>
      <c r="M177" s="87">
        <v>155.5</v>
      </c>
      <c r="O177" s="87">
        <v>155.5</v>
      </c>
      <c r="P177" s="57" t="s">
        <v>704</v>
      </c>
    </row>
    <row r="178" spans="2:16">
      <c r="B178" t="s">
        <v>744</v>
      </c>
      <c r="C178" t="s">
        <v>270</v>
      </c>
      <c r="D178" t="s">
        <v>705</v>
      </c>
      <c r="E178" t="s">
        <v>325</v>
      </c>
      <c r="I178" t="s">
        <v>130</v>
      </c>
      <c r="J178">
        <v>2026</v>
      </c>
      <c r="K178">
        <v>5</v>
      </c>
      <c r="L178" t="s">
        <v>95</v>
      </c>
      <c r="M178" s="87">
        <v>45493.11</v>
      </c>
      <c r="O178" s="87">
        <v>45493.11</v>
      </c>
      <c r="P178" s="57" t="s">
        <v>704</v>
      </c>
    </row>
    <row r="179" spans="2:16">
      <c r="B179" t="s">
        <v>744</v>
      </c>
      <c r="C179" t="s">
        <v>270</v>
      </c>
      <c r="D179" t="s">
        <v>705</v>
      </c>
      <c r="E179" t="s">
        <v>324</v>
      </c>
      <c r="I179" t="s">
        <v>637</v>
      </c>
      <c r="J179">
        <v>2026</v>
      </c>
      <c r="K179">
        <v>5</v>
      </c>
      <c r="L179" t="s">
        <v>95</v>
      </c>
      <c r="M179" s="87">
        <v>624.38900000000001</v>
      </c>
      <c r="O179" s="87">
        <v>624.38900000000001</v>
      </c>
      <c r="P179" s="57" t="s">
        <v>704</v>
      </c>
    </row>
    <row r="180" spans="2:16">
      <c r="B180" t="s">
        <v>744</v>
      </c>
      <c r="C180" t="s">
        <v>270</v>
      </c>
      <c r="D180" t="s">
        <v>705</v>
      </c>
      <c r="E180" t="s">
        <v>324</v>
      </c>
      <c r="I180" t="s">
        <v>257</v>
      </c>
      <c r="J180">
        <v>2026</v>
      </c>
      <c r="K180">
        <v>5</v>
      </c>
      <c r="L180" t="s">
        <v>95</v>
      </c>
      <c r="M180" s="87">
        <v>2903.4723999999997</v>
      </c>
      <c r="O180" s="87">
        <v>2903.4723999999997</v>
      </c>
      <c r="P180" s="57" t="s">
        <v>704</v>
      </c>
    </row>
    <row r="181" spans="2:16">
      <c r="B181" t="s">
        <v>744</v>
      </c>
      <c r="C181" t="s">
        <v>270</v>
      </c>
      <c r="D181" t="s">
        <v>705</v>
      </c>
      <c r="E181" t="s">
        <v>324</v>
      </c>
      <c r="I181" t="s">
        <v>717</v>
      </c>
      <c r="J181">
        <v>2026</v>
      </c>
      <c r="K181">
        <v>5</v>
      </c>
      <c r="L181" t="s">
        <v>95</v>
      </c>
      <c r="M181" s="87">
        <v>1106.0242000000001</v>
      </c>
      <c r="O181" s="87">
        <v>1106.0242000000001</v>
      </c>
      <c r="P181" s="57" t="s">
        <v>704</v>
      </c>
    </row>
    <row r="182" spans="2:16">
      <c r="B182" t="s">
        <v>744</v>
      </c>
      <c r="C182" t="s">
        <v>270</v>
      </c>
      <c r="D182" t="s">
        <v>705</v>
      </c>
      <c r="E182" t="s">
        <v>616</v>
      </c>
      <c r="I182" t="s">
        <v>123</v>
      </c>
      <c r="J182">
        <v>2026</v>
      </c>
      <c r="K182">
        <v>5</v>
      </c>
      <c r="L182" t="s">
        <v>95</v>
      </c>
      <c r="M182" s="87">
        <v>356.79840000000002</v>
      </c>
      <c r="O182" s="87">
        <v>356.79840000000002</v>
      </c>
      <c r="P182" s="57" t="s">
        <v>704</v>
      </c>
    </row>
    <row r="183" spans="2:16">
      <c r="B183" t="s">
        <v>283</v>
      </c>
      <c r="C183" t="s">
        <v>270</v>
      </c>
      <c r="D183" t="s">
        <v>705</v>
      </c>
      <c r="E183" t="s">
        <v>324</v>
      </c>
      <c r="I183" t="s">
        <v>726</v>
      </c>
      <c r="J183">
        <v>2026</v>
      </c>
      <c r="K183">
        <v>5</v>
      </c>
      <c r="L183" t="s">
        <v>95</v>
      </c>
      <c r="M183" s="87">
        <v>205.16399999999999</v>
      </c>
      <c r="O183" s="87">
        <v>205.16399999999999</v>
      </c>
      <c r="P183" s="57" t="s">
        <v>704</v>
      </c>
    </row>
    <row r="184" spans="2:16">
      <c r="B184" t="s">
        <v>283</v>
      </c>
      <c r="C184" t="s">
        <v>270</v>
      </c>
      <c r="D184" t="s">
        <v>705</v>
      </c>
      <c r="E184" t="s">
        <v>324</v>
      </c>
      <c r="I184" t="s">
        <v>716</v>
      </c>
      <c r="J184">
        <v>2026</v>
      </c>
      <c r="K184">
        <v>5</v>
      </c>
      <c r="L184" t="s">
        <v>95</v>
      </c>
      <c r="M184" s="87">
        <v>478.72</v>
      </c>
      <c r="O184" s="87">
        <v>478.72</v>
      </c>
      <c r="P184" s="57" t="s">
        <v>704</v>
      </c>
    </row>
    <row r="185" spans="2:16">
      <c r="B185" t="s">
        <v>283</v>
      </c>
      <c r="C185" t="s">
        <v>270</v>
      </c>
      <c r="D185" t="s">
        <v>705</v>
      </c>
      <c r="E185" t="s">
        <v>324</v>
      </c>
      <c r="I185" t="s">
        <v>731</v>
      </c>
      <c r="J185">
        <v>2026</v>
      </c>
      <c r="K185">
        <v>5</v>
      </c>
      <c r="L185" t="s">
        <v>95</v>
      </c>
      <c r="M185" s="87">
        <v>312.19040000000001</v>
      </c>
      <c r="O185" s="87">
        <v>312.19040000000001</v>
      </c>
      <c r="P185" s="57" t="s">
        <v>704</v>
      </c>
    </row>
    <row r="186" spans="2:16">
      <c r="B186" t="s">
        <v>283</v>
      </c>
      <c r="C186" t="s">
        <v>270</v>
      </c>
      <c r="D186" t="s">
        <v>705</v>
      </c>
      <c r="E186" t="s">
        <v>616</v>
      </c>
      <c r="I186" t="s">
        <v>136</v>
      </c>
      <c r="J186">
        <v>2026</v>
      </c>
      <c r="K186">
        <v>5</v>
      </c>
      <c r="L186" t="s">
        <v>95</v>
      </c>
      <c r="M186" s="87">
        <v>565.76</v>
      </c>
      <c r="O186" s="87">
        <v>565.76</v>
      </c>
      <c r="P186" s="57" t="s">
        <v>704</v>
      </c>
    </row>
    <row r="187" spans="2:16">
      <c r="B187" t="s">
        <v>283</v>
      </c>
      <c r="C187" t="s">
        <v>270</v>
      </c>
      <c r="D187" t="s">
        <v>705</v>
      </c>
      <c r="E187" t="s">
        <v>616</v>
      </c>
      <c r="I187" t="s">
        <v>137</v>
      </c>
      <c r="J187">
        <v>2026</v>
      </c>
      <c r="K187">
        <v>5</v>
      </c>
      <c r="L187" t="s">
        <v>95</v>
      </c>
      <c r="M187" s="87">
        <v>468.29380000000003</v>
      </c>
      <c r="O187" s="87">
        <v>468.29380000000003</v>
      </c>
      <c r="P187" s="57" t="s">
        <v>704</v>
      </c>
    </row>
    <row r="188" spans="2:16">
      <c r="B188" t="s">
        <v>283</v>
      </c>
      <c r="C188" t="s">
        <v>270</v>
      </c>
      <c r="D188" t="s">
        <v>705</v>
      </c>
      <c r="E188" t="s">
        <v>325</v>
      </c>
      <c r="I188" t="s">
        <v>120</v>
      </c>
      <c r="J188">
        <v>2026</v>
      </c>
      <c r="K188">
        <v>5</v>
      </c>
      <c r="L188" t="s">
        <v>95</v>
      </c>
      <c r="M188" s="87">
        <v>1663.56</v>
      </c>
      <c r="O188" s="87">
        <v>1663.56</v>
      </c>
      <c r="P188" s="57" t="s">
        <v>704</v>
      </c>
    </row>
    <row r="189" spans="2:16">
      <c r="B189" t="s">
        <v>283</v>
      </c>
      <c r="C189" t="s">
        <v>270</v>
      </c>
      <c r="D189" t="s">
        <v>705</v>
      </c>
      <c r="E189" t="s">
        <v>325</v>
      </c>
      <c r="I189" t="s">
        <v>130</v>
      </c>
      <c r="J189">
        <v>2026</v>
      </c>
      <c r="K189">
        <v>5</v>
      </c>
      <c r="L189" t="s">
        <v>95</v>
      </c>
      <c r="M189" s="87">
        <v>29282.840000000095</v>
      </c>
      <c r="O189" s="87">
        <v>29282.840000000095</v>
      </c>
      <c r="P189" s="57" t="s">
        <v>704</v>
      </c>
    </row>
    <row r="190" spans="2:16">
      <c r="B190" t="s">
        <v>283</v>
      </c>
      <c r="C190" t="s">
        <v>270</v>
      </c>
      <c r="D190" t="s">
        <v>705</v>
      </c>
      <c r="E190" t="s">
        <v>324</v>
      </c>
      <c r="I190" t="s">
        <v>257</v>
      </c>
      <c r="J190">
        <v>2026</v>
      </c>
      <c r="K190">
        <v>5</v>
      </c>
      <c r="L190" t="s">
        <v>95</v>
      </c>
      <c r="M190" s="87">
        <v>2060.5288</v>
      </c>
      <c r="O190" s="87">
        <v>2060.5288</v>
      </c>
      <c r="P190" s="57" t="s">
        <v>704</v>
      </c>
    </row>
    <row r="191" spans="2:16">
      <c r="B191" t="s">
        <v>283</v>
      </c>
      <c r="C191" t="s">
        <v>270</v>
      </c>
      <c r="D191" t="s">
        <v>705</v>
      </c>
      <c r="E191" t="s">
        <v>333</v>
      </c>
      <c r="I191" t="s">
        <v>273</v>
      </c>
      <c r="J191">
        <v>2026</v>
      </c>
      <c r="K191">
        <v>5</v>
      </c>
      <c r="L191" t="s">
        <v>95</v>
      </c>
      <c r="M191" s="87">
        <v>2997.25</v>
      </c>
      <c r="O191" s="87">
        <v>2997.25</v>
      </c>
      <c r="P191" s="57" t="s">
        <v>704</v>
      </c>
    </row>
    <row r="192" spans="2:16">
      <c r="B192" t="s">
        <v>283</v>
      </c>
      <c r="C192" t="s">
        <v>270</v>
      </c>
      <c r="D192" t="s">
        <v>705</v>
      </c>
      <c r="E192" t="s">
        <v>324</v>
      </c>
      <c r="I192" t="s">
        <v>727</v>
      </c>
      <c r="J192">
        <v>2026</v>
      </c>
      <c r="K192">
        <v>5</v>
      </c>
      <c r="L192" t="s">
        <v>95</v>
      </c>
      <c r="M192" s="87">
        <v>392.46840000000003</v>
      </c>
      <c r="O192" s="87">
        <v>392.46840000000003</v>
      </c>
      <c r="P192" s="57" t="s">
        <v>704</v>
      </c>
    </row>
    <row r="193" spans="2:16">
      <c r="B193" t="s">
        <v>283</v>
      </c>
      <c r="C193" t="s">
        <v>270</v>
      </c>
      <c r="D193" t="s">
        <v>705</v>
      </c>
      <c r="E193" t="s">
        <v>324</v>
      </c>
      <c r="I193" t="s">
        <v>732</v>
      </c>
      <c r="J193">
        <v>2026</v>
      </c>
      <c r="K193">
        <v>5</v>
      </c>
      <c r="L193" t="s">
        <v>95</v>
      </c>
      <c r="M193" s="87">
        <v>824.26400000000001</v>
      </c>
      <c r="O193" s="87">
        <v>824.26400000000001</v>
      </c>
      <c r="P193" s="57" t="s">
        <v>704</v>
      </c>
    </row>
    <row r="194" spans="2:16">
      <c r="B194" t="s">
        <v>283</v>
      </c>
      <c r="C194" t="s">
        <v>270</v>
      </c>
      <c r="D194" t="s">
        <v>705</v>
      </c>
      <c r="E194" t="s">
        <v>324</v>
      </c>
      <c r="I194" t="s">
        <v>717</v>
      </c>
      <c r="J194">
        <v>2026</v>
      </c>
      <c r="K194">
        <v>5</v>
      </c>
      <c r="L194" t="s">
        <v>95</v>
      </c>
      <c r="M194" s="87">
        <v>784.92039999999997</v>
      </c>
      <c r="O194" s="87">
        <v>784.92039999999997</v>
      </c>
      <c r="P194" s="57" t="s">
        <v>704</v>
      </c>
    </row>
    <row r="195" spans="2:16">
      <c r="B195" t="s">
        <v>283</v>
      </c>
      <c r="C195" t="s">
        <v>270</v>
      </c>
      <c r="D195" t="s">
        <v>705</v>
      </c>
      <c r="E195" t="s">
        <v>616</v>
      </c>
      <c r="I195" t="s">
        <v>123</v>
      </c>
      <c r="J195">
        <v>2026</v>
      </c>
      <c r="K195">
        <v>5</v>
      </c>
      <c r="L195" t="s">
        <v>95</v>
      </c>
      <c r="M195" s="87">
        <v>713.59680000000003</v>
      </c>
      <c r="O195" s="87">
        <v>713.59680000000003</v>
      </c>
      <c r="P195" s="57" t="s">
        <v>704</v>
      </c>
    </row>
    <row r="196" spans="2:16">
      <c r="B196" t="s">
        <v>745</v>
      </c>
      <c r="C196" t="s">
        <v>270</v>
      </c>
      <c r="D196" t="s">
        <v>705</v>
      </c>
      <c r="E196" t="s">
        <v>616</v>
      </c>
      <c r="I196" t="s">
        <v>136</v>
      </c>
      <c r="J196">
        <v>2026</v>
      </c>
      <c r="K196">
        <v>5</v>
      </c>
      <c r="L196" t="s">
        <v>95</v>
      </c>
      <c r="M196" s="87">
        <v>478.72</v>
      </c>
      <c r="O196" s="87">
        <v>478.72</v>
      </c>
      <c r="P196" s="57" t="s">
        <v>704</v>
      </c>
    </row>
    <row r="197" spans="2:16">
      <c r="B197" t="s">
        <v>745</v>
      </c>
      <c r="C197" t="s">
        <v>270</v>
      </c>
      <c r="D197" t="s">
        <v>705</v>
      </c>
      <c r="E197" t="s">
        <v>616</v>
      </c>
      <c r="I197" t="s">
        <v>137</v>
      </c>
      <c r="J197">
        <v>2026</v>
      </c>
      <c r="K197">
        <v>5</v>
      </c>
      <c r="L197" t="s">
        <v>95</v>
      </c>
      <c r="M197" s="87">
        <v>468.29380000000003</v>
      </c>
      <c r="O197" s="87">
        <v>468.29380000000003</v>
      </c>
      <c r="P197" s="57" t="s">
        <v>704</v>
      </c>
    </row>
    <row r="198" spans="2:16">
      <c r="B198" t="s">
        <v>745</v>
      </c>
      <c r="C198" t="s">
        <v>270</v>
      </c>
      <c r="D198" t="s">
        <v>705</v>
      </c>
      <c r="E198" t="s">
        <v>325</v>
      </c>
      <c r="I198" t="s">
        <v>120</v>
      </c>
      <c r="J198">
        <v>2026</v>
      </c>
      <c r="K198">
        <v>5</v>
      </c>
      <c r="L198" t="s">
        <v>95</v>
      </c>
      <c r="M198" s="87">
        <v>307.14</v>
      </c>
      <c r="O198" s="87">
        <v>307.14</v>
      </c>
      <c r="P198" s="57" t="s">
        <v>704</v>
      </c>
    </row>
    <row r="199" spans="2:16">
      <c r="B199" t="s">
        <v>745</v>
      </c>
      <c r="C199" t="s">
        <v>270</v>
      </c>
      <c r="D199" t="s">
        <v>705</v>
      </c>
      <c r="E199" t="s">
        <v>616</v>
      </c>
      <c r="I199" t="s">
        <v>123</v>
      </c>
      <c r="J199">
        <v>2026</v>
      </c>
      <c r="K199">
        <v>5</v>
      </c>
      <c r="L199" t="s">
        <v>95</v>
      </c>
      <c r="M199" s="87">
        <v>178.39920000000001</v>
      </c>
      <c r="O199" s="87">
        <v>178.39920000000001</v>
      </c>
      <c r="P199" s="57" t="s">
        <v>704</v>
      </c>
    </row>
    <row r="200" spans="2:16">
      <c r="B200" t="s">
        <v>746</v>
      </c>
      <c r="C200" t="s">
        <v>270</v>
      </c>
      <c r="D200" t="s">
        <v>705</v>
      </c>
      <c r="E200" t="s">
        <v>324</v>
      </c>
      <c r="I200" t="s">
        <v>716</v>
      </c>
      <c r="J200">
        <v>2026</v>
      </c>
      <c r="K200">
        <v>5</v>
      </c>
      <c r="L200" t="s">
        <v>95</v>
      </c>
      <c r="M200" s="87">
        <v>652.80000000000007</v>
      </c>
      <c r="O200" s="87">
        <v>652.80000000000007</v>
      </c>
      <c r="P200" s="57" t="s">
        <v>704</v>
      </c>
    </row>
    <row r="201" spans="2:16">
      <c r="B201" t="s">
        <v>746</v>
      </c>
      <c r="C201" t="s">
        <v>270</v>
      </c>
      <c r="D201" t="s">
        <v>705</v>
      </c>
      <c r="E201" t="s">
        <v>616</v>
      </c>
      <c r="I201" t="s">
        <v>136</v>
      </c>
      <c r="J201">
        <v>2026</v>
      </c>
      <c r="K201">
        <v>5</v>
      </c>
      <c r="L201" t="s">
        <v>95</v>
      </c>
      <c r="M201" s="87">
        <v>195.84</v>
      </c>
      <c r="O201" s="87">
        <v>195.84</v>
      </c>
      <c r="P201" s="57" t="s">
        <v>704</v>
      </c>
    </row>
    <row r="202" spans="2:16">
      <c r="B202" t="s">
        <v>746</v>
      </c>
      <c r="C202" t="s">
        <v>270</v>
      </c>
      <c r="D202" t="s">
        <v>705</v>
      </c>
      <c r="E202" t="s">
        <v>616</v>
      </c>
      <c r="I202" t="s">
        <v>137</v>
      </c>
      <c r="J202">
        <v>2026</v>
      </c>
      <c r="K202">
        <v>5</v>
      </c>
      <c r="L202" t="s">
        <v>95</v>
      </c>
      <c r="M202" s="87">
        <v>468.29380000000003</v>
      </c>
      <c r="O202" s="87">
        <v>468.29380000000003</v>
      </c>
      <c r="P202" s="57" t="s">
        <v>704</v>
      </c>
    </row>
    <row r="203" spans="2:16">
      <c r="B203" t="s">
        <v>746</v>
      </c>
      <c r="C203" t="s">
        <v>270</v>
      </c>
      <c r="D203" t="s">
        <v>705</v>
      </c>
      <c r="E203" t="s">
        <v>325</v>
      </c>
      <c r="I203" t="s">
        <v>120</v>
      </c>
      <c r="J203">
        <v>2026</v>
      </c>
      <c r="K203">
        <v>5</v>
      </c>
      <c r="L203" t="s">
        <v>95</v>
      </c>
      <c r="M203" s="87">
        <v>307.14</v>
      </c>
      <c r="O203" s="87">
        <v>307.14</v>
      </c>
      <c r="P203" s="57" t="s">
        <v>704</v>
      </c>
    </row>
    <row r="204" spans="2:16">
      <c r="B204" t="s">
        <v>746</v>
      </c>
      <c r="C204" t="s">
        <v>270</v>
      </c>
      <c r="D204" t="s">
        <v>705</v>
      </c>
      <c r="E204" t="s">
        <v>325</v>
      </c>
      <c r="I204" t="s">
        <v>130</v>
      </c>
      <c r="J204">
        <v>2026</v>
      </c>
      <c r="K204">
        <v>5</v>
      </c>
      <c r="L204" t="s">
        <v>95</v>
      </c>
      <c r="M204" s="87">
        <v>23089.48</v>
      </c>
      <c r="O204" s="87">
        <v>23089.48</v>
      </c>
      <c r="P204" s="57" t="s">
        <v>704</v>
      </c>
    </row>
    <row r="205" spans="2:16">
      <c r="B205" t="s">
        <v>746</v>
      </c>
      <c r="C205" t="s">
        <v>270</v>
      </c>
      <c r="D205" t="s">
        <v>705</v>
      </c>
      <c r="E205" t="s">
        <v>324</v>
      </c>
      <c r="I205" t="s">
        <v>257</v>
      </c>
      <c r="J205">
        <v>2026</v>
      </c>
      <c r="K205">
        <v>5</v>
      </c>
      <c r="L205" t="s">
        <v>95</v>
      </c>
      <c r="M205" s="87">
        <v>2809.8119999999999</v>
      </c>
      <c r="O205" s="87">
        <v>2809.8119999999999</v>
      </c>
      <c r="P205" s="57" t="s">
        <v>704</v>
      </c>
    </row>
    <row r="206" spans="2:16">
      <c r="B206" t="s">
        <v>746</v>
      </c>
      <c r="C206" t="s">
        <v>270</v>
      </c>
      <c r="D206" t="s">
        <v>705</v>
      </c>
      <c r="E206" t="s">
        <v>324</v>
      </c>
      <c r="I206" t="s">
        <v>717</v>
      </c>
      <c r="J206">
        <v>2026</v>
      </c>
      <c r="K206">
        <v>5</v>
      </c>
      <c r="L206" t="s">
        <v>95</v>
      </c>
      <c r="M206" s="87">
        <v>1070.346</v>
      </c>
      <c r="O206" s="87">
        <v>1070.346</v>
      </c>
      <c r="P206" s="57" t="s">
        <v>704</v>
      </c>
    </row>
    <row r="207" spans="2:16">
      <c r="B207" t="s">
        <v>747</v>
      </c>
      <c r="C207" t="s">
        <v>270</v>
      </c>
      <c r="D207" t="s">
        <v>705</v>
      </c>
      <c r="E207" t="s">
        <v>324</v>
      </c>
      <c r="I207" t="s">
        <v>719</v>
      </c>
      <c r="J207">
        <v>2026</v>
      </c>
      <c r="K207">
        <v>5</v>
      </c>
      <c r="L207" t="s">
        <v>95</v>
      </c>
      <c r="M207" s="87">
        <v>374.64159999999998</v>
      </c>
      <c r="O207" s="87">
        <v>374.64159999999998</v>
      </c>
      <c r="P207" s="57" t="s">
        <v>704</v>
      </c>
    </row>
    <row r="208" spans="2:16">
      <c r="B208" t="s">
        <v>747</v>
      </c>
      <c r="C208" t="s">
        <v>270</v>
      </c>
      <c r="D208" t="s">
        <v>705</v>
      </c>
      <c r="E208" t="s">
        <v>324</v>
      </c>
      <c r="I208" t="s">
        <v>715</v>
      </c>
      <c r="J208">
        <v>2026</v>
      </c>
      <c r="K208">
        <v>5</v>
      </c>
      <c r="L208" t="s">
        <v>95</v>
      </c>
      <c r="M208" s="87">
        <v>88.978200000000001</v>
      </c>
      <c r="O208" s="87">
        <v>88.978200000000001</v>
      </c>
      <c r="P208" s="57" t="s">
        <v>704</v>
      </c>
    </row>
    <row r="209" spans="2:16">
      <c r="B209" t="s">
        <v>747</v>
      </c>
      <c r="C209" t="s">
        <v>270</v>
      </c>
      <c r="D209" t="s">
        <v>705</v>
      </c>
      <c r="E209" t="s">
        <v>324</v>
      </c>
      <c r="I209" t="s">
        <v>716</v>
      </c>
      <c r="J209">
        <v>2026</v>
      </c>
      <c r="K209">
        <v>5</v>
      </c>
      <c r="L209" t="s">
        <v>95</v>
      </c>
      <c r="M209" s="87">
        <v>97.92</v>
      </c>
      <c r="O209" s="87">
        <v>97.92</v>
      </c>
      <c r="P209" s="57" t="s">
        <v>704</v>
      </c>
    </row>
    <row r="210" spans="2:16">
      <c r="B210" t="s">
        <v>747</v>
      </c>
      <c r="C210" t="s">
        <v>270</v>
      </c>
      <c r="D210" t="s">
        <v>705</v>
      </c>
      <c r="E210" t="s">
        <v>616</v>
      </c>
      <c r="I210" t="s">
        <v>136</v>
      </c>
      <c r="J210">
        <v>2026</v>
      </c>
      <c r="K210">
        <v>5</v>
      </c>
      <c r="L210" t="s">
        <v>95</v>
      </c>
      <c r="M210" s="87">
        <v>87.039999999999992</v>
      </c>
      <c r="O210" s="87">
        <v>87.039999999999992</v>
      </c>
      <c r="P210" s="57" t="s">
        <v>704</v>
      </c>
    </row>
    <row r="211" spans="2:16">
      <c r="B211" t="s">
        <v>747</v>
      </c>
      <c r="C211" t="s">
        <v>270</v>
      </c>
      <c r="D211" t="s">
        <v>705</v>
      </c>
      <c r="E211" t="s">
        <v>616</v>
      </c>
      <c r="I211" t="s">
        <v>137</v>
      </c>
      <c r="J211">
        <v>2026</v>
      </c>
      <c r="K211">
        <v>5</v>
      </c>
      <c r="L211" t="s">
        <v>95</v>
      </c>
      <c r="M211" s="87">
        <v>468.29380000000003</v>
      </c>
      <c r="O211" s="87">
        <v>468.29380000000003</v>
      </c>
      <c r="P211" s="57" t="s">
        <v>704</v>
      </c>
    </row>
    <row r="212" spans="2:16">
      <c r="B212" t="s">
        <v>747</v>
      </c>
      <c r="C212" t="s">
        <v>270</v>
      </c>
      <c r="D212" t="s">
        <v>705</v>
      </c>
      <c r="E212" t="s">
        <v>325</v>
      </c>
      <c r="I212" t="s">
        <v>130</v>
      </c>
      <c r="J212">
        <v>2026</v>
      </c>
      <c r="K212">
        <v>5</v>
      </c>
      <c r="L212" t="s">
        <v>95</v>
      </c>
      <c r="M212" s="87">
        <v>3012.34</v>
      </c>
      <c r="O212" s="87">
        <v>3012.34</v>
      </c>
      <c r="P212" s="57" t="s">
        <v>704</v>
      </c>
    </row>
    <row r="213" spans="2:16">
      <c r="B213" t="s">
        <v>747</v>
      </c>
      <c r="C213" t="s">
        <v>270</v>
      </c>
      <c r="D213" t="s">
        <v>705</v>
      </c>
      <c r="E213" t="s">
        <v>324</v>
      </c>
      <c r="I213" t="s">
        <v>717</v>
      </c>
      <c r="J213">
        <v>2026</v>
      </c>
      <c r="K213">
        <v>5</v>
      </c>
      <c r="L213" t="s">
        <v>95</v>
      </c>
      <c r="M213" s="87">
        <v>142.71280000000002</v>
      </c>
      <c r="O213" s="87">
        <v>142.71280000000002</v>
      </c>
      <c r="P213" s="57" t="s">
        <v>704</v>
      </c>
    </row>
    <row r="214" spans="2:16">
      <c r="B214" t="s">
        <v>285</v>
      </c>
      <c r="C214" t="s">
        <v>270</v>
      </c>
      <c r="D214" t="s">
        <v>705</v>
      </c>
      <c r="E214" t="s">
        <v>324</v>
      </c>
      <c r="I214" t="s">
        <v>719</v>
      </c>
      <c r="J214">
        <v>2026</v>
      </c>
      <c r="K214">
        <v>5</v>
      </c>
      <c r="L214" t="s">
        <v>95</v>
      </c>
      <c r="M214" s="87">
        <v>561.9624</v>
      </c>
      <c r="O214" s="87">
        <v>561.9624</v>
      </c>
      <c r="P214" s="57" t="s">
        <v>704</v>
      </c>
    </row>
    <row r="215" spans="2:16">
      <c r="B215" t="s">
        <v>285</v>
      </c>
      <c r="C215" t="s">
        <v>270</v>
      </c>
      <c r="D215" t="s">
        <v>705</v>
      </c>
      <c r="E215" t="s">
        <v>324</v>
      </c>
      <c r="I215" t="s">
        <v>715</v>
      </c>
      <c r="J215">
        <v>2026</v>
      </c>
      <c r="K215">
        <v>5</v>
      </c>
      <c r="L215" t="s">
        <v>95</v>
      </c>
      <c r="M215" s="87">
        <v>177.9564</v>
      </c>
      <c r="O215" s="87">
        <v>177.9564</v>
      </c>
      <c r="P215" s="57" t="s">
        <v>704</v>
      </c>
    </row>
    <row r="216" spans="2:16">
      <c r="B216" t="s">
        <v>285</v>
      </c>
      <c r="C216" t="s">
        <v>270</v>
      </c>
      <c r="D216" t="s">
        <v>705</v>
      </c>
      <c r="E216" t="s">
        <v>324</v>
      </c>
      <c r="I216" t="s">
        <v>726</v>
      </c>
      <c r="J216">
        <v>2026</v>
      </c>
      <c r="K216">
        <v>5</v>
      </c>
      <c r="L216" t="s">
        <v>95</v>
      </c>
      <c r="M216" s="87">
        <v>102.58199999999999</v>
      </c>
      <c r="O216" s="87">
        <v>102.58199999999999</v>
      </c>
      <c r="P216" s="57" t="s">
        <v>704</v>
      </c>
    </row>
    <row r="217" spans="2:16">
      <c r="B217" t="s">
        <v>285</v>
      </c>
      <c r="C217" t="s">
        <v>270</v>
      </c>
      <c r="D217" t="s">
        <v>705</v>
      </c>
      <c r="E217" t="s">
        <v>324</v>
      </c>
      <c r="I217" t="s">
        <v>716</v>
      </c>
      <c r="J217">
        <v>2026</v>
      </c>
      <c r="K217">
        <v>5</v>
      </c>
      <c r="L217" t="s">
        <v>95</v>
      </c>
      <c r="M217" s="87">
        <v>152.32</v>
      </c>
      <c r="O217" s="87">
        <v>152.32</v>
      </c>
      <c r="P217" s="57" t="s">
        <v>704</v>
      </c>
    </row>
    <row r="218" spans="2:16">
      <c r="B218" t="s">
        <v>285</v>
      </c>
      <c r="C218" t="s">
        <v>270</v>
      </c>
      <c r="D218" t="s">
        <v>705</v>
      </c>
      <c r="E218" t="s">
        <v>324</v>
      </c>
      <c r="I218" t="s">
        <v>731</v>
      </c>
      <c r="J218">
        <v>2026</v>
      </c>
      <c r="K218">
        <v>5</v>
      </c>
      <c r="L218" t="s">
        <v>95</v>
      </c>
      <c r="M218" s="87">
        <v>312.19040000000001</v>
      </c>
      <c r="O218" s="87">
        <v>312.19040000000001</v>
      </c>
      <c r="P218" s="57" t="s">
        <v>704</v>
      </c>
    </row>
    <row r="219" spans="2:16">
      <c r="B219" t="s">
        <v>285</v>
      </c>
      <c r="C219" t="s">
        <v>270</v>
      </c>
      <c r="D219" t="s">
        <v>705</v>
      </c>
      <c r="E219" t="s">
        <v>616</v>
      </c>
      <c r="I219" t="s">
        <v>136</v>
      </c>
      <c r="J219">
        <v>2026</v>
      </c>
      <c r="K219">
        <v>5</v>
      </c>
      <c r="L219" t="s">
        <v>95</v>
      </c>
      <c r="M219" s="87">
        <v>108.8</v>
      </c>
      <c r="O219" s="87">
        <v>108.8</v>
      </c>
      <c r="P219" s="57" t="s">
        <v>704</v>
      </c>
    </row>
    <row r="220" spans="2:16">
      <c r="B220" t="s">
        <v>285</v>
      </c>
      <c r="C220" t="s">
        <v>270</v>
      </c>
      <c r="D220" t="s">
        <v>705</v>
      </c>
      <c r="E220" t="s">
        <v>616</v>
      </c>
      <c r="I220" t="s">
        <v>137</v>
      </c>
      <c r="J220">
        <v>2026</v>
      </c>
      <c r="K220">
        <v>5</v>
      </c>
      <c r="L220" t="s">
        <v>95</v>
      </c>
      <c r="M220" s="87">
        <v>936.58760000000007</v>
      </c>
      <c r="O220" s="87">
        <v>936.58760000000007</v>
      </c>
      <c r="P220" s="57" t="s">
        <v>704</v>
      </c>
    </row>
    <row r="221" spans="2:16">
      <c r="B221" t="s">
        <v>285</v>
      </c>
      <c r="C221" t="s">
        <v>270</v>
      </c>
      <c r="D221" t="s">
        <v>705</v>
      </c>
      <c r="E221" t="s">
        <v>325</v>
      </c>
      <c r="I221" t="s">
        <v>130</v>
      </c>
      <c r="J221">
        <v>2026</v>
      </c>
      <c r="K221">
        <v>5</v>
      </c>
      <c r="L221" t="s">
        <v>95</v>
      </c>
      <c r="M221" s="87">
        <v>8238.32</v>
      </c>
      <c r="O221" s="87">
        <v>8238.32</v>
      </c>
      <c r="P221" s="57" t="s">
        <v>704</v>
      </c>
    </row>
    <row r="222" spans="2:16">
      <c r="B222" t="s">
        <v>285</v>
      </c>
      <c r="C222" t="s">
        <v>270</v>
      </c>
      <c r="D222" t="s">
        <v>705</v>
      </c>
      <c r="E222" t="s">
        <v>333</v>
      </c>
      <c r="I222" t="s">
        <v>273</v>
      </c>
      <c r="J222">
        <v>2026</v>
      </c>
      <c r="K222">
        <v>5</v>
      </c>
      <c r="L222" t="s">
        <v>95</v>
      </c>
      <c r="M222" s="87">
        <v>1757.04</v>
      </c>
      <c r="O222" s="87">
        <v>1757.04</v>
      </c>
      <c r="P222" s="57" t="s">
        <v>704</v>
      </c>
    </row>
    <row r="223" spans="2:16">
      <c r="B223" t="s">
        <v>285</v>
      </c>
      <c r="C223" t="s">
        <v>270</v>
      </c>
      <c r="D223" t="s">
        <v>705</v>
      </c>
      <c r="E223" t="s">
        <v>324</v>
      </c>
      <c r="I223" t="s">
        <v>729</v>
      </c>
      <c r="J223">
        <v>2026</v>
      </c>
      <c r="K223">
        <v>5</v>
      </c>
      <c r="L223" t="s">
        <v>95</v>
      </c>
      <c r="M223" s="87">
        <v>196.23420000000002</v>
      </c>
      <c r="O223" s="87">
        <v>196.23420000000002</v>
      </c>
      <c r="P223" s="57" t="s">
        <v>704</v>
      </c>
    </row>
    <row r="224" spans="2:16">
      <c r="B224" t="s">
        <v>285</v>
      </c>
      <c r="C224" t="s">
        <v>270</v>
      </c>
      <c r="D224" t="s">
        <v>705</v>
      </c>
      <c r="E224" t="s">
        <v>324</v>
      </c>
      <c r="I224" t="s">
        <v>717</v>
      </c>
      <c r="J224">
        <v>2026</v>
      </c>
      <c r="K224">
        <v>5</v>
      </c>
      <c r="L224" t="s">
        <v>95</v>
      </c>
      <c r="M224" s="87">
        <v>214.0692</v>
      </c>
      <c r="O224" s="87">
        <v>214.0692</v>
      </c>
      <c r="P224" s="57" t="s">
        <v>704</v>
      </c>
    </row>
    <row r="225" spans="2:16">
      <c r="B225" t="s">
        <v>748</v>
      </c>
      <c r="C225" t="s">
        <v>270</v>
      </c>
      <c r="D225" t="s">
        <v>705</v>
      </c>
      <c r="E225" t="s">
        <v>616</v>
      </c>
      <c r="I225" t="s">
        <v>136</v>
      </c>
      <c r="J225">
        <v>2026</v>
      </c>
      <c r="K225">
        <v>5</v>
      </c>
      <c r="L225" t="s">
        <v>95</v>
      </c>
      <c r="M225" s="87">
        <v>87.039999999999992</v>
      </c>
      <c r="O225" s="87">
        <v>87.039999999999992</v>
      </c>
      <c r="P225" s="57" t="s">
        <v>704</v>
      </c>
    </row>
    <row r="226" spans="2:16">
      <c r="B226" t="s">
        <v>748</v>
      </c>
      <c r="C226" t="s">
        <v>270</v>
      </c>
      <c r="D226" t="s">
        <v>705</v>
      </c>
      <c r="E226" t="s">
        <v>616</v>
      </c>
      <c r="I226" t="s">
        <v>137</v>
      </c>
      <c r="J226">
        <v>2026</v>
      </c>
      <c r="K226">
        <v>5</v>
      </c>
      <c r="L226" t="s">
        <v>95</v>
      </c>
      <c r="M226" s="87">
        <v>468.29380000000003</v>
      </c>
      <c r="O226" s="87">
        <v>468.29380000000003</v>
      </c>
      <c r="P226" s="57" t="s">
        <v>704</v>
      </c>
    </row>
    <row r="227" spans="2:16">
      <c r="B227" t="s">
        <v>287</v>
      </c>
      <c r="C227" t="s">
        <v>270</v>
      </c>
      <c r="D227" t="s">
        <v>705</v>
      </c>
      <c r="E227" t="s">
        <v>324</v>
      </c>
      <c r="I227" t="s">
        <v>716</v>
      </c>
      <c r="J227">
        <v>2026</v>
      </c>
      <c r="K227">
        <v>5</v>
      </c>
      <c r="L227" t="s">
        <v>95</v>
      </c>
      <c r="M227" s="87">
        <v>152.32</v>
      </c>
      <c r="O227" s="87">
        <v>152.32</v>
      </c>
      <c r="P227" s="57" t="s">
        <v>704</v>
      </c>
    </row>
    <row r="228" spans="2:16">
      <c r="B228" t="s">
        <v>287</v>
      </c>
      <c r="C228" t="s">
        <v>270</v>
      </c>
      <c r="D228" t="s">
        <v>705</v>
      </c>
      <c r="E228" t="s">
        <v>325</v>
      </c>
      <c r="I228" t="s">
        <v>130</v>
      </c>
      <c r="J228">
        <v>2026</v>
      </c>
      <c r="K228">
        <v>5</v>
      </c>
      <c r="L228" t="s">
        <v>95</v>
      </c>
      <c r="M228" s="87">
        <v>23047</v>
      </c>
      <c r="O228" s="87">
        <v>23047</v>
      </c>
      <c r="P228" s="57" t="s">
        <v>704</v>
      </c>
    </row>
    <row r="229" spans="2:16">
      <c r="B229" t="s">
        <v>287</v>
      </c>
      <c r="C229" t="s">
        <v>270</v>
      </c>
      <c r="D229" t="s">
        <v>705</v>
      </c>
      <c r="E229" t="s">
        <v>324</v>
      </c>
      <c r="I229" t="s">
        <v>257</v>
      </c>
      <c r="J229">
        <v>2026</v>
      </c>
      <c r="K229">
        <v>5</v>
      </c>
      <c r="L229" t="s">
        <v>95</v>
      </c>
      <c r="M229" s="87">
        <v>655.6228000000001</v>
      </c>
      <c r="O229" s="87">
        <v>655.6228000000001</v>
      </c>
      <c r="P229" s="57" t="s">
        <v>704</v>
      </c>
    </row>
    <row r="230" spans="2:16">
      <c r="B230" t="s">
        <v>287</v>
      </c>
      <c r="C230" t="s">
        <v>270</v>
      </c>
      <c r="D230" t="s">
        <v>705</v>
      </c>
      <c r="E230" t="s">
        <v>324</v>
      </c>
      <c r="I230" t="s">
        <v>717</v>
      </c>
      <c r="J230">
        <v>2026</v>
      </c>
      <c r="K230">
        <v>5</v>
      </c>
      <c r="L230" t="s">
        <v>95</v>
      </c>
      <c r="M230" s="87">
        <v>249.74739999999997</v>
      </c>
      <c r="O230" s="87">
        <v>249.74739999999997</v>
      </c>
      <c r="P230" s="57" t="s">
        <v>704</v>
      </c>
    </row>
    <row r="231" spans="2:16">
      <c r="B231" t="s">
        <v>510</v>
      </c>
      <c r="C231" t="s">
        <v>270</v>
      </c>
      <c r="D231" t="s">
        <v>705</v>
      </c>
      <c r="E231" t="s">
        <v>324</v>
      </c>
      <c r="I231" t="s">
        <v>726</v>
      </c>
      <c r="J231">
        <v>2026</v>
      </c>
      <c r="K231">
        <v>5</v>
      </c>
      <c r="L231" t="s">
        <v>95</v>
      </c>
      <c r="M231" s="87">
        <v>102.58199999999999</v>
      </c>
      <c r="O231" s="87">
        <v>102.58199999999999</v>
      </c>
      <c r="P231" s="57" t="s">
        <v>704</v>
      </c>
    </row>
    <row r="232" spans="2:16">
      <c r="B232" t="s">
        <v>510</v>
      </c>
      <c r="C232" t="s">
        <v>270</v>
      </c>
      <c r="D232" t="s">
        <v>705</v>
      </c>
      <c r="E232" t="s">
        <v>324</v>
      </c>
      <c r="I232" t="s">
        <v>716</v>
      </c>
      <c r="J232">
        <v>2026</v>
      </c>
      <c r="K232">
        <v>5</v>
      </c>
      <c r="L232" t="s">
        <v>95</v>
      </c>
      <c r="M232" s="87">
        <v>304.64</v>
      </c>
      <c r="O232" s="87">
        <v>304.64</v>
      </c>
      <c r="P232" s="57" t="s">
        <v>704</v>
      </c>
    </row>
    <row r="233" spans="2:16">
      <c r="B233" t="s">
        <v>510</v>
      </c>
      <c r="C233" t="s">
        <v>270</v>
      </c>
      <c r="D233" t="s">
        <v>705</v>
      </c>
      <c r="E233" t="s">
        <v>325</v>
      </c>
      <c r="I233" t="s">
        <v>130</v>
      </c>
      <c r="J233">
        <v>2026</v>
      </c>
      <c r="K233">
        <v>5</v>
      </c>
      <c r="L233" t="s">
        <v>95</v>
      </c>
      <c r="M233" s="87">
        <v>24971.55</v>
      </c>
      <c r="O233" s="87">
        <v>24971.55</v>
      </c>
      <c r="P233" s="57" t="s">
        <v>704</v>
      </c>
    </row>
    <row r="234" spans="2:16">
      <c r="B234" t="s">
        <v>510</v>
      </c>
      <c r="C234" t="s">
        <v>270</v>
      </c>
      <c r="D234" t="s">
        <v>705</v>
      </c>
      <c r="E234" t="s">
        <v>324</v>
      </c>
      <c r="I234" t="s">
        <v>257</v>
      </c>
      <c r="J234">
        <v>2026</v>
      </c>
      <c r="K234">
        <v>5</v>
      </c>
      <c r="L234" t="s">
        <v>95</v>
      </c>
      <c r="M234" s="87">
        <v>1311.2456000000002</v>
      </c>
      <c r="O234" s="87">
        <v>1311.2456000000002</v>
      </c>
      <c r="P234" s="57" t="s">
        <v>704</v>
      </c>
    </row>
    <row r="235" spans="2:16">
      <c r="B235" t="s">
        <v>510</v>
      </c>
      <c r="C235" t="s">
        <v>270</v>
      </c>
      <c r="D235" t="s">
        <v>705</v>
      </c>
      <c r="E235" t="s">
        <v>324</v>
      </c>
      <c r="I235" t="s">
        <v>727</v>
      </c>
      <c r="J235">
        <v>2026</v>
      </c>
      <c r="K235">
        <v>5</v>
      </c>
      <c r="L235" t="s">
        <v>95</v>
      </c>
      <c r="M235" s="87">
        <v>196.23420000000002</v>
      </c>
      <c r="O235" s="87">
        <v>196.23420000000002</v>
      </c>
      <c r="P235" s="57" t="s">
        <v>704</v>
      </c>
    </row>
    <row r="236" spans="2:16">
      <c r="B236" t="s">
        <v>510</v>
      </c>
      <c r="C236" t="s">
        <v>270</v>
      </c>
      <c r="D236" t="s">
        <v>705</v>
      </c>
      <c r="E236" t="s">
        <v>324</v>
      </c>
      <c r="I236" t="s">
        <v>717</v>
      </c>
      <c r="J236">
        <v>2026</v>
      </c>
      <c r="K236">
        <v>5</v>
      </c>
      <c r="L236" t="s">
        <v>95</v>
      </c>
      <c r="M236" s="87">
        <v>499.49479999999994</v>
      </c>
      <c r="O236" s="87">
        <v>499.49479999999994</v>
      </c>
      <c r="P236" s="57" t="s">
        <v>704</v>
      </c>
    </row>
    <row r="237" spans="2:16">
      <c r="B237" t="s">
        <v>289</v>
      </c>
      <c r="C237" t="s">
        <v>270</v>
      </c>
      <c r="D237" t="s">
        <v>705</v>
      </c>
      <c r="E237" t="s">
        <v>324</v>
      </c>
      <c r="I237" t="s">
        <v>719</v>
      </c>
      <c r="J237">
        <v>2026</v>
      </c>
      <c r="K237">
        <v>5</v>
      </c>
      <c r="L237" t="s">
        <v>95</v>
      </c>
      <c r="M237" s="87">
        <v>468.30200000000002</v>
      </c>
      <c r="O237" s="87">
        <v>468.30200000000002</v>
      </c>
      <c r="P237" s="57" t="s">
        <v>704</v>
      </c>
    </row>
    <row r="238" spans="2:16">
      <c r="B238" t="s">
        <v>289</v>
      </c>
      <c r="C238" t="s">
        <v>270</v>
      </c>
      <c r="D238" t="s">
        <v>705</v>
      </c>
      <c r="E238" t="s">
        <v>324</v>
      </c>
      <c r="I238" t="s">
        <v>716</v>
      </c>
      <c r="J238">
        <v>2026</v>
      </c>
      <c r="K238">
        <v>5</v>
      </c>
      <c r="L238" t="s">
        <v>95</v>
      </c>
      <c r="M238" s="87">
        <v>108.8</v>
      </c>
      <c r="O238" s="87">
        <v>108.8</v>
      </c>
      <c r="P238" s="57" t="s">
        <v>704</v>
      </c>
    </row>
    <row r="239" spans="2:16">
      <c r="B239" t="s">
        <v>289</v>
      </c>
      <c r="C239" t="s">
        <v>270</v>
      </c>
      <c r="D239" t="s">
        <v>705</v>
      </c>
      <c r="E239" t="s">
        <v>325</v>
      </c>
      <c r="I239" t="s">
        <v>130</v>
      </c>
      <c r="J239">
        <v>2026</v>
      </c>
      <c r="K239">
        <v>5</v>
      </c>
      <c r="L239" t="s">
        <v>95</v>
      </c>
      <c r="M239" s="87">
        <v>17787.440000000002</v>
      </c>
      <c r="O239" s="87">
        <v>17787.440000000002</v>
      </c>
      <c r="P239" s="57" t="s">
        <v>704</v>
      </c>
    </row>
    <row r="240" spans="2:16">
      <c r="B240" t="s">
        <v>289</v>
      </c>
      <c r="C240" t="s">
        <v>270</v>
      </c>
      <c r="D240" t="s">
        <v>705</v>
      </c>
      <c r="E240" t="s">
        <v>324</v>
      </c>
      <c r="I240" t="s">
        <v>717</v>
      </c>
      <c r="J240">
        <v>2026</v>
      </c>
      <c r="K240">
        <v>5</v>
      </c>
      <c r="L240" t="s">
        <v>95</v>
      </c>
      <c r="M240" s="87">
        <v>178.39099999999999</v>
      </c>
      <c r="O240" s="87">
        <v>178.39099999999999</v>
      </c>
      <c r="P240" s="57" t="s">
        <v>704</v>
      </c>
    </row>
    <row r="241" spans="2:16">
      <c r="B241" t="s">
        <v>525</v>
      </c>
      <c r="C241" t="s">
        <v>270</v>
      </c>
      <c r="D241" t="s">
        <v>705</v>
      </c>
      <c r="E241" t="s">
        <v>324</v>
      </c>
      <c r="I241" t="s">
        <v>719</v>
      </c>
      <c r="J241">
        <v>2026</v>
      </c>
      <c r="K241">
        <v>5</v>
      </c>
      <c r="L241" t="s">
        <v>95</v>
      </c>
      <c r="M241" s="87">
        <v>749.28319999999997</v>
      </c>
      <c r="O241" s="87">
        <v>749.28319999999997</v>
      </c>
      <c r="P241" s="57" t="s">
        <v>704</v>
      </c>
    </row>
    <row r="242" spans="2:16">
      <c r="B242" t="s">
        <v>525</v>
      </c>
      <c r="C242" t="s">
        <v>270</v>
      </c>
      <c r="D242" t="s">
        <v>705</v>
      </c>
      <c r="E242" t="s">
        <v>324</v>
      </c>
      <c r="I242" t="s">
        <v>715</v>
      </c>
      <c r="J242">
        <v>2026</v>
      </c>
      <c r="K242">
        <v>5</v>
      </c>
      <c r="L242" t="s">
        <v>95</v>
      </c>
      <c r="M242" s="87">
        <v>88.978200000000001</v>
      </c>
      <c r="O242" s="87">
        <v>88.978200000000001</v>
      </c>
      <c r="P242" s="57" t="s">
        <v>704</v>
      </c>
    </row>
    <row r="243" spans="2:16">
      <c r="B243" t="s">
        <v>525</v>
      </c>
      <c r="C243" t="s">
        <v>270</v>
      </c>
      <c r="D243" t="s">
        <v>705</v>
      </c>
      <c r="E243" t="s">
        <v>324</v>
      </c>
      <c r="I243" t="s">
        <v>716</v>
      </c>
      <c r="J243">
        <v>2026</v>
      </c>
      <c r="K243">
        <v>5</v>
      </c>
      <c r="L243" t="s">
        <v>95</v>
      </c>
      <c r="M243" s="87">
        <v>184.95999999999998</v>
      </c>
      <c r="O243" s="87">
        <v>184.95999999999998</v>
      </c>
      <c r="P243" s="57" t="s">
        <v>704</v>
      </c>
    </row>
    <row r="244" spans="2:16">
      <c r="B244" t="s">
        <v>525</v>
      </c>
      <c r="C244" t="s">
        <v>270</v>
      </c>
      <c r="D244" t="s">
        <v>705</v>
      </c>
      <c r="E244" t="s">
        <v>616</v>
      </c>
      <c r="I244" t="s">
        <v>136</v>
      </c>
      <c r="J244">
        <v>2026</v>
      </c>
      <c r="K244">
        <v>5</v>
      </c>
      <c r="L244" t="s">
        <v>95</v>
      </c>
      <c r="M244" s="87">
        <v>21.759999999999998</v>
      </c>
      <c r="O244" s="87">
        <v>21.759999999999998</v>
      </c>
      <c r="P244" s="57" t="s">
        <v>704</v>
      </c>
    </row>
    <row r="245" spans="2:16">
      <c r="B245" t="s">
        <v>525</v>
      </c>
      <c r="C245" t="s">
        <v>270</v>
      </c>
      <c r="D245" t="s">
        <v>705</v>
      </c>
      <c r="E245" t="s">
        <v>616</v>
      </c>
      <c r="I245" t="s">
        <v>137</v>
      </c>
      <c r="J245">
        <v>2026</v>
      </c>
      <c r="K245">
        <v>5</v>
      </c>
      <c r="L245" t="s">
        <v>95</v>
      </c>
      <c r="M245" s="87">
        <v>468.29380000000003</v>
      </c>
      <c r="O245" s="87">
        <v>468.29380000000003</v>
      </c>
      <c r="P245" s="57" t="s">
        <v>704</v>
      </c>
    </row>
    <row r="246" spans="2:16">
      <c r="B246" t="s">
        <v>525</v>
      </c>
      <c r="C246" t="s">
        <v>270</v>
      </c>
      <c r="D246" t="s">
        <v>705</v>
      </c>
      <c r="E246" t="s">
        <v>325</v>
      </c>
      <c r="I246" t="s">
        <v>130</v>
      </c>
      <c r="J246">
        <v>2026</v>
      </c>
      <c r="K246">
        <v>5</v>
      </c>
      <c r="L246" t="s">
        <v>95</v>
      </c>
      <c r="M246" s="87">
        <v>11595.24</v>
      </c>
      <c r="O246" s="87">
        <v>11595.24</v>
      </c>
      <c r="P246" s="57" t="s">
        <v>704</v>
      </c>
    </row>
    <row r="247" spans="2:16">
      <c r="B247" t="s">
        <v>525</v>
      </c>
      <c r="C247" t="s">
        <v>270</v>
      </c>
      <c r="D247" t="s">
        <v>705</v>
      </c>
      <c r="E247" t="s">
        <v>324</v>
      </c>
      <c r="I247" t="s">
        <v>717</v>
      </c>
      <c r="J247">
        <v>2026</v>
      </c>
      <c r="K247">
        <v>5</v>
      </c>
      <c r="L247" t="s">
        <v>95</v>
      </c>
      <c r="M247" s="87">
        <v>285.42560000000003</v>
      </c>
      <c r="O247" s="87">
        <v>285.42560000000003</v>
      </c>
      <c r="P247" s="57" t="s">
        <v>704</v>
      </c>
    </row>
    <row r="248" spans="2:16">
      <c r="B248" t="s">
        <v>749</v>
      </c>
      <c r="C248" t="s">
        <v>270</v>
      </c>
      <c r="D248" t="s">
        <v>705</v>
      </c>
      <c r="E248" t="s">
        <v>324</v>
      </c>
      <c r="I248" t="s">
        <v>726</v>
      </c>
      <c r="J248">
        <v>2026</v>
      </c>
      <c r="K248">
        <v>5</v>
      </c>
      <c r="L248" t="s">
        <v>95</v>
      </c>
      <c r="M248" s="87">
        <v>205.16399999999999</v>
      </c>
      <c r="O248" s="87">
        <v>205.16399999999999</v>
      </c>
      <c r="P248" s="57" t="s">
        <v>704</v>
      </c>
    </row>
    <row r="249" spans="2:16">
      <c r="B249" t="s">
        <v>749</v>
      </c>
      <c r="C249" t="s">
        <v>270</v>
      </c>
      <c r="D249" t="s">
        <v>705</v>
      </c>
      <c r="E249" t="s">
        <v>324</v>
      </c>
      <c r="I249" t="s">
        <v>731</v>
      </c>
      <c r="J249">
        <v>2026</v>
      </c>
      <c r="K249">
        <v>5</v>
      </c>
      <c r="L249" t="s">
        <v>95</v>
      </c>
      <c r="M249" s="87">
        <v>624.38080000000002</v>
      </c>
      <c r="O249" s="87">
        <v>624.38080000000002</v>
      </c>
      <c r="P249" s="57" t="s">
        <v>704</v>
      </c>
    </row>
    <row r="250" spans="2:16">
      <c r="B250" t="s">
        <v>749</v>
      </c>
      <c r="C250" t="s">
        <v>270</v>
      </c>
      <c r="D250" t="s">
        <v>705</v>
      </c>
      <c r="E250" t="s">
        <v>324</v>
      </c>
      <c r="I250" t="s">
        <v>750</v>
      </c>
      <c r="J250">
        <v>2026</v>
      </c>
      <c r="K250">
        <v>5</v>
      </c>
      <c r="L250" t="s">
        <v>95</v>
      </c>
      <c r="M250" s="87">
        <v>196.2424</v>
      </c>
      <c r="O250" s="87">
        <v>196.2424</v>
      </c>
      <c r="P250" s="57" t="s">
        <v>704</v>
      </c>
    </row>
    <row r="251" spans="2:16">
      <c r="B251" t="s">
        <v>749</v>
      </c>
      <c r="C251" t="s">
        <v>270</v>
      </c>
      <c r="D251" t="s">
        <v>705</v>
      </c>
      <c r="E251" t="s">
        <v>333</v>
      </c>
      <c r="I251" t="s">
        <v>273</v>
      </c>
      <c r="J251">
        <v>2026</v>
      </c>
      <c r="K251">
        <v>5</v>
      </c>
      <c r="L251" t="s">
        <v>95</v>
      </c>
      <c r="M251" s="87">
        <v>7899.65</v>
      </c>
      <c r="O251" s="87">
        <v>7899.65</v>
      </c>
      <c r="P251" s="57" t="s">
        <v>704</v>
      </c>
    </row>
    <row r="252" spans="2:16">
      <c r="B252" t="s">
        <v>749</v>
      </c>
      <c r="C252" t="s">
        <v>270</v>
      </c>
      <c r="D252" t="s">
        <v>705</v>
      </c>
      <c r="E252" t="s">
        <v>324</v>
      </c>
      <c r="I252" t="s">
        <v>729</v>
      </c>
      <c r="J252">
        <v>2026</v>
      </c>
      <c r="K252">
        <v>5</v>
      </c>
      <c r="L252" t="s">
        <v>95</v>
      </c>
      <c r="M252" s="87">
        <v>196.23420000000002</v>
      </c>
      <c r="O252" s="87">
        <v>196.23420000000002</v>
      </c>
      <c r="P252" s="57" t="s">
        <v>704</v>
      </c>
    </row>
    <row r="253" spans="2:16">
      <c r="B253" t="s">
        <v>749</v>
      </c>
      <c r="C253" t="s">
        <v>270</v>
      </c>
      <c r="D253" t="s">
        <v>705</v>
      </c>
      <c r="E253" t="s">
        <v>324</v>
      </c>
      <c r="I253" t="s">
        <v>727</v>
      </c>
      <c r="J253">
        <v>2026</v>
      </c>
      <c r="K253">
        <v>5</v>
      </c>
      <c r="L253" t="s">
        <v>95</v>
      </c>
      <c r="M253" s="87">
        <v>392.46840000000003</v>
      </c>
      <c r="O253" s="87">
        <v>392.46840000000003</v>
      </c>
      <c r="P253" s="57" t="s">
        <v>704</v>
      </c>
    </row>
    <row r="254" spans="2:16">
      <c r="B254" t="s">
        <v>749</v>
      </c>
      <c r="C254" t="s">
        <v>270</v>
      </c>
      <c r="D254" t="s">
        <v>705</v>
      </c>
      <c r="E254" t="s">
        <v>324</v>
      </c>
      <c r="I254" t="s">
        <v>732</v>
      </c>
      <c r="J254">
        <v>2026</v>
      </c>
      <c r="K254">
        <v>5</v>
      </c>
      <c r="L254" t="s">
        <v>95</v>
      </c>
      <c r="M254" s="87">
        <v>176.62799999999999</v>
      </c>
      <c r="O254" s="87">
        <v>176.62799999999999</v>
      </c>
      <c r="P254" s="57" t="s">
        <v>704</v>
      </c>
    </row>
    <row r="255" spans="2:16">
      <c r="B255" t="s">
        <v>526</v>
      </c>
      <c r="C255" t="s">
        <v>270</v>
      </c>
      <c r="D255" t="s">
        <v>705</v>
      </c>
      <c r="E255" t="s">
        <v>324</v>
      </c>
      <c r="I255" t="s">
        <v>716</v>
      </c>
      <c r="J255">
        <v>2026</v>
      </c>
      <c r="K255">
        <v>5</v>
      </c>
      <c r="L255" t="s">
        <v>95</v>
      </c>
      <c r="M255" s="87">
        <v>217.6</v>
      </c>
      <c r="O255" s="87">
        <v>217.6</v>
      </c>
      <c r="P255" s="57" t="s">
        <v>704</v>
      </c>
    </row>
    <row r="256" spans="2:16">
      <c r="B256" t="s">
        <v>526</v>
      </c>
      <c r="C256" t="s">
        <v>270</v>
      </c>
      <c r="D256" t="s">
        <v>705</v>
      </c>
      <c r="E256" t="s">
        <v>325</v>
      </c>
      <c r="I256" t="s">
        <v>130</v>
      </c>
      <c r="J256">
        <v>2026</v>
      </c>
      <c r="K256">
        <v>5</v>
      </c>
      <c r="L256" t="s">
        <v>95</v>
      </c>
      <c r="M256" s="87">
        <v>9064.02</v>
      </c>
      <c r="O256" s="87">
        <v>9064.02</v>
      </c>
      <c r="P256" s="57" t="s">
        <v>704</v>
      </c>
    </row>
    <row r="257" spans="2:16">
      <c r="B257" t="s">
        <v>526</v>
      </c>
      <c r="C257" t="s">
        <v>270</v>
      </c>
      <c r="D257" t="s">
        <v>705</v>
      </c>
      <c r="E257" t="s">
        <v>324</v>
      </c>
      <c r="I257" t="s">
        <v>257</v>
      </c>
      <c r="J257">
        <v>2026</v>
      </c>
      <c r="K257">
        <v>5</v>
      </c>
      <c r="L257" t="s">
        <v>95</v>
      </c>
      <c r="M257" s="87">
        <v>936.60400000000004</v>
      </c>
      <c r="O257" s="87">
        <v>936.60400000000004</v>
      </c>
      <c r="P257" s="57" t="s">
        <v>704</v>
      </c>
    </row>
    <row r="258" spans="2:16">
      <c r="B258" t="s">
        <v>526</v>
      </c>
      <c r="C258" t="s">
        <v>270</v>
      </c>
      <c r="D258" t="s">
        <v>705</v>
      </c>
      <c r="E258" t="s">
        <v>324</v>
      </c>
      <c r="I258" t="s">
        <v>717</v>
      </c>
      <c r="J258">
        <v>2026</v>
      </c>
      <c r="K258">
        <v>5</v>
      </c>
      <c r="L258" t="s">
        <v>95</v>
      </c>
      <c r="M258" s="87">
        <v>356.78199999999998</v>
      </c>
      <c r="O258" s="87">
        <v>356.78199999999998</v>
      </c>
      <c r="P258" s="57" t="s">
        <v>704</v>
      </c>
    </row>
    <row r="259" spans="2:16">
      <c r="B259" t="s">
        <v>357</v>
      </c>
      <c r="C259" t="s">
        <v>270</v>
      </c>
      <c r="D259" t="s">
        <v>705</v>
      </c>
      <c r="E259" t="s">
        <v>324</v>
      </c>
      <c r="I259" t="s">
        <v>716</v>
      </c>
      <c r="J259">
        <v>2026</v>
      </c>
      <c r="K259">
        <v>5</v>
      </c>
      <c r="L259" t="s">
        <v>95</v>
      </c>
      <c r="M259" s="87">
        <v>65.28</v>
      </c>
      <c r="O259" s="87">
        <v>65.28</v>
      </c>
      <c r="P259" s="57" t="s">
        <v>704</v>
      </c>
    </row>
    <row r="260" spans="2:16">
      <c r="B260" t="s">
        <v>357</v>
      </c>
      <c r="C260" t="s">
        <v>270</v>
      </c>
      <c r="D260" t="s">
        <v>705</v>
      </c>
      <c r="E260" t="s">
        <v>325</v>
      </c>
      <c r="I260" t="s">
        <v>130</v>
      </c>
      <c r="J260">
        <v>2026</v>
      </c>
      <c r="K260">
        <v>5</v>
      </c>
      <c r="L260" t="s">
        <v>95</v>
      </c>
      <c r="M260" s="87">
        <v>896.28</v>
      </c>
      <c r="O260" s="87">
        <v>896.28</v>
      </c>
      <c r="P260" s="57" t="s">
        <v>704</v>
      </c>
    </row>
    <row r="261" spans="2:16">
      <c r="B261" t="s">
        <v>357</v>
      </c>
      <c r="C261" t="s">
        <v>270</v>
      </c>
      <c r="D261" t="s">
        <v>705</v>
      </c>
      <c r="E261" t="s">
        <v>324</v>
      </c>
      <c r="I261" t="s">
        <v>257</v>
      </c>
      <c r="J261">
        <v>2026</v>
      </c>
      <c r="K261">
        <v>5</v>
      </c>
      <c r="L261" t="s">
        <v>95</v>
      </c>
      <c r="M261" s="87">
        <v>280.9812</v>
      </c>
      <c r="O261" s="87">
        <v>280.9812</v>
      </c>
      <c r="P261" s="57" t="s">
        <v>704</v>
      </c>
    </row>
    <row r="262" spans="2:16">
      <c r="B262" t="s">
        <v>357</v>
      </c>
      <c r="C262" t="s">
        <v>270</v>
      </c>
      <c r="D262" t="s">
        <v>705</v>
      </c>
      <c r="E262" t="s">
        <v>324</v>
      </c>
      <c r="I262" t="s">
        <v>717</v>
      </c>
      <c r="J262">
        <v>2026</v>
      </c>
      <c r="K262">
        <v>5</v>
      </c>
      <c r="L262" t="s">
        <v>95</v>
      </c>
      <c r="M262" s="87">
        <v>107.0346</v>
      </c>
      <c r="O262" s="87">
        <v>107.0346</v>
      </c>
      <c r="P262" s="57" t="s">
        <v>704</v>
      </c>
    </row>
    <row r="263" spans="2:16">
      <c r="B263" t="s">
        <v>291</v>
      </c>
      <c r="C263" t="s">
        <v>270</v>
      </c>
      <c r="D263" t="s">
        <v>705</v>
      </c>
      <c r="E263" t="s">
        <v>324</v>
      </c>
      <c r="I263" t="s">
        <v>719</v>
      </c>
      <c r="J263">
        <v>2026</v>
      </c>
      <c r="K263">
        <v>5</v>
      </c>
      <c r="L263" t="s">
        <v>95</v>
      </c>
      <c r="M263" s="87">
        <v>1873.2080000000001</v>
      </c>
      <c r="O263" s="87">
        <v>1873.2080000000001</v>
      </c>
      <c r="P263" s="57" t="s">
        <v>704</v>
      </c>
    </row>
    <row r="264" spans="2:16">
      <c r="B264" t="s">
        <v>291</v>
      </c>
      <c r="C264" t="s">
        <v>270</v>
      </c>
      <c r="D264" t="s">
        <v>705</v>
      </c>
      <c r="E264" t="s">
        <v>324</v>
      </c>
      <c r="I264" t="s">
        <v>715</v>
      </c>
      <c r="J264">
        <v>2026</v>
      </c>
      <c r="K264">
        <v>5</v>
      </c>
      <c r="L264" t="s">
        <v>95</v>
      </c>
      <c r="M264" s="87">
        <v>444.89100000000008</v>
      </c>
      <c r="O264" s="87">
        <v>444.89100000000008</v>
      </c>
      <c r="P264" s="57" t="s">
        <v>704</v>
      </c>
    </row>
    <row r="265" spans="2:16">
      <c r="B265" t="s">
        <v>291</v>
      </c>
      <c r="C265" t="s">
        <v>270</v>
      </c>
      <c r="D265" t="s">
        <v>705</v>
      </c>
      <c r="E265" t="s">
        <v>324</v>
      </c>
      <c r="I265" t="s">
        <v>716</v>
      </c>
      <c r="J265">
        <v>2026</v>
      </c>
      <c r="K265">
        <v>5</v>
      </c>
      <c r="L265" t="s">
        <v>95</v>
      </c>
      <c r="M265" s="87">
        <v>489.6</v>
      </c>
      <c r="O265" s="87">
        <v>489.6</v>
      </c>
      <c r="P265" s="57" t="s">
        <v>704</v>
      </c>
    </row>
    <row r="266" spans="2:16">
      <c r="B266" t="s">
        <v>291</v>
      </c>
      <c r="C266" t="s">
        <v>270</v>
      </c>
      <c r="D266" t="s">
        <v>705</v>
      </c>
      <c r="E266" t="s">
        <v>325</v>
      </c>
      <c r="I266" t="s">
        <v>130</v>
      </c>
      <c r="J266">
        <v>2026</v>
      </c>
      <c r="K266">
        <v>5</v>
      </c>
      <c r="L266" t="s">
        <v>95</v>
      </c>
      <c r="M266" s="87">
        <v>25023.179999999989</v>
      </c>
      <c r="O266" s="87">
        <v>25023.179999999989</v>
      </c>
      <c r="P266" s="57" t="s">
        <v>704</v>
      </c>
    </row>
    <row r="267" spans="2:16">
      <c r="B267" t="s">
        <v>291</v>
      </c>
      <c r="C267" t="s">
        <v>270</v>
      </c>
      <c r="D267" t="s">
        <v>705</v>
      </c>
      <c r="E267" t="s">
        <v>324</v>
      </c>
      <c r="I267" t="s">
        <v>717</v>
      </c>
      <c r="J267">
        <v>2026</v>
      </c>
      <c r="K267">
        <v>5</v>
      </c>
      <c r="L267" t="s">
        <v>95</v>
      </c>
      <c r="M267" s="87">
        <v>713.56399999999996</v>
      </c>
      <c r="O267" s="87">
        <v>713.56399999999996</v>
      </c>
      <c r="P267" s="57" t="s">
        <v>704</v>
      </c>
    </row>
    <row r="268" spans="2:16">
      <c r="B268" t="s">
        <v>528</v>
      </c>
      <c r="C268" t="s">
        <v>270</v>
      </c>
      <c r="D268" t="s">
        <v>705</v>
      </c>
      <c r="E268" t="s">
        <v>324</v>
      </c>
      <c r="I268" t="s">
        <v>726</v>
      </c>
      <c r="J268">
        <v>2026</v>
      </c>
      <c r="K268">
        <v>5</v>
      </c>
      <c r="L268" t="s">
        <v>95</v>
      </c>
      <c r="M268" s="87">
        <v>102.58199999999999</v>
      </c>
      <c r="O268" s="87">
        <v>102.58199999999999</v>
      </c>
      <c r="P268" s="57" t="s">
        <v>704</v>
      </c>
    </row>
    <row r="269" spans="2:16">
      <c r="B269" t="s">
        <v>528</v>
      </c>
      <c r="C269" t="s">
        <v>270</v>
      </c>
      <c r="D269" t="s">
        <v>705</v>
      </c>
      <c r="E269" t="s">
        <v>324</v>
      </c>
      <c r="I269" t="s">
        <v>716</v>
      </c>
      <c r="J269">
        <v>2026</v>
      </c>
      <c r="K269">
        <v>5</v>
      </c>
      <c r="L269" t="s">
        <v>95</v>
      </c>
      <c r="M269" s="87">
        <v>65.28</v>
      </c>
      <c r="O269" s="87">
        <v>65.28</v>
      </c>
      <c r="P269" s="57" t="s">
        <v>704</v>
      </c>
    </row>
    <row r="270" spans="2:16">
      <c r="B270" t="s">
        <v>528</v>
      </c>
      <c r="C270" t="s">
        <v>270</v>
      </c>
      <c r="D270" t="s">
        <v>705</v>
      </c>
      <c r="E270" t="s">
        <v>324</v>
      </c>
      <c r="I270" t="s">
        <v>731</v>
      </c>
      <c r="J270">
        <v>2026</v>
      </c>
      <c r="K270">
        <v>5</v>
      </c>
      <c r="L270" t="s">
        <v>95</v>
      </c>
      <c r="M270" s="87">
        <v>624.38080000000002</v>
      </c>
      <c r="O270" s="87">
        <v>624.38080000000002</v>
      </c>
      <c r="P270" s="57" t="s">
        <v>704</v>
      </c>
    </row>
    <row r="271" spans="2:16">
      <c r="B271" t="s">
        <v>528</v>
      </c>
      <c r="C271" t="s">
        <v>270</v>
      </c>
      <c r="D271" t="s">
        <v>705</v>
      </c>
      <c r="E271" t="s">
        <v>325</v>
      </c>
      <c r="I271" t="s">
        <v>130</v>
      </c>
      <c r="J271">
        <v>2026</v>
      </c>
      <c r="K271">
        <v>5</v>
      </c>
      <c r="L271" t="s">
        <v>95</v>
      </c>
      <c r="M271" s="87">
        <v>2651.24</v>
      </c>
      <c r="O271" s="87">
        <v>2651.24</v>
      </c>
      <c r="P271" s="57" t="s">
        <v>704</v>
      </c>
    </row>
    <row r="272" spans="2:16">
      <c r="B272" t="s">
        <v>528</v>
      </c>
      <c r="C272" t="s">
        <v>270</v>
      </c>
      <c r="D272" t="s">
        <v>705</v>
      </c>
      <c r="E272" t="s">
        <v>324</v>
      </c>
      <c r="I272" t="s">
        <v>257</v>
      </c>
      <c r="J272">
        <v>2026</v>
      </c>
      <c r="K272">
        <v>5</v>
      </c>
      <c r="L272" t="s">
        <v>95</v>
      </c>
      <c r="M272" s="87">
        <v>280.9812</v>
      </c>
      <c r="O272" s="87">
        <v>280.9812</v>
      </c>
      <c r="P272" s="57" t="s">
        <v>704</v>
      </c>
    </row>
    <row r="273" spans="2:16">
      <c r="B273" t="s">
        <v>528</v>
      </c>
      <c r="C273" t="s">
        <v>270</v>
      </c>
      <c r="D273" t="s">
        <v>705</v>
      </c>
      <c r="E273" t="s">
        <v>333</v>
      </c>
      <c r="I273" t="s">
        <v>273</v>
      </c>
      <c r="J273">
        <v>2026</v>
      </c>
      <c r="K273">
        <v>5</v>
      </c>
      <c r="L273" t="s">
        <v>95</v>
      </c>
      <c r="M273" s="87">
        <v>13868.73</v>
      </c>
      <c r="O273" s="87">
        <v>13868.73</v>
      </c>
      <c r="P273" s="57" t="s">
        <v>704</v>
      </c>
    </row>
    <row r="274" spans="2:16">
      <c r="B274" t="s">
        <v>528</v>
      </c>
      <c r="C274" t="s">
        <v>270</v>
      </c>
      <c r="D274" t="s">
        <v>705</v>
      </c>
      <c r="E274" t="s">
        <v>324</v>
      </c>
      <c r="I274" t="s">
        <v>727</v>
      </c>
      <c r="J274">
        <v>2026</v>
      </c>
      <c r="K274">
        <v>5</v>
      </c>
      <c r="L274" t="s">
        <v>95</v>
      </c>
      <c r="M274" s="87">
        <v>196.23420000000002</v>
      </c>
      <c r="O274" s="87">
        <v>196.23420000000002</v>
      </c>
      <c r="P274" s="57" t="s">
        <v>704</v>
      </c>
    </row>
    <row r="275" spans="2:16">
      <c r="B275" t="s">
        <v>528</v>
      </c>
      <c r="C275" t="s">
        <v>270</v>
      </c>
      <c r="D275" t="s">
        <v>705</v>
      </c>
      <c r="E275" t="s">
        <v>324</v>
      </c>
      <c r="I275" t="s">
        <v>732</v>
      </c>
      <c r="J275">
        <v>2026</v>
      </c>
      <c r="K275">
        <v>5</v>
      </c>
      <c r="L275" t="s">
        <v>95</v>
      </c>
      <c r="M275" s="87">
        <v>294.38</v>
      </c>
      <c r="O275" s="87">
        <v>294.38</v>
      </c>
      <c r="P275" s="57" t="s">
        <v>704</v>
      </c>
    </row>
    <row r="276" spans="2:16">
      <c r="B276" t="s">
        <v>528</v>
      </c>
      <c r="C276" t="s">
        <v>270</v>
      </c>
      <c r="D276" t="s">
        <v>705</v>
      </c>
      <c r="E276" t="s">
        <v>324</v>
      </c>
      <c r="I276" t="s">
        <v>717</v>
      </c>
      <c r="J276">
        <v>2026</v>
      </c>
      <c r="K276">
        <v>5</v>
      </c>
      <c r="L276" t="s">
        <v>95</v>
      </c>
      <c r="M276" s="87">
        <v>107.0346</v>
      </c>
      <c r="O276" s="87">
        <v>107.0346</v>
      </c>
      <c r="P276" s="57" t="s">
        <v>704</v>
      </c>
    </row>
    <row r="277" spans="2:16">
      <c r="B277" t="s">
        <v>293</v>
      </c>
      <c r="C277" t="s">
        <v>270</v>
      </c>
      <c r="D277" t="s">
        <v>705</v>
      </c>
      <c r="E277" t="s">
        <v>324</v>
      </c>
      <c r="I277" t="s">
        <v>716</v>
      </c>
      <c r="J277">
        <v>2026</v>
      </c>
      <c r="K277">
        <v>5</v>
      </c>
      <c r="L277" t="s">
        <v>95</v>
      </c>
      <c r="M277" s="87">
        <v>65.28</v>
      </c>
      <c r="O277" s="87">
        <v>65.28</v>
      </c>
      <c r="P277" s="57" t="s">
        <v>704</v>
      </c>
    </row>
    <row r="278" spans="2:16">
      <c r="B278" t="s">
        <v>293</v>
      </c>
      <c r="C278" t="s">
        <v>270</v>
      </c>
      <c r="D278" t="s">
        <v>705</v>
      </c>
      <c r="E278" t="s">
        <v>324</v>
      </c>
      <c r="I278" t="s">
        <v>731</v>
      </c>
      <c r="J278">
        <v>2026</v>
      </c>
      <c r="K278">
        <v>5</v>
      </c>
      <c r="L278" t="s">
        <v>95</v>
      </c>
      <c r="M278" s="87">
        <v>312.19040000000001</v>
      </c>
      <c r="O278" s="87">
        <v>312.19040000000001</v>
      </c>
      <c r="P278" s="57" t="s">
        <v>704</v>
      </c>
    </row>
    <row r="279" spans="2:16">
      <c r="B279" t="s">
        <v>293</v>
      </c>
      <c r="C279" t="s">
        <v>270</v>
      </c>
      <c r="D279" t="s">
        <v>705</v>
      </c>
      <c r="E279" t="s">
        <v>325</v>
      </c>
      <c r="I279" t="s">
        <v>130</v>
      </c>
      <c r="J279">
        <v>2026</v>
      </c>
      <c r="K279">
        <v>5</v>
      </c>
      <c r="L279" t="s">
        <v>95</v>
      </c>
      <c r="M279" s="87">
        <v>2632.44</v>
      </c>
      <c r="O279" s="87">
        <v>2632.44</v>
      </c>
      <c r="P279" s="57" t="s">
        <v>704</v>
      </c>
    </row>
    <row r="280" spans="2:16">
      <c r="B280" t="s">
        <v>293</v>
      </c>
      <c r="C280" t="s">
        <v>270</v>
      </c>
      <c r="D280" t="s">
        <v>705</v>
      </c>
      <c r="E280" t="s">
        <v>324</v>
      </c>
      <c r="I280" t="s">
        <v>257</v>
      </c>
      <c r="J280">
        <v>2026</v>
      </c>
      <c r="K280">
        <v>5</v>
      </c>
      <c r="L280" t="s">
        <v>95</v>
      </c>
      <c r="M280" s="87">
        <v>280.9812</v>
      </c>
      <c r="O280" s="87">
        <v>280.9812</v>
      </c>
      <c r="P280" s="57" t="s">
        <v>704</v>
      </c>
    </row>
    <row r="281" spans="2:16">
      <c r="B281" t="s">
        <v>293</v>
      </c>
      <c r="C281" t="s">
        <v>270</v>
      </c>
      <c r="D281" t="s">
        <v>705</v>
      </c>
      <c r="E281" t="s">
        <v>333</v>
      </c>
      <c r="I281" t="s">
        <v>273</v>
      </c>
      <c r="J281">
        <v>2026</v>
      </c>
      <c r="K281">
        <v>5</v>
      </c>
      <c r="L281" t="s">
        <v>95</v>
      </c>
      <c r="M281" s="87">
        <v>3988.3599999999997</v>
      </c>
      <c r="O281" s="87">
        <v>3988.3599999999997</v>
      </c>
      <c r="P281" s="57" t="s">
        <v>704</v>
      </c>
    </row>
    <row r="282" spans="2:16">
      <c r="B282" t="s">
        <v>293</v>
      </c>
      <c r="C282" t="s">
        <v>270</v>
      </c>
      <c r="D282" t="s">
        <v>705</v>
      </c>
      <c r="E282" t="s">
        <v>324</v>
      </c>
      <c r="I282" t="s">
        <v>717</v>
      </c>
      <c r="J282">
        <v>2026</v>
      </c>
      <c r="K282">
        <v>5</v>
      </c>
      <c r="L282" t="s">
        <v>95</v>
      </c>
      <c r="M282" s="87">
        <v>107.0346</v>
      </c>
      <c r="O282" s="87">
        <v>107.0346</v>
      </c>
      <c r="P282" s="57" t="s">
        <v>704</v>
      </c>
    </row>
    <row r="283" spans="2:16">
      <c r="B283" t="s">
        <v>751</v>
      </c>
      <c r="C283" t="s">
        <v>270</v>
      </c>
      <c r="D283" t="s">
        <v>705</v>
      </c>
      <c r="E283" t="s">
        <v>324</v>
      </c>
      <c r="I283" t="s">
        <v>719</v>
      </c>
      <c r="J283">
        <v>2026</v>
      </c>
      <c r="K283">
        <v>5</v>
      </c>
      <c r="L283" t="s">
        <v>95</v>
      </c>
      <c r="M283" s="87">
        <v>1311.2456000000002</v>
      </c>
      <c r="O283" s="87">
        <v>1311.2456000000002</v>
      </c>
      <c r="P283" s="57" t="s">
        <v>704</v>
      </c>
    </row>
    <row r="284" spans="2:16">
      <c r="B284" t="s">
        <v>751</v>
      </c>
      <c r="C284" t="s">
        <v>270</v>
      </c>
      <c r="D284" t="s">
        <v>705</v>
      </c>
      <c r="E284" t="s">
        <v>324</v>
      </c>
      <c r="I284" t="s">
        <v>715</v>
      </c>
      <c r="J284">
        <v>2026</v>
      </c>
      <c r="K284">
        <v>5</v>
      </c>
      <c r="L284" t="s">
        <v>95</v>
      </c>
      <c r="M284" s="87">
        <v>533.86919999999998</v>
      </c>
      <c r="O284" s="87">
        <v>533.86919999999998</v>
      </c>
      <c r="P284" s="57" t="s">
        <v>704</v>
      </c>
    </row>
    <row r="285" spans="2:16">
      <c r="B285" t="s">
        <v>751</v>
      </c>
      <c r="C285" t="s">
        <v>270</v>
      </c>
      <c r="D285" t="s">
        <v>705</v>
      </c>
      <c r="E285" t="s">
        <v>324</v>
      </c>
      <c r="I285" t="s">
        <v>726</v>
      </c>
      <c r="J285">
        <v>2026</v>
      </c>
      <c r="K285">
        <v>5</v>
      </c>
      <c r="L285" t="s">
        <v>95</v>
      </c>
      <c r="M285" s="87">
        <v>307.74600000000004</v>
      </c>
      <c r="O285" s="87">
        <v>307.74600000000004</v>
      </c>
      <c r="P285" s="57" t="s">
        <v>704</v>
      </c>
    </row>
    <row r="286" spans="2:16">
      <c r="B286" t="s">
        <v>751</v>
      </c>
      <c r="C286" t="s">
        <v>270</v>
      </c>
      <c r="D286" t="s">
        <v>705</v>
      </c>
      <c r="E286" t="s">
        <v>324</v>
      </c>
      <c r="I286" t="s">
        <v>716</v>
      </c>
      <c r="J286">
        <v>2026</v>
      </c>
      <c r="K286">
        <v>5</v>
      </c>
      <c r="L286" t="s">
        <v>95</v>
      </c>
      <c r="M286" s="87">
        <v>391.68</v>
      </c>
      <c r="O286" s="87">
        <v>391.68</v>
      </c>
      <c r="P286" s="57" t="s">
        <v>704</v>
      </c>
    </row>
    <row r="287" spans="2:16">
      <c r="B287" t="s">
        <v>751</v>
      </c>
      <c r="C287" t="s">
        <v>270</v>
      </c>
      <c r="D287" t="s">
        <v>705</v>
      </c>
      <c r="E287" t="s">
        <v>324</v>
      </c>
      <c r="I287" t="s">
        <v>731</v>
      </c>
      <c r="J287">
        <v>2026</v>
      </c>
      <c r="K287">
        <v>5</v>
      </c>
      <c r="L287" t="s">
        <v>95</v>
      </c>
      <c r="M287" s="87">
        <v>624.38080000000002</v>
      </c>
      <c r="O287" s="87">
        <v>624.38080000000002</v>
      </c>
      <c r="P287" s="57" t="s">
        <v>704</v>
      </c>
    </row>
    <row r="288" spans="2:16">
      <c r="B288" t="s">
        <v>751</v>
      </c>
      <c r="C288" t="s">
        <v>270</v>
      </c>
      <c r="D288" t="s">
        <v>705</v>
      </c>
      <c r="E288" t="s">
        <v>325</v>
      </c>
      <c r="I288" t="s">
        <v>130</v>
      </c>
      <c r="J288">
        <v>2026</v>
      </c>
      <c r="K288">
        <v>5</v>
      </c>
      <c r="L288" t="s">
        <v>95</v>
      </c>
      <c r="M288" s="87">
        <v>7570.24</v>
      </c>
      <c r="O288" s="87">
        <v>7570.24</v>
      </c>
      <c r="P288" s="57" t="s">
        <v>704</v>
      </c>
    </row>
    <row r="289" spans="2:16">
      <c r="B289" t="s">
        <v>751</v>
      </c>
      <c r="C289" t="s">
        <v>270</v>
      </c>
      <c r="D289" t="s">
        <v>705</v>
      </c>
      <c r="E289" t="s">
        <v>333</v>
      </c>
      <c r="I289" t="s">
        <v>273</v>
      </c>
      <c r="J289">
        <v>2026</v>
      </c>
      <c r="K289">
        <v>5</v>
      </c>
      <c r="L289" t="s">
        <v>95</v>
      </c>
      <c r="M289" s="87">
        <v>7635.51</v>
      </c>
      <c r="O289" s="87">
        <v>7635.51</v>
      </c>
      <c r="P289" s="57" t="s">
        <v>704</v>
      </c>
    </row>
    <row r="290" spans="2:16">
      <c r="B290" t="s">
        <v>751</v>
      </c>
      <c r="C290" t="s">
        <v>270</v>
      </c>
      <c r="D290" t="s">
        <v>705</v>
      </c>
      <c r="E290" t="s">
        <v>324</v>
      </c>
      <c r="I290" t="s">
        <v>729</v>
      </c>
      <c r="J290">
        <v>2026</v>
      </c>
      <c r="K290">
        <v>5</v>
      </c>
      <c r="L290" t="s">
        <v>95</v>
      </c>
      <c r="M290" s="87">
        <v>3139.7472000000002</v>
      </c>
      <c r="O290" s="87">
        <v>3139.7472000000002</v>
      </c>
      <c r="P290" s="57" t="s">
        <v>704</v>
      </c>
    </row>
    <row r="291" spans="2:16">
      <c r="B291" t="s">
        <v>751</v>
      </c>
      <c r="C291" t="s">
        <v>270</v>
      </c>
      <c r="D291" t="s">
        <v>705</v>
      </c>
      <c r="E291" t="s">
        <v>324</v>
      </c>
      <c r="I291" t="s">
        <v>732</v>
      </c>
      <c r="J291">
        <v>2026</v>
      </c>
      <c r="K291">
        <v>5</v>
      </c>
      <c r="L291" t="s">
        <v>95</v>
      </c>
      <c r="M291" s="87">
        <v>58.876000000000005</v>
      </c>
      <c r="O291" s="87">
        <v>58.876000000000005</v>
      </c>
      <c r="P291" s="57" t="s">
        <v>704</v>
      </c>
    </row>
    <row r="292" spans="2:16">
      <c r="B292" t="s">
        <v>751</v>
      </c>
      <c r="C292" t="s">
        <v>270</v>
      </c>
      <c r="D292" t="s">
        <v>705</v>
      </c>
      <c r="E292" t="s">
        <v>324</v>
      </c>
      <c r="I292" t="s">
        <v>717</v>
      </c>
      <c r="J292">
        <v>2026</v>
      </c>
      <c r="K292">
        <v>5</v>
      </c>
      <c r="L292" t="s">
        <v>95</v>
      </c>
      <c r="M292" s="87">
        <v>535.173</v>
      </c>
      <c r="O292" s="87">
        <v>535.173</v>
      </c>
      <c r="P292" s="57" t="s">
        <v>704</v>
      </c>
    </row>
    <row r="293" spans="2:16">
      <c r="B293" t="s">
        <v>752</v>
      </c>
      <c r="C293" t="s">
        <v>270</v>
      </c>
      <c r="D293" t="s">
        <v>705</v>
      </c>
      <c r="E293" t="s">
        <v>324</v>
      </c>
      <c r="I293" t="s">
        <v>719</v>
      </c>
      <c r="J293">
        <v>2026</v>
      </c>
      <c r="K293">
        <v>5</v>
      </c>
      <c r="L293" t="s">
        <v>95</v>
      </c>
      <c r="M293" s="87">
        <v>655.6228000000001</v>
      </c>
      <c r="O293" s="87">
        <v>655.6228000000001</v>
      </c>
      <c r="P293" s="57" t="s">
        <v>704</v>
      </c>
    </row>
    <row r="294" spans="2:16">
      <c r="B294" t="s">
        <v>752</v>
      </c>
      <c r="C294" t="s">
        <v>270</v>
      </c>
      <c r="D294" t="s">
        <v>705</v>
      </c>
      <c r="E294" t="s">
        <v>324</v>
      </c>
      <c r="I294" t="s">
        <v>716</v>
      </c>
      <c r="J294">
        <v>2026</v>
      </c>
      <c r="K294">
        <v>5</v>
      </c>
      <c r="L294" t="s">
        <v>95</v>
      </c>
      <c r="M294" s="87">
        <v>239.36</v>
      </c>
      <c r="O294" s="87">
        <v>239.36</v>
      </c>
      <c r="P294" s="57" t="s">
        <v>704</v>
      </c>
    </row>
    <row r="295" spans="2:16">
      <c r="B295" t="s">
        <v>752</v>
      </c>
      <c r="C295" t="s">
        <v>270</v>
      </c>
      <c r="D295" t="s">
        <v>705</v>
      </c>
      <c r="E295" t="s">
        <v>324</v>
      </c>
      <c r="I295" t="s">
        <v>731</v>
      </c>
      <c r="J295">
        <v>2026</v>
      </c>
      <c r="K295">
        <v>5</v>
      </c>
      <c r="L295" t="s">
        <v>95</v>
      </c>
      <c r="M295" s="87">
        <v>312.19040000000001</v>
      </c>
      <c r="O295" s="87">
        <v>312.19040000000001</v>
      </c>
      <c r="P295" s="57" t="s">
        <v>704</v>
      </c>
    </row>
    <row r="296" spans="2:16">
      <c r="B296" t="s">
        <v>752</v>
      </c>
      <c r="C296" t="s">
        <v>270</v>
      </c>
      <c r="D296" t="s">
        <v>705</v>
      </c>
      <c r="E296" t="s">
        <v>325</v>
      </c>
      <c r="I296" t="s">
        <v>130</v>
      </c>
      <c r="J296">
        <v>2026</v>
      </c>
      <c r="K296">
        <v>5</v>
      </c>
      <c r="L296" t="s">
        <v>95</v>
      </c>
      <c r="M296" s="87">
        <v>4443.8</v>
      </c>
      <c r="O296" s="87">
        <v>4443.8</v>
      </c>
      <c r="P296" s="57" t="s">
        <v>704</v>
      </c>
    </row>
    <row r="297" spans="2:16">
      <c r="B297" t="s">
        <v>752</v>
      </c>
      <c r="C297" t="s">
        <v>270</v>
      </c>
      <c r="D297" t="s">
        <v>705</v>
      </c>
      <c r="E297" t="s">
        <v>333</v>
      </c>
      <c r="I297" t="s">
        <v>273</v>
      </c>
      <c r="J297">
        <v>2026</v>
      </c>
      <c r="K297">
        <v>5</v>
      </c>
      <c r="L297" t="s">
        <v>95</v>
      </c>
      <c r="M297" s="87">
        <v>8758.6200000000008</v>
      </c>
      <c r="O297" s="87">
        <v>8758.6200000000008</v>
      </c>
      <c r="P297" s="57" t="s">
        <v>704</v>
      </c>
    </row>
    <row r="298" spans="2:16">
      <c r="B298" t="s">
        <v>752</v>
      </c>
      <c r="C298" t="s">
        <v>270</v>
      </c>
      <c r="D298" t="s">
        <v>705</v>
      </c>
      <c r="E298" t="s">
        <v>324</v>
      </c>
      <c r="I298" t="s">
        <v>717</v>
      </c>
      <c r="J298">
        <v>2026</v>
      </c>
      <c r="K298">
        <v>5</v>
      </c>
      <c r="L298" t="s">
        <v>95</v>
      </c>
      <c r="M298" s="87">
        <v>392.46019999999999</v>
      </c>
      <c r="O298" s="87">
        <v>392.46019999999999</v>
      </c>
      <c r="P298" s="57" t="s">
        <v>704</v>
      </c>
    </row>
    <row r="299" spans="2:16">
      <c r="B299" t="s">
        <v>753</v>
      </c>
      <c r="C299" t="s">
        <v>424</v>
      </c>
      <c r="D299" t="s">
        <v>705</v>
      </c>
      <c r="E299" t="s">
        <v>323</v>
      </c>
      <c r="I299" t="s">
        <v>112</v>
      </c>
      <c r="J299">
        <v>2026</v>
      </c>
      <c r="K299">
        <v>5</v>
      </c>
      <c r="L299" t="s">
        <v>95</v>
      </c>
      <c r="M299" s="87">
        <v>311.44</v>
      </c>
      <c r="O299" s="87">
        <v>311.44</v>
      </c>
      <c r="P299" s="57" t="s">
        <v>704</v>
      </c>
    </row>
    <row r="300" spans="2:16">
      <c r="B300" t="s">
        <v>119</v>
      </c>
      <c r="C300" t="s">
        <v>108</v>
      </c>
      <c r="D300" t="s">
        <v>705</v>
      </c>
      <c r="E300" t="s">
        <v>323</v>
      </c>
      <c r="I300" t="s">
        <v>112</v>
      </c>
      <c r="J300">
        <v>2026</v>
      </c>
      <c r="K300">
        <v>5</v>
      </c>
      <c r="L300" t="s">
        <v>95</v>
      </c>
      <c r="M300" s="87">
        <v>436.68187499999999</v>
      </c>
      <c r="O300" s="87">
        <v>436.68187499999999</v>
      </c>
      <c r="P300" s="57" t="s">
        <v>704</v>
      </c>
    </row>
    <row r="301" spans="2:16">
      <c r="B301" t="s">
        <v>121</v>
      </c>
      <c r="C301" t="s">
        <v>108</v>
      </c>
      <c r="D301" t="s">
        <v>705</v>
      </c>
      <c r="E301" t="s">
        <v>325</v>
      </c>
      <c r="I301" t="s">
        <v>120</v>
      </c>
      <c r="J301">
        <v>2026</v>
      </c>
      <c r="K301">
        <v>5</v>
      </c>
      <c r="L301" t="s">
        <v>95</v>
      </c>
      <c r="M301" s="87">
        <v>325.94</v>
      </c>
      <c r="O301" s="87">
        <v>325.94</v>
      </c>
      <c r="P301" s="57" t="s">
        <v>704</v>
      </c>
    </row>
    <row r="302" spans="2:16">
      <c r="B302" t="s">
        <v>121</v>
      </c>
      <c r="C302" t="s">
        <v>108</v>
      </c>
      <c r="D302" t="s">
        <v>705</v>
      </c>
      <c r="E302" t="s">
        <v>616</v>
      </c>
      <c r="I302" t="s">
        <v>122</v>
      </c>
      <c r="J302">
        <v>2026</v>
      </c>
      <c r="K302">
        <v>5</v>
      </c>
      <c r="L302" t="s">
        <v>95</v>
      </c>
      <c r="M302" s="87">
        <v>101.88815</v>
      </c>
      <c r="O302" s="87">
        <v>101.88815</v>
      </c>
      <c r="P302" s="57" t="s">
        <v>704</v>
      </c>
    </row>
    <row r="303" spans="2:16">
      <c r="B303" t="s">
        <v>121</v>
      </c>
      <c r="C303" t="s">
        <v>108</v>
      </c>
      <c r="D303" t="s">
        <v>705</v>
      </c>
      <c r="E303" t="s">
        <v>616</v>
      </c>
      <c r="I303" t="s">
        <v>123</v>
      </c>
      <c r="J303">
        <v>2026</v>
      </c>
      <c r="K303">
        <v>5</v>
      </c>
      <c r="L303" t="s">
        <v>95</v>
      </c>
      <c r="M303" s="87">
        <v>267.45425</v>
      </c>
      <c r="O303" s="87">
        <v>267.45425</v>
      </c>
      <c r="P303" s="57" t="s">
        <v>704</v>
      </c>
    </row>
    <row r="304" spans="2:16">
      <c r="B304" t="s">
        <v>121</v>
      </c>
      <c r="C304" t="s">
        <v>108</v>
      </c>
      <c r="D304" t="s">
        <v>705</v>
      </c>
      <c r="E304" t="s">
        <v>323</v>
      </c>
      <c r="I304" t="s">
        <v>112</v>
      </c>
      <c r="J304">
        <v>2026</v>
      </c>
      <c r="K304">
        <v>5</v>
      </c>
      <c r="L304" t="s">
        <v>95</v>
      </c>
      <c r="M304" s="87">
        <v>174.67274999999998</v>
      </c>
      <c r="O304" s="87">
        <v>174.67274999999998</v>
      </c>
      <c r="P304" s="57" t="s">
        <v>704</v>
      </c>
    </row>
    <row r="305" spans="2:16">
      <c r="B305" t="s">
        <v>754</v>
      </c>
      <c r="C305" t="s">
        <v>108</v>
      </c>
      <c r="D305" t="s">
        <v>705</v>
      </c>
      <c r="E305" t="s">
        <v>323</v>
      </c>
      <c r="I305" t="s">
        <v>112</v>
      </c>
      <c r="J305">
        <v>2026</v>
      </c>
      <c r="K305">
        <v>5</v>
      </c>
      <c r="L305" t="s">
        <v>95</v>
      </c>
      <c r="M305" s="87">
        <v>87.33637499999999</v>
      </c>
      <c r="O305" s="87">
        <v>87.33637499999999</v>
      </c>
      <c r="P305" s="57" t="s">
        <v>704</v>
      </c>
    </row>
    <row r="306" spans="2:16">
      <c r="B306" t="s">
        <v>755</v>
      </c>
      <c r="C306" t="s">
        <v>108</v>
      </c>
      <c r="D306" t="s">
        <v>705</v>
      </c>
      <c r="E306" t="s">
        <v>325</v>
      </c>
      <c r="I306" t="s">
        <v>120</v>
      </c>
      <c r="J306">
        <v>2026</v>
      </c>
      <c r="K306">
        <v>5</v>
      </c>
      <c r="L306" t="s">
        <v>95</v>
      </c>
      <c r="M306" s="87">
        <v>440.03999999999996</v>
      </c>
      <c r="O306" s="87">
        <v>440.03999999999996</v>
      </c>
      <c r="P306" s="57" t="s">
        <v>704</v>
      </c>
    </row>
    <row r="307" spans="2:16">
      <c r="B307" t="s">
        <v>755</v>
      </c>
      <c r="C307" t="s">
        <v>108</v>
      </c>
      <c r="D307" t="s">
        <v>705</v>
      </c>
      <c r="E307" t="s">
        <v>323</v>
      </c>
      <c r="I307" t="s">
        <v>110</v>
      </c>
      <c r="J307">
        <v>2026</v>
      </c>
      <c r="K307">
        <v>5</v>
      </c>
      <c r="L307" t="s">
        <v>95</v>
      </c>
      <c r="M307" s="87">
        <v>87.33637499999999</v>
      </c>
      <c r="O307" s="87">
        <v>87.33637499999999</v>
      </c>
      <c r="P307" s="57" t="s">
        <v>704</v>
      </c>
    </row>
    <row r="308" spans="2:16">
      <c r="B308" t="s">
        <v>755</v>
      </c>
      <c r="C308" t="s">
        <v>108</v>
      </c>
      <c r="D308" t="s">
        <v>705</v>
      </c>
      <c r="E308" t="s">
        <v>616</v>
      </c>
      <c r="I308" t="s">
        <v>122</v>
      </c>
      <c r="J308">
        <v>2026</v>
      </c>
      <c r="K308">
        <v>5</v>
      </c>
      <c r="L308" t="s">
        <v>95</v>
      </c>
      <c r="M308" s="87">
        <v>50.944074999999998</v>
      </c>
      <c r="O308" s="87">
        <v>50.944074999999998</v>
      </c>
      <c r="P308" s="57" t="s">
        <v>704</v>
      </c>
    </row>
    <row r="309" spans="2:16">
      <c r="B309" t="s">
        <v>755</v>
      </c>
      <c r="C309" t="s">
        <v>108</v>
      </c>
      <c r="D309" t="s">
        <v>705</v>
      </c>
      <c r="E309" t="s">
        <v>616</v>
      </c>
      <c r="I309" t="s">
        <v>123</v>
      </c>
      <c r="J309">
        <v>2026</v>
      </c>
      <c r="K309">
        <v>5</v>
      </c>
      <c r="L309" t="s">
        <v>95</v>
      </c>
      <c r="M309" s="87">
        <v>133.727125</v>
      </c>
      <c r="O309" s="87">
        <v>133.727125</v>
      </c>
      <c r="P309" s="57" t="s">
        <v>704</v>
      </c>
    </row>
    <row r="310" spans="2:16">
      <c r="B310" t="s">
        <v>755</v>
      </c>
      <c r="C310" t="s">
        <v>108</v>
      </c>
      <c r="D310" t="s">
        <v>705</v>
      </c>
      <c r="E310" t="s">
        <v>323</v>
      </c>
      <c r="I310" t="s">
        <v>112</v>
      </c>
      <c r="J310">
        <v>2026</v>
      </c>
      <c r="K310">
        <v>5</v>
      </c>
      <c r="L310" t="s">
        <v>95</v>
      </c>
      <c r="M310" s="87">
        <v>349.34549999999996</v>
      </c>
      <c r="O310" s="87">
        <v>349.34549999999996</v>
      </c>
      <c r="P310" s="57" t="s">
        <v>704</v>
      </c>
    </row>
    <row r="311" spans="2:16">
      <c r="B311" t="s">
        <v>126</v>
      </c>
      <c r="C311" t="s">
        <v>108</v>
      </c>
      <c r="D311" t="s">
        <v>705</v>
      </c>
      <c r="E311" t="s">
        <v>323</v>
      </c>
      <c r="I311" t="s">
        <v>118</v>
      </c>
      <c r="J311">
        <v>2026</v>
      </c>
      <c r="K311">
        <v>5</v>
      </c>
      <c r="L311" t="s">
        <v>95</v>
      </c>
      <c r="M311" s="87">
        <v>181.94434999999999</v>
      </c>
      <c r="O311" s="87">
        <v>181.94434999999999</v>
      </c>
      <c r="P311" s="57" t="s">
        <v>704</v>
      </c>
    </row>
    <row r="312" spans="2:16">
      <c r="B312" t="s">
        <v>756</v>
      </c>
      <c r="C312" t="s">
        <v>108</v>
      </c>
      <c r="D312" t="s">
        <v>705</v>
      </c>
      <c r="E312" t="s">
        <v>323</v>
      </c>
      <c r="I312" t="s">
        <v>112</v>
      </c>
      <c r="J312">
        <v>2026</v>
      </c>
      <c r="K312">
        <v>5</v>
      </c>
      <c r="L312" t="s">
        <v>95</v>
      </c>
      <c r="M312" s="87">
        <v>262.00912499999998</v>
      </c>
      <c r="O312" s="87">
        <v>262.00912499999998</v>
      </c>
      <c r="P312" s="57" t="s">
        <v>704</v>
      </c>
    </row>
    <row r="313" spans="2:16">
      <c r="B313" t="s">
        <v>131</v>
      </c>
      <c r="C313" t="s">
        <v>108</v>
      </c>
      <c r="D313" t="s">
        <v>705</v>
      </c>
      <c r="E313" t="s">
        <v>323</v>
      </c>
      <c r="I313" t="s">
        <v>110</v>
      </c>
      <c r="J313">
        <v>2026</v>
      </c>
      <c r="K313">
        <v>5</v>
      </c>
      <c r="L313" t="s">
        <v>95</v>
      </c>
      <c r="M313" s="87">
        <v>87.33637499999999</v>
      </c>
      <c r="O313" s="87">
        <v>87.33637499999999</v>
      </c>
      <c r="P313" s="57" t="s">
        <v>704</v>
      </c>
    </row>
    <row r="314" spans="2:16">
      <c r="B314" t="s">
        <v>131</v>
      </c>
      <c r="C314" t="s">
        <v>108</v>
      </c>
      <c r="D314" t="s">
        <v>705</v>
      </c>
      <c r="E314" t="s">
        <v>323</v>
      </c>
      <c r="I314" t="s">
        <v>118</v>
      </c>
      <c r="J314">
        <v>2026</v>
      </c>
      <c r="K314">
        <v>5</v>
      </c>
      <c r="L314" t="s">
        <v>95</v>
      </c>
      <c r="M314" s="87">
        <v>181.94434999999999</v>
      </c>
      <c r="O314" s="87">
        <v>181.94434999999999</v>
      </c>
      <c r="P314" s="57" t="s">
        <v>704</v>
      </c>
    </row>
    <row r="315" spans="2:16">
      <c r="B315" t="s">
        <v>131</v>
      </c>
      <c r="C315" t="s">
        <v>108</v>
      </c>
      <c r="D315" t="s">
        <v>705</v>
      </c>
      <c r="E315" t="s">
        <v>323</v>
      </c>
      <c r="I315" t="s">
        <v>112</v>
      </c>
      <c r="J315">
        <v>2026</v>
      </c>
      <c r="K315">
        <v>5</v>
      </c>
      <c r="L315" t="s">
        <v>95</v>
      </c>
      <c r="M315" s="87">
        <v>87.33637499999999</v>
      </c>
      <c r="O315" s="87">
        <v>87.33637499999999</v>
      </c>
      <c r="P315" s="57" t="s">
        <v>704</v>
      </c>
    </row>
    <row r="316" spans="2:16">
      <c r="B316" t="s">
        <v>757</v>
      </c>
      <c r="C316" t="s">
        <v>108</v>
      </c>
      <c r="D316" t="s">
        <v>705</v>
      </c>
      <c r="E316" t="s">
        <v>323</v>
      </c>
      <c r="I316" t="s">
        <v>110</v>
      </c>
      <c r="J316">
        <v>2026</v>
      </c>
      <c r="K316">
        <v>5</v>
      </c>
      <c r="L316" t="s">
        <v>95</v>
      </c>
      <c r="M316" s="87">
        <v>174.67274999999998</v>
      </c>
      <c r="O316" s="87">
        <v>174.67274999999998</v>
      </c>
      <c r="P316" s="57" t="s">
        <v>704</v>
      </c>
    </row>
    <row r="317" spans="2:16">
      <c r="B317" t="s">
        <v>145</v>
      </c>
      <c r="C317" t="s">
        <v>133</v>
      </c>
      <c r="D317" t="s">
        <v>705</v>
      </c>
      <c r="E317" t="s">
        <v>325</v>
      </c>
      <c r="I317" t="s">
        <v>120</v>
      </c>
      <c r="J317">
        <v>2026</v>
      </c>
      <c r="K317">
        <v>5</v>
      </c>
      <c r="L317" t="s">
        <v>95</v>
      </c>
      <c r="M317" s="87">
        <v>1004.0400000000001</v>
      </c>
      <c r="O317" s="87">
        <v>1004.0400000000001</v>
      </c>
      <c r="P317" s="57" t="s">
        <v>704</v>
      </c>
    </row>
    <row r="318" spans="2:16">
      <c r="B318" t="s">
        <v>145</v>
      </c>
      <c r="C318" t="s">
        <v>133</v>
      </c>
      <c r="D318" t="s">
        <v>705</v>
      </c>
      <c r="E318" t="s">
        <v>323</v>
      </c>
      <c r="I318" t="s">
        <v>112</v>
      </c>
      <c r="J318">
        <v>2026</v>
      </c>
      <c r="K318">
        <v>5</v>
      </c>
      <c r="L318" t="s">
        <v>95</v>
      </c>
      <c r="M318" s="87">
        <v>115.89</v>
      </c>
      <c r="O318" s="87">
        <v>115.89</v>
      </c>
      <c r="P318" s="57" t="s">
        <v>704</v>
      </c>
    </row>
    <row r="319" spans="2:16">
      <c r="B319" t="s">
        <v>148</v>
      </c>
      <c r="C319" t="s">
        <v>133</v>
      </c>
      <c r="D319" t="s">
        <v>705</v>
      </c>
      <c r="E319" t="s">
        <v>616</v>
      </c>
      <c r="I319" t="s">
        <v>122</v>
      </c>
      <c r="J319">
        <v>2026</v>
      </c>
      <c r="K319">
        <v>5</v>
      </c>
      <c r="L319" t="s">
        <v>95</v>
      </c>
      <c r="M319" s="87">
        <v>81.11999999999999</v>
      </c>
      <c r="O319" s="87">
        <v>81.11999999999999</v>
      </c>
      <c r="P319" s="57" t="s">
        <v>704</v>
      </c>
    </row>
    <row r="320" spans="2:16">
      <c r="B320" t="s">
        <v>148</v>
      </c>
      <c r="C320" t="s">
        <v>133</v>
      </c>
      <c r="D320" t="s">
        <v>705</v>
      </c>
      <c r="E320" t="s">
        <v>616</v>
      </c>
      <c r="I320" t="s">
        <v>123</v>
      </c>
      <c r="J320">
        <v>2026</v>
      </c>
      <c r="K320">
        <v>5</v>
      </c>
      <c r="L320" t="s">
        <v>95</v>
      </c>
      <c r="M320" s="87">
        <v>135.19999999999999</v>
      </c>
      <c r="O320" s="87">
        <v>135.19999999999999</v>
      </c>
      <c r="P320" s="57" t="s">
        <v>704</v>
      </c>
    </row>
    <row r="321" spans="2:16">
      <c r="B321" t="s">
        <v>148</v>
      </c>
      <c r="C321" t="s">
        <v>133</v>
      </c>
      <c r="D321" t="s">
        <v>705</v>
      </c>
      <c r="E321" t="s">
        <v>323</v>
      </c>
      <c r="I321" t="s">
        <v>112</v>
      </c>
      <c r="J321">
        <v>2026</v>
      </c>
      <c r="K321">
        <v>5</v>
      </c>
      <c r="L321" t="s">
        <v>95</v>
      </c>
      <c r="M321" s="87">
        <v>115.89</v>
      </c>
      <c r="O321" s="87">
        <v>115.89</v>
      </c>
      <c r="P321" s="57" t="s">
        <v>704</v>
      </c>
    </row>
    <row r="322" spans="2:16">
      <c r="B322" t="s">
        <v>758</v>
      </c>
      <c r="C322" t="s">
        <v>133</v>
      </c>
      <c r="D322" t="s">
        <v>705</v>
      </c>
      <c r="E322" t="s">
        <v>325</v>
      </c>
      <c r="I322" t="s">
        <v>120</v>
      </c>
      <c r="J322">
        <v>2026</v>
      </c>
      <c r="K322">
        <v>5</v>
      </c>
      <c r="L322" t="s">
        <v>95</v>
      </c>
      <c r="M322" s="87">
        <v>571.14</v>
      </c>
      <c r="O322" s="87">
        <v>571.14</v>
      </c>
      <c r="P322" s="57" t="s">
        <v>704</v>
      </c>
    </row>
    <row r="323" spans="2:16">
      <c r="B323" t="s">
        <v>758</v>
      </c>
      <c r="C323" t="s">
        <v>133</v>
      </c>
      <c r="D323" t="s">
        <v>705</v>
      </c>
      <c r="E323" t="s">
        <v>616</v>
      </c>
      <c r="I323" t="s">
        <v>122</v>
      </c>
      <c r="J323">
        <v>2026</v>
      </c>
      <c r="K323">
        <v>5</v>
      </c>
      <c r="L323" t="s">
        <v>95</v>
      </c>
      <c r="M323" s="87">
        <v>540.79999999999995</v>
      </c>
      <c r="O323" s="87">
        <v>540.79999999999995</v>
      </c>
      <c r="P323" s="57" t="s">
        <v>704</v>
      </c>
    </row>
    <row r="324" spans="2:16">
      <c r="B324" t="s">
        <v>758</v>
      </c>
      <c r="C324" t="s">
        <v>133</v>
      </c>
      <c r="D324" t="s">
        <v>705</v>
      </c>
      <c r="E324" t="s">
        <v>616</v>
      </c>
      <c r="I324" t="s">
        <v>123</v>
      </c>
      <c r="J324">
        <v>2026</v>
      </c>
      <c r="K324">
        <v>5</v>
      </c>
      <c r="L324" t="s">
        <v>95</v>
      </c>
      <c r="M324" s="87">
        <v>811.19999999999993</v>
      </c>
      <c r="O324" s="87">
        <v>811.19999999999993</v>
      </c>
      <c r="P324" s="57" t="s">
        <v>704</v>
      </c>
    </row>
    <row r="325" spans="2:16">
      <c r="B325" t="s">
        <v>758</v>
      </c>
      <c r="C325" t="s">
        <v>133</v>
      </c>
      <c r="D325" t="s">
        <v>705</v>
      </c>
      <c r="E325" t="s">
        <v>323</v>
      </c>
      <c r="I325" t="s">
        <v>112</v>
      </c>
      <c r="J325">
        <v>2026</v>
      </c>
      <c r="K325">
        <v>5</v>
      </c>
      <c r="L325" t="s">
        <v>95</v>
      </c>
      <c r="M325" s="87">
        <v>231.78</v>
      </c>
      <c r="O325" s="87">
        <v>231.78</v>
      </c>
      <c r="P325" s="57" t="s">
        <v>704</v>
      </c>
    </row>
    <row r="326" spans="2:16">
      <c r="B326" t="s">
        <v>155</v>
      </c>
      <c r="C326" t="s">
        <v>133</v>
      </c>
      <c r="D326" t="s">
        <v>705</v>
      </c>
      <c r="E326" t="s">
        <v>325</v>
      </c>
      <c r="I326" t="s">
        <v>120</v>
      </c>
      <c r="J326">
        <v>2026</v>
      </c>
      <c r="K326">
        <v>5</v>
      </c>
      <c r="L326" t="s">
        <v>95</v>
      </c>
      <c r="M326" s="87">
        <v>889.94</v>
      </c>
      <c r="O326" s="87">
        <v>889.94</v>
      </c>
      <c r="P326" s="57" t="s">
        <v>704</v>
      </c>
    </row>
    <row r="327" spans="2:16">
      <c r="B327" t="s">
        <v>155</v>
      </c>
      <c r="C327" t="s">
        <v>133</v>
      </c>
      <c r="D327" t="s">
        <v>705</v>
      </c>
      <c r="E327" t="s">
        <v>323</v>
      </c>
      <c r="I327" t="s">
        <v>112</v>
      </c>
      <c r="J327">
        <v>2026</v>
      </c>
      <c r="K327">
        <v>5</v>
      </c>
      <c r="L327" t="s">
        <v>95</v>
      </c>
      <c r="M327" s="87">
        <v>115.89</v>
      </c>
      <c r="O327" s="87">
        <v>115.89</v>
      </c>
      <c r="P327" s="57" t="s">
        <v>704</v>
      </c>
    </row>
    <row r="328" spans="2:16">
      <c r="B328" t="s">
        <v>659</v>
      </c>
      <c r="C328" t="s">
        <v>133</v>
      </c>
      <c r="D328" t="s">
        <v>705</v>
      </c>
      <c r="E328" t="s">
        <v>325</v>
      </c>
      <c r="I328" t="s">
        <v>120</v>
      </c>
      <c r="J328">
        <v>2026</v>
      </c>
      <c r="K328">
        <v>5</v>
      </c>
      <c r="L328" t="s">
        <v>95</v>
      </c>
      <c r="M328" s="87">
        <v>783.48</v>
      </c>
      <c r="O328" s="87">
        <v>783.48</v>
      </c>
      <c r="P328" s="57" t="s">
        <v>704</v>
      </c>
    </row>
    <row r="329" spans="2:16">
      <c r="B329" t="s">
        <v>659</v>
      </c>
      <c r="C329" t="s">
        <v>133</v>
      </c>
      <c r="D329" t="s">
        <v>705</v>
      </c>
      <c r="E329" t="s">
        <v>323</v>
      </c>
      <c r="I329" t="s">
        <v>112</v>
      </c>
      <c r="J329">
        <v>2026</v>
      </c>
      <c r="K329">
        <v>5</v>
      </c>
      <c r="L329" t="s">
        <v>95</v>
      </c>
      <c r="M329" s="87">
        <v>231.78</v>
      </c>
      <c r="O329" s="87">
        <v>231.78</v>
      </c>
      <c r="P329" s="57" t="s">
        <v>704</v>
      </c>
    </row>
    <row r="330" spans="2:16">
      <c r="B330" t="s">
        <v>661</v>
      </c>
      <c r="C330" t="s">
        <v>133</v>
      </c>
      <c r="D330" t="s">
        <v>705</v>
      </c>
      <c r="E330" t="s">
        <v>323</v>
      </c>
      <c r="I330" t="s">
        <v>112</v>
      </c>
      <c r="J330">
        <v>2026</v>
      </c>
      <c r="K330">
        <v>5</v>
      </c>
      <c r="L330" t="s">
        <v>95</v>
      </c>
      <c r="M330" s="87">
        <v>115.89</v>
      </c>
      <c r="O330" s="87">
        <v>115.89</v>
      </c>
      <c r="P330" s="57" t="s">
        <v>704</v>
      </c>
    </row>
    <row r="331" spans="2:16">
      <c r="B331" t="s">
        <v>759</v>
      </c>
      <c r="C331" t="s">
        <v>133</v>
      </c>
      <c r="D331" t="s">
        <v>705</v>
      </c>
      <c r="E331" t="s">
        <v>325</v>
      </c>
      <c r="I331" t="s">
        <v>120</v>
      </c>
      <c r="J331">
        <v>2026</v>
      </c>
      <c r="K331">
        <v>5</v>
      </c>
      <c r="L331" t="s">
        <v>95</v>
      </c>
      <c r="M331" s="87">
        <v>363.53999999999996</v>
      </c>
      <c r="O331" s="87">
        <v>363.53999999999996</v>
      </c>
      <c r="P331" s="57" t="s">
        <v>704</v>
      </c>
    </row>
    <row r="332" spans="2:16">
      <c r="B332" t="s">
        <v>759</v>
      </c>
      <c r="C332" t="s">
        <v>133</v>
      </c>
      <c r="D332" t="s">
        <v>705</v>
      </c>
      <c r="E332" t="s">
        <v>323</v>
      </c>
      <c r="I332" t="s">
        <v>112</v>
      </c>
      <c r="J332">
        <v>2026</v>
      </c>
      <c r="K332">
        <v>5</v>
      </c>
      <c r="L332" t="s">
        <v>95</v>
      </c>
      <c r="M332" s="87">
        <v>115.89</v>
      </c>
      <c r="O332" s="87">
        <v>115.89</v>
      </c>
      <c r="P332" s="57" t="s">
        <v>704</v>
      </c>
    </row>
    <row r="333" spans="2:16">
      <c r="B333" t="s">
        <v>166</v>
      </c>
      <c r="C333" t="s">
        <v>133</v>
      </c>
      <c r="D333" t="s">
        <v>705</v>
      </c>
      <c r="E333" t="s">
        <v>616</v>
      </c>
      <c r="I333" t="s">
        <v>122</v>
      </c>
      <c r="J333">
        <v>2026</v>
      </c>
      <c r="K333">
        <v>5</v>
      </c>
      <c r="L333" t="s">
        <v>95</v>
      </c>
      <c r="M333" s="87">
        <v>81.11999999999999</v>
      </c>
      <c r="O333" s="87">
        <v>81.11999999999999</v>
      </c>
      <c r="P333" s="57" t="s">
        <v>704</v>
      </c>
    </row>
    <row r="334" spans="2:16">
      <c r="B334" t="s">
        <v>166</v>
      </c>
      <c r="C334" t="s">
        <v>133</v>
      </c>
      <c r="D334" t="s">
        <v>705</v>
      </c>
      <c r="E334" t="s">
        <v>616</v>
      </c>
      <c r="I334" t="s">
        <v>123</v>
      </c>
      <c r="J334">
        <v>2026</v>
      </c>
      <c r="K334">
        <v>5</v>
      </c>
      <c r="L334" t="s">
        <v>95</v>
      </c>
      <c r="M334" s="87">
        <v>135.19999999999999</v>
      </c>
      <c r="O334" s="87">
        <v>135.19999999999999</v>
      </c>
      <c r="P334" s="57" t="s">
        <v>704</v>
      </c>
    </row>
    <row r="335" spans="2:16">
      <c r="B335" t="s">
        <v>166</v>
      </c>
      <c r="C335" t="s">
        <v>133</v>
      </c>
      <c r="D335" t="s">
        <v>705</v>
      </c>
      <c r="E335" t="s">
        <v>323</v>
      </c>
      <c r="I335" t="s">
        <v>112</v>
      </c>
      <c r="J335">
        <v>2026</v>
      </c>
      <c r="K335">
        <v>5</v>
      </c>
      <c r="L335" t="s">
        <v>95</v>
      </c>
      <c r="M335" s="87">
        <v>115.89</v>
      </c>
      <c r="O335" s="87">
        <v>115.89</v>
      </c>
      <c r="P335" s="57" t="s">
        <v>704</v>
      </c>
    </row>
    <row r="336" spans="2:16">
      <c r="B336" t="s">
        <v>169</v>
      </c>
      <c r="C336" t="s">
        <v>133</v>
      </c>
      <c r="D336" t="s">
        <v>705</v>
      </c>
      <c r="E336" t="s">
        <v>323</v>
      </c>
      <c r="I336" t="s">
        <v>110</v>
      </c>
      <c r="J336">
        <v>2026</v>
      </c>
      <c r="K336">
        <v>5</v>
      </c>
      <c r="L336" t="s">
        <v>95</v>
      </c>
      <c r="M336" s="87">
        <v>95.63000000000001</v>
      </c>
      <c r="O336" s="87">
        <v>95.63000000000001</v>
      </c>
      <c r="P336" s="57" t="s">
        <v>704</v>
      </c>
    </row>
    <row r="337" spans="2:16">
      <c r="B337" t="s">
        <v>175</v>
      </c>
      <c r="C337" t="s">
        <v>133</v>
      </c>
      <c r="D337" t="s">
        <v>705</v>
      </c>
      <c r="E337" t="s">
        <v>323</v>
      </c>
      <c r="I337" t="s">
        <v>112</v>
      </c>
      <c r="J337">
        <v>2026</v>
      </c>
      <c r="K337">
        <v>5</v>
      </c>
      <c r="L337" t="s">
        <v>95</v>
      </c>
      <c r="M337" s="87">
        <v>115.89</v>
      </c>
      <c r="O337" s="87">
        <v>115.89</v>
      </c>
      <c r="P337" s="57" t="s">
        <v>704</v>
      </c>
    </row>
    <row r="338" spans="2:16">
      <c r="B338" t="s">
        <v>176</v>
      </c>
      <c r="C338" t="s">
        <v>133</v>
      </c>
      <c r="D338" t="s">
        <v>705</v>
      </c>
      <c r="E338" t="s">
        <v>323</v>
      </c>
      <c r="I338" t="s">
        <v>112</v>
      </c>
      <c r="J338">
        <v>2026</v>
      </c>
      <c r="K338">
        <v>5</v>
      </c>
      <c r="L338" t="s">
        <v>95</v>
      </c>
      <c r="M338" s="87">
        <v>115.89</v>
      </c>
      <c r="O338" s="87">
        <v>115.89</v>
      </c>
      <c r="P338" s="57" t="s">
        <v>704</v>
      </c>
    </row>
    <row r="339" spans="2:16">
      <c r="B339" t="s">
        <v>760</v>
      </c>
      <c r="C339" t="s">
        <v>133</v>
      </c>
      <c r="D339" t="s">
        <v>705</v>
      </c>
      <c r="E339" t="s">
        <v>325</v>
      </c>
      <c r="I339" t="s">
        <v>120</v>
      </c>
      <c r="J339">
        <v>2026</v>
      </c>
      <c r="K339">
        <v>5</v>
      </c>
      <c r="L339" t="s">
        <v>95</v>
      </c>
      <c r="M339" s="87">
        <v>228.2</v>
      </c>
      <c r="O339" s="87">
        <v>228.2</v>
      </c>
      <c r="P339" s="57" t="s">
        <v>704</v>
      </c>
    </row>
    <row r="340" spans="2:16">
      <c r="B340" t="s">
        <v>760</v>
      </c>
      <c r="C340" t="s">
        <v>133</v>
      </c>
      <c r="D340" t="s">
        <v>705</v>
      </c>
      <c r="E340" t="s">
        <v>616</v>
      </c>
      <c r="I340" t="s">
        <v>122</v>
      </c>
      <c r="J340">
        <v>2026</v>
      </c>
      <c r="K340">
        <v>5</v>
      </c>
      <c r="L340" t="s">
        <v>95</v>
      </c>
      <c r="M340" s="87">
        <v>81.11999999999999</v>
      </c>
      <c r="O340" s="87">
        <v>81.11999999999999</v>
      </c>
      <c r="P340" s="57" t="s">
        <v>704</v>
      </c>
    </row>
    <row r="341" spans="2:16">
      <c r="B341" t="s">
        <v>760</v>
      </c>
      <c r="C341" t="s">
        <v>133</v>
      </c>
      <c r="D341" t="s">
        <v>705</v>
      </c>
      <c r="E341" t="s">
        <v>616</v>
      </c>
      <c r="I341" t="s">
        <v>123</v>
      </c>
      <c r="J341">
        <v>2026</v>
      </c>
      <c r="K341">
        <v>5</v>
      </c>
      <c r="L341" t="s">
        <v>95</v>
      </c>
      <c r="M341" s="87">
        <v>135.19999999999999</v>
      </c>
      <c r="O341" s="87">
        <v>135.19999999999999</v>
      </c>
      <c r="P341" s="57" t="s">
        <v>704</v>
      </c>
    </row>
    <row r="342" spans="2:16">
      <c r="B342" t="s">
        <v>760</v>
      </c>
      <c r="C342" t="s">
        <v>133</v>
      </c>
      <c r="D342" t="s">
        <v>705</v>
      </c>
      <c r="E342" t="s">
        <v>323</v>
      </c>
      <c r="I342" t="s">
        <v>112</v>
      </c>
      <c r="J342">
        <v>2026</v>
      </c>
      <c r="K342">
        <v>5</v>
      </c>
      <c r="L342" t="s">
        <v>95</v>
      </c>
      <c r="M342" s="87">
        <v>115.89</v>
      </c>
      <c r="O342" s="87">
        <v>115.89</v>
      </c>
      <c r="P342" s="57" t="s">
        <v>704</v>
      </c>
    </row>
    <row r="343" spans="2:16">
      <c r="B343" t="s">
        <v>669</v>
      </c>
      <c r="C343" t="s">
        <v>133</v>
      </c>
      <c r="D343" t="s">
        <v>705</v>
      </c>
      <c r="E343" t="s">
        <v>323</v>
      </c>
      <c r="I343" t="s">
        <v>112</v>
      </c>
      <c r="J343">
        <v>2026</v>
      </c>
      <c r="K343">
        <v>5</v>
      </c>
      <c r="L343" t="s">
        <v>95</v>
      </c>
      <c r="M343" s="87">
        <v>115.89</v>
      </c>
      <c r="O343" s="87">
        <v>115.89</v>
      </c>
      <c r="P343" s="57" t="s">
        <v>704</v>
      </c>
    </row>
    <row r="344" spans="2:16">
      <c r="B344" t="s">
        <v>761</v>
      </c>
      <c r="C344" t="s">
        <v>133</v>
      </c>
      <c r="D344" t="s">
        <v>705</v>
      </c>
      <c r="E344" t="s">
        <v>323</v>
      </c>
      <c r="I344" t="s">
        <v>110</v>
      </c>
      <c r="J344">
        <v>2026</v>
      </c>
      <c r="K344">
        <v>5</v>
      </c>
      <c r="L344" t="s">
        <v>95</v>
      </c>
      <c r="M344" s="87">
        <v>95.63000000000001</v>
      </c>
      <c r="O344" s="87">
        <v>95.63000000000001</v>
      </c>
      <c r="P344" s="57" t="s">
        <v>704</v>
      </c>
    </row>
    <row r="345" spans="2:16">
      <c r="B345" t="s">
        <v>671</v>
      </c>
      <c r="C345" t="s">
        <v>133</v>
      </c>
      <c r="D345" t="s">
        <v>705</v>
      </c>
      <c r="E345" t="s">
        <v>325</v>
      </c>
      <c r="I345" t="s">
        <v>120</v>
      </c>
      <c r="J345">
        <v>2026</v>
      </c>
      <c r="K345">
        <v>5</v>
      </c>
      <c r="L345" t="s">
        <v>95</v>
      </c>
      <c r="M345" s="87">
        <v>633.07999999999993</v>
      </c>
      <c r="O345" s="87">
        <v>633.07999999999993</v>
      </c>
      <c r="P345" s="57" t="s">
        <v>704</v>
      </c>
    </row>
    <row r="346" spans="2:16">
      <c r="B346" t="s">
        <v>671</v>
      </c>
      <c r="C346" t="s">
        <v>133</v>
      </c>
      <c r="D346" t="s">
        <v>705</v>
      </c>
      <c r="E346" t="s">
        <v>616</v>
      </c>
      <c r="I346" t="s">
        <v>122</v>
      </c>
      <c r="J346">
        <v>2026</v>
      </c>
      <c r="K346">
        <v>5</v>
      </c>
      <c r="L346" t="s">
        <v>95</v>
      </c>
      <c r="M346" s="87">
        <v>162.23999999999998</v>
      </c>
      <c r="O346" s="87">
        <v>162.23999999999998</v>
      </c>
      <c r="P346" s="57" t="s">
        <v>704</v>
      </c>
    </row>
    <row r="347" spans="2:16">
      <c r="B347" t="s">
        <v>671</v>
      </c>
      <c r="C347" t="s">
        <v>133</v>
      </c>
      <c r="D347" t="s">
        <v>705</v>
      </c>
      <c r="E347" t="s">
        <v>616</v>
      </c>
      <c r="I347" t="s">
        <v>123</v>
      </c>
      <c r="J347">
        <v>2026</v>
      </c>
      <c r="K347">
        <v>5</v>
      </c>
      <c r="L347" t="s">
        <v>95</v>
      </c>
      <c r="M347" s="87">
        <v>270.39999999999998</v>
      </c>
      <c r="O347" s="87">
        <v>270.39999999999998</v>
      </c>
      <c r="P347" s="57" t="s">
        <v>704</v>
      </c>
    </row>
    <row r="348" spans="2:16">
      <c r="B348" t="s">
        <v>671</v>
      </c>
      <c r="C348" t="s">
        <v>133</v>
      </c>
      <c r="D348" t="s">
        <v>705</v>
      </c>
      <c r="E348" t="s">
        <v>323</v>
      </c>
      <c r="I348" t="s">
        <v>112</v>
      </c>
      <c r="J348">
        <v>2026</v>
      </c>
      <c r="K348">
        <v>5</v>
      </c>
      <c r="L348" t="s">
        <v>95</v>
      </c>
      <c r="M348" s="87">
        <v>115.89</v>
      </c>
      <c r="O348" s="87">
        <v>115.89</v>
      </c>
      <c r="P348" s="57" t="s">
        <v>704</v>
      </c>
    </row>
    <row r="349" spans="2:16">
      <c r="B349" t="s">
        <v>182</v>
      </c>
      <c r="C349" t="s">
        <v>133</v>
      </c>
      <c r="D349" t="s">
        <v>705</v>
      </c>
      <c r="E349" t="s">
        <v>323</v>
      </c>
      <c r="I349" t="s">
        <v>112</v>
      </c>
      <c r="J349">
        <v>2026</v>
      </c>
      <c r="K349">
        <v>5</v>
      </c>
      <c r="L349" t="s">
        <v>95</v>
      </c>
      <c r="M349" s="87">
        <v>115.89</v>
      </c>
      <c r="O349" s="87">
        <v>115.89</v>
      </c>
      <c r="P349" s="57" t="s">
        <v>704</v>
      </c>
    </row>
    <row r="350" spans="2:16">
      <c r="B350" t="s">
        <v>762</v>
      </c>
      <c r="C350" t="s">
        <v>133</v>
      </c>
      <c r="D350" t="s">
        <v>705</v>
      </c>
      <c r="E350" t="s">
        <v>323</v>
      </c>
      <c r="I350" t="s">
        <v>112</v>
      </c>
      <c r="J350">
        <v>2026</v>
      </c>
      <c r="K350">
        <v>5</v>
      </c>
      <c r="L350" t="s">
        <v>95</v>
      </c>
      <c r="M350" s="87">
        <v>115.89</v>
      </c>
      <c r="O350" s="87">
        <v>115.89</v>
      </c>
      <c r="P350" s="57" t="s">
        <v>704</v>
      </c>
    </row>
    <row r="351" spans="2:16">
      <c r="B351" t="s">
        <v>186</v>
      </c>
      <c r="C351" t="s">
        <v>133</v>
      </c>
      <c r="D351" t="s">
        <v>705</v>
      </c>
      <c r="E351" t="s">
        <v>323</v>
      </c>
      <c r="I351" t="s">
        <v>112</v>
      </c>
      <c r="J351">
        <v>2026</v>
      </c>
      <c r="K351">
        <v>5</v>
      </c>
      <c r="L351" t="s">
        <v>95</v>
      </c>
      <c r="M351" s="87">
        <v>115.89</v>
      </c>
      <c r="O351" s="87">
        <v>115.89</v>
      </c>
      <c r="P351" s="57" t="s">
        <v>704</v>
      </c>
    </row>
    <row r="352" spans="2:16">
      <c r="B352" t="s">
        <v>674</v>
      </c>
      <c r="C352" t="s">
        <v>133</v>
      </c>
      <c r="D352" t="s">
        <v>705</v>
      </c>
      <c r="E352" t="s">
        <v>325</v>
      </c>
      <c r="I352" t="s">
        <v>120</v>
      </c>
      <c r="J352">
        <v>2026</v>
      </c>
      <c r="K352">
        <v>5</v>
      </c>
      <c r="L352" t="s">
        <v>95</v>
      </c>
      <c r="M352" s="87">
        <v>683.14</v>
      </c>
      <c r="O352" s="87">
        <v>683.14</v>
      </c>
      <c r="P352" s="57" t="s">
        <v>704</v>
      </c>
    </row>
    <row r="353" spans="2:16">
      <c r="B353" t="s">
        <v>674</v>
      </c>
      <c r="C353" t="s">
        <v>133</v>
      </c>
      <c r="D353" t="s">
        <v>705</v>
      </c>
      <c r="E353" t="s">
        <v>323</v>
      </c>
      <c r="I353" t="s">
        <v>112</v>
      </c>
      <c r="J353">
        <v>2026</v>
      </c>
      <c r="K353">
        <v>5</v>
      </c>
      <c r="L353" t="s">
        <v>95</v>
      </c>
      <c r="M353" s="87">
        <v>231.78</v>
      </c>
      <c r="O353" s="87">
        <v>231.78</v>
      </c>
      <c r="P353" s="57" t="s">
        <v>704</v>
      </c>
    </row>
    <row r="354" spans="2:16">
      <c r="B354" t="s">
        <v>763</v>
      </c>
      <c r="C354" t="s">
        <v>133</v>
      </c>
      <c r="D354" t="s">
        <v>705</v>
      </c>
      <c r="E354" t="s">
        <v>323</v>
      </c>
      <c r="I354" t="s">
        <v>118</v>
      </c>
      <c r="J354">
        <v>2026</v>
      </c>
      <c r="K354">
        <v>5</v>
      </c>
      <c r="L354" t="s">
        <v>95</v>
      </c>
      <c r="M354" s="87">
        <v>115.89</v>
      </c>
      <c r="O354" s="87">
        <v>115.89</v>
      </c>
      <c r="P354" s="57" t="s">
        <v>704</v>
      </c>
    </row>
    <row r="355" spans="2:16">
      <c r="B355" t="s">
        <v>763</v>
      </c>
      <c r="C355" t="s">
        <v>133</v>
      </c>
      <c r="D355" t="s">
        <v>705</v>
      </c>
      <c r="E355" t="s">
        <v>325</v>
      </c>
      <c r="I355" t="s">
        <v>120</v>
      </c>
      <c r="J355">
        <v>2026</v>
      </c>
      <c r="K355">
        <v>5</v>
      </c>
      <c r="L355" t="s">
        <v>95</v>
      </c>
      <c r="M355" s="87">
        <v>307.14</v>
      </c>
      <c r="O355" s="87">
        <v>307.14</v>
      </c>
      <c r="P355" s="57" t="s">
        <v>704</v>
      </c>
    </row>
    <row r="356" spans="2:16">
      <c r="B356" t="s">
        <v>763</v>
      </c>
      <c r="C356" t="s">
        <v>133</v>
      </c>
      <c r="D356" t="s">
        <v>705</v>
      </c>
      <c r="E356" t="s">
        <v>616</v>
      </c>
      <c r="I356" t="s">
        <v>122</v>
      </c>
      <c r="J356">
        <v>2026</v>
      </c>
      <c r="K356">
        <v>5</v>
      </c>
      <c r="L356" t="s">
        <v>95</v>
      </c>
      <c r="M356" s="87">
        <v>81.11999999999999</v>
      </c>
      <c r="O356" s="87">
        <v>81.11999999999999</v>
      </c>
      <c r="P356" s="57" t="s">
        <v>704</v>
      </c>
    </row>
    <row r="357" spans="2:16">
      <c r="B357" t="s">
        <v>763</v>
      </c>
      <c r="C357" t="s">
        <v>133</v>
      </c>
      <c r="D357" t="s">
        <v>705</v>
      </c>
      <c r="E357" t="s">
        <v>616</v>
      </c>
      <c r="I357" t="s">
        <v>123</v>
      </c>
      <c r="J357">
        <v>2026</v>
      </c>
      <c r="K357">
        <v>5</v>
      </c>
      <c r="L357" t="s">
        <v>95</v>
      </c>
      <c r="M357" s="87">
        <v>135.19999999999999</v>
      </c>
      <c r="O357" s="87">
        <v>135.19999999999999</v>
      </c>
      <c r="P357" s="57" t="s">
        <v>704</v>
      </c>
    </row>
    <row r="358" spans="2:16">
      <c r="B358" t="s">
        <v>763</v>
      </c>
      <c r="C358" t="s">
        <v>133</v>
      </c>
      <c r="D358" t="s">
        <v>705</v>
      </c>
      <c r="E358" t="s">
        <v>323</v>
      </c>
      <c r="I358" t="s">
        <v>112</v>
      </c>
      <c r="J358">
        <v>2026</v>
      </c>
      <c r="K358">
        <v>5</v>
      </c>
      <c r="L358" t="s">
        <v>95</v>
      </c>
      <c r="M358" s="87">
        <v>115.89</v>
      </c>
      <c r="O358" s="87">
        <v>115.89</v>
      </c>
      <c r="P358" s="57" t="s">
        <v>704</v>
      </c>
    </row>
    <row r="359" spans="2:16">
      <c r="B359" t="s">
        <v>189</v>
      </c>
      <c r="C359" t="s">
        <v>133</v>
      </c>
      <c r="D359" t="s">
        <v>705</v>
      </c>
      <c r="E359" t="s">
        <v>323</v>
      </c>
      <c r="I359" t="s">
        <v>118</v>
      </c>
      <c r="J359">
        <v>2026</v>
      </c>
      <c r="K359">
        <v>5</v>
      </c>
      <c r="L359" t="s">
        <v>95</v>
      </c>
      <c r="M359" s="87">
        <v>115.89</v>
      </c>
      <c r="O359" s="87">
        <v>115.89</v>
      </c>
      <c r="P359" s="57" t="s">
        <v>704</v>
      </c>
    </row>
    <row r="360" spans="2:16">
      <c r="B360" t="s">
        <v>189</v>
      </c>
      <c r="C360" t="s">
        <v>133</v>
      </c>
      <c r="D360" t="s">
        <v>705</v>
      </c>
      <c r="E360" t="s">
        <v>325</v>
      </c>
      <c r="I360" t="s">
        <v>120</v>
      </c>
      <c r="J360">
        <v>2026</v>
      </c>
      <c r="K360">
        <v>5</v>
      </c>
      <c r="L360" t="s">
        <v>95</v>
      </c>
      <c r="M360" s="87">
        <v>2056.6</v>
      </c>
      <c r="O360" s="87">
        <v>2056.6</v>
      </c>
      <c r="P360" s="57" t="s">
        <v>704</v>
      </c>
    </row>
    <row r="361" spans="2:16">
      <c r="B361" t="s">
        <v>189</v>
      </c>
      <c r="C361" t="s">
        <v>133</v>
      </c>
      <c r="D361" t="s">
        <v>705</v>
      </c>
      <c r="E361" t="s">
        <v>616</v>
      </c>
      <c r="I361" t="s">
        <v>122</v>
      </c>
      <c r="J361">
        <v>2026</v>
      </c>
      <c r="K361">
        <v>5</v>
      </c>
      <c r="L361" t="s">
        <v>95</v>
      </c>
      <c r="M361" s="87">
        <v>378.56</v>
      </c>
      <c r="O361" s="87">
        <v>378.56</v>
      </c>
      <c r="P361" s="57" t="s">
        <v>704</v>
      </c>
    </row>
    <row r="362" spans="2:16">
      <c r="B362" t="s">
        <v>189</v>
      </c>
      <c r="C362" t="s">
        <v>133</v>
      </c>
      <c r="D362" t="s">
        <v>705</v>
      </c>
      <c r="E362" t="s">
        <v>616</v>
      </c>
      <c r="I362" t="s">
        <v>123</v>
      </c>
      <c r="J362">
        <v>2026</v>
      </c>
      <c r="K362">
        <v>5</v>
      </c>
      <c r="L362" t="s">
        <v>95</v>
      </c>
      <c r="M362" s="87">
        <v>540.79999999999995</v>
      </c>
      <c r="O362" s="87">
        <v>540.79999999999995</v>
      </c>
      <c r="P362" s="57" t="s">
        <v>704</v>
      </c>
    </row>
    <row r="363" spans="2:16">
      <c r="B363" t="s">
        <v>189</v>
      </c>
      <c r="C363" t="s">
        <v>133</v>
      </c>
      <c r="D363" t="s">
        <v>705</v>
      </c>
      <c r="E363" t="s">
        <v>323</v>
      </c>
      <c r="I363" t="s">
        <v>112</v>
      </c>
      <c r="J363">
        <v>2026</v>
      </c>
      <c r="K363">
        <v>5</v>
      </c>
      <c r="L363" t="s">
        <v>95</v>
      </c>
      <c r="M363" s="87">
        <v>695.33999999999992</v>
      </c>
      <c r="O363" s="87">
        <v>695.33999999999992</v>
      </c>
      <c r="P363" s="57" t="s">
        <v>704</v>
      </c>
    </row>
    <row r="364" spans="2:16">
      <c r="B364" t="s">
        <v>191</v>
      </c>
      <c r="C364" t="s">
        <v>133</v>
      </c>
      <c r="D364" t="s">
        <v>705</v>
      </c>
      <c r="E364" t="s">
        <v>323</v>
      </c>
      <c r="I364" t="s">
        <v>118</v>
      </c>
      <c r="J364">
        <v>2026</v>
      </c>
      <c r="K364">
        <v>5</v>
      </c>
      <c r="L364" t="s">
        <v>95</v>
      </c>
      <c r="M364" s="87">
        <v>115.89</v>
      </c>
      <c r="O364" s="87">
        <v>115.89</v>
      </c>
      <c r="P364" s="57" t="s">
        <v>704</v>
      </c>
    </row>
    <row r="365" spans="2:16">
      <c r="B365" t="s">
        <v>191</v>
      </c>
      <c r="C365" t="s">
        <v>133</v>
      </c>
      <c r="D365" t="s">
        <v>705</v>
      </c>
      <c r="E365" t="s">
        <v>325</v>
      </c>
      <c r="I365" t="s">
        <v>120</v>
      </c>
      <c r="J365">
        <v>2026</v>
      </c>
      <c r="K365">
        <v>5</v>
      </c>
      <c r="L365" t="s">
        <v>95</v>
      </c>
      <c r="M365" s="87">
        <v>728.38</v>
      </c>
      <c r="O365" s="87">
        <v>728.38</v>
      </c>
      <c r="P365" s="57" t="s">
        <v>704</v>
      </c>
    </row>
    <row r="366" spans="2:16">
      <c r="B366" t="s">
        <v>191</v>
      </c>
      <c r="C366" t="s">
        <v>133</v>
      </c>
      <c r="D366" t="s">
        <v>705</v>
      </c>
      <c r="E366" t="s">
        <v>616</v>
      </c>
      <c r="I366" t="s">
        <v>122</v>
      </c>
      <c r="J366">
        <v>2026</v>
      </c>
      <c r="K366">
        <v>5</v>
      </c>
      <c r="L366" t="s">
        <v>95</v>
      </c>
      <c r="M366" s="87">
        <v>405.59999999999997</v>
      </c>
      <c r="O366" s="87">
        <v>405.59999999999997</v>
      </c>
      <c r="P366" s="57" t="s">
        <v>704</v>
      </c>
    </row>
    <row r="367" spans="2:16">
      <c r="B367" t="s">
        <v>191</v>
      </c>
      <c r="C367" t="s">
        <v>133</v>
      </c>
      <c r="D367" t="s">
        <v>705</v>
      </c>
      <c r="E367" t="s">
        <v>616</v>
      </c>
      <c r="I367" t="s">
        <v>123</v>
      </c>
      <c r="J367">
        <v>2026</v>
      </c>
      <c r="K367">
        <v>5</v>
      </c>
      <c r="L367" t="s">
        <v>95</v>
      </c>
      <c r="M367" s="87">
        <v>676</v>
      </c>
      <c r="O367" s="87">
        <v>676</v>
      </c>
      <c r="P367" s="57" t="s">
        <v>704</v>
      </c>
    </row>
    <row r="368" spans="2:16">
      <c r="B368" t="s">
        <v>191</v>
      </c>
      <c r="C368" t="s">
        <v>133</v>
      </c>
      <c r="D368" t="s">
        <v>705</v>
      </c>
      <c r="E368" t="s">
        <v>323</v>
      </c>
      <c r="I368" t="s">
        <v>112</v>
      </c>
      <c r="J368">
        <v>2026</v>
      </c>
      <c r="K368">
        <v>5</v>
      </c>
      <c r="L368" t="s">
        <v>95</v>
      </c>
      <c r="M368" s="87">
        <v>231.78</v>
      </c>
      <c r="O368" s="87">
        <v>231.78</v>
      </c>
      <c r="P368" s="57" t="s">
        <v>704</v>
      </c>
    </row>
    <row r="369" spans="2:16">
      <c r="B369" t="s">
        <v>676</v>
      </c>
      <c r="C369" t="s">
        <v>133</v>
      </c>
      <c r="D369" t="s">
        <v>705</v>
      </c>
      <c r="E369" t="s">
        <v>325</v>
      </c>
      <c r="I369" t="s">
        <v>120</v>
      </c>
      <c r="J369">
        <v>2026</v>
      </c>
      <c r="K369">
        <v>5</v>
      </c>
      <c r="L369" t="s">
        <v>95</v>
      </c>
      <c r="M369" s="87">
        <v>325.94</v>
      </c>
      <c r="O369" s="87">
        <v>325.94</v>
      </c>
      <c r="P369" s="57" t="s">
        <v>704</v>
      </c>
    </row>
    <row r="370" spans="2:16">
      <c r="B370" t="s">
        <v>676</v>
      </c>
      <c r="C370" t="s">
        <v>133</v>
      </c>
      <c r="D370" t="s">
        <v>705</v>
      </c>
      <c r="E370" t="s">
        <v>323</v>
      </c>
      <c r="I370" t="s">
        <v>112</v>
      </c>
      <c r="J370">
        <v>2026</v>
      </c>
      <c r="K370">
        <v>5</v>
      </c>
      <c r="L370" t="s">
        <v>95</v>
      </c>
      <c r="M370" s="87">
        <v>115.89</v>
      </c>
      <c r="O370" s="87">
        <v>115.89</v>
      </c>
      <c r="P370" s="57" t="s">
        <v>704</v>
      </c>
    </row>
    <row r="371" spans="2:16">
      <c r="B371" t="s">
        <v>195</v>
      </c>
      <c r="C371" t="s">
        <v>133</v>
      </c>
      <c r="D371" t="s">
        <v>705</v>
      </c>
      <c r="E371" t="s">
        <v>323</v>
      </c>
      <c r="I371" t="s">
        <v>110</v>
      </c>
      <c r="J371">
        <v>2026</v>
      </c>
      <c r="K371">
        <v>5</v>
      </c>
      <c r="L371" t="s">
        <v>95</v>
      </c>
      <c r="M371" s="87">
        <v>95.63000000000001</v>
      </c>
      <c r="O371" s="87">
        <v>95.63000000000001</v>
      </c>
      <c r="P371" s="57" t="s">
        <v>704</v>
      </c>
    </row>
    <row r="372" spans="2:16">
      <c r="B372" t="s">
        <v>195</v>
      </c>
      <c r="C372" t="s">
        <v>133</v>
      </c>
      <c r="D372" t="s">
        <v>705</v>
      </c>
      <c r="E372" t="s">
        <v>323</v>
      </c>
      <c r="I372" t="s">
        <v>118</v>
      </c>
      <c r="J372">
        <v>2026</v>
      </c>
      <c r="K372">
        <v>5</v>
      </c>
      <c r="L372" t="s">
        <v>95</v>
      </c>
      <c r="M372" s="87">
        <v>115.89</v>
      </c>
      <c r="O372" s="87">
        <v>115.89</v>
      </c>
      <c r="P372" s="57" t="s">
        <v>704</v>
      </c>
    </row>
    <row r="373" spans="2:16">
      <c r="B373" t="s">
        <v>195</v>
      </c>
      <c r="C373" t="s">
        <v>133</v>
      </c>
      <c r="D373" t="s">
        <v>705</v>
      </c>
      <c r="E373" t="s">
        <v>325</v>
      </c>
      <c r="I373" t="s">
        <v>120</v>
      </c>
      <c r="J373">
        <v>2026</v>
      </c>
      <c r="K373">
        <v>5</v>
      </c>
      <c r="L373" t="s">
        <v>95</v>
      </c>
      <c r="M373" s="87">
        <v>307.14</v>
      </c>
      <c r="O373" s="87">
        <v>307.14</v>
      </c>
      <c r="P373" s="57" t="s">
        <v>704</v>
      </c>
    </row>
    <row r="374" spans="2:16">
      <c r="B374" t="s">
        <v>195</v>
      </c>
      <c r="C374" t="s">
        <v>133</v>
      </c>
      <c r="D374" t="s">
        <v>705</v>
      </c>
      <c r="E374" t="s">
        <v>616</v>
      </c>
      <c r="I374" t="s">
        <v>122</v>
      </c>
      <c r="J374">
        <v>2026</v>
      </c>
      <c r="K374">
        <v>5</v>
      </c>
      <c r="L374" t="s">
        <v>95</v>
      </c>
      <c r="M374" s="87">
        <v>162.23999999999998</v>
      </c>
      <c r="O374" s="87">
        <v>162.23999999999998</v>
      </c>
      <c r="P374" s="57" t="s">
        <v>704</v>
      </c>
    </row>
    <row r="375" spans="2:16">
      <c r="B375" t="s">
        <v>195</v>
      </c>
      <c r="C375" t="s">
        <v>133</v>
      </c>
      <c r="D375" t="s">
        <v>705</v>
      </c>
      <c r="E375" t="s">
        <v>616</v>
      </c>
      <c r="I375" t="s">
        <v>123</v>
      </c>
      <c r="J375">
        <v>2026</v>
      </c>
      <c r="K375">
        <v>5</v>
      </c>
      <c r="L375" t="s">
        <v>95</v>
      </c>
      <c r="M375" s="87">
        <v>270.39999999999998</v>
      </c>
      <c r="O375" s="87">
        <v>270.39999999999998</v>
      </c>
      <c r="P375" s="57" t="s">
        <v>704</v>
      </c>
    </row>
    <row r="376" spans="2:16">
      <c r="B376" t="s">
        <v>195</v>
      </c>
      <c r="C376" t="s">
        <v>133</v>
      </c>
      <c r="D376" t="s">
        <v>705</v>
      </c>
      <c r="E376" t="s">
        <v>323</v>
      </c>
      <c r="I376" t="s">
        <v>112</v>
      </c>
      <c r="J376">
        <v>2026</v>
      </c>
      <c r="K376">
        <v>5</v>
      </c>
      <c r="L376" t="s">
        <v>95</v>
      </c>
      <c r="M376" s="87">
        <v>231.78</v>
      </c>
      <c r="O376" s="87">
        <v>231.78</v>
      </c>
      <c r="P376" s="57" t="s">
        <v>704</v>
      </c>
    </row>
    <row r="377" spans="2:16">
      <c r="B377" t="s">
        <v>199</v>
      </c>
      <c r="C377" t="s">
        <v>133</v>
      </c>
      <c r="D377" t="s">
        <v>705</v>
      </c>
      <c r="E377" t="s">
        <v>323</v>
      </c>
      <c r="I377" t="s">
        <v>118</v>
      </c>
      <c r="J377">
        <v>2026</v>
      </c>
      <c r="K377">
        <v>5</v>
      </c>
      <c r="L377" t="s">
        <v>95</v>
      </c>
      <c r="M377" s="87">
        <v>231.78</v>
      </c>
      <c r="O377" s="87">
        <v>231.78</v>
      </c>
      <c r="P377" s="57" t="s">
        <v>704</v>
      </c>
    </row>
    <row r="378" spans="2:16">
      <c r="B378" t="s">
        <v>199</v>
      </c>
      <c r="C378" t="s">
        <v>133</v>
      </c>
      <c r="D378" t="s">
        <v>705</v>
      </c>
      <c r="E378" t="s">
        <v>325</v>
      </c>
      <c r="I378" t="s">
        <v>120</v>
      </c>
      <c r="J378">
        <v>2026</v>
      </c>
      <c r="K378">
        <v>5</v>
      </c>
      <c r="L378" t="s">
        <v>95</v>
      </c>
      <c r="M378" s="87">
        <v>664.34</v>
      </c>
      <c r="O378" s="87">
        <v>664.34</v>
      </c>
      <c r="P378" s="57" t="s">
        <v>704</v>
      </c>
    </row>
    <row r="379" spans="2:16">
      <c r="B379" t="s">
        <v>199</v>
      </c>
      <c r="C379" t="s">
        <v>133</v>
      </c>
      <c r="D379" t="s">
        <v>705</v>
      </c>
      <c r="E379" t="s">
        <v>616</v>
      </c>
      <c r="I379" t="s">
        <v>122</v>
      </c>
      <c r="J379">
        <v>2026</v>
      </c>
      <c r="K379">
        <v>5</v>
      </c>
      <c r="L379" t="s">
        <v>95</v>
      </c>
      <c r="M379" s="87">
        <v>135.19999999999999</v>
      </c>
      <c r="O379" s="87">
        <v>135.19999999999999</v>
      </c>
      <c r="P379" s="57" t="s">
        <v>704</v>
      </c>
    </row>
    <row r="380" spans="2:16">
      <c r="B380" t="s">
        <v>199</v>
      </c>
      <c r="C380" t="s">
        <v>133</v>
      </c>
      <c r="D380" t="s">
        <v>705</v>
      </c>
      <c r="E380" t="s">
        <v>616</v>
      </c>
      <c r="I380" t="s">
        <v>123</v>
      </c>
      <c r="J380">
        <v>2026</v>
      </c>
      <c r="K380">
        <v>5</v>
      </c>
      <c r="L380" t="s">
        <v>95</v>
      </c>
      <c r="M380" s="87">
        <v>135.19999999999999</v>
      </c>
      <c r="O380" s="87">
        <v>135.19999999999999</v>
      </c>
      <c r="P380" s="57" t="s">
        <v>704</v>
      </c>
    </row>
    <row r="381" spans="2:16">
      <c r="B381" t="s">
        <v>199</v>
      </c>
      <c r="C381" t="s">
        <v>133</v>
      </c>
      <c r="D381" t="s">
        <v>705</v>
      </c>
      <c r="E381" t="s">
        <v>323</v>
      </c>
      <c r="I381" t="s">
        <v>112</v>
      </c>
      <c r="J381">
        <v>2026</v>
      </c>
      <c r="K381">
        <v>5</v>
      </c>
      <c r="L381" t="s">
        <v>95</v>
      </c>
      <c r="M381" s="87">
        <v>115.89</v>
      </c>
      <c r="O381" s="87">
        <v>115.89</v>
      </c>
      <c r="P381" s="57" t="s">
        <v>704</v>
      </c>
    </row>
    <row r="382" spans="2:16">
      <c r="B382" t="s">
        <v>201</v>
      </c>
      <c r="C382" t="s">
        <v>133</v>
      </c>
      <c r="D382" t="s">
        <v>705</v>
      </c>
      <c r="E382" t="s">
        <v>325</v>
      </c>
      <c r="I382" t="s">
        <v>120</v>
      </c>
      <c r="J382">
        <v>2026</v>
      </c>
      <c r="K382">
        <v>5</v>
      </c>
      <c r="L382" t="s">
        <v>95</v>
      </c>
      <c r="M382" s="87">
        <v>457.53999999999996</v>
      </c>
      <c r="O382" s="87">
        <v>457.53999999999996</v>
      </c>
      <c r="P382" s="57" t="s">
        <v>704</v>
      </c>
    </row>
    <row r="383" spans="2:16">
      <c r="B383" t="s">
        <v>201</v>
      </c>
      <c r="C383" t="s">
        <v>133</v>
      </c>
      <c r="D383" t="s">
        <v>705</v>
      </c>
      <c r="E383" t="s">
        <v>323</v>
      </c>
      <c r="I383" t="s">
        <v>112</v>
      </c>
      <c r="J383">
        <v>2026</v>
      </c>
      <c r="K383">
        <v>5</v>
      </c>
      <c r="L383" t="s">
        <v>95</v>
      </c>
      <c r="M383" s="87">
        <v>115.89</v>
      </c>
      <c r="O383" s="87">
        <v>115.89</v>
      </c>
      <c r="P383" s="57" t="s">
        <v>704</v>
      </c>
    </row>
    <row r="384" spans="2:16">
      <c r="B384" t="s">
        <v>611</v>
      </c>
      <c r="C384" t="s">
        <v>133</v>
      </c>
      <c r="D384" t="s">
        <v>705</v>
      </c>
      <c r="E384" t="s">
        <v>323</v>
      </c>
      <c r="I384" t="s">
        <v>118</v>
      </c>
      <c r="J384">
        <v>2026</v>
      </c>
      <c r="K384">
        <v>5</v>
      </c>
      <c r="L384" t="s">
        <v>95</v>
      </c>
      <c r="M384" s="87">
        <v>231.78</v>
      </c>
      <c r="O384" s="87">
        <v>231.78</v>
      </c>
      <c r="P384" s="57" t="s">
        <v>704</v>
      </c>
    </row>
    <row r="385" spans="2:16">
      <c r="B385" t="s">
        <v>611</v>
      </c>
      <c r="C385" t="s">
        <v>133</v>
      </c>
      <c r="D385" t="s">
        <v>705</v>
      </c>
      <c r="E385" t="s">
        <v>325</v>
      </c>
      <c r="I385" t="s">
        <v>120</v>
      </c>
      <c r="J385">
        <v>2026</v>
      </c>
      <c r="K385">
        <v>5</v>
      </c>
      <c r="L385" t="s">
        <v>95</v>
      </c>
      <c r="M385" s="87">
        <v>127.9</v>
      </c>
      <c r="O385" s="87">
        <v>127.9</v>
      </c>
      <c r="P385" s="57" t="s">
        <v>704</v>
      </c>
    </row>
    <row r="386" spans="2:16">
      <c r="B386" t="s">
        <v>611</v>
      </c>
      <c r="C386" t="s">
        <v>133</v>
      </c>
      <c r="D386" t="s">
        <v>705</v>
      </c>
      <c r="E386" t="s">
        <v>616</v>
      </c>
      <c r="I386" t="s">
        <v>122</v>
      </c>
      <c r="J386">
        <v>2026</v>
      </c>
      <c r="K386">
        <v>5</v>
      </c>
      <c r="L386" t="s">
        <v>95</v>
      </c>
      <c r="M386" s="87">
        <v>81.11999999999999</v>
      </c>
      <c r="O386" s="87">
        <v>81.11999999999999</v>
      </c>
      <c r="P386" s="57" t="s">
        <v>704</v>
      </c>
    </row>
    <row r="387" spans="2:16">
      <c r="B387" t="s">
        <v>611</v>
      </c>
      <c r="C387" t="s">
        <v>133</v>
      </c>
      <c r="D387" t="s">
        <v>705</v>
      </c>
      <c r="E387" t="s">
        <v>616</v>
      </c>
      <c r="I387" t="s">
        <v>123</v>
      </c>
      <c r="J387">
        <v>2026</v>
      </c>
      <c r="K387">
        <v>5</v>
      </c>
      <c r="L387" t="s">
        <v>95</v>
      </c>
      <c r="M387" s="87">
        <v>135.19999999999999</v>
      </c>
      <c r="O387" s="87">
        <v>135.19999999999999</v>
      </c>
      <c r="P387" s="57" t="s">
        <v>704</v>
      </c>
    </row>
    <row r="388" spans="2:16">
      <c r="B388" t="s">
        <v>611</v>
      </c>
      <c r="C388" t="s">
        <v>133</v>
      </c>
      <c r="D388" t="s">
        <v>705</v>
      </c>
      <c r="E388" t="s">
        <v>323</v>
      </c>
      <c r="I388" t="s">
        <v>112</v>
      </c>
      <c r="J388">
        <v>2026</v>
      </c>
      <c r="K388">
        <v>5</v>
      </c>
      <c r="L388" t="s">
        <v>95</v>
      </c>
      <c r="M388" s="87">
        <v>115.89</v>
      </c>
      <c r="O388" s="87">
        <v>115.89</v>
      </c>
      <c r="P388" s="57" t="s">
        <v>704</v>
      </c>
    </row>
    <row r="389" spans="2:16">
      <c r="B389" t="s">
        <v>202</v>
      </c>
      <c r="C389" t="s">
        <v>133</v>
      </c>
      <c r="D389" t="s">
        <v>705</v>
      </c>
      <c r="E389" t="s">
        <v>325</v>
      </c>
      <c r="I389" t="s">
        <v>120</v>
      </c>
      <c r="J389">
        <v>2026</v>
      </c>
      <c r="K389">
        <v>5</v>
      </c>
      <c r="L389" t="s">
        <v>95</v>
      </c>
      <c r="M389" s="87">
        <v>134.79999999999998</v>
      </c>
      <c r="O389" s="87">
        <v>134.79999999999998</v>
      </c>
      <c r="P389" s="57" t="s">
        <v>704</v>
      </c>
    </row>
    <row r="390" spans="2:16">
      <c r="B390" t="s">
        <v>202</v>
      </c>
      <c r="C390" t="s">
        <v>133</v>
      </c>
      <c r="D390" t="s">
        <v>705</v>
      </c>
      <c r="E390" t="s">
        <v>616</v>
      </c>
      <c r="I390" t="s">
        <v>122</v>
      </c>
      <c r="J390">
        <v>2026</v>
      </c>
      <c r="K390">
        <v>5</v>
      </c>
      <c r="L390" t="s">
        <v>95</v>
      </c>
      <c r="M390" s="87">
        <v>81.11999999999999</v>
      </c>
      <c r="O390" s="87">
        <v>81.11999999999999</v>
      </c>
      <c r="P390" s="57" t="s">
        <v>704</v>
      </c>
    </row>
    <row r="391" spans="2:16">
      <c r="B391" t="s">
        <v>202</v>
      </c>
      <c r="C391" t="s">
        <v>133</v>
      </c>
      <c r="D391" t="s">
        <v>705</v>
      </c>
      <c r="E391" t="s">
        <v>616</v>
      </c>
      <c r="I391" t="s">
        <v>123</v>
      </c>
      <c r="J391">
        <v>2026</v>
      </c>
      <c r="K391">
        <v>5</v>
      </c>
      <c r="L391" t="s">
        <v>95</v>
      </c>
      <c r="M391" s="87">
        <v>135.19999999999999</v>
      </c>
      <c r="O391" s="87">
        <v>135.19999999999999</v>
      </c>
      <c r="P391" s="57" t="s">
        <v>704</v>
      </c>
    </row>
    <row r="392" spans="2:16">
      <c r="B392" t="s">
        <v>202</v>
      </c>
      <c r="C392" t="s">
        <v>133</v>
      </c>
      <c r="D392" t="s">
        <v>705</v>
      </c>
      <c r="E392" t="s">
        <v>323</v>
      </c>
      <c r="I392" t="s">
        <v>112</v>
      </c>
      <c r="J392">
        <v>2026</v>
      </c>
      <c r="K392">
        <v>5</v>
      </c>
      <c r="L392" t="s">
        <v>95</v>
      </c>
      <c r="M392" s="87">
        <v>231.78</v>
      </c>
      <c r="O392" s="87">
        <v>231.78</v>
      </c>
      <c r="P392" s="57" t="s">
        <v>704</v>
      </c>
    </row>
    <row r="393" spans="2:16">
      <c r="B393" t="s">
        <v>206</v>
      </c>
      <c r="C393" t="s">
        <v>133</v>
      </c>
      <c r="D393" t="s">
        <v>705</v>
      </c>
      <c r="E393" t="s">
        <v>323</v>
      </c>
      <c r="I393" t="s">
        <v>112</v>
      </c>
      <c r="J393">
        <v>2026</v>
      </c>
      <c r="K393">
        <v>5</v>
      </c>
      <c r="L393" t="s">
        <v>95</v>
      </c>
      <c r="M393" s="87">
        <v>115.89</v>
      </c>
      <c r="O393" s="87">
        <v>115.89</v>
      </c>
      <c r="P393" s="57" t="s">
        <v>704</v>
      </c>
    </row>
    <row r="394" spans="2:16">
      <c r="B394" t="s">
        <v>207</v>
      </c>
      <c r="C394" t="s">
        <v>133</v>
      </c>
      <c r="D394" t="s">
        <v>705</v>
      </c>
      <c r="E394" t="s">
        <v>323</v>
      </c>
      <c r="I394" t="s">
        <v>118</v>
      </c>
      <c r="J394">
        <v>2026</v>
      </c>
      <c r="K394">
        <v>5</v>
      </c>
      <c r="L394" t="s">
        <v>95</v>
      </c>
      <c r="M394" s="87">
        <v>115.89</v>
      </c>
      <c r="O394" s="87">
        <v>115.89</v>
      </c>
      <c r="P394" s="57" t="s">
        <v>704</v>
      </c>
    </row>
    <row r="395" spans="2:16">
      <c r="B395" t="s">
        <v>207</v>
      </c>
      <c r="C395" t="s">
        <v>133</v>
      </c>
      <c r="D395" t="s">
        <v>705</v>
      </c>
      <c r="E395" t="s">
        <v>325</v>
      </c>
      <c r="I395" t="s">
        <v>120</v>
      </c>
      <c r="J395">
        <v>2026</v>
      </c>
      <c r="K395">
        <v>5</v>
      </c>
      <c r="L395" t="s">
        <v>95</v>
      </c>
      <c r="M395" s="87">
        <v>114.1</v>
      </c>
      <c r="O395" s="87">
        <v>114.1</v>
      </c>
      <c r="P395" s="57" t="s">
        <v>704</v>
      </c>
    </row>
    <row r="396" spans="2:16">
      <c r="B396" t="s">
        <v>207</v>
      </c>
      <c r="C396" t="s">
        <v>133</v>
      </c>
      <c r="D396" t="s">
        <v>705</v>
      </c>
      <c r="E396" t="s">
        <v>616</v>
      </c>
      <c r="I396" t="s">
        <v>122</v>
      </c>
      <c r="J396">
        <v>2026</v>
      </c>
      <c r="K396">
        <v>5</v>
      </c>
      <c r="L396" t="s">
        <v>95</v>
      </c>
      <c r="M396" s="87">
        <v>162.23999999999998</v>
      </c>
      <c r="O396" s="87">
        <v>162.23999999999998</v>
      </c>
      <c r="P396" s="57" t="s">
        <v>704</v>
      </c>
    </row>
    <row r="397" spans="2:16">
      <c r="B397" t="s">
        <v>207</v>
      </c>
      <c r="C397" t="s">
        <v>133</v>
      </c>
      <c r="D397" t="s">
        <v>705</v>
      </c>
      <c r="E397" t="s">
        <v>616</v>
      </c>
      <c r="I397" t="s">
        <v>123</v>
      </c>
      <c r="J397">
        <v>2026</v>
      </c>
      <c r="K397">
        <v>5</v>
      </c>
      <c r="L397" t="s">
        <v>95</v>
      </c>
      <c r="M397" s="87">
        <v>270.39999999999998</v>
      </c>
      <c r="O397" s="87">
        <v>270.39999999999998</v>
      </c>
      <c r="P397" s="57" t="s">
        <v>704</v>
      </c>
    </row>
    <row r="398" spans="2:16">
      <c r="B398" t="s">
        <v>207</v>
      </c>
      <c r="C398" t="s">
        <v>133</v>
      </c>
      <c r="D398" t="s">
        <v>705</v>
      </c>
      <c r="E398" t="s">
        <v>323</v>
      </c>
      <c r="I398" t="s">
        <v>112</v>
      </c>
      <c r="J398">
        <v>2026</v>
      </c>
      <c r="K398">
        <v>5</v>
      </c>
      <c r="L398" t="s">
        <v>95</v>
      </c>
      <c r="M398" s="87">
        <v>231.78</v>
      </c>
      <c r="O398" s="87">
        <v>231.78</v>
      </c>
      <c r="P398" s="57" t="s">
        <v>704</v>
      </c>
    </row>
    <row r="399" spans="2:16">
      <c r="B399" t="s">
        <v>208</v>
      </c>
      <c r="C399" t="s">
        <v>133</v>
      </c>
      <c r="D399" t="s">
        <v>705</v>
      </c>
      <c r="E399" t="s">
        <v>323</v>
      </c>
      <c r="I399" t="s">
        <v>118</v>
      </c>
      <c r="J399">
        <v>2026</v>
      </c>
      <c r="K399">
        <v>5</v>
      </c>
      <c r="L399" t="s">
        <v>95</v>
      </c>
      <c r="M399" s="87">
        <v>115.89</v>
      </c>
      <c r="O399" s="87">
        <v>115.89</v>
      </c>
      <c r="P399" s="57" t="s">
        <v>704</v>
      </c>
    </row>
    <row r="400" spans="2:16">
      <c r="B400" t="s">
        <v>208</v>
      </c>
      <c r="C400" t="s">
        <v>133</v>
      </c>
      <c r="D400" t="s">
        <v>705</v>
      </c>
      <c r="E400" t="s">
        <v>325</v>
      </c>
      <c r="I400" t="s">
        <v>120</v>
      </c>
      <c r="J400">
        <v>2026</v>
      </c>
      <c r="K400">
        <v>5</v>
      </c>
      <c r="L400" t="s">
        <v>95</v>
      </c>
      <c r="M400" s="87">
        <v>114.1</v>
      </c>
      <c r="O400" s="87">
        <v>114.1</v>
      </c>
      <c r="P400" s="57" t="s">
        <v>704</v>
      </c>
    </row>
    <row r="401" spans="2:16">
      <c r="B401" t="s">
        <v>208</v>
      </c>
      <c r="C401" t="s">
        <v>133</v>
      </c>
      <c r="D401" t="s">
        <v>705</v>
      </c>
      <c r="E401" t="s">
        <v>616</v>
      </c>
      <c r="I401" t="s">
        <v>122</v>
      </c>
      <c r="J401">
        <v>2026</v>
      </c>
      <c r="K401">
        <v>5</v>
      </c>
      <c r="L401" t="s">
        <v>95</v>
      </c>
      <c r="M401" s="87">
        <v>162.23999999999998</v>
      </c>
      <c r="O401" s="87">
        <v>162.23999999999998</v>
      </c>
      <c r="P401" s="57" t="s">
        <v>704</v>
      </c>
    </row>
    <row r="402" spans="2:16">
      <c r="B402" t="s">
        <v>208</v>
      </c>
      <c r="C402" t="s">
        <v>133</v>
      </c>
      <c r="D402" t="s">
        <v>705</v>
      </c>
      <c r="E402" t="s">
        <v>616</v>
      </c>
      <c r="I402" t="s">
        <v>123</v>
      </c>
      <c r="J402">
        <v>2026</v>
      </c>
      <c r="K402">
        <v>5</v>
      </c>
      <c r="L402" t="s">
        <v>95</v>
      </c>
      <c r="M402" s="87">
        <v>270.39999999999998</v>
      </c>
      <c r="O402" s="87">
        <v>270.39999999999998</v>
      </c>
      <c r="P402" s="57" t="s">
        <v>704</v>
      </c>
    </row>
    <row r="403" spans="2:16">
      <c r="B403" t="s">
        <v>208</v>
      </c>
      <c r="C403" t="s">
        <v>133</v>
      </c>
      <c r="D403" t="s">
        <v>705</v>
      </c>
      <c r="E403" t="s">
        <v>323</v>
      </c>
      <c r="I403" t="s">
        <v>112</v>
      </c>
      <c r="J403">
        <v>2026</v>
      </c>
      <c r="K403">
        <v>5</v>
      </c>
      <c r="L403" t="s">
        <v>95</v>
      </c>
      <c r="M403" s="87">
        <v>115.89</v>
      </c>
      <c r="O403" s="87">
        <v>115.89</v>
      </c>
      <c r="P403" s="57" t="s">
        <v>704</v>
      </c>
    </row>
    <row r="404" spans="2:16">
      <c r="B404" t="s">
        <v>680</v>
      </c>
      <c r="C404" t="s">
        <v>133</v>
      </c>
      <c r="D404" t="s">
        <v>705</v>
      </c>
      <c r="E404" t="s">
        <v>323</v>
      </c>
      <c r="I404" t="s">
        <v>112</v>
      </c>
      <c r="J404">
        <v>2026</v>
      </c>
      <c r="K404">
        <v>5</v>
      </c>
      <c r="L404" t="s">
        <v>95</v>
      </c>
      <c r="M404" s="87">
        <v>115.89</v>
      </c>
      <c r="O404" s="87">
        <v>115.89</v>
      </c>
      <c r="P404" s="57" t="s">
        <v>704</v>
      </c>
    </row>
    <row r="405" spans="2:16">
      <c r="B405" t="s">
        <v>210</v>
      </c>
      <c r="C405" t="s">
        <v>133</v>
      </c>
      <c r="D405" t="s">
        <v>705</v>
      </c>
      <c r="E405" t="s">
        <v>323</v>
      </c>
      <c r="I405" t="s">
        <v>112</v>
      </c>
      <c r="J405">
        <v>2026</v>
      </c>
      <c r="K405">
        <v>5</v>
      </c>
      <c r="L405" t="s">
        <v>95</v>
      </c>
      <c r="M405" s="87">
        <v>115.89</v>
      </c>
      <c r="O405" s="87">
        <v>115.89</v>
      </c>
      <c r="P405" s="57" t="s">
        <v>704</v>
      </c>
    </row>
    <row r="406" spans="2:16">
      <c r="B406" t="s">
        <v>211</v>
      </c>
      <c r="C406" t="s">
        <v>133</v>
      </c>
      <c r="D406" t="s">
        <v>705</v>
      </c>
      <c r="E406" t="s">
        <v>616</v>
      </c>
      <c r="I406" t="s">
        <v>122</v>
      </c>
      <c r="J406">
        <v>2026</v>
      </c>
      <c r="K406">
        <v>5</v>
      </c>
      <c r="L406" t="s">
        <v>95</v>
      </c>
      <c r="M406" s="87">
        <v>81.11999999999999</v>
      </c>
      <c r="O406" s="87">
        <v>81.11999999999999</v>
      </c>
      <c r="P406" s="57" t="s">
        <v>704</v>
      </c>
    </row>
    <row r="407" spans="2:16">
      <c r="B407" t="s">
        <v>211</v>
      </c>
      <c r="C407" t="s">
        <v>133</v>
      </c>
      <c r="D407" t="s">
        <v>705</v>
      </c>
      <c r="E407" t="s">
        <v>616</v>
      </c>
      <c r="I407" t="s">
        <v>123</v>
      </c>
      <c r="J407">
        <v>2026</v>
      </c>
      <c r="K407">
        <v>5</v>
      </c>
      <c r="L407" t="s">
        <v>95</v>
      </c>
      <c r="M407" s="87">
        <v>135.19999999999999</v>
      </c>
      <c r="O407" s="87">
        <v>135.19999999999999</v>
      </c>
      <c r="P407" s="57" t="s">
        <v>704</v>
      </c>
    </row>
    <row r="408" spans="2:16">
      <c r="B408" t="s">
        <v>211</v>
      </c>
      <c r="C408" t="s">
        <v>133</v>
      </c>
      <c r="D408" t="s">
        <v>705</v>
      </c>
      <c r="E408" t="s">
        <v>323</v>
      </c>
      <c r="I408" t="s">
        <v>112</v>
      </c>
      <c r="J408">
        <v>2026</v>
      </c>
      <c r="K408">
        <v>5</v>
      </c>
      <c r="L408" t="s">
        <v>95</v>
      </c>
      <c r="M408" s="87">
        <v>115.89</v>
      </c>
      <c r="O408" s="87">
        <v>115.89</v>
      </c>
      <c r="P408" s="57" t="s">
        <v>704</v>
      </c>
    </row>
    <row r="409" spans="2:16">
      <c r="B409" t="s">
        <v>212</v>
      </c>
      <c r="C409" t="s">
        <v>133</v>
      </c>
      <c r="D409" t="s">
        <v>705</v>
      </c>
      <c r="E409" t="s">
        <v>323</v>
      </c>
      <c r="I409" t="s">
        <v>118</v>
      </c>
      <c r="J409">
        <v>2026</v>
      </c>
      <c r="K409">
        <v>5</v>
      </c>
      <c r="L409" t="s">
        <v>95</v>
      </c>
      <c r="M409" s="87">
        <v>115.89</v>
      </c>
      <c r="O409" s="87">
        <v>115.89</v>
      </c>
      <c r="P409" s="57" t="s">
        <v>704</v>
      </c>
    </row>
    <row r="410" spans="2:16">
      <c r="B410" t="s">
        <v>212</v>
      </c>
      <c r="C410" t="s">
        <v>133</v>
      </c>
      <c r="D410" t="s">
        <v>705</v>
      </c>
      <c r="E410" t="s">
        <v>325</v>
      </c>
      <c r="I410" t="s">
        <v>120</v>
      </c>
      <c r="J410">
        <v>2026</v>
      </c>
      <c r="K410">
        <v>5</v>
      </c>
      <c r="L410" t="s">
        <v>95</v>
      </c>
      <c r="M410" s="87">
        <v>325.94</v>
      </c>
      <c r="O410" s="87">
        <v>325.94</v>
      </c>
      <c r="P410" s="57" t="s">
        <v>704</v>
      </c>
    </row>
    <row r="411" spans="2:16">
      <c r="B411" t="s">
        <v>212</v>
      </c>
      <c r="C411" t="s">
        <v>133</v>
      </c>
      <c r="D411" t="s">
        <v>705</v>
      </c>
      <c r="E411" t="s">
        <v>616</v>
      </c>
      <c r="I411" t="s">
        <v>122</v>
      </c>
      <c r="J411">
        <v>2026</v>
      </c>
      <c r="K411">
        <v>5</v>
      </c>
      <c r="L411" t="s">
        <v>95</v>
      </c>
      <c r="M411" s="87">
        <v>162.23999999999998</v>
      </c>
      <c r="O411" s="87">
        <v>162.23999999999998</v>
      </c>
      <c r="P411" s="57" t="s">
        <v>704</v>
      </c>
    </row>
    <row r="412" spans="2:16">
      <c r="B412" t="s">
        <v>212</v>
      </c>
      <c r="C412" t="s">
        <v>133</v>
      </c>
      <c r="D412" t="s">
        <v>705</v>
      </c>
      <c r="E412" t="s">
        <v>616</v>
      </c>
      <c r="I412" t="s">
        <v>123</v>
      </c>
      <c r="J412">
        <v>2026</v>
      </c>
      <c r="K412">
        <v>5</v>
      </c>
      <c r="L412" t="s">
        <v>95</v>
      </c>
      <c r="M412" s="87">
        <v>270.39999999999998</v>
      </c>
      <c r="O412" s="87">
        <v>270.39999999999998</v>
      </c>
      <c r="P412" s="57" t="s">
        <v>704</v>
      </c>
    </row>
    <row r="413" spans="2:16">
      <c r="B413" t="s">
        <v>212</v>
      </c>
      <c r="C413" t="s">
        <v>133</v>
      </c>
      <c r="D413" t="s">
        <v>705</v>
      </c>
      <c r="E413" t="s">
        <v>323</v>
      </c>
      <c r="I413" t="s">
        <v>112</v>
      </c>
      <c r="J413">
        <v>2026</v>
      </c>
      <c r="K413">
        <v>5</v>
      </c>
      <c r="L413" t="s">
        <v>95</v>
      </c>
      <c r="M413" s="87">
        <v>115.89</v>
      </c>
      <c r="O413" s="87">
        <v>115.89</v>
      </c>
      <c r="P413" s="57" t="s">
        <v>704</v>
      </c>
    </row>
    <row r="414" spans="2:16">
      <c r="B414" t="s">
        <v>216</v>
      </c>
      <c r="C414" t="s">
        <v>133</v>
      </c>
      <c r="D414" t="s">
        <v>705</v>
      </c>
      <c r="E414" t="s">
        <v>323</v>
      </c>
      <c r="I414" t="s">
        <v>112</v>
      </c>
      <c r="J414">
        <v>2026</v>
      </c>
      <c r="K414">
        <v>5</v>
      </c>
      <c r="L414" t="s">
        <v>95</v>
      </c>
      <c r="M414" s="87">
        <v>115.89</v>
      </c>
      <c r="O414" s="87">
        <v>115.89</v>
      </c>
      <c r="P414" s="57" t="s">
        <v>704</v>
      </c>
    </row>
    <row r="415" spans="2:16">
      <c r="B415" t="s">
        <v>682</v>
      </c>
      <c r="C415" t="s">
        <v>133</v>
      </c>
      <c r="D415" t="s">
        <v>705</v>
      </c>
      <c r="E415" t="s">
        <v>323</v>
      </c>
      <c r="I415" t="s">
        <v>118</v>
      </c>
      <c r="J415">
        <v>2026</v>
      </c>
      <c r="K415">
        <v>5</v>
      </c>
      <c r="L415" t="s">
        <v>95</v>
      </c>
      <c r="M415" s="87">
        <v>115.89</v>
      </c>
      <c r="O415" s="87">
        <v>115.89</v>
      </c>
      <c r="P415" s="57" t="s">
        <v>704</v>
      </c>
    </row>
    <row r="416" spans="2:16">
      <c r="B416" t="s">
        <v>682</v>
      </c>
      <c r="C416" t="s">
        <v>133</v>
      </c>
      <c r="D416" t="s">
        <v>705</v>
      </c>
      <c r="E416" t="s">
        <v>325</v>
      </c>
      <c r="I416" t="s">
        <v>120</v>
      </c>
      <c r="J416">
        <v>2026</v>
      </c>
      <c r="K416">
        <v>5</v>
      </c>
      <c r="L416" t="s">
        <v>95</v>
      </c>
      <c r="M416" s="87">
        <v>401.14</v>
      </c>
      <c r="O416" s="87">
        <v>401.14</v>
      </c>
      <c r="P416" s="57" t="s">
        <v>704</v>
      </c>
    </row>
    <row r="417" spans="2:16">
      <c r="B417" t="s">
        <v>682</v>
      </c>
      <c r="C417" t="s">
        <v>133</v>
      </c>
      <c r="D417" t="s">
        <v>705</v>
      </c>
      <c r="E417" t="s">
        <v>616</v>
      </c>
      <c r="I417" t="s">
        <v>122</v>
      </c>
      <c r="J417">
        <v>2026</v>
      </c>
      <c r="K417">
        <v>5</v>
      </c>
      <c r="L417" t="s">
        <v>95</v>
      </c>
      <c r="M417" s="87">
        <v>162.23999999999998</v>
      </c>
      <c r="O417" s="87">
        <v>162.23999999999998</v>
      </c>
      <c r="P417" s="57" t="s">
        <v>704</v>
      </c>
    </row>
    <row r="418" spans="2:16">
      <c r="B418" t="s">
        <v>682</v>
      </c>
      <c r="C418" t="s">
        <v>133</v>
      </c>
      <c r="D418" t="s">
        <v>705</v>
      </c>
      <c r="E418" t="s">
        <v>616</v>
      </c>
      <c r="I418" t="s">
        <v>123</v>
      </c>
      <c r="J418">
        <v>2026</v>
      </c>
      <c r="K418">
        <v>5</v>
      </c>
      <c r="L418" t="s">
        <v>95</v>
      </c>
      <c r="M418" s="87">
        <v>270.39999999999998</v>
      </c>
      <c r="O418" s="87">
        <v>270.39999999999998</v>
      </c>
      <c r="P418" s="57" t="s">
        <v>704</v>
      </c>
    </row>
    <row r="419" spans="2:16">
      <c r="B419" t="s">
        <v>682</v>
      </c>
      <c r="C419" t="s">
        <v>133</v>
      </c>
      <c r="D419" t="s">
        <v>705</v>
      </c>
      <c r="E419" t="s">
        <v>323</v>
      </c>
      <c r="I419" t="s">
        <v>112</v>
      </c>
      <c r="J419">
        <v>2026</v>
      </c>
      <c r="K419">
        <v>5</v>
      </c>
      <c r="L419" t="s">
        <v>95</v>
      </c>
      <c r="M419" s="87">
        <v>231.78</v>
      </c>
      <c r="O419" s="87">
        <v>231.78</v>
      </c>
      <c r="P419" s="57" t="s">
        <v>704</v>
      </c>
    </row>
    <row r="420" spans="2:16">
      <c r="B420" t="s">
        <v>217</v>
      </c>
      <c r="C420" t="s">
        <v>133</v>
      </c>
      <c r="D420" t="s">
        <v>705</v>
      </c>
      <c r="E420" t="s">
        <v>323</v>
      </c>
      <c r="I420" t="s">
        <v>118</v>
      </c>
      <c r="J420">
        <v>2026</v>
      </c>
      <c r="K420">
        <v>5</v>
      </c>
      <c r="L420" t="s">
        <v>95</v>
      </c>
      <c r="M420" s="87">
        <v>115.89</v>
      </c>
      <c r="O420" s="87">
        <v>115.89</v>
      </c>
      <c r="P420" s="57" t="s">
        <v>704</v>
      </c>
    </row>
    <row r="421" spans="2:16">
      <c r="B421" t="s">
        <v>217</v>
      </c>
      <c r="C421" t="s">
        <v>133</v>
      </c>
      <c r="D421" t="s">
        <v>705</v>
      </c>
      <c r="E421" t="s">
        <v>325</v>
      </c>
      <c r="I421" t="s">
        <v>120</v>
      </c>
      <c r="J421">
        <v>2026</v>
      </c>
      <c r="K421">
        <v>5</v>
      </c>
      <c r="L421" t="s">
        <v>95</v>
      </c>
      <c r="M421" s="87">
        <v>344.74</v>
      </c>
      <c r="O421" s="87">
        <v>344.74</v>
      </c>
      <c r="P421" s="57" t="s">
        <v>704</v>
      </c>
    </row>
    <row r="422" spans="2:16">
      <c r="B422" t="s">
        <v>217</v>
      </c>
      <c r="C422" t="s">
        <v>133</v>
      </c>
      <c r="D422" t="s">
        <v>705</v>
      </c>
      <c r="E422" t="s">
        <v>616</v>
      </c>
      <c r="I422" t="s">
        <v>122</v>
      </c>
      <c r="J422">
        <v>2026</v>
      </c>
      <c r="K422">
        <v>5</v>
      </c>
      <c r="L422" t="s">
        <v>95</v>
      </c>
      <c r="M422" s="87">
        <v>162.23999999999998</v>
      </c>
      <c r="O422" s="87">
        <v>162.23999999999998</v>
      </c>
      <c r="P422" s="57" t="s">
        <v>704</v>
      </c>
    </row>
    <row r="423" spans="2:16">
      <c r="B423" t="s">
        <v>217</v>
      </c>
      <c r="C423" t="s">
        <v>133</v>
      </c>
      <c r="D423" t="s">
        <v>705</v>
      </c>
      <c r="E423" t="s">
        <v>616</v>
      </c>
      <c r="I423" t="s">
        <v>123</v>
      </c>
      <c r="J423">
        <v>2026</v>
      </c>
      <c r="K423">
        <v>5</v>
      </c>
      <c r="L423" t="s">
        <v>95</v>
      </c>
      <c r="M423" s="87">
        <v>270.39999999999998</v>
      </c>
      <c r="O423" s="87">
        <v>270.39999999999998</v>
      </c>
      <c r="P423" s="57" t="s">
        <v>704</v>
      </c>
    </row>
    <row r="424" spans="2:16">
      <c r="B424" t="s">
        <v>217</v>
      </c>
      <c r="C424" t="s">
        <v>133</v>
      </c>
      <c r="D424" t="s">
        <v>705</v>
      </c>
      <c r="E424" t="s">
        <v>323</v>
      </c>
      <c r="I424" t="s">
        <v>112</v>
      </c>
      <c r="J424">
        <v>2026</v>
      </c>
      <c r="K424">
        <v>5</v>
      </c>
      <c r="L424" t="s">
        <v>95</v>
      </c>
      <c r="M424" s="87">
        <v>231.78</v>
      </c>
      <c r="O424" s="87">
        <v>231.78</v>
      </c>
      <c r="P424" s="57" t="s">
        <v>704</v>
      </c>
    </row>
    <row r="425" spans="2:16">
      <c r="B425" t="s">
        <v>764</v>
      </c>
      <c r="C425" t="s">
        <v>133</v>
      </c>
      <c r="D425" t="s">
        <v>705</v>
      </c>
      <c r="E425" t="s">
        <v>323</v>
      </c>
      <c r="I425" t="s">
        <v>112</v>
      </c>
      <c r="J425">
        <v>2026</v>
      </c>
      <c r="K425">
        <v>5</v>
      </c>
      <c r="L425" t="s">
        <v>95</v>
      </c>
      <c r="M425" s="87">
        <v>115.89</v>
      </c>
      <c r="O425" s="87">
        <v>115.89</v>
      </c>
      <c r="P425" s="57" t="s">
        <v>704</v>
      </c>
    </row>
    <row r="426" spans="2:16">
      <c r="B426" t="s">
        <v>222</v>
      </c>
      <c r="C426" t="s">
        <v>133</v>
      </c>
      <c r="D426" t="s">
        <v>705</v>
      </c>
      <c r="E426" t="s">
        <v>323</v>
      </c>
      <c r="I426" t="s">
        <v>110</v>
      </c>
      <c r="J426">
        <v>2026</v>
      </c>
      <c r="K426">
        <v>5</v>
      </c>
      <c r="L426" t="s">
        <v>95</v>
      </c>
      <c r="M426" s="87">
        <v>191.26000000000002</v>
      </c>
      <c r="O426" s="87">
        <v>191.26000000000002</v>
      </c>
      <c r="P426" s="57" t="s">
        <v>704</v>
      </c>
    </row>
    <row r="427" spans="2:16">
      <c r="B427" t="s">
        <v>223</v>
      </c>
      <c r="C427" t="s">
        <v>133</v>
      </c>
      <c r="D427" t="s">
        <v>705</v>
      </c>
      <c r="E427" t="s">
        <v>323</v>
      </c>
      <c r="I427" t="s">
        <v>118</v>
      </c>
      <c r="J427">
        <v>2026</v>
      </c>
      <c r="K427">
        <v>5</v>
      </c>
      <c r="L427" t="s">
        <v>95</v>
      </c>
      <c r="M427" s="87">
        <v>115.89</v>
      </c>
      <c r="O427" s="87">
        <v>115.89</v>
      </c>
      <c r="P427" s="57" t="s">
        <v>704</v>
      </c>
    </row>
    <row r="428" spans="2:16">
      <c r="B428" t="s">
        <v>223</v>
      </c>
      <c r="C428" t="s">
        <v>133</v>
      </c>
      <c r="D428" t="s">
        <v>705</v>
      </c>
      <c r="E428" t="s">
        <v>325</v>
      </c>
      <c r="I428" t="s">
        <v>120</v>
      </c>
      <c r="J428">
        <v>2026</v>
      </c>
      <c r="K428">
        <v>5</v>
      </c>
      <c r="L428" t="s">
        <v>95</v>
      </c>
      <c r="M428" s="87">
        <v>633.07999999999993</v>
      </c>
      <c r="O428" s="87">
        <v>633.07999999999993</v>
      </c>
      <c r="P428" s="57" t="s">
        <v>704</v>
      </c>
    </row>
    <row r="429" spans="2:16">
      <c r="B429" t="s">
        <v>223</v>
      </c>
      <c r="C429" t="s">
        <v>133</v>
      </c>
      <c r="D429" t="s">
        <v>705</v>
      </c>
      <c r="E429" t="s">
        <v>616</v>
      </c>
      <c r="I429" t="s">
        <v>122</v>
      </c>
      <c r="J429">
        <v>2026</v>
      </c>
      <c r="K429">
        <v>5</v>
      </c>
      <c r="L429" t="s">
        <v>95</v>
      </c>
      <c r="M429" s="87">
        <v>243.35999999999999</v>
      </c>
      <c r="O429" s="87">
        <v>243.35999999999999</v>
      </c>
      <c r="P429" s="57" t="s">
        <v>704</v>
      </c>
    </row>
    <row r="430" spans="2:16">
      <c r="B430" t="s">
        <v>223</v>
      </c>
      <c r="C430" t="s">
        <v>133</v>
      </c>
      <c r="D430" t="s">
        <v>705</v>
      </c>
      <c r="E430" t="s">
        <v>616</v>
      </c>
      <c r="I430" t="s">
        <v>123</v>
      </c>
      <c r="J430">
        <v>2026</v>
      </c>
      <c r="K430">
        <v>5</v>
      </c>
      <c r="L430" t="s">
        <v>95</v>
      </c>
      <c r="M430" s="87">
        <v>405.59999999999997</v>
      </c>
      <c r="O430" s="87">
        <v>405.59999999999997</v>
      </c>
      <c r="P430" s="57" t="s">
        <v>704</v>
      </c>
    </row>
    <row r="431" spans="2:16">
      <c r="B431" t="s">
        <v>223</v>
      </c>
      <c r="C431" t="s">
        <v>133</v>
      </c>
      <c r="D431" t="s">
        <v>705</v>
      </c>
      <c r="E431" t="s">
        <v>323</v>
      </c>
      <c r="I431" t="s">
        <v>112</v>
      </c>
      <c r="J431">
        <v>2026</v>
      </c>
      <c r="K431">
        <v>5</v>
      </c>
      <c r="L431" t="s">
        <v>95</v>
      </c>
      <c r="M431" s="87">
        <v>115.89</v>
      </c>
      <c r="O431" s="87">
        <v>115.89</v>
      </c>
      <c r="P431" s="57" t="s">
        <v>704</v>
      </c>
    </row>
    <row r="432" spans="2:16">
      <c r="B432" t="s">
        <v>224</v>
      </c>
      <c r="C432" t="s">
        <v>133</v>
      </c>
      <c r="D432" t="s">
        <v>705</v>
      </c>
      <c r="E432" t="s">
        <v>323</v>
      </c>
      <c r="I432" t="s">
        <v>112</v>
      </c>
      <c r="J432">
        <v>2026</v>
      </c>
      <c r="K432">
        <v>5</v>
      </c>
      <c r="L432" t="s">
        <v>95</v>
      </c>
      <c r="M432" s="87">
        <v>115.89</v>
      </c>
      <c r="O432" s="87">
        <v>115.89</v>
      </c>
      <c r="P432" s="57" t="s">
        <v>704</v>
      </c>
    </row>
    <row r="433" spans="2:16">
      <c r="B433" t="s">
        <v>226</v>
      </c>
      <c r="C433" t="s">
        <v>133</v>
      </c>
      <c r="D433" t="s">
        <v>705</v>
      </c>
      <c r="E433" t="s">
        <v>323</v>
      </c>
      <c r="I433" t="s">
        <v>118</v>
      </c>
      <c r="J433">
        <v>2026</v>
      </c>
      <c r="K433">
        <v>5</v>
      </c>
      <c r="L433" t="s">
        <v>95</v>
      </c>
      <c r="M433" s="87">
        <v>115.89</v>
      </c>
      <c r="O433" s="87">
        <v>115.89</v>
      </c>
      <c r="P433" s="57" t="s">
        <v>704</v>
      </c>
    </row>
    <row r="434" spans="2:16">
      <c r="B434" t="s">
        <v>226</v>
      </c>
      <c r="C434" t="s">
        <v>133</v>
      </c>
      <c r="D434" t="s">
        <v>705</v>
      </c>
      <c r="E434" t="s">
        <v>323</v>
      </c>
      <c r="I434" t="s">
        <v>112</v>
      </c>
      <c r="J434">
        <v>2026</v>
      </c>
      <c r="K434">
        <v>5</v>
      </c>
      <c r="L434" t="s">
        <v>95</v>
      </c>
      <c r="M434" s="87">
        <v>115.89</v>
      </c>
      <c r="O434" s="87">
        <v>115.89</v>
      </c>
      <c r="P434" s="57" t="s">
        <v>704</v>
      </c>
    </row>
    <row r="435" spans="2:16">
      <c r="B435" t="s">
        <v>230</v>
      </c>
      <c r="C435" t="s">
        <v>133</v>
      </c>
      <c r="D435" t="s">
        <v>705</v>
      </c>
      <c r="E435" t="s">
        <v>325</v>
      </c>
      <c r="I435" t="s">
        <v>130</v>
      </c>
      <c r="J435">
        <v>2026</v>
      </c>
      <c r="K435">
        <v>5</v>
      </c>
      <c r="L435" t="s">
        <v>95</v>
      </c>
      <c r="M435" s="87">
        <v>114.1</v>
      </c>
      <c r="O435" s="87">
        <v>114.1</v>
      </c>
      <c r="P435" s="57" t="s">
        <v>704</v>
      </c>
    </row>
    <row r="436" spans="2:16">
      <c r="B436" t="s">
        <v>230</v>
      </c>
      <c r="C436" t="s">
        <v>133</v>
      </c>
      <c r="D436" t="s">
        <v>705</v>
      </c>
      <c r="E436" t="s">
        <v>324</v>
      </c>
      <c r="I436" t="s">
        <v>196</v>
      </c>
      <c r="J436">
        <v>2026</v>
      </c>
      <c r="K436">
        <v>5</v>
      </c>
      <c r="L436" t="s">
        <v>95</v>
      </c>
      <c r="M436" s="87">
        <v>125.55000000000001</v>
      </c>
      <c r="O436" s="87">
        <v>125.55000000000001</v>
      </c>
      <c r="P436" s="57" t="s">
        <v>704</v>
      </c>
    </row>
    <row r="437" spans="2:16">
      <c r="B437" t="s">
        <v>230</v>
      </c>
      <c r="C437" t="s">
        <v>133</v>
      </c>
      <c r="D437" t="s">
        <v>705</v>
      </c>
      <c r="E437" t="s">
        <v>323</v>
      </c>
      <c r="I437" t="s">
        <v>118</v>
      </c>
      <c r="J437">
        <v>2026</v>
      </c>
      <c r="K437">
        <v>5</v>
      </c>
      <c r="L437" t="s">
        <v>95</v>
      </c>
      <c r="M437" s="87">
        <v>115.89</v>
      </c>
      <c r="O437" s="87">
        <v>115.89</v>
      </c>
      <c r="P437" s="57" t="s">
        <v>704</v>
      </c>
    </row>
    <row r="438" spans="2:16">
      <c r="B438" t="s">
        <v>231</v>
      </c>
      <c r="C438" t="s">
        <v>133</v>
      </c>
      <c r="D438" t="s">
        <v>705</v>
      </c>
      <c r="E438" t="s">
        <v>323</v>
      </c>
      <c r="I438" t="s">
        <v>110</v>
      </c>
      <c r="J438">
        <v>2026</v>
      </c>
      <c r="K438">
        <v>5</v>
      </c>
      <c r="L438" t="s">
        <v>95</v>
      </c>
      <c r="M438" s="87">
        <v>286.89</v>
      </c>
      <c r="O438" s="87">
        <v>286.89</v>
      </c>
      <c r="P438" s="57" t="s">
        <v>704</v>
      </c>
    </row>
    <row r="439" spans="2:16">
      <c r="B439" t="s">
        <v>239</v>
      </c>
      <c r="C439" t="s">
        <v>133</v>
      </c>
      <c r="D439" t="s">
        <v>705</v>
      </c>
      <c r="E439" t="s">
        <v>323</v>
      </c>
      <c r="I439" t="s">
        <v>118</v>
      </c>
      <c r="J439">
        <v>2026</v>
      </c>
      <c r="K439">
        <v>5</v>
      </c>
      <c r="L439" t="s">
        <v>95</v>
      </c>
      <c r="M439" s="87">
        <v>231.78</v>
      </c>
      <c r="O439" s="87">
        <v>231.78</v>
      </c>
      <c r="P439" s="57" t="s">
        <v>704</v>
      </c>
    </row>
    <row r="440" spans="2:16">
      <c r="B440" t="s">
        <v>243</v>
      </c>
      <c r="C440" t="s">
        <v>133</v>
      </c>
      <c r="D440" t="s">
        <v>705</v>
      </c>
      <c r="E440" t="s">
        <v>325</v>
      </c>
      <c r="I440" t="s">
        <v>130</v>
      </c>
      <c r="J440">
        <v>2026</v>
      </c>
      <c r="K440">
        <v>5</v>
      </c>
      <c r="L440" t="s">
        <v>95</v>
      </c>
      <c r="M440" s="87">
        <v>1352.02</v>
      </c>
      <c r="O440" s="87">
        <v>1352.02</v>
      </c>
      <c r="P440" s="57" t="s">
        <v>704</v>
      </c>
    </row>
    <row r="441" spans="2:16">
      <c r="B441" t="s">
        <v>243</v>
      </c>
      <c r="C441" t="s">
        <v>133</v>
      </c>
      <c r="D441" t="s">
        <v>705</v>
      </c>
      <c r="E441" t="s">
        <v>324</v>
      </c>
      <c r="I441" t="s">
        <v>196</v>
      </c>
      <c r="J441">
        <v>2026</v>
      </c>
      <c r="K441">
        <v>5</v>
      </c>
      <c r="L441" t="s">
        <v>95</v>
      </c>
      <c r="M441" s="87">
        <v>502.20000000000005</v>
      </c>
      <c r="O441" s="87">
        <v>502.20000000000005</v>
      </c>
      <c r="P441" s="57" t="s">
        <v>704</v>
      </c>
    </row>
    <row r="442" spans="2:16">
      <c r="B442" t="s">
        <v>243</v>
      </c>
      <c r="C442" t="s">
        <v>133</v>
      </c>
      <c r="D442" t="s">
        <v>705</v>
      </c>
      <c r="E442" t="s">
        <v>323</v>
      </c>
      <c r="I442" t="s">
        <v>118</v>
      </c>
      <c r="J442">
        <v>2026</v>
      </c>
      <c r="K442">
        <v>5</v>
      </c>
      <c r="L442" t="s">
        <v>95</v>
      </c>
      <c r="M442" s="87">
        <v>115.89</v>
      </c>
      <c r="O442" s="87">
        <v>115.89</v>
      </c>
      <c r="P442" s="57" t="s">
        <v>704</v>
      </c>
    </row>
    <row r="443" spans="2:16">
      <c r="B443" t="s">
        <v>244</v>
      </c>
      <c r="C443" t="s">
        <v>133</v>
      </c>
      <c r="D443" t="s">
        <v>705</v>
      </c>
      <c r="E443" t="s">
        <v>323</v>
      </c>
      <c r="I443" t="s">
        <v>118</v>
      </c>
      <c r="J443">
        <v>2026</v>
      </c>
      <c r="K443">
        <v>5</v>
      </c>
      <c r="L443" t="s">
        <v>95</v>
      </c>
      <c r="M443" s="87">
        <v>115.89</v>
      </c>
      <c r="O443" s="87">
        <v>115.89</v>
      </c>
      <c r="P443" s="57" t="s">
        <v>704</v>
      </c>
    </row>
    <row r="444" spans="2:16">
      <c r="B444" t="s">
        <v>249</v>
      </c>
      <c r="C444" t="s">
        <v>133</v>
      </c>
      <c r="D444" t="s">
        <v>705</v>
      </c>
      <c r="E444" t="s">
        <v>323</v>
      </c>
      <c r="I444" t="s">
        <v>110</v>
      </c>
      <c r="J444">
        <v>2026</v>
      </c>
      <c r="K444">
        <v>5</v>
      </c>
      <c r="L444" t="s">
        <v>95</v>
      </c>
      <c r="M444" s="87">
        <v>286.89</v>
      </c>
      <c r="O444" s="87">
        <v>286.89</v>
      </c>
      <c r="P444" s="57" t="s">
        <v>704</v>
      </c>
    </row>
    <row r="445" spans="2:16">
      <c r="B445" t="s">
        <v>249</v>
      </c>
      <c r="C445" t="s">
        <v>133</v>
      </c>
      <c r="D445" t="s">
        <v>705</v>
      </c>
      <c r="E445" t="s">
        <v>324</v>
      </c>
      <c r="I445" t="s">
        <v>141</v>
      </c>
      <c r="J445">
        <v>2026</v>
      </c>
      <c r="K445">
        <v>5</v>
      </c>
      <c r="L445" t="s">
        <v>95</v>
      </c>
      <c r="M445" s="87">
        <v>1381.05</v>
      </c>
      <c r="O445" s="87">
        <v>1381.05</v>
      </c>
      <c r="P445" s="57" t="s">
        <v>704</v>
      </c>
    </row>
    <row r="446" spans="2:16">
      <c r="B446" t="s">
        <v>249</v>
      </c>
      <c r="C446" t="s">
        <v>133</v>
      </c>
      <c r="D446" t="s">
        <v>705</v>
      </c>
      <c r="E446" t="s">
        <v>323</v>
      </c>
      <c r="I446" t="s">
        <v>118</v>
      </c>
      <c r="J446">
        <v>2026</v>
      </c>
      <c r="K446">
        <v>5</v>
      </c>
      <c r="L446" t="s">
        <v>95</v>
      </c>
      <c r="M446" s="87">
        <v>115.89</v>
      </c>
      <c r="O446" s="87">
        <v>115.89</v>
      </c>
      <c r="P446" s="57" t="s">
        <v>704</v>
      </c>
    </row>
    <row r="447" spans="2:16">
      <c r="B447" t="s">
        <v>314</v>
      </c>
      <c r="C447" t="s">
        <v>314</v>
      </c>
      <c r="D447" t="s">
        <v>705</v>
      </c>
      <c r="E447" t="s">
        <v>694</v>
      </c>
      <c r="I447" t="s">
        <v>314</v>
      </c>
      <c r="J447">
        <v>2026</v>
      </c>
      <c r="K447">
        <v>5</v>
      </c>
      <c r="L447" t="s">
        <v>95</v>
      </c>
      <c r="M447" s="87">
        <v>0</v>
      </c>
      <c r="O447" s="87">
        <v>0</v>
      </c>
      <c r="P447" s="57" t="s">
        <v>704</v>
      </c>
    </row>
    <row r="448" spans="2:16">
      <c r="B448" t="s">
        <v>314</v>
      </c>
      <c r="C448" t="s">
        <v>314</v>
      </c>
      <c r="D448" t="s">
        <v>705</v>
      </c>
      <c r="E448" t="s">
        <v>324</v>
      </c>
      <c r="I448" t="s">
        <v>314</v>
      </c>
      <c r="J448">
        <v>2026</v>
      </c>
      <c r="K448">
        <v>5</v>
      </c>
      <c r="L448" t="s">
        <v>95</v>
      </c>
      <c r="M448" s="87">
        <v>-338137.51152106043</v>
      </c>
      <c r="O448" s="87">
        <v>-338137.51152106043</v>
      </c>
      <c r="P448" s="57" t="s">
        <v>704</v>
      </c>
    </row>
    <row r="449" spans="2:16">
      <c r="B449" t="s">
        <v>314</v>
      </c>
      <c r="C449" t="s">
        <v>314</v>
      </c>
      <c r="D449" t="s">
        <v>705</v>
      </c>
      <c r="E449" t="s">
        <v>333</v>
      </c>
      <c r="I449" t="s">
        <v>314</v>
      </c>
      <c r="J449">
        <v>2026</v>
      </c>
      <c r="K449">
        <v>5</v>
      </c>
      <c r="L449" t="s">
        <v>95</v>
      </c>
      <c r="M449" s="87">
        <v>-126239.03006649998</v>
      </c>
      <c r="O449" s="87">
        <v>-126239.03006649998</v>
      </c>
      <c r="P449" s="57" t="s">
        <v>704</v>
      </c>
    </row>
    <row r="450" spans="2:16">
      <c r="B450" t="s">
        <v>314</v>
      </c>
      <c r="C450" t="s">
        <v>314</v>
      </c>
      <c r="D450" t="s">
        <v>705</v>
      </c>
      <c r="E450" t="s">
        <v>325</v>
      </c>
      <c r="I450" t="s">
        <v>314</v>
      </c>
      <c r="J450">
        <v>2026</v>
      </c>
      <c r="K450">
        <v>5</v>
      </c>
      <c r="L450" t="s">
        <v>95</v>
      </c>
      <c r="M450" s="87">
        <v>-410107.87493348337</v>
      </c>
      <c r="O450" s="87">
        <v>-410107.87493348337</v>
      </c>
      <c r="P450" s="57" t="s">
        <v>704</v>
      </c>
    </row>
    <row r="451" spans="2:16">
      <c r="B451" t="s">
        <v>314</v>
      </c>
      <c r="C451" t="s">
        <v>314</v>
      </c>
      <c r="D451" t="s">
        <v>705</v>
      </c>
      <c r="E451" t="s">
        <v>615</v>
      </c>
      <c r="I451" t="s">
        <v>314</v>
      </c>
      <c r="J451">
        <v>2026</v>
      </c>
      <c r="K451">
        <v>5</v>
      </c>
      <c r="L451" t="s">
        <v>95</v>
      </c>
      <c r="M451" s="87">
        <v>0</v>
      </c>
      <c r="O451" s="87">
        <v>0</v>
      </c>
      <c r="P451" s="57" t="s">
        <v>704</v>
      </c>
    </row>
    <row r="452" spans="2:16">
      <c r="B452" t="s">
        <v>314</v>
      </c>
      <c r="C452" t="s">
        <v>314</v>
      </c>
      <c r="D452" t="s">
        <v>705</v>
      </c>
      <c r="E452" t="s">
        <v>616</v>
      </c>
      <c r="I452" t="s">
        <v>314</v>
      </c>
      <c r="J452">
        <v>2026</v>
      </c>
      <c r="K452">
        <v>5</v>
      </c>
      <c r="L452" t="s">
        <v>95</v>
      </c>
      <c r="M452" s="87">
        <v>-55637.288897909268</v>
      </c>
      <c r="O452" s="87">
        <v>-55637.288897909268</v>
      </c>
      <c r="P452" s="57" t="s">
        <v>704</v>
      </c>
    </row>
    <row r="453" spans="2:16">
      <c r="B453" t="s">
        <v>314</v>
      </c>
      <c r="C453" t="s">
        <v>314</v>
      </c>
      <c r="D453" t="s">
        <v>705</v>
      </c>
      <c r="E453" t="s">
        <v>323</v>
      </c>
      <c r="I453" t="s">
        <v>314</v>
      </c>
      <c r="J453">
        <v>2026</v>
      </c>
      <c r="K453">
        <v>5</v>
      </c>
      <c r="L453" t="s">
        <v>95</v>
      </c>
      <c r="M453" s="87">
        <v>4.7999999253079295E-2</v>
      </c>
      <c r="O453" s="87">
        <v>4.7999999253079295E-2</v>
      </c>
      <c r="P453" s="57" t="s">
        <v>704</v>
      </c>
    </row>
    <row r="454" spans="2:16">
      <c r="B454" t="s">
        <v>314</v>
      </c>
      <c r="C454" t="s">
        <v>314</v>
      </c>
      <c r="D454" t="s">
        <v>705</v>
      </c>
      <c r="E454" t="s">
        <v>694</v>
      </c>
      <c r="I454" t="s">
        <v>314</v>
      </c>
      <c r="J454">
        <v>2026</v>
      </c>
      <c r="K454">
        <v>5</v>
      </c>
      <c r="L454" t="s">
        <v>95</v>
      </c>
      <c r="M454" s="87">
        <v>64909</v>
      </c>
      <c r="O454" s="87">
        <v>64909</v>
      </c>
      <c r="P454" s="57" t="s">
        <v>704</v>
      </c>
    </row>
    <row r="455" spans="2:16">
      <c r="B455" t="s">
        <v>314</v>
      </c>
      <c r="C455" t="s">
        <v>314</v>
      </c>
      <c r="D455" t="s">
        <v>705</v>
      </c>
      <c r="E455" t="s">
        <v>324</v>
      </c>
      <c r="I455" t="s">
        <v>314</v>
      </c>
      <c r="J455">
        <v>2026</v>
      </c>
      <c r="K455">
        <v>5</v>
      </c>
      <c r="L455" t="s">
        <v>95</v>
      </c>
      <c r="M455" s="87">
        <v>355966.49872105988</v>
      </c>
      <c r="O455" s="87">
        <v>355966.49872105988</v>
      </c>
      <c r="P455" s="57" t="s">
        <v>704</v>
      </c>
    </row>
    <row r="456" spans="2:16">
      <c r="B456" t="s">
        <v>314</v>
      </c>
      <c r="C456" t="s">
        <v>314</v>
      </c>
      <c r="D456" t="s">
        <v>705</v>
      </c>
      <c r="E456" t="s">
        <v>333</v>
      </c>
      <c r="I456" t="s">
        <v>314</v>
      </c>
      <c r="J456">
        <v>2026</v>
      </c>
      <c r="K456">
        <v>5</v>
      </c>
      <c r="L456" t="s">
        <v>95</v>
      </c>
      <c r="M456" s="87">
        <v>116128.30006649999</v>
      </c>
      <c r="O456" s="87">
        <f>116128.3227405+K472</f>
        <v>116128.30006649999</v>
      </c>
      <c r="P456" s="57" t="s">
        <v>704</v>
      </c>
    </row>
    <row r="457" spans="2:16">
      <c r="B457" t="s">
        <v>314</v>
      </c>
      <c r="C457" t="s">
        <v>314</v>
      </c>
      <c r="D457" t="s">
        <v>705</v>
      </c>
      <c r="E457" t="s">
        <v>325</v>
      </c>
      <c r="I457" t="s">
        <v>314</v>
      </c>
      <c r="J457">
        <v>2026</v>
      </c>
      <c r="K457">
        <v>5</v>
      </c>
      <c r="L457" t="s">
        <v>95</v>
      </c>
      <c r="M457" s="87">
        <v>437311.70493348443</v>
      </c>
      <c r="O457" s="87">
        <v>437311.70493348443</v>
      </c>
      <c r="P457" s="57" t="s">
        <v>704</v>
      </c>
    </row>
    <row r="458" spans="2:16">
      <c r="B458" t="s">
        <v>314</v>
      </c>
      <c r="C458" t="s">
        <v>314</v>
      </c>
      <c r="D458" t="s">
        <v>705</v>
      </c>
      <c r="E458" t="s">
        <v>615</v>
      </c>
      <c r="I458" t="s">
        <v>314</v>
      </c>
      <c r="J458">
        <v>2026</v>
      </c>
      <c r="K458">
        <v>5</v>
      </c>
      <c r="L458" t="s">
        <v>95</v>
      </c>
      <c r="M458" s="87">
        <v>0.23000000000000398</v>
      </c>
      <c r="O458" s="87">
        <v>0.23000000000000398</v>
      </c>
      <c r="P458" s="57" t="s">
        <v>704</v>
      </c>
    </row>
    <row r="459" spans="2:16">
      <c r="B459" t="s">
        <v>314</v>
      </c>
      <c r="C459" t="s">
        <v>314</v>
      </c>
      <c r="D459" t="s">
        <v>705</v>
      </c>
      <c r="E459" t="s">
        <v>616</v>
      </c>
      <c r="I459" t="s">
        <v>314</v>
      </c>
      <c r="J459">
        <v>2026</v>
      </c>
      <c r="K459">
        <v>5</v>
      </c>
      <c r="L459" t="s">
        <v>95</v>
      </c>
      <c r="M459" s="87">
        <v>49455.171897909349</v>
      </c>
      <c r="O459" s="87">
        <v>49455.171897909349</v>
      </c>
      <c r="P459" s="57" t="s">
        <v>704</v>
      </c>
    </row>
    <row r="460" spans="2:16">
      <c r="B460" t="s">
        <v>314</v>
      </c>
      <c r="C460" t="s">
        <v>314</v>
      </c>
      <c r="D460" t="s">
        <v>705</v>
      </c>
      <c r="E460" t="s">
        <v>698</v>
      </c>
      <c r="I460" t="s">
        <v>314</v>
      </c>
      <c r="J460">
        <v>2026</v>
      </c>
      <c r="K460">
        <v>5</v>
      </c>
      <c r="L460" t="s">
        <v>95</v>
      </c>
      <c r="M460" s="87">
        <v>0</v>
      </c>
      <c r="O460" s="87">
        <v>0</v>
      </c>
      <c r="P460" s="57" t="s">
        <v>704</v>
      </c>
    </row>
    <row r="461" spans="2:16">
      <c r="M461" s="87">
        <f t="shared" ref="M461:N461" si="0">SUM(M2:M460)</f>
        <v>1499253.999999996</v>
      </c>
      <c r="N461" s="87">
        <f t="shared" si="0"/>
        <v>0</v>
      </c>
      <c r="O461" s="87">
        <f>SUM(O2:O460)</f>
        <v>1499253.999999996</v>
      </c>
      <c r="P461" s="57"/>
    </row>
    <row r="462" spans="2:16">
      <c r="P462" s="57"/>
    </row>
    <row r="463" spans="2:16">
      <c r="P463" s="57"/>
    </row>
    <row r="464" spans="2:16">
      <c r="P464" s="57"/>
    </row>
    <row r="465" spans="7:16">
      <c r="G465" s="87"/>
      <c r="H465" s="87"/>
      <c r="P465" s="57"/>
    </row>
    <row r="466" spans="7:16">
      <c r="G466" s="86" t="s">
        <v>98</v>
      </c>
      <c r="H466" t="s">
        <v>702</v>
      </c>
      <c r="P466" s="57"/>
    </row>
    <row r="467" spans="7:16">
      <c r="G467" s="61" t="s">
        <v>698</v>
      </c>
      <c r="H467">
        <v>0</v>
      </c>
      <c r="I467">
        <v>70</v>
      </c>
      <c r="J467" t="s">
        <v>615</v>
      </c>
      <c r="K467" s="87">
        <f>+I467-GETPIVOTDATA("USD AMT",$G$466,"name","Packaging")</f>
        <v>0</v>
      </c>
      <c r="P467" s="57"/>
    </row>
    <row r="468" spans="7:16">
      <c r="G468" s="61" t="s">
        <v>694</v>
      </c>
      <c r="H468">
        <v>64909</v>
      </c>
      <c r="I468">
        <v>264052</v>
      </c>
      <c r="J468" t="s">
        <v>323</v>
      </c>
      <c r="K468" s="87">
        <f>+I468-GETPIVOTDATA("USD AMT",$G$466,"name","Storage")</f>
        <v>0</v>
      </c>
      <c r="P468" s="57"/>
    </row>
    <row r="469" spans="7:16">
      <c r="G469" s="61" t="s">
        <v>324</v>
      </c>
      <c r="H469">
        <v>306864.99999999959</v>
      </c>
      <c r="I469">
        <v>306865</v>
      </c>
      <c r="J469" t="s">
        <v>700</v>
      </c>
      <c r="K469" s="87">
        <f>+I469-GETPIVOTDATA("USD AMT",$G$466,"name","Distribution")</f>
        <v>0</v>
      </c>
      <c r="P469" s="57"/>
    </row>
    <row r="470" spans="7:16">
      <c r="G470" s="61" t="s">
        <v>333</v>
      </c>
      <c r="H470">
        <v>74462.022674000022</v>
      </c>
      <c r="I470">
        <v>733893</v>
      </c>
      <c r="J470" t="s">
        <v>325</v>
      </c>
      <c r="K470" s="87">
        <f>+I470-GETPIVOTDATA("USD AMT",$G$466,"name","Freight")</f>
        <v>0</v>
      </c>
      <c r="P470" s="57"/>
    </row>
    <row r="471" spans="7:16">
      <c r="G471" s="61" t="s">
        <v>325</v>
      </c>
      <c r="H471">
        <v>733893</v>
      </c>
      <c r="I471">
        <v>55003</v>
      </c>
      <c r="J471" t="s">
        <v>701</v>
      </c>
      <c r="K471" s="87">
        <f>+I471-GETPIVOTDATA("USD AMT",$G$466,"name","Returns and Destructions")</f>
        <v>0</v>
      </c>
      <c r="P471" s="57"/>
    </row>
    <row r="472" spans="7:16">
      <c r="G472" s="61" t="s">
        <v>615</v>
      </c>
      <c r="H472">
        <v>70</v>
      </c>
      <c r="I472">
        <v>74462</v>
      </c>
      <c r="J472" t="s">
        <v>703</v>
      </c>
      <c r="K472" s="87">
        <f>+I472-GETPIVOTDATA("USD AMT",$G$466,"name","Duties")</f>
        <v>-2.2674000021652319E-2</v>
      </c>
      <c r="P472" s="57"/>
    </row>
    <row r="473" spans="7:16">
      <c r="G473" s="61" t="s">
        <v>616</v>
      </c>
      <c r="H473">
        <v>55003.000000000051</v>
      </c>
      <c r="I473">
        <v>0</v>
      </c>
      <c r="J473" t="s">
        <v>698</v>
      </c>
      <c r="K473" s="87">
        <f>+I473-GETPIVOTDATA("USD AMT",$G$466,"name","ClinicalSvcsOther")</f>
        <v>0</v>
      </c>
      <c r="P473" s="57"/>
    </row>
    <row r="474" spans="7:16">
      <c r="G474" s="61" t="s">
        <v>323</v>
      </c>
      <c r="H474">
        <v>264052</v>
      </c>
      <c r="I474">
        <v>64909</v>
      </c>
      <c r="J474" t="s">
        <v>694</v>
      </c>
      <c r="K474">
        <f>+I474-GETPIVOTDATA("USD AMT",$G$466,"name","Comparator")</f>
        <v>0</v>
      </c>
      <c r="P474" s="57"/>
    </row>
    <row r="475" spans="7:16">
      <c r="G475" s="61" t="s">
        <v>113</v>
      </c>
      <c r="H475">
        <v>1499254.0226739997</v>
      </c>
      <c r="J475" t="s">
        <v>765</v>
      </c>
      <c r="P475" s="57"/>
    </row>
    <row r="476" spans="7:16">
      <c r="P476" s="57"/>
    </row>
    <row r="477" spans="7:16">
      <c r="P477" s="57"/>
    </row>
    <row r="478" spans="7:16">
      <c r="P478" s="57"/>
    </row>
    <row r="479" spans="7:16">
      <c r="P479" s="57"/>
    </row>
    <row r="480" spans="7:16">
      <c r="P480" s="57"/>
    </row>
    <row r="481" spans="16:16">
      <c r="P481" s="57"/>
    </row>
    <row r="482" spans="16:16">
      <c r="P482" s="57"/>
    </row>
    <row r="483" spans="16:16">
      <c r="P483" s="57"/>
    </row>
    <row r="484" spans="16:16">
      <c r="P484" s="57"/>
    </row>
    <row r="485" spans="16:16">
      <c r="P485" s="57"/>
    </row>
    <row r="486" spans="16:16">
      <c r="P486" s="57"/>
    </row>
    <row r="487" spans="16:16">
      <c r="P487" s="57"/>
    </row>
    <row r="488" spans="16:16">
      <c r="P488" s="57"/>
    </row>
    <row r="489" spans="16:16">
      <c r="P489" s="57"/>
    </row>
    <row r="490" spans="16:16">
      <c r="P490" s="57"/>
    </row>
    <row r="491" spans="16:16">
      <c r="P491" s="57"/>
    </row>
    <row r="492" spans="16:16">
      <c r="P492" s="57"/>
    </row>
    <row r="493" spans="16:16">
      <c r="P493" s="57"/>
    </row>
    <row r="494" spans="16:16">
      <c r="P494" s="57"/>
    </row>
    <row r="495" spans="16:16">
      <c r="P495" s="57"/>
    </row>
    <row r="496" spans="16:16">
      <c r="P496" s="57"/>
    </row>
    <row r="497" spans="16:16">
      <c r="P497" s="57"/>
    </row>
    <row r="498" spans="16:16">
      <c r="P498" s="57"/>
    </row>
    <row r="499" spans="16:16">
      <c r="P499" s="57"/>
    </row>
    <row r="500" spans="16:16">
      <c r="P500" s="57"/>
    </row>
    <row r="501" spans="16:16">
      <c r="P501" s="57"/>
    </row>
    <row r="502" spans="16:16">
      <c r="P502" s="57"/>
    </row>
    <row r="503" spans="16:16">
      <c r="P503" s="57"/>
    </row>
    <row r="504" spans="16:16">
      <c r="P504" s="57"/>
    </row>
    <row r="505" spans="16:16">
      <c r="P505" s="57"/>
    </row>
    <row r="506" spans="16:16">
      <c r="P506" s="57"/>
    </row>
    <row r="507" spans="16:16">
      <c r="P507" s="57"/>
    </row>
    <row r="508" spans="16:16">
      <c r="P508" s="57"/>
    </row>
    <row r="509" spans="16:16">
      <c r="P509" s="5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D04A4-922B-456F-95DF-B08927C6C952}">
  <sheetPr>
    <tabColor theme="9" tint="0.59999389629810485"/>
  </sheetPr>
  <dimension ref="A1:X360"/>
  <sheetViews>
    <sheetView zoomScale="101" zoomScaleNormal="100" workbookViewId="0">
      <pane xSplit="1" ySplit="2" topLeftCell="U3" activePane="bottomRight" state="frozen"/>
      <selection pane="bottomRight" activeCell="W3" sqref="W3:X8"/>
      <selection pane="bottomLeft" activeCell="A3" sqref="A3"/>
      <selection pane="topRight" activeCell="B1" sqref="B1"/>
    </sheetView>
  </sheetViews>
  <sheetFormatPr defaultColWidth="11.5703125" defaultRowHeight="14.45"/>
  <cols>
    <col min="1" max="1" width="24.5703125" customWidth="1"/>
    <col min="2" max="2" width="25.85546875" style="16" customWidth="1"/>
    <col min="3" max="3" width="41.42578125" customWidth="1"/>
    <col min="4" max="4" width="40.42578125" customWidth="1"/>
    <col min="6" max="6" width="9.42578125" customWidth="1"/>
    <col min="7" max="7" width="18.85546875" customWidth="1"/>
    <col min="8" max="8" width="48.140625" customWidth="1"/>
    <col min="9" max="9" width="12.85546875" style="42" bestFit="1" customWidth="1"/>
    <col min="10" max="10" width="11.5703125" style="42"/>
    <col min="11" max="11" width="17.140625" style="42" bestFit="1" customWidth="1"/>
    <col min="13" max="13" width="49.42578125" bestFit="1" customWidth="1"/>
    <col min="15" max="15" width="35.140625" bestFit="1" customWidth="1"/>
    <col min="16" max="16" width="20.140625" style="43" customWidth="1"/>
    <col min="17" max="17" width="11.5703125" style="44"/>
    <col min="22" max="22" width="16.5703125" bestFit="1" customWidth="1"/>
    <col min="24" max="24" width="18.5703125" customWidth="1"/>
  </cols>
  <sheetData>
    <row r="1" spans="1:24" ht="43.5">
      <c r="A1" t="s">
        <v>766</v>
      </c>
      <c r="B1" s="3" t="s">
        <v>767</v>
      </c>
      <c r="C1" s="35" t="s">
        <v>768</v>
      </c>
      <c r="D1" s="35" t="s">
        <v>4</v>
      </c>
      <c r="E1" s="3" t="s">
        <v>769</v>
      </c>
      <c r="F1" s="35" t="s">
        <v>770</v>
      </c>
      <c r="G1" s="35" t="s">
        <v>771</v>
      </c>
      <c r="H1" s="35" t="s">
        <v>772</v>
      </c>
      <c r="I1" s="3" t="s">
        <v>773</v>
      </c>
      <c r="J1" s="3" t="s">
        <v>774</v>
      </c>
      <c r="K1" s="35" t="s">
        <v>775</v>
      </c>
      <c r="L1" s="3" t="s">
        <v>776</v>
      </c>
      <c r="M1" s="3" t="s">
        <v>777</v>
      </c>
      <c r="N1" t="s">
        <v>37</v>
      </c>
      <c r="O1" s="35" t="s">
        <v>778</v>
      </c>
      <c r="P1" s="35" t="s">
        <v>779</v>
      </c>
      <c r="Q1" s="14" t="s">
        <v>780</v>
      </c>
      <c r="W1" s="29" t="s">
        <v>781</v>
      </c>
      <c r="X1" s="31" t="s">
        <v>782</v>
      </c>
    </row>
    <row r="2" spans="1:24">
      <c r="A2" s="1" t="s">
        <v>33</v>
      </c>
      <c r="B2" s="33" t="s">
        <v>35</v>
      </c>
      <c r="C2" s="1" t="s">
        <v>38</v>
      </c>
      <c r="D2" s="1" t="s">
        <v>40</v>
      </c>
      <c r="E2" s="1" t="s">
        <v>24</v>
      </c>
      <c r="F2" s="1" t="s">
        <v>25</v>
      </c>
      <c r="G2" s="1" t="s">
        <v>44</v>
      </c>
      <c r="H2" s="1" t="s">
        <v>46</v>
      </c>
      <c r="I2" s="2" t="s">
        <v>48</v>
      </c>
      <c r="J2" s="1" t="s">
        <v>50</v>
      </c>
      <c r="K2" s="1" t="s">
        <v>52</v>
      </c>
      <c r="L2" s="1" t="s">
        <v>54</v>
      </c>
      <c r="M2" s="1" t="s">
        <v>56</v>
      </c>
      <c r="N2" s="1" t="s">
        <v>58</v>
      </c>
      <c r="O2" s="1" t="s">
        <v>17</v>
      </c>
      <c r="P2" s="1" t="s">
        <v>61</v>
      </c>
      <c r="Q2" s="1" t="s">
        <v>62</v>
      </c>
      <c r="R2" s="1" t="s">
        <v>64</v>
      </c>
      <c r="S2" s="1" t="s">
        <v>20</v>
      </c>
      <c r="T2" s="1" t="s">
        <v>21</v>
      </c>
      <c r="U2" s="1" t="s">
        <v>22</v>
      </c>
      <c r="W2" s="30" t="s">
        <v>95</v>
      </c>
      <c r="X2" s="32">
        <v>1</v>
      </c>
    </row>
    <row r="3" spans="1:24">
      <c r="A3" s="39" t="str">
        <f>+VLOOKUP(O3,'Selectable Table'!$D$2:$E$1048576,2,0)</f>
        <v>J &amp; J</v>
      </c>
      <c r="B3" s="47">
        <v>30723</v>
      </c>
      <c r="C3" t="s">
        <v>783</v>
      </c>
      <c r="D3" t="s">
        <v>107</v>
      </c>
      <c r="E3">
        <v>2025</v>
      </c>
      <c r="F3">
        <v>6</v>
      </c>
      <c r="G3" s="45" t="e">
        <f>+VLOOKUP(H3,Chi!#REF!,3,0)</f>
        <v>#REF!</v>
      </c>
      <c r="H3" t="s">
        <v>110</v>
      </c>
      <c r="I3" s="46">
        <v>1527.5899099999999</v>
      </c>
      <c r="J3" t="s">
        <v>95</v>
      </c>
      <c r="K3" s="46">
        <f t="shared" ref="K3:K66" si="0">+VLOOKUP(J3,$W$2:$X$3,2,0)*I3</f>
        <v>1527.5899099999999</v>
      </c>
      <c r="L3" t="s">
        <v>109</v>
      </c>
      <c r="M3" s="48" t="s">
        <v>783</v>
      </c>
      <c r="O3" s="48" t="s">
        <v>108</v>
      </c>
      <c r="P3" s="46">
        <f t="shared" ref="P3:P66" si="1">K3</f>
        <v>1527.5899099999999</v>
      </c>
      <c r="Q3" s="44">
        <v>45831</v>
      </c>
      <c r="S3">
        <v>40700</v>
      </c>
      <c r="T3" t="s">
        <v>784</v>
      </c>
      <c r="W3" t="s">
        <v>95</v>
      </c>
      <c r="X3" s="41">
        <v>1</v>
      </c>
    </row>
    <row r="4" spans="1:24">
      <c r="A4" s="39" t="str">
        <f>+VLOOKUP(O4,'Selectable Table'!$D$2:$E$1048576,2,0)</f>
        <v>J &amp; J</v>
      </c>
      <c r="B4" s="47">
        <v>30723</v>
      </c>
      <c r="C4" t="s">
        <v>783</v>
      </c>
      <c r="D4" t="s">
        <v>107</v>
      </c>
      <c r="E4">
        <v>2025</v>
      </c>
      <c r="F4">
        <v>6</v>
      </c>
      <c r="G4" s="45" t="e">
        <f>+VLOOKUP(H4,Chi!#REF!,3,0)</f>
        <v>#REF!</v>
      </c>
      <c r="H4" t="s">
        <v>141</v>
      </c>
      <c r="I4" s="46">
        <v>240.05190000000005</v>
      </c>
      <c r="J4" t="s">
        <v>95</v>
      </c>
      <c r="K4" s="46">
        <f t="shared" si="0"/>
        <v>240.05190000000005</v>
      </c>
      <c r="L4" t="s">
        <v>109</v>
      </c>
      <c r="M4" s="48" t="s">
        <v>783</v>
      </c>
      <c r="O4" s="48" t="s">
        <v>108</v>
      </c>
      <c r="P4" s="46">
        <f t="shared" si="1"/>
        <v>240.05190000000005</v>
      </c>
      <c r="Q4" s="44">
        <v>45831</v>
      </c>
      <c r="S4">
        <v>40700</v>
      </c>
      <c r="T4" t="s">
        <v>784</v>
      </c>
      <c r="W4" t="s">
        <v>785</v>
      </c>
      <c r="X4" s="41">
        <v>1.1609</v>
      </c>
    </row>
    <row r="5" spans="1:24">
      <c r="A5" s="39" t="str">
        <f>+VLOOKUP(O5,'Selectable Table'!$D$2:$E$1048576,2,0)</f>
        <v>J &amp; J</v>
      </c>
      <c r="B5" s="47">
        <v>30724</v>
      </c>
      <c r="C5" t="s">
        <v>786</v>
      </c>
      <c r="D5" t="s">
        <v>111</v>
      </c>
      <c r="E5">
        <v>2025</v>
      </c>
      <c r="F5">
        <v>6</v>
      </c>
      <c r="G5" s="45" t="e">
        <f>+VLOOKUP(H5,Chi!#REF!,3,0)</f>
        <v>#REF!</v>
      </c>
      <c r="H5" t="s">
        <v>112</v>
      </c>
      <c r="I5" s="46">
        <v>209.50544999999997</v>
      </c>
      <c r="J5" t="s">
        <v>95</v>
      </c>
      <c r="K5" s="46">
        <f t="shared" si="0"/>
        <v>209.50544999999997</v>
      </c>
      <c r="L5" t="s">
        <v>109</v>
      </c>
      <c r="M5" s="48" t="s">
        <v>786</v>
      </c>
      <c r="O5" s="48" t="s">
        <v>108</v>
      </c>
      <c r="P5" s="46">
        <f t="shared" si="1"/>
        <v>209.50544999999997</v>
      </c>
      <c r="Q5" s="44">
        <v>45831</v>
      </c>
      <c r="S5">
        <v>40700</v>
      </c>
      <c r="T5" t="s">
        <v>784</v>
      </c>
      <c r="W5" t="s">
        <v>787</v>
      </c>
      <c r="X5">
        <v>1.2418</v>
      </c>
    </row>
    <row r="6" spans="1:24">
      <c r="A6" s="39" t="str">
        <f>+VLOOKUP(O6,'Selectable Table'!$D$2:$E$1048576,2,0)</f>
        <v>J &amp; J</v>
      </c>
      <c r="B6" s="47">
        <v>30725</v>
      </c>
      <c r="C6" t="s">
        <v>783</v>
      </c>
      <c r="D6" t="s">
        <v>114</v>
      </c>
      <c r="E6">
        <v>2025</v>
      </c>
      <c r="F6">
        <v>6</v>
      </c>
      <c r="G6" s="45" t="e">
        <f>+VLOOKUP(H6,Chi!#REF!,3,0)</f>
        <v>#REF!</v>
      </c>
      <c r="H6" t="s">
        <v>110</v>
      </c>
      <c r="I6" s="46">
        <v>218.22713000000002</v>
      </c>
      <c r="J6" t="s">
        <v>95</v>
      </c>
      <c r="K6" s="46">
        <f t="shared" si="0"/>
        <v>218.22713000000002</v>
      </c>
      <c r="L6" t="s">
        <v>109</v>
      </c>
      <c r="M6" s="48" t="s">
        <v>783</v>
      </c>
      <c r="O6" s="48" t="s">
        <v>108</v>
      </c>
      <c r="P6" s="46">
        <f t="shared" si="1"/>
        <v>218.22713000000002</v>
      </c>
      <c r="Q6" s="44">
        <v>45831</v>
      </c>
      <c r="S6">
        <v>40700</v>
      </c>
      <c r="T6" t="s">
        <v>784</v>
      </c>
      <c r="W6" t="s">
        <v>788</v>
      </c>
      <c r="X6">
        <v>1.07E-3</v>
      </c>
    </row>
    <row r="7" spans="1:24">
      <c r="A7" s="39" t="str">
        <f>+VLOOKUP(O7,'Selectable Table'!$D$2:$E$1048576,2,0)</f>
        <v>J &amp; J</v>
      </c>
      <c r="B7" s="47">
        <v>30725</v>
      </c>
      <c r="C7" t="s">
        <v>783</v>
      </c>
      <c r="D7" t="s">
        <v>114</v>
      </c>
      <c r="E7">
        <v>2025</v>
      </c>
      <c r="F7">
        <v>6</v>
      </c>
      <c r="G7" s="45" t="e">
        <f>+VLOOKUP(H7,Chi!#REF!,3,0)</f>
        <v>#REF!</v>
      </c>
      <c r="H7" t="s">
        <v>112</v>
      </c>
      <c r="I7" s="46">
        <v>104.75272499999998</v>
      </c>
      <c r="J7" t="s">
        <v>95</v>
      </c>
      <c r="K7" s="46">
        <f t="shared" si="0"/>
        <v>104.75272499999998</v>
      </c>
      <c r="L7" t="s">
        <v>109</v>
      </c>
      <c r="M7" s="48" t="s">
        <v>783</v>
      </c>
      <c r="O7" s="48" t="s">
        <v>108</v>
      </c>
      <c r="P7" s="46">
        <f t="shared" si="1"/>
        <v>104.75272499999998</v>
      </c>
      <c r="Q7" s="44">
        <v>45831</v>
      </c>
      <c r="S7">
        <v>40700</v>
      </c>
      <c r="T7" t="s">
        <v>784</v>
      </c>
      <c r="W7" t="s">
        <v>789</v>
      </c>
      <c r="X7">
        <v>1.3614999999999999</v>
      </c>
    </row>
    <row r="8" spans="1:24">
      <c r="A8" s="39" t="str">
        <f>+VLOOKUP(O8,'Selectable Table'!$D$2:$E$1048576,2,0)</f>
        <v>J &amp; J</v>
      </c>
      <c r="B8" s="47">
        <v>30726</v>
      </c>
      <c r="C8" t="s">
        <v>783</v>
      </c>
      <c r="D8" t="s">
        <v>115</v>
      </c>
      <c r="E8">
        <v>2025</v>
      </c>
      <c r="F8">
        <v>6</v>
      </c>
      <c r="G8" s="45" t="e">
        <f>+VLOOKUP(H8,Chi!#REF!,3,0)</f>
        <v>#REF!</v>
      </c>
      <c r="H8" t="s">
        <v>110</v>
      </c>
      <c r="I8" s="46">
        <v>1309.3627799999999</v>
      </c>
      <c r="J8" t="s">
        <v>95</v>
      </c>
      <c r="K8" s="46">
        <f t="shared" si="0"/>
        <v>1309.3627799999999</v>
      </c>
      <c r="L8" t="s">
        <v>109</v>
      </c>
      <c r="M8" s="48" t="s">
        <v>783</v>
      </c>
      <c r="O8" s="48" t="s">
        <v>108</v>
      </c>
      <c r="P8" s="46">
        <f t="shared" si="1"/>
        <v>1309.3627799999999</v>
      </c>
      <c r="Q8" s="44">
        <v>45831</v>
      </c>
      <c r="S8">
        <v>40700</v>
      </c>
      <c r="T8" t="s">
        <v>784</v>
      </c>
      <c r="W8" t="s">
        <v>790</v>
      </c>
      <c r="X8">
        <v>0.18140000000000001</v>
      </c>
    </row>
    <row r="9" spans="1:24">
      <c r="A9" s="39" t="str">
        <f>+VLOOKUP(O9,'Selectable Table'!$D$2:$E$1048576,2,0)</f>
        <v>J &amp; J</v>
      </c>
      <c r="B9" s="47">
        <v>30726</v>
      </c>
      <c r="C9" t="s">
        <v>783</v>
      </c>
      <c r="D9" t="s">
        <v>115</v>
      </c>
      <c r="E9">
        <v>2025</v>
      </c>
      <c r="F9">
        <v>6</v>
      </c>
      <c r="G9" s="45" t="e">
        <f>+VLOOKUP(H9,Chi!#REF!,3,0)</f>
        <v>#REF!</v>
      </c>
      <c r="H9" t="s">
        <v>112</v>
      </c>
      <c r="I9" s="46">
        <v>523.76362499999993</v>
      </c>
      <c r="J9" t="s">
        <v>95</v>
      </c>
      <c r="K9" s="46">
        <f t="shared" si="0"/>
        <v>523.76362499999993</v>
      </c>
      <c r="L9" t="s">
        <v>109</v>
      </c>
      <c r="M9" s="48" t="s">
        <v>783</v>
      </c>
      <c r="O9" s="48" t="s">
        <v>108</v>
      </c>
      <c r="P9" s="46">
        <f t="shared" si="1"/>
        <v>523.76362499999993</v>
      </c>
      <c r="Q9" s="44">
        <v>45831</v>
      </c>
      <c r="S9">
        <v>40700</v>
      </c>
      <c r="T9" t="s">
        <v>784</v>
      </c>
    </row>
    <row r="10" spans="1:24">
      <c r="A10" s="39" t="str">
        <f>+VLOOKUP(O10,'Selectable Table'!$D$2:$E$1048576,2,0)</f>
        <v>J &amp; J</v>
      </c>
      <c r="B10" s="47">
        <v>30727</v>
      </c>
      <c r="C10" t="s">
        <v>783</v>
      </c>
      <c r="D10" t="s">
        <v>117</v>
      </c>
      <c r="E10">
        <v>2025</v>
      </c>
      <c r="F10">
        <v>6</v>
      </c>
      <c r="G10" s="45" t="e">
        <f>+VLOOKUP(H10,Chi!#REF!,3,0)</f>
        <v>#REF!</v>
      </c>
      <c r="H10" t="s">
        <v>120</v>
      </c>
      <c r="I10" s="46">
        <v>141.44900000000001</v>
      </c>
      <c r="J10" t="s">
        <v>95</v>
      </c>
      <c r="K10" s="46">
        <f t="shared" si="0"/>
        <v>141.44900000000001</v>
      </c>
      <c r="L10" t="s">
        <v>109</v>
      </c>
      <c r="M10" s="48" t="s">
        <v>783</v>
      </c>
      <c r="O10" s="48" t="s">
        <v>108</v>
      </c>
      <c r="P10" s="46">
        <f t="shared" si="1"/>
        <v>141.44900000000001</v>
      </c>
      <c r="Q10" s="44">
        <v>45831</v>
      </c>
      <c r="S10">
        <v>40700</v>
      </c>
      <c r="T10" t="s">
        <v>784</v>
      </c>
    </row>
    <row r="11" spans="1:24">
      <c r="A11" s="39" t="str">
        <f>+VLOOKUP(O11,'Selectable Table'!$D$2:$E$1048576,2,0)</f>
        <v>J &amp; J</v>
      </c>
      <c r="B11" s="47">
        <v>30727</v>
      </c>
      <c r="C11" t="s">
        <v>783</v>
      </c>
      <c r="D11" t="s">
        <v>117</v>
      </c>
      <c r="E11">
        <v>2025</v>
      </c>
      <c r="F11">
        <v>6</v>
      </c>
      <c r="G11" s="45" t="e">
        <f>+VLOOKUP(H11,Chi!#REF!,3,0)</f>
        <v>#REF!</v>
      </c>
      <c r="H11" t="s">
        <v>110</v>
      </c>
      <c r="I11" s="46">
        <v>218.22713000000002</v>
      </c>
      <c r="J11" t="s">
        <v>95</v>
      </c>
      <c r="K11" s="46">
        <f t="shared" si="0"/>
        <v>218.22713000000002</v>
      </c>
      <c r="L11" t="s">
        <v>109</v>
      </c>
      <c r="M11" s="48" t="s">
        <v>783</v>
      </c>
      <c r="O11" s="48" t="s">
        <v>108</v>
      </c>
      <c r="P11" s="46">
        <f t="shared" si="1"/>
        <v>218.22713000000002</v>
      </c>
      <c r="Q11" s="44">
        <v>45831</v>
      </c>
      <c r="S11">
        <v>40700</v>
      </c>
      <c r="T11" t="s">
        <v>784</v>
      </c>
    </row>
    <row r="12" spans="1:24">
      <c r="A12" s="39" t="str">
        <f>+VLOOKUP(O12,'Selectable Table'!$D$2:$E$1048576,2,0)</f>
        <v>J &amp; J</v>
      </c>
      <c r="B12" s="47">
        <v>30727</v>
      </c>
      <c r="C12" t="s">
        <v>783</v>
      </c>
      <c r="D12" t="s">
        <v>117</v>
      </c>
      <c r="E12">
        <v>2025</v>
      </c>
      <c r="F12">
        <v>6</v>
      </c>
      <c r="G12" s="45" t="e">
        <f>+VLOOKUP(H12,Chi!#REF!,3,0)</f>
        <v>#REF!</v>
      </c>
      <c r="H12" t="s">
        <v>122</v>
      </c>
      <c r="I12" s="46">
        <v>61.103184999999996</v>
      </c>
      <c r="J12" t="s">
        <v>95</v>
      </c>
      <c r="K12" s="46">
        <f t="shared" si="0"/>
        <v>61.103184999999996</v>
      </c>
      <c r="L12" t="s">
        <v>109</v>
      </c>
      <c r="M12" s="48" t="s">
        <v>783</v>
      </c>
      <c r="O12" s="48" t="s">
        <v>108</v>
      </c>
      <c r="P12" s="46">
        <f t="shared" si="1"/>
        <v>61.103184999999996</v>
      </c>
      <c r="Q12" s="44">
        <v>45831</v>
      </c>
      <c r="S12">
        <v>40700</v>
      </c>
      <c r="T12" t="s">
        <v>784</v>
      </c>
    </row>
    <row r="13" spans="1:24">
      <c r="A13" s="39" t="str">
        <f>+VLOOKUP(O13,'Selectable Table'!$D$2:$E$1048576,2,0)</f>
        <v>J &amp; J</v>
      </c>
      <c r="B13" s="47">
        <v>30727</v>
      </c>
      <c r="C13" t="s">
        <v>783</v>
      </c>
      <c r="D13" t="s">
        <v>117</v>
      </c>
      <c r="E13">
        <v>2025</v>
      </c>
      <c r="F13">
        <v>6</v>
      </c>
      <c r="G13" s="45" t="e">
        <f>+VLOOKUP(H13,Chi!#REF!,3,0)</f>
        <v>#REF!</v>
      </c>
      <c r="H13" t="s">
        <v>123</v>
      </c>
      <c r="I13" s="46">
        <v>320.78914999999995</v>
      </c>
      <c r="J13" t="s">
        <v>95</v>
      </c>
      <c r="K13" s="46">
        <f t="shared" si="0"/>
        <v>320.78914999999995</v>
      </c>
      <c r="L13" t="s">
        <v>109</v>
      </c>
      <c r="M13" s="48" t="s">
        <v>783</v>
      </c>
      <c r="O13" s="48" t="s">
        <v>108</v>
      </c>
      <c r="P13" s="46">
        <f t="shared" si="1"/>
        <v>320.78914999999995</v>
      </c>
      <c r="Q13" s="44">
        <v>45831</v>
      </c>
      <c r="S13">
        <v>40700</v>
      </c>
      <c r="T13" t="s">
        <v>784</v>
      </c>
    </row>
    <row r="14" spans="1:24">
      <c r="A14" s="39" t="str">
        <f>+VLOOKUP(O14,'Selectable Table'!$D$2:$E$1048576,2,0)</f>
        <v>J &amp; J</v>
      </c>
      <c r="B14" s="47">
        <v>30727</v>
      </c>
      <c r="C14" t="s">
        <v>783</v>
      </c>
      <c r="D14" t="s">
        <v>117</v>
      </c>
      <c r="E14">
        <v>2025</v>
      </c>
      <c r="F14">
        <v>6</v>
      </c>
      <c r="G14" s="45" t="e">
        <f>+VLOOKUP(H14,Chi!#REF!,3,0)</f>
        <v>#REF!</v>
      </c>
      <c r="H14" t="s">
        <v>118</v>
      </c>
      <c r="I14" s="46">
        <v>218.22713000000002</v>
      </c>
      <c r="J14" t="s">
        <v>95</v>
      </c>
      <c r="K14" s="46">
        <f t="shared" si="0"/>
        <v>218.22713000000002</v>
      </c>
      <c r="L14" t="s">
        <v>109</v>
      </c>
      <c r="M14" s="48" t="s">
        <v>783</v>
      </c>
      <c r="O14" s="48" t="s">
        <v>108</v>
      </c>
      <c r="P14" s="46">
        <f t="shared" si="1"/>
        <v>218.22713000000002</v>
      </c>
      <c r="Q14" s="44">
        <v>45831</v>
      </c>
      <c r="S14">
        <v>40700</v>
      </c>
      <c r="T14" t="s">
        <v>784</v>
      </c>
    </row>
    <row r="15" spans="1:24">
      <c r="A15" s="39" t="str">
        <f>+VLOOKUP(O15,'Selectable Table'!$D$2:$E$1048576,2,0)</f>
        <v>J &amp; J</v>
      </c>
      <c r="B15" s="47">
        <v>30727</v>
      </c>
      <c r="C15" t="s">
        <v>783</v>
      </c>
      <c r="D15" t="s">
        <v>117</v>
      </c>
      <c r="E15">
        <v>2025</v>
      </c>
      <c r="F15">
        <v>6</v>
      </c>
      <c r="G15" s="45" t="e">
        <f>+VLOOKUP(H15,Chi!#REF!,3,0)</f>
        <v>#REF!</v>
      </c>
      <c r="H15" t="s">
        <v>112</v>
      </c>
      <c r="I15" s="46">
        <v>523.76362499999993</v>
      </c>
      <c r="J15" t="s">
        <v>95</v>
      </c>
      <c r="K15" s="46">
        <f t="shared" si="0"/>
        <v>523.76362499999993</v>
      </c>
      <c r="L15" t="s">
        <v>109</v>
      </c>
      <c r="M15" s="48" t="s">
        <v>783</v>
      </c>
      <c r="O15" s="48" t="s">
        <v>108</v>
      </c>
      <c r="P15" s="46">
        <f t="shared" si="1"/>
        <v>523.76362499999993</v>
      </c>
      <c r="Q15" s="44">
        <v>45831</v>
      </c>
      <c r="S15">
        <v>40700</v>
      </c>
      <c r="T15" t="s">
        <v>784</v>
      </c>
    </row>
    <row r="16" spans="1:24">
      <c r="A16" s="39" t="str">
        <f>+VLOOKUP(O16,'Selectable Table'!$D$2:$E$1048576,2,0)</f>
        <v>J &amp; J</v>
      </c>
      <c r="B16" s="47">
        <v>30728</v>
      </c>
      <c r="C16" t="s">
        <v>783</v>
      </c>
      <c r="D16" t="s">
        <v>119</v>
      </c>
      <c r="E16">
        <v>2025</v>
      </c>
      <c r="F16">
        <v>6</v>
      </c>
      <c r="G16" s="45" t="e">
        <f>+VLOOKUP(H16,Chi!#REF!,3,0)</f>
        <v>#REF!</v>
      </c>
      <c r="H16" t="s">
        <v>120</v>
      </c>
      <c r="I16" s="46">
        <v>382.5052</v>
      </c>
      <c r="J16" t="s">
        <v>95</v>
      </c>
      <c r="K16" s="46">
        <f t="shared" si="0"/>
        <v>382.5052</v>
      </c>
      <c r="L16" t="s">
        <v>109</v>
      </c>
      <c r="M16" s="48" t="s">
        <v>783</v>
      </c>
      <c r="O16" s="48" t="s">
        <v>108</v>
      </c>
      <c r="P16" s="46">
        <f t="shared" si="1"/>
        <v>382.5052</v>
      </c>
      <c r="Q16" s="44">
        <v>45831</v>
      </c>
      <c r="S16">
        <v>40700</v>
      </c>
      <c r="T16" t="s">
        <v>784</v>
      </c>
    </row>
    <row r="17" spans="1:20">
      <c r="A17" s="39" t="str">
        <f>+VLOOKUP(O17,'Selectable Table'!$D$2:$E$1048576,2,0)</f>
        <v>J &amp; J</v>
      </c>
      <c r="B17" s="47">
        <v>30728</v>
      </c>
      <c r="C17" t="s">
        <v>783</v>
      </c>
      <c r="D17" t="s">
        <v>119</v>
      </c>
      <c r="E17">
        <v>2025</v>
      </c>
      <c r="F17">
        <v>6</v>
      </c>
      <c r="G17" s="45" t="e">
        <f>+VLOOKUP(H17,Chi!#REF!,3,0)</f>
        <v>#REF!</v>
      </c>
      <c r="H17" t="s">
        <v>122</v>
      </c>
      <c r="I17" s="46">
        <v>122.20636999999999</v>
      </c>
      <c r="J17" t="s">
        <v>95</v>
      </c>
      <c r="K17" s="46">
        <f t="shared" si="0"/>
        <v>122.20636999999999</v>
      </c>
      <c r="L17" t="s">
        <v>109</v>
      </c>
      <c r="M17" s="48" t="s">
        <v>783</v>
      </c>
      <c r="O17" s="48" t="s">
        <v>108</v>
      </c>
      <c r="P17" s="46">
        <f t="shared" si="1"/>
        <v>122.20636999999999</v>
      </c>
      <c r="Q17" s="44">
        <v>45831</v>
      </c>
      <c r="S17">
        <v>40700</v>
      </c>
      <c r="T17" t="s">
        <v>784</v>
      </c>
    </row>
    <row r="18" spans="1:20">
      <c r="A18" s="39" t="str">
        <f>+VLOOKUP(O18,'Selectable Table'!$D$2:$E$1048576,2,0)</f>
        <v>J &amp; J</v>
      </c>
      <c r="B18" s="47">
        <v>30728</v>
      </c>
      <c r="C18" t="s">
        <v>783</v>
      </c>
      <c r="D18" t="s">
        <v>119</v>
      </c>
      <c r="E18">
        <v>2025</v>
      </c>
      <c r="F18">
        <v>6</v>
      </c>
      <c r="G18" s="45" t="e">
        <f>+VLOOKUP(H18,Chi!#REF!,3,0)</f>
        <v>#REF!</v>
      </c>
      <c r="H18" t="s">
        <v>123</v>
      </c>
      <c r="I18" s="46">
        <v>320.78914999999995</v>
      </c>
      <c r="J18" t="s">
        <v>95</v>
      </c>
      <c r="K18" s="46">
        <f t="shared" si="0"/>
        <v>320.78914999999995</v>
      </c>
      <c r="L18" t="s">
        <v>109</v>
      </c>
      <c r="M18" s="48" t="s">
        <v>783</v>
      </c>
      <c r="O18" s="48" t="s">
        <v>108</v>
      </c>
      <c r="P18" s="46">
        <f t="shared" si="1"/>
        <v>320.78914999999995</v>
      </c>
      <c r="Q18" s="44">
        <v>45831</v>
      </c>
      <c r="S18">
        <v>40700</v>
      </c>
      <c r="T18" t="s">
        <v>784</v>
      </c>
    </row>
    <row r="19" spans="1:20">
      <c r="A19" s="39" t="str">
        <f>+VLOOKUP(O19,'Selectable Table'!$D$2:$E$1048576,2,0)</f>
        <v>J &amp; J</v>
      </c>
      <c r="B19" s="47">
        <v>30728</v>
      </c>
      <c r="C19" t="s">
        <v>783</v>
      </c>
      <c r="D19" t="s">
        <v>119</v>
      </c>
      <c r="E19">
        <v>2025</v>
      </c>
      <c r="F19">
        <v>6</v>
      </c>
      <c r="G19" s="45" t="e">
        <f>+VLOOKUP(H19,Chi!#REF!,3,0)</f>
        <v>#REF!</v>
      </c>
      <c r="H19" t="s">
        <v>112</v>
      </c>
      <c r="I19" s="46">
        <v>838.02179999999987</v>
      </c>
      <c r="J19" t="s">
        <v>95</v>
      </c>
      <c r="K19" s="46">
        <f t="shared" si="0"/>
        <v>838.02179999999987</v>
      </c>
      <c r="L19" t="s">
        <v>109</v>
      </c>
      <c r="M19" s="48" t="s">
        <v>783</v>
      </c>
      <c r="O19" s="48" t="s">
        <v>108</v>
      </c>
      <c r="P19" s="46">
        <f t="shared" si="1"/>
        <v>838.02179999999987</v>
      </c>
      <c r="Q19" s="44">
        <v>45831</v>
      </c>
      <c r="S19">
        <v>40700</v>
      </c>
      <c r="T19" t="s">
        <v>784</v>
      </c>
    </row>
    <row r="20" spans="1:20">
      <c r="A20" s="39" t="str">
        <f>+VLOOKUP(O20,'Selectable Table'!$D$2:$E$1048576,2,0)</f>
        <v>J &amp; J</v>
      </c>
      <c r="B20" s="47">
        <v>30729</v>
      </c>
      <c r="C20" t="s">
        <v>783</v>
      </c>
      <c r="D20" t="s">
        <v>121</v>
      </c>
      <c r="E20">
        <v>2025</v>
      </c>
      <c r="F20">
        <v>6</v>
      </c>
      <c r="G20" s="45" t="e">
        <f>+VLOOKUP(H20,Chi!#REF!,3,0)</f>
        <v>#REF!</v>
      </c>
      <c r="H20" t="s">
        <v>110</v>
      </c>
      <c r="I20" s="46">
        <v>218.22713000000002</v>
      </c>
      <c r="J20" t="s">
        <v>95</v>
      </c>
      <c r="K20" s="46">
        <f t="shared" si="0"/>
        <v>218.22713000000002</v>
      </c>
      <c r="L20" t="s">
        <v>109</v>
      </c>
      <c r="M20" s="48" t="s">
        <v>783</v>
      </c>
      <c r="O20" s="48" t="s">
        <v>108</v>
      </c>
      <c r="P20" s="46">
        <f t="shared" si="1"/>
        <v>218.22713000000002</v>
      </c>
      <c r="Q20" s="44">
        <v>45831</v>
      </c>
      <c r="S20">
        <v>40700</v>
      </c>
      <c r="T20" t="s">
        <v>784</v>
      </c>
    </row>
    <row r="21" spans="1:20">
      <c r="A21" s="39" t="str">
        <f>+VLOOKUP(O21,'Selectable Table'!$D$2:$E$1048576,2,0)</f>
        <v>J &amp; J</v>
      </c>
      <c r="B21" s="47">
        <v>30729</v>
      </c>
      <c r="C21" t="s">
        <v>783</v>
      </c>
      <c r="D21" t="s">
        <v>121</v>
      </c>
      <c r="E21">
        <v>2025</v>
      </c>
      <c r="F21">
        <v>6</v>
      </c>
      <c r="G21" s="45" t="e">
        <f>+VLOOKUP(H21,Chi!#REF!,3,0)</f>
        <v>#REF!</v>
      </c>
      <c r="H21" t="s">
        <v>112</v>
      </c>
      <c r="I21" s="46">
        <v>523.76362499999993</v>
      </c>
      <c r="J21" t="s">
        <v>95</v>
      </c>
      <c r="K21" s="46">
        <f t="shared" si="0"/>
        <v>523.76362499999993</v>
      </c>
      <c r="L21" t="s">
        <v>109</v>
      </c>
      <c r="M21" s="48" t="s">
        <v>783</v>
      </c>
      <c r="O21" s="48" t="s">
        <v>108</v>
      </c>
      <c r="P21" s="46">
        <f t="shared" si="1"/>
        <v>523.76362499999993</v>
      </c>
      <c r="Q21" s="44">
        <v>45831</v>
      </c>
      <c r="S21">
        <v>40700</v>
      </c>
      <c r="T21" t="s">
        <v>784</v>
      </c>
    </row>
    <row r="22" spans="1:20">
      <c r="A22" s="39" t="str">
        <f>+VLOOKUP(O22,'Selectable Table'!$D$2:$E$1048576,2,0)</f>
        <v>J &amp; J</v>
      </c>
      <c r="B22" s="47">
        <v>30730</v>
      </c>
      <c r="C22" t="s">
        <v>783</v>
      </c>
      <c r="D22" t="s">
        <v>791</v>
      </c>
      <c r="E22">
        <v>2025</v>
      </c>
      <c r="F22">
        <v>6</v>
      </c>
      <c r="G22" s="45" t="e">
        <f>+VLOOKUP(H22,Chi!#REF!,3,0)</f>
        <v>#REF!</v>
      </c>
      <c r="H22" t="s">
        <v>112</v>
      </c>
      <c r="I22" s="46">
        <v>523.76362499999993</v>
      </c>
      <c r="J22" t="s">
        <v>95</v>
      </c>
      <c r="K22" s="46">
        <f t="shared" si="0"/>
        <v>523.76362499999993</v>
      </c>
      <c r="L22" t="s">
        <v>109</v>
      </c>
      <c r="M22" s="48" t="s">
        <v>783</v>
      </c>
      <c r="O22" s="48" t="s">
        <v>108</v>
      </c>
      <c r="P22" s="46">
        <f t="shared" si="1"/>
        <v>523.76362499999993</v>
      </c>
      <c r="Q22" s="44">
        <v>45831</v>
      </c>
      <c r="S22">
        <v>40700</v>
      </c>
      <c r="T22" t="s">
        <v>784</v>
      </c>
    </row>
    <row r="23" spans="1:20">
      <c r="A23" s="39" t="str">
        <f>+VLOOKUP(O23,'Selectable Table'!$D$2:$E$1048576,2,0)</f>
        <v>J &amp; J</v>
      </c>
      <c r="B23" s="47">
        <v>30731</v>
      </c>
      <c r="C23" t="s">
        <v>792</v>
      </c>
      <c r="D23" t="s">
        <v>793</v>
      </c>
      <c r="E23">
        <v>2025</v>
      </c>
      <c r="F23">
        <v>6</v>
      </c>
      <c r="G23" s="45" t="e">
        <f>+VLOOKUP(H23,Chi!#REF!,3,0)</f>
        <v>#REF!</v>
      </c>
      <c r="H23" t="s">
        <v>130</v>
      </c>
      <c r="I23" s="46">
        <v>191.2526</v>
      </c>
      <c r="J23" t="s">
        <v>95</v>
      </c>
      <c r="K23" s="46">
        <f t="shared" si="0"/>
        <v>191.2526</v>
      </c>
      <c r="L23" t="s">
        <v>109</v>
      </c>
      <c r="M23" s="48" t="s">
        <v>792</v>
      </c>
      <c r="O23" s="48" t="s">
        <v>108</v>
      </c>
      <c r="P23" s="46">
        <f t="shared" si="1"/>
        <v>191.2526</v>
      </c>
      <c r="Q23" s="44">
        <v>45831</v>
      </c>
      <c r="S23">
        <v>40700</v>
      </c>
      <c r="T23" t="s">
        <v>784</v>
      </c>
    </row>
    <row r="24" spans="1:20">
      <c r="A24" s="39" t="str">
        <f>+VLOOKUP(O24,'Selectable Table'!$D$2:$E$1048576,2,0)</f>
        <v>J &amp; J</v>
      </c>
      <c r="B24" s="47">
        <v>30732</v>
      </c>
      <c r="C24" t="s">
        <v>786</v>
      </c>
      <c r="D24" t="s">
        <v>124</v>
      </c>
      <c r="E24">
        <v>2025</v>
      </c>
      <c r="F24">
        <v>6</v>
      </c>
      <c r="G24" s="45" t="e">
        <f>+VLOOKUP(H24,Chi!#REF!,3,0)</f>
        <v>#REF!</v>
      </c>
      <c r="H24" t="s">
        <v>112</v>
      </c>
      <c r="I24" s="46">
        <v>104.75272499999998</v>
      </c>
      <c r="J24" t="s">
        <v>95</v>
      </c>
      <c r="K24" s="46">
        <f t="shared" si="0"/>
        <v>104.75272499999998</v>
      </c>
      <c r="L24" t="s">
        <v>109</v>
      </c>
      <c r="M24" s="48" t="s">
        <v>786</v>
      </c>
      <c r="O24" s="48" t="s">
        <v>108</v>
      </c>
      <c r="P24" s="46">
        <f t="shared" si="1"/>
        <v>104.75272499999998</v>
      </c>
      <c r="Q24" s="44">
        <v>45831</v>
      </c>
      <c r="S24">
        <v>40700</v>
      </c>
      <c r="T24" t="s">
        <v>784</v>
      </c>
    </row>
    <row r="25" spans="1:20">
      <c r="A25" s="39" t="str">
        <f>+VLOOKUP(O25,'Selectable Table'!$D$2:$E$1048576,2,0)</f>
        <v>J &amp; J</v>
      </c>
      <c r="B25" s="47">
        <v>30733</v>
      </c>
      <c r="C25" t="s">
        <v>792</v>
      </c>
      <c r="D25" t="s">
        <v>125</v>
      </c>
      <c r="E25">
        <v>2025</v>
      </c>
      <c r="F25">
        <v>6</v>
      </c>
      <c r="G25" s="45" t="e">
        <f>+VLOOKUP(H25,Chi!#REF!,3,0)</f>
        <v>#REF!</v>
      </c>
      <c r="H25" t="s">
        <v>120</v>
      </c>
      <c r="I25" s="46">
        <v>242.01209999999998</v>
      </c>
      <c r="J25" t="s">
        <v>95</v>
      </c>
      <c r="K25" s="46">
        <f t="shared" si="0"/>
        <v>242.01209999999998</v>
      </c>
      <c r="L25" t="s">
        <v>109</v>
      </c>
      <c r="M25" s="48" t="s">
        <v>792</v>
      </c>
      <c r="O25" s="48" t="s">
        <v>108</v>
      </c>
      <c r="P25" s="46">
        <f t="shared" si="1"/>
        <v>242.01209999999998</v>
      </c>
      <c r="Q25" s="44">
        <v>45831</v>
      </c>
      <c r="S25">
        <v>40700</v>
      </c>
      <c r="T25" t="s">
        <v>784</v>
      </c>
    </row>
    <row r="26" spans="1:20">
      <c r="A26" s="39" t="str">
        <f>+VLOOKUP(O26,'Selectable Table'!$D$2:$E$1048576,2,0)</f>
        <v>J &amp; J</v>
      </c>
      <c r="B26" s="47">
        <v>30733</v>
      </c>
      <c r="C26" t="s">
        <v>792</v>
      </c>
      <c r="D26" t="s">
        <v>125</v>
      </c>
      <c r="E26">
        <v>2025</v>
      </c>
      <c r="F26">
        <v>6</v>
      </c>
      <c r="G26" s="45" t="e">
        <f>+VLOOKUP(H26,Chi!#REF!,3,0)</f>
        <v>#REF!</v>
      </c>
      <c r="H26" t="s">
        <v>110</v>
      </c>
      <c r="I26" s="46">
        <v>218.22713000000002</v>
      </c>
      <c r="J26" t="s">
        <v>95</v>
      </c>
      <c r="K26" s="46">
        <f t="shared" si="0"/>
        <v>218.22713000000002</v>
      </c>
      <c r="L26" t="s">
        <v>109</v>
      </c>
      <c r="M26" s="48" t="s">
        <v>792</v>
      </c>
      <c r="O26" s="48" t="s">
        <v>108</v>
      </c>
      <c r="P26" s="46">
        <f t="shared" si="1"/>
        <v>218.22713000000002</v>
      </c>
      <c r="Q26" s="44">
        <v>45831</v>
      </c>
      <c r="S26">
        <v>40700</v>
      </c>
      <c r="T26" t="s">
        <v>784</v>
      </c>
    </row>
    <row r="27" spans="1:20">
      <c r="A27" s="39" t="str">
        <f>+VLOOKUP(O27,'Selectable Table'!$D$2:$E$1048576,2,0)</f>
        <v>J &amp; J</v>
      </c>
      <c r="B27" s="47">
        <v>30733</v>
      </c>
      <c r="C27" t="s">
        <v>792</v>
      </c>
      <c r="D27" t="s">
        <v>125</v>
      </c>
      <c r="E27">
        <v>2025</v>
      </c>
      <c r="F27">
        <v>6</v>
      </c>
      <c r="G27" s="45" t="e">
        <f>+VLOOKUP(H27,Chi!#REF!,3,0)</f>
        <v>#REF!</v>
      </c>
      <c r="H27" t="s">
        <v>122</v>
      </c>
      <c r="I27" s="46">
        <v>122.20636999999999</v>
      </c>
      <c r="J27" t="s">
        <v>95</v>
      </c>
      <c r="K27" s="46">
        <f t="shared" si="0"/>
        <v>122.20636999999999</v>
      </c>
      <c r="L27" t="s">
        <v>109</v>
      </c>
      <c r="M27" s="48" t="s">
        <v>792</v>
      </c>
      <c r="O27" s="48" t="s">
        <v>108</v>
      </c>
      <c r="P27" s="46">
        <f t="shared" si="1"/>
        <v>122.20636999999999</v>
      </c>
      <c r="Q27" s="44">
        <v>45831</v>
      </c>
      <c r="S27">
        <v>40700</v>
      </c>
      <c r="T27" t="s">
        <v>784</v>
      </c>
    </row>
    <row r="28" spans="1:20">
      <c r="A28" s="39" t="str">
        <f>+VLOOKUP(O28,'Selectable Table'!$D$2:$E$1048576,2,0)</f>
        <v>J &amp; J</v>
      </c>
      <c r="B28" s="47">
        <v>30733</v>
      </c>
      <c r="C28" t="s">
        <v>792</v>
      </c>
      <c r="D28" t="s">
        <v>125</v>
      </c>
      <c r="E28">
        <v>2025</v>
      </c>
      <c r="F28">
        <v>6</v>
      </c>
      <c r="G28" s="45" t="e">
        <f>+VLOOKUP(H28,Chi!#REF!,3,0)</f>
        <v>#REF!</v>
      </c>
      <c r="H28" t="s">
        <v>123</v>
      </c>
      <c r="I28" s="46">
        <v>320.78914999999995</v>
      </c>
      <c r="J28" t="s">
        <v>95</v>
      </c>
      <c r="K28" s="46">
        <f t="shared" si="0"/>
        <v>320.78914999999995</v>
      </c>
      <c r="L28" t="s">
        <v>109</v>
      </c>
      <c r="M28" s="48" t="s">
        <v>792</v>
      </c>
      <c r="O28" s="48" t="s">
        <v>108</v>
      </c>
      <c r="P28" s="46">
        <f t="shared" si="1"/>
        <v>320.78914999999995</v>
      </c>
      <c r="Q28" s="44">
        <v>45831</v>
      </c>
      <c r="S28">
        <v>40700</v>
      </c>
      <c r="T28" t="s">
        <v>784</v>
      </c>
    </row>
    <row r="29" spans="1:20">
      <c r="A29" s="39" t="str">
        <f>+VLOOKUP(O29,'Selectable Table'!$D$2:$E$1048576,2,0)</f>
        <v>J &amp; J</v>
      </c>
      <c r="B29" s="47">
        <v>30733</v>
      </c>
      <c r="C29" t="s">
        <v>792</v>
      </c>
      <c r="D29" t="s">
        <v>125</v>
      </c>
      <c r="E29">
        <v>2025</v>
      </c>
      <c r="F29">
        <v>6</v>
      </c>
      <c r="G29" s="45" t="e">
        <f>+VLOOKUP(H29,Chi!#REF!,3,0)</f>
        <v>#REF!</v>
      </c>
      <c r="H29" t="s">
        <v>112</v>
      </c>
      <c r="I29" s="46">
        <v>314.25817500000005</v>
      </c>
      <c r="J29" t="s">
        <v>95</v>
      </c>
      <c r="K29" s="46">
        <f t="shared" si="0"/>
        <v>314.25817500000005</v>
      </c>
      <c r="L29" t="s">
        <v>109</v>
      </c>
      <c r="M29" s="48" t="s">
        <v>792</v>
      </c>
      <c r="O29" s="48" t="s">
        <v>108</v>
      </c>
      <c r="P29" s="46">
        <f t="shared" si="1"/>
        <v>314.25817500000005</v>
      </c>
      <c r="Q29" s="44">
        <v>45831</v>
      </c>
      <c r="S29">
        <v>40700</v>
      </c>
      <c r="T29" t="s">
        <v>784</v>
      </c>
    </row>
    <row r="30" spans="1:20">
      <c r="A30" s="39" t="str">
        <f>+VLOOKUP(O30,'Selectable Table'!$D$2:$E$1048576,2,0)</f>
        <v>J &amp; J</v>
      </c>
      <c r="B30" s="47">
        <v>30734</v>
      </c>
      <c r="C30" t="s">
        <v>794</v>
      </c>
      <c r="D30" t="s">
        <v>126</v>
      </c>
      <c r="E30">
        <v>2025</v>
      </c>
      <c r="F30">
        <v>6</v>
      </c>
      <c r="G30" s="45" t="e">
        <f>+VLOOKUP(H30,Chi!#REF!,3,0)</f>
        <v>#REF!</v>
      </c>
      <c r="H30" t="s">
        <v>118</v>
      </c>
      <c r="I30" s="46">
        <v>218.22713000000002</v>
      </c>
      <c r="J30" t="s">
        <v>95</v>
      </c>
      <c r="K30" s="46">
        <f t="shared" si="0"/>
        <v>218.22713000000002</v>
      </c>
      <c r="L30" t="s">
        <v>109</v>
      </c>
      <c r="M30" s="48" t="s">
        <v>794</v>
      </c>
      <c r="O30" s="48" t="s">
        <v>108</v>
      </c>
      <c r="P30" s="46">
        <f t="shared" si="1"/>
        <v>218.22713000000002</v>
      </c>
      <c r="Q30" s="44">
        <v>45831</v>
      </c>
      <c r="S30">
        <v>40700</v>
      </c>
      <c r="T30" t="s">
        <v>784</v>
      </c>
    </row>
    <row r="31" spans="1:20">
      <c r="A31" s="39" t="str">
        <f>+VLOOKUP(O31,'Selectable Table'!$D$2:$E$1048576,2,0)</f>
        <v>J &amp; J</v>
      </c>
      <c r="B31" s="47">
        <v>30734</v>
      </c>
      <c r="C31" t="s">
        <v>794</v>
      </c>
      <c r="D31" t="s">
        <v>126</v>
      </c>
      <c r="E31">
        <v>2025</v>
      </c>
      <c r="F31">
        <v>6</v>
      </c>
      <c r="G31" s="45" t="e">
        <f>+VLOOKUP(H31,Chi!#REF!,3,0)</f>
        <v>#REF!</v>
      </c>
      <c r="H31" t="s">
        <v>112</v>
      </c>
      <c r="I31" s="46">
        <v>314.25817500000005</v>
      </c>
      <c r="J31" t="s">
        <v>95</v>
      </c>
      <c r="K31" s="46">
        <f t="shared" si="0"/>
        <v>314.25817500000005</v>
      </c>
      <c r="L31" t="s">
        <v>109</v>
      </c>
      <c r="M31" s="48" t="s">
        <v>794</v>
      </c>
      <c r="O31" s="48" t="s">
        <v>108</v>
      </c>
      <c r="P31" s="46">
        <f t="shared" si="1"/>
        <v>314.25817500000005</v>
      </c>
      <c r="Q31" s="44">
        <v>45831</v>
      </c>
      <c r="S31">
        <v>40700</v>
      </c>
      <c r="T31" t="s">
        <v>784</v>
      </c>
    </row>
    <row r="32" spans="1:20">
      <c r="A32" s="39" t="str">
        <f>+VLOOKUP(O32,'Selectable Table'!$D$2:$E$1048576,2,0)</f>
        <v>J &amp; J</v>
      </c>
      <c r="B32" s="47">
        <v>30735</v>
      </c>
      <c r="C32" t="s">
        <v>794</v>
      </c>
      <c r="D32" t="s">
        <v>795</v>
      </c>
      <c r="E32">
        <v>2025</v>
      </c>
      <c r="F32">
        <v>6</v>
      </c>
      <c r="G32" s="45" t="e">
        <f>+VLOOKUP(H32,Chi!#REF!,3,0)</f>
        <v>#REF!</v>
      </c>
      <c r="H32" t="s">
        <v>118</v>
      </c>
      <c r="I32" s="46">
        <v>733.26907500000004</v>
      </c>
      <c r="J32" t="s">
        <v>95</v>
      </c>
      <c r="K32" s="46">
        <f t="shared" si="0"/>
        <v>733.26907500000004</v>
      </c>
      <c r="L32" t="s">
        <v>109</v>
      </c>
      <c r="M32" s="48" t="s">
        <v>794</v>
      </c>
      <c r="O32" s="48" t="s">
        <v>108</v>
      </c>
      <c r="P32" s="46">
        <f t="shared" si="1"/>
        <v>733.26907500000004</v>
      </c>
      <c r="Q32" s="44">
        <v>45831</v>
      </c>
      <c r="S32">
        <v>40700</v>
      </c>
      <c r="T32" t="s">
        <v>784</v>
      </c>
    </row>
    <row r="33" spans="1:20">
      <c r="A33" s="39" t="str">
        <f>+VLOOKUP(O33,'Selectable Table'!$D$2:$E$1048576,2,0)</f>
        <v>J &amp; J</v>
      </c>
      <c r="B33" s="47">
        <v>30735</v>
      </c>
      <c r="C33" t="s">
        <v>794</v>
      </c>
      <c r="D33" t="s">
        <v>795</v>
      </c>
      <c r="E33">
        <v>2025</v>
      </c>
      <c r="F33">
        <v>6</v>
      </c>
      <c r="G33" s="45" t="e">
        <f>+VLOOKUP(H33,Chi!#REF!,3,0)</f>
        <v>#REF!</v>
      </c>
      <c r="H33" t="s">
        <v>112</v>
      </c>
      <c r="I33" s="46">
        <v>104.75272499999998</v>
      </c>
      <c r="J33" t="s">
        <v>95</v>
      </c>
      <c r="K33" s="46">
        <f t="shared" si="0"/>
        <v>104.75272499999998</v>
      </c>
      <c r="L33" t="s">
        <v>109</v>
      </c>
      <c r="M33" s="48" t="s">
        <v>794</v>
      </c>
      <c r="O33" s="48" t="s">
        <v>108</v>
      </c>
      <c r="P33" s="46">
        <f t="shared" si="1"/>
        <v>104.75272499999998</v>
      </c>
      <c r="Q33" s="44">
        <v>45831</v>
      </c>
      <c r="S33">
        <v>40700</v>
      </c>
      <c r="T33" t="s">
        <v>784</v>
      </c>
    </row>
    <row r="34" spans="1:20">
      <c r="A34" s="39" t="str">
        <f>+VLOOKUP(O34,'Selectable Table'!$D$2:$E$1048576,2,0)</f>
        <v>J &amp; J</v>
      </c>
      <c r="B34" s="47">
        <v>30736</v>
      </c>
      <c r="C34" t="s">
        <v>794</v>
      </c>
      <c r="D34" t="s">
        <v>127</v>
      </c>
      <c r="E34">
        <v>2025</v>
      </c>
      <c r="F34">
        <v>6</v>
      </c>
      <c r="G34" s="45" t="e">
        <f>+VLOOKUP(H34,Chi!#REF!,3,0)</f>
        <v>#REF!</v>
      </c>
      <c r="H34" t="s">
        <v>110</v>
      </c>
      <c r="I34" s="46">
        <v>218.22713000000002</v>
      </c>
      <c r="J34" t="s">
        <v>95</v>
      </c>
      <c r="K34" s="46">
        <f t="shared" si="0"/>
        <v>218.22713000000002</v>
      </c>
      <c r="L34" t="s">
        <v>109</v>
      </c>
      <c r="M34" s="48" t="s">
        <v>794</v>
      </c>
      <c r="O34" s="48" t="s">
        <v>108</v>
      </c>
      <c r="P34" s="46">
        <f t="shared" si="1"/>
        <v>218.22713000000002</v>
      </c>
      <c r="Q34" s="44">
        <v>45831</v>
      </c>
      <c r="S34">
        <v>40700</v>
      </c>
      <c r="T34" t="s">
        <v>784</v>
      </c>
    </row>
    <row r="35" spans="1:20">
      <c r="A35" s="39" t="str">
        <f>+VLOOKUP(O35,'Selectable Table'!$D$2:$E$1048576,2,0)</f>
        <v>J &amp; J</v>
      </c>
      <c r="B35" s="47">
        <v>30736</v>
      </c>
      <c r="C35" t="s">
        <v>794</v>
      </c>
      <c r="D35" t="s">
        <v>127</v>
      </c>
      <c r="E35">
        <v>2025</v>
      </c>
      <c r="F35">
        <v>6</v>
      </c>
      <c r="G35" s="45" t="e">
        <f>+VLOOKUP(H35,Chi!#REF!,3,0)</f>
        <v>#REF!</v>
      </c>
      <c r="H35" t="s">
        <v>118</v>
      </c>
      <c r="I35" s="46">
        <v>218.22713000000002</v>
      </c>
      <c r="J35" t="s">
        <v>95</v>
      </c>
      <c r="K35" s="46">
        <f t="shared" si="0"/>
        <v>218.22713000000002</v>
      </c>
      <c r="L35" t="s">
        <v>109</v>
      </c>
      <c r="M35" s="48" t="s">
        <v>794</v>
      </c>
      <c r="O35" s="48" t="s">
        <v>108</v>
      </c>
      <c r="P35" s="46">
        <f t="shared" si="1"/>
        <v>218.22713000000002</v>
      </c>
      <c r="Q35" s="44">
        <v>45831</v>
      </c>
      <c r="S35">
        <v>40700</v>
      </c>
      <c r="T35" t="s">
        <v>784</v>
      </c>
    </row>
    <row r="36" spans="1:20">
      <c r="A36" s="39" t="str">
        <f>+VLOOKUP(O36,'Selectable Table'!$D$2:$E$1048576,2,0)</f>
        <v>J &amp; J</v>
      </c>
      <c r="B36" s="47">
        <v>30736</v>
      </c>
      <c r="C36" t="s">
        <v>794</v>
      </c>
      <c r="D36" t="s">
        <v>127</v>
      </c>
      <c r="E36">
        <v>2025</v>
      </c>
      <c r="F36">
        <v>6</v>
      </c>
      <c r="G36" s="45" t="e">
        <f>+VLOOKUP(H36,Chi!#REF!,3,0)</f>
        <v>#REF!</v>
      </c>
      <c r="H36" t="s">
        <v>112</v>
      </c>
      <c r="I36" s="46">
        <v>523.76362499999993</v>
      </c>
      <c r="J36" t="s">
        <v>95</v>
      </c>
      <c r="K36" s="46">
        <f t="shared" si="0"/>
        <v>523.76362499999993</v>
      </c>
      <c r="L36" t="s">
        <v>109</v>
      </c>
      <c r="M36" s="48" t="s">
        <v>794</v>
      </c>
      <c r="O36" s="48" t="s">
        <v>108</v>
      </c>
      <c r="P36" s="46">
        <f t="shared" si="1"/>
        <v>523.76362499999993</v>
      </c>
      <c r="Q36" s="44">
        <v>45831</v>
      </c>
      <c r="S36">
        <v>40700</v>
      </c>
      <c r="T36" t="s">
        <v>784</v>
      </c>
    </row>
    <row r="37" spans="1:20">
      <c r="A37" s="39" t="str">
        <f>+VLOOKUP(O37,'Selectable Table'!$D$2:$E$1048576,2,0)</f>
        <v>J &amp; J</v>
      </c>
      <c r="B37" s="47">
        <v>30737</v>
      </c>
      <c r="C37" t="s">
        <v>794</v>
      </c>
      <c r="D37" t="s">
        <v>128</v>
      </c>
      <c r="E37">
        <v>2025</v>
      </c>
      <c r="F37">
        <v>6</v>
      </c>
      <c r="G37" s="45" t="e">
        <f>+VLOOKUP(H37,Chi!#REF!,3,0)</f>
        <v>#REF!</v>
      </c>
      <c r="H37" t="s">
        <v>122</v>
      </c>
      <c r="I37" s="46">
        <v>61.103184999999996</v>
      </c>
      <c r="J37" t="s">
        <v>95</v>
      </c>
      <c r="K37" s="46">
        <f t="shared" si="0"/>
        <v>61.103184999999996</v>
      </c>
      <c r="L37" t="s">
        <v>109</v>
      </c>
      <c r="M37" s="48" t="s">
        <v>794</v>
      </c>
      <c r="O37" s="48" t="s">
        <v>108</v>
      </c>
      <c r="P37" s="46">
        <f t="shared" si="1"/>
        <v>61.103184999999996</v>
      </c>
      <c r="Q37" s="44">
        <v>45831</v>
      </c>
      <c r="S37">
        <v>40700</v>
      </c>
      <c r="T37" t="s">
        <v>784</v>
      </c>
    </row>
    <row r="38" spans="1:20">
      <c r="A38" s="39" t="str">
        <f>+VLOOKUP(O38,'Selectable Table'!$D$2:$E$1048576,2,0)</f>
        <v>J &amp; J</v>
      </c>
      <c r="B38" s="47">
        <v>30737</v>
      </c>
      <c r="C38" t="s">
        <v>794</v>
      </c>
      <c r="D38" t="s">
        <v>128</v>
      </c>
      <c r="E38">
        <v>2025</v>
      </c>
      <c r="F38">
        <v>6</v>
      </c>
      <c r="G38" s="45" t="e">
        <f>+VLOOKUP(H38,Chi!#REF!,3,0)</f>
        <v>#REF!</v>
      </c>
      <c r="H38" t="s">
        <v>123</v>
      </c>
      <c r="I38" s="46">
        <v>160.39457499999997</v>
      </c>
      <c r="J38" t="s">
        <v>95</v>
      </c>
      <c r="K38" s="46">
        <f t="shared" si="0"/>
        <v>160.39457499999997</v>
      </c>
      <c r="L38" t="s">
        <v>109</v>
      </c>
      <c r="M38" s="48" t="s">
        <v>794</v>
      </c>
      <c r="O38" s="48" t="s">
        <v>108</v>
      </c>
      <c r="P38" s="46">
        <f t="shared" si="1"/>
        <v>160.39457499999997</v>
      </c>
      <c r="Q38" s="44">
        <v>45831</v>
      </c>
      <c r="S38">
        <v>40700</v>
      </c>
      <c r="T38" t="s">
        <v>784</v>
      </c>
    </row>
    <row r="39" spans="1:20">
      <c r="A39" s="39" t="str">
        <f>+VLOOKUP(O39,'Selectable Table'!$D$2:$E$1048576,2,0)</f>
        <v>J &amp; J</v>
      </c>
      <c r="B39" s="47">
        <v>30737</v>
      </c>
      <c r="C39" t="s">
        <v>794</v>
      </c>
      <c r="D39" t="s">
        <v>128</v>
      </c>
      <c r="E39">
        <v>2025</v>
      </c>
      <c r="F39">
        <v>6</v>
      </c>
      <c r="G39" s="45" t="e">
        <f>+VLOOKUP(H39,Chi!#REF!,3,0)</f>
        <v>#REF!</v>
      </c>
      <c r="H39" t="s">
        <v>112</v>
      </c>
      <c r="I39" s="46">
        <v>314.25817500000005</v>
      </c>
      <c r="J39" t="s">
        <v>95</v>
      </c>
      <c r="K39" s="46">
        <f t="shared" si="0"/>
        <v>314.25817500000005</v>
      </c>
      <c r="L39" t="s">
        <v>109</v>
      </c>
      <c r="M39" s="48" t="s">
        <v>794</v>
      </c>
      <c r="O39" s="48" t="s">
        <v>108</v>
      </c>
      <c r="P39" s="46">
        <f t="shared" si="1"/>
        <v>314.25817500000005</v>
      </c>
      <c r="Q39" s="44">
        <v>45831</v>
      </c>
      <c r="S39">
        <v>40700</v>
      </c>
      <c r="T39" t="s">
        <v>784</v>
      </c>
    </row>
    <row r="40" spans="1:20">
      <c r="A40" s="39" t="str">
        <f>+VLOOKUP(O40,'Selectable Table'!$D$2:$E$1048576,2,0)</f>
        <v>J &amp; J</v>
      </c>
      <c r="B40" s="47">
        <v>30738</v>
      </c>
      <c r="C40" t="s">
        <v>783</v>
      </c>
      <c r="D40" t="s">
        <v>129</v>
      </c>
      <c r="E40">
        <v>2025</v>
      </c>
      <c r="F40">
        <v>6</v>
      </c>
      <c r="G40" s="45" t="e">
        <f>+VLOOKUP(H40,Chi!#REF!,3,0)</f>
        <v>#REF!</v>
      </c>
      <c r="H40" t="s">
        <v>120</v>
      </c>
      <c r="I40" s="46">
        <v>191.2526</v>
      </c>
      <c r="J40" t="s">
        <v>95</v>
      </c>
      <c r="K40" s="46">
        <f t="shared" si="0"/>
        <v>191.2526</v>
      </c>
      <c r="L40" t="s">
        <v>109</v>
      </c>
      <c r="M40" s="48" t="s">
        <v>783</v>
      </c>
      <c r="O40" s="48" t="s">
        <v>108</v>
      </c>
      <c r="P40" s="46">
        <f t="shared" si="1"/>
        <v>191.2526</v>
      </c>
      <c r="Q40" s="44">
        <v>45831</v>
      </c>
      <c r="S40">
        <v>40700</v>
      </c>
      <c r="T40" t="s">
        <v>784</v>
      </c>
    </row>
    <row r="41" spans="1:20">
      <c r="A41" s="39" t="str">
        <f>+VLOOKUP(O41,'Selectable Table'!$D$2:$E$1048576,2,0)</f>
        <v>J &amp; J</v>
      </c>
      <c r="B41" s="47">
        <v>30738</v>
      </c>
      <c r="C41" t="s">
        <v>783</v>
      </c>
      <c r="D41" t="s">
        <v>129</v>
      </c>
      <c r="E41">
        <v>2025</v>
      </c>
      <c r="F41">
        <v>6</v>
      </c>
      <c r="G41" s="45" t="e">
        <f>+VLOOKUP(H41,Chi!#REF!,3,0)</f>
        <v>#REF!</v>
      </c>
      <c r="H41" t="s">
        <v>110</v>
      </c>
      <c r="I41" s="46">
        <v>1527.5899099999999</v>
      </c>
      <c r="J41" t="s">
        <v>95</v>
      </c>
      <c r="K41" s="46">
        <f t="shared" si="0"/>
        <v>1527.5899099999999</v>
      </c>
      <c r="L41" t="s">
        <v>109</v>
      </c>
      <c r="M41" s="48" t="s">
        <v>783</v>
      </c>
      <c r="O41" s="48" t="s">
        <v>108</v>
      </c>
      <c r="P41" s="46">
        <f t="shared" si="1"/>
        <v>1527.5899099999999</v>
      </c>
      <c r="Q41" s="44">
        <v>45831</v>
      </c>
      <c r="S41">
        <v>40700</v>
      </c>
      <c r="T41" t="s">
        <v>784</v>
      </c>
    </row>
    <row r="42" spans="1:20">
      <c r="A42" s="39" t="str">
        <f>+VLOOKUP(O42,'Selectable Table'!$D$2:$E$1048576,2,0)</f>
        <v>J &amp; J</v>
      </c>
      <c r="B42" s="47">
        <v>30738</v>
      </c>
      <c r="C42" t="s">
        <v>783</v>
      </c>
      <c r="D42" t="s">
        <v>129</v>
      </c>
      <c r="E42">
        <v>2025</v>
      </c>
      <c r="F42">
        <v>6</v>
      </c>
      <c r="G42" s="45" t="e">
        <f>+VLOOKUP(H42,Chi!#REF!,3,0)</f>
        <v>#REF!</v>
      </c>
      <c r="H42" t="s">
        <v>122</v>
      </c>
      <c r="I42" s="46">
        <v>122.20636999999999</v>
      </c>
      <c r="J42" t="s">
        <v>95</v>
      </c>
      <c r="K42" s="46">
        <f t="shared" si="0"/>
        <v>122.20636999999999</v>
      </c>
      <c r="L42" t="s">
        <v>109</v>
      </c>
      <c r="M42" s="48" t="s">
        <v>783</v>
      </c>
      <c r="O42" s="48" t="s">
        <v>108</v>
      </c>
      <c r="P42" s="46">
        <f t="shared" si="1"/>
        <v>122.20636999999999</v>
      </c>
      <c r="Q42" s="44">
        <v>45831</v>
      </c>
      <c r="S42">
        <v>40700</v>
      </c>
      <c r="T42" t="s">
        <v>784</v>
      </c>
    </row>
    <row r="43" spans="1:20">
      <c r="A43" s="39" t="str">
        <f>+VLOOKUP(O43,'Selectable Table'!$D$2:$E$1048576,2,0)</f>
        <v>J &amp; J</v>
      </c>
      <c r="B43" s="47">
        <v>30738</v>
      </c>
      <c r="C43" t="s">
        <v>783</v>
      </c>
      <c r="D43" t="s">
        <v>129</v>
      </c>
      <c r="E43">
        <v>2025</v>
      </c>
      <c r="F43">
        <v>6</v>
      </c>
      <c r="G43" s="45" t="e">
        <f>+VLOOKUP(H43,Chi!#REF!,3,0)</f>
        <v>#REF!</v>
      </c>
      <c r="H43" t="s">
        <v>123</v>
      </c>
      <c r="I43" s="46">
        <v>320.78914999999995</v>
      </c>
      <c r="J43" t="s">
        <v>95</v>
      </c>
      <c r="K43" s="46">
        <f t="shared" si="0"/>
        <v>320.78914999999995</v>
      </c>
      <c r="L43" t="s">
        <v>109</v>
      </c>
      <c r="M43" s="48" t="s">
        <v>783</v>
      </c>
      <c r="O43" s="48" t="s">
        <v>108</v>
      </c>
      <c r="P43" s="46">
        <f t="shared" si="1"/>
        <v>320.78914999999995</v>
      </c>
      <c r="Q43" s="44">
        <v>45831</v>
      </c>
      <c r="S43">
        <v>40700</v>
      </c>
      <c r="T43" t="s">
        <v>784</v>
      </c>
    </row>
    <row r="44" spans="1:20">
      <c r="A44" s="39" t="str">
        <f>+VLOOKUP(O44,'Selectable Table'!$D$2:$E$1048576,2,0)</f>
        <v>J &amp; J</v>
      </c>
      <c r="B44" s="47">
        <v>30738</v>
      </c>
      <c r="C44" t="s">
        <v>783</v>
      </c>
      <c r="D44" t="s">
        <v>129</v>
      </c>
      <c r="E44">
        <v>2025</v>
      </c>
      <c r="F44">
        <v>6</v>
      </c>
      <c r="G44" s="45" t="e">
        <f>+VLOOKUP(H44,Chi!#REF!,3,0)</f>
        <v>#REF!</v>
      </c>
      <c r="H44" t="s">
        <v>118</v>
      </c>
      <c r="I44" s="46">
        <v>218.22713000000002</v>
      </c>
      <c r="J44" t="s">
        <v>95</v>
      </c>
      <c r="K44" s="46">
        <f t="shared" si="0"/>
        <v>218.22713000000002</v>
      </c>
      <c r="L44" t="s">
        <v>109</v>
      </c>
      <c r="M44" s="48" t="s">
        <v>783</v>
      </c>
      <c r="O44" s="48" t="s">
        <v>108</v>
      </c>
      <c r="P44" s="46">
        <f t="shared" si="1"/>
        <v>218.22713000000002</v>
      </c>
      <c r="Q44" s="44">
        <v>45831</v>
      </c>
      <c r="S44">
        <v>40700</v>
      </c>
      <c r="T44" t="s">
        <v>784</v>
      </c>
    </row>
    <row r="45" spans="1:20">
      <c r="A45" s="39" t="str">
        <f>+VLOOKUP(O45,'Selectable Table'!$D$2:$E$1048576,2,0)</f>
        <v>J &amp; J</v>
      </c>
      <c r="B45" s="47">
        <v>30738</v>
      </c>
      <c r="C45" t="s">
        <v>783</v>
      </c>
      <c r="D45" t="s">
        <v>129</v>
      </c>
      <c r="E45">
        <v>2025</v>
      </c>
      <c r="F45">
        <v>6</v>
      </c>
      <c r="G45" s="45" t="e">
        <f>+VLOOKUP(H45,Chi!#REF!,3,0)</f>
        <v>#REF!</v>
      </c>
      <c r="H45" t="s">
        <v>112</v>
      </c>
      <c r="I45" s="46">
        <v>314.25817500000005</v>
      </c>
      <c r="J45" t="s">
        <v>95</v>
      </c>
      <c r="K45" s="46">
        <f t="shared" si="0"/>
        <v>314.25817500000005</v>
      </c>
      <c r="L45" t="s">
        <v>109</v>
      </c>
      <c r="M45" s="48" t="s">
        <v>783</v>
      </c>
      <c r="O45" s="48" t="s">
        <v>108</v>
      </c>
      <c r="P45" s="46">
        <f t="shared" si="1"/>
        <v>314.25817500000005</v>
      </c>
      <c r="Q45" s="44">
        <v>45831</v>
      </c>
      <c r="S45">
        <v>40700</v>
      </c>
      <c r="T45" t="s">
        <v>784</v>
      </c>
    </row>
    <row r="46" spans="1:20">
      <c r="A46" s="39" t="str">
        <f>+VLOOKUP(O46,'Selectable Table'!$D$2:$E$1048576,2,0)</f>
        <v>J &amp; J</v>
      </c>
      <c r="B46" s="47">
        <v>30739</v>
      </c>
      <c r="C46" t="s">
        <v>796</v>
      </c>
      <c r="D46" t="s">
        <v>131</v>
      </c>
      <c r="E46">
        <v>2025</v>
      </c>
      <c r="F46">
        <v>6</v>
      </c>
      <c r="G46" s="45" t="e">
        <f>+VLOOKUP(H46,Chi!#REF!,3,0)</f>
        <v>#REF!</v>
      </c>
      <c r="H46" t="s">
        <v>130</v>
      </c>
      <c r="I46" s="46">
        <v>1592.5657000000001</v>
      </c>
      <c r="J46" t="s">
        <v>95</v>
      </c>
      <c r="K46" s="46">
        <f t="shared" si="0"/>
        <v>1592.5657000000001</v>
      </c>
      <c r="L46" t="s">
        <v>109</v>
      </c>
      <c r="M46" s="48" t="s">
        <v>796</v>
      </c>
      <c r="O46" s="48" t="s">
        <v>108</v>
      </c>
      <c r="P46" s="46">
        <f t="shared" si="1"/>
        <v>1592.5657000000001</v>
      </c>
      <c r="Q46" s="44">
        <v>45831</v>
      </c>
      <c r="S46">
        <v>40700</v>
      </c>
      <c r="T46" t="s">
        <v>784</v>
      </c>
    </row>
    <row r="47" spans="1:20">
      <c r="A47" s="39" t="str">
        <f>+VLOOKUP(O47,'Selectable Table'!$D$2:$E$1048576,2,0)</f>
        <v>J &amp; J</v>
      </c>
      <c r="B47" s="47">
        <v>30739</v>
      </c>
      <c r="C47" t="s">
        <v>796</v>
      </c>
      <c r="D47" t="s">
        <v>131</v>
      </c>
      <c r="E47">
        <v>2025</v>
      </c>
      <c r="F47">
        <v>6</v>
      </c>
      <c r="G47" s="45" t="e">
        <f>+VLOOKUP(H47,Chi!#REF!,3,0)</f>
        <v>#REF!</v>
      </c>
      <c r="H47" t="s">
        <v>110</v>
      </c>
      <c r="I47" s="46">
        <v>1527.5899099999999</v>
      </c>
      <c r="J47" t="s">
        <v>95</v>
      </c>
      <c r="K47" s="46">
        <f t="shared" si="0"/>
        <v>1527.5899099999999</v>
      </c>
      <c r="L47" t="s">
        <v>109</v>
      </c>
      <c r="M47" s="48" t="s">
        <v>796</v>
      </c>
      <c r="O47" s="48" t="s">
        <v>108</v>
      </c>
      <c r="P47" s="46">
        <f t="shared" si="1"/>
        <v>1527.5899099999999</v>
      </c>
      <c r="Q47" s="44">
        <v>45831</v>
      </c>
      <c r="S47">
        <v>40700</v>
      </c>
      <c r="T47" t="s">
        <v>784</v>
      </c>
    </row>
    <row r="48" spans="1:20">
      <c r="A48" s="39" t="str">
        <f>+VLOOKUP(O48,'Selectable Table'!$D$2:$E$1048576,2,0)</f>
        <v>J &amp; J</v>
      </c>
      <c r="B48" s="47">
        <v>30739</v>
      </c>
      <c r="C48" t="s">
        <v>796</v>
      </c>
      <c r="D48" t="s">
        <v>131</v>
      </c>
      <c r="E48">
        <v>2025</v>
      </c>
      <c r="F48">
        <v>6</v>
      </c>
      <c r="G48" s="45" t="e">
        <f>+VLOOKUP(H48,Chi!#REF!,3,0)</f>
        <v>#REF!</v>
      </c>
      <c r="H48" t="s">
        <v>122</v>
      </c>
      <c r="I48" s="46">
        <v>61.103184999999996</v>
      </c>
      <c r="J48" t="s">
        <v>95</v>
      </c>
      <c r="K48" s="46">
        <f t="shared" si="0"/>
        <v>61.103184999999996</v>
      </c>
      <c r="L48" t="s">
        <v>109</v>
      </c>
      <c r="M48" s="48" t="s">
        <v>796</v>
      </c>
      <c r="O48" s="48" t="s">
        <v>108</v>
      </c>
      <c r="P48" s="46">
        <f t="shared" si="1"/>
        <v>61.103184999999996</v>
      </c>
      <c r="Q48" s="44">
        <v>45831</v>
      </c>
      <c r="S48">
        <v>40700</v>
      </c>
      <c r="T48" t="s">
        <v>784</v>
      </c>
    </row>
    <row r="49" spans="1:20">
      <c r="A49" s="39" t="str">
        <f>+VLOOKUP(O49,'Selectable Table'!$D$2:$E$1048576,2,0)</f>
        <v>J &amp; J</v>
      </c>
      <c r="B49" s="47">
        <v>30739</v>
      </c>
      <c r="C49" t="s">
        <v>796</v>
      </c>
      <c r="D49" t="s">
        <v>131</v>
      </c>
      <c r="E49">
        <v>2025</v>
      </c>
      <c r="F49">
        <v>6</v>
      </c>
      <c r="G49" s="45" t="e">
        <f>+VLOOKUP(H49,Chi!#REF!,3,0)</f>
        <v>#REF!</v>
      </c>
      <c r="H49" t="s">
        <v>123</v>
      </c>
      <c r="I49" s="46">
        <v>160.39457499999997</v>
      </c>
      <c r="J49" t="s">
        <v>95</v>
      </c>
      <c r="K49" s="46">
        <f t="shared" si="0"/>
        <v>160.39457499999997</v>
      </c>
      <c r="L49" t="s">
        <v>109</v>
      </c>
      <c r="M49" s="48" t="s">
        <v>796</v>
      </c>
      <c r="O49" s="48" t="s">
        <v>108</v>
      </c>
      <c r="P49" s="46">
        <f t="shared" si="1"/>
        <v>160.39457499999997</v>
      </c>
      <c r="Q49" s="44">
        <v>45831</v>
      </c>
      <c r="S49">
        <v>40700</v>
      </c>
      <c r="T49" t="s">
        <v>784</v>
      </c>
    </row>
    <row r="50" spans="1:20">
      <c r="A50" s="39" t="str">
        <f>+VLOOKUP(O50,'Selectable Table'!$D$2:$E$1048576,2,0)</f>
        <v>J &amp; J</v>
      </c>
      <c r="B50" s="47">
        <v>30739</v>
      </c>
      <c r="C50" t="s">
        <v>796</v>
      </c>
      <c r="D50" t="s">
        <v>131</v>
      </c>
      <c r="E50">
        <v>2025</v>
      </c>
      <c r="F50">
        <v>6</v>
      </c>
      <c r="G50" s="45" t="e">
        <f>+VLOOKUP(H50,Chi!#REF!,3,0)</f>
        <v>#REF!</v>
      </c>
      <c r="H50" t="s">
        <v>118</v>
      </c>
      <c r="I50" s="46">
        <v>218.22713000000002</v>
      </c>
      <c r="J50" t="s">
        <v>95</v>
      </c>
      <c r="K50" s="46">
        <f t="shared" si="0"/>
        <v>218.22713000000002</v>
      </c>
      <c r="L50" t="s">
        <v>109</v>
      </c>
      <c r="M50" s="48" t="s">
        <v>796</v>
      </c>
      <c r="O50" s="48" t="s">
        <v>108</v>
      </c>
      <c r="P50" s="46">
        <f t="shared" si="1"/>
        <v>218.22713000000002</v>
      </c>
      <c r="Q50" s="44">
        <v>45831</v>
      </c>
      <c r="S50">
        <v>40700</v>
      </c>
      <c r="T50" t="s">
        <v>784</v>
      </c>
    </row>
    <row r="51" spans="1:20">
      <c r="A51" s="39" t="str">
        <f>+VLOOKUP(O51,'Selectable Table'!$D$2:$E$1048576,2,0)</f>
        <v>J &amp; J</v>
      </c>
      <c r="B51" s="47">
        <v>30739</v>
      </c>
      <c r="C51" t="s">
        <v>796</v>
      </c>
      <c r="D51" t="s">
        <v>131</v>
      </c>
      <c r="E51">
        <v>2025</v>
      </c>
      <c r="F51">
        <v>6</v>
      </c>
      <c r="G51" s="45" t="e">
        <f>+VLOOKUP(H51,Chi!#REF!,3,0)</f>
        <v>#REF!</v>
      </c>
      <c r="H51" t="s">
        <v>112</v>
      </c>
      <c r="I51" s="46">
        <v>419.01089999999994</v>
      </c>
      <c r="J51" t="s">
        <v>95</v>
      </c>
      <c r="K51" s="46">
        <f t="shared" si="0"/>
        <v>419.01089999999994</v>
      </c>
      <c r="L51" t="s">
        <v>109</v>
      </c>
      <c r="M51" s="48" t="s">
        <v>796</v>
      </c>
      <c r="O51" s="48" t="s">
        <v>108</v>
      </c>
      <c r="P51" s="46">
        <f t="shared" si="1"/>
        <v>419.01089999999994</v>
      </c>
      <c r="Q51" s="44">
        <v>45831</v>
      </c>
      <c r="S51">
        <v>40700</v>
      </c>
      <c r="T51" t="s">
        <v>784</v>
      </c>
    </row>
    <row r="52" spans="1:20">
      <c r="A52" s="39" t="str">
        <f>+VLOOKUP(O52,'Selectable Table'!$D$2:$E$1048576,2,0)</f>
        <v>MERCK</v>
      </c>
      <c r="B52" s="47">
        <v>30740</v>
      </c>
      <c r="C52" t="s">
        <v>797</v>
      </c>
      <c r="D52" t="s">
        <v>132</v>
      </c>
      <c r="E52">
        <v>2025</v>
      </c>
      <c r="F52">
        <v>6</v>
      </c>
      <c r="G52" s="45" t="e">
        <f>+VLOOKUP(H52,Chi!#REF!,3,0)</f>
        <v>#REF!</v>
      </c>
      <c r="H52" t="s">
        <v>112</v>
      </c>
      <c r="I52" s="46">
        <v>347.13689999999997</v>
      </c>
      <c r="J52" t="s">
        <v>95</v>
      </c>
      <c r="K52" s="46">
        <f t="shared" si="0"/>
        <v>347.13689999999997</v>
      </c>
      <c r="L52" t="s">
        <v>109</v>
      </c>
      <c r="M52" s="48" t="s">
        <v>798</v>
      </c>
      <c r="O52" s="48" t="s">
        <v>133</v>
      </c>
      <c r="P52" s="46">
        <f t="shared" si="1"/>
        <v>347.13689999999997</v>
      </c>
      <c r="Q52" s="44">
        <v>45831</v>
      </c>
      <c r="S52">
        <v>40700</v>
      </c>
      <c r="T52" t="s">
        <v>784</v>
      </c>
    </row>
    <row r="53" spans="1:20">
      <c r="A53" s="39" t="str">
        <f>+VLOOKUP(O53,'Selectable Table'!$D$2:$E$1048576,2,0)</f>
        <v>MERCK</v>
      </c>
      <c r="B53" s="47">
        <v>30741</v>
      </c>
      <c r="C53" t="s">
        <v>799</v>
      </c>
      <c r="D53" t="s">
        <v>135</v>
      </c>
      <c r="E53">
        <v>2025</v>
      </c>
      <c r="F53">
        <v>6</v>
      </c>
      <c r="G53" s="45" t="e">
        <f>+VLOOKUP(H53,Chi!#REF!,3,0)</f>
        <v>#REF!</v>
      </c>
      <c r="H53" t="s">
        <v>110</v>
      </c>
      <c r="I53" s="46">
        <v>115.7123</v>
      </c>
      <c r="J53" t="s">
        <v>95</v>
      </c>
      <c r="K53" s="46">
        <f t="shared" si="0"/>
        <v>115.7123</v>
      </c>
      <c r="L53" t="s">
        <v>109</v>
      </c>
      <c r="M53" s="48" t="s">
        <v>798</v>
      </c>
      <c r="O53" s="48" t="s">
        <v>133</v>
      </c>
      <c r="P53" s="46">
        <f t="shared" si="1"/>
        <v>115.7123</v>
      </c>
      <c r="Q53" s="44">
        <v>45831</v>
      </c>
      <c r="S53">
        <v>40700</v>
      </c>
      <c r="T53" t="s">
        <v>784</v>
      </c>
    </row>
    <row r="54" spans="1:20">
      <c r="A54" s="39" t="str">
        <f>+VLOOKUP(O54,'Selectable Table'!$D$2:$E$1048576,2,0)</f>
        <v>MERCK</v>
      </c>
      <c r="B54" s="47">
        <v>30741</v>
      </c>
      <c r="C54" t="s">
        <v>799</v>
      </c>
      <c r="D54" t="s">
        <v>135</v>
      </c>
      <c r="E54">
        <v>2025</v>
      </c>
      <c r="F54">
        <v>6</v>
      </c>
      <c r="G54" s="45" t="e">
        <f>+VLOOKUP(H54,Chi!#REF!,3,0)</f>
        <v>#REF!</v>
      </c>
      <c r="H54" t="s">
        <v>143</v>
      </c>
      <c r="I54" s="46">
        <v>115.7123</v>
      </c>
      <c r="J54" t="s">
        <v>95</v>
      </c>
      <c r="K54" s="46">
        <f t="shared" si="0"/>
        <v>115.7123</v>
      </c>
      <c r="L54" t="s">
        <v>109</v>
      </c>
      <c r="M54" s="48" t="s">
        <v>798</v>
      </c>
      <c r="O54" s="48" t="s">
        <v>133</v>
      </c>
      <c r="P54" s="46">
        <f t="shared" si="1"/>
        <v>115.7123</v>
      </c>
      <c r="Q54" s="44">
        <v>45831</v>
      </c>
      <c r="S54">
        <v>40700</v>
      </c>
      <c r="T54" t="s">
        <v>784</v>
      </c>
    </row>
    <row r="55" spans="1:20">
      <c r="A55" s="39" t="str">
        <f>+VLOOKUP(O55,'Selectable Table'!$D$2:$E$1048576,2,0)</f>
        <v>MERCK</v>
      </c>
      <c r="B55" s="47">
        <v>30741</v>
      </c>
      <c r="C55" t="s">
        <v>799</v>
      </c>
      <c r="D55" t="s">
        <v>135</v>
      </c>
      <c r="E55">
        <v>2025</v>
      </c>
      <c r="F55">
        <v>6</v>
      </c>
      <c r="G55" s="45" t="e">
        <f>+VLOOKUP(H55,Chi!#REF!,3,0)</f>
        <v>#REF!</v>
      </c>
      <c r="H55" t="s">
        <v>112</v>
      </c>
      <c r="I55" s="46">
        <v>347.13689999999997</v>
      </c>
      <c r="J55" t="s">
        <v>95</v>
      </c>
      <c r="K55" s="46">
        <f t="shared" si="0"/>
        <v>347.13689999999997</v>
      </c>
      <c r="L55" t="s">
        <v>109</v>
      </c>
      <c r="M55" s="48" t="s">
        <v>798</v>
      </c>
      <c r="O55" s="48" t="s">
        <v>133</v>
      </c>
      <c r="P55" s="46">
        <f t="shared" si="1"/>
        <v>347.13689999999997</v>
      </c>
      <c r="Q55" s="44">
        <v>45831</v>
      </c>
      <c r="S55">
        <v>40700</v>
      </c>
      <c r="T55" t="s">
        <v>784</v>
      </c>
    </row>
    <row r="56" spans="1:20">
      <c r="A56" s="39" t="str">
        <f>+VLOOKUP(O56,'Selectable Table'!$D$2:$E$1048576,2,0)</f>
        <v>MERCK</v>
      </c>
      <c r="B56" s="47">
        <v>30742</v>
      </c>
      <c r="C56" t="s">
        <v>800</v>
      </c>
      <c r="D56" t="s">
        <v>138</v>
      </c>
      <c r="E56">
        <v>2025</v>
      </c>
      <c r="F56">
        <v>6</v>
      </c>
      <c r="G56" s="45" t="e">
        <f>+VLOOKUP(H56,Chi!#REF!,3,0)</f>
        <v>#REF!</v>
      </c>
      <c r="H56" t="s">
        <v>112</v>
      </c>
      <c r="I56" s="46">
        <v>115.7123</v>
      </c>
      <c r="J56" t="s">
        <v>95</v>
      </c>
      <c r="K56" s="46">
        <f t="shared" si="0"/>
        <v>115.7123</v>
      </c>
      <c r="L56" t="s">
        <v>109</v>
      </c>
      <c r="M56" s="48" t="s">
        <v>801</v>
      </c>
      <c r="O56" s="48" t="s">
        <v>133</v>
      </c>
      <c r="P56" s="46">
        <f t="shared" si="1"/>
        <v>115.7123</v>
      </c>
      <c r="Q56" s="44">
        <v>45831</v>
      </c>
      <c r="S56">
        <v>40700</v>
      </c>
      <c r="T56" t="s">
        <v>784</v>
      </c>
    </row>
    <row r="57" spans="1:20">
      <c r="A57" s="39" t="str">
        <f>+VLOOKUP(O57,'Selectable Table'!$D$2:$E$1048576,2,0)</f>
        <v>MERCK</v>
      </c>
      <c r="B57" s="47">
        <v>30743</v>
      </c>
      <c r="C57" t="s">
        <v>799</v>
      </c>
      <c r="D57" t="s">
        <v>139</v>
      </c>
      <c r="E57">
        <v>2025</v>
      </c>
      <c r="F57">
        <v>6</v>
      </c>
      <c r="G57" s="45" t="e">
        <f>+VLOOKUP(H57,Chi!#REF!,3,0)</f>
        <v>#REF!</v>
      </c>
      <c r="H57" t="s">
        <v>110</v>
      </c>
      <c r="I57" s="46">
        <v>462.8492</v>
      </c>
      <c r="J57" t="s">
        <v>95</v>
      </c>
      <c r="K57" s="46">
        <f t="shared" si="0"/>
        <v>462.8492</v>
      </c>
      <c r="L57" t="s">
        <v>109</v>
      </c>
      <c r="M57" s="48" t="s">
        <v>798</v>
      </c>
      <c r="O57" s="48" t="s">
        <v>133</v>
      </c>
      <c r="P57" s="46">
        <f t="shared" si="1"/>
        <v>462.8492</v>
      </c>
      <c r="Q57" s="44">
        <v>45831</v>
      </c>
      <c r="S57">
        <v>40700</v>
      </c>
      <c r="T57" t="s">
        <v>784</v>
      </c>
    </row>
    <row r="58" spans="1:20">
      <c r="A58" s="39" t="str">
        <f>+VLOOKUP(O58,'Selectable Table'!$D$2:$E$1048576,2,0)</f>
        <v>MERCK</v>
      </c>
      <c r="B58" s="47">
        <v>30743</v>
      </c>
      <c r="C58" t="s">
        <v>799</v>
      </c>
      <c r="D58" t="s">
        <v>139</v>
      </c>
      <c r="E58">
        <v>2025</v>
      </c>
      <c r="F58">
        <v>6</v>
      </c>
      <c r="G58" s="45" t="e">
        <f>+VLOOKUP(H58,Chi!#REF!,3,0)</f>
        <v>#REF!</v>
      </c>
      <c r="H58" t="s">
        <v>118</v>
      </c>
      <c r="I58" s="46">
        <v>140.2269</v>
      </c>
      <c r="J58" t="s">
        <v>95</v>
      </c>
      <c r="K58" s="46">
        <f t="shared" si="0"/>
        <v>140.2269</v>
      </c>
      <c r="L58" t="s">
        <v>109</v>
      </c>
      <c r="M58" s="48" t="s">
        <v>798</v>
      </c>
      <c r="O58" s="48" t="s">
        <v>133</v>
      </c>
      <c r="P58" s="46">
        <f t="shared" si="1"/>
        <v>140.2269</v>
      </c>
      <c r="Q58" s="44">
        <v>45831</v>
      </c>
      <c r="S58">
        <v>40700</v>
      </c>
      <c r="T58" t="s">
        <v>784</v>
      </c>
    </row>
    <row r="59" spans="1:20">
      <c r="A59" s="39" t="str">
        <f>+VLOOKUP(O59,'Selectable Table'!$D$2:$E$1048576,2,0)</f>
        <v>MERCK</v>
      </c>
      <c r="B59" s="47">
        <v>30743</v>
      </c>
      <c r="C59" t="s">
        <v>799</v>
      </c>
      <c r="D59" t="s">
        <v>139</v>
      </c>
      <c r="E59">
        <v>2025</v>
      </c>
      <c r="F59">
        <v>6</v>
      </c>
      <c r="G59" s="45" t="e">
        <f>+VLOOKUP(H59,Chi!#REF!,3,0)</f>
        <v>#REF!</v>
      </c>
      <c r="H59" t="s">
        <v>143</v>
      </c>
      <c r="I59" s="46">
        <v>115.7123</v>
      </c>
      <c r="J59" t="s">
        <v>95</v>
      </c>
      <c r="K59" s="46">
        <f t="shared" si="0"/>
        <v>115.7123</v>
      </c>
      <c r="L59" t="s">
        <v>109</v>
      </c>
      <c r="M59" s="48" t="s">
        <v>798</v>
      </c>
      <c r="O59" s="48" t="s">
        <v>133</v>
      </c>
      <c r="P59" s="46">
        <f t="shared" si="1"/>
        <v>115.7123</v>
      </c>
      <c r="Q59" s="44">
        <v>45831</v>
      </c>
      <c r="S59">
        <v>40700</v>
      </c>
      <c r="T59" t="s">
        <v>784</v>
      </c>
    </row>
    <row r="60" spans="1:20">
      <c r="A60" s="39" t="str">
        <f>+VLOOKUP(O60,'Selectable Table'!$D$2:$E$1048576,2,0)</f>
        <v>MERCK</v>
      </c>
      <c r="B60" s="47">
        <v>30743</v>
      </c>
      <c r="C60" t="s">
        <v>799</v>
      </c>
      <c r="D60" t="s">
        <v>139</v>
      </c>
      <c r="E60">
        <v>2025</v>
      </c>
      <c r="F60">
        <v>6</v>
      </c>
      <c r="G60" s="45" t="e">
        <f>+VLOOKUP(H60,Chi!#REF!,3,0)</f>
        <v>#REF!</v>
      </c>
      <c r="H60" t="s">
        <v>112</v>
      </c>
      <c r="I60" s="46">
        <v>578.56150000000002</v>
      </c>
      <c r="J60" t="s">
        <v>95</v>
      </c>
      <c r="K60" s="46">
        <f t="shared" si="0"/>
        <v>578.56150000000002</v>
      </c>
      <c r="L60" t="s">
        <v>109</v>
      </c>
      <c r="M60" s="48" t="s">
        <v>798</v>
      </c>
      <c r="O60" s="48" t="s">
        <v>133</v>
      </c>
      <c r="P60" s="46">
        <f t="shared" si="1"/>
        <v>578.56150000000002</v>
      </c>
      <c r="Q60" s="44">
        <v>45831</v>
      </c>
      <c r="S60">
        <v>40700</v>
      </c>
      <c r="T60" t="s">
        <v>784</v>
      </c>
    </row>
    <row r="61" spans="1:20">
      <c r="A61" s="39" t="str">
        <f>+VLOOKUP(O61,'Selectable Table'!$D$2:$E$1048576,2,0)</f>
        <v>MERCK</v>
      </c>
      <c r="B61" s="47">
        <v>30744</v>
      </c>
      <c r="C61" t="s">
        <v>802</v>
      </c>
      <c r="D61" t="s">
        <v>140</v>
      </c>
      <c r="E61">
        <v>2025</v>
      </c>
      <c r="F61">
        <v>6</v>
      </c>
      <c r="G61" s="45" t="e">
        <f>+VLOOKUP(H61,Chi!#REF!,3,0)</f>
        <v>#REF!</v>
      </c>
      <c r="H61" t="s">
        <v>110</v>
      </c>
      <c r="I61" s="46">
        <v>14579.7498</v>
      </c>
      <c r="J61" t="s">
        <v>95</v>
      </c>
      <c r="K61" s="46">
        <f t="shared" si="0"/>
        <v>14579.7498</v>
      </c>
      <c r="L61" t="s">
        <v>109</v>
      </c>
      <c r="M61" s="48" t="s">
        <v>803</v>
      </c>
      <c r="O61" s="48" t="s">
        <v>133</v>
      </c>
      <c r="P61" s="46">
        <f t="shared" si="1"/>
        <v>14579.7498</v>
      </c>
      <c r="Q61" s="44">
        <v>45831</v>
      </c>
      <c r="S61">
        <v>40700</v>
      </c>
      <c r="T61" t="s">
        <v>784</v>
      </c>
    </row>
    <row r="62" spans="1:20">
      <c r="A62" s="39" t="str">
        <f>+VLOOKUP(O62,'Selectable Table'!$D$2:$E$1048576,2,0)</f>
        <v>MERCK</v>
      </c>
      <c r="B62" s="47">
        <v>30744</v>
      </c>
      <c r="C62" t="s">
        <v>802</v>
      </c>
      <c r="D62" t="s">
        <v>140</v>
      </c>
      <c r="E62">
        <v>2025</v>
      </c>
      <c r="F62">
        <v>6</v>
      </c>
      <c r="G62" s="45" t="e">
        <f>+VLOOKUP(H62,Chi!#REF!,3,0)</f>
        <v>#REF!</v>
      </c>
      <c r="H62" t="s">
        <v>118</v>
      </c>
      <c r="I62" s="46">
        <v>140.2269</v>
      </c>
      <c r="J62" t="s">
        <v>95</v>
      </c>
      <c r="K62" s="46">
        <f t="shared" si="0"/>
        <v>140.2269</v>
      </c>
      <c r="L62" t="s">
        <v>109</v>
      </c>
      <c r="M62" s="48" t="s">
        <v>803</v>
      </c>
      <c r="O62" s="48" t="s">
        <v>133</v>
      </c>
      <c r="P62" s="46">
        <f t="shared" si="1"/>
        <v>140.2269</v>
      </c>
      <c r="Q62" s="44">
        <v>45831</v>
      </c>
      <c r="S62">
        <v>40700</v>
      </c>
      <c r="T62" t="s">
        <v>784</v>
      </c>
    </row>
    <row r="63" spans="1:20">
      <c r="A63" s="39" t="str">
        <f>+VLOOKUP(O63,'Selectable Table'!$D$2:$E$1048576,2,0)</f>
        <v>MERCK</v>
      </c>
      <c r="B63" s="47">
        <v>30745</v>
      </c>
      <c r="C63" t="s">
        <v>799</v>
      </c>
      <c r="D63" t="s">
        <v>142</v>
      </c>
      <c r="E63">
        <v>2025</v>
      </c>
      <c r="F63">
        <v>6</v>
      </c>
      <c r="G63" s="45" t="e">
        <f>+VLOOKUP(H63,Chi!#REF!,3,0)</f>
        <v>#REF!</v>
      </c>
      <c r="H63" t="s">
        <v>110</v>
      </c>
      <c r="I63" s="46">
        <v>347.13689999999997</v>
      </c>
      <c r="J63" t="s">
        <v>95</v>
      </c>
      <c r="K63" s="46">
        <f t="shared" si="0"/>
        <v>347.13689999999997</v>
      </c>
      <c r="L63" t="s">
        <v>109</v>
      </c>
      <c r="M63" s="48" t="s">
        <v>798</v>
      </c>
      <c r="O63" s="48" t="s">
        <v>133</v>
      </c>
      <c r="P63" s="46">
        <f t="shared" si="1"/>
        <v>347.13689999999997</v>
      </c>
      <c r="Q63" s="44">
        <v>45831</v>
      </c>
      <c r="S63">
        <v>40700</v>
      </c>
      <c r="T63" t="s">
        <v>784</v>
      </c>
    </row>
    <row r="64" spans="1:20">
      <c r="A64" s="39" t="str">
        <f>+VLOOKUP(O64,'Selectable Table'!$D$2:$E$1048576,2,0)</f>
        <v>MERCK</v>
      </c>
      <c r="B64" s="47">
        <v>30745</v>
      </c>
      <c r="C64" t="s">
        <v>799</v>
      </c>
      <c r="D64" t="s">
        <v>142</v>
      </c>
      <c r="E64">
        <v>2025</v>
      </c>
      <c r="F64">
        <v>6</v>
      </c>
      <c r="G64" s="45" t="e">
        <f>+VLOOKUP(H64,Chi!#REF!,3,0)</f>
        <v>#REF!</v>
      </c>
      <c r="H64" t="s">
        <v>118</v>
      </c>
      <c r="I64" s="46">
        <v>140.2269</v>
      </c>
      <c r="J64" t="s">
        <v>95</v>
      </c>
      <c r="K64" s="46">
        <f t="shared" si="0"/>
        <v>140.2269</v>
      </c>
      <c r="L64" t="s">
        <v>109</v>
      </c>
      <c r="M64" s="48" t="s">
        <v>798</v>
      </c>
      <c r="O64" s="48" t="s">
        <v>133</v>
      </c>
      <c r="P64" s="46">
        <f t="shared" si="1"/>
        <v>140.2269</v>
      </c>
      <c r="Q64" s="44">
        <v>45831</v>
      </c>
      <c r="S64">
        <v>40700</v>
      </c>
      <c r="T64" t="s">
        <v>784</v>
      </c>
    </row>
    <row r="65" spans="1:20">
      <c r="A65" s="39" t="str">
        <f>+VLOOKUP(O65,'Selectable Table'!$D$2:$E$1048576,2,0)</f>
        <v>MERCK</v>
      </c>
      <c r="B65" s="47">
        <v>30745</v>
      </c>
      <c r="C65" t="s">
        <v>799</v>
      </c>
      <c r="D65" t="s">
        <v>142</v>
      </c>
      <c r="E65">
        <v>2025</v>
      </c>
      <c r="F65">
        <v>6</v>
      </c>
      <c r="G65" s="45" t="e">
        <f>+VLOOKUP(H65,Chi!#REF!,3,0)</f>
        <v>#REF!</v>
      </c>
      <c r="H65" t="s">
        <v>143</v>
      </c>
      <c r="I65" s="46">
        <v>115.7123</v>
      </c>
      <c r="J65" t="s">
        <v>95</v>
      </c>
      <c r="K65" s="46">
        <f t="shared" si="0"/>
        <v>115.7123</v>
      </c>
      <c r="L65" t="s">
        <v>109</v>
      </c>
      <c r="M65" s="48" t="s">
        <v>798</v>
      </c>
      <c r="O65" s="48" t="s">
        <v>133</v>
      </c>
      <c r="P65" s="46">
        <f t="shared" si="1"/>
        <v>115.7123</v>
      </c>
      <c r="Q65" s="44">
        <v>45831</v>
      </c>
      <c r="S65">
        <v>40700</v>
      </c>
      <c r="T65" t="s">
        <v>784</v>
      </c>
    </row>
    <row r="66" spans="1:20">
      <c r="A66" s="39" t="str">
        <f>+VLOOKUP(O66,'Selectable Table'!$D$2:$E$1048576,2,0)</f>
        <v>MERCK</v>
      </c>
      <c r="B66" s="47">
        <v>30745</v>
      </c>
      <c r="C66" t="s">
        <v>799</v>
      </c>
      <c r="D66" t="s">
        <v>142</v>
      </c>
      <c r="E66">
        <v>2025</v>
      </c>
      <c r="F66">
        <v>6</v>
      </c>
      <c r="G66" s="45" t="e">
        <f>+VLOOKUP(H66,Chi!#REF!,3,0)</f>
        <v>#REF!</v>
      </c>
      <c r="H66" t="s">
        <v>112</v>
      </c>
      <c r="I66" s="46">
        <v>115.7123</v>
      </c>
      <c r="J66" t="s">
        <v>95</v>
      </c>
      <c r="K66" s="46">
        <f t="shared" si="0"/>
        <v>115.7123</v>
      </c>
      <c r="L66" t="s">
        <v>109</v>
      </c>
      <c r="M66" s="48" t="s">
        <v>798</v>
      </c>
      <c r="O66" s="48" t="s">
        <v>133</v>
      </c>
      <c r="P66" s="46">
        <f t="shared" si="1"/>
        <v>115.7123</v>
      </c>
      <c r="Q66" s="44">
        <v>45831</v>
      </c>
      <c r="S66">
        <v>40700</v>
      </c>
      <c r="T66" t="s">
        <v>784</v>
      </c>
    </row>
    <row r="67" spans="1:20">
      <c r="A67" s="39" t="str">
        <f>+VLOOKUP(O67,'Selectable Table'!$D$2:$E$1048576,2,0)</f>
        <v>MERCK</v>
      </c>
      <c r="B67" s="47">
        <v>30746</v>
      </c>
      <c r="C67" t="s">
        <v>804</v>
      </c>
      <c r="D67" t="s">
        <v>144</v>
      </c>
      <c r="E67">
        <v>2025</v>
      </c>
      <c r="F67">
        <v>6</v>
      </c>
      <c r="G67" s="45" t="e">
        <f>+VLOOKUP(H67,Chi!#REF!,3,0)</f>
        <v>#REF!</v>
      </c>
      <c r="H67" t="s">
        <v>143</v>
      </c>
      <c r="I67" s="46">
        <v>115.7123</v>
      </c>
      <c r="J67" t="s">
        <v>95</v>
      </c>
      <c r="K67" s="46">
        <f t="shared" ref="K67:K130" si="2">+VLOOKUP(J67,$W$2:$X$3,2,0)*I67</f>
        <v>115.7123</v>
      </c>
      <c r="L67" t="s">
        <v>109</v>
      </c>
      <c r="M67" s="48" t="s">
        <v>803</v>
      </c>
      <c r="O67" s="48" t="s">
        <v>133</v>
      </c>
      <c r="P67" s="46">
        <f t="shared" ref="P67:P130" si="3">K67</f>
        <v>115.7123</v>
      </c>
      <c r="Q67" s="44">
        <v>45831</v>
      </c>
      <c r="S67">
        <v>40700</v>
      </c>
      <c r="T67" t="s">
        <v>784</v>
      </c>
    </row>
    <row r="68" spans="1:20">
      <c r="A68" s="39" t="str">
        <f>+VLOOKUP(O68,'Selectable Table'!$D$2:$E$1048576,2,0)</f>
        <v>MERCK</v>
      </c>
      <c r="B68" s="47">
        <v>30746</v>
      </c>
      <c r="C68" t="s">
        <v>804</v>
      </c>
      <c r="D68" t="s">
        <v>144</v>
      </c>
      <c r="E68">
        <v>2025</v>
      </c>
      <c r="F68">
        <v>6</v>
      </c>
      <c r="G68" s="45" t="e">
        <f>+VLOOKUP(H68,Chi!#REF!,3,0)</f>
        <v>#REF!</v>
      </c>
      <c r="H68" t="s">
        <v>112</v>
      </c>
      <c r="I68" s="46">
        <v>578.56150000000002</v>
      </c>
      <c r="J68" t="s">
        <v>95</v>
      </c>
      <c r="K68" s="46">
        <f t="shared" si="2"/>
        <v>578.56150000000002</v>
      </c>
      <c r="L68" t="s">
        <v>109</v>
      </c>
      <c r="M68" s="48" t="s">
        <v>803</v>
      </c>
      <c r="O68" s="48" t="s">
        <v>133</v>
      </c>
      <c r="P68" s="46">
        <f t="shared" si="3"/>
        <v>578.56150000000002</v>
      </c>
      <c r="Q68" s="44">
        <v>45831</v>
      </c>
      <c r="S68">
        <v>40700</v>
      </c>
      <c r="T68" t="s">
        <v>784</v>
      </c>
    </row>
    <row r="69" spans="1:20">
      <c r="A69" s="39" t="str">
        <f>+VLOOKUP(O69,'Selectable Table'!$D$2:$E$1048576,2,0)</f>
        <v>MERCK</v>
      </c>
      <c r="B69" s="47">
        <v>30747</v>
      </c>
      <c r="C69" t="s">
        <v>805</v>
      </c>
      <c r="D69" t="s">
        <v>145</v>
      </c>
      <c r="E69">
        <v>2025</v>
      </c>
      <c r="F69">
        <v>6</v>
      </c>
      <c r="G69" s="45" t="e">
        <f>+VLOOKUP(H69,Chi!#REF!,3,0)</f>
        <v>#REF!</v>
      </c>
      <c r="H69" t="s">
        <v>120</v>
      </c>
      <c r="I69" s="46">
        <v>157.57829999999998</v>
      </c>
      <c r="J69" t="s">
        <v>95</v>
      </c>
      <c r="K69" s="46">
        <f t="shared" si="2"/>
        <v>157.57829999999998</v>
      </c>
      <c r="L69" t="s">
        <v>109</v>
      </c>
      <c r="M69" s="48" t="s">
        <v>803</v>
      </c>
      <c r="O69" s="48" t="s">
        <v>133</v>
      </c>
      <c r="P69" s="46">
        <f t="shared" si="3"/>
        <v>157.57829999999998</v>
      </c>
      <c r="Q69" s="44">
        <v>45831</v>
      </c>
      <c r="S69">
        <v>40700</v>
      </c>
      <c r="T69" t="s">
        <v>784</v>
      </c>
    </row>
    <row r="70" spans="1:20">
      <c r="A70" s="39" t="str">
        <f>+VLOOKUP(O70,'Selectable Table'!$D$2:$E$1048576,2,0)</f>
        <v>MERCK</v>
      </c>
      <c r="B70" s="47">
        <v>30747</v>
      </c>
      <c r="C70" t="s">
        <v>805</v>
      </c>
      <c r="D70" t="s">
        <v>145</v>
      </c>
      <c r="E70">
        <v>2025</v>
      </c>
      <c r="F70">
        <v>6</v>
      </c>
      <c r="G70" s="45" t="e">
        <f>+VLOOKUP(H70,Chi!#REF!,3,0)</f>
        <v>#REF!</v>
      </c>
      <c r="H70" t="s">
        <v>110</v>
      </c>
      <c r="I70" s="46">
        <v>115.7123</v>
      </c>
      <c r="J70" t="s">
        <v>95</v>
      </c>
      <c r="K70" s="46">
        <f t="shared" si="2"/>
        <v>115.7123</v>
      </c>
      <c r="L70" t="s">
        <v>109</v>
      </c>
      <c r="M70" s="48" t="s">
        <v>803</v>
      </c>
      <c r="O70" s="48" t="s">
        <v>133</v>
      </c>
      <c r="P70" s="46">
        <f t="shared" si="3"/>
        <v>115.7123</v>
      </c>
      <c r="Q70" s="44">
        <v>45831</v>
      </c>
      <c r="S70">
        <v>40700</v>
      </c>
      <c r="T70" t="s">
        <v>784</v>
      </c>
    </row>
    <row r="71" spans="1:20">
      <c r="A71" s="39" t="str">
        <f>+VLOOKUP(O71,'Selectable Table'!$D$2:$E$1048576,2,0)</f>
        <v>MERCK</v>
      </c>
      <c r="B71" s="47">
        <v>30747</v>
      </c>
      <c r="C71" t="s">
        <v>805</v>
      </c>
      <c r="D71" t="s">
        <v>145</v>
      </c>
      <c r="E71">
        <v>2025</v>
      </c>
      <c r="F71">
        <v>6</v>
      </c>
      <c r="G71" s="45" t="e">
        <f>+VLOOKUP(H71,Chi!#REF!,3,0)</f>
        <v>#REF!</v>
      </c>
      <c r="H71" t="s">
        <v>146</v>
      </c>
      <c r="I71" s="46">
        <v>122.70609999999999</v>
      </c>
      <c r="J71" t="s">
        <v>95</v>
      </c>
      <c r="K71" s="46">
        <f t="shared" si="2"/>
        <v>122.70609999999999</v>
      </c>
      <c r="L71" t="s">
        <v>109</v>
      </c>
      <c r="M71" s="48" t="s">
        <v>803</v>
      </c>
      <c r="O71" s="48" t="s">
        <v>133</v>
      </c>
      <c r="P71" s="46">
        <f t="shared" si="3"/>
        <v>122.70609999999999</v>
      </c>
      <c r="Q71" s="44">
        <v>45831</v>
      </c>
      <c r="S71">
        <v>40700</v>
      </c>
      <c r="T71" t="s">
        <v>784</v>
      </c>
    </row>
    <row r="72" spans="1:20">
      <c r="A72" s="39" t="str">
        <f>+VLOOKUP(O72,'Selectable Table'!$D$2:$E$1048576,2,0)</f>
        <v>MERCK</v>
      </c>
      <c r="B72" s="47">
        <v>30747</v>
      </c>
      <c r="C72" t="s">
        <v>805</v>
      </c>
      <c r="D72" t="s">
        <v>145</v>
      </c>
      <c r="E72">
        <v>2025</v>
      </c>
      <c r="F72">
        <v>6</v>
      </c>
      <c r="G72" s="45" t="e">
        <f>+VLOOKUP(H72,Chi!#REF!,3,0)</f>
        <v>#REF!</v>
      </c>
      <c r="H72" t="s">
        <v>112</v>
      </c>
      <c r="I72" s="46">
        <v>578.56150000000002</v>
      </c>
      <c r="J72" t="s">
        <v>95</v>
      </c>
      <c r="K72" s="46">
        <f t="shared" si="2"/>
        <v>578.56150000000002</v>
      </c>
      <c r="L72" t="s">
        <v>109</v>
      </c>
      <c r="M72" s="48" t="s">
        <v>803</v>
      </c>
      <c r="O72" s="48" t="s">
        <v>133</v>
      </c>
      <c r="P72" s="46">
        <f t="shared" si="3"/>
        <v>578.56150000000002</v>
      </c>
      <c r="Q72" s="44">
        <v>45831</v>
      </c>
      <c r="S72">
        <v>40700</v>
      </c>
      <c r="T72" t="s">
        <v>784</v>
      </c>
    </row>
    <row r="73" spans="1:20">
      <c r="A73" s="39" t="str">
        <f>+VLOOKUP(O73,'Selectable Table'!$D$2:$E$1048576,2,0)</f>
        <v>MERCK</v>
      </c>
      <c r="B73" s="47">
        <v>30748</v>
      </c>
      <c r="C73" t="s">
        <v>806</v>
      </c>
      <c r="D73" t="s">
        <v>147</v>
      </c>
      <c r="E73">
        <v>2025</v>
      </c>
      <c r="F73">
        <v>6</v>
      </c>
      <c r="G73" s="45" t="e">
        <f>+VLOOKUP(H73,Chi!#REF!,3,0)</f>
        <v>#REF!</v>
      </c>
      <c r="H73" t="s">
        <v>110</v>
      </c>
      <c r="I73" s="46">
        <v>347.13689999999997</v>
      </c>
      <c r="J73" t="s">
        <v>95</v>
      </c>
      <c r="K73" s="46">
        <f t="shared" si="2"/>
        <v>347.13689999999997</v>
      </c>
      <c r="L73" t="s">
        <v>109</v>
      </c>
      <c r="M73" s="48" t="s">
        <v>803</v>
      </c>
      <c r="O73" s="48" t="s">
        <v>133</v>
      </c>
      <c r="P73" s="46">
        <f t="shared" si="3"/>
        <v>347.13689999999997</v>
      </c>
      <c r="Q73" s="44">
        <v>45831</v>
      </c>
      <c r="S73">
        <v>40700</v>
      </c>
      <c r="T73" t="s">
        <v>784</v>
      </c>
    </row>
    <row r="74" spans="1:20">
      <c r="A74" s="39" t="str">
        <f>+VLOOKUP(O74,'Selectable Table'!$D$2:$E$1048576,2,0)</f>
        <v>MERCK</v>
      </c>
      <c r="B74" s="47">
        <v>30748</v>
      </c>
      <c r="C74" t="s">
        <v>806</v>
      </c>
      <c r="D74" t="s">
        <v>147</v>
      </c>
      <c r="E74">
        <v>2025</v>
      </c>
      <c r="F74">
        <v>6</v>
      </c>
      <c r="G74" s="45" t="e">
        <f>+VLOOKUP(H74,Chi!#REF!,3,0)</f>
        <v>#REF!</v>
      </c>
      <c r="H74" t="s">
        <v>122</v>
      </c>
      <c r="I74" s="46">
        <v>196.31040000000002</v>
      </c>
      <c r="J74" t="s">
        <v>95</v>
      </c>
      <c r="K74" s="46">
        <f t="shared" si="2"/>
        <v>196.31040000000002</v>
      </c>
      <c r="L74" t="s">
        <v>109</v>
      </c>
      <c r="M74" s="48" t="s">
        <v>803</v>
      </c>
      <c r="O74" s="48" t="s">
        <v>133</v>
      </c>
      <c r="P74" s="46">
        <f t="shared" si="3"/>
        <v>196.31040000000002</v>
      </c>
      <c r="Q74" s="44">
        <v>45831</v>
      </c>
      <c r="S74">
        <v>40700</v>
      </c>
      <c r="T74" t="s">
        <v>784</v>
      </c>
    </row>
    <row r="75" spans="1:20">
      <c r="A75" s="39" t="str">
        <f>+VLOOKUP(O75,'Selectable Table'!$D$2:$E$1048576,2,0)</f>
        <v>MERCK</v>
      </c>
      <c r="B75" s="47">
        <v>30748</v>
      </c>
      <c r="C75" t="s">
        <v>806</v>
      </c>
      <c r="D75" t="s">
        <v>147</v>
      </c>
      <c r="E75">
        <v>2025</v>
      </c>
      <c r="F75">
        <v>6</v>
      </c>
      <c r="G75" s="45" t="e">
        <f>+VLOOKUP(H75,Chi!#REF!,3,0)</f>
        <v>#REF!</v>
      </c>
      <c r="H75" t="s">
        <v>123</v>
      </c>
      <c r="I75" s="46">
        <v>490.77600000000001</v>
      </c>
      <c r="J75" t="s">
        <v>95</v>
      </c>
      <c r="K75" s="46">
        <f t="shared" si="2"/>
        <v>490.77600000000001</v>
      </c>
      <c r="L75" t="s">
        <v>109</v>
      </c>
      <c r="M75" s="48" t="s">
        <v>803</v>
      </c>
      <c r="O75" s="48" t="s">
        <v>133</v>
      </c>
      <c r="P75" s="46">
        <f t="shared" si="3"/>
        <v>490.77600000000001</v>
      </c>
      <c r="Q75" s="44">
        <v>45831</v>
      </c>
      <c r="S75">
        <v>40700</v>
      </c>
      <c r="T75" t="s">
        <v>784</v>
      </c>
    </row>
    <row r="76" spans="1:20">
      <c r="A76" s="39" t="str">
        <f>+VLOOKUP(O76,'Selectable Table'!$D$2:$E$1048576,2,0)</f>
        <v>MERCK</v>
      </c>
      <c r="B76" s="47">
        <v>30748</v>
      </c>
      <c r="C76" t="s">
        <v>806</v>
      </c>
      <c r="D76" t="s">
        <v>147</v>
      </c>
      <c r="E76">
        <v>2025</v>
      </c>
      <c r="F76">
        <v>6</v>
      </c>
      <c r="G76" s="45" t="e">
        <f>+VLOOKUP(H76,Chi!#REF!,3,0)</f>
        <v>#REF!</v>
      </c>
      <c r="H76" t="s">
        <v>118</v>
      </c>
      <c r="I76" s="46">
        <v>280.4538</v>
      </c>
      <c r="J76" t="s">
        <v>95</v>
      </c>
      <c r="K76" s="46">
        <f t="shared" si="2"/>
        <v>280.4538</v>
      </c>
      <c r="L76" t="s">
        <v>109</v>
      </c>
      <c r="M76" s="48" t="s">
        <v>803</v>
      </c>
      <c r="O76" s="48" t="s">
        <v>133</v>
      </c>
      <c r="P76" s="46">
        <f t="shared" si="3"/>
        <v>280.4538</v>
      </c>
      <c r="Q76" s="44">
        <v>45831</v>
      </c>
      <c r="S76">
        <v>40700</v>
      </c>
      <c r="T76" t="s">
        <v>784</v>
      </c>
    </row>
    <row r="77" spans="1:20">
      <c r="A77" s="39" t="str">
        <f>+VLOOKUP(O77,'Selectable Table'!$D$2:$E$1048576,2,0)</f>
        <v>MERCK</v>
      </c>
      <c r="B77" s="47">
        <v>30748</v>
      </c>
      <c r="C77" t="s">
        <v>806</v>
      </c>
      <c r="D77" t="s">
        <v>147</v>
      </c>
      <c r="E77">
        <v>2025</v>
      </c>
      <c r="F77">
        <v>6</v>
      </c>
      <c r="G77" s="45" t="e">
        <f>+VLOOKUP(H77,Chi!#REF!,3,0)</f>
        <v>#REF!</v>
      </c>
      <c r="H77" t="s">
        <v>112</v>
      </c>
      <c r="I77" s="46">
        <v>1041.4106999999999</v>
      </c>
      <c r="J77" t="s">
        <v>95</v>
      </c>
      <c r="K77" s="46">
        <f t="shared" si="2"/>
        <v>1041.4106999999999</v>
      </c>
      <c r="L77" t="s">
        <v>109</v>
      </c>
      <c r="M77" s="48" t="s">
        <v>803</v>
      </c>
      <c r="O77" s="48" t="s">
        <v>133</v>
      </c>
      <c r="P77" s="46">
        <f t="shared" si="3"/>
        <v>1041.4106999999999</v>
      </c>
      <c r="Q77" s="44">
        <v>45831</v>
      </c>
      <c r="S77">
        <v>40700</v>
      </c>
      <c r="T77" t="s">
        <v>784</v>
      </c>
    </row>
    <row r="78" spans="1:20">
      <c r="A78" s="39" t="str">
        <f>+VLOOKUP(O78,'Selectable Table'!$D$2:$E$1048576,2,0)</f>
        <v>MERCK</v>
      </c>
      <c r="B78" s="47">
        <v>30749</v>
      </c>
      <c r="C78" t="s">
        <v>807</v>
      </c>
      <c r="D78" t="s">
        <v>148</v>
      </c>
      <c r="E78">
        <v>2025</v>
      </c>
      <c r="F78">
        <v>6</v>
      </c>
      <c r="G78" s="45" t="e">
        <f>+VLOOKUP(H78,Chi!#REF!,3,0)</f>
        <v>#REF!</v>
      </c>
      <c r="H78" t="s">
        <v>120</v>
      </c>
      <c r="I78" s="46">
        <v>712.55690000000004</v>
      </c>
      <c r="J78" t="s">
        <v>95</v>
      </c>
      <c r="K78" s="46">
        <f t="shared" si="2"/>
        <v>712.55690000000004</v>
      </c>
      <c r="L78" t="s">
        <v>109</v>
      </c>
      <c r="M78" s="48" t="s">
        <v>801</v>
      </c>
      <c r="O78" s="48" t="s">
        <v>133</v>
      </c>
      <c r="P78" s="46">
        <f t="shared" si="3"/>
        <v>712.55690000000004</v>
      </c>
      <c r="Q78" s="44">
        <v>45831</v>
      </c>
      <c r="S78">
        <v>40700</v>
      </c>
      <c r="T78" t="s">
        <v>784</v>
      </c>
    </row>
    <row r="79" spans="1:20">
      <c r="A79" s="39" t="str">
        <f>+VLOOKUP(O79,'Selectable Table'!$D$2:$E$1048576,2,0)</f>
        <v>MERCK</v>
      </c>
      <c r="B79" s="47">
        <v>30749</v>
      </c>
      <c r="C79" t="s">
        <v>807</v>
      </c>
      <c r="D79" t="s">
        <v>148</v>
      </c>
      <c r="E79">
        <v>2025</v>
      </c>
      <c r="F79">
        <v>6</v>
      </c>
      <c r="G79" s="45" t="e">
        <f>+VLOOKUP(H79,Chi!#REF!,3,0)</f>
        <v>#REF!</v>
      </c>
      <c r="H79" t="s">
        <v>110</v>
      </c>
      <c r="I79" s="46">
        <v>694.27379999999994</v>
      </c>
      <c r="J79" t="s">
        <v>95</v>
      </c>
      <c r="K79" s="46">
        <f t="shared" si="2"/>
        <v>694.27379999999994</v>
      </c>
      <c r="L79" t="s">
        <v>109</v>
      </c>
      <c r="M79" s="48" t="s">
        <v>801</v>
      </c>
      <c r="O79" s="48" t="s">
        <v>133</v>
      </c>
      <c r="P79" s="46">
        <f t="shared" si="3"/>
        <v>694.27379999999994</v>
      </c>
      <c r="Q79" s="44">
        <v>45831</v>
      </c>
      <c r="S79">
        <v>40700</v>
      </c>
      <c r="T79" t="s">
        <v>784</v>
      </c>
    </row>
    <row r="80" spans="1:20">
      <c r="A80" s="39" t="str">
        <f>+VLOOKUP(O80,'Selectable Table'!$D$2:$E$1048576,2,0)</f>
        <v>MERCK</v>
      </c>
      <c r="B80" s="47">
        <v>30749</v>
      </c>
      <c r="C80" t="s">
        <v>807</v>
      </c>
      <c r="D80" t="s">
        <v>148</v>
      </c>
      <c r="E80">
        <v>2025</v>
      </c>
      <c r="F80">
        <v>6</v>
      </c>
      <c r="G80" s="45" t="e">
        <f>+VLOOKUP(H80,Chi!#REF!,3,0)</f>
        <v>#REF!</v>
      </c>
      <c r="H80" t="s">
        <v>123</v>
      </c>
      <c r="I80" s="46">
        <v>163.59199999999998</v>
      </c>
      <c r="J80" t="s">
        <v>95</v>
      </c>
      <c r="K80" s="46">
        <f t="shared" si="2"/>
        <v>163.59199999999998</v>
      </c>
      <c r="L80" t="s">
        <v>109</v>
      </c>
      <c r="M80" s="48" t="s">
        <v>801</v>
      </c>
      <c r="O80" s="48" t="s">
        <v>133</v>
      </c>
      <c r="P80" s="46">
        <f t="shared" si="3"/>
        <v>163.59199999999998</v>
      </c>
      <c r="Q80" s="44">
        <v>45831</v>
      </c>
      <c r="S80">
        <v>40700</v>
      </c>
      <c r="T80" t="s">
        <v>784</v>
      </c>
    </row>
    <row r="81" spans="1:20">
      <c r="A81" s="39" t="str">
        <f>+VLOOKUP(O81,'Selectable Table'!$D$2:$E$1048576,2,0)</f>
        <v>MERCK</v>
      </c>
      <c r="B81" s="47">
        <v>30749</v>
      </c>
      <c r="C81" t="s">
        <v>807</v>
      </c>
      <c r="D81" t="s">
        <v>148</v>
      </c>
      <c r="E81">
        <v>2025</v>
      </c>
      <c r="F81">
        <v>6</v>
      </c>
      <c r="G81" s="45" t="e">
        <f>+VLOOKUP(H81,Chi!#REF!,3,0)</f>
        <v>#REF!</v>
      </c>
      <c r="H81" t="s">
        <v>146</v>
      </c>
      <c r="I81" s="46">
        <v>122.70609999999999</v>
      </c>
      <c r="J81" t="s">
        <v>95</v>
      </c>
      <c r="K81" s="46">
        <f t="shared" si="2"/>
        <v>122.70609999999999</v>
      </c>
      <c r="L81" t="s">
        <v>109</v>
      </c>
      <c r="M81" s="48" t="s">
        <v>801</v>
      </c>
      <c r="O81" s="48" t="s">
        <v>133</v>
      </c>
      <c r="P81" s="46">
        <f t="shared" si="3"/>
        <v>122.70609999999999</v>
      </c>
      <c r="Q81" s="44">
        <v>45831</v>
      </c>
      <c r="S81">
        <v>40700</v>
      </c>
      <c r="T81" t="s">
        <v>784</v>
      </c>
    </row>
    <row r="82" spans="1:20">
      <c r="A82" s="39" t="str">
        <f>+VLOOKUP(O82,'Selectable Table'!$D$2:$E$1048576,2,0)</f>
        <v>MERCK</v>
      </c>
      <c r="B82" s="47">
        <v>30749</v>
      </c>
      <c r="C82" t="s">
        <v>807</v>
      </c>
      <c r="D82" t="s">
        <v>148</v>
      </c>
      <c r="E82">
        <v>2025</v>
      </c>
      <c r="F82">
        <v>6</v>
      </c>
      <c r="G82" s="45" t="e">
        <f>+VLOOKUP(H82,Chi!#REF!,3,0)</f>
        <v>#REF!</v>
      </c>
      <c r="H82" t="s">
        <v>143</v>
      </c>
      <c r="I82" s="46">
        <v>115.7123</v>
      </c>
      <c r="J82" t="s">
        <v>95</v>
      </c>
      <c r="K82" s="46">
        <f t="shared" si="2"/>
        <v>115.7123</v>
      </c>
      <c r="L82" t="s">
        <v>109</v>
      </c>
      <c r="M82" s="48" t="s">
        <v>801</v>
      </c>
      <c r="O82" s="48" t="s">
        <v>133</v>
      </c>
      <c r="P82" s="46">
        <f t="shared" si="3"/>
        <v>115.7123</v>
      </c>
      <c r="Q82" s="44">
        <v>45831</v>
      </c>
      <c r="S82">
        <v>40700</v>
      </c>
      <c r="T82" t="s">
        <v>784</v>
      </c>
    </row>
    <row r="83" spans="1:20">
      <c r="A83" s="39" t="str">
        <f>+VLOOKUP(O83,'Selectable Table'!$D$2:$E$1048576,2,0)</f>
        <v>MERCK</v>
      </c>
      <c r="B83" s="47">
        <v>30749</v>
      </c>
      <c r="C83" t="s">
        <v>807</v>
      </c>
      <c r="D83" t="s">
        <v>148</v>
      </c>
      <c r="E83">
        <v>2025</v>
      </c>
      <c r="F83">
        <v>6</v>
      </c>
      <c r="G83" s="45" t="e">
        <f>+VLOOKUP(H83,Chi!#REF!,3,0)</f>
        <v>#REF!</v>
      </c>
      <c r="H83" t="s">
        <v>112</v>
      </c>
      <c r="I83" s="46">
        <v>1272.8353000000002</v>
      </c>
      <c r="J83" t="s">
        <v>95</v>
      </c>
      <c r="K83" s="46">
        <f t="shared" si="2"/>
        <v>1272.8353000000002</v>
      </c>
      <c r="L83" t="s">
        <v>109</v>
      </c>
      <c r="M83" s="48" t="s">
        <v>801</v>
      </c>
      <c r="O83" s="48" t="s">
        <v>133</v>
      </c>
      <c r="P83" s="46">
        <f t="shared" si="3"/>
        <v>1272.8353000000002</v>
      </c>
      <c r="Q83" s="44">
        <v>45831</v>
      </c>
      <c r="S83">
        <v>40700</v>
      </c>
      <c r="T83" t="s">
        <v>784</v>
      </c>
    </row>
    <row r="84" spans="1:20">
      <c r="A84" s="39" t="str">
        <f>+VLOOKUP(O84,'Selectable Table'!$D$2:$E$1048576,2,0)</f>
        <v>MERCK</v>
      </c>
      <c r="B84" s="47">
        <v>30750</v>
      </c>
      <c r="C84" t="s">
        <v>799</v>
      </c>
      <c r="D84" t="s">
        <v>149</v>
      </c>
      <c r="E84">
        <v>2025</v>
      </c>
      <c r="F84">
        <v>6</v>
      </c>
      <c r="G84" s="45" t="e">
        <f>+VLOOKUP(H84,Chi!#REF!,3,0)</f>
        <v>#REF!</v>
      </c>
      <c r="H84" t="s">
        <v>110</v>
      </c>
      <c r="I84" s="46">
        <v>462.8492</v>
      </c>
      <c r="J84" t="s">
        <v>95</v>
      </c>
      <c r="K84" s="46">
        <f t="shared" si="2"/>
        <v>462.8492</v>
      </c>
      <c r="L84" t="s">
        <v>109</v>
      </c>
      <c r="M84" s="48" t="s">
        <v>798</v>
      </c>
      <c r="O84" s="48" t="s">
        <v>133</v>
      </c>
      <c r="P84" s="46">
        <f t="shared" si="3"/>
        <v>462.8492</v>
      </c>
      <c r="Q84" s="44">
        <v>45831</v>
      </c>
      <c r="S84">
        <v>40700</v>
      </c>
      <c r="T84" t="s">
        <v>784</v>
      </c>
    </row>
    <row r="85" spans="1:20">
      <c r="A85" s="39" t="str">
        <f>+VLOOKUP(O85,'Selectable Table'!$D$2:$E$1048576,2,0)</f>
        <v>MERCK</v>
      </c>
      <c r="B85" s="47">
        <v>30750</v>
      </c>
      <c r="C85" t="s">
        <v>799</v>
      </c>
      <c r="D85" t="s">
        <v>149</v>
      </c>
      <c r="E85">
        <v>2025</v>
      </c>
      <c r="F85">
        <v>6</v>
      </c>
      <c r="G85" s="45" t="e">
        <f>+VLOOKUP(H85,Chi!#REF!,3,0)</f>
        <v>#REF!</v>
      </c>
      <c r="H85" t="s">
        <v>143</v>
      </c>
      <c r="I85" s="46">
        <v>115.7123</v>
      </c>
      <c r="J85" t="s">
        <v>95</v>
      </c>
      <c r="K85" s="46">
        <f t="shared" si="2"/>
        <v>115.7123</v>
      </c>
      <c r="L85" t="s">
        <v>109</v>
      </c>
      <c r="M85" s="48" t="s">
        <v>798</v>
      </c>
      <c r="O85" s="48" t="s">
        <v>133</v>
      </c>
      <c r="P85" s="46">
        <f t="shared" si="3"/>
        <v>115.7123</v>
      </c>
      <c r="Q85" s="44">
        <v>45831</v>
      </c>
      <c r="S85">
        <v>40700</v>
      </c>
      <c r="T85" t="s">
        <v>784</v>
      </c>
    </row>
    <row r="86" spans="1:20">
      <c r="A86" s="39" t="str">
        <f>+VLOOKUP(O86,'Selectable Table'!$D$2:$E$1048576,2,0)</f>
        <v>MERCK</v>
      </c>
      <c r="B86" s="47">
        <v>30750</v>
      </c>
      <c r="C86" t="s">
        <v>799</v>
      </c>
      <c r="D86" t="s">
        <v>149</v>
      </c>
      <c r="E86">
        <v>2025</v>
      </c>
      <c r="F86">
        <v>6</v>
      </c>
      <c r="G86" s="45" t="e">
        <f>+VLOOKUP(H86,Chi!#REF!,3,0)</f>
        <v>#REF!</v>
      </c>
      <c r="H86" t="s">
        <v>112</v>
      </c>
      <c r="I86" s="46">
        <v>347.13689999999997</v>
      </c>
      <c r="J86" t="s">
        <v>95</v>
      </c>
      <c r="K86" s="46">
        <f t="shared" si="2"/>
        <v>347.13689999999997</v>
      </c>
      <c r="L86" t="s">
        <v>109</v>
      </c>
      <c r="M86" s="48" t="s">
        <v>798</v>
      </c>
      <c r="O86" s="48" t="s">
        <v>133</v>
      </c>
      <c r="P86" s="46">
        <f t="shared" si="3"/>
        <v>347.13689999999997</v>
      </c>
      <c r="Q86" s="44">
        <v>45831</v>
      </c>
      <c r="S86">
        <v>40700</v>
      </c>
      <c r="T86" t="s">
        <v>784</v>
      </c>
    </row>
    <row r="87" spans="1:20">
      <c r="A87" s="39" t="str">
        <f>+VLOOKUP(O87,'Selectable Table'!$D$2:$E$1048576,2,0)</f>
        <v>MERCK</v>
      </c>
      <c r="B87" s="47">
        <v>30751</v>
      </c>
      <c r="C87" t="s">
        <v>808</v>
      </c>
      <c r="D87" t="s">
        <v>809</v>
      </c>
      <c r="E87">
        <v>2025</v>
      </c>
      <c r="F87">
        <v>6</v>
      </c>
      <c r="G87" s="45" t="e">
        <f>+VLOOKUP(H87,Chi!#REF!,3,0)</f>
        <v>#REF!</v>
      </c>
      <c r="H87" t="s">
        <v>110</v>
      </c>
      <c r="I87" s="46">
        <v>809.98609999999996</v>
      </c>
      <c r="J87" t="s">
        <v>95</v>
      </c>
      <c r="K87" s="46">
        <f t="shared" si="2"/>
        <v>809.98609999999996</v>
      </c>
      <c r="L87" t="s">
        <v>109</v>
      </c>
      <c r="M87" s="48" t="s">
        <v>803</v>
      </c>
      <c r="O87" s="48" t="s">
        <v>133</v>
      </c>
      <c r="P87" s="46">
        <f t="shared" si="3"/>
        <v>809.98609999999996</v>
      </c>
      <c r="Q87" s="44">
        <v>45831</v>
      </c>
      <c r="S87">
        <v>40700</v>
      </c>
      <c r="T87" t="s">
        <v>784</v>
      </c>
    </row>
    <row r="88" spans="1:20">
      <c r="A88" s="39" t="str">
        <f>+VLOOKUP(O88,'Selectable Table'!$D$2:$E$1048576,2,0)</f>
        <v>MERCK</v>
      </c>
      <c r="B88" s="47">
        <v>30751</v>
      </c>
      <c r="C88" t="s">
        <v>808</v>
      </c>
      <c r="D88" t="s">
        <v>809</v>
      </c>
      <c r="E88">
        <v>2025</v>
      </c>
      <c r="F88">
        <v>6</v>
      </c>
      <c r="G88" s="45" t="e">
        <f>+VLOOKUP(H88,Chi!#REF!,3,0)</f>
        <v>#REF!</v>
      </c>
      <c r="H88" t="s">
        <v>143</v>
      </c>
      <c r="I88" s="46">
        <v>115.7123</v>
      </c>
      <c r="J88" t="s">
        <v>95</v>
      </c>
      <c r="K88" s="46">
        <f t="shared" si="2"/>
        <v>115.7123</v>
      </c>
      <c r="L88" t="s">
        <v>109</v>
      </c>
      <c r="M88" s="48" t="s">
        <v>803</v>
      </c>
      <c r="O88" s="48" t="s">
        <v>133</v>
      </c>
      <c r="P88" s="46">
        <f t="shared" si="3"/>
        <v>115.7123</v>
      </c>
      <c r="Q88" s="44">
        <v>45831</v>
      </c>
      <c r="S88">
        <v>40700</v>
      </c>
      <c r="T88" t="s">
        <v>784</v>
      </c>
    </row>
    <row r="89" spans="1:20">
      <c r="A89" s="39" t="str">
        <f>+VLOOKUP(O89,'Selectable Table'!$D$2:$E$1048576,2,0)</f>
        <v>MERCK</v>
      </c>
      <c r="B89" s="47">
        <v>30751</v>
      </c>
      <c r="C89" t="s">
        <v>808</v>
      </c>
      <c r="D89" t="s">
        <v>809</v>
      </c>
      <c r="E89">
        <v>2025</v>
      </c>
      <c r="F89">
        <v>6</v>
      </c>
      <c r="G89" s="45" t="e">
        <f>+VLOOKUP(H89,Chi!#REF!,3,0)</f>
        <v>#REF!</v>
      </c>
      <c r="H89" t="s">
        <v>112</v>
      </c>
      <c r="I89" s="46">
        <v>462.8492</v>
      </c>
      <c r="J89" t="s">
        <v>95</v>
      </c>
      <c r="K89" s="46">
        <f t="shared" si="2"/>
        <v>462.8492</v>
      </c>
      <c r="L89" t="s">
        <v>109</v>
      </c>
      <c r="M89" s="48" t="s">
        <v>803</v>
      </c>
      <c r="O89" s="48" t="s">
        <v>133</v>
      </c>
      <c r="P89" s="46">
        <f t="shared" si="3"/>
        <v>462.8492</v>
      </c>
      <c r="Q89" s="44">
        <v>45831</v>
      </c>
      <c r="S89">
        <v>40700</v>
      </c>
      <c r="T89" t="s">
        <v>784</v>
      </c>
    </row>
    <row r="90" spans="1:20">
      <c r="A90" s="39" t="str">
        <f>+VLOOKUP(O90,'Selectable Table'!$D$2:$E$1048576,2,0)</f>
        <v>MERCK</v>
      </c>
      <c r="B90" s="47">
        <v>30752</v>
      </c>
      <c r="C90" t="s">
        <v>802</v>
      </c>
      <c r="D90" t="s">
        <v>150</v>
      </c>
      <c r="E90">
        <v>2025</v>
      </c>
      <c r="F90">
        <v>6</v>
      </c>
      <c r="G90" s="45" t="e">
        <f>+VLOOKUP(H90,Chi!#REF!,3,0)</f>
        <v>#REF!</v>
      </c>
      <c r="H90" t="s">
        <v>120</v>
      </c>
      <c r="I90" s="46">
        <v>985.53290000000004</v>
      </c>
      <c r="J90" t="s">
        <v>95</v>
      </c>
      <c r="K90" s="46">
        <f t="shared" si="2"/>
        <v>985.53290000000004</v>
      </c>
      <c r="L90" t="s">
        <v>109</v>
      </c>
      <c r="M90" s="48" t="s">
        <v>803</v>
      </c>
      <c r="O90" s="48" t="s">
        <v>133</v>
      </c>
      <c r="P90" s="46">
        <f t="shared" si="3"/>
        <v>985.53290000000004</v>
      </c>
      <c r="Q90" s="44">
        <v>45831</v>
      </c>
      <c r="S90">
        <v>40700</v>
      </c>
      <c r="T90" t="s">
        <v>784</v>
      </c>
    </row>
    <row r="91" spans="1:20">
      <c r="A91" s="39" t="str">
        <f>+VLOOKUP(O91,'Selectable Table'!$D$2:$E$1048576,2,0)</f>
        <v>MERCK</v>
      </c>
      <c r="B91" s="47">
        <v>30752</v>
      </c>
      <c r="C91" t="s">
        <v>802</v>
      </c>
      <c r="D91" t="s">
        <v>150</v>
      </c>
      <c r="E91">
        <v>2025</v>
      </c>
      <c r="F91">
        <v>6</v>
      </c>
      <c r="G91" s="45" t="e">
        <f>+VLOOKUP(H91,Chi!#REF!,3,0)</f>
        <v>#REF!</v>
      </c>
      <c r="H91" t="s">
        <v>110</v>
      </c>
      <c r="I91" s="46">
        <v>231.4246</v>
      </c>
      <c r="J91" t="s">
        <v>95</v>
      </c>
      <c r="K91" s="46">
        <f t="shared" si="2"/>
        <v>231.4246</v>
      </c>
      <c r="L91" t="s">
        <v>109</v>
      </c>
      <c r="M91" s="48" t="s">
        <v>803</v>
      </c>
      <c r="O91" s="48" t="s">
        <v>133</v>
      </c>
      <c r="P91" s="46">
        <f t="shared" si="3"/>
        <v>231.4246</v>
      </c>
      <c r="Q91" s="44">
        <v>45831</v>
      </c>
      <c r="S91">
        <v>40700</v>
      </c>
      <c r="T91" t="s">
        <v>784</v>
      </c>
    </row>
    <row r="92" spans="1:20">
      <c r="A92" s="39" t="str">
        <f>+VLOOKUP(O92,'Selectable Table'!$D$2:$E$1048576,2,0)</f>
        <v>MERCK</v>
      </c>
      <c r="B92" s="47">
        <v>30752</v>
      </c>
      <c r="C92" t="s">
        <v>802</v>
      </c>
      <c r="D92" t="s">
        <v>150</v>
      </c>
      <c r="E92">
        <v>2025</v>
      </c>
      <c r="F92">
        <v>6</v>
      </c>
      <c r="G92" s="45" t="e">
        <f>+VLOOKUP(H92,Chi!#REF!,3,0)</f>
        <v>#REF!</v>
      </c>
      <c r="H92" t="s">
        <v>122</v>
      </c>
      <c r="I92" s="46">
        <v>65.436800000000005</v>
      </c>
      <c r="J92" t="s">
        <v>95</v>
      </c>
      <c r="K92" s="46">
        <f t="shared" si="2"/>
        <v>65.436800000000005</v>
      </c>
      <c r="L92" t="s">
        <v>109</v>
      </c>
      <c r="M92" s="48" t="s">
        <v>803</v>
      </c>
      <c r="O92" s="48" t="s">
        <v>133</v>
      </c>
      <c r="P92" s="46">
        <f t="shared" si="3"/>
        <v>65.436800000000005</v>
      </c>
      <c r="Q92" s="44">
        <v>45831</v>
      </c>
      <c r="S92">
        <v>40700</v>
      </c>
      <c r="T92" t="s">
        <v>784</v>
      </c>
    </row>
    <row r="93" spans="1:20">
      <c r="A93" s="39" t="str">
        <f>+VLOOKUP(O93,'Selectable Table'!$D$2:$E$1048576,2,0)</f>
        <v>MERCK</v>
      </c>
      <c r="B93" s="47">
        <v>30752</v>
      </c>
      <c r="C93" t="s">
        <v>802</v>
      </c>
      <c r="D93" t="s">
        <v>150</v>
      </c>
      <c r="E93">
        <v>2025</v>
      </c>
      <c r="F93">
        <v>6</v>
      </c>
      <c r="G93" s="45" t="e">
        <f>+VLOOKUP(H93,Chi!#REF!,3,0)</f>
        <v>#REF!</v>
      </c>
      <c r="H93" t="s">
        <v>123</v>
      </c>
      <c r="I93" s="46">
        <v>163.59199999999998</v>
      </c>
      <c r="J93" t="s">
        <v>95</v>
      </c>
      <c r="K93" s="46">
        <f t="shared" si="2"/>
        <v>163.59199999999998</v>
      </c>
      <c r="L93" t="s">
        <v>109</v>
      </c>
      <c r="M93" s="48" t="s">
        <v>803</v>
      </c>
      <c r="O93" s="48" t="s">
        <v>133</v>
      </c>
      <c r="P93" s="46">
        <f t="shared" si="3"/>
        <v>163.59199999999998</v>
      </c>
      <c r="Q93" s="44">
        <v>45831</v>
      </c>
      <c r="S93">
        <v>40700</v>
      </c>
      <c r="T93" t="s">
        <v>784</v>
      </c>
    </row>
    <row r="94" spans="1:20">
      <c r="A94" s="39" t="str">
        <f>+VLOOKUP(O94,'Selectable Table'!$D$2:$E$1048576,2,0)</f>
        <v>MERCK</v>
      </c>
      <c r="B94" s="47">
        <v>30752</v>
      </c>
      <c r="C94" t="s">
        <v>802</v>
      </c>
      <c r="D94" t="s">
        <v>150</v>
      </c>
      <c r="E94">
        <v>2025</v>
      </c>
      <c r="F94">
        <v>6</v>
      </c>
      <c r="G94" s="45" t="e">
        <f>+VLOOKUP(H94,Chi!#REF!,3,0)</f>
        <v>#REF!</v>
      </c>
      <c r="H94" t="s">
        <v>112</v>
      </c>
      <c r="I94" s="46">
        <v>925.69839999999999</v>
      </c>
      <c r="J94" t="s">
        <v>95</v>
      </c>
      <c r="K94" s="46">
        <f t="shared" si="2"/>
        <v>925.69839999999999</v>
      </c>
      <c r="L94" t="s">
        <v>109</v>
      </c>
      <c r="M94" s="48" t="s">
        <v>803</v>
      </c>
      <c r="O94" s="48" t="s">
        <v>133</v>
      </c>
      <c r="P94" s="46">
        <f t="shared" si="3"/>
        <v>925.69839999999999</v>
      </c>
      <c r="Q94" s="44">
        <v>45831</v>
      </c>
      <c r="S94">
        <v>40700</v>
      </c>
      <c r="T94" t="s">
        <v>784</v>
      </c>
    </row>
    <row r="95" spans="1:20">
      <c r="A95" s="39" t="str">
        <f>+VLOOKUP(O95,'Selectable Table'!$D$2:$E$1048576,2,0)</f>
        <v>MERCK</v>
      </c>
      <c r="B95" s="47">
        <v>30753</v>
      </c>
      <c r="C95" t="s">
        <v>810</v>
      </c>
      <c r="D95" t="s">
        <v>811</v>
      </c>
      <c r="E95">
        <v>2025</v>
      </c>
      <c r="F95">
        <v>6</v>
      </c>
      <c r="G95" s="45" t="e">
        <f>+VLOOKUP(H95,Chi!#REF!,3,0)</f>
        <v>#REF!</v>
      </c>
      <c r="H95" t="s">
        <v>110</v>
      </c>
      <c r="I95" s="46">
        <v>115.7123</v>
      </c>
      <c r="J95" t="s">
        <v>95</v>
      </c>
      <c r="K95" s="46">
        <f t="shared" si="2"/>
        <v>115.7123</v>
      </c>
      <c r="L95" t="s">
        <v>109</v>
      </c>
      <c r="M95" s="48" t="s">
        <v>803</v>
      </c>
      <c r="O95" s="48" t="s">
        <v>133</v>
      </c>
      <c r="P95" s="46">
        <f t="shared" si="3"/>
        <v>115.7123</v>
      </c>
      <c r="Q95" s="44">
        <v>45831</v>
      </c>
      <c r="S95">
        <v>40700</v>
      </c>
      <c r="T95" t="s">
        <v>784</v>
      </c>
    </row>
    <row r="96" spans="1:20">
      <c r="A96" s="39" t="str">
        <f>+VLOOKUP(O96,'Selectable Table'!$D$2:$E$1048576,2,0)</f>
        <v>MERCK</v>
      </c>
      <c r="B96" s="47">
        <v>30753</v>
      </c>
      <c r="C96" t="s">
        <v>810</v>
      </c>
      <c r="D96" t="s">
        <v>811</v>
      </c>
      <c r="E96">
        <v>2025</v>
      </c>
      <c r="F96">
        <v>6</v>
      </c>
      <c r="G96" s="45" t="e">
        <f>+VLOOKUP(H96,Chi!#REF!,3,0)</f>
        <v>#REF!</v>
      </c>
      <c r="H96" t="s">
        <v>118</v>
      </c>
      <c r="I96" s="46">
        <v>140.2269</v>
      </c>
      <c r="J96" t="s">
        <v>95</v>
      </c>
      <c r="K96" s="46">
        <f t="shared" si="2"/>
        <v>140.2269</v>
      </c>
      <c r="L96" t="s">
        <v>109</v>
      </c>
      <c r="M96" s="48" t="s">
        <v>803</v>
      </c>
      <c r="O96" s="48" t="s">
        <v>133</v>
      </c>
      <c r="P96" s="46">
        <f t="shared" si="3"/>
        <v>140.2269</v>
      </c>
      <c r="Q96" s="44">
        <v>45831</v>
      </c>
      <c r="S96">
        <v>40700</v>
      </c>
      <c r="T96" t="s">
        <v>784</v>
      </c>
    </row>
    <row r="97" spans="1:20">
      <c r="A97" s="39" t="str">
        <f>+VLOOKUP(O97,'Selectable Table'!$D$2:$E$1048576,2,0)</f>
        <v>MERCK</v>
      </c>
      <c r="B97" s="47">
        <v>30753</v>
      </c>
      <c r="C97" t="s">
        <v>810</v>
      </c>
      <c r="D97" t="s">
        <v>811</v>
      </c>
      <c r="E97">
        <v>2025</v>
      </c>
      <c r="F97">
        <v>6</v>
      </c>
      <c r="G97" s="45" t="e">
        <f>+VLOOKUP(H97,Chi!#REF!,3,0)</f>
        <v>#REF!</v>
      </c>
      <c r="H97" t="s">
        <v>112</v>
      </c>
      <c r="I97" s="46">
        <v>462.8492</v>
      </c>
      <c r="J97" t="s">
        <v>95</v>
      </c>
      <c r="K97" s="46">
        <f t="shared" si="2"/>
        <v>462.8492</v>
      </c>
      <c r="L97" t="s">
        <v>109</v>
      </c>
      <c r="M97" s="48" t="s">
        <v>803</v>
      </c>
      <c r="O97" s="48" t="s">
        <v>133</v>
      </c>
      <c r="P97" s="46">
        <f t="shared" si="3"/>
        <v>462.8492</v>
      </c>
      <c r="Q97" s="44">
        <v>45831</v>
      </c>
      <c r="S97">
        <v>40700</v>
      </c>
      <c r="T97" t="s">
        <v>784</v>
      </c>
    </row>
    <row r="98" spans="1:20">
      <c r="A98" s="39" t="str">
        <f>+VLOOKUP(O98,'Selectable Table'!$D$2:$E$1048576,2,0)</f>
        <v>MERCK</v>
      </c>
      <c r="B98" s="47">
        <v>30754</v>
      </c>
      <c r="C98" t="s">
        <v>800</v>
      </c>
      <c r="D98" t="s">
        <v>151</v>
      </c>
      <c r="E98">
        <v>2025</v>
      </c>
      <c r="F98">
        <v>6</v>
      </c>
      <c r="G98" s="45" t="e">
        <f>+VLOOKUP(H98,Chi!#REF!,3,0)</f>
        <v>#REF!</v>
      </c>
      <c r="H98" t="s">
        <v>118</v>
      </c>
      <c r="I98" s="46">
        <v>140.2269</v>
      </c>
      <c r="J98" t="s">
        <v>95</v>
      </c>
      <c r="K98" s="46">
        <f t="shared" si="2"/>
        <v>140.2269</v>
      </c>
      <c r="L98" t="s">
        <v>109</v>
      </c>
      <c r="M98" s="48" t="s">
        <v>801</v>
      </c>
      <c r="O98" s="48" t="s">
        <v>133</v>
      </c>
      <c r="P98" s="46">
        <f t="shared" si="3"/>
        <v>140.2269</v>
      </c>
      <c r="Q98" s="44">
        <v>45831</v>
      </c>
      <c r="S98">
        <v>40700</v>
      </c>
      <c r="T98" t="s">
        <v>784</v>
      </c>
    </row>
    <row r="99" spans="1:20">
      <c r="A99" s="39" t="str">
        <f>+VLOOKUP(O99,'Selectable Table'!$D$2:$E$1048576,2,0)</f>
        <v>MERCK</v>
      </c>
      <c r="B99" s="47">
        <v>30754</v>
      </c>
      <c r="C99" t="s">
        <v>800</v>
      </c>
      <c r="D99" t="s">
        <v>151</v>
      </c>
      <c r="E99">
        <v>2025</v>
      </c>
      <c r="F99">
        <v>6</v>
      </c>
      <c r="G99" s="45" t="e">
        <f>+VLOOKUP(H99,Chi!#REF!,3,0)</f>
        <v>#REF!</v>
      </c>
      <c r="H99" t="s">
        <v>143</v>
      </c>
      <c r="I99" s="46">
        <v>115.7123</v>
      </c>
      <c r="J99" t="s">
        <v>95</v>
      </c>
      <c r="K99" s="46">
        <f t="shared" si="2"/>
        <v>115.7123</v>
      </c>
      <c r="L99" t="s">
        <v>109</v>
      </c>
      <c r="M99" s="48" t="s">
        <v>801</v>
      </c>
      <c r="O99" s="48" t="s">
        <v>133</v>
      </c>
      <c r="P99" s="46">
        <f t="shared" si="3"/>
        <v>115.7123</v>
      </c>
      <c r="Q99" s="44">
        <v>45831</v>
      </c>
      <c r="S99">
        <v>40700</v>
      </c>
      <c r="T99" t="s">
        <v>784</v>
      </c>
    </row>
    <row r="100" spans="1:20">
      <c r="A100" s="39" t="str">
        <f>+VLOOKUP(O100,'Selectable Table'!$D$2:$E$1048576,2,0)</f>
        <v>MERCK</v>
      </c>
      <c r="B100" s="47">
        <v>30754</v>
      </c>
      <c r="C100" t="s">
        <v>800</v>
      </c>
      <c r="D100" t="s">
        <v>151</v>
      </c>
      <c r="E100">
        <v>2025</v>
      </c>
      <c r="F100">
        <v>6</v>
      </c>
      <c r="G100" s="45" t="e">
        <f>+VLOOKUP(H100,Chi!#REF!,3,0)</f>
        <v>#REF!</v>
      </c>
      <c r="H100" t="s">
        <v>112</v>
      </c>
      <c r="I100" s="46">
        <v>347.13689999999997</v>
      </c>
      <c r="J100" t="s">
        <v>95</v>
      </c>
      <c r="K100" s="46">
        <f t="shared" si="2"/>
        <v>347.13689999999997</v>
      </c>
      <c r="L100" t="s">
        <v>109</v>
      </c>
      <c r="M100" s="48" t="s">
        <v>801</v>
      </c>
      <c r="O100" s="48" t="s">
        <v>133</v>
      </c>
      <c r="P100" s="46">
        <f t="shared" si="3"/>
        <v>347.13689999999997</v>
      </c>
      <c r="Q100" s="44">
        <v>45831</v>
      </c>
      <c r="S100">
        <v>40700</v>
      </c>
      <c r="T100" t="s">
        <v>784</v>
      </c>
    </row>
    <row r="101" spans="1:20">
      <c r="A101" s="39" t="str">
        <f>+VLOOKUP(O101,'Selectable Table'!$D$2:$E$1048576,2,0)</f>
        <v>MERCK</v>
      </c>
      <c r="B101" s="47">
        <v>30755</v>
      </c>
      <c r="C101" t="s">
        <v>810</v>
      </c>
      <c r="D101" t="s">
        <v>758</v>
      </c>
      <c r="E101">
        <v>2025</v>
      </c>
      <c r="F101">
        <v>6</v>
      </c>
      <c r="G101" s="45" t="e">
        <f>+VLOOKUP(H101,Chi!#REF!,3,0)</f>
        <v>#REF!</v>
      </c>
      <c r="H101" t="s">
        <v>130</v>
      </c>
      <c r="I101" s="46">
        <v>305.21039999999999</v>
      </c>
      <c r="J101" t="s">
        <v>95</v>
      </c>
      <c r="K101" s="46">
        <f t="shared" si="2"/>
        <v>305.21039999999999</v>
      </c>
      <c r="L101" t="s">
        <v>109</v>
      </c>
      <c r="M101" s="48" t="s">
        <v>803</v>
      </c>
      <c r="O101" s="48" t="s">
        <v>133</v>
      </c>
      <c r="P101" s="46">
        <f t="shared" si="3"/>
        <v>305.21039999999999</v>
      </c>
      <c r="Q101" s="44">
        <v>45831</v>
      </c>
      <c r="S101">
        <v>40700</v>
      </c>
      <c r="T101" t="s">
        <v>784</v>
      </c>
    </row>
    <row r="102" spans="1:20">
      <c r="A102" s="39" t="str">
        <f>+VLOOKUP(O102,'Selectable Table'!$D$2:$E$1048576,2,0)</f>
        <v>MERCK</v>
      </c>
      <c r="B102" s="47">
        <v>30755</v>
      </c>
      <c r="C102" t="s">
        <v>810</v>
      </c>
      <c r="D102" t="s">
        <v>758</v>
      </c>
      <c r="E102">
        <v>2025</v>
      </c>
      <c r="F102">
        <v>6</v>
      </c>
      <c r="G102" s="45" t="e">
        <f>+VLOOKUP(H102,Chi!#REF!,3,0)</f>
        <v>#REF!</v>
      </c>
      <c r="H102" t="s">
        <v>110</v>
      </c>
      <c r="I102" s="46">
        <v>115.7123</v>
      </c>
      <c r="J102" t="s">
        <v>95</v>
      </c>
      <c r="K102" s="46">
        <f t="shared" si="2"/>
        <v>115.7123</v>
      </c>
      <c r="L102" t="s">
        <v>109</v>
      </c>
      <c r="M102" s="48" t="s">
        <v>803</v>
      </c>
      <c r="O102" s="48" t="s">
        <v>133</v>
      </c>
      <c r="P102" s="46">
        <f t="shared" si="3"/>
        <v>115.7123</v>
      </c>
      <c r="Q102" s="44">
        <v>45831</v>
      </c>
      <c r="S102">
        <v>40700</v>
      </c>
      <c r="T102" t="s">
        <v>784</v>
      </c>
    </row>
    <row r="103" spans="1:20">
      <c r="A103" s="39" t="str">
        <f>+VLOOKUP(O103,'Selectable Table'!$D$2:$E$1048576,2,0)</f>
        <v>MERCK</v>
      </c>
      <c r="B103" s="47">
        <v>30755</v>
      </c>
      <c r="C103" t="s">
        <v>810</v>
      </c>
      <c r="D103" t="s">
        <v>758</v>
      </c>
      <c r="E103">
        <v>2025</v>
      </c>
      <c r="F103">
        <v>6</v>
      </c>
      <c r="G103" s="45" t="e">
        <f>+VLOOKUP(H103,Chi!#REF!,3,0)</f>
        <v>#REF!</v>
      </c>
      <c r="H103" t="s">
        <v>122</v>
      </c>
      <c r="I103" s="46">
        <v>65.436800000000005</v>
      </c>
      <c r="J103" t="s">
        <v>95</v>
      </c>
      <c r="K103" s="46">
        <f t="shared" si="2"/>
        <v>65.436800000000005</v>
      </c>
      <c r="L103" t="s">
        <v>109</v>
      </c>
      <c r="M103" s="48" t="s">
        <v>803</v>
      </c>
      <c r="O103" s="48" t="s">
        <v>133</v>
      </c>
      <c r="P103" s="46">
        <f t="shared" si="3"/>
        <v>65.436800000000005</v>
      </c>
      <c r="Q103" s="44">
        <v>45831</v>
      </c>
      <c r="S103">
        <v>40700</v>
      </c>
      <c r="T103" t="s">
        <v>784</v>
      </c>
    </row>
    <row r="104" spans="1:20">
      <c r="A104" s="39" t="str">
        <f>+VLOOKUP(O104,'Selectable Table'!$D$2:$E$1048576,2,0)</f>
        <v>MERCK</v>
      </c>
      <c r="B104" s="47">
        <v>30755</v>
      </c>
      <c r="C104" t="s">
        <v>810</v>
      </c>
      <c r="D104" t="s">
        <v>758</v>
      </c>
      <c r="E104">
        <v>2025</v>
      </c>
      <c r="F104">
        <v>6</v>
      </c>
      <c r="G104" s="45" t="e">
        <f>+VLOOKUP(H104,Chi!#REF!,3,0)</f>
        <v>#REF!</v>
      </c>
      <c r="H104" t="s">
        <v>123</v>
      </c>
      <c r="I104" s="46">
        <v>163.59199999999998</v>
      </c>
      <c r="J104" t="s">
        <v>95</v>
      </c>
      <c r="K104" s="46">
        <f t="shared" si="2"/>
        <v>163.59199999999998</v>
      </c>
      <c r="L104" t="s">
        <v>109</v>
      </c>
      <c r="M104" s="48" t="s">
        <v>803</v>
      </c>
      <c r="O104" s="48" t="s">
        <v>133</v>
      </c>
      <c r="P104" s="46">
        <f t="shared" si="3"/>
        <v>163.59199999999998</v>
      </c>
      <c r="Q104" s="44">
        <v>45831</v>
      </c>
      <c r="S104">
        <v>40700</v>
      </c>
      <c r="T104" t="s">
        <v>784</v>
      </c>
    </row>
    <row r="105" spans="1:20">
      <c r="A105" s="39" t="str">
        <f>+VLOOKUP(O105,'Selectable Table'!$D$2:$E$1048576,2,0)</f>
        <v>MERCK</v>
      </c>
      <c r="B105" s="47">
        <v>30755</v>
      </c>
      <c r="C105" t="s">
        <v>810</v>
      </c>
      <c r="D105" t="s">
        <v>758</v>
      </c>
      <c r="E105">
        <v>2025</v>
      </c>
      <c r="F105">
        <v>6</v>
      </c>
      <c r="G105" s="45" t="e">
        <f>+VLOOKUP(H105,Chi!#REF!,3,0)</f>
        <v>#REF!</v>
      </c>
      <c r="H105" t="s">
        <v>146</v>
      </c>
      <c r="I105" s="46">
        <v>122.70609999999999</v>
      </c>
      <c r="J105" t="s">
        <v>95</v>
      </c>
      <c r="K105" s="46">
        <f t="shared" si="2"/>
        <v>122.70609999999999</v>
      </c>
      <c r="L105" t="s">
        <v>109</v>
      </c>
      <c r="M105" s="48" t="s">
        <v>803</v>
      </c>
      <c r="O105" s="48" t="s">
        <v>133</v>
      </c>
      <c r="P105" s="46">
        <f t="shared" si="3"/>
        <v>122.70609999999999</v>
      </c>
      <c r="Q105" s="44">
        <v>45831</v>
      </c>
      <c r="S105">
        <v>40700</v>
      </c>
      <c r="T105" t="s">
        <v>784</v>
      </c>
    </row>
    <row r="106" spans="1:20">
      <c r="A106" s="39" t="str">
        <f>+VLOOKUP(O106,'Selectable Table'!$D$2:$E$1048576,2,0)</f>
        <v>MERCK</v>
      </c>
      <c r="B106" s="47">
        <v>30755</v>
      </c>
      <c r="C106" t="s">
        <v>810</v>
      </c>
      <c r="D106" t="s">
        <v>758</v>
      </c>
      <c r="E106">
        <v>2025</v>
      </c>
      <c r="F106">
        <v>6</v>
      </c>
      <c r="G106" s="45" t="e">
        <f>+VLOOKUP(H106,Chi!#REF!,3,0)</f>
        <v>#REF!</v>
      </c>
      <c r="H106" t="s">
        <v>143</v>
      </c>
      <c r="I106" s="46">
        <v>115.7123</v>
      </c>
      <c r="J106" t="s">
        <v>95</v>
      </c>
      <c r="K106" s="46">
        <f t="shared" si="2"/>
        <v>115.7123</v>
      </c>
      <c r="L106" t="s">
        <v>109</v>
      </c>
      <c r="M106" s="48" t="s">
        <v>803</v>
      </c>
      <c r="O106" s="48" t="s">
        <v>133</v>
      </c>
      <c r="P106" s="46">
        <f t="shared" si="3"/>
        <v>115.7123</v>
      </c>
      <c r="Q106" s="44">
        <v>45831</v>
      </c>
      <c r="S106">
        <v>40700</v>
      </c>
      <c r="T106" t="s">
        <v>784</v>
      </c>
    </row>
    <row r="107" spans="1:20">
      <c r="A107" s="39" t="str">
        <f>+VLOOKUP(O107,'Selectable Table'!$D$2:$E$1048576,2,0)</f>
        <v>MERCK</v>
      </c>
      <c r="B107" s="47">
        <v>30755</v>
      </c>
      <c r="C107" t="s">
        <v>810</v>
      </c>
      <c r="D107" t="s">
        <v>758</v>
      </c>
      <c r="E107">
        <v>2025</v>
      </c>
      <c r="F107">
        <v>6</v>
      </c>
      <c r="G107" s="45" t="e">
        <f>+VLOOKUP(H107,Chi!#REF!,3,0)</f>
        <v>#REF!</v>
      </c>
      <c r="H107" t="s">
        <v>112</v>
      </c>
      <c r="I107" s="46">
        <v>462.8492</v>
      </c>
      <c r="J107" t="s">
        <v>95</v>
      </c>
      <c r="K107" s="46">
        <f t="shared" si="2"/>
        <v>462.8492</v>
      </c>
      <c r="L107" t="s">
        <v>109</v>
      </c>
      <c r="M107" s="48" t="s">
        <v>803</v>
      </c>
      <c r="O107" s="48" t="s">
        <v>133</v>
      </c>
      <c r="P107" s="46">
        <f t="shared" si="3"/>
        <v>462.8492</v>
      </c>
      <c r="Q107" s="44">
        <v>45831</v>
      </c>
      <c r="S107">
        <v>40700</v>
      </c>
      <c r="T107" t="s">
        <v>784</v>
      </c>
    </row>
    <row r="108" spans="1:20">
      <c r="A108" s="39" t="str">
        <f>+VLOOKUP(O108,'Selectable Table'!$D$2:$E$1048576,2,0)</f>
        <v>MERCK</v>
      </c>
      <c r="B108" s="47">
        <v>30756</v>
      </c>
      <c r="C108" t="s">
        <v>802</v>
      </c>
      <c r="D108" t="s">
        <v>152</v>
      </c>
      <c r="E108">
        <v>2025</v>
      </c>
      <c r="F108">
        <v>6</v>
      </c>
      <c r="G108" s="45" t="e">
        <f>+VLOOKUP(H108,Chi!#REF!,3,0)</f>
        <v>#REF!</v>
      </c>
      <c r="H108" t="s">
        <v>120</v>
      </c>
      <c r="I108" s="46">
        <v>315.15659999999997</v>
      </c>
      <c r="J108" t="s">
        <v>95</v>
      </c>
      <c r="K108" s="46">
        <f t="shared" si="2"/>
        <v>315.15659999999997</v>
      </c>
      <c r="L108" t="s">
        <v>109</v>
      </c>
      <c r="M108" s="48" t="s">
        <v>803</v>
      </c>
      <c r="O108" s="48" t="s">
        <v>133</v>
      </c>
      <c r="P108" s="46">
        <f t="shared" si="3"/>
        <v>315.15659999999997</v>
      </c>
      <c r="Q108" s="44">
        <v>45831</v>
      </c>
      <c r="S108">
        <v>40700</v>
      </c>
      <c r="T108" t="s">
        <v>784</v>
      </c>
    </row>
    <row r="109" spans="1:20">
      <c r="A109" s="39" t="str">
        <f>+VLOOKUP(O109,'Selectable Table'!$D$2:$E$1048576,2,0)</f>
        <v>MERCK</v>
      </c>
      <c r="B109" s="47">
        <v>30756</v>
      </c>
      <c r="C109" t="s">
        <v>802</v>
      </c>
      <c r="D109" t="s">
        <v>152</v>
      </c>
      <c r="E109">
        <v>2025</v>
      </c>
      <c r="F109">
        <v>6</v>
      </c>
      <c r="G109" s="45" t="e">
        <f>+VLOOKUP(H109,Chi!#REF!,3,0)</f>
        <v>#REF!</v>
      </c>
      <c r="H109" t="s">
        <v>110</v>
      </c>
      <c r="I109" s="46">
        <v>115.7123</v>
      </c>
      <c r="J109" t="s">
        <v>95</v>
      </c>
      <c r="K109" s="46">
        <f t="shared" si="2"/>
        <v>115.7123</v>
      </c>
      <c r="L109" t="s">
        <v>109</v>
      </c>
      <c r="M109" s="48" t="s">
        <v>803</v>
      </c>
      <c r="O109" s="48" t="s">
        <v>133</v>
      </c>
      <c r="P109" s="46">
        <f t="shared" si="3"/>
        <v>115.7123</v>
      </c>
      <c r="Q109" s="44">
        <v>45831</v>
      </c>
      <c r="S109">
        <v>40700</v>
      </c>
      <c r="T109" t="s">
        <v>784</v>
      </c>
    </row>
    <row r="110" spans="1:20">
      <c r="A110" s="39" t="str">
        <f>+VLOOKUP(O110,'Selectable Table'!$D$2:$E$1048576,2,0)</f>
        <v>MERCK</v>
      </c>
      <c r="B110" s="47">
        <v>30756</v>
      </c>
      <c r="C110" t="s">
        <v>802</v>
      </c>
      <c r="D110" t="s">
        <v>152</v>
      </c>
      <c r="E110">
        <v>2025</v>
      </c>
      <c r="F110">
        <v>6</v>
      </c>
      <c r="G110" s="45" t="e">
        <f>+VLOOKUP(H110,Chi!#REF!,3,0)</f>
        <v>#REF!</v>
      </c>
      <c r="H110" t="s">
        <v>146</v>
      </c>
      <c r="I110" s="46">
        <v>368.11830000000003</v>
      </c>
      <c r="J110" t="s">
        <v>95</v>
      </c>
      <c r="K110" s="46">
        <f t="shared" si="2"/>
        <v>368.11830000000003</v>
      </c>
      <c r="L110" t="s">
        <v>109</v>
      </c>
      <c r="M110" s="48" t="s">
        <v>803</v>
      </c>
      <c r="O110" s="48" t="s">
        <v>133</v>
      </c>
      <c r="P110" s="46">
        <f t="shared" si="3"/>
        <v>368.11830000000003</v>
      </c>
      <c r="Q110" s="44">
        <v>45831</v>
      </c>
      <c r="S110">
        <v>40700</v>
      </c>
      <c r="T110" t="s">
        <v>784</v>
      </c>
    </row>
    <row r="111" spans="1:20">
      <c r="A111" s="39" t="str">
        <f>+VLOOKUP(O111,'Selectable Table'!$D$2:$E$1048576,2,0)</f>
        <v>MERCK</v>
      </c>
      <c r="B111" s="47">
        <v>30756</v>
      </c>
      <c r="C111" t="s">
        <v>802</v>
      </c>
      <c r="D111" t="s">
        <v>152</v>
      </c>
      <c r="E111">
        <v>2025</v>
      </c>
      <c r="F111">
        <v>6</v>
      </c>
      <c r="G111" s="45" t="e">
        <f>+VLOOKUP(H111,Chi!#REF!,3,0)</f>
        <v>#REF!</v>
      </c>
      <c r="H111" t="s">
        <v>143</v>
      </c>
      <c r="I111" s="46">
        <v>115.7123</v>
      </c>
      <c r="J111" t="s">
        <v>95</v>
      </c>
      <c r="K111" s="46">
        <f t="shared" si="2"/>
        <v>115.7123</v>
      </c>
      <c r="L111" t="s">
        <v>109</v>
      </c>
      <c r="M111" s="48" t="s">
        <v>803</v>
      </c>
      <c r="O111" s="48" t="s">
        <v>133</v>
      </c>
      <c r="P111" s="46">
        <f t="shared" si="3"/>
        <v>115.7123</v>
      </c>
      <c r="Q111" s="44">
        <v>45831</v>
      </c>
      <c r="S111">
        <v>40700</v>
      </c>
      <c r="T111" t="s">
        <v>784</v>
      </c>
    </row>
    <row r="112" spans="1:20">
      <c r="A112" s="39" t="str">
        <f>+VLOOKUP(O112,'Selectable Table'!$D$2:$E$1048576,2,0)</f>
        <v>MERCK</v>
      </c>
      <c r="B112" s="47">
        <v>30756</v>
      </c>
      <c r="C112" t="s">
        <v>802</v>
      </c>
      <c r="D112" t="s">
        <v>152</v>
      </c>
      <c r="E112">
        <v>2025</v>
      </c>
      <c r="F112">
        <v>6</v>
      </c>
      <c r="G112" s="45" t="e">
        <f>+VLOOKUP(H112,Chi!#REF!,3,0)</f>
        <v>#REF!</v>
      </c>
      <c r="H112" t="s">
        <v>112</v>
      </c>
      <c r="I112" s="46">
        <v>694.27379999999994</v>
      </c>
      <c r="J112" t="s">
        <v>95</v>
      </c>
      <c r="K112" s="46">
        <f t="shared" si="2"/>
        <v>694.27379999999994</v>
      </c>
      <c r="L112" t="s">
        <v>109</v>
      </c>
      <c r="M112" s="48" t="s">
        <v>803</v>
      </c>
      <c r="O112" s="48" t="s">
        <v>133</v>
      </c>
      <c r="P112" s="46">
        <f t="shared" si="3"/>
        <v>694.27379999999994</v>
      </c>
      <c r="Q112" s="44">
        <v>45831</v>
      </c>
      <c r="S112">
        <v>40700</v>
      </c>
      <c r="T112" t="s">
        <v>784</v>
      </c>
    </row>
    <row r="113" spans="1:20">
      <c r="A113" s="39" t="str">
        <f>+VLOOKUP(O113,'Selectable Table'!$D$2:$E$1048576,2,0)</f>
        <v>MERCK</v>
      </c>
      <c r="B113" s="47">
        <v>30757</v>
      </c>
      <c r="C113" t="s">
        <v>808</v>
      </c>
      <c r="D113" t="s">
        <v>154</v>
      </c>
      <c r="E113">
        <v>2025</v>
      </c>
      <c r="F113">
        <v>6</v>
      </c>
      <c r="G113" s="45" t="e">
        <f>+VLOOKUP(H113,Chi!#REF!,3,0)</f>
        <v>#REF!</v>
      </c>
      <c r="H113" t="s">
        <v>120</v>
      </c>
      <c r="I113" s="46">
        <v>157.57829999999998</v>
      </c>
      <c r="J113" t="s">
        <v>95</v>
      </c>
      <c r="K113" s="46">
        <f t="shared" si="2"/>
        <v>157.57829999999998</v>
      </c>
      <c r="L113" t="s">
        <v>109</v>
      </c>
      <c r="M113" s="48" t="s">
        <v>803</v>
      </c>
      <c r="O113" s="48" t="s">
        <v>133</v>
      </c>
      <c r="P113" s="46">
        <f t="shared" si="3"/>
        <v>157.57829999999998</v>
      </c>
      <c r="Q113" s="44">
        <v>45831</v>
      </c>
      <c r="S113">
        <v>40700</v>
      </c>
      <c r="T113" t="s">
        <v>784</v>
      </c>
    </row>
    <row r="114" spans="1:20">
      <c r="A114" s="39" t="str">
        <f>+VLOOKUP(O114,'Selectable Table'!$D$2:$E$1048576,2,0)</f>
        <v>MERCK</v>
      </c>
      <c r="B114" s="47">
        <v>30757</v>
      </c>
      <c r="C114" t="s">
        <v>808</v>
      </c>
      <c r="D114" t="s">
        <v>154</v>
      </c>
      <c r="E114">
        <v>2025</v>
      </c>
      <c r="F114">
        <v>6</v>
      </c>
      <c r="G114" s="45" t="e">
        <f>+VLOOKUP(H114,Chi!#REF!,3,0)</f>
        <v>#REF!</v>
      </c>
      <c r="H114" t="s">
        <v>110</v>
      </c>
      <c r="I114" s="46">
        <v>231.4246</v>
      </c>
      <c r="J114" t="s">
        <v>95</v>
      </c>
      <c r="K114" s="46">
        <f t="shared" si="2"/>
        <v>231.4246</v>
      </c>
      <c r="L114" t="s">
        <v>109</v>
      </c>
      <c r="M114" s="48" t="s">
        <v>803</v>
      </c>
      <c r="O114" s="48" t="s">
        <v>133</v>
      </c>
      <c r="P114" s="46">
        <f t="shared" si="3"/>
        <v>231.4246</v>
      </c>
      <c r="Q114" s="44">
        <v>45831</v>
      </c>
      <c r="S114">
        <v>40700</v>
      </c>
      <c r="T114" t="s">
        <v>784</v>
      </c>
    </row>
    <row r="115" spans="1:20">
      <c r="A115" s="39" t="str">
        <f>+VLOOKUP(O115,'Selectable Table'!$D$2:$E$1048576,2,0)</f>
        <v>MERCK</v>
      </c>
      <c r="B115" s="47">
        <v>30757</v>
      </c>
      <c r="C115" t="s">
        <v>808</v>
      </c>
      <c r="D115" t="s">
        <v>154</v>
      </c>
      <c r="E115">
        <v>2025</v>
      </c>
      <c r="F115">
        <v>6</v>
      </c>
      <c r="G115" s="45" t="e">
        <f>+VLOOKUP(H115,Chi!#REF!,3,0)</f>
        <v>#REF!</v>
      </c>
      <c r="H115" t="s">
        <v>118</v>
      </c>
      <c r="I115" s="46">
        <v>420.6807</v>
      </c>
      <c r="J115" t="s">
        <v>95</v>
      </c>
      <c r="K115" s="46">
        <f t="shared" si="2"/>
        <v>420.6807</v>
      </c>
      <c r="L115" t="s">
        <v>109</v>
      </c>
      <c r="M115" s="48" t="s">
        <v>803</v>
      </c>
      <c r="O115" s="48" t="s">
        <v>133</v>
      </c>
      <c r="P115" s="46">
        <f t="shared" si="3"/>
        <v>420.6807</v>
      </c>
      <c r="Q115" s="44">
        <v>45831</v>
      </c>
      <c r="S115">
        <v>40700</v>
      </c>
      <c r="T115" t="s">
        <v>784</v>
      </c>
    </row>
    <row r="116" spans="1:20">
      <c r="A116" s="39" t="str">
        <f>+VLOOKUP(O116,'Selectable Table'!$D$2:$E$1048576,2,0)</f>
        <v>MERCK</v>
      </c>
      <c r="B116" s="47">
        <v>30757</v>
      </c>
      <c r="C116" t="s">
        <v>808</v>
      </c>
      <c r="D116" t="s">
        <v>154</v>
      </c>
      <c r="E116">
        <v>2025</v>
      </c>
      <c r="F116">
        <v>6</v>
      </c>
      <c r="G116" s="45" t="e">
        <f>+VLOOKUP(H116,Chi!#REF!,3,0)</f>
        <v>#REF!</v>
      </c>
      <c r="H116" t="s">
        <v>143</v>
      </c>
      <c r="I116" s="46">
        <v>231.4246</v>
      </c>
      <c r="J116" t="s">
        <v>95</v>
      </c>
      <c r="K116" s="46">
        <f t="shared" si="2"/>
        <v>231.4246</v>
      </c>
      <c r="L116" t="s">
        <v>109</v>
      </c>
      <c r="M116" s="48" t="s">
        <v>803</v>
      </c>
      <c r="O116" s="48" t="s">
        <v>133</v>
      </c>
      <c r="P116" s="46">
        <f t="shared" si="3"/>
        <v>231.4246</v>
      </c>
      <c r="Q116" s="44">
        <v>45831</v>
      </c>
      <c r="S116">
        <v>40700</v>
      </c>
      <c r="T116" t="s">
        <v>784</v>
      </c>
    </row>
    <row r="117" spans="1:20">
      <c r="A117" s="39" t="str">
        <f>+VLOOKUP(O117,'Selectable Table'!$D$2:$E$1048576,2,0)</f>
        <v>MERCK</v>
      </c>
      <c r="B117" s="47">
        <v>30757</v>
      </c>
      <c r="C117" t="s">
        <v>808</v>
      </c>
      <c r="D117" t="s">
        <v>154</v>
      </c>
      <c r="E117">
        <v>2025</v>
      </c>
      <c r="F117">
        <v>6</v>
      </c>
      <c r="G117" s="45" t="e">
        <f>+VLOOKUP(H117,Chi!#REF!,3,0)</f>
        <v>#REF!</v>
      </c>
      <c r="H117" t="s">
        <v>112</v>
      </c>
      <c r="I117" s="46">
        <v>462.8492</v>
      </c>
      <c r="J117" t="s">
        <v>95</v>
      </c>
      <c r="K117" s="46">
        <f t="shared" si="2"/>
        <v>462.8492</v>
      </c>
      <c r="L117" t="s">
        <v>109</v>
      </c>
      <c r="M117" s="48" t="s">
        <v>803</v>
      </c>
      <c r="O117" s="48" t="s">
        <v>133</v>
      </c>
      <c r="P117" s="46">
        <f t="shared" si="3"/>
        <v>462.8492</v>
      </c>
      <c r="Q117" s="44">
        <v>45831</v>
      </c>
      <c r="S117">
        <v>40700</v>
      </c>
      <c r="T117" t="s">
        <v>784</v>
      </c>
    </row>
    <row r="118" spans="1:20">
      <c r="A118" s="39" t="str">
        <f>+VLOOKUP(O118,'Selectable Table'!$D$2:$E$1048576,2,0)</f>
        <v>MERCK</v>
      </c>
      <c r="B118" s="47">
        <v>30758</v>
      </c>
      <c r="C118" t="s">
        <v>810</v>
      </c>
      <c r="D118" t="s">
        <v>155</v>
      </c>
      <c r="E118">
        <v>2025</v>
      </c>
      <c r="F118">
        <v>6</v>
      </c>
      <c r="G118" s="45" t="e">
        <f>+VLOOKUP(H118,Chi!#REF!,3,0)</f>
        <v>#REF!</v>
      </c>
      <c r="H118" t="s">
        <v>110</v>
      </c>
      <c r="I118" s="46">
        <v>115.7123</v>
      </c>
      <c r="J118" t="s">
        <v>95</v>
      </c>
      <c r="K118" s="46">
        <f t="shared" si="2"/>
        <v>115.7123</v>
      </c>
      <c r="L118" t="s">
        <v>109</v>
      </c>
      <c r="M118" s="48" t="s">
        <v>803</v>
      </c>
      <c r="O118" s="48" t="s">
        <v>133</v>
      </c>
      <c r="P118" s="46">
        <f t="shared" si="3"/>
        <v>115.7123</v>
      </c>
      <c r="Q118" s="44">
        <v>45831</v>
      </c>
      <c r="S118">
        <v>40700</v>
      </c>
      <c r="T118" t="s">
        <v>784</v>
      </c>
    </row>
    <row r="119" spans="1:20">
      <c r="A119" s="39" t="str">
        <f>+VLOOKUP(O119,'Selectable Table'!$D$2:$E$1048576,2,0)</f>
        <v>MERCK</v>
      </c>
      <c r="B119" s="47">
        <v>30758</v>
      </c>
      <c r="C119" t="s">
        <v>810</v>
      </c>
      <c r="D119" t="s">
        <v>155</v>
      </c>
      <c r="E119">
        <v>2025</v>
      </c>
      <c r="F119">
        <v>6</v>
      </c>
      <c r="G119" s="45" t="e">
        <f>+VLOOKUP(H119,Chi!#REF!,3,0)</f>
        <v>#REF!</v>
      </c>
      <c r="H119" t="s">
        <v>118</v>
      </c>
      <c r="I119" s="46">
        <v>140.2269</v>
      </c>
      <c r="J119" t="s">
        <v>95</v>
      </c>
      <c r="K119" s="46">
        <f t="shared" si="2"/>
        <v>140.2269</v>
      </c>
      <c r="L119" t="s">
        <v>109</v>
      </c>
      <c r="M119" s="48" t="s">
        <v>803</v>
      </c>
      <c r="O119" s="48" t="s">
        <v>133</v>
      </c>
      <c r="P119" s="46">
        <f t="shared" si="3"/>
        <v>140.2269</v>
      </c>
      <c r="Q119" s="44">
        <v>45831</v>
      </c>
      <c r="S119">
        <v>40700</v>
      </c>
      <c r="T119" t="s">
        <v>784</v>
      </c>
    </row>
    <row r="120" spans="1:20">
      <c r="A120" s="39" t="str">
        <f>+VLOOKUP(O120,'Selectable Table'!$D$2:$E$1048576,2,0)</f>
        <v>MERCK</v>
      </c>
      <c r="B120" s="47">
        <v>30758</v>
      </c>
      <c r="C120" t="s">
        <v>810</v>
      </c>
      <c r="D120" t="s">
        <v>155</v>
      </c>
      <c r="E120">
        <v>2025</v>
      </c>
      <c r="F120">
        <v>6</v>
      </c>
      <c r="G120" s="45" t="e">
        <f>+VLOOKUP(H120,Chi!#REF!,3,0)</f>
        <v>#REF!</v>
      </c>
      <c r="H120" t="s">
        <v>112</v>
      </c>
      <c r="I120" s="46">
        <v>231.4246</v>
      </c>
      <c r="J120" t="s">
        <v>95</v>
      </c>
      <c r="K120" s="46">
        <f t="shared" si="2"/>
        <v>231.4246</v>
      </c>
      <c r="L120" t="s">
        <v>109</v>
      </c>
      <c r="M120" s="48" t="s">
        <v>803</v>
      </c>
      <c r="O120" s="48" t="s">
        <v>133</v>
      </c>
      <c r="P120" s="46">
        <f t="shared" si="3"/>
        <v>231.4246</v>
      </c>
      <c r="Q120" s="44">
        <v>45831</v>
      </c>
      <c r="S120">
        <v>40700</v>
      </c>
      <c r="T120" t="s">
        <v>784</v>
      </c>
    </row>
    <row r="121" spans="1:20">
      <c r="A121" s="39" t="str">
        <f>+VLOOKUP(O121,'Selectable Table'!$D$2:$E$1048576,2,0)</f>
        <v>MERCK</v>
      </c>
      <c r="B121" s="47">
        <v>30759</v>
      </c>
      <c r="C121" t="s">
        <v>812</v>
      </c>
      <c r="D121" t="s">
        <v>813</v>
      </c>
      <c r="E121">
        <v>2025</v>
      </c>
      <c r="F121">
        <v>6</v>
      </c>
      <c r="G121" s="45" t="e">
        <f>+VLOOKUP(H121,Chi!#REF!,3,0)</f>
        <v>#REF!</v>
      </c>
      <c r="H121" t="s">
        <v>136</v>
      </c>
      <c r="I121" s="46">
        <v>502.93649999999997</v>
      </c>
      <c r="J121" t="s">
        <v>95</v>
      </c>
      <c r="K121" s="46">
        <f t="shared" si="2"/>
        <v>502.93649999999997</v>
      </c>
      <c r="L121" t="s">
        <v>109</v>
      </c>
      <c r="M121" s="48" t="s">
        <v>814</v>
      </c>
      <c r="O121" s="48" t="s">
        <v>133</v>
      </c>
      <c r="P121" s="46">
        <f t="shared" si="3"/>
        <v>502.93649999999997</v>
      </c>
      <c r="Q121" s="44">
        <v>45831</v>
      </c>
      <c r="S121">
        <v>40700</v>
      </c>
      <c r="T121" t="s">
        <v>784</v>
      </c>
    </row>
    <row r="122" spans="1:20">
      <c r="A122" s="39" t="str">
        <f>+VLOOKUP(O122,'Selectable Table'!$D$2:$E$1048576,2,0)</f>
        <v>MERCK</v>
      </c>
      <c r="B122" s="47">
        <v>30759</v>
      </c>
      <c r="C122" t="s">
        <v>812</v>
      </c>
      <c r="D122" t="s">
        <v>813</v>
      </c>
      <c r="E122">
        <v>2025</v>
      </c>
      <c r="F122">
        <v>6</v>
      </c>
      <c r="G122" s="45" t="e">
        <f>+VLOOKUP(H122,Chi!#REF!,3,0)</f>
        <v>#REF!</v>
      </c>
      <c r="H122" t="s">
        <v>137</v>
      </c>
      <c r="I122" s="46">
        <v>817.9479</v>
      </c>
      <c r="J122" t="s">
        <v>95</v>
      </c>
      <c r="K122" s="46">
        <f t="shared" si="2"/>
        <v>817.9479</v>
      </c>
      <c r="L122" t="s">
        <v>109</v>
      </c>
      <c r="M122" s="48" t="s">
        <v>814</v>
      </c>
      <c r="O122" s="48" t="s">
        <v>133</v>
      </c>
      <c r="P122" s="46">
        <f t="shared" si="3"/>
        <v>817.9479</v>
      </c>
      <c r="Q122" s="44">
        <v>45831</v>
      </c>
      <c r="S122">
        <v>40700</v>
      </c>
      <c r="T122" t="s">
        <v>784</v>
      </c>
    </row>
    <row r="123" spans="1:20">
      <c r="A123" s="39" t="str">
        <f>+VLOOKUP(O123,'Selectable Table'!$D$2:$E$1048576,2,0)</f>
        <v>MERCK</v>
      </c>
      <c r="B123" s="47">
        <v>30760</v>
      </c>
      <c r="C123" t="s">
        <v>815</v>
      </c>
      <c r="D123" t="s">
        <v>157</v>
      </c>
      <c r="E123">
        <v>2025</v>
      </c>
      <c r="F123">
        <v>6</v>
      </c>
      <c r="G123" s="45" t="e">
        <f>+VLOOKUP(H123,Chi!#REF!,3,0)</f>
        <v>#REF!</v>
      </c>
      <c r="H123" t="s">
        <v>120</v>
      </c>
      <c r="I123" s="46">
        <v>157.57829999999998</v>
      </c>
      <c r="J123" t="s">
        <v>95</v>
      </c>
      <c r="K123" s="46">
        <f t="shared" si="2"/>
        <v>157.57829999999998</v>
      </c>
      <c r="L123" t="s">
        <v>109</v>
      </c>
      <c r="M123" s="48" t="s">
        <v>801</v>
      </c>
      <c r="O123" s="48" t="s">
        <v>133</v>
      </c>
      <c r="P123" s="46">
        <f t="shared" si="3"/>
        <v>157.57829999999998</v>
      </c>
      <c r="Q123" s="44">
        <v>45831</v>
      </c>
      <c r="S123">
        <v>40700</v>
      </c>
      <c r="T123" t="s">
        <v>784</v>
      </c>
    </row>
    <row r="124" spans="1:20">
      <c r="A124" s="39" t="str">
        <f>+VLOOKUP(O124,'Selectable Table'!$D$2:$E$1048576,2,0)</f>
        <v>MERCK</v>
      </c>
      <c r="B124" s="47">
        <v>30760</v>
      </c>
      <c r="C124" t="s">
        <v>815</v>
      </c>
      <c r="D124" t="s">
        <v>157</v>
      </c>
      <c r="E124">
        <v>2025</v>
      </c>
      <c r="F124">
        <v>6</v>
      </c>
      <c r="G124" s="45" t="e">
        <f>+VLOOKUP(H124,Chi!#REF!,3,0)</f>
        <v>#REF!</v>
      </c>
      <c r="H124" t="s">
        <v>122</v>
      </c>
      <c r="I124" s="46">
        <v>65.436800000000005</v>
      </c>
      <c r="J124" t="s">
        <v>95</v>
      </c>
      <c r="K124" s="46">
        <f t="shared" si="2"/>
        <v>65.436800000000005</v>
      </c>
      <c r="L124" t="s">
        <v>109</v>
      </c>
      <c r="M124" s="48" t="s">
        <v>801</v>
      </c>
      <c r="O124" s="48" t="s">
        <v>133</v>
      </c>
      <c r="P124" s="46">
        <f t="shared" si="3"/>
        <v>65.436800000000005</v>
      </c>
      <c r="Q124" s="44">
        <v>45831</v>
      </c>
      <c r="S124">
        <v>40700</v>
      </c>
      <c r="T124" t="s">
        <v>784</v>
      </c>
    </row>
    <row r="125" spans="1:20">
      <c r="A125" s="39" t="str">
        <f>+VLOOKUP(O125,'Selectable Table'!$D$2:$E$1048576,2,0)</f>
        <v>MERCK</v>
      </c>
      <c r="B125" s="47">
        <v>30760</v>
      </c>
      <c r="C125" t="s">
        <v>815</v>
      </c>
      <c r="D125" t="s">
        <v>157</v>
      </c>
      <c r="E125">
        <v>2025</v>
      </c>
      <c r="F125">
        <v>6</v>
      </c>
      <c r="G125" s="45" t="e">
        <f>+VLOOKUP(H125,Chi!#REF!,3,0)</f>
        <v>#REF!</v>
      </c>
      <c r="H125" t="s">
        <v>123</v>
      </c>
      <c r="I125" s="46">
        <v>163.59199999999998</v>
      </c>
      <c r="J125" t="s">
        <v>95</v>
      </c>
      <c r="K125" s="46">
        <f t="shared" si="2"/>
        <v>163.59199999999998</v>
      </c>
      <c r="L125" t="s">
        <v>109</v>
      </c>
      <c r="M125" s="48" t="s">
        <v>801</v>
      </c>
      <c r="O125" s="48" t="s">
        <v>133</v>
      </c>
      <c r="P125" s="46">
        <f t="shared" si="3"/>
        <v>163.59199999999998</v>
      </c>
      <c r="Q125" s="44">
        <v>45831</v>
      </c>
      <c r="S125">
        <v>40700</v>
      </c>
      <c r="T125" t="s">
        <v>784</v>
      </c>
    </row>
    <row r="126" spans="1:20">
      <c r="A126" s="39" t="str">
        <f>+VLOOKUP(O126,'Selectable Table'!$D$2:$E$1048576,2,0)</f>
        <v>MERCK</v>
      </c>
      <c r="B126" s="47">
        <v>30760</v>
      </c>
      <c r="C126" t="s">
        <v>815</v>
      </c>
      <c r="D126" t="s">
        <v>157</v>
      </c>
      <c r="E126">
        <v>2025</v>
      </c>
      <c r="F126">
        <v>6</v>
      </c>
      <c r="G126" s="45" t="e">
        <f>+VLOOKUP(H126,Chi!#REF!,3,0)</f>
        <v>#REF!</v>
      </c>
      <c r="H126" t="s">
        <v>118</v>
      </c>
      <c r="I126" s="46">
        <v>140.2269</v>
      </c>
      <c r="J126" t="s">
        <v>95</v>
      </c>
      <c r="K126" s="46">
        <f t="shared" si="2"/>
        <v>140.2269</v>
      </c>
      <c r="L126" t="s">
        <v>109</v>
      </c>
      <c r="M126" s="48" t="s">
        <v>801</v>
      </c>
      <c r="O126" s="48" t="s">
        <v>133</v>
      </c>
      <c r="P126" s="46">
        <f t="shared" si="3"/>
        <v>140.2269</v>
      </c>
      <c r="Q126" s="44">
        <v>45831</v>
      </c>
      <c r="S126">
        <v>40700</v>
      </c>
      <c r="T126" t="s">
        <v>784</v>
      </c>
    </row>
    <row r="127" spans="1:20">
      <c r="A127" s="39" t="str">
        <f>+VLOOKUP(O127,'Selectable Table'!$D$2:$E$1048576,2,0)</f>
        <v>MERCK</v>
      </c>
      <c r="B127" s="47">
        <v>30760</v>
      </c>
      <c r="C127" t="s">
        <v>815</v>
      </c>
      <c r="D127" t="s">
        <v>157</v>
      </c>
      <c r="E127">
        <v>2025</v>
      </c>
      <c r="F127">
        <v>6</v>
      </c>
      <c r="G127" s="45" t="e">
        <f>+VLOOKUP(H127,Chi!#REF!,3,0)</f>
        <v>#REF!</v>
      </c>
      <c r="H127" t="s">
        <v>112</v>
      </c>
      <c r="I127" s="46">
        <v>115.7123</v>
      </c>
      <c r="J127" t="s">
        <v>95</v>
      </c>
      <c r="K127" s="46">
        <f t="shared" si="2"/>
        <v>115.7123</v>
      </c>
      <c r="L127" t="s">
        <v>109</v>
      </c>
      <c r="M127" s="48" t="s">
        <v>801</v>
      </c>
      <c r="O127" s="48" t="s">
        <v>133</v>
      </c>
      <c r="P127" s="46">
        <f t="shared" si="3"/>
        <v>115.7123</v>
      </c>
      <c r="Q127" s="44">
        <v>45831</v>
      </c>
      <c r="S127">
        <v>40700</v>
      </c>
      <c r="T127" t="s">
        <v>784</v>
      </c>
    </row>
    <row r="128" spans="1:20">
      <c r="A128" s="39" t="str">
        <f>+VLOOKUP(O128,'Selectable Table'!$D$2:$E$1048576,2,0)</f>
        <v>MERCK</v>
      </c>
      <c r="B128" s="47">
        <v>30761</v>
      </c>
      <c r="C128" t="s">
        <v>799</v>
      </c>
      <c r="D128" t="s">
        <v>159</v>
      </c>
      <c r="E128">
        <v>2025</v>
      </c>
      <c r="F128">
        <v>6</v>
      </c>
      <c r="G128" s="45" t="e">
        <f>+VLOOKUP(H128,Chi!#REF!,3,0)</f>
        <v>#REF!</v>
      </c>
      <c r="H128" t="s">
        <v>122</v>
      </c>
      <c r="I128" s="46">
        <v>65.436800000000005</v>
      </c>
      <c r="J128" t="s">
        <v>95</v>
      </c>
      <c r="K128" s="46">
        <f t="shared" si="2"/>
        <v>65.436800000000005</v>
      </c>
      <c r="L128" t="s">
        <v>109</v>
      </c>
      <c r="M128" s="48" t="s">
        <v>798</v>
      </c>
      <c r="O128" s="48" t="s">
        <v>133</v>
      </c>
      <c r="P128" s="46">
        <f t="shared" si="3"/>
        <v>65.436800000000005</v>
      </c>
      <c r="Q128" s="44">
        <v>45831</v>
      </c>
      <c r="S128">
        <v>40700</v>
      </c>
      <c r="T128" t="s">
        <v>784</v>
      </c>
    </row>
    <row r="129" spans="1:20">
      <c r="A129" s="39" t="str">
        <f>+VLOOKUP(O129,'Selectable Table'!$D$2:$E$1048576,2,0)</f>
        <v>MERCK</v>
      </c>
      <c r="B129" s="47">
        <v>30761</v>
      </c>
      <c r="C129" t="s">
        <v>799</v>
      </c>
      <c r="D129" t="s">
        <v>159</v>
      </c>
      <c r="E129">
        <v>2025</v>
      </c>
      <c r="F129">
        <v>6</v>
      </c>
      <c r="G129" s="45" t="e">
        <f>+VLOOKUP(H129,Chi!#REF!,3,0)</f>
        <v>#REF!</v>
      </c>
      <c r="H129" t="s">
        <v>123</v>
      </c>
      <c r="I129" s="46">
        <v>163.59199999999998</v>
      </c>
      <c r="J129" t="s">
        <v>95</v>
      </c>
      <c r="K129" s="46">
        <f t="shared" si="2"/>
        <v>163.59199999999998</v>
      </c>
      <c r="L129" t="s">
        <v>109</v>
      </c>
      <c r="M129" s="48" t="s">
        <v>798</v>
      </c>
      <c r="O129" s="48" t="s">
        <v>133</v>
      </c>
      <c r="P129" s="46">
        <f t="shared" si="3"/>
        <v>163.59199999999998</v>
      </c>
      <c r="Q129" s="44">
        <v>45831</v>
      </c>
      <c r="S129">
        <v>40700</v>
      </c>
      <c r="T129" t="s">
        <v>784</v>
      </c>
    </row>
    <row r="130" spans="1:20">
      <c r="A130" s="39" t="str">
        <f>+VLOOKUP(O130,'Selectable Table'!$D$2:$E$1048576,2,0)</f>
        <v>MERCK</v>
      </c>
      <c r="B130" s="47">
        <v>30761</v>
      </c>
      <c r="C130" t="s">
        <v>799</v>
      </c>
      <c r="D130" t="s">
        <v>159</v>
      </c>
      <c r="E130">
        <v>2025</v>
      </c>
      <c r="F130">
        <v>6</v>
      </c>
      <c r="G130" s="45" t="e">
        <f>+VLOOKUP(H130,Chi!#REF!,3,0)</f>
        <v>#REF!</v>
      </c>
      <c r="H130" t="s">
        <v>118</v>
      </c>
      <c r="I130" s="46">
        <v>140.2269</v>
      </c>
      <c r="J130" t="s">
        <v>95</v>
      </c>
      <c r="K130" s="46">
        <f t="shared" si="2"/>
        <v>140.2269</v>
      </c>
      <c r="L130" t="s">
        <v>109</v>
      </c>
      <c r="M130" s="48" t="s">
        <v>798</v>
      </c>
      <c r="O130" s="48" t="s">
        <v>133</v>
      </c>
      <c r="P130" s="46">
        <f t="shared" si="3"/>
        <v>140.2269</v>
      </c>
      <c r="Q130" s="44">
        <v>45831</v>
      </c>
      <c r="S130">
        <v>40700</v>
      </c>
      <c r="T130" t="s">
        <v>784</v>
      </c>
    </row>
    <row r="131" spans="1:20">
      <c r="A131" s="39" t="str">
        <f>+VLOOKUP(O131,'Selectable Table'!$D$2:$E$1048576,2,0)</f>
        <v>MERCK</v>
      </c>
      <c r="B131" s="47">
        <v>30761</v>
      </c>
      <c r="C131" t="s">
        <v>799</v>
      </c>
      <c r="D131" t="s">
        <v>159</v>
      </c>
      <c r="E131">
        <v>2025</v>
      </c>
      <c r="F131">
        <v>6</v>
      </c>
      <c r="G131" s="45" t="e">
        <f>+VLOOKUP(H131,Chi!#REF!,3,0)</f>
        <v>#REF!</v>
      </c>
      <c r="H131" t="s">
        <v>143</v>
      </c>
      <c r="I131" s="46">
        <v>115.7123</v>
      </c>
      <c r="J131" t="s">
        <v>95</v>
      </c>
      <c r="K131" s="46">
        <f t="shared" ref="K131:K194" si="4">+VLOOKUP(J131,$W$2:$X$3,2,0)*I131</f>
        <v>115.7123</v>
      </c>
      <c r="L131" t="s">
        <v>109</v>
      </c>
      <c r="M131" s="48" t="s">
        <v>798</v>
      </c>
      <c r="O131" s="48" t="s">
        <v>133</v>
      </c>
      <c r="P131" s="46">
        <f t="shared" ref="P131:P194" si="5">K131</f>
        <v>115.7123</v>
      </c>
      <c r="Q131" s="44">
        <v>45831</v>
      </c>
      <c r="S131">
        <v>40700</v>
      </c>
      <c r="T131" t="s">
        <v>784</v>
      </c>
    </row>
    <row r="132" spans="1:20">
      <c r="A132" s="39" t="str">
        <f>+VLOOKUP(O132,'Selectable Table'!$D$2:$E$1048576,2,0)</f>
        <v>MERCK</v>
      </c>
      <c r="B132" s="47">
        <v>30761</v>
      </c>
      <c r="C132" t="s">
        <v>799</v>
      </c>
      <c r="D132" t="s">
        <v>159</v>
      </c>
      <c r="E132">
        <v>2025</v>
      </c>
      <c r="F132">
        <v>6</v>
      </c>
      <c r="G132" s="45" t="e">
        <f>+VLOOKUP(H132,Chi!#REF!,3,0)</f>
        <v>#REF!</v>
      </c>
      <c r="H132" t="s">
        <v>112</v>
      </c>
      <c r="I132" s="46">
        <v>578.56150000000002</v>
      </c>
      <c r="J132" t="s">
        <v>95</v>
      </c>
      <c r="K132" s="46">
        <f t="shared" si="4"/>
        <v>578.56150000000002</v>
      </c>
      <c r="L132" t="s">
        <v>109</v>
      </c>
      <c r="M132" s="48" t="s">
        <v>798</v>
      </c>
      <c r="O132" s="48" t="s">
        <v>133</v>
      </c>
      <c r="P132" s="46">
        <f t="shared" si="5"/>
        <v>578.56150000000002</v>
      </c>
      <c r="Q132" s="44">
        <v>45831</v>
      </c>
      <c r="S132">
        <v>40700</v>
      </c>
      <c r="T132" t="s">
        <v>784</v>
      </c>
    </row>
    <row r="133" spans="1:20">
      <c r="A133" s="39" t="str">
        <f>+VLOOKUP(O133,'Selectable Table'!$D$2:$E$1048576,2,0)</f>
        <v>MERCK</v>
      </c>
      <c r="B133" s="47">
        <v>30762</v>
      </c>
      <c r="C133" t="s">
        <v>816</v>
      </c>
      <c r="D133" t="s">
        <v>160</v>
      </c>
      <c r="E133">
        <v>2025</v>
      </c>
      <c r="F133">
        <v>6</v>
      </c>
      <c r="G133" s="45" t="e">
        <f>+VLOOKUP(H133,Chi!#REF!,3,0)</f>
        <v>#REF!</v>
      </c>
      <c r="H133" t="s">
        <v>120</v>
      </c>
      <c r="I133" s="46">
        <v>157.57829999999998</v>
      </c>
      <c r="J133" t="s">
        <v>95</v>
      </c>
      <c r="K133" s="46">
        <f t="shared" si="4"/>
        <v>157.57829999999998</v>
      </c>
      <c r="L133" t="s">
        <v>109</v>
      </c>
      <c r="M133" s="48" t="s">
        <v>801</v>
      </c>
      <c r="O133" s="48" t="s">
        <v>133</v>
      </c>
      <c r="P133" s="46">
        <f t="shared" si="5"/>
        <v>157.57829999999998</v>
      </c>
      <c r="Q133" s="44">
        <v>45831</v>
      </c>
      <c r="S133">
        <v>40700</v>
      </c>
      <c r="T133" t="s">
        <v>784</v>
      </c>
    </row>
    <row r="134" spans="1:20">
      <c r="A134" s="39" t="str">
        <f>+VLOOKUP(O134,'Selectable Table'!$D$2:$E$1048576,2,0)</f>
        <v>MERCK</v>
      </c>
      <c r="B134" s="47">
        <v>30762</v>
      </c>
      <c r="C134" t="s">
        <v>816</v>
      </c>
      <c r="D134" t="s">
        <v>160</v>
      </c>
      <c r="E134">
        <v>2025</v>
      </c>
      <c r="F134">
        <v>6</v>
      </c>
      <c r="G134" s="45" t="e">
        <f>+VLOOKUP(H134,Chi!#REF!,3,0)</f>
        <v>#REF!</v>
      </c>
      <c r="H134" t="s">
        <v>118</v>
      </c>
      <c r="I134" s="46">
        <v>280.4538</v>
      </c>
      <c r="J134" t="s">
        <v>95</v>
      </c>
      <c r="K134" s="46">
        <f t="shared" si="4"/>
        <v>280.4538</v>
      </c>
      <c r="L134" t="s">
        <v>109</v>
      </c>
      <c r="M134" s="48" t="s">
        <v>801</v>
      </c>
      <c r="O134" s="48" t="s">
        <v>133</v>
      </c>
      <c r="P134" s="46">
        <f t="shared" si="5"/>
        <v>280.4538</v>
      </c>
      <c r="Q134" s="44">
        <v>45831</v>
      </c>
      <c r="S134">
        <v>40700</v>
      </c>
      <c r="T134" t="s">
        <v>784</v>
      </c>
    </row>
    <row r="135" spans="1:20">
      <c r="A135" s="39" t="str">
        <f>+VLOOKUP(O135,'Selectable Table'!$D$2:$E$1048576,2,0)</f>
        <v>MERCK</v>
      </c>
      <c r="B135" s="47">
        <v>30762</v>
      </c>
      <c r="C135" t="s">
        <v>816</v>
      </c>
      <c r="D135" t="s">
        <v>160</v>
      </c>
      <c r="E135">
        <v>2025</v>
      </c>
      <c r="F135">
        <v>6</v>
      </c>
      <c r="G135" s="45" t="e">
        <f>+VLOOKUP(H135,Chi!#REF!,3,0)</f>
        <v>#REF!</v>
      </c>
      <c r="H135" t="s">
        <v>143</v>
      </c>
      <c r="I135" s="46">
        <v>115.7123</v>
      </c>
      <c r="J135" t="s">
        <v>95</v>
      </c>
      <c r="K135" s="46">
        <f t="shared" si="4"/>
        <v>115.7123</v>
      </c>
      <c r="L135" t="s">
        <v>109</v>
      </c>
      <c r="M135" s="48" t="s">
        <v>801</v>
      </c>
      <c r="O135" s="48" t="s">
        <v>133</v>
      </c>
      <c r="P135" s="46">
        <f t="shared" si="5"/>
        <v>115.7123</v>
      </c>
      <c r="Q135" s="44">
        <v>45831</v>
      </c>
      <c r="S135">
        <v>40700</v>
      </c>
      <c r="T135" t="s">
        <v>784</v>
      </c>
    </row>
    <row r="136" spans="1:20">
      <c r="A136" s="39" t="str">
        <f>+VLOOKUP(O136,'Selectable Table'!$D$2:$E$1048576,2,0)</f>
        <v>MERCK</v>
      </c>
      <c r="B136" s="47">
        <v>30762</v>
      </c>
      <c r="C136" t="s">
        <v>816</v>
      </c>
      <c r="D136" t="s">
        <v>160</v>
      </c>
      <c r="E136">
        <v>2025</v>
      </c>
      <c r="F136">
        <v>6</v>
      </c>
      <c r="G136" s="45" t="e">
        <f>+VLOOKUP(H136,Chi!#REF!,3,0)</f>
        <v>#REF!</v>
      </c>
      <c r="H136" t="s">
        <v>112</v>
      </c>
      <c r="I136" s="46">
        <v>347.13689999999997</v>
      </c>
      <c r="J136" t="s">
        <v>95</v>
      </c>
      <c r="K136" s="46">
        <f t="shared" si="4"/>
        <v>347.13689999999997</v>
      </c>
      <c r="L136" t="s">
        <v>109</v>
      </c>
      <c r="M136" s="48" t="s">
        <v>801</v>
      </c>
      <c r="O136" s="48" t="s">
        <v>133</v>
      </c>
      <c r="P136" s="46">
        <f t="shared" si="5"/>
        <v>347.13689999999997</v>
      </c>
      <c r="Q136" s="44">
        <v>45831</v>
      </c>
      <c r="S136">
        <v>40700</v>
      </c>
      <c r="T136" t="s">
        <v>784</v>
      </c>
    </row>
    <row r="137" spans="1:20">
      <c r="A137" s="39" t="str">
        <f>+VLOOKUP(O137,'Selectable Table'!$D$2:$E$1048576,2,0)</f>
        <v>MERCK</v>
      </c>
      <c r="B137" s="47">
        <v>30763</v>
      </c>
      <c r="C137" t="s">
        <v>817</v>
      </c>
      <c r="D137" t="s">
        <v>161</v>
      </c>
      <c r="E137">
        <v>2025</v>
      </c>
      <c r="F137">
        <v>6</v>
      </c>
      <c r="G137" s="45" t="e">
        <f>+VLOOKUP(H137,Chi!#REF!,3,0)</f>
        <v>#REF!</v>
      </c>
      <c r="H137" t="s">
        <v>122</v>
      </c>
      <c r="I137" s="46">
        <v>65.436800000000005</v>
      </c>
      <c r="J137" t="s">
        <v>95</v>
      </c>
      <c r="K137" s="46">
        <f t="shared" si="4"/>
        <v>65.436800000000005</v>
      </c>
      <c r="L137" t="s">
        <v>109</v>
      </c>
      <c r="M137" s="48" t="s">
        <v>803</v>
      </c>
      <c r="O137" s="48" t="s">
        <v>133</v>
      </c>
      <c r="P137" s="46">
        <f t="shared" si="5"/>
        <v>65.436800000000005</v>
      </c>
      <c r="Q137" s="44">
        <v>45831</v>
      </c>
      <c r="S137">
        <v>40700</v>
      </c>
      <c r="T137" t="s">
        <v>784</v>
      </c>
    </row>
    <row r="138" spans="1:20">
      <c r="A138" s="39" t="str">
        <f>+VLOOKUP(O138,'Selectable Table'!$D$2:$E$1048576,2,0)</f>
        <v>MERCK</v>
      </c>
      <c r="B138" s="47">
        <v>30763</v>
      </c>
      <c r="C138" t="s">
        <v>817</v>
      </c>
      <c r="D138" t="s">
        <v>161</v>
      </c>
      <c r="E138">
        <v>2025</v>
      </c>
      <c r="F138">
        <v>6</v>
      </c>
      <c r="G138" s="45" t="e">
        <f>+VLOOKUP(H138,Chi!#REF!,3,0)</f>
        <v>#REF!</v>
      </c>
      <c r="H138" t="s">
        <v>123</v>
      </c>
      <c r="I138" s="46">
        <v>163.59199999999998</v>
      </c>
      <c r="J138" t="s">
        <v>95</v>
      </c>
      <c r="K138" s="46">
        <f t="shared" si="4"/>
        <v>163.59199999999998</v>
      </c>
      <c r="L138" t="s">
        <v>109</v>
      </c>
      <c r="M138" s="48" t="s">
        <v>803</v>
      </c>
      <c r="O138" s="48" t="s">
        <v>133</v>
      </c>
      <c r="P138" s="46">
        <f t="shared" si="5"/>
        <v>163.59199999999998</v>
      </c>
      <c r="Q138" s="44">
        <v>45831</v>
      </c>
      <c r="S138">
        <v>40700</v>
      </c>
      <c r="T138" t="s">
        <v>784</v>
      </c>
    </row>
    <row r="139" spans="1:20">
      <c r="A139" s="39" t="str">
        <f>+VLOOKUP(O139,'Selectable Table'!$D$2:$E$1048576,2,0)</f>
        <v>MERCK</v>
      </c>
      <c r="B139" s="47">
        <v>30763</v>
      </c>
      <c r="C139" t="s">
        <v>817</v>
      </c>
      <c r="D139" t="s">
        <v>161</v>
      </c>
      <c r="E139">
        <v>2025</v>
      </c>
      <c r="F139">
        <v>6</v>
      </c>
      <c r="G139" s="45" t="e">
        <f>+VLOOKUP(H139,Chi!#REF!,3,0)</f>
        <v>#REF!</v>
      </c>
      <c r="H139" t="s">
        <v>118</v>
      </c>
      <c r="I139" s="46">
        <v>140.2269</v>
      </c>
      <c r="J139" t="s">
        <v>95</v>
      </c>
      <c r="K139" s="46">
        <f t="shared" si="4"/>
        <v>140.2269</v>
      </c>
      <c r="L139" t="s">
        <v>109</v>
      </c>
      <c r="M139" s="48" t="s">
        <v>803</v>
      </c>
      <c r="O139" s="48" t="s">
        <v>133</v>
      </c>
      <c r="P139" s="46">
        <f t="shared" si="5"/>
        <v>140.2269</v>
      </c>
      <c r="Q139" s="44">
        <v>45831</v>
      </c>
      <c r="S139">
        <v>40700</v>
      </c>
      <c r="T139" t="s">
        <v>784</v>
      </c>
    </row>
    <row r="140" spans="1:20">
      <c r="A140" s="39" t="str">
        <f>+VLOOKUP(O140,'Selectable Table'!$D$2:$E$1048576,2,0)</f>
        <v>MERCK</v>
      </c>
      <c r="B140" s="47">
        <v>30763</v>
      </c>
      <c r="C140" t="s">
        <v>817</v>
      </c>
      <c r="D140" t="s">
        <v>161</v>
      </c>
      <c r="E140">
        <v>2025</v>
      </c>
      <c r="F140">
        <v>6</v>
      </c>
      <c r="G140" s="45" t="e">
        <f>+VLOOKUP(H140,Chi!#REF!,3,0)</f>
        <v>#REF!</v>
      </c>
      <c r="H140" t="s">
        <v>112</v>
      </c>
      <c r="I140" s="46">
        <v>694.27379999999994</v>
      </c>
      <c r="J140" t="s">
        <v>95</v>
      </c>
      <c r="K140" s="46">
        <f t="shared" si="4"/>
        <v>694.27379999999994</v>
      </c>
      <c r="L140" t="s">
        <v>109</v>
      </c>
      <c r="M140" s="48" t="s">
        <v>803</v>
      </c>
      <c r="O140" s="48" t="s">
        <v>133</v>
      </c>
      <c r="P140" s="46">
        <f t="shared" si="5"/>
        <v>694.27379999999994</v>
      </c>
      <c r="Q140" s="44">
        <v>45831</v>
      </c>
      <c r="S140">
        <v>40700</v>
      </c>
      <c r="T140" t="s">
        <v>784</v>
      </c>
    </row>
    <row r="141" spans="1:20">
      <c r="A141" s="39" t="str">
        <f>+VLOOKUP(O141,'Selectable Table'!$D$2:$E$1048576,2,0)</f>
        <v>MERCK</v>
      </c>
      <c r="B141" s="47">
        <v>30764</v>
      </c>
      <c r="C141" t="s">
        <v>818</v>
      </c>
      <c r="D141" t="s">
        <v>819</v>
      </c>
      <c r="E141">
        <v>2025</v>
      </c>
      <c r="F141">
        <v>6</v>
      </c>
      <c r="G141" s="45" t="e">
        <f>+VLOOKUP(H141,Chi!#REF!,3,0)</f>
        <v>#REF!</v>
      </c>
      <c r="H141" t="s">
        <v>136</v>
      </c>
      <c r="I141" s="46">
        <v>569.99469999999997</v>
      </c>
      <c r="J141" t="s">
        <v>95</v>
      </c>
      <c r="K141" s="46">
        <f t="shared" si="4"/>
        <v>569.99469999999997</v>
      </c>
      <c r="L141" t="s">
        <v>109</v>
      </c>
      <c r="M141" s="48" t="s">
        <v>820</v>
      </c>
      <c r="O141" s="48" t="s">
        <v>133</v>
      </c>
      <c r="P141" s="46">
        <f t="shared" si="5"/>
        <v>569.99469999999997</v>
      </c>
      <c r="Q141" s="44">
        <v>45831</v>
      </c>
      <c r="S141">
        <v>40700</v>
      </c>
      <c r="T141" t="s">
        <v>784</v>
      </c>
    </row>
    <row r="142" spans="1:20">
      <c r="A142" s="39" t="str">
        <f>+VLOOKUP(O142,'Selectable Table'!$D$2:$E$1048576,2,0)</f>
        <v>MERCK</v>
      </c>
      <c r="B142" s="47">
        <v>30764</v>
      </c>
      <c r="C142" t="s">
        <v>818</v>
      </c>
      <c r="D142" t="s">
        <v>819</v>
      </c>
      <c r="E142">
        <v>2025</v>
      </c>
      <c r="F142">
        <v>6</v>
      </c>
      <c r="G142" s="45" t="e">
        <f>+VLOOKUP(H142,Chi!#REF!,3,0)</f>
        <v>#REF!</v>
      </c>
      <c r="H142" t="s">
        <v>137</v>
      </c>
      <c r="I142" s="46">
        <v>817.9479</v>
      </c>
      <c r="J142" t="s">
        <v>95</v>
      </c>
      <c r="K142" s="46">
        <f t="shared" si="4"/>
        <v>817.9479</v>
      </c>
      <c r="L142" t="s">
        <v>109</v>
      </c>
      <c r="M142" s="48" t="s">
        <v>820</v>
      </c>
      <c r="O142" s="48" t="s">
        <v>133</v>
      </c>
      <c r="P142" s="46">
        <f t="shared" si="5"/>
        <v>817.9479</v>
      </c>
      <c r="Q142" s="44">
        <v>45831</v>
      </c>
      <c r="S142">
        <v>40700</v>
      </c>
      <c r="T142" t="s">
        <v>784</v>
      </c>
    </row>
    <row r="143" spans="1:20">
      <c r="A143" s="39" t="str">
        <f>+VLOOKUP(O143,'Selectable Table'!$D$2:$E$1048576,2,0)</f>
        <v>MERCK</v>
      </c>
      <c r="B143" s="47">
        <v>30765</v>
      </c>
      <c r="C143" t="s">
        <v>802</v>
      </c>
      <c r="D143" t="s">
        <v>162</v>
      </c>
      <c r="E143">
        <v>2025</v>
      </c>
      <c r="F143">
        <v>6</v>
      </c>
      <c r="G143" s="45" t="e">
        <f>+VLOOKUP(H143,Chi!#REF!,3,0)</f>
        <v>#REF!</v>
      </c>
      <c r="H143" t="s">
        <v>120</v>
      </c>
      <c r="I143" s="46">
        <v>552.86110000000008</v>
      </c>
      <c r="J143" t="s">
        <v>95</v>
      </c>
      <c r="K143" s="46">
        <f t="shared" si="4"/>
        <v>552.86110000000008</v>
      </c>
      <c r="L143" t="s">
        <v>109</v>
      </c>
      <c r="M143" s="48" t="s">
        <v>803</v>
      </c>
      <c r="O143" s="48" t="s">
        <v>133</v>
      </c>
      <c r="P143" s="46">
        <f t="shared" si="5"/>
        <v>552.86110000000008</v>
      </c>
      <c r="Q143" s="44">
        <v>45831</v>
      </c>
      <c r="S143">
        <v>40700</v>
      </c>
      <c r="T143" t="s">
        <v>784</v>
      </c>
    </row>
    <row r="144" spans="1:20">
      <c r="A144" s="39" t="str">
        <f>+VLOOKUP(O144,'Selectable Table'!$D$2:$E$1048576,2,0)</f>
        <v>MERCK</v>
      </c>
      <c r="B144" s="47">
        <v>30765</v>
      </c>
      <c r="C144" t="s">
        <v>802</v>
      </c>
      <c r="D144" t="s">
        <v>162</v>
      </c>
      <c r="E144">
        <v>2025</v>
      </c>
      <c r="F144">
        <v>6</v>
      </c>
      <c r="G144" s="45" t="e">
        <f>+VLOOKUP(H144,Chi!#REF!,3,0)</f>
        <v>#REF!</v>
      </c>
      <c r="H144" t="s">
        <v>130</v>
      </c>
      <c r="I144" s="46">
        <v>2714.1026000000002</v>
      </c>
      <c r="J144" t="s">
        <v>95</v>
      </c>
      <c r="K144" s="46">
        <f t="shared" si="4"/>
        <v>2714.1026000000002</v>
      </c>
      <c r="L144" t="s">
        <v>109</v>
      </c>
      <c r="M144" s="48" t="s">
        <v>803</v>
      </c>
      <c r="O144" s="48" t="s">
        <v>133</v>
      </c>
      <c r="P144" s="46">
        <f t="shared" si="5"/>
        <v>2714.1026000000002</v>
      </c>
      <c r="Q144" s="44">
        <v>45831</v>
      </c>
      <c r="S144">
        <v>40700</v>
      </c>
      <c r="T144" t="s">
        <v>784</v>
      </c>
    </row>
    <row r="145" spans="1:20">
      <c r="A145" s="39" t="str">
        <f>+VLOOKUP(O145,'Selectable Table'!$D$2:$E$1048576,2,0)</f>
        <v>MERCK</v>
      </c>
      <c r="B145" s="47">
        <v>30765</v>
      </c>
      <c r="C145" t="s">
        <v>802</v>
      </c>
      <c r="D145" t="s">
        <v>162</v>
      </c>
      <c r="E145">
        <v>2025</v>
      </c>
      <c r="F145">
        <v>6</v>
      </c>
      <c r="G145" s="45" t="e">
        <f>+VLOOKUP(H145,Chi!#REF!,3,0)</f>
        <v>#REF!</v>
      </c>
      <c r="H145" t="s">
        <v>196</v>
      </c>
      <c r="I145" s="46">
        <v>151.91550000000001</v>
      </c>
      <c r="J145" t="s">
        <v>95</v>
      </c>
      <c r="K145" s="46">
        <f t="shared" si="4"/>
        <v>151.91550000000001</v>
      </c>
      <c r="L145" t="s">
        <v>109</v>
      </c>
      <c r="M145" s="48" t="s">
        <v>803</v>
      </c>
      <c r="O145" s="48" t="s">
        <v>133</v>
      </c>
      <c r="P145" s="46">
        <f t="shared" si="5"/>
        <v>151.91550000000001</v>
      </c>
      <c r="Q145" s="44">
        <v>45831</v>
      </c>
      <c r="S145">
        <v>40700</v>
      </c>
      <c r="T145" t="s">
        <v>784</v>
      </c>
    </row>
    <row r="146" spans="1:20">
      <c r="A146" s="39" t="str">
        <f>+VLOOKUP(O146,'Selectable Table'!$D$2:$E$1048576,2,0)</f>
        <v>MERCK</v>
      </c>
      <c r="B146" s="47">
        <v>30765</v>
      </c>
      <c r="C146" t="s">
        <v>802</v>
      </c>
      <c r="D146" t="s">
        <v>162</v>
      </c>
      <c r="E146">
        <v>2025</v>
      </c>
      <c r="F146">
        <v>6</v>
      </c>
      <c r="G146" s="45" t="e">
        <f>+VLOOKUP(H146,Chi!#REF!,3,0)</f>
        <v>#REF!</v>
      </c>
      <c r="H146" t="s">
        <v>204</v>
      </c>
      <c r="I146" s="46">
        <v>151.91550000000001</v>
      </c>
      <c r="J146" t="s">
        <v>95</v>
      </c>
      <c r="K146" s="46">
        <f t="shared" si="4"/>
        <v>151.91550000000001</v>
      </c>
      <c r="L146" t="s">
        <v>109</v>
      </c>
      <c r="M146" s="48" t="s">
        <v>803</v>
      </c>
      <c r="O146" s="48" t="s">
        <v>133</v>
      </c>
      <c r="P146" s="46">
        <f t="shared" si="5"/>
        <v>151.91550000000001</v>
      </c>
      <c r="Q146" s="44">
        <v>45831</v>
      </c>
      <c r="S146">
        <v>40700</v>
      </c>
      <c r="T146" t="s">
        <v>784</v>
      </c>
    </row>
    <row r="147" spans="1:20">
      <c r="A147" s="39" t="str">
        <f>+VLOOKUP(O147,'Selectable Table'!$D$2:$E$1048576,2,0)</f>
        <v>MERCK</v>
      </c>
      <c r="B147" s="47">
        <v>30765</v>
      </c>
      <c r="C147" t="s">
        <v>802</v>
      </c>
      <c r="D147" t="s">
        <v>162</v>
      </c>
      <c r="E147">
        <v>2025</v>
      </c>
      <c r="F147">
        <v>6</v>
      </c>
      <c r="G147" s="45" t="e">
        <f>+VLOOKUP(H147,Chi!#REF!,3,0)</f>
        <v>#REF!</v>
      </c>
      <c r="H147" t="s">
        <v>122</v>
      </c>
      <c r="I147" s="46">
        <v>196.31040000000002</v>
      </c>
      <c r="J147" t="s">
        <v>95</v>
      </c>
      <c r="K147" s="46">
        <f t="shared" si="4"/>
        <v>196.31040000000002</v>
      </c>
      <c r="L147" t="s">
        <v>109</v>
      </c>
      <c r="M147" s="48" t="s">
        <v>803</v>
      </c>
      <c r="O147" s="48" t="s">
        <v>133</v>
      </c>
      <c r="P147" s="46">
        <f t="shared" si="5"/>
        <v>196.31040000000002</v>
      </c>
      <c r="Q147" s="44">
        <v>45831</v>
      </c>
      <c r="S147">
        <v>40700</v>
      </c>
      <c r="T147" t="s">
        <v>784</v>
      </c>
    </row>
    <row r="148" spans="1:20">
      <c r="A148" s="39" t="str">
        <f>+VLOOKUP(O148,'Selectable Table'!$D$2:$E$1048576,2,0)</f>
        <v>MERCK</v>
      </c>
      <c r="B148" s="47">
        <v>30765</v>
      </c>
      <c r="C148" t="s">
        <v>802</v>
      </c>
      <c r="D148" t="s">
        <v>162</v>
      </c>
      <c r="E148">
        <v>2025</v>
      </c>
      <c r="F148">
        <v>6</v>
      </c>
      <c r="G148" s="45" t="e">
        <f>+VLOOKUP(H148,Chi!#REF!,3,0)</f>
        <v>#REF!</v>
      </c>
      <c r="H148" t="s">
        <v>717</v>
      </c>
      <c r="I148" s="46">
        <v>70.143699999999995</v>
      </c>
      <c r="J148" t="s">
        <v>95</v>
      </c>
      <c r="K148" s="46">
        <f t="shared" si="4"/>
        <v>70.143699999999995</v>
      </c>
      <c r="L148" t="s">
        <v>109</v>
      </c>
      <c r="M148" s="48" t="s">
        <v>803</v>
      </c>
      <c r="O148" s="48" t="s">
        <v>133</v>
      </c>
      <c r="P148" s="46">
        <f t="shared" si="5"/>
        <v>70.143699999999995</v>
      </c>
      <c r="Q148" s="44">
        <v>45831</v>
      </c>
      <c r="S148">
        <v>40700</v>
      </c>
      <c r="T148" t="s">
        <v>784</v>
      </c>
    </row>
    <row r="149" spans="1:20">
      <c r="A149" s="39" t="str">
        <f>+VLOOKUP(O149,'Selectable Table'!$D$2:$E$1048576,2,0)</f>
        <v>MERCK</v>
      </c>
      <c r="B149" s="47">
        <v>30765</v>
      </c>
      <c r="C149" t="s">
        <v>802</v>
      </c>
      <c r="D149" t="s">
        <v>162</v>
      </c>
      <c r="E149">
        <v>2025</v>
      </c>
      <c r="F149">
        <v>6</v>
      </c>
      <c r="G149" s="45" t="e">
        <f>+VLOOKUP(H149,Chi!#REF!,3,0)</f>
        <v>#REF!</v>
      </c>
      <c r="H149" t="s">
        <v>123</v>
      </c>
      <c r="I149" s="46">
        <v>490.77600000000001</v>
      </c>
      <c r="J149" t="s">
        <v>95</v>
      </c>
      <c r="K149" s="46">
        <f t="shared" si="4"/>
        <v>490.77600000000001</v>
      </c>
      <c r="L149" t="s">
        <v>109</v>
      </c>
      <c r="M149" s="48" t="s">
        <v>803</v>
      </c>
      <c r="O149" s="48" t="s">
        <v>133</v>
      </c>
      <c r="P149" s="46">
        <f t="shared" si="5"/>
        <v>490.77600000000001</v>
      </c>
      <c r="Q149" s="44">
        <v>45831</v>
      </c>
      <c r="S149">
        <v>40700</v>
      </c>
      <c r="T149" t="s">
        <v>784</v>
      </c>
    </row>
    <row r="150" spans="1:20">
      <c r="A150" s="39" t="str">
        <f>+VLOOKUP(O150,'Selectable Table'!$D$2:$E$1048576,2,0)</f>
        <v>MERCK</v>
      </c>
      <c r="B150" s="47">
        <v>30765</v>
      </c>
      <c r="C150" t="s">
        <v>802</v>
      </c>
      <c r="D150" t="s">
        <v>162</v>
      </c>
      <c r="E150">
        <v>2025</v>
      </c>
      <c r="F150">
        <v>6</v>
      </c>
      <c r="G150" s="45" t="e">
        <f>+VLOOKUP(H150,Chi!#REF!,3,0)</f>
        <v>#REF!</v>
      </c>
      <c r="H150" t="s">
        <v>146</v>
      </c>
      <c r="I150" s="46">
        <v>858.94270000000006</v>
      </c>
      <c r="J150" t="s">
        <v>95</v>
      </c>
      <c r="K150" s="46">
        <f t="shared" si="4"/>
        <v>858.94270000000006</v>
      </c>
      <c r="L150" t="s">
        <v>109</v>
      </c>
      <c r="M150" s="48" t="s">
        <v>803</v>
      </c>
      <c r="O150" s="48" t="s">
        <v>133</v>
      </c>
      <c r="P150" s="46">
        <f t="shared" si="5"/>
        <v>858.94270000000006</v>
      </c>
      <c r="Q150" s="44">
        <v>45831</v>
      </c>
      <c r="S150">
        <v>40700</v>
      </c>
      <c r="T150" t="s">
        <v>784</v>
      </c>
    </row>
    <row r="151" spans="1:20">
      <c r="A151" s="39" t="str">
        <f>+VLOOKUP(O151,'Selectable Table'!$D$2:$E$1048576,2,0)</f>
        <v>MERCK</v>
      </c>
      <c r="B151" s="47">
        <v>30765</v>
      </c>
      <c r="C151" t="s">
        <v>802</v>
      </c>
      <c r="D151" t="s">
        <v>162</v>
      </c>
      <c r="E151">
        <v>2025</v>
      </c>
      <c r="F151">
        <v>6</v>
      </c>
      <c r="G151" s="45" t="e">
        <f>+VLOOKUP(H151,Chi!#REF!,3,0)</f>
        <v>#REF!</v>
      </c>
      <c r="H151" t="s">
        <v>143</v>
      </c>
      <c r="I151" s="46">
        <v>231.4246</v>
      </c>
      <c r="J151" t="s">
        <v>95</v>
      </c>
      <c r="K151" s="46">
        <f t="shared" si="4"/>
        <v>231.4246</v>
      </c>
      <c r="L151" t="s">
        <v>109</v>
      </c>
      <c r="M151" s="48" t="s">
        <v>803</v>
      </c>
      <c r="O151" s="48" t="s">
        <v>133</v>
      </c>
      <c r="P151" s="46">
        <f t="shared" si="5"/>
        <v>231.4246</v>
      </c>
      <c r="Q151" s="44">
        <v>45831</v>
      </c>
      <c r="S151">
        <v>40700</v>
      </c>
      <c r="T151" t="s">
        <v>784</v>
      </c>
    </row>
    <row r="152" spans="1:20">
      <c r="A152" s="39" t="str">
        <f>+VLOOKUP(O152,'Selectable Table'!$D$2:$E$1048576,2,0)</f>
        <v>MERCK</v>
      </c>
      <c r="B152" s="47">
        <v>30765</v>
      </c>
      <c r="C152" t="s">
        <v>802</v>
      </c>
      <c r="D152" t="s">
        <v>162</v>
      </c>
      <c r="E152">
        <v>2025</v>
      </c>
      <c r="F152">
        <v>6</v>
      </c>
      <c r="G152" s="45" t="e">
        <f>+VLOOKUP(H152,Chi!#REF!,3,0)</f>
        <v>#REF!</v>
      </c>
      <c r="H152" t="s">
        <v>112</v>
      </c>
      <c r="I152" s="46">
        <v>1157.123</v>
      </c>
      <c r="J152" t="s">
        <v>95</v>
      </c>
      <c r="K152" s="46">
        <f t="shared" si="4"/>
        <v>1157.123</v>
      </c>
      <c r="L152" t="s">
        <v>109</v>
      </c>
      <c r="M152" s="48" t="s">
        <v>803</v>
      </c>
      <c r="O152" s="48" t="s">
        <v>133</v>
      </c>
      <c r="P152" s="46">
        <f t="shared" si="5"/>
        <v>1157.123</v>
      </c>
      <c r="Q152" s="44">
        <v>45831</v>
      </c>
      <c r="S152">
        <v>40700</v>
      </c>
      <c r="T152" t="s">
        <v>784</v>
      </c>
    </row>
    <row r="153" spans="1:20">
      <c r="A153" s="39" t="str">
        <f>+VLOOKUP(O153,'Selectable Table'!$D$2:$E$1048576,2,0)</f>
        <v>MERCK</v>
      </c>
      <c r="B153" s="47">
        <v>30765</v>
      </c>
      <c r="C153" t="s">
        <v>802</v>
      </c>
      <c r="D153" t="s">
        <v>162</v>
      </c>
      <c r="E153">
        <v>2025</v>
      </c>
      <c r="F153">
        <v>6</v>
      </c>
      <c r="G153" s="45" t="e">
        <f>+VLOOKUP(H153,Chi!#REF!,3,0)</f>
        <v>#REF!</v>
      </c>
      <c r="H153" t="s">
        <v>163</v>
      </c>
      <c r="I153" s="46">
        <v>420.64439999999996</v>
      </c>
      <c r="J153" t="s">
        <v>95</v>
      </c>
      <c r="K153" s="46">
        <f t="shared" si="4"/>
        <v>420.64439999999996</v>
      </c>
      <c r="L153" t="s">
        <v>109</v>
      </c>
      <c r="M153" s="48" t="s">
        <v>803</v>
      </c>
      <c r="O153" s="48" t="s">
        <v>133</v>
      </c>
      <c r="P153" s="46">
        <f t="shared" si="5"/>
        <v>420.64439999999996</v>
      </c>
      <c r="Q153" s="44">
        <v>45831</v>
      </c>
      <c r="S153">
        <v>40700</v>
      </c>
      <c r="T153" t="s">
        <v>784</v>
      </c>
    </row>
    <row r="154" spans="1:20">
      <c r="A154" s="39" t="str">
        <f>+VLOOKUP(O154,'Selectable Table'!$D$2:$E$1048576,2,0)</f>
        <v>MERCK</v>
      </c>
      <c r="B154" s="47">
        <v>30766</v>
      </c>
      <c r="C154" t="s">
        <v>800</v>
      </c>
      <c r="D154" t="s">
        <v>821</v>
      </c>
      <c r="E154">
        <v>2025</v>
      </c>
      <c r="F154">
        <v>6</v>
      </c>
      <c r="G154" s="45" t="e">
        <f>+VLOOKUP(H154,Chi!#REF!,3,0)</f>
        <v>#REF!</v>
      </c>
      <c r="H154" t="s">
        <v>143</v>
      </c>
      <c r="I154" s="46">
        <v>115.7123</v>
      </c>
      <c r="J154" t="s">
        <v>95</v>
      </c>
      <c r="K154" s="46">
        <f t="shared" si="4"/>
        <v>115.7123</v>
      </c>
      <c r="L154" t="s">
        <v>109</v>
      </c>
      <c r="M154" s="48" t="s">
        <v>801</v>
      </c>
      <c r="O154" s="48" t="s">
        <v>133</v>
      </c>
      <c r="P154" s="46">
        <f t="shared" si="5"/>
        <v>115.7123</v>
      </c>
      <c r="Q154" s="44">
        <v>45831</v>
      </c>
      <c r="S154">
        <v>40700</v>
      </c>
      <c r="T154" t="s">
        <v>784</v>
      </c>
    </row>
    <row r="155" spans="1:20">
      <c r="A155" s="39" t="str">
        <f>+VLOOKUP(O155,'Selectable Table'!$D$2:$E$1048576,2,0)</f>
        <v>MERCK</v>
      </c>
      <c r="B155" s="47">
        <v>30766</v>
      </c>
      <c r="C155" t="s">
        <v>800</v>
      </c>
      <c r="D155" t="s">
        <v>821</v>
      </c>
      <c r="E155">
        <v>2025</v>
      </c>
      <c r="F155">
        <v>6</v>
      </c>
      <c r="G155" s="45" t="e">
        <f>+VLOOKUP(H155,Chi!#REF!,3,0)</f>
        <v>#REF!</v>
      </c>
      <c r="H155" t="s">
        <v>112</v>
      </c>
      <c r="I155" s="46">
        <v>115.7123</v>
      </c>
      <c r="J155" t="s">
        <v>95</v>
      </c>
      <c r="K155" s="46">
        <f t="shared" si="4"/>
        <v>115.7123</v>
      </c>
      <c r="L155" t="s">
        <v>109</v>
      </c>
      <c r="M155" s="48" t="s">
        <v>801</v>
      </c>
      <c r="O155" s="48" t="s">
        <v>133</v>
      </c>
      <c r="P155" s="46">
        <f t="shared" si="5"/>
        <v>115.7123</v>
      </c>
      <c r="Q155" s="44">
        <v>45831</v>
      </c>
      <c r="S155">
        <v>40700</v>
      </c>
      <c r="T155" t="s">
        <v>784</v>
      </c>
    </row>
    <row r="156" spans="1:20">
      <c r="A156" s="39" t="str">
        <f>+VLOOKUP(O156,'Selectable Table'!$D$2:$E$1048576,2,0)</f>
        <v>MERCK</v>
      </c>
      <c r="B156" s="47">
        <v>30767</v>
      </c>
      <c r="C156" t="s">
        <v>802</v>
      </c>
      <c r="D156" t="s">
        <v>164</v>
      </c>
      <c r="E156">
        <v>2025</v>
      </c>
      <c r="F156">
        <v>6</v>
      </c>
      <c r="G156" s="45" t="e">
        <f>+VLOOKUP(H156,Chi!#REF!,3,0)</f>
        <v>#REF!</v>
      </c>
      <c r="H156" t="s">
        <v>118</v>
      </c>
      <c r="I156" s="46">
        <v>1121.8152</v>
      </c>
      <c r="J156" t="s">
        <v>95</v>
      </c>
      <c r="K156" s="46">
        <f t="shared" si="4"/>
        <v>1121.8152</v>
      </c>
      <c r="L156" t="s">
        <v>109</v>
      </c>
      <c r="M156" s="48" t="s">
        <v>803</v>
      </c>
      <c r="O156" s="48" t="s">
        <v>133</v>
      </c>
      <c r="P156" s="46">
        <f t="shared" si="5"/>
        <v>1121.8152</v>
      </c>
      <c r="Q156" s="44">
        <v>45831</v>
      </c>
      <c r="S156">
        <v>40700</v>
      </c>
      <c r="T156" t="s">
        <v>784</v>
      </c>
    </row>
    <row r="157" spans="1:20">
      <c r="A157" s="39" t="str">
        <f>+VLOOKUP(O157,'Selectable Table'!$D$2:$E$1048576,2,0)</f>
        <v>MERCK</v>
      </c>
      <c r="B157" s="47">
        <v>30767</v>
      </c>
      <c r="C157" t="s">
        <v>802</v>
      </c>
      <c r="D157" t="s">
        <v>164</v>
      </c>
      <c r="E157">
        <v>2025</v>
      </c>
      <c r="F157">
        <v>6</v>
      </c>
      <c r="G157" s="45" t="e">
        <f>+VLOOKUP(H157,Chi!#REF!,3,0)</f>
        <v>#REF!</v>
      </c>
      <c r="H157" t="s">
        <v>112</v>
      </c>
      <c r="I157" s="46">
        <v>1041.4106999999999</v>
      </c>
      <c r="J157" t="s">
        <v>95</v>
      </c>
      <c r="K157" s="46">
        <f t="shared" si="4"/>
        <v>1041.4106999999999</v>
      </c>
      <c r="L157" t="s">
        <v>109</v>
      </c>
      <c r="M157" s="48" t="s">
        <v>803</v>
      </c>
      <c r="O157" s="48" t="s">
        <v>133</v>
      </c>
      <c r="P157" s="46">
        <f t="shared" si="5"/>
        <v>1041.4106999999999</v>
      </c>
      <c r="Q157" s="44">
        <v>45831</v>
      </c>
      <c r="S157">
        <v>40700</v>
      </c>
      <c r="T157" t="s">
        <v>784</v>
      </c>
    </row>
    <row r="158" spans="1:20">
      <c r="A158" s="39" t="str">
        <f>+VLOOKUP(O158,'Selectable Table'!$D$2:$E$1048576,2,0)</f>
        <v>MERCK</v>
      </c>
      <c r="B158" s="47">
        <v>30768</v>
      </c>
      <c r="C158" t="s">
        <v>822</v>
      </c>
      <c r="D158" t="s">
        <v>165</v>
      </c>
      <c r="E158">
        <v>2025</v>
      </c>
      <c r="F158">
        <v>6</v>
      </c>
      <c r="G158" s="45" t="e">
        <f>+VLOOKUP(H158,Chi!#REF!,3,0)</f>
        <v>#REF!</v>
      </c>
      <c r="H158" t="s">
        <v>118</v>
      </c>
      <c r="I158" s="46">
        <v>140.2269</v>
      </c>
      <c r="J158" t="s">
        <v>95</v>
      </c>
      <c r="K158" s="46">
        <f t="shared" si="4"/>
        <v>140.2269</v>
      </c>
      <c r="L158" t="s">
        <v>109</v>
      </c>
      <c r="M158" s="48" t="s">
        <v>803</v>
      </c>
      <c r="O158" s="48" t="s">
        <v>133</v>
      </c>
      <c r="P158" s="46">
        <f t="shared" si="5"/>
        <v>140.2269</v>
      </c>
      <c r="Q158" s="44">
        <v>45831</v>
      </c>
      <c r="S158">
        <v>40700</v>
      </c>
      <c r="T158" t="s">
        <v>784</v>
      </c>
    </row>
    <row r="159" spans="1:20">
      <c r="A159" s="39" t="str">
        <f>+VLOOKUP(O159,'Selectable Table'!$D$2:$E$1048576,2,0)</f>
        <v>MERCK</v>
      </c>
      <c r="B159" s="47">
        <v>30768</v>
      </c>
      <c r="C159" t="s">
        <v>822</v>
      </c>
      <c r="D159" t="s">
        <v>165</v>
      </c>
      <c r="E159">
        <v>2025</v>
      </c>
      <c r="F159">
        <v>6</v>
      </c>
      <c r="G159" s="45" t="e">
        <f>+VLOOKUP(H159,Chi!#REF!,3,0)</f>
        <v>#REF!</v>
      </c>
      <c r="H159" t="s">
        <v>112</v>
      </c>
      <c r="I159" s="46">
        <v>347.13689999999997</v>
      </c>
      <c r="J159" t="s">
        <v>95</v>
      </c>
      <c r="K159" s="46">
        <f t="shared" si="4"/>
        <v>347.13689999999997</v>
      </c>
      <c r="L159" t="s">
        <v>109</v>
      </c>
      <c r="M159" s="48" t="s">
        <v>803</v>
      </c>
      <c r="O159" s="48" t="s">
        <v>133</v>
      </c>
      <c r="P159" s="46">
        <f t="shared" si="5"/>
        <v>347.13689999999997</v>
      </c>
      <c r="Q159" s="44">
        <v>45831</v>
      </c>
      <c r="S159">
        <v>40700</v>
      </c>
      <c r="T159" t="s">
        <v>784</v>
      </c>
    </row>
    <row r="160" spans="1:20">
      <c r="A160" s="39" t="str">
        <f>+VLOOKUP(O160,'Selectable Table'!$D$2:$E$1048576,2,0)</f>
        <v>MERCK</v>
      </c>
      <c r="B160" s="47">
        <v>30769</v>
      </c>
      <c r="C160" t="s">
        <v>817</v>
      </c>
      <c r="D160" t="s">
        <v>166</v>
      </c>
      <c r="E160">
        <v>2025</v>
      </c>
      <c r="F160">
        <v>6</v>
      </c>
      <c r="G160" s="45" t="e">
        <f>+VLOOKUP(H160,Chi!#REF!,3,0)</f>
        <v>#REF!</v>
      </c>
      <c r="H160" t="s">
        <v>120</v>
      </c>
      <c r="I160" s="46">
        <v>197.6414</v>
      </c>
      <c r="J160" t="s">
        <v>95</v>
      </c>
      <c r="K160" s="46">
        <f t="shared" si="4"/>
        <v>197.6414</v>
      </c>
      <c r="L160" t="s">
        <v>109</v>
      </c>
      <c r="M160" s="48" t="s">
        <v>803</v>
      </c>
      <c r="O160" s="48" t="s">
        <v>133</v>
      </c>
      <c r="P160" s="46">
        <f t="shared" si="5"/>
        <v>197.6414</v>
      </c>
      <c r="Q160" s="44">
        <v>45831</v>
      </c>
      <c r="S160">
        <v>40700</v>
      </c>
      <c r="T160" t="s">
        <v>784</v>
      </c>
    </row>
    <row r="161" spans="1:20">
      <c r="A161" s="39" t="str">
        <f>+VLOOKUP(O161,'Selectable Table'!$D$2:$E$1048576,2,0)</f>
        <v>MERCK</v>
      </c>
      <c r="B161" s="47">
        <v>30769</v>
      </c>
      <c r="C161" t="s">
        <v>817</v>
      </c>
      <c r="D161" t="s">
        <v>166</v>
      </c>
      <c r="E161">
        <v>2025</v>
      </c>
      <c r="F161">
        <v>6</v>
      </c>
      <c r="G161" s="45" t="e">
        <f>+VLOOKUP(H161,Chi!#REF!,3,0)</f>
        <v>#REF!</v>
      </c>
      <c r="H161" t="s">
        <v>110</v>
      </c>
      <c r="I161" s="46">
        <v>115.7123</v>
      </c>
      <c r="J161" t="s">
        <v>95</v>
      </c>
      <c r="K161" s="46">
        <f t="shared" si="4"/>
        <v>115.7123</v>
      </c>
      <c r="L161" t="s">
        <v>109</v>
      </c>
      <c r="M161" s="48" t="s">
        <v>803</v>
      </c>
      <c r="O161" s="48" t="s">
        <v>133</v>
      </c>
      <c r="P161" s="46">
        <f t="shared" si="5"/>
        <v>115.7123</v>
      </c>
      <c r="Q161" s="44">
        <v>45831</v>
      </c>
      <c r="S161">
        <v>40700</v>
      </c>
      <c r="T161" t="s">
        <v>784</v>
      </c>
    </row>
    <row r="162" spans="1:20">
      <c r="A162" s="39" t="str">
        <f>+VLOOKUP(O162,'Selectable Table'!$D$2:$E$1048576,2,0)</f>
        <v>MERCK</v>
      </c>
      <c r="B162" s="47">
        <v>30769</v>
      </c>
      <c r="C162" t="s">
        <v>817</v>
      </c>
      <c r="D162" t="s">
        <v>166</v>
      </c>
      <c r="E162">
        <v>2025</v>
      </c>
      <c r="F162">
        <v>6</v>
      </c>
      <c r="G162" s="45" t="e">
        <f>+VLOOKUP(H162,Chi!#REF!,3,0)</f>
        <v>#REF!</v>
      </c>
      <c r="H162" t="s">
        <v>118</v>
      </c>
      <c r="I162" s="46">
        <v>420.6807</v>
      </c>
      <c r="J162" t="s">
        <v>95</v>
      </c>
      <c r="K162" s="46">
        <f t="shared" si="4"/>
        <v>420.6807</v>
      </c>
      <c r="L162" t="s">
        <v>109</v>
      </c>
      <c r="M162" s="48" t="s">
        <v>803</v>
      </c>
      <c r="O162" s="48" t="s">
        <v>133</v>
      </c>
      <c r="P162" s="46">
        <f t="shared" si="5"/>
        <v>420.6807</v>
      </c>
      <c r="Q162" s="44">
        <v>45831</v>
      </c>
      <c r="S162">
        <v>40700</v>
      </c>
      <c r="T162" t="s">
        <v>784</v>
      </c>
    </row>
    <row r="163" spans="1:20">
      <c r="A163" s="39" t="str">
        <f>+VLOOKUP(O163,'Selectable Table'!$D$2:$E$1048576,2,0)</f>
        <v>MERCK</v>
      </c>
      <c r="B163" s="47">
        <v>30769</v>
      </c>
      <c r="C163" t="s">
        <v>817</v>
      </c>
      <c r="D163" t="s">
        <v>166</v>
      </c>
      <c r="E163">
        <v>2025</v>
      </c>
      <c r="F163">
        <v>6</v>
      </c>
      <c r="G163" s="45" t="e">
        <f>+VLOOKUP(H163,Chi!#REF!,3,0)</f>
        <v>#REF!</v>
      </c>
      <c r="H163" t="s">
        <v>143</v>
      </c>
      <c r="I163" s="46">
        <v>115.7123</v>
      </c>
      <c r="J163" t="s">
        <v>95</v>
      </c>
      <c r="K163" s="46">
        <f t="shared" si="4"/>
        <v>115.7123</v>
      </c>
      <c r="L163" t="s">
        <v>109</v>
      </c>
      <c r="M163" s="48" t="s">
        <v>803</v>
      </c>
      <c r="O163" s="48" t="s">
        <v>133</v>
      </c>
      <c r="P163" s="46">
        <f t="shared" si="5"/>
        <v>115.7123</v>
      </c>
      <c r="Q163" s="44">
        <v>45831</v>
      </c>
      <c r="S163">
        <v>40700</v>
      </c>
      <c r="T163" t="s">
        <v>784</v>
      </c>
    </row>
    <row r="164" spans="1:20">
      <c r="A164" s="39" t="str">
        <f>+VLOOKUP(O164,'Selectable Table'!$D$2:$E$1048576,2,0)</f>
        <v>MERCK</v>
      </c>
      <c r="B164" s="47">
        <v>30769</v>
      </c>
      <c r="C164" t="s">
        <v>817</v>
      </c>
      <c r="D164" t="s">
        <v>166</v>
      </c>
      <c r="E164">
        <v>2025</v>
      </c>
      <c r="F164">
        <v>6</v>
      </c>
      <c r="G164" s="45" t="e">
        <f>+VLOOKUP(H164,Chi!#REF!,3,0)</f>
        <v>#REF!</v>
      </c>
      <c r="H164" t="s">
        <v>112</v>
      </c>
      <c r="I164" s="46">
        <v>1041.4106999999999</v>
      </c>
      <c r="J164" t="s">
        <v>95</v>
      </c>
      <c r="K164" s="46">
        <f t="shared" si="4"/>
        <v>1041.4106999999999</v>
      </c>
      <c r="L164" t="s">
        <v>109</v>
      </c>
      <c r="M164" s="48" t="s">
        <v>803</v>
      </c>
      <c r="O164" s="48" t="s">
        <v>133</v>
      </c>
      <c r="P164" s="46">
        <f t="shared" si="5"/>
        <v>1041.4106999999999</v>
      </c>
      <c r="Q164" s="44">
        <v>45831</v>
      </c>
      <c r="S164">
        <v>40700</v>
      </c>
      <c r="T164" t="s">
        <v>784</v>
      </c>
    </row>
    <row r="165" spans="1:20">
      <c r="A165" s="39" t="str">
        <f>+VLOOKUP(O165,'Selectable Table'!$D$2:$E$1048576,2,0)</f>
        <v>MERCK</v>
      </c>
      <c r="B165" s="47">
        <v>30769</v>
      </c>
      <c r="C165" t="s">
        <v>817</v>
      </c>
      <c r="D165" t="s">
        <v>166</v>
      </c>
      <c r="E165">
        <v>2025</v>
      </c>
      <c r="F165">
        <v>6</v>
      </c>
      <c r="G165" s="45" t="e">
        <f>+VLOOKUP(H165,Chi!#REF!,3,0)</f>
        <v>#REF!</v>
      </c>
      <c r="H165" t="s">
        <v>163</v>
      </c>
      <c r="I165" s="46">
        <v>630.96660000000008</v>
      </c>
      <c r="J165" t="s">
        <v>95</v>
      </c>
      <c r="K165" s="46">
        <f t="shared" si="4"/>
        <v>630.96660000000008</v>
      </c>
      <c r="L165" t="s">
        <v>109</v>
      </c>
      <c r="M165" s="48" t="s">
        <v>803</v>
      </c>
      <c r="O165" s="48" t="s">
        <v>133</v>
      </c>
      <c r="P165" s="46">
        <f t="shared" si="5"/>
        <v>630.96660000000008</v>
      </c>
      <c r="Q165" s="44">
        <v>45831</v>
      </c>
      <c r="S165">
        <v>40700</v>
      </c>
      <c r="T165" t="s">
        <v>784</v>
      </c>
    </row>
    <row r="166" spans="1:20">
      <c r="A166" s="39" t="str">
        <f>+VLOOKUP(O166,'Selectable Table'!$D$2:$E$1048576,2,0)</f>
        <v>MERCK</v>
      </c>
      <c r="B166" s="47">
        <v>30770</v>
      </c>
      <c r="C166" t="s">
        <v>823</v>
      </c>
      <c r="D166" t="s">
        <v>167</v>
      </c>
      <c r="E166">
        <v>2025</v>
      </c>
      <c r="F166">
        <v>6</v>
      </c>
      <c r="G166" s="45" t="e">
        <f>+VLOOKUP(H166,Chi!#REF!,3,0)</f>
        <v>#REF!</v>
      </c>
      <c r="H166" t="s">
        <v>112</v>
      </c>
      <c r="I166" s="46">
        <v>462.8492</v>
      </c>
      <c r="J166" t="s">
        <v>95</v>
      </c>
      <c r="K166" s="46">
        <f t="shared" si="4"/>
        <v>462.8492</v>
      </c>
      <c r="L166" t="s">
        <v>109</v>
      </c>
      <c r="M166" s="48" t="s">
        <v>798</v>
      </c>
      <c r="O166" s="48" t="s">
        <v>133</v>
      </c>
      <c r="P166" s="46">
        <f t="shared" si="5"/>
        <v>462.8492</v>
      </c>
      <c r="Q166" s="44">
        <v>45831</v>
      </c>
      <c r="S166">
        <v>40700</v>
      </c>
      <c r="T166" t="s">
        <v>784</v>
      </c>
    </row>
    <row r="167" spans="1:20">
      <c r="A167" s="39" t="str">
        <f>+VLOOKUP(O167,'Selectable Table'!$D$2:$E$1048576,2,0)</f>
        <v>MERCK</v>
      </c>
      <c r="B167" s="47">
        <v>30771</v>
      </c>
      <c r="C167" t="s">
        <v>802</v>
      </c>
      <c r="D167" t="s">
        <v>168</v>
      </c>
      <c r="E167">
        <v>2025</v>
      </c>
      <c r="F167">
        <v>6</v>
      </c>
      <c r="G167" s="45" t="e">
        <f>+VLOOKUP(H167,Chi!#REF!,3,0)</f>
        <v>#REF!</v>
      </c>
      <c r="H167" t="s">
        <v>110</v>
      </c>
      <c r="I167" s="46">
        <v>115.7123</v>
      </c>
      <c r="J167" t="s">
        <v>95</v>
      </c>
      <c r="K167" s="46">
        <f t="shared" si="4"/>
        <v>115.7123</v>
      </c>
      <c r="L167" t="s">
        <v>109</v>
      </c>
      <c r="M167" s="48" t="s">
        <v>803</v>
      </c>
      <c r="O167" s="48" t="s">
        <v>133</v>
      </c>
      <c r="P167" s="46">
        <f t="shared" si="5"/>
        <v>115.7123</v>
      </c>
      <c r="Q167" s="44">
        <v>45831</v>
      </c>
      <c r="S167">
        <v>40700</v>
      </c>
      <c r="T167" t="s">
        <v>784</v>
      </c>
    </row>
    <row r="168" spans="1:20">
      <c r="A168" s="39" t="str">
        <f>+VLOOKUP(O168,'Selectable Table'!$D$2:$E$1048576,2,0)</f>
        <v>MERCK</v>
      </c>
      <c r="B168" s="47">
        <v>30771</v>
      </c>
      <c r="C168" t="s">
        <v>802</v>
      </c>
      <c r="D168" t="s">
        <v>168</v>
      </c>
      <c r="E168">
        <v>2025</v>
      </c>
      <c r="F168">
        <v>6</v>
      </c>
      <c r="G168" s="45" t="e">
        <f>+VLOOKUP(H168,Chi!#REF!,3,0)</f>
        <v>#REF!</v>
      </c>
      <c r="H168" t="s">
        <v>118</v>
      </c>
      <c r="I168" s="46">
        <v>280.4538</v>
      </c>
      <c r="J168" t="s">
        <v>95</v>
      </c>
      <c r="K168" s="46">
        <f t="shared" si="4"/>
        <v>280.4538</v>
      </c>
      <c r="L168" t="s">
        <v>109</v>
      </c>
      <c r="M168" s="48" t="s">
        <v>803</v>
      </c>
      <c r="O168" s="48" t="s">
        <v>133</v>
      </c>
      <c r="P168" s="46">
        <f t="shared" si="5"/>
        <v>280.4538</v>
      </c>
      <c r="Q168" s="44">
        <v>45831</v>
      </c>
      <c r="S168">
        <v>40700</v>
      </c>
      <c r="T168" t="s">
        <v>784</v>
      </c>
    </row>
    <row r="169" spans="1:20">
      <c r="A169" s="39" t="str">
        <f>+VLOOKUP(O169,'Selectable Table'!$D$2:$E$1048576,2,0)</f>
        <v>MERCK</v>
      </c>
      <c r="B169" s="47">
        <v>30771</v>
      </c>
      <c r="C169" t="s">
        <v>802</v>
      </c>
      <c r="D169" t="s">
        <v>168</v>
      </c>
      <c r="E169">
        <v>2025</v>
      </c>
      <c r="F169">
        <v>6</v>
      </c>
      <c r="G169" s="45" t="e">
        <f>+VLOOKUP(H169,Chi!#REF!,3,0)</f>
        <v>#REF!</v>
      </c>
      <c r="H169" t="s">
        <v>112</v>
      </c>
      <c r="I169" s="46">
        <v>347.13689999999997</v>
      </c>
      <c r="J169" t="s">
        <v>95</v>
      </c>
      <c r="K169" s="46">
        <f t="shared" si="4"/>
        <v>347.13689999999997</v>
      </c>
      <c r="L169" t="s">
        <v>109</v>
      </c>
      <c r="M169" s="48" t="s">
        <v>803</v>
      </c>
      <c r="O169" s="48" t="s">
        <v>133</v>
      </c>
      <c r="P169" s="46">
        <f t="shared" si="5"/>
        <v>347.13689999999997</v>
      </c>
      <c r="Q169" s="44">
        <v>45831</v>
      </c>
      <c r="S169">
        <v>40700</v>
      </c>
      <c r="T169" t="s">
        <v>784</v>
      </c>
    </row>
    <row r="170" spans="1:20">
      <c r="A170" s="39" t="str">
        <f>+VLOOKUP(O170,'Selectable Table'!$D$2:$E$1048576,2,0)</f>
        <v>MERCK</v>
      </c>
      <c r="B170" s="47">
        <v>30772</v>
      </c>
      <c r="C170" t="s">
        <v>824</v>
      </c>
      <c r="D170" t="s">
        <v>825</v>
      </c>
      <c r="E170">
        <v>2025</v>
      </c>
      <c r="F170">
        <v>6</v>
      </c>
      <c r="G170" s="45" t="e">
        <f>+VLOOKUP(H170,Chi!#REF!,3,0)</f>
        <v>#REF!</v>
      </c>
      <c r="H170" t="s">
        <v>122</v>
      </c>
      <c r="I170" s="46">
        <v>65.436800000000005</v>
      </c>
      <c r="J170" t="s">
        <v>95</v>
      </c>
      <c r="K170" s="46">
        <f t="shared" si="4"/>
        <v>65.436800000000005</v>
      </c>
      <c r="L170" t="s">
        <v>109</v>
      </c>
      <c r="M170" s="48" t="s">
        <v>826</v>
      </c>
      <c r="O170" s="48" t="s">
        <v>133</v>
      </c>
      <c r="P170" s="46">
        <f t="shared" si="5"/>
        <v>65.436800000000005</v>
      </c>
      <c r="Q170" s="44">
        <v>45831</v>
      </c>
      <c r="S170">
        <v>40700</v>
      </c>
      <c r="T170" t="s">
        <v>784</v>
      </c>
    </row>
    <row r="171" spans="1:20">
      <c r="A171" s="39" t="str">
        <f>+VLOOKUP(O171,'Selectable Table'!$D$2:$E$1048576,2,0)</f>
        <v>MERCK</v>
      </c>
      <c r="B171" s="47">
        <v>30772</v>
      </c>
      <c r="C171" t="s">
        <v>824</v>
      </c>
      <c r="D171" t="s">
        <v>825</v>
      </c>
      <c r="E171">
        <v>2025</v>
      </c>
      <c r="F171">
        <v>6</v>
      </c>
      <c r="G171" s="45" t="s">
        <v>92</v>
      </c>
      <c r="H171" t="s">
        <v>123</v>
      </c>
      <c r="I171" s="46">
        <v>163.59199999999998</v>
      </c>
      <c r="J171" t="s">
        <v>95</v>
      </c>
      <c r="K171" s="46">
        <f t="shared" si="4"/>
        <v>163.59199999999998</v>
      </c>
      <c r="L171" t="s">
        <v>109</v>
      </c>
      <c r="M171" s="48" t="s">
        <v>826</v>
      </c>
      <c r="O171" s="48" t="s">
        <v>133</v>
      </c>
      <c r="P171" s="46">
        <f t="shared" si="5"/>
        <v>163.59199999999998</v>
      </c>
      <c r="Q171" s="44">
        <v>45831</v>
      </c>
      <c r="S171">
        <v>40700</v>
      </c>
      <c r="T171" t="s">
        <v>784</v>
      </c>
    </row>
    <row r="172" spans="1:20">
      <c r="A172" s="39" t="str">
        <f>+VLOOKUP(O172,'Selectable Table'!$D$2:$E$1048576,2,0)</f>
        <v>MERCK</v>
      </c>
      <c r="B172" s="47">
        <v>30772</v>
      </c>
      <c r="C172" t="s">
        <v>824</v>
      </c>
      <c r="D172" t="s">
        <v>825</v>
      </c>
      <c r="E172">
        <v>2025</v>
      </c>
      <c r="F172">
        <v>6</v>
      </c>
      <c r="G172" s="45" t="e">
        <f>+VLOOKUP(H172,Chi!#REF!,3,0)</f>
        <v>#REF!</v>
      </c>
      <c r="H172" t="s">
        <v>112</v>
      </c>
      <c r="I172" s="46">
        <v>462.8492</v>
      </c>
      <c r="J172" t="s">
        <v>95</v>
      </c>
      <c r="K172" s="46">
        <f t="shared" si="4"/>
        <v>462.8492</v>
      </c>
      <c r="L172" t="s">
        <v>109</v>
      </c>
      <c r="M172" s="48" t="s">
        <v>826</v>
      </c>
      <c r="O172" s="48" t="s">
        <v>133</v>
      </c>
      <c r="P172" s="46">
        <f t="shared" si="5"/>
        <v>462.8492</v>
      </c>
      <c r="Q172" s="44">
        <v>45831</v>
      </c>
      <c r="S172">
        <v>40700</v>
      </c>
      <c r="T172" t="s">
        <v>784</v>
      </c>
    </row>
    <row r="173" spans="1:20">
      <c r="A173" s="39" t="str">
        <f>+VLOOKUP(O173,'Selectable Table'!$D$2:$E$1048576,2,0)</f>
        <v>MERCK</v>
      </c>
      <c r="B173" s="47">
        <v>30773</v>
      </c>
      <c r="C173" t="s">
        <v>827</v>
      </c>
      <c r="D173" t="s">
        <v>169</v>
      </c>
      <c r="E173">
        <v>2025</v>
      </c>
      <c r="F173">
        <v>6</v>
      </c>
      <c r="G173" s="45" t="s">
        <v>105</v>
      </c>
      <c r="H173" t="s">
        <v>130</v>
      </c>
      <c r="I173" s="46">
        <v>355.21969999999999</v>
      </c>
      <c r="J173" t="s">
        <v>95</v>
      </c>
      <c r="K173" s="46">
        <f t="shared" si="4"/>
        <v>355.21969999999999</v>
      </c>
      <c r="L173" t="s">
        <v>109</v>
      </c>
      <c r="M173" s="48" t="s">
        <v>801</v>
      </c>
      <c r="O173" s="48" t="s">
        <v>133</v>
      </c>
      <c r="P173" s="46">
        <f t="shared" si="5"/>
        <v>355.21969999999999</v>
      </c>
      <c r="Q173" s="44">
        <v>45831</v>
      </c>
      <c r="S173">
        <v>40700</v>
      </c>
      <c r="T173" t="s">
        <v>784</v>
      </c>
    </row>
    <row r="174" spans="1:20">
      <c r="A174" s="39" t="str">
        <f>+VLOOKUP(O174,'Selectable Table'!$D$2:$E$1048576,2,0)</f>
        <v>MERCK</v>
      </c>
      <c r="B174" s="47">
        <v>30773</v>
      </c>
      <c r="C174" t="s">
        <v>827</v>
      </c>
      <c r="D174" t="s">
        <v>169</v>
      </c>
      <c r="E174">
        <v>2025</v>
      </c>
      <c r="F174">
        <v>6</v>
      </c>
      <c r="G174" s="45" t="e">
        <f>+VLOOKUP(H174,Chi!#REF!,3,0)</f>
        <v>#REF!</v>
      </c>
      <c r="H174" t="s">
        <v>122</v>
      </c>
      <c r="I174" s="46">
        <v>65.436800000000005</v>
      </c>
      <c r="J174" t="s">
        <v>95</v>
      </c>
      <c r="K174" s="46">
        <f t="shared" si="4"/>
        <v>65.436800000000005</v>
      </c>
      <c r="L174" t="s">
        <v>109</v>
      </c>
      <c r="M174" s="48" t="s">
        <v>801</v>
      </c>
      <c r="O174" s="48" t="s">
        <v>133</v>
      </c>
      <c r="P174" s="46">
        <f t="shared" si="5"/>
        <v>65.436800000000005</v>
      </c>
      <c r="Q174" s="44">
        <v>45831</v>
      </c>
      <c r="S174">
        <v>40700</v>
      </c>
      <c r="T174" t="s">
        <v>784</v>
      </c>
    </row>
    <row r="175" spans="1:20">
      <c r="A175" s="39" t="str">
        <f>+VLOOKUP(O175,'Selectable Table'!$D$2:$E$1048576,2,0)</f>
        <v>MERCK</v>
      </c>
      <c r="B175" s="47">
        <v>30773</v>
      </c>
      <c r="C175" t="s">
        <v>827</v>
      </c>
      <c r="D175" t="s">
        <v>169</v>
      </c>
      <c r="E175">
        <v>2025</v>
      </c>
      <c r="F175">
        <v>6</v>
      </c>
      <c r="G175" s="45" t="e">
        <f>+VLOOKUP(H175,Chi!#REF!,3,0)</f>
        <v>#REF!</v>
      </c>
      <c r="H175" t="s">
        <v>123</v>
      </c>
      <c r="I175" s="46">
        <v>163.59199999999998</v>
      </c>
      <c r="J175" t="s">
        <v>95</v>
      </c>
      <c r="K175" s="46">
        <f t="shared" si="4"/>
        <v>163.59199999999998</v>
      </c>
      <c r="L175" t="s">
        <v>109</v>
      </c>
      <c r="M175" s="48" t="s">
        <v>801</v>
      </c>
      <c r="O175" s="48" t="s">
        <v>133</v>
      </c>
      <c r="P175" s="46">
        <f t="shared" si="5"/>
        <v>163.59199999999998</v>
      </c>
      <c r="Q175" s="44">
        <v>45831</v>
      </c>
      <c r="S175">
        <v>40700</v>
      </c>
      <c r="T175" t="s">
        <v>784</v>
      </c>
    </row>
    <row r="176" spans="1:20">
      <c r="A176" s="39" t="str">
        <f>+VLOOKUP(O176,'Selectable Table'!$D$2:$E$1048576,2,0)</f>
        <v>MERCK</v>
      </c>
      <c r="B176" s="47">
        <v>30773</v>
      </c>
      <c r="C176" t="s">
        <v>827</v>
      </c>
      <c r="D176" t="s">
        <v>169</v>
      </c>
      <c r="E176">
        <v>2025</v>
      </c>
      <c r="F176">
        <v>6</v>
      </c>
      <c r="G176" s="34" t="s">
        <v>92</v>
      </c>
      <c r="H176" t="s">
        <v>118</v>
      </c>
      <c r="I176" s="46">
        <v>140.2269</v>
      </c>
      <c r="J176" t="s">
        <v>95</v>
      </c>
      <c r="K176" s="46">
        <f t="shared" si="4"/>
        <v>140.2269</v>
      </c>
      <c r="L176" t="s">
        <v>109</v>
      </c>
      <c r="M176" s="48" t="s">
        <v>801</v>
      </c>
      <c r="O176" s="48" t="s">
        <v>133</v>
      </c>
      <c r="P176" s="46">
        <f t="shared" si="5"/>
        <v>140.2269</v>
      </c>
      <c r="Q176" s="44">
        <v>45831</v>
      </c>
      <c r="S176">
        <v>40700</v>
      </c>
      <c r="T176" t="s">
        <v>784</v>
      </c>
    </row>
    <row r="177" spans="1:20">
      <c r="A177" s="39" t="str">
        <f>+VLOOKUP(O177,'Selectable Table'!$D$2:$E$1048576,2,0)</f>
        <v>MERCK</v>
      </c>
      <c r="B177" s="47">
        <v>30773</v>
      </c>
      <c r="C177" t="s">
        <v>827</v>
      </c>
      <c r="D177" t="s">
        <v>169</v>
      </c>
      <c r="E177">
        <v>2025</v>
      </c>
      <c r="F177">
        <v>6</v>
      </c>
      <c r="G177" s="45" t="e">
        <f>+VLOOKUP(H177,Chi!#REF!,3,0)</f>
        <v>#REF!</v>
      </c>
      <c r="H177" t="s">
        <v>112</v>
      </c>
      <c r="I177" s="46">
        <v>115.7123</v>
      </c>
      <c r="J177" t="s">
        <v>95</v>
      </c>
      <c r="K177" s="46">
        <f t="shared" si="4"/>
        <v>115.7123</v>
      </c>
      <c r="L177" t="s">
        <v>109</v>
      </c>
      <c r="M177" s="48" t="s">
        <v>801</v>
      </c>
      <c r="O177" s="48" t="s">
        <v>133</v>
      </c>
      <c r="P177" s="46">
        <f t="shared" si="5"/>
        <v>115.7123</v>
      </c>
      <c r="Q177" s="44">
        <v>45831</v>
      </c>
      <c r="S177">
        <v>40700</v>
      </c>
      <c r="T177" t="s">
        <v>784</v>
      </c>
    </row>
    <row r="178" spans="1:20">
      <c r="A178" s="39" t="str">
        <f>+VLOOKUP(O178,'Selectable Table'!$D$2:$E$1048576,2,0)</f>
        <v>MERCK</v>
      </c>
      <c r="B178" s="47">
        <v>30774</v>
      </c>
      <c r="C178" t="s">
        <v>799</v>
      </c>
      <c r="D178" t="s">
        <v>170</v>
      </c>
      <c r="E178">
        <v>2025</v>
      </c>
      <c r="F178">
        <v>6</v>
      </c>
      <c r="G178" s="45" t="e">
        <f>+VLOOKUP(H178,Chi!#REF!,3,0)</f>
        <v>#REF!</v>
      </c>
      <c r="H178" t="s">
        <v>118</v>
      </c>
      <c r="I178" s="46">
        <v>140.2269</v>
      </c>
      <c r="J178" t="s">
        <v>95</v>
      </c>
      <c r="K178" s="46">
        <f t="shared" si="4"/>
        <v>140.2269</v>
      </c>
      <c r="L178" t="s">
        <v>109</v>
      </c>
      <c r="M178" s="48" t="s">
        <v>798</v>
      </c>
      <c r="O178" s="48" t="s">
        <v>133</v>
      </c>
      <c r="P178" s="46">
        <f t="shared" si="5"/>
        <v>140.2269</v>
      </c>
      <c r="Q178" s="44">
        <v>45831</v>
      </c>
      <c r="S178">
        <v>40700</v>
      </c>
      <c r="T178" t="s">
        <v>784</v>
      </c>
    </row>
    <row r="179" spans="1:20">
      <c r="A179" s="39" t="str">
        <f>+VLOOKUP(O179,'Selectable Table'!$D$2:$E$1048576,2,0)</f>
        <v>MERCK</v>
      </c>
      <c r="B179" s="47">
        <v>30775</v>
      </c>
      <c r="C179" t="s">
        <v>802</v>
      </c>
      <c r="D179" t="s">
        <v>175</v>
      </c>
      <c r="E179">
        <v>2025</v>
      </c>
      <c r="F179">
        <v>6</v>
      </c>
      <c r="G179" s="45" t="e">
        <f>+VLOOKUP(H179,Chi!#REF!,3,0)</f>
        <v>#REF!</v>
      </c>
      <c r="H179" t="s">
        <v>120</v>
      </c>
      <c r="I179" s="46">
        <v>395.28280000000001</v>
      </c>
      <c r="J179" t="s">
        <v>95</v>
      </c>
      <c r="K179" s="46">
        <f t="shared" si="4"/>
        <v>395.28280000000001</v>
      </c>
      <c r="L179" t="s">
        <v>109</v>
      </c>
      <c r="M179" s="48" t="s">
        <v>803</v>
      </c>
      <c r="O179" s="48" t="s">
        <v>133</v>
      </c>
      <c r="P179" s="46">
        <f t="shared" si="5"/>
        <v>395.28280000000001</v>
      </c>
      <c r="Q179" s="44">
        <v>45831</v>
      </c>
      <c r="S179">
        <v>40700</v>
      </c>
      <c r="T179" t="s">
        <v>784</v>
      </c>
    </row>
    <row r="180" spans="1:20">
      <c r="A180" s="39" t="str">
        <f>+VLOOKUP(O180,'Selectable Table'!$D$2:$E$1048576,2,0)</f>
        <v>MERCK</v>
      </c>
      <c r="B180" s="47">
        <v>30775</v>
      </c>
      <c r="C180" t="s">
        <v>802</v>
      </c>
      <c r="D180" t="s">
        <v>175</v>
      </c>
      <c r="E180">
        <v>2025</v>
      </c>
      <c r="F180">
        <v>6</v>
      </c>
      <c r="G180" s="45" t="e">
        <f>+VLOOKUP(H180,Chi!#REF!,3,0)</f>
        <v>#REF!</v>
      </c>
      <c r="H180" t="s">
        <v>118</v>
      </c>
      <c r="I180" s="46">
        <v>560.9076</v>
      </c>
      <c r="J180" t="s">
        <v>95</v>
      </c>
      <c r="K180" s="46">
        <f t="shared" si="4"/>
        <v>560.9076</v>
      </c>
      <c r="L180" t="s">
        <v>109</v>
      </c>
      <c r="M180" s="48" t="s">
        <v>803</v>
      </c>
      <c r="O180" s="48" t="s">
        <v>133</v>
      </c>
      <c r="P180" s="46">
        <f t="shared" si="5"/>
        <v>560.9076</v>
      </c>
      <c r="Q180" s="44">
        <v>45831</v>
      </c>
      <c r="S180">
        <v>40700</v>
      </c>
      <c r="T180" t="s">
        <v>784</v>
      </c>
    </row>
    <row r="181" spans="1:20">
      <c r="A181" s="39" t="str">
        <f>+VLOOKUP(O181,'Selectable Table'!$D$2:$E$1048576,2,0)</f>
        <v>MERCK</v>
      </c>
      <c r="B181" s="47">
        <v>30775</v>
      </c>
      <c r="C181" t="s">
        <v>802</v>
      </c>
      <c r="D181" t="s">
        <v>175</v>
      </c>
      <c r="E181">
        <v>2025</v>
      </c>
      <c r="F181">
        <v>6</v>
      </c>
      <c r="G181" s="45" t="e">
        <f>+VLOOKUP(H181,Chi!#REF!,3,0)</f>
        <v>#REF!</v>
      </c>
      <c r="H181" t="s">
        <v>143</v>
      </c>
      <c r="I181" s="46">
        <v>115.7123</v>
      </c>
      <c r="J181" t="s">
        <v>95</v>
      </c>
      <c r="K181" s="46">
        <f t="shared" si="4"/>
        <v>115.7123</v>
      </c>
      <c r="L181" t="s">
        <v>109</v>
      </c>
      <c r="M181" s="48" t="s">
        <v>803</v>
      </c>
      <c r="O181" s="48" t="s">
        <v>133</v>
      </c>
      <c r="P181" s="46">
        <f t="shared" si="5"/>
        <v>115.7123</v>
      </c>
      <c r="Q181" s="44">
        <v>45831</v>
      </c>
      <c r="S181">
        <v>40700</v>
      </c>
      <c r="T181" t="s">
        <v>784</v>
      </c>
    </row>
    <row r="182" spans="1:20">
      <c r="A182" s="39" t="str">
        <f>+VLOOKUP(O182,'Selectable Table'!$D$2:$E$1048576,2,0)</f>
        <v>MERCK</v>
      </c>
      <c r="B182" s="47">
        <v>30775</v>
      </c>
      <c r="C182" t="s">
        <v>802</v>
      </c>
      <c r="D182" t="s">
        <v>175</v>
      </c>
      <c r="E182">
        <v>2025</v>
      </c>
      <c r="F182">
        <v>6</v>
      </c>
      <c r="G182" s="45" t="e">
        <f>+VLOOKUP(H182,Chi!#REF!,3,0)</f>
        <v>#REF!</v>
      </c>
      <c r="H182" t="s">
        <v>112</v>
      </c>
      <c r="I182" s="46">
        <v>231.4246</v>
      </c>
      <c r="J182" t="s">
        <v>95</v>
      </c>
      <c r="K182" s="46">
        <f t="shared" si="4"/>
        <v>231.4246</v>
      </c>
      <c r="L182" t="s">
        <v>109</v>
      </c>
      <c r="M182" s="48" t="s">
        <v>803</v>
      </c>
      <c r="O182" s="48" t="s">
        <v>133</v>
      </c>
      <c r="P182" s="46">
        <f t="shared" si="5"/>
        <v>231.4246</v>
      </c>
      <c r="Q182" s="44">
        <v>45831</v>
      </c>
      <c r="S182">
        <v>40700</v>
      </c>
      <c r="T182" t="s">
        <v>784</v>
      </c>
    </row>
    <row r="183" spans="1:20">
      <c r="A183" s="39" t="str">
        <f>+VLOOKUP(O183,'Selectable Table'!$D$2:$E$1048576,2,0)</f>
        <v>MERCK</v>
      </c>
      <c r="B183" s="47">
        <v>30775</v>
      </c>
      <c r="C183" t="s">
        <v>802</v>
      </c>
      <c r="D183" t="s">
        <v>175</v>
      </c>
      <c r="E183">
        <v>2025</v>
      </c>
      <c r="F183">
        <v>6</v>
      </c>
      <c r="G183" s="45" t="e">
        <f>+VLOOKUP(H183,Chi!#REF!,3,0)</f>
        <v>#REF!</v>
      </c>
      <c r="H183" t="s">
        <v>163</v>
      </c>
      <c r="I183" s="46">
        <v>420.64439999999996</v>
      </c>
      <c r="J183" t="s">
        <v>95</v>
      </c>
      <c r="K183" s="46">
        <f t="shared" si="4"/>
        <v>420.64439999999996</v>
      </c>
      <c r="L183" t="s">
        <v>109</v>
      </c>
      <c r="M183" s="48" t="s">
        <v>803</v>
      </c>
      <c r="O183" s="48" t="s">
        <v>133</v>
      </c>
      <c r="P183" s="46">
        <f t="shared" si="5"/>
        <v>420.64439999999996</v>
      </c>
      <c r="Q183" s="44">
        <v>45831</v>
      </c>
      <c r="S183">
        <v>40700</v>
      </c>
      <c r="T183" t="s">
        <v>784</v>
      </c>
    </row>
    <row r="184" spans="1:20">
      <c r="A184" s="39" t="str">
        <f>+VLOOKUP(O184,'Selectable Table'!$D$2:$E$1048576,2,0)</f>
        <v>MERCK</v>
      </c>
      <c r="B184" s="47">
        <v>30776</v>
      </c>
      <c r="C184" t="s">
        <v>802</v>
      </c>
      <c r="D184" t="s">
        <v>176</v>
      </c>
      <c r="E184">
        <v>2025</v>
      </c>
      <c r="F184">
        <v>6</v>
      </c>
      <c r="G184" s="45" t="e">
        <f>+VLOOKUP(H184,Chi!#REF!,3,0)</f>
        <v>#REF!</v>
      </c>
      <c r="H184" t="s">
        <v>120</v>
      </c>
      <c r="I184" s="46">
        <v>197.6414</v>
      </c>
      <c r="J184" t="s">
        <v>95</v>
      </c>
      <c r="K184" s="46">
        <f t="shared" si="4"/>
        <v>197.6414</v>
      </c>
      <c r="L184" t="s">
        <v>109</v>
      </c>
      <c r="M184" s="48" t="s">
        <v>803</v>
      </c>
      <c r="O184" s="48" t="s">
        <v>133</v>
      </c>
      <c r="P184" s="46">
        <f t="shared" si="5"/>
        <v>197.6414</v>
      </c>
      <c r="Q184" s="44">
        <v>45831</v>
      </c>
      <c r="S184">
        <v>40700</v>
      </c>
      <c r="T184" t="s">
        <v>784</v>
      </c>
    </row>
    <row r="185" spans="1:20">
      <c r="A185" s="39" t="str">
        <f>+VLOOKUP(O185,'Selectable Table'!$D$2:$E$1048576,2,0)</f>
        <v>MERCK</v>
      </c>
      <c r="B185" s="47">
        <v>30776</v>
      </c>
      <c r="C185" t="s">
        <v>802</v>
      </c>
      <c r="D185" t="s">
        <v>176</v>
      </c>
      <c r="E185">
        <v>2025</v>
      </c>
      <c r="F185">
        <v>6</v>
      </c>
      <c r="G185" s="45" t="e">
        <f>+VLOOKUP(H185,Chi!#REF!,3,0)</f>
        <v>#REF!</v>
      </c>
      <c r="H185" t="s">
        <v>196</v>
      </c>
      <c r="I185" s="46">
        <v>151.91550000000001</v>
      </c>
      <c r="J185" t="s">
        <v>95</v>
      </c>
      <c r="K185" s="46">
        <f t="shared" si="4"/>
        <v>151.91550000000001</v>
      </c>
      <c r="L185" t="s">
        <v>109</v>
      </c>
      <c r="M185" s="48" t="s">
        <v>803</v>
      </c>
      <c r="O185" s="48" t="s">
        <v>133</v>
      </c>
      <c r="P185" s="46">
        <f t="shared" si="5"/>
        <v>151.91550000000001</v>
      </c>
      <c r="Q185" s="44">
        <v>45831</v>
      </c>
      <c r="S185">
        <v>40700</v>
      </c>
      <c r="T185" t="s">
        <v>784</v>
      </c>
    </row>
    <row r="186" spans="1:20">
      <c r="A186" s="39" t="str">
        <f>+VLOOKUP(O186,'Selectable Table'!$D$2:$E$1048576,2,0)</f>
        <v>MERCK</v>
      </c>
      <c r="B186" s="47">
        <v>30776</v>
      </c>
      <c r="C186" t="s">
        <v>802</v>
      </c>
      <c r="D186" t="s">
        <v>176</v>
      </c>
      <c r="E186">
        <v>2025</v>
      </c>
      <c r="F186">
        <v>6</v>
      </c>
      <c r="G186" s="45" t="e">
        <f>+VLOOKUP(H186,Chi!#REF!,3,0)</f>
        <v>#REF!</v>
      </c>
      <c r="H186" t="s">
        <v>122</v>
      </c>
      <c r="I186" s="46">
        <v>65.436800000000005</v>
      </c>
      <c r="J186" t="s">
        <v>95</v>
      </c>
      <c r="K186" s="46">
        <f t="shared" si="4"/>
        <v>65.436800000000005</v>
      </c>
      <c r="L186" t="s">
        <v>109</v>
      </c>
      <c r="M186" s="48" t="s">
        <v>803</v>
      </c>
      <c r="O186" s="48" t="s">
        <v>133</v>
      </c>
      <c r="P186" s="46">
        <f t="shared" si="5"/>
        <v>65.436800000000005</v>
      </c>
      <c r="Q186" s="44">
        <v>45831</v>
      </c>
      <c r="S186">
        <v>40700</v>
      </c>
      <c r="T186" t="s">
        <v>784</v>
      </c>
    </row>
    <row r="187" spans="1:20">
      <c r="A187" s="39" t="str">
        <f>+VLOOKUP(O187,'Selectable Table'!$D$2:$E$1048576,2,0)</f>
        <v>MERCK</v>
      </c>
      <c r="B187" s="47">
        <v>30776</v>
      </c>
      <c r="C187" t="s">
        <v>802</v>
      </c>
      <c r="D187" t="s">
        <v>176</v>
      </c>
      <c r="E187">
        <v>2025</v>
      </c>
      <c r="F187">
        <v>6</v>
      </c>
      <c r="G187" s="45" t="e">
        <f>+VLOOKUP(H187,Chi!#REF!,3,0)</f>
        <v>#REF!</v>
      </c>
      <c r="H187" t="s">
        <v>123</v>
      </c>
      <c r="I187" s="46">
        <v>163.59199999999998</v>
      </c>
      <c r="J187" t="s">
        <v>95</v>
      </c>
      <c r="K187" s="46">
        <f t="shared" si="4"/>
        <v>163.59199999999998</v>
      </c>
      <c r="L187" t="s">
        <v>109</v>
      </c>
      <c r="M187" s="48" t="s">
        <v>803</v>
      </c>
      <c r="O187" s="48" t="s">
        <v>133</v>
      </c>
      <c r="P187" s="46">
        <f t="shared" si="5"/>
        <v>163.59199999999998</v>
      </c>
      <c r="Q187" s="44">
        <v>45831</v>
      </c>
      <c r="S187">
        <v>40700</v>
      </c>
      <c r="T187" t="s">
        <v>784</v>
      </c>
    </row>
    <row r="188" spans="1:20">
      <c r="A188" s="39" t="str">
        <f>+VLOOKUP(O188,'Selectable Table'!$D$2:$E$1048576,2,0)</f>
        <v>MERCK</v>
      </c>
      <c r="B188" s="47">
        <v>30776</v>
      </c>
      <c r="C188" t="s">
        <v>802</v>
      </c>
      <c r="D188" t="s">
        <v>176</v>
      </c>
      <c r="E188">
        <v>2025</v>
      </c>
      <c r="F188">
        <v>6</v>
      </c>
      <c r="G188" s="45" t="e">
        <f>+VLOOKUP(H188,Chi!#REF!,3,0)</f>
        <v>#REF!</v>
      </c>
      <c r="H188" t="s">
        <v>118</v>
      </c>
      <c r="I188" s="46">
        <v>280.4538</v>
      </c>
      <c r="J188" t="s">
        <v>95</v>
      </c>
      <c r="K188" s="46">
        <f t="shared" si="4"/>
        <v>280.4538</v>
      </c>
      <c r="L188" t="s">
        <v>109</v>
      </c>
      <c r="M188" s="48" t="s">
        <v>803</v>
      </c>
      <c r="O188" s="48" t="s">
        <v>133</v>
      </c>
      <c r="P188" s="46">
        <f t="shared" si="5"/>
        <v>280.4538</v>
      </c>
      <c r="Q188" s="44">
        <v>45831</v>
      </c>
      <c r="S188">
        <v>40700</v>
      </c>
      <c r="T188" t="s">
        <v>784</v>
      </c>
    </row>
    <row r="189" spans="1:20">
      <c r="A189" s="39" t="str">
        <f>+VLOOKUP(O189,'Selectable Table'!$D$2:$E$1048576,2,0)</f>
        <v>MERCK</v>
      </c>
      <c r="B189" s="47">
        <v>30776</v>
      </c>
      <c r="C189" t="s">
        <v>802</v>
      </c>
      <c r="D189" t="s">
        <v>176</v>
      </c>
      <c r="E189">
        <v>2025</v>
      </c>
      <c r="F189">
        <v>6</v>
      </c>
      <c r="G189" s="45" t="e">
        <f>+VLOOKUP(H189,Chi!#REF!,3,0)</f>
        <v>#REF!</v>
      </c>
      <c r="H189" t="s">
        <v>143</v>
      </c>
      <c r="I189" s="46">
        <v>115.7123</v>
      </c>
      <c r="J189" t="s">
        <v>95</v>
      </c>
      <c r="K189" s="46">
        <f t="shared" si="4"/>
        <v>115.7123</v>
      </c>
      <c r="L189" t="s">
        <v>109</v>
      </c>
      <c r="M189" s="48" t="s">
        <v>803</v>
      </c>
      <c r="O189" s="48" t="s">
        <v>133</v>
      </c>
      <c r="P189" s="46">
        <f t="shared" si="5"/>
        <v>115.7123</v>
      </c>
      <c r="Q189" s="44">
        <v>45831</v>
      </c>
      <c r="S189">
        <v>40700</v>
      </c>
      <c r="T189" t="s">
        <v>784</v>
      </c>
    </row>
    <row r="190" spans="1:20">
      <c r="A190" s="39" t="str">
        <f>+VLOOKUP(O190,'Selectable Table'!$D$2:$E$1048576,2,0)</f>
        <v>MERCK</v>
      </c>
      <c r="B190" s="47">
        <v>30776</v>
      </c>
      <c r="C190" t="s">
        <v>802</v>
      </c>
      <c r="D190" t="s">
        <v>176</v>
      </c>
      <c r="E190">
        <v>2025</v>
      </c>
      <c r="F190">
        <v>6</v>
      </c>
      <c r="G190" s="45" t="e">
        <f>+VLOOKUP(H190,Chi!#REF!,3,0)</f>
        <v>#REF!</v>
      </c>
      <c r="H190" t="s">
        <v>112</v>
      </c>
      <c r="I190" s="46">
        <v>694.27379999999994</v>
      </c>
      <c r="J190" t="s">
        <v>95</v>
      </c>
      <c r="K190" s="46">
        <f t="shared" si="4"/>
        <v>694.27379999999994</v>
      </c>
      <c r="L190" t="s">
        <v>109</v>
      </c>
      <c r="M190" s="48" t="s">
        <v>803</v>
      </c>
      <c r="O190" s="48" t="s">
        <v>133</v>
      </c>
      <c r="P190" s="46">
        <f t="shared" si="5"/>
        <v>694.27379999999994</v>
      </c>
      <c r="Q190" s="44">
        <v>45831</v>
      </c>
      <c r="S190">
        <v>40700</v>
      </c>
      <c r="T190" t="s">
        <v>784</v>
      </c>
    </row>
    <row r="191" spans="1:20">
      <c r="A191" s="39" t="str">
        <f>+VLOOKUP(O191,'Selectable Table'!$D$2:$E$1048576,2,0)</f>
        <v>MERCK</v>
      </c>
      <c r="B191" s="47">
        <v>30776</v>
      </c>
      <c r="C191" t="s">
        <v>802</v>
      </c>
      <c r="D191" t="s">
        <v>176</v>
      </c>
      <c r="E191">
        <v>2025</v>
      </c>
      <c r="F191">
        <v>6</v>
      </c>
      <c r="G191" s="45" t="e">
        <f>+VLOOKUP(H191,Chi!#REF!,3,0)</f>
        <v>#REF!</v>
      </c>
      <c r="H191" t="s">
        <v>163</v>
      </c>
      <c r="I191" s="46">
        <v>420.64439999999996</v>
      </c>
      <c r="J191" t="s">
        <v>95</v>
      </c>
      <c r="K191" s="46">
        <f t="shared" si="4"/>
        <v>420.64439999999996</v>
      </c>
      <c r="L191" t="s">
        <v>109</v>
      </c>
      <c r="M191" s="48" t="s">
        <v>803</v>
      </c>
      <c r="O191" s="48" t="s">
        <v>133</v>
      </c>
      <c r="P191" s="46">
        <f t="shared" si="5"/>
        <v>420.64439999999996</v>
      </c>
      <c r="Q191" s="44">
        <v>45831</v>
      </c>
      <c r="S191">
        <v>40700</v>
      </c>
      <c r="T191" t="s">
        <v>784</v>
      </c>
    </row>
    <row r="192" spans="1:20">
      <c r="A192" s="39" t="str">
        <f>+VLOOKUP(O192,'Selectable Table'!$D$2:$E$1048576,2,0)</f>
        <v>MERCK</v>
      </c>
      <c r="B192" s="47">
        <v>30777</v>
      </c>
      <c r="C192" t="s">
        <v>815</v>
      </c>
      <c r="D192" t="s">
        <v>177</v>
      </c>
      <c r="E192">
        <v>2025</v>
      </c>
      <c r="F192">
        <v>6</v>
      </c>
      <c r="G192" s="45" t="e">
        <f>+VLOOKUP(H192,Chi!#REF!,3,0)</f>
        <v>#REF!</v>
      </c>
      <c r="H192" t="s">
        <v>118</v>
      </c>
      <c r="I192" s="46">
        <v>140.2269</v>
      </c>
      <c r="J192" t="s">
        <v>95</v>
      </c>
      <c r="K192" s="46">
        <f t="shared" si="4"/>
        <v>140.2269</v>
      </c>
      <c r="L192" t="s">
        <v>109</v>
      </c>
      <c r="M192" s="48" t="s">
        <v>801</v>
      </c>
      <c r="O192" s="48" t="s">
        <v>133</v>
      </c>
      <c r="P192" s="46">
        <f t="shared" si="5"/>
        <v>140.2269</v>
      </c>
      <c r="Q192" s="44">
        <v>45831</v>
      </c>
      <c r="S192">
        <v>40700</v>
      </c>
      <c r="T192" t="s">
        <v>784</v>
      </c>
    </row>
    <row r="193" spans="1:20">
      <c r="A193" s="39" t="str">
        <f>+VLOOKUP(O193,'Selectable Table'!$D$2:$E$1048576,2,0)</f>
        <v>MERCK</v>
      </c>
      <c r="B193" s="47">
        <v>30777</v>
      </c>
      <c r="C193" t="s">
        <v>815</v>
      </c>
      <c r="D193" t="s">
        <v>177</v>
      </c>
      <c r="E193">
        <v>2025</v>
      </c>
      <c r="F193">
        <v>6</v>
      </c>
      <c r="G193" s="45" t="e">
        <f>+VLOOKUP(H193,Chi!#REF!,3,0)</f>
        <v>#REF!</v>
      </c>
      <c r="H193" t="s">
        <v>143</v>
      </c>
      <c r="I193" s="46">
        <v>115.7123</v>
      </c>
      <c r="J193" t="s">
        <v>95</v>
      </c>
      <c r="K193" s="46">
        <f t="shared" si="4"/>
        <v>115.7123</v>
      </c>
      <c r="L193" t="s">
        <v>109</v>
      </c>
      <c r="M193" s="48" t="s">
        <v>801</v>
      </c>
      <c r="O193" s="48" t="s">
        <v>133</v>
      </c>
      <c r="P193" s="46">
        <f t="shared" si="5"/>
        <v>115.7123</v>
      </c>
      <c r="Q193" s="44">
        <v>45831</v>
      </c>
      <c r="S193">
        <v>40700</v>
      </c>
      <c r="T193" t="s">
        <v>784</v>
      </c>
    </row>
    <row r="194" spans="1:20">
      <c r="A194" s="39" t="str">
        <f>+VLOOKUP(O194,'Selectable Table'!$D$2:$E$1048576,2,0)</f>
        <v>MERCK</v>
      </c>
      <c r="B194" s="47">
        <v>30777</v>
      </c>
      <c r="C194" t="s">
        <v>815</v>
      </c>
      <c r="D194" t="s">
        <v>177</v>
      </c>
      <c r="E194">
        <v>2025</v>
      </c>
      <c r="F194">
        <v>6</v>
      </c>
      <c r="G194" s="45" t="e">
        <f>+VLOOKUP(H194,Chi!#REF!,3,0)</f>
        <v>#REF!</v>
      </c>
      <c r="H194" t="s">
        <v>112</v>
      </c>
      <c r="I194" s="46">
        <v>694.27379999999994</v>
      </c>
      <c r="J194" t="s">
        <v>95</v>
      </c>
      <c r="K194" s="46">
        <f t="shared" si="4"/>
        <v>694.27379999999994</v>
      </c>
      <c r="L194" t="s">
        <v>109</v>
      </c>
      <c r="M194" s="48" t="s">
        <v>801</v>
      </c>
      <c r="O194" s="48" t="s">
        <v>133</v>
      </c>
      <c r="P194" s="46">
        <f t="shared" si="5"/>
        <v>694.27379999999994</v>
      </c>
      <c r="Q194" s="44">
        <v>45831</v>
      </c>
      <c r="S194">
        <v>40700</v>
      </c>
      <c r="T194" t="s">
        <v>784</v>
      </c>
    </row>
    <row r="195" spans="1:20">
      <c r="A195" s="39" t="str">
        <f>+VLOOKUP(O195,'Selectable Table'!$D$2:$E$1048576,2,0)</f>
        <v>MERCK</v>
      </c>
      <c r="B195" s="47">
        <v>30778</v>
      </c>
      <c r="C195" t="s">
        <v>802</v>
      </c>
      <c r="D195" t="s">
        <v>667</v>
      </c>
      <c r="E195">
        <v>2025</v>
      </c>
      <c r="F195">
        <v>6</v>
      </c>
      <c r="G195" s="45" t="e">
        <f>+VLOOKUP(H195,Chi!#REF!,3,0)</f>
        <v>#REF!</v>
      </c>
      <c r="H195" t="s">
        <v>118</v>
      </c>
      <c r="I195" s="46">
        <v>280.4538</v>
      </c>
      <c r="J195" t="s">
        <v>95</v>
      </c>
      <c r="K195" s="46">
        <f t="shared" ref="K195:K258" si="6">+VLOOKUP(J195,$W$2:$X$3,2,0)*I195</f>
        <v>280.4538</v>
      </c>
      <c r="L195" t="s">
        <v>109</v>
      </c>
      <c r="M195" s="48" t="s">
        <v>803</v>
      </c>
      <c r="O195" s="48" t="s">
        <v>133</v>
      </c>
      <c r="P195" s="46">
        <f t="shared" ref="P195:P258" si="7">K195</f>
        <v>280.4538</v>
      </c>
      <c r="Q195" s="44">
        <v>45831</v>
      </c>
      <c r="S195">
        <v>40700</v>
      </c>
      <c r="T195" t="s">
        <v>784</v>
      </c>
    </row>
    <row r="196" spans="1:20">
      <c r="A196" s="39" t="str">
        <f>+VLOOKUP(O196,'Selectable Table'!$D$2:$E$1048576,2,0)</f>
        <v>MERCK</v>
      </c>
      <c r="B196" s="47">
        <v>30778</v>
      </c>
      <c r="C196" t="s">
        <v>802</v>
      </c>
      <c r="D196" t="s">
        <v>667</v>
      </c>
      <c r="E196">
        <v>2025</v>
      </c>
      <c r="F196">
        <v>6</v>
      </c>
      <c r="G196" s="45" t="e">
        <f>+VLOOKUP(H196,Chi!#REF!,3,0)</f>
        <v>#REF!</v>
      </c>
      <c r="H196" t="s">
        <v>143</v>
      </c>
      <c r="I196" s="46">
        <v>115.7123</v>
      </c>
      <c r="J196" t="s">
        <v>95</v>
      </c>
      <c r="K196" s="46">
        <f t="shared" si="6"/>
        <v>115.7123</v>
      </c>
      <c r="L196" t="s">
        <v>109</v>
      </c>
      <c r="M196" s="48" t="s">
        <v>803</v>
      </c>
      <c r="O196" s="48" t="s">
        <v>133</v>
      </c>
      <c r="P196" s="46">
        <f t="shared" si="7"/>
        <v>115.7123</v>
      </c>
      <c r="Q196" s="44">
        <v>45831</v>
      </c>
      <c r="S196">
        <v>40700</v>
      </c>
      <c r="T196" t="s">
        <v>784</v>
      </c>
    </row>
    <row r="197" spans="1:20">
      <c r="A197" s="39" t="str">
        <f>+VLOOKUP(O197,'Selectable Table'!$D$2:$E$1048576,2,0)</f>
        <v>MERCK</v>
      </c>
      <c r="B197" s="47">
        <v>30779</v>
      </c>
      <c r="C197" t="s">
        <v>828</v>
      </c>
      <c r="D197" t="s">
        <v>178</v>
      </c>
      <c r="E197">
        <v>2025</v>
      </c>
      <c r="F197">
        <v>6</v>
      </c>
      <c r="G197" s="45" t="e">
        <f>+VLOOKUP(H197,Chi!#REF!,3,0)</f>
        <v>#REF!</v>
      </c>
      <c r="H197" t="s">
        <v>122</v>
      </c>
      <c r="I197" s="46">
        <v>65.436800000000005</v>
      </c>
      <c r="J197" t="s">
        <v>95</v>
      </c>
      <c r="K197" s="46">
        <f t="shared" si="6"/>
        <v>65.436800000000005</v>
      </c>
      <c r="L197" t="s">
        <v>109</v>
      </c>
      <c r="M197" s="48" t="s">
        <v>801</v>
      </c>
      <c r="O197" s="48" t="s">
        <v>133</v>
      </c>
      <c r="P197" s="46">
        <f t="shared" si="7"/>
        <v>65.436800000000005</v>
      </c>
      <c r="Q197" s="44">
        <v>45831</v>
      </c>
      <c r="S197">
        <v>40700</v>
      </c>
      <c r="T197" t="s">
        <v>784</v>
      </c>
    </row>
    <row r="198" spans="1:20">
      <c r="A198" s="39" t="str">
        <f>+VLOOKUP(O198,'Selectable Table'!$D$2:$E$1048576,2,0)</f>
        <v>MERCK</v>
      </c>
      <c r="B198" s="47">
        <v>30779</v>
      </c>
      <c r="C198" t="s">
        <v>828</v>
      </c>
      <c r="D198" t="s">
        <v>178</v>
      </c>
      <c r="E198">
        <v>2025</v>
      </c>
      <c r="F198">
        <v>6</v>
      </c>
      <c r="G198" s="45" t="e">
        <f>+VLOOKUP(H198,Chi!#REF!,3,0)</f>
        <v>#REF!</v>
      </c>
      <c r="H198" t="s">
        <v>123</v>
      </c>
      <c r="I198" s="46">
        <v>163.59199999999998</v>
      </c>
      <c r="J198" t="s">
        <v>95</v>
      </c>
      <c r="K198" s="46">
        <f t="shared" si="6"/>
        <v>163.59199999999998</v>
      </c>
      <c r="L198" t="s">
        <v>109</v>
      </c>
      <c r="M198" s="48" t="s">
        <v>801</v>
      </c>
      <c r="O198" s="48" t="s">
        <v>133</v>
      </c>
      <c r="P198" s="46">
        <f t="shared" si="7"/>
        <v>163.59199999999998</v>
      </c>
      <c r="Q198" s="44">
        <v>45831</v>
      </c>
      <c r="S198">
        <v>40700</v>
      </c>
      <c r="T198" t="s">
        <v>784</v>
      </c>
    </row>
    <row r="199" spans="1:20">
      <c r="A199" s="39" t="str">
        <f>+VLOOKUP(O199,'Selectable Table'!$D$2:$E$1048576,2,0)</f>
        <v>MERCK</v>
      </c>
      <c r="B199" s="47">
        <v>30779</v>
      </c>
      <c r="C199" t="s">
        <v>828</v>
      </c>
      <c r="D199" t="s">
        <v>178</v>
      </c>
      <c r="E199">
        <v>2025</v>
      </c>
      <c r="F199">
        <v>6</v>
      </c>
      <c r="G199" s="45" t="e">
        <f>+VLOOKUP(H199,Chi!#REF!,3,0)</f>
        <v>#REF!</v>
      </c>
      <c r="H199" t="s">
        <v>112</v>
      </c>
      <c r="I199" s="46">
        <v>231.4246</v>
      </c>
      <c r="J199" t="s">
        <v>95</v>
      </c>
      <c r="K199" s="46">
        <f t="shared" si="6"/>
        <v>231.4246</v>
      </c>
      <c r="L199" t="s">
        <v>109</v>
      </c>
      <c r="M199" s="48" t="s">
        <v>801</v>
      </c>
      <c r="O199" s="48" t="s">
        <v>133</v>
      </c>
      <c r="P199" s="46">
        <f t="shared" si="7"/>
        <v>231.4246</v>
      </c>
      <c r="Q199" s="44">
        <v>45831</v>
      </c>
      <c r="S199">
        <v>40700</v>
      </c>
      <c r="T199" t="s">
        <v>784</v>
      </c>
    </row>
    <row r="200" spans="1:20">
      <c r="A200" s="39" t="str">
        <f>+VLOOKUP(O200,'Selectable Table'!$D$2:$E$1048576,2,0)</f>
        <v>MERCK</v>
      </c>
      <c r="B200" s="47">
        <v>30780</v>
      </c>
      <c r="C200" t="s">
        <v>822</v>
      </c>
      <c r="D200" t="s">
        <v>179</v>
      </c>
      <c r="E200">
        <v>2025</v>
      </c>
      <c r="F200">
        <v>6</v>
      </c>
      <c r="G200" s="45" t="e">
        <f>+VLOOKUP(H200,Chi!#REF!,3,0)</f>
        <v>#REF!</v>
      </c>
      <c r="H200" t="s">
        <v>120</v>
      </c>
      <c r="I200" s="46">
        <v>157.57829999999998</v>
      </c>
      <c r="J200" t="s">
        <v>95</v>
      </c>
      <c r="K200" s="46">
        <f t="shared" si="6"/>
        <v>157.57829999999998</v>
      </c>
      <c r="L200" t="s">
        <v>109</v>
      </c>
      <c r="M200" s="48" t="s">
        <v>803</v>
      </c>
      <c r="O200" s="48" t="s">
        <v>133</v>
      </c>
      <c r="P200" s="46">
        <f t="shared" si="7"/>
        <v>157.57829999999998</v>
      </c>
      <c r="Q200" s="44">
        <v>45831</v>
      </c>
      <c r="S200">
        <v>40700</v>
      </c>
      <c r="T200" t="s">
        <v>784</v>
      </c>
    </row>
    <row r="201" spans="1:20">
      <c r="A201" s="39" t="str">
        <f>+VLOOKUP(O201,'Selectable Table'!$D$2:$E$1048576,2,0)</f>
        <v>MERCK</v>
      </c>
      <c r="B201" s="47">
        <v>30780</v>
      </c>
      <c r="C201" t="s">
        <v>822</v>
      </c>
      <c r="D201" t="s">
        <v>179</v>
      </c>
      <c r="E201">
        <v>2025</v>
      </c>
      <c r="F201">
        <v>6</v>
      </c>
      <c r="G201" s="45" t="e">
        <f>+VLOOKUP(H201,Chi!#REF!,3,0)</f>
        <v>#REF!</v>
      </c>
      <c r="H201" t="s">
        <v>110</v>
      </c>
      <c r="I201" s="46">
        <v>231.4246</v>
      </c>
      <c r="J201" t="s">
        <v>95</v>
      </c>
      <c r="K201" s="46">
        <f t="shared" si="6"/>
        <v>231.4246</v>
      </c>
      <c r="L201" t="s">
        <v>109</v>
      </c>
      <c r="M201" s="48" t="s">
        <v>803</v>
      </c>
      <c r="O201" s="48" t="s">
        <v>133</v>
      </c>
      <c r="P201" s="46">
        <f t="shared" si="7"/>
        <v>231.4246</v>
      </c>
      <c r="Q201" s="44">
        <v>45831</v>
      </c>
      <c r="S201">
        <v>40700</v>
      </c>
      <c r="T201" t="s">
        <v>784</v>
      </c>
    </row>
    <row r="202" spans="1:20">
      <c r="A202" s="39" t="str">
        <f>+VLOOKUP(O202,'Selectable Table'!$D$2:$E$1048576,2,0)</f>
        <v>MERCK</v>
      </c>
      <c r="B202" s="47">
        <v>30780</v>
      </c>
      <c r="C202" t="s">
        <v>822</v>
      </c>
      <c r="D202" t="s">
        <v>179</v>
      </c>
      <c r="E202">
        <v>2025</v>
      </c>
      <c r="F202">
        <v>6</v>
      </c>
      <c r="G202" s="45" t="e">
        <f>+VLOOKUP(H202,Chi!#REF!,3,0)</f>
        <v>#REF!</v>
      </c>
      <c r="H202" t="s">
        <v>122</v>
      </c>
      <c r="I202" s="46">
        <v>65.436800000000005</v>
      </c>
      <c r="J202" t="s">
        <v>95</v>
      </c>
      <c r="K202" s="46">
        <f t="shared" si="6"/>
        <v>65.436800000000005</v>
      </c>
      <c r="L202" t="s">
        <v>109</v>
      </c>
      <c r="M202" s="48" t="s">
        <v>803</v>
      </c>
      <c r="O202" s="48" t="s">
        <v>133</v>
      </c>
      <c r="P202" s="46">
        <f t="shared" si="7"/>
        <v>65.436800000000005</v>
      </c>
      <c r="Q202" s="44">
        <v>45831</v>
      </c>
      <c r="S202">
        <v>40700</v>
      </c>
      <c r="T202" t="s">
        <v>784</v>
      </c>
    </row>
    <row r="203" spans="1:20">
      <c r="A203" s="39" t="str">
        <f>+VLOOKUP(O203,'Selectable Table'!$D$2:$E$1048576,2,0)</f>
        <v>MERCK</v>
      </c>
      <c r="B203" s="47">
        <v>30780</v>
      </c>
      <c r="C203" t="s">
        <v>822</v>
      </c>
      <c r="D203" t="s">
        <v>179</v>
      </c>
      <c r="E203">
        <v>2025</v>
      </c>
      <c r="F203">
        <v>6</v>
      </c>
      <c r="G203" s="45" t="e">
        <f>+VLOOKUP(H203,Chi!#REF!,3,0)</f>
        <v>#REF!</v>
      </c>
      <c r="H203" t="s">
        <v>123</v>
      </c>
      <c r="I203" s="46">
        <v>163.59199999999998</v>
      </c>
      <c r="J203" t="s">
        <v>95</v>
      </c>
      <c r="K203" s="46">
        <f t="shared" si="6"/>
        <v>163.59199999999998</v>
      </c>
      <c r="L203" t="s">
        <v>109</v>
      </c>
      <c r="M203" s="48" t="s">
        <v>803</v>
      </c>
      <c r="O203" s="48" t="s">
        <v>133</v>
      </c>
      <c r="P203" s="46">
        <f t="shared" si="7"/>
        <v>163.59199999999998</v>
      </c>
      <c r="Q203" s="44">
        <v>45831</v>
      </c>
      <c r="S203">
        <v>40700</v>
      </c>
      <c r="T203" t="s">
        <v>784</v>
      </c>
    </row>
    <row r="204" spans="1:20">
      <c r="A204" s="39" t="str">
        <f>+VLOOKUP(O204,'Selectable Table'!$D$2:$E$1048576,2,0)</f>
        <v>MERCK</v>
      </c>
      <c r="B204" s="47">
        <v>30780</v>
      </c>
      <c r="C204" t="s">
        <v>822</v>
      </c>
      <c r="D204" t="s">
        <v>179</v>
      </c>
      <c r="E204">
        <v>2025</v>
      </c>
      <c r="F204">
        <v>6</v>
      </c>
      <c r="G204" s="45" t="e">
        <f>+VLOOKUP(H204,Chi!#REF!,3,0)</f>
        <v>#REF!</v>
      </c>
      <c r="H204" t="s">
        <v>118</v>
      </c>
      <c r="I204" s="46">
        <v>140.2269</v>
      </c>
      <c r="J204" t="s">
        <v>95</v>
      </c>
      <c r="K204" s="46">
        <f t="shared" si="6"/>
        <v>140.2269</v>
      </c>
      <c r="L204" t="s">
        <v>109</v>
      </c>
      <c r="M204" s="48" t="s">
        <v>803</v>
      </c>
      <c r="O204" s="48" t="s">
        <v>133</v>
      </c>
      <c r="P204" s="46">
        <f t="shared" si="7"/>
        <v>140.2269</v>
      </c>
      <c r="Q204" s="44">
        <v>45831</v>
      </c>
      <c r="S204">
        <v>40700</v>
      </c>
      <c r="T204" t="s">
        <v>784</v>
      </c>
    </row>
    <row r="205" spans="1:20">
      <c r="A205" s="39" t="str">
        <f>+VLOOKUP(O205,'Selectable Table'!$D$2:$E$1048576,2,0)</f>
        <v>MERCK</v>
      </c>
      <c r="B205" s="47">
        <v>30780</v>
      </c>
      <c r="C205" t="s">
        <v>822</v>
      </c>
      <c r="D205" t="s">
        <v>179</v>
      </c>
      <c r="E205">
        <v>2025</v>
      </c>
      <c r="F205">
        <v>6</v>
      </c>
      <c r="G205" s="45" t="e">
        <f>+VLOOKUP(H205,Chi!#REF!,3,0)</f>
        <v>#REF!</v>
      </c>
      <c r="H205" t="s">
        <v>143</v>
      </c>
      <c r="I205" s="46">
        <v>115.7123</v>
      </c>
      <c r="J205" t="s">
        <v>95</v>
      </c>
      <c r="K205" s="46">
        <f t="shared" si="6"/>
        <v>115.7123</v>
      </c>
      <c r="L205" t="s">
        <v>109</v>
      </c>
      <c r="M205" s="48" t="s">
        <v>803</v>
      </c>
      <c r="O205" s="48" t="s">
        <v>133</v>
      </c>
      <c r="P205" s="46">
        <f t="shared" si="7"/>
        <v>115.7123</v>
      </c>
      <c r="Q205" s="44">
        <v>45831</v>
      </c>
      <c r="S205">
        <v>40700</v>
      </c>
      <c r="T205" t="s">
        <v>784</v>
      </c>
    </row>
    <row r="206" spans="1:20">
      <c r="A206" s="39" t="str">
        <f>+VLOOKUP(O206,'Selectable Table'!$D$2:$E$1048576,2,0)</f>
        <v>MERCK</v>
      </c>
      <c r="B206" s="47">
        <v>30780</v>
      </c>
      <c r="C206" t="s">
        <v>822</v>
      </c>
      <c r="D206" t="s">
        <v>179</v>
      </c>
      <c r="E206">
        <v>2025</v>
      </c>
      <c r="F206">
        <v>6</v>
      </c>
      <c r="G206" s="45" t="e">
        <f>+VLOOKUP(H206,Chi!#REF!,3,0)</f>
        <v>#REF!</v>
      </c>
      <c r="H206" t="s">
        <v>112</v>
      </c>
      <c r="I206" s="46">
        <v>694.27379999999994</v>
      </c>
      <c r="J206" t="s">
        <v>95</v>
      </c>
      <c r="K206" s="46">
        <f t="shared" si="6"/>
        <v>694.27379999999994</v>
      </c>
      <c r="L206" t="s">
        <v>109</v>
      </c>
      <c r="M206" s="48" t="s">
        <v>803</v>
      </c>
      <c r="O206" s="48" t="s">
        <v>133</v>
      </c>
      <c r="P206" s="46">
        <f t="shared" si="7"/>
        <v>694.27379999999994</v>
      </c>
      <c r="Q206" s="44">
        <v>45831</v>
      </c>
      <c r="S206">
        <v>40700</v>
      </c>
      <c r="T206" t="s">
        <v>784</v>
      </c>
    </row>
    <row r="207" spans="1:20">
      <c r="A207" s="39" t="str">
        <f>+VLOOKUP(O207,'Selectable Table'!$D$2:$E$1048576,2,0)</f>
        <v>MERCK</v>
      </c>
      <c r="B207" s="47">
        <v>30781</v>
      </c>
      <c r="C207" t="s">
        <v>822</v>
      </c>
      <c r="D207" t="s">
        <v>180</v>
      </c>
      <c r="E207">
        <v>2025</v>
      </c>
      <c r="F207">
        <v>6</v>
      </c>
      <c r="G207" s="45" t="e">
        <f>+VLOOKUP(H207,Chi!#REF!,3,0)</f>
        <v>#REF!</v>
      </c>
      <c r="H207" t="s">
        <v>120</v>
      </c>
      <c r="I207" s="46">
        <v>157.57829999999998</v>
      </c>
      <c r="J207" t="s">
        <v>95</v>
      </c>
      <c r="K207" s="46">
        <f t="shared" si="6"/>
        <v>157.57829999999998</v>
      </c>
      <c r="L207" t="s">
        <v>109</v>
      </c>
      <c r="M207" s="48" t="s">
        <v>803</v>
      </c>
      <c r="O207" s="48" t="s">
        <v>133</v>
      </c>
      <c r="P207" s="46">
        <f t="shared" si="7"/>
        <v>157.57829999999998</v>
      </c>
      <c r="Q207" s="44">
        <v>45831</v>
      </c>
      <c r="S207">
        <v>40700</v>
      </c>
      <c r="T207" t="s">
        <v>784</v>
      </c>
    </row>
    <row r="208" spans="1:20">
      <c r="A208" s="39" t="str">
        <f>+VLOOKUP(O208,'Selectable Table'!$D$2:$E$1048576,2,0)</f>
        <v>MERCK</v>
      </c>
      <c r="B208" s="47">
        <v>30781</v>
      </c>
      <c r="C208" t="s">
        <v>822</v>
      </c>
      <c r="D208" t="s">
        <v>180</v>
      </c>
      <c r="E208">
        <v>2025</v>
      </c>
      <c r="F208">
        <v>6</v>
      </c>
      <c r="G208" s="45" t="e">
        <f>+VLOOKUP(H208,Chi!#REF!,3,0)</f>
        <v>#REF!</v>
      </c>
      <c r="H208" t="s">
        <v>118</v>
      </c>
      <c r="I208" s="46">
        <v>280.4538</v>
      </c>
      <c r="J208" t="s">
        <v>95</v>
      </c>
      <c r="K208" s="46">
        <f t="shared" si="6"/>
        <v>280.4538</v>
      </c>
      <c r="L208" t="s">
        <v>109</v>
      </c>
      <c r="M208" s="48" t="s">
        <v>803</v>
      </c>
      <c r="O208" s="48" t="s">
        <v>133</v>
      </c>
      <c r="P208" s="46">
        <f t="shared" si="7"/>
        <v>280.4538</v>
      </c>
      <c r="Q208" s="44">
        <v>45831</v>
      </c>
      <c r="S208">
        <v>40700</v>
      </c>
      <c r="T208" t="s">
        <v>784</v>
      </c>
    </row>
    <row r="209" spans="1:20">
      <c r="A209" s="39" t="str">
        <f>+VLOOKUP(O209,'Selectable Table'!$D$2:$E$1048576,2,0)</f>
        <v>MERCK</v>
      </c>
      <c r="B209" s="47">
        <v>30781</v>
      </c>
      <c r="C209" t="s">
        <v>822</v>
      </c>
      <c r="D209" t="s">
        <v>180</v>
      </c>
      <c r="E209">
        <v>2025</v>
      </c>
      <c r="F209">
        <v>6</v>
      </c>
      <c r="G209" s="45" t="e">
        <f>+VLOOKUP(H209,Chi!#REF!,3,0)</f>
        <v>#REF!</v>
      </c>
      <c r="H209" t="s">
        <v>143</v>
      </c>
      <c r="I209" s="46">
        <v>115.7123</v>
      </c>
      <c r="J209" t="s">
        <v>95</v>
      </c>
      <c r="K209" s="46">
        <f t="shared" si="6"/>
        <v>115.7123</v>
      </c>
      <c r="L209" t="s">
        <v>109</v>
      </c>
      <c r="M209" s="48" t="s">
        <v>803</v>
      </c>
      <c r="O209" s="48" t="s">
        <v>133</v>
      </c>
      <c r="P209" s="46">
        <f t="shared" si="7"/>
        <v>115.7123</v>
      </c>
      <c r="Q209" s="44">
        <v>45831</v>
      </c>
      <c r="S209">
        <v>40700</v>
      </c>
      <c r="T209" t="s">
        <v>784</v>
      </c>
    </row>
    <row r="210" spans="1:20">
      <c r="A210" s="39" t="str">
        <f>+VLOOKUP(O210,'Selectable Table'!$D$2:$E$1048576,2,0)</f>
        <v>MERCK</v>
      </c>
      <c r="B210" s="47">
        <v>30781</v>
      </c>
      <c r="C210" t="s">
        <v>822</v>
      </c>
      <c r="D210" t="s">
        <v>180</v>
      </c>
      <c r="E210">
        <v>2025</v>
      </c>
      <c r="F210">
        <v>6</v>
      </c>
      <c r="G210" s="45" t="e">
        <f>+VLOOKUP(H210,Chi!#REF!,3,0)</f>
        <v>#REF!</v>
      </c>
      <c r="H210" t="s">
        <v>112</v>
      </c>
      <c r="I210" s="46">
        <v>809.98609999999996</v>
      </c>
      <c r="J210" t="s">
        <v>95</v>
      </c>
      <c r="K210" s="46">
        <f t="shared" si="6"/>
        <v>809.98609999999996</v>
      </c>
      <c r="L210" t="s">
        <v>109</v>
      </c>
      <c r="M210" s="48" t="s">
        <v>803</v>
      </c>
      <c r="O210" s="48" t="s">
        <v>133</v>
      </c>
      <c r="P210" s="46">
        <f t="shared" si="7"/>
        <v>809.98609999999996</v>
      </c>
      <c r="Q210" s="44">
        <v>45831</v>
      </c>
      <c r="S210">
        <v>40700</v>
      </c>
      <c r="T210" t="s">
        <v>784</v>
      </c>
    </row>
    <row r="211" spans="1:20">
      <c r="A211" s="39" t="str">
        <f>+VLOOKUP(O211,'Selectable Table'!$D$2:$E$1048576,2,0)</f>
        <v>MERCK</v>
      </c>
      <c r="B211" s="47">
        <v>30782</v>
      </c>
      <c r="C211" t="s">
        <v>817</v>
      </c>
      <c r="D211" t="s">
        <v>181</v>
      </c>
      <c r="E211">
        <v>2025</v>
      </c>
      <c r="F211">
        <v>6</v>
      </c>
      <c r="G211" s="45" t="e">
        <f>+VLOOKUP(H211,Chi!#REF!,3,0)</f>
        <v>#REF!</v>
      </c>
      <c r="H211" t="s">
        <v>120</v>
      </c>
      <c r="I211" s="46">
        <v>985.53290000000004</v>
      </c>
      <c r="J211" t="s">
        <v>95</v>
      </c>
      <c r="K211" s="46">
        <f t="shared" si="6"/>
        <v>985.53290000000004</v>
      </c>
      <c r="L211" t="s">
        <v>109</v>
      </c>
      <c r="M211" s="48" t="s">
        <v>803</v>
      </c>
      <c r="O211" s="48" t="s">
        <v>133</v>
      </c>
      <c r="P211" s="46">
        <f t="shared" si="7"/>
        <v>985.53290000000004</v>
      </c>
      <c r="Q211" s="44">
        <v>45831</v>
      </c>
      <c r="S211">
        <v>40700</v>
      </c>
      <c r="T211" t="s">
        <v>784</v>
      </c>
    </row>
    <row r="212" spans="1:20">
      <c r="A212" s="39" t="str">
        <f>+VLOOKUP(O212,'Selectable Table'!$D$2:$E$1048576,2,0)</f>
        <v>MERCK</v>
      </c>
      <c r="B212" s="47">
        <v>30782</v>
      </c>
      <c r="C212" t="s">
        <v>817</v>
      </c>
      <c r="D212" t="s">
        <v>181</v>
      </c>
      <c r="E212">
        <v>2025</v>
      </c>
      <c r="F212">
        <v>6</v>
      </c>
      <c r="G212" s="34" t="s">
        <v>92</v>
      </c>
      <c r="H212" t="s">
        <v>122</v>
      </c>
      <c r="I212" s="46">
        <v>130.87360000000001</v>
      </c>
      <c r="J212" t="s">
        <v>95</v>
      </c>
      <c r="K212" s="46">
        <f t="shared" si="6"/>
        <v>130.87360000000001</v>
      </c>
      <c r="L212" t="s">
        <v>109</v>
      </c>
      <c r="M212" s="48" t="s">
        <v>803</v>
      </c>
      <c r="O212" s="48" t="s">
        <v>133</v>
      </c>
      <c r="P212" s="46">
        <f t="shared" si="7"/>
        <v>130.87360000000001</v>
      </c>
      <c r="Q212" s="44">
        <v>45831</v>
      </c>
      <c r="S212">
        <v>40700</v>
      </c>
      <c r="T212" t="s">
        <v>784</v>
      </c>
    </row>
    <row r="213" spans="1:20">
      <c r="A213" s="39" t="str">
        <f>+VLOOKUP(O213,'Selectable Table'!$D$2:$E$1048576,2,0)</f>
        <v>MERCK</v>
      </c>
      <c r="B213" s="47">
        <v>30782</v>
      </c>
      <c r="C213" t="s">
        <v>817</v>
      </c>
      <c r="D213" t="s">
        <v>181</v>
      </c>
      <c r="E213">
        <v>2025</v>
      </c>
      <c r="F213">
        <v>6</v>
      </c>
      <c r="G213" s="45" t="e">
        <f>+VLOOKUP(H213,Chi!#REF!,3,0)</f>
        <v>#REF!</v>
      </c>
      <c r="H213" t="s">
        <v>123</v>
      </c>
      <c r="I213" s="46">
        <v>327.18399999999997</v>
      </c>
      <c r="J213" t="s">
        <v>95</v>
      </c>
      <c r="K213" s="46">
        <f t="shared" si="6"/>
        <v>327.18399999999997</v>
      </c>
      <c r="L213" t="s">
        <v>109</v>
      </c>
      <c r="M213" s="48" t="s">
        <v>803</v>
      </c>
      <c r="O213" s="48" t="s">
        <v>133</v>
      </c>
      <c r="P213" s="46">
        <f t="shared" si="7"/>
        <v>327.18399999999997</v>
      </c>
      <c r="Q213" s="44">
        <v>45831</v>
      </c>
      <c r="S213">
        <v>40700</v>
      </c>
      <c r="T213" t="s">
        <v>784</v>
      </c>
    </row>
    <row r="214" spans="1:20">
      <c r="A214" s="39" t="str">
        <f>+VLOOKUP(O214,'Selectable Table'!$D$2:$E$1048576,2,0)</f>
        <v>MERCK</v>
      </c>
      <c r="B214" s="47">
        <v>30782</v>
      </c>
      <c r="C214" t="s">
        <v>817</v>
      </c>
      <c r="D214" t="s">
        <v>181</v>
      </c>
      <c r="E214">
        <v>2025</v>
      </c>
      <c r="F214">
        <v>6</v>
      </c>
      <c r="G214" s="34" t="s">
        <v>92</v>
      </c>
      <c r="H214" t="s">
        <v>112</v>
      </c>
      <c r="I214" s="46">
        <v>694.27379999999994</v>
      </c>
      <c r="J214" t="s">
        <v>95</v>
      </c>
      <c r="K214" s="46">
        <f t="shared" si="6"/>
        <v>694.27379999999994</v>
      </c>
      <c r="L214" t="s">
        <v>109</v>
      </c>
      <c r="M214" s="48" t="s">
        <v>803</v>
      </c>
      <c r="O214" s="48" t="s">
        <v>133</v>
      </c>
      <c r="P214" s="46">
        <f t="shared" si="7"/>
        <v>694.27379999999994</v>
      </c>
      <c r="Q214" s="44">
        <v>45831</v>
      </c>
      <c r="S214">
        <v>40700</v>
      </c>
      <c r="T214" t="s">
        <v>784</v>
      </c>
    </row>
    <row r="215" spans="1:20">
      <c r="A215" s="39" t="str">
        <f>+VLOOKUP(O215,'Selectable Table'!$D$2:$E$1048576,2,0)</f>
        <v>MERCK</v>
      </c>
      <c r="B215" s="47">
        <v>30783</v>
      </c>
      <c r="C215" t="s">
        <v>802</v>
      </c>
      <c r="D215" t="s">
        <v>182</v>
      </c>
      <c r="E215">
        <v>2025</v>
      </c>
      <c r="F215">
        <v>6</v>
      </c>
      <c r="G215" s="45" t="e">
        <f>+VLOOKUP(H215,Chi!#REF!,3,0)</f>
        <v>#REF!</v>
      </c>
      <c r="H215" t="s">
        <v>120</v>
      </c>
      <c r="I215" s="46">
        <v>355.21969999999999</v>
      </c>
      <c r="J215" t="s">
        <v>95</v>
      </c>
      <c r="K215" s="46">
        <f t="shared" si="6"/>
        <v>355.21969999999999</v>
      </c>
      <c r="L215" t="s">
        <v>109</v>
      </c>
      <c r="M215" s="48" t="s">
        <v>803</v>
      </c>
      <c r="O215" s="48" t="s">
        <v>133</v>
      </c>
      <c r="P215" s="46">
        <f t="shared" si="7"/>
        <v>355.21969999999999</v>
      </c>
      <c r="Q215" s="44">
        <v>45831</v>
      </c>
      <c r="S215">
        <v>40700</v>
      </c>
      <c r="T215" t="s">
        <v>784</v>
      </c>
    </row>
    <row r="216" spans="1:20">
      <c r="A216" s="39" t="str">
        <f>+VLOOKUP(O216,'Selectable Table'!$D$2:$E$1048576,2,0)</f>
        <v>MERCK</v>
      </c>
      <c r="B216" s="47">
        <v>30783</v>
      </c>
      <c r="C216" t="s">
        <v>802</v>
      </c>
      <c r="D216" t="s">
        <v>182</v>
      </c>
      <c r="E216">
        <v>2025</v>
      </c>
      <c r="F216">
        <v>6</v>
      </c>
      <c r="G216" s="45" t="e">
        <f>+VLOOKUP(H216,Chi!#REF!,3,0)</f>
        <v>#REF!</v>
      </c>
      <c r="H216" t="s">
        <v>112</v>
      </c>
      <c r="I216" s="46">
        <v>231.4246</v>
      </c>
      <c r="J216" t="s">
        <v>95</v>
      </c>
      <c r="K216" s="46">
        <f t="shared" si="6"/>
        <v>231.4246</v>
      </c>
      <c r="L216" t="s">
        <v>109</v>
      </c>
      <c r="M216" s="48" t="s">
        <v>803</v>
      </c>
      <c r="O216" s="48" t="s">
        <v>133</v>
      </c>
      <c r="P216" s="46">
        <f t="shared" si="7"/>
        <v>231.4246</v>
      </c>
      <c r="Q216" s="44">
        <v>45831</v>
      </c>
      <c r="S216">
        <v>40700</v>
      </c>
      <c r="T216" t="s">
        <v>784</v>
      </c>
    </row>
    <row r="217" spans="1:20">
      <c r="A217" s="39" t="str">
        <f>+VLOOKUP(O217,'Selectable Table'!$D$2:$E$1048576,2,0)</f>
        <v>MERCK</v>
      </c>
      <c r="B217" s="47">
        <v>30784</v>
      </c>
      <c r="C217" t="s">
        <v>829</v>
      </c>
      <c r="D217" t="s">
        <v>183</v>
      </c>
      <c r="E217">
        <v>2025</v>
      </c>
      <c r="F217">
        <v>6</v>
      </c>
      <c r="G217" s="45" t="e">
        <f>+VLOOKUP(H217,Chi!#REF!,3,0)</f>
        <v>#REF!</v>
      </c>
      <c r="H217" t="s">
        <v>110</v>
      </c>
      <c r="I217" s="46">
        <v>115.7123</v>
      </c>
      <c r="J217" t="s">
        <v>95</v>
      </c>
      <c r="K217" s="46">
        <f t="shared" si="6"/>
        <v>115.7123</v>
      </c>
      <c r="L217" t="s">
        <v>109</v>
      </c>
      <c r="M217" s="48" t="s">
        <v>801</v>
      </c>
      <c r="O217" s="48" t="s">
        <v>133</v>
      </c>
      <c r="P217" s="46">
        <f t="shared" si="7"/>
        <v>115.7123</v>
      </c>
      <c r="Q217" s="44">
        <v>45831</v>
      </c>
      <c r="S217">
        <v>40700</v>
      </c>
      <c r="T217" t="s">
        <v>784</v>
      </c>
    </row>
    <row r="218" spans="1:20">
      <c r="A218" s="39" t="str">
        <f>+VLOOKUP(O218,'Selectable Table'!$D$2:$E$1048576,2,0)</f>
        <v>MERCK</v>
      </c>
      <c r="B218" s="47">
        <v>30785</v>
      </c>
      <c r="C218" t="s">
        <v>802</v>
      </c>
      <c r="D218" t="s">
        <v>184</v>
      </c>
      <c r="E218">
        <v>2025</v>
      </c>
      <c r="F218">
        <v>6</v>
      </c>
      <c r="G218" s="45" t="e">
        <f>+VLOOKUP(H218,Chi!#REF!,3,0)</f>
        <v>#REF!</v>
      </c>
      <c r="H218" t="s">
        <v>112</v>
      </c>
      <c r="I218" s="46">
        <v>231.4246</v>
      </c>
      <c r="J218" t="s">
        <v>95</v>
      </c>
      <c r="K218" s="46">
        <f t="shared" si="6"/>
        <v>231.4246</v>
      </c>
      <c r="L218" t="s">
        <v>109</v>
      </c>
      <c r="M218" s="48" t="s">
        <v>803</v>
      </c>
      <c r="O218" s="48" t="s">
        <v>133</v>
      </c>
      <c r="P218" s="46">
        <f t="shared" si="7"/>
        <v>231.4246</v>
      </c>
      <c r="Q218" s="44">
        <v>45831</v>
      </c>
      <c r="S218">
        <v>40700</v>
      </c>
      <c r="T218" t="s">
        <v>784</v>
      </c>
    </row>
    <row r="219" spans="1:20">
      <c r="A219" s="39" t="str">
        <f>+VLOOKUP(O219,'Selectable Table'!$D$2:$E$1048576,2,0)</f>
        <v>MERCK</v>
      </c>
      <c r="B219" s="47">
        <v>30786</v>
      </c>
      <c r="C219" t="s">
        <v>802</v>
      </c>
      <c r="D219" t="s">
        <v>185</v>
      </c>
      <c r="E219">
        <v>2025</v>
      </c>
      <c r="F219">
        <v>6</v>
      </c>
      <c r="G219" s="45" t="e">
        <f>+VLOOKUP(H219,Chi!#REF!,3,0)</f>
        <v>#REF!</v>
      </c>
      <c r="H219" t="s">
        <v>118</v>
      </c>
      <c r="I219" s="46">
        <v>420.6807</v>
      </c>
      <c r="J219" t="s">
        <v>95</v>
      </c>
      <c r="K219" s="46">
        <f t="shared" si="6"/>
        <v>420.6807</v>
      </c>
      <c r="L219" t="s">
        <v>109</v>
      </c>
      <c r="M219" s="48" t="s">
        <v>803</v>
      </c>
      <c r="O219" s="48" t="s">
        <v>133</v>
      </c>
      <c r="P219" s="46">
        <f t="shared" si="7"/>
        <v>420.6807</v>
      </c>
      <c r="Q219" s="44">
        <v>45831</v>
      </c>
      <c r="S219">
        <v>40700</v>
      </c>
      <c r="T219" t="s">
        <v>784</v>
      </c>
    </row>
    <row r="220" spans="1:20">
      <c r="A220" s="39" t="str">
        <f>+VLOOKUP(O220,'Selectable Table'!$D$2:$E$1048576,2,0)</f>
        <v>MERCK</v>
      </c>
      <c r="B220" s="47">
        <v>30787</v>
      </c>
      <c r="C220" t="s">
        <v>830</v>
      </c>
      <c r="D220" t="s">
        <v>186</v>
      </c>
      <c r="E220">
        <v>2025</v>
      </c>
      <c r="F220">
        <v>6</v>
      </c>
      <c r="G220" s="45" t="e">
        <f>+VLOOKUP(H220,Chi!#REF!,3,0)</f>
        <v>#REF!</v>
      </c>
      <c r="H220" t="s">
        <v>118</v>
      </c>
      <c r="I220" s="46">
        <v>140.2269</v>
      </c>
      <c r="J220" t="s">
        <v>95</v>
      </c>
      <c r="K220" s="46">
        <f t="shared" si="6"/>
        <v>140.2269</v>
      </c>
      <c r="L220" t="s">
        <v>109</v>
      </c>
      <c r="M220" s="48" t="s">
        <v>803</v>
      </c>
      <c r="O220" s="48" t="s">
        <v>133</v>
      </c>
      <c r="P220" s="46">
        <f t="shared" si="7"/>
        <v>140.2269</v>
      </c>
      <c r="Q220" s="44">
        <v>45831</v>
      </c>
      <c r="S220">
        <v>40700</v>
      </c>
      <c r="T220" t="s">
        <v>784</v>
      </c>
    </row>
    <row r="221" spans="1:20">
      <c r="A221" s="39" t="str">
        <f>+VLOOKUP(O221,'Selectable Table'!$D$2:$E$1048576,2,0)</f>
        <v>MERCK</v>
      </c>
      <c r="B221" s="47">
        <v>30787</v>
      </c>
      <c r="C221" t="s">
        <v>830</v>
      </c>
      <c r="D221" t="s">
        <v>186</v>
      </c>
      <c r="E221">
        <v>2025</v>
      </c>
      <c r="F221">
        <v>6</v>
      </c>
      <c r="G221" s="45" t="e">
        <f>+VLOOKUP(H221,Chi!#REF!,3,0)</f>
        <v>#REF!</v>
      </c>
      <c r="H221" t="s">
        <v>112</v>
      </c>
      <c r="I221" s="46">
        <v>231.4246</v>
      </c>
      <c r="J221" t="s">
        <v>95</v>
      </c>
      <c r="K221" s="46">
        <f t="shared" si="6"/>
        <v>231.4246</v>
      </c>
      <c r="L221" t="s">
        <v>109</v>
      </c>
      <c r="M221" s="48" t="s">
        <v>803</v>
      </c>
      <c r="O221" s="48" t="s">
        <v>133</v>
      </c>
      <c r="P221" s="46">
        <f t="shared" si="7"/>
        <v>231.4246</v>
      </c>
      <c r="Q221" s="44">
        <v>45831</v>
      </c>
      <c r="S221">
        <v>40700</v>
      </c>
      <c r="T221" t="s">
        <v>784</v>
      </c>
    </row>
    <row r="222" spans="1:20">
      <c r="A222" s="39" t="str">
        <f>+VLOOKUP(O222,'Selectable Table'!$D$2:$E$1048576,2,0)</f>
        <v>MERCK</v>
      </c>
      <c r="B222" s="47">
        <v>30788</v>
      </c>
      <c r="C222" t="s">
        <v>831</v>
      </c>
      <c r="D222" t="s">
        <v>187</v>
      </c>
      <c r="E222">
        <v>2025</v>
      </c>
      <c r="F222">
        <v>6</v>
      </c>
      <c r="G222" s="45" t="e">
        <f>+VLOOKUP(H222,Chi!#REF!,3,0)</f>
        <v>#REF!</v>
      </c>
      <c r="H222" t="s">
        <v>120</v>
      </c>
      <c r="I222" s="46">
        <v>157.57829999999998</v>
      </c>
      <c r="J222" t="s">
        <v>95</v>
      </c>
      <c r="K222" s="46">
        <f t="shared" si="6"/>
        <v>157.57829999999998</v>
      </c>
      <c r="L222" t="s">
        <v>109</v>
      </c>
      <c r="M222" s="48" t="s">
        <v>832</v>
      </c>
      <c r="O222" s="48" t="s">
        <v>133</v>
      </c>
      <c r="P222" s="46">
        <f t="shared" si="7"/>
        <v>157.57829999999998</v>
      </c>
      <c r="Q222" s="44">
        <v>45831</v>
      </c>
      <c r="S222">
        <v>40700</v>
      </c>
      <c r="T222" t="s">
        <v>784</v>
      </c>
    </row>
    <row r="223" spans="1:20">
      <c r="A223" s="39" t="str">
        <f>+VLOOKUP(O223,'Selectable Table'!$D$2:$E$1048576,2,0)</f>
        <v>MERCK</v>
      </c>
      <c r="B223" s="47">
        <v>30788</v>
      </c>
      <c r="C223" t="s">
        <v>831</v>
      </c>
      <c r="D223" t="s">
        <v>187</v>
      </c>
      <c r="E223">
        <v>2025</v>
      </c>
      <c r="F223">
        <v>6</v>
      </c>
      <c r="G223" s="45" t="e">
        <f>+VLOOKUP(H223,Chi!#REF!,3,0)</f>
        <v>#REF!</v>
      </c>
      <c r="H223" t="s">
        <v>130</v>
      </c>
      <c r="I223" s="46">
        <v>1972.3725999999999</v>
      </c>
      <c r="J223" t="s">
        <v>95</v>
      </c>
      <c r="K223" s="46">
        <f t="shared" si="6"/>
        <v>1972.3725999999999</v>
      </c>
      <c r="L223" t="s">
        <v>109</v>
      </c>
      <c r="M223" s="48" t="s">
        <v>832</v>
      </c>
      <c r="O223" s="48" t="s">
        <v>133</v>
      </c>
      <c r="P223" s="46">
        <f t="shared" si="7"/>
        <v>1972.3725999999999</v>
      </c>
      <c r="Q223" s="44">
        <v>45831</v>
      </c>
      <c r="S223">
        <v>40700</v>
      </c>
      <c r="T223" t="s">
        <v>784</v>
      </c>
    </row>
    <row r="224" spans="1:20">
      <c r="A224" s="39" t="str">
        <f>+VLOOKUP(O224,'Selectable Table'!$D$2:$E$1048576,2,0)</f>
        <v>MERCK</v>
      </c>
      <c r="B224" s="47">
        <v>30788</v>
      </c>
      <c r="C224" t="s">
        <v>831</v>
      </c>
      <c r="D224" t="s">
        <v>187</v>
      </c>
      <c r="E224">
        <v>2025</v>
      </c>
      <c r="F224">
        <v>6</v>
      </c>
      <c r="G224" s="45" t="e">
        <f>+VLOOKUP(H224,Chi!#REF!,3,0)</f>
        <v>#REF!</v>
      </c>
      <c r="H224" t="s">
        <v>118</v>
      </c>
      <c r="I224" s="46">
        <v>420.6807</v>
      </c>
      <c r="J224" t="s">
        <v>95</v>
      </c>
      <c r="K224" s="46">
        <f t="shared" si="6"/>
        <v>420.6807</v>
      </c>
      <c r="L224" t="s">
        <v>109</v>
      </c>
      <c r="M224" s="48" t="s">
        <v>832</v>
      </c>
      <c r="O224" s="48" t="s">
        <v>133</v>
      </c>
      <c r="P224" s="46">
        <f t="shared" si="7"/>
        <v>420.6807</v>
      </c>
      <c r="Q224" s="44">
        <v>45831</v>
      </c>
      <c r="S224">
        <v>40700</v>
      </c>
      <c r="T224" t="s">
        <v>784</v>
      </c>
    </row>
    <row r="225" spans="1:20">
      <c r="A225" s="39" t="str">
        <f>+VLOOKUP(O225,'Selectable Table'!$D$2:$E$1048576,2,0)</f>
        <v>MERCK</v>
      </c>
      <c r="B225" s="47">
        <v>30788</v>
      </c>
      <c r="C225" t="s">
        <v>831</v>
      </c>
      <c r="D225" t="s">
        <v>187</v>
      </c>
      <c r="E225">
        <v>2025</v>
      </c>
      <c r="F225">
        <v>6</v>
      </c>
      <c r="G225" s="45" t="e">
        <f>+VLOOKUP(H225,Chi!#REF!,3,0)</f>
        <v>#REF!</v>
      </c>
      <c r="H225" t="s">
        <v>143</v>
      </c>
      <c r="I225" s="46">
        <v>115.7123</v>
      </c>
      <c r="J225" t="s">
        <v>95</v>
      </c>
      <c r="K225" s="46">
        <f t="shared" si="6"/>
        <v>115.7123</v>
      </c>
      <c r="L225" t="s">
        <v>109</v>
      </c>
      <c r="M225" s="48" t="s">
        <v>832</v>
      </c>
      <c r="O225" s="48" t="s">
        <v>133</v>
      </c>
      <c r="P225" s="46">
        <f t="shared" si="7"/>
        <v>115.7123</v>
      </c>
      <c r="Q225" s="44">
        <v>45831</v>
      </c>
      <c r="S225">
        <v>40700</v>
      </c>
      <c r="T225" t="s">
        <v>784</v>
      </c>
    </row>
    <row r="226" spans="1:20">
      <c r="A226" s="39" t="str">
        <f>+VLOOKUP(O226,'Selectable Table'!$D$2:$E$1048576,2,0)</f>
        <v>MERCK</v>
      </c>
      <c r="B226" s="47">
        <v>30788</v>
      </c>
      <c r="C226" t="s">
        <v>831</v>
      </c>
      <c r="D226" t="s">
        <v>187</v>
      </c>
      <c r="E226">
        <v>2025</v>
      </c>
      <c r="F226">
        <v>6</v>
      </c>
      <c r="G226" s="45" t="e">
        <f>+VLOOKUP(H226,Chi!#REF!,3,0)</f>
        <v>#REF!</v>
      </c>
      <c r="H226" t="s">
        <v>112</v>
      </c>
      <c r="I226" s="46">
        <v>347.13689999999997</v>
      </c>
      <c r="J226" t="s">
        <v>95</v>
      </c>
      <c r="K226" s="46">
        <f t="shared" si="6"/>
        <v>347.13689999999997</v>
      </c>
      <c r="L226" t="s">
        <v>109</v>
      </c>
      <c r="M226" s="48" t="s">
        <v>832</v>
      </c>
      <c r="O226" s="48" t="s">
        <v>133</v>
      </c>
      <c r="P226" s="46">
        <f t="shared" si="7"/>
        <v>347.13689999999997</v>
      </c>
      <c r="Q226" s="44">
        <v>45831</v>
      </c>
      <c r="S226">
        <v>40700</v>
      </c>
      <c r="T226" t="s">
        <v>784</v>
      </c>
    </row>
    <row r="227" spans="1:20">
      <c r="A227" s="39" t="str">
        <f>+VLOOKUP(O227,'Selectable Table'!$D$2:$E$1048576,2,0)</f>
        <v>MERCK</v>
      </c>
      <c r="B227" s="47">
        <v>30789</v>
      </c>
      <c r="C227" t="s">
        <v>802</v>
      </c>
      <c r="D227" t="s">
        <v>188</v>
      </c>
      <c r="E227">
        <v>2025</v>
      </c>
      <c r="F227">
        <v>6</v>
      </c>
      <c r="G227" s="45" t="e">
        <f>+VLOOKUP(H227,Chi!#REF!,3,0)</f>
        <v>#REF!</v>
      </c>
      <c r="H227" t="s">
        <v>120</v>
      </c>
      <c r="I227" s="46">
        <v>315.15659999999997</v>
      </c>
      <c r="J227" t="s">
        <v>95</v>
      </c>
      <c r="K227" s="46">
        <f t="shared" si="6"/>
        <v>315.15659999999997</v>
      </c>
      <c r="L227" t="s">
        <v>109</v>
      </c>
      <c r="M227" s="48" t="s">
        <v>803</v>
      </c>
      <c r="O227" s="48" t="s">
        <v>133</v>
      </c>
      <c r="P227" s="46">
        <f t="shared" si="7"/>
        <v>315.15659999999997</v>
      </c>
      <c r="Q227" s="44">
        <v>45831</v>
      </c>
      <c r="S227">
        <v>40700</v>
      </c>
      <c r="T227" t="s">
        <v>784</v>
      </c>
    </row>
    <row r="228" spans="1:20">
      <c r="A228" s="39" t="str">
        <f>+VLOOKUP(O228,'Selectable Table'!$D$2:$E$1048576,2,0)</f>
        <v>MERCK</v>
      </c>
      <c r="B228" s="47">
        <v>30789</v>
      </c>
      <c r="C228" t="s">
        <v>802</v>
      </c>
      <c r="D228" t="s">
        <v>188</v>
      </c>
      <c r="E228">
        <v>2025</v>
      </c>
      <c r="F228">
        <v>6</v>
      </c>
      <c r="G228" s="45" t="e">
        <f>+VLOOKUP(H228,Chi!#REF!,3,0)</f>
        <v>#REF!</v>
      </c>
      <c r="H228" t="s">
        <v>118</v>
      </c>
      <c r="I228" s="46">
        <v>140.2269</v>
      </c>
      <c r="J228" t="s">
        <v>95</v>
      </c>
      <c r="K228" s="46">
        <f t="shared" si="6"/>
        <v>140.2269</v>
      </c>
      <c r="L228" t="s">
        <v>109</v>
      </c>
      <c r="M228" s="48" t="s">
        <v>803</v>
      </c>
      <c r="O228" s="48" t="s">
        <v>133</v>
      </c>
      <c r="P228" s="46">
        <f t="shared" si="7"/>
        <v>140.2269</v>
      </c>
      <c r="Q228" s="44">
        <v>45831</v>
      </c>
      <c r="S228">
        <v>40700</v>
      </c>
      <c r="T228" t="s">
        <v>784</v>
      </c>
    </row>
    <row r="229" spans="1:20">
      <c r="A229" s="39" t="str">
        <f>+VLOOKUP(O229,'Selectable Table'!$D$2:$E$1048576,2,0)</f>
        <v>MERCK</v>
      </c>
      <c r="B229" s="47">
        <v>30789</v>
      </c>
      <c r="C229" t="s">
        <v>802</v>
      </c>
      <c r="D229" t="s">
        <v>188</v>
      </c>
      <c r="E229">
        <v>2025</v>
      </c>
      <c r="F229">
        <v>6</v>
      </c>
      <c r="G229" s="45" t="s">
        <v>92</v>
      </c>
      <c r="H229" t="s">
        <v>112</v>
      </c>
      <c r="I229" s="46">
        <v>347.13689999999997</v>
      </c>
      <c r="J229" t="s">
        <v>95</v>
      </c>
      <c r="K229" s="46">
        <f t="shared" si="6"/>
        <v>347.13689999999997</v>
      </c>
      <c r="L229" t="s">
        <v>109</v>
      </c>
      <c r="M229" s="48" t="s">
        <v>803</v>
      </c>
      <c r="O229" s="48" t="s">
        <v>133</v>
      </c>
      <c r="P229" s="46">
        <f t="shared" si="7"/>
        <v>347.13689999999997</v>
      </c>
      <c r="Q229" s="44">
        <v>45831</v>
      </c>
      <c r="S229">
        <v>40700</v>
      </c>
      <c r="T229" t="s">
        <v>784</v>
      </c>
    </row>
    <row r="230" spans="1:20">
      <c r="A230" s="39" t="str">
        <f>+VLOOKUP(O230,'Selectable Table'!$D$2:$E$1048576,2,0)</f>
        <v>MERCK</v>
      </c>
      <c r="B230" s="47">
        <v>30790</v>
      </c>
      <c r="C230" t="s">
        <v>802</v>
      </c>
      <c r="D230" t="s">
        <v>189</v>
      </c>
      <c r="E230">
        <v>2025</v>
      </c>
      <c r="F230">
        <v>6</v>
      </c>
      <c r="G230" s="45" t="e">
        <f>+VLOOKUP(H230,Chi!#REF!,3,0)</f>
        <v>#REF!</v>
      </c>
      <c r="H230" t="s">
        <v>130</v>
      </c>
      <c r="I230" s="46">
        <v>157.57829999999998</v>
      </c>
      <c r="J230" t="s">
        <v>95</v>
      </c>
      <c r="K230" s="46">
        <f t="shared" si="6"/>
        <v>157.57829999999998</v>
      </c>
      <c r="L230" t="s">
        <v>109</v>
      </c>
      <c r="M230" s="48" t="s">
        <v>803</v>
      </c>
      <c r="O230" s="48" t="s">
        <v>133</v>
      </c>
      <c r="P230" s="46">
        <f t="shared" si="7"/>
        <v>157.57829999999998</v>
      </c>
      <c r="Q230" s="44">
        <v>45831</v>
      </c>
      <c r="S230">
        <v>40700</v>
      </c>
      <c r="T230" t="s">
        <v>784</v>
      </c>
    </row>
    <row r="231" spans="1:20">
      <c r="A231" s="39" t="str">
        <f>+VLOOKUP(O231,'Selectable Table'!$D$2:$E$1048576,2,0)</f>
        <v>MERCK</v>
      </c>
      <c r="B231" s="47">
        <v>30790</v>
      </c>
      <c r="C231" t="s">
        <v>802</v>
      </c>
      <c r="D231" t="s">
        <v>189</v>
      </c>
      <c r="E231">
        <v>2025</v>
      </c>
      <c r="F231">
        <v>6</v>
      </c>
      <c r="G231" s="45" t="e">
        <f>+VLOOKUP(H231,Chi!#REF!,3,0)</f>
        <v>#REF!</v>
      </c>
      <c r="H231" t="s">
        <v>110</v>
      </c>
      <c r="I231" s="46">
        <v>347.13689999999997</v>
      </c>
      <c r="J231" t="s">
        <v>95</v>
      </c>
      <c r="K231" s="46">
        <f t="shared" si="6"/>
        <v>347.13689999999997</v>
      </c>
      <c r="L231" t="s">
        <v>109</v>
      </c>
      <c r="M231" s="48" t="s">
        <v>803</v>
      </c>
      <c r="O231" s="48" t="s">
        <v>133</v>
      </c>
      <c r="P231" s="46">
        <f t="shared" si="7"/>
        <v>347.13689999999997</v>
      </c>
      <c r="Q231" s="44">
        <v>45831</v>
      </c>
      <c r="S231">
        <v>40700</v>
      </c>
      <c r="T231" t="s">
        <v>784</v>
      </c>
    </row>
    <row r="232" spans="1:20">
      <c r="A232" s="39" t="str">
        <f>+VLOOKUP(O232,'Selectable Table'!$D$2:$E$1048576,2,0)</f>
        <v>MERCK</v>
      </c>
      <c r="B232" s="47">
        <v>30790</v>
      </c>
      <c r="C232" t="s">
        <v>802</v>
      </c>
      <c r="D232" t="s">
        <v>189</v>
      </c>
      <c r="E232">
        <v>2025</v>
      </c>
      <c r="F232">
        <v>6</v>
      </c>
      <c r="G232" s="45" t="e">
        <f>+VLOOKUP(H232,Chi!#REF!,3,0)</f>
        <v>#REF!</v>
      </c>
      <c r="H232" t="s">
        <v>112</v>
      </c>
      <c r="I232" s="46">
        <v>347.13689999999997</v>
      </c>
      <c r="J232" t="s">
        <v>95</v>
      </c>
      <c r="K232" s="46">
        <f t="shared" si="6"/>
        <v>347.13689999999997</v>
      </c>
      <c r="L232" t="s">
        <v>109</v>
      </c>
      <c r="M232" s="48" t="s">
        <v>803</v>
      </c>
      <c r="O232" s="48" t="s">
        <v>133</v>
      </c>
      <c r="P232" s="46">
        <f t="shared" si="7"/>
        <v>347.13689999999997</v>
      </c>
      <c r="Q232" s="44">
        <v>45831</v>
      </c>
      <c r="S232">
        <v>40700</v>
      </c>
      <c r="T232" t="s">
        <v>784</v>
      </c>
    </row>
    <row r="233" spans="1:20">
      <c r="A233" s="39" t="str">
        <f>+VLOOKUP(O233,'Selectable Table'!$D$2:$E$1048576,2,0)</f>
        <v>MERCK</v>
      </c>
      <c r="B233" s="47">
        <v>30791</v>
      </c>
      <c r="C233" t="s">
        <v>802</v>
      </c>
      <c r="D233" t="s">
        <v>190</v>
      </c>
      <c r="E233">
        <v>2025</v>
      </c>
      <c r="F233">
        <v>6</v>
      </c>
      <c r="G233" s="45" t="e">
        <f>+VLOOKUP(H233,Chi!#REF!,3,0)</f>
        <v>#REF!</v>
      </c>
      <c r="H233" t="s">
        <v>120</v>
      </c>
      <c r="I233" s="46">
        <v>355.21969999999999</v>
      </c>
      <c r="J233" t="s">
        <v>95</v>
      </c>
      <c r="K233" s="46">
        <f t="shared" si="6"/>
        <v>355.21969999999999</v>
      </c>
      <c r="L233" t="s">
        <v>109</v>
      </c>
      <c r="M233" s="48" t="s">
        <v>803</v>
      </c>
      <c r="O233" s="48" t="s">
        <v>133</v>
      </c>
      <c r="P233" s="46">
        <f t="shared" si="7"/>
        <v>355.21969999999999</v>
      </c>
      <c r="Q233" s="44">
        <v>45831</v>
      </c>
      <c r="S233">
        <v>40700</v>
      </c>
      <c r="T233" t="s">
        <v>784</v>
      </c>
    </row>
    <row r="234" spans="1:20">
      <c r="A234" s="39" t="str">
        <f>+VLOOKUP(O234,'Selectable Table'!$D$2:$E$1048576,2,0)</f>
        <v>MERCK</v>
      </c>
      <c r="B234" s="47">
        <v>30791</v>
      </c>
      <c r="C234" t="s">
        <v>802</v>
      </c>
      <c r="D234" t="s">
        <v>190</v>
      </c>
      <c r="E234">
        <v>2025</v>
      </c>
      <c r="F234">
        <v>6</v>
      </c>
      <c r="G234" s="45" t="e">
        <f>+VLOOKUP(H234,Chi!#REF!,3,0)</f>
        <v>#REF!</v>
      </c>
      <c r="H234" t="s">
        <v>122</v>
      </c>
      <c r="I234" s="46">
        <v>65.436800000000005</v>
      </c>
      <c r="J234" t="s">
        <v>95</v>
      </c>
      <c r="K234" s="46">
        <f t="shared" si="6"/>
        <v>65.436800000000005</v>
      </c>
      <c r="L234" t="s">
        <v>109</v>
      </c>
      <c r="M234" s="48" t="s">
        <v>803</v>
      </c>
      <c r="O234" s="48" t="s">
        <v>133</v>
      </c>
      <c r="P234" s="46">
        <f t="shared" si="7"/>
        <v>65.436800000000005</v>
      </c>
      <c r="Q234" s="44">
        <v>45831</v>
      </c>
      <c r="S234">
        <v>40700</v>
      </c>
      <c r="T234" t="s">
        <v>784</v>
      </c>
    </row>
    <row r="235" spans="1:20">
      <c r="A235" s="39" t="str">
        <f>+VLOOKUP(O235,'Selectable Table'!$D$2:$E$1048576,2,0)</f>
        <v>MERCK</v>
      </c>
      <c r="B235" s="47">
        <v>30791</v>
      </c>
      <c r="C235" t="s">
        <v>802</v>
      </c>
      <c r="D235" t="s">
        <v>190</v>
      </c>
      <c r="E235">
        <v>2025</v>
      </c>
      <c r="F235">
        <v>6</v>
      </c>
      <c r="G235" s="45" t="e">
        <f>+VLOOKUP(H235,Chi!#REF!,3,0)</f>
        <v>#REF!</v>
      </c>
      <c r="H235" t="s">
        <v>123</v>
      </c>
      <c r="I235" s="46">
        <v>163.59199999999998</v>
      </c>
      <c r="J235" t="s">
        <v>95</v>
      </c>
      <c r="K235" s="46">
        <f t="shared" si="6"/>
        <v>163.59199999999998</v>
      </c>
      <c r="L235" t="s">
        <v>109</v>
      </c>
      <c r="M235" s="48" t="s">
        <v>803</v>
      </c>
      <c r="O235" s="48" t="s">
        <v>133</v>
      </c>
      <c r="P235" s="46">
        <f t="shared" si="7"/>
        <v>163.59199999999998</v>
      </c>
      <c r="Q235" s="44">
        <v>45831</v>
      </c>
      <c r="S235">
        <v>40700</v>
      </c>
      <c r="T235" t="s">
        <v>784</v>
      </c>
    </row>
    <row r="236" spans="1:20">
      <c r="A236" s="39" t="str">
        <f>+VLOOKUP(O236,'Selectable Table'!$D$2:$E$1048576,2,0)</f>
        <v>MERCK</v>
      </c>
      <c r="B236" s="47">
        <v>30791</v>
      </c>
      <c r="C236" t="s">
        <v>802</v>
      </c>
      <c r="D236" t="s">
        <v>190</v>
      </c>
      <c r="E236">
        <v>2025</v>
      </c>
      <c r="F236">
        <v>6</v>
      </c>
      <c r="G236" s="45" t="e">
        <f>+VLOOKUP(H236,Chi!#REF!,3,0)</f>
        <v>#REF!</v>
      </c>
      <c r="H236" t="s">
        <v>118</v>
      </c>
      <c r="I236" s="46">
        <v>140.2269</v>
      </c>
      <c r="J236" t="s">
        <v>95</v>
      </c>
      <c r="K236" s="46">
        <f t="shared" si="6"/>
        <v>140.2269</v>
      </c>
      <c r="L236" t="s">
        <v>109</v>
      </c>
      <c r="M236" s="48" t="s">
        <v>803</v>
      </c>
      <c r="O236" s="48" t="s">
        <v>133</v>
      </c>
      <c r="P236" s="46">
        <f t="shared" si="7"/>
        <v>140.2269</v>
      </c>
      <c r="Q236" s="44">
        <v>45831</v>
      </c>
      <c r="S236">
        <v>40700</v>
      </c>
      <c r="T236" t="s">
        <v>784</v>
      </c>
    </row>
    <row r="237" spans="1:20">
      <c r="A237" s="39" t="str">
        <f>+VLOOKUP(O237,'Selectable Table'!$D$2:$E$1048576,2,0)</f>
        <v>MERCK</v>
      </c>
      <c r="B237" s="47">
        <v>30791</v>
      </c>
      <c r="C237" t="s">
        <v>802</v>
      </c>
      <c r="D237" t="s">
        <v>190</v>
      </c>
      <c r="E237">
        <v>2025</v>
      </c>
      <c r="F237">
        <v>6</v>
      </c>
      <c r="G237" s="45" t="e">
        <f>+VLOOKUP(H237,Chi!#REF!,3,0)</f>
        <v>#REF!</v>
      </c>
      <c r="H237" t="s">
        <v>112</v>
      </c>
      <c r="I237" s="46">
        <v>231.4246</v>
      </c>
      <c r="J237" t="s">
        <v>95</v>
      </c>
      <c r="K237" s="46">
        <f t="shared" si="6"/>
        <v>231.4246</v>
      </c>
      <c r="L237" t="s">
        <v>109</v>
      </c>
      <c r="M237" s="48" t="s">
        <v>803</v>
      </c>
      <c r="O237" s="48" t="s">
        <v>133</v>
      </c>
      <c r="P237" s="46">
        <f t="shared" si="7"/>
        <v>231.4246</v>
      </c>
      <c r="Q237" s="44">
        <v>45831</v>
      </c>
      <c r="S237">
        <v>40700</v>
      </c>
      <c r="T237" t="s">
        <v>784</v>
      </c>
    </row>
    <row r="238" spans="1:20">
      <c r="A238" s="39" t="str">
        <f>+VLOOKUP(O238,'Selectable Table'!$D$2:$E$1048576,2,0)</f>
        <v>MERCK</v>
      </c>
      <c r="B238" s="47">
        <v>30792</v>
      </c>
      <c r="C238" t="s">
        <v>802</v>
      </c>
      <c r="D238" t="s">
        <v>191</v>
      </c>
      <c r="E238">
        <v>2025</v>
      </c>
      <c r="F238">
        <v>6</v>
      </c>
      <c r="G238" s="45" t="e">
        <f>+VLOOKUP(H238,Chi!#REF!,3,0)</f>
        <v>#REF!</v>
      </c>
      <c r="H238" t="s">
        <v>120</v>
      </c>
      <c r="I238" s="46">
        <v>197.6414</v>
      </c>
      <c r="J238" t="s">
        <v>95</v>
      </c>
      <c r="K238" s="46">
        <f t="shared" si="6"/>
        <v>197.6414</v>
      </c>
      <c r="L238" t="s">
        <v>109</v>
      </c>
      <c r="M238" s="48" t="s">
        <v>803</v>
      </c>
      <c r="O238" s="48" t="s">
        <v>133</v>
      </c>
      <c r="P238" s="46">
        <f t="shared" si="7"/>
        <v>197.6414</v>
      </c>
      <c r="Q238" s="44">
        <v>45831</v>
      </c>
      <c r="S238">
        <v>40700</v>
      </c>
      <c r="T238" t="s">
        <v>784</v>
      </c>
    </row>
    <row r="239" spans="1:20">
      <c r="A239" s="39" t="str">
        <f>+VLOOKUP(O239,'Selectable Table'!$D$2:$E$1048576,2,0)</f>
        <v>MERCK</v>
      </c>
      <c r="B239" s="47">
        <v>30792</v>
      </c>
      <c r="C239" t="s">
        <v>802</v>
      </c>
      <c r="D239" t="s">
        <v>191</v>
      </c>
      <c r="E239">
        <v>2025</v>
      </c>
      <c r="F239">
        <v>6</v>
      </c>
      <c r="G239" s="45" t="e">
        <f>+VLOOKUP(H239,Chi!#REF!,3,0)</f>
        <v>#REF!</v>
      </c>
      <c r="H239" t="s">
        <v>196</v>
      </c>
      <c r="I239" s="46">
        <v>151.91550000000001</v>
      </c>
      <c r="J239" t="s">
        <v>95</v>
      </c>
      <c r="K239" s="46">
        <f t="shared" si="6"/>
        <v>151.91550000000001</v>
      </c>
      <c r="L239" t="s">
        <v>109</v>
      </c>
      <c r="M239" s="48" t="s">
        <v>803</v>
      </c>
      <c r="O239" s="48" t="s">
        <v>133</v>
      </c>
      <c r="P239" s="46">
        <f t="shared" si="7"/>
        <v>151.91550000000001</v>
      </c>
      <c r="Q239" s="44">
        <v>45831</v>
      </c>
      <c r="S239">
        <v>40700</v>
      </c>
      <c r="T239" t="s">
        <v>784</v>
      </c>
    </row>
    <row r="240" spans="1:20">
      <c r="A240" s="39" t="str">
        <f>+VLOOKUP(O240,'Selectable Table'!$D$2:$E$1048576,2,0)</f>
        <v>MERCK</v>
      </c>
      <c r="B240" s="47">
        <v>30792</v>
      </c>
      <c r="C240" t="s">
        <v>802</v>
      </c>
      <c r="D240" t="s">
        <v>191</v>
      </c>
      <c r="E240">
        <v>2025</v>
      </c>
      <c r="F240">
        <v>6</v>
      </c>
      <c r="G240" s="45" t="e">
        <f>+VLOOKUP(H240,Chi!#REF!,3,0)</f>
        <v>#REF!</v>
      </c>
      <c r="H240" t="s">
        <v>122</v>
      </c>
      <c r="I240" s="46">
        <v>65.436800000000005</v>
      </c>
      <c r="J240" t="s">
        <v>95</v>
      </c>
      <c r="K240" s="46">
        <f t="shared" si="6"/>
        <v>65.436800000000005</v>
      </c>
      <c r="L240" t="s">
        <v>109</v>
      </c>
      <c r="M240" s="48" t="s">
        <v>803</v>
      </c>
      <c r="O240" s="48" t="s">
        <v>133</v>
      </c>
      <c r="P240" s="46">
        <f t="shared" si="7"/>
        <v>65.436800000000005</v>
      </c>
      <c r="Q240" s="44">
        <v>45831</v>
      </c>
      <c r="S240">
        <v>40700</v>
      </c>
      <c r="T240" t="s">
        <v>784</v>
      </c>
    </row>
    <row r="241" spans="1:20">
      <c r="A241" s="39" t="str">
        <f>+VLOOKUP(O241,'Selectable Table'!$D$2:$E$1048576,2,0)</f>
        <v>MERCK</v>
      </c>
      <c r="B241" s="47">
        <v>30792</v>
      </c>
      <c r="C241" t="s">
        <v>802</v>
      </c>
      <c r="D241" t="s">
        <v>191</v>
      </c>
      <c r="E241">
        <v>2025</v>
      </c>
      <c r="F241">
        <v>6</v>
      </c>
      <c r="G241" s="45" t="e">
        <f>+VLOOKUP(H241,Chi!#REF!,3,0)</f>
        <v>#REF!</v>
      </c>
      <c r="H241" t="s">
        <v>123</v>
      </c>
      <c r="I241" s="46">
        <v>163.59199999999998</v>
      </c>
      <c r="J241" t="s">
        <v>95</v>
      </c>
      <c r="K241" s="46">
        <f t="shared" si="6"/>
        <v>163.59199999999998</v>
      </c>
      <c r="L241" t="s">
        <v>109</v>
      </c>
      <c r="M241" s="48" t="s">
        <v>803</v>
      </c>
      <c r="O241" s="48" t="s">
        <v>133</v>
      </c>
      <c r="P241" s="46">
        <f t="shared" si="7"/>
        <v>163.59199999999998</v>
      </c>
      <c r="Q241" s="44">
        <v>45831</v>
      </c>
      <c r="S241">
        <v>40700</v>
      </c>
      <c r="T241" t="s">
        <v>784</v>
      </c>
    </row>
    <row r="242" spans="1:20">
      <c r="A242" s="39" t="str">
        <f>+VLOOKUP(O242,'Selectable Table'!$D$2:$E$1048576,2,0)</f>
        <v>MERCK</v>
      </c>
      <c r="B242" s="47">
        <v>30792</v>
      </c>
      <c r="C242" t="s">
        <v>802</v>
      </c>
      <c r="D242" t="s">
        <v>191</v>
      </c>
      <c r="E242">
        <v>2025</v>
      </c>
      <c r="F242">
        <v>6</v>
      </c>
      <c r="G242" s="34" t="s">
        <v>92</v>
      </c>
      <c r="H242" t="s">
        <v>118</v>
      </c>
      <c r="I242" s="46">
        <v>140.2269</v>
      </c>
      <c r="J242" t="s">
        <v>95</v>
      </c>
      <c r="K242" s="46">
        <f t="shared" si="6"/>
        <v>140.2269</v>
      </c>
      <c r="L242" t="s">
        <v>109</v>
      </c>
      <c r="M242" s="48" t="s">
        <v>803</v>
      </c>
      <c r="O242" s="48" t="s">
        <v>133</v>
      </c>
      <c r="P242" s="46">
        <f t="shared" si="7"/>
        <v>140.2269</v>
      </c>
      <c r="Q242" s="44">
        <v>45831</v>
      </c>
      <c r="S242">
        <v>40700</v>
      </c>
      <c r="T242" t="s">
        <v>784</v>
      </c>
    </row>
    <row r="243" spans="1:20">
      <c r="A243" s="39" t="str">
        <f>+VLOOKUP(O243,'Selectable Table'!$D$2:$E$1048576,2,0)</f>
        <v>MERCK</v>
      </c>
      <c r="B243" s="47">
        <v>30792</v>
      </c>
      <c r="C243" t="s">
        <v>802</v>
      </c>
      <c r="D243" t="s">
        <v>191</v>
      </c>
      <c r="E243">
        <v>2025</v>
      </c>
      <c r="F243">
        <v>6</v>
      </c>
      <c r="G243" s="45" t="e">
        <f>+VLOOKUP(H243,Chi!#REF!,3,0)</f>
        <v>#REF!</v>
      </c>
      <c r="H243" t="s">
        <v>112</v>
      </c>
      <c r="I243" s="46">
        <v>231.4246</v>
      </c>
      <c r="J243" t="s">
        <v>95</v>
      </c>
      <c r="K243" s="46">
        <f t="shared" si="6"/>
        <v>231.4246</v>
      </c>
      <c r="L243" t="s">
        <v>109</v>
      </c>
      <c r="M243" s="48" t="s">
        <v>803</v>
      </c>
      <c r="O243" s="48" t="s">
        <v>133</v>
      </c>
      <c r="P243" s="46">
        <f t="shared" si="7"/>
        <v>231.4246</v>
      </c>
      <c r="Q243" s="44">
        <v>45831</v>
      </c>
      <c r="S243">
        <v>40700</v>
      </c>
      <c r="T243" t="s">
        <v>784</v>
      </c>
    </row>
    <row r="244" spans="1:20">
      <c r="A244" s="39" t="str">
        <f>+VLOOKUP(O244,'Selectable Table'!$D$2:$E$1048576,2,0)</f>
        <v>MERCK</v>
      </c>
      <c r="B244" s="47">
        <v>30793</v>
      </c>
      <c r="C244" t="s">
        <v>802</v>
      </c>
      <c r="D244" t="s">
        <v>192</v>
      </c>
      <c r="E244">
        <v>2025</v>
      </c>
      <c r="F244">
        <v>6</v>
      </c>
      <c r="G244" s="45" t="e">
        <f>+VLOOKUP(H244,Chi!#REF!,3,0)</f>
        <v>#REF!</v>
      </c>
      <c r="H244" t="s">
        <v>122</v>
      </c>
      <c r="I244" s="46">
        <v>65.436800000000005</v>
      </c>
      <c r="J244" t="s">
        <v>95</v>
      </c>
      <c r="K244" s="46">
        <f t="shared" si="6"/>
        <v>65.436800000000005</v>
      </c>
      <c r="L244" t="s">
        <v>109</v>
      </c>
      <c r="M244" s="48" t="s">
        <v>803</v>
      </c>
      <c r="O244" s="48" t="s">
        <v>133</v>
      </c>
      <c r="P244" s="46">
        <f t="shared" si="7"/>
        <v>65.436800000000005</v>
      </c>
      <c r="Q244" s="44">
        <v>45831</v>
      </c>
      <c r="S244">
        <v>40700</v>
      </c>
      <c r="T244" t="s">
        <v>784</v>
      </c>
    </row>
    <row r="245" spans="1:20">
      <c r="A245" s="39" t="str">
        <f>+VLOOKUP(O245,'Selectable Table'!$D$2:$E$1048576,2,0)</f>
        <v>MERCK</v>
      </c>
      <c r="B245" s="47">
        <v>30793</v>
      </c>
      <c r="C245" t="s">
        <v>802</v>
      </c>
      <c r="D245" t="s">
        <v>192</v>
      </c>
      <c r="E245">
        <v>2025</v>
      </c>
      <c r="F245">
        <v>6</v>
      </c>
      <c r="G245" s="45" t="e">
        <f>+VLOOKUP(H245,Chi!#REF!,3,0)</f>
        <v>#REF!</v>
      </c>
      <c r="H245" t="s">
        <v>123</v>
      </c>
      <c r="I245" s="46">
        <v>163.59199999999998</v>
      </c>
      <c r="J245" t="s">
        <v>95</v>
      </c>
      <c r="K245" s="46">
        <f t="shared" si="6"/>
        <v>163.59199999999998</v>
      </c>
      <c r="L245" t="s">
        <v>109</v>
      </c>
      <c r="M245" s="48" t="s">
        <v>803</v>
      </c>
      <c r="O245" s="48" t="s">
        <v>133</v>
      </c>
      <c r="P245" s="46">
        <f t="shared" si="7"/>
        <v>163.59199999999998</v>
      </c>
      <c r="Q245" s="44">
        <v>45831</v>
      </c>
      <c r="S245">
        <v>40700</v>
      </c>
      <c r="T245" t="s">
        <v>784</v>
      </c>
    </row>
    <row r="246" spans="1:20">
      <c r="A246" s="39" t="str">
        <f>+VLOOKUP(O246,'Selectable Table'!$D$2:$E$1048576,2,0)</f>
        <v>MERCK</v>
      </c>
      <c r="B246" s="47">
        <v>30793</v>
      </c>
      <c r="C246" t="s">
        <v>802</v>
      </c>
      <c r="D246" t="s">
        <v>192</v>
      </c>
      <c r="E246">
        <v>2025</v>
      </c>
      <c r="F246">
        <v>6</v>
      </c>
      <c r="G246" s="45" t="e">
        <f>+VLOOKUP(H246,Chi!#REF!,3,0)</f>
        <v>#REF!</v>
      </c>
      <c r="H246" t="s">
        <v>112</v>
      </c>
      <c r="I246" s="46">
        <v>462.8492</v>
      </c>
      <c r="J246" t="s">
        <v>95</v>
      </c>
      <c r="K246" s="46">
        <f t="shared" si="6"/>
        <v>462.8492</v>
      </c>
      <c r="L246" t="s">
        <v>109</v>
      </c>
      <c r="M246" s="48" t="s">
        <v>803</v>
      </c>
      <c r="O246" s="48" t="s">
        <v>133</v>
      </c>
      <c r="P246" s="46">
        <f t="shared" si="7"/>
        <v>462.8492</v>
      </c>
      <c r="Q246" s="44">
        <v>45831</v>
      </c>
      <c r="S246">
        <v>40700</v>
      </c>
      <c r="T246" t="s">
        <v>784</v>
      </c>
    </row>
    <row r="247" spans="1:20">
      <c r="A247" s="39" t="str">
        <f>+VLOOKUP(O247,'Selectable Table'!$D$2:$E$1048576,2,0)</f>
        <v>MERCK</v>
      </c>
      <c r="B247" s="47">
        <v>30794</v>
      </c>
      <c r="C247" t="s">
        <v>802</v>
      </c>
      <c r="D247" t="s">
        <v>193</v>
      </c>
      <c r="E247">
        <v>2025</v>
      </c>
      <c r="F247">
        <v>6</v>
      </c>
      <c r="G247" s="45" t="e">
        <f>+VLOOKUP(H247,Chi!#REF!,3,0)</f>
        <v>#REF!</v>
      </c>
      <c r="H247" t="s">
        <v>122</v>
      </c>
      <c r="I247" s="46">
        <v>65.436800000000005</v>
      </c>
      <c r="J247" t="s">
        <v>95</v>
      </c>
      <c r="K247" s="46">
        <f t="shared" si="6"/>
        <v>65.436800000000005</v>
      </c>
      <c r="L247" t="s">
        <v>109</v>
      </c>
      <c r="M247" s="48" t="s">
        <v>803</v>
      </c>
      <c r="O247" s="48" t="s">
        <v>133</v>
      </c>
      <c r="P247" s="46">
        <f t="shared" si="7"/>
        <v>65.436800000000005</v>
      </c>
      <c r="Q247" s="44">
        <v>45831</v>
      </c>
      <c r="S247">
        <v>40700</v>
      </c>
      <c r="T247" t="s">
        <v>784</v>
      </c>
    </row>
    <row r="248" spans="1:20">
      <c r="A248" s="39" t="str">
        <f>+VLOOKUP(O248,'Selectable Table'!$D$2:$E$1048576,2,0)</f>
        <v>MERCK</v>
      </c>
      <c r="B248" s="47">
        <v>30794</v>
      </c>
      <c r="C248" t="s">
        <v>802</v>
      </c>
      <c r="D248" t="s">
        <v>193</v>
      </c>
      <c r="E248">
        <v>2025</v>
      </c>
      <c r="F248">
        <v>6</v>
      </c>
      <c r="G248" s="45" t="e">
        <f>+VLOOKUP(H248,Chi!#REF!,3,0)</f>
        <v>#REF!</v>
      </c>
      <c r="H248" t="s">
        <v>123</v>
      </c>
      <c r="I248" s="46">
        <v>163.59199999999998</v>
      </c>
      <c r="J248" t="s">
        <v>95</v>
      </c>
      <c r="K248" s="46">
        <f t="shared" si="6"/>
        <v>163.59199999999998</v>
      </c>
      <c r="L248" t="s">
        <v>109</v>
      </c>
      <c r="M248" s="48" t="s">
        <v>803</v>
      </c>
      <c r="O248" s="48" t="s">
        <v>133</v>
      </c>
      <c r="P248" s="46">
        <f t="shared" si="7"/>
        <v>163.59199999999998</v>
      </c>
      <c r="Q248" s="44">
        <v>45831</v>
      </c>
      <c r="S248">
        <v>40700</v>
      </c>
      <c r="T248" t="s">
        <v>784</v>
      </c>
    </row>
    <row r="249" spans="1:20">
      <c r="A249" s="39" t="str">
        <f>+VLOOKUP(O249,'Selectable Table'!$D$2:$E$1048576,2,0)</f>
        <v>MERCK</v>
      </c>
      <c r="B249" s="47">
        <v>30794</v>
      </c>
      <c r="C249" t="s">
        <v>802</v>
      </c>
      <c r="D249" t="s">
        <v>193</v>
      </c>
      <c r="E249">
        <v>2025</v>
      </c>
      <c r="F249">
        <v>6</v>
      </c>
      <c r="G249" s="45" t="e">
        <f>+VLOOKUP(H249,Chi!#REF!,3,0)</f>
        <v>#REF!</v>
      </c>
      <c r="H249" t="s">
        <v>118</v>
      </c>
      <c r="I249" s="46">
        <v>140.2269</v>
      </c>
      <c r="J249" t="s">
        <v>95</v>
      </c>
      <c r="K249" s="46">
        <f t="shared" si="6"/>
        <v>140.2269</v>
      </c>
      <c r="L249" t="s">
        <v>109</v>
      </c>
      <c r="M249" s="48" t="s">
        <v>803</v>
      </c>
      <c r="O249" s="48" t="s">
        <v>133</v>
      </c>
      <c r="P249" s="46">
        <f t="shared" si="7"/>
        <v>140.2269</v>
      </c>
      <c r="Q249" s="44">
        <v>45831</v>
      </c>
      <c r="S249">
        <v>40700</v>
      </c>
      <c r="T249" t="s">
        <v>784</v>
      </c>
    </row>
    <row r="250" spans="1:20">
      <c r="A250" s="39" t="str">
        <f>+VLOOKUP(O250,'Selectable Table'!$D$2:$E$1048576,2,0)</f>
        <v>MERCK</v>
      </c>
      <c r="B250" s="47">
        <v>30794</v>
      </c>
      <c r="C250" t="s">
        <v>802</v>
      </c>
      <c r="D250" t="s">
        <v>193</v>
      </c>
      <c r="E250">
        <v>2025</v>
      </c>
      <c r="F250">
        <v>6</v>
      </c>
      <c r="G250" s="45" t="e">
        <f>+VLOOKUP(H250,Chi!#REF!,3,0)</f>
        <v>#REF!</v>
      </c>
      <c r="H250" t="s">
        <v>112</v>
      </c>
      <c r="I250" s="46">
        <v>115.7123</v>
      </c>
      <c r="J250" t="s">
        <v>95</v>
      </c>
      <c r="K250" s="46">
        <f t="shared" si="6"/>
        <v>115.7123</v>
      </c>
      <c r="L250" t="s">
        <v>109</v>
      </c>
      <c r="M250" s="48" t="s">
        <v>803</v>
      </c>
      <c r="O250" s="48" t="s">
        <v>133</v>
      </c>
      <c r="P250" s="46">
        <f t="shared" si="7"/>
        <v>115.7123</v>
      </c>
      <c r="Q250" s="44">
        <v>45831</v>
      </c>
      <c r="S250">
        <v>40700</v>
      </c>
      <c r="T250" t="s">
        <v>784</v>
      </c>
    </row>
    <row r="251" spans="1:20">
      <c r="A251" s="39" t="str">
        <f>+VLOOKUP(O251,'Selectable Table'!$D$2:$E$1048576,2,0)</f>
        <v>MERCK</v>
      </c>
      <c r="B251" s="47">
        <v>30795</v>
      </c>
      <c r="C251" t="s">
        <v>799</v>
      </c>
      <c r="D251" t="s">
        <v>833</v>
      </c>
      <c r="E251">
        <v>2025</v>
      </c>
      <c r="F251">
        <v>6</v>
      </c>
      <c r="G251" s="45" t="e">
        <f>+VLOOKUP(H251,Chi!#REF!,3,0)</f>
        <v>#REF!</v>
      </c>
      <c r="H251" t="s">
        <v>118</v>
      </c>
      <c r="I251" s="46">
        <v>140.2269</v>
      </c>
      <c r="J251" t="s">
        <v>95</v>
      </c>
      <c r="K251" s="46">
        <f t="shared" si="6"/>
        <v>140.2269</v>
      </c>
      <c r="L251" t="s">
        <v>109</v>
      </c>
      <c r="M251" s="48" t="s">
        <v>798</v>
      </c>
      <c r="O251" s="48" t="s">
        <v>133</v>
      </c>
      <c r="P251" s="46">
        <f t="shared" si="7"/>
        <v>140.2269</v>
      </c>
      <c r="Q251" s="44">
        <v>45831</v>
      </c>
      <c r="S251">
        <v>40700</v>
      </c>
      <c r="T251" t="s">
        <v>784</v>
      </c>
    </row>
    <row r="252" spans="1:20">
      <c r="A252" s="39" t="str">
        <f>+VLOOKUP(O252,'Selectable Table'!$D$2:$E$1048576,2,0)</f>
        <v>MERCK</v>
      </c>
      <c r="B252" s="47">
        <v>30795</v>
      </c>
      <c r="C252" t="s">
        <v>799</v>
      </c>
      <c r="D252" t="s">
        <v>833</v>
      </c>
      <c r="E252">
        <v>2025</v>
      </c>
      <c r="F252">
        <v>6</v>
      </c>
      <c r="G252" s="45" t="e">
        <f>+VLOOKUP(H252,Chi!#REF!,3,0)</f>
        <v>#REF!</v>
      </c>
      <c r="H252" t="s">
        <v>112</v>
      </c>
      <c r="I252" s="46">
        <v>231.4246</v>
      </c>
      <c r="J252" t="s">
        <v>95</v>
      </c>
      <c r="K252" s="46">
        <f t="shared" si="6"/>
        <v>231.4246</v>
      </c>
      <c r="L252" t="s">
        <v>109</v>
      </c>
      <c r="M252" s="48" t="s">
        <v>798</v>
      </c>
      <c r="O252" s="48" t="s">
        <v>133</v>
      </c>
      <c r="P252" s="46">
        <f t="shared" si="7"/>
        <v>231.4246</v>
      </c>
      <c r="Q252" s="44">
        <v>45831</v>
      </c>
      <c r="S252">
        <v>40700</v>
      </c>
      <c r="T252" t="s">
        <v>784</v>
      </c>
    </row>
    <row r="253" spans="1:20">
      <c r="A253" s="39" t="str">
        <f>+VLOOKUP(O253,'Selectable Table'!$D$2:$E$1048576,2,0)</f>
        <v>MERCK</v>
      </c>
      <c r="B253" s="47">
        <v>30796</v>
      </c>
      <c r="C253" t="s">
        <v>802</v>
      </c>
      <c r="D253" t="s">
        <v>194</v>
      </c>
      <c r="E253">
        <v>2025</v>
      </c>
      <c r="F253">
        <v>6</v>
      </c>
      <c r="G253" s="45" t="e">
        <f>+VLOOKUP(H253,Chi!#REF!,3,0)</f>
        <v>#REF!</v>
      </c>
      <c r="H253" t="s">
        <v>118</v>
      </c>
      <c r="I253" s="46">
        <v>140.2269</v>
      </c>
      <c r="J253" t="s">
        <v>95</v>
      </c>
      <c r="K253" s="46">
        <f t="shared" si="6"/>
        <v>140.2269</v>
      </c>
      <c r="L253" t="s">
        <v>109</v>
      </c>
      <c r="M253" s="48" t="s">
        <v>803</v>
      </c>
      <c r="O253" s="48" t="s">
        <v>133</v>
      </c>
      <c r="P253" s="46">
        <f t="shared" si="7"/>
        <v>140.2269</v>
      </c>
      <c r="Q253" s="44">
        <v>45831</v>
      </c>
      <c r="S253">
        <v>40700</v>
      </c>
      <c r="T253" t="s">
        <v>784</v>
      </c>
    </row>
    <row r="254" spans="1:20">
      <c r="A254" s="39" t="str">
        <f>+VLOOKUP(O254,'Selectable Table'!$D$2:$E$1048576,2,0)</f>
        <v>MERCK</v>
      </c>
      <c r="B254" s="47">
        <v>30797</v>
      </c>
      <c r="C254" t="s">
        <v>799</v>
      </c>
      <c r="D254" t="s">
        <v>195</v>
      </c>
      <c r="E254">
        <v>2025</v>
      </c>
      <c r="F254">
        <v>6</v>
      </c>
      <c r="G254" s="45" t="e">
        <f>+VLOOKUP(H254,Chi!#REF!,3,0)</f>
        <v>#REF!</v>
      </c>
      <c r="H254" t="s">
        <v>250</v>
      </c>
      <c r="I254" s="46">
        <v>75.951700000000002</v>
      </c>
      <c r="J254" t="s">
        <v>95</v>
      </c>
      <c r="K254" s="46">
        <f t="shared" si="6"/>
        <v>75.951700000000002</v>
      </c>
      <c r="L254" t="s">
        <v>109</v>
      </c>
      <c r="M254" s="48" t="s">
        <v>798</v>
      </c>
      <c r="O254" s="48" t="s">
        <v>133</v>
      </c>
      <c r="P254" s="46">
        <f t="shared" si="7"/>
        <v>75.951700000000002</v>
      </c>
      <c r="Q254" s="44">
        <v>45831</v>
      </c>
      <c r="S254">
        <v>40700</v>
      </c>
      <c r="T254" t="s">
        <v>784</v>
      </c>
    </row>
    <row r="255" spans="1:20">
      <c r="A255" s="39" t="str">
        <f>+VLOOKUP(O255,'Selectable Table'!$D$2:$E$1048576,2,0)</f>
        <v>MERCK</v>
      </c>
      <c r="B255" s="47">
        <v>30797</v>
      </c>
      <c r="C255" t="s">
        <v>799</v>
      </c>
      <c r="D255" t="s">
        <v>195</v>
      </c>
      <c r="E255">
        <v>2025</v>
      </c>
      <c r="F255">
        <v>6</v>
      </c>
      <c r="G255" s="45" t="e">
        <f>+VLOOKUP(H255,Chi!#REF!,3,0)</f>
        <v>#REF!</v>
      </c>
      <c r="H255" t="s">
        <v>196</v>
      </c>
      <c r="I255" s="46">
        <v>455.74649999999997</v>
      </c>
      <c r="J255" t="s">
        <v>95</v>
      </c>
      <c r="K255" s="46">
        <f t="shared" si="6"/>
        <v>455.74649999999997</v>
      </c>
      <c r="L255" t="s">
        <v>109</v>
      </c>
      <c r="M255" s="48" t="s">
        <v>798</v>
      </c>
      <c r="O255" s="48" t="s">
        <v>133</v>
      </c>
      <c r="P255" s="46">
        <f t="shared" si="7"/>
        <v>455.74649999999997</v>
      </c>
      <c r="Q255" s="44">
        <v>45831</v>
      </c>
      <c r="S255">
        <v>40700</v>
      </c>
      <c r="T255" t="s">
        <v>784</v>
      </c>
    </row>
    <row r="256" spans="1:20">
      <c r="A256" s="39" t="str">
        <f>+VLOOKUP(O256,'Selectable Table'!$D$2:$E$1048576,2,0)</f>
        <v>MERCK</v>
      </c>
      <c r="B256" s="47">
        <v>30797</v>
      </c>
      <c r="C256" t="s">
        <v>799</v>
      </c>
      <c r="D256" t="s">
        <v>195</v>
      </c>
      <c r="E256">
        <v>2025</v>
      </c>
      <c r="F256">
        <v>6</v>
      </c>
      <c r="G256" s="45" t="e">
        <f>+VLOOKUP(H256,Chi!#REF!,3,0)</f>
        <v>#REF!</v>
      </c>
      <c r="H256" t="s">
        <v>118</v>
      </c>
      <c r="I256" s="46">
        <v>280.4538</v>
      </c>
      <c r="J256" t="s">
        <v>95</v>
      </c>
      <c r="K256" s="46">
        <f t="shared" si="6"/>
        <v>280.4538</v>
      </c>
      <c r="L256" t="s">
        <v>109</v>
      </c>
      <c r="M256" s="48" t="s">
        <v>798</v>
      </c>
      <c r="O256" s="48" t="s">
        <v>133</v>
      </c>
      <c r="P256" s="46">
        <f t="shared" si="7"/>
        <v>280.4538</v>
      </c>
      <c r="Q256" s="44">
        <v>45831</v>
      </c>
      <c r="S256">
        <v>40700</v>
      </c>
      <c r="T256" t="s">
        <v>784</v>
      </c>
    </row>
    <row r="257" spans="1:20">
      <c r="A257" s="39" t="str">
        <f>+VLOOKUP(O257,'Selectable Table'!$D$2:$E$1048576,2,0)</f>
        <v>MERCK</v>
      </c>
      <c r="B257" s="47">
        <v>30798</v>
      </c>
      <c r="C257" t="s">
        <v>802</v>
      </c>
      <c r="D257" t="s">
        <v>198</v>
      </c>
      <c r="E257">
        <v>2025</v>
      </c>
      <c r="F257">
        <v>6</v>
      </c>
      <c r="G257" s="45" t="e">
        <f>+VLOOKUP(H257,Chi!#REF!,3,0)</f>
        <v>#REF!</v>
      </c>
      <c r="H257" t="s">
        <v>120</v>
      </c>
      <c r="I257" s="46">
        <v>157.57829999999998</v>
      </c>
      <c r="J257" t="s">
        <v>95</v>
      </c>
      <c r="K257" s="46">
        <f t="shared" si="6"/>
        <v>157.57829999999998</v>
      </c>
      <c r="L257" t="s">
        <v>109</v>
      </c>
      <c r="M257" s="48" t="s">
        <v>803</v>
      </c>
      <c r="O257" s="48" t="s">
        <v>133</v>
      </c>
      <c r="P257" s="46">
        <f t="shared" si="7"/>
        <v>157.57829999999998</v>
      </c>
      <c r="Q257" s="44">
        <v>45831</v>
      </c>
      <c r="S257">
        <v>40700</v>
      </c>
      <c r="T257" t="s">
        <v>784</v>
      </c>
    </row>
    <row r="258" spans="1:20">
      <c r="A258" s="39" t="str">
        <f>+VLOOKUP(O258,'Selectable Table'!$D$2:$E$1048576,2,0)</f>
        <v>MERCK</v>
      </c>
      <c r="B258" s="47">
        <v>30798</v>
      </c>
      <c r="C258" t="s">
        <v>802</v>
      </c>
      <c r="D258" t="s">
        <v>198</v>
      </c>
      <c r="E258">
        <v>2025</v>
      </c>
      <c r="F258">
        <v>6</v>
      </c>
      <c r="G258" s="45" t="e">
        <f>+VLOOKUP(H258,Chi!#REF!,3,0)</f>
        <v>#REF!</v>
      </c>
      <c r="H258" t="s">
        <v>110</v>
      </c>
      <c r="I258" s="46">
        <v>115.7123</v>
      </c>
      <c r="J258" t="s">
        <v>95</v>
      </c>
      <c r="K258" s="46">
        <f t="shared" si="6"/>
        <v>115.7123</v>
      </c>
      <c r="L258" t="s">
        <v>109</v>
      </c>
      <c r="M258" s="48" t="s">
        <v>803</v>
      </c>
      <c r="O258" s="48" t="s">
        <v>133</v>
      </c>
      <c r="P258" s="46">
        <f t="shared" si="7"/>
        <v>115.7123</v>
      </c>
      <c r="Q258" s="44">
        <v>45831</v>
      </c>
      <c r="S258">
        <v>40700</v>
      </c>
      <c r="T258" t="s">
        <v>784</v>
      </c>
    </row>
    <row r="259" spans="1:20">
      <c r="A259" s="39" t="str">
        <f>+VLOOKUP(O259,'Selectable Table'!$D$2:$E$1048576,2,0)</f>
        <v>MERCK</v>
      </c>
      <c r="B259" s="47">
        <v>30798</v>
      </c>
      <c r="C259" t="s">
        <v>802</v>
      </c>
      <c r="D259" t="s">
        <v>198</v>
      </c>
      <c r="E259">
        <v>2025</v>
      </c>
      <c r="F259">
        <v>6</v>
      </c>
      <c r="G259" s="45" t="e">
        <f>+VLOOKUP(H259,Chi!#REF!,3,0)</f>
        <v>#REF!</v>
      </c>
      <c r="H259" t="s">
        <v>118</v>
      </c>
      <c r="I259" s="46">
        <v>115.7123</v>
      </c>
      <c r="J259" t="s">
        <v>95</v>
      </c>
      <c r="K259" s="46">
        <f t="shared" ref="K259:K322" si="8">+VLOOKUP(J259,$W$2:$X$3,2,0)*I259</f>
        <v>115.7123</v>
      </c>
      <c r="L259" t="s">
        <v>109</v>
      </c>
      <c r="M259" s="48" t="s">
        <v>803</v>
      </c>
      <c r="O259" s="48" t="s">
        <v>133</v>
      </c>
      <c r="P259" s="46">
        <f t="shared" ref="P259:P322" si="9">K259</f>
        <v>115.7123</v>
      </c>
      <c r="Q259" s="44">
        <v>45831</v>
      </c>
      <c r="S259">
        <v>40700</v>
      </c>
      <c r="T259" t="s">
        <v>784</v>
      </c>
    </row>
    <row r="260" spans="1:20">
      <c r="A260" s="39" t="str">
        <f>+VLOOKUP(O260,'Selectable Table'!$D$2:$E$1048576,2,0)</f>
        <v>MERCK</v>
      </c>
      <c r="B260" s="47">
        <v>30798</v>
      </c>
      <c r="C260" t="s">
        <v>802</v>
      </c>
      <c r="D260" t="s">
        <v>198</v>
      </c>
      <c r="E260">
        <v>2025</v>
      </c>
      <c r="F260">
        <v>6</v>
      </c>
      <c r="G260" s="45" t="e">
        <f>+VLOOKUP(H260,Chi!#REF!,3,0)</f>
        <v>#REF!</v>
      </c>
      <c r="H260" t="s">
        <v>112</v>
      </c>
      <c r="I260" s="46">
        <v>347.13689999999997</v>
      </c>
      <c r="J260" t="s">
        <v>95</v>
      </c>
      <c r="K260" s="46">
        <f t="shared" si="8"/>
        <v>347.13689999999997</v>
      </c>
      <c r="L260" t="s">
        <v>109</v>
      </c>
      <c r="M260" s="48" t="s">
        <v>803</v>
      </c>
      <c r="O260" s="48" t="s">
        <v>133</v>
      </c>
      <c r="P260" s="46">
        <f t="shared" si="9"/>
        <v>347.13689999999997</v>
      </c>
      <c r="Q260" s="44">
        <v>45831</v>
      </c>
      <c r="S260">
        <v>40700</v>
      </c>
      <c r="T260" t="s">
        <v>784</v>
      </c>
    </row>
    <row r="261" spans="1:20">
      <c r="A261" s="39" t="str">
        <f>+VLOOKUP(O261,'Selectable Table'!$D$2:$E$1048576,2,0)</f>
        <v>MERCK</v>
      </c>
      <c r="B261" s="47">
        <v>30799</v>
      </c>
      <c r="C261" t="s">
        <v>831</v>
      </c>
      <c r="D261" t="s">
        <v>199</v>
      </c>
      <c r="E261">
        <v>2025</v>
      </c>
      <c r="F261">
        <v>6</v>
      </c>
      <c r="G261" s="45" t="e">
        <f>+VLOOKUP(H261,Chi!#REF!,3,0)</f>
        <v>#REF!</v>
      </c>
      <c r="H261" t="s">
        <v>110</v>
      </c>
      <c r="I261" s="46">
        <v>115.7123</v>
      </c>
      <c r="J261" t="s">
        <v>95</v>
      </c>
      <c r="K261" s="46">
        <f t="shared" si="8"/>
        <v>115.7123</v>
      </c>
      <c r="L261" t="s">
        <v>109</v>
      </c>
      <c r="M261" s="48" t="s">
        <v>832</v>
      </c>
      <c r="O261" s="48" t="s">
        <v>133</v>
      </c>
      <c r="P261" s="46">
        <f t="shared" si="9"/>
        <v>115.7123</v>
      </c>
      <c r="Q261" s="44">
        <v>45831</v>
      </c>
      <c r="S261">
        <v>40700</v>
      </c>
      <c r="T261" t="s">
        <v>784</v>
      </c>
    </row>
    <row r="262" spans="1:20">
      <c r="A262" s="39" t="str">
        <f>+VLOOKUP(O262,'Selectable Table'!$D$2:$E$1048576,2,0)</f>
        <v>MERCK</v>
      </c>
      <c r="B262" s="47">
        <v>30799</v>
      </c>
      <c r="C262" t="s">
        <v>831</v>
      </c>
      <c r="D262" t="s">
        <v>199</v>
      </c>
      <c r="E262">
        <v>2025</v>
      </c>
      <c r="F262">
        <v>6</v>
      </c>
      <c r="G262" s="45" t="e">
        <f>+VLOOKUP(H262,Chi!#REF!,3,0)</f>
        <v>#REF!</v>
      </c>
      <c r="H262" t="s">
        <v>118</v>
      </c>
      <c r="I262" s="46">
        <v>140.2269</v>
      </c>
      <c r="J262" t="s">
        <v>95</v>
      </c>
      <c r="K262" s="46">
        <f t="shared" si="8"/>
        <v>140.2269</v>
      </c>
      <c r="L262" t="s">
        <v>109</v>
      </c>
      <c r="M262" s="48" t="s">
        <v>832</v>
      </c>
      <c r="O262" s="48" t="s">
        <v>133</v>
      </c>
      <c r="P262" s="46">
        <f t="shared" si="9"/>
        <v>140.2269</v>
      </c>
      <c r="Q262" s="44">
        <v>45831</v>
      </c>
      <c r="S262">
        <v>40700</v>
      </c>
      <c r="T262" t="s">
        <v>784</v>
      </c>
    </row>
    <row r="263" spans="1:20">
      <c r="A263" s="39" t="str">
        <f>+VLOOKUP(O263,'Selectable Table'!$D$2:$E$1048576,2,0)</f>
        <v>MERCK</v>
      </c>
      <c r="B263" s="47">
        <v>30800</v>
      </c>
      <c r="C263" t="s">
        <v>802</v>
      </c>
      <c r="D263" t="s">
        <v>201</v>
      </c>
      <c r="E263">
        <v>2025</v>
      </c>
      <c r="F263">
        <v>6</v>
      </c>
      <c r="G263" s="45" t="e">
        <f>+VLOOKUP(H263,Chi!#REF!,3,0)</f>
        <v>#REF!</v>
      </c>
      <c r="H263" t="s">
        <v>120</v>
      </c>
      <c r="I263" s="46">
        <v>157.57829999999998</v>
      </c>
      <c r="J263" t="s">
        <v>95</v>
      </c>
      <c r="K263" s="46">
        <f t="shared" si="8"/>
        <v>157.57829999999998</v>
      </c>
      <c r="L263" t="s">
        <v>109</v>
      </c>
      <c r="M263" s="48" t="s">
        <v>803</v>
      </c>
      <c r="O263" s="48" t="s">
        <v>133</v>
      </c>
      <c r="P263" s="46">
        <f t="shared" si="9"/>
        <v>157.57829999999998</v>
      </c>
      <c r="Q263" s="44">
        <v>45831</v>
      </c>
      <c r="S263">
        <v>40700</v>
      </c>
      <c r="T263" t="s">
        <v>784</v>
      </c>
    </row>
    <row r="264" spans="1:20">
      <c r="A264" s="39" t="str">
        <f>+VLOOKUP(O264,'Selectable Table'!$D$2:$E$1048576,2,0)</f>
        <v>MERCK</v>
      </c>
      <c r="B264" s="47">
        <v>30800</v>
      </c>
      <c r="C264" t="s">
        <v>802</v>
      </c>
      <c r="D264" t="s">
        <v>201</v>
      </c>
      <c r="E264">
        <v>2025</v>
      </c>
      <c r="F264">
        <v>6</v>
      </c>
      <c r="G264" s="45" t="e">
        <f>+VLOOKUP(H264,Chi!#REF!,3,0)</f>
        <v>#REF!</v>
      </c>
      <c r="H264" t="s">
        <v>122</v>
      </c>
      <c r="I264" s="46">
        <v>65.436800000000005</v>
      </c>
      <c r="J264" t="s">
        <v>95</v>
      </c>
      <c r="K264" s="46">
        <f t="shared" si="8"/>
        <v>65.436800000000005</v>
      </c>
      <c r="L264" t="s">
        <v>109</v>
      </c>
      <c r="M264" s="48" t="s">
        <v>803</v>
      </c>
      <c r="O264" s="48" t="s">
        <v>133</v>
      </c>
      <c r="P264" s="46">
        <f t="shared" si="9"/>
        <v>65.436800000000005</v>
      </c>
      <c r="Q264" s="44">
        <v>45831</v>
      </c>
      <c r="S264">
        <v>40700</v>
      </c>
      <c r="T264" t="s">
        <v>784</v>
      </c>
    </row>
    <row r="265" spans="1:20">
      <c r="A265" s="39" t="str">
        <f>+VLOOKUP(O265,'Selectable Table'!$D$2:$E$1048576,2,0)</f>
        <v>MERCK</v>
      </c>
      <c r="B265" s="47">
        <v>30800</v>
      </c>
      <c r="C265" t="s">
        <v>802</v>
      </c>
      <c r="D265" t="s">
        <v>201</v>
      </c>
      <c r="E265">
        <v>2025</v>
      </c>
      <c r="F265">
        <v>6</v>
      </c>
      <c r="G265" s="45" t="e">
        <f>+VLOOKUP(H265,Chi!#REF!,3,0)</f>
        <v>#REF!</v>
      </c>
      <c r="H265" t="s">
        <v>123</v>
      </c>
      <c r="I265" s="46">
        <v>163.59199999999998</v>
      </c>
      <c r="J265" t="s">
        <v>95</v>
      </c>
      <c r="K265" s="46">
        <f t="shared" si="8"/>
        <v>163.59199999999998</v>
      </c>
      <c r="L265" t="s">
        <v>109</v>
      </c>
      <c r="M265" s="48" t="s">
        <v>803</v>
      </c>
      <c r="O265" s="48" t="s">
        <v>133</v>
      </c>
      <c r="P265" s="46">
        <f t="shared" si="9"/>
        <v>163.59199999999998</v>
      </c>
      <c r="Q265" s="44">
        <v>45831</v>
      </c>
      <c r="S265">
        <v>40700</v>
      </c>
      <c r="T265" t="s">
        <v>784</v>
      </c>
    </row>
    <row r="266" spans="1:20">
      <c r="A266" s="39" t="str">
        <f>+VLOOKUP(O266,'Selectable Table'!$D$2:$E$1048576,2,0)</f>
        <v>MERCK</v>
      </c>
      <c r="B266" s="47">
        <v>30800</v>
      </c>
      <c r="C266" t="s">
        <v>802</v>
      </c>
      <c r="D266" t="s">
        <v>201</v>
      </c>
      <c r="E266">
        <v>2025</v>
      </c>
      <c r="F266">
        <v>6</v>
      </c>
      <c r="G266" s="45" t="e">
        <f>+VLOOKUP(H266,Chi!#REF!,3,0)</f>
        <v>#REF!</v>
      </c>
      <c r="H266" t="s">
        <v>146</v>
      </c>
      <c r="I266" s="46">
        <v>122.70609999999999</v>
      </c>
      <c r="J266" t="s">
        <v>95</v>
      </c>
      <c r="K266" s="46">
        <f t="shared" si="8"/>
        <v>122.70609999999999</v>
      </c>
      <c r="L266" t="s">
        <v>109</v>
      </c>
      <c r="M266" s="48" t="s">
        <v>803</v>
      </c>
      <c r="O266" s="48" t="s">
        <v>133</v>
      </c>
      <c r="P266" s="46">
        <f t="shared" si="9"/>
        <v>122.70609999999999</v>
      </c>
      <c r="Q266" s="44">
        <v>45831</v>
      </c>
      <c r="S266">
        <v>40700</v>
      </c>
      <c r="T266" t="s">
        <v>784</v>
      </c>
    </row>
    <row r="267" spans="1:20">
      <c r="A267" s="39" t="str">
        <f>+VLOOKUP(O267,'Selectable Table'!$D$2:$E$1048576,2,0)</f>
        <v>MERCK</v>
      </c>
      <c r="B267" s="47">
        <v>30800</v>
      </c>
      <c r="C267" t="s">
        <v>802</v>
      </c>
      <c r="D267" t="s">
        <v>201</v>
      </c>
      <c r="E267">
        <v>2025</v>
      </c>
      <c r="F267">
        <v>6</v>
      </c>
      <c r="G267" s="45" t="e">
        <f>+VLOOKUP(H267,Chi!#REF!,3,0)</f>
        <v>#REF!</v>
      </c>
      <c r="H267" t="s">
        <v>112</v>
      </c>
      <c r="I267" s="46">
        <v>347.13689999999997</v>
      </c>
      <c r="J267" t="s">
        <v>95</v>
      </c>
      <c r="K267" s="46">
        <f t="shared" si="8"/>
        <v>347.13689999999997</v>
      </c>
      <c r="L267" t="s">
        <v>109</v>
      </c>
      <c r="M267" s="48" t="s">
        <v>803</v>
      </c>
      <c r="O267" s="48" t="s">
        <v>133</v>
      </c>
      <c r="P267" s="46">
        <f t="shared" si="9"/>
        <v>347.13689999999997</v>
      </c>
      <c r="Q267" s="44">
        <v>45831</v>
      </c>
      <c r="S267">
        <v>40700</v>
      </c>
      <c r="T267" t="s">
        <v>784</v>
      </c>
    </row>
    <row r="268" spans="1:20">
      <c r="A268" s="39" t="str">
        <f>+VLOOKUP(O268,'Selectable Table'!$D$2:$E$1048576,2,0)</f>
        <v>MERCK</v>
      </c>
      <c r="B268" s="47">
        <v>30801</v>
      </c>
      <c r="C268" t="s">
        <v>802</v>
      </c>
      <c r="D268" t="s">
        <v>202</v>
      </c>
      <c r="E268">
        <v>2025</v>
      </c>
      <c r="F268">
        <v>6</v>
      </c>
      <c r="G268" s="45" t="e">
        <f>+VLOOKUP(H268,Chi!#REF!,3,0)</f>
        <v>#REF!</v>
      </c>
      <c r="H268" t="s">
        <v>130</v>
      </c>
      <c r="I268" s="46">
        <v>4226.9656000000004</v>
      </c>
      <c r="J268" t="s">
        <v>95</v>
      </c>
      <c r="K268" s="46">
        <f t="shared" si="8"/>
        <v>4226.9656000000004</v>
      </c>
      <c r="L268" t="s">
        <v>109</v>
      </c>
      <c r="M268" s="48" t="s">
        <v>803</v>
      </c>
      <c r="O268" s="48" t="s">
        <v>133</v>
      </c>
      <c r="P268" s="46">
        <f t="shared" si="9"/>
        <v>4226.9656000000004</v>
      </c>
      <c r="Q268" s="44">
        <v>45831</v>
      </c>
      <c r="S268">
        <v>40700</v>
      </c>
      <c r="T268" t="s">
        <v>784</v>
      </c>
    </row>
    <row r="269" spans="1:20">
      <c r="A269" s="39" t="str">
        <f>+VLOOKUP(O269,'Selectable Table'!$D$2:$E$1048576,2,0)</f>
        <v>MERCK</v>
      </c>
      <c r="B269" s="47">
        <v>30801</v>
      </c>
      <c r="C269" t="s">
        <v>802</v>
      </c>
      <c r="D269" t="s">
        <v>202</v>
      </c>
      <c r="E269">
        <v>2025</v>
      </c>
      <c r="F269">
        <v>6</v>
      </c>
      <c r="G269" s="45" t="e">
        <f>+VLOOKUP(H269,Chi!#REF!,3,0)</f>
        <v>#REF!</v>
      </c>
      <c r="H269" t="s">
        <v>204</v>
      </c>
      <c r="I269" s="46">
        <v>303.83100000000002</v>
      </c>
      <c r="J269" t="s">
        <v>95</v>
      </c>
      <c r="K269" s="46">
        <f t="shared" si="8"/>
        <v>303.83100000000002</v>
      </c>
      <c r="L269" t="s">
        <v>109</v>
      </c>
      <c r="M269" s="48" t="s">
        <v>803</v>
      </c>
      <c r="O269" s="48" t="s">
        <v>133</v>
      </c>
      <c r="P269" s="46">
        <f t="shared" si="9"/>
        <v>303.83100000000002</v>
      </c>
      <c r="Q269" s="44">
        <v>45831</v>
      </c>
      <c r="S269">
        <v>40700</v>
      </c>
      <c r="T269" t="s">
        <v>784</v>
      </c>
    </row>
    <row r="270" spans="1:20">
      <c r="A270" s="39" t="str">
        <f>+VLOOKUP(O270,'Selectable Table'!$D$2:$E$1048576,2,0)</f>
        <v>MERCK</v>
      </c>
      <c r="B270" s="47">
        <v>30801</v>
      </c>
      <c r="C270" t="s">
        <v>802</v>
      </c>
      <c r="D270" t="s">
        <v>202</v>
      </c>
      <c r="E270">
        <v>2025</v>
      </c>
      <c r="F270">
        <v>6</v>
      </c>
      <c r="G270" s="45" t="e">
        <f>+VLOOKUP(H270,Chi!#REF!,3,0)</f>
        <v>#REF!</v>
      </c>
      <c r="H270" t="s">
        <v>717</v>
      </c>
      <c r="I270" s="46">
        <v>140.28739999999999</v>
      </c>
      <c r="J270" t="s">
        <v>95</v>
      </c>
      <c r="K270" s="46">
        <f t="shared" si="8"/>
        <v>140.28739999999999</v>
      </c>
      <c r="L270" t="s">
        <v>109</v>
      </c>
      <c r="M270" s="48" t="s">
        <v>803</v>
      </c>
      <c r="O270" s="48" t="s">
        <v>133</v>
      </c>
      <c r="P270" s="46">
        <f t="shared" si="9"/>
        <v>140.28739999999999</v>
      </c>
      <c r="Q270" s="44">
        <v>45831</v>
      </c>
      <c r="S270">
        <v>40700</v>
      </c>
      <c r="T270" t="s">
        <v>784</v>
      </c>
    </row>
    <row r="271" spans="1:20">
      <c r="A271" s="39" t="str">
        <f>+VLOOKUP(O271,'Selectable Table'!$D$2:$E$1048576,2,0)</f>
        <v>MERCK</v>
      </c>
      <c r="B271" s="47">
        <v>30801</v>
      </c>
      <c r="C271" t="s">
        <v>802</v>
      </c>
      <c r="D271" t="s">
        <v>202</v>
      </c>
      <c r="E271">
        <v>2025</v>
      </c>
      <c r="F271">
        <v>6</v>
      </c>
      <c r="G271" s="45" t="e">
        <f>+VLOOKUP(H271,Chi!#REF!,3,0)</f>
        <v>#REF!</v>
      </c>
      <c r="H271" t="s">
        <v>118</v>
      </c>
      <c r="I271" s="46">
        <v>560.9076</v>
      </c>
      <c r="J271" t="s">
        <v>95</v>
      </c>
      <c r="K271" s="46">
        <f t="shared" si="8"/>
        <v>560.9076</v>
      </c>
      <c r="L271" t="s">
        <v>109</v>
      </c>
      <c r="M271" s="48" t="s">
        <v>803</v>
      </c>
      <c r="O271" s="48" t="s">
        <v>133</v>
      </c>
      <c r="P271" s="46">
        <f t="shared" si="9"/>
        <v>560.9076</v>
      </c>
      <c r="Q271" s="44">
        <v>45831</v>
      </c>
      <c r="S271">
        <v>40700</v>
      </c>
      <c r="T271" t="s">
        <v>784</v>
      </c>
    </row>
    <row r="272" spans="1:20">
      <c r="A272" s="39" t="str">
        <f>+VLOOKUP(O272,'Selectable Table'!$D$2:$E$1048576,2,0)</f>
        <v>MERCK</v>
      </c>
      <c r="B272" s="47">
        <v>30801</v>
      </c>
      <c r="C272" t="s">
        <v>802</v>
      </c>
      <c r="D272" t="s">
        <v>202</v>
      </c>
      <c r="E272">
        <v>2025</v>
      </c>
      <c r="F272">
        <v>6</v>
      </c>
      <c r="G272" s="45" t="e">
        <f>+VLOOKUP(H272,Chi!#REF!,3,0)</f>
        <v>#REF!</v>
      </c>
      <c r="H272" t="s">
        <v>143</v>
      </c>
      <c r="I272" s="46">
        <v>115.7123</v>
      </c>
      <c r="J272" t="s">
        <v>95</v>
      </c>
      <c r="K272" s="46">
        <f t="shared" si="8"/>
        <v>115.7123</v>
      </c>
      <c r="L272" t="s">
        <v>109</v>
      </c>
      <c r="M272" s="48" t="s">
        <v>803</v>
      </c>
      <c r="O272" s="48" t="s">
        <v>133</v>
      </c>
      <c r="P272" s="46">
        <f t="shared" si="9"/>
        <v>115.7123</v>
      </c>
      <c r="Q272" s="44">
        <v>45831</v>
      </c>
      <c r="S272">
        <v>40700</v>
      </c>
      <c r="T272" t="s">
        <v>784</v>
      </c>
    </row>
    <row r="273" spans="1:20">
      <c r="A273" s="39" t="str">
        <f>+VLOOKUP(O273,'Selectable Table'!$D$2:$E$1048576,2,0)</f>
        <v>MERCK</v>
      </c>
      <c r="B273" s="47">
        <v>30801</v>
      </c>
      <c r="C273" t="s">
        <v>802</v>
      </c>
      <c r="D273" t="s">
        <v>202</v>
      </c>
      <c r="E273">
        <v>2025</v>
      </c>
      <c r="F273">
        <v>6</v>
      </c>
      <c r="G273" s="45" t="e">
        <f>+VLOOKUP(H273,Chi!#REF!,3,0)</f>
        <v>#REF!</v>
      </c>
      <c r="H273" t="s">
        <v>163</v>
      </c>
      <c r="I273" s="46">
        <v>210.32219999999998</v>
      </c>
      <c r="J273" t="s">
        <v>95</v>
      </c>
      <c r="K273" s="46">
        <f t="shared" si="8"/>
        <v>210.32219999999998</v>
      </c>
      <c r="L273" t="s">
        <v>109</v>
      </c>
      <c r="M273" s="48" t="s">
        <v>803</v>
      </c>
      <c r="O273" s="48" t="s">
        <v>133</v>
      </c>
      <c r="P273" s="46">
        <f t="shared" si="9"/>
        <v>210.32219999999998</v>
      </c>
      <c r="Q273" s="44">
        <v>45831</v>
      </c>
      <c r="S273">
        <v>40700</v>
      </c>
      <c r="T273" t="s">
        <v>784</v>
      </c>
    </row>
    <row r="274" spans="1:20">
      <c r="A274" s="39" t="str">
        <f>+VLOOKUP(O274,'Selectable Table'!$D$2:$E$1048576,2,0)</f>
        <v>MERCK</v>
      </c>
      <c r="B274" s="47">
        <v>30802</v>
      </c>
      <c r="C274" t="s">
        <v>802</v>
      </c>
      <c r="D274" t="s">
        <v>206</v>
      </c>
      <c r="E274">
        <v>2025</v>
      </c>
      <c r="F274">
        <v>6</v>
      </c>
      <c r="G274" s="45" t="e">
        <f>+VLOOKUP(H274,Chi!#REF!,3,0)</f>
        <v>#REF!</v>
      </c>
      <c r="H274" t="s">
        <v>118</v>
      </c>
      <c r="I274" s="46">
        <v>140.2269</v>
      </c>
      <c r="J274" t="s">
        <v>95</v>
      </c>
      <c r="K274" s="46">
        <f t="shared" si="8"/>
        <v>140.2269</v>
      </c>
      <c r="L274" t="s">
        <v>109</v>
      </c>
      <c r="M274" s="48" t="s">
        <v>803</v>
      </c>
      <c r="O274" s="48" t="s">
        <v>133</v>
      </c>
      <c r="P274" s="46">
        <f t="shared" si="9"/>
        <v>140.2269</v>
      </c>
      <c r="Q274" s="44">
        <v>45831</v>
      </c>
      <c r="S274">
        <v>40700</v>
      </c>
      <c r="T274" t="s">
        <v>784</v>
      </c>
    </row>
    <row r="275" spans="1:20">
      <c r="A275" s="39" t="str">
        <f>+VLOOKUP(O275,'Selectable Table'!$D$2:$E$1048576,2,0)</f>
        <v>MERCK</v>
      </c>
      <c r="B275" s="47">
        <v>30803</v>
      </c>
      <c r="C275" t="s">
        <v>802</v>
      </c>
      <c r="D275" t="s">
        <v>207</v>
      </c>
      <c r="E275">
        <v>2025</v>
      </c>
      <c r="F275">
        <v>6</v>
      </c>
      <c r="G275" s="45" t="e">
        <f>+VLOOKUP(H275,Chi!#REF!,3,0)</f>
        <v>#REF!</v>
      </c>
      <c r="H275" t="s">
        <v>250</v>
      </c>
      <c r="I275" s="46">
        <v>75.951700000000002</v>
      </c>
      <c r="J275" t="s">
        <v>95</v>
      </c>
      <c r="K275" s="46">
        <f t="shared" si="8"/>
        <v>75.951700000000002</v>
      </c>
      <c r="L275" t="s">
        <v>109</v>
      </c>
      <c r="M275" s="48" t="s">
        <v>803</v>
      </c>
      <c r="O275" s="48" t="s">
        <v>133</v>
      </c>
      <c r="P275" s="46">
        <f t="shared" si="9"/>
        <v>75.951700000000002</v>
      </c>
      <c r="Q275" s="44">
        <v>45831</v>
      </c>
      <c r="S275">
        <v>40700</v>
      </c>
      <c r="T275" t="s">
        <v>784</v>
      </c>
    </row>
    <row r="276" spans="1:20">
      <c r="A276" s="39" t="str">
        <f>+VLOOKUP(O276,'Selectable Table'!$D$2:$E$1048576,2,0)</f>
        <v>MERCK</v>
      </c>
      <c r="B276" s="47">
        <v>30803</v>
      </c>
      <c r="C276" t="s">
        <v>802</v>
      </c>
      <c r="D276" t="s">
        <v>207</v>
      </c>
      <c r="E276">
        <v>2025</v>
      </c>
      <c r="F276">
        <v>6</v>
      </c>
      <c r="G276" s="45" t="e">
        <f>+VLOOKUP(H276,Chi!#REF!,3,0)</f>
        <v>#REF!</v>
      </c>
      <c r="H276" t="s">
        <v>130</v>
      </c>
      <c r="I276" s="46">
        <v>2723.9035999999996</v>
      </c>
      <c r="J276" t="s">
        <v>95</v>
      </c>
      <c r="K276" s="46">
        <f t="shared" si="8"/>
        <v>2723.9035999999996</v>
      </c>
      <c r="L276" t="s">
        <v>109</v>
      </c>
      <c r="M276" s="48" t="s">
        <v>803</v>
      </c>
      <c r="O276" s="48" t="s">
        <v>133</v>
      </c>
      <c r="P276" s="46">
        <f t="shared" si="9"/>
        <v>2723.9035999999996</v>
      </c>
      <c r="Q276" s="44">
        <v>45831</v>
      </c>
      <c r="S276">
        <v>40700</v>
      </c>
      <c r="T276" t="s">
        <v>784</v>
      </c>
    </row>
    <row r="277" spans="1:20">
      <c r="A277" s="39" t="str">
        <f>+VLOOKUP(O277,'Selectable Table'!$D$2:$E$1048576,2,0)</f>
        <v>MERCK</v>
      </c>
      <c r="B277" s="47">
        <v>30803</v>
      </c>
      <c r="C277" t="s">
        <v>802</v>
      </c>
      <c r="D277" t="s">
        <v>207</v>
      </c>
      <c r="E277">
        <v>2025</v>
      </c>
      <c r="F277">
        <v>6</v>
      </c>
      <c r="G277" s="45" t="e">
        <f>+VLOOKUP(H277,Chi!#REF!,3,0)</f>
        <v>#REF!</v>
      </c>
      <c r="H277" t="s">
        <v>196</v>
      </c>
      <c r="I277" s="46">
        <v>151.91550000000001</v>
      </c>
      <c r="J277" t="s">
        <v>95</v>
      </c>
      <c r="K277" s="46">
        <f t="shared" si="8"/>
        <v>151.91550000000001</v>
      </c>
      <c r="L277" t="s">
        <v>109</v>
      </c>
      <c r="M277" s="48" t="s">
        <v>803</v>
      </c>
      <c r="O277" s="48" t="s">
        <v>133</v>
      </c>
      <c r="P277" s="46">
        <f t="shared" si="9"/>
        <v>151.91550000000001</v>
      </c>
      <c r="Q277" s="44">
        <v>45831</v>
      </c>
      <c r="S277">
        <v>40700</v>
      </c>
      <c r="T277" t="s">
        <v>784</v>
      </c>
    </row>
    <row r="278" spans="1:20">
      <c r="A278" s="39" t="str">
        <f>+VLOOKUP(O278,'Selectable Table'!$D$2:$E$1048576,2,0)</f>
        <v>MERCK</v>
      </c>
      <c r="B278" s="47">
        <v>30803</v>
      </c>
      <c r="C278" t="s">
        <v>802</v>
      </c>
      <c r="D278" t="s">
        <v>207</v>
      </c>
      <c r="E278">
        <v>2025</v>
      </c>
      <c r="F278">
        <v>6</v>
      </c>
      <c r="G278" s="45" t="e">
        <f>+VLOOKUP(H278,Chi!#REF!,3,0)</f>
        <v>#REF!</v>
      </c>
      <c r="H278" t="s">
        <v>204</v>
      </c>
      <c r="I278" s="46">
        <v>1063.4085</v>
      </c>
      <c r="J278" t="s">
        <v>95</v>
      </c>
      <c r="K278" s="46">
        <f t="shared" si="8"/>
        <v>1063.4085</v>
      </c>
      <c r="L278" t="s">
        <v>109</v>
      </c>
      <c r="M278" s="48" t="s">
        <v>803</v>
      </c>
      <c r="O278" s="48" t="s">
        <v>133</v>
      </c>
      <c r="P278" s="46">
        <f t="shared" si="9"/>
        <v>1063.4085</v>
      </c>
      <c r="Q278" s="44">
        <v>45831</v>
      </c>
      <c r="S278">
        <v>40700</v>
      </c>
      <c r="T278" t="s">
        <v>784</v>
      </c>
    </row>
    <row r="279" spans="1:20">
      <c r="A279" s="39" t="str">
        <f>+VLOOKUP(O279,'Selectable Table'!$D$2:$E$1048576,2,0)</f>
        <v>MERCK</v>
      </c>
      <c r="B279" s="47">
        <v>30803</v>
      </c>
      <c r="C279" t="s">
        <v>802</v>
      </c>
      <c r="D279" t="s">
        <v>207</v>
      </c>
      <c r="E279">
        <v>2025</v>
      </c>
      <c r="F279">
        <v>6</v>
      </c>
      <c r="G279" s="45" t="e">
        <f>+VLOOKUP(H279,Chi!#REF!,3,0)</f>
        <v>#REF!</v>
      </c>
      <c r="H279" t="s">
        <v>717</v>
      </c>
      <c r="I279" s="46">
        <v>491.0059</v>
      </c>
      <c r="J279" t="s">
        <v>95</v>
      </c>
      <c r="K279" s="46">
        <f t="shared" si="8"/>
        <v>491.0059</v>
      </c>
      <c r="L279" t="s">
        <v>109</v>
      </c>
      <c r="M279" s="48" t="s">
        <v>803</v>
      </c>
      <c r="O279" s="48" t="s">
        <v>133</v>
      </c>
      <c r="P279" s="46">
        <f t="shared" si="9"/>
        <v>491.0059</v>
      </c>
      <c r="Q279" s="44">
        <v>45831</v>
      </c>
      <c r="S279">
        <v>40700</v>
      </c>
      <c r="T279" t="s">
        <v>784</v>
      </c>
    </row>
    <row r="280" spans="1:20">
      <c r="A280" s="39" t="str">
        <f>+VLOOKUP(O280,'Selectable Table'!$D$2:$E$1048576,2,0)</f>
        <v>MERCK</v>
      </c>
      <c r="B280" s="47">
        <v>30803</v>
      </c>
      <c r="C280" t="s">
        <v>802</v>
      </c>
      <c r="D280" t="s">
        <v>207</v>
      </c>
      <c r="E280">
        <v>2025</v>
      </c>
      <c r="F280">
        <v>6</v>
      </c>
      <c r="G280" s="45" t="e">
        <f>+VLOOKUP(H280,Chi!#REF!,3,0)</f>
        <v>#REF!</v>
      </c>
      <c r="H280" t="s">
        <v>118</v>
      </c>
      <c r="I280" s="46">
        <v>560.9076</v>
      </c>
      <c r="J280" t="s">
        <v>95</v>
      </c>
      <c r="K280" s="46">
        <f t="shared" si="8"/>
        <v>560.9076</v>
      </c>
      <c r="L280" t="s">
        <v>109</v>
      </c>
      <c r="M280" s="48" t="s">
        <v>803</v>
      </c>
      <c r="O280" s="48" t="s">
        <v>133</v>
      </c>
      <c r="P280" s="46">
        <f t="shared" si="9"/>
        <v>560.9076</v>
      </c>
      <c r="Q280" s="44">
        <v>45831</v>
      </c>
      <c r="S280">
        <v>40700</v>
      </c>
      <c r="T280" t="s">
        <v>784</v>
      </c>
    </row>
    <row r="281" spans="1:20">
      <c r="A281" s="39" t="str">
        <f>+VLOOKUP(O281,'Selectable Table'!$D$2:$E$1048576,2,0)</f>
        <v>MERCK</v>
      </c>
      <c r="B281" s="47">
        <v>30803</v>
      </c>
      <c r="C281" t="s">
        <v>802</v>
      </c>
      <c r="D281" t="s">
        <v>207</v>
      </c>
      <c r="E281">
        <v>2025</v>
      </c>
      <c r="F281">
        <v>6</v>
      </c>
      <c r="G281" s="45" t="e">
        <f>+VLOOKUP(H281,Chi!#REF!,3,0)</f>
        <v>#REF!</v>
      </c>
      <c r="H281" t="s">
        <v>143</v>
      </c>
      <c r="I281" s="46">
        <v>115.7123</v>
      </c>
      <c r="J281" t="s">
        <v>95</v>
      </c>
      <c r="K281" s="46">
        <f t="shared" si="8"/>
        <v>115.7123</v>
      </c>
      <c r="L281" t="s">
        <v>109</v>
      </c>
      <c r="M281" s="48" t="s">
        <v>803</v>
      </c>
      <c r="O281" s="48" t="s">
        <v>133</v>
      </c>
      <c r="P281" s="46">
        <f t="shared" si="9"/>
        <v>115.7123</v>
      </c>
      <c r="Q281" s="44">
        <v>45831</v>
      </c>
      <c r="S281">
        <v>40700</v>
      </c>
      <c r="T281" t="s">
        <v>784</v>
      </c>
    </row>
    <row r="282" spans="1:20">
      <c r="A282" s="39" t="str">
        <f>+VLOOKUP(O282,'Selectable Table'!$D$2:$E$1048576,2,0)</f>
        <v>MERCK</v>
      </c>
      <c r="B282" s="47">
        <v>30803</v>
      </c>
      <c r="C282" t="s">
        <v>802</v>
      </c>
      <c r="D282" t="s">
        <v>207</v>
      </c>
      <c r="E282">
        <v>2025</v>
      </c>
      <c r="F282">
        <v>6</v>
      </c>
      <c r="G282" s="45" t="e">
        <f>+VLOOKUP(H282,Chi!#REF!,3,0)</f>
        <v>#REF!</v>
      </c>
      <c r="H282" t="s">
        <v>163</v>
      </c>
      <c r="I282" s="46">
        <v>420.64439999999996</v>
      </c>
      <c r="J282" t="s">
        <v>95</v>
      </c>
      <c r="K282" s="46">
        <f t="shared" si="8"/>
        <v>420.64439999999996</v>
      </c>
      <c r="L282" t="s">
        <v>109</v>
      </c>
      <c r="M282" s="48" t="s">
        <v>803</v>
      </c>
      <c r="O282" s="48" t="s">
        <v>133</v>
      </c>
      <c r="P282" s="46">
        <f t="shared" si="9"/>
        <v>420.64439999999996</v>
      </c>
      <c r="Q282" s="44">
        <v>45831</v>
      </c>
      <c r="S282">
        <v>40700</v>
      </c>
      <c r="T282" t="s">
        <v>784</v>
      </c>
    </row>
    <row r="283" spans="1:20">
      <c r="A283" s="39" t="str">
        <f>+VLOOKUP(O283,'Selectable Table'!$D$2:$E$1048576,2,0)</f>
        <v>MERCK</v>
      </c>
      <c r="B283" s="47">
        <v>30804</v>
      </c>
      <c r="C283" t="s">
        <v>834</v>
      </c>
      <c r="D283" t="s">
        <v>208</v>
      </c>
      <c r="E283">
        <v>2025</v>
      </c>
      <c r="F283">
        <v>6</v>
      </c>
      <c r="G283" s="45" t="e">
        <f>+VLOOKUP(H283,Chi!#REF!,3,0)</f>
        <v>#REF!</v>
      </c>
      <c r="H283" t="s">
        <v>120</v>
      </c>
      <c r="I283" s="46">
        <v>157.57829999999998</v>
      </c>
      <c r="J283" t="s">
        <v>95</v>
      </c>
      <c r="K283" s="46">
        <f t="shared" si="8"/>
        <v>157.57829999999998</v>
      </c>
      <c r="L283" t="s">
        <v>109</v>
      </c>
      <c r="M283" s="48" t="s">
        <v>801</v>
      </c>
      <c r="O283" s="48" t="s">
        <v>133</v>
      </c>
      <c r="P283" s="46">
        <f t="shared" si="9"/>
        <v>157.57829999999998</v>
      </c>
      <c r="Q283" s="44">
        <v>45831</v>
      </c>
      <c r="S283">
        <v>40700</v>
      </c>
      <c r="T283" t="s">
        <v>784</v>
      </c>
    </row>
    <row r="284" spans="1:20">
      <c r="A284" s="39" t="str">
        <f>+VLOOKUP(O284,'Selectable Table'!$D$2:$E$1048576,2,0)</f>
        <v>MERCK</v>
      </c>
      <c r="B284" s="47">
        <v>30804</v>
      </c>
      <c r="C284" t="s">
        <v>834</v>
      </c>
      <c r="D284" t="s">
        <v>208</v>
      </c>
      <c r="E284">
        <v>2025</v>
      </c>
      <c r="F284">
        <v>6</v>
      </c>
      <c r="G284" s="45" t="e">
        <f>+VLOOKUP(H284,Chi!#REF!,3,0)</f>
        <v>#REF!</v>
      </c>
      <c r="H284" t="s">
        <v>122</v>
      </c>
      <c r="I284" s="46">
        <v>65.436800000000005</v>
      </c>
      <c r="J284" t="s">
        <v>95</v>
      </c>
      <c r="K284" s="46">
        <f t="shared" si="8"/>
        <v>65.436800000000005</v>
      </c>
      <c r="L284" t="s">
        <v>109</v>
      </c>
      <c r="M284" s="48" t="s">
        <v>801</v>
      </c>
      <c r="O284" s="48" t="s">
        <v>133</v>
      </c>
      <c r="P284" s="46">
        <f t="shared" si="9"/>
        <v>65.436800000000005</v>
      </c>
      <c r="Q284" s="44">
        <v>45831</v>
      </c>
      <c r="S284">
        <v>40700</v>
      </c>
      <c r="T284" t="s">
        <v>784</v>
      </c>
    </row>
    <row r="285" spans="1:20">
      <c r="A285" s="39" t="str">
        <f>+VLOOKUP(O285,'Selectable Table'!$D$2:$E$1048576,2,0)</f>
        <v>MERCK</v>
      </c>
      <c r="B285" s="47">
        <v>30804</v>
      </c>
      <c r="C285" t="s">
        <v>834</v>
      </c>
      <c r="D285" t="s">
        <v>208</v>
      </c>
      <c r="E285">
        <v>2025</v>
      </c>
      <c r="F285">
        <v>6</v>
      </c>
      <c r="G285" s="45" t="e">
        <f>+VLOOKUP(H285,Chi!#REF!,3,0)</f>
        <v>#REF!</v>
      </c>
      <c r="H285" t="s">
        <v>123</v>
      </c>
      <c r="I285" s="46">
        <v>163.59199999999998</v>
      </c>
      <c r="J285" t="s">
        <v>95</v>
      </c>
      <c r="K285" s="46">
        <f t="shared" si="8"/>
        <v>163.59199999999998</v>
      </c>
      <c r="L285" t="s">
        <v>109</v>
      </c>
      <c r="M285" s="48" t="s">
        <v>801</v>
      </c>
      <c r="O285" s="48" t="s">
        <v>133</v>
      </c>
      <c r="P285" s="46">
        <f t="shared" si="9"/>
        <v>163.59199999999998</v>
      </c>
      <c r="Q285" s="44">
        <v>45831</v>
      </c>
      <c r="S285">
        <v>40700</v>
      </c>
      <c r="T285" t="s">
        <v>784</v>
      </c>
    </row>
    <row r="286" spans="1:20">
      <c r="A286" s="39" t="str">
        <f>+VLOOKUP(O286,'Selectable Table'!$D$2:$E$1048576,2,0)</f>
        <v>MERCK</v>
      </c>
      <c r="B286" s="47">
        <v>30804</v>
      </c>
      <c r="C286" t="s">
        <v>834</v>
      </c>
      <c r="D286" t="s">
        <v>208</v>
      </c>
      <c r="E286">
        <v>2025</v>
      </c>
      <c r="F286">
        <v>6</v>
      </c>
      <c r="G286" s="45" t="e">
        <f>+VLOOKUP(H286,Chi!#REF!,3,0)</f>
        <v>#REF!</v>
      </c>
      <c r="H286" t="s">
        <v>118</v>
      </c>
      <c r="I286" s="46">
        <v>140.2269</v>
      </c>
      <c r="J286" t="s">
        <v>95</v>
      </c>
      <c r="K286" s="46">
        <f t="shared" si="8"/>
        <v>140.2269</v>
      </c>
      <c r="L286" t="s">
        <v>109</v>
      </c>
      <c r="M286" s="48" t="s">
        <v>801</v>
      </c>
      <c r="O286" s="48" t="s">
        <v>133</v>
      </c>
      <c r="P286" s="46">
        <f t="shared" si="9"/>
        <v>140.2269</v>
      </c>
      <c r="Q286" s="44">
        <v>45831</v>
      </c>
      <c r="S286">
        <v>40700</v>
      </c>
      <c r="T286" t="s">
        <v>784</v>
      </c>
    </row>
    <row r="287" spans="1:20">
      <c r="A287" s="39" t="str">
        <f>+VLOOKUP(O287,'Selectable Table'!$D$2:$E$1048576,2,0)</f>
        <v>MERCK</v>
      </c>
      <c r="B287" s="47">
        <v>30804</v>
      </c>
      <c r="C287" t="s">
        <v>834</v>
      </c>
      <c r="D287" t="s">
        <v>208</v>
      </c>
      <c r="E287">
        <v>2025</v>
      </c>
      <c r="F287">
        <v>6</v>
      </c>
      <c r="G287" s="45" t="e">
        <f>+VLOOKUP(H287,Chi!#REF!,3,0)</f>
        <v>#REF!</v>
      </c>
      <c r="H287" t="s">
        <v>112</v>
      </c>
      <c r="I287" s="46">
        <v>115.7123</v>
      </c>
      <c r="J287" t="s">
        <v>95</v>
      </c>
      <c r="K287" s="46">
        <f t="shared" si="8"/>
        <v>115.7123</v>
      </c>
      <c r="L287" t="s">
        <v>109</v>
      </c>
      <c r="M287" s="48" t="s">
        <v>801</v>
      </c>
      <c r="O287" s="48" t="s">
        <v>133</v>
      </c>
      <c r="P287" s="46">
        <f t="shared" si="9"/>
        <v>115.7123</v>
      </c>
      <c r="Q287" s="44">
        <v>45831</v>
      </c>
      <c r="S287">
        <v>40700</v>
      </c>
      <c r="T287" t="s">
        <v>784</v>
      </c>
    </row>
    <row r="288" spans="1:20">
      <c r="A288" s="39" t="str">
        <f>+VLOOKUP(O288,'Selectable Table'!$D$2:$E$1048576,2,0)</f>
        <v>MERCK</v>
      </c>
      <c r="B288" s="47">
        <v>30805</v>
      </c>
      <c r="C288" t="s">
        <v>835</v>
      </c>
      <c r="D288" t="s">
        <v>209</v>
      </c>
      <c r="E288">
        <v>2025</v>
      </c>
      <c r="F288">
        <v>6</v>
      </c>
      <c r="G288" s="45" t="e">
        <f>+VLOOKUP(H288,Chi!#REF!,3,0)</f>
        <v>#REF!</v>
      </c>
      <c r="H288" t="s">
        <v>120</v>
      </c>
      <c r="I288" s="46">
        <v>157.57829999999998</v>
      </c>
      <c r="J288" t="s">
        <v>95</v>
      </c>
      <c r="K288" s="46">
        <f t="shared" si="8"/>
        <v>157.57829999999998</v>
      </c>
      <c r="L288" t="s">
        <v>109</v>
      </c>
      <c r="M288" s="48" t="s">
        <v>801</v>
      </c>
      <c r="O288" s="48" t="s">
        <v>133</v>
      </c>
      <c r="P288" s="46">
        <f t="shared" si="9"/>
        <v>157.57829999999998</v>
      </c>
      <c r="Q288" s="44">
        <v>45831</v>
      </c>
      <c r="S288">
        <v>40700</v>
      </c>
      <c r="T288" t="s">
        <v>784</v>
      </c>
    </row>
    <row r="289" spans="1:20">
      <c r="A289" s="39" t="str">
        <f>+VLOOKUP(O289,'Selectable Table'!$D$2:$E$1048576,2,0)</f>
        <v>MERCK</v>
      </c>
      <c r="B289" s="47">
        <v>30805</v>
      </c>
      <c r="C289" t="s">
        <v>835</v>
      </c>
      <c r="D289" t="s">
        <v>209</v>
      </c>
      <c r="E289">
        <v>2025</v>
      </c>
      <c r="F289">
        <v>6</v>
      </c>
      <c r="G289" s="45" t="e">
        <f>+VLOOKUP(H289,Chi!#REF!,3,0)</f>
        <v>#REF!</v>
      </c>
      <c r="H289" t="s">
        <v>112</v>
      </c>
      <c r="I289" s="46">
        <v>462.8492</v>
      </c>
      <c r="J289" t="s">
        <v>95</v>
      </c>
      <c r="K289" s="46">
        <f t="shared" si="8"/>
        <v>462.8492</v>
      </c>
      <c r="L289" t="s">
        <v>109</v>
      </c>
      <c r="M289" s="48" t="s">
        <v>801</v>
      </c>
      <c r="O289" s="48" t="s">
        <v>133</v>
      </c>
      <c r="P289" s="46">
        <f t="shared" si="9"/>
        <v>462.8492</v>
      </c>
      <c r="Q289" s="44">
        <v>45831</v>
      </c>
      <c r="S289">
        <v>40700</v>
      </c>
      <c r="T289" t="s">
        <v>784</v>
      </c>
    </row>
    <row r="290" spans="1:20">
      <c r="A290" s="39" t="str">
        <f>+VLOOKUP(O290,'Selectable Table'!$D$2:$E$1048576,2,0)</f>
        <v>MERCK</v>
      </c>
      <c r="B290" s="47">
        <v>30806</v>
      </c>
      <c r="C290" t="s">
        <v>836</v>
      </c>
      <c r="D290" t="s">
        <v>210</v>
      </c>
      <c r="E290">
        <v>2025</v>
      </c>
      <c r="F290">
        <v>6</v>
      </c>
      <c r="G290" s="45" t="e">
        <f>+VLOOKUP(H290,Chi!#REF!,3,0)</f>
        <v>#REF!</v>
      </c>
      <c r="H290" t="s">
        <v>122</v>
      </c>
      <c r="I290" s="46">
        <v>130.87360000000001</v>
      </c>
      <c r="J290" t="s">
        <v>95</v>
      </c>
      <c r="K290" s="46">
        <f t="shared" si="8"/>
        <v>130.87360000000001</v>
      </c>
      <c r="L290" t="s">
        <v>109</v>
      </c>
      <c r="M290" s="48" t="s">
        <v>836</v>
      </c>
      <c r="O290" s="48" t="s">
        <v>133</v>
      </c>
      <c r="P290" s="46">
        <f t="shared" si="9"/>
        <v>130.87360000000001</v>
      </c>
      <c r="Q290" s="44">
        <v>45831</v>
      </c>
      <c r="S290">
        <v>40700</v>
      </c>
      <c r="T290" t="s">
        <v>784</v>
      </c>
    </row>
    <row r="291" spans="1:20">
      <c r="A291" s="39" t="str">
        <f>+VLOOKUP(O291,'Selectable Table'!$D$2:$E$1048576,2,0)</f>
        <v>MERCK</v>
      </c>
      <c r="B291" s="47">
        <v>30806</v>
      </c>
      <c r="C291" t="s">
        <v>836</v>
      </c>
      <c r="D291" t="s">
        <v>210</v>
      </c>
      <c r="E291">
        <v>2025</v>
      </c>
      <c r="F291">
        <v>6</v>
      </c>
      <c r="G291" s="45" t="e">
        <f>+VLOOKUP(H291,Chi!#REF!,3,0)</f>
        <v>#REF!</v>
      </c>
      <c r="H291" t="s">
        <v>123</v>
      </c>
      <c r="I291" s="46">
        <v>327.18399999999997</v>
      </c>
      <c r="J291" t="s">
        <v>95</v>
      </c>
      <c r="K291" s="46">
        <f t="shared" si="8"/>
        <v>327.18399999999997</v>
      </c>
      <c r="L291" t="s">
        <v>109</v>
      </c>
      <c r="M291" s="48" t="s">
        <v>836</v>
      </c>
      <c r="O291" s="48" t="s">
        <v>133</v>
      </c>
      <c r="P291" s="46">
        <f t="shared" si="9"/>
        <v>327.18399999999997</v>
      </c>
      <c r="Q291" s="44">
        <v>45831</v>
      </c>
      <c r="S291">
        <v>40700</v>
      </c>
      <c r="T291" t="s">
        <v>784</v>
      </c>
    </row>
    <row r="292" spans="1:20">
      <c r="A292" s="39" t="str">
        <f>+VLOOKUP(O292,'Selectable Table'!$D$2:$E$1048576,2,0)</f>
        <v>MERCK</v>
      </c>
      <c r="B292" s="47">
        <v>30806</v>
      </c>
      <c r="C292" t="s">
        <v>836</v>
      </c>
      <c r="D292" t="s">
        <v>210</v>
      </c>
      <c r="E292">
        <v>2025</v>
      </c>
      <c r="F292">
        <v>6</v>
      </c>
      <c r="G292" s="45" t="e">
        <f>+VLOOKUP(H292,Chi!#REF!,3,0)</f>
        <v>#REF!</v>
      </c>
      <c r="H292" t="s">
        <v>118</v>
      </c>
      <c r="I292" s="46">
        <v>140.2269</v>
      </c>
      <c r="J292" t="s">
        <v>95</v>
      </c>
      <c r="K292" s="46">
        <f t="shared" si="8"/>
        <v>140.2269</v>
      </c>
      <c r="L292" t="s">
        <v>109</v>
      </c>
      <c r="M292" s="48" t="s">
        <v>836</v>
      </c>
      <c r="O292" s="48" t="s">
        <v>133</v>
      </c>
      <c r="P292" s="46">
        <f t="shared" si="9"/>
        <v>140.2269</v>
      </c>
      <c r="Q292" s="44">
        <v>45831</v>
      </c>
      <c r="S292">
        <v>40700</v>
      </c>
      <c r="T292" t="s">
        <v>784</v>
      </c>
    </row>
    <row r="293" spans="1:20">
      <c r="A293" s="39" t="str">
        <f>+VLOOKUP(O293,'Selectable Table'!$D$2:$E$1048576,2,0)</f>
        <v>MERCK</v>
      </c>
      <c r="B293" s="47">
        <v>30806</v>
      </c>
      <c r="C293" t="s">
        <v>836</v>
      </c>
      <c r="D293" t="s">
        <v>210</v>
      </c>
      <c r="E293">
        <v>2025</v>
      </c>
      <c r="F293">
        <v>6</v>
      </c>
      <c r="G293" s="45" t="e">
        <f>+VLOOKUP(H293,Chi!#REF!,3,0)</f>
        <v>#REF!</v>
      </c>
      <c r="H293" t="s">
        <v>112</v>
      </c>
      <c r="I293" s="46">
        <v>231.4246</v>
      </c>
      <c r="J293" t="s">
        <v>95</v>
      </c>
      <c r="K293" s="46">
        <f t="shared" si="8"/>
        <v>231.4246</v>
      </c>
      <c r="L293" t="s">
        <v>109</v>
      </c>
      <c r="M293" s="48" t="s">
        <v>836</v>
      </c>
      <c r="O293" s="48" t="s">
        <v>133</v>
      </c>
      <c r="P293" s="46">
        <f t="shared" si="9"/>
        <v>231.4246</v>
      </c>
      <c r="Q293" s="44">
        <v>45831</v>
      </c>
      <c r="S293">
        <v>40700</v>
      </c>
      <c r="T293" t="s">
        <v>784</v>
      </c>
    </row>
    <row r="294" spans="1:20">
      <c r="A294" s="39" t="str">
        <f>+VLOOKUP(O294,'Selectable Table'!$D$2:$E$1048576,2,0)</f>
        <v>MERCK</v>
      </c>
      <c r="B294" s="47">
        <v>30807</v>
      </c>
      <c r="C294" t="s">
        <v>802</v>
      </c>
      <c r="D294" t="s">
        <v>211</v>
      </c>
      <c r="E294">
        <v>2025</v>
      </c>
      <c r="F294">
        <v>6</v>
      </c>
      <c r="G294" s="45" t="e">
        <f>+VLOOKUP(H294,Chi!#REF!,3,0)</f>
        <v>#REF!</v>
      </c>
      <c r="H294" t="s">
        <v>196</v>
      </c>
      <c r="I294" s="46">
        <v>303.83100000000002</v>
      </c>
      <c r="J294" t="s">
        <v>95</v>
      </c>
      <c r="K294" s="46">
        <f t="shared" si="8"/>
        <v>303.83100000000002</v>
      </c>
      <c r="L294" t="s">
        <v>109</v>
      </c>
      <c r="M294" s="48" t="s">
        <v>803</v>
      </c>
      <c r="O294" s="48" t="s">
        <v>133</v>
      </c>
      <c r="P294" s="46">
        <f t="shared" si="9"/>
        <v>303.83100000000002</v>
      </c>
      <c r="Q294" s="44">
        <v>45831</v>
      </c>
      <c r="S294">
        <v>40700</v>
      </c>
      <c r="T294" t="s">
        <v>784</v>
      </c>
    </row>
    <row r="295" spans="1:20">
      <c r="A295" s="39" t="str">
        <f>+VLOOKUP(O295,'Selectable Table'!$D$2:$E$1048576,2,0)</f>
        <v>MERCK</v>
      </c>
      <c r="B295" s="47">
        <v>30807</v>
      </c>
      <c r="C295" t="s">
        <v>802</v>
      </c>
      <c r="D295" t="s">
        <v>211</v>
      </c>
      <c r="E295">
        <v>2025</v>
      </c>
      <c r="F295">
        <v>6</v>
      </c>
      <c r="G295" s="45" t="e">
        <f>+VLOOKUP(H295,Chi!#REF!,3,0)</f>
        <v>#REF!</v>
      </c>
      <c r="H295" t="s">
        <v>204</v>
      </c>
      <c r="I295" s="46">
        <v>151.91550000000001</v>
      </c>
      <c r="J295" t="s">
        <v>95</v>
      </c>
      <c r="K295" s="46">
        <f t="shared" si="8"/>
        <v>151.91550000000001</v>
      </c>
      <c r="L295" t="s">
        <v>109</v>
      </c>
      <c r="M295" s="48" t="s">
        <v>803</v>
      </c>
      <c r="O295" s="48" t="s">
        <v>133</v>
      </c>
      <c r="P295" s="46">
        <f t="shared" si="9"/>
        <v>151.91550000000001</v>
      </c>
      <c r="Q295" s="44">
        <v>45831</v>
      </c>
      <c r="S295">
        <v>40700</v>
      </c>
      <c r="T295" t="s">
        <v>784</v>
      </c>
    </row>
    <row r="296" spans="1:20">
      <c r="A296" s="39" t="str">
        <f>+VLOOKUP(O296,'Selectable Table'!$D$2:$E$1048576,2,0)</f>
        <v>MERCK</v>
      </c>
      <c r="B296" s="47">
        <v>30807</v>
      </c>
      <c r="C296" t="s">
        <v>802</v>
      </c>
      <c r="D296" t="s">
        <v>211</v>
      </c>
      <c r="E296">
        <v>2025</v>
      </c>
      <c r="F296">
        <v>6</v>
      </c>
      <c r="G296" s="45" t="e">
        <f>+VLOOKUP(H296,Chi!#REF!,3,0)</f>
        <v>#REF!</v>
      </c>
      <c r="H296" t="s">
        <v>717</v>
      </c>
      <c r="I296" s="46">
        <v>70.143699999999995</v>
      </c>
      <c r="J296" t="s">
        <v>95</v>
      </c>
      <c r="K296" s="46">
        <f t="shared" si="8"/>
        <v>70.143699999999995</v>
      </c>
      <c r="L296" t="s">
        <v>109</v>
      </c>
      <c r="M296" s="48" t="s">
        <v>803</v>
      </c>
      <c r="O296" s="48" t="s">
        <v>133</v>
      </c>
      <c r="P296" s="46">
        <f t="shared" si="9"/>
        <v>70.143699999999995</v>
      </c>
      <c r="Q296" s="44">
        <v>45831</v>
      </c>
      <c r="S296">
        <v>40700</v>
      </c>
      <c r="T296" t="s">
        <v>784</v>
      </c>
    </row>
    <row r="297" spans="1:20">
      <c r="A297" s="39" t="str">
        <f>+VLOOKUP(O297,'Selectable Table'!$D$2:$E$1048576,2,0)</f>
        <v>MERCK</v>
      </c>
      <c r="B297" s="47">
        <v>30807</v>
      </c>
      <c r="C297" t="s">
        <v>802</v>
      </c>
      <c r="D297" t="s">
        <v>211</v>
      </c>
      <c r="E297">
        <v>2025</v>
      </c>
      <c r="F297">
        <v>6</v>
      </c>
      <c r="G297" s="45" t="e">
        <f>+VLOOKUP(H297,Chi!#REF!,3,0)</f>
        <v>#REF!</v>
      </c>
      <c r="H297" t="s">
        <v>118</v>
      </c>
      <c r="I297" s="46">
        <v>560.9076</v>
      </c>
      <c r="J297" t="s">
        <v>95</v>
      </c>
      <c r="K297" s="46">
        <f t="shared" si="8"/>
        <v>560.9076</v>
      </c>
      <c r="L297" t="s">
        <v>109</v>
      </c>
      <c r="M297" s="48" t="s">
        <v>803</v>
      </c>
      <c r="O297" s="48" t="s">
        <v>133</v>
      </c>
      <c r="P297" s="46">
        <f t="shared" si="9"/>
        <v>560.9076</v>
      </c>
      <c r="Q297" s="44">
        <v>45831</v>
      </c>
      <c r="S297">
        <v>40700</v>
      </c>
      <c r="T297" t="s">
        <v>784</v>
      </c>
    </row>
    <row r="298" spans="1:20">
      <c r="A298" s="39" t="str">
        <f>+VLOOKUP(O298,'Selectable Table'!$D$2:$E$1048576,2,0)</f>
        <v>MERCK</v>
      </c>
      <c r="B298" s="47">
        <v>30807</v>
      </c>
      <c r="C298" t="s">
        <v>802</v>
      </c>
      <c r="D298" t="s">
        <v>211</v>
      </c>
      <c r="E298">
        <v>2025</v>
      </c>
      <c r="F298">
        <v>6</v>
      </c>
      <c r="G298" s="45" t="e">
        <f>+VLOOKUP(H298,Chi!#REF!,3,0)</f>
        <v>#REF!</v>
      </c>
      <c r="H298" t="s">
        <v>143</v>
      </c>
      <c r="I298" s="46">
        <v>115.7123</v>
      </c>
      <c r="J298" t="s">
        <v>95</v>
      </c>
      <c r="K298" s="46">
        <f t="shared" si="8"/>
        <v>115.7123</v>
      </c>
      <c r="L298" t="s">
        <v>109</v>
      </c>
      <c r="M298" s="48" t="s">
        <v>803</v>
      </c>
      <c r="O298" s="48" t="s">
        <v>133</v>
      </c>
      <c r="P298" s="46">
        <f t="shared" si="9"/>
        <v>115.7123</v>
      </c>
      <c r="Q298" s="44">
        <v>45831</v>
      </c>
      <c r="S298">
        <v>40700</v>
      </c>
      <c r="T298" t="s">
        <v>784</v>
      </c>
    </row>
    <row r="299" spans="1:20">
      <c r="A299" s="39" t="str">
        <f>+VLOOKUP(O299,'Selectable Table'!$D$2:$E$1048576,2,0)</f>
        <v>MERCK</v>
      </c>
      <c r="B299" s="47">
        <v>30807</v>
      </c>
      <c r="C299" t="s">
        <v>802</v>
      </c>
      <c r="D299" t="s">
        <v>211</v>
      </c>
      <c r="E299">
        <v>2025</v>
      </c>
      <c r="F299">
        <v>6</v>
      </c>
      <c r="G299" s="45" t="e">
        <f>+VLOOKUP(H299,Chi!#REF!,3,0)</f>
        <v>#REF!</v>
      </c>
      <c r="H299" t="s">
        <v>163</v>
      </c>
      <c r="I299" s="46">
        <v>210.32219999999998</v>
      </c>
      <c r="J299" t="s">
        <v>95</v>
      </c>
      <c r="K299" s="46">
        <f t="shared" si="8"/>
        <v>210.32219999999998</v>
      </c>
      <c r="L299" t="s">
        <v>109</v>
      </c>
      <c r="M299" s="48" t="s">
        <v>803</v>
      </c>
      <c r="O299" s="48" t="s">
        <v>133</v>
      </c>
      <c r="P299" s="46">
        <f t="shared" si="9"/>
        <v>210.32219999999998</v>
      </c>
      <c r="Q299" s="44">
        <v>45831</v>
      </c>
      <c r="S299">
        <v>40700</v>
      </c>
      <c r="T299" t="s">
        <v>784</v>
      </c>
    </row>
    <row r="300" spans="1:20">
      <c r="A300" s="39" t="str">
        <f>+VLOOKUP(O300,'Selectable Table'!$D$2:$E$1048576,2,0)</f>
        <v>MERCK</v>
      </c>
      <c r="B300" s="47">
        <v>30808</v>
      </c>
      <c r="C300" t="s">
        <v>802</v>
      </c>
      <c r="D300" t="s">
        <v>212</v>
      </c>
      <c r="E300">
        <v>2025</v>
      </c>
      <c r="F300">
        <v>6</v>
      </c>
      <c r="G300" s="45" t="e">
        <f>+VLOOKUP(H300,Chi!#REF!,3,0)</f>
        <v>#REF!</v>
      </c>
      <c r="H300" t="s">
        <v>120</v>
      </c>
      <c r="I300" s="46">
        <v>355.21969999999999</v>
      </c>
      <c r="J300" t="s">
        <v>95</v>
      </c>
      <c r="K300" s="46">
        <f t="shared" si="8"/>
        <v>355.21969999999999</v>
      </c>
      <c r="L300" t="s">
        <v>109</v>
      </c>
      <c r="M300" s="48" t="s">
        <v>803</v>
      </c>
      <c r="O300" s="48" t="s">
        <v>133</v>
      </c>
      <c r="P300" s="46">
        <f t="shared" si="9"/>
        <v>355.21969999999999</v>
      </c>
      <c r="Q300" s="44">
        <v>45831</v>
      </c>
      <c r="S300">
        <v>40700</v>
      </c>
      <c r="T300" t="s">
        <v>784</v>
      </c>
    </row>
    <row r="301" spans="1:20">
      <c r="A301" s="39" t="str">
        <f>+VLOOKUP(O301,'Selectable Table'!$D$2:$E$1048576,2,0)</f>
        <v>MERCK</v>
      </c>
      <c r="B301" s="47">
        <v>30808</v>
      </c>
      <c r="C301" t="s">
        <v>802</v>
      </c>
      <c r="D301" t="s">
        <v>212</v>
      </c>
      <c r="E301">
        <v>2025</v>
      </c>
      <c r="F301">
        <v>6</v>
      </c>
      <c r="G301" s="45" t="e">
        <f>+VLOOKUP(H301,Chi!#REF!,3,0)</f>
        <v>#REF!</v>
      </c>
      <c r="H301" t="s">
        <v>196</v>
      </c>
      <c r="I301" s="46">
        <v>151.91550000000001</v>
      </c>
      <c r="J301" t="s">
        <v>95</v>
      </c>
      <c r="K301" s="46">
        <f t="shared" si="8"/>
        <v>151.91550000000001</v>
      </c>
      <c r="L301" t="s">
        <v>109</v>
      </c>
      <c r="M301" s="48" t="s">
        <v>803</v>
      </c>
      <c r="O301" s="48" t="s">
        <v>133</v>
      </c>
      <c r="P301" s="46">
        <f t="shared" si="9"/>
        <v>151.91550000000001</v>
      </c>
      <c r="Q301" s="44">
        <v>45831</v>
      </c>
      <c r="S301">
        <v>40700</v>
      </c>
      <c r="T301" t="s">
        <v>784</v>
      </c>
    </row>
    <row r="302" spans="1:20">
      <c r="A302" s="39" t="str">
        <f>+VLOOKUP(O302,'Selectable Table'!$D$2:$E$1048576,2,0)</f>
        <v>MERCK</v>
      </c>
      <c r="B302" s="47">
        <v>30808</v>
      </c>
      <c r="C302" t="s">
        <v>802</v>
      </c>
      <c r="D302" t="s">
        <v>212</v>
      </c>
      <c r="E302">
        <v>2025</v>
      </c>
      <c r="F302">
        <v>6</v>
      </c>
      <c r="G302" s="45" t="e">
        <f>+VLOOKUP(H302,Chi!#REF!,3,0)</f>
        <v>#REF!</v>
      </c>
      <c r="H302" t="s">
        <v>122</v>
      </c>
      <c r="I302" s="46">
        <v>65.436800000000005</v>
      </c>
      <c r="J302" t="s">
        <v>95</v>
      </c>
      <c r="K302" s="46">
        <f t="shared" si="8"/>
        <v>65.436800000000005</v>
      </c>
      <c r="L302" t="s">
        <v>109</v>
      </c>
      <c r="M302" s="48" t="s">
        <v>803</v>
      </c>
      <c r="O302" s="48" t="s">
        <v>133</v>
      </c>
      <c r="P302" s="46">
        <f t="shared" si="9"/>
        <v>65.436800000000005</v>
      </c>
      <c r="Q302" s="44">
        <v>45831</v>
      </c>
      <c r="S302">
        <v>40700</v>
      </c>
      <c r="T302" t="s">
        <v>784</v>
      </c>
    </row>
    <row r="303" spans="1:20">
      <c r="A303" s="39" t="str">
        <f>+VLOOKUP(O303,'Selectable Table'!$D$2:$E$1048576,2,0)</f>
        <v>MERCK</v>
      </c>
      <c r="B303" s="47">
        <v>30808</v>
      </c>
      <c r="C303" t="s">
        <v>802</v>
      </c>
      <c r="D303" t="s">
        <v>212</v>
      </c>
      <c r="E303">
        <v>2025</v>
      </c>
      <c r="F303">
        <v>6</v>
      </c>
      <c r="G303" s="45" t="e">
        <f>+VLOOKUP(H303,Chi!#REF!,3,0)</f>
        <v>#REF!</v>
      </c>
      <c r="H303" t="s">
        <v>123</v>
      </c>
      <c r="I303" s="46">
        <v>163.59199999999998</v>
      </c>
      <c r="J303" t="s">
        <v>95</v>
      </c>
      <c r="K303" s="46">
        <f t="shared" si="8"/>
        <v>163.59199999999998</v>
      </c>
      <c r="L303" t="s">
        <v>109</v>
      </c>
      <c r="M303" s="48" t="s">
        <v>803</v>
      </c>
      <c r="O303" s="48" t="s">
        <v>133</v>
      </c>
      <c r="P303" s="46">
        <f t="shared" si="9"/>
        <v>163.59199999999998</v>
      </c>
      <c r="Q303" s="44">
        <v>45831</v>
      </c>
      <c r="S303">
        <v>40700</v>
      </c>
      <c r="T303" t="s">
        <v>784</v>
      </c>
    </row>
    <row r="304" spans="1:20">
      <c r="A304" s="39" t="str">
        <f>+VLOOKUP(O304,'Selectable Table'!$D$2:$E$1048576,2,0)</f>
        <v>MERCK</v>
      </c>
      <c r="B304" s="47">
        <v>30808</v>
      </c>
      <c r="C304" t="s">
        <v>802</v>
      </c>
      <c r="D304" t="s">
        <v>212</v>
      </c>
      <c r="E304">
        <v>2025</v>
      </c>
      <c r="F304">
        <v>6</v>
      </c>
      <c r="G304" s="45" t="e">
        <f>+VLOOKUP(H304,Chi!#REF!,3,0)</f>
        <v>#REF!</v>
      </c>
      <c r="H304" t="s">
        <v>146</v>
      </c>
      <c r="I304" s="46">
        <v>245.41219999999998</v>
      </c>
      <c r="J304" t="s">
        <v>95</v>
      </c>
      <c r="K304" s="46">
        <f t="shared" si="8"/>
        <v>245.41219999999998</v>
      </c>
      <c r="L304" t="s">
        <v>109</v>
      </c>
      <c r="M304" s="48" t="s">
        <v>803</v>
      </c>
      <c r="O304" s="48" t="s">
        <v>133</v>
      </c>
      <c r="P304" s="46">
        <f t="shared" si="9"/>
        <v>245.41219999999998</v>
      </c>
      <c r="Q304" s="44">
        <v>45831</v>
      </c>
      <c r="S304">
        <v>40700</v>
      </c>
      <c r="T304" t="s">
        <v>784</v>
      </c>
    </row>
    <row r="305" spans="1:20">
      <c r="A305" s="39" t="str">
        <f>+VLOOKUP(O305,'Selectable Table'!$D$2:$E$1048576,2,0)</f>
        <v>MERCK</v>
      </c>
      <c r="B305" s="47">
        <v>30808</v>
      </c>
      <c r="C305" t="s">
        <v>802</v>
      </c>
      <c r="D305" t="s">
        <v>212</v>
      </c>
      <c r="E305">
        <v>2025</v>
      </c>
      <c r="F305">
        <v>6</v>
      </c>
      <c r="G305" s="45" t="e">
        <f>+VLOOKUP(H305,Chi!#REF!,3,0)</f>
        <v>#REF!</v>
      </c>
      <c r="H305" t="s">
        <v>112</v>
      </c>
      <c r="I305" s="46">
        <v>115.7123</v>
      </c>
      <c r="J305" t="s">
        <v>95</v>
      </c>
      <c r="K305" s="46">
        <f t="shared" si="8"/>
        <v>115.7123</v>
      </c>
      <c r="L305" t="s">
        <v>109</v>
      </c>
      <c r="M305" s="48" t="s">
        <v>803</v>
      </c>
      <c r="O305" s="48" t="s">
        <v>133</v>
      </c>
      <c r="P305" s="46">
        <f t="shared" si="9"/>
        <v>115.7123</v>
      </c>
      <c r="Q305" s="44">
        <v>45831</v>
      </c>
      <c r="S305">
        <v>40700</v>
      </c>
      <c r="T305" t="s">
        <v>784</v>
      </c>
    </row>
    <row r="306" spans="1:20">
      <c r="A306" s="39" t="str">
        <f>+VLOOKUP(O306,'Selectable Table'!$D$2:$E$1048576,2,0)</f>
        <v>MERCK</v>
      </c>
      <c r="B306" s="47">
        <v>30809</v>
      </c>
      <c r="C306" t="s">
        <v>837</v>
      </c>
      <c r="D306" t="s">
        <v>213</v>
      </c>
      <c r="E306">
        <v>2025</v>
      </c>
      <c r="F306">
        <v>6</v>
      </c>
      <c r="G306" s="45" t="e">
        <f>+VLOOKUP(H306,Chi!#REF!,3,0)</f>
        <v>#REF!</v>
      </c>
      <c r="H306" t="s">
        <v>118</v>
      </c>
      <c r="I306" s="46">
        <v>140.2269</v>
      </c>
      <c r="J306" t="s">
        <v>95</v>
      </c>
      <c r="K306" s="46">
        <f t="shared" si="8"/>
        <v>140.2269</v>
      </c>
      <c r="L306" t="s">
        <v>109</v>
      </c>
      <c r="M306" s="48" t="s">
        <v>832</v>
      </c>
      <c r="O306" s="48" t="s">
        <v>133</v>
      </c>
      <c r="P306" s="46">
        <f t="shared" si="9"/>
        <v>140.2269</v>
      </c>
      <c r="Q306" s="44">
        <v>45831</v>
      </c>
      <c r="S306">
        <v>40700</v>
      </c>
      <c r="T306" t="s">
        <v>784</v>
      </c>
    </row>
    <row r="307" spans="1:20">
      <c r="A307" s="39" t="str">
        <f>+VLOOKUP(O307,'Selectable Table'!$D$2:$E$1048576,2,0)</f>
        <v>MERCK</v>
      </c>
      <c r="B307" s="47">
        <v>30810</v>
      </c>
      <c r="C307" t="s">
        <v>802</v>
      </c>
      <c r="D307" t="s">
        <v>214</v>
      </c>
      <c r="E307">
        <v>2025</v>
      </c>
      <c r="F307">
        <v>6</v>
      </c>
      <c r="G307" s="45" t="e">
        <f>+VLOOKUP(H307,Chi!#REF!,3,0)</f>
        <v>#REF!</v>
      </c>
      <c r="H307" t="s">
        <v>130</v>
      </c>
      <c r="I307" s="46">
        <v>3565.4223000000002</v>
      </c>
      <c r="J307" t="s">
        <v>95</v>
      </c>
      <c r="K307" s="46">
        <f t="shared" si="8"/>
        <v>3565.4223000000002</v>
      </c>
      <c r="L307" t="s">
        <v>109</v>
      </c>
      <c r="M307" s="48" t="s">
        <v>803</v>
      </c>
      <c r="O307" s="48" t="s">
        <v>133</v>
      </c>
      <c r="P307" s="46">
        <f t="shared" si="9"/>
        <v>3565.4223000000002</v>
      </c>
      <c r="Q307" s="44">
        <v>45831</v>
      </c>
      <c r="S307">
        <v>40700</v>
      </c>
      <c r="T307" t="s">
        <v>784</v>
      </c>
    </row>
    <row r="308" spans="1:20">
      <c r="A308" s="39" t="str">
        <f>+VLOOKUP(O308,'Selectable Table'!$D$2:$E$1048576,2,0)</f>
        <v>MERCK</v>
      </c>
      <c r="B308" s="47">
        <v>30810</v>
      </c>
      <c r="C308" t="s">
        <v>802</v>
      </c>
      <c r="D308" t="s">
        <v>214</v>
      </c>
      <c r="E308">
        <v>2025</v>
      </c>
      <c r="F308">
        <v>6</v>
      </c>
      <c r="G308" s="45" t="e">
        <f>+VLOOKUP(H308,Chi!#REF!,3,0)</f>
        <v>#REF!</v>
      </c>
      <c r="H308" t="s">
        <v>172</v>
      </c>
      <c r="I308" s="46">
        <v>73.325999999999993</v>
      </c>
      <c r="J308" t="s">
        <v>95</v>
      </c>
      <c r="K308" s="46">
        <f t="shared" si="8"/>
        <v>73.325999999999993</v>
      </c>
      <c r="L308" t="s">
        <v>109</v>
      </c>
      <c r="M308" s="48" t="s">
        <v>803</v>
      </c>
      <c r="O308" s="48" t="s">
        <v>133</v>
      </c>
      <c r="P308" s="46">
        <f t="shared" si="9"/>
        <v>73.325999999999993</v>
      </c>
      <c r="Q308" s="44">
        <v>45831</v>
      </c>
      <c r="S308">
        <v>40700</v>
      </c>
      <c r="T308" t="s">
        <v>784</v>
      </c>
    </row>
    <row r="309" spans="1:20">
      <c r="A309" s="39" t="str">
        <f>+VLOOKUP(O309,'Selectable Table'!$D$2:$E$1048576,2,0)</f>
        <v>MERCK</v>
      </c>
      <c r="B309" s="47">
        <v>30810</v>
      </c>
      <c r="C309" t="s">
        <v>802</v>
      </c>
      <c r="D309" t="s">
        <v>214</v>
      </c>
      <c r="E309">
        <v>2025</v>
      </c>
      <c r="F309">
        <v>6</v>
      </c>
      <c r="G309" s="45" t="e">
        <f>+VLOOKUP(H309,Chi!#REF!,3,0)</f>
        <v>#REF!</v>
      </c>
      <c r="H309" t="s">
        <v>174</v>
      </c>
      <c r="I309" s="46">
        <v>263.01769999999999</v>
      </c>
      <c r="J309" t="s">
        <v>95</v>
      </c>
      <c r="K309" s="46">
        <f t="shared" si="8"/>
        <v>263.01769999999999</v>
      </c>
      <c r="L309" t="s">
        <v>109</v>
      </c>
      <c r="M309" s="48" t="s">
        <v>803</v>
      </c>
      <c r="O309" s="48" t="s">
        <v>133</v>
      </c>
      <c r="P309" s="46">
        <f t="shared" si="9"/>
        <v>263.01769999999999</v>
      </c>
      <c r="Q309" s="44">
        <v>45831</v>
      </c>
      <c r="S309">
        <v>40700</v>
      </c>
      <c r="T309" t="s">
        <v>784</v>
      </c>
    </row>
    <row r="310" spans="1:20">
      <c r="A310" s="39" t="str">
        <f>+VLOOKUP(O310,'Selectable Table'!$D$2:$E$1048576,2,0)</f>
        <v>MERCK</v>
      </c>
      <c r="B310" s="47">
        <v>30810</v>
      </c>
      <c r="C310" t="s">
        <v>802</v>
      </c>
      <c r="D310" t="s">
        <v>214</v>
      </c>
      <c r="E310">
        <v>2025</v>
      </c>
      <c r="F310">
        <v>6</v>
      </c>
      <c r="G310" s="45" t="e">
        <f>+VLOOKUP(H310,Chi!#REF!,3,0)</f>
        <v>#REF!</v>
      </c>
      <c r="H310" t="s">
        <v>205</v>
      </c>
      <c r="I310" s="46">
        <v>122.70609999999999</v>
      </c>
      <c r="J310" t="s">
        <v>95</v>
      </c>
      <c r="K310" s="46">
        <f t="shared" si="8"/>
        <v>122.70609999999999</v>
      </c>
      <c r="L310" t="s">
        <v>109</v>
      </c>
      <c r="M310" s="48" t="s">
        <v>803</v>
      </c>
      <c r="O310" s="48" t="s">
        <v>133</v>
      </c>
      <c r="P310" s="46">
        <f t="shared" si="9"/>
        <v>122.70609999999999</v>
      </c>
      <c r="Q310" s="44">
        <v>45831</v>
      </c>
      <c r="S310">
        <v>40700</v>
      </c>
      <c r="T310" t="s">
        <v>784</v>
      </c>
    </row>
    <row r="311" spans="1:20">
      <c r="A311" s="39" t="str">
        <f>+VLOOKUP(O311,'Selectable Table'!$D$2:$E$1048576,2,0)</f>
        <v>MERCK</v>
      </c>
      <c r="B311" s="47">
        <v>30810</v>
      </c>
      <c r="C311" t="s">
        <v>802</v>
      </c>
      <c r="D311" t="s">
        <v>214</v>
      </c>
      <c r="E311">
        <v>2025</v>
      </c>
      <c r="F311">
        <v>6</v>
      </c>
      <c r="G311" s="45" t="e">
        <f>+VLOOKUP(H311,Chi!#REF!,3,0)</f>
        <v>#REF!</v>
      </c>
      <c r="H311" t="s">
        <v>118</v>
      </c>
      <c r="I311" s="46">
        <v>560.9076</v>
      </c>
      <c r="J311" t="s">
        <v>95</v>
      </c>
      <c r="K311" s="46">
        <f t="shared" si="8"/>
        <v>560.9076</v>
      </c>
      <c r="L311" t="s">
        <v>109</v>
      </c>
      <c r="M311" s="48" t="s">
        <v>803</v>
      </c>
      <c r="O311" s="48" t="s">
        <v>133</v>
      </c>
      <c r="P311" s="46">
        <f t="shared" si="9"/>
        <v>560.9076</v>
      </c>
      <c r="Q311" s="44">
        <v>45831</v>
      </c>
      <c r="S311">
        <v>40700</v>
      </c>
      <c r="T311" t="s">
        <v>784</v>
      </c>
    </row>
    <row r="312" spans="1:20">
      <c r="A312" s="39" t="str">
        <f>+VLOOKUP(O312,'Selectable Table'!$D$2:$E$1048576,2,0)</f>
        <v>MERCK</v>
      </c>
      <c r="B312" s="47">
        <v>30810</v>
      </c>
      <c r="C312" t="s">
        <v>802</v>
      </c>
      <c r="D312" t="s">
        <v>214</v>
      </c>
      <c r="E312">
        <v>2025</v>
      </c>
      <c r="F312">
        <v>6</v>
      </c>
      <c r="G312" s="45" t="e">
        <f>+VLOOKUP(H312,Chi!#REF!,3,0)</f>
        <v>#REF!</v>
      </c>
      <c r="H312" t="s">
        <v>143</v>
      </c>
      <c r="I312" s="46">
        <v>115.7123</v>
      </c>
      <c r="J312" t="s">
        <v>95</v>
      </c>
      <c r="K312" s="46">
        <f t="shared" si="8"/>
        <v>115.7123</v>
      </c>
      <c r="L312" t="s">
        <v>109</v>
      </c>
      <c r="M312" s="48" t="s">
        <v>803</v>
      </c>
      <c r="O312" s="48" t="s">
        <v>133</v>
      </c>
      <c r="P312" s="46">
        <f t="shared" si="9"/>
        <v>115.7123</v>
      </c>
      <c r="Q312" s="44">
        <v>45831</v>
      </c>
      <c r="S312">
        <v>40700</v>
      </c>
      <c r="T312" t="s">
        <v>784</v>
      </c>
    </row>
    <row r="313" spans="1:20">
      <c r="A313" s="39" t="str">
        <f>+VLOOKUP(O313,'Selectable Table'!$D$2:$E$1048576,2,0)</f>
        <v>MERCK</v>
      </c>
      <c r="B313" s="49">
        <v>30810</v>
      </c>
      <c r="C313" t="s">
        <v>802</v>
      </c>
      <c r="D313" t="s">
        <v>214</v>
      </c>
      <c r="E313">
        <v>2025</v>
      </c>
      <c r="F313">
        <v>6</v>
      </c>
      <c r="G313" s="45" t="e">
        <f>+VLOOKUP(H313,Chi!#REF!,3,0)</f>
        <v>#REF!</v>
      </c>
      <c r="H313" t="s">
        <v>163</v>
      </c>
      <c r="I313" s="46">
        <v>210.32219999999998</v>
      </c>
      <c r="J313" t="s">
        <v>95</v>
      </c>
      <c r="K313" s="46">
        <f t="shared" si="8"/>
        <v>210.32219999999998</v>
      </c>
      <c r="L313" t="s">
        <v>109</v>
      </c>
      <c r="M313" s="48" t="s">
        <v>803</v>
      </c>
      <c r="O313" s="48" t="s">
        <v>133</v>
      </c>
      <c r="P313" s="46">
        <f t="shared" si="9"/>
        <v>210.32219999999998</v>
      </c>
      <c r="Q313" s="44">
        <v>45831</v>
      </c>
      <c r="S313">
        <v>40700</v>
      </c>
      <c r="T313" t="s">
        <v>784</v>
      </c>
    </row>
    <row r="314" spans="1:20">
      <c r="A314" s="39" t="str">
        <f>+VLOOKUP(O314,'Selectable Table'!$D$2:$E$1048576,2,0)</f>
        <v>MERCK</v>
      </c>
      <c r="B314" s="49">
        <v>30811</v>
      </c>
      <c r="C314" t="s">
        <v>802</v>
      </c>
      <c r="D314" t="s">
        <v>217</v>
      </c>
      <c r="E314">
        <v>2025</v>
      </c>
      <c r="F314">
        <v>6</v>
      </c>
      <c r="G314" s="45" t="e">
        <f>+VLOOKUP(H314,Chi!#REF!,3,0)</f>
        <v>#REF!</v>
      </c>
      <c r="H314" t="s">
        <v>118</v>
      </c>
      <c r="I314" s="46">
        <v>140.2269</v>
      </c>
      <c r="J314" t="s">
        <v>95</v>
      </c>
      <c r="K314" s="46">
        <f t="shared" si="8"/>
        <v>140.2269</v>
      </c>
      <c r="L314" t="s">
        <v>109</v>
      </c>
      <c r="M314" s="48" t="s">
        <v>803</v>
      </c>
      <c r="O314" s="48" t="s">
        <v>133</v>
      </c>
      <c r="P314" s="46">
        <f t="shared" si="9"/>
        <v>140.2269</v>
      </c>
      <c r="Q314" s="44">
        <v>45831</v>
      </c>
      <c r="S314">
        <v>40700</v>
      </c>
      <c r="T314" t="s">
        <v>784</v>
      </c>
    </row>
    <row r="315" spans="1:20">
      <c r="A315" s="39" t="str">
        <f>+VLOOKUP(O315,'Selectable Table'!$D$2:$E$1048576,2,0)</f>
        <v>MERCK</v>
      </c>
      <c r="B315" s="49">
        <v>30811</v>
      </c>
      <c r="C315" t="s">
        <v>802</v>
      </c>
      <c r="D315" t="s">
        <v>217</v>
      </c>
      <c r="E315">
        <v>2025</v>
      </c>
      <c r="F315">
        <v>6</v>
      </c>
      <c r="G315" s="45" t="e">
        <f>+VLOOKUP(H315,Chi!#REF!,3,0)</f>
        <v>#REF!</v>
      </c>
      <c r="H315" t="s">
        <v>112</v>
      </c>
      <c r="I315" s="46">
        <v>115.7123</v>
      </c>
      <c r="J315" t="s">
        <v>95</v>
      </c>
      <c r="K315" s="46">
        <f t="shared" si="8"/>
        <v>115.7123</v>
      </c>
      <c r="L315" t="s">
        <v>109</v>
      </c>
      <c r="M315" s="48" t="s">
        <v>803</v>
      </c>
      <c r="O315" s="48" t="s">
        <v>133</v>
      </c>
      <c r="P315" s="46">
        <f t="shared" si="9"/>
        <v>115.7123</v>
      </c>
      <c r="Q315" s="44">
        <v>45831</v>
      </c>
      <c r="S315">
        <v>40700</v>
      </c>
      <c r="T315" t="s">
        <v>784</v>
      </c>
    </row>
    <row r="316" spans="1:20">
      <c r="A316" s="39" t="str">
        <f>+VLOOKUP(O316,'Selectable Table'!$D$2:$E$1048576,2,0)</f>
        <v>MERCK</v>
      </c>
      <c r="B316" s="49">
        <v>30812</v>
      </c>
      <c r="C316" t="s">
        <v>802</v>
      </c>
      <c r="D316" t="s">
        <v>218</v>
      </c>
      <c r="E316">
        <v>2025</v>
      </c>
      <c r="F316">
        <v>6</v>
      </c>
      <c r="G316" s="45" t="e">
        <f>+VLOOKUP(H316,Chi!#REF!,3,0)</f>
        <v>#REF!</v>
      </c>
      <c r="H316" t="s">
        <v>130</v>
      </c>
      <c r="I316" s="46">
        <v>1503.0620000000001</v>
      </c>
      <c r="J316" t="s">
        <v>95</v>
      </c>
      <c r="K316" s="46">
        <f t="shared" si="8"/>
        <v>1503.0620000000001</v>
      </c>
      <c r="L316" t="s">
        <v>109</v>
      </c>
      <c r="M316" s="48" t="s">
        <v>803</v>
      </c>
      <c r="O316" s="48" t="s">
        <v>133</v>
      </c>
      <c r="P316" s="46">
        <f t="shared" si="9"/>
        <v>1503.0620000000001</v>
      </c>
      <c r="Q316" s="44">
        <v>45831</v>
      </c>
      <c r="S316">
        <v>40700</v>
      </c>
      <c r="T316" t="s">
        <v>784</v>
      </c>
    </row>
    <row r="317" spans="1:20">
      <c r="A317" s="39" t="str">
        <f>+VLOOKUP(O317,'Selectable Table'!$D$2:$E$1048576,2,0)</f>
        <v>MERCK</v>
      </c>
      <c r="B317" s="49">
        <v>30812</v>
      </c>
      <c r="C317" t="s">
        <v>802</v>
      </c>
      <c r="D317" t="s">
        <v>218</v>
      </c>
      <c r="E317">
        <v>2025</v>
      </c>
      <c r="F317">
        <v>6</v>
      </c>
      <c r="G317" s="45" t="e">
        <f>+VLOOKUP(H317,Chi!#REF!,3,0)</f>
        <v>#REF!</v>
      </c>
      <c r="H317" t="s">
        <v>118</v>
      </c>
      <c r="I317" s="46">
        <v>420.6807</v>
      </c>
      <c r="J317" t="s">
        <v>95</v>
      </c>
      <c r="K317" s="46">
        <f t="shared" si="8"/>
        <v>420.6807</v>
      </c>
      <c r="L317" t="s">
        <v>109</v>
      </c>
      <c r="M317" s="48" t="s">
        <v>803</v>
      </c>
      <c r="O317" s="48" t="s">
        <v>133</v>
      </c>
      <c r="P317" s="46">
        <f t="shared" si="9"/>
        <v>420.6807</v>
      </c>
      <c r="Q317" s="44">
        <v>45831</v>
      </c>
      <c r="S317">
        <v>40700</v>
      </c>
      <c r="T317" t="s">
        <v>784</v>
      </c>
    </row>
    <row r="318" spans="1:20">
      <c r="A318" s="39" t="str">
        <f>+VLOOKUP(O318,'Selectable Table'!$D$2:$E$1048576,2,0)</f>
        <v>MERCK</v>
      </c>
      <c r="B318" s="49">
        <v>30812</v>
      </c>
      <c r="C318" t="s">
        <v>802</v>
      </c>
      <c r="D318" t="s">
        <v>218</v>
      </c>
      <c r="E318">
        <v>2025</v>
      </c>
      <c r="F318">
        <v>6</v>
      </c>
      <c r="G318" s="45" t="e">
        <f>+VLOOKUP(H318,Chi!#REF!,3,0)</f>
        <v>#REF!</v>
      </c>
      <c r="H318" t="s">
        <v>143</v>
      </c>
      <c r="I318" s="46">
        <v>115.7123</v>
      </c>
      <c r="J318" t="s">
        <v>95</v>
      </c>
      <c r="K318" s="46">
        <f t="shared" si="8"/>
        <v>115.7123</v>
      </c>
      <c r="L318" t="s">
        <v>109</v>
      </c>
      <c r="M318" s="48" t="s">
        <v>803</v>
      </c>
      <c r="O318" s="48" t="s">
        <v>133</v>
      </c>
      <c r="P318" s="46">
        <f t="shared" si="9"/>
        <v>115.7123</v>
      </c>
      <c r="Q318" s="44">
        <v>45831</v>
      </c>
      <c r="S318">
        <v>40700</v>
      </c>
      <c r="T318" t="s">
        <v>784</v>
      </c>
    </row>
    <row r="319" spans="1:20">
      <c r="A319" s="39" t="str">
        <f>+VLOOKUP(O319,'Selectable Table'!$D$2:$E$1048576,2,0)</f>
        <v>MERCK</v>
      </c>
      <c r="B319" s="49">
        <v>30812</v>
      </c>
      <c r="C319" t="s">
        <v>802</v>
      </c>
      <c r="D319" t="s">
        <v>218</v>
      </c>
      <c r="E319">
        <v>2025</v>
      </c>
      <c r="F319">
        <v>6</v>
      </c>
      <c r="G319" s="45" t="e">
        <f>+VLOOKUP(H319,Chi!#REF!,3,0)</f>
        <v>#REF!</v>
      </c>
      <c r="H319" t="s">
        <v>163</v>
      </c>
      <c r="I319" s="46">
        <v>210.32219999999998</v>
      </c>
      <c r="J319" t="s">
        <v>95</v>
      </c>
      <c r="K319" s="46">
        <f t="shared" si="8"/>
        <v>210.32219999999998</v>
      </c>
      <c r="L319" t="s">
        <v>109</v>
      </c>
      <c r="M319" s="48" t="s">
        <v>803</v>
      </c>
      <c r="O319" s="48" t="s">
        <v>133</v>
      </c>
      <c r="P319" s="46">
        <f t="shared" si="9"/>
        <v>210.32219999999998</v>
      </c>
      <c r="Q319" s="44">
        <v>45831</v>
      </c>
      <c r="S319">
        <v>40700</v>
      </c>
      <c r="T319" t="s">
        <v>784</v>
      </c>
    </row>
    <row r="320" spans="1:20">
      <c r="A320" s="39" t="str">
        <f>+VLOOKUP(O320,'Selectable Table'!$D$2:$E$1048576,2,0)</f>
        <v>MERCK</v>
      </c>
      <c r="B320" s="49">
        <v>30813</v>
      </c>
      <c r="C320" t="s">
        <v>802</v>
      </c>
      <c r="D320" t="s">
        <v>219</v>
      </c>
      <c r="E320">
        <v>2025</v>
      </c>
      <c r="F320">
        <v>6</v>
      </c>
      <c r="G320" s="45" t="e">
        <f>+VLOOKUP(H320,Chi!#REF!,3,0)</f>
        <v>#REF!</v>
      </c>
      <c r="H320" t="s">
        <v>130</v>
      </c>
      <c r="I320" s="42">
        <v>2836.0222000000003</v>
      </c>
      <c r="J320" t="s">
        <v>95</v>
      </c>
      <c r="K320" s="46">
        <f t="shared" si="8"/>
        <v>2836.0222000000003</v>
      </c>
      <c r="L320" t="s">
        <v>109</v>
      </c>
      <c r="M320" t="s">
        <v>803</v>
      </c>
      <c r="O320" t="s">
        <v>133</v>
      </c>
      <c r="P320" s="46">
        <f t="shared" si="9"/>
        <v>2836.0222000000003</v>
      </c>
      <c r="Q320" s="44">
        <v>45831</v>
      </c>
      <c r="S320">
        <v>40700</v>
      </c>
      <c r="T320" t="s">
        <v>784</v>
      </c>
    </row>
    <row r="321" spans="1:20">
      <c r="A321" s="39" t="str">
        <f>+VLOOKUP(O321,'Selectable Table'!$D$2:$E$1048576,2,0)</f>
        <v>MERCK</v>
      </c>
      <c r="B321" s="49">
        <v>30813</v>
      </c>
      <c r="C321" t="s">
        <v>802</v>
      </c>
      <c r="D321" t="s">
        <v>219</v>
      </c>
      <c r="E321">
        <v>2025</v>
      </c>
      <c r="F321">
        <v>6</v>
      </c>
      <c r="G321" s="45" t="e">
        <f>+VLOOKUP(H321,Chi!#REF!,3,0)</f>
        <v>#REF!</v>
      </c>
      <c r="H321" t="s">
        <v>196</v>
      </c>
      <c r="I321" s="42">
        <v>151.91550000000001</v>
      </c>
      <c r="J321" t="s">
        <v>95</v>
      </c>
      <c r="K321" s="46">
        <f t="shared" si="8"/>
        <v>151.91550000000001</v>
      </c>
      <c r="L321" t="s">
        <v>109</v>
      </c>
      <c r="M321" t="s">
        <v>803</v>
      </c>
      <c r="O321" t="s">
        <v>133</v>
      </c>
      <c r="P321" s="46">
        <f t="shared" si="9"/>
        <v>151.91550000000001</v>
      </c>
      <c r="Q321" s="44">
        <v>45831</v>
      </c>
      <c r="S321">
        <v>40700</v>
      </c>
      <c r="T321" t="s">
        <v>784</v>
      </c>
    </row>
    <row r="322" spans="1:20">
      <c r="A322" s="39" t="str">
        <f>+VLOOKUP(O322,'Selectable Table'!$D$2:$E$1048576,2,0)</f>
        <v>MERCK</v>
      </c>
      <c r="B322" s="49">
        <v>30813</v>
      </c>
      <c r="C322" t="s">
        <v>802</v>
      </c>
      <c r="D322" t="s">
        <v>219</v>
      </c>
      <c r="E322">
        <v>2025</v>
      </c>
      <c r="F322">
        <v>6</v>
      </c>
      <c r="G322" s="45" t="e">
        <f>+VLOOKUP(H322,Chi!#REF!,3,0)</f>
        <v>#REF!</v>
      </c>
      <c r="H322" t="s">
        <v>204</v>
      </c>
      <c r="I322" s="42">
        <v>151.91550000000001</v>
      </c>
      <c r="J322" t="s">
        <v>95</v>
      </c>
      <c r="K322" s="46">
        <f t="shared" si="8"/>
        <v>151.91550000000001</v>
      </c>
      <c r="L322" t="s">
        <v>109</v>
      </c>
      <c r="M322" t="s">
        <v>803</v>
      </c>
      <c r="O322" t="s">
        <v>133</v>
      </c>
      <c r="P322" s="46">
        <f t="shared" si="9"/>
        <v>151.91550000000001</v>
      </c>
      <c r="Q322" s="44">
        <v>45831</v>
      </c>
      <c r="S322">
        <v>40700</v>
      </c>
      <c r="T322" t="s">
        <v>784</v>
      </c>
    </row>
    <row r="323" spans="1:20">
      <c r="A323" s="39" t="str">
        <f>+VLOOKUP(O323,'Selectable Table'!$D$2:$E$1048576,2,0)</f>
        <v>MERCK</v>
      </c>
      <c r="B323" s="49">
        <v>30813</v>
      </c>
      <c r="C323" t="s">
        <v>802</v>
      </c>
      <c r="D323" t="s">
        <v>219</v>
      </c>
      <c r="E323">
        <v>2025</v>
      </c>
      <c r="F323">
        <v>6</v>
      </c>
      <c r="G323" s="45" t="e">
        <f>+VLOOKUP(H323,Chi!#REF!,3,0)</f>
        <v>#REF!</v>
      </c>
      <c r="H323" t="s">
        <v>200</v>
      </c>
      <c r="I323" s="42">
        <v>53.941800000000001</v>
      </c>
      <c r="J323" t="s">
        <v>95</v>
      </c>
      <c r="K323" s="46">
        <f t="shared" ref="K323:K327" si="10">+VLOOKUP(J323,$W$2:$X$3,2,0)*I323</f>
        <v>53.941800000000001</v>
      </c>
      <c r="L323" t="s">
        <v>109</v>
      </c>
      <c r="M323" t="s">
        <v>803</v>
      </c>
      <c r="O323" t="s">
        <v>133</v>
      </c>
      <c r="P323" s="46">
        <f t="shared" ref="P323:P360" si="11">K323</f>
        <v>53.941800000000001</v>
      </c>
      <c r="Q323" s="44">
        <v>45831</v>
      </c>
      <c r="S323">
        <v>40700</v>
      </c>
      <c r="T323" t="s">
        <v>784</v>
      </c>
    </row>
    <row r="324" spans="1:20">
      <c r="A324" s="39" t="str">
        <f>+VLOOKUP(O324,'Selectable Table'!$D$2:$E$1048576,2,0)</f>
        <v>MERCK</v>
      </c>
      <c r="B324" s="49">
        <v>30813</v>
      </c>
      <c r="C324" t="s">
        <v>802</v>
      </c>
      <c r="D324" t="s">
        <v>219</v>
      </c>
      <c r="E324">
        <v>2025</v>
      </c>
      <c r="F324">
        <v>6</v>
      </c>
      <c r="G324" s="45" t="e">
        <f>+VLOOKUP(H324,Chi!#REF!,3,0)</f>
        <v>#REF!</v>
      </c>
      <c r="H324" t="s">
        <v>717</v>
      </c>
      <c r="I324" s="42">
        <v>70.143699999999995</v>
      </c>
      <c r="J324" t="s">
        <v>95</v>
      </c>
      <c r="K324" s="46">
        <f t="shared" si="10"/>
        <v>70.143699999999995</v>
      </c>
      <c r="L324" t="s">
        <v>109</v>
      </c>
      <c r="M324" t="s">
        <v>803</v>
      </c>
      <c r="O324" t="s">
        <v>133</v>
      </c>
      <c r="P324" s="46">
        <f t="shared" si="11"/>
        <v>70.143699999999995</v>
      </c>
      <c r="Q324" s="44">
        <v>45831</v>
      </c>
      <c r="S324">
        <v>40700</v>
      </c>
      <c r="T324" t="s">
        <v>784</v>
      </c>
    </row>
    <row r="325" spans="1:20">
      <c r="A325" s="39" t="str">
        <f>+VLOOKUP(O325,'Selectable Table'!$D$2:$E$1048576,2,0)</f>
        <v>MERCK</v>
      </c>
      <c r="B325" s="49">
        <v>30813</v>
      </c>
      <c r="C325" t="s">
        <v>802</v>
      </c>
      <c r="D325" t="s">
        <v>219</v>
      </c>
      <c r="E325">
        <v>2025</v>
      </c>
      <c r="F325">
        <v>6</v>
      </c>
      <c r="G325" s="45" t="e">
        <f>+VLOOKUP(H325,Chi!#REF!,3,0)</f>
        <v>#REF!</v>
      </c>
      <c r="H325" t="s">
        <v>118</v>
      </c>
      <c r="I325" s="42">
        <v>420.6807</v>
      </c>
      <c r="J325" t="s">
        <v>95</v>
      </c>
      <c r="K325" s="46">
        <f t="shared" si="10"/>
        <v>420.6807</v>
      </c>
      <c r="L325" t="s">
        <v>109</v>
      </c>
      <c r="M325" t="s">
        <v>803</v>
      </c>
      <c r="O325" t="s">
        <v>133</v>
      </c>
      <c r="P325" s="46">
        <f t="shared" si="11"/>
        <v>420.6807</v>
      </c>
      <c r="Q325" s="44">
        <v>45831</v>
      </c>
      <c r="S325">
        <v>40700</v>
      </c>
      <c r="T325" t="s">
        <v>784</v>
      </c>
    </row>
    <row r="326" spans="1:20">
      <c r="A326" s="39" t="str">
        <f>+VLOOKUP(O326,'Selectable Table'!$D$2:$E$1048576,2,0)</f>
        <v>MERCK</v>
      </c>
      <c r="B326" s="49">
        <v>30813</v>
      </c>
      <c r="C326" t="s">
        <v>802</v>
      </c>
      <c r="D326" t="s">
        <v>219</v>
      </c>
      <c r="E326">
        <v>2025</v>
      </c>
      <c r="F326">
        <v>6</v>
      </c>
      <c r="G326" s="45" t="e">
        <f>+VLOOKUP(H326,Chi!#REF!,3,0)</f>
        <v>#REF!</v>
      </c>
      <c r="H326" t="s">
        <v>143</v>
      </c>
      <c r="I326" s="42">
        <v>115.7123</v>
      </c>
      <c r="J326" t="s">
        <v>95</v>
      </c>
      <c r="K326" s="46">
        <f t="shared" si="10"/>
        <v>115.7123</v>
      </c>
      <c r="L326" t="s">
        <v>109</v>
      </c>
      <c r="M326" t="s">
        <v>803</v>
      </c>
      <c r="O326" t="s">
        <v>133</v>
      </c>
      <c r="P326" s="46">
        <f t="shared" si="11"/>
        <v>115.7123</v>
      </c>
      <c r="Q326" s="44">
        <v>45831</v>
      </c>
      <c r="S326">
        <v>40700</v>
      </c>
      <c r="T326" t="s">
        <v>784</v>
      </c>
    </row>
    <row r="327" spans="1:20">
      <c r="A327" s="39" t="str">
        <f>+VLOOKUP(O327,'Selectable Table'!$D$2:$E$1048576,2,0)</f>
        <v>MERCK</v>
      </c>
      <c r="B327" s="49">
        <v>30813</v>
      </c>
      <c r="C327" t="s">
        <v>802</v>
      </c>
      <c r="D327" t="s">
        <v>219</v>
      </c>
      <c r="E327">
        <v>2025</v>
      </c>
      <c r="F327">
        <v>6</v>
      </c>
      <c r="G327" s="45" t="e">
        <f>+VLOOKUP(H327,Chi!#REF!,3,0)</f>
        <v>#REF!</v>
      </c>
      <c r="H327" t="s">
        <v>163</v>
      </c>
      <c r="I327" s="42">
        <v>210.32219999999998</v>
      </c>
      <c r="J327" t="s">
        <v>95</v>
      </c>
      <c r="K327" s="46">
        <f t="shared" si="10"/>
        <v>210.32219999999998</v>
      </c>
      <c r="L327" t="s">
        <v>109</v>
      </c>
      <c r="M327" t="s">
        <v>803</v>
      </c>
      <c r="O327" t="s">
        <v>133</v>
      </c>
      <c r="P327" s="46">
        <f t="shared" si="11"/>
        <v>210.32219999999998</v>
      </c>
      <c r="Q327" s="44">
        <v>45831</v>
      </c>
      <c r="S327">
        <v>40700</v>
      </c>
      <c r="T327" t="s">
        <v>784</v>
      </c>
    </row>
    <row r="328" spans="1:20">
      <c r="A328" s="39" t="str">
        <f>+VLOOKUP(O328,'Selectable Table'!$D$2:$E$1048576,2,0)</f>
        <v>MERCK</v>
      </c>
      <c r="B328" s="49">
        <v>30814</v>
      </c>
      <c r="C328" t="s">
        <v>802</v>
      </c>
      <c r="D328" t="s">
        <v>838</v>
      </c>
      <c r="E328">
        <v>2025</v>
      </c>
      <c r="F328">
        <v>6</v>
      </c>
      <c r="G328" s="45" t="e">
        <f>+VLOOKUP(H328,Chi!#REF!,3,0)</f>
        <v>#REF!</v>
      </c>
      <c r="H328" t="s">
        <v>120</v>
      </c>
      <c r="I328" s="42">
        <v>157.57829999999998</v>
      </c>
      <c r="J328" t="s">
        <v>95</v>
      </c>
      <c r="K328" s="46">
        <f>+VLOOKUP(J328,$W$2:$X$3,2,0)*I328</f>
        <v>157.57829999999998</v>
      </c>
      <c r="L328" t="s">
        <v>109</v>
      </c>
      <c r="M328" t="s">
        <v>803</v>
      </c>
      <c r="O328" t="s">
        <v>133</v>
      </c>
      <c r="P328" s="46">
        <f t="shared" si="11"/>
        <v>157.57829999999998</v>
      </c>
      <c r="Q328" s="44">
        <v>45831</v>
      </c>
      <c r="S328">
        <v>40700</v>
      </c>
      <c r="T328" t="s">
        <v>784</v>
      </c>
    </row>
    <row r="329" spans="1:20">
      <c r="A329" s="39" t="str">
        <f>+VLOOKUP(O329,'Selectable Table'!$D$2:$E$1048576,2,0)</f>
        <v>MERCK</v>
      </c>
      <c r="B329" s="49">
        <v>30815</v>
      </c>
      <c r="C329" t="s">
        <v>836</v>
      </c>
      <c r="D329" t="s">
        <v>223</v>
      </c>
      <c r="E329">
        <v>2025</v>
      </c>
      <c r="F329">
        <v>6</v>
      </c>
      <c r="G329" s="45" t="e">
        <f>+VLOOKUP(H329,Chi!#REF!,3,0)</f>
        <v>#REF!</v>
      </c>
      <c r="H329" t="s">
        <v>130</v>
      </c>
      <c r="I329" s="42">
        <v>157.57829999999998</v>
      </c>
      <c r="J329" t="s">
        <v>95</v>
      </c>
      <c r="K329" s="46">
        <f t="shared" ref="K329:K353" si="12">+VLOOKUP(J329,$W$2:$X$3,2,0)*I329</f>
        <v>157.57829999999998</v>
      </c>
      <c r="L329" t="s">
        <v>109</v>
      </c>
      <c r="M329" t="s">
        <v>836</v>
      </c>
      <c r="O329" t="s">
        <v>133</v>
      </c>
      <c r="P329" s="46">
        <f t="shared" si="11"/>
        <v>157.57829999999998</v>
      </c>
      <c r="Q329" s="44">
        <v>45831</v>
      </c>
      <c r="S329">
        <v>40700</v>
      </c>
      <c r="T329" t="s">
        <v>784</v>
      </c>
    </row>
    <row r="330" spans="1:20">
      <c r="A330" s="39" t="str">
        <f>+VLOOKUP(O330,'Selectable Table'!$D$2:$E$1048576,2,0)</f>
        <v>MERCK</v>
      </c>
      <c r="B330" s="49">
        <v>30816</v>
      </c>
      <c r="C330" t="s">
        <v>802</v>
      </c>
      <c r="D330" t="s">
        <v>224</v>
      </c>
      <c r="E330">
        <v>2025</v>
      </c>
      <c r="F330">
        <v>6</v>
      </c>
      <c r="G330" s="45" t="e">
        <f>+VLOOKUP(H330,Chi!#REF!,3,0)</f>
        <v>#REF!</v>
      </c>
      <c r="H330" t="s">
        <v>130</v>
      </c>
      <c r="I330" s="42">
        <v>4709.4168</v>
      </c>
      <c r="J330" t="s">
        <v>95</v>
      </c>
      <c r="K330" s="46">
        <f t="shared" si="12"/>
        <v>4709.4168</v>
      </c>
      <c r="L330" t="s">
        <v>109</v>
      </c>
      <c r="M330" t="s">
        <v>803</v>
      </c>
      <c r="O330" t="s">
        <v>133</v>
      </c>
      <c r="P330" s="46">
        <f t="shared" si="11"/>
        <v>4709.4168</v>
      </c>
      <c r="Q330" s="44">
        <v>45831</v>
      </c>
      <c r="S330">
        <v>40700</v>
      </c>
      <c r="T330" t="s">
        <v>784</v>
      </c>
    </row>
    <row r="331" spans="1:20">
      <c r="A331" s="39" t="str">
        <f>+VLOOKUP(O331,'Selectable Table'!$D$2:$E$1048576,2,0)</f>
        <v>MERCK</v>
      </c>
      <c r="B331" s="49">
        <v>30816</v>
      </c>
      <c r="C331" t="s">
        <v>802</v>
      </c>
      <c r="D331" t="s">
        <v>224</v>
      </c>
      <c r="E331">
        <v>2025</v>
      </c>
      <c r="F331">
        <v>6</v>
      </c>
      <c r="G331" s="45" t="s">
        <v>92</v>
      </c>
      <c r="H331" t="s">
        <v>196</v>
      </c>
      <c r="I331" s="42">
        <v>455.74649999999997</v>
      </c>
      <c r="J331" t="s">
        <v>95</v>
      </c>
      <c r="K331" s="46">
        <f t="shared" si="12"/>
        <v>455.74649999999997</v>
      </c>
      <c r="L331" t="s">
        <v>109</v>
      </c>
      <c r="M331" t="s">
        <v>803</v>
      </c>
      <c r="O331" t="s">
        <v>133</v>
      </c>
      <c r="P331" s="46">
        <f t="shared" si="11"/>
        <v>455.74649999999997</v>
      </c>
      <c r="Q331" s="44">
        <v>45831</v>
      </c>
      <c r="S331">
        <v>40700</v>
      </c>
      <c r="T331" t="s">
        <v>784</v>
      </c>
    </row>
    <row r="332" spans="1:20">
      <c r="A332" s="39" t="str">
        <f>+VLOOKUP(O332,'Selectable Table'!$D$2:$E$1048576,2,0)</f>
        <v>MERCK</v>
      </c>
      <c r="B332" s="49">
        <v>30816</v>
      </c>
      <c r="C332" t="s">
        <v>802</v>
      </c>
      <c r="D332" t="s">
        <v>224</v>
      </c>
      <c r="E332">
        <v>2025</v>
      </c>
      <c r="F332">
        <v>6</v>
      </c>
      <c r="G332" s="45" t="e">
        <f>+VLOOKUP(H332,Chi!#REF!,3,0)</f>
        <v>#REF!</v>
      </c>
      <c r="H332" t="s">
        <v>204</v>
      </c>
      <c r="I332" s="42">
        <v>911.49299999999994</v>
      </c>
      <c r="J332" t="s">
        <v>95</v>
      </c>
      <c r="K332" s="46">
        <f t="shared" si="12"/>
        <v>911.49299999999994</v>
      </c>
      <c r="L332" t="s">
        <v>109</v>
      </c>
      <c r="M332" t="s">
        <v>803</v>
      </c>
      <c r="O332" t="s">
        <v>133</v>
      </c>
      <c r="P332" s="46">
        <f t="shared" si="11"/>
        <v>911.49299999999994</v>
      </c>
      <c r="Q332" s="44">
        <v>45831</v>
      </c>
      <c r="S332">
        <v>40700</v>
      </c>
      <c r="T332" t="s">
        <v>784</v>
      </c>
    </row>
    <row r="333" spans="1:20">
      <c r="A333" s="39" t="str">
        <f>+VLOOKUP(O333,'Selectable Table'!$D$2:$E$1048576,2,0)</f>
        <v>MERCK</v>
      </c>
      <c r="B333" s="49">
        <v>30816</v>
      </c>
      <c r="C333" t="s">
        <v>802</v>
      </c>
      <c r="D333" t="s">
        <v>224</v>
      </c>
      <c r="E333">
        <v>2025</v>
      </c>
      <c r="F333">
        <v>6</v>
      </c>
      <c r="G333" s="45" t="e">
        <f>+VLOOKUP(H333,Chi!#REF!,3,0)</f>
        <v>#REF!</v>
      </c>
      <c r="H333" t="s">
        <v>257</v>
      </c>
      <c r="I333" s="42">
        <v>1093.7190000000001</v>
      </c>
      <c r="J333" t="s">
        <v>95</v>
      </c>
      <c r="K333" s="46">
        <f t="shared" si="12"/>
        <v>1093.7190000000001</v>
      </c>
      <c r="L333" t="s">
        <v>109</v>
      </c>
      <c r="M333" t="s">
        <v>803</v>
      </c>
      <c r="O333" t="s">
        <v>133</v>
      </c>
      <c r="P333" s="46">
        <f t="shared" si="11"/>
        <v>1093.7190000000001</v>
      </c>
      <c r="Q333" s="44">
        <v>45831</v>
      </c>
      <c r="S333">
        <v>40700</v>
      </c>
      <c r="T333" t="s">
        <v>784</v>
      </c>
    </row>
    <row r="334" spans="1:20">
      <c r="A334" s="39" t="str">
        <f>+VLOOKUP(O334,'Selectable Table'!$D$2:$E$1048576,2,0)</f>
        <v>MERCK</v>
      </c>
      <c r="B334" s="49">
        <v>30816</v>
      </c>
      <c r="C334" t="s">
        <v>802</v>
      </c>
      <c r="D334" t="s">
        <v>224</v>
      </c>
      <c r="E334">
        <v>2025</v>
      </c>
      <c r="F334">
        <v>6</v>
      </c>
      <c r="G334" s="45" t="e">
        <f>+VLOOKUP(H334,Chi!#REF!,3,0)</f>
        <v>#REF!</v>
      </c>
      <c r="H334" t="s">
        <v>221</v>
      </c>
      <c r="I334" s="42">
        <v>455.74649999999997</v>
      </c>
      <c r="J334" t="s">
        <v>95</v>
      </c>
      <c r="K334" s="46">
        <f t="shared" si="12"/>
        <v>455.74649999999997</v>
      </c>
      <c r="L334" t="s">
        <v>109</v>
      </c>
      <c r="M334" t="s">
        <v>803</v>
      </c>
      <c r="O334" t="s">
        <v>133</v>
      </c>
      <c r="P334" s="46">
        <f t="shared" si="11"/>
        <v>455.74649999999997</v>
      </c>
      <c r="Q334" s="44">
        <v>45831</v>
      </c>
      <c r="S334">
        <v>40700</v>
      </c>
      <c r="T334" t="s">
        <v>784</v>
      </c>
    </row>
    <row r="335" spans="1:20">
      <c r="A335" s="39" t="str">
        <f>+VLOOKUP(O335,'Selectable Table'!$D$2:$E$1048576,2,0)</f>
        <v>MERCK</v>
      </c>
      <c r="B335" s="49">
        <v>30816</v>
      </c>
      <c r="C335" t="s">
        <v>802</v>
      </c>
      <c r="D335" t="s">
        <v>224</v>
      </c>
      <c r="E335">
        <v>2025</v>
      </c>
      <c r="F335">
        <v>6</v>
      </c>
      <c r="G335" s="45" t="e">
        <f>+VLOOKUP(H335,Chi!#REF!,3,0)</f>
        <v>#REF!</v>
      </c>
      <c r="H335" t="s">
        <v>717</v>
      </c>
      <c r="I335" s="42">
        <v>841.72439999999995</v>
      </c>
      <c r="J335" t="s">
        <v>95</v>
      </c>
      <c r="K335" s="46">
        <f t="shared" si="12"/>
        <v>841.72439999999995</v>
      </c>
      <c r="L335" t="s">
        <v>109</v>
      </c>
      <c r="M335" t="s">
        <v>803</v>
      </c>
      <c r="O335" t="s">
        <v>133</v>
      </c>
      <c r="P335" s="46">
        <f t="shared" si="11"/>
        <v>841.72439999999995</v>
      </c>
      <c r="Q335" s="44">
        <v>45831</v>
      </c>
      <c r="S335">
        <v>40700</v>
      </c>
      <c r="T335" t="s">
        <v>784</v>
      </c>
    </row>
    <row r="336" spans="1:20">
      <c r="A336" s="39" t="str">
        <f>+VLOOKUP(O336,'Selectable Table'!$D$2:$E$1048576,2,0)</f>
        <v>MERCK</v>
      </c>
      <c r="B336" s="49">
        <v>30816</v>
      </c>
      <c r="C336" t="s">
        <v>802</v>
      </c>
      <c r="D336" t="s">
        <v>224</v>
      </c>
      <c r="E336">
        <v>2025</v>
      </c>
      <c r="F336">
        <v>6</v>
      </c>
      <c r="G336" s="45" t="e">
        <f>+VLOOKUP(H336,Chi!#REF!,3,0)</f>
        <v>#REF!</v>
      </c>
      <c r="H336" t="s">
        <v>118</v>
      </c>
      <c r="I336" s="42">
        <v>462.8492</v>
      </c>
      <c r="J336" t="s">
        <v>95</v>
      </c>
      <c r="K336" s="46">
        <f t="shared" si="12"/>
        <v>462.8492</v>
      </c>
      <c r="L336" t="s">
        <v>109</v>
      </c>
      <c r="M336" t="s">
        <v>803</v>
      </c>
      <c r="O336" t="s">
        <v>133</v>
      </c>
      <c r="P336" s="46">
        <f t="shared" si="11"/>
        <v>462.8492</v>
      </c>
      <c r="Q336" s="44">
        <v>45831</v>
      </c>
      <c r="S336">
        <v>40700</v>
      </c>
      <c r="T336" t="s">
        <v>784</v>
      </c>
    </row>
    <row r="337" spans="1:20">
      <c r="A337" s="39" t="str">
        <f>+VLOOKUP(O337,'Selectable Table'!$D$2:$E$1048576,2,0)</f>
        <v>MERCK</v>
      </c>
      <c r="B337" s="49">
        <v>30816</v>
      </c>
      <c r="C337" t="s">
        <v>802</v>
      </c>
      <c r="D337" t="s">
        <v>224</v>
      </c>
      <c r="E337">
        <v>2025</v>
      </c>
      <c r="F337">
        <v>6</v>
      </c>
      <c r="G337" s="45" t="e">
        <f>+VLOOKUP(H337,Chi!#REF!,3,0)</f>
        <v>#REF!</v>
      </c>
      <c r="H337" t="s">
        <v>143</v>
      </c>
      <c r="I337" s="42">
        <v>115.7123</v>
      </c>
      <c r="J337" t="s">
        <v>95</v>
      </c>
      <c r="K337" s="46">
        <f t="shared" si="12"/>
        <v>115.7123</v>
      </c>
      <c r="L337" t="s">
        <v>109</v>
      </c>
      <c r="M337" t="s">
        <v>803</v>
      </c>
      <c r="O337" t="s">
        <v>133</v>
      </c>
      <c r="P337" s="46">
        <f t="shared" si="11"/>
        <v>115.7123</v>
      </c>
      <c r="Q337" s="44">
        <v>45831</v>
      </c>
      <c r="S337">
        <v>40700</v>
      </c>
      <c r="T337" t="s">
        <v>784</v>
      </c>
    </row>
    <row r="338" spans="1:20">
      <c r="A338" s="39" t="str">
        <f>+VLOOKUP(O338,'Selectable Table'!$D$2:$E$1048576,2,0)</f>
        <v>MERCK</v>
      </c>
      <c r="B338" s="49">
        <v>30816</v>
      </c>
      <c r="C338" t="s">
        <v>802</v>
      </c>
      <c r="D338" t="s">
        <v>224</v>
      </c>
      <c r="E338">
        <v>2025</v>
      </c>
      <c r="F338">
        <v>6</v>
      </c>
      <c r="G338" s="34" t="s">
        <v>92</v>
      </c>
      <c r="H338" t="s">
        <v>163</v>
      </c>
      <c r="I338" s="42">
        <v>630.96660000000008</v>
      </c>
      <c r="J338" t="s">
        <v>95</v>
      </c>
      <c r="K338" s="46">
        <f t="shared" si="12"/>
        <v>630.96660000000008</v>
      </c>
      <c r="L338" t="s">
        <v>109</v>
      </c>
      <c r="M338" t="s">
        <v>803</v>
      </c>
      <c r="O338" t="s">
        <v>133</v>
      </c>
      <c r="P338" s="46">
        <f t="shared" si="11"/>
        <v>630.96660000000008</v>
      </c>
      <c r="Q338" s="44">
        <v>45831</v>
      </c>
      <c r="S338">
        <v>40700</v>
      </c>
      <c r="T338" t="s">
        <v>784</v>
      </c>
    </row>
    <row r="339" spans="1:20">
      <c r="A339" s="39" t="str">
        <f>+VLOOKUP(O339,'Selectable Table'!$D$2:$E$1048576,2,0)</f>
        <v>MERCK</v>
      </c>
      <c r="B339" s="49">
        <v>30817</v>
      </c>
      <c r="C339" t="s">
        <v>802</v>
      </c>
      <c r="D339" t="s">
        <v>226</v>
      </c>
      <c r="E339">
        <v>2025</v>
      </c>
      <c r="F339">
        <v>6</v>
      </c>
      <c r="G339" s="45" t="e">
        <f>+VLOOKUP(H339,Chi!#REF!,3,0)</f>
        <v>#REF!</v>
      </c>
      <c r="H339" t="s">
        <v>196</v>
      </c>
      <c r="I339" s="42">
        <v>303.83100000000002</v>
      </c>
      <c r="J339" t="s">
        <v>95</v>
      </c>
      <c r="K339" s="46">
        <f t="shared" si="12"/>
        <v>303.83100000000002</v>
      </c>
      <c r="L339" t="s">
        <v>109</v>
      </c>
      <c r="M339" t="s">
        <v>803</v>
      </c>
      <c r="O339" t="s">
        <v>133</v>
      </c>
      <c r="P339" s="46">
        <f t="shared" si="11"/>
        <v>303.83100000000002</v>
      </c>
      <c r="Q339" s="44">
        <v>45831</v>
      </c>
      <c r="S339">
        <v>40700</v>
      </c>
      <c r="T339" t="s">
        <v>784</v>
      </c>
    </row>
    <row r="340" spans="1:20">
      <c r="A340" s="39" t="str">
        <f>+VLOOKUP(O340,'Selectable Table'!$D$2:$E$1048576,2,0)</f>
        <v>MERCK</v>
      </c>
      <c r="B340" s="49">
        <v>30817</v>
      </c>
      <c r="C340" t="s">
        <v>802</v>
      </c>
      <c r="D340" t="s">
        <v>226</v>
      </c>
      <c r="E340">
        <v>2025</v>
      </c>
      <c r="F340">
        <v>6</v>
      </c>
      <c r="G340" s="45" t="e">
        <f>+VLOOKUP(H340,Chi!#REF!,3,0)</f>
        <v>#REF!</v>
      </c>
      <c r="H340" t="s">
        <v>221</v>
      </c>
      <c r="I340" s="42">
        <v>607.66200000000003</v>
      </c>
      <c r="J340" t="s">
        <v>95</v>
      </c>
      <c r="K340" s="46">
        <f t="shared" si="12"/>
        <v>607.66200000000003</v>
      </c>
      <c r="L340" t="s">
        <v>109</v>
      </c>
      <c r="M340" t="s">
        <v>803</v>
      </c>
      <c r="O340" t="s">
        <v>133</v>
      </c>
      <c r="P340" s="46">
        <f t="shared" si="11"/>
        <v>607.66200000000003</v>
      </c>
      <c r="Q340" s="44">
        <v>45831</v>
      </c>
      <c r="S340">
        <v>40700</v>
      </c>
      <c r="T340" t="s">
        <v>784</v>
      </c>
    </row>
    <row r="341" spans="1:20">
      <c r="A341" s="39" t="str">
        <f>+VLOOKUP(O341,'Selectable Table'!$D$2:$E$1048576,2,0)</f>
        <v>MERCK</v>
      </c>
      <c r="B341" s="49">
        <v>30817</v>
      </c>
      <c r="C341" t="s">
        <v>802</v>
      </c>
      <c r="D341" t="s">
        <v>226</v>
      </c>
      <c r="E341">
        <v>2025</v>
      </c>
      <c r="F341">
        <v>6</v>
      </c>
      <c r="G341" s="45" t="e">
        <f>+VLOOKUP(H341,Chi!#REF!,3,0)</f>
        <v>#REF!</v>
      </c>
      <c r="H341" t="s">
        <v>197</v>
      </c>
      <c r="I341" s="42">
        <v>151.91550000000001</v>
      </c>
      <c r="J341" t="s">
        <v>95</v>
      </c>
      <c r="K341" s="46">
        <f t="shared" si="12"/>
        <v>151.91550000000001</v>
      </c>
      <c r="L341" t="s">
        <v>109</v>
      </c>
      <c r="M341" t="s">
        <v>803</v>
      </c>
      <c r="O341" t="s">
        <v>133</v>
      </c>
      <c r="P341" s="46">
        <f t="shared" si="11"/>
        <v>151.91550000000001</v>
      </c>
      <c r="Q341" s="44">
        <v>45831</v>
      </c>
      <c r="S341">
        <v>40700</v>
      </c>
      <c r="T341" t="s">
        <v>784</v>
      </c>
    </row>
    <row r="342" spans="1:20">
      <c r="A342" s="39" t="str">
        <f>+VLOOKUP(O342,'Selectable Table'!$D$2:$E$1048576,2,0)</f>
        <v>MERCK</v>
      </c>
      <c r="B342" s="49">
        <v>30817</v>
      </c>
      <c r="C342" t="s">
        <v>802</v>
      </c>
      <c r="D342" t="s">
        <v>226</v>
      </c>
      <c r="E342">
        <v>2025</v>
      </c>
      <c r="F342">
        <v>6</v>
      </c>
      <c r="G342" s="45" t="e">
        <f>+VLOOKUP(H342,Chi!#REF!,3,0)</f>
        <v>#REF!</v>
      </c>
      <c r="H342" t="s">
        <v>141</v>
      </c>
      <c r="I342" s="42">
        <v>151.91550000000001</v>
      </c>
      <c r="J342" t="s">
        <v>95</v>
      </c>
      <c r="K342" s="46">
        <f t="shared" si="12"/>
        <v>151.91550000000001</v>
      </c>
      <c r="L342" t="s">
        <v>109</v>
      </c>
      <c r="M342" t="s">
        <v>803</v>
      </c>
      <c r="O342" t="s">
        <v>133</v>
      </c>
      <c r="P342" s="46">
        <f t="shared" si="11"/>
        <v>151.91550000000001</v>
      </c>
      <c r="Q342" s="44">
        <v>45831</v>
      </c>
      <c r="S342">
        <v>40700</v>
      </c>
      <c r="T342" t="s">
        <v>784</v>
      </c>
    </row>
    <row r="343" spans="1:20">
      <c r="A343" s="39" t="str">
        <f>+VLOOKUP(O343,'Selectable Table'!$D$2:$E$1048576,2,0)</f>
        <v>MERCK</v>
      </c>
      <c r="B343" s="49">
        <v>30817</v>
      </c>
      <c r="C343" t="s">
        <v>802</v>
      </c>
      <c r="D343" t="s">
        <v>226</v>
      </c>
      <c r="E343">
        <v>2025</v>
      </c>
      <c r="F343">
        <v>6</v>
      </c>
      <c r="G343" s="45" t="e">
        <f>+VLOOKUP(H343,Chi!#REF!,3,0)</f>
        <v>#REF!</v>
      </c>
      <c r="H343" t="s">
        <v>118</v>
      </c>
      <c r="I343" s="42">
        <v>115.7123</v>
      </c>
      <c r="J343" t="s">
        <v>95</v>
      </c>
      <c r="K343" s="46">
        <f t="shared" si="12"/>
        <v>115.7123</v>
      </c>
      <c r="L343" t="s">
        <v>109</v>
      </c>
      <c r="M343" t="s">
        <v>803</v>
      </c>
      <c r="O343" t="s">
        <v>133</v>
      </c>
      <c r="P343" s="46">
        <f t="shared" si="11"/>
        <v>115.7123</v>
      </c>
      <c r="Q343" s="44">
        <v>45831</v>
      </c>
      <c r="S343">
        <v>40700</v>
      </c>
      <c r="T343" t="s">
        <v>784</v>
      </c>
    </row>
    <row r="344" spans="1:20">
      <c r="A344" s="39" t="str">
        <f>+VLOOKUP(O344,'Selectable Table'!$D$2:$E$1048576,2,0)</f>
        <v>MERCK</v>
      </c>
      <c r="B344" s="49">
        <v>30818</v>
      </c>
      <c r="C344" t="s">
        <v>802</v>
      </c>
      <c r="D344" t="s">
        <v>229</v>
      </c>
      <c r="E344">
        <v>2025</v>
      </c>
      <c r="F344">
        <v>6</v>
      </c>
      <c r="G344" s="45" t="e">
        <f>+VLOOKUP(H344,Chi!#REF!,3,0)</f>
        <v>#REF!</v>
      </c>
      <c r="H344" t="s">
        <v>130</v>
      </c>
      <c r="I344" s="42">
        <v>121.30249999999999</v>
      </c>
      <c r="J344" t="s">
        <v>95</v>
      </c>
      <c r="K344" s="46">
        <f t="shared" si="12"/>
        <v>121.30249999999999</v>
      </c>
      <c r="L344" t="s">
        <v>109</v>
      </c>
      <c r="M344" t="s">
        <v>803</v>
      </c>
      <c r="O344" t="s">
        <v>133</v>
      </c>
      <c r="P344" s="46">
        <f t="shared" si="11"/>
        <v>121.30249999999999</v>
      </c>
      <c r="Q344" s="44">
        <v>45831</v>
      </c>
      <c r="S344">
        <v>40700</v>
      </c>
      <c r="T344" t="s">
        <v>784</v>
      </c>
    </row>
    <row r="345" spans="1:20">
      <c r="A345" s="39" t="str">
        <f>+VLOOKUP(O345,'Selectable Table'!$D$2:$E$1048576,2,0)</f>
        <v>MERCK</v>
      </c>
      <c r="B345" s="49">
        <v>30818</v>
      </c>
      <c r="C345" t="s">
        <v>802</v>
      </c>
      <c r="D345" t="s">
        <v>229</v>
      </c>
      <c r="E345">
        <v>2025</v>
      </c>
      <c r="F345">
        <v>6</v>
      </c>
      <c r="G345" s="45" t="e">
        <f>+VLOOKUP(H345,Chi!#REF!,3,0)</f>
        <v>#REF!</v>
      </c>
      <c r="H345" t="s">
        <v>118</v>
      </c>
      <c r="I345" s="42">
        <v>115.7123</v>
      </c>
      <c r="J345" t="s">
        <v>95</v>
      </c>
      <c r="K345" s="46">
        <f t="shared" si="12"/>
        <v>115.7123</v>
      </c>
      <c r="L345" t="s">
        <v>109</v>
      </c>
      <c r="M345" t="s">
        <v>803</v>
      </c>
      <c r="O345" t="s">
        <v>133</v>
      </c>
      <c r="P345" s="46">
        <f t="shared" si="11"/>
        <v>115.7123</v>
      </c>
      <c r="Q345" s="44">
        <v>45831</v>
      </c>
      <c r="S345">
        <v>40700</v>
      </c>
      <c r="T345" t="s">
        <v>784</v>
      </c>
    </row>
    <row r="346" spans="1:20">
      <c r="A346" s="39" t="str">
        <f>+VLOOKUP(O346,'Selectable Table'!$D$2:$E$1048576,2,0)</f>
        <v>MERCK</v>
      </c>
      <c r="B346" s="49">
        <v>30819</v>
      </c>
      <c r="C346" t="s">
        <v>802</v>
      </c>
      <c r="D346" t="s">
        <v>230</v>
      </c>
      <c r="E346">
        <v>2025</v>
      </c>
      <c r="F346">
        <v>6</v>
      </c>
      <c r="G346" s="45" t="e">
        <f>+VLOOKUP(H346,Chi!#REF!,3,0)</f>
        <v>#REF!</v>
      </c>
      <c r="H346" t="s">
        <v>196</v>
      </c>
      <c r="I346" s="42">
        <v>455.74649999999997</v>
      </c>
      <c r="J346" t="s">
        <v>95</v>
      </c>
      <c r="K346" s="46">
        <f t="shared" si="12"/>
        <v>455.74649999999997</v>
      </c>
      <c r="L346" t="s">
        <v>109</v>
      </c>
      <c r="M346" t="s">
        <v>803</v>
      </c>
      <c r="O346" t="s">
        <v>133</v>
      </c>
      <c r="P346" s="46">
        <f t="shared" si="11"/>
        <v>455.74649999999997</v>
      </c>
      <c r="Q346" s="44">
        <v>45831</v>
      </c>
      <c r="S346">
        <v>40700</v>
      </c>
      <c r="T346" t="s">
        <v>784</v>
      </c>
    </row>
    <row r="347" spans="1:20">
      <c r="A347" s="39" t="str">
        <f>+VLOOKUP(O347,'Selectable Table'!$D$2:$E$1048576,2,0)</f>
        <v>MERCK</v>
      </c>
      <c r="B347" s="49">
        <v>30819</v>
      </c>
      <c r="C347" t="s">
        <v>802</v>
      </c>
      <c r="D347" t="s">
        <v>230</v>
      </c>
      <c r="E347">
        <v>2025</v>
      </c>
      <c r="F347">
        <v>6</v>
      </c>
      <c r="G347" s="34" t="s">
        <v>92</v>
      </c>
      <c r="H347" t="s">
        <v>221</v>
      </c>
      <c r="I347" s="42">
        <v>455.74649999999997</v>
      </c>
      <c r="J347" t="s">
        <v>95</v>
      </c>
      <c r="K347" s="46">
        <f t="shared" si="12"/>
        <v>455.74649999999997</v>
      </c>
      <c r="L347" t="s">
        <v>109</v>
      </c>
      <c r="M347" t="s">
        <v>803</v>
      </c>
      <c r="O347" t="s">
        <v>133</v>
      </c>
      <c r="P347" s="46">
        <f t="shared" si="11"/>
        <v>455.74649999999997</v>
      </c>
      <c r="Q347" s="44">
        <v>45831</v>
      </c>
      <c r="S347">
        <v>40700</v>
      </c>
      <c r="T347" t="s">
        <v>784</v>
      </c>
    </row>
    <row r="348" spans="1:20">
      <c r="A348" s="39" t="str">
        <f>+VLOOKUP(O348,'Selectable Table'!$D$2:$E$1048576,2,0)</f>
        <v>MERCK</v>
      </c>
      <c r="B348" s="49">
        <v>30819</v>
      </c>
      <c r="C348" t="s">
        <v>802</v>
      </c>
      <c r="D348" t="s">
        <v>230</v>
      </c>
      <c r="E348">
        <v>2025</v>
      </c>
      <c r="F348">
        <v>6</v>
      </c>
      <c r="G348" s="45" t="e">
        <f>+VLOOKUP(H348,Chi!#REF!,3,0)</f>
        <v>#REF!</v>
      </c>
      <c r="H348" t="s">
        <v>197</v>
      </c>
      <c r="I348" s="42">
        <v>303.83100000000002</v>
      </c>
      <c r="J348" t="s">
        <v>95</v>
      </c>
      <c r="K348" s="46">
        <f t="shared" si="12"/>
        <v>303.83100000000002</v>
      </c>
      <c r="L348" t="s">
        <v>109</v>
      </c>
      <c r="M348" t="s">
        <v>803</v>
      </c>
      <c r="O348" t="s">
        <v>133</v>
      </c>
      <c r="P348" s="46">
        <f t="shared" si="11"/>
        <v>303.83100000000002</v>
      </c>
      <c r="Q348" s="44">
        <v>45831</v>
      </c>
      <c r="S348">
        <v>40700</v>
      </c>
      <c r="T348" t="s">
        <v>784</v>
      </c>
    </row>
    <row r="349" spans="1:20">
      <c r="A349" s="39" t="str">
        <f>+VLOOKUP(O349,'Selectable Table'!$D$2:$E$1048576,2,0)</f>
        <v>MERCK</v>
      </c>
      <c r="B349" s="49">
        <v>30819</v>
      </c>
      <c r="C349" t="s">
        <v>802</v>
      </c>
      <c r="D349" t="s">
        <v>230</v>
      </c>
      <c r="E349">
        <v>2025</v>
      </c>
      <c r="F349">
        <v>6</v>
      </c>
      <c r="G349" s="45" t="e">
        <f>+VLOOKUP(H349,Chi!#REF!,3,0)</f>
        <v>#REF!</v>
      </c>
      <c r="H349" t="s">
        <v>118</v>
      </c>
      <c r="I349" s="42">
        <v>347.13689999999997</v>
      </c>
      <c r="J349" t="s">
        <v>95</v>
      </c>
      <c r="K349" s="46">
        <f t="shared" si="12"/>
        <v>347.13689999999997</v>
      </c>
      <c r="L349" t="s">
        <v>109</v>
      </c>
      <c r="M349" t="s">
        <v>803</v>
      </c>
      <c r="O349" t="s">
        <v>133</v>
      </c>
      <c r="P349" s="46">
        <f t="shared" si="11"/>
        <v>347.13689999999997</v>
      </c>
      <c r="Q349" s="44">
        <v>45831</v>
      </c>
      <c r="S349">
        <v>40700</v>
      </c>
      <c r="T349" t="s">
        <v>784</v>
      </c>
    </row>
    <row r="350" spans="1:20">
      <c r="A350" s="39" t="str">
        <f>+VLOOKUP(O350,'Selectable Table'!$D$2:$E$1048576,2,0)</f>
        <v>MERCK</v>
      </c>
      <c r="B350" s="49">
        <v>30820</v>
      </c>
      <c r="C350" t="s">
        <v>802</v>
      </c>
      <c r="D350" t="s">
        <v>232</v>
      </c>
      <c r="E350">
        <v>2025</v>
      </c>
      <c r="F350">
        <v>6</v>
      </c>
      <c r="G350" s="45" t="e">
        <f>+VLOOKUP(H350,Chi!#REF!,3,0)</f>
        <v>#REF!</v>
      </c>
      <c r="H350" t="s">
        <v>196</v>
      </c>
      <c r="I350" s="42">
        <v>151.91550000000001</v>
      </c>
      <c r="J350" t="s">
        <v>95</v>
      </c>
      <c r="K350" s="46">
        <f t="shared" si="12"/>
        <v>151.91550000000001</v>
      </c>
      <c r="L350" t="s">
        <v>109</v>
      </c>
      <c r="M350" t="s">
        <v>803</v>
      </c>
      <c r="O350" t="s">
        <v>133</v>
      </c>
      <c r="P350" s="46">
        <f t="shared" si="11"/>
        <v>151.91550000000001</v>
      </c>
      <c r="Q350" s="44">
        <v>45831</v>
      </c>
      <c r="S350">
        <v>40700</v>
      </c>
      <c r="T350" t="s">
        <v>784</v>
      </c>
    </row>
    <row r="351" spans="1:20">
      <c r="A351" s="39" t="str">
        <f>+VLOOKUP(O351,'Selectable Table'!$D$2:$E$1048576,2,0)</f>
        <v>MERCK</v>
      </c>
      <c r="B351" s="49">
        <v>30821</v>
      </c>
      <c r="C351" t="s">
        <v>802</v>
      </c>
      <c r="D351" t="s">
        <v>234</v>
      </c>
      <c r="E351">
        <v>2025</v>
      </c>
      <c r="F351">
        <v>6</v>
      </c>
      <c r="G351" s="45" t="e">
        <f>+VLOOKUP(H351,Chi!#REF!,3,0)</f>
        <v>#REF!</v>
      </c>
      <c r="H351" t="s">
        <v>197</v>
      </c>
      <c r="I351" s="42">
        <v>455.74649999999997</v>
      </c>
      <c r="J351" t="s">
        <v>95</v>
      </c>
      <c r="K351" s="46">
        <f t="shared" si="12"/>
        <v>455.74649999999997</v>
      </c>
      <c r="L351" t="s">
        <v>109</v>
      </c>
      <c r="M351" t="s">
        <v>803</v>
      </c>
      <c r="O351" t="s">
        <v>133</v>
      </c>
      <c r="P351" s="46">
        <f t="shared" si="11"/>
        <v>455.74649999999997</v>
      </c>
      <c r="Q351" s="44">
        <v>45831</v>
      </c>
      <c r="S351">
        <v>40700</v>
      </c>
      <c r="T351" t="s">
        <v>784</v>
      </c>
    </row>
    <row r="352" spans="1:20">
      <c r="A352" s="39" t="str">
        <f>+VLOOKUP(O352,'Selectable Table'!$D$2:$E$1048576,2,0)</f>
        <v>MERCK</v>
      </c>
      <c r="B352" s="49">
        <v>30821</v>
      </c>
      <c r="C352" t="s">
        <v>802</v>
      </c>
      <c r="D352" t="s">
        <v>234</v>
      </c>
      <c r="E352">
        <v>2025</v>
      </c>
      <c r="F352">
        <v>6</v>
      </c>
      <c r="G352" s="45" t="e">
        <f>+VLOOKUP(H352,Chi!#REF!,3,0)</f>
        <v>#REF!</v>
      </c>
      <c r="H352" t="s">
        <v>215</v>
      </c>
      <c r="I352" s="42">
        <v>151.91550000000001</v>
      </c>
      <c r="J352" t="s">
        <v>95</v>
      </c>
      <c r="K352" s="46">
        <f t="shared" si="12"/>
        <v>151.91550000000001</v>
      </c>
      <c r="L352" t="s">
        <v>109</v>
      </c>
      <c r="M352" t="s">
        <v>803</v>
      </c>
      <c r="O352" t="s">
        <v>133</v>
      </c>
      <c r="P352" s="46">
        <f t="shared" si="11"/>
        <v>151.91550000000001</v>
      </c>
      <c r="Q352" s="44">
        <v>45831</v>
      </c>
      <c r="S352">
        <v>40700</v>
      </c>
      <c r="T352" t="s">
        <v>784</v>
      </c>
    </row>
    <row r="353" spans="1:20">
      <c r="A353" s="39" t="str">
        <f>+VLOOKUP(O353,'Selectable Table'!$D$2:$E$1048576,2,0)</f>
        <v>MERCK</v>
      </c>
      <c r="B353" s="49">
        <v>30821</v>
      </c>
      <c r="C353" t="s">
        <v>802</v>
      </c>
      <c r="D353" t="s">
        <v>234</v>
      </c>
      <c r="E353">
        <v>2025</v>
      </c>
      <c r="F353">
        <v>6</v>
      </c>
      <c r="G353" s="45" t="e">
        <f>+VLOOKUP(H353,Chi!#REF!,3,0)</f>
        <v>#REF!</v>
      </c>
      <c r="H353" t="s">
        <v>118</v>
      </c>
      <c r="I353" s="42">
        <v>280.4538</v>
      </c>
      <c r="J353" t="s">
        <v>95</v>
      </c>
      <c r="K353" s="46">
        <f t="shared" si="12"/>
        <v>280.4538</v>
      </c>
      <c r="L353" t="s">
        <v>109</v>
      </c>
      <c r="M353" t="s">
        <v>803</v>
      </c>
      <c r="O353" t="s">
        <v>133</v>
      </c>
      <c r="P353" s="46">
        <f t="shared" si="11"/>
        <v>280.4538</v>
      </c>
      <c r="Q353" s="44">
        <v>45831</v>
      </c>
      <c r="S353">
        <v>40700</v>
      </c>
      <c r="T353" t="s">
        <v>784</v>
      </c>
    </row>
    <row r="354" spans="1:20">
      <c r="A354" s="39" t="str">
        <f>+VLOOKUP(O354,'Selectable Table'!$D$2:$E$1048576,2,0)</f>
        <v>MERCK</v>
      </c>
      <c r="B354" s="49">
        <v>30821</v>
      </c>
      <c r="C354" t="s">
        <v>802</v>
      </c>
      <c r="D354" t="s">
        <v>234</v>
      </c>
      <c r="E354">
        <v>2025</v>
      </c>
      <c r="F354">
        <v>6</v>
      </c>
      <c r="G354" s="45" t="e">
        <f>+VLOOKUP(H354,Chi!#REF!,3,0)</f>
        <v>#REF!</v>
      </c>
      <c r="H354" t="s">
        <v>163</v>
      </c>
      <c r="I354" s="42">
        <v>210.32219999999998</v>
      </c>
      <c r="J354" t="s">
        <v>95</v>
      </c>
      <c r="K354" s="46">
        <f>+VLOOKUP(J354,$W$2:$X$3,2,0)*I354</f>
        <v>210.32219999999998</v>
      </c>
      <c r="L354" t="s">
        <v>109</v>
      </c>
      <c r="M354" t="s">
        <v>803</v>
      </c>
      <c r="O354" t="s">
        <v>133</v>
      </c>
      <c r="P354" s="46">
        <f t="shared" si="11"/>
        <v>210.32219999999998</v>
      </c>
      <c r="Q354" s="44">
        <v>45831</v>
      </c>
      <c r="S354">
        <v>40700</v>
      </c>
      <c r="T354" t="s">
        <v>784</v>
      </c>
    </row>
    <row r="355" spans="1:20">
      <c r="A355" t="s">
        <v>91</v>
      </c>
      <c r="B355" s="16" t="s">
        <v>839</v>
      </c>
      <c r="C355" t="s">
        <v>840</v>
      </c>
      <c r="D355" t="s">
        <v>841</v>
      </c>
      <c r="E355">
        <v>2025</v>
      </c>
      <c r="F355">
        <v>6</v>
      </c>
      <c r="G355" t="s">
        <v>842</v>
      </c>
      <c r="H355" t="s">
        <v>843</v>
      </c>
      <c r="I355" s="42">
        <v>448258.92</v>
      </c>
      <c r="J355" t="s">
        <v>95</v>
      </c>
      <c r="K355" s="46">
        <f t="shared" ref="K355:K359" si="13">+VLOOKUP(J355,$W$2:$X$3,2,0)*I355</f>
        <v>448258.92</v>
      </c>
      <c r="L355" t="s">
        <v>109</v>
      </c>
      <c r="M355" t="s">
        <v>840</v>
      </c>
      <c r="O355" t="s">
        <v>91</v>
      </c>
      <c r="P355" s="46">
        <f t="shared" si="11"/>
        <v>448258.92</v>
      </c>
      <c r="Q355" s="44">
        <v>45834</v>
      </c>
      <c r="S355">
        <v>40700</v>
      </c>
      <c r="T355" t="s">
        <v>784</v>
      </c>
    </row>
    <row r="356" spans="1:20">
      <c r="A356" t="s">
        <v>91</v>
      </c>
      <c r="B356" s="16" t="s">
        <v>839</v>
      </c>
      <c r="C356" t="s">
        <v>840</v>
      </c>
      <c r="D356" t="s">
        <v>841</v>
      </c>
      <c r="E356">
        <v>2025</v>
      </c>
      <c r="F356">
        <v>6</v>
      </c>
      <c r="G356" t="s">
        <v>103</v>
      </c>
      <c r="H356" t="s">
        <v>843</v>
      </c>
      <c r="I356" s="42">
        <v>459378.14</v>
      </c>
      <c r="J356" t="s">
        <v>95</v>
      </c>
      <c r="K356" s="46">
        <f t="shared" si="13"/>
        <v>459378.14</v>
      </c>
      <c r="L356" t="s">
        <v>109</v>
      </c>
      <c r="M356" t="s">
        <v>840</v>
      </c>
      <c r="O356" t="s">
        <v>91</v>
      </c>
      <c r="P356" s="46">
        <f t="shared" si="11"/>
        <v>459378.14</v>
      </c>
      <c r="Q356" s="44">
        <v>45834</v>
      </c>
      <c r="S356">
        <v>40700</v>
      </c>
      <c r="T356" t="s">
        <v>784</v>
      </c>
    </row>
    <row r="357" spans="1:20">
      <c r="A357" t="s">
        <v>91</v>
      </c>
      <c r="B357" s="16" t="s">
        <v>839</v>
      </c>
      <c r="C357" t="s">
        <v>840</v>
      </c>
      <c r="D357" t="s">
        <v>841</v>
      </c>
      <c r="E357">
        <v>2025</v>
      </c>
      <c r="F357">
        <v>6</v>
      </c>
      <c r="G357" t="s">
        <v>104</v>
      </c>
      <c r="H357" t="s">
        <v>843</v>
      </c>
      <c r="I357" s="42">
        <v>859.12</v>
      </c>
      <c r="J357" t="s">
        <v>95</v>
      </c>
      <c r="K357" s="46">
        <f t="shared" si="13"/>
        <v>859.12</v>
      </c>
      <c r="L357" t="s">
        <v>109</v>
      </c>
      <c r="M357" t="s">
        <v>840</v>
      </c>
      <c r="O357" t="s">
        <v>91</v>
      </c>
      <c r="P357" s="46">
        <f t="shared" si="11"/>
        <v>859.12</v>
      </c>
      <c r="Q357" s="44">
        <v>45834</v>
      </c>
      <c r="S357">
        <v>40700</v>
      </c>
      <c r="T357" t="s">
        <v>784</v>
      </c>
    </row>
    <row r="358" spans="1:20">
      <c r="A358" t="s">
        <v>91</v>
      </c>
      <c r="B358" s="16" t="s">
        <v>839</v>
      </c>
      <c r="C358" t="s">
        <v>840</v>
      </c>
      <c r="D358" t="s">
        <v>841</v>
      </c>
      <c r="E358">
        <v>2025</v>
      </c>
      <c r="F358">
        <v>6</v>
      </c>
      <c r="G358" t="s">
        <v>105</v>
      </c>
      <c r="H358" t="s">
        <v>843</v>
      </c>
      <c r="I358" s="42">
        <v>27979.34</v>
      </c>
      <c r="J358" t="s">
        <v>95</v>
      </c>
      <c r="K358" s="46">
        <f t="shared" si="13"/>
        <v>27979.34</v>
      </c>
      <c r="L358" t="s">
        <v>109</v>
      </c>
      <c r="M358" t="s">
        <v>840</v>
      </c>
      <c r="O358" t="s">
        <v>91</v>
      </c>
      <c r="P358" s="46">
        <f t="shared" si="11"/>
        <v>27979.34</v>
      </c>
      <c r="Q358" s="44">
        <v>45834</v>
      </c>
      <c r="S358">
        <v>40700</v>
      </c>
      <c r="T358" t="s">
        <v>784</v>
      </c>
    </row>
    <row r="359" spans="1:20">
      <c r="A359" t="s">
        <v>91</v>
      </c>
      <c r="B359" s="16" t="s">
        <v>839</v>
      </c>
      <c r="C359" t="s">
        <v>840</v>
      </c>
      <c r="D359" t="s">
        <v>841</v>
      </c>
      <c r="E359">
        <v>2025</v>
      </c>
      <c r="F359">
        <v>6</v>
      </c>
      <c r="G359" t="s">
        <v>106</v>
      </c>
      <c r="H359" t="s">
        <v>843</v>
      </c>
      <c r="I359" s="42">
        <v>312205.8</v>
      </c>
      <c r="J359" t="s">
        <v>95</v>
      </c>
      <c r="K359" s="46">
        <f t="shared" si="13"/>
        <v>312205.8</v>
      </c>
      <c r="L359" t="s">
        <v>109</v>
      </c>
      <c r="M359" t="s">
        <v>840</v>
      </c>
      <c r="O359" t="s">
        <v>91</v>
      </c>
      <c r="P359" s="46">
        <f t="shared" si="11"/>
        <v>312205.8</v>
      </c>
      <c r="Q359" s="44">
        <v>45834</v>
      </c>
      <c r="S359">
        <v>40700</v>
      </c>
      <c r="T359" t="s">
        <v>784</v>
      </c>
    </row>
    <row r="360" spans="1:20">
      <c r="A360" t="s">
        <v>91</v>
      </c>
      <c r="B360" s="16" t="s">
        <v>839</v>
      </c>
      <c r="C360" t="s">
        <v>840</v>
      </c>
      <c r="D360" t="s">
        <v>841</v>
      </c>
      <c r="E360">
        <v>2025</v>
      </c>
      <c r="F360">
        <v>6</v>
      </c>
      <c r="G360" t="s">
        <v>92</v>
      </c>
      <c r="H360" t="s">
        <v>843</v>
      </c>
      <c r="I360" s="42">
        <v>426001.71</v>
      </c>
      <c r="J360" s="42" t="s">
        <v>95</v>
      </c>
      <c r="K360" s="42">
        <f>+VLOOKUP(J360,$W$2:$X$3,2,0)*I360</f>
        <v>426001.71</v>
      </c>
      <c r="L360" t="s">
        <v>109</v>
      </c>
      <c r="M360" t="s">
        <v>840</v>
      </c>
      <c r="O360" t="s">
        <v>91</v>
      </c>
      <c r="P360" s="43">
        <f t="shared" si="11"/>
        <v>426001.71</v>
      </c>
      <c r="Q360" s="44">
        <v>45834</v>
      </c>
      <c r="S360">
        <v>40700</v>
      </c>
      <c r="T360" t="s">
        <v>784</v>
      </c>
    </row>
  </sheetData>
  <autoFilter ref="A2:X359" xr:uid="{F09AAB50-8C85-451A-822D-D2ADFC288E54}"/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3226-0CD0-4850-BF8D-9D445EB4C4E6}">
  <sheetPr>
    <tabColor rgb="FFFF0000"/>
  </sheetPr>
  <dimension ref="A1:AZ8260"/>
  <sheetViews>
    <sheetView topLeftCell="C1" zoomScale="80" zoomScaleNormal="80" workbookViewId="0">
      <selection activeCell="I1" sqref="I1:I1048576"/>
    </sheetView>
  </sheetViews>
  <sheetFormatPr defaultColWidth="9.42578125" defaultRowHeight="15" customHeight="1"/>
  <cols>
    <col min="1" max="1" width="21" style="15" customWidth="1"/>
    <col min="2" max="2" width="54.140625" customWidth="1"/>
    <col min="3" max="3" width="36.42578125" customWidth="1"/>
    <col min="4" max="4" width="36.5703125" bestFit="1" customWidth="1"/>
    <col min="5" max="5" width="21" bestFit="1" customWidth="1"/>
    <col min="6" max="6" width="6.85546875" bestFit="1" customWidth="1"/>
    <col min="7" max="7" width="22" style="15" customWidth="1"/>
    <col min="8" max="8" width="47.5703125" customWidth="1"/>
    <col min="9" max="9" width="13.85546875" style="18" bestFit="1" customWidth="1"/>
    <col min="10" max="10" width="17.85546875" bestFit="1" customWidth="1"/>
    <col min="11" max="11" width="14.140625" style="19" bestFit="1" customWidth="1"/>
    <col min="12" max="12" width="11.42578125" bestFit="1" customWidth="1"/>
    <col min="13" max="13" width="15.140625" style="15" customWidth="1"/>
    <col min="14" max="14" width="8.42578125" bestFit="1" customWidth="1"/>
    <col min="15" max="15" width="36.5703125" style="15" bestFit="1" customWidth="1"/>
    <col min="16" max="16" width="14.5703125" style="15" bestFit="1" customWidth="1"/>
    <col min="17" max="17" width="13" bestFit="1" customWidth="1"/>
    <col min="18" max="18" width="4.5703125" bestFit="1" customWidth="1"/>
    <col min="19" max="19" width="6.5703125" bestFit="1" customWidth="1"/>
    <col min="20" max="20" width="22.5703125" bestFit="1" customWidth="1"/>
    <col min="21" max="21" width="3.5703125" bestFit="1" customWidth="1"/>
    <col min="22" max="22" width="16.140625" bestFit="1" customWidth="1"/>
    <col min="23" max="23" width="15.42578125" bestFit="1" customWidth="1"/>
    <col min="26" max="26" width="33.42578125" bestFit="1" customWidth="1"/>
    <col min="27" max="27" width="36.85546875" bestFit="1" customWidth="1"/>
    <col min="28" max="28" width="18" bestFit="1" customWidth="1"/>
    <col min="30" max="30" width="55.140625" bestFit="1" customWidth="1"/>
    <col min="31" max="31" width="18" bestFit="1" customWidth="1"/>
    <col min="33" max="33" width="55.42578125" bestFit="1" customWidth="1"/>
    <col min="34" max="34" width="19.85546875" bestFit="1" customWidth="1"/>
    <col min="35" max="35" width="18" bestFit="1" customWidth="1"/>
    <col min="45" max="45" width="41.5703125" bestFit="1" customWidth="1"/>
    <col min="46" max="46" width="50.140625" bestFit="1" customWidth="1"/>
    <col min="47" max="47" width="17.42578125" style="20" customWidth="1"/>
    <col min="48" max="48" width="5.5703125" style="25" customWidth="1"/>
    <col min="49" max="49" width="57.5703125" bestFit="1" customWidth="1"/>
    <col min="52" max="52" width="5.5703125" style="25" customWidth="1"/>
    <col min="53" max="53" width="20" customWidth="1"/>
  </cols>
  <sheetData>
    <row r="1" spans="1:52" ht="14.45">
      <c r="A1" s="23" t="s">
        <v>33</v>
      </c>
      <c r="B1" s="1" t="s">
        <v>35</v>
      </c>
      <c r="C1" s="1" t="s">
        <v>38</v>
      </c>
      <c r="D1" s="1" t="s">
        <v>40</v>
      </c>
      <c r="E1" s="1" t="s">
        <v>24</v>
      </c>
      <c r="F1" s="1" t="s">
        <v>25</v>
      </c>
      <c r="G1" s="23" t="s">
        <v>44</v>
      </c>
      <c r="H1" s="1" t="s">
        <v>46</v>
      </c>
      <c r="I1" s="17" t="s">
        <v>48</v>
      </c>
      <c r="J1" s="1" t="s">
        <v>50</v>
      </c>
      <c r="K1" s="24" t="s">
        <v>52</v>
      </c>
      <c r="L1" s="1" t="s">
        <v>54</v>
      </c>
      <c r="M1" s="23" t="s">
        <v>56</v>
      </c>
      <c r="N1" s="1" t="s">
        <v>58</v>
      </c>
      <c r="O1" s="23" t="s">
        <v>17</v>
      </c>
      <c r="P1" s="23" t="s">
        <v>61</v>
      </c>
      <c r="Q1" s="1" t="s">
        <v>62</v>
      </c>
      <c r="R1" s="1" t="s">
        <v>64</v>
      </c>
      <c r="S1" s="1" t="s">
        <v>20</v>
      </c>
      <c r="T1" s="1" t="s">
        <v>21</v>
      </c>
      <c r="U1" s="1" t="s">
        <v>22</v>
      </c>
      <c r="W1" s="1" t="s">
        <v>50</v>
      </c>
      <c r="X1" s="27" t="s">
        <v>844</v>
      </c>
      <c r="Z1" s="36" t="s">
        <v>845</v>
      </c>
      <c r="AT1" s="163" t="s">
        <v>846</v>
      </c>
      <c r="AU1" s="163"/>
      <c r="AV1" s="163"/>
      <c r="AW1" s="163"/>
      <c r="AX1" s="163"/>
      <c r="AY1" s="163"/>
      <c r="AZ1"/>
    </row>
    <row r="2" spans="1:52" ht="14.45">
      <c r="A2" s="54" t="str">
        <f>+VLOOKUP(O2,'Selectable Table'!D:E,2,0)</f>
        <v>ELI LILLY</v>
      </c>
      <c r="B2" s="37" t="s">
        <v>847</v>
      </c>
      <c r="C2" s="50" t="s">
        <v>848</v>
      </c>
      <c r="D2" s="50" t="s">
        <v>849</v>
      </c>
      <c r="E2">
        <v>2025</v>
      </c>
      <c r="F2">
        <v>6</v>
      </c>
      <c r="G2" s="54" t="s">
        <v>850</v>
      </c>
      <c r="H2" s="34" t="s">
        <v>323</v>
      </c>
      <c r="I2" s="18">
        <v>-22.932000000000002</v>
      </c>
      <c r="J2" s="34" t="s">
        <v>95</v>
      </c>
      <c r="K2" s="19">
        <f>+VLOOKUP(J2,$W$2:$X$7,2,0)*I2</f>
        <v>-22.932000000000002</v>
      </c>
      <c r="L2" t="s">
        <v>851</v>
      </c>
      <c r="M2" s="51" t="s">
        <v>852</v>
      </c>
      <c r="O2" s="50" t="s">
        <v>853</v>
      </c>
      <c r="P2" s="38">
        <f>K2</f>
        <v>-22.932000000000002</v>
      </c>
      <c r="Q2" s="52">
        <v>45831</v>
      </c>
      <c r="S2">
        <v>40700</v>
      </c>
      <c r="T2" t="s">
        <v>784</v>
      </c>
      <c r="W2" t="s">
        <v>95</v>
      </c>
      <c r="X2">
        <v>1</v>
      </c>
    </row>
    <row r="3" spans="1:52" ht="14.45">
      <c r="A3" s="54" t="str">
        <f>+VLOOKUP(O3,'Selectable Table'!D:E,2,0)</f>
        <v>ELI LILLY</v>
      </c>
      <c r="B3" s="37" t="s">
        <v>847</v>
      </c>
      <c r="C3" s="50" t="s">
        <v>848</v>
      </c>
      <c r="D3" s="50" t="s">
        <v>849</v>
      </c>
      <c r="E3">
        <v>2025</v>
      </c>
      <c r="F3">
        <v>6</v>
      </c>
      <c r="G3" s="54" t="s">
        <v>854</v>
      </c>
      <c r="H3" s="34" t="s">
        <v>324</v>
      </c>
      <c r="I3" s="18">
        <v>3.9000000000000004</v>
      </c>
      <c r="J3" s="34" t="s">
        <v>95</v>
      </c>
      <c r="K3" s="19">
        <f t="shared" ref="K3:K66" si="0">+VLOOKUP(J3,$W$2:$X$7,2,0)*I3</f>
        <v>3.9000000000000004</v>
      </c>
      <c r="L3" t="s">
        <v>851</v>
      </c>
      <c r="M3" s="51" t="s">
        <v>852</v>
      </c>
      <c r="O3" s="50" t="s">
        <v>853</v>
      </c>
      <c r="P3" s="38">
        <f t="shared" ref="P3:P65" si="1">K3</f>
        <v>3.9000000000000004</v>
      </c>
      <c r="Q3" s="52">
        <v>45831</v>
      </c>
      <c r="S3">
        <v>40700</v>
      </c>
      <c r="T3" t="s">
        <v>784</v>
      </c>
      <c r="W3" t="s">
        <v>785</v>
      </c>
      <c r="X3">
        <v>1.1269400000000001</v>
      </c>
    </row>
    <row r="4" spans="1:52" ht="14.45">
      <c r="A4" s="54" t="str">
        <f>+VLOOKUP(O4,'Selectable Table'!D:E,2,0)</f>
        <v>OTH CUST</v>
      </c>
      <c r="B4" s="37" t="s">
        <v>855</v>
      </c>
      <c r="C4" s="50" t="s">
        <v>856</v>
      </c>
      <c r="D4" s="50" t="s">
        <v>857</v>
      </c>
      <c r="E4">
        <v>2025</v>
      </c>
      <c r="F4">
        <v>6</v>
      </c>
      <c r="G4" s="54" t="s">
        <v>858</v>
      </c>
      <c r="H4" s="34" t="s">
        <v>325</v>
      </c>
      <c r="I4" s="18">
        <v>-840</v>
      </c>
      <c r="J4" s="34" t="s">
        <v>95</v>
      </c>
      <c r="K4" s="19">
        <f t="shared" si="0"/>
        <v>-840</v>
      </c>
      <c r="L4" t="s">
        <v>851</v>
      </c>
      <c r="M4" s="51" t="s">
        <v>859</v>
      </c>
      <c r="O4" s="50" t="s">
        <v>860</v>
      </c>
      <c r="P4" s="38">
        <f t="shared" si="1"/>
        <v>-840</v>
      </c>
      <c r="Q4" s="52">
        <v>45824</v>
      </c>
      <c r="S4">
        <v>40700</v>
      </c>
      <c r="T4" t="s">
        <v>784</v>
      </c>
      <c r="W4" t="s">
        <v>787</v>
      </c>
      <c r="X4">
        <v>1.20482</v>
      </c>
    </row>
    <row r="5" spans="1:52" ht="14.45">
      <c r="A5" s="54" t="str">
        <f>+VLOOKUP(O5,'Selectable Table'!D:E,2,0)</f>
        <v>DEBIOPHARM</v>
      </c>
      <c r="B5" s="37" t="s">
        <v>861</v>
      </c>
      <c r="C5" s="50" t="s">
        <v>862</v>
      </c>
      <c r="D5" s="50" t="s">
        <v>857</v>
      </c>
      <c r="E5">
        <v>2025</v>
      </c>
      <c r="F5">
        <v>6</v>
      </c>
      <c r="G5" s="54" t="s">
        <v>850</v>
      </c>
      <c r="H5" s="34" t="s">
        <v>323</v>
      </c>
      <c r="I5" s="18">
        <v>-262.74</v>
      </c>
      <c r="J5" s="34" t="s">
        <v>95</v>
      </c>
      <c r="K5" s="19">
        <f t="shared" si="0"/>
        <v>-262.74</v>
      </c>
      <c r="L5" t="s">
        <v>851</v>
      </c>
      <c r="M5" s="51" t="s">
        <v>863</v>
      </c>
      <c r="O5" s="50" t="s">
        <v>864</v>
      </c>
      <c r="P5" s="38">
        <f t="shared" si="1"/>
        <v>-262.74</v>
      </c>
      <c r="Q5" s="52">
        <v>45831</v>
      </c>
      <c r="S5">
        <v>40700</v>
      </c>
      <c r="T5" t="s">
        <v>784</v>
      </c>
      <c r="W5" t="s">
        <v>788</v>
      </c>
      <c r="X5">
        <v>1.06E-3</v>
      </c>
    </row>
    <row r="6" spans="1:52" ht="14.45">
      <c r="A6" s="54" t="str">
        <f>+VLOOKUP(O6,'Selectable Table'!D:E,2,0)</f>
        <v>ELI LILLY</v>
      </c>
      <c r="B6" s="37" t="s">
        <v>847</v>
      </c>
      <c r="C6" s="50" t="s">
        <v>848</v>
      </c>
      <c r="D6" s="50" t="s">
        <v>857</v>
      </c>
      <c r="E6">
        <v>2025</v>
      </c>
      <c r="F6">
        <v>6</v>
      </c>
      <c r="G6" s="54" t="s">
        <v>854</v>
      </c>
      <c r="H6" s="34" t="s">
        <v>324</v>
      </c>
      <c r="I6" s="18">
        <v>-15537.984</v>
      </c>
      <c r="J6" s="34" t="s">
        <v>95</v>
      </c>
      <c r="K6" s="19">
        <f t="shared" si="0"/>
        <v>-15537.984</v>
      </c>
      <c r="L6" t="s">
        <v>851</v>
      </c>
      <c r="M6" s="51" t="s">
        <v>852</v>
      </c>
      <c r="O6" s="50" t="s">
        <v>853</v>
      </c>
      <c r="P6" s="38">
        <f t="shared" si="1"/>
        <v>-15537.984</v>
      </c>
      <c r="Q6" s="52">
        <v>45831</v>
      </c>
      <c r="S6">
        <v>40700</v>
      </c>
      <c r="T6" t="s">
        <v>784</v>
      </c>
      <c r="W6" t="s">
        <v>789</v>
      </c>
      <c r="X6">
        <v>1.3346100000000001</v>
      </c>
    </row>
    <row r="7" spans="1:52" ht="14.45">
      <c r="A7" s="54" t="str">
        <f>+VLOOKUP(O7,'Selectable Table'!D:E,2,0)</f>
        <v>ELI LILLY</v>
      </c>
      <c r="B7" s="37" t="s">
        <v>847</v>
      </c>
      <c r="C7" s="50" t="s">
        <v>848</v>
      </c>
      <c r="D7" s="50" t="s">
        <v>857</v>
      </c>
      <c r="E7">
        <v>2025</v>
      </c>
      <c r="F7">
        <v>6</v>
      </c>
      <c r="G7" s="54" t="s">
        <v>854</v>
      </c>
      <c r="H7" s="34" t="s">
        <v>324</v>
      </c>
      <c r="I7" s="18">
        <v>-441.44</v>
      </c>
      <c r="J7" s="34" t="s">
        <v>95</v>
      </c>
      <c r="K7" s="19">
        <f t="shared" si="0"/>
        <v>-441.44</v>
      </c>
      <c r="L7" t="s">
        <v>851</v>
      </c>
      <c r="M7" s="51" t="s">
        <v>852</v>
      </c>
      <c r="O7" s="50" t="s">
        <v>853</v>
      </c>
      <c r="P7" s="38">
        <f t="shared" si="1"/>
        <v>-441.44</v>
      </c>
      <c r="Q7" s="52">
        <v>45831</v>
      </c>
      <c r="S7">
        <v>40700</v>
      </c>
      <c r="T7" t="s">
        <v>784</v>
      </c>
      <c r="W7" t="s">
        <v>790</v>
      </c>
      <c r="X7">
        <v>0.17643</v>
      </c>
    </row>
    <row r="8" spans="1:52" ht="14.45">
      <c r="A8" s="54" t="str">
        <f>+VLOOKUP(O8,'Selectable Table'!D:E,2,0)</f>
        <v>ELI LILLY</v>
      </c>
      <c r="B8" s="37" t="s">
        <v>847</v>
      </c>
      <c r="C8" s="50" t="s">
        <v>848</v>
      </c>
      <c r="D8" s="50" t="s">
        <v>865</v>
      </c>
      <c r="E8">
        <v>2025</v>
      </c>
      <c r="F8">
        <v>6</v>
      </c>
      <c r="G8" s="54" t="s">
        <v>850</v>
      </c>
      <c r="H8" s="34" t="s">
        <v>323</v>
      </c>
      <c r="I8" s="18">
        <v>-5591.32</v>
      </c>
      <c r="J8" s="34" t="s">
        <v>95</v>
      </c>
      <c r="K8" s="19">
        <f t="shared" si="0"/>
        <v>-5591.32</v>
      </c>
      <c r="L8" t="s">
        <v>851</v>
      </c>
      <c r="M8" s="51" t="s">
        <v>852</v>
      </c>
      <c r="O8" s="50" t="s">
        <v>853</v>
      </c>
      <c r="P8" s="38">
        <f t="shared" si="1"/>
        <v>-5591.32</v>
      </c>
      <c r="Q8" s="52">
        <v>45831</v>
      </c>
      <c r="S8">
        <v>40700</v>
      </c>
      <c r="T8" t="s">
        <v>784</v>
      </c>
    </row>
    <row r="9" spans="1:52" ht="14.45">
      <c r="A9" s="54" t="str">
        <f>+VLOOKUP(O9,'Selectable Table'!D:E,2,0)</f>
        <v>ELI LILLY</v>
      </c>
      <c r="B9" s="37" t="s">
        <v>847</v>
      </c>
      <c r="C9" s="50" t="s">
        <v>848</v>
      </c>
      <c r="D9" s="50" t="s">
        <v>865</v>
      </c>
      <c r="E9">
        <v>2025</v>
      </c>
      <c r="F9">
        <v>6</v>
      </c>
      <c r="G9" s="54" t="s">
        <v>854</v>
      </c>
      <c r="H9" s="34" t="s">
        <v>324</v>
      </c>
      <c r="I9" s="18">
        <v>-6936.6</v>
      </c>
      <c r="J9" s="34" t="s">
        <v>95</v>
      </c>
      <c r="K9" s="19">
        <f t="shared" si="0"/>
        <v>-6936.6</v>
      </c>
      <c r="L9" t="s">
        <v>851</v>
      </c>
      <c r="M9" s="51" t="s">
        <v>852</v>
      </c>
      <c r="O9" s="50" t="s">
        <v>853</v>
      </c>
      <c r="P9" s="38">
        <f t="shared" si="1"/>
        <v>-6936.6</v>
      </c>
      <c r="Q9" s="52">
        <v>45831</v>
      </c>
      <c r="S9">
        <v>40700</v>
      </c>
      <c r="T9" t="s">
        <v>784</v>
      </c>
    </row>
    <row r="10" spans="1:52" ht="14.45">
      <c r="A10" s="54" t="str">
        <f>+VLOOKUP(O10,'Selectable Table'!D:E,2,0)</f>
        <v>ELI LILLY</v>
      </c>
      <c r="B10" s="37" t="s">
        <v>847</v>
      </c>
      <c r="C10" s="50" t="s">
        <v>848</v>
      </c>
      <c r="D10" s="50" t="s">
        <v>865</v>
      </c>
      <c r="E10">
        <v>2025</v>
      </c>
      <c r="F10">
        <v>6</v>
      </c>
      <c r="G10" s="54" t="s">
        <v>854</v>
      </c>
      <c r="H10" s="34" t="s">
        <v>324</v>
      </c>
      <c r="I10" s="18">
        <v>-8961.2320000000018</v>
      </c>
      <c r="J10" s="34" t="s">
        <v>95</v>
      </c>
      <c r="K10" s="19">
        <f t="shared" si="0"/>
        <v>-8961.2320000000018</v>
      </c>
      <c r="L10" t="s">
        <v>851</v>
      </c>
      <c r="M10" s="51" t="s">
        <v>852</v>
      </c>
      <c r="O10" s="50" t="s">
        <v>853</v>
      </c>
      <c r="P10" s="38">
        <f t="shared" si="1"/>
        <v>-8961.2320000000018</v>
      </c>
      <c r="Q10" s="52">
        <v>45831</v>
      </c>
      <c r="S10">
        <v>40700</v>
      </c>
      <c r="T10" t="s">
        <v>784</v>
      </c>
    </row>
    <row r="11" spans="1:52" ht="14.45">
      <c r="A11" s="54" t="str">
        <f>+VLOOKUP(O11,'Selectable Table'!D:E,2,0)</f>
        <v>ELI LILLY</v>
      </c>
      <c r="B11" s="37" t="s">
        <v>847</v>
      </c>
      <c r="C11" s="50" t="s">
        <v>848</v>
      </c>
      <c r="D11" s="50" t="s">
        <v>866</v>
      </c>
      <c r="E11">
        <v>2025</v>
      </c>
      <c r="F11">
        <v>6</v>
      </c>
      <c r="G11" s="54" t="s">
        <v>854</v>
      </c>
      <c r="H11" s="34" t="s">
        <v>324</v>
      </c>
      <c r="I11" s="18">
        <v>-258.22800000000001</v>
      </c>
      <c r="J11" s="34" t="s">
        <v>95</v>
      </c>
      <c r="K11" s="19">
        <f t="shared" si="0"/>
        <v>-258.22800000000001</v>
      </c>
      <c r="L11" t="s">
        <v>851</v>
      </c>
      <c r="M11" s="51" t="s">
        <v>852</v>
      </c>
      <c r="O11" s="50" t="s">
        <v>853</v>
      </c>
      <c r="P11" s="38">
        <f t="shared" si="1"/>
        <v>-258.22800000000001</v>
      </c>
      <c r="Q11" s="52">
        <v>45831</v>
      </c>
      <c r="S11">
        <v>40700</v>
      </c>
      <c r="T11" t="s">
        <v>784</v>
      </c>
    </row>
    <row r="12" spans="1:52" ht="14.45">
      <c r="A12" s="54" t="str">
        <f>+VLOOKUP(O12,'Selectable Table'!D:E,2,0)</f>
        <v>ELI LILLY</v>
      </c>
      <c r="B12" s="37" t="s">
        <v>847</v>
      </c>
      <c r="C12" s="50" t="s">
        <v>848</v>
      </c>
      <c r="D12" s="50" t="s">
        <v>866</v>
      </c>
      <c r="E12">
        <v>2025</v>
      </c>
      <c r="F12">
        <v>6</v>
      </c>
      <c r="G12" s="54" t="s">
        <v>850</v>
      </c>
      <c r="H12" s="34" t="s">
        <v>323</v>
      </c>
      <c r="I12" s="18">
        <v>-209.68000000000004</v>
      </c>
      <c r="J12" s="34" t="s">
        <v>95</v>
      </c>
      <c r="K12" s="19">
        <f t="shared" si="0"/>
        <v>-209.68000000000004</v>
      </c>
      <c r="L12" t="s">
        <v>851</v>
      </c>
      <c r="M12" s="51" t="s">
        <v>852</v>
      </c>
      <c r="O12" s="50" t="s">
        <v>853</v>
      </c>
      <c r="P12" s="38">
        <f t="shared" si="1"/>
        <v>-209.68000000000004</v>
      </c>
      <c r="Q12" s="52">
        <v>45831</v>
      </c>
      <c r="S12">
        <v>40700</v>
      </c>
      <c r="T12" t="s">
        <v>784</v>
      </c>
    </row>
    <row r="13" spans="1:52" ht="14.45">
      <c r="A13" s="54" t="str">
        <f>+VLOOKUP(O13,'Selectable Table'!D:E,2,0)</f>
        <v>ELI LILLY</v>
      </c>
      <c r="B13" s="37" t="s">
        <v>847</v>
      </c>
      <c r="C13" s="50" t="s">
        <v>848</v>
      </c>
      <c r="D13" s="50" t="s">
        <v>866</v>
      </c>
      <c r="E13">
        <v>2025</v>
      </c>
      <c r="F13">
        <v>6</v>
      </c>
      <c r="G13" s="54" t="s">
        <v>854</v>
      </c>
      <c r="H13" s="34" t="s">
        <v>324</v>
      </c>
      <c r="I13" s="18">
        <v>-1898.192</v>
      </c>
      <c r="J13" s="34" t="s">
        <v>95</v>
      </c>
      <c r="K13" s="19">
        <f t="shared" si="0"/>
        <v>-1898.192</v>
      </c>
      <c r="L13" t="s">
        <v>851</v>
      </c>
      <c r="M13" s="51" t="s">
        <v>852</v>
      </c>
      <c r="O13" s="50" t="s">
        <v>853</v>
      </c>
      <c r="P13" s="38">
        <f t="shared" si="1"/>
        <v>-1898.192</v>
      </c>
      <c r="Q13" s="52">
        <v>45831</v>
      </c>
      <c r="S13">
        <v>40700</v>
      </c>
      <c r="T13" t="s">
        <v>784</v>
      </c>
    </row>
    <row r="14" spans="1:52" ht="14.45">
      <c r="A14" s="54" t="str">
        <f>+VLOOKUP(O14,'Selectable Table'!D:E,2,0)</f>
        <v>ELI LILLY</v>
      </c>
      <c r="B14" s="37" t="s">
        <v>847</v>
      </c>
      <c r="C14" s="50" t="s">
        <v>848</v>
      </c>
      <c r="D14" s="50" t="s">
        <v>866</v>
      </c>
      <c r="E14">
        <v>2025</v>
      </c>
      <c r="F14">
        <v>6</v>
      </c>
      <c r="G14" s="54" t="s">
        <v>854</v>
      </c>
      <c r="H14" s="34" t="s">
        <v>324</v>
      </c>
      <c r="I14" s="18">
        <v>-23352.176000000003</v>
      </c>
      <c r="J14" s="34" t="s">
        <v>95</v>
      </c>
      <c r="K14" s="19">
        <f t="shared" si="0"/>
        <v>-23352.176000000003</v>
      </c>
      <c r="L14" t="s">
        <v>851</v>
      </c>
      <c r="M14" s="51" t="s">
        <v>852</v>
      </c>
      <c r="O14" s="50" t="s">
        <v>853</v>
      </c>
      <c r="P14" s="38">
        <f t="shared" si="1"/>
        <v>-23352.176000000003</v>
      </c>
      <c r="Q14" s="52">
        <v>45831</v>
      </c>
      <c r="S14">
        <v>40700</v>
      </c>
      <c r="T14" t="s">
        <v>784</v>
      </c>
    </row>
    <row r="15" spans="1:52" ht="14.45">
      <c r="A15" s="54" t="str">
        <f>+VLOOKUP(O15,'Selectable Table'!D:E,2,0)</f>
        <v>ELI LILLY</v>
      </c>
      <c r="B15" s="37" t="s">
        <v>847</v>
      </c>
      <c r="C15" s="50" t="s">
        <v>848</v>
      </c>
      <c r="D15" s="50" t="s">
        <v>866</v>
      </c>
      <c r="E15">
        <v>2025</v>
      </c>
      <c r="F15">
        <v>6</v>
      </c>
      <c r="G15" s="54" t="s">
        <v>867</v>
      </c>
      <c r="H15" s="34" t="s">
        <v>333</v>
      </c>
      <c r="I15" s="18">
        <v>-2306.48</v>
      </c>
      <c r="J15" s="34" t="s">
        <v>95</v>
      </c>
      <c r="K15" s="19">
        <f t="shared" si="0"/>
        <v>-2306.48</v>
      </c>
      <c r="L15" t="s">
        <v>851</v>
      </c>
      <c r="M15" s="51" t="s">
        <v>852</v>
      </c>
      <c r="O15" s="50" t="s">
        <v>853</v>
      </c>
      <c r="P15" s="38">
        <f t="shared" si="1"/>
        <v>-2306.48</v>
      </c>
      <c r="Q15" s="52">
        <v>45831</v>
      </c>
      <c r="S15">
        <v>40700</v>
      </c>
      <c r="T15" t="s">
        <v>784</v>
      </c>
    </row>
    <row r="16" spans="1:52" ht="14.45">
      <c r="A16" s="54" t="str">
        <f>+VLOOKUP(O16,'Selectable Table'!D:E,2,0)</f>
        <v>ELI LILLY</v>
      </c>
      <c r="B16" s="37" t="s">
        <v>847</v>
      </c>
      <c r="C16" s="50" t="s">
        <v>848</v>
      </c>
      <c r="D16" s="50" t="s">
        <v>866</v>
      </c>
      <c r="E16">
        <v>2025</v>
      </c>
      <c r="F16">
        <v>6</v>
      </c>
      <c r="G16" s="54" t="s">
        <v>854</v>
      </c>
      <c r="H16" s="34" t="s">
        <v>324</v>
      </c>
      <c r="I16" s="18">
        <v>-258.22800000000001</v>
      </c>
      <c r="J16" s="34" t="s">
        <v>95</v>
      </c>
      <c r="K16" s="19">
        <f t="shared" si="0"/>
        <v>-258.22800000000001</v>
      </c>
      <c r="L16" t="s">
        <v>851</v>
      </c>
      <c r="M16" s="51" t="s">
        <v>852</v>
      </c>
      <c r="O16" s="50" t="s">
        <v>853</v>
      </c>
      <c r="P16" s="38">
        <f t="shared" si="1"/>
        <v>-258.22800000000001</v>
      </c>
      <c r="Q16" s="52">
        <v>45831</v>
      </c>
      <c r="S16">
        <v>40700</v>
      </c>
      <c r="T16" t="s">
        <v>784</v>
      </c>
    </row>
    <row r="17" spans="1:20" ht="14.45">
      <c r="A17" s="54" t="str">
        <f>+VLOOKUP(O17,'Selectable Table'!D:E,2,0)</f>
        <v>OTH CUST</v>
      </c>
      <c r="B17" s="37" t="s">
        <v>868</v>
      </c>
      <c r="C17" s="50" t="s">
        <v>869</v>
      </c>
      <c r="D17" s="50" t="s">
        <v>866</v>
      </c>
      <c r="E17">
        <v>2025</v>
      </c>
      <c r="F17">
        <v>6</v>
      </c>
      <c r="G17" s="54" t="s">
        <v>854</v>
      </c>
      <c r="H17" s="34" t="s">
        <v>324</v>
      </c>
      <c r="I17" s="18">
        <v>-34.475999999999999</v>
      </c>
      <c r="J17" s="34" t="s">
        <v>95</v>
      </c>
      <c r="K17" s="19">
        <f t="shared" si="0"/>
        <v>-34.475999999999999</v>
      </c>
      <c r="L17" t="s">
        <v>851</v>
      </c>
      <c r="M17" s="51" t="s">
        <v>870</v>
      </c>
      <c r="O17" s="50" t="s">
        <v>860</v>
      </c>
      <c r="P17" s="38">
        <f t="shared" si="1"/>
        <v>-34.475999999999999</v>
      </c>
      <c r="Q17" s="52">
        <v>45831</v>
      </c>
      <c r="S17">
        <v>40700</v>
      </c>
      <c r="T17" t="s">
        <v>784</v>
      </c>
    </row>
    <row r="18" spans="1:20" ht="14.45">
      <c r="A18" s="54" t="str">
        <f>+VLOOKUP(O18,'Selectable Table'!D:E,2,0)</f>
        <v>OTH CUST</v>
      </c>
      <c r="B18" s="37" t="s">
        <v>868</v>
      </c>
      <c r="C18" s="50" t="s">
        <v>869</v>
      </c>
      <c r="D18" s="50" t="s">
        <v>871</v>
      </c>
      <c r="E18">
        <v>2025</v>
      </c>
      <c r="F18">
        <v>6</v>
      </c>
      <c r="G18" s="54" t="s">
        <v>854</v>
      </c>
      <c r="H18" s="34" t="s">
        <v>324</v>
      </c>
      <c r="I18" s="18">
        <v>-4715.9520000000002</v>
      </c>
      <c r="J18" s="34" t="s">
        <v>95</v>
      </c>
      <c r="K18" s="19">
        <f t="shared" si="0"/>
        <v>-4715.9520000000002</v>
      </c>
      <c r="L18" t="s">
        <v>851</v>
      </c>
      <c r="M18" s="51" t="s">
        <v>870</v>
      </c>
      <c r="O18" s="50" t="s">
        <v>860</v>
      </c>
      <c r="P18" s="38">
        <f t="shared" si="1"/>
        <v>-4715.9520000000002</v>
      </c>
      <c r="Q18" s="52">
        <v>45831</v>
      </c>
      <c r="S18">
        <v>40700</v>
      </c>
      <c r="T18" t="s">
        <v>784</v>
      </c>
    </row>
    <row r="19" spans="1:20" ht="14.45">
      <c r="A19" s="54" t="str">
        <f>+VLOOKUP(O19,'Selectable Table'!D:E,2,0)</f>
        <v>OTH CUST</v>
      </c>
      <c r="B19" s="37" t="s">
        <v>868</v>
      </c>
      <c r="C19" s="50" t="s">
        <v>869</v>
      </c>
      <c r="D19" s="50" t="s">
        <v>871</v>
      </c>
      <c r="E19">
        <v>2025</v>
      </c>
      <c r="F19">
        <v>6</v>
      </c>
      <c r="G19" s="54" t="s">
        <v>867</v>
      </c>
      <c r="H19" s="34" t="s">
        <v>333</v>
      </c>
      <c r="I19" s="18">
        <v>-1323.7760000000001</v>
      </c>
      <c r="J19" s="34" t="s">
        <v>95</v>
      </c>
      <c r="K19" s="19">
        <f t="shared" si="0"/>
        <v>-1323.7760000000001</v>
      </c>
      <c r="L19" t="s">
        <v>851</v>
      </c>
      <c r="M19" s="51" t="s">
        <v>870</v>
      </c>
      <c r="O19" s="50" t="s">
        <v>860</v>
      </c>
      <c r="P19" s="38">
        <f t="shared" si="1"/>
        <v>-1323.7760000000001</v>
      </c>
      <c r="Q19" s="52">
        <v>45831</v>
      </c>
      <c r="S19">
        <v>40700</v>
      </c>
      <c r="T19" t="s">
        <v>784</v>
      </c>
    </row>
    <row r="20" spans="1:20" ht="14.45">
      <c r="A20" s="54" t="str">
        <f>+VLOOKUP(O20,'Selectable Table'!D:E,2,0)</f>
        <v>OTH CUST</v>
      </c>
      <c r="B20" s="37" t="s">
        <v>868</v>
      </c>
      <c r="C20" s="50" t="s">
        <v>869</v>
      </c>
      <c r="D20" s="50" t="s">
        <v>277</v>
      </c>
      <c r="E20">
        <v>2025</v>
      </c>
      <c r="F20">
        <v>6</v>
      </c>
      <c r="G20" s="54" t="s">
        <v>854</v>
      </c>
      <c r="H20" s="34" t="s">
        <v>324</v>
      </c>
      <c r="I20" s="18">
        <v>-2585.5080000000003</v>
      </c>
      <c r="J20" s="34" t="s">
        <v>95</v>
      </c>
      <c r="K20" s="19">
        <f t="shared" si="0"/>
        <v>-2585.5080000000003</v>
      </c>
      <c r="L20" t="s">
        <v>851</v>
      </c>
      <c r="M20" s="51" t="s">
        <v>870</v>
      </c>
      <c r="O20" s="50" t="s">
        <v>860</v>
      </c>
      <c r="P20" s="38">
        <f t="shared" si="1"/>
        <v>-2585.5080000000003</v>
      </c>
      <c r="Q20" s="52">
        <v>45831</v>
      </c>
      <c r="S20">
        <v>40700</v>
      </c>
      <c r="T20" t="s">
        <v>784</v>
      </c>
    </row>
    <row r="21" spans="1:20" ht="14.45">
      <c r="A21" s="54" t="str">
        <f>+VLOOKUP(O21,'Selectable Table'!D:E,2,0)</f>
        <v>OTH CUST</v>
      </c>
      <c r="B21" s="37" t="s">
        <v>872</v>
      </c>
      <c r="C21" s="50" t="s">
        <v>873</v>
      </c>
      <c r="D21" s="50" t="s">
        <v>277</v>
      </c>
      <c r="E21">
        <v>2025</v>
      </c>
      <c r="F21">
        <v>6</v>
      </c>
      <c r="G21" s="54" t="s">
        <v>854</v>
      </c>
      <c r="H21" s="34" t="s">
        <v>324</v>
      </c>
      <c r="I21" s="18">
        <v>-151.624</v>
      </c>
      <c r="J21" s="34" t="s">
        <v>95</v>
      </c>
      <c r="K21" s="19">
        <f t="shared" si="0"/>
        <v>-151.624</v>
      </c>
      <c r="L21" t="s">
        <v>851</v>
      </c>
      <c r="M21" s="51" t="s">
        <v>874</v>
      </c>
      <c r="O21" s="50" t="s">
        <v>875</v>
      </c>
      <c r="P21" s="38">
        <f t="shared" si="1"/>
        <v>-151.624</v>
      </c>
      <c r="Q21" s="52">
        <v>45831</v>
      </c>
      <c r="S21">
        <v>40700</v>
      </c>
      <c r="T21" t="s">
        <v>784</v>
      </c>
    </row>
    <row r="22" spans="1:20" ht="14.45">
      <c r="A22" s="54" t="str">
        <f>+VLOOKUP(O22,'Selectable Table'!D:E,2,0)</f>
        <v>MERCK</v>
      </c>
      <c r="B22" s="37" t="s">
        <v>876</v>
      </c>
      <c r="C22" s="50" t="s">
        <v>877</v>
      </c>
      <c r="D22" s="50" t="s">
        <v>277</v>
      </c>
      <c r="E22">
        <v>2025</v>
      </c>
      <c r="F22">
        <v>6</v>
      </c>
      <c r="G22" s="54" t="s">
        <v>854</v>
      </c>
      <c r="H22" s="34" t="s">
        <v>324</v>
      </c>
      <c r="I22" s="18">
        <v>-4776.7280000000001</v>
      </c>
      <c r="J22" s="34" t="s">
        <v>95</v>
      </c>
      <c r="K22" s="19">
        <f t="shared" si="0"/>
        <v>-4776.7280000000001</v>
      </c>
      <c r="L22" t="s">
        <v>851</v>
      </c>
      <c r="M22" s="51" t="s">
        <v>878</v>
      </c>
      <c r="O22" s="50" t="s">
        <v>879</v>
      </c>
      <c r="P22" s="38">
        <f t="shared" si="1"/>
        <v>-4776.7280000000001</v>
      </c>
      <c r="Q22" s="52">
        <v>45831</v>
      </c>
      <c r="S22">
        <v>40700</v>
      </c>
      <c r="T22" t="s">
        <v>784</v>
      </c>
    </row>
    <row r="23" spans="1:20" ht="14.45">
      <c r="A23" s="54" t="str">
        <f>+VLOOKUP(O23,'Selectable Table'!D:E,2,0)</f>
        <v>MERCK</v>
      </c>
      <c r="B23" s="37" t="s">
        <v>876</v>
      </c>
      <c r="C23" s="50" t="s">
        <v>877</v>
      </c>
      <c r="D23" s="50" t="s">
        <v>277</v>
      </c>
      <c r="E23">
        <v>2025</v>
      </c>
      <c r="F23">
        <v>6</v>
      </c>
      <c r="G23" s="54" t="s">
        <v>867</v>
      </c>
      <c r="H23" s="34" t="s">
        <v>333</v>
      </c>
      <c r="I23" s="18">
        <v>-5473.9800000000005</v>
      </c>
      <c r="J23" s="34" t="s">
        <v>95</v>
      </c>
      <c r="K23" s="19">
        <f t="shared" si="0"/>
        <v>-5473.9800000000005</v>
      </c>
      <c r="L23" t="s">
        <v>851</v>
      </c>
      <c r="M23" s="51" t="s">
        <v>878</v>
      </c>
      <c r="O23" s="50" t="s">
        <v>879</v>
      </c>
      <c r="P23" s="38">
        <f t="shared" si="1"/>
        <v>-5473.9800000000005</v>
      </c>
      <c r="Q23" s="52">
        <v>45831</v>
      </c>
      <c r="S23">
        <v>40700</v>
      </c>
      <c r="T23" t="s">
        <v>784</v>
      </c>
    </row>
    <row r="24" spans="1:20" ht="14.45">
      <c r="A24" s="54" t="str">
        <f>+VLOOKUP(O24,'Selectable Table'!D:E,2,0)</f>
        <v>MERCK</v>
      </c>
      <c r="B24" s="37" t="s">
        <v>876</v>
      </c>
      <c r="C24" s="50" t="s">
        <v>877</v>
      </c>
      <c r="D24" s="50" t="s">
        <v>277</v>
      </c>
      <c r="E24">
        <v>2025</v>
      </c>
      <c r="F24">
        <v>6</v>
      </c>
      <c r="G24" s="54" t="s">
        <v>854</v>
      </c>
      <c r="H24" s="34" t="s">
        <v>324</v>
      </c>
      <c r="I24" s="18">
        <v>-5845.22</v>
      </c>
      <c r="J24" s="34" t="s">
        <v>95</v>
      </c>
      <c r="K24" s="19">
        <f t="shared" si="0"/>
        <v>-5845.22</v>
      </c>
      <c r="L24" t="s">
        <v>851</v>
      </c>
      <c r="M24" s="51" t="s">
        <v>878</v>
      </c>
      <c r="O24" s="50" t="s">
        <v>879</v>
      </c>
      <c r="P24" s="38">
        <f t="shared" si="1"/>
        <v>-5845.22</v>
      </c>
      <c r="Q24" s="52">
        <v>45831</v>
      </c>
      <c r="S24">
        <v>40700</v>
      </c>
      <c r="T24" t="s">
        <v>784</v>
      </c>
    </row>
    <row r="25" spans="1:20" ht="14.45">
      <c r="A25" s="54" t="str">
        <f>+VLOOKUP(O25,'Selectable Table'!D:E,2,0)</f>
        <v>MERCK</v>
      </c>
      <c r="B25" s="37" t="s">
        <v>876</v>
      </c>
      <c r="C25" s="50" t="s">
        <v>877</v>
      </c>
      <c r="D25" s="50" t="s">
        <v>277</v>
      </c>
      <c r="E25">
        <v>2025</v>
      </c>
      <c r="F25">
        <v>6</v>
      </c>
      <c r="G25" s="54" t="s">
        <v>854</v>
      </c>
      <c r="H25" s="34" t="s">
        <v>324</v>
      </c>
      <c r="I25" s="18">
        <v>-1205.28</v>
      </c>
      <c r="J25" s="34" t="s">
        <v>95</v>
      </c>
      <c r="K25" s="19">
        <f t="shared" si="0"/>
        <v>-1205.28</v>
      </c>
      <c r="L25" t="s">
        <v>851</v>
      </c>
      <c r="M25" s="51" t="s">
        <v>878</v>
      </c>
      <c r="O25" s="50" t="s">
        <v>879</v>
      </c>
      <c r="P25" s="38">
        <f t="shared" si="1"/>
        <v>-1205.28</v>
      </c>
      <c r="Q25" s="52">
        <v>45831</v>
      </c>
      <c r="S25">
        <v>40700</v>
      </c>
      <c r="T25" t="s">
        <v>784</v>
      </c>
    </row>
    <row r="26" spans="1:20" ht="29.1">
      <c r="A26" s="54" t="str">
        <f>+VLOOKUP(O26,'Selectable Table'!D:E,2,0)</f>
        <v>MERCK</v>
      </c>
      <c r="B26" s="37" t="s">
        <v>876</v>
      </c>
      <c r="C26" s="50" t="s">
        <v>877</v>
      </c>
      <c r="D26" s="50" t="s">
        <v>277</v>
      </c>
      <c r="E26">
        <v>2025</v>
      </c>
      <c r="F26">
        <v>6</v>
      </c>
      <c r="G26" s="54" t="s">
        <v>880</v>
      </c>
      <c r="H26" s="34" t="s">
        <v>616</v>
      </c>
      <c r="I26" s="18">
        <v>-124.82400000000001</v>
      </c>
      <c r="J26" s="34" t="s">
        <v>95</v>
      </c>
      <c r="K26" s="19">
        <f t="shared" si="0"/>
        <v>-124.82400000000001</v>
      </c>
      <c r="L26" t="s">
        <v>851</v>
      </c>
      <c r="M26" s="51" t="s">
        <v>878</v>
      </c>
      <c r="O26" s="50" t="s">
        <v>879</v>
      </c>
      <c r="P26" s="38">
        <f t="shared" si="1"/>
        <v>-124.82400000000001</v>
      </c>
      <c r="Q26" s="52">
        <v>45831</v>
      </c>
      <c r="S26">
        <v>40700</v>
      </c>
      <c r="T26" t="s">
        <v>784</v>
      </c>
    </row>
    <row r="27" spans="1:20" ht="14.45">
      <c r="A27" s="54" t="str">
        <f>+VLOOKUP(O27,'Selectable Table'!D:E,2,0)</f>
        <v>MERCK</v>
      </c>
      <c r="B27" s="37" t="s">
        <v>876</v>
      </c>
      <c r="C27" s="50" t="s">
        <v>877</v>
      </c>
      <c r="D27" s="50" t="s">
        <v>277</v>
      </c>
      <c r="E27">
        <v>2025</v>
      </c>
      <c r="F27">
        <v>6</v>
      </c>
      <c r="G27" s="54" t="s">
        <v>850</v>
      </c>
      <c r="H27" s="34" t="s">
        <v>323</v>
      </c>
      <c r="I27" s="18">
        <v>-73.016000000000005</v>
      </c>
      <c r="J27" s="34" t="s">
        <v>95</v>
      </c>
      <c r="K27" s="19">
        <f t="shared" si="0"/>
        <v>-73.016000000000005</v>
      </c>
      <c r="L27" t="s">
        <v>851</v>
      </c>
      <c r="M27" s="51" t="s">
        <v>878</v>
      </c>
      <c r="O27" s="50" t="s">
        <v>879</v>
      </c>
      <c r="P27" s="38">
        <f t="shared" si="1"/>
        <v>-73.016000000000005</v>
      </c>
      <c r="Q27" s="52">
        <v>45831</v>
      </c>
      <c r="S27">
        <v>40700</v>
      </c>
      <c r="T27" t="s">
        <v>784</v>
      </c>
    </row>
    <row r="28" spans="1:20" ht="14.45">
      <c r="A28" s="54" t="str">
        <f>+VLOOKUP(O28,'Selectable Table'!D:E,2,0)</f>
        <v>MERCK</v>
      </c>
      <c r="B28" s="37" t="s">
        <v>876</v>
      </c>
      <c r="C28" s="50" t="s">
        <v>877</v>
      </c>
      <c r="D28" s="50" t="s">
        <v>277</v>
      </c>
      <c r="E28">
        <v>2025</v>
      </c>
      <c r="F28">
        <v>6</v>
      </c>
      <c r="G28" s="54" t="s">
        <v>850</v>
      </c>
      <c r="H28" s="34" t="s">
        <v>323</v>
      </c>
      <c r="I28" s="18">
        <v>-386.28800000000001</v>
      </c>
      <c r="J28" s="34" t="s">
        <v>95</v>
      </c>
      <c r="K28" s="19">
        <f t="shared" si="0"/>
        <v>-386.28800000000001</v>
      </c>
      <c r="L28" t="s">
        <v>851</v>
      </c>
      <c r="M28" s="51" t="s">
        <v>878</v>
      </c>
      <c r="O28" s="50" t="s">
        <v>879</v>
      </c>
      <c r="P28" s="38">
        <f t="shared" si="1"/>
        <v>-386.28800000000001</v>
      </c>
      <c r="Q28" s="52">
        <v>45831</v>
      </c>
      <c r="S28">
        <v>40700</v>
      </c>
      <c r="T28" t="s">
        <v>784</v>
      </c>
    </row>
    <row r="29" spans="1:20" ht="14.45">
      <c r="A29" s="54" t="str">
        <f>+VLOOKUP(O29,'Selectable Table'!D:E,2,0)</f>
        <v>OTH CUST</v>
      </c>
      <c r="B29" s="37" t="s">
        <v>881</v>
      </c>
      <c r="C29" s="50" t="s">
        <v>882</v>
      </c>
      <c r="D29" s="50" t="s">
        <v>277</v>
      </c>
      <c r="E29">
        <v>2025</v>
      </c>
      <c r="F29">
        <v>6</v>
      </c>
      <c r="G29" s="54" t="s">
        <v>850</v>
      </c>
      <c r="H29" s="34" t="s">
        <v>323</v>
      </c>
      <c r="I29" s="18">
        <v>-37.82</v>
      </c>
      <c r="J29" s="34" t="s">
        <v>95</v>
      </c>
      <c r="K29" s="19">
        <f t="shared" si="0"/>
        <v>-37.82</v>
      </c>
      <c r="L29" t="s">
        <v>851</v>
      </c>
      <c r="M29" s="51" t="s">
        <v>883</v>
      </c>
      <c r="O29" s="50" t="s">
        <v>875</v>
      </c>
      <c r="P29" s="38">
        <f t="shared" si="1"/>
        <v>-37.82</v>
      </c>
      <c r="Q29" s="52">
        <v>45831</v>
      </c>
      <c r="S29">
        <v>40700</v>
      </c>
      <c r="T29" t="s">
        <v>784</v>
      </c>
    </row>
    <row r="30" spans="1:20" ht="14.45">
      <c r="A30" s="54" t="str">
        <f>+VLOOKUP(O30,'Selectable Table'!D:E,2,0)</f>
        <v>OTH CUST</v>
      </c>
      <c r="B30" s="37" t="s">
        <v>884</v>
      </c>
      <c r="C30" s="50" t="s">
        <v>885</v>
      </c>
      <c r="D30" s="50" t="s">
        <v>277</v>
      </c>
      <c r="E30">
        <v>2025</v>
      </c>
      <c r="F30">
        <v>6</v>
      </c>
      <c r="G30" s="54" t="s">
        <v>850</v>
      </c>
      <c r="H30" s="34" t="s">
        <v>323</v>
      </c>
      <c r="I30" s="18">
        <v>-313.90000000000003</v>
      </c>
      <c r="J30" s="34" t="s">
        <v>95</v>
      </c>
      <c r="K30" s="19">
        <f t="shared" si="0"/>
        <v>-313.90000000000003</v>
      </c>
      <c r="L30" t="s">
        <v>851</v>
      </c>
      <c r="M30" s="51" t="s">
        <v>886</v>
      </c>
      <c r="O30" s="50" t="s">
        <v>875</v>
      </c>
      <c r="P30" s="38">
        <f t="shared" si="1"/>
        <v>-313.90000000000003</v>
      </c>
      <c r="Q30" s="52">
        <v>45831</v>
      </c>
      <c r="S30">
        <v>40700</v>
      </c>
      <c r="T30" t="s">
        <v>784</v>
      </c>
    </row>
    <row r="31" spans="1:20" ht="14.45">
      <c r="A31" s="54" t="str">
        <f>+VLOOKUP(O31,'Selectable Table'!D:E,2,0)</f>
        <v>J &amp; J</v>
      </c>
      <c r="B31" s="37" t="s">
        <v>887</v>
      </c>
      <c r="C31" s="50" t="s">
        <v>888</v>
      </c>
      <c r="D31" s="50" t="s">
        <v>277</v>
      </c>
      <c r="E31">
        <v>2025</v>
      </c>
      <c r="F31">
        <v>6</v>
      </c>
      <c r="G31" s="54" t="s">
        <v>850</v>
      </c>
      <c r="H31" s="34" t="s">
        <v>323</v>
      </c>
      <c r="I31" s="18">
        <v>-55.167999999999999</v>
      </c>
      <c r="J31" s="34" t="s">
        <v>95</v>
      </c>
      <c r="K31" s="19">
        <f t="shared" si="0"/>
        <v>-55.167999999999999</v>
      </c>
      <c r="L31" t="s">
        <v>851</v>
      </c>
      <c r="M31" s="51" t="s">
        <v>889</v>
      </c>
      <c r="O31" s="50" t="s">
        <v>890</v>
      </c>
      <c r="P31" s="38">
        <f t="shared" si="1"/>
        <v>-55.167999999999999</v>
      </c>
      <c r="Q31" s="52">
        <v>45831</v>
      </c>
      <c r="S31">
        <v>40700</v>
      </c>
      <c r="T31" t="s">
        <v>784</v>
      </c>
    </row>
    <row r="32" spans="1:20" ht="14.45">
      <c r="A32" s="54" t="str">
        <f>+VLOOKUP(O32,'Selectable Table'!D:E,2,0)</f>
        <v>J &amp; J</v>
      </c>
      <c r="B32" s="37" t="s">
        <v>887</v>
      </c>
      <c r="C32" s="50" t="s">
        <v>888</v>
      </c>
      <c r="D32" s="50" t="s">
        <v>277</v>
      </c>
      <c r="E32">
        <v>2025</v>
      </c>
      <c r="F32">
        <v>6</v>
      </c>
      <c r="G32" s="54" t="s">
        <v>850</v>
      </c>
      <c r="H32" s="34" t="s">
        <v>323</v>
      </c>
      <c r="I32" s="18">
        <v>-49.016000000000005</v>
      </c>
      <c r="J32" s="34" t="s">
        <v>95</v>
      </c>
      <c r="K32" s="19">
        <f t="shared" si="0"/>
        <v>-49.016000000000005</v>
      </c>
      <c r="L32" t="s">
        <v>851</v>
      </c>
      <c r="M32" s="51" t="s">
        <v>889</v>
      </c>
      <c r="O32" s="50" t="s">
        <v>890</v>
      </c>
      <c r="P32" s="38">
        <f t="shared" si="1"/>
        <v>-49.016000000000005</v>
      </c>
      <c r="Q32" s="52">
        <v>45831</v>
      </c>
      <c r="S32">
        <v>40700</v>
      </c>
      <c r="T32" t="s">
        <v>784</v>
      </c>
    </row>
    <row r="33" spans="1:20" ht="14.45">
      <c r="A33" s="54" t="str">
        <f>+VLOOKUP(O33,'Selectable Table'!D:E,2,0)</f>
        <v>OTH CUST</v>
      </c>
      <c r="B33" s="37" t="s">
        <v>891</v>
      </c>
      <c r="C33" s="50" t="s">
        <v>892</v>
      </c>
      <c r="D33" s="50" t="s">
        <v>720</v>
      </c>
      <c r="E33">
        <v>2025</v>
      </c>
      <c r="F33">
        <v>6</v>
      </c>
      <c r="G33" s="54" t="s">
        <v>854</v>
      </c>
      <c r="H33" s="34" t="s">
        <v>324</v>
      </c>
      <c r="I33" s="18">
        <v>-109.79200000000002</v>
      </c>
      <c r="J33" s="34" t="s">
        <v>95</v>
      </c>
      <c r="K33" s="19">
        <f t="shared" si="0"/>
        <v>-109.79200000000002</v>
      </c>
      <c r="L33" t="s">
        <v>851</v>
      </c>
      <c r="M33" s="51" t="s">
        <v>893</v>
      </c>
      <c r="O33" s="50" t="s">
        <v>860</v>
      </c>
      <c r="P33" s="38">
        <f t="shared" si="1"/>
        <v>-109.79200000000002</v>
      </c>
      <c r="Q33" s="52">
        <v>45831</v>
      </c>
      <c r="S33">
        <v>40700</v>
      </c>
      <c r="T33" t="s">
        <v>784</v>
      </c>
    </row>
    <row r="34" spans="1:20" ht="14.45">
      <c r="A34" s="54" t="str">
        <f>+VLOOKUP(O34,'Selectable Table'!D:E,2,0)</f>
        <v>OTH CUST</v>
      </c>
      <c r="B34" s="37" t="s">
        <v>891</v>
      </c>
      <c r="C34" s="50" t="s">
        <v>892</v>
      </c>
      <c r="D34" s="50" t="s">
        <v>720</v>
      </c>
      <c r="E34">
        <v>2025</v>
      </c>
      <c r="F34">
        <v>6</v>
      </c>
      <c r="G34" s="54" t="s">
        <v>858</v>
      </c>
      <c r="H34" s="34" t="s">
        <v>325</v>
      </c>
      <c r="I34" s="18">
        <v>-109.79200000000002</v>
      </c>
      <c r="J34" s="34" t="s">
        <v>95</v>
      </c>
      <c r="K34" s="19">
        <f t="shared" si="0"/>
        <v>-109.79200000000002</v>
      </c>
      <c r="L34" t="s">
        <v>851</v>
      </c>
      <c r="M34" s="51" t="s">
        <v>893</v>
      </c>
      <c r="O34" s="50" t="s">
        <v>860</v>
      </c>
      <c r="P34" s="38">
        <f t="shared" si="1"/>
        <v>-109.79200000000002</v>
      </c>
      <c r="Q34" s="52">
        <v>45831</v>
      </c>
      <c r="S34">
        <v>40700</v>
      </c>
      <c r="T34" t="s">
        <v>784</v>
      </c>
    </row>
    <row r="35" spans="1:20" ht="29.1">
      <c r="A35" s="54" t="str">
        <f>+VLOOKUP(O35,'Selectable Table'!D:E,2,0)</f>
        <v>J &amp; J</v>
      </c>
      <c r="B35" s="37" t="s">
        <v>894</v>
      </c>
      <c r="C35" s="50" t="s">
        <v>895</v>
      </c>
      <c r="D35" s="50" t="s">
        <v>896</v>
      </c>
      <c r="E35">
        <v>2025</v>
      </c>
      <c r="F35">
        <v>6</v>
      </c>
      <c r="G35" s="54" t="s">
        <v>880</v>
      </c>
      <c r="H35" s="34" t="s">
        <v>616</v>
      </c>
      <c r="I35" s="18">
        <v>-55.167999999999999</v>
      </c>
      <c r="J35" s="34" t="s">
        <v>95</v>
      </c>
      <c r="K35" s="19">
        <f t="shared" si="0"/>
        <v>-55.167999999999999</v>
      </c>
      <c r="L35" t="s">
        <v>851</v>
      </c>
      <c r="M35" s="51" t="s">
        <v>889</v>
      </c>
      <c r="O35" s="50" t="s">
        <v>890</v>
      </c>
      <c r="P35" s="38">
        <f t="shared" si="1"/>
        <v>-55.167999999999999</v>
      </c>
      <c r="Q35" s="52">
        <v>45831</v>
      </c>
      <c r="S35">
        <v>40700</v>
      </c>
      <c r="T35" t="s">
        <v>784</v>
      </c>
    </row>
    <row r="36" spans="1:20" ht="29.1">
      <c r="A36" s="54" t="str">
        <f>+VLOOKUP(O36,'Selectable Table'!D:E,2,0)</f>
        <v>J &amp; J</v>
      </c>
      <c r="B36" s="37" t="s">
        <v>897</v>
      </c>
      <c r="C36" s="50" t="s">
        <v>898</v>
      </c>
      <c r="D36" s="50" t="s">
        <v>896</v>
      </c>
      <c r="E36">
        <v>2025</v>
      </c>
      <c r="F36">
        <v>6</v>
      </c>
      <c r="G36" s="54" t="s">
        <v>880</v>
      </c>
      <c r="H36" s="34" t="s">
        <v>616</v>
      </c>
      <c r="I36" s="18">
        <v>-220.672</v>
      </c>
      <c r="J36" s="34" t="s">
        <v>95</v>
      </c>
      <c r="K36" s="19">
        <f t="shared" si="0"/>
        <v>-220.672</v>
      </c>
      <c r="L36" t="s">
        <v>851</v>
      </c>
      <c r="M36" s="51" t="s">
        <v>889</v>
      </c>
      <c r="O36" s="50" t="s">
        <v>890</v>
      </c>
      <c r="P36" s="38">
        <f t="shared" si="1"/>
        <v>-220.672</v>
      </c>
      <c r="Q36" s="52">
        <v>45831</v>
      </c>
      <c r="S36">
        <v>40700</v>
      </c>
      <c r="T36" t="s">
        <v>784</v>
      </c>
    </row>
    <row r="37" spans="1:20" ht="14.45">
      <c r="A37" s="54" t="str">
        <f>+VLOOKUP(O37,'Selectable Table'!D:E,2,0)</f>
        <v>J &amp; J</v>
      </c>
      <c r="B37" s="37" t="s">
        <v>897</v>
      </c>
      <c r="C37" s="50" t="s">
        <v>898</v>
      </c>
      <c r="D37" s="50" t="s">
        <v>721</v>
      </c>
      <c r="E37">
        <v>2025</v>
      </c>
      <c r="F37">
        <v>6</v>
      </c>
      <c r="G37" s="54" t="s">
        <v>854</v>
      </c>
      <c r="H37" s="34" t="s">
        <v>324</v>
      </c>
      <c r="I37" s="18">
        <v>-196.06400000000002</v>
      </c>
      <c r="J37" s="34" t="s">
        <v>95</v>
      </c>
      <c r="K37" s="19">
        <f t="shared" si="0"/>
        <v>-196.06400000000002</v>
      </c>
      <c r="L37" t="s">
        <v>851</v>
      </c>
      <c r="M37" s="51" t="s">
        <v>889</v>
      </c>
      <c r="O37" s="50" t="s">
        <v>890</v>
      </c>
      <c r="P37" s="38">
        <f t="shared" si="1"/>
        <v>-196.06400000000002</v>
      </c>
      <c r="Q37" s="52">
        <v>45831</v>
      </c>
      <c r="S37">
        <v>40700</v>
      </c>
      <c r="T37" t="s">
        <v>784</v>
      </c>
    </row>
    <row r="38" spans="1:20" ht="14.45">
      <c r="A38" s="54" t="str">
        <f>+VLOOKUP(O38,'Selectable Table'!D:E,2,0)</f>
        <v>OTH CUST</v>
      </c>
      <c r="B38" s="37" t="s">
        <v>899</v>
      </c>
      <c r="C38" s="50" t="s">
        <v>900</v>
      </c>
      <c r="D38" s="50" t="s">
        <v>721</v>
      </c>
      <c r="E38">
        <v>2025</v>
      </c>
      <c r="F38">
        <v>6</v>
      </c>
      <c r="G38" s="54" t="s">
        <v>858</v>
      </c>
      <c r="H38" s="34" t="s">
        <v>325</v>
      </c>
      <c r="I38" s="18">
        <v>-100.80000000000001</v>
      </c>
      <c r="J38" s="34" t="s">
        <v>95</v>
      </c>
      <c r="K38" s="19">
        <f t="shared" si="0"/>
        <v>-100.80000000000001</v>
      </c>
      <c r="L38" t="s">
        <v>851</v>
      </c>
      <c r="M38" s="51" t="s">
        <v>901</v>
      </c>
      <c r="O38" s="50" t="s">
        <v>902</v>
      </c>
      <c r="P38" s="38">
        <f t="shared" si="1"/>
        <v>-100.80000000000001</v>
      </c>
      <c r="Q38" s="52">
        <v>45831</v>
      </c>
      <c r="S38">
        <v>40700</v>
      </c>
      <c r="T38" t="s">
        <v>784</v>
      </c>
    </row>
    <row r="39" spans="1:20" ht="14.45">
      <c r="A39" s="54" t="str">
        <f>+VLOOKUP(O39,'Selectable Table'!D:E,2,0)</f>
        <v>OTH CUST</v>
      </c>
      <c r="B39" s="37" t="s">
        <v>903</v>
      </c>
      <c r="C39" s="50" t="s">
        <v>904</v>
      </c>
      <c r="D39" s="50" t="s">
        <v>721</v>
      </c>
      <c r="E39">
        <v>2025</v>
      </c>
      <c r="F39">
        <v>6</v>
      </c>
      <c r="G39" s="54" t="s">
        <v>854</v>
      </c>
      <c r="H39" s="34" t="s">
        <v>324</v>
      </c>
      <c r="I39" s="18">
        <v>-82.736000000000004</v>
      </c>
      <c r="J39" s="34" t="s">
        <v>95</v>
      </c>
      <c r="K39" s="19">
        <f t="shared" si="0"/>
        <v>-82.736000000000004</v>
      </c>
      <c r="L39" t="s">
        <v>851</v>
      </c>
      <c r="M39" s="51" t="s">
        <v>905</v>
      </c>
      <c r="O39" s="50" t="s">
        <v>906</v>
      </c>
      <c r="P39" s="38">
        <f t="shared" si="1"/>
        <v>-82.736000000000004</v>
      </c>
      <c r="Q39" s="52">
        <v>45831</v>
      </c>
      <c r="S39">
        <v>40700</v>
      </c>
      <c r="T39" t="s">
        <v>784</v>
      </c>
    </row>
    <row r="40" spans="1:20" ht="14.45">
      <c r="A40" s="54" t="str">
        <f>+VLOOKUP(O40,'Selectable Table'!D:E,2,0)</f>
        <v>OTH CUST</v>
      </c>
      <c r="B40" s="37" t="s">
        <v>907</v>
      </c>
      <c r="C40" s="50" t="s">
        <v>908</v>
      </c>
      <c r="D40" s="50" t="s">
        <v>721</v>
      </c>
      <c r="E40">
        <v>2025</v>
      </c>
      <c r="F40">
        <v>6</v>
      </c>
      <c r="G40" s="54" t="s">
        <v>867</v>
      </c>
      <c r="H40" s="34" t="s">
        <v>333</v>
      </c>
      <c r="I40" s="18">
        <v>-37.82</v>
      </c>
      <c r="J40" s="34" t="s">
        <v>95</v>
      </c>
      <c r="K40" s="19">
        <f t="shared" si="0"/>
        <v>-37.82</v>
      </c>
      <c r="L40" t="s">
        <v>851</v>
      </c>
      <c r="M40" s="51" t="s">
        <v>909</v>
      </c>
      <c r="O40" s="50" t="s">
        <v>875</v>
      </c>
      <c r="P40" s="38">
        <f t="shared" si="1"/>
        <v>-37.82</v>
      </c>
      <c r="Q40" s="52">
        <v>45831</v>
      </c>
      <c r="S40">
        <v>40700</v>
      </c>
      <c r="T40" t="s">
        <v>784</v>
      </c>
    </row>
    <row r="41" spans="1:20" ht="14.45">
      <c r="A41" s="54" t="str">
        <f>+VLOOKUP(O41,'Selectable Table'!D:E,2,0)</f>
        <v>OTH CUST</v>
      </c>
      <c r="B41" s="37" t="s">
        <v>907</v>
      </c>
      <c r="C41" s="50" t="s">
        <v>908</v>
      </c>
      <c r="D41" s="50" t="s">
        <v>721</v>
      </c>
      <c r="E41">
        <v>2025</v>
      </c>
      <c r="F41">
        <v>6</v>
      </c>
      <c r="G41" s="54" t="s">
        <v>854</v>
      </c>
      <c r="H41" s="34" t="s">
        <v>324</v>
      </c>
      <c r="I41" s="18">
        <v>-3.9359999999999999</v>
      </c>
      <c r="J41" s="34" t="s">
        <v>95</v>
      </c>
      <c r="K41" s="19">
        <f t="shared" si="0"/>
        <v>-3.9359999999999999</v>
      </c>
      <c r="L41" t="s">
        <v>851</v>
      </c>
      <c r="M41" s="51" t="s">
        <v>909</v>
      </c>
      <c r="O41" s="50" t="s">
        <v>875</v>
      </c>
      <c r="P41" s="38">
        <f t="shared" si="1"/>
        <v>-3.9359999999999999</v>
      </c>
      <c r="Q41" s="52">
        <v>45831</v>
      </c>
      <c r="S41">
        <v>40700</v>
      </c>
      <c r="T41" t="s">
        <v>784</v>
      </c>
    </row>
    <row r="42" spans="1:20" ht="14.45">
      <c r="A42" s="54" t="str">
        <f>+VLOOKUP(O42,'Selectable Table'!D:E,2,0)</f>
        <v>OTH CUST</v>
      </c>
      <c r="B42" s="37" t="s">
        <v>910</v>
      </c>
      <c r="C42" s="50" t="s">
        <v>911</v>
      </c>
      <c r="D42" s="50" t="s">
        <v>722</v>
      </c>
      <c r="E42">
        <v>2025</v>
      </c>
      <c r="F42">
        <v>6</v>
      </c>
      <c r="G42" s="54" t="s">
        <v>858</v>
      </c>
      <c r="H42" s="34" t="s">
        <v>325</v>
      </c>
      <c r="I42" s="18">
        <v>-140.476</v>
      </c>
      <c r="J42" s="34" t="s">
        <v>95</v>
      </c>
      <c r="K42" s="19">
        <f t="shared" si="0"/>
        <v>-140.476</v>
      </c>
      <c r="L42" t="s">
        <v>851</v>
      </c>
      <c r="M42" s="51" t="s">
        <v>912</v>
      </c>
      <c r="O42" s="50" t="s">
        <v>875</v>
      </c>
      <c r="P42" s="38">
        <f t="shared" si="1"/>
        <v>-140.476</v>
      </c>
      <c r="Q42" s="52">
        <v>45831</v>
      </c>
      <c r="S42">
        <v>40700</v>
      </c>
      <c r="T42" t="s">
        <v>784</v>
      </c>
    </row>
    <row r="43" spans="1:20" ht="14.45">
      <c r="A43" s="54" t="str">
        <f>+VLOOKUP(O43,'Selectable Table'!D:E,2,0)</f>
        <v>OTH CUST</v>
      </c>
      <c r="B43" s="37" t="s">
        <v>910</v>
      </c>
      <c r="C43" s="50" t="s">
        <v>911</v>
      </c>
      <c r="D43" s="50" t="s">
        <v>722</v>
      </c>
      <c r="E43">
        <v>2025</v>
      </c>
      <c r="F43">
        <v>6</v>
      </c>
      <c r="G43" s="54" t="s">
        <v>867</v>
      </c>
      <c r="H43" s="34" t="s">
        <v>333</v>
      </c>
      <c r="I43" s="18">
        <v>-306.75600000000003</v>
      </c>
      <c r="J43" s="34" t="s">
        <v>95</v>
      </c>
      <c r="K43" s="19">
        <f t="shared" si="0"/>
        <v>-306.75600000000003</v>
      </c>
      <c r="L43" t="s">
        <v>851</v>
      </c>
      <c r="M43" s="51" t="s">
        <v>912</v>
      </c>
      <c r="O43" s="50" t="s">
        <v>875</v>
      </c>
      <c r="P43" s="38">
        <f t="shared" si="1"/>
        <v>-306.75600000000003</v>
      </c>
      <c r="Q43" s="52">
        <v>45831</v>
      </c>
      <c r="S43">
        <v>40700</v>
      </c>
      <c r="T43" t="s">
        <v>784</v>
      </c>
    </row>
    <row r="44" spans="1:20" ht="14.45">
      <c r="A44" s="54" t="str">
        <f>+VLOOKUP(O44,'Selectable Table'!D:E,2,0)</f>
        <v>OTH CUST</v>
      </c>
      <c r="B44" s="37" t="s">
        <v>913</v>
      </c>
      <c r="C44" s="50" t="s">
        <v>914</v>
      </c>
      <c r="D44" s="50" t="s">
        <v>723</v>
      </c>
      <c r="E44">
        <v>2025</v>
      </c>
      <c r="F44">
        <v>6</v>
      </c>
      <c r="G44" s="54" t="s">
        <v>854</v>
      </c>
      <c r="H44" s="34" t="s">
        <v>324</v>
      </c>
      <c r="I44" s="18">
        <v>-37.816000000000003</v>
      </c>
      <c r="J44" s="34" t="s">
        <v>95</v>
      </c>
      <c r="K44" s="19">
        <f t="shared" si="0"/>
        <v>-37.816000000000003</v>
      </c>
      <c r="L44" t="s">
        <v>851</v>
      </c>
      <c r="M44" s="51" t="s">
        <v>915</v>
      </c>
      <c r="O44" s="50" t="s">
        <v>875</v>
      </c>
      <c r="P44" s="38">
        <f t="shared" si="1"/>
        <v>-37.816000000000003</v>
      </c>
      <c r="Q44" s="52">
        <v>45831</v>
      </c>
      <c r="S44">
        <v>40700</v>
      </c>
      <c r="T44" t="s">
        <v>784</v>
      </c>
    </row>
    <row r="45" spans="1:20" ht="14.45">
      <c r="A45" s="54" t="str">
        <f>+VLOOKUP(O45,'Selectable Table'!D:E,2,0)</f>
        <v>OTH CUST</v>
      </c>
      <c r="B45" s="37" t="s">
        <v>913</v>
      </c>
      <c r="C45" s="50" t="s">
        <v>914</v>
      </c>
      <c r="D45" s="50" t="s">
        <v>723</v>
      </c>
      <c r="E45">
        <v>2025</v>
      </c>
      <c r="F45">
        <v>6</v>
      </c>
      <c r="G45" s="54" t="s">
        <v>854</v>
      </c>
      <c r="H45" s="34" t="s">
        <v>324</v>
      </c>
      <c r="I45" s="18">
        <v>-306.75200000000001</v>
      </c>
      <c r="J45" s="34" t="s">
        <v>95</v>
      </c>
      <c r="K45" s="19">
        <f t="shared" si="0"/>
        <v>-306.75200000000001</v>
      </c>
      <c r="L45" t="s">
        <v>851</v>
      </c>
      <c r="M45" s="51" t="s">
        <v>915</v>
      </c>
      <c r="O45" s="50" t="s">
        <v>875</v>
      </c>
      <c r="P45" s="38">
        <f t="shared" si="1"/>
        <v>-306.75200000000001</v>
      </c>
      <c r="Q45" s="52">
        <v>45831</v>
      </c>
      <c r="S45">
        <v>40700</v>
      </c>
      <c r="T45" t="s">
        <v>784</v>
      </c>
    </row>
    <row r="46" spans="1:20" ht="14.45">
      <c r="A46" s="54" t="str">
        <f>+VLOOKUP(O46,'Selectable Table'!D:E,2,0)</f>
        <v>OTH CUST</v>
      </c>
      <c r="B46" s="37" t="s">
        <v>916</v>
      </c>
      <c r="C46" s="50" t="s">
        <v>917</v>
      </c>
      <c r="D46" s="50" t="s">
        <v>723</v>
      </c>
      <c r="E46">
        <v>2025</v>
      </c>
      <c r="F46">
        <v>6</v>
      </c>
      <c r="G46" s="54" t="s">
        <v>854</v>
      </c>
      <c r="H46" s="34" t="s">
        <v>324</v>
      </c>
      <c r="I46" s="18">
        <v>-1617.748</v>
      </c>
      <c r="J46" s="34" t="s">
        <v>95</v>
      </c>
      <c r="K46" s="19">
        <f t="shared" si="0"/>
        <v>-1617.748</v>
      </c>
      <c r="L46" t="s">
        <v>851</v>
      </c>
      <c r="M46" s="51" t="s">
        <v>918</v>
      </c>
      <c r="O46" s="50" t="s">
        <v>919</v>
      </c>
      <c r="P46" s="38">
        <f t="shared" si="1"/>
        <v>-1617.748</v>
      </c>
      <c r="Q46" s="52">
        <v>45831</v>
      </c>
      <c r="S46">
        <v>40700</v>
      </c>
      <c r="T46" t="s">
        <v>784</v>
      </c>
    </row>
    <row r="47" spans="1:20" ht="14.45">
      <c r="A47" s="54" t="str">
        <f>+VLOOKUP(O47,'Selectable Table'!D:E,2,0)</f>
        <v>OTH CUST</v>
      </c>
      <c r="B47" s="37" t="s">
        <v>916</v>
      </c>
      <c r="C47" s="50" t="s">
        <v>917</v>
      </c>
      <c r="D47" s="50" t="s">
        <v>723</v>
      </c>
      <c r="E47">
        <v>2025</v>
      </c>
      <c r="F47">
        <v>6</v>
      </c>
      <c r="G47" s="54" t="s">
        <v>858</v>
      </c>
      <c r="H47" s="34" t="s">
        <v>325</v>
      </c>
      <c r="I47" s="18">
        <v>-131.304</v>
      </c>
      <c r="J47" s="34" t="s">
        <v>95</v>
      </c>
      <c r="K47" s="19">
        <f t="shared" si="0"/>
        <v>-131.304</v>
      </c>
      <c r="L47" t="s">
        <v>851</v>
      </c>
      <c r="M47" s="51" t="s">
        <v>918</v>
      </c>
      <c r="O47" s="50" t="s">
        <v>919</v>
      </c>
      <c r="P47" s="38">
        <f t="shared" si="1"/>
        <v>-131.304</v>
      </c>
      <c r="Q47" s="52">
        <v>45831</v>
      </c>
      <c r="S47">
        <v>40700</v>
      </c>
      <c r="T47" t="s">
        <v>784</v>
      </c>
    </row>
    <row r="48" spans="1:20" ht="29.1">
      <c r="A48" s="54" t="str">
        <f>+VLOOKUP(O48,'Selectable Table'!D:E,2,0)</f>
        <v>OTH CUST</v>
      </c>
      <c r="B48" s="37" t="s">
        <v>916</v>
      </c>
      <c r="C48" s="50" t="s">
        <v>917</v>
      </c>
      <c r="D48" s="50" t="s">
        <v>342</v>
      </c>
      <c r="E48">
        <v>2025</v>
      </c>
      <c r="F48">
        <v>6</v>
      </c>
      <c r="G48" s="54" t="s">
        <v>880</v>
      </c>
      <c r="H48" s="34" t="s">
        <v>616</v>
      </c>
      <c r="I48" s="18">
        <v>-180.73599999999999</v>
      </c>
      <c r="J48" s="34" t="s">
        <v>95</v>
      </c>
      <c r="K48" s="19">
        <f t="shared" si="0"/>
        <v>-180.73599999999999</v>
      </c>
      <c r="L48" t="s">
        <v>851</v>
      </c>
      <c r="M48" s="51" t="s">
        <v>918</v>
      </c>
      <c r="O48" s="50" t="s">
        <v>919</v>
      </c>
      <c r="P48" s="38">
        <f t="shared" si="1"/>
        <v>-180.73599999999999</v>
      </c>
      <c r="Q48" s="52">
        <v>45831</v>
      </c>
      <c r="S48">
        <v>40700</v>
      </c>
      <c r="T48" t="s">
        <v>784</v>
      </c>
    </row>
    <row r="49" spans="1:20" ht="29.1">
      <c r="A49" s="54" t="str">
        <f>+VLOOKUP(O49,'Selectable Table'!D:E,2,0)</f>
        <v>J &amp; J</v>
      </c>
      <c r="B49" s="37" t="s">
        <v>920</v>
      </c>
      <c r="C49" s="50" t="s">
        <v>921</v>
      </c>
      <c r="D49" s="50" t="s">
        <v>342</v>
      </c>
      <c r="E49">
        <v>2025</v>
      </c>
      <c r="F49">
        <v>6</v>
      </c>
      <c r="G49" s="54" t="s">
        <v>880</v>
      </c>
      <c r="H49" s="34" t="s">
        <v>616</v>
      </c>
      <c r="I49" s="18">
        <v>-275.84000000000003</v>
      </c>
      <c r="J49" s="34" t="s">
        <v>95</v>
      </c>
      <c r="K49" s="19">
        <f t="shared" si="0"/>
        <v>-275.84000000000003</v>
      </c>
      <c r="L49" t="s">
        <v>851</v>
      </c>
      <c r="M49" s="51" t="s">
        <v>889</v>
      </c>
      <c r="O49" s="50" t="s">
        <v>890</v>
      </c>
      <c r="P49" s="38">
        <f t="shared" si="1"/>
        <v>-275.84000000000003</v>
      </c>
      <c r="Q49" s="52">
        <v>45831</v>
      </c>
      <c r="S49">
        <v>40700</v>
      </c>
      <c r="T49" t="s">
        <v>784</v>
      </c>
    </row>
    <row r="50" spans="1:20" ht="14.45">
      <c r="A50" s="54" t="str">
        <f>+VLOOKUP(O50,'Selectable Table'!D:E,2,0)</f>
        <v>J &amp; J</v>
      </c>
      <c r="B50" s="37" t="s">
        <v>922</v>
      </c>
      <c r="C50" s="50" t="s">
        <v>923</v>
      </c>
      <c r="D50" s="50" t="s">
        <v>342</v>
      </c>
      <c r="E50">
        <v>2025</v>
      </c>
      <c r="F50">
        <v>6</v>
      </c>
      <c r="G50" s="54" t="s">
        <v>858</v>
      </c>
      <c r="H50" s="34" t="s">
        <v>325</v>
      </c>
      <c r="I50" s="18">
        <v>-55.167999999999999</v>
      </c>
      <c r="J50" s="34" t="s">
        <v>95</v>
      </c>
      <c r="K50" s="19">
        <f t="shared" si="0"/>
        <v>-55.167999999999999</v>
      </c>
      <c r="L50" t="s">
        <v>851</v>
      </c>
      <c r="M50" s="51" t="s">
        <v>889</v>
      </c>
      <c r="O50" s="50" t="s">
        <v>890</v>
      </c>
      <c r="P50" s="38">
        <f t="shared" si="1"/>
        <v>-55.167999999999999</v>
      </c>
      <c r="Q50" s="52">
        <v>45831</v>
      </c>
      <c r="S50">
        <v>40700</v>
      </c>
      <c r="T50" t="s">
        <v>784</v>
      </c>
    </row>
    <row r="51" spans="1:20" ht="14.45">
      <c r="A51" s="54" t="str">
        <f>+VLOOKUP(O51,'Selectable Table'!D:E,2,0)</f>
        <v>J &amp; J</v>
      </c>
      <c r="B51" s="37" t="s">
        <v>922</v>
      </c>
      <c r="C51" s="50" t="s">
        <v>923</v>
      </c>
      <c r="D51" s="50" t="s">
        <v>278</v>
      </c>
      <c r="E51">
        <v>2025</v>
      </c>
      <c r="F51">
        <v>6</v>
      </c>
      <c r="G51" s="54" t="s">
        <v>858</v>
      </c>
      <c r="H51" s="34" t="s">
        <v>325</v>
      </c>
      <c r="I51" s="18">
        <v>-110.336</v>
      </c>
      <c r="J51" s="34" t="s">
        <v>95</v>
      </c>
      <c r="K51" s="19">
        <f t="shared" si="0"/>
        <v>-110.336</v>
      </c>
      <c r="L51" t="s">
        <v>851</v>
      </c>
      <c r="M51" s="51" t="s">
        <v>889</v>
      </c>
      <c r="O51" s="50" t="s">
        <v>890</v>
      </c>
      <c r="P51" s="38">
        <f t="shared" si="1"/>
        <v>-110.336</v>
      </c>
      <c r="Q51" s="52">
        <v>45831</v>
      </c>
      <c r="S51">
        <v>40700</v>
      </c>
      <c r="T51" t="s">
        <v>784</v>
      </c>
    </row>
    <row r="52" spans="1:20" ht="14.45">
      <c r="A52" s="54" t="str">
        <f>+VLOOKUP(O52,'Selectable Table'!D:E,2,0)</f>
        <v>OTH CUST</v>
      </c>
      <c r="B52" s="37" t="s">
        <v>924</v>
      </c>
      <c r="C52" s="50" t="s">
        <v>925</v>
      </c>
      <c r="D52" s="50" t="s">
        <v>725</v>
      </c>
      <c r="E52">
        <v>2025</v>
      </c>
      <c r="F52">
        <v>6</v>
      </c>
      <c r="G52" s="54" t="s">
        <v>854</v>
      </c>
      <c r="H52" s="34" t="s">
        <v>324</v>
      </c>
      <c r="I52" s="18">
        <v>-82.736000000000004</v>
      </c>
      <c r="J52" s="34" t="s">
        <v>95</v>
      </c>
      <c r="K52" s="19">
        <f t="shared" si="0"/>
        <v>-82.736000000000004</v>
      </c>
      <c r="L52" t="s">
        <v>851</v>
      </c>
      <c r="M52" s="51" t="s">
        <v>905</v>
      </c>
      <c r="O52" s="50" t="s">
        <v>906</v>
      </c>
      <c r="P52" s="38">
        <f t="shared" si="1"/>
        <v>-82.736000000000004</v>
      </c>
      <c r="Q52" s="52">
        <v>45831</v>
      </c>
      <c r="S52">
        <v>40700</v>
      </c>
      <c r="T52" t="s">
        <v>784</v>
      </c>
    </row>
    <row r="53" spans="1:20" ht="29.1">
      <c r="A53" s="54" t="str">
        <f>+VLOOKUP(O53,'Selectable Table'!D:E,2,0)</f>
        <v>OTH CUST</v>
      </c>
      <c r="B53" s="37" t="s">
        <v>926</v>
      </c>
      <c r="C53" s="50" t="s">
        <v>927</v>
      </c>
      <c r="D53" s="50" t="s">
        <v>725</v>
      </c>
      <c r="E53">
        <v>2025</v>
      </c>
      <c r="F53">
        <v>6</v>
      </c>
      <c r="G53" s="54" t="s">
        <v>858</v>
      </c>
      <c r="H53" s="34" t="s">
        <v>325</v>
      </c>
      <c r="I53" s="18">
        <v>-122.176</v>
      </c>
      <c r="J53" s="34" t="s">
        <v>95</v>
      </c>
      <c r="K53" s="19">
        <f t="shared" si="0"/>
        <v>-122.176</v>
      </c>
      <c r="L53" t="s">
        <v>851</v>
      </c>
      <c r="M53" s="51" t="s">
        <v>928</v>
      </c>
      <c r="O53" s="50" t="s">
        <v>929</v>
      </c>
      <c r="P53" s="38">
        <f t="shared" si="1"/>
        <v>-122.176</v>
      </c>
      <c r="Q53" s="52">
        <v>45831</v>
      </c>
      <c r="S53">
        <v>40700</v>
      </c>
      <c r="T53" t="s">
        <v>784</v>
      </c>
    </row>
    <row r="54" spans="1:20" ht="29.1">
      <c r="A54" s="54" t="str">
        <f>+VLOOKUP(O54,'Selectable Table'!D:E,2,0)</f>
        <v>OTH CUST</v>
      </c>
      <c r="B54" s="37" t="s">
        <v>926</v>
      </c>
      <c r="C54" s="50" t="s">
        <v>927</v>
      </c>
      <c r="D54" s="50" t="s">
        <v>725</v>
      </c>
      <c r="E54">
        <v>2025</v>
      </c>
      <c r="F54">
        <v>6</v>
      </c>
      <c r="G54" s="54" t="s">
        <v>854</v>
      </c>
      <c r="H54" s="34" t="s">
        <v>324</v>
      </c>
      <c r="I54" s="18">
        <v>-4.8360000000000003</v>
      </c>
      <c r="J54" s="34" t="s">
        <v>95</v>
      </c>
      <c r="K54" s="19">
        <f t="shared" si="0"/>
        <v>-4.8360000000000003</v>
      </c>
      <c r="L54" t="s">
        <v>851</v>
      </c>
      <c r="M54" s="51" t="s">
        <v>928</v>
      </c>
      <c r="O54" s="50" t="s">
        <v>929</v>
      </c>
      <c r="P54" s="38">
        <f t="shared" si="1"/>
        <v>-4.8360000000000003</v>
      </c>
      <c r="Q54" s="52">
        <v>45831</v>
      </c>
      <c r="S54">
        <v>40700</v>
      </c>
      <c r="T54" t="s">
        <v>784</v>
      </c>
    </row>
    <row r="55" spans="1:20" ht="14.45">
      <c r="A55" s="54" t="str">
        <f>+VLOOKUP(O55,'Selectable Table'!D:E,2,0)</f>
        <v>CSL</v>
      </c>
      <c r="B55" s="37" t="s">
        <v>930</v>
      </c>
      <c r="C55" s="50" t="s">
        <v>931</v>
      </c>
      <c r="D55" s="50" t="s">
        <v>725</v>
      </c>
      <c r="E55">
        <v>2025</v>
      </c>
      <c r="F55">
        <v>6</v>
      </c>
      <c r="G55" s="54" t="s">
        <v>867</v>
      </c>
      <c r="H55" s="34" t="s">
        <v>333</v>
      </c>
      <c r="I55" s="18">
        <v>-213.78400000000002</v>
      </c>
      <c r="J55" s="34" t="s">
        <v>95</v>
      </c>
      <c r="K55" s="19">
        <f t="shared" si="0"/>
        <v>-213.78400000000002</v>
      </c>
      <c r="L55" t="s">
        <v>851</v>
      </c>
      <c r="M55" s="51" t="s">
        <v>932</v>
      </c>
      <c r="O55" s="50" t="s">
        <v>933</v>
      </c>
      <c r="P55" s="38">
        <f t="shared" si="1"/>
        <v>-213.78400000000002</v>
      </c>
      <c r="Q55" s="52">
        <v>45831</v>
      </c>
      <c r="S55">
        <v>40700</v>
      </c>
      <c r="T55" t="s">
        <v>784</v>
      </c>
    </row>
    <row r="56" spans="1:20" ht="14.45">
      <c r="A56" s="54" t="str">
        <f>+VLOOKUP(O56,'Selectable Table'!D:E,2,0)</f>
        <v>OTH CUST</v>
      </c>
      <c r="B56" s="37" t="s">
        <v>934</v>
      </c>
      <c r="C56" s="50" t="s">
        <v>935</v>
      </c>
      <c r="D56" s="50" t="s">
        <v>725</v>
      </c>
      <c r="E56">
        <v>2025</v>
      </c>
      <c r="F56">
        <v>6</v>
      </c>
      <c r="G56" s="54" t="s">
        <v>854</v>
      </c>
      <c r="H56" s="34" t="s">
        <v>324</v>
      </c>
      <c r="I56" s="18">
        <v>-282.53200000000004</v>
      </c>
      <c r="J56" s="34" t="s">
        <v>95</v>
      </c>
      <c r="K56" s="19">
        <f t="shared" si="0"/>
        <v>-282.53200000000004</v>
      </c>
      <c r="L56" t="s">
        <v>851</v>
      </c>
      <c r="M56" s="51" t="s">
        <v>936</v>
      </c>
      <c r="O56" s="50" t="s">
        <v>937</v>
      </c>
      <c r="P56" s="38">
        <f t="shared" si="1"/>
        <v>-282.53200000000004</v>
      </c>
      <c r="Q56" s="52">
        <v>45831</v>
      </c>
      <c r="S56">
        <v>40700</v>
      </c>
      <c r="T56" t="s">
        <v>784</v>
      </c>
    </row>
    <row r="57" spans="1:20" ht="14.45">
      <c r="A57" s="54" t="str">
        <f>+VLOOKUP(O57,'Selectable Table'!D:E,2,0)</f>
        <v>OTH CUST</v>
      </c>
      <c r="B57" s="37" t="s">
        <v>934</v>
      </c>
      <c r="C57" s="50" t="s">
        <v>935</v>
      </c>
      <c r="D57" s="50" t="s">
        <v>279</v>
      </c>
      <c r="E57">
        <v>2025</v>
      </c>
      <c r="F57">
        <v>6</v>
      </c>
      <c r="G57" s="54" t="s">
        <v>854</v>
      </c>
      <c r="H57" s="34" t="s">
        <v>324</v>
      </c>
      <c r="I57" s="18">
        <v>-281.72800000000001</v>
      </c>
      <c r="J57" s="34" t="s">
        <v>95</v>
      </c>
      <c r="K57" s="19">
        <f t="shared" si="0"/>
        <v>-281.72800000000001</v>
      </c>
      <c r="L57" t="s">
        <v>851</v>
      </c>
      <c r="M57" s="51" t="s">
        <v>936</v>
      </c>
      <c r="O57" s="50" t="s">
        <v>937</v>
      </c>
      <c r="P57" s="38">
        <f t="shared" si="1"/>
        <v>-281.72800000000001</v>
      </c>
      <c r="Q57" s="52">
        <v>45831</v>
      </c>
      <c r="S57">
        <v>40700</v>
      </c>
      <c r="T57" t="s">
        <v>784</v>
      </c>
    </row>
    <row r="58" spans="1:20" ht="14.45">
      <c r="A58" s="54" t="str">
        <f>+VLOOKUP(O58,'Selectable Table'!D:E,2,0)</f>
        <v>OTH CUST</v>
      </c>
      <c r="B58" s="37" t="s">
        <v>938</v>
      </c>
      <c r="C58" s="50" t="s">
        <v>939</v>
      </c>
      <c r="D58" s="50" t="s">
        <v>279</v>
      </c>
      <c r="E58">
        <v>2025</v>
      </c>
      <c r="F58">
        <v>6</v>
      </c>
      <c r="G58" s="54" t="s">
        <v>858</v>
      </c>
      <c r="H58" s="34" t="s">
        <v>325</v>
      </c>
      <c r="I58" s="18">
        <v>-334.024</v>
      </c>
      <c r="J58" s="34" t="s">
        <v>95</v>
      </c>
      <c r="K58" s="19">
        <f t="shared" si="0"/>
        <v>-334.024</v>
      </c>
      <c r="L58" t="s">
        <v>851</v>
      </c>
      <c r="M58" s="51" t="s">
        <v>874</v>
      </c>
      <c r="O58" s="50" t="s">
        <v>875</v>
      </c>
      <c r="P58" s="38">
        <f t="shared" si="1"/>
        <v>-334.024</v>
      </c>
      <c r="Q58" s="52">
        <v>45831</v>
      </c>
      <c r="S58">
        <v>40700</v>
      </c>
      <c r="T58" t="s">
        <v>784</v>
      </c>
    </row>
    <row r="59" spans="1:20" ht="14.45">
      <c r="A59" s="54" t="str">
        <f>+VLOOKUP(O59,'Selectable Table'!D:E,2,0)</f>
        <v>OTH CUST</v>
      </c>
      <c r="B59" s="37" t="s">
        <v>938</v>
      </c>
      <c r="C59" s="50" t="s">
        <v>939</v>
      </c>
      <c r="D59" s="50" t="s">
        <v>940</v>
      </c>
      <c r="E59">
        <v>2025</v>
      </c>
      <c r="F59">
        <v>6</v>
      </c>
      <c r="G59" s="54" t="s">
        <v>854</v>
      </c>
      <c r="H59" s="34" t="s">
        <v>324</v>
      </c>
      <c r="I59" s="18">
        <v>-334.02</v>
      </c>
      <c r="J59" s="34" t="s">
        <v>95</v>
      </c>
      <c r="K59" s="19">
        <f t="shared" si="0"/>
        <v>-334.02</v>
      </c>
      <c r="L59" t="s">
        <v>851</v>
      </c>
      <c r="M59" s="51" t="s">
        <v>874</v>
      </c>
      <c r="O59" s="50" t="s">
        <v>875</v>
      </c>
      <c r="P59" s="38">
        <f t="shared" si="1"/>
        <v>-334.02</v>
      </c>
      <c r="Q59" s="52">
        <v>45831</v>
      </c>
      <c r="S59">
        <v>40700</v>
      </c>
      <c r="T59" t="s">
        <v>784</v>
      </c>
    </row>
    <row r="60" spans="1:20" ht="29.1">
      <c r="A60" s="54" t="str">
        <f>+VLOOKUP(O60,'Selectable Table'!D:E,2,0)</f>
        <v>OTH CUST</v>
      </c>
      <c r="B60" s="37" t="s">
        <v>941</v>
      </c>
      <c r="C60" s="50" t="s">
        <v>942</v>
      </c>
      <c r="D60" s="50" t="s">
        <v>940</v>
      </c>
      <c r="E60">
        <v>2025</v>
      </c>
      <c r="F60">
        <v>6</v>
      </c>
      <c r="G60" s="54" t="s">
        <v>880</v>
      </c>
      <c r="H60" s="34" t="s">
        <v>616</v>
      </c>
      <c r="I60" s="18">
        <v>-592.88</v>
      </c>
      <c r="J60" s="34" t="s">
        <v>95</v>
      </c>
      <c r="K60" s="19">
        <f t="shared" si="0"/>
        <v>-592.88</v>
      </c>
      <c r="L60" t="s">
        <v>851</v>
      </c>
      <c r="M60" s="51" t="s">
        <v>943</v>
      </c>
      <c r="O60" s="50" t="s">
        <v>944</v>
      </c>
      <c r="P60" s="38">
        <f t="shared" si="1"/>
        <v>-592.88</v>
      </c>
      <c r="Q60" s="52">
        <v>45831</v>
      </c>
      <c r="S60">
        <v>40700</v>
      </c>
      <c r="T60" t="s">
        <v>784</v>
      </c>
    </row>
    <row r="61" spans="1:20" ht="29.1">
      <c r="A61" s="54" t="str">
        <f>+VLOOKUP(O61,'Selectable Table'!D:E,2,0)</f>
        <v>OTH CUST</v>
      </c>
      <c r="B61" s="37" t="s">
        <v>945</v>
      </c>
      <c r="C61" s="50" t="s">
        <v>946</v>
      </c>
      <c r="D61" s="50" t="s">
        <v>940</v>
      </c>
      <c r="E61">
        <v>2025</v>
      </c>
      <c r="F61">
        <v>6</v>
      </c>
      <c r="G61" s="54" t="s">
        <v>880</v>
      </c>
      <c r="H61" s="34" t="s">
        <v>616</v>
      </c>
      <c r="I61" s="18">
        <v>-75.64</v>
      </c>
      <c r="J61" s="34" t="s">
        <v>95</v>
      </c>
      <c r="K61" s="19">
        <f t="shared" si="0"/>
        <v>-75.64</v>
      </c>
      <c r="L61" t="s">
        <v>851</v>
      </c>
      <c r="M61" s="51" t="s">
        <v>947</v>
      </c>
      <c r="O61" s="50" t="s">
        <v>875</v>
      </c>
      <c r="P61" s="38">
        <f t="shared" si="1"/>
        <v>-75.64</v>
      </c>
      <c r="Q61" s="52">
        <v>45831</v>
      </c>
      <c r="S61">
        <v>40700</v>
      </c>
      <c r="T61" t="s">
        <v>784</v>
      </c>
    </row>
    <row r="62" spans="1:20" ht="14.45">
      <c r="A62" s="54" t="str">
        <f>+VLOOKUP(O62,'Selectable Table'!D:E,2,0)</f>
        <v>OTH CUST</v>
      </c>
      <c r="B62" s="37" t="s">
        <v>945</v>
      </c>
      <c r="C62" s="50" t="s">
        <v>946</v>
      </c>
      <c r="D62" s="50" t="s">
        <v>940</v>
      </c>
      <c r="E62">
        <v>2025</v>
      </c>
      <c r="F62">
        <v>6</v>
      </c>
      <c r="G62" s="54" t="s">
        <v>858</v>
      </c>
      <c r="H62" s="34" t="s">
        <v>325</v>
      </c>
      <c r="I62" s="18">
        <v>-306.75600000000003</v>
      </c>
      <c r="J62" s="34" t="s">
        <v>95</v>
      </c>
      <c r="K62" s="19">
        <f t="shared" si="0"/>
        <v>-306.75600000000003</v>
      </c>
      <c r="L62" t="s">
        <v>851</v>
      </c>
      <c r="M62" s="51" t="s">
        <v>947</v>
      </c>
      <c r="O62" s="50" t="s">
        <v>875</v>
      </c>
      <c r="P62" s="38">
        <f t="shared" si="1"/>
        <v>-306.75600000000003</v>
      </c>
      <c r="Q62" s="52">
        <v>45831</v>
      </c>
      <c r="S62">
        <v>40700</v>
      </c>
      <c r="T62" t="s">
        <v>784</v>
      </c>
    </row>
    <row r="63" spans="1:20" ht="29.1">
      <c r="A63" s="54" t="str">
        <f>+VLOOKUP(O63,'Selectable Table'!D:E,2,0)</f>
        <v>OTH CUST</v>
      </c>
      <c r="B63" s="37" t="s">
        <v>948</v>
      </c>
      <c r="C63" s="50" t="s">
        <v>949</v>
      </c>
      <c r="D63" s="50" t="s">
        <v>940</v>
      </c>
      <c r="E63">
        <v>2025</v>
      </c>
      <c r="F63">
        <v>6</v>
      </c>
      <c r="G63" s="54" t="s">
        <v>858</v>
      </c>
      <c r="H63" s="34" t="s">
        <v>325</v>
      </c>
      <c r="I63" s="18">
        <v>-147.86800000000002</v>
      </c>
      <c r="J63" s="34" t="s">
        <v>95</v>
      </c>
      <c r="K63" s="19">
        <f t="shared" si="0"/>
        <v>-147.86800000000002</v>
      </c>
      <c r="L63" t="s">
        <v>851</v>
      </c>
      <c r="M63" s="51" t="s">
        <v>950</v>
      </c>
      <c r="O63" s="50" t="s">
        <v>929</v>
      </c>
      <c r="P63" s="38">
        <f t="shared" si="1"/>
        <v>-147.86800000000002</v>
      </c>
      <c r="Q63" s="52">
        <v>45831</v>
      </c>
      <c r="S63">
        <v>40700</v>
      </c>
      <c r="T63" t="s">
        <v>784</v>
      </c>
    </row>
    <row r="64" spans="1:20" ht="29.1">
      <c r="A64" s="54" t="str">
        <f>+VLOOKUP(O64,'Selectable Table'!D:E,2,0)</f>
        <v>OTH CUST</v>
      </c>
      <c r="B64" s="37" t="s">
        <v>948</v>
      </c>
      <c r="C64" s="50" t="s">
        <v>949</v>
      </c>
      <c r="D64" s="50" t="s">
        <v>415</v>
      </c>
      <c r="E64">
        <v>2025</v>
      </c>
      <c r="F64">
        <v>6</v>
      </c>
      <c r="G64" s="54" t="s">
        <v>854</v>
      </c>
      <c r="H64" s="34" t="s">
        <v>324</v>
      </c>
      <c r="I64" s="18">
        <v>-4.68</v>
      </c>
      <c r="J64" s="34" t="s">
        <v>95</v>
      </c>
      <c r="K64" s="19">
        <f t="shared" si="0"/>
        <v>-4.68</v>
      </c>
      <c r="L64" t="s">
        <v>851</v>
      </c>
      <c r="M64" s="51" t="s">
        <v>950</v>
      </c>
      <c r="O64" s="50" t="s">
        <v>929</v>
      </c>
      <c r="P64" s="38">
        <f t="shared" si="1"/>
        <v>-4.68</v>
      </c>
      <c r="Q64" s="52">
        <v>45831</v>
      </c>
      <c r="S64">
        <v>40700</v>
      </c>
      <c r="T64" t="s">
        <v>784</v>
      </c>
    </row>
    <row r="65" spans="1:20" ht="29.1">
      <c r="A65" s="54" t="str">
        <f>+VLOOKUP(O65,'Selectable Table'!D:E,2,0)</f>
        <v>ASTRAZENECA</v>
      </c>
      <c r="B65" s="37" t="s">
        <v>951</v>
      </c>
      <c r="C65" s="50" t="s">
        <v>952</v>
      </c>
      <c r="D65" s="50" t="s">
        <v>415</v>
      </c>
      <c r="E65">
        <v>2025</v>
      </c>
      <c r="F65">
        <v>6</v>
      </c>
      <c r="G65" s="54" t="s">
        <v>880</v>
      </c>
      <c r="H65" s="34" t="s">
        <v>616</v>
      </c>
      <c r="I65" s="18">
        <v>-69.048000000000002</v>
      </c>
      <c r="J65" s="34" t="s">
        <v>95</v>
      </c>
      <c r="K65" s="19">
        <f t="shared" si="0"/>
        <v>-69.048000000000002</v>
      </c>
      <c r="L65" t="s">
        <v>851</v>
      </c>
      <c r="M65" s="51" t="s">
        <v>953</v>
      </c>
      <c r="O65" s="50" t="s">
        <v>954</v>
      </c>
      <c r="P65" s="38">
        <f t="shared" si="1"/>
        <v>-69.048000000000002</v>
      </c>
      <c r="Q65" s="52">
        <v>45831</v>
      </c>
      <c r="S65">
        <v>40700</v>
      </c>
      <c r="T65" t="s">
        <v>784</v>
      </c>
    </row>
    <row r="66" spans="1:20" ht="29.1">
      <c r="A66" s="54" t="str">
        <f>+VLOOKUP(O66,'Selectable Table'!D:E,2,0)</f>
        <v>OTH CUST</v>
      </c>
      <c r="B66" s="37" t="s">
        <v>955</v>
      </c>
      <c r="C66" s="50" t="s">
        <v>956</v>
      </c>
      <c r="D66" s="50" t="s">
        <v>415</v>
      </c>
      <c r="E66">
        <v>2025</v>
      </c>
      <c r="F66">
        <v>6</v>
      </c>
      <c r="G66" s="54" t="s">
        <v>880</v>
      </c>
      <c r="H66" s="34" t="s">
        <v>616</v>
      </c>
      <c r="I66" s="18">
        <v>-187.20000000000002</v>
      </c>
      <c r="J66" s="34" t="s">
        <v>95</v>
      </c>
      <c r="K66" s="19">
        <f t="shared" si="0"/>
        <v>-187.20000000000002</v>
      </c>
      <c r="L66" t="s">
        <v>851</v>
      </c>
      <c r="M66" s="51" t="s">
        <v>957</v>
      </c>
      <c r="O66" s="50" t="s">
        <v>958</v>
      </c>
      <c r="P66" s="38">
        <f t="shared" ref="P66:P129" si="2">K66</f>
        <v>-187.20000000000002</v>
      </c>
      <c r="Q66" s="52">
        <v>45831</v>
      </c>
      <c r="S66">
        <v>40700</v>
      </c>
      <c r="T66" t="s">
        <v>784</v>
      </c>
    </row>
    <row r="67" spans="1:20" ht="14.45">
      <c r="A67" s="54" t="str">
        <f>+VLOOKUP(O67,'Selectable Table'!D:E,2,0)</f>
        <v>J &amp; J</v>
      </c>
      <c r="B67" s="37" t="s">
        <v>959</v>
      </c>
      <c r="C67" s="50" t="s">
        <v>960</v>
      </c>
      <c r="D67" s="50" t="s">
        <v>415</v>
      </c>
      <c r="E67">
        <v>2025</v>
      </c>
      <c r="F67">
        <v>6</v>
      </c>
      <c r="G67" s="54" t="s">
        <v>858</v>
      </c>
      <c r="H67" s="34" t="s">
        <v>325</v>
      </c>
      <c r="I67" s="18">
        <v>-27.584</v>
      </c>
      <c r="J67" s="34" t="s">
        <v>95</v>
      </c>
      <c r="K67" s="19">
        <f t="shared" ref="K67:K130" si="3">+VLOOKUP(J67,$W$2:$X$7,2,0)*I67</f>
        <v>-27.584</v>
      </c>
      <c r="L67" t="s">
        <v>851</v>
      </c>
      <c r="M67" s="51" t="s">
        <v>889</v>
      </c>
      <c r="O67" s="50" t="s">
        <v>890</v>
      </c>
      <c r="P67" s="38">
        <f t="shared" si="2"/>
        <v>-27.584</v>
      </c>
      <c r="Q67" s="52">
        <v>45831</v>
      </c>
      <c r="S67">
        <v>40700</v>
      </c>
      <c r="T67" t="s">
        <v>784</v>
      </c>
    </row>
    <row r="68" spans="1:20" ht="14.45">
      <c r="A68" s="54" t="str">
        <f>+VLOOKUP(O68,'Selectable Table'!D:E,2,0)</f>
        <v>J &amp; J</v>
      </c>
      <c r="B68" s="37" t="s">
        <v>959</v>
      </c>
      <c r="C68" s="50" t="s">
        <v>960</v>
      </c>
      <c r="D68" s="50" t="s">
        <v>415</v>
      </c>
      <c r="E68">
        <v>2025</v>
      </c>
      <c r="F68">
        <v>6</v>
      </c>
      <c r="G68" s="54" t="s">
        <v>854</v>
      </c>
      <c r="H68" s="34" t="s">
        <v>324</v>
      </c>
      <c r="I68" s="18">
        <v>-441.34399999999999</v>
      </c>
      <c r="J68" s="34" t="s">
        <v>95</v>
      </c>
      <c r="K68" s="19">
        <f t="shared" si="3"/>
        <v>-441.34399999999999</v>
      </c>
      <c r="L68" t="s">
        <v>851</v>
      </c>
      <c r="M68" s="51" t="s">
        <v>889</v>
      </c>
      <c r="O68" s="50" t="s">
        <v>890</v>
      </c>
      <c r="P68" s="38">
        <f t="shared" si="2"/>
        <v>-441.34399999999999</v>
      </c>
      <c r="Q68" s="52">
        <v>45831</v>
      </c>
      <c r="S68">
        <v>40700</v>
      </c>
      <c r="T68" t="s">
        <v>784</v>
      </c>
    </row>
    <row r="69" spans="1:20" ht="14.45">
      <c r="A69" s="54" t="str">
        <f>+VLOOKUP(O69,'Selectable Table'!D:E,2,0)</f>
        <v>J &amp; J</v>
      </c>
      <c r="B69" s="37" t="s">
        <v>959</v>
      </c>
      <c r="C69" s="50" t="s">
        <v>960</v>
      </c>
      <c r="D69" s="50" t="s">
        <v>280</v>
      </c>
      <c r="E69">
        <v>2025</v>
      </c>
      <c r="F69">
        <v>6</v>
      </c>
      <c r="G69" s="54" t="s">
        <v>854</v>
      </c>
      <c r="H69" s="34" t="s">
        <v>324</v>
      </c>
      <c r="I69" s="18">
        <v>-331.00800000000004</v>
      </c>
      <c r="J69" s="34" t="s">
        <v>95</v>
      </c>
      <c r="K69" s="19">
        <f t="shared" si="3"/>
        <v>-331.00800000000004</v>
      </c>
      <c r="L69" t="s">
        <v>851</v>
      </c>
      <c r="M69" s="51" t="s">
        <v>889</v>
      </c>
      <c r="O69" s="50" t="s">
        <v>890</v>
      </c>
      <c r="P69" s="38">
        <f t="shared" si="2"/>
        <v>-331.00800000000004</v>
      </c>
      <c r="Q69" s="52">
        <v>45831</v>
      </c>
      <c r="S69">
        <v>40700</v>
      </c>
      <c r="T69" t="s">
        <v>784</v>
      </c>
    </row>
    <row r="70" spans="1:20" ht="29.1">
      <c r="A70" s="54" t="str">
        <f>+VLOOKUP(O70,'Selectable Table'!D:E,2,0)</f>
        <v>OTH CUST</v>
      </c>
      <c r="B70" s="37" t="s">
        <v>961</v>
      </c>
      <c r="C70" s="50" t="s">
        <v>962</v>
      </c>
      <c r="D70" s="50" t="s">
        <v>280</v>
      </c>
      <c r="E70">
        <v>2025</v>
      </c>
      <c r="F70">
        <v>6</v>
      </c>
      <c r="G70" s="54" t="s">
        <v>880</v>
      </c>
      <c r="H70" s="34" t="s">
        <v>616</v>
      </c>
      <c r="I70" s="18">
        <v>-118.57600000000001</v>
      </c>
      <c r="J70" s="34" t="s">
        <v>95</v>
      </c>
      <c r="K70" s="19">
        <f t="shared" si="3"/>
        <v>-118.57600000000001</v>
      </c>
      <c r="L70" t="s">
        <v>851</v>
      </c>
      <c r="M70" s="51" t="s">
        <v>963</v>
      </c>
      <c r="O70" s="50" t="s">
        <v>964</v>
      </c>
      <c r="P70" s="38">
        <f t="shared" si="2"/>
        <v>-118.57600000000001</v>
      </c>
      <c r="Q70" s="52">
        <v>45831</v>
      </c>
      <c r="S70">
        <v>40700</v>
      </c>
      <c r="T70" t="s">
        <v>784</v>
      </c>
    </row>
    <row r="71" spans="1:20" ht="29.1">
      <c r="A71" s="54" t="str">
        <f>+VLOOKUP(O71,'Selectable Table'!D:E,2,0)</f>
        <v>OTH CUST</v>
      </c>
      <c r="B71" s="37" t="s">
        <v>965</v>
      </c>
      <c r="C71" s="50" t="s">
        <v>966</v>
      </c>
      <c r="D71" s="50" t="s">
        <v>280</v>
      </c>
      <c r="E71">
        <v>2025</v>
      </c>
      <c r="F71">
        <v>6</v>
      </c>
      <c r="G71" s="54" t="s">
        <v>880</v>
      </c>
      <c r="H71" s="34" t="s">
        <v>616</v>
      </c>
      <c r="I71" s="18">
        <v>-117.08</v>
      </c>
      <c r="J71" s="34" t="s">
        <v>95</v>
      </c>
      <c r="K71" s="19">
        <f t="shared" si="3"/>
        <v>-117.08</v>
      </c>
      <c r="L71" t="s">
        <v>851</v>
      </c>
      <c r="M71" s="51" t="s">
        <v>967</v>
      </c>
      <c r="O71" s="50" t="s">
        <v>929</v>
      </c>
      <c r="P71" s="38">
        <f t="shared" si="2"/>
        <v>-117.08</v>
      </c>
      <c r="Q71" s="52">
        <v>45831</v>
      </c>
      <c r="S71">
        <v>40700</v>
      </c>
      <c r="T71" t="s">
        <v>784</v>
      </c>
    </row>
    <row r="72" spans="1:20" ht="29.1">
      <c r="A72" s="54" t="str">
        <f>+VLOOKUP(O72,'Selectable Table'!D:E,2,0)</f>
        <v>OTH CUST</v>
      </c>
      <c r="B72" s="37" t="s">
        <v>965</v>
      </c>
      <c r="C72" s="50" t="s">
        <v>966</v>
      </c>
      <c r="D72" s="50" t="s">
        <v>280</v>
      </c>
      <c r="E72">
        <v>2025</v>
      </c>
      <c r="F72">
        <v>6</v>
      </c>
      <c r="G72" s="54" t="s">
        <v>854</v>
      </c>
      <c r="H72" s="34" t="s">
        <v>324</v>
      </c>
      <c r="I72" s="18">
        <v>-4.68</v>
      </c>
      <c r="J72" s="34" t="s">
        <v>95</v>
      </c>
      <c r="K72" s="19">
        <f t="shared" si="3"/>
        <v>-4.68</v>
      </c>
      <c r="L72" t="s">
        <v>851</v>
      </c>
      <c r="M72" s="51" t="s">
        <v>967</v>
      </c>
      <c r="O72" s="50" t="s">
        <v>929</v>
      </c>
      <c r="P72" s="38">
        <f t="shared" si="2"/>
        <v>-4.68</v>
      </c>
      <c r="Q72" s="52">
        <v>45831</v>
      </c>
      <c r="S72">
        <v>40700</v>
      </c>
      <c r="T72" t="s">
        <v>784</v>
      </c>
    </row>
    <row r="73" spans="1:20" ht="14.45">
      <c r="A73" s="54" t="str">
        <f>+VLOOKUP(O73,'Selectable Table'!D:E,2,0)</f>
        <v>OTH CUST</v>
      </c>
      <c r="B73" s="37" t="s">
        <v>968</v>
      </c>
      <c r="C73" s="50" t="s">
        <v>969</v>
      </c>
      <c r="D73" s="50" t="s">
        <v>280</v>
      </c>
      <c r="E73">
        <v>2025</v>
      </c>
      <c r="F73">
        <v>6</v>
      </c>
      <c r="G73" s="54" t="s">
        <v>858</v>
      </c>
      <c r="H73" s="34" t="s">
        <v>325</v>
      </c>
      <c r="I73" s="18">
        <v>-93.600000000000009</v>
      </c>
      <c r="J73" s="34" t="s">
        <v>95</v>
      </c>
      <c r="K73" s="19">
        <f t="shared" si="3"/>
        <v>-93.600000000000009</v>
      </c>
      <c r="L73" t="s">
        <v>851</v>
      </c>
      <c r="M73" s="51" t="s">
        <v>970</v>
      </c>
      <c r="O73" s="50" t="s">
        <v>944</v>
      </c>
      <c r="P73" s="38">
        <f t="shared" si="2"/>
        <v>-93.600000000000009</v>
      </c>
      <c r="Q73" s="52">
        <v>45831</v>
      </c>
      <c r="S73">
        <v>40700</v>
      </c>
      <c r="T73" t="s">
        <v>784</v>
      </c>
    </row>
    <row r="74" spans="1:20" ht="29.1">
      <c r="A74" s="54" t="str">
        <f>+VLOOKUP(O74,'Selectable Table'!D:E,2,0)</f>
        <v>OTH CUST</v>
      </c>
      <c r="B74" s="37" t="s">
        <v>971</v>
      </c>
      <c r="C74" s="50" t="s">
        <v>972</v>
      </c>
      <c r="D74" s="50" t="s">
        <v>280</v>
      </c>
      <c r="E74">
        <v>2025</v>
      </c>
      <c r="F74">
        <v>6</v>
      </c>
      <c r="G74" s="54" t="s">
        <v>858</v>
      </c>
      <c r="H74" s="34" t="s">
        <v>325</v>
      </c>
      <c r="I74" s="18">
        <v>-182.64000000000001</v>
      </c>
      <c r="J74" s="34" t="s">
        <v>95</v>
      </c>
      <c r="K74" s="19">
        <f t="shared" si="3"/>
        <v>-182.64000000000001</v>
      </c>
      <c r="L74" t="s">
        <v>851</v>
      </c>
      <c r="M74" s="51" t="s">
        <v>973</v>
      </c>
      <c r="O74" s="50" t="s">
        <v>929</v>
      </c>
      <c r="P74" s="38">
        <f t="shared" si="2"/>
        <v>-182.64000000000001</v>
      </c>
      <c r="Q74" s="52">
        <v>45831</v>
      </c>
      <c r="S74">
        <v>40700</v>
      </c>
      <c r="T74" t="s">
        <v>784</v>
      </c>
    </row>
    <row r="75" spans="1:20" ht="29.1">
      <c r="A75" s="54" t="str">
        <f>+VLOOKUP(O75,'Selectable Table'!D:E,2,0)</f>
        <v>OTH CUST</v>
      </c>
      <c r="B75" s="37" t="s">
        <v>971</v>
      </c>
      <c r="C75" s="50" t="s">
        <v>972</v>
      </c>
      <c r="D75" s="50" t="s">
        <v>280</v>
      </c>
      <c r="E75">
        <v>2025</v>
      </c>
      <c r="F75">
        <v>6</v>
      </c>
      <c r="G75" s="54" t="s">
        <v>854</v>
      </c>
      <c r="H75" s="34" t="s">
        <v>324</v>
      </c>
      <c r="I75" s="18">
        <v>-7.0200000000000005</v>
      </c>
      <c r="J75" s="34" t="s">
        <v>95</v>
      </c>
      <c r="K75" s="19">
        <f t="shared" si="3"/>
        <v>-7.0200000000000005</v>
      </c>
      <c r="L75" t="s">
        <v>851</v>
      </c>
      <c r="M75" s="51" t="s">
        <v>973</v>
      </c>
      <c r="O75" s="50" t="s">
        <v>929</v>
      </c>
      <c r="P75" s="38">
        <f t="shared" si="2"/>
        <v>-7.0200000000000005</v>
      </c>
      <c r="Q75" s="52">
        <v>45831</v>
      </c>
      <c r="S75">
        <v>40700</v>
      </c>
      <c r="T75" t="s">
        <v>784</v>
      </c>
    </row>
    <row r="76" spans="1:20" ht="14.45">
      <c r="A76" s="54" t="str">
        <f>+VLOOKUP(O76,'Selectable Table'!D:E,2,0)</f>
        <v>J &amp; J</v>
      </c>
      <c r="B76" s="37" t="s">
        <v>974</v>
      </c>
      <c r="C76" s="50" t="s">
        <v>975</v>
      </c>
      <c r="D76" s="50" t="s">
        <v>280</v>
      </c>
      <c r="E76">
        <v>2025</v>
      </c>
      <c r="F76">
        <v>6</v>
      </c>
      <c r="G76" s="54" t="s">
        <v>867</v>
      </c>
      <c r="H76" s="34" t="s">
        <v>333</v>
      </c>
      <c r="I76" s="18">
        <v>-110.336</v>
      </c>
      <c r="J76" s="34" t="s">
        <v>95</v>
      </c>
      <c r="K76" s="19">
        <f t="shared" si="3"/>
        <v>-110.336</v>
      </c>
      <c r="L76" t="s">
        <v>851</v>
      </c>
      <c r="M76" s="51" t="s">
        <v>889</v>
      </c>
      <c r="O76" s="50" t="s">
        <v>976</v>
      </c>
      <c r="P76" s="38">
        <f t="shared" si="2"/>
        <v>-110.336</v>
      </c>
      <c r="Q76" s="52">
        <v>45831</v>
      </c>
      <c r="S76">
        <v>40700</v>
      </c>
      <c r="T76" t="s">
        <v>784</v>
      </c>
    </row>
    <row r="77" spans="1:20" ht="14.45">
      <c r="A77" s="54" t="str">
        <f>+VLOOKUP(O77,'Selectable Table'!D:E,2,0)</f>
        <v>J &amp; J</v>
      </c>
      <c r="B77" s="37" t="s">
        <v>977</v>
      </c>
      <c r="C77" s="50" t="s">
        <v>978</v>
      </c>
      <c r="D77" s="50" t="s">
        <v>280</v>
      </c>
      <c r="E77">
        <v>2025</v>
      </c>
      <c r="F77">
        <v>6</v>
      </c>
      <c r="G77" s="54" t="s">
        <v>854</v>
      </c>
      <c r="H77" s="34" t="s">
        <v>324</v>
      </c>
      <c r="I77" s="18">
        <v>-110.336</v>
      </c>
      <c r="J77" s="34" t="s">
        <v>95</v>
      </c>
      <c r="K77" s="19">
        <f t="shared" si="3"/>
        <v>-110.336</v>
      </c>
      <c r="L77" t="s">
        <v>851</v>
      </c>
      <c r="M77" s="51" t="s">
        <v>889</v>
      </c>
      <c r="O77" s="50" t="s">
        <v>976</v>
      </c>
      <c r="P77" s="38">
        <f t="shared" si="2"/>
        <v>-110.336</v>
      </c>
      <c r="Q77" s="52">
        <v>45831</v>
      </c>
      <c r="S77">
        <v>40700</v>
      </c>
      <c r="T77" t="s">
        <v>784</v>
      </c>
    </row>
    <row r="78" spans="1:20" ht="14.45">
      <c r="A78" s="54" t="str">
        <f>+VLOOKUP(O78,'Selectable Table'!D:E,2,0)</f>
        <v>J &amp; J</v>
      </c>
      <c r="B78" s="37" t="s">
        <v>977</v>
      </c>
      <c r="C78" s="50" t="s">
        <v>978</v>
      </c>
      <c r="D78" s="50" t="s">
        <v>280</v>
      </c>
      <c r="E78">
        <v>2025</v>
      </c>
      <c r="F78">
        <v>6</v>
      </c>
      <c r="G78" s="54" t="s">
        <v>854</v>
      </c>
      <c r="H78" s="34" t="s">
        <v>324</v>
      </c>
      <c r="I78" s="18">
        <v>-254.61599999999999</v>
      </c>
      <c r="J78" s="34" t="s">
        <v>95</v>
      </c>
      <c r="K78" s="19">
        <f t="shared" si="3"/>
        <v>-254.61599999999999</v>
      </c>
      <c r="L78" t="s">
        <v>851</v>
      </c>
      <c r="M78" s="51" t="s">
        <v>889</v>
      </c>
      <c r="O78" s="50" t="s">
        <v>976</v>
      </c>
      <c r="P78" s="38">
        <f t="shared" si="2"/>
        <v>-254.61599999999999</v>
      </c>
      <c r="Q78" s="52">
        <v>45831</v>
      </c>
      <c r="S78">
        <v>40700</v>
      </c>
      <c r="T78" t="s">
        <v>784</v>
      </c>
    </row>
    <row r="79" spans="1:20" ht="14.45">
      <c r="A79" s="54" t="str">
        <f>+VLOOKUP(O79,'Selectable Table'!D:E,2,0)</f>
        <v>J &amp; J</v>
      </c>
      <c r="B79" s="37" t="s">
        <v>979</v>
      </c>
      <c r="C79" s="50" t="s">
        <v>980</v>
      </c>
      <c r="D79" s="50" t="s">
        <v>733</v>
      </c>
      <c r="E79">
        <v>2025</v>
      </c>
      <c r="F79">
        <v>6</v>
      </c>
      <c r="G79" s="54" t="s">
        <v>854</v>
      </c>
      <c r="H79" s="34" t="s">
        <v>324</v>
      </c>
      <c r="I79" s="18">
        <v>-331.00800000000004</v>
      </c>
      <c r="J79" s="34" t="s">
        <v>95</v>
      </c>
      <c r="K79" s="19">
        <f t="shared" si="3"/>
        <v>-331.00800000000004</v>
      </c>
      <c r="L79" t="s">
        <v>851</v>
      </c>
      <c r="M79" s="51" t="s">
        <v>889</v>
      </c>
      <c r="O79" s="50" t="s">
        <v>890</v>
      </c>
      <c r="P79" s="38">
        <f t="shared" si="2"/>
        <v>-331.00800000000004</v>
      </c>
      <c r="Q79" s="52">
        <v>45831</v>
      </c>
      <c r="S79">
        <v>40700</v>
      </c>
      <c r="T79" t="s">
        <v>784</v>
      </c>
    </row>
    <row r="80" spans="1:20" ht="29.1">
      <c r="A80" s="54" t="str">
        <f>+VLOOKUP(O80,'Selectable Table'!D:E,2,0)</f>
        <v>OTH CUST</v>
      </c>
      <c r="B80" s="37" t="s">
        <v>981</v>
      </c>
      <c r="C80" s="50" t="s">
        <v>982</v>
      </c>
      <c r="D80" s="50" t="s">
        <v>733</v>
      </c>
      <c r="E80">
        <v>2025</v>
      </c>
      <c r="F80">
        <v>6</v>
      </c>
      <c r="G80" s="54" t="s">
        <v>880</v>
      </c>
      <c r="H80" s="34" t="s">
        <v>616</v>
      </c>
      <c r="I80" s="18">
        <v>-121.75999999999999</v>
      </c>
      <c r="J80" s="34" t="s">
        <v>95</v>
      </c>
      <c r="K80" s="19">
        <f t="shared" si="3"/>
        <v>-121.75999999999999</v>
      </c>
      <c r="L80" t="s">
        <v>851</v>
      </c>
      <c r="M80" s="51" t="s">
        <v>983</v>
      </c>
      <c r="O80" s="50" t="s">
        <v>929</v>
      </c>
      <c r="P80" s="38">
        <f t="shared" si="2"/>
        <v>-121.75999999999999</v>
      </c>
      <c r="Q80" s="52">
        <v>45831</v>
      </c>
      <c r="S80">
        <v>40700</v>
      </c>
      <c r="T80" t="s">
        <v>784</v>
      </c>
    </row>
    <row r="81" spans="1:20" ht="29.1">
      <c r="A81" s="54" t="str">
        <f>+VLOOKUP(O81,'Selectable Table'!D:E,2,0)</f>
        <v>OTH CUST</v>
      </c>
      <c r="B81" s="37" t="s">
        <v>981</v>
      </c>
      <c r="C81" s="50" t="s">
        <v>982</v>
      </c>
      <c r="D81" s="50" t="s">
        <v>733</v>
      </c>
      <c r="E81">
        <v>2025</v>
      </c>
      <c r="F81">
        <v>6</v>
      </c>
      <c r="G81" s="54" t="s">
        <v>880</v>
      </c>
      <c r="H81" s="34" t="s">
        <v>616</v>
      </c>
      <c r="I81" s="18">
        <v>-147.52799999999999</v>
      </c>
      <c r="J81" s="34" t="s">
        <v>95</v>
      </c>
      <c r="K81" s="19">
        <f t="shared" si="3"/>
        <v>-147.52799999999999</v>
      </c>
      <c r="L81" t="s">
        <v>851</v>
      </c>
      <c r="M81" s="51" t="s">
        <v>983</v>
      </c>
      <c r="O81" s="50" t="s">
        <v>929</v>
      </c>
      <c r="P81" s="38">
        <f t="shared" si="2"/>
        <v>-147.52799999999999</v>
      </c>
      <c r="Q81" s="52">
        <v>45831</v>
      </c>
      <c r="S81">
        <v>40700</v>
      </c>
      <c r="T81" t="s">
        <v>784</v>
      </c>
    </row>
    <row r="82" spans="1:20" ht="29.1">
      <c r="A82" s="54" t="str">
        <f>+VLOOKUP(O82,'Selectable Table'!D:E,2,0)</f>
        <v>OTH CUST</v>
      </c>
      <c r="B82" s="37" t="s">
        <v>981</v>
      </c>
      <c r="C82" s="50" t="s">
        <v>982</v>
      </c>
      <c r="D82" s="50" t="s">
        <v>733</v>
      </c>
      <c r="E82">
        <v>2025</v>
      </c>
      <c r="F82">
        <v>6</v>
      </c>
      <c r="G82" s="54" t="s">
        <v>984</v>
      </c>
      <c r="H82" s="34" t="s">
        <v>615</v>
      </c>
      <c r="I82" s="18">
        <v>-23.400000000000002</v>
      </c>
      <c r="J82" s="34" t="s">
        <v>95</v>
      </c>
      <c r="K82" s="19">
        <f t="shared" si="3"/>
        <v>-23.400000000000002</v>
      </c>
      <c r="L82" t="s">
        <v>851</v>
      </c>
      <c r="M82" s="51" t="s">
        <v>983</v>
      </c>
      <c r="O82" s="50" t="s">
        <v>929</v>
      </c>
      <c r="P82" s="38">
        <f t="shared" si="2"/>
        <v>-23.400000000000002</v>
      </c>
      <c r="Q82" s="52">
        <v>45831</v>
      </c>
      <c r="S82">
        <v>40700</v>
      </c>
      <c r="T82" t="s">
        <v>784</v>
      </c>
    </row>
    <row r="83" spans="1:20" ht="29.1">
      <c r="A83" s="54" t="str">
        <f>+VLOOKUP(O83,'Selectable Table'!D:E,2,0)</f>
        <v>OTH CUST</v>
      </c>
      <c r="B83" s="37" t="s">
        <v>985</v>
      </c>
      <c r="C83" s="50" t="s">
        <v>986</v>
      </c>
      <c r="D83" s="50" t="s">
        <v>733</v>
      </c>
      <c r="E83">
        <v>2025</v>
      </c>
      <c r="F83">
        <v>6</v>
      </c>
      <c r="G83" s="54" t="s">
        <v>854</v>
      </c>
      <c r="H83" s="34" t="s">
        <v>324</v>
      </c>
      <c r="I83" s="18">
        <v>-878.096</v>
      </c>
      <c r="J83" s="34" t="s">
        <v>95</v>
      </c>
      <c r="K83" s="19">
        <f t="shared" si="3"/>
        <v>-878.096</v>
      </c>
      <c r="L83" t="s">
        <v>851</v>
      </c>
      <c r="M83" s="51" t="s">
        <v>987</v>
      </c>
      <c r="O83" s="50" t="s">
        <v>929</v>
      </c>
      <c r="P83" s="38">
        <f t="shared" si="2"/>
        <v>-878.096</v>
      </c>
      <c r="Q83" s="52">
        <v>45831</v>
      </c>
      <c r="S83">
        <v>40700</v>
      </c>
      <c r="T83" t="s">
        <v>784</v>
      </c>
    </row>
    <row r="84" spans="1:20" ht="29.1">
      <c r="A84" s="54" t="str">
        <f>+VLOOKUP(O84,'Selectable Table'!D:E,2,0)</f>
        <v>OTH CUST</v>
      </c>
      <c r="B84" s="37" t="s">
        <v>985</v>
      </c>
      <c r="C84" s="50" t="s">
        <v>986</v>
      </c>
      <c r="D84" s="50" t="s">
        <v>733</v>
      </c>
      <c r="E84">
        <v>2025</v>
      </c>
      <c r="F84">
        <v>6</v>
      </c>
      <c r="G84" s="54" t="s">
        <v>858</v>
      </c>
      <c r="H84" s="34" t="s">
        <v>325</v>
      </c>
      <c r="I84" s="18">
        <v>-35.1</v>
      </c>
      <c r="J84" s="34" t="s">
        <v>95</v>
      </c>
      <c r="K84" s="19">
        <f t="shared" si="3"/>
        <v>-35.1</v>
      </c>
      <c r="L84" t="s">
        <v>851</v>
      </c>
      <c r="M84" s="51" t="s">
        <v>987</v>
      </c>
      <c r="O84" s="50" t="s">
        <v>929</v>
      </c>
      <c r="P84" s="38">
        <f t="shared" si="2"/>
        <v>-35.1</v>
      </c>
      <c r="Q84" s="52">
        <v>45831</v>
      </c>
      <c r="S84">
        <v>40700</v>
      </c>
      <c r="T84" t="s">
        <v>784</v>
      </c>
    </row>
    <row r="85" spans="1:20" ht="14.45">
      <c r="A85" s="54" t="str">
        <f>+VLOOKUP(O85,'Selectable Table'!D:E,2,0)</f>
        <v>OTH CUST</v>
      </c>
      <c r="B85" s="37" t="s">
        <v>988</v>
      </c>
      <c r="C85" s="50" t="s">
        <v>989</v>
      </c>
      <c r="D85" s="50" t="s">
        <v>733</v>
      </c>
      <c r="E85">
        <v>2025</v>
      </c>
      <c r="F85">
        <v>6</v>
      </c>
      <c r="G85" s="54" t="s">
        <v>858</v>
      </c>
      <c r="H85" s="34" t="s">
        <v>325</v>
      </c>
      <c r="I85" s="18">
        <v>-34.524000000000001</v>
      </c>
      <c r="J85" s="34" t="s">
        <v>95</v>
      </c>
      <c r="K85" s="19">
        <f t="shared" si="3"/>
        <v>-34.524000000000001</v>
      </c>
      <c r="L85" t="s">
        <v>851</v>
      </c>
      <c r="M85" s="51" t="s">
        <v>990</v>
      </c>
      <c r="O85" s="50" t="s">
        <v>860</v>
      </c>
      <c r="P85" s="38">
        <f t="shared" si="2"/>
        <v>-34.524000000000001</v>
      </c>
      <c r="Q85" s="52">
        <v>45831</v>
      </c>
      <c r="S85">
        <v>40700</v>
      </c>
      <c r="T85" t="s">
        <v>784</v>
      </c>
    </row>
    <row r="86" spans="1:20" ht="14.45">
      <c r="A86" s="54" t="str">
        <f>+VLOOKUP(O86,'Selectable Table'!D:E,2,0)</f>
        <v>OTH CUST</v>
      </c>
      <c r="B86" s="37" t="s">
        <v>991</v>
      </c>
      <c r="C86" s="50" t="s">
        <v>992</v>
      </c>
      <c r="D86" s="50" t="s">
        <v>733</v>
      </c>
      <c r="E86">
        <v>2025</v>
      </c>
      <c r="F86">
        <v>6</v>
      </c>
      <c r="G86" s="54" t="s">
        <v>984</v>
      </c>
      <c r="H86" s="34" t="s">
        <v>615</v>
      </c>
      <c r="I86" s="18">
        <v>-454.87200000000007</v>
      </c>
      <c r="J86" s="34" t="s">
        <v>95</v>
      </c>
      <c r="K86" s="19">
        <f t="shared" si="3"/>
        <v>-454.87200000000007</v>
      </c>
      <c r="L86" t="s">
        <v>851</v>
      </c>
      <c r="M86" s="51" t="s">
        <v>874</v>
      </c>
      <c r="O86" s="50" t="s">
        <v>875</v>
      </c>
      <c r="P86" s="38">
        <f t="shared" si="2"/>
        <v>-454.87200000000007</v>
      </c>
      <c r="Q86" s="52">
        <v>45831</v>
      </c>
      <c r="S86">
        <v>40700</v>
      </c>
      <c r="T86" t="s">
        <v>784</v>
      </c>
    </row>
    <row r="87" spans="1:20" ht="14.45">
      <c r="A87" s="54" t="str">
        <f>+VLOOKUP(O87,'Selectable Table'!D:E,2,0)</f>
        <v>J &amp; J</v>
      </c>
      <c r="B87" s="37" t="s">
        <v>993</v>
      </c>
      <c r="C87" s="50" t="s">
        <v>994</v>
      </c>
      <c r="D87" s="50" t="s">
        <v>733</v>
      </c>
      <c r="E87">
        <v>2025</v>
      </c>
      <c r="F87">
        <v>6</v>
      </c>
      <c r="G87" s="54" t="s">
        <v>854</v>
      </c>
      <c r="H87" s="34" t="s">
        <v>324</v>
      </c>
      <c r="I87" s="18">
        <v>-27.584</v>
      </c>
      <c r="J87" s="34" t="s">
        <v>95</v>
      </c>
      <c r="K87" s="19">
        <f t="shared" si="3"/>
        <v>-27.584</v>
      </c>
      <c r="L87" t="s">
        <v>851</v>
      </c>
      <c r="M87" s="51" t="s">
        <v>889</v>
      </c>
      <c r="O87" s="50" t="s">
        <v>890</v>
      </c>
      <c r="P87" s="38">
        <f t="shared" si="2"/>
        <v>-27.584</v>
      </c>
      <c r="Q87" s="52">
        <v>45831</v>
      </c>
      <c r="S87">
        <v>40700</v>
      </c>
      <c r="T87" t="s">
        <v>784</v>
      </c>
    </row>
    <row r="88" spans="1:20" ht="14.45">
      <c r="A88" s="54" t="str">
        <f>+VLOOKUP(O88,'Selectable Table'!D:E,2,0)</f>
        <v>PFIZER</v>
      </c>
      <c r="B88" s="37" t="s">
        <v>995</v>
      </c>
      <c r="C88" s="50" t="s">
        <v>996</v>
      </c>
      <c r="D88" s="50" t="s">
        <v>733</v>
      </c>
      <c r="E88">
        <v>2025</v>
      </c>
      <c r="F88">
        <v>6</v>
      </c>
      <c r="G88" s="54" t="s">
        <v>854</v>
      </c>
      <c r="H88" s="34" t="s">
        <v>324</v>
      </c>
      <c r="I88" s="18">
        <v>-185.68</v>
      </c>
      <c r="J88" s="34" t="s">
        <v>95</v>
      </c>
      <c r="K88" s="19">
        <f t="shared" si="3"/>
        <v>-185.68</v>
      </c>
      <c r="L88" t="s">
        <v>851</v>
      </c>
      <c r="M88" s="51" t="s">
        <v>901</v>
      </c>
      <c r="O88" s="50" t="s">
        <v>997</v>
      </c>
      <c r="P88" s="38">
        <f t="shared" si="2"/>
        <v>-185.68</v>
      </c>
      <c r="Q88" s="52">
        <v>45831</v>
      </c>
      <c r="S88">
        <v>40700</v>
      </c>
      <c r="T88" t="s">
        <v>784</v>
      </c>
    </row>
    <row r="89" spans="1:20" ht="14.45">
      <c r="A89" s="54" t="str">
        <f>+VLOOKUP(O89,'Selectable Table'!D:E,2,0)</f>
        <v>OTH CUST</v>
      </c>
      <c r="B89" s="37" t="s">
        <v>998</v>
      </c>
      <c r="C89" s="50" t="s">
        <v>999</v>
      </c>
      <c r="D89" s="50" t="s">
        <v>733</v>
      </c>
      <c r="E89">
        <v>2025</v>
      </c>
      <c r="F89">
        <v>6</v>
      </c>
      <c r="G89" s="54" t="s">
        <v>854</v>
      </c>
      <c r="H89" s="34" t="s">
        <v>324</v>
      </c>
      <c r="I89" s="18">
        <v>-30.676000000000002</v>
      </c>
      <c r="J89" s="34" t="s">
        <v>95</v>
      </c>
      <c r="K89" s="19">
        <f t="shared" si="3"/>
        <v>-30.676000000000002</v>
      </c>
      <c r="L89" t="s">
        <v>851</v>
      </c>
      <c r="M89" s="51" t="s">
        <v>1000</v>
      </c>
      <c r="O89" s="50" t="s">
        <v>875</v>
      </c>
      <c r="P89" s="38">
        <f t="shared" si="2"/>
        <v>-30.676000000000002</v>
      </c>
      <c r="Q89" s="52">
        <v>45831</v>
      </c>
      <c r="S89">
        <v>40700</v>
      </c>
      <c r="T89" t="s">
        <v>784</v>
      </c>
    </row>
    <row r="90" spans="1:20" ht="29.1">
      <c r="A90" s="54" t="str">
        <f>+VLOOKUP(O90,'Selectable Table'!D:E,2,0)</f>
        <v>OTH CUST</v>
      </c>
      <c r="B90" s="37" t="s">
        <v>1001</v>
      </c>
      <c r="C90" s="50" t="s">
        <v>1002</v>
      </c>
      <c r="D90" s="50" t="s">
        <v>733</v>
      </c>
      <c r="E90">
        <v>2025</v>
      </c>
      <c r="F90">
        <v>6</v>
      </c>
      <c r="G90" s="54" t="s">
        <v>854</v>
      </c>
      <c r="H90" s="34" t="s">
        <v>324</v>
      </c>
      <c r="I90" s="18">
        <v>-7.0200000000000005</v>
      </c>
      <c r="J90" s="34" t="s">
        <v>95</v>
      </c>
      <c r="K90" s="19">
        <f t="shared" si="3"/>
        <v>-7.0200000000000005</v>
      </c>
      <c r="L90" t="s">
        <v>851</v>
      </c>
      <c r="M90" s="51" t="s">
        <v>1003</v>
      </c>
      <c r="O90" s="50" t="s">
        <v>929</v>
      </c>
      <c r="P90" s="38">
        <f t="shared" si="2"/>
        <v>-7.0200000000000005</v>
      </c>
      <c r="Q90" s="52">
        <v>45831</v>
      </c>
      <c r="S90">
        <v>40700</v>
      </c>
      <c r="T90" t="s">
        <v>784</v>
      </c>
    </row>
    <row r="91" spans="1:20" ht="29.1">
      <c r="A91" s="54" t="str">
        <f>+VLOOKUP(O91,'Selectable Table'!D:E,2,0)</f>
        <v>OTH CUST</v>
      </c>
      <c r="B91" s="37" t="s">
        <v>1001</v>
      </c>
      <c r="C91" s="50" t="s">
        <v>1002</v>
      </c>
      <c r="D91" s="50" t="s">
        <v>733</v>
      </c>
      <c r="E91">
        <v>2025</v>
      </c>
      <c r="F91">
        <v>6</v>
      </c>
      <c r="G91" s="54" t="s">
        <v>984</v>
      </c>
      <c r="H91" s="34" t="s">
        <v>615</v>
      </c>
      <c r="I91" s="18">
        <v>-182.64000000000001</v>
      </c>
      <c r="J91" s="34" t="s">
        <v>95</v>
      </c>
      <c r="K91" s="19">
        <f t="shared" si="3"/>
        <v>-182.64000000000001</v>
      </c>
      <c r="L91" t="s">
        <v>851</v>
      </c>
      <c r="M91" s="51" t="s">
        <v>1003</v>
      </c>
      <c r="O91" s="50" t="s">
        <v>929</v>
      </c>
      <c r="P91" s="38">
        <f t="shared" si="2"/>
        <v>-182.64000000000001</v>
      </c>
      <c r="Q91" s="52">
        <v>45831</v>
      </c>
      <c r="S91">
        <v>40700</v>
      </c>
      <c r="T91" t="s">
        <v>784</v>
      </c>
    </row>
    <row r="92" spans="1:20" ht="14.45">
      <c r="A92" s="54" t="str">
        <f>+VLOOKUP(O92,'Selectable Table'!D:E,2,0)</f>
        <v>OTH CUST</v>
      </c>
      <c r="B92" s="37" t="s">
        <v>1004</v>
      </c>
      <c r="C92" s="50" t="s">
        <v>1005</v>
      </c>
      <c r="D92" s="50" t="s">
        <v>1006</v>
      </c>
      <c r="E92">
        <v>2025</v>
      </c>
      <c r="F92">
        <v>6</v>
      </c>
      <c r="G92" s="54" t="s">
        <v>858</v>
      </c>
      <c r="H92" s="34" t="s">
        <v>325</v>
      </c>
      <c r="I92" s="18">
        <v>-151.624</v>
      </c>
      <c r="J92" s="34" t="s">
        <v>95</v>
      </c>
      <c r="K92" s="19">
        <f t="shared" si="3"/>
        <v>-151.624</v>
      </c>
      <c r="L92" t="s">
        <v>851</v>
      </c>
      <c r="M92" s="51" t="s">
        <v>874</v>
      </c>
      <c r="O92" s="50" t="s">
        <v>875</v>
      </c>
      <c r="P92" s="38">
        <f t="shared" si="2"/>
        <v>-151.624</v>
      </c>
      <c r="Q92" s="52">
        <v>45831</v>
      </c>
      <c r="S92">
        <v>40700</v>
      </c>
      <c r="T92" t="s">
        <v>784</v>
      </c>
    </row>
    <row r="93" spans="1:20" ht="14.45">
      <c r="A93" s="54" t="str">
        <f>+VLOOKUP(O93,'Selectable Table'!D:E,2,0)</f>
        <v>OTH CUST</v>
      </c>
      <c r="B93" s="37" t="s">
        <v>1004</v>
      </c>
      <c r="C93" s="50" t="s">
        <v>1005</v>
      </c>
      <c r="D93" s="50" t="s">
        <v>420</v>
      </c>
      <c r="E93">
        <v>2025</v>
      </c>
      <c r="F93">
        <v>6</v>
      </c>
      <c r="G93" s="54" t="s">
        <v>854</v>
      </c>
      <c r="H93" s="34" t="s">
        <v>324</v>
      </c>
      <c r="I93" s="18">
        <v>-38.192</v>
      </c>
      <c r="J93" s="34" t="s">
        <v>95</v>
      </c>
      <c r="K93" s="19">
        <f t="shared" si="3"/>
        <v>-38.192</v>
      </c>
      <c r="L93" t="s">
        <v>851</v>
      </c>
      <c r="M93" s="51" t="s">
        <v>874</v>
      </c>
      <c r="O93" s="50" t="s">
        <v>875</v>
      </c>
      <c r="P93" s="38">
        <f t="shared" si="2"/>
        <v>-38.192</v>
      </c>
      <c r="Q93" s="52">
        <v>45831</v>
      </c>
      <c r="S93">
        <v>40700</v>
      </c>
      <c r="T93" t="s">
        <v>784</v>
      </c>
    </row>
    <row r="94" spans="1:20" ht="14.45">
      <c r="A94" s="54" t="str">
        <f>+VLOOKUP(O94,'Selectable Table'!D:E,2,0)</f>
        <v>OTH CUST</v>
      </c>
      <c r="B94" s="37" t="s">
        <v>1007</v>
      </c>
      <c r="C94" s="50" t="s">
        <v>1008</v>
      </c>
      <c r="D94" s="50" t="s">
        <v>420</v>
      </c>
      <c r="E94">
        <v>2025</v>
      </c>
      <c r="F94">
        <v>6</v>
      </c>
      <c r="G94" s="54" t="s">
        <v>854</v>
      </c>
      <c r="H94" s="34" t="s">
        <v>324</v>
      </c>
      <c r="I94" s="18">
        <v>-198.15600000000001</v>
      </c>
      <c r="J94" s="34" t="s">
        <v>95</v>
      </c>
      <c r="K94" s="19">
        <f t="shared" si="3"/>
        <v>-198.15600000000001</v>
      </c>
      <c r="L94" t="s">
        <v>851</v>
      </c>
      <c r="M94" s="51" t="s">
        <v>1009</v>
      </c>
      <c r="O94" s="50" t="s">
        <v>1010</v>
      </c>
      <c r="P94" s="38">
        <f t="shared" si="2"/>
        <v>-198.15600000000001</v>
      </c>
      <c r="Q94" s="52">
        <v>45831</v>
      </c>
      <c r="S94">
        <v>40700</v>
      </c>
      <c r="T94" t="s">
        <v>784</v>
      </c>
    </row>
    <row r="95" spans="1:20" ht="14.45">
      <c r="A95" s="54" t="str">
        <f>+VLOOKUP(O95,'Selectable Table'!D:E,2,0)</f>
        <v>OTH CUST</v>
      </c>
      <c r="B95" s="37" t="s">
        <v>1011</v>
      </c>
      <c r="C95" s="50" t="s">
        <v>1012</v>
      </c>
      <c r="D95" s="50" t="s">
        <v>420</v>
      </c>
      <c r="E95">
        <v>2025</v>
      </c>
      <c r="F95">
        <v>6</v>
      </c>
      <c r="G95" s="54" t="s">
        <v>858</v>
      </c>
      <c r="H95" s="34" t="s">
        <v>325</v>
      </c>
      <c r="I95" s="18">
        <v>-229.61199999999999</v>
      </c>
      <c r="J95" s="34" t="s">
        <v>95</v>
      </c>
      <c r="K95" s="19">
        <f t="shared" si="3"/>
        <v>-229.61199999999999</v>
      </c>
      <c r="L95" t="s">
        <v>851</v>
      </c>
      <c r="M95" s="51" t="s">
        <v>1013</v>
      </c>
      <c r="O95" s="50" t="s">
        <v>1010</v>
      </c>
      <c r="P95" s="38">
        <f t="shared" si="2"/>
        <v>-229.61199999999999</v>
      </c>
      <c r="Q95" s="52">
        <v>45831</v>
      </c>
      <c r="S95">
        <v>40700</v>
      </c>
      <c r="T95" t="s">
        <v>784</v>
      </c>
    </row>
    <row r="96" spans="1:20" ht="14.45">
      <c r="A96" s="54" t="str">
        <f>+VLOOKUP(O96,'Selectable Table'!D:E,2,0)</f>
        <v>OTH CUST</v>
      </c>
      <c r="B96" s="37" t="s">
        <v>1014</v>
      </c>
      <c r="C96" s="50" t="s">
        <v>1015</v>
      </c>
      <c r="D96" s="50" t="s">
        <v>734</v>
      </c>
      <c r="E96">
        <v>2025</v>
      </c>
      <c r="F96">
        <v>6</v>
      </c>
      <c r="G96" s="54" t="s">
        <v>858</v>
      </c>
      <c r="H96" s="34" t="s">
        <v>325</v>
      </c>
      <c r="I96" s="18">
        <v>-75.64</v>
      </c>
      <c r="J96" s="34" t="s">
        <v>95</v>
      </c>
      <c r="K96" s="19">
        <f t="shared" si="3"/>
        <v>-75.64</v>
      </c>
      <c r="L96" t="s">
        <v>851</v>
      </c>
      <c r="M96" s="51" t="s">
        <v>1016</v>
      </c>
      <c r="O96" s="50" t="s">
        <v>875</v>
      </c>
      <c r="P96" s="38">
        <f t="shared" si="2"/>
        <v>-75.64</v>
      </c>
      <c r="Q96" s="52">
        <v>45831</v>
      </c>
      <c r="S96">
        <v>40700</v>
      </c>
      <c r="T96" t="s">
        <v>784</v>
      </c>
    </row>
    <row r="97" spans="1:20" ht="14.45">
      <c r="A97" s="54" t="str">
        <f>+VLOOKUP(O97,'Selectable Table'!D:E,2,0)</f>
        <v>OTH CUST</v>
      </c>
      <c r="B97" s="37" t="s">
        <v>1017</v>
      </c>
      <c r="C97" s="50" t="s">
        <v>1018</v>
      </c>
      <c r="D97" s="50" t="s">
        <v>734</v>
      </c>
      <c r="E97">
        <v>2025</v>
      </c>
      <c r="F97">
        <v>6</v>
      </c>
      <c r="G97" s="54" t="s">
        <v>854</v>
      </c>
      <c r="H97" s="34" t="s">
        <v>324</v>
      </c>
      <c r="I97" s="18">
        <v>-334.024</v>
      </c>
      <c r="J97" s="34" t="s">
        <v>95</v>
      </c>
      <c r="K97" s="19">
        <f t="shared" si="3"/>
        <v>-334.024</v>
      </c>
      <c r="L97" t="s">
        <v>851</v>
      </c>
      <c r="M97" s="51" t="s">
        <v>874</v>
      </c>
      <c r="O97" s="50" t="s">
        <v>875</v>
      </c>
      <c r="P97" s="38">
        <f t="shared" si="2"/>
        <v>-334.024</v>
      </c>
      <c r="Q97" s="52">
        <v>45831</v>
      </c>
      <c r="S97">
        <v>40700</v>
      </c>
      <c r="T97" t="s">
        <v>784</v>
      </c>
    </row>
    <row r="98" spans="1:20" ht="14.45">
      <c r="A98" s="54" t="str">
        <f>+VLOOKUP(O98,'Selectable Table'!D:E,2,0)</f>
        <v>OTH CUST</v>
      </c>
      <c r="B98" s="37" t="s">
        <v>1019</v>
      </c>
      <c r="C98" s="50" t="s">
        <v>1020</v>
      </c>
      <c r="D98" s="50" t="s">
        <v>281</v>
      </c>
      <c r="E98">
        <v>2025</v>
      </c>
      <c r="F98">
        <v>6</v>
      </c>
      <c r="G98" s="54" t="s">
        <v>854</v>
      </c>
      <c r="H98" s="34" t="s">
        <v>324</v>
      </c>
      <c r="I98" s="18">
        <v>-329.37600000000003</v>
      </c>
      <c r="J98" s="34" t="s">
        <v>95</v>
      </c>
      <c r="K98" s="19">
        <f t="shared" si="3"/>
        <v>-329.37600000000003</v>
      </c>
      <c r="L98" t="s">
        <v>851</v>
      </c>
      <c r="M98" s="51" t="s">
        <v>1021</v>
      </c>
      <c r="O98" s="50" t="s">
        <v>1022</v>
      </c>
      <c r="P98" s="38">
        <f t="shared" si="2"/>
        <v>-329.37600000000003</v>
      </c>
      <c r="Q98" s="52">
        <v>45831</v>
      </c>
      <c r="S98">
        <v>40700</v>
      </c>
      <c r="T98" t="s">
        <v>784</v>
      </c>
    </row>
    <row r="99" spans="1:20" ht="29.1">
      <c r="A99" s="54" t="str">
        <f>+VLOOKUP(O99,'Selectable Table'!D:E,2,0)</f>
        <v>J &amp; J</v>
      </c>
      <c r="B99" s="37" t="s">
        <v>1023</v>
      </c>
      <c r="C99" s="50" t="s">
        <v>1024</v>
      </c>
      <c r="D99" s="50" t="s">
        <v>281</v>
      </c>
      <c r="E99">
        <v>2025</v>
      </c>
      <c r="F99">
        <v>6</v>
      </c>
      <c r="G99" s="54" t="s">
        <v>880</v>
      </c>
      <c r="H99" s="34" t="s">
        <v>616</v>
      </c>
      <c r="I99" s="18">
        <v>-55.167999999999999</v>
      </c>
      <c r="J99" s="34" t="s">
        <v>95</v>
      </c>
      <c r="K99" s="19">
        <f t="shared" si="3"/>
        <v>-55.167999999999999</v>
      </c>
      <c r="L99" t="s">
        <v>851</v>
      </c>
      <c r="M99" s="51" t="s">
        <v>889</v>
      </c>
      <c r="O99" s="50" t="s">
        <v>976</v>
      </c>
      <c r="P99" s="38">
        <f t="shared" si="2"/>
        <v>-55.167999999999999</v>
      </c>
      <c r="Q99" s="52">
        <v>45831</v>
      </c>
      <c r="S99">
        <v>40700</v>
      </c>
      <c r="T99" t="s">
        <v>784</v>
      </c>
    </row>
    <row r="100" spans="1:20" ht="29.1">
      <c r="A100" s="54" t="str">
        <f>+VLOOKUP(O100,'Selectable Table'!D:E,2,0)</f>
        <v>OTH CUST</v>
      </c>
      <c r="B100" s="37" t="s">
        <v>1025</v>
      </c>
      <c r="C100" s="50" t="s">
        <v>1026</v>
      </c>
      <c r="D100" s="50" t="s">
        <v>281</v>
      </c>
      <c r="E100">
        <v>2025</v>
      </c>
      <c r="F100">
        <v>6</v>
      </c>
      <c r="G100" s="54" t="s">
        <v>880</v>
      </c>
      <c r="H100" s="34" t="s">
        <v>616</v>
      </c>
      <c r="I100" s="18">
        <v>-37.82</v>
      </c>
      <c r="J100" s="34" t="s">
        <v>95</v>
      </c>
      <c r="K100" s="19">
        <f t="shared" si="3"/>
        <v>-37.82</v>
      </c>
      <c r="L100" t="s">
        <v>851</v>
      </c>
      <c r="M100" s="51" t="s">
        <v>1027</v>
      </c>
      <c r="O100" s="50" t="s">
        <v>875</v>
      </c>
      <c r="P100" s="38">
        <f t="shared" si="2"/>
        <v>-37.82</v>
      </c>
      <c r="Q100" s="52">
        <v>45831</v>
      </c>
      <c r="S100">
        <v>40700</v>
      </c>
      <c r="T100" t="s">
        <v>784</v>
      </c>
    </row>
    <row r="101" spans="1:20" ht="14.45">
      <c r="A101" s="54" t="str">
        <f>+VLOOKUP(O101,'Selectable Table'!D:E,2,0)</f>
        <v>OTH CUST</v>
      </c>
      <c r="B101" s="37" t="s">
        <v>1025</v>
      </c>
      <c r="C101" s="50" t="s">
        <v>1026</v>
      </c>
      <c r="D101" s="50" t="s">
        <v>281</v>
      </c>
      <c r="E101">
        <v>2025</v>
      </c>
      <c r="F101">
        <v>6</v>
      </c>
      <c r="G101" s="54" t="s">
        <v>858</v>
      </c>
      <c r="H101" s="34" t="s">
        <v>325</v>
      </c>
      <c r="I101" s="18">
        <v>-35.116000000000007</v>
      </c>
      <c r="J101" s="34" t="s">
        <v>95</v>
      </c>
      <c r="K101" s="19">
        <f t="shared" si="3"/>
        <v>-35.116000000000007</v>
      </c>
      <c r="L101" t="s">
        <v>851</v>
      </c>
      <c r="M101" s="51" t="s">
        <v>1027</v>
      </c>
      <c r="O101" s="50" t="s">
        <v>875</v>
      </c>
      <c r="P101" s="38">
        <f t="shared" si="2"/>
        <v>-35.116000000000007</v>
      </c>
      <c r="Q101" s="52">
        <v>45831</v>
      </c>
      <c r="S101">
        <v>40700</v>
      </c>
      <c r="T101" t="s">
        <v>784</v>
      </c>
    </row>
    <row r="102" spans="1:20" ht="14.45">
      <c r="A102" s="54" t="str">
        <f>+VLOOKUP(O102,'Selectable Table'!D:E,2,0)</f>
        <v>OTH CUST</v>
      </c>
      <c r="B102" s="37" t="s">
        <v>1028</v>
      </c>
      <c r="C102" s="50" t="s">
        <v>1029</v>
      </c>
      <c r="D102" s="50" t="s">
        <v>281</v>
      </c>
      <c r="E102">
        <v>2025</v>
      </c>
      <c r="F102">
        <v>6</v>
      </c>
      <c r="G102" s="54" t="s">
        <v>858</v>
      </c>
      <c r="H102" s="34" t="s">
        <v>325</v>
      </c>
      <c r="I102" s="18">
        <v>-17.559999999999999</v>
      </c>
      <c r="J102" s="34" t="s">
        <v>95</v>
      </c>
      <c r="K102" s="19">
        <f t="shared" si="3"/>
        <v>-17.559999999999999</v>
      </c>
      <c r="L102" t="s">
        <v>851</v>
      </c>
      <c r="M102" s="51" t="s">
        <v>1030</v>
      </c>
      <c r="O102" s="50" t="s">
        <v>875</v>
      </c>
      <c r="P102" s="38">
        <f t="shared" si="2"/>
        <v>-17.559999999999999</v>
      </c>
      <c r="Q102" s="52">
        <v>45831</v>
      </c>
      <c r="S102">
        <v>40700</v>
      </c>
      <c r="T102" t="s">
        <v>784</v>
      </c>
    </row>
    <row r="103" spans="1:20" ht="14.45">
      <c r="A103" s="54" t="str">
        <f>+VLOOKUP(O103,'Selectable Table'!D:E,2,0)</f>
        <v>OTH CUST</v>
      </c>
      <c r="B103" s="37" t="s">
        <v>1028</v>
      </c>
      <c r="C103" s="50" t="s">
        <v>1029</v>
      </c>
      <c r="D103" s="50" t="s">
        <v>348</v>
      </c>
      <c r="E103">
        <v>2025</v>
      </c>
      <c r="F103">
        <v>6</v>
      </c>
      <c r="G103" s="54" t="s">
        <v>858</v>
      </c>
      <c r="H103" s="34" t="s">
        <v>325</v>
      </c>
      <c r="I103" s="18">
        <v>-70.236000000000004</v>
      </c>
      <c r="J103" s="34" t="s">
        <v>95</v>
      </c>
      <c r="K103" s="19">
        <f t="shared" si="3"/>
        <v>-70.236000000000004</v>
      </c>
      <c r="L103" t="s">
        <v>851</v>
      </c>
      <c r="M103" s="51" t="s">
        <v>1030</v>
      </c>
      <c r="O103" s="50" t="s">
        <v>875</v>
      </c>
      <c r="P103" s="38">
        <f t="shared" si="2"/>
        <v>-70.236000000000004</v>
      </c>
      <c r="Q103" s="52">
        <v>45831</v>
      </c>
      <c r="S103">
        <v>40700</v>
      </c>
      <c r="T103" t="s">
        <v>784</v>
      </c>
    </row>
    <row r="104" spans="1:20" ht="14.45">
      <c r="A104" s="54" t="str">
        <f>+VLOOKUP(O104,'Selectable Table'!D:E,2,0)</f>
        <v>OTH CUST</v>
      </c>
      <c r="B104" s="37" t="s">
        <v>1028</v>
      </c>
      <c r="C104" s="50" t="s">
        <v>1029</v>
      </c>
      <c r="D104" s="50" t="s">
        <v>348</v>
      </c>
      <c r="E104">
        <v>2025</v>
      </c>
      <c r="F104">
        <v>6</v>
      </c>
      <c r="G104" s="54" t="s">
        <v>854</v>
      </c>
      <c r="H104" s="34" t="s">
        <v>324</v>
      </c>
      <c r="I104" s="18">
        <v>-35.119999999999997</v>
      </c>
      <c r="J104" s="34" t="s">
        <v>95</v>
      </c>
      <c r="K104" s="19">
        <f t="shared" si="3"/>
        <v>-35.119999999999997</v>
      </c>
      <c r="L104" t="s">
        <v>851</v>
      </c>
      <c r="M104" s="51" t="s">
        <v>1030</v>
      </c>
      <c r="O104" s="50" t="s">
        <v>875</v>
      </c>
      <c r="P104" s="38">
        <f t="shared" si="2"/>
        <v>-35.119999999999997</v>
      </c>
      <c r="Q104" s="52">
        <v>45831</v>
      </c>
      <c r="S104">
        <v>40700</v>
      </c>
      <c r="T104" t="s">
        <v>784</v>
      </c>
    </row>
    <row r="105" spans="1:20" ht="14.45">
      <c r="A105" s="54" t="str">
        <f>+VLOOKUP(O105,'Selectable Table'!D:E,2,0)</f>
        <v>OTH CUST</v>
      </c>
      <c r="B105" s="37" t="s">
        <v>1031</v>
      </c>
      <c r="C105" s="50" t="s">
        <v>1032</v>
      </c>
      <c r="D105" s="50" t="s">
        <v>737</v>
      </c>
      <c r="E105">
        <v>2025</v>
      </c>
      <c r="F105">
        <v>6</v>
      </c>
      <c r="G105" s="54" t="s">
        <v>854</v>
      </c>
      <c r="H105" s="34" t="s">
        <v>324</v>
      </c>
      <c r="I105" s="18">
        <v>-151.27600000000001</v>
      </c>
      <c r="J105" s="34" t="s">
        <v>95</v>
      </c>
      <c r="K105" s="19">
        <f t="shared" si="3"/>
        <v>-151.27600000000001</v>
      </c>
      <c r="L105" t="s">
        <v>851</v>
      </c>
      <c r="M105" s="51" t="s">
        <v>1033</v>
      </c>
      <c r="O105" s="50" t="s">
        <v>875</v>
      </c>
      <c r="P105" s="38">
        <f t="shared" si="2"/>
        <v>-151.27600000000001</v>
      </c>
      <c r="Q105" s="52">
        <v>45831</v>
      </c>
      <c r="S105">
        <v>40700</v>
      </c>
      <c r="T105" t="s">
        <v>784</v>
      </c>
    </row>
    <row r="106" spans="1:20" ht="29.1">
      <c r="A106" s="54" t="str">
        <f>+VLOOKUP(O106,'Selectable Table'!D:E,2,0)</f>
        <v>OTH CUST</v>
      </c>
      <c r="B106" s="37" t="s">
        <v>1031</v>
      </c>
      <c r="C106" s="50" t="s">
        <v>1032</v>
      </c>
      <c r="D106" s="50" t="s">
        <v>737</v>
      </c>
      <c r="E106">
        <v>2025</v>
      </c>
      <c r="F106">
        <v>6</v>
      </c>
      <c r="G106" s="54" t="s">
        <v>880</v>
      </c>
      <c r="H106" s="34" t="s">
        <v>616</v>
      </c>
      <c r="I106" s="18">
        <v>-129.66800000000001</v>
      </c>
      <c r="J106" s="34" t="s">
        <v>95</v>
      </c>
      <c r="K106" s="19">
        <f t="shared" si="3"/>
        <v>-129.66800000000001</v>
      </c>
      <c r="L106" t="s">
        <v>851</v>
      </c>
      <c r="M106" s="51" t="s">
        <v>1033</v>
      </c>
      <c r="O106" s="50" t="s">
        <v>875</v>
      </c>
      <c r="P106" s="38">
        <f t="shared" si="2"/>
        <v>-129.66800000000001</v>
      </c>
      <c r="Q106" s="52">
        <v>45831</v>
      </c>
      <c r="S106">
        <v>40700</v>
      </c>
      <c r="T106" t="s">
        <v>784</v>
      </c>
    </row>
    <row r="107" spans="1:20" ht="29.1">
      <c r="A107" s="54" t="str">
        <f>+VLOOKUP(O107,'Selectable Table'!D:E,2,0)</f>
        <v>OTH CUST</v>
      </c>
      <c r="B107" s="37" t="s">
        <v>1034</v>
      </c>
      <c r="C107" s="50" t="s">
        <v>1035</v>
      </c>
      <c r="D107" s="50" t="s">
        <v>737</v>
      </c>
      <c r="E107">
        <v>2025</v>
      </c>
      <c r="F107">
        <v>6</v>
      </c>
      <c r="G107" s="54" t="s">
        <v>880</v>
      </c>
      <c r="H107" s="34" t="s">
        <v>616</v>
      </c>
      <c r="I107" s="18">
        <v>-28.080000000000002</v>
      </c>
      <c r="J107" s="34" t="s">
        <v>95</v>
      </c>
      <c r="K107" s="19">
        <f t="shared" si="3"/>
        <v>-28.080000000000002</v>
      </c>
      <c r="L107" t="s">
        <v>851</v>
      </c>
      <c r="M107" s="51" t="s">
        <v>1036</v>
      </c>
      <c r="O107" s="50" t="s">
        <v>929</v>
      </c>
      <c r="P107" s="38">
        <f t="shared" si="2"/>
        <v>-28.080000000000002</v>
      </c>
      <c r="Q107" s="52">
        <v>45831</v>
      </c>
      <c r="S107">
        <v>40700</v>
      </c>
      <c r="T107" t="s">
        <v>784</v>
      </c>
    </row>
    <row r="108" spans="1:20" ht="29.1">
      <c r="A108" s="54" t="str">
        <f>+VLOOKUP(O108,'Selectable Table'!D:E,2,0)</f>
        <v>OTH CUST</v>
      </c>
      <c r="B108" s="37" t="s">
        <v>1034</v>
      </c>
      <c r="C108" s="50" t="s">
        <v>1035</v>
      </c>
      <c r="D108" s="50" t="s">
        <v>737</v>
      </c>
      <c r="E108">
        <v>2025</v>
      </c>
      <c r="F108">
        <v>6</v>
      </c>
      <c r="G108" s="54" t="s">
        <v>858</v>
      </c>
      <c r="H108" s="34" t="s">
        <v>325</v>
      </c>
      <c r="I108" s="18">
        <v>-487.03999999999996</v>
      </c>
      <c r="J108" s="34" t="s">
        <v>95</v>
      </c>
      <c r="K108" s="19">
        <f t="shared" si="3"/>
        <v>-487.03999999999996</v>
      </c>
      <c r="L108" t="s">
        <v>851</v>
      </c>
      <c r="M108" s="51" t="s">
        <v>1036</v>
      </c>
      <c r="O108" s="50" t="s">
        <v>929</v>
      </c>
      <c r="P108" s="38">
        <f t="shared" si="2"/>
        <v>-487.03999999999996</v>
      </c>
      <c r="Q108" s="52">
        <v>45831</v>
      </c>
      <c r="S108">
        <v>40700</v>
      </c>
      <c r="T108" t="s">
        <v>784</v>
      </c>
    </row>
    <row r="109" spans="1:20" ht="29.1">
      <c r="A109" s="54" t="str">
        <f>+VLOOKUP(O109,'Selectable Table'!D:E,2,0)</f>
        <v>OTH CUST</v>
      </c>
      <c r="B109" s="37" t="s">
        <v>1034</v>
      </c>
      <c r="C109" s="50" t="s">
        <v>1035</v>
      </c>
      <c r="D109" s="50" t="s">
        <v>737</v>
      </c>
      <c r="E109">
        <v>2025</v>
      </c>
      <c r="F109">
        <v>6</v>
      </c>
      <c r="G109" s="54" t="s">
        <v>854</v>
      </c>
      <c r="H109" s="34" t="s">
        <v>324</v>
      </c>
      <c r="I109" s="18">
        <v>-58.54</v>
      </c>
      <c r="J109" s="34" t="s">
        <v>95</v>
      </c>
      <c r="K109" s="19">
        <f t="shared" si="3"/>
        <v>-58.54</v>
      </c>
      <c r="L109" t="s">
        <v>851</v>
      </c>
      <c r="M109" s="51" t="s">
        <v>1036</v>
      </c>
      <c r="O109" s="50" t="s">
        <v>929</v>
      </c>
      <c r="P109" s="38">
        <f t="shared" si="2"/>
        <v>-58.54</v>
      </c>
      <c r="Q109" s="52">
        <v>45831</v>
      </c>
      <c r="S109">
        <v>40700</v>
      </c>
      <c r="T109" t="s">
        <v>784</v>
      </c>
    </row>
    <row r="110" spans="1:20" ht="14.45">
      <c r="A110" s="54" t="str">
        <f>+VLOOKUP(O110,'Selectable Table'!D:E,2,0)</f>
        <v>OTH CUST</v>
      </c>
      <c r="B110" s="37" t="s">
        <v>1037</v>
      </c>
      <c r="C110" s="50" t="s">
        <v>1038</v>
      </c>
      <c r="D110" s="50" t="s">
        <v>738</v>
      </c>
      <c r="E110">
        <v>2025</v>
      </c>
      <c r="F110">
        <v>6</v>
      </c>
      <c r="G110" s="54" t="s">
        <v>854</v>
      </c>
      <c r="H110" s="34" t="s">
        <v>324</v>
      </c>
      <c r="I110" s="18">
        <v>-284.23600000000005</v>
      </c>
      <c r="J110" s="34" t="s">
        <v>95</v>
      </c>
      <c r="K110" s="19">
        <f t="shared" si="3"/>
        <v>-284.23600000000005</v>
      </c>
      <c r="L110" t="s">
        <v>851</v>
      </c>
      <c r="M110" s="51" t="s">
        <v>1039</v>
      </c>
      <c r="O110" s="50" t="s">
        <v>1010</v>
      </c>
      <c r="P110" s="38">
        <f t="shared" si="2"/>
        <v>-284.23600000000005</v>
      </c>
      <c r="Q110" s="52">
        <v>45831</v>
      </c>
      <c r="S110">
        <v>40700</v>
      </c>
      <c r="T110" t="s">
        <v>784</v>
      </c>
    </row>
    <row r="111" spans="1:20" ht="14.45">
      <c r="A111" s="54" t="str">
        <f>+VLOOKUP(O111,'Selectable Table'!D:E,2,0)</f>
        <v>OTH CUST</v>
      </c>
      <c r="B111" s="37" t="s">
        <v>1040</v>
      </c>
      <c r="C111" s="50" t="s">
        <v>1041</v>
      </c>
      <c r="D111" s="50" t="s">
        <v>738</v>
      </c>
      <c r="E111">
        <v>2025</v>
      </c>
      <c r="F111">
        <v>6</v>
      </c>
      <c r="G111" s="54" t="s">
        <v>858</v>
      </c>
      <c r="H111" s="34" t="s">
        <v>325</v>
      </c>
      <c r="I111" s="18">
        <v>-112.65600000000001</v>
      </c>
      <c r="J111" s="34" t="s">
        <v>95</v>
      </c>
      <c r="K111" s="19">
        <f t="shared" si="3"/>
        <v>-112.65600000000001</v>
      </c>
      <c r="L111" t="s">
        <v>851</v>
      </c>
      <c r="M111" s="51" t="s">
        <v>1042</v>
      </c>
      <c r="O111" s="50" t="s">
        <v>944</v>
      </c>
      <c r="P111" s="38">
        <f t="shared" si="2"/>
        <v>-112.65600000000001</v>
      </c>
      <c r="Q111" s="52">
        <v>45831</v>
      </c>
      <c r="S111">
        <v>40700</v>
      </c>
      <c r="T111" t="s">
        <v>784</v>
      </c>
    </row>
    <row r="112" spans="1:20" ht="14.45">
      <c r="A112" s="54" t="str">
        <f>+VLOOKUP(O112,'Selectable Table'!D:E,2,0)</f>
        <v>OTH CUST</v>
      </c>
      <c r="B112" s="37" t="s">
        <v>1040</v>
      </c>
      <c r="C112" s="50" t="s">
        <v>1041</v>
      </c>
      <c r="D112" s="50" t="s">
        <v>738</v>
      </c>
      <c r="E112">
        <v>2025</v>
      </c>
      <c r="F112">
        <v>6</v>
      </c>
      <c r="G112" s="54" t="s">
        <v>858</v>
      </c>
      <c r="H112" s="34" t="s">
        <v>325</v>
      </c>
      <c r="I112" s="18">
        <v>-268.54400000000004</v>
      </c>
      <c r="J112" s="34" t="s">
        <v>95</v>
      </c>
      <c r="K112" s="19">
        <f t="shared" si="3"/>
        <v>-268.54400000000004</v>
      </c>
      <c r="L112" t="s">
        <v>851</v>
      </c>
      <c r="M112" s="51" t="s">
        <v>1042</v>
      </c>
      <c r="O112" s="50" t="s">
        <v>944</v>
      </c>
      <c r="P112" s="38">
        <f t="shared" si="2"/>
        <v>-268.54400000000004</v>
      </c>
      <c r="Q112" s="52">
        <v>45831</v>
      </c>
      <c r="S112">
        <v>40700</v>
      </c>
      <c r="T112" t="s">
        <v>784</v>
      </c>
    </row>
    <row r="113" spans="1:20" ht="14.45">
      <c r="A113" s="54" t="str">
        <f>+VLOOKUP(O113,'Selectable Table'!D:E,2,0)</f>
        <v>J &amp; J</v>
      </c>
      <c r="B113" s="37" t="s">
        <v>1043</v>
      </c>
      <c r="C113" s="50" t="s">
        <v>1044</v>
      </c>
      <c r="D113" s="50" t="s">
        <v>738</v>
      </c>
      <c r="E113">
        <v>2025</v>
      </c>
      <c r="F113">
        <v>6</v>
      </c>
      <c r="G113" s="54" t="s">
        <v>854</v>
      </c>
      <c r="H113" s="34" t="s">
        <v>324</v>
      </c>
      <c r="I113" s="18">
        <v>-55.167999999999999</v>
      </c>
      <c r="J113" s="34" t="s">
        <v>95</v>
      </c>
      <c r="K113" s="19">
        <f t="shared" si="3"/>
        <v>-55.167999999999999</v>
      </c>
      <c r="L113" t="s">
        <v>851</v>
      </c>
      <c r="M113" s="51" t="s">
        <v>889</v>
      </c>
      <c r="O113" s="50" t="s">
        <v>976</v>
      </c>
      <c r="P113" s="38">
        <f t="shared" si="2"/>
        <v>-55.167999999999999</v>
      </c>
      <c r="Q113" s="52">
        <v>45831</v>
      </c>
      <c r="S113">
        <v>40700</v>
      </c>
      <c r="T113" t="s">
        <v>784</v>
      </c>
    </row>
    <row r="114" spans="1:20" ht="14.45">
      <c r="A114" s="54" t="str">
        <f>+VLOOKUP(O114,'Selectable Table'!D:E,2,0)</f>
        <v>J &amp; J</v>
      </c>
      <c r="B114" s="37" t="s">
        <v>1043</v>
      </c>
      <c r="C114" s="50" t="s">
        <v>1044</v>
      </c>
      <c r="D114" s="50" t="s">
        <v>738</v>
      </c>
      <c r="E114">
        <v>2025</v>
      </c>
      <c r="F114">
        <v>6</v>
      </c>
      <c r="G114" s="54" t="s">
        <v>867</v>
      </c>
      <c r="H114" s="34" t="s">
        <v>333</v>
      </c>
      <c r="I114" s="18">
        <v>-55.167999999999999</v>
      </c>
      <c r="J114" s="34" t="s">
        <v>95</v>
      </c>
      <c r="K114" s="19">
        <f t="shared" si="3"/>
        <v>-55.167999999999999</v>
      </c>
      <c r="L114" t="s">
        <v>851</v>
      </c>
      <c r="M114" s="51" t="s">
        <v>889</v>
      </c>
      <c r="O114" s="50" t="s">
        <v>976</v>
      </c>
      <c r="P114" s="38">
        <f t="shared" si="2"/>
        <v>-55.167999999999999</v>
      </c>
      <c r="Q114" s="52">
        <v>45831</v>
      </c>
      <c r="S114">
        <v>40700</v>
      </c>
      <c r="T114" t="s">
        <v>784</v>
      </c>
    </row>
    <row r="115" spans="1:20" ht="14.45">
      <c r="A115" s="54" t="str">
        <f>+VLOOKUP(O115,'Selectable Table'!D:E,2,0)</f>
        <v>OTH CUST</v>
      </c>
      <c r="B115" s="37" t="s">
        <v>1045</v>
      </c>
      <c r="C115" s="50" t="s">
        <v>1046</v>
      </c>
      <c r="D115" s="50" t="s">
        <v>738</v>
      </c>
      <c r="E115">
        <v>2025</v>
      </c>
      <c r="F115">
        <v>6</v>
      </c>
      <c r="G115" s="54" t="s">
        <v>854</v>
      </c>
      <c r="H115" s="34" t="s">
        <v>324</v>
      </c>
      <c r="I115" s="18">
        <v>-303.24799999999999</v>
      </c>
      <c r="J115" s="34" t="s">
        <v>95</v>
      </c>
      <c r="K115" s="19">
        <f t="shared" si="3"/>
        <v>-303.24799999999999</v>
      </c>
      <c r="L115" t="s">
        <v>851</v>
      </c>
      <c r="M115" s="51" t="s">
        <v>874</v>
      </c>
      <c r="O115" s="50" t="s">
        <v>875</v>
      </c>
      <c r="P115" s="38">
        <f t="shared" si="2"/>
        <v>-303.24799999999999</v>
      </c>
      <c r="Q115" s="52">
        <v>45831</v>
      </c>
      <c r="S115">
        <v>40700</v>
      </c>
      <c r="T115" t="s">
        <v>784</v>
      </c>
    </row>
    <row r="116" spans="1:20" ht="14.45">
      <c r="A116" s="54" t="str">
        <f>+VLOOKUP(O116,'Selectable Table'!D:E,2,0)</f>
        <v>J &amp; J</v>
      </c>
      <c r="B116" s="37" t="s">
        <v>1047</v>
      </c>
      <c r="C116" s="50" t="s">
        <v>1048</v>
      </c>
      <c r="D116" s="50" t="s">
        <v>738</v>
      </c>
      <c r="E116">
        <v>2025</v>
      </c>
      <c r="F116">
        <v>6</v>
      </c>
      <c r="G116" s="54" t="s">
        <v>854</v>
      </c>
      <c r="H116" s="34" t="s">
        <v>324</v>
      </c>
      <c r="I116" s="18">
        <v>-55.167999999999999</v>
      </c>
      <c r="J116" s="34" t="s">
        <v>95</v>
      </c>
      <c r="K116" s="19">
        <f t="shared" si="3"/>
        <v>-55.167999999999999</v>
      </c>
      <c r="L116" t="s">
        <v>851</v>
      </c>
      <c r="M116" s="51" t="s">
        <v>889</v>
      </c>
      <c r="O116" s="50" t="s">
        <v>976</v>
      </c>
      <c r="P116" s="38">
        <f t="shared" si="2"/>
        <v>-55.167999999999999</v>
      </c>
      <c r="Q116" s="52">
        <v>45831</v>
      </c>
      <c r="S116">
        <v>40700</v>
      </c>
      <c r="T116" t="s">
        <v>784</v>
      </c>
    </row>
    <row r="117" spans="1:20" ht="29.1">
      <c r="A117" s="54" t="str">
        <f>+VLOOKUP(O117,'Selectable Table'!D:E,2,0)</f>
        <v>OTH CUST</v>
      </c>
      <c r="B117" s="37" t="s">
        <v>1049</v>
      </c>
      <c r="C117" s="50" t="s">
        <v>1050</v>
      </c>
      <c r="D117" s="50" t="s">
        <v>1051</v>
      </c>
      <c r="E117">
        <v>2025</v>
      </c>
      <c r="F117">
        <v>6</v>
      </c>
      <c r="G117" s="54" t="s">
        <v>880</v>
      </c>
      <c r="H117" s="34" t="s">
        <v>616</v>
      </c>
      <c r="I117" s="18">
        <v>-1125.652</v>
      </c>
      <c r="J117" s="34" t="s">
        <v>95</v>
      </c>
      <c r="K117" s="19">
        <f t="shared" si="3"/>
        <v>-1125.652</v>
      </c>
      <c r="L117" t="s">
        <v>851</v>
      </c>
      <c r="M117" s="51" t="s">
        <v>1052</v>
      </c>
      <c r="O117" s="50" t="s">
        <v>1053</v>
      </c>
      <c r="P117" s="38">
        <f t="shared" si="2"/>
        <v>-1125.652</v>
      </c>
      <c r="Q117" s="52">
        <v>45831</v>
      </c>
      <c r="S117">
        <v>40700</v>
      </c>
      <c r="T117" t="s">
        <v>784</v>
      </c>
    </row>
    <row r="118" spans="1:20" ht="29.1">
      <c r="A118" s="54" t="str">
        <f>+VLOOKUP(O118,'Selectable Table'!D:E,2,0)</f>
        <v>OTH CUST</v>
      </c>
      <c r="B118" s="37" t="s">
        <v>1049</v>
      </c>
      <c r="C118" s="50" t="s">
        <v>1050</v>
      </c>
      <c r="D118" s="50" t="s">
        <v>1051</v>
      </c>
      <c r="E118">
        <v>2025</v>
      </c>
      <c r="F118">
        <v>6</v>
      </c>
      <c r="G118" s="54" t="s">
        <v>880</v>
      </c>
      <c r="H118" s="34" t="s">
        <v>616</v>
      </c>
      <c r="I118" s="18">
        <v>-920.98799999999994</v>
      </c>
      <c r="J118" s="34" t="s">
        <v>95</v>
      </c>
      <c r="K118" s="19">
        <f t="shared" si="3"/>
        <v>-920.98799999999994</v>
      </c>
      <c r="L118" t="s">
        <v>851</v>
      </c>
      <c r="M118" s="51" t="s">
        <v>1052</v>
      </c>
      <c r="O118" s="50" t="s">
        <v>1053</v>
      </c>
      <c r="P118" s="38">
        <f t="shared" si="2"/>
        <v>-920.98799999999994</v>
      </c>
      <c r="Q118" s="52">
        <v>45831</v>
      </c>
      <c r="S118">
        <v>40700</v>
      </c>
      <c r="T118" t="s">
        <v>784</v>
      </c>
    </row>
    <row r="119" spans="1:20" ht="29.1">
      <c r="A119" s="54" t="str">
        <f>+VLOOKUP(O119,'Selectable Table'!D:E,2,0)</f>
        <v>OTH CUST</v>
      </c>
      <c r="B119" s="37" t="s">
        <v>1054</v>
      </c>
      <c r="C119" s="50" t="s">
        <v>1055</v>
      </c>
      <c r="D119" s="50" t="s">
        <v>1051</v>
      </c>
      <c r="E119">
        <v>2025</v>
      </c>
      <c r="F119">
        <v>6</v>
      </c>
      <c r="G119" s="54" t="s">
        <v>858</v>
      </c>
      <c r="H119" s="34" t="s">
        <v>325</v>
      </c>
      <c r="I119" s="18">
        <v>-60.879999999999995</v>
      </c>
      <c r="J119" s="34" t="s">
        <v>95</v>
      </c>
      <c r="K119" s="19">
        <f t="shared" si="3"/>
        <v>-60.879999999999995</v>
      </c>
      <c r="L119" t="s">
        <v>851</v>
      </c>
      <c r="M119" s="51" t="s">
        <v>1056</v>
      </c>
      <c r="O119" s="50" t="s">
        <v>929</v>
      </c>
      <c r="P119" s="38">
        <f t="shared" si="2"/>
        <v>-60.879999999999995</v>
      </c>
      <c r="Q119" s="52">
        <v>45831</v>
      </c>
      <c r="S119">
        <v>40700</v>
      </c>
      <c r="T119" t="s">
        <v>784</v>
      </c>
    </row>
    <row r="120" spans="1:20" ht="29.1">
      <c r="A120" s="54" t="str">
        <f>+VLOOKUP(O120,'Selectable Table'!D:E,2,0)</f>
        <v>OTH CUST</v>
      </c>
      <c r="B120" s="37" t="s">
        <v>1054</v>
      </c>
      <c r="C120" s="50" t="s">
        <v>1055</v>
      </c>
      <c r="D120" s="50" t="s">
        <v>1051</v>
      </c>
      <c r="E120">
        <v>2025</v>
      </c>
      <c r="F120">
        <v>6</v>
      </c>
      <c r="G120" s="54" t="s">
        <v>858</v>
      </c>
      <c r="H120" s="34" t="s">
        <v>325</v>
      </c>
      <c r="I120" s="18">
        <v>-2.34</v>
      </c>
      <c r="J120" s="34" t="s">
        <v>95</v>
      </c>
      <c r="K120" s="19">
        <f t="shared" si="3"/>
        <v>-2.34</v>
      </c>
      <c r="L120" t="s">
        <v>851</v>
      </c>
      <c r="M120" s="51" t="s">
        <v>1056</v>
      </c>
      <c r="O120" s="50" t="s">
        <v>929</v>
      </c>
      <c r="P120" s="38">
        <f t="shared" si="2"/>
        <v>-2.34</v>
      </c>
      <c r="Q120" s="52">
        <v>45831</v>
      </c>
      <c r="S120">
        <v>40700</v>
      </c>
      <c r="T120" t="s">
        <v>784</v>
      </c>
    </row>
    <row r="121" spans="1:20" ht="29.1">
      <c r="A121" s="54" t="str">
        <f>+VLOOKUP(O121,'Selectable Table'!D:E,2,0)</f>
        <v>IQVIA</v>
      </c>
      <c r="B121" s="37" t="s">
        <v>1057</v>
      </c>
      <c r="C121" s="50" t="s">
        <v>1058</v>
      </c>
      <c r="D121" s="50" t="s">
        <v>740</v>
      </c>
      <c r="E121">
        <v>2025</v>
      </c>
      <c r="F121">
        <v>6</v>
      </c>
      <c r="G121" s="54" t="s">
        <v>880</v>
      </c>
      <c r="H121" s="34" t="s">
        <v>616</v>
      </c>
      <c r="I121" s="18">
        <v>-143.85999999999999</v>
      </c>
      <c r="J121" s="34" t="s">
        <v>95</v>
      </c>
      <c r="K121" s="19">
        <f t="shared" si="3"/>
        <v>-143.85999999999999</v>
      </c>
      <c r="L121" t="s">
        <v>851</v>
      </c>
      <c r="M121" s="51" t="s">
        <v>1059</v>
      </c>
      <c r="O121" s="50" t="s">
        <v>1060</v>
      </c>
      <c r="P121" s="38">
        <f t="shared" si="2"/>
        <v>-143.85999999999999</v>
      </c>
      <c r="Q121" s="52">
        <v>45831</v>
      </c>
      <c r="S121">
        <v>40700</v>
      </c>
      <c r="T121" t="s">
        <v>784</v>
      </c>
    </row>
    <row r="122" spans="1:20" ht="29.1">
      <c r="A122" s="54" t="str">
        <f>+VLOOKUP(O122,'Selectable Table'!D:E,2,0)</f>
        <v>J &amp; J</v>
      </c>
      <c r="B122" s="37" t="s">
        <v>1061</v>
      </c>
      <c r="C122" s="50" t="s">
        <v>1062</v>
      </c>
      <c r="D122" s="50" t="s">
        <v>740</v>
      </c>
      <c r="E122">
        <v>2025</v>
      </c>
      <c r="F122">
        <v>6</v>
      </c>
      <c r="G122" s="54" t="s">
        <v>880</v>
      </c>
      <c r="H122" s="34" t="s">
        <v>616</v>
      </c>
      <c r="I122" s="18">
        <v>-55.167999999999999</v>
      </c>
      <c r="J122" s="34" t="s">
        <v>95</v>
      </c>
      <c r="K122" s="19">
        <f t="shared" si="3"/>
        <v>-55.167999999999999</v>
      </c>
      <c r="L122" t="s">
        <v>851</v>
      </c>
      <c r="M122" s="51" t="s">
        <v>889</v>
      </c>
      <c r="O122" s="50" t="s">
        <v>976</v>
      </c>
      <c r="P122" s="38">
        <f t="shared" si="2"/>
        <v>-55.167999999999999</v>
      </c>
      <c r="Q122" s="52">
        <v>45831</v>
      </c>
      <c r="S122">
        <v>40700</v>
      </c>
      <c r="T122" t="s">
        <v>784</v>
      </c>
    </row>
    <row r="123" spans="1:20" ht="14.45">
      <c r="A123" s="54" t="str">
        <f>+VLOOKUP(O123,'Selectable Table'!D:E,2,0)</f>
        <v>J &amp; J</v>
      </c>
      <c r="B123" s="37" t="s">
        <v>1061</v>
      </c>
      <c r="C123" s="50" t="s">
        <v>1062</v>
      </c>
      <c r="D123" s="50" t="s">
        <v>740</v>
      </c>
      <c r="E123">
        <v>2025</v>
      </c>
      <c r="F123">
        <v>6</v>
      </c>
      <c r="G123" s="54" t="s">
        <v>854</v>
      </c>
      <c r="H123" s="34" t="s">
        <v>324</v>
      </c>
      <c r="I123" s="18">
        <v>-110.336</v>
      </c>
      <c r="J123" s="34" t="s">
        <v>95</v>
      </c>
      <c r="K123" s="19">
        <f t="shared" si="3"/>
        <v>-110.336</v>
      </c>
      <c r="L123" t="s">
        <v>851</v>
      </c>
      <c r="M123" s="51" t="s">
        <v>889</v>
      </c>
      <c r="O123" s="50" t="s">
        <v>976</v>
      </c>
      <c r="P123" s="38">
        <f t="shared" si="2"/>
        <v>-110.336</v>
      </c>
      <c r="Q123" s="52">
        <v>45831</v>
      </c>
      <c r="S123">
        <v>40700</v>
      </c>
      <c r="T123" t="s">
        <v>784</v>
      </c>
    </row>
    <row r="124" spans="1:20" ht="14.45">
      <c r="A124" s="54" t="str">
        <f>+VLOOKUP(O124,'Selectable Table'!D:E,2,0)</f>
        <v>ASTRAZENECA</v>
      </c>
      <c r="B124" s="37" t="s">
        <v>1063</v>
      </c>
      <c r="C124" s="50" t="s">
        <v>1064</v>
      </c>
      <c r="D124" s="50" t="s">
        <v>740</v>
      </c>
      <c r="E124">
        <v>2025</v>
      </c>
      <c r="F124">
        <v>6</v>
      </c>
      <c r="G124" s="54" t="s">
        <v>858</v>
      </c>
      <c r="H124" s="34" t="s">
        <v>325</v>
      </c>
      <c r="I124" s="18">
        <v>-75.103999999999999</v>
      </c>
      <c r="J124" s="34" t="s">
        <v>95</v>
      </c>
      <c r="K124" s="19">
        <f t="shared" si="3"/>
        <v>-75.103999999999999</v>
      </c>
      <c r="L124" t="s">
        <v>851</v>
      </c>
      <c r="M124" s="51" t="s">
        <v>1065</v>
      </c>
      <c r="O124" s="50" t="s">
        <v>954</v>
      </c>
      <c r="P124" s="38">
        <f t="shared" si="2"/>
        <v>-75.103999999999999</v>
      </c>
      <c r="Q124" s="52">
        <v>45831</v>
      </c>
      <c r="S124">
        <v>40700</v>
      </c>
      <c r="T124" t="s">
        <v>784</v>
      </c>
    </row>
    <row r="125" spans="1:20" ht="14.45">
      <c r="A125" s="54" t="str">
        <f>+VLOOKUP(O125,'Selectable Table'!D:E,2,0)</f>
        <v>ASTRAZENECA</v>
      </c>
      <c r="B125" s="37" t="s">
        <v>1063</v>
      </c>
      <c r="C125" s="50" t="s">
        <v>1064</v>
      </c>
      <c r="D125" s="50" t="s">
        <v>740</v>
      </c>
      <c r="E125">
        <v>2025</v>
      </c>
      <c r="F125">
        <v>6</v>
      </c>
      <c r="G125" s="54" t="s">
        <v>858</v>
      </c>
      <c r="H125" s="34" t="s">
        <v>325</v>
      </c>
      <c r="I125" s="18">
        <v>-268.54400000000004</v>
      </c>
      <c r="J125" s="34" t="s">
        <v>95</v>
      </c>
      <c r="K125" s="19">
        <f t="shared" si="3"/>
        <v>-268.54400000000004</v>
      </c>
      <c r="L125" t="s">
        <v>851</v>
      </c>
      <c r="M125" s="51" t="s">
        <v>1065</v>
      </c>
      <c r="O125" s="50" t="s">
        <v>954</v>
      </c>
      <c r="P125" s="38">
        <f t="shared" si="2"/>
        <v>-268.54400000000004</v>
      </c>
      <c r="Q125" s="52">
        <v>45831</v>
      </c>
      <c r="S125">
        <v>40700</v>
      </c>
      <c r="T125" t="s">
        <v>784</v>
      </c>
    </row>
    <row r="126" spans="1:20" ht="14.45">
      <c r="A126" s="54" t="str">
        <f>+VLOOKUP(O126,'Selectable Table'!D:E,2,0)</f>
        <v>ASTRAZENECA</v>
      </c>
      <c r="B126" s="37" t="s">
        <v>1063</v>
      </c>
      <c r="C126" s="50" t="s">
        <v>1064</v>
      </c>
      <c r="D126" s="50" t="s">
        <v>740</v>
      </c>
      <c r="E126">
        <v>2025</v>
      </c>
      <c r="F126">
        <v>6</v>
      </c>
      <c r="G126" s="54" t="s">
        <v>854</v>
      </c>
      <c r="H126" s="34" t="s">
        <v>324</v>
      </c>
      <c r="I126" s="18">
        <v>-31.864000000000001</v>
      </c>
      <c r="J126" s="34" t="s">
        <v>95</v>
      </c>
      <c r="K126" s="19">
        <f t="shared" si="3"/>
        <v>-31.864000000000001</v>
      </c>
      <c r="L126" t="s">
        <v>851</v>
      </c>
      <c r="M126" s="51" t="s">
        <v>1065</v>
      </c>
      <c r="O126" s="50" t="s">
        <v>954</v>
      </c>
      <c r="P126" s="38">
        <f t="shared" si="2"/>
        <v>-31.864000000000001</v>
      </c>
      <c r="Q126" s="52">
        <v>45831</v>
      </c>
      <c r="S126">
        <v>40700</v>
      </c>
      <c r="T126" t="s">
        <v>784</v>
      </c>
    </row>
    <row r="127" spans="1:20" ht="14.45">
      <c r="A127" s="54" t="str">
        <f>+VLOOKUP(O127,'Selectable Table'!D:E,2,0)</f>
        <v>GILEAD SCI</v>
      </c>
      <c r="B127" s="37" t="s">
        <v>1066</v>
      </c>
      <c r="C127" s="50" t="s">
        <v>1067</v>
      </c>
      <c r="D127" s="50" t="s">
        <v>741</v>
      </c>
      <c r="E127">
        <v>2025</v>
      </c>
      <c r="F127">
        <v>6</v>
      </c>
      <c r="G127" s="54" t="s">
        <v>854</v>
      </c>
      <c r="H127" s="34" t="s">
        <v>324</v>
      </c>
      <c r="I127" s="18">
        <v>-1097.4480000000001</v>
      </c>
      <c r="J127" s="34" t="s">
        <v>95</v>
      </c>
      <c r="K127" s="19">
        <f t="shared" si="3"/>
        <v>-1097.4480000000001</v>
      </c>
      <c r="L127" t="s">
        <v>851</v>
      </c>
      <c r="M127" s="51" t="s">
        <v>1068</v>
      </c>
      <c r="O127" s="50" t="s">
        <v>1069</v>
      </c>
      <c r="P127" s="38">
        <f t="shared" si="2"/>
        <v>-1097.4480000000001</v>
      </c>
      <c r="Q127" s="52">
        <v>45831</v>
      </c>
      <c r="S127">
        <v>40700</v>
      </c>
      <c r="T127" t="s">
        <v>784</v>
      </c>
    </row>
    <row r="128" spans="1:20" ht="14.45">
      <c r="A128" s="54" t="str">
        <f>+VLOOKUP(O128,'Selectable Table'!D:E,2,0)</f>
        <v>GILEAD SCI</v>
      </c>
      <c r="B128" s="37" t="s">
        <v>1066</v>
      </c>
      <c r="C128" s="50" t="s">
        <v>1067</v>
      </c>
      <c r="D128" s="50" t="s">
        <v>741</v>
      </c>
      <c r="E128">
        <v>2025</v>
      </c>
      <c r="F128">
        <v>6</v>
      </c>
      <c r="G128" s="54" t="s">
        <v>858</v>
      </c>
      <c r="H128" s="34" t="s">
        <v>325</v>
      </c>
      <c r="I128" s="18">
        <v>-1097.4480000000001</v>
      </c>
      <c r="J128" s="34" t="s">
        <v>95</v>
      </c>
      <c r="K128" s="19">
        <f t="shared" si="3"/>
        <v>-1097.4480000000001</v>
      </c>
      <c r="L128" t="s">
        <v>851</v>
      </c>
      <c r="M128" s="51" t="s">
        <v>1068</v>
      </c>
      <c r="O128" s="50" t="s">
        <v>1069</v>
      </c>
      <c r="P128" s="38">
        <f t="shared" si="2"/>
        <v>-1097.4480000000001</v>
      </c>
      <c r="Q128" s="52">
        <v>45831</v>
      </c>
      <c r="S128">
        <v>40700</v>
      </c>
      <c r="T128" t="s">
        <v>784</v>
      </c>
    </row>
    <row r="129" spans="1:20" ht="29.1">
      <c r="A129" s="54" t="str">
        <f>+VLOOKUP(O129,'Selectable Table'!D:E,2,0)</f>
        <v>OTH CUST</v>
      </c>
      <c r="B129" s="37" t="s">
        <v>1070</v>
      </c>
      <c r="C129" s="50" t="s">
        <v>1071</v>
      </c>
      <c r="D129" s="50" t="s">
        <v>741</v>
      </c>
      <c r="E129">
        <v>2025</v>
      </c>
      <c r="F129">
        <v>6</v>
      </c>
      <c r="G129" s="54" t="s">
        <v>858</v>
      </c>
      <c r="H129" s="34" t="s">
        <v>325</v>
      </c>
      <c r="I129" s="18">
        <v>-426.16000000000008</v>
      </c>
      <c r="J129" s="34" t="s">
        <v>95</v>
      </c>
      <c r="K129" s="19">
        <f t="shared" si="3"/>
        <v>-426.16000000000008</v>
      </c>
      <c r="L129" t="s">
        <v>851</v>
      </c>
      <c r="M129" s="51" t="s">
        <v>1072</v>
      </c>
      <c r="O129" s="50" t="s">
        <v>929</v>
      </c>
      <c r="P129" s="38">
        <f t="shared" si="2"/>
        <v>-426.16000000000008</v>
      </c>
      <c r="Q129" s="52">
        <v>45831</v>
      </c>
      <c r="S129">
        <v>40700</v>
      </c>
      <c r="T129" t="s">
        <v>784</v>
      </c>
    </row>
    <row r="130" spans="1:20" ht="29.1">
      <c r="A130" s="54" t="str">
        <f>+VLOOKUP(O130,'Selectable Table'!D:E,2,0)</f>
        <v>OTH CUST</v>
      </c>
      <c r="B130" s="37" t="s">
        <v>1070</v>
      </c>
      <c r="C130" s="50" t="s">
        <v>1071</v>
      </c>
      <c r="D130" s="50" t="s">
        <v>1073</v>
      </c>
      <c r="E130">
        <v>2025</v>
      </c>
      <c r="F130">
        <v>6</v>
      </c>
      <c r="G130" s="54" t="s">
        <v>858</v>
      </c>
      <c r="H130" s="34" t="s">
        <v>325</v>
      </c>
      <c r="I130" s="18">
        <v>-16.380000000000003</v>
      </c>
      <c r="J130" s="34" t="s">
        <v>95</v>
      </c>
      <c r="K130" s="19">
        <f t="shared" si="3"/>
        <v>-16.380000000000003</v>
      </c>
      <c r="L130" t="s">
        <v>851</v>
      </c>
      <c r="M130" s="51" t="s">
        <v>1072</v>
      </c>
      <c r="O130" s="50" t="s">
        <v>929</v>
      </c>
      <c r="P130" s="38">
        <f t="shared" ref="P130:P193" si="4">K130</f>
        <v>-16.380000000000003</v>
      </c>
      <c r="Q130" s="52">
        <v>45831</v>
      </c>
      <c r="S130">
        <v>40700</v>
      </c>
      <c r="T130" t="s">
        <v>784</v>
      </c>
    </row>
    <row r="131" spans="1:20" ht="14.45">
      <c r="A131" s="54" t="str">
        <f>+VLOOKUP(O131,'Selectable Table'!D:E,2,0)</f>
        <v>OTH CUST</v>
      </c>
      <c r="B131" s="37" t="s">
        <v>1074</v>
      </c>
      <c r="C131" s="50" t="s">
        <v>1075</v>
      </c>
      <c r="D131" s="50" t="s">
        <v>1073</v>
      </c>
      <c r="E131">
        <v>2025</v>
      </c>
      <c r="F131">
        <v>6</v>
      </c>
      <c r="G131" s="54" t="s">
        <v>858</v>
      </c>
      <c r="H131" s="34" t="s">
        <v>325</v>
      </c>
      <c r="I131" s="18">
        <v>-3.9320000000000004</v>
      </c>
      <c r="J131" s="34" t="s">
        <v>95</v>
      </c>
      <c r="K131" s="19">
        <f t="shared" ref="K131:K194" si="5">+VLOOKUP(J131,$W$2:$X$7,2,0)*I131</f>
        <v>-3.9320000000000004</v>
      </c>
      <c r="L131" t="s">
        <v>851</v>
      </c>
      <c r="M131" s="51" t="s">
        <v>1076</v>
      </c>
      <c r="O131" s="50" t="s">
        <v>875</v>
      </c>
      <c r="P131" s="38">
        <f t="shared" si="4"/>
        <v>-3.9320000000000004</v>
      </c>
      <c r="Q131" s="52">
        <v>45831</v>
      </c>
      <c r="S131">
        <v>40700</v>
      </c>
      <c r="T131" t="s">
        <v>784</v>
      </c>
    </row>
    <row r="132" spans="1:20" ht="14.45">
      <c r="A132" s="54" t="str">
        <f>+VLOOKUP(O132,'Selectable Table'!D:E,2,0)</f>
        <v>OTH CUST</v>
      </c>
      <c r="B132" s="37" t="s">
        <v>1074</v>
      </c>
      <c r="C132" s="50" t="s">
        <v>1075</v>
      </c>
      <c r="D132" s="50" t="s">
        <v>743</v>
      </c>
      <c r="E132">
        <v>2025</v>
      </c>
      <c r="F132">
        <v>6</v>
      </c>
      <c r="G132" s="54" t="s">
        <v>858</v>
      </c>
      <c r="H132" s="34" t="s">
        <v>325</v>
      </c>
      <c r="I132" s="18">
        <v>-37.816000000000003</v>
      </c>
      <c r="J132" s="34" t="s">
        <v>95</v>
      </c>
      <c r="K132" s="19">
        <f t="shared" si="5"/>
        <v>-37.816000000000003</v>
      </c>
      <c r="L132" t="s">
        <v>851</v>
      </c>
      <c r="M132" s="51" t="s">
        <v>1076</v>
      </c>
      <c r="O132" s="50" t="s">
        <v>875</v>
      </c>
      <c r="P132" s="38">
        <f t="shared" si="4"/>
        <v>-37.816000000000003</v>
      </c>
      <c r="Q132" s="52">
        <v>45831</v>
      </c>
      <c r="S132">
        <v>40700</v>
      </c>
      <c r="T132" t="s">
        <v>784</v>
      </c>
    </row>
    <row r="133" spans="1:20" ht="14.45">
      <c r="A133" s="54" t="str">
        <f>+VLOOKUP(O133,'Selectable Table'!D:E,2,0)</f>
        <v>OTH CUST</v>
      </c>
      <c r="B133" s="37" t="s">
        <v>1077</v>
      </c>
      <c r="C133" s="50" t="s">
        <v>1078</v>
      </c>
      <c r="D133" s="50" t="s">
        <v>743</v>
      </c>
      <c r="E133">
        <v>2025</v>
      </c>
      <c r="F133">
        <v>6</v>
      </c>
      <c r="G133" s="54" t="s">
        <v>854</v>
      </c>
      <c r="H133" s="34" t="s">
        <v>324</v>
      </c>
      <c r="I133" s="18">
        <v>-189.10000000000002</v>
      </c>
      <c r="J133" s="34" t="s">
        <v>95</v>
      </c>
      <c r="K133" s="19">
        <f t="shared" si="5"/>
        <v>-189.10000000000002</v>
      </c>
      <c r="L133" t="s">
        <v>851</v>
      </c>
      <c r="M133" s="51" t="s">
        <v>1079</v>
      </c>
      <c r="O133" s="50" t="s">
        <v>875</v>
      </c>
      <c r="P133" s="38">
        <f t="shared" si="4"/>
        <v>-189.10000000000002</v>
      </c>
      <c r="Q133" s="52">
        <v>45831</v>
      </c>
      <c r="S133">
        <v>40700</v>
      </c>
      <c r="T133" t="s">
        <v>784</v>
      </c>
    </row>
    <row r="134" spans="1:20" ht="14.45">
      <c r="A134" s="54" t="str">
        <f>+VLOOKUP(O134,'Selectable Table'!D:E,2,0)</f>
        <v>OTH CUST</v>
      </c>
      <c r="B134" s="37" t="s">
        <v>1077</v>
      </c>
      <c r="C134" s="50" t="s">
        <v>1078</v>
      </c>
      <c r="D134" s="50" t="s">
        <v>470</v>
      </c>
      <c r="E134">
        <v>2025</v>
      </c>
      <c r="F134">
        <v>6</v>
      </c>
      <c r="G134" s="54" t="s">
        <v>858</v>
      </c>
      <c r="H134" s="34" t="s">
        <v>325</v>
      </c>
      <c r="I134" s="18">
        <v>-270.44800000000004</v>
      </c>
      <c r="J134" s="34" t="s">
        <v>95</v>
      </c>
      <c r="K134" s="19">
        <f t="shared" si="5"/>
        <v>-270.44800000000004</v>
      </c>
      <c r="L134" t="s">
        <v>851</v>
      </c>
      <c r="M134" s="51" t="s">
        <v>1079</v>
      </c>
      <c r="O134" s="50" t="s">
        <v>875</v>
      </c>
      <c r="P134" s="38">
        <f t="shared" si="4"/>
        <v>-270.44800000000004</v>
      </c>
      <c r="Q134" s="52">
        <v>45831</v>
      </c>
      <c r="S134">
        <v>40700</v>
      </c>
      <c r="T134" t="s">
        <v>784</v>
      </c>
    </row>
    <row r="135" spans="1:20" ht="14.45">
      <c r="A135" s="54" t="str">
        <f>+VLOOKUP(O135,'Selectable Table'!D:E,2,0)</f>
        <v>OTH CUST</v>
      </c>
      <c r="B135" s="37" t="s">
        <v>1080</v>
      </c>
      <c r="C135" s="50" t="s">
        <v>1081</v>
      </c>
      <c r="D135" s="50" t="s">
        <v>470</v>
      </c>
      <c r="E135">
        <v>2025</v>
      </c>
      <c r="F135">
        <v>6</v>
      </c>
      <c r="G135" s="54" t="s">
        <v>854</v>
      </c>
      <c r="H135" s="34" t="s">
        <v>324</v>
      </c>
      <c r="I135" s="18">
        <v>-262.86399999999998</v>
      </c>
      <c r="J135" s="34" t="s">
        <v>95</v>
      </c>
      <c r="K135" s="19">
        <f t="shared" si="5"/>
        <v>-262.86399999999998</v>
      </c>
      <c r="L135" t="s">
        <v>851</v>
      </c>
      <c r="M135" s="51" t="s">
        <v>1082</v>
      </c>
      <c r="O135" s="50" t="s">
        <v>944</v>
      </c>
      <c r="P135" s="38">
        <f t="shared" si="4"/>
        <v>-262.86399999999998</v>
      </c>
      <c r="Q135" s="52">
        <v>45831</v>
      </c>
      <c r="S135">
        <v>40700</v>
      </c>
      <c r="T135" t="s">
        <v>784</v>
      </c>
    </row>
    <row r="136" spans="1:20" ht="29.1">
      <c r="A136" s="54" t="str">
        <f>+VLOOKUP(O136,'Selectable Table'!D:E,2,0)</f>
        <v>OTH CUST</v>
      </c>
      <c r="B136" s="37" t="s">
        <v>1083</v>
      </c>
      <c r="C136" s="50" t="s">
        <v>1084</v>
      </c>
      <c r="D136" s="50" t="s">
        <v>282</v>
      </c>
      <c r="E136">
        <v>2025</v>
      </c>
      <c r="F136">
        <v>6</v>
      </c>
      <c r="G136" s="54" t="s">
        <v>854</v>
      </c>
      <c r="H136" s="34" t="s">
        <v>324</v>
      </c>
      <c r="I136" s="18">
        <v>-665.34400000000005</v>
      </c>
      <c r="J136" s="34" t="s">
        <v>95</v>
      </c>
      <c r="K136" s="19">
        <f t="shared" si="5"/>
        <v>-665.34400000000005</v>
      </c>
      <c r="L136" t="s">
        <v>851</v>
      </c>
      <c r="M136" s="51" t="s">
        <v>1085</v>
      </c>
      <c r="O136" s="50" t="s">
        <v>929</v>
      </c>
      <c r="P136" s="38">
        <f t="shared" si="4"/>
        <v>-665.34400000000005</v>
      </c>
      <c r="Q136" s="52">
        <v>45831</v>
      </c>
      <c r="S136">
        <v>40700</v>
      </c>
      <c r="T136" t="s">
        <v>784</v>
      </c>
    </row>
    <row r="137" spans="1:20" ht="29.1">
      <c r="A137" s="54" t="str">
        <f>+VLOOKUP(O137,'Selectable Table'!D:E,2,0)</f>
        <v>OTH CUST</v>
      </c>
      <c r="B137" s="37" t="s">
        <v>1083</v>
      </c>
      <c r="C137" s="50" t="s">
        <v>1084</v>
      </c>
      <c r="D137" s="50" t="s">
        <v>282</v>
      </c>
      <c r="E137">
        <v>2025</v>
      </c>
      <c r="F137">
        <v>6</v>
      </c>
      <c r="G137" s="54" t="s">
        <v>880</v>
      </c>
      <c r="H137" s="34" t="s">
        <v>616</v>
      </c>
      <c r="I137" s="18">
        <v>-26.628</v>
      </c>
      <c r="J137" s="34" t="s">
        <v>95</v>
      </c>
      <c r="K137" s="19">
        <f t="shared" si="5"/>
        <v>-26.628</v>
      </c>
      <c r="L137" t="s">
        <v>851</v>
      </c>
      <c r="M137" s="51" t="s">
        <v>1085</v>
      </c>
      <c r="O137" s="50" t="s">
        <v>929</v>
      </c>
      <c r="P137" s="38">
        <f t="shared" si="4"/>
        <v>-26.628</v>
      </c>
      <c r="Q137" s="52">
        <v>45831</v>
      </c>
      <c r="S137">
        <v>40700</v>
      </c>
      <c r="T137" t="s">
        <v>784</v>
      </c>
    </row>
    <row r="138" spans="1:20" ht="29.1">
      <c r="A138" s="54" t="str">
        <f>+VLOOKUP(O138,'Selectable Table'!D:E,2,0)</f>
        <v>OTH CUST</v>
      </c>
      <c r="B138" s="37" t="s">
        <v>1086</v>
      </c>
      <c r="C138" s="50" t="s">
        <v>1087</v>
      </c>
      <c r="D138" s="50" t="s">
        <v>282</v>
      </c>
      <c r="E138">
        <v>2025</v>
      </c>
      <c r="F138">
        <v>6</v>
      </c>
      <c r="G138" s="54" t="s">
        <v>880</v>
      </c>
      <c r="H138" s="34" t="s">
        <v>616</v>
      </c>
      <c r="I138" s="18">
        <v>-288.19200000000001</v>
      </c>
      <c r="J138" s="34" t="s">
        <v>95</v>
      </c>
      <c r="K138" s="19">
        <f t="shared" si="5"/>
        <v>-288.19200000000001</v>
      </c>
      <c r="L138" t="s">
        <v>851</v>
      </c>
      <c r="M138" s="51" t="s">
        <v>1088</v>
      </c>
      <c r="O138" s="50" t="s">
        <v>929</v>
      </c>
      <c r="P138" s="38">
        <f t="shared" si="4"/>
        <v>-288.19200000000001</v>
      </c>
      <c r="Q138" s="52">
        <v>45831</v>
      </c>
      <c r="S138">
        <v>40700</v>
      </c>
      <c r="T138" t="s">
        <v>784</v>
      </c>
    </row>
    <row r="139" spans="1:20" ht="14.45">
      <c r="A139" s="54" t="str">
        <f>+VLOOKUP(O139,'Selectable Table'!D:E,2,0)</f>
        <v>OTH CUST</v>
      </c>
      <c r="B139" s="37" t="s">
        <v>1089</v>
      </c>
      <c r="C139" s="50" t="s">
        <v>1090</v>
      </c>
      <c r="D139" s="50" t="s">
        <v>282</v>
      </c>
      <c r="E139">
        <v>2025</v>
      </c>
      <c r="F139">
        <v>6</v>
      </c>
      <c r="G139" s="54" t="s">
        <v>858</v>
      </c>
      <c r="H139" s="34" t="s">
        <v>325</v>
      </c>
      <c r="I139" s="18">
        <v>-237.15200000000002</v>
      </c>
      <c r="J139" s="34" t="s">
        <v>95</v>
      </c>
      <c r="K139" s="19">
        <f t="shared" si="5"/>
        <v>-237.15200000000002</v>
      </c>
      <c r="L139" t="s">
        <v>851</v>
      </c>
      <c r="M139" s="51" t="s">
        <v>1091</v>
      </c>
      <c r="O139" s="50" t="s">
        <v>919</v>
      </c>
      <c r="P139" s="38">
        <f t="shared" si="4"/>
        <v>-237.15200000000002</v>
      </c>
      <c r="Q139" s="52">
        <v>45831</v>
      </c>
      <c r="S139">
        <v>40700</v>
      </c>
      <c r="T139" t="s">
        <v>784</v>
      </c>
    </row>
    <row r="140" spans="1:20" ht="14.45">
      <c r="A140" s="54" t="str">
        <f>+VLOOKUP(O140,'Selectable Table'!D:E,2,0)</f>
        <v>OTH CUST</v>
      </c>
      <c r="B140" s="37" t="s">
        <v>1092</v>
      </c>
      <c r="C140" s="50" t="s">
        <v>1093</v>
      </c>
      <c r="D140" s="50" t="s">
        <v>282</v>
      </c>
      <c r="E140">
        <v>2025</v>
      </c>
      <c r="F140">
        <v>6</v>
      </c>
      <c r="G140" s="54" t="s">
        <v>858</v>
      </c>
      <c r="H140" s="34" t="s">
        <v>325</v>
      </c>
      <c r="I140" s="18">
        <v>-54.896000000000008</v>
      </c>
      <c r="J140" s="34" t="s">
        <v>95</v>
      </c>
      <c r="K140" s="19">
        <f t="shared" si="5"/>
        <v>-54.896000000000008</v>
      </c>
      <c r="L140" t="s">
        <v>851</v>
      </c>
      <c r="M140" s="51" t="s">
        <v>901</v>
      </c>
      <c r="O140" s="50" t="s">
        <v>902</v>
      </c>
      <c r="P140" s="38">
        <f t="shared" si="4"/>
        <v>-54.896000000000008</v>
      </c>
      <c r="Q140" s="52">
        <v>45831</v>
      </c>
      <c r="S140">
        <v>40700</v>
      </c>
      <c r="T140" t="s">
        <v>784</v>
      </c>
    </row>
    <row r="141" spans="1:20" ht="14.45">
      <c r="A141" s="54" t="str">
        <f>+VLOOKUP(O141,'Selectable Table'!D:E,2,0)</f>
        <v>OTH CUST</v>
      </c>
      <c r="B141" s="37" t="s">
        <v>1092</v>
      </c>
      <c r="C141" s="50" t="s">
        <v>1093</v>
      </c>
      <c r="D141" s="50" t="s">
        <v>282</v>
      </c>
      <c r="E141">
        <v>2025</v>
      </c>
      <c r="F141">
        <v>6</v>
      </c>
      <c r="G141" s="54" t="s">
        <v>854</v>
      </c>
      <c r="H141" s="34" t="s">
        <v>324</v>
      </c>
      <c r="I141" s="18">
        <v>-329.37600000000003</v>
      </c>
      <c r="J141" s="34" t="s">
        <v>95</v>
      </c>
      <c r="K141" s="19">
        <f t="shared" si="5"/>
        <v>-329.37600000000003</v>
      </c>
      <c r="L141" t="s">
        <v>851</v>
      </c>
      <c r="M141" s="51" t="s">
        <v>901</v>
      </c>
      <c r="O141" s="50" t="s">
        <v>902</v>
      </c>
      <c r="P141" s="38">
        <f t="shared" si="4"/>
        <v>-329.37600000000003</v>
      </c>
      <c r="Q141" s="52">
        <v>45831</v>
      </c>
      <c r="S141">
        <v>40700</v>
      </c>
      <c r="T141" t="s">
        <v>784</v>
      </c>
    </row>
    <row r="142" spans="1:20" ht="14.45">
      <c r="A142" s="54" t="str">
        <f>+VLOOKUP(O142,'Selectable Table'!D:E,2,0)</f>
        <v>OTH CUST</v>
      </c>
      <c r="B142" s="37" t="s">
        <v>1094</v>
      </c>
      <c r="C142" s="50" t="s">
        <v>1095</v>
      </c>
      <c r="D142" s="50" t="s">
        <v>282</v>
      </c>
      <c r="E142">
        <v>2025</v>
      </c>
      <c r="F142">
        <v>6</v>
      </c>
      <c r="G142" s="54" t="s">
        <v>867</v>
      </c>
      <c r="H142" s="34" t="s">
        <v>333</v>
      </c>
      <c r="I142" s="18">
        <v>-530.68799999999999</v>
      </c>
      <c r="J142" s="34" t="s">
        <v>95</v>
      </c>
      <c r="K142" s="19">
        <f t="shared" si="5"/>
        <v>-530.68799999999999</v>
      </c>
      <c r="L142" t="s">
        <v>851</v>
      </c>
      <c r="M142" s="51" t="s">
        <v>874</v>
      </c>
      <c r="O142" s="50" t="s">
        <v>875</v>
      </c>
      <c r="P142" s="38">
        <f t="shared" si="4"/>
        <v>-530.68799999999999</v>
      </c>
      <c r="Q142" s="52">
        <v>45831</v>
      </c>
      <c r="S142">
        <v>40700</v>
      </c>
      <c r="T142" t="s">
        <v>784</v>
      </c>
    </row>
    <row r="143" spans="1:20" ht="14.45">
      <c r="A143" s="54" t="str">
        <f>+VLOOKUP(O143,'Selectable Table'!D:E,2,0)</f>
        <v>OTH CUST</v>
      </c>
      <c r="B143" s="37" t="s">
        <v>1096</v>
      </c>
      <c r="C143" s="50" t="s">
        <v>1097</v>
      </c>
      <c r="D143" s="50" t="s">
        <v>282</v>
      </c>
      <c r="E143">
        <v>2025</v>
      </c>
      <c r="F143">
        <v>6</v>
      </c>
      <c r="G143" s="54" t="s">
        <v>854</v>
      </c>
      <c r="H143" s="34" t="s">
        <v>324</v>
      </c>
      <c r="I143" s="18">
        <v>-118.57600000000001</v>
      </c>
      <c r="J143" s="34" t="s">
        <v>95</v>
      </c>
      <c r="K143" s="19">
        <f t="shared" si="5"/>
        <v>-118.57600000000001</v>
      </c>
      <c r="L143" t="s">
        <v>851</v>
      </c>
      <c r="M143" s="51" t="s">
        <v>1098</v>
      </c>
      <c r="O143" s="50" t="s">
        <v>1099</v>
      </c>
      <c r="P143" s="38">
        <f t="shared" si="4"/>
        <v>-118.57600000000001</v>
      </c>
      <c r="Q143" s="52">
        <v>45831</v>
      </c>
      <c r="S143">
        <v>40700</v>
      </c>
      <c r="T143" t="s">
        <v>784</v>
      </c>
    </row>
    <row r="144" spans="1:20" ht="14.45">
      <c r="A144" s="54" t="str">
        <f>+VLOOKUP(O144,'Selectable Table'!D:E,2,0)</f>
        <v>OTH CUST</v>
      </c>
      <c r="B144" s="37" t="s">
        <v>1096</v>
      </c>
      <c r="C144" s="50" t="s">
        <v>1097</v>
      </c>
      <c r="D144" s="50" t="s">
        <v>282</v>
      </c>
      <c r="E144">
        <v>2025</v>
      </c>
      <c r="F144">
        <v>6</v>
      </c>
      <c r="G144" s="54" t="s">
        <v>854</v>
      </c>
      <c r="H144" s="34" t="s">
        <v>324</v>
      </c>
      <c r="I144" s="18">
        <v>-118.57600000000001</v>
      </c>
      <c r="J144" s="34" t="s">
        <v>95</v>
      </c>
      <c r="K144" s="19">
        <f t="shared" si="5"/>
        <v>-118.57600000000001</v>
      </c>
      <c r="L144" t="s">
        <v>851</v>
      </c>
      <c r="M144" s="51" t="s">
        <v>1098</v>
      </c>
      <c r="O144" s="50" t="s">
        <v>1099</v>
      </c>
      <c r="P144" s="38">
        <f t="shared" si="4"/>
        <v>-118.57600000000001</v>
      </c>
      <c r="Q144" s="52">
        <v>45831</v>
      </c>
      <c r="S144">
        <v>40700</v>
      </c>
      <c r="T144" t="s">
        <v>784</v>
      </c>
    </row>
    <row r="145" spans="1:20" ht="14.45">
      <c r="A145" s="54" t="str">
        <f>+VLOOKUP(O145,'Selectable Table'!D:E,2,0)</f>
        <v>OTH CUST</v>
      </c>
      <c r="B145" s="37" t="s">
        <v>1100</v>
      </c>
      <c r="C145" s="50" t="s">
        <v>1101</v>
      </c>
      <c r="D145" s="50" t="s">
        <v>744</v>
      </c>
      <c r="E145">
        <v>2025</v>
      </c>
      <c r="F145">
        <v>6</v>
      </c>
      <c r="G145" s="54" t="s">
        <v>858</v>
      </c>
      <c r="H145" s="34" t="s">
        <v>325</v>
      </c>
      <c r="I145" s="18">
        <v>-167.012</v>
      </c>
      <c r="J145" s="34" t="s">
        <v>95</v>
      </c>
      <c r="K145" s="19">
        <f t="shared" si="5"/>
        <v>-167.012</v>
      </c>
      <c r="L145" t="s">
        <v>851</v>
      </c>
      <c r="M145" s="51" t="s">
        <v>874</v>
      </c>
      <c r="O145" s="50" t="s">
        <v>875</v>
      </c>
      <c r="P145" s="38">
        <f t="shared" si="4"/>
        <v>-167.012</v>
      </c>
      <c r="Q145" s="52">
        <v>45831</v>
      </c>
      <c r="S145">
        <v>40700</v>
      </c>
      <c r="T145" t="s">
        <v>784</v>
      </c>
    </row>
    <row r="146" spans="1:20" ht="14.45">
      <c r="A146" s="54" t="str">
        <f>+VLOOKUP(O146,'Selectable Table'!D:E,2,0)</f>
        <v>J &amp; J</v>
      </c>
      <c r="B146" s="37" t="s">
        <v>1102</v>
      </c>
      <c r="C146" s="50" t="s">
        <v>1103</v>
      </c>
      <c r="D146" s="50" t="s">
        <v>744</v>
      </c>
      <c r="E146">
        <v>2025</v>
      </c>
      <c r="F146">
        <v>6</v>
      </c>
      <c r="G146" s="54" t="s">
        <v>858</v>
      </c>
      <c r="H146" s="34" t="s">
        <v>325</v>
      </c>
      <c r="I146" s="18">
        <v>-110.336</v>
      </c>
      <c r="J146" s="34" t="s">
        <v>95</v>
      </c>
      <c r="K146" s="19">
        <f t="shared" si="5"/>
        <v>-110.336</v>
      </c>
      <c r="L146" t="s">
        <v>851</v>
      </c>
      <c r="M146" s="51" t="s">
        <v>889</v>
      </c>
      <c r="O146" s="50" t="s">
        <v>976</v>
      </c>
      <c r="P146" s="38">
        <f t="shared" si="4"/>
        <v>-110.336</v>
      </c>
      <c r="Q146" s="52">
        <v>45831</v>
      </c>
      <c r="S146">
        <v>40700</v>
      </c>
      <c r="T146" t="s">
        <v>784</v>
      </c>
    </row>
    <row r="147" spans="1:20" ht="14.45">
      <c r="A147" s="54" t="str">
        <f>+VLOOKUP(O147,'Selectable Table'!D:E,2,0)</f>
        <v>OTH CUST</v>
      </c>
      <c r="B147" s="37" t="s">
        <v>1104</v>
      </c>
      <c r="C147" s="50" t="s">
        <v>1105</v>
      </c>
      <c r="D147" s="50" t="s">
        <v>744</v>
      </c>
      <c r="E147">
        <v>2025</v>
      </c>
      <c r="F147">
        <v>6</v>
      </c>
      <c r="G147" s="54" t="s">
        <v>854</v>
      </c>
      <c r="H147" s="34" t="s">
        <v>324</v>
      </c>
      <c r="I147" s="18">
        <v>-13.312000000000001</v>
      </c>
      <c r="J147" s="34" t="s">
        <v>95</v>
      </c>
      <c r="K147" s="19">
        <f t="shared" si="5"/>
        <v>-13.312000000000001</v>
      </c>
      <c r="L147" t="s">
        <v>851</v>
      </c>
      <c r="M147" s="51" t="s">
        <v>1106</v>
      </c>
      <c r="O147" s="50" t="s">
        <v>929</v>
      </c>
      <c r="P147" s="38">
        <f t="shared" si="4"/>
        <v>-13.312000000000001</v>
      </c>
      <c r="Q147" s="52">
        <v>45831</v>
      </c>
      <c r="S147">
        <v>40700</v>
      </c>
      <c r="T147" t="s">
        <v>784</v>
      </c>
    </row>
    <row r="148" spans="1:20" ht="14.45">
      <c r="A148" s="54" t="str">
        <f>+VLOOKUP(O148,'Selectable Table'!D:E,2,0)</f>
        <v>OTH CUST</v>
      </c>
      <c r="B148" s="37" t="s">
        <v>1104</v>
      </c>
      <c r="C148" s="50" t="s">
        <v>1105</v>
      </c>
      <c r="D148" s="50" t="s">
        <v>283</v>
      </c>
      <c r="E148">
        <v>2025</v>
      </c>
      <c r="F148">
        <v>6</v>
      </c>
      <c r="G148" s="54" t="s">
        <v>854</v>
      </c>
      <c r="H148" s="34" t="s">
        <v>324</v>
      </c>
      <c r="I148" s="18">
        <v>-345.98800000000006</v>
      </c>
      <c r="J148" s="34" t="s">
        <v>95</v>
      </c>
      <c r="K148" s="19">
        <f t="shared" si="5"/>
        <v>-345.98800000000006</v>
      </c>
      <c r="L148" t="s">
        <v>851</v>
      </c>
      <c r="M148" s="51" t="s">
        <v>1106</v>
      </c>
      <c r="O148" s="50" t="s">
        <v>929</v>
      </c>
      <c r="P148" s="38">
        <f t="shared" si="4"/>
        <v>-345.98800000000006</v>
      </c>
      <c r="Q148" s="52">
        <v>45831</v>
      </c>
      <c r="S148">
        <v>40700</v>
      </c>
      <c r="T148" t="s">
        <v>784</v>
      </c>
    </row>
    <row r="149" spans="1:20" ht="29.1">
      <c r="A149" s="54" t="str">
        <f>+VLOOKUP(O149,'Selectable Table'!D:E,2,0)</f>
        <v>OTH CUST</v>
      </c>
      <c r="B149" s="37" t="s">
        <v>1107</v>
      </c>
      <c r="C149" s="50" t="s">
        <v>1108</v>
      </c>
      <c r="D149" s="50" t="s">
        <v>283</v>
      </c>
      <c r="E149">
        <v>2025</v>
      </c>
      <c r="F149">
        <v>6</v>
      </c>
      <c r="G149" s="54" t="s">
        <v>858</v>
      </c>
      <c r="H149" s="34" t="s">
        <v>325</v>
      </c>
      <c r="I149" s="18">
        <v>-117.08</v>
      </c>
      <c r="J149" s="34" t="s">
        <v>95</v>
      </c>
      <c r="K149" s="19">
        <f t="shared" si="5"/>
        <v>-117.08</v>
      </c>
      <c r="L149" t="s">
        <v>851</v>
      </c>
      <c r="M149" s="51" t="s">
        <v>1109</v>
      </c>
      <c r="O149" s="50" t="s">
        <v>929</v>
      </c>
      <c r="P149" s="38">
        <f t="shared" si="4"/>
        <v>-117.08</v>
      </c>
      <c r="Q149" s="52">
        <v>45831</v>
      </c>
      <c r="S149">
        <v>40700</v>
      </c>
      <c r="T149" t="s">
        <v>784</v>
      </c>
    </row>
    <row r="150" spans="1:20" ht="29.1">
      <c r="A150" s="54" t="str">
        <f>+VLOOKUP(O150,'Selectable Table'!D:E,2,0)</f>
        <v>OTH CUST</v>
      </c>
      <c r="B150" s="37" t="s">
        <v>1107</v>
      </c>
      <c r="C150" s="50" t="s">
        <v>1108</v>
      </c>
      <c r="D150" s="50" t="s">
        <v>283</v>
      </c>
      <c r="E150">
        <v>2025</v>
      </c>
      <c r="F150">
        <v>6</v>
      </c>
      <c r="G150" s="54" t="s">
        <v>854</v>
      </c>
      <c r="H150" s="34" t="s">
        <v>324</v>
      </c>
      <c r="I150" s="18">
        <v>-4.68</v>
      </c>
      <c r="J150" s="34" t="s">
        <v>95</v>
      </c>
      <c r="K150" s="19">
        <f t="shared" si="5"/>
        <v>-4.68</v>
      </c>
      <c r="L150" t="s">
        <v>851</v>
      </c>
      <c r="M150" s="51" t="s">
        <v>1109</v>
      </c>
      <c r="O150" s="50" t="s">
        <v>929</v>
      </c>
      <c r="P150" s="38">
        <f t="shared" si="4"/>
        <v>-4.68</v>
      </c>
      <c r="Q150" s="52">
        <v>45831</v>
      </c>
      <c r="S150">
        <v>40700</v>
      </c>
      <c r="T150" t="s">
        <v>784</v>
      </c>
    </row>
    <row r="151" spans="1:20" ht="14.45">
      <c r="A151" s="54" t="str">
        <f>+VLOOKUP(O151,'Selectable Table'!D:E,2,0)</f>
        <v>OTH CUST</v>
      </c>
      <c r="B151" s="37" t="s">
        <v>1110</v>
      </c>
      <c r="C151" s="50" t="s">
        <v>1111</v>
      </c>
      <c r="D151" s="50" t="s">
        <v>283</v>
      </c>
      <c r="E151">
        <v>2025</v>
      </c>
      <c r="F151">
        <v>6</v>
      </c>
      <c r="G151" s="54" t="s">
        <v>867</v>
      </c>
      <c r="H151" s="34" t="s">
        <v>333</v>
      </c>
      <c r="I151" s="18">
        <v>-70.236000000000004</v>
      </c>
      <c r="J151" s="34" t="s">
        <v>95</v>
      </c>
      <c r="K151" s="19">
        <f t="shared" si="5"/>
        <v>-70.236000000000004</v>
      </c>
      <c r="L151" t="s">
        <v>851</v>
      </c>
      <c r="M151" s="51" t="s">
        <v>1112</v>
      </c>
      <c r="O151" s="50" t="s">
        <v>875</v>
      </c>
      <c r="P151" s="38">
        <f t="shared" si="4"/>
        <v>-70.236000000000004</v>
      </c>
      <c r="Q151" s="52">
        <v>45831</v>
      </c>
      <c r="S151">
        <v>40700</v>
      </c>
      <c r="T151" t="s">
        <v>784</v>
      </c>
    </row>
    <row r="152" spans="1:20" ht="14.45">
      <c r="A152" s="54" t="str">
        <f>+VLOOKUP(O152,'Selectable Table'!D:E,2,0)</f>
        <v>OTH CUST</v>
      </c>
      <c r="B152" s="37" t="s">
        <v>1113</v>
      </c>
      <c r="C152" s="50" t="s">
        <v>1114</v>
      </c>
      <c r="D152" s="50" t="s">
        <v>283</v>
      </c>
      <c r="E152">
        <v>2025</v>
      </c>
      <c r="F152">
        <v>6</v>
      </c>
      <c r="G152" s="54" t="s">
        <v>854</v>
      </c>
      <c r="H152" s="34" t="s">
        <v>324</v>
      </c>
      <c r="I152" s="18">
        <v>-653.64</v>
      </c>
      <c r="J152" s="34" t="s">
        <v>95</v>
      </c>
      <c r="K152" s="19">
        <f t="shared" si="5"/>
        <v>-653.64</v>
      </c>
      <c r="L152" t="s">
        <v>851</v>
      </c>
      <c r="M152" s="51" t="s">
        <v>1115</v>
      </c>
      <c r="O152" s="50" t="s">
        <v>1116</v>
      </c>
      <c r="P152" s="38">
        <f t="shared" si="4"/>
        <v>-653.64</v>
      </c>
      <c r="Q152" s="52">
        <v>45831</v>
      </c>
      <c r="S152">
        <v>40700</v>
      </c>
      <c r="T152" t="s">
        <v>784</v>
      </c>
    </row>
    <row r="153" spans="1:20" ht="14.45">
      <c r="A153" s="54" t="str">
        <f>+VLOOKUP(O153,'Selectable Table'!D:E,2,0)</f>
        <v>OTH CUST</v>
      </c>
      <c r="B153" s="37" t="s">
        <v>1117</v>
      </c>
      <c r="C153" s="50" t="s">
        <v>1118</v>
      </c>
      <c r="D153" s="50" t="s">
        <v>283</v>
      </c>
      <c r="E153">
        <v>2025</v>
      </c>
      <c r="F153">
        <v>6</v>
      </c>
      <c r="G153" s="54" t="s">
        <v>854</v>
      </c>
      <c r="H153" s="34" t="s">
        <v>324</v>
      </c>
      <c r="I153" s="18">
        <v>-485.92399999999998</v>
      </c>
      <c r="J153" s="34" t="s">
        <v>95</v>
      </c>
      <c r="K153" s="19">
        <f t="shared" si="5"/>
        <v>-485.92399999999998</v>
      </c>
      <c r="L153" t="s">
        <v>851</v>
      </c>
      <c r="M153" s="51" t="s">
        <v>1119</v>
      </c>
      <c r="O153" s="50" t="s">
        <v>937</v>
      </c>
      <c r="P153" s="38">
        <f t="shared" si="4"/>
        <v>-485.92399999999998</v>
      </c>
      <c r="Q153" s="52">
        <v>45831</v>
      </c>
      <c r="S153">
        <v>40700</v>
      </c>
      <c r="T153" t="s">
        <v>784</v>
      </c>
    </row>
    <row r="154" spans="1:20" ht="14.45">
      <c r="A154" s="54" t="str">
        <f>+VLOOKUP(O154,'Selectable Table'!D:E,2,0)</f>
        <v>OTH CUST</v>
      </c>
      <c r="B154" s="37" t="s">
        <v>1120</v>
      </c>
      <c r="C154" s="50" t="s">
        <v>1121</v>
      </c>
      <c r="D154" s="50" t="s">
        <v>746</v>
      </c>
      <c r="E154">
        <v>2025</v>
      </c>
      <c r="F154">
        <v>6</v>
      </c>
      <c r="G154" s="54" t="s">
        <v>858</v>
      </c>
      <c r="H154" s="34" t="s">
        <v>325</v>
      </c>
      <c r="I154" s="18">
        <v>-1676.0400000000002</v>
      </c>
      <c r="J154" s="34" t="s">
        <v>95</v>
      </c>
      <c r="K154" s="19">
        <f t="shared" si="5"/>
        <v>-1676.0400000000002</v>
      </c>
      <c r="L154" t="s">
        <v>851</v>
      </c>
      <c r="M154" s="51" t="s">
        <v>1122</v>
      </c>
      <c r="O154" s="50" t="s">
        <v>944</v>
      </c>
      <c r="P154" s="38">
        <f t="shared" si="4"/>
        <v>-1676.0400000000002</v>
      </c>
      <c r="Q154" s="52">
        <v>45831</v>
      </c>
      <c r="S154">
        <v>40700</v>
      </c>
      <c r="T154" t="s">
        <v>784</v>
      </c>
    </row>
    <row r="155" spans="1:20" ht="14.45">
      <c r="A155" s="54" t="str">
        <f>+VLOOKUP(O155,'Selectable Table'!D:E,2,0)</f>
        <v>OTH CUST</v>
      </c>
      <c r="B155" s="37" t="s">
        <v>1123</v>
      </c>
      <c r="C155" s="50" t="s">
        <v>1124</v>
      </c>
      <c r="D155" s="50" t="s">
        <v>746</v>
      </c>
      <c r="E155">
        <v>2025</v>
      </c>
      <c r="F155">
        <v>6</v>
      </c>
      <c r="G155" s="54" t="s">
        <v>854</v>
      </c>
      <c r="H155" s="34" t="s">
        <v>324</v>
      </c>
      <c r="I155" s="18">
        <v>-151.27600000000001</v>
      </c>
      <c r="J155" s="34" t="s">
        <v>95</v>
      </c>
      <c r="K155" s="19">
        <f t="shared" si="5"/>
        <v>-151.27600000000001</v>
      </c>
      <c r="L155" t="s">
        <v>851</v>
      </c>
      <c r="M155" s="51" t="s">
        <v>1125</v>
      </c>
      <c r="O155" s="50" t="s">
        <v>875</v>
      </c>
      <c r="P155" s="38">
        <f t="shared" si="4"/>
        <v>-151.27600000000001</v>
      </c>
      <c r="Q155" s="52">
        <v>45831</v>
      </c>
      <c r="S155">
        <v>40700</v>
      </c>
      <c r="T155" t="s">
        <v>784</v>
      </c>
    </row>
    <row r="156" spans="1:20" ht="29.1">
      <c r="A156" s="54" t="str">
        <f>+VLOOKUP(O156,'Selectable Table'!D:E,2,0)</f>
        <v>OTH CUST</v>
      </c>
      <c r="B156" s="37" t="s">
        <v>1126</v>
      </c>
      <c r="C156" s="50" t="s">
        <v>1127</v>
      </c>
      <c r="D156" s="50" t="s">
        <v>1128</v>
      </c>
      <c r="E156">
        <v>2025</v>
      </c>
      <c r="F156">
        <v>6</v>
      </c>
      <c r="G156" s="54" t="s">
        <v>880</v>
      </c>
      <c r="H156" s="34" t="s">
        <v>616</v>
      </c>
      <c r="I156" s="18">
        <v>-517.89600000000007</v>
      </c>
      <c r="J156" s="34" t="s">
        <v>95</v>
      </c>
      <c r="K156" s="19">
        <f t="shared" si="5"/>
        <v>-517.89600000000007</v>
      </c>
      <c r="L156" t="s">
        <v>851</v>
      </c>
      <c r="M156" s="51" t="s">
        <v>1129</v>
      </c>
      <c r="O156" s="50" t="s">
        <v>1010</v>
      </c>
      <c r="P156" s="38">
        <f t="shared" si="4"/>
        <v>-517.89600000000007</v>
      </c>
      <c r="Q156" s="52">
        <v>45831</v>
      </c>
      <c r="S156">
        <v>40700</v>
      </c>
      <c r="T156" t="s">
        <v>784</v>
      </c>
    </row>
    <row r="157" spans="1:20" ht="29.1">
      <c r="A157" s="54" t="str">
        <f>+VLOOKUP(O157,'Selectable Table'!D:E,2,0)</f>
        <v>OTH CUST</v>
      </c>
      <c r="B157" s="37" t="s">
        <v>1130</v>
      </c>
      <c r="C157" s="50" t="s">
        <v>1131</v>
      </c>
      <c r="D157" s="50" t="s">
        <v>1128</v>
      </c>
      <c r="E157">
        <v>2025</v>
      </c>
      <c r="F157">
        <v>6</v>
      </c>
      <c r="G157" s="54" t="s">
        <v>880</v>
      </c>
      <c r="H157" s="34" t="s">
        <v>616</v>
      </c>
      <c r="I157" s="18">
        <v>-141.452</v>
      </c>
      <c r="J157" s="34" t="s">
        <v>95</v>
      </c>
      <c r="K157" s="19">
        <f t="shared" si="5"/>
        <v>-141.452</v>
      </c>
      <c r="L157" t="s">
        <v>851</v>
      </c>
      <c r="M157" s="51" t="s">
        <v>1132</v>
      </c>
      <c r="O157" s="50" t="s">
        <v>860</v>
      </c>
      <c r="P157" s="38">
        <f t="shared" si="4"/>
        <v>-141.452</v>
      </c>
      <c r="Q157" s="52">
        <v>45831</v>
      </c>
      <c r="S157">
        <v>40700</v>
      </c>
      <c r="T157" t="s">
        <v>784</v>
      </c>
    </row>
    <row r="158" spans="1:20" ht="29.1">
      <c r="A158" s="54" t="str">
        <f>+VLOOKUP(O158,'Selectable Table'!D:E,2,0)</f>
        <v>OTH CUST</v>
      </c>
      <c r="B158" s="37" t="s">
        <v>1133</v>
      </c>
      <c r="C158" s="50" t="s">
        <v>1134</v>
      </c>
      <c r="D158" s="50" t="s">
        <v>284</v>
      </c>
      <c r="E158">
        <v>2025</v>
      </c>
      <c r="F158">
        <v>6</v>
      </c>
      <c r="G158" s="54" t="s">
        <v>880</v>
      </c>
      <c r="H158" s="34" t="s">
        <v>616</v>
      </c>
      <c r="I158" s="18">
        <v>-1121.7360000000001</v>
      </c>
      <c r="J158" s="34" t="s">
        <v>95</v>
      </c>
      <c r="K158" s="19">
        <f t="shared" si="5"/>
        <v>-1121.7360000000001</v>
      </c>
      <c r="L158" t="s">
        <v>851</v>
      </c>
      <c r="M158" s="51" t="s">
        <v>1135</v>
      </c>
      <c r="O158" s="50" t="s">
        <v>1136</v>
      </c>
      <c r="P158" s="38">
        <f t="shared" si="4"/>
        <v>-1121.7360000000001</v>
      </c>
      <c r="Q158" s="52">
        <v>45831</v>
      </c>
      <c r="S158">
        <v>40700</v>
      </c>
      <c r="T158" t="s">
        <v>784</v>
      </c>
    </row>
    <row r="159" spans="1:20" ht="29.1">
      <c r="A159" s="54" t="str">
        <f>+VLOOKUP(O159,'Selectable Table'!D:E,2,0)</f>
        <v>OTH CUST</v>
      </c>
      <c r="B159" s="37" t="s">
        <v>1137</v>
      </c>
      <c r="C159" s="50" t="s">
        <v>1138</v>
      </c>
      <c r="D159" s="50" t="s">
        <v>284</v>
      </c>
      <c r="E159">
        <v>2025</v>
      </c>
      <c r="F159">
        <v>6</v>
      </c>
      <c r="G159" s="54" t="s">
        <v>880</v>
      </c>
      <c r="H159" s="34" t="s">
        <v>616</v>
      </c>
      <c r="I159" s="18">
        <v>-332.67600000000004</v>
      </c>
      <c r="J159" s="34" t="s">
        <v>95</v>
      </c>
      <c r="K159" s="19">
        <f t="shared" si="5"/>
        <v>-332.67600000000004</v>
      </c>
      <c r="L159" t="s">
        <v>851</v>
      </c>
      <c r="M159" s="51" t="s">
        <v>1139</v>
      </c>
      <c r="O159" s="50" t="s">
        <v>929</v>
      </c>
      <c r="P159" s="38">
        <f t="shared" si="4"/>
        <v>-332.67600000000004</v>
      </c>
      <c r="Q159" s="52">
        <v>45831</v>
      </c>
      <c r="S159">
        <v>40700</v>
      </c>
      <c r="T159" t="s">
        <v>784</v>
      </c>
    </row>
    <row r="160" spans="1:20" ht="29.1">
      <c r="A160" s="54" t="str">
        <f>+VLOOKUP(O160,'Selectable Table'!D:E,2,0)</f>
        <v>OTH CUST</v>
      </c>
      <c r="B160" s="37" t="s">
        <v>1137</v>
      </c>
      <c r="C160" s="50" t="s">
        <v>1138</v>
      </c>
      <c r="D160" s="50" t="s">
        <v>284</v>
      </c>
      <c r="E160">
        <v>2025</v>
      </c>
      <c r="F160">
        <v>6</v>
      </c>
      <c r="G160" s="54" t="s">
        <v>858</v>
      </c>
      <c r="H160" s="34" t="s">
        <v>325</v>
      </c>
      <c r="I160" s="18">
        <v>-15.536000000000001</v>
      </c>
      <c r="J160" s="34" t="s">
        <v>95</v>
      </c>
      <c r="K160" s="19">
        <f t="shared" si="5"/>
        <v>-15.536000000000001</v>
      </c>
      <c r="L160" t="s">
        <v>851</v>
      </c>
      <c r="M160" s="51" t="s">
        <v>1139</v>
      </c>
      <c r="O160" s="50" t="s">
        <v>929</v>
      </c>
      <c r="P160" s="38">
        <f t="shared" si="4"/>
        <v>-15.536000000000001</v>
      </c>
      <c r="Q160" s="52">
        <v>45831</v>
      </c>
      <c r="S160">
        <v>40700</v>
      </c>
      <c r="T160" t="s">
        <v>784</v>
      </c>
    </row>
    <row r="161" spans="1:20" ht="29.1">
      <c r="A161" s="54" t="str">
        <f>+VLOOKUP(O161,'Selectable Table'!D:E,2,0)</f>
        <v>OTH CUST</v>
      </c>
      <c r="B161" s="37" t="s">
        <v>1140</v>
      </c>
      <c r="C161" s="50" t="s">
        <v>1141</v>
      </c>
      <c r="D161" s="50" t="s">
        <v>284</v>
      </c>
      <c r="E161">
        <v>2025</v>
      </c>
      <c r="F161">
        <v>6</v>
      </c>
      <c r="G161" s="54" t="s">
        <v>854</v>
      </c>
      <c r="H161" s="34" t="s">
        <v>324</v>
      </c>
      <c r="I161" s="18">
        <v>-57.664000000000001</v>
      </c>
      <c r="J161" s="34" t="s">
        <v>95</v>
      </c>
      <c r="K161" s="19">
        <f t="shared" si="5"/>
        <v>-57.664000000000001</v>
      </c>
      <c r="L161" t="s">
        <v>851</v>
      </c>
      <c r="M161" s="51" t="s">
        <v>1142</v>
      </c>
      <c r="O161" s="50" t="s">
        <v>929</v>
      </c>
      <c r="P161" s="38">
        <f t="shared" si="4"/>
        <v>-57.664000000000001</v>
      </c>
      <c r="Q161" s="52">
        <v>45831</v>
      </c>
      <c r="S161">
        <v>40700</v>
      </c>
      <c r="T161" t="s">
        <v>784</v>
      </c>
    </row>
    <row r="162" spans="1:20" ht="29.1">
      <c r="A162" s="54" t="str">
        <f>+VLOOKUP(O162,'Selectable Table'!D:E,2,0)</f>
        <v>OTH CUST</v>
      </c>
      <c r="B162" s="37" t="s">
        <v>1140</v>
      </c>
      <c r="C162" s="50" t="s">
        <v>1141</v>
      </c>
      <c r="D162" s="50" t="s">
        <v>747</v>
      </c>
      <c r="E162">
        <v>2025</v>
      </c>
      <c r="F162">
        <v>6</v>
      </c>
      <c r="G162" s="54" t="s">
        <v>854</v>
      </c>
      <c r="H162" s="34" t="s">
        <v>324</v>
      </c>
      <c r="I162" s="18">
        <v>-2.2200000000000002</v>
      </c>
      <c r="J162" s="34" t="s">
        <v>95</v>
      </c>
      <c r="K162" s="19">
        <f t="shared" si="5"/>
        <v>-2.2200000000000002</v>
      </c>
      <c r="L162" t="s">
        <v>851</v>
      </c>
      <c r="M162" s="51" t="s">
        <v>1142</v>
      </c>
      <c r="O162" s="50" t="s">
        <v>929</v>
      </c>
      <c r="P162" s="38">
        <f t="shared" si="4"/>
        <v>-2.2200000000000002</v>
      </c>
      <c r="Q162" s="52">
        <v>45831</v>
      </c>
      <c r="S162">
        <v>40700</v>
      </c>
      <c r="T162" t="s">
        <v>784</v>
      </c>
    </row>
    <row r="163" spans="1:20" ht="14.45">
      <c r="A163" s="54" t="str">
        <f>+VLOOKUP(O163,'Selectable Table'!D:E,2,0)</f>
        <v>OTH CUST</v>
      </c>
      <c r="B163" s="37" t="s">
        <v>1143</v>
      </c>
      <c r="C163" s="50" t="s">
        <v>1144</v>
      </c>
      <c r="D163" s="50" t="s">
        <v>747</v>
      </c>
      <c r="E163">
        <v>2025</v>
      </c>
      <c r="F163">
        <v>6</v>
      </c>
      <c r="G163" s="54" t="s">
        <v>854</v>
      </c>
      <c r="H163" s="34" t="s">
        <v>324</v>
      </c>
      <c r="I163" s="18">
        <v>-491.65600000000006</v>
      </c>
      <c r="J163" s="34" t="s">
        <v>95</v>
      </c>
      <c r="K163" s="19">
        <f t="shared" si="5"/>
        <v>-491.65600000000006</v>
      </c>
      <c r="L163" t="s">
        <v>851</v>
      </c>
      <c r="M163" s="51" t="s">
        <v>1145</v>
      </c>
      <c r="O163" s="50" t="s">
        <v>875</v>
      </c>
      <c r="P163" s="38">
        <f t="shared" si="4"/>
        <v>-491.65600000000006</v>
      </c>
      <c r="Q163" s="52">
        <v>45831</v>
      </c>
      <c r="S163">
        <v>40700</v>
      </c>
      <c r="T163" t="s">
        <v>784</v>
      </c>
    </row>
    <row r="164" spans="1:20" ht="14.45">
      <c r="A164" s="54" t="str">
        <f>+VLOOKUP(O164,'Selectable Table'!D:E,2,0)</f>
        <v>ASTRAZENECA</v>
      </c>
      <c r="B164" s="37" t="s">
        <v>1146</v>
      </c>
      <c r="C164" s="50" t="s">
        <v>1147</v>
      </c>
      <c r="D164" s="50" t="s">
        <v>747</v>
      </c>
      <c r="E164">
        <v>2025</v>
      </c>
      <c r="F164">
        <v>6</v>
      </c>
      <c r="G164" s="54" t="s">
        <v>854</v>
      </c>
      <c r="H164" s="34" t="s">
        <v>324</v>
      </c>
      <c r="I164" s="18">
        <v>-105.34800000000001</v>
      </c>
      <c r="J164" s="34" t="s">
        <v>95</v>
      </c>
      <c r="K164" s="19">
        <f t="shared" si="5"/>
        <v>-105.34800000000001</v>
      </c>
      <c r="L164" t="s">
        <v>851</v>
      </c>
      <c r="M164" s="51" t="s">
        <v>1148</v>
      </c>
      <c r="O164" s="50" t="s">
        <v>1149</v>
      </c>
      <c r="P164" s="38">
        <f t="shared" si="4"/>
        <v>-105.34800000000001</v>
      </c>
      <c r="Q164" s="52">
        <v>45831</v>
      </c>
      <c r="S164">
        <v>40700</v>
      </c>
      <c r="T164" t="s">
        <v>784</v>
      </c>
    </row>
    <row r="165" spans="1:20" ht="14.45">
      <c r="A165" s="54" t="str">
        <f>+VLOOKUP(O165,'Selectable Table'!D:E,2,0)</f>
        <v>ASTRAZENECA</v>
      </c>
      <c r="B165" s="37" t="s">
        <v>1146</v>
      </c>
      <c r="C165" s="50" t="s">
        <v>1147</v>
      </c>
      <c r="D165" s="50" t="s">
        <v>747</v>
      </c>
      <c r="E165">
        <v>2025</v>
      </c>
      <c r="F165">
        <v>6</v>
      </c>
      <c r="G165" s="54" t="s">
        <v>854</v>
      </c>
      <c r="H165" s="34" t="s">
        <v>324</v>
      </c>
      <c r="I165" s="18">
        <v>-251.124</v>
      </c>
      <c r="J165" s="34" t="s">
        <v>95</v>
      </c>
      <c r="K165" s="19">
        <f t="shared" si="5"/>
        <v>-251.124</v>
      </c>
      <c r="L165" t="s">
        <v>851</v>
      </c>
      <c r="M165" s="51" t="s">
        <v>1148</v>
      </c>
      <c r="O165" s="50" t="s">
        <v>1149</v>
      </c>
      <c r="P165" s="38">
        <f t="shared" si="4"/>
        <v>-251.124</v>
      </c>
      <c r="Q165" s="52">
        <v>45831</v>
      </c>
      <c r="S165">
        <v>40700</v>
      </c>
      <c r="T165" t="s">
        <v>784</v>
      </c>
    </row>
    <row r="166" spans="1:20" ht="14.45">
      <c r="A166" s="54" t="str">
        <f>+VLOOKUP(O166,'Selectable Table'!D:E,2,0)</f>
        <v>ASTRAZENECA</v>
      </c>
      <c r="B166" s="37" t="s">
        <v>1146</v>
      </c>
      <c r="C166" s="50" t="s">
        <v>1147</v>
      </c>
      <c r="D166" s="50" t="s">
        <v>747</v>
      </c>
      <c r="E166">
        <v>2025</v>
      </c>
      <c r="F166">
        <v>6</v>
      </c>
      <c r="G166" s="54" t="s">
        <v>858</v>
      </c>
      <c r="H166" s="34" t="s">
        <v>325</v>
      </c>
      <c r="I166" s="18">
        <v>-47.795999999999999</v>
      </c>
      <c r="J166" s="34" t="s">
        <v>95</v>
      </c>
      <c r="K166" s="19">
        <f t="shared" si="5"/>
        <v>-47.795999999999999</v>
      </c>
      <c r="L166" t="s">
        <v>851</v>
      </c>
      <c r="M166" s="51" t="s">
        <v>1148</v>
      </c>
      <c r="O166" s="50" t="s">
        <v>1149</v>
      </c>
      <c r="P166" s="38">
        <f t="shared" si="4"/>
        <v>-47.795999999999999</v>
      </c>
      <c r="Q166" s="52">
        <v>45831</v>
      </c>
      <c r="S166">
        <v>40700</v>
      </c>
      <c r="T166" t="s">
        <v>784</v>
      </c>
    </row>
    <row r="167" spans="1:20" ht="14.45">
      <c r="A167" s="54" t="str">
        <f>+VLOOKUP(O167,'Selectable Table'!D:E,2,0)</f>
        <v>OTH CUST</v>
      </c>
      <c r="B167" s="37" t="s">
        <v>1150</v>
      </c>
      <c r="C167" s="50" t="s">
        <v>1151</v>
      </c>
      <c r="D167" s="50" t="s">
        <v>747</v>
      </c>
      <c r="E167">
        <v>2025</v>
      </c>
      <c r="F167">
        <v>6</v>
      </c>
      <c r="G167" s="54" t="s">
        <v>867</v>
      </c>
      <c r="H167" s="34" t="s">
        <v>333</v>
      </c>
      <c r="I167" s="18">
        <v>-431.58400000000006</v>
      </c>
      <c r="J167" s="34" t="s">
        <v>95</v>
      </c>
      <c r="K167" s="19">
        <f t="shared" si="5"/>
        <v>-431.58400000000006</v>
      </c>
      <c r="L167" t="s">
        <v>851</v>
      </c>
      <c r="M167" s="51" t="s">
        <v>1152</v>
      </c>
      <c r="O167" s="50" t="s">
        <v>1010</v>
      </c>
      <c r="P167" s="38">
        <f t="shared" si="4"/>
        <v>-431.58400000000006</v>
      </c>
      <c r="Q167" s="52">
        <v>45831</v>
      </c>
      <c r="S167">
        <v>40700</v>
      </c>
      <c r="T167" t="s">
        <v>784</v>
      </c>
    </row>
    <row r="168" spans="1:20" ht="14.45">
      <c r="A168" s="54" t="str">
        <f>+VLOOKUP(O168,'Selectable Table'!D:E,2,0)</f>
        <v>OTH CUST</v>
      </c>
      <c r="B168" s="37" t="s">
        <v>1153</v>
      </c>
      <c r="C168" s="50" t="s">
        <v>1154</v>
      </c>
      <c r="D168" s="50" t="s">
        <v>747</v>
      </c>
      <c r="E168">
        <v>2025</v>
      </c>
      <c r="F168">
        <v>6</v>
      </c>
      <c r="G168" s="54" t="s">
        <v>854</v>
      </c>
      <c r="H168" s="34" t="s">
        <v>324</v>
      </c>
      <c r="I168" s="18">
        <v>-282.904</v>
      </c>
      <c r="J168" s="34" t="s">
        <v>95</v>
      </c>
      <c r="K168" s="19">
        <f t="shared" si="5"/>
        <v>-282.904</v>
      </c>
      <c r="L168" t="s">
        <v>851</v>
      </c>
      <c r="M168" s="51" t="s">
        <v>1155</v>
      </c>
      <c r="O168" s="50" t="s">
        <v>1156</v>
      </c>
      <c r="P168" s="38">
        <f t="shared" si="4"/>
        <v>-282.904</v>
      </c>
      <c r="Q168" s="52">
        <v>45831</v>
      </c>
      <c r="S168">
        <v>40700</v>
      </c>
      <c r="T168" t="s">
        <v>784</v>
      </c>
    </row>
    <row r="169" spans="1:20" ht="14.45">
      <c r="A169" s="54" t="str">
        <f>+VLOOKUP(O169,'Selectable Table'!D:E,2,0)</f>
        <v>OTH CUST</v>
      </c>
      <c r="B169" s="37" t="s">
        <v>1157</v>
      </c>
      <c r="C169" s="50" t="s">
        <v>1158</v>
      </c>
      <c r="D169" s="50" t="s">
        <v>285</v>
      </c>
      <c r="E169">
        <v>2025</v>
      </c>
      <c r="F169">
        <v>6</v>
      </c>
      <c r="G169" s="54" t="s">
        <v>854</v>
      </c>
      <c r="H169" s="34" t="s">
        <v>324</v>
      </c>
      <c r="I169" s="18">
        <v>-1294.8520000000001</v>
      </c>
      <c r="J169" s="34" t="s">
        <v>95</v>
      </c>
      <c r="K169" s="19">
        <f t="shared" si="5"/>
        <v>-1294.8520000000001</v>
      </c>
      <c r="L169" t="s">
        <v>851</v>
      </c>
      <c r="M169" s="51" t="s">
        <v>1159</v>
      </c>
      <c r="O169" s="50" t="s">
        <v>1022</v>
      </c>
      <c r="P169" s="38">
        <f t="shared" si="4"/>
        <v>-1294.8520000000001</v>
      </c>
      <c r="Q169" s="52">
        <v>45831</v>
      </c>
      <c r="S169">
        <v>40700</v>
      </c>
      <c r="T169" t="s">
        <v>784</v>
      </c>
    </row>
    <row r="170" spans="1:20" ht="14.45">
      <c r="A170" s="54" t="str">
        <f>+VLOOKUP(O170,'Selectable Table'!D:E,2,0)</f>
        <v>OTH CUST</v>
      </c>
      <c r="B170" s="37" t="s">
        <v>1160</v>
      </c>
      <c r="C170" s="50" t="s">
        <v>1161</v>
      </c>
      <c r="D170" s="50" t="s">
        <v>285</v>
      </c>
      <c r="E170">
        <v>2025</v>
      </c>
      <c r="F170">
        <v>6</v>
      </c>
      <c r="G170" s="54" t="s">
        <v>854</v>
      </c>
      <c r="H170" s="34" t="s">
        <v>324</v>
      </c>
      <c r="I170" s="18">
        <v>-355.72800000000007</v>
      </c>
      <c r="J170" s="34" t="s">
        <v>95</v>
      </c>
      <c r="K170" s="19">
        <f t="shared" si="5"/>
        <v>-355.72800000000007</v>
      </c>
      <c r="L170" t="s">
        <v>851</v>
      </c>
      <c r="M170" s="51" t="s">
        <v>901</v>
      </c>
      <c r="O170" s="50" t="s">
        <v>902</v>
      </c>
      <c r="P170" s="38">
        <f t="shared" si="4"/>
        <v>-355.72800000000007</v>
      </c>
      <c r="Q170" s="52">
        <v>45831</v>
      </c>
      <c r="S170">
        <v>40700</v>
      </c>
      <c r="T170" t="s">
        <v>784</v>
      </c>
    </row>
    <row r="171" spans="1:20" ht="14.45">
      <c r="A171" s="54" t="str">
        <f>+VLOOKUP(O171,'Selectable Table'!D:E,2,0)</f>
        <v>OTH CUST</v>
      </c>
      <c r="B171" s="37" t="s">
        <v>1160</v>
      </c>
      <c r="C171" s="50" t="s">
        <v>1161</v>
      </c>
      <c r="D171" s="50" t="s">
        <v>285</v>
      </c>
      <c r="E171">
        <v>2025</v>
      </c>
      <c r="F171">
        <v>6</v>
      </c>
      <c r="G171" s="54" t="s">
        <v>854</v>
      </c>
      <c r="H171" s="34" t="s">
        <v>324</v>
      </c>
      <c r="I171" s="18">
        <v>-1067.184</v>
      </c>
      <c r="J171" s="34" t="s">
        <v>95</v>
      </c>
      <c r="K171" s="19">
        <f t="shared" si="5"/>
        <v>-1067.184</v>
      </c>
      <c r="L171" t="s">
        <v>851</v>
      </c>
      <c r="M171" s="51" t="s">
        <v>901</v>
      </c>
      <c r="O171" s="50" t="s">
        <v>902</v>
      </c>
      <c r="P171" s="38">
        <f t="shared" si="4"/>
        <v>-1067.184</v>
      </c>
      <c r="Q171" s="52">
        <v>45831</v>
      </c>
      <c r="S171">
        <v>40700</v>
      </c>
      <c r="T171" t="s">
        <v>784</v>
      </c>
    </row>
    <row r="172" spans="1:20" ht="14.45">
      <c r="A172" s="54" t="str">
        <f>+VLOOKUP(O172,'Selectable Table'!D:E,2,0)</f>
        <v>OTH CUST</v>
      </c>
      <c r="B172" s="37" t="s">
        <v>1162</v>
      </c>
      <c r="C172" s="50" t="s">
        <v>1163</v>
      </c>
      <c r="D172" s="50" t="s">
        <v>285</v>
      </c>
      <c r="E172">
        <v>2025</v>
      </c>
      <c r="F172">
        <v>6</v>
      </c>
      <c r="G172" s="54" t="s">
        <v>858</v>
      </c>
      <c r="H172" s="34" t="s">
        <v>325</v>
      </c>
      <c r="I172" s="18">
        <v>-151.27600000000001</v>
      </c>
      <c r="J172" s="34" t="s">
        <v>95</v>
      </c>
      <c r="K172" s="19">
        <f t="shared" si="5"/>
        <v>-151.27600000000001</v>
      </c>
      <c r="L172" t="s">
        <v>851</v>
      </c>
      <c r="M172" s="51" t="s">
        <v>1164</v>
      </c>
      <c r="O172" s="50" t="s">
        <v>875</v>
      </c>
      <c r="P172" s="38">
        <f t="shared" si="4"/>
        <v>-151.27600000000001</v>
      </c>
      <c r="Q172" s="52">
        <v>45831</v>
      </c>
      <c r="S172">
        <v>40700</v>
      </c>
      <c r="T172" t="s">
        <v>784</v>
      </c>
    </row>
    <row r="173" spans="1:20" ht="14.45">
      <c r="A173" s="54" t="str">
        <f>+VLOOKUP(O173,'Selectable Table'!D:E,2,0)</f>
        <v>OTH CUST</v>
      </c>
      <c r="B173" s="37" t="s">
        <v>1162</v>
      </c>
      <c r="C173" s="50" t="s">
        <v>1163</v>
      </c>
      <c r="D173" s="50" t="s">
        <v>285</v>
      </c>
      <c r="E173">
        <v>2025</v>
      </c>
      <c r="F173">
        <v>6</v>
      </c>
      <c r="G173" s="54" t="s">
        <v>867</v>
      </c>
      <c r="H173" s="34" t="s">
        <v>333</v>
      </c>
      <c r="I173" s="18">
        <v>-270.44800000000004</v>
      </c>
      <c r="J173" s="34" t="s">
        <v>95</v>
      </c>
      <c r="K173" s="19">
        <f t="shared" si="5"/>
        <v>-270.44800000000004</v>
      </c>
      <c r="L173" t="s">
        <v>851</v>
      </c>
      <c r="M173" s="51" t="s">
        <v>1164</v>
      </c>
      <c r="O173" s="50" t="s">
        <v>875</v>
      </c>
      <c r="P173" s="38">
        <f t="shared" si="4"/>
        <v>-270.44800000000004</v>
      </c>
      <c r="Q173" s="52">
        <v>45831</v>
      </c>
      <c r="S173">
        <v>40700</v>
      </c>
      <c r="T173" t="s">
        <v>784</v>
      </c>
    </row>
    <row r="174" spans="1:20" ht="14.45">
      <c r="A174" s="54" t="str">
        <f>+VLOOKUP(O174,'Selectable Table'!D:E,2,0)</f>
        <v>OTH CUST</v>
      </c>
      <c r="B174" s="37" t="s">
        <v>1162</v>
      </c>
      <c r="C174" s="50" t="s">
        <v>1163</v>
      </c>
      <c r="D174" s="50" t="s">
        <v>285</v>
      </c>
      <c r="E174">
        <v>2025</v>
      </c>
      <c r="F174">
        <v>6</v>
      </c>
      <c r="G174" s="54" t="s">
        <v>854</v>
      </c>
      <c r="H174" s="34" t="s">
        <v>324</v>
      </c>
      <c r="I174" s="18">
        <v>-129.66800000000001</v>
      </c>
      <c r="J174" s="34" t="s">
        <v>95</v>
      </c>
      <c r="K174" s="19">
        <f t="shared" si="5"/>
        <v>-129.66800000000001</v>
      </c>
      <c r="L174" t="s">
        <v>851</v>
      </c>
      <c r="M174" s="51" t="s">
        <v>1164</v>
      </c>
      <c r="O174" s="50" t="s">
        <v>875</v>
      </c>
      <c r="P174" s="38">
        <f t="shared" si="4"/>
        <v>-129.66800000000001</v>
      </c>
      <c r="Q174" s="52">
        <v>45831</v>
      </c>
      <c r="S174">
        <v>40700</v>
      </c>
      <c r="T174" t="s">
        <v>784</v>
      </c>
    </row>
    <row r="175" spans="1:20" ht="14.45">
      <c r="A175" s="54" t="str">
        <f>+VLOOKUP(O175,'Selectable Table'!D:E,2,0)</f>
        <v>MEDIMMUNE</v>
      </c>
      <c r="B175" s="37" t="s">
        <v>1165</v>
      </c>
      <c r="C175" s="50" t="s">
        <v>1166</v>
      </c>
      <c r="D175" s="50" t="s">
        <v>285</v>
      </c>
      <c r="E175">
        <v>2025</v>
      </c>
      <c r="F175">
        <v>6</v>
      </c>
      <c r="G175" s="54" t="s">
        <v>854</v>
      </c>
      <c r="H175" s="34" t="s">
        <v>324</v>
      </c>
      <c r="I175" s="18">
        <v>-98.915999999999997</v>
      </c>
      <c r="J175" s="34" t="s">
        <v>95</v>
      </c>
      <c r="K175" s="19">
        <f t="shared" si="5"/>
        <v>-98.915999999999997</v>
      </c>
      <c r="L175" t="s">
        <v>851</v>
      </c>
      <c r="M175" s="51" t="s">
        <v>1167</v>
      </c>
      <c r="O175" s="50" t="s">
        <v>1168</v>
      </c>
      <c r="P175" s="38">
        <f t="shared" si="4"/>
        <v>-98.915999999999997</v>
      </c>
      <c r="Q175" s="52">
        <v>45831</v>
      </c>
      <c r="S175">
        <v>40700</v>
      </c>
      <c r="T175" t="s">
        <v>784</v>
      </c>
    </row>
    <row r="176" spans="1:20" ht="14.45">
      <c r="A176" s="54" t="str">
        <f>+VLOOKUP(O176,'Selectable Table'!D:E,2,0)</f>
        <v>MEDIMMUNE</v>
      </c>
      <c r="B176" s="37" t="s">
        <v>1165</v>
      </c>
      <c r="C176" s="50" t="s">
        <v>1166</v>
      </c>
      <c r="D176" s="50" t="s">
        <v>1169</v>
      </c>
      <c r="E176">
        <v>2025</v>
      </c>
      <c r="F176">
        <v>6</v>
      </c>
      <c r="G176" s="54" t="s">
        <v>858</v>
      </c>
      <c r="H176" s="34" t="s">
        <v>325</v>
      </c>
      <c r="I176" s="18">
        <v>-18</v>
      </c>
      <c r="J176" s="34" t="s">
        <v>95</v>
      </c>
      <c r="K176" s="19">
        <f t="shared" si="5"/>
        <v>-18</v>
      </c>
      <c r="L176" t="s">
        <v>851</v>
      </c>
      <c r="M176" s="51" t="s">
        <v>1167</v>
      </c>
      <c r="O176" s="50" t="s">
        <v>1168</v>
      </c>
      <c r="P176" s="38">
        <f t="shared" si="4"/>
        <v>-18</v>
      </c>
      <c r="Q176" s="52">
        <v>45831</v>
      </c>
      <c r="S176">
        <v>40700</v>
      </c>
      <c r="T176" t="s">
        <v>784</v>
      </c>
    </row>
    <row r="177" spans="1:20" ht="14.45">
      <c r="A177" s="54" t="str">
        <f>+VLOOKUP(O177,'Selectable Table'!D:E,2,0)</f>
        <v>TAKEDA</v>
      </c>
      <c r="B177" s="37" t="s">
        <v>1170</v>
      </c>
      <c r="C177" s="50" t="s">
        <v>1171</v>
      </c>
      <c r="D177" s="50" t="s">
        <v>1169</v>
      </c>
      <c r="E177">
        <v>2025</v>
      </c>
      <c r="F177">
        <v>6</v>
      </c>
      <c r="G177" s="54" t="s">
        <v>854</v>
      </c>
      <c r="H177" s="34" t="s">
        <v>324</v>
      </c>
      <c r="I177" s="18">
        <v>-240</v>
      </c>
      <c r="J177" s="34" t="s">
        <v>95</v>
      </c>
      <c r="K177" s="19">
        <f t="shared" si="5"/>
        <v>-240</v>
      </c>
      <c r="L177" t="s">
        <v>851</v>
      </c>
      <c r="M177" s="51" t="s">
        <v>1172</v>
      </c>
      <c r="O177" s="50" t="s">
        <v>1173</v>
      </c>
      <c r="P177" s="38">
        <f t="shared" si="4"/>
        <v>-240</v>
      </c>
      <c r="Q177" s="52">
        <v>45831</v>
      </c>
      <c r="S177">
        <v>40700</v>
      </c>
      <c r="T177" t="s">
        <v>784</v>
      </c>
    </row>
    <row r="178" spans="1:20" ht="14.45">
      <c r="A178" s="54" t="str">
        <f>+VLOOKUP(O178,'Selectable Table'!D:E,2,0)</f>
        <v>OTH CUST</v>
      </c>
      <c r="B178" s="37" t="s">
        <v>1174</v>
      </c>
      <c r="C178" s="50" t="s">
        <v>1175</v>
      </c>
      <c r="D178" s="50" t="s">
        <v>286</v>
      </c>
      <c r="E178">
        <v>2025</v>
      </c>
      <c r="F178">
        <v>6</v>
      </c>
      <c r="G178" s="54" t="s">
        <v>854</v>
      </c>
      <c r="H178" s="34" t="s">
        <v>324</v>
      </c>
      <c r="I178" s="18">
        <v>-1366.7</v>
      </c>
      <c r="J178" s="34" t="s">
        <v>95</v>
      </c>
      <c r="K178" s="19">
        <f t="shared" si="5"/>
        <v>-1366.7</v>
      </c>
      <c r="L178" t="s">
        <v>851</v>
      </c>
      <c r="M178" s="51" t="s">
        <v>1176</v>
      </c>
      <c r="O178" s="50" t="s">
        <v>1010</v>
      </c>
      <c r="P178" s="38">
        <f t="shared" si="4"/>
        <v>-1366.7</v>
      </c>
      <c r="Q178" s="52">
        <v>45831</v>
      </c>
      <c r="S178">
        <v>40700</v>
      </c>
      <c r="T178" t="s">
        <v>784</v>
      </c>
    </row>
    <row r="179" spans="1:20" ht="14.45">
      <c r="A179" s="54" t="str">
        <f>+VLOOKUP(O179,'Selectable Table'!D:E,2,0)</f>
        <v>OTH CUST</v>
      </c>
      <c r="B179" s="37" t="s">
        <v>1177</v>
      </c>
      <c r="C179" s="50" t="s">
        <v>1178</v>
      </c>
      <c r="D179" s="50" t="s">
        <v>287</v>
      </c>
      <c r="E179">
        <v>2025</v>
      </c>
      <c r="F179">
        <v>6</v>
      </c>
      <c r="G179" s="54" t="s">
        <v>854</v>
      </c>
      <c r="H179" s="34" t="s">
        <v>324</v>
      </c>
      <c r="I179" s="18">
        <v>-388.608</v>
      </c>
      <c r="J179" s="34" t="s">
        <v>95</v>
      </c>
      <c r="K179" s="19">
        <f t="shared" si="5"/>
        <v>-388.608</v>
      </c>
      <c r="L179" t="s">
        <v>851</v>
      </c>
      <c r="M179" s="51" t="s">
        <v>1179</v>
      </c>
      <c r="O179" s="50" t="s">
        <v>1156</v>
      </c>
      <c r="P179" s="38">
        <f t="shared" si="4"/>
        <v>-388.608</v>
      </c>
      <c r="Q179" s="52">
        <v>45831</v>
      </c>
      <c r="S179">
        <v>40700</v>
      </c>
      <c r="T179" t="s">
        <v>784</v>
      </c>
    </row>
    <row r="180" spans="1:20" ht="14.45">
      <c r="A180" s="54" t="str">
        <f>+VLOOKUP(O180,'Selectable Table'!D:E,2,0)</f>
        <v>ASTRAZENECA</v>
      </c>
      <c r="B180" s="37" t="s">
        <v>1180</v>
      </c>
      <c r="C180" s="50" t="s">
        <v>1181</v>
      </c>
      <c r="D180" s="50" t="s">
        <v>287</v>
      </c>
      <c r="E180">
        <v>2025</v>
      </c>
      <c r="F180">
        <v>6</v>
      </c>
      <c r="G180" s="54" t="s">
        <v>858</v>
      </c>
      <c r="H180" s="34" t="s">
        <v>325</v>
      </c>
      <c r="I180" s="18">
        <v>-367.39200000000005</v>
      </c>
      <c r="J180" s="34" t="s">
        <v>95</v>
      </c>
      <c r="K180" s="19">
        <f t="shared" si="5"/>
        <v>-367.39200000000005</v>
      </c>
      <c r="L180" t="s">
        <v>851</v>
      </c>
      <c r="M180" s="51" t="s">
        <v>1182</v>
      </c>
      <c r="O180" s="50" t="s">
        <v>954</v>
      </c>
      <c r="P180" s="38">
        <f t="shared" si="4"/>
        <v>-367.39200000000005</v>
      </c>
      <c r="Q180" s="52">
        <v>45831</v>
      </c>
      <c r="S180">
        <v>40700</v>
      </c>
      <c r="T180" t="s">
        <v>784</v>
      </c>
    </row>
    <row r="181" spans="1:20" ht="14.45">
      <c r="A181" s="54" t="str">
        <f>+VLOOKUP(O181,'Selectable Table'!D:E,2,0)</f>
        <v>ASTRAZENECA</v>
      </c>
      <c r="B181" s="37" t="s">
        <v>1180</v>
      </c>
      <c r="C181" s="50" t="s">
        <v>1181</v>
      </c>
      <c r="D181" s="50" t="s">
        <v>287</v>
      </c>
      <c r="E181">
        <v>2025</v>
      </c>
      <c r="F181">
        <v>6</v>
      </c>
      <c r="G181" s="54" t="s">
        <v>854</v>
      </c>
      <c r="H181" s="34" t="s">
        <v>324</v>
      </c>
      <c r="I181" s="18">
        <v>-235.768</v>
      </c>
      <c r="J181" s="34" t="s">
        <v>95</v>
      </c>
      <c r="K181" s="19">
        <f t="shared" si="5"/>
        <v>-235.768</v>
      </c>
      <c r="L181" t="s">
        <v>851</v>
      </c>
      <c r="M181" s="51" t="s">
        <v>1182</v>
      </c>
      <c r="O181" s="50" t="s">
        <v>954</v>
      </c>
      <c r="P181" s="38">
        <f t="shared" si="4"/>
        <v>-235.768</v>
      </c>
      <c r="Q181" s="52">
        <v>45831</v>
      </c>
      <c r="S181">
        <v>40700</v>
      </c>
      <c r="T181" t="s">
        <v>784</v>
      </c>
    </row>
    <row r="182" spans="1:20" ht="14.45">
      <c r="A182" s="54" t="str">
        <f>+VLOOKUP(O182,'Selectable Table'!D:E,2,0)</f>
        <v>ASTRAZENECA</v>
      </c>
      <c r="B182" s="37" t="s">
        <v>1180</v>
      </c>
      <c r="C182" s="50" t="s">
        <v>1181</v>
      </c>
      <c r="D182" s="50" t="s">
        <v>510</v>
      </c>
      <c r="E182">
        <v>2025</v>
      </c>
      <c r="F182">
        <v>6</v>
      </c>
      <c r="G182" s="54" t="s">
        <v>854</v>
      </c>
      <c r="H182" s="34" t="s">
        <v>324</v>
      </c>
      <c r="I182" s="18">
        <v>-46.800000000000004</v>
      </c>
      <c r="J182" s="34" t="s">
        <v>95</v>
      </c>
      <c r="K182" s="19">
        <f t="shared" si="5"/>
        <v>-46.800000000000004</v>
      </c>
      <c r="L182" t="s">
        <v>851</v>
      </c>
      <c r="M182" s="51" t="s">
        <v>1182</v>
      </c>
      <c r="O182" s="50" t="s">
        <v>954</v>
      </c>
      <c r="P182" s="38">
        <f t="shared" si="4"/>
        <v>-46.800000000000004</v>
      </c>
      <c r="Q182" s="52">
        <v>45831</v>
      </c>
      <c r="S182">
        <v>40700</v>
      </c>
      <c r="T182" t="s">
        <v>784</v>
      </c>
    </row>
    <row r="183" spans="1:20" ht="29.1">
      <c r="A183" s="54" t="str">
        <f>+VLOOKUP(O183,'Selectable Table'!D:E,2,0)</f>
        <v>OTH CUST</v>
      </c>
      <c r="B183" s="37" t="s">
        <v>1183</v>
      </c>
      <c r="C183" s="50" t="s">
        <v>1184</v>
      </c>
      <c r="D183" s="50" t="s">
        <v>510</v>
      </c>
      <c r="E183">
        <v>2025</v>
      </c>
      <c r="F183">
        <v>6</v>
      </c>
      <c r="G183" s="54" t="s">
        <v>854</v>
      </c>
      <c r="H183" s="34" t="s">
        <v>324</v>
      </c>
      <c r="I183" s="18">
        <v>-296.61599999999999</v>
      </c>
      <c r="J183" s="34" t="s">
        <v>95</v>
      </c>
      <c r="K183" s="19">
        <f t="shared" si="5"/>
        <v>-296.61599999999999</v>
      </c>
      <c r="L183" t="s">
        <v>851</v>
      </c>
      <c r="M183" s="51" t="s">
        <v>1185</v>
      </c>
      <c r="O183" s="50" t="s">
        <v>929</v>
      </c>
      <c r="P183" s="38">
        <f t="shared" si="4"/>
        <v>-296.61599999999999</v>
      </c>
      <c r="Q183" s="52">
        <v>45831</v>
      </c>
      <c r="S183">
        <v>40700</v>
      </c>
      <c r="T183" t="s">
        <v>784</v>
      </c>
    </row>
    <row r="184" spans="1:20" ht="29.1">
      <c r="A184" s="54" t="str">
        <f>+VLOOKUP(O184,'Selectable Table'!D:E,2,0)</f>
        <v>OTH CUST</v>
      </c>
      <c r="B184" s="37" t="s">
        <v>1183</v>
      </c>
      <c r="C184" s="50" t="s">
        <v>1184</v>
      </c>
      <c r="D184" s="50" t="s">
        <v>510</v>
      </c>
      <c r="E184">
        <v>2025</v>
      </c>
      <c r="F184">
        <v>6</v>
      </c>
      <c r="G184" s="54" t="s">
        <v>854</v>
      </c>
      <c r="H184" s="34" t="s">
        <v>324</v>
      </c>
      <c r="I184" s="18">
        <v>-11.408000000000001</v>
      </c>
      <c r="J184" s="34" t="s">
        <v>95</v>
      </c>
      <c r="K184" s="19">
        <f t="shared" si="5"/>
        <v>-11.408000000000001</v>
      </c>
      <c r="L184" t="s">
        <v>851</v>
      </c>
      <c r="M184" s="51" t="s">
        <v>1185</v>
      </c>
      <c r="O184" s="50" t="s">
        <v>929</v>
      </c>
      <c r="P184" s="38">
        <f t="shared" si="4"/>
        <v>-11.408000000000001</v>
      </c>
      <c r="Q184" s="52">
        <v>45831</v>
      </c>
      <c r="S184">
        <v>40700</v>
      </c>
      <c r="T184" t="s">
        <v>784</v>
      </c>
    </row>
    <row r="185" spans="1:20" ht="29.1">
      <c r="A185" s="54" t="str">
        <f>+VLOOKUP(O185,'Selectable Table'!D:E,2,0)</f>
        <v>OTH CUST</v>
      </c>
      <c r="B185" s="37" t="s">
        <v>1186</v>
      </c>
      <c r="C185" s="50" t="s">
        <v>1187</v>
      </c>
      <c r="D185" s="50" t="s">
        <v>510</v>
      </c>
      <c r="E185">
        <v>2025</v>
      </c>
      <c r="F185">
        <v>6</v>
      </c>
      <c r="G185" s="54" t="s">
        <v>867</v>
      </c>
      <c r="H185" s="34" t="s">
        <v>333</v>
      </c>
      <c r="I185" s="18">
        <v>-593.23199999999997</v>
      </c>
      <c r="J185" s="34" t="s">
        <v>95</v>
      </c>
      <c r="K185" s="19">
        <f t="shared" si="5"/>
        <v>-593.23199999999997</v>
      </c>
      <c r="L185" t="s">
        <v>851</v>
      </c>
      <c r="M185" s="51" t="s">
        <v>1188</v>
      </c>
      <c r="O185" s="50" t="s">
        <v>929</v>
      </c>
      <c r="P185" s="38">
        <f t="shared" si="4"/>
        <v>-593.23199999999997</v>
      </c>
      <c r="Q185" s="52">
        <v>45831</v>
      </c>
      <c r="S185">
        <v>40700</v>
      </c>
      <c r="T185" t="s">
        <v>784</v>
      </c>
    </row>
    <row r="186" spans="1:20" ht="29.1">
      <c r="A186" s="54" t="str">
        <f>+VLOOKUP(O186,'Selectable Table'!D:E,2,0)</f>
        <v>OTH CUST</v>
      </c>
      <c r="B186" s="37" t="s">
        <v>1186</v>
      </c>
      <c r="C186" s="50" t="s">
        <v>1187</v>
      </c>
      <c r="D186" s="50" t="s">
        <v>510</v>
      </c>
      <c r="E186">
        <v>2025</v>
      </c>
      <c r="F186">
        <v>6</v>
      </c>
      <c r="G186" s="54" t="s">
        <v>854</v>
      </c>
      <c r="H186" s="34" t="s">
        <v>324</v>
      </c>
      <c r="I186" s="18">
        <v>-22.82</v>
      </c>
      <c r="J186" s="34" t="s">
        <v>95</v>
      </c>
      <c r="K186" s="19">
        <f t="shared" si="5"/>
        <v>-22.82</v>
      </c>
      <c r="L186" t="s">
        <v>851</v>
      </c>
      <c r="M186" s="51" t="s">
        <v>1188</v>
      </c>
      <c r="O186" s="50" t="s">
        <v>929</v>
      </c>
      <c r="P186" s="38">
        <f t="shared" si="4"/>
        <v>-22.82</v>
      </c>
      <c r="Q186" s="52">
        <v>45831</v>
      </c>
      <c r="S186">
        <v>40700</v>
      </c>
      <c r="T186" t="s">
        <v>784</v>
      </c>
    </row>
    <row r="187" spans="1:20" ht="14.45">
      <c r="A187" s="54" t="str">
        <f>+VLOOKUP(O187,'Selectable Table'!D:E,2,0)</f>
        <v>OTH CUST</v>
      </c>
      <c r="B187" s="37" t="s">
        <v>1189</v>
      </c>
      <c r="C187" s="50" t="s">
        <v>1190</v>
      </c>
      <c r="D187" s="50" t="s">
        <v>510</v>
      </c>
      <c r="E187">
        <v>2025</v>
      </c>
      <c r="F187">
        <v>6</v>
      </c>
      <c r="G187" s="54" t="s">
        <v>854</v>
      </c>
      <c r="H187" s="34" t="s">
        <v>324</v>
      </c>
      <c r="I187" s="18">
        <v>-896.44799999999998</v>
      </c>
      <c r="J187" s="34" t="s">
        <v>95</v>
      </c>
      <c r="K187" s="19">
        <f t="shared" si="5"/>
        <v>-896.44799999999998</v>
      </c>
      <c r="L187" t="s">
        <v>851</v>
      </c>
      <c r="M187" s="51" t="s">
        <v>1191</v>
      </c>
      <c r="O187" s="50" t="s">
        <v>944</v>
      </c>
      <c r="P187" s="38">
        <f t="shared" si="4"/>
        <v>-896.44799999999998</v>
      </c>
      <c r="Q187" s="52">
        <v>45831</v>
      </c>
      <c r="S187">
        <v>40700</v>
      </c>
      <c r="T187" t="s">
        <v>784</v>
      </c>
    </row>
    <row r="188" spans="1:20" ht="14.45">
      <c r="A188" s="54" t="str">
        <f>+VLOOKUP(O188,'Selectable Table'!D:E,2,0)</f>
        <v>OTH CUST</v>
      </c>
      <c r="B188" s="37" t="s">
        <v>1192</v>
      </c>
      <c r="C188" s="50" t="s">
        <v>1193</v>
      </c>
      <c r="D188" s="50" t="s">
        <v>1194</v>
      </c>
      <c r="E188">
        <v>2025</v>
      </c>
      <c r="F188">
        <v>6</v>
      </c>
      <c r="G188" s="54" t="s">
        <v>854</v>
      </c>
      <c r="H188" s="34" t="s">
        <v>324</v>
      </c>
      <c r="I188" s="18">
        <v>-778.16000000000008</v>
      </c>
      <c r="J188" s="34" t="s">
        <v>95</v>
      </c>
      <c r="K188" s="19">
        <f t="shared" si="5"/>
        <v>-778.16000000000008</v>
      </c>
      <c r="L188" t="s">
        <v>851</v>
      </c>
      <c r="M188" s="51" t="s">
        <v>1195</v>
      </c>
      <c r="O188" s="50" t="s">
        <v>919</v>
      </c>
      <c r="P188" s="38">
        <f t="shared" si="4"/>
        <v>-778.16000000000008</v>
      </c>
      <c r="Q188" s="52">
        <v>45831</v>
      </c>
      <c r="S188">
        <v>40700</v>
      </c>
      <c r="T188" t="s">
        <v>784</v>
      </c>
    </row>
    <row r="189" spans="1:20" ht="14.45">
      <c r="A189" s="54" t="str">
        <f>+VLOOKUP(O189,'Selectable Table'!D:E,2,0)</f>
        <v>ASTRAZENECA</v>
      </c>
      <c r="B189" s="37" t="s">
        <v>1196</v>
      </c>
      <c r="C189" s="50" t="s">
        <v>1197</v>
      </c>
      <c r="D189" s="50" t="s">
        <v>1194</v>
      </c>
      <c r="E189">
        <v>2025</v>
      </c>
      <c r="F189">
        <v>6</v>
      </c>
      <c r="G189" s="54" t="s">
        <v>850</v>
      </c>
      <c r="H189" s="34" t="s">
        <v>323</v>
      </c>
      <c r="I189" s="18">
        <v>-65.944000000000003</v>
      </c>
      <c r="J189" s="34" t="s">
        <v>95</v>
      </c>
      <c r="K189" s="19">
        <f t="shared" si="5"/>
        <v>-65.944000000000003</v>
      </c>
      <c r="L189" t="s">
        <v>851</v>
      </c>
      <c r="M189" s="51" t="s">
        <v>1198</v>
      </c>
      <c r="O189" s="50" t="s">
        <v>1199</v>
      </c>
      <c r="P189" s="38">
        <f t="shared" si="4"/>
        <v>-65.944000000000003</v>
      </c>
      <c r="Q189" s="52">
        <v>45831</v>
      </c>
      <c r="S189">
        <v>40700</v>
      </c>
      <c r="T189" t="s">
        <v>784</v>
      </c>
    </row>
    <row r="190" spans="1:20" ht="14.45">
      <c r="A190" s="54" t="str">
        <f>+VLOOKUP(O190,'Selectable Table'!D:E,2,0)</f>
        <v>ASTRAZENECA</v>
      </c>
      <c r="B190" s="37" t="s">
        <v>1196</v>
      </c>
      <c r="C190" s="50" t="s">
        <v>1197</v>
      </c>
      <c r="D190" s="50" t="s">
        <v>1194</v>
      </c>
      <c r="E190">
        <v>2025</v>
      </c>
      <c r="F190">
        <v>6</v>
      </c>
      <c r="G190" s="54" t="s">
        <v>850</v>
      </c>
      <c r="H190" s="34" t="s">
        <v>323</v>
      </c>
      <c r="I190" s="18">
        <v>-7.2</v>
      </c>
      <c r="J190" s="34" t="s">
        <v>95</v>
      </c>
      <c r="K190" s="19">
        <f t="shared" si="5"/>
        <v>-7.2</v>
      </c>
      <c r="L190" t="s">
        <v>851</v>
      </c>
      <c r="M190" s="51" t="s">
        <v>1198</v>
      </c>
      <c r="O190" s="50" t="s">
        <v>1199</v>
      </c>
      <c r="P190" s="38">
        <f t="shared" si="4"/>
        <v>-7.2</v>
      </c>
      <c r="Q190" s="52">
        <v>45831</v>
      </c>
      <c r="S190">
        <v>40700</v>
      </c>
      <c r="T190" t="s">
        <v>784</v>
      </c>
    </row>
    <row r="191" spans="1:20" ht="14.45">
      <c r="A191" s="54" t="str">
        <f>+VLOOKUP(O191,'Selectable Table'!D:E,2,0)</f>
        <v>OTH CUST</v>
      </c>
      <c r="B191" s="37" t="s">
        <v>1200</v>
      </c>
      <c r="C191" s="50" t="s">
        <v>1201</v>
      </c>
      <c r="D191" s="50" t="s">
        <v>1202</v>
      </c>
      <c r="E191">
        <v>2025</v>
      </c>
      <c r="F191">
        <v>6</v>
      </c>
      <c r="G191" s="54" t="s">
        <v>850</v>
      </c>
      <c r="H191" s="34" t="s">
        <v>323</v>
      </c>
      <c r="I191" s="18">
        <v>-413.68000000000006</v>
      </c>
      <c r="J191" s="34" t="s">
        <v>95</v>
      </c>
      <c r="K191" s="19">
        <f t="shared" si="5"/>
        <v>-413.68000000000006</v>
      </c>
      <c r="L191" t="s">
        <v>851</v>
      </c>
      <c r="M191" s="51" t="s">
        <v>905</v>
      </c>
      <c r="O191" s="50" t="s">
        <v>1203</v>
      </c>
      <c r="P191" s="38">
        <f t="shared" si="4"/>
        <v>-413.68000000000006</v>
      </c>
      <c r="Q191" s="52">
        <v>45831</v>
      </c>
      <c r="S191">
        <v>40700</v>
      </c>
      <c r="T191" t="s">
        <v>784</v>
      </c>
    </row>
    <row r="192" spans="1:20" ht="14.45">
      <c r="A192" s="54" t="str">
        <f>+VLOOKUP(O192,'Selectable Table'!D:E,2,0)</f>
        <v>ASTRAZENECA</v>
      </c>
      <c r="B192" s="37" t="s">
        <v>1204</v>
      </c>
      <c r="C192" s="50" t="s">
        <v>1205</v>
      </c>
      <c r="D192" s="50" t="s">
        <v>1202</v>
      </c>
      <c r="E192">
        <v>2025</v>
      </c>
      <c r="F192">
        <v>6</v>
      </c>
      <c r="G192" s="54" t="s">
        <v>850</v>
      </c>
      <c r="H192" s="34" t="s">
        <v>323</v>
      </c>
      <c r="I192" s="18">
        <v>-61.232000000000006</v>
      </c>
      <c r="J192" s="34" t="s">
        <v>95</v>
      </c>
      <c r="K192" s="19">
        <f t="shared" si="5"/>
        <v>-61.232000000000006</v>
      </c>
      <c r="L192" t="s">
        <v>851</v>
      </c>
      <c r="M192" s="51" t="s">
        <v>1206</v>
      </c>
      <c r="O192" s="50" t="s">
        <v>954</v>
      </c>
      <c r="P192" s="38">
        <f t="shared" si="4"/>
        <v>-61.232000000000006</v>
      </c>
      <c r="Q192" s="52">
        <v>45831</v>
      </c>
      <c r="S192">
        <v>40700</v>
      </c>
      <c r="T192" t="s">
        <v>784</v>
      </c>
    </row>
    <row r="193" spans="1:20" ht="14.45">
      <c r="A193" s="54" t="str">
        <f>+VLOOKUP(O193,'Selectable Table'!D:E,2,0)</f>
        <v>ASTRAZENECA</v>
      </c>
      <c r="B193" s="37" t="s">
        <v>1204</v>
      </c>
      <c r="C193" s="50" t="s">
        <v>1205</v>
      </c>
      <c r="D193" s="50" t="s">
        <v>1202</v>
      </c>
      <c r="E193">
        <v>2025</v>
      </c>
      <c r="F193">
        <v>6</v>
      </c>
      <c r="G193" s="54" t="s">
        <v>850</v>
      </c>
      <c r="H193" s="34" t="s">
        <v>323</v>
      </c>
      <c r="I193" s="18">
        <v>-7.2</v>
      </c>
      <c r="J193" s="34" t="s">
        <v>95</v>
      </c>
      <c r="K193" s="19">
        <f t="shared" si="5"/>
        <v>-7.2</v>
      </c>
      <c r="L193" t="s">
        <v>851</v>
      </c>
      <c r="M193" s="51" t="s">
        <v>1206</v>
      </c>
      <c r="O193" s="50" t="s">
        <v>954</v>
      </c>
      <c r="P193" s="38">
        <f t="shared" si="4"/>
        <v>-7.2</v>
      </c>
      <c r="Q193" s="52">
        <v>45831</v>
      </c>
      <c r="S193">
        <v>40700</v>
      </c>
      <c r="T193" t="s">
        <v>784</v>
      </c>
    </row>
    <row r="194" spans="1:20" ht="29.1">
      <c r="A194" s="54" t="str">
        <f>+VLOOKUP(O194,'Selectable Table'!D:E,2,0)</f>
        <v>OTH CUST</v>
      </c>
      <c r="B194" s="37" t="s">
        <v>1207</v>
      </c>
      <c r="C194" s="50" t="s">
        <v>1208</v>
      </c>
      <c r="D194" s="50" t="s">
        <v>1209</v>
      </c>
      <c r="E194">
        <v>2025</v>
      </c>
      <c r="F194">
        <v>6</v>
      </c>
      <c r="G194" s="54" t="s">
        <v>880</v>
      </c>
      <c r="H194" s="34" t="s">
        <v>616</v>
      </c>
      <c r="I194" s="18">
        <v>-271.81599999999997</v>
      </c>
      <c r="J194" s="34" t="s">
        <v>95</v>
      </c>
      <c r="K194" s="19">
        <f t="shared" si="5"/>
        <v>-271.81599999999997</v>
      </c>
      <c r="L194" t="s">
        <v>851</v>
      </c>
      <c r="M194" s="51" t="s">
        <v>1210</v>
      </c>
      <c r="O194" s="50" t="s">
        <v>919</v>
      </c>
      <c r="P194" s="38">
        <f t="shared" ref="P194:P257" si="6">K194</f>
        <v>-271.81599999999997</v>
      </c>
      <c r="Q194" s="52">
        <v>45831</v>
      </c>
      <c r="S194">
        <v>40700</v>
      </c>
      <c r="T194" t="s">
        <v>784</v>
      </c>
    </row>
    <row r="195" spans="1:20" ht="29.1">
      <c r="A195" s="54" t="str">
        <f>+VLOOKUP(O195,'Selectable Table'!D:E,2,0)</f>
        <v>OTH CUST</v>
      </c>
      <c r="B195" s="37" t="s">
        <v>1211</v>
      </c>
      <c r="C195" s="50" t="s">
        <v>1212</v>
      </c>
      <c r="D195" s="50" t="s">
        <v>1209</v>
      </c>
      <c r="E195">
        <v>2025</v>
      </c>
      <c r="F195">
        <v>6</v>
      </c>
      <c r="G195" s="54" t="s">
        <v>880</v>
      </c>
      <c r="H195" s="34" t="s">
        <v>616</v>
      </c>
      <c r="I195" s="18">
        <v>-113.456</v>
      </c>
      <c r="J195" s="34" t="s">
        <v>95</v>
      </c>
      <c r="K195" s="19">
        <f t="shared" ref="K195:K258" si="7">+VLOOKUP(J195,$W$2:$X$7,2,0)*I195</f>
        <v>-113.456</v>
      </c>
      <c r="L195" t="s">
        <v>851</v>
      </c>
      <c r="M195" s="51" t="s">
        <v>1213</v>
      </c>
      <c r="O195" s="50" t="s">
        <v>875</v>
      </c>
      <c r="P195" s="38">
        <f t="shared" si="6"/>
        <v>-113.456</v>
      </c>
      <c r="Q195" s="52">
        <v>45831</v>
      </c>
      <c r="S195">
        <v>40700</v>
      </c>
      <c r="T195" t="s">
        <v>784</v>
      </c>
    </row>
    <row r="196" spans="1:20" ht="14.45">
      <c r="A196" s="54" t="str">
        <f>+VLOOKUP(O196,'Selectable Table'!D:E,2,0)</f>
        <v>OTH CUST</v>
      </c>
      <c r="B196" s="37" t="s">
        <v>1211</v>
      </c>
      <c r="C196" s="50" t="s">
        <v>1212</v>
      </c>
      <c r="D196" s="50" t="s">
        <v>1209</v>
      </c>
      <c r="E196">
        <v>2025</v>
      </c>
      <c r="F196">
        <v>6</v>
      </c>
      <c r="G196" s="54" t="s">
        <v>858</v>
      </c>
      <c r="H196" s="34" t="s">
        <v>325</v>
      </c>
      <c r="I196" s="18">
        <v>-75.64</v>
      </c>
      <c r="J196" s="34" t="s">
        <v>95</v>
      </c>
      <c r="K196" s="19">
        <f t="shared" si="7"/>
        <v>-75.64</v>
      </c>
      <c r="L196" t="s">
        <v>851</v>
      </c>
      <c r="M196" s="51" t="s">
        <v>1213</v>
      </c>
      <c r="O196" s="50" t="s">
        <v>875</v>
      </c>
      <c r="P196" s="38">
        <f t="shared" si="6"/>
        <v>-75.64</v>
      </c>
      <c r="Q196" s="52">
        <v>45831</v>
      </c>
      <c r="S196">
        <v>40700</v>
      </c>
      <c r="T196" t="s">
        <v>784</v>
      </c>
    </row>
    <row r="197" spans="1:20" ht="14.45">
      <c r="A197" s="54" t="str">
        <f>+VLOOKUP(O197,'Selectable Table'!D:E,2,0)</f>
        <v>OTH CUST</v>
      </c>
      <c r="B197" s="37" t="s">
        <v>1211</v>
      </c>
      <c r="C197" s="50" t="s">
        <v>1212</v>
      </c>
      <c r="D197" s="50" t="s">
        <v>1209</v>
      </c>
      <c r="E197">
        <v>2025</v>
      </c>
      <c r="F197">
        <v>6</v>
      </c>
      <c r="G197" s="54" t="s">
        <v>854</v>
      </c>
      <c r="H197" s="34" t="s">
        <v>324</v>
      </c>
      <c r="I197" s="18">
        <v>-270.44800000000004</v>
      </c>
      <c r="J197" s="34" t="s">
        <v>95</v>
      </c>
      <c r="K197" s="19">
        <f t="shared" si="7"/>
        <v>-270.44800000000004</v>
      </c>
      <c r="L197" t="s">
        <v>851</v>
      </c>
      <c r="M197" s="51" t="s">
        <v>1213</v>
      </c>
      <c r="O197" s="50" t="s">
        <v>875</v>
      </c>
      <c r="P197" s="38">
        <f t="shared" si="6"/>
        <v>-270.44800000000004</v>
      </c>
      <c r="Q197" s="52">
        <v>45831</v>
      </c>
      <c r="S197">
        <v>40700</v>
      </c>
      <c r="T197" t="s">
        <v>784</v>
      </c>
    </row>
    <row r="198" spans="1:20" ht="14.45">
      <c r="A198" s="54" t="str">
        <f>+VLOOKUP(O198,'Selectable Table'!D:E,2,0)</f>
        <v>OTH CUST</v>
      </c>
      <c r="B198" s="37" t="s">
        <v>1211</v>
      </c>
      <c r="C198" s="50" t="s">
        <v>1212</v>
      </c>
      <c r="D198" s="50" t="s">
        <v>1209</v>
      </c>
      <c r="E198">
        <v>2025</v>
      </c>
      <c r="F198">
        <v>6</v>
      </c>
      <c r="G198" s="54" t="s">
        <v>850</v>
      </c>
      <c r="H198" s="34" t="s">
        <v>323</v>
      </c>
      <c r="I198" s="18">
        <v>-25.856000000000002</v>
      </c>
      <c r="J198" s="34" t="s">
        <v>95</v>
      </c>
      <c r="K198" s="19">
        <f t="shared" si="7"/>
        <v>-25.856000000000002</v>
      </c>
      <c r="L198" t="s">
        <v>851</v>
      </c>
      <c r="M198" s="51" t="s">
        <v>1213</v>
      </c>
      <c r="O198" s="50" t="s">
        <v>875</v>
      </c>
      <c r="P198" s="38">
        <f t="shared" si="6"/>
        <v>-25.856000000000002</v>
      </c>
      <c r="Q198" s="52">
        <v>45831</v>
      </c>
      <c r="S198">
        <v>40700</v>
      </c>
      <c r="T198" t="s">
        <v>784</v>
      </c>
    </row>
    <row r="199" spans="1:20" ht="29.1">
      <c r="A199" s="54" t="str">
        <f>+VLOOKUP(O199,'Selectable Table'!D:E,2,0)</f>
        <v>OTH CUST</v>
      </c>
      <c r="B199" s="37" t="s">
        <v>1214</v>
      </c>
      <c r="C199" s="50" t="s">
        <v>1215</v>
      </c>
      <c r="D199" s="50" t="s">
        <v>1216</v>
      </c>
      <c r="E199">
        <v>2025</v>
      </c>
      <c r="F199">
        <v>6</v>
      </c>
      <c r="G199" s="54" t="s">
        <v>850</v>
      </c>
      <c r="H199" s="34" t="s">
        <v>323</v>
      </c>
      <c r="I199" s="18">
        <v>-1245.04</v>
      </c>
      <c r="J199" s="34" t="s">
        <v>95</v>
      </c>
      <c r="K199" s="19">
        <f t="shared" si="7"/>
        <v>-1245.04</v>
      </c>
      <c r="L199" t="s">
        <v>851</v>
      </c>
      <c r="M199" s="51" t="s">
        <v>1217</v>
      </c>
      <c r="O199" s="50" t="s">
        <v>919</v>
      </c>
      <c r="P199" s="38">
        <f t="shared" si="6"/>
        <v>-1245.04</v>
      </c>
      <c r="Q199" s="52">
        <v>45831</v>
      </c>
      <c r="S199">
        <v>40700</v>
      </c>
      <c r="T199" t="s">
        <v>784</v>
      </c>
    </row>
    <row r="200" spans="1:20" ht="29.1">
      <c r="A200" s="54" t="str">
        <f>+VLOOKUP(O200,'Selectable Table'!D:E,2,0)</f>
        <v>ASTRAZENECA</v>
      </c>
      <c r="B200" s="37" t="s">
        <v>1218</v>
      </c>
      <c r="C200" s="50" t="s">
        <v>1219</v>
      </c>
      <c r="D200" s="50" t="s">
        <v>1216</v>
      </c>
      <c r="E200">
        <v>2025</v>
      </c>
      <c r="F200">
        <v>6</v>
      </c>
      <c r="G200" s="54" t="s">
        <v>850</v>
      </c>
      <c r="H200" s="34" t="s">
        <v>323</v>
      </c>
      <c r="I200" s="18">
        <v>-156.65600000000001</v>
      </c>
      <c r="J200" s="34" t="s">
        <v>95</v>
      </c>
      <c r="K200" s="19">
        <f t="shared" si="7"/>
        <v>-156.65600000000001</v>
      </c>
      <c r="L200" t="s">
        <v>851</v>
      </c>
      <c r="M200" s="51" t="s">
        <v>1220</v>
      </c>
      <c r="O200" s="50" t="s">
        <v>954</v>
      </c>
      <c r="P200" s="38">
        <f t="shared" si="6"/>
        <v>-156.65600000000001</v>
      </c>
      <c r="Q200" s="52">
        <v>45831</v>
      </c>
      <c r="S200">
        <v>40700</v>
      </c>
      <c r="T200" t="s">
        <v>784</v>
      </c>
    </row>
    <row r="201" spans="1:20" ht="29.1">
      <c r="A201" s="54" t="str">
        <f>+VLOOKUP(O201,'Selectable Table'!D:E,2,0)</f>
        <v>ASTRAZENECA</v>
      </c>
      <c r="B201" s="37" t="s">
        <v>1218</v>
      </c>
      <c r="C201" s="50" t="s">
        <v>1219</v>
      </c>
      <c r="D201" s="50" t="s">
        <v>1216</v>
      </c>
      <c r="E201">
        <v>2025</v>
      </c>
      <c r="F201">
        <v>6</v>
      </c>
      <c r="G201" s="54" t="s">
        <v>850</v>
      </c>
      <c r="H201" s="34" t="s">
        <v>323</v>
      </c>
      <c r="I201" s="18">
        <v>-280</v>
      </c>
      <c r="J201" s="34" t="s">
        <v>95</v>
      </c>
      <c r="K201" s="19">
        <f t="shared" si="7"/>
        <v>-280</v>
      </c>
      <c r="L201" t="s">
        <v>851</v>
      </c>
      <c r="M201" s="51" t="s">
        <v>1220</v>
      </c>
      <c r="O201" s="50" t="s">
        <v>954</v>
      </c>
      <c r="P201" s="38">
        <f t="shared" si="6"/>
        <v>-280</v>
      </c>
      <c r="Q201" s="52">
        <v>45831</v>
      </c>
      <c r="S201">
        <v>40700</v>
      </c>
      <c r="T201" t="s">
        <v>784</v>
      </c>
    </row>
    <row r="202" spans="1:20" ht="29.1">
      <c r="A202" s="54" t="str">
        <f>+VLOOKUP(O202,'Selectable Table'!D:E,2,0)</f>
        <v>ASTRAZENECA</v>
      </c>
      <c r="B202" s="37" t="s">
        <v>1221</v>
      </c>
      <c r="C202" s="50" t="s">
        <v>1222</v>
      </c>
      <c r="D202" s="50" t="s">
        <v>1216</v>
      </c>
      <c r="E202">
        <v>2025</v>
      </c>
      <c r="F202">
        <v>6</v>
      </c>
      <c r="G202" s="54" t="s">
        <v>854</v>
      </c>
      <c r="H202" s="34" t="s">
        <v>324</v>
      </c>
      <c r="I202" s="18">
        <v>-385.77600000000007</v>
      </c>
      <c r="J202" s="34" t="s">
        <v>95</v>
      </c>
      <c r="K202" s="19">
        <f t="shared" si="7"/>
        <v>-385.77600000000007</v>
      </c>
      <c r="L202" t="s">
        <v>851</v>
      </c>
      <c r="M202" s="51" t="s">
        <v>1223</v>
      </c>
      <c r="O202" s="50" t="s">
        <v>954</v>
      </c>
      <c r="P202" s="38">
        <f t="shared" si="6"/>
        <v>-385.77600000000007</v>
      </c>
      <c r="Q202" s="52">
        <v>45831</v>
      </c>
      <c r="S202">
        <v>40700</v>
      </c>
      <c r="T202" t="s">
        <v>784</v>
      </c>
    </row>
    <row r="203" spans="1:20" ht="29.1">
      <c r="A203" s="54" t="str">
        <f>+VLOOKUP(O203,'Selectable Table'!D:E,2,0)</f>
        <v>ASTRAZENECA</v>
      </c>
      <c r="B203" s="37" t="s">
        <v>1221</v>
      </c>
      <c r="C203" s="50" t="s">
        <v>1222</v>
      </c>
      <c r="D203" s="50" t="s">
        <v>1216</v>
      </c>
      <c r="E203">
        <v>2025</v>
      </c>
      <c r="F203">
        <v>6</v>
      </c>
      <c r="G203" s="54" t="s">
        <v>850</v>
      </c>
      <c r="H203" s="34" t="s">
        <v>323</v>
      </c>
      <c r="I203" s="18">
        <v>-356.06400000000002</v>
      </c>
      <c r="J203" s="34" t="s">
        <v>95</v>
      </c>
      <c r="K203" s="19">
        <f t="shared" si="7"/>
        <v>-356.06400000000002</v>
      </c>
      <c r="L203" t="s">
        <v>851</v>
      </c>
      <c r="M203" s="51" t="s">
        <v>1223</v>
      </c>
      <c r="O203" s="50" t="s">
        <v>954</v>
      </c>
      <c r="P203" s="38">
        <f t="shared" si="6"/>
        <v>-356.06400000000002</v>
      </c>
      <c r="Q203" s="52">
        <v>45831</v>
      </c>
      <c r="S203">
        <v>40700</v>
      </c>
      <c r="T203" t="s">
        <v>784</v>
      </c>
    </row>
    <row r="204" spans="1:20" ht="29.1">
      <c r="A204" s="54" t="str">
        <f>+VLOOKUP(O204,'Selectable Table'!D:E,2,0)</f>
        <v>OTH CUST</v>
      </c>
      <c r="B204" s="37" t="s">
        <v>1224</v>
      </c>
      <c r="C204" s="50" t="s">
        <v>1225</v>
      </c>
      <c r="D204" s="50" t="s">
        <v>1216</v>
      </c>
      <c r="E204">
        <v>2025</v>
      </c>
      <c r="F204">
        <v>6</v>
      </c>
      <c r="G204" s="54" t="s">
        <v>854</v>
      </c>
      <c r="H204" s="34" t="s">
        <v>324</v>
      </c>
      <c r="I204" s="18">
        <v>-622.52</v>
      </c>
      <c r="J204" s="34" t="s">
        <v>95</v>
      </c>
      <c r="K204" s="19">
        <f t="shared" si="7"/>
        <v>-622.52</v>
      </c>
      <c r="L204" t="s">
        <v>851</v>
      </c>
      <c r="M204" s="51" t="s">
        <v>901</v>
      </c>
      <c r="O204" s="50" t="s">
        <v>902</v>
      </c>
      <c r="P204" s="38">
        <f t="shared" si="6"/>
        <v>-622.52</v>
      </c>
      <c r="Q204" s="52">
        <v>45831</v>
      </c>
      <c r="S204">
        <v>40700</v>
      </c>
      <c r="T204" t="s">
        <v>784</v>
      </c>
    </row>
    <row r="205" spans="1:20" ht="14.45">
      <c r="A205" s="54" t="str">
        <f>+VLOOKUP(O205,'Selectable Table'!D:E,2,0)</f>
        <v>OTH CUST</v>
      </c>
      <c r="B205" s="37" t="s">
        <v>1224</v>
      </c>
      <c r="C205" s="50" t="s">
        <v>1225</v>
      </c>
      <c r="D205" s="50" t="s">
        <v>1226</v>
      </c>
      <c r="E205">
        <v>2025</v>
      </c>
      <c r="F205">
        <v>6</v>
      </c>
      <c r="G205" s="54" t="s">
        <v>850</v>
      </c>
      <c r="H205" s="34" t="s">
        <v>323</v>
      </c>
      <c r="I205" s="18">
        <v>-498.01600000000002</v>
      </c>
      <c r="J205" s="34" t="s">
        <v>95</v>
      </c>
      <c r="K205" s="19">
        <f t="shared" si="7"/>
        <v>-498.01600000000002</v>
      </c>
      <c r="L205" t="s">
        <v>851</v>
      </c>
      <c r="M205" s="51" t="s">
        <v>901</v>
      </c>
      <c r="O205" s="50" t="s">
        <v>902</v>
      </c>
      <c r="P205" s="38">
        <f t="shared" si="6"/>
        <v>-498.01600000000002</v>
      </c>
      <c r="Q205" s="52">
        <v>45831</v>
      </c>
      <c r="S205">
        <v>40700</v>
      </c>
      <c r="T205" t="s">
        <v>784</v>
      </c>
    </row>
    <row r="206" spans="1:20" ht="14.45">
      <c r="A206" s="54" t="str">
        <f>+VLOOKUP(O206,'Selectable Table'!D:E,2,0)</f>
        <v>OTH CUST</v>
      </c>
      <c r="B206" s="37" t="s">
        <v>1227</v>
      </c>
      <c r="C206" s="50" t="s">
        <v>1228</v>
      </c>
      <c r="D206" s="50" t="s">
        <v>1229</v>
      </c>
      <c r="E206">
        <v>2025</v>
      </c>
      <c r="F206">
        <v>6</v>
      </c>
      <c r="G206" s="54" t="s">
        <v>850</v>
      </c>
      <c r="H206" s="34" t="s">
        <v>323</v>
      </c>
      <c r="I206" s="18">
        <v>-149.40799999999999</v>
      </c>
      <c r="J206" s="34" t="s">
        <v>95</v>
      </c>
      <c r="K206" s="19">
        <f t="shared" si="7"/>
        <v>-149.40799999999999</v>
      </c>
      <c r="L206" t="s">
        <v>851</v>
      </c>
      <c r="M206" s="51" t="s">
        <v>1230</v>
      </c>
      <c r="O206" s="50" t="s">
        <v>1231</v>
      </c>
      <c r="P206" s="38">
        <f t="shared" si="6"/>
        <v>-149.40799999999999</v>
      </c>
      <c r="Q206" s="52">
        <v>45831</v>
      </c>
      <c r="S206">
        <v>40700</v>
      </c>
      <c r="T206" t="s">
        <v>784</v>
      </c>
    </row>
    <row r="207" spans="1:20" ht="14.45">
      <c r="A207" s="54" t="str">
        <f>+VLOOKUP(O207,'Selectable Table'!D:E,2,0)</f>
        <v>OTH CUST</v>
      </c>
      <c r="B207" s="37" t="s">
        <v>1232</v>
      </c>
      <c r="C207" s="50" t="s">
        <v>1233</v>
      </c>
      <c r="D207" s="50" t="s">
        <v>1234</v>
      </c>
      <c r="E207">
        <v>2025</v>
      </c>
      <c r="F207">
        <v>6</v>
      </c>
      <c r="G207" s="54" t="s">
        <v>850</v>
      </c>
      <c r="H207" s="34" t="s">
        <v>323</v>
      </c>
      <c r="I207" s="18">
        <v>-2773.26</v>
      </c>
      <c r="J207" s="34" t="s">
        <v>95</v>
      </c>
      <c r="K207" s="19">
        <f t="shared" si="7"/>
        <v>-2773.26</v>
      </c>
      <c r="L207" t="s">
        <v>851</v>
      </c>
      <c r="M207" s="51" t="s">
        <v>1235</v>
      </c>
      <c r="O207" s="50" t="s">
        <v>860</v>
      </c>
      <c r="P207" s="38">
        <f t="shared" si="6"/>
        <v>-2773.26</v>
      </c>
      <c r="Q207" s="52">
        <v>45831</v>
      </c>
      <c r="S207">
        <v>40700</v>
      </c>
      <c r="T207" t="s">
        <v>784</v>
      </c>
    </row>
    <row r="208" spans="1:20" ht="14.45">
      <c r="A208" s="54" t="str">
        <f>+VLOOKUP(O208,'Selectable Table'!D:E,2,0)</f>
        <v>ASTRAZENECA</v>
      </c>
      <c r="B208" s="37" t="s">
        <v>1236</v>
      </c>
      <c r="C208" s="50" t="s">
        <v>1237</v>
      </c>
      <c r="D208" s="50" t="s">
        <v>1238</v>
      </c>
      <c r="E208">
        <v>2025</v>
      </c>
      <c r="F208">
        <v>6</v>
      </c>
      <c r="G208" s="54" t="s">
        <v>850</v>
      </c>
      <c r="H208" s="34" t="s">
        <v>323</v>
      </c>
      <c r="I208" s="18">
        <v>-34.619999999999997</v>
      </c>
      <c r="J208" s="34" t="s">
        <v>95</v>
      </c>
      <c r="K208" s="19">
        <f t="shared" si="7"/>
        <v>-34.619999999999997</v>
      </c>
      <c r="L208" t="s">
        <v>851</v>
      </c>
      <c r="M208" s="51" t="s">
        <v>1239</v>
      </c>
      <c r="O208" s="50" t="s">
        <v>1199</v>
      </c>
      <c r="P208" s="38">
        <f t="shared" si="6"/>
        <v>-34.619999999999997</v>
      </c>
      <c r="Q208" s="52">
        <v>45831</v>
      </c>
      <c r="S208">
        <v>40700</v>
      </c>
      <c r="T208" t="s">
        <v>784</v>
      </c>
    </row>
    <row r="209" spans="1:20" ht="14.45">
      <c r="A209" s="54" t="str">
        <f>+VLOOKUP(O209,'Selectable Table'!D:E,2,0)</f>
        <v>ASTRAZENECA</v>
      </c>
      <c r="B209" s="37" t="s">
        <v>1236</v>
      </c>
      <c r="C209" s="50" t="s">
        <v>1237</v>
      </c>
      <c r="D209" s="50" t="s">
        <v>1240</v>
      </c>
      <c r="E209">
        <v>2025</v>
      </c>
      <c r="F209">
        <v>6</v>
      </c>
      <c r="G209" s="54" t="s">
        <v>850</v>
      </c>
      <c r="H209" s="34" t="s">
        <v>323</v>
      </c>
      <c r="I209" s="18">
        <v>-3.6</v>
      </c>
      <c r="J209" s="34" t="s">
        <v>95</v>
      </c>
      <c r="K209" s="19">
        <f t="shared" si="7"/>
        <v>-3.6</v>
      </c>
      <c r="L209" t="s">
        <v>851</v>
      </c>
      <c r="M209" s="51" t="s">
        <v>1239</v>
      </c>
      <c r="O209" s="50" t="s">
        <v>1199</v>
      </c>
      <c r="P209" s="38">
        <f t="shared" si="6"/>
        <v>-3.6</v>
      </c>
      <c r="Q209" s="52">
        <v>45831</v>
      </c>
      <c r="S209">
        <v>40700</v>
      </c>
      <c r="T209" t="s">
        <v>784</v>
      </c>
    </row>
    <row r="210" spans="1:20" ht="14.45">
      <c r="A210" s="54" t="str">
        <f>+VLOOKUP(O210,'Selectable Table'!D:E,2,0)</f>
        <v>ASTRAZENECA</v>
      </c>
      <c r="B210" s="37" t="s">
        <v>1241</v>
      </c>
      <c r="C210" s="50" t="s">
        <v>1242</v>
      </c>
      <c r="D210" s="50" t="s">
        <v>1243</v>
      </c>
      <c r="E210">
        <v>2025</v>
      </c>
      <c r="F210">
        <v>6</v>
      </c>
      <c r="G210" s="54" t="s">
        <v>850</v>
      </c>
      <c r="H210" s="34" t="s">
        <v>323</v>
      </c>
      <c r="I210" s="18">
        <v>-803.7</v>
      </c>
      <c r="J210" s="34" t="s">
        <v>95</v>
      </c>
      <c r="K210" s="19">
        <f t="shared" si="7"/>
        <v>-803.7</v>
      </c>
      <c r="L210" t="s">
        <v>851</v>
      </c>
      <c r="M210" s="51" t="s">
        <v>1244</v>
      </c>
      <c r="O210" s="50" t="s">
        <v>954</v>
      </c>
      <c r="P210" s="38">
        <f t="shared" si="6"/>
        <v>-803.7</v>
      </c>
      <c r="Q210" s="52">
        <v>45831</v>
      </c>
      <c r="S210">
        <v>40700</v>
      </c>
      <c r="T210" t="s">
        <v>784</v>
      </c>
    </row>
    <row r="211" spans="1:20" ht="14.45">
      <c r="A211" s="54" t="str">
        <f>+VLOOKUP(O211,'Selectable Table'!D:E,2,0)</f>
        <v>ASTRAZENECA</v>
      </c>
      <c r="B211" s="37" t="s">
        <v>1241</v>
      </c>
      <c r="C211" s="50" t="s">
        <v>1242</v>
      </c>
      <c r="D211" s="50" t="s">
        <v>1243</v>
      </c>
      <c r="E211">
        <v>2025</v>
      </c>
      <c r="F211">
        <v>6</v>
      </c>
      <c r="G211" s="54" t="s">
        <v>854</v>
      </c>
      <c r="H211" s="34" t="s">
        <v>324</v>
      </c>
      <c r="I211" s="18">
        <v>-90</v>
      </c>
      <c r="J211" s="34" t="s">
        <v>95</v>
      </c>
      <c r="K211" s="19">
        <f t="shared" si="7"/>
        <v>-90</v>
      </c>
      <c r="L211" t="s">
        <v>851</v>
      </c>
      <c r="M211" s="51" t="s">
        <v>1244</v>
      </c>
      <c r="O211" s="50" t="s">
        <v>954</v>
      </c>
      <c r="P211" s="38">
        <f t="shared" si="6"/>
        <v>-90</v>
      </c>
      <c r="Q211" s="52">
        <v>45831</v>
      </c>
      <c r="S211">
        <v>40700</v>
      </c>
      <c r="T211" t="s">
        <v>784</v>
      </c>
    </row>
    <row r="212" spans="1:20" ht="14.45">
      <c r="A212" s="54" t="str">
        <f>+VLOOKUP(O212,'Selectable Table'!D:E,2,0)</f>
        <v>OTH CUST</v>
      </c>
      <c r="B212" s="37" t="s">
        <v>1245</v>
      </c>
      <c r="C212" s="50" t="s">
        <v>1246</v>
      </c>
      <c r="D212" s="50" t="s">
        <v>1247</v>
      </c>
      <c r="E212">
        <v>2025</v>
      </c>
      <c r="F212">
        <v>6</v>
      </c>
      <c r="G212" s="54" t="s">
        <v>850</v>
      </c>
      <c r="H212" s="34" t="s">
        <v>323</v>
      </c>
      <c r="I212" s="18">
        <v>-245.82800000000003</v>
      </c>
      <c r="J212" s="34" t="s">
        <v>95</v>
      </c>
      <c r="K212" s="19">
        <f t="shared" si="7"/>
        <v>-245.82800000000003</v>
      </c>
      <c r="L212" t="s">
        <v>851</v>
      </c>
      <c r="M212" s="51" t="s">
        <v>1248</v>
      </c>
      <c r="O212" s="50" t="s">
        <v>875</v>
      </c>
      <c r="P212" s="38">
        <f t="shared" si="6"/>
        <v>-245.82800000000003</v>
      </c>
      <c r="Q212" s="52">
        <v>45831</v>
      </c>
      <c r="S212">
        <v>40700</v>
      </c>
      <c r="T212" t="s">
        <v>784</v>
      </c>
    </row>
    <row r="213" spans="1:20" ht="14.45">
      <c r="A213" s="54" t="str">
        <f>+VLOOKUP(O213,'Selectable Table'!D:E,2,0)</f>
        <v>OTH CUST</v>
      </c>
      <c r="B213" s="37" t="s">
        <v>1245</v>
      </c>
      <c r="C213" s="50" t="s">
        <v>1246</v>
      </c>
      <c r="D213" s="50" t="s">
        <v>1249</v>
      </c>
      <c r="E213">
        <v>2025</v>
      </c>
      <c r="F213">
        <v>6</v>
      </c>
      <c r="G213" s="54" t="s">
        <v>850</v>
      </c>
      <c r="H213" s="34" t="s">
        <v>323</v>
      </c>
      <c r="I213" s="18">
        <v>-27.532</v>
      </c>
      <c r="J213" s="34" t="s">
        <v>95</v>
      </c>
      <c r="K213" s="19">
        <f t="shared" si="7"/>
        <v>-27.532</v>
      </c>
      <c r="L213" t="s">
        <v>851</v>
      </c>
      <c r="M213" s="51" t="s">
        <v>1248</v>
      </c>
      <c r="O213" s="50" t="s">
        <v>875</v>
      </c>
      <c r="P213" s="38">
        <f t="shared" si="6"/>
        <v>-27.532</v>
      </c>
      <c r="Q213" s="52">
        <v>45831</v>
      </c>
      <c r="S213">
        <v>40700</v>
      </c>
      <c r="T213" t="s">
        <v>784</v>
      </c>
    </row>
    <row r="214" spans="1:20" ht="29.1">
      <c r="A214" s="54" t="str">
        <f>+VLOOKUP(O214,'Selectable Table'!D:E,2,0)</f>
        <v>OTH CUST</v>
      </c>
      <c r="B214" s="37" t="s">
        <v>1250</v>
      </c>
      <c r="C214" s="50" t="s">
        <v>1251</v>
      </c>
      <c r="D214" s="50" t="s">
        <v>1249</v>
      </c>
      <c r="E214">
        <v>2025</v>
      </c>
      <c r="F214">
        <v>6</v>
      </c>
      <c r="G214" s="54" t="s">
        <v>850</v>
      </c>
      <c r="H214" s="34" t="s">
        <v>323</v>
      </c>
      <c r="I214" s="18">
        <v>-59.320000000000007</v>
      </c>
      <c r="J214" s="34" t="s">
        <v>95</v>
      </c>
      <c r="K214" s="19">
        <f t="shared" si="7"/>
        <v>-59.320000000000007</v>
      </c>
      <c r="L214" t="s">
        <v>851</v>
      </c>
      <c r="M214" s="51" t="s">
        <v>1252</v>
      </c>
      <c r="O214" s="50" t="s">
        <v>929</v>
      </c>
      <c r="P214" s="38">
        <f t="shared" si="6"/>
        <v>-59.320000000000007</v>
      </c>
      <c r="Q214" s="52">
        <v>45831</v>
      </c>
      <c r="S214">
        <v>40700</v>
      </c>
      <c r="T214" t="s">
        <v>784</v>
      </c>
    </row>
    <row r="215" spans="1:20" ht="29.1">
      <c r="A215" s="54" t="str">
        <f>+VLOOKUP(O215,'Selectable Table'!D:E,2,0)</f>
        <v>OTH CUST</v>
      </c>
      <c r="B215" s="37" t="s">
        <v>1250</v>
      </c>
      <c r="C215" s="50" t="s">
        <v>1251</v>
      </c>
      <c r="D215" s="50" t="s">
        <v>1249</v>
      </c>
      <c r="E215">
        <v>2025</v>
      </c>
      <c r="F215">
        <v>6</v>
      </c>
      <c r="G215" s="54" t="s">
        <v>850</v>
      </c>
      <c r="H215" s="34" t="s">
        <v>323</v>
      </c>
      <c r="I215" s="18">
        <v>-2.2800000000000002</v>
      </c>
      <c r="J215" s="34" t="s">
        <v>95</v>
      </c>
      <c r="K215" s="19">
        <f t="shared" si="7"/>
        <v>-2.2800000000000002</v>
      </c>
      <c r="L215" t="s">
        <v>851</v>
      </c>
      <c r="M215" s="51" t="s">
        <v>1252</v>
      </c>
      <c r="O215" s="50" t="s">
        <v>929</v>
      </c>
      <c r="P215" s="38">
        <f t="shared" si="6"/>
        <v>-2.2800000000000002</v>
      </c>
      <c r="Q215" s="52">
        <v>45831</v>
      </c>
      <c r="S215">
        <v>40700</v>
      </c>
      <c r="T215" t="s">
        <v>784</v>
      </c>
    </row>
    <row r="216" spans="1:20" ht="14.45">
      <c r="A216" s="54" t="str">
        <f>+VLOOKUP(O216,'Selectable Table'!D:E,2,0)</f>
        <v>OTH CUST</v>
      </c>
      <c r="B216" s="37" t="s">
        <v>1253</v>
      </c>
      <c r="C216" s="50" t="s">
        <v>1254</v>
      </c>
      <c r="D216" s="50" t="s">
        <v>397</v>
      </c>
      <c r="E216">
        <v>2025</v>
      </c>
      <c r="F216">
        <v>6</v>
      </c>
      <c r="G216" s="54" t="s">
        <v>858</v>
      </c>
      <c r="H216" s="34" t="s">
        <v>325</v>
      </c>
      <c r="I216" s="18">
        <v>-103.09200000000001</v>
      </c>
      <c r="J216" s="34" t="s">
        <v>95</v>
      </c>
      <c r="K216" s="19">
        <f t="shared" si="7"/>
        <v>-103.09200000000001</v>
      </c>
      <c r="L216" t="s">
        <v>851</v>
      </c>
      <c r="M216" s="51" t="s">
        <v>1009</v>
      </c>
      <c r="O216" s="50" t="s">
        <v>1010</v>
      </c>
      <c r="P216" s="38">
        <f t="shared" si="6"/>
        <v>-103.09200000000001</v>
      </c>
      <c r="Q216" s="52">
        <v>45831</v>
      </c>
      <c r="S216">
        <v>40700</v>
      </c>
      <c r="T216" t="s">
        <v>784</v>
      </c>
    </row>
    <row r="217" spans="1:20" ht="14.45">
      <c r="A217" s="54" t="str">
        <f>+VLOOKUP(O217,'Selectable Table'!D:E,2,0)</f>
        <v>OTH CUST</v>
      </c>
      <c r="B217" s="37" t="s">
        <v>1253</v>
      </c>
      <c r="C217" s="50" t="s">
        <v>1254</v>
      </c>
      <c r="D217" s="50" t="s">
        <v>397</v>
      </c>
      <c r="E217">
        <v>2025</v>
      </c>
      <c r="F217">
        <v>6</v>
      </c>
      <c r="G217" s="54" t="s">
        <v>850</v>
      </c>
      <c r="H217" s="34" t="s">
        <v>323</v>
      </c>
      <c r="I217" s="18">
        <v>-396.32</v>
      </c>
      <c r="J217" s="34" t="s">
        <v>95</v>
      </c>
      <c r="K217" s="19">
        <f t="shared" si="7"/>
        <v>-396.32</v>
      </c>
      <c r="L217" t="s">
        <v>851</v>
      </c>
      <c r="M217" s="51" t="s">
        <v>1009</v>
      </c>
      <c r="O217" s="50" t="s">
        <v>1010</v>
      </c>
      <c r="P217" s="38">
        <f t="shared" si="6"/>
        <v>-396.32</v>
      </c>
      <c r="Q217" s="52">
        <v>45831</v>
      </c>
      <c r="S217">
        <v>40700</v>
      </c>
      <c r="T217" t="s">
        <v>784</v>
      </c>
    </row>
    <row r="218" spans="1:20" ht="14.45">
      <c r="A218" s="54" t="str">
        <f>+VLOOKUP(O218,'Selectable Table'!D:E,2,0)</f>
        <v>OTH CUST</v>
      </c>
      <c r="B218" s="37" t="s">
        <v>1255</v>
      </c>
      <c r="C218" s="50" t="s">
        <v>1256</v>
      </c>
      <c r="D218" s="50" t="s">
        <v>397</v>
      </c>
      <c r="E218">
        <v>2025</v>
      </c>
      <c r="F218">
        <v>6</v>
      </c>
      <c r="G218" s="54" t="s">
        <v>854</v>
      </c>
      <c r="H218" s="34" t="s">
        <v>324</v>
      </c>
      <c r="I218" s="18">
        <v>-161.85599999999999</v>
      </c>
      <c r="J218" s="34" t="s">
        <v>95</v>
      </c>
      <c r="K218" s="19">
        <f t="shared" si="7"/>
        <v>-161.85599999999999</v>
      </c>
      <c r="L218" t="s">
        <v>851</v>
      </c>
      <c r="M218" s="51" t="s">
        <v>1257</v>
      </c>
      <c r="O218" s="50" t="s">
        <v>1116</v>
      </c>
      <c r="P218" s="38">
        <f t="shared" si="6"/>
        <v>-161.85599999999999</v>
      </c>
      <c r="Q218" s="52">
        <v>45831</v>
      </c>
      <c r="S218">
        <v>40700</v>
      </c>
      <c r="T218" t="s">
        <v>784</v>
      </c>
    </row>
    <row r="219" spans="1:20" ht="14.45">
      <c r="A219" s="54" t="str">
        <f>+VLOOKUP(O219,'Selectable Table'!D:E,2,0)</f>
        <v>OTH CUST</v>
      </c>
      <c r="B219" s="37" t="s">
        <v>1258</v>
      </c>
      <c r="C219" s="50" t="s">
        <v>1259</v>
      </c>
      <c r="D219" s="50" t="s">
        <v>397</v>
      </c>
      <c r="E219">
        <v>2025</v>
      </c>
      <c r="F219">
        <v>6</v>
      </c>
      <c r="G219" s="54" t="s">
        <v>854</v>
      </c>
      <c r="H219" s="34" t="s">
        <v>324</v>
      </c>
      <c r="I219" s="18">
        <v>-1294.8520000000001</v>
      </c>
      <c r="J219" s="34" t="s">
        <v>95</v>
      </c>
      <c r="K219" s="19">
        <f t="shared" si="7"/>
        <v>-1294.8520000000001</v>
      </c>
      <c r="L219" t="s">
        <v>851</v>
      </c>
      <c r="M219" s="51" t="s">
        <v>1260</v>
      </c>
      <c r="O219" s="50" t="s">
        <v>860</v>
      </c>
      <c r="P219" s="38">
        <f t="shared" si="6"/>
        <v>-1294.8520000000001</v>
      </c>
      <c r="Q219" s="52">
        <v>45831</v>
      </c>
      <c r="S219">
        <v>40700</v>
      </c>
      <c r="T219" t="s">
        <v>784</v>
      </c>
    </row>
    <row r="220" spans="1:20" ht="14.45">
      <c r="A220" s="54" t="str">
        <f>+VLOOKUP(O220,'Selectable Table'!D:E,2,0)</f>
        <v>OTH CUST</v>
      </c>
      <c r="B220" s="37" t="s">
        <v>1261</v>
      </c>
      <c r="C220" s="50" t="s">
        <v>1262</v>
      </c>
      <c r="D220" s="50" t="s">
        <v>397</v>
      </c>
      <c r="E220">
        <v>2025</v>
      </c>
      <c r="F220">
        <v>6</v>
      </c>
      <c r="G220" s="54" t="s">
        <v>854</v>
      </c>
      <c r="H220" s="34" t="s">
        <v>324</v>
      </c>
      <c r="I220" s="18">
        <v>-1336.088</v>
      </c>
      <c r="J220" s="34" t="s">
        <v>95</v>
      </c>
      <c r="K220" s="19">
        <f t="shared" si="7"/>
        <v>-1336.088</v>
      </c>
      <c r="L220" t="s">
        <v>851</v>
      </c>
      <c r="M220" s="51" t="s">
        <v>874</v>
      </c>
      <c r="O220" s="50" t="s">
        <v>875</v>
      </c>
      <c r="P220" s="38">
        <f t="shared" si="6"/>
        <v>-1336.088</v>
      </c>
      <c r="Q220" s="52">
        <v>45831</v>
      </c>
      <c r="S220">
        <v>40700</v>
      </c>
      <c r="T220" t="s">
        <v>784</v>
      </c>
    </row>
    <row r="221" spans="1:20" ht="14.45">
      <c r="A221" s="54" t="str">
        <f>+VLOOKUP(O221,'Selectable Table'!D:E,2,0)</f>
        <v>OTH CUST</v>
      </c>
      <c r="B221" s="37" t="s">
        <v>1261</v>
      </c>
      <c r="C221" s="50" t="s">
        <v>1262</v>
      </c>
      <c r="D221" s="50" t="s">
        <v>397</v>
      </c>
      <c r="E221">
        <v>2025</v>
      </c>
      <c r="F221">
        <v>6</v>
      </c>
      <c r="G221" s="54" t="s">
        <v>850</v>
      </c>
      <c r="H221" s="34" t="s">
        <v>323</v>
      </c>
      <c r="I221" s="18">
        <v>-151.624</v>
      </c>
      <c r="J221" s="34" t="s">
        <v>95</v>
      </c>
      <c r="K221" s="19">
        <f t="shared" si="7"/>
        <v>-151.624</v>
      </c>
      <c r="L221" t="s">
        <v>851</v>
      </c>
      <c r="M221" s="51" t="s">
        <v>874</v>
      </c>
      <c r="O221" s="50" t="s">
        <v>875</v>
      </c>
      <c r="P221" s="38">
        <f t="shared" si="6"/>
        <v>-151.624</v>
      </c>
      <c r="Q221" s="52">
        <v>45831</v>
      </c>
      <c r="S221">
        <v>40700</v>
      </c>
      <c r="T221" t="s">
        <v>784</v>
      </c>
    </row>
    <row r="222" spans="1:20" ht="14.45">
      <c r="A222" s="54" t="str">
        <f>+VLOOKUP(O222,'Selectable Table'!D:E,2,0)</f>
        <v>OTH CUST</v>
      </c>
      <c r="B222" s="37" t="s">
        <v>1263</v>
      </c>
      <c r="C222" s="50" t="s">
        <v>1264</v>
      </c>
      <c r="D222" s="50" t="s">
        <v>397</v>
      </c>
      <c r="E222">
        <v>2025</v>
      </c>
      <c r="F222">
        <v>6</v>
      </c>
      <c r="G222" s="54" t="s">
        <v>850</v>
      </c>
      <c r="H222" s="34" t="s">
        <v>323</v>
      </c>
      <c r="I222" s="18">
        <v>-330.94400000000002</v>
      </c>
      <c r="J222" s="34" t="s">
        <v>95</v>
      </c>
      <c r="K222" s="19">
        <f t="shared" si="7"/>
        <v>-330.94400000000002</v>
      </c>
      <c r="L222" t="s">
        <v>851</v>
      </c>
      <c r="M222" s="51" t="s">
        <v>905</v>
      </c>
      <c r="O222" s="50" t="s">
        <v>906</v>
      </c>
      <c r="P222" s="38">
        <f t="shared" si="6"/>
        <v>-330.94400000000002</v>
      </c>
      <c r="Q222" s="52">
        <v>45831</v>
      </c>
      <c r="S222">
        <v>40700</v>
      </c>
      <c r="T222" t="s">
        <v>784</v>
      </c>
    </row>
    <row r="223" spans="1:20" ht="14.45">
      <c r="A223" s="54" t="str">
        <f>+VLOOKUP(O223,'Selectable Table'!D:E,2,0)</f>
        <v>OTH CUST</v>
      </c>
      <c r="B223" s="37" t="s">
        <v>1265</v>
      </c>
      <c r="C223" s="50" t="s">
        <v>1266</v>
      </c>
      <c r="D223" s="50" t="s">
        <v>1267</v>
      </c>
      <c r="E223">
        <v>2025</v>
      </c>
      <c r="F223">
        <v>6</v>
      </c>
      <c r="G223" s="54" t="s">
        <v>850</v>
      </c>
      <c r="H223" s="34" t="s">
        <v>323</v>
      </c>
      <c r="I223" s="18">
        <v>-1137.184</v>
      </c>
      <c r="J223" s="34" t="s">
        <v>95</v>
      </c>
      <c r="K223" s="19">
        <f t="shared" si="7"/>
        <v>-1137.184</v>
      </c>
      <c r="L223" t="s">
        <v>851</v>
      </c>
      <c r="M223" s="51" t="s">
        <v>874</v>
      </c>
      <c r="O223" s="50" t="s">
        <v>875</v>
      </c>
      <c r="P223" s="38">
        <f t="shared" si="6"/>
        <v>-1137.184</v>
      </c>
      <c r="Q223" s="52">
        <v>45831</v>
      </c>
      <c r="S223">
        <v>40700</v>
      </c>
      <c r="T223" t="s">
        <v>784</v>
      </c>
    </row>
    <row r="224" spans="1:20" ht="29.1">
      <c r="A224" s="54" t="str">
        <f>+VLOOKUP(O224,'Selectable Table'!D:E,2,0)</f>
        <v>OTH CUST</v>
      </c>
      <c r="B224" s="37" t="s">
        <v>1268</v>
      </c>
      <c r="C224" s="50" t="s">
        <v>1269</v>
      </c>
      <c r="D224" s="50" t="s">
        <v>1267</v>
      </c>
      <c r="E224">
        <v>2025</v>
      </c>
      <c r="F224">
        <v>6</v>
      </c>
      <c r="G224" s="54" t="s">
        <v>850</v>
      </c>
      <c r="H224" s="34" t="s">
        <v>323</v>
      </c>
      <c r="I224" s="18">
        <v>-59.324000000000005</v>
      </c>
      <c r="J224" s="34" t="s">
        <v>95</v>
      </c>
      <c r="K224" s="19">
        <f t="shared" si="7"/>
        <v>-59.324000000000005</v>
      </c>
      <c r="L224" t="s">
        <v>851</v>
      </c>
      <c r="M224" s="51" t="s">
        <v>1270</v>
      </c>
      <c r="O224" s="50" t="s">
        <v>929</v>
      </c>
      <c r="P224" s="38">
        <f t="shared" si="6"/>
        <v>-59.324000000000005</v>
      </c>
      <c r="Q224" s="52">
        <v>45831</v>
      </c>
      <c r="S224">
        <v>40700</v>
      </c>
      <c r="T224" t="s">
        <v>784</v>
      </c>
    </row>
    <row r="225" spans="1:20" ht="29.1">
      <c r="A225" s="54" t="str">
        <f>+VLOOKUP(O225,'Selectable Table'!D:E,2,0)</f>
        <v>OTH CUST</v>
      </c>
      <c r="B225" s="37" t="s">
        <v>1268</v>
      </c>
      <c r="C225" s="50" t="s">
        <v>1269</v>
      </c>
      <c r="D225" s="50" t="s">
        <v>1271</v>
      </c>
      <c r="E225">
        <v>2025</v>
      </c>
      <c r="F225">
        <v>6</v>
      </c>
      <c r="G225" s="54" t="s">
        <v>850</v>
      </c>
      <c r="H225" s="34" t="s">
        <v>323</v>
      </c>
      <c r="I225" s="18">
        <v>-2.2800000000000002</v>
      </c>
      <c r="J225" s="34" t="s">
        <v>95</v>
      </c>
      <c r="K225" s="19">
        <f t="shared" si="7"/>
        <v>-2.2800000000000002</v>
      </c>
      <c r="L225" t="s">
        <v>851</v>
      </c>
      <c r="M225" s="51" t="s">
        <v>1270</v>
      </c>
      <c r="O225" s="50" t="s">
        <v>929</v>
      </c>
      <c r="P225" s="38">
        <f t="shared" si="6"/>
        <v>-2.2800000000000002</v>
      </c>
      <c r="Q225" s="52">
        <v>45831</v>
      </c>
      <c r="S225">
        <v>40700</v>
      </c>
      <c r="T225" t="s">
        <v>784</v>
      </c>
    </row>
    <row r="226" spans="1:20" ht="14.45">
      <c r="A226" s="54" t="str">
        <f>+VLOOKUP(O226,'Selectable Table'!D:E,2,0)</f>
        <v>OTH CUST</v>
      </c>
      <c r="B226" s="37" t="s">
        <v>1272</v>
      </c>
      <c r="C226" s="50" t="s">
        <v>1273</v>
      </c>
      <c r="D226" s="50" t="s">
        <v>1271</v>
      </c>
      <c r="E226">
        <v>2025</v>
      </c>
      <c r="F226">
        <v>6</v>
      </c>
      <c r="G226" s="54" t="s">
        <v>854</v>
      </c>
      <c r="H226" s="34" t="s">
        <v>324</v>
      </c>
      <c r="I226" s="18">
        <v>-156.88</v>
      </c>
      <c r="J226" s="34" t="s">
        <v>95</v>
      </c>
      <c r="K226" s="19">
        <f t="shared" si="7"/>
        <v>-156.88</v>
      </c>
      <c r="L226" t="s">
        <v>851</v>
      </c>
      <c r="M226" s="51" t="s">
        <v>1274</v>
      </c>
      <c r="O226" s="50" t="s">
        <v>944</v>
      </c>
      <c r="P226" s="38">
        <f t="shared" si="6"/>
        <v>-156.88</v>
      </c>
      <c r="Q226" s="52">
        <v>45831</v>
      </c>
      <c r="S226">
        <v>40700</v>
      </c>
      <c r="T226" t="s">
        <v>784</v>
      </c>
    </row>
    <row r="227" spans="1:20" ht="14.45">
      <c r="A227" s="54" t="str">
        <f>+VLOOKUP(O227,'Selectable Table'!D:E,2,0)</f>
        <v>OTH CUST</v>
      </c>
      <c r="B227" s="37" t="s">
        <v>1272</v>
      </c>
      <c r="C227" s="50" t="s">
        <v>1273</v>
      </c>
      <c r="D227" s="50" t="s">
        <v>1271</v>
      </c>
      <c r="E227">
        <v>2025</v>
      </c>
      <c r="F227">
        <v>6</v>
      </c>
      <c r="G227" s="54" t="s">
        <v>850</v>
      </c>
      <c r="H227" s="34" t="s">
        <v>323</v>
      </c>
      <c r="I227" s="18">
        <v>-392.18400000000003</v>
      </c>
      <c r="J227" s="34" t="s">
        <v>95</v>
      </c>
      <c r="K227" s="19">
        <f t="shared" si="7"/>
        <v>-392.18400000000003</v>
      </c>
      <c r="L227" t="s">
        <v>851</v>
      </c>
      <c r="M227" s="51" t="s">
        <v>1274</v>
      </c>
      <c r="O227" s="50" t="s">
        <v>944</v>
      </c>
      <c r="P227" s="38">
        <f t="shared" si="6"/>
        <v>-392.18400000000003</v>
      </c>
      <c r="Q227" s="52">
        <v>45831</v>
      </c>
      <c r="S227">
        <v>40700</v>
      </c>
      <c r="T227" t="s">
        <v>784</v>
      </c>
    </row>
    <row r="228" spans="1:20" ht="14.45">
      <c r="A228" s="54" t="str">
        <f>+VLOOKUP(O228,'Selectable Table'!D:E,2,0)</f>
        <v>OTH CUST</v>
      </c>
      <c r="B228" s="37" t="s">
        <v>1275</v>
      </c>
      <c r="C228" s="50" t="s">
        <v>1276</v>
      </c>
      <c r="D228" s="50" t="s">
        <v>1277</v>
      </c>
      <c r="E228">
        <v>2025</v>
      </c>
      <c r="F228">
        <v>6</v>
      </c>
      <c r="G228" s="54" t="s">
        <v>850</v>
      </c>
      <c r="H228" s="34" t="s">
        <v>323</v>
      </c>
      <c r="I228" s="18">
        <v>-149.40799999999999</v>
      </c>
      <c r="J228" s="34" t="s">
        <v>95</v>
      </c>
      <c r="K228" s="19">
        <f t="shared" si="7"/>
        <v>-149.40799999999999</v>
      </c>
      <c r="L228" t="s">
        <v>851</v>
      </c>
      <c r="M228" s="51" t="s">
        <v>1278</v>
      </c>
      <c r="O228" s="50" t="s">
        <v>919</v>
      </c>
      <c r="P228" s="38">
        <f t="shared" si="6"/>
        <v>-149.40799999999999</v>
      </c>
      <c r="Q228" s="52">
        <v>45831</v>
      </c>
      <c r="S228">
        <v>40700</v>
      </c>
      <c r="T228" t="s">
        <v>784</v>
      </c>
    </row>
    <row r="229" spans="1:20" ht="14.45">
      <c r="A229" s="54" t="str">
        <f>+VLOOKUP(O229,'Selectable Table'!D:E,2,0)</f>
        <v>OTH CUST</v>
      </c>
      <c r="B229" s="37" t="s">
        <v>1279</v>
      </c>
      <c r="C229" s="50" t="s">
        <v>1280</v>
      </c>
      <c r="D229" s="50" t="s">
        <v>1277</v>
      </c>
      <c r="E229">
        <v>2025</v>
      </c>
      <c r="F229">
        <v>6</v>
      </c>
      <c r="G229" s="54" t="s">
        <v>854</v>
      </c>
      <c r="H229" s="34" t="s">
        <v>324</v>
      </c>
      <c r="I229" s="18">
        <v>-99.748000000000005</v>
      </c>
      <c r="J229" s="34" t="s">
        <v>95</v>
      </c>
      <c r="K229" s="19">
        <f t="shared" si="7"/>
        <v>-99.748000000000005</v>
      </c>
      <c r="L229" t="s">
        <v>851</v>
      </c>
      <c r="M229" s="51" t="s">
        <v>1281</v>
      </c>
      <c r="O229" s="50" t="s">
        <v>875</v>
      </c>
      <c r="P229" s="38">
        <f t="shared" si="6"/>
        <v>-99.748000000000005</v>
      </c>
      <c r="Q229" s="52">
        <v>45831</v>
      </c>
      <c r="S229">
        <v>40700</v>
      </c>
      <c r="T229" t="s">
        <v>784</v>
      </c>
    </row>
    <row r="230" spans="1:20" ht="14.45">
      <c r="A230" s="54" t="str">
        <f>+VLOOKUP(O230,'Selectable Table'!D:E,2,0)</f>
        <v>OTH CUST</v>
      </c>
      <c r="B230" s="37" t="s">
        <v>1282</v>
      </c>
      <c r="C230" s="50" t="s">
        <v>1283</v>
      </c>
      <c r="D230" s="50" t="s">
        <v>1277</v>
      </c>
      <c r="E230">
        <v>2025</v>
      </c>
      <c r="F230">
        <v>6</v>
      </c>
      <c r="G230" s="54" t="s">
        <v>854</v>
      </c>
      <c r="H230" s="34" t="s">
        <v>324</v>
      </c>
      <c r="I230" s="18">
        <v>-272.024</v>
      </c>
      <c r="J230" s="34" t="s">
        <v>95</v>
      </c>
      <c r="K230" s="19">
        <f t="shared" si="7"/>
        <v>-272.024</v>
      </c>
      <c r="L230" t="s">
        <v>851</v>
      </c>
      <c r="M230" s="51" t="s">
        <v>1274</v>
      </c>
      <c r="O230" s="50" t="s">
        <v>944</v>
      </c>
      <c r="P230" s="38">
        <f t="shared" si="6"/>
        <v>-272.024</v>
      </c>
      <c r="Q230" s="52">
        <v>45831</v>
      </c>
      <c r="S230">
        <v>40700</v>
      </c>
      <c r="T230" t="s">
        <v>784</v>
      </c>
    </row>
    <row r="231" spans="1:20" ht="14.45">
      <c r="A231" s="54" t="str">
        <f>+VLOOKUP(O231,'Selectable Table'!D:E,2,0)</f>
        <v>OTH CUST</v>
      </c>
      <c r="B231" s="37" t="s">
        <v>1282</v>
      </c>
      <c r="C231" s="50" t="s">
        <v>1283</v>
      </c>
      <c r="D231" s="50" t="s">
        <v>1277</v>
      </c>
      <c r="E231">
        <v>2025</v>
      </c>
      <c r="F231">
        <v>6</v>
      </c>
      <c r="G231" s="54" t="s">
        <v>854</v>
      </c>
      <c r="H231" s="34" t="s">
        <v>324</v>
      </c>
      <c r="I231" s="18">
        <v>-353.22</v>
      </c>
      <c r="J231" s="34" t="s">
        <v>95</v>
      </c>
      <c r="K231" s="19">
        <f t="shared" si="7"/>
        <v>-353.22</v>
      </c>
      <c r="L231" t="s">
        <v>851</v>
      </c>
      <c r="M231" s="51" t="s">
        <v>1274</v>
      </c>
      <c r="O231" s="50" t="s">
        <v>944</v>
      </c>
      <c r="P231" s="38">
        <f t="shared" si="6"/>
        <v>-353.22</v>
      </c>
      <c r="Q231" s="52">
        <v>45831</v>
      </c>
      <c r="S231">
        <v>40700</v>
      </c>
      <c r="T231" t="s">
        <v>784</v>
      </c>
    </row>
    <row r="232" spans="1:20" ht="14.45">
      <c r="A232" s="54" t="str">
        <f>+VLOOKUP(O232,'Selectable Table'!D:E,2,0)</f>
        <v>OTH CUST</v>
      </c>
      <c r="B232" s="37" t="s">
        <v>1284</v>
      </c>
      <c r="C232" s="50" t="s">
        <v>1285</v>
      </c>
      <c r="D232" s="50" t="s">
        <v>1277</v>
      </c>
      <c r="E232">
        <v>2025</v>
      </c>
      <c r="F232">
        <v>6</v>
      </c>
      <c r="G232" s="54" t="s">
        <v>850</v>
      </c>
      <c r="H232" s="34" t="s">
        <v>323</v>
      </c>
      <c r="I232" s="18">
        <v>-259.072</v>
      </c>
      <c r="J232" s="34" t="s">
        <v>95</v>
      </c>
      <c r="K232" s="19">
        <f t="shared" si="7"/>
        <v>-259.072</v>
      </c>
      <c r="L232" t="s">
        <v>851</v>
      </c>
      <c r="M232" s="51" t="s">
        <v>1286</v>
      </c>
      <c r="O232" s="50" t="s">
        <v>919</v>
      </c>
      <c r="P232" s="38">
        <f t="shared" si="6"/>
        <v>-259.072</v>
      </c>
      <c r="Q232" s="52">
        <v>45831</v>
      </c>
      <c r="S232">
        <v>40700</v>
      </c>
      <c r="T232" t="s">
        <v>784</v>
      </c>
    </row>
    <row r="233" spans="1:20" ht="29.1">
      <c r="A233" s="54" t="str">
        <f>+VLOOKUP(O233,'Selectable Table'!D:E,2,0)</f>
        <v>OTH CUST</v>
      </c>
      <c r="B233" s="37" t="s">
        <v>1287</v>
      </c>
      <c r="C233" s="50" t="s">
        <v>1288</v>
      </c>
      <c r="D233" s="50" t="s">
        <v>1289</v>
      </c>
      <c r="E233">
        <v>2025</v>
      </c>
      <c r="F233">
        <v>6</v>
      </c>
      <c r="G233" s="54" t="s">
        <v>850</v>
      </c>
      <c r="H233" s="34" t="s">
        <v>323</v>
      </c>
      <c r="I233" s="18">
        <v>-118.64400000000001</v>
      </c>
      <c r="J233" s="34" t="s">
        <v>95</v>
      </c>
      <c r="K233" s="19">
        <f t="shared" si="7"/>
        <v>-118.64400000000001</v>
      </c>
      <c r="L233" t="s">
        <v>851</v>
      </c>
      <c r="M233" s="51" t="s">
        <v>1290</v>
      </c>
      <c r="O233" s="50" t="s">
        <v>929</v>
      </c>
      <c r="P233" s="38">
        <f t="shared" si="6"/>
        <v>-118.64400000000001</v>
      </c>
      <c r="Q233" s="52">
        <v>45831</v>
      </c>
      <c r="S233">
        <v>40700</v>
      </c>
      <c r="T233" t="s">
        <v>784</v>
      </c>
    </row>
    <row r="234" spans="1:20" ht="29.1">
      <c r="A234" s="54" t="str">
        <f>+VLOOKUP(O234,'Selectable Table'!D:E,2,0)</f>
        <v>OTH CUST</v>
      </c>
      <c r="B234" s="37" t="s">
        <v>1287</v>
      </c>
      <c r="C234" s="50" t="s">
        <v>1288</v>
      </c>
      <c r="D234" s="50" t="s">
        <v>1289</v>
      </c>
      <c r="E234">
        <v>2025</v>
      </c>
      <c r="F234">
        <v>6</v>
      </c>
      <c r="G234" s="54" t="s">
        <v>850</v>
      </c>
      <c r="H234" s="34" t="s">
        <v>323</v>
      </c>
      <c r="I234" s="18">
        <v>-4.5640000000000001</v>
      </c>
      <c r="J234" s="34" t="s">
        <v>95</v>
      </c>
      <c r="K234" s="19">
        <f t="shared" si="7"/>
        <v>-4.5640000000000001</v>
      </c>
      <c r="L234" t="s">
        <v>851</v>
      </c>
      <c r="M234" s="51" t="s">
        <v>1290</v>
      </c>
      <c r="O234" s="50" t="s">
        <v>929</v>
      </c>
      <c r="P234" s="38">
        <f t="shared" si="6"/>
        <v>-4.5640000000000001</v>
      </c>
      <c r="Q234" s="52">
        <v>45831</v>
      </c>
      <c r="S234">
        <v>40700</v>
      </c>
      <c r="T234" t="s">
        <v>784</v>
      </c>
    </row>
    <row r="235" spans="1:20" ht="14.45">
      <c r="A235" s="54" t="str">
        <f>+VLOOKUP(O235,'Selectable Table'!D:E,2,0)</f>
        <v>OTH CUST</v>
      </c>
      <c r="B235" s="37" t="s">
        <v>1291</v>
      </c>
      <c r="C235" s="50" t="s">
        <v>1292</v>
      </c>
      <c r="D235" s="50" t="s">
        <v>1289</v>
      </c>
      <c r="E235">
        <v>2025</v>
      </c>
      <c r="F235">
        <v>6</v>
      </c>
      <c r="G235" s="54" t="s">
        <v>850</v>
      </c>
      <c r="H235" s="34" t="s">
        <v>323</v>
      </c>
      <c r="I235" s="18">
        <v>-102.54000000000002</v>
      </c>
      <c r="J235" s="34" t="s">
        <v>95</v>
      </c>
      <c r="K235" s="19">
        <f t="shared" si="7"/>
        <v>-102.54000000000002</v>
      </c>
      <c r="L235" t="s">
        <v>851</v>
      </c>
      <c r="M235" s="51" t="s">
        <v>1293</v>
      </c>
      <c r="O235" s="50" t="s">
        <v>944</v>
      </c>
      <c r="P235" s="38">
        <f t="shared" si="6"/>
        <v>-102.54000000000002</v>
      </c>
      <c r="Q235" s="52">
        <v>45831</v>
      </c>
      <c r="S235">
        <v>40700</v>
      </c>
      <c r="T235" t="s">
        <v>784</v>
      </c>
    </row>
    <row r="236" spans="1:20" ht="14.45">
      <c r="A236" s="54" t="str">
        <f>+VLOOKUP(O236,'Selectable Table'!D:E,2,0)</f>
        <v>OTH CUST</v>
      </c>
      <c r="B236" s="37" t="s">
        <v>1294</v>
      </c>
      <c r="C236" s="50" t="s">
        <v>1295</v>
      </c>
      <c r="D236" s="50" t="s">
        <v>1296</v>
      </c>
      <c r="E236">
        <v>2025</v>
      </c>
      <c r="F236">
        <v>6</v>
      </c>
      <c r="G236" s="54" t="s">
        <v>850</v>
      </c>
      <c r="H236" s="34" t="s">
        <v>323</v>
      </c>
      <c r="I236" s="18">
        <v>-236.56</v>
      </c>
      <c r="J236" s="34" t="s">
        <v>95</v>
      </c>
      <c r="K236" s="19">
        <f t="shared" si="7"/>
        <v>-236.56</v>
      </c>
      <c r="L236" t="s">
        <v>851</v>
      </c>
      <c r="M236" s="51" t="s">
        <v>1297</v>
      </c>
      <c r="O236" s="50" t="s">
        <v>1136</v>
      </c>
      <c r="P236" s="38">
        <f t="shared" si="6"/>
        <v>-236.56</v>
      </c>
      <c r="Q236" s="52">
        <v>45831</v>
      </c>
      <c r="S236">
        <v>40700</v>
      </c>
      <c r="T236" t="s">
        <v>784</v>
      </c>
    </row>
    <row r="237" spans="1:20" ht="14.45">
      <c r="A237" s="54" t="str">
        <f>+VLOOKUP(O237,'Selectable Table'!D:E,2,0)</f>
        <v>OTH CUST</v>
      </c>
      <c r="B237" s="37" t="s">
        <v>1298</v>
      </c>
      <c r="C237" s="50" t="s">
        <v>1299</v>
      </c>
      <c r="D237" s="50" t="s">
        <v>1296</v>
      </c>
      <c r="E237">
        <v>2025</v>
      </c>
      <c r="F237">
        <v>6</v>
      </c>
      <c r="G237" s="54" t="s">
        <v>850</v>
      </c>
      <c r="H237" s="34" t="s">
        <v>323</v>
      </c>
      <c r="I237" s="18">
        <v>-329.23200000000003</v>
      </c>
      <c r="J237" s="34" t="s">
        <v>95</v>
      </c>
      <c r="K237" s="19">
        <f t="shared" si="7"/>
        <v>-329.23200000000003</v>
      </c>
      <c r="L237" t="s">
        <v>851</v>
      </c>
      <c r="M237" s="51" t="s">
        <v>1300</v>
      </c>
      <c r="O237" s="50" t="s">
        <v>919</v>
      </c>
      <c r="P237" s="38">
        <f t="shared" si="6"/>
        <v>-329.23200000000003</v>
      </c>
      <c r="Q237" s="52">
        <v>45831</v>
      </c>
      <c r="S237">
        <v>40700</v>
      </c>
      <c r="T237" t="s">
        <v>784</v>
      </c>
    </row>
    <row r="238" spans="1:20" ht="14.45">
      <c r="A238" s="54" t="str">
        <f>+VLOOKUP(O238,'Selectable Table'!D:E,2,0)</f>
        <v>ASTRAZENECA</v>
      </c>
      <c r="B238" s="37" t="s">
        <v>1301</v>
      </c>
      <c r="C238" s="50" t="s">
        <v>1302</v>
      </c>
      <c r="D238" s="50" t="s">
        <v>1303</v>
      </c>
      <c r="E238">
        <v>2025</v>
      </c>
      <c r="F238">
        <v>6</v>
      </c>
      <c r="G238" s="54" t="s">
        <v>850</v>
      </c>
      <c r="H238" s="34" t="s">
        <v>323</v>
      </c>
      <c r="I238" s="18">
        <v>-32.148000000000003</v>
      </c>
      <c r="J238" s="34" t="s">
        <v>95</v>
      </c>
      <c r="K238" s="19">
        <f t="shared" si="7"/>
        <v>-32.148000000000003</v>
      </c>
      <c r="L238" t="s">
        <v>851</v>
      </c>
      <c r="M238" s="51" t="s">
        <v>1304</v>
      </c>
      <c r="O238" s="50" t="s">
        <v>1199</v>
      </c>
      <c r="P238" s="38">
        <f t="shared" si="6"/>
        <v>-32.148000000000003</v>
      </c>
      <c r="Q238" s="52">
        <v>45831</v>
      </c>
      <c r="S238">
        <v>40700</v>
      </c>
      <c r="T238" t="s">
        <v>784</v>
      </c>
    </row>
    <row r="239" spans="1:20" ht="14.45">
      <c r="A239" s="54" t="str">
        <f>+VLOOKUP(O239,'Selectable Table'!D:E,2,0)</f>
        <v>ASTRAZENECA</v>
      </c>
      <c r="B239" s="37" t="s">
        <v>1301</v>
      </c>
      <c r="C239" s="50" t="s">
        <v>1302</v>
      </c>
      <c r="D239" s="50" t="s">
        <v>1305</v>
      </c>
      <c r="E239">
        <v>2025</v>
      </c>
      <c r="F239">
        <v>6</v>
      </c>
      <c r="G239" s="54" t="s">
        <v>850</v>
      </c>
      <c r="H239" s="34" t="s">
        <v>323</v>
      </c>
      <c r="I239" s="18">
        <v>-15.932</v>
      </c>
      <c r="J239" s="34" t="s">
        <v>95</v>
      </c>
      <c r="K239" s="19">
        <f t="shared" si="7"/>
        <v>-15.932</v>
      </c>
      <c r="L239" t="s">
        <v>851</v>
      </c>
      <c r="M239" s="51" t="s">
        <v>1304</v>
      </c>
      <c r="O239" s="50" t="s">
        <v>1199</v>
      </c>
      <c r="P239" s="38">
        <f t="shared" si="6"/>
        <v>-15.932</v>
      </c>
      <c r="Q239" s="52">
        <v>45831</v>
      </c>
      <c r="S239">
        <v>40700</v>
      </c>
      <c r="T239" t="s">
        <v>784</v>
      </c>
    </row>
    <row r="240" spans="1:20" ht="14.45">
      <c r="A240" s="54" t="str">
        <f>+VLOOKUP(O240,'Selectable Table'!D:E,2,0)</f>
        <v>OTH CUST</v>
      </c>
      <c r="B240" s="37" t="s">
        <v>1306</v>
      </c>
      <c r="C240" s="50" t="s">
        <v>1307</v>
      </c>
      <c r="D240" s="50" t="s">
        <v>1308</v>
      </c>
      <c r="E240">
        <v>2025</v>
      </c>
      <c r="F240">
        <v>6</v>
      </c>
      <c r="G240" s="54" t="s">
        <v>850</v>
      </c>
      <c r="H240" s="34" t="s">
        <v>323</v>
      </c>
      <c r="I240" s="18">
        <v>-249.42</v>
      </c>
      <c r="J240" s="34" t="s">
        <v>95</v>
      </c>
      <c r="K240" s="19">
        <f t="shared" si="7"/>
        <v>-249.42</v>
      </c>
      <c r="L240" t="s">
        <v>851</v>
      </c>
      <c r="M240" s="51" t="s">
        <v>1309</v>
      </c>
      <c r="O240" s="50" t="s">
        <v>944</v>
      </c>
      <c r="P240" s="38">
        <f t="shared" si="6"/>
        <v>-249.42</v>
      </c>
      <c r="Q240" s="52">
        <v>45831</v>
      </c>
      <c r="S240">
        <v>40700</v>
      </c>
      <c r="T240" t="s">
        <v>784</v>
      </c>
    </row>
    <row r="241" spans="1:20" ht="14.45">
      <c r="A241" s="54" t="str">
        <f>+VLOOKUP(O241,'Selectable Table'!D:E,2,0)</f>
        <v>OTH CUST</v>
      </c>
      <c r="B241" s="37" t="s">
        <v>1310</v>
      </c>
      <c r="C241" s="50" t="s">
        <v>1311</v>
      </c>
      <c r="D241" s="50" t="s">
        <v>1308</v>
      </c>
      <c r="E241">
        <v>2025</v>
      </c>
      <c r="F241">
        <v>6</v>
      </c>
      <c r="G241" s="54" t="s">
        <v>850</v>
      </c>
      <c r="H241" s="34" t="s">
        <v>323</v>
      </c>
      <c r="I241" s="18">
        <v>-102.88</v>
      </c>
      <c r="J241" s="34" t="s">
        <v>95</v>
      </c>
      <c r="K241" s="19">
        <f t="shared" si="7"/>
        <v>-102.88</v>
      </c>
      <c r="L241" t="s">
        <v>851</v>
      </c>
      <c r="M241" s="51" t="s">
        <v>1312</v>
      </c>
      <c r="O241" s="50" t="s">
        <v>919</v>
      </c>
      <c r="P241" s="38">
        <f t="shared" si="6"/>
        <v>-102.88</v>
      </c>
      <c r="Q241" s="52">
        <v>45831</v>
      </c>
      <c r="S241">
        <v>40700</v>
      </c>
      <c r="T241" t="s">
        <v>784</v>
      </c>
    </row>
    <row r="242" spans="1:20" ht="29.1">
      <c r="A242" s="54" t="str">
        <f>+VLOOKUP(O242,'Selectable Table'!D:E,2,0)</f>
        <v>OTH CUST</v>
      </c>
      <c r="B242" s="37" t="s">
        <v>1313</v>
      </c>
      <c r="C242" s="50" t="s">
        <v>1314</v>
      </c>
      <c r="D242" s="50" t="s">
        <v>1308</v>
      </c>
      <c r="E242">
        <v>2025</v>
      </c>
      <c r="F242">
        <v>6</v>
      </c>
      <c r="G242" s="54" t="s">
        <v>850</v>
      </c>
      <c r="H242" s="34" t="s">
        <v>323</v>
      </c>
      <c r="I242" s="18">
        <v>-237.29200000000003</v>
      </c>
      <c r="J242" s="34" t="s">
        <v>95</v>
      </c>
      <c r="K242" s="19">
        <f t="shared" si="7"/>
        <v>-237.29200000000003</v>
      </c>
      <c r="L242" t="s">
        <v>851</v>
      </c>
      <c r="M242" s="51" t="s">
        <v>1315</v>
      </c>
      <c r="O242" s="50" t="s">
        <v>929</v>
      </c>
      <c r="P242" s="38">
        <f t="shared" si="6"/>
        <v>-237.29200000000003</v>
      </c>
      <c r="Q242" s="52">
        <v>45831</v>
      </c>
      <c r="S242">
        <v>40700</v>
      </c>
      <c r="T242" t="s">
        <v>784</v>
      </c>
    </row>
    <row r="243" spans="1:20" ht="29.1">
      <c r="A243" s="54" t="str">
        <f>+VLOOKUP(O243,'Selectable Table'!D:E,2,0)</f>
        <v>OTH CUST</v>
      </c>
      <c r="B243" s="37" t="s">
        <v>1313</v>
      </c>
      <c r="C243" s="50" t="s">
        <v>1314</v>
      </c>
      <c r="D243" s="50" t="s">
        <v>1316</v>
      </c>
      <c r="E243">
        <v>2025</v>
      </c>
      <c r="F243">
        <v>6</v>
      </c>
      <c r="G243" s="54" t="s">
        <v>850</v>
      </c>
      <c r="H243" s="34" t="s">
        <v>323</v>
      </c>
      <c r="I243" s="18">
        <v>-9.1280000000000001</v>
      </c>
      <c r="J243" s="34" t="s">
        <v>95</v>
      </c>
      <c r="K243" s="19">
        <f t="shared" si="7"/>
        <v>-9.1280000000000001</v>
      </c>
      <c r="L243" t="s">
        <v>851</v>
      </c>
      <c r="M243" s="51" t="s">
        <v>1315</v>
      </c>
      <c r="O243" s="50" t="s">
        <v>929</v>
      </c>
      <c r="P243" s="38">
        <f t="shared" si="6"/>
        <v>-9.1280000000000001</v>
      </c>
      <c r="Q243" s="52">
        <v>45831</v>
      </c>
      <c r="S243">
        <v>40700</v>
      </c>
      <c r="T243" t="s">
        <v>784</v>
      </c>
    </row>
    <row r="244" spans="1:20" ht="14.45">
      <c r="A244" s="54" t="str">
        <f>+VLOOKUP(O244,'Selectable Table'!D:E,2,0)</f>
        <v>OTH CUST</v>
      </c>
      <c r="B244" s="37" t="s">
        <v>1317</v>
      </c>
      <c r="C244" s="50" t="s">
        <v>1318</v>
      </c>
      <c r="D244" s="50" t="s">
        <v>1319</v>
      </c>
      <c r="E244">
        <v>2025</v>
      </c>
      <c r="F244">
        <v>6</v>
      </c>
      <c r="G244" s="54" t="s">
        <v>850</v>
      </c>
      <c r="H244" s="34" t="s">
        <v>323</v>
      </c>
      <c r="I244" s="18">
        <v>-60.260000000000005</v>
      </c>
      <c r="J244" s="34" t="s">
        <v>95</v>
      </c>
      <c r="K244" s="19">
        <f t="shared" si="7"/>
        <v>-60.260000000000005</v>
      </c>
      <c r="L244" t="s">
        <v>851</v>
      </c>
      <c r="M244" s="51" t="s">
        <v>1320</v>
      </c>
      <c r="O244" s="50" t="s">
        <v>1321</v>
      </c>
      <c r="P244" s="38">
        <f t="shared" si="6"/>
        <v>-60.260000000000005</v>
      </c>
      <c r="Q244" s="52">
        <v>45831</v>
      </c>
      <c r="S244">
        <v>40700</v>
      </c>
      <c r="T244" t="s">
        <v>784</v>
      </c>
    </row>
    <row r="245" spans="1:20" ht="29.1">
      <c r="A245" s="54" t="str">
        <f>+VLOOKUP(O245,'Selectable Table'!D:E,2,0)</f>
        <v>OTH CUST</v>
      </c>
      <c r="B245" s="37" t="s">
        <v>1322</v>
      </c>
      <c r="C245" s="50" t="s">
        <v>1323</v>
      </c>
      <c r="D245" s="50" t="s">
        <v>398</v>
      </c>
      <c r="E245">
        <v>2025</v>
      </c>
      <c r="F245">
        <v>6</v>
      </c>
      <c r="G245" s="54" t="s">
        <v>880</v>
      </c>
      <c r="H245" s="34" t="s">
        <v>616</v>
      </c>
      <c r="I245" s="18">
        <v>-51.328000000000003</v>
      </c>
      <c r="J245" s="34" t="s">
        <v>95</v>
      </c>
      <c r="K245" s="19">
        <f t="shared" si="7"/>
        <v>-51.328000000000003</v>
      </c>
      <c r="L245" t="s">
        <v>851</v>
      </c>
      <c r="M245" s="51" t="s">
        <v>1324</v>
      </c>
      <c r="O245" s="50" t="s">
        <v>875</v>
      </c>
      <c r="P245" s="38">
        <f t="shared" si="6"/>
        <v>-51.328000000000003</v>
      </c>
      <c r="Q245" s="52">
        <v>45831</v>
      </c>
      <c r="S245">
        <v>40700</v>
      </c>
      <c r="T245" t="s">
        <v>784</v>
      </c>
    </row>
    <row r="246" spans="1:20" ht="29.1">
      <c r="A246" s="54" t="str">
        <f>+VLOOKUP(O246,'Selectable Table'!D:E,2,0)</f>
        <v>OTH CUST</v>
      </c>
      <c r="B246" s="37" t="s">
        <v>1325</v>
      </c>
      <c r="C246" s="50" t="s">
        <v>1326</v>
      </c>
      <c r="D246" s="50" t="s">
        <v>398</v>
      </c>
      <c r="E246">
        <v>2025</v>
      </c>
      <c r="F246">
        <v>6</v>
      </c>
      <c r="G246" s="54" t="s">
        <v>880</v>
      </c>
      <c r="H246" s="34" t="s">
        <v>616</v>
      </c>
      <c r="I246" s="18">
        <v>-75.64</v>
      </c>
      <c r="J246" s="34" t="s">
        <v>95</v>
      </c>
      <c r="K246" s="19">
        <f t="shared" si="7"/>
        <v>-75.64</v>
      </c>
      <c r="L246" t="s">
        <v>851</v>
      </c>
      <c r="M246" s="51" t="s">
        <v>1327</v>
      </c>
      <c r="O246" s="50" t="s">
        <v>875</v>
      </c>
      <c r="P246" s="38">
        <f t="shared" si="6"/>
        <v>-75.64</v>
      </c>
      <c r="Q246" s="52">
        <v>45831</v>
      </c>
      <c r="S246">
        <v>40700</v>
      </c>
      <c r="T246" t="s">
        <v>784</v>
      </c>
    </row>
    <row r="247" spans="1:20" ht="14.45">
      <c r="A247" s="54" t="str">
        <f>+VLOOKUP(O247,'Selectable Table'!D:E,2,0)</f>
        <v>OTH CUST</v>
      </c>
      <c r="B247" s="37" t="s">
        <v>1325</v>
      </c>
      <c r="C247" s="50" t="s">
        <v>1326</v>
      </c>
      <c r="D247" s="50" t="s">
        <v>398</v>
      </c>
      <c r="E247">
        <v>2025</v>
      </c>
      <c r="F247">
        <v>6</v>
      </c>
      <c r="G247" s="54" t="s">
        <v>854</v>
      </c>
      <c r="H247" s="34" t="s">
        <v>324</v>
      </c>
      <c r="I247" s="18">
        <v>-540.89600000000007</v>
      </c>
      <c r="J247" s="34" t="s">
        <v>95</v>
      </c>
      <c r="K247" s="19">
        <f t="shared" si="7"/>
        <v>-540.89600000000007</v>
      </c>
      <c r="L247" t="s">
        <v>851</v>
      </c>
      <c r="M247" s="51" t="s">
        <v>1327</v>
      </c>
      <c r="O247" s="50" t="s">
        <v>875</v>
      </c>
      <c r="P247" s="38">
        <f t="shared" si="6"/>
        <v>-540.89600000000007</v>
      </c>
      <c r="Q247" s="52">
        <v>45831</v>
      </c>
      <c r="S247">
        <v>40700</v>
      </c>
      <c r="T247" t="s">
        <v>784</v>
      </c>
    </row>
    <row r="248" spans="1:20" ht="14.45">
      <c r="A248" s="54" t="str">
        <f>+VLOOKUP(O248,'Selectable Table'!D:E,2,0)</f>
        <v>OTH CUST</v>
      </c>
      <c r="B248" s="37" t="s">
        <v>1328</v>
      </c>
      <c r="C248" s="50" t="s">
        <v>1329</v>
      </c>
      <c r="D248" s="50" t="s">
        <v>398</v>
      </c>
      <c r="E248">
        <v>2025</v>
      </c>
      <c r="F248">
        <v>6</v>
      </c>
      <c r="G248" s="54" t="s">
        <v>854</v>
      </c>
      <c r="H248" s="34" t="s">
        <v>324</v>
      </c>
      <c r="I248" s="18">
        <v>-449.52</v>
      </c>
      <c r="J248" s="34" t="s">
        <v>95</v>
      </c>
      <c r="K248" s="19">
        <f t="shared" si="7"/>
        <v>-449.52</v>
      </c>
      <c r="L248" t="s">
        <v>851</v>
      </c>
      <c r="M248" s="51" t="s">
        <v>1330</v>
      </c>
      <c r="O248" s="50" t="s">
        <v>929</v>
      </c>
      <c r="P248" s="38">
        <f t="shared" si="6"/>
        <v>-449.52</v>
      </c>
      <c r="Q248" s="52">
        <v>45831</v>
      </c>
      <c r="S248">
        <v>40700</v>
      </c>
      <c r="T248" t="s">
        <v>784</v>
      </c>
    </row>
    <row r="249" spans="1:20" ht="29.1">
      <c r="A249" s="54" t="str">
        <f>+VLOOKUP(O249,'Selectable Table'!D:E,2,0)</f>
        <v>OTH CUST</v>
      </c>
      <c r="B249" s="37" t="s">
        <v>1331</v>
      </c>
      <c r="C249" s="50" t="s">
        <v>1332</v>
      </c>
      <c r="D249" s="50" t="s">
        <v>398</v>
      </c>
      <c r="E249">
        <v>2025</v>
      </c>
      <c r="F249">
        <v>6</v>
      </c>
      <c r="G249" s="54" t="s">
        <v>854</v>
      </c>
      <c r="H249" s="34" t="s">
        <v>324</v>
      </c>
      <c r="I249" s="18">
        <v>-114.084</v>
      </c>
      <c r="J249" s="34" t="s">
        <v>95</v>
      </c>
      <c r="K249" s="19">
        <f t="shared" si="7"/>
        <v>-114.084</v>
      </c>
      <c r="L249" t="s">
        <v>851</v>
      </c>
      <c r="M249" s="51" t="s">
        <v>1333</v>
      </c>
      <c r="O249" s="50" t="s">
        <v>929</v>
      </c>
      <c r="P249" s="38">
        <f t="shared" si="6"/>
        <v>-114.084</v>
      </c>
      <c r="Q249" s="52">
        <v>45831</v>
      </c>
      <c r="S249">
        <v>40700</v>
      </c>
      <c r="T249" t="s">
        <v>784</v>
      </c>
    </row>
    <row r="250" spans="1:20" ht="29.1">
      <c r="A250" s="54" t="str">
        <f>+VLOOKUP(O250,'Selectable Table'!D:E,2,0)</f>
        <v>OTH CUST</v>
      </c>
      <c r="B250" s="37" t="s">
        <v>1331</v>
      </c>
      <c r="C250" s="50" t="s">
        <v>1332</v>
      </c>
      <c r="D250" s="50" t="s">
        <v>398</v>
      </c>
      <c r="E250">
        <v>2025</v>
      </c>
      <c r="F250">
        <v>6</v>
      </c>
      <c r="G250" s="54" t="s">
        <v>854</v>
      </c>
      <c r="H250" s="34" t="s">
        <v>324</v>
      </c>
      <c r="I250" s="18">
        <v>-4.5640000000000001</v>
      </c>
      <c r="J250" s="34" t="s">
        <v>95</v>
      </c>
      <c r="K250" s="19">
        <f t="shared" si="7"/>
        <v>-4.5640000000000001</v>
      </c>
      <c r="L250" t="s">
        <v>851</v>
      </c>
      <c r="M250" s="51" t="s">
        <v>1333</v>
      </c>
      <c r="O250" s="50" t="s">
        <v>929</v>
      </c>
      <c r="P250" s="38">
        <f t="shared" si="6"/>
        <v>-4.5640000000000001</v>
      </c>
      <c r="Q250" s="52">
        <v>45831</v>
      </c>
      <c r="S250">
        <v>40700</v>
      </c>
      <c r="T250" t="s">
        <v>784</v>
      </c>
    </row>
    <row r="251" spans="1:20" ht="14.45">
      <c r="A251" s="54" t="str">
        <f>+VLOOKUP(O251,'Selectable Table'!D:E,2,0)</f>
        <v>OTH CUST</v>
      </c>
      <c r="B251" s="37" t="s">
        <v>1334</v>
      </c>
      <c r="C251" s="50" t="s">
        <v>1335</v>
      </c>
      <c r="D251" s="50" t="s">
        <v>398</v>
      </c>
      <c r="E251">
        <v>2025</v>
      </c>
      <c r="F251">
        <v>6</v>
      </c>
      <c r="G251" s="54" t="s">
        <v>850</v>
      </c>
      <c r="H251" s="34" t="s">
        <v>323</v>
      </c>
      <c r="I251" s="18">
        <v>-84.972000000000008</v>
      </c>
      <c r="J251" s="34" t="s">
        <v>95</v>
      </c>
      <c r="K251" s="19">
        <f t="shared" si="7"/>
        <v>-84.972000000000008</v>
      </c>
      <c r="L251" t="s">
        <v>851</v>
      </c>
      <c r="M251" s="51" t="s">
        <v>1336</v>
      </c>
      <c r="O251" s="50" t="s">
        <v>1116</v>
      </c>
      <c r="P251" s="38">
        <f t="shared" si="6"/>
        <v>-84.972000000000008</v>
      </c>
      <c r="Q251" s="52">
        <v>45831</v>
      </c>
      <c r="S251">
        <v>40700</v>
      </c>
      <c r="T251" t="s">
        <v>784</v>
      </c>
    </row>
    <row r="252" spans="1:20" ht="14.45">
      <c r="A252" s="54" t="str">
        <f>+VLOOKUP(O252,'Selectable Table'!D:E,2,0)</f>
        <v>ASTRAZENECA</v>
      </c>
      <c r="B252" s="37" t="s">
        <v>1337</v>
      </c>
      <c r="C252" s="50" t="s">
        <v>1338</v>
      </c>
      <c r="D252" s="50" t="s">
        <v>398</v>
      </c>
      <c r="E252">
        <v>2025</v>
      </c>
      <c r="F252">
        <v>6</v>
      </c>
      <c r="G252" s="54" t="s">
        <v>858</v>
      </c>
      <c r="H252" s="34" t="s">
        <v>325</v>
      </c>
      <c r="I252" s="18">
        <v>-68.36</v>
      </c>
      <c r="J252" s="34" t="s">
        <v>95</v>
      </c>
      <c r="K252" s="19">
        <f t="shared" si="7"/>
        <v>-68.36</v>
      </c>
      <c r="L252" t="s">
        <v>851</v>
      </c>
      <c r="M252" s="51" t="s">
        <v>1339</v>
      </c>
      <c r="O252" s="50" t="s">
        <v>1340</v>
      </c>
      <c r="P252" s="38">
        <f t="shared" si="6"/>
        <v>-68.36</v>
      </c>
      <c r="Q252" s="52">
        <v>45831</v>
      </c>
      <c r="S252">
        <v>40700</v>
      </c>
      <c r="T252" t="s">
        <v>784</v>
      </c>
    </row>
    <row r="253" spans="1:20" ht="14.45">
      <c r="A253" s="54" t="str">
        <f>+VLOOKUP(O253,'Selectable Table'!D:E,2,0)</f>
        <v>ASTRAZENECA</v>
      </c>
      <c r="B253" s="37" t="s">
        <v>1337</v>
      </c>
      <c r="C253" s="50" t="s">
        <v>1338</v>
      </c>
      <c r="D253" s="50" t="s">
        <v>1341</v>
      </c>
      <c r="E253">
        <v>2025</v>
      </c>
      <c r="F253">
        <v>6</v>
      </c>
      <c r="G253" s="54" t="s">
        <v>850</v>
      </c>
      <c r="H253" s="34" t="s">
        <v>323</v>
      </c>
      <c r="I253" s="18">
        <v>-273.44</v>
      </c>
      <c r="J253" s="34" t="s">
        <v>95</v>
      </c>
      <c r="K253" s="19">
        <f t="shared" si="7"/>
        <v>-273.44</v>
      </c>
      <c r="L253" t="s">
        <v>851</v>
      </c>
      <c r="M253" s="51" t="s">
        <v>1339</v>
      </c>
      <c r="O253" s="50" t="s">
        <v>1340</v>
      </c>
      <c r="P253" s="38">
        <f t="shared" si="6"/>
        <v>-273.44</v>
      </c>
      <c r="Q253" s="52">
        <v>45831</v>
      </c>
      <c r="S253">
        <v>40700</v>
      </c>
      <c r="T253" t="s">
        <v>784</v>
      </c>
    </row>
    <row r="254" spans="1:20" ht="14.45">
      <c r="A254" s="54" t="str">
        <f>+VLOOKUP(O254,'Selectable Table'!D:E,2,0)</f>
        <v>ASTRAZENECA</v>
      </c>
      <c r="B254" s="37" t="s">
        <v>1337</v>
      </c>
      <c r="C254" s="50" t="s">
        <v>1338</v>
      </c>
      <c r="D254" s="50" t="s">
        <v>1341</v>
      </c>
      <c r="E254">
        <v>2025</v>
      </c>
      <c r="F254">
        <v>6</v>
      </c>
      <c r="G254" s="54" t="s">
        <v>850</v>
      </c>
      <c r="H254" s="34" t="s">
        <v>323</v>
      </c>
      <c r="I254" s="18">
        <v>-244.42</v>
      </c>
      <c r="J254" s="34" t="s">
        <v>95</v>
      </c>
      <c r="K254" s="19">
        <f t="shared" si="7"/>
        <v>-244.42</v>
      </c>
      <c r="L254" t="s">
        <v>851</v>
      </c>
      <c r="M254" s="51" t="s">
        <v>1339</v>
      </c>
      <c r="O254" s="50" t="s">
        <v>1340</v>
      </c>
      <c r="P254" s="38">
        <f t="shared" si="6"/>
        <v>-244.42</v>
      </c>
      <c r="Q254" s="52">
        <v>45831</v>
      </c>
      <c r="S254">
        <v>40700</v>
      </c>
      <c r="T254" t="s">
        <v>784</v>
      </c>
    </row>
    <row r="255" spans="1:20" ht="14.45">
      <c r="A255" s="54" t="str">
        <f>+VLOOKUP(O255,'Selectable Table'!D:E,2,0)</f>
        <v>ASTRAZENECA</v>
      </c>
      <c r="B255" s="37" t="s">
        <v>1337</v>
      </c>
      <c r="C255" s="50" t="s">
        <v>1338</v>
      </c>
      <c r="D255" s="50" t="s">
        <v>1342</v>
      </c>
      <c r="E255">
        <v>2025</v>
      </c>
      <c r="F255">
        <v>6</v>
      </c>
      <c r="G255" s="54" t="s">
        <v>850</v>
      </c>
      <c r="H255" s="34" t="s">
        <v>323</v>
      </c>
      <c r="I255" s="18">
        <v>-39.6</v>
      </c>
      <c r="J255" s="34" t="s">
        <v>95</v>
      </c>
      <c r="K255" s="19">
        <f t="shared" si="7"/>
        <v>-39.6</v>
      </c>
      <c r="L255" t="s">
        <v>851</v>
      </c>
      <c r="M255" s="51" t="s">
        <v>1339</v>
      </c>
      <c r="O255" s="50" t="s">
        <v>1340</v>
      </c>
      <c r="P255" s="38">
        <f t="shared" si="6"/>
        <v>-39.6</v>
      </c>
      <c r="Q255" s="52">
        <v>45831</v>
      </c>
      <c r="S255">
        <v>40700</v>
      </c>
      <c r="T255" t="s">
        <v>784</v>
      </c>
    </row>
    <row r="256" spans="1:20" ht="14.45">
      <c r="A256" s="54" t="str">
        <f>+VLOOKUP(O256,'Selectable Table'!D:E,2,0)</f>
        <v>OTH CUST</v>
      </c>
      <c r="B256" s="37" t="s">
        <v>1343</v>
      </c>
      <c r="C256" s="50" t="s">
        <v>1344</v>
      </c>
      <c r="D256" s="50" t="s">
        <v>1342</v>
      </c>
      <c r="E256">
        <v>2025</v>
      </c>
      <c r="F256">
        <v>6</v>
      </c>
      <c r="G256" s="54" t="s">
        <v>854</v>
      </c>
      <c r="H256" s="34" t="s">
        <v>324</v>
      </c>
      <c r="I256" s="18">
        <v>-227.44000000000003</v>
      </c>
      <c r="J256" s="34" t="s">
        <v>95</v>
      </c>
      <c r="K256" s="19">
        <f t="shared" si="7"/>
        <v>-227.44000000000003</v>
      </c>
      <c r="L256" t="s">
        <v>851</v>
      </c>
      <c r="M256" s="51" t="s">
        <v>874</v>
      </c>
      <c r="O256" s="50" t="s">
        <v>875</v>
      </c>
      <c r="P256" s="38">
        <f t="shared" si="6"/>
        <v>-227.44000000000003</v>
      </c>
      <c r="Q256" s="52">
        <v>45831</v>
      </c>
      <c r="S256">
        <v>40700</v>
      </c>
      <c r="T256" t="s">
        <v>784</v>
      </c>
    </row>
    <row r="257" spans="1:20" ht="14.45">
      <c r="A257" s="54" t="str">
        <f>+VLOOKUP(O257,'Selectable Table'!D:E,2,0)</f>
        <v>OTH CUST</v>
      </c>
      <c r="B257" s="37" t="s">
        <v>1345</v>
      </c>
      <c r="C257" s="50" t="s">
        <v>1346</v>
      </c>
      <c r="D257" s="50" t="s">
        <v>1342</v>
      </c>
      <c r="E257">
        <v>2025</v>
      </c>
      <c r="F257">
        <v>6</v>
      </c>
      <c r="G257" s="54" t="s">
        <v>850</v>
      </c>
      <c r="H257" s="34" t="s">
        <v>323</v>
      </c>
      <c r="I257" s="18">
        <v>-224.10400000000001</v>
      </c>
      <c r="J257" s="34" t="s">
        <v>95</v>
      </c>
      <c r="K257" s="19">
        <f t="shared" si="7"/>
        <v>-224.10400000000001</v>
      </c>
      <c r="L257" t="s">
        <v>851</v>
      </c>
      <c r="M257" s="51" t="s">
        <v>1260</v>
      </c>
      <c r="O257" s="50" t="s">
        <v>1347</v>
      </c>
      <c r="P257" s="38">
        <f t="shared" si="6"/>
        <v>-224.10400000000001</v>
      </c>
      <c r="Q257" s="52">
        <v>45831</v>
      </c>
      <c r="S257">
        <v>40700</v>
      </c>
      <c r="T257" t="s">
        <v>784</v>
      </c>
    </row>
    <row r="258" spans="1:20" ht="14.45">
      <c r="A258" s="54" t="str">
        <f>+VLOOKUP(O258,'Selectable Table'!D:E,2,0)</f>
        <v>OTH CUST</v>
      </c>
      <c r="B258" s="37" t="s">
        <v>1348</v>
      </c>
      <c r="C258" s="50" t="s">
        <v>1349</v>
      </c>
      <c r="D258" s="50" t="s">
        <v>1342</v>
      </c>
      <c r="E258">
        <v>2025</v>
      </c>
      <c r="F258">
        <v>6</v>
      </c>
      <c r="G258" s="54" t="s">
        <v>850</v>
      </c>
      <c r="H258" s="34" t="s">
        <v>323</v>
      </c>
      <c r="I258" s="18">
        <v>-680.06000000000006</v>
      </c>
      <c r="J258" s="34" t="s">
        <v>95</v>
      </c>
      <c r="K258" s="19">
        <f t="shared" si="7"/>
        <v>-680.06000000000006</v>
      </c>
      <c r="L258" t="s">
        <v>851</v>
      </c>
      <c r="M258" s="51" t="s">
        <v>1350</v>
      </c>
      <c r="O258" s="50" t="s">
        <v>1156</v>
      </c>
      <c r="P258" s="38">
        <f t="shared" ref="P258:P321" si="8">K258</f>
        <v>-680.06000000000006</v>
      </c>
      <c r="Q258" s="52">
        <v>45831</v>
      </c>
      <c r="S258">
        <v>40700</v>
      </c>
      <c r="T258" t="s">
        <v>784</v>
      </c>
    </row>
    <row r="259" spans="1:20" ht="14.45">
      <c r="A259" s="54" t="str">
        <f>+VLOOKUP(O259,'Selectable Table'!D:E,2,0)</f>
        <v>OTH CUST</v>
      </c>
      <c r="B259" s="37" t="s">
        <v>1351</v>
      </c>
      <c r="C259" s="50" t="s">
        <v>1352</v>
      </c>
      <c r="D259" s="50" t="s">
        <v>1353</v>
      </c>
      <c r="E259">
        <v>2025</v>
      </c>
      <c r="F259">
        <v>6</v>
      </c>
      <c r="G259" s="54" t="s">
        <v>858</v>
      </c>
      <c r="H259" s="34" t="s">
        <v>325</v>
      </c>
      <c r="I259" s="18">
        <v>-261.45600000000002</v>
      </c>
      <c r="J259" s="34" t="s">
        <v>95</v>
      </c>
      <c r="K259" s="19">
        <f t="shared" ref="K259:K322" si="9">+VLOOKUP(J259,$W$2:$X$7,2,0)*I259</f>
        <v>-261.45600000000002</v>
      </c>
      <c r="L259" t="s">
        <v>851</v>
      </c>
      <c r="M259" s="51" t="s">
        <v>1354</v>
      </c>
      <c r="O259" s="50" t="s">
        <v>919</v>
      </c>
      <c r="P259" s="38">
        <f t="shared" si="8"/>
        <v>-261.45600000000002</v>
      </c>
      <c r="Q259" s="52">
        <v>45831</v>
      </c>
      <c r="S259">
        <v>40700</v>
      </c>
      <c r="T259" t="s">
        <v>784</v>
      </c>
    </row>
    <row r="260" spans="1:20" ht="14.45">
      <c r="A260" s="54" t="str">
        <f>+VLOOKUP(O260,'Selectable Table'!D:E,2,0)</f>
        <v>OTH CUST</v>
      </c>
      <c r="B260" s="37" t="s">
        <v>1355</v>
      </c>
      <c r="C260" s="50" t="s">
        <v>1356</v>
      </c>
      <c r="D260" s="50" t="s">
        <v>1353</v>
      </c>
      <c r="E260">
        <v>2025</v>
      </c>
      <c r="F260">
        <v>6</v>
      </c>
      <c r="G260" s="54" t="s">
        <v>850</v>
      </c>
      <c r="H260" s="34" t="s">
        <v>323</v>
      </c>
      <c r="I260" s="18">
        <v>-109.74400000000001</v>
      </c>
      <c r="J260" s="34" t="s">
        <v>95</v>
      </c>
      <c r="K260" s="19">
        <f t="shared" si="9"/>
        <v>-109.74400000000001</v>
      </c>
      <c r="L260" t="s">
        <v>851</v>
      </c>
      <c r="M260" s="51" t="s">
        <v>1357</v>
      </c>
      <c r="O260" s="50" t="s">
        <v>944</v>
      </c>
      <c r="P260" s="38">
        <f t="shared" si="8"/>
        <v>-109.74400000000001</v>
      </c>
      <c r="Q260" s="52">
        <v>45831</v>
      </c>
      <c r="S260">
        <v>40700</v>
      </c>
      <c r="T260" t="s">
        <v>784</v>
      </c>
    </row>
    <row r="261" spans="1:20" ht="14.45">
      <c r="A261" s="54" t="str">
        <f>+VLOOKUP(O261,'Selectable Table'!D:E,2,0)</f>
        <v>OTH CUST</v>
      </c>
      <c r="B261" s="37" t="s">
        <v>1358</v>
      </c>
      <c r="C261" s="50" t="s">
        <v>1359</v>
      </c>
      <c r="D261" s="50" t="s">
        <v>1353</v>
      </c>
      <c r="E261">
        <v>2025</v>
      </c>
      <c r="F261">
        <v>6</v>
      </c>
      <c r="G261" s="54" t="s">
        <v>854</v>
      </c>
      <c r="H261" s="34" t="s">
        <v>324</v>
      </c>
      <c r="I261" s="18">
        <v>-113.72000000000001</v>
      </c>
      <c r="J261" s="34" t="s">
        <v>95</v>
      </c>
      <c r="K261" s="19">
        <f t="shared" si="9"/>
        <v>-113.72000000000001</v>
      </c>
      <c r="L261" t="s">
        <v>851</v>
      </c>
      <c r="M261" s="51" t="s">
        <v>1360</v>
      </c>
      <c r="O261" s="50" t="s">
        <v>1361</v>
      </c>
      <c r="P261" s="38">
        <f t="shared" si="8"/>
        <v>-113.72000000000001</v>
      </c>
      <c r="Q261" s="52">
        <v>45831</v>
      </c>
      <c r="S261">
        <v>40700</v>
      </c>
      <c r="T261" t="s">
        <v>784</v>
      </c>
    </row>
    <row r="262" spans="1:20" ht="14.45">
      <c r="A262" s="54" t="str">
        <f>+VLOOKUP(O262,'Selectable Table'!D:E,2,0)</f>
        <v>GILEAD SCI</v>
      </c>
      <c r="B262" s="37" t="s">
        <v>1362</v>
      </c>
      <c r="C262" s="50" t="s">
        <v>1363</v>
      </c>
      <c r="D262" s="50" t="s">
        <v>1353</v>
      </c>
      <c r="E262">
        <v>2025</v>
      </c>
      <c r="F262">
        <v>6</v>
      </c>
      <c r="G262" s="54" t="s">
        <v>854</v>
      </c>
      <c r="H262" s="34" t="s">
        <v>324</v>
      </c>
      <c r="I262" s="18">
        <v>-365.82400000000001</v>
      </c>
      <c r="J262" s="34" t="s">
        <v>95</v>
      </c>
      <c r="K262" s="19">
        <f t="shared" si="9"/>
        <v>-365.82400000000001</v>
      </c>
      <c r="L262" t="s">
        <v>851</v>
      </c>
      <c r="M262" s="51" t="s">
        <v>1364</v>
      </c>
      <c r="O262" s="50" t="s">
        <v>1069</v>
      </c>
      <c r="P262" s="38">
        <f t="shared" si="8"/>
        <v>-365.82400000000001</v>
      </c>
      <c r="Q262" s="52">
        <v>45831</v>
      </c>
      <c r="S262">
        <v>40700</v>
      </c>
      <c r="T262" t="s">
        <v>784</v>
      </c>
    </row>
    <row r="263" spans="1:20" ht="14.45">
      <c r="A263" s="54" t="str">
        <f>+VLOOKUP(O263,'Selectable Table'!D:E,2,0)</f>
        <v>ASTRAZENECA</v>
      </c>
      <c r="B263" s="37" t="s">
        <v>1365</v>
      </c>
      <c r="C263" s="50" t="s">
        <v>1366</v>
      </c>
      <c r="D263" s="50" t="s">
        <v>1353</v>
      </c>
      <c r="E263">
        <v>2025</v>
      </c>
      <c r="F263">
        <v>6</v>
      </c>
      <c r="G263" s="54" t="s">
        <v>854</v>
      </c>
      <c r="H263" s="34" t="s">
        <v>324</v>
      </c>
      <c r="I263" s="18">
        <v>-353.69600000000003</v>
      </c>
      <c r="J263" s="34" t="s">
        <v>95</v>
      </c>
      <c r="K263" s="19">
        <f t="shared" si="9"/>
        <v>-353.69600000000003</v>
      </c>
      <c r="L263" t="s">
        <v>851</v>
      </c>
      <c r="M263" s="51" t="s">
        <v>1367</v>
      </c>
      <c r="O263" s="50" t="s">
        <v>1199</v>
      </c>
      <c r="P263" s="38">
        <f t="shared" si="8"/>
        <v>-353.69600000000003</v>
      </c>
      <c r="Q263" s="52">
        <v>45831</v>
      </c>
      <c r="S263">
        <v>40700</v>
      </c>
      <c r="T263" t="s">
        <v>784</v>
      </c>
    </row>
    <row r="264" spans="1:20" ht="14.45">
      <c r="A264" s="54" t="str">
        <f>+VLOOKUP(O264,'Selectable Table'!D:E,2,0)</f>
        <v>ASTRAZENECA</v>
      </c>
      <c r="B264" s="37" t="s">
        <v>1365</v>
      </c>
      <c r="C264" s="50" t="s">
        <v>1366</v>
      </c>
      <c r="D264" s="50" t="s">
        <v>1353</v>
      </c>
      <c r="E264">
        <v>2025</v>
      </c>
      <c r="F264">
        <v>6</v>
      </c>
      <c r="G264" s="54" t="s">
        <v>854</v>
      </c>
      <c r="H264" s="34" t="s">
        <v>324</v>
      </c>
      <c r="I264" s="18">
        <v>-252.92800000000003</v>
      </c>
      <c r="J264" s="34" t="s">
        <v>95</v>
      </c>
      <c r="K264" s="19">
        <f t="shared" si="9"/>
        <v>-252.92800000000003</v>
      </c>
      <c r="L264" t="s">
        <v>851</v>
      </c>
      <c r="M264" s="51" t="s">
        <v>1367</v>
      </c>
      <c r="O264" s="50" t="s">
        <v>1199</v>
      </c>
      <c r="P264" s="38">
        <f t="shared" si="8"/>
        <v>-252.92800000000003</v>
      </c>
      <c r="Q264" s="52">
        <v>45831</v>
      </c>
      <c r="S264">
        <v>40700</v>
      </c>
      <c r="T264" t="s">
        <v>784</v>
      </c>
    </row>
    <row r="265" spans="1:20" ht="14.45">
      <c r="A265" s="54" t="str">
        <f>+VLOOKUP(O265,'Selectable Table'!D:E,2,0)</f>
        <v>OTH CUST</v>
      </c>
      <c r="B265" s="37" t="s">
        <v>1368</v>
      </c>
      <c r="C265" s="50" t="s">
        <v>1369</v>
      </c>
      <c r="D265" s="50" t="s">
        <v>1353</v>
      </c>
      <c r="E265">
        <v>2025</v>
      </c>
      <c r="F265">
        <v>6</v>
      </c>
      <c r="G265" s="54" t="s">
        <v>850</v>
      </c>
      <c r="H265" s="34" t="s">
        <v>323</v>
      </c>
      <c r="I265" s="18">
        <v>-379.06</v>
      </c>
      <c r="J265" s="34" t="s">
        <v>95</v>
      </c>
      <c r="K265" s="19">
        <f t="shared" si="9"/>
        <v>-379.06</v>
      </c>
      <c r="L265" t="s">
        <v>851</v>
      </c>
      <c r="M265" s="51" t="s">
        <v>874</v>
      </c>
      <c r="O265" s="50" t="s">
        <v>875</v>
      </c>
      <c r="P265" s="38">
        <f t="shared" si="8"/>
        <v>-379.06</v>
      </c>
      <c r="Q265" s="52">
        <v>45831</v>
      </c>
      <c r="S265">
        <v>40700</v>
      </c>
      <c r="T265" t="s">
        <v>784</v>
      </c>
    </row>
    <row r="266" spans="1:20" ht="14.45">
      <c r="A266" s="54" t="str">
        <f>+VLOOKUP(O266,'Selectable Table'!D:E,2,0)</f>
        <v>OTH CUST</v>
      </c>
      <c r="B266" s="37" t="s">
        <v>1370</v>
      </c>
      <c r="C266" s="50" t="s">
        <v>1371</v>
      </c>
      <c r="D266" s="50" t="s">
        <v>1353</v>
      </c>
      <c r="E266">
        <v>2025</v>
      </c>
      <c r="F266">
        <v>6</v>
      </c>
      <c r="G266" s="54" t="s">
        <v>850</v>
      </c>
      <c r="H266" s="34" t="s">
        <v>323</v>
      </c>
      <c r="I266" s="18">
        <v>-653.64</v>
      </c>
      <c r="J266" s="34" t="s">
        <v>95</v>
      </c>
      <c r="K266" s="19">
        <f t="shared" si="9"/>
        <v>-653.64</v>
      </c>
      <c r="L266" t="s">
        <v>851</v>
      </c>
      <c r="M266" s="51" t="s">
        <v>1372</v>
      </c>
      <c r="O266" s="50" t="s">
        <v>944</v>
      </c>
      <c r="P266" s="38">
        <f t="shared" si="8"/>
        <v>-653.64</v>
      </c>
      <c r="Q266" s="52">
        <v>45831</v>
      </c>
      <c r="S266">
        <v>40700</v>
      </c>
      <c r="T266" t="s">
        <v>784</v>
      </c>
    </row>
    <row r="267" spans="1:20" ht="14.45">
      <c r="A267" s="54" t="str">
        <f>+VLOOKUP(O267,'Selectable Table'!D:E,2,0)</f>
        <v>ASTRAZENECA</v>
      </c>
      <c r="B267" s="37" t="s">
        <v>1373</v>
      </c>
      <c r="C267" s="50" t="s">
        <v>1374</v>
      </c>
      <c r="D267" s="50" t="s">
        <v>1375</v>
      </c>
      <c r="E267">
        <v>2025</v>
      </c>
      <c r="F267">
        <v>6</v>
      </c>
      <c r="G267" s="54" t="s">
        <v>858</v>
      </c>
      <c r="H267" s="34" t="s">
        <v>325</v>
      </c>
      <c r="I267" s="18">
        <v>-788.25600000000009</v>
      </c>
      <c r="J267" s="34" t="s">
        <v>95</v>
      </c>
      <c r="K267" s="19">
        <f t="shared" si="9"/>
        <v>-788.25600000000009</v>
      </c>
      <c r="L267" t="s">
        <v>851</v>
      </c>
      <c r="M267" s="51" t="s">
        <v>1376</v>
      </c>
      <c r="O267" s="50" t="s">
        <v>954</v>
      </c>
      <c r="P267" s="38">
        <f t="shared" si="8"/>
        <v>-788.25600000000009</v>
      </c>
      <c r="Q267" s="52">
        <v>45831</v>
      </c>
      <c r="S267">
        <v>40700</v>
      </c>
      <c r="T267" t="s">
        <v>784</v>
      </c>
    </row>
    <row r="268" spans="1:20" ht="14.45">
      <c r="A268" s="54" t="str">
        <f>+VLOOKUP(O268,'Selectable Table'!D:E,2,0)</f>
        <v>ASTRAZENECA</v>
      </c>
      <c r="B268" s="37" t="s">
        <v>1373</v>
      </c>
      <c r="C268" s="50" t="s">
        <v>1374</v>
      </c>
      <c r="D268" s="50" t="s">
        <v>1375</v>
      </c>
      <c r="E268">
        <v>2025</v>
      </c>
      <c r="F268">
        <v>6</v>
      </c>
      <c r="G268" s="54" t="s">
        <v>850</v>
      </c>
      <c r="H268" s="34" t="s">
        <v>323</v>
      </c>
      <c r="I268" s="18">
        <v>-86.4</v>
      </c>
      <c r="J268" s="34" t="s">
        <v>95</v>
      </c>
      <c r="K268" s="19">
        <f t="shared" si="9"/>
        <v>-86.4</v>
      </c>
      <c r="L268" t="s">
        <v>851</v>
      </c>
      <c r="M268" s="51" t="s">
        <v>1376</v>
      </c>
      <c r="O268" s="50" t="s">
        <v>954</v>
      </c>
      <c r="P268" s="38">
        <f t="shared" si="8"/>
        <v>-86.4</v>
      </c>
      <c r="Q268" s="52">
        <v>45831</v>
      </c>
      <c r="S268">
        <v>40700</v>
      </c>
      <c r="T268" t="s">
        <v>784</v>
      </c>
    </row>
    <row r="269" spans="1:20" ht="14.45">
      <c r="A269" s="54" t="str">
        <f>+VLOOKUP(O269,'Selectable Table'!D:E,2,0)</f>
        <v>OTH CUST</v>
      </c>
      <c r="B269" s="37" t="s">
        <v>1377</v>
      </c>
      <c r="C269" s="50" t="s">
        <v>1378</v>
      </c>
      <c r="D269" s="50" t="s">
        <v>1375</v>
      </c>
      <c r="E269">
        <v>2025</v>
      </c>
      <c r="F269">
        <v>6</v>
      </c>
      <c r="G269" s="54" t="s">
        <v>854</v>
      </c>
      <c r="H269" s="34" t="s">
        <v>324</v>
      </c>
      <c r="I269" s="18">
        <v>-365.82400000000001</v>
      </c>
      <c r="J269" s="34" t="s">
        <v>95</v>
      </c>
      <c r="K269" s="19">
        <f t="shared" si="9"/>
        <v>-365.82400000000001</v>
      </c>
      <c r="L269" t="s">
        <v>851</v>
      </c>
      <c r="M269" s="51" t="s">
        <v>1379</v>
      </c>
      <c r="O269" s="50" t="s">
        <v>944</v>
      </c>
      <c r="P269" s="38">
        <f t="shared" si="8"/>
        <v>-365.82400000000001</v>
      </c>
      <c r="Q269" s="52">
        <v>45831</v>
      </c>
      <c r="S269">
        <v>40700</v>
      </c>
      <c r="T269" t="s">
        <v>784</v>
      </c>
    </row>
    <row r="270" spans="1:20" ht="14.45">
      <c r="A270" s="54" t="str">
        <f>+VLOOKUP(O270,'Selectable Table'!D:E,2,0)</f>
        <v>ELI LILLY</v>
      </c>
      <c r="B270" s="37" t="s">
        <v>1380</v>
      </c>
      <c r="C270" s="50" t="s">
        <v>1381</v>
      </c>
      <c r="D270" s="50" t="s">
        <v>1375</v>
      </c>
      <c r="E270">
        <v>2025</v>
      </c>
      <c r="F270">
        <v>6</v>
      </c>
      <c r="G270" s="54" t="s">
        <v>854</v>
      </c>
      <c r="H270" s="34" t="s">
        <v>324</v>
      </c>
      <c r="I270" s="18">
        <v>-706.44</v>
      </c>
      <c r="J270" s="34" t="s">
        <v>95</v>
      </c>
      <c r="K270" s="19">
        <f t="shared" si="9"/>
        <v>-706.44</v>
      </c>
      <c r="L270" t="s">
        <v>851</v>
      </c>
      <c r="M270" s="51" t="s">
        <v>1382</v>
      </c>
      <c r="O270" s="50" t="s">
        <v>853</v>
      </c>
      <c r="P270" s="38">
        <f t="shared" si="8"/>
        <v>-706.44</v>
      </c>
      <c r="Q270" s="52">
        <v>45831</v>
      </c>
      <c r="S270">
        <v>40700</v>
      </c>
      <c r="T270" t="s">
        <v>784</v>
      </c>
    </row>
    <row r="271" spans="1:20" ht="29.1">
      <c r="A271" s="54" t="str">
        <f>+VLOOKUP(O271,'Selectable Table'!D:E,2,0)</f>
        <v>OTH CUST</v>
      </c>
      <c r="B271" s="37" t="s">
        <v>1383</v>
      </c>
      <c r="C271" s="50" t="s">
        <v>1384</v>
      </c>
      <c r="D271" s="50" t="s">
        <v>1375</v>
      </c>
      <c r="E271">
        <v>2025</v>
      </c>
      <c r="F271">
        <v>6</v>
      </c>
      <c r="G271" s="54" t="s">
        <v>854</v>
      </c>
      <c r="H271" s="34" t="s">
        <v>324</v>
      </c>
      <c r="I271" s="18">
        <v>-1513.1040000000003</v>
      </c>
      <c r="J271" s="34" t="s">
        <v>95</v>
      </c>
      <c r="K271" s="19">
        <f t="shared" si="9"/>
        <v>-1513.1040000000003</v>
      </c>
      <c r="L271" t="s">
        <v>851</v>
      </c>
      <c r="M271" s="51" t="s">
        <v>1385</v>
      </c>
      <c r="O271" s="50" t="s">
        <v>1010</v>
      </c>
      <c r="P271" s="38">
        <f t="shared" si="8"/>
        <v>-1513.1040000000003</v>
      </c>
      <c r="Q271" s="52">
        <v>45831</v>
      </c>
      <c r="S271">
        <v>40700</v>
      </c>
      <c r="T271" t="s">
        <v>784</v>
      </c>
    </row>
    <row r="272" spans="1:20" ht="14.45">
      <c r="A272" s="54" t="str">
        <f>+VLOOKUP(O272,'Selectable Table'!D:E,2,0)</f>
        <v>OTH CUST</v>
      </c>
      <c r="B272" s="37" t="s">
        <v>1386</v>
      </c>
      <c r="C272" s="50" t="s">
        <v>1387</v>
      </c>
      <c r="D272" s="50" t="s">
        <v>1375</v>
      </c>
      <c r="E272">
        <v>2025</v>
      </c>
      <c r="F272">
        <v>6</v>
      </c>
      <c r="G272" s="54" t="s">
        <v>850</v>
      </c>
      <c r="H272" s="34" t="s">
        <v>323</v>
      </c>
      <c r="I272" s="18">
        <v>-1359.596</v>
      </c>
      <c r="J272" s="34" t="s">
        <v>95</v>
      </c>
      <c r="K272" s="19">
        <f t="shared" si="9"/>
        <v>-1359.596</v>
      </c>
      <c r="L272" t="s">
        <v>851</v>
      </c>
      <c r="M272" s="51" t="s">
        <v>1388</v>
      </c>
      <c r="O272" s="50" t="s">
        <v>944</v>
      </c>
      <c r="P272" s="38">
        <f t="shared" si="8"/>
        <v>-1359.596</v>
      </c>
      <c r="Q272" s="52">
        <v>45831</v>
      </c>
      <c r="S272">
        <v>40700</v>
      </c>
      <c r="T272" t="s">
        <v>784</v>
      </c>
    </row>
    <row r="273" spans="1:20" ht="14.45">
      <c r="A273" s="54" t="str">
        <f>+VLOOKUP(O273,'Selectable Table'!D:E,2,0)</f>
        <v>OTH CUST</v>
      </c>
      <c r="B273" s="37" t="s">
        <v>1389</v>
      </c>
      <c r="C273" s="50" t="s">
        <v>1390</v>
      </c>
      <c r="D273" s="50" t="s">
        <v>1391</v>
      </c>
      <c r="E273">
        <v>2025</v>
      </c>
      <c r="F273">
        <v>6</v>
      </c>
      <c r="G273" s="54" t="s">
        <v>850</v>
      </c>
      <c r="H273" s="34" t="s">
        <v>323</v>
      </c>
      <c r="I273" s="18">
        <v>-1023.48</v>
      </c>
      <c r="J273" s="34" t="s">
        <v>95</v>
      </c>
      <c r="K273" s="19">
        <f t="shared" si="9"/>
        <v>-1023.48</v>
      </c>
      <c r="L273" t="s">
        <v>851</v>
      </c>
      <c r="M273" s="51" t="s">
        <v>1392</v>
      </c>
      <c r="O273" s="50" t="s">
        <v>1361</v>
      </c>
      <c r="P273" s="38">
        <f t="shared" si="8"/>
        <v>-1023.48</v>
      </c>
      <c r="Q273" s="52">
        <v>45831</v>
      </c>
      <c r="S273">
        <v>40700</v>
      </c>
      <c r="T273" t="s">
        <v>784</v>
      </c>
    </row>
    <row r="274" spans="1:20" ht="14.45">
      <c r="A274" s="54" t="str">
        <f>+VLOOKUP(O274,'Selectable Table'!D:E,2,0)</f>
        <v>ELI LILLY</v>
      </c>
      <c r="B274" s="37" t="s">
        <v>1393</v>
      </c>
      <c r="C274" s="50" t="s">
        <v>1394</v>
      </c>
      <c r="D274" s="50" t="s">
        <v>1391</v>
      </c>
      <c r="E274">
        <v>2025</v>
      </c>
      <c r="F274">
        <v>6</v>
      </c>
      <c r="G274" s="54" t="s">
        <v>850</v>
      </c>
      <c r="H274" s="34" t="s">
        <v>323</v>
      </c>
      <c r="I274" s="18">
        <v>-294.28000000000003</v>
      </c>
      <c r="J274" s="34" t="s">
        <v>95</v>
      </c>
      <c r="K274" s="19">
        <f t="shared" si="9"/>
        <v>-294.28000000000003</v>
      </c>
      <c r="L274" t="s">
        <v>851</v>
      </c>
      <c r="M274" s="51" t="s">
        <v>1395</v>
      </c>
      <c r="O274" s="50" t="s">
        <v>853</v>
      </c>
      <c r="P274" s="38">
        <f t="shared" si="8"/>
        <v>-294.28000000000003</v>
      </c>
      <c r="Q274" s="52">
        <v>45831</v>
      </c>
      <c r="S274">
        <v>40700</v>
      </c>
      <c r="T274" t="s">
        <v>784</v>
      </c>
    </row>
    <row r="275" spans="1:20" ht="14.45">
      <c r="A275" s="54" t="str">
        <f>+VLOOKUP(O275,'Selectable Table'!D:E,2,0)</f>
        <v>OTH CUST</v>
      </c>
      <c r="B275" s="37" t="s">
        <v>1396</v>
      </c>
      <c r="C275" s="50" t="s">
        <v>1397</v>
      </c>
      <c r="D275" s="50" t="s">
        <v>1398</v>
      </c>
      <c r="E275">
        <v>2025</v>
      </c>
      <c r="F275">
        <v>6</v>
      </c>
      <c r="G275" s="54" t="s">
        <v>858</v>
      </c>
      <c r="H275" s="34" t="s">
        <v>325</v>
      </c>
      <c r="I275" s="18">
        <v>-1045.8240000000001</v>
      </c>
      <c r="J275" s="34" t="s">
        <v>95</v>
      </c>
      <c r="K275" s="19">
        <f t="shared" si="9"/>
        <v>-1045.8240000000001</v>
      </c>
      <c r="L275" t="s">
        <v>851</v>
      </c>
      <c r="M275" s="51" t="s">
        <v>1399</v>
      </c>
      <c r="O275" s="50" t="s">
        <v>1400</v>
      </c>
      <c r="P275" s="38">
        <f t="shared" si="8"/>
        <v>-1045.8240000000001</v>
      </c>
      <c r="Q275" s="52">
        <v>45831</v>
      </c>
      <c r="S275">
        <v>40700</v>
      </c>
      <c r="T275" t="s">
        <v>784</v>
      </c>
    </row>
    <row r="276" spans="1:20" ht="29.1">
      <c r="A276" s="54" t="str">
        <f>+VLOOKUP(O276,'Selectable Table'!D:E,2,0)</f>
        <v>OTH CUST</v>
      </c>
      <c r="B276" s="37" t="s">
        <v>1401</v>
      </c>
      <c r="C276" s="50" t="s">
        <v>1402</v>
      </c>
      <c r="D276" s="50" t="s">
        <v>1398</v>
      </c>
      <c r="E276">
        <v>2025</v>
      </c>
      <c r="F276">
        <v>6</v>
      </c>
      <c r="G276" s="54" t="s">
        <v>854</v>
      </c>
      <c r="H276" s="34" t="s">
        <v>324</v>
      </c>
      <c r="I276" s="18">
        <v>-302.56</v>
      </c>
      <c r="J276" s="34" t="s">
        <v>95</v>
      </c>
      <c r="K276" s="19">
        <f t="shared" si="9"/>
        <v>-302.56</v>
      </c>
      <c r="L276" t="s">
        <v>851</v>
      </c>
      <c r="M276" s="51" t="s">
        <v>1403</v>
      </c>
      <c r="O276" s="50" t="s">
        <v>929</v>
      </c>
      <c r="P276" s="38">
        <f t="shared" si="8"/>
        <v>-302.56</v>
      </c>
      <c r="Q276" s="52">
        <v>45831</v>
      </c>
      <c r="S276">
        <v>40700</v>
      </c>
      <c r="T276" t="s">
        <v>784</v>
      </c>
    </row>
    <row r="277" spans="1:20" ht="29.1">
      <c r="A277" s="54" t="str">
        <f>+VLOOKUP(O277,'Selectable Table'!D:E,2,0)</f>
        <v>OTH CUST</v>
      </c>
      <c r="B277" s="37" t="s">
        <v>1401</v>
      </c>
      <c r="C277" s="50" t="s">
        <v>1402</v>
      </c>
      <c r="D277" s="50" t="s">
        <v>1398</v>
      </c>
      <c r="E277">
        <v>2025</v>
      </c>
      <c r="F277">
        <v>6</v>
      </c>
      <c r="G277" s="54" t="s">
        <v>850</v>
      </c>
      <c r="H277" s="34" t="s">
        <v>323</v>
      </c>
      <c r="I277" s="18">
        <v>-96.960000000000008</v>
      </c>
      <c r="J277" s="34" t="s">
        <v>95</v>
      </c>
      <c r="K277" s="19">
        <f t="shared" si="9"/>
        <v>-96.960000000000008</v>
      </c>
      <c r="L277" t="s">
        <v>851</v>
      </c>
      <c r="M277" s="51" t="s">
        <v>1403</v>
      </c>
      <c r="O277" s="50" t="s">
        <v>929</v>
      </c>
      <c r="P277" s="38">
        <f t="shared" si="8"/>
        <v>-96.960000000000008</v>
      </c>
      <c r="Q277" s="52">
        <v>45831</v>
      </c>
      <c r="S277">
        <v>40700</v>
      </c>
      <c r="T277" t="s">
        <v>784</v>
      </c>
    </row>
    <row r="278" spans="1:20" ht="14.45">
      <c r="A278" s="54" t="str">
        <f>+VLOOKUP(O278,'Selectable Table'!D:E,2,0)</f>
        <v>ELI LILLY</v>
      </c>
      <c r="B278" s="37" t="s">
        <v>1404</v>
      </c>
      <c r="C278" s="50" t="s">
        <v>1405</v>
      </c>
      <c r="D278" s="50" t="s">
        <v>1406</v>
      </c>
      <c r="E278">
        <v>2025</v>
      </c>
      <c r="F278">
        <v>6</v>
      </c>
      <c r="G278" s="54" t="s">
        <v>858</v>
      </c>
      <c r="H278" s="34" t="s">
        <v>325</v>
      </c>
      <c r="I278" s="18">
        <v>-1023.48</v>
      </c>
      <c r="J278" s="34" t="s">
        <v>95</v>
      </c>
      <c r="K278" s="19">
        <f t="shared" si="9"/>
        <v>-1023.48</v>
      </c>
      <c r="L278" t="s">
        <v>851</v>
      </c>
      <c r="M278" s="51" t="s">
        <v>1407</v>
      </c>
      <c r="O278" s="50" t="s">
        <v>853</v>
      </c>
      <c r="P278" s="38">
        <f t="shared" si="8"/>
        <v>-1023.48</v>
      </c>
      <c r="Q278" s="52">
        <v>45831</v>
      </c>
      <c r="S278">
        <v>40700</v>
      </c>
      <c r="T278" t="s">
        <v>784</v>
      </c>
    </row>
    <row r="279" spans="1:20" ht="14.45">
      <c r="A279" s="54" t="str">
        <f>+VLOOKUP(O279,'Selectable Table'!D:E,2,0)</f>
        <v>ELI LILLY</v>
      </c>
      <c r="B279" s="37" t="s">
        <v>1404</v>
      </c>
      <c r="C279" s="50" t="s">
        <v>1405</v>
      </c>
      <c r="D279" s="50" t="s">
        <v>1406</v>
      </c>
      <c r="E279">
        <v>2025</v>
      </c>
      <c r="F279">
        <v>6</v>
      </c>
      <c r="G279" s="54" t="s">
        <v>854</v>
      </c>
      <c r="H279" s="34" t="s">
        <v>324</v>
      </c>
      <c r="I279" s="18">
        <v>-258.22800000000001</v>
      </c>
      <c r="J279" s="34" t="s">
        <v>95</v>
      </c>
      <c r="K279" s="19">
        <f t="shared" si="9"/>
        <v>-258.22800000000001</v>
      </c>
      <c r="L279" t="s">
        <v>851</v>
      </c>
      <c r="M279" s="51" t="s">
        <v>1407</v>
      </c>
      <c r="O279" s="50" t="s">
        <v>853</v>
      </c>
      <c r="P279" s="38">
        <f t="shared" si="8"/>
        <v>-258.22800000000001</v>
      </c>
      <c r="Q279" s="52">
        <v>45831</v>
      </c>
      <c r="S279">
        <v>40700</v>
      </c>
      <c r="T279" t="s">
        <v>784</v>
      </c>
    </row>
    <row r="280" spans="1:20" ht="14.45">
      <c r="A280" s="54" t="str">
        <f>+VLOOKUP(O280,'Selectable Table'!D:E,2,0)</f>
        <v>ELI LILLY</v>
      </c>
      <c r="B280" s="37" t="s">
        <v>1404</v>
      </c>
      <c r="C280" s="50" t="s">
        <v>1405</v>
      </c>
      <c r="D280" s="50" t="s">
        <v>1406</v>
      </c>
      <c r="E280">
        <v>2025</v>
      </c>
      <c r="F280">
        <v>6</v>
      </c>
      <c r="G280" s="54" t="s">
        <v>850</v>
      </c>
      <c r="H280" s="34" t="s">
        <v>323</v>
      </c>
      <c r="I280" s="18">
        <v>-1147.1760000000002</v>
      </c>
      <c r="J280" s="34" t="s">
        <v>95</v>
      </c>
      <c r="K280" s="19">
        <f t="shared" si="9"/>
        <v>-1147.1760000000002</v>
      </c>
      <c r="L280" t="s">
        <v>851</v>
      </c>
      <c r="M280" s="51" t="s">
        <v>1407</v>
      </c>
      <c r="O280" s="50" t="s">
        <v>853</v>
      </c>
      <c r="P280" s="38">
        <f t="shared" si="8"/>
        <v>-1147.1760000000002</v>
      </c>
      <c r="Q280" s="52">
        <v>45831</v>
      </c>
      <c r="S280">
        <v>40700</v>
      </c>
      <c r="T280" t="s">
        <v>784</v>
      </c>
    </row>
    <row r="281" spans="1:20" ht="14.45">
      <c r="A281" s="54" t="str">
        <f>+VLOOKUP(O281,'Selectable Table'!D:E,2,0)</f>
        <v>IQVIA</v>
      </c>
      <c r="B281" s="37" t="s">
        <v>1408</v>
      </c>
      <c r="C281" s="50" t="s">
        <v>1409</v>
      </c>
      <c r="D281" s="50" t="s">
        <v>1410</v>
      </c>
      <c r="E281">
        <v>2025</v>
      </c>
      <c r="F281">
        <v>6</v>
      </c>
      <c r="G281" s="54" t="s">
        <v>858</v>
      </c>
      <c r="H281" s="34" t="s">
        <v>325</v>
      </c>
      <c r="I281" s="18">
        <v>-1007.1600000000001</v>
      </c>
      <c r="J281" s="34" t="s">
        <v>95</v>
      </c>
      <c r="K281" s="19">
        <f t="shared" si="9"/>
        <v>-1007.1600000000001</v>
      </c>
      <c r="L281" t="s">
        <v>851</v>
      </c>
      <c r="M281" s="51" t="s">
        <v>1411</v>
      </c>
      <c r="O281" s="50" t="s">
        <v>1412</v>
      </c>
      <c r="P281" s="38">
        <f t="shared" si="8"/>
        <v>-1007.1600000000001</v>
      </c>
      <c r="Q281" s="52">
        <v>45831</v>
      </c>
      <c r="S281">
        <v>40700</v>
      </c>
      <c r="T281" t="s">
        <v>784</v>
      </c>
    </row>
    <row r="282" spans="1:20" ht="14.45">
      <c r="A282" s="54" t="str">
        <f>+VLOOKUP(O282,'Selectable Table'!D:E,2,0)</f>
        <v>IQVIA</v>
      </c>
      <c r="B282" s="37" t="s">
        <v>1408</v>
      </c>
      <c r="C282" s="50" t="s">
        <v>1409</v>
      </c>
      <c r="D282" s="50" t="s">
        <v>1410</v>
      </c>
      <c r="E282">
        <v>2025</v>
      </c>
      <c r="F282">
        <v>6</v>
      </c>
      <c r="G282" s="54" t="s">
        <v>854</v>
      </c>
      <c r="H282" s="34" t="s">
        <v>324</v>
      </c>
      <c r="I282" s="18">
        <v>-564.00400000000002</v>
      </c>
      <c r="J282" s="34" t="s">
        <v>95</v>
      </c>
      <c r="K282" s="19">
        <f t="shared" si="9"/>
        <v>-564.00400000000002</v>
      </c>
      <c r="L282" t="s">
        <v>851</v>
      </c>
      <c r="M282" s="51" t="s">
        <v>1411</v>
      </c>
      <c r="O282" s="50" t="s">
        <v>1412</v>
      </c>
      <c r="P282" s="38">
        <f t="shared" si="8"/>
        <v>-564.00400000000002</v>
      </c>
      <c r="Q282" s="52">
        <v>45831</v>
      </c>
      <c r="S282">
        <v>40700</v>
      </c>
      <c r="T282" t="s">
        <v>784</v>
      </c>
    </row>
    <row r="283" spans="1:20" ht="14.45">
      <c r="A283" s="54" t="str">
        <f>+VLOOKUP(O283,'Selectable Table'!D:E,2,0)</f>
        <v>IQVIA</v>
      </c>
      <c r="B283" s="37" t="s">
        <v>1408</v>
      </c>
      <c r="C283" s="50" t="s">
        <v>1409</v>
      </c>
      <c r="D283" s="50" t="s">
        <v>1410</v>
      </c>
      <c r="E283">
        <v>2025</v>
      </c>
      <c r="F283">
        <v>6</v>
      </c>
      <c r="G283" s="54" t="s">
        <v>854</v>
      </c>
      <c r="H283" s="34" t="s">
        <v>324</v>
      </c>
      <c r="I283" s="18">
        <v>-282.01600000000002</v>
      </c>
      <c r="J283" s="34" t="s">
        <v>95</v>
      </c>
      <c r="K283" s="19">
        <f t="shared" si="9"/>
        <v>-282.01600000000002</v>
      </c>
      <c r="L283" t="s">
        <v>851</v>
      </c>
      <c r="M283" s="51" t="s">
        <v>1411</v>
      </c>
      <c r="O283" s="50" t="s">
        <v>1412</v>
      </c>
      <c r="P283" s="38">
        <f t="shared" si="8"/>
        <v>-282.01600000000002</v>
      </c>
      <c r="Q283" s="52">
        <v>45831</v>
      </c>
      <c r="S283">
        <v>40700</v>
      </c>
      <c r="T283" t="s">
        <v>784</v>
      </c>
    </row>
    <row r="284" spans="1:20" ht="14.45">
      <c r="A284" s="54" t="str">
        <f>+VLOOKUP(O284,'Selectable Table'!D:E,2,0)</f>
        <v>OTH CUST</v>
      </c>
      <c r="B284" s="37" t="s">
        <v>1413</v>
      </c>
      <c r="C284" s="50" t="s">
        <v>1414</v>
      </c>
      <c r="D284" s="50" t="s">
        <v>1410</v>
      </c>
      <c r="E284">
        <v>2025</v>
      </c>
      <c r="F284">
        <v>6</v>
      </c>
      <c r="G284" s="54" t="s">
        <v>854</v>
      </c>
      <c r="H284" s="34" t="s">
        <v>324</v>
      </c>
      <c r="I284" s="18">
        <v>-1830.192</v>
      </c>
      <c r="J284" s="34" t="s">
        <v>95</v>
      </c>
      <c r="K284" s="19">
        <f t="shared" si="9"/>
        <v>-1830.192</v>
      </c>
      <c r="L284" t="s">
        <v>851</v>
      </c>
      <c r="M284" s="51" t="s">
        <v>1415</v>
      </c>
      <c r="O284" s="50" t="s">
        <v>1156</v>
      </c>
      <c r="P284" s="38">
        <f t="shared" si="8"/>
        <v>-1830.192</v>
      </c>
      <c r="Q284" s="52">
        <v>45831</v>
      </c>
      <c r="S284">
        <v>40700</v>
      </c>
      <c r="T284" t="s">
        <v>784</v>
      </c>
    </row>
    <row r="285" spans="1:20" ht="14.45">
      <c r="A285" s="54" t="str">
        <f>+VLOOKUP(O285,'Selectable Table'!D:E,2,0)</f>
        <v>ELI LILLY</v>
      </c>
      <c r="B285" s="37" t="s">
        <v>1416</v>
      </c>
      <c r="C285" s="50" t="s">
        <v>1417</v>
      </c>
      <c r="D285" s="50" t="s">
        <v>1410</v>
      </c>
      <c r="E285">
        <v>2025</v>
      </c>
      <c r="F285">
        <v>6</v>
      </c>
      <c r="G285" s="54" t="s">
        <v>850</v>
      </c>
      <c r="H285" s="34" t="s">
        <v>323</v>
      </c>
      <c r="I285" s="18">
        <v>-1430</v>
      </c>
      <c r="J285" s="34" t="s">
        <v>95</v>
      </c>
      <c r="K285" s="19">
        <f t="shared" si="9"/>
        <v>-1430</v>
      </c>
      <c r="L285" t="s">
        <v>851</v>
      </c>
      <c r="M285" s="51" t="s">
        <v>1418</v>
      </c>
      <c r="O285" s="50" t="s">
        <v>853</v>
      </c>
      <c r="P285" s="38">
        <f t="shared" si="8"/>
        <v>-1430</v>
      </c>
      <c r="Q285" s="52">
        <v>45831</v>
      </c>
      <c r="S285">
        <v>40700</v>
      </c>
      <c r="T285" t="s">
        <v>784</v>
      </c>
    </row>
    <row r="286" spans="1:20" ht="14.45">
      <c r="A286" s="54" t="str">
        <f>+VLOOKUP(O286,'Selectable Table'!D:E,2,0)</f>
        <v>ELI LILLY</v>
      </c>
      <c r="B286" s="37" t="s">
        <v>1416</v>
      </c>
      <c r="C286" s="50" t="s">
        <v>1417</v>
      </c>
      <c r="D286" s="50" t="s">
        <v>1419</v>
      </c>
      <c r="E286">
        <v>2025</v>
      </c>
      <c r="F286">
        <v>6</v>
      </c>
      <c r="G286" s="54" t="s">
        <v>850</v>
      </c>
      <c r="H286" s="34" t="s">
        <v>323</v>
      </c>
      <c r="I286" s="18">
        <v>-294.28000000000003</v>
      </c>
      <c r="J286" s="34" t="s">
        <v>95</v>
      </c>
      <c r="K286" s="19">
        <f t="shared" si="9"/>
        <v>-294.28000000000003</v>
      </c>
      <c r="L286" t="s">
        <v>851</v>
      </c>
      <c r="M286" s="51" t="s">
        <v>1418</v>
      </c>
      <c r="O286" s="50" t="s">
        <v>853</v>
      </c>
      <c r="P286" s="38">
        <f t="shared" si="8"/>
        <v>-294.28000000000003</v>
      </c>
      <c r="Q286" s="52">
        <v>45831</v>
      </c>
      <c r="S286">
        <v>40700</v>
      </c>
      <c r="T286" t="s">
        <v>784</v>
      </c>
    </row>
    <row r="287" spans="1:20" ht="14.45">
      <c r="A287" s="54" t="str">
        <f>+VLOOKUP(O287,'Selectable Table'!D:E,2,0)</f>
        <v>ELI LILLY</v>
      </c>
      <c r="B287" s="37" t="s">
        <v>1416</v>
      </c>
      <c r="C287" s="50" t="s">
        <v>1417</v>
      </c>
      <c r="D287" s="50" t="s">
        <v>1419</v>
      </c>
      <c r="E287">
        <v>2025</v>
      </c>
      <c r="F287">
        <v>6</v>
      </c>
      <c r="G287" s="54" t="s">
        <v>854</v>
      </c>
      <c r="H287" s="34" t="s">
        <v>324</v>
      </c>
      <c r="I287" s="18">
        <v>-1081.6000000000001</v>
      </c>
      <c r="J287" s="34" t="s">
        <v>95</v>
      </c>
      <c r="K287" s="19">
        <f t="shared" si="9"/>
        <v>-1081.6000000000001</v>
      </c>
      <c r="L287" t="s">
        <v>851</v>
      </c>
      <c r="M287" s="51" t="s">
        <v>1418</v>
      </c>
      <c r="O287" s="50" t="s">
        <v>853</v>
      </c>
      <c r="P287" s="38">
        <f t="shared" si="8"/>
        <v>-1081.6000000000001</v>
      </c>
      <c r="Q287" s="52">
        <v>45831</v>
      </c>
      <c r="S287">
        <v>40700</v>
      </c>
      <c r="T287" t="s">
        <v>784</v>
      </c>
    </row>
    <row r="288" spans="1:20" ht="29.1">
      <c r="A288" s="54" t="str">
        <f>+VLOOKUP(O288,'Selectable Table'!D:E,2,0)</f>
        <v>OTH CUST</v>
      </c>
      <c r="B288" s="37" t="s">
        <v>1420</v>
      </c>
      <c r="C288" s="50" t="s">
        <v>1421</v>
      </c>
      <c r="D288" s="50" t="s">
        <v>1422</v>
      </c>
      <c r="E288">
        <v>2025</v>
      </c>
      <c r="F288">
        <v>6</v>
      </c>
      <c r="G288" s="54" t="s">
        <v>880</v>
      </c>
      <c r="H288" s="34" t="s">
        <v>616</v>
      </c>
      <c r="I288" s="18">
        <v>-177.97200000000001</v>
      </c>
      <c r="J288" s="34" t="s">
        <v>95</v>
      </c>
      <c r="K288" s="19">
        <f t="shared" si="9"/>
        <v>-177.97200000000001</v>
      </c>
      <c r="L288" t="s">
        <v>851</v>
      </c>
      <c r="M288" s="51" t="s">
        <v>1423</v>
      </c>
      <c r="O288" s="50" t="s">
        <v>929</v>
      </c>
      <c r="P288" s="38">
        <f t="shared" si="8"/>
        <v>-177.97200000000001</v>
      </c>
      <c r="Q288" s="52">
        <v>45831</v>
      </c>
      <c r="S288">
        <v>40700</v>
      </c>
      <c r="T288" t="s">
        <v>784</v>
      </c>
    </row>
    <row r="289" spans="1:20" ht="29.1">
      <c r="A289" s="54" t="str">
        <f>+VLOOKUP(O289,'Selectable Table'!D:E,2,0)</f>
        <v>OTH CUST</v>
      </c>
      <c r="B289" s="37" t="s">
        <v>1420</v>
      </c>
      <c r="C289" s="50" t="s">
        <v>1421</v>
      </c>
      <c r="D289" s="50" t="s">
        <v>1422</v>
      </c>
      <c r="E289">
        <v>2025</v>
      </c>
      <c r="F289">
        <v>6</v>
      </c>
      <c r="G289" s="54" t="s">
        <v>880</v>
      </c>
      <c r="H289" s="34" t="s">
        <v>616</v>
      </c>
      <c r="I289" s="18">
        <v>-6.8480000000000008</v>
      </c>
      <c r="J289" s="34" t="s">
        <v>95</v>
      </c>
      <c r="K289" s="19">
        <f t="shared" si="9"/>
        <v>-6.8480000000000008</v>
      </c>
      <c r="L289" t="s">
        <v>851</v>
      </c>
      <c r="M289" s="51" t="s">
        <v>1423</v>
      </c>
      <c r="O289" s="50" t="s">
        <v>929</v>
      </c>
      <c r="P289" s="38">
        <f t="shared" si="8"/>
        <v>-6.8480000000000008</v>
      </c>
      <c r="Q289" s="52">
        <v>45831</v>
      </c>
      <c r="S289">
        <v>40700</v>
      </c>
      <c r="T289" t="s">
        <v>784</v>
      </c>
    </row>
    <row r="290" spans="1:20" ht="29.1">
      <c r="A290" s="54" t="str">
        <f>+VLOOKUP(O290,'Selectable Table'!D:E,2,0)</f>
        <v>OTH CUST</v>
      </c>
      <c r="B290" s="37" t="s">
        <v>1424</v>
      </c>
      <c r="C290" s="50" t="s">
        <v>1425</v>
      </c>
      <c r="D290" s="50" t="s">
        <v>1422</v>
      </c>
      <c r="E290">
        <v>2025</v>
      </c>
      <c r="F290">
        <v>6</v>
      </c>
      <c r="G290" s="54" t="s">
        <v>854</v>
      </c>
      <c r="H290" s="34" t="s">
        <v>324</v>
      </c>
      <c r="I290" s="18">
        <v>-145.452</v>
      </c>
      <c r="J290" s="34" t="s">
        <v>95</v>
      </c>
      <c r="K290" s="19">
        <f t="shared" si="9"/>
        <v>-145.452</v>
      </c>
      <c r="L290" t="s">
        <v>851</v>
      </c>
      <c r="M290" s="51" t="s">
        <v>1426</v>
      </c>
      <c r="O290" s="50" t="s">
        <v>929</v>
      </c>
      <c r="P290" s="38">
        <f t="shared" si="8"/>
        <v>-145.452</v>
      </c>
      <c r="Q290" s="52">
        <v>45831</v>
      </c>
      <c r="S290">
        <v>40700</v>
      </c>
      <c r="T290" t="s">
        <v>784</v>
      </c>
    </row>
    <row r="291" spans="1:20" ht="29.1">
      <c r="A291" s="54" t="str">
        <f>+VLOOKUP(O291,'Selectable Table'!D:E,2,0)</f>
        <v>OTH CUST</v>
      </c>
      <c r="B291" s="37" t="s">
        <v>1424</v>
      </c>
      <c r="C291" s="50" t="s">
        <v>1425</v>
      </c>
      <c r="D291" s="50" t="s">
        <v>1422</v>
      </c>
      <c r="E291">
        <v>2025</v>
      </c>
      <c r="F291">
        <v>6</v>
      </c>
      <c r="G291" s="54" t="s">
        <v>850</v>
      </c>
      <c r="H291" s="34" t="s">
        <v>323</v>
      </c>
      <c r="I291" s="18">
        <v>-5.8159999999999998</v>
      </c>
      <c r="J291" s="34" t="s">
        <v>95</v>
      </c>
      <c r="K291" s="19">
        <f t="shared" si="9"/>
        <v>-5.8159999999999998</v>
      </c>
      <c r="L291" t="s">
        <v>851</v>
      </c>
      <c r="M291" s="51" t="s">
        <v>1426</v>
      </c>
      <c r="O291" s="50" t="s">
        <v>929</v>
      </c>
      <c r="P291" s="38">
        <f t="shared" si="8"/>
        <v>-5.8159999999999998</v>
      </c>
      <c r="Q291" s="52">
        <v>45831</v>
      </c>
      <c r="S291">
        <v>40700</v>
      </c>
      <c r="T291" t="s">
        <v>784</v>
      </c>
    </row>
    <row r="292" spans="1:20" ht="29.1">
      <c r="A292" s="54" t="str">
        <f>+VLOOKUP(O292,'Selectable Table'!D:E,2,0)</f>
        <v>OTH CUST</v>
      </c>
      <c r="B292" s="37" t="s">
        <v>1427</v>
      </c>
      <c r="C292" s="50" t="s">
        <v>1428</v>
      </c>
      <c r="D292" s="50" t="s">
        <v>401</v>
      </c>
      <c r="E292">
        <v>2025</v>
      </c>
      <c r="F292">
        <v>6</v>
      </c>
      <c r="G292" s="54" t="s">
        <v>880</v>
      </c>
      <c r="H292" s="34" t="s">
        <v>616</v>
      </c>
      <c r="I292" s="18">
        <v>-59.320000000000007</v>
      </c>
      <c r="J292" s="34" t="s">
        <v>95</v>
      </c>
      <c r="K292" s="19">
        <f t="shared" si="9"/>
        <v>-59.320000000000007</v>
      </c>
      <c r="L292" t="s">
        <v>851</v>
      </c>
      <c r="M292" s="51" t="s">
        <v>1429</v>
      </c>
      <c r="O292" s="50" t="s">
        <v>929</v>
      </c>
      <c r="P292" s="38">
        <f t="shared" si="8"/>
        <v>-59.320000000000007</v>
      </c>
      <c r="Q292" s="52">
        <v>45831</v>
      </c>
      <c r="S292">
        <v>40700</v>
      </c>
      <c r="T292" t="s">
        <v>784</v>
      </c>
    </row>
    <row r="293" spans="1:20" ht="29.1">
      <c r="A293" s="54" t="str">
        <f>+VLOOKUP(O293,'Selectable Table'!D:E,2,0)</f>
        <v>OTH CUST</v>
      </c>
      <c r="B293" s="37" t="s">
        <v>1427</v>
      </c>
      <c r="C293" s="50" t="s">
        <v>1428</v>
      </c>
      <c r="D293" s="50" t="s">
        <v>401</v>
      </c>
      <c r="E293">
        <v>2025</v>
      </c>
      <c r="F293">
        <v>6</v>
      </c>
      <c r="G293" s="54" t="s">
        <v>880</v>
      </c>
      <c r="H293" s="34" t="s">
        <v>616</v>
      </c>
      <c r="I293" s="18">
        <v>-2.2840000000000003</v>
      </c>
      <c r="J293" s="34" t="s">
        <v>95</v>
      </c>
      <c r="K293" s="19">
        <f t="shared" si="9"/>
        <v>-2.2840000000000003</v>
      </c>
      <c r="L293" t="s">
        <v>851</v>
      </c>
      <c r="M293" s="51" t="s">
        <v>1429</v>
      </c>
      <c r="O293" s="50" t="s">
        <v>929</v>
      </c>
      <c r="P293" s="38">
        <f t="shared" si="8"/>
        <v>-2.2840000000000003</v>
      </c>
      <c r="Q293" s="52">
        <v>45831</v>
      </c>
      <c r="S293">
        <v>40700</v>
      </c>
      <c r="T293" t="s">
        <v>784</v>
      </c>
    </row>
    <row r="294" spans="1:20" ht="14.45">
      <c r="A294" s="54" t="str">
        <f>+VLOOKUP(O294,'Selectable Table'!D:E,2,0)</f>
        <v>ASTRAZENECA</v>
      </c>
      <c r="B294" s="37" t="s">
        <v>1430</v>
      </c>
      <c r="C294" s="50" t="s">
        <v>1431</v>
      </c>
      <c r="D294" s="50" t="s">
        <v>401</v>
      </c>
      <c r="E294">
        <v>2025</v>
      </c>
      <c r="F294">
        <v>6</v>
      </c>
      <c r="G294" s="54" t="s">
        <v>858</v>
      </c>
      <c r="H294" s="34" t="s">
        <v>325</v>
      </c>
      <c r="I294" s="18">
        <v>-244.42</v>
      </c>
      <c r="J294" s="34" t="s">
        <v>95</v>
      </c>
      <c r="K294" s="19">
        <f t="shared" si="9"/>
        <v>-244.42</v>
      </c>
      <c r="L294" t="s">
        <v>851</v>
      </c>
      <c r="M294" s="51" t="s">
        <v>1432</v>
      </c>
      <c r="O294" s="50" t="s">
        <v>1340</v>
      </c>
      <c r="P294" s="38">
        <f t="shared" si="8"/>
        <v>-244.42</v>
      </c>
      <c r="Q294" s="52">
        <v>45831</v>
      </c>
      <c r="S294">
        <v>40700</v>
      </c>
      <c r="T294" t="s">
        <v>784</v>
      </c>
    </row>
    <row r="295" spans="1:20" ht="14.45">
      <c r="A295" s="54" t="str">
        <f>+VLOOKUP(O295,'Selectable Table'!D:E,2,0)</f>
        <v>OTH CUST</v>
      </c>
      <c r="B295" s="37" t="s">
        <v>1433</v>
      </c>
      <c r="C295" s="50" t="s">
        <v>1434</v>
      </c>
      <c r="D295" s="50" t="s">
        <v>401</v>
      </c>
      <c r="E295">
        <v>2025</v>
      </c>
      <c r="F295">
        <v>6</v>
      </c>
      <c r="G295" s="54" t="s">
        <v>854</v>
      </c>
      <c r="H295" s="34" t="s">
        <v>324</v>
      </c>
      <c r="I295" s="18">
        <v>-909.7600000000001</v>
      </c>
      <c r="J295" s="34" t="s">
        <v>95</v>
      </c>
      <c r="K295" s="19">
        <f t="shared" si="9"/>
        <v>-909.7600000000001</v>
      </c>
      <c r="L295" t="s">
        <v>851</v>
      </c>
      <c r="M295" s="51" t="s">
        <v>1435</v>
      </c>
      <c r="O295" s="50" t="s">
        <v>1361</v>
      </c>
      <c r="P295" s="38">
        <f t="shared" si="8"/>
        <v>-909.7600000000001</v>
      </c>
      <c r="Q295" s="52">
        <v>45831</v>
      </c>
      <c r="S295">
        <v>40700</v>
      </c>
      <c r="T295" t="s">
        <v>784</v>
      </c>
    </row>
    <row r="296" spans="1:20" ht="14.45">
      <c r="A296" s="54" t="str">
        <f>+VLOOKUP(O296,'Selectable Table'!D:E,2,0)</f>
        <v>OTH CUST</v>
      </c>
      <c r="B296" s="37" t="s">
        <v>1433</v>
      </c>
      <c r="C296" s="50" t="s">
        <v>1434</v>
      </c>
      <c r="D296" s="50" t="s">
        <v>401</v>
      </c>
      <c r="E296">
        <v>2025</v>
      </c>
      <c r="F296">
        <v>6</v>
      </c>
      <c r="G296" s="54" t="s">
        <v>854</v>
      </c>
      <c r="H296" s="34" t="s">
        <v>324</v>
      </c>
      <c r="I296" s="18">
        <v>-294.28000000000003</v>
      </c>
      <c r="J296" s="34" t="s">
        <v>95</v>
      </c>
      <c r="K296" s="19">
        <f t="shared" si="9"/>
        <v>-294.28000000000003</v>
      </c>
      <c r="L296" t="s">
        <v>851</v>
      </c>
      <c r="M296" s="51" t="s">
        <v>1435</v>
      </c>
      <c r="O296" s="50" t="s">
        <v>1361</v>
      </c>
      <c r="P296" s="38">
        <f t="shared" si="8"/>
        <v>-294.28000000000003</v>
      </c>
      <c r="Q296" s="52">
        <v>45831</v>
      </c>
      <c r="S296">
        <v>40700</v>
      </c>
      <c r="T296" t="s">
        <v>784</v>
      </c>
    </row>
    <row r="297" spans="1:20" ht="14.45">
      <c r="A297" s="54" t="str">
        <f>+VLOOKUP(O297,'Selectable Table'!D:E,2,0)</f>
        <v>OTH CUST</v>
      </c>
      <c r="B297" s="37" t="s">
        <v>1433</v>
      </c>
      <c r="C297" s="50" t="s">
        <v>1434</v>
      </c>
      <c r="D297" s="50" t="s">
        <v>401</v>
      </c>
      <c r="E297">
        <v>2025</v>
      </c>
      <c r="F297">
        <v>6</v>
      </c>
      <c r="G297" s="54" t="s">
        <v>854</v>
      </c>
      <c r="H297" s="34" t="s">
        <v>324</v>
      </c>
      <c r="I297" s="18">
        <v>-441.42</v>
      </c>
      <c r="J297" s="34" t="s">
        <v>95</v>
      </c>
      <c r="K297" s="19">
        <f t="shared" si="9"/>
        <v>-441.42</v>
      </c>
      <c r="L297" t="s">
        <v>851</v>
      </c>
      <c r="M297" s="51" t="s">
        <v>1435</v>
      </c>
      <c r="O297" s="50" t="s">
        <v>1361</v>
      </c>
      <c r="P297" s="38">
        <f t="shared" si="8"/>
        <v>-441.42</v>
      </c>
      <c r="Q297" s="52">
        <v>45831</v>
      </c>
      <c r="S297">
        <v>40700</v>
      </c>
      <c r="T297" t="s">
        <v>784</v>
      </c>
    </row>
    <row r="298" spans="1:20" ht="14.45">
      <c r="A298" s="54" t="str">
        <f>+VLOOKUP(O298,'Selectable Table'!D:E,2,0)</f>
        <v>OTH CUST</v>
      </c>
      <c r="B298" s="37" t="s">
        <v>1436</v>
      </c>
      <c r="C298" s="50" t="s">
        <v>1437</v>
      </c>
      <c r="D298" s="50" t="s">
        <v>401</v>
      </c>
      <c r="E298">
        <v>2025</v>
      </c>
      <c r="F298">
        <v>6</v>
      </c>
      <c r="G298" s="54" t="s">
        <v>854</v>
      </c>
      <c r="H298" s="34" t="s">
        <v>324</v>
      </c>
      <c r="I298" s="18">
        <v>-950.18799999999999</v>
      </c>
      <c r="J298" s="34" t="s">
        <v>95</v>
      </c>
      <c r="K298" s="19">
        <f t="shared" si="9"/>
        <v>-950.18799999999999</v>
      </c>
      <c r="L298" t="s">
        <v>851</v>
      </c>
      <c r="M298" s="51" t="s">
        <v>874</v>
      </c>
      <c r="O298" s="50" t="s">
        <v>875</v>
      </c>
      <c r="P298" s="38">
        <f t="shared" si="8"/>
        <v>-950.18799999999999</v>
      </c>
      <c r="Q298" s="52">
        <v>45831</v>
      </c>
      <c r="S298">
        <v>40700</v>
      </c>
      <c r="T298" t="s">
        <v>784</v>
      </c>
    </row>
    <row r="299" spans="1:20" ht="14.45">
      <c r="A299" s="54" t="str">
        <f>+VLOOKUP(O299,'Selectable Table'!D:E,2,0)</f>
        <v>OTH CUST</v>
      </c>
      <c r="B299" s="37" t="s">
        <v>1438</v>
      </c>
      <c r="C299" s="50" t="s">
        <v>1439</v>
      </c>
      <c r="D299" s="50" t="s">
        <v>401</v>
      </c>
      <c r="E299">
        <v>2025</v>
      </c>
      <c r="F299">
        <v>6</v>
      </c>
      <c r="G299" s="54" t="s">
        <v>850</v>
      </c>
      <c r="H299" s="34" t="s">
        <v>323</v>
      </c>
      <c r="I299" s="18">
        <v>-1020.4879999999999</v>
      </c>
      <c r="J299" s="34" t="s">
        <v>95</v>
      </c>
      <c r="K299" s="19">
        <f t="shared" si="9"/>
        <v>-1020.4879999999999</v>
      </c>
      <c r="L299" t="s">
        <v>851</v>
      </c>
      <c r="M299" s="51" t="s">
        <v>1260</v>
      </c>
      <c r="O299" s="50" t="s">
        <v>919</v>
      </c>
      <c r="P299" s="38">
        <f t="shared" si="8"/>
        <v>-1020.4879999999999</v>
      </c>
      <c r="Q299" s="52">
        <v>45831</v>
      </c>
      <c r="S299">
        <v>40700</v>
      </c>
      <c r="T299" t="s">
        <v>784</v>
      </c>
    </row>
    <row r="300" spans="1:20" ht="14.45">
      <c r="A300" s="54" t="str">
        <f>+VLOOKUP(O300,'Selectable Table'!D:E,2,0)</f>
        <v>OTH CUST</v>
      </c>
      <c r="B300" s="37" t="s">
        <v>1438</v>
      </c>
      <c r="C300" s="50" t="s">
        <v>1439</v>
      </c>
      <c r="D300" s="50" t="s">
        <v>1440</v>
      </c>
      <c r="E300">
        <v>2025</v>
      </c>
      <c r="F300">
        <v>6</v>
      </c>
      <c r="G300" s="54" t="s">
        <v>850</v>
      </c>
      <c r="H300" s="34" t="s">
        <v>323</v>
      </c>
      <c r="I300" s="18">
        <v>-86.984000000000009</v>
      </c>
      <c r="J300" s="34" t="s">
        <v>95</v>
      </c>
      <c r="K300" s="19">
        <f t="shared" si="9"/>
        <v>-86.984000000000009</v>
      </c>
      <c r="L300" t="s">
        <v>851</v>
      </c>
      <c r="M300" s="51" t="s">
        <v>1260</v>
      </c>
      <c r="O300" s="50" t="s">
        <v>919</v>
      </c>
      <c r="P300" s="38">
        <f t="shared" si="8"/>
        <v>-86.984000000000009</v>
      </c>
      <c r="Q300" s="52">
        <v>45831</v>
      </c>
      <c r="S300">
        <v>40700</v>
      </c>
      <c r="T300" t="s">
        <v>784</v>
      </c>
    </row>
    <row r="301" spans="1:20" ht="14.45">
      <c r="A301" s="54" t="str">
        <f>+VLOOKUP(O301,'Selectable Table'!D:E,2,0)</f>
        <v>IQVIA</v>
      </c>
      <c r="B301" s="37" t="s">
        <v>1441</v>
      </c>
      <c r="C301" s="50" t="s">
        <v>1442</v>
      </c>
      <c r="D301" s="50" t="s">
        <v>1440</v>
      </c>
      <c r="E301">
        <v>2025</v>
      </c>
      <c r="F301">
        <v>6</v>
      </c>
      <c r="G301" s="54" t="s">
        <v>850</v>
      </c>
      <c r="H301" s="34" t="s">
        <v>323</v>
      </c>
      <c r="I301" s="18">
        <v>-322.28800000000001</v>
      </c>
      <c r="J301" s="34" t="s">
        <v>95</v>
      </c>
      <c r="K301" s="19">
        <f t="shared" si="9"/>
        <v>-322.28800000000001</v>
      </c>
      <c r="L301" t="s">
        <v>851</v>
      </c>
      <c r="M301" s="51" t="s">
        <v>1443</v>
      </c>
      <c r="O301" s="50" t="s">
        <v>1412</v>
      </c>
      <c r="P301" s="38">
        <f t="shared" si="8"/>
        <v>-322.28800000000001</v>
      </c>
      <c r="Q301" s="52">
        <v>45831</v>
      </c>
      <c r="S301">
        <v>40700</v>
      </c>
      <c r="T301" t="s">
        <v>784</v>
      </c>
    </row>
    <row r="302" spans="1:20" ht="14.45">
      <c r="A302" s="54" t="str">
        <f>+VLOOKUP(O302,'Selectable Table'!D:E,2,0)</f>
        <v>IQVIA</v>
      </c>
      <c r="B302" s="37" t="s">
        <v>1441</v>
      </c>
      <c r="C302" s="50" t="s">
        <v>1442</v>
      </c>
      <c r="D302" s="50" t="s">
        <v>1444</v>
      </c>
      <c r="E302">
        <v>2025</v>
      </c>
      <c r="F302">
        <v>6</v>
      </c>
      <c r="G302" s="54" t="s">
        <v>850</v>
      </c>
      <c r="H302" s="34" t="s">
        <v>323</v>
      </c>
      <c r="I302" s="18">
        <v>-367.34800000000001</v>
      </c>
      <c r="J302" s="34" t="s">
        <v>95</v>
      </c>
      <c r="K302" s="19">
        <f t="shared" si="9"/>
        <v>-367.34800000000001</v>
      </c>
      <c r="L302" t="s">
        <v>851</v>
      </c>
      <c r="M302" s="51" t="s">
        <v>1443</v>
      </c>
      <c r="O302" s="50" t="s">
        <v>1412</v>
      </c>
      <c r="P302" s="38">
        <f t="shared" si="8"/>
        <v>-367.34800000000001</v>
      </c>
      <c r="Q302" s="52">
        <v>45831</v>
      </c>
      <c r="S302">
        <v>40700</v>
      </c>
      <c r="T302" t="s">
        <v>784</v>
      </c>
    </row>
    <row r="303" spans="1:20" ht="14.45">
      <c r="A303" s="54" t="str">
        <f>+VLOOKUP(O303,'Selectable Table'!D:E,2,0)</f>
        <v>IQVIA</v>
      </c>
      <c r="B303" s="37" t="s">
        <v>1441</v>
      </c>
      <c r="C303" s="50" t="s">
        <v>1442</v>
      </c>
      <c r="D303" s="50" t="s">
        <v>1445</v>
      </c>
      <c r="E303">
        <v>2025</v>
      </c>
      <c r="F303">
        <v>6</v>
      </c>
      <c r="G303" s="54" t="s">
        <v>854</v>
      </c>
      <c r="H303" s="34" t="s">
        <v>324</v>
      </c>
      <c r="I303" s="18">
        <v>-1007.1600000000001</v>
      </c>
      <c r="J303" s="34" t="s">
        <v>95</v>
      </c>
      <c r="K303" s="19">
        <f t="shared" si="9"/>
        <v>-1007.1600000000001</v>
      </c>
      <c r="L303" t="s">
        <v>851</v>
      </c>
      <c r="M303" s="51" t="s">
        <v>1443</v>
      </c>
      <c r="O303" s="50" t="s">
        <v>1412</v>
      </c>
      <c r="P303" s="38">
        <f t="shared" si="8"/>
        <v>-1007.1600000000001</v>
      </c>
      <c r="Q303" s="52">
        <v>45831</v>
      </c>
      <c r="S303">
        <v>40700</v>
      </c>
      <c r="T303" t="s">
        <v>784</v>
      </c>
    </row>
    <row r="304" spans="1:20" ht="14.45">
      <c r="A304" s="54" t="str">
        <f>+VLOOKUP(O304,'Selectable Table'!D:E,2,0)</f>
        <v>IQVIA</v>
      </c>
      <c r="B304" s="37" t="s">
        <v>1446</v>
      </c>
      <c r="C304" s="50" t="s">
        <v>1447</v>
      </c>
      <c r="D304" s="50" t="s">
        <v>1445</v>
      </c>
      <c r="E304">
        <v>2025</v>
      </c>
      <c r="F304">
        <v>6</v>
      </c>
      <c r="G304" s="54" t="s">
        <v>850</v>
      </c>
      <c r="H304" s="34" t="s">
        <v>323</v>
      </c>
      <c r="I304" s="18">
        <v>-1007.1600000000001</v>
      </c>
      <c r="J304" s="34" t="s">
        <v>95</v>
      </c>
      <c r="K304" s="19">
        <f t="shared" si="9"/>
        <v>-1007.1600000000001</v>
      </c>
      <c r="L304" t="s">
        <v>851</v>
      </c>
      <c r="M304" s="51" t="s">
        <v>1448</v>
      </c>
      <c r="O304" s="50" t="s">
        <v>1412</v>
      </c>
      <c r="P304" s="38">
        <f t="shared" si="8"/>
        <v>-1007.1600000000001</v>
      </c>
      <c r="Q304" s="52">
        <v>45831</v>
      </c>
      <c r="S304">
        <v>40700</v>
      </c>
      <c r="T304" t="s">
        <v>784</v>
      </c>
    </row>
    <row r="305" spans="1:20" ht="14.45">
      <c r="A305" s="54" t="str">
        <f>+VLOOKUP(O305,'Selectable Table'!D:E,2,0)</f>
        <v>IQVIA</v>
      </c>
      <c r="B305" s="37" t="s">
        <v>1446</v>
      </c>
      <c r="C305" s="50" t="s">
        <v>1447</v>
      </c>
      <c r="D305" s="50" t="s">
        <v>1449</v>
      </c>
      <c r="E305">
        <v>2025</v>
      </c>
      <c r="F305">
        <v>6</v>
      </c>
      <c r="G305" s="54" t="s">
        <v>850</v>
      </c>
      <c r="H305" s="34" t="s">
        <v>323</v>
      </c>
      <c r="I305" s="18">
        <v>-680.06000000000006</v>
      </c>
      <c r="J305" s="34" t="s">
        <v>95</v>
      </c>
      <c r="K305" s="19">
        <f t="shared" si="9"/>
        <v>-680.06000000000006</v>
      </c>
      <c r="L305" t="s">
        <v>851</v>
      </c>
      <c r="M305" s="51" t="s">
        <v>1448</v>
      </c>
      <c r="O305" s="50" t="s">
        <v>1412</v>
      </c>
      <c r="P305" s="38">
        <f t="shared" si="8"/>
        <v>-680.06000000000006</v>
      </c>
      <c r="Q305" s="52">
        <v>45831</v>
      </c>
      <c r="S305">
        <v>40700</v>
      </c>
      <c r="T305" t="s">
        <v>784</v>
      </c>
    </row>
    <row r="306" spans="1:20" ht="14.45">
      <c r="A306" s="54" t="str">
        <f>+VLOOKUP(O306,'Selectable Table'!D:E,2,0)</f>
        <v>IQVIA</v>
      </c>
      <c r="B306" s="37" t="s">
        <v>1446</v>
      </c>
      <c r="C306" s="50" t="s">
        <v>1447</v>
      </c>
      <c r="D306" s="50" t="s">
        <v>1449</v>
      </c>
      <c r="E306">
        <v>2025</v>
      </c>
      <c r="F306">
        <v>6</v>
      </c>
      <c r="G306" s="54" t="s">
        <v>854</v>
      </c>
      <c r="H306" s="34" t="s">
        <v>324</v>
      </c>
      <c r="I306" s="18">
        <v>-353.22</v>
      </c>
      <c r="J306" s="34" t="s">
        <v>95</v>
      </c>
      <c r="K306" s="19">
        <f t="shared" si="9"/>
        <v>-353.22</v>
      </c>
      <c r="L306" t="s">
        <v>851</v>
      </c>
      <c r="M306" s="51" t="s">
        <v>1448</v>
      </c>
      <c r="O306" s="50" t="s">
        <v>1412</v>
      </c>
      <c r="P306" s="38">
        <f t="shared" si="8"/>
        <v>-353.22</v>
      </c>
      <c r="Q306" s="52">
        <v>45831</v>
      </c>
      <c r="S306">
        <v>40700</v>
      </c>
      <c r="T306" t="s">
        <v>784</v>
      </c>
    </row>
    <row r="307" spans="1:20" ht="14.45">
      <c r="A307" s="54" t="str">
        <f>+VLOOKUP(O307,'Selectable Table'!D:E,2,0)</f>
        <v>IQVIA</v>
      </c>
      <c r="B307" s="37" t="s">
        <v>1450</v>
      </c>
      <c r="C307" s="50" t="s">
        <v>1451</v>
      </c>
      <c r="D307" s="50" t="s">
        <v>1449</v>
      </c>
      <c r="E307">
        <v>2025</v>
      </c>
      <c r="F307">
        <v>6</v>
      </c>
      <c r="G307" s="54" t="s">
        <v>850</v>
      </c>
      <c r="H307" s="34" t="s">
        <v>323</v>
      </c>
      <c r="I307" s="18">
        <v>-1007.1600000000001</v>
      </c>
      <c r="J307" s="34" t="s">
        <v>95</v>
      </c>
      <c r="K307" s="19">
        <f t="shared" si="9"/>
        <v>-1007.1600000000001</v>
      </c>
      <c r="L307" t="s">
        <v>851</v>
      </c>
      <c r="M307" s="51" t="s">
        <v>1452</v>
      </c>
      <c r="O307" s="50" t="s">
        <v>1412</v>
      </c>
      <c r="P307" s="38">
        <f t="shared" si="8"/>
        <v>-1007.1600000000001</v>
      </c>
      <c r="Q307" s="52">
        <v>45831</v>
      </c>
      <c r="S307">
        <v>40700</v>
      </c>
      <c r="T307" t="s">
        <v>784</v>
      </c>
    </row>
    <row r="308" spans="1:20" ht="14.45">
      <c r="A308" s="54" t="str">
        <f>+VLOOKUP(O308,'Selectable Table'!D:E,2,0)</f>
        <v>IQVIA</v>
      </c>
      <c r="B308" s="37" t="s">
        <v>1450</v>
      </c>
      <c r="C308" s="50" t="s">
        <v>1451</v>
      </c>
      <c r="D308" s="50" t="s">
        <v>1453</v>
      </c>
      <c r="E308">
        <v>2025</v>
      </c>
      <c r="F308">
        <v>6</v>
      </c>
      <c r="G308" s="54" t="s">
        <v>858</v>
      </c>
      <c r="H308" s="34" t="s">
        <v>325</v>
      </c>
      <c r="I308" s="18">
        <v>-644.57600000000002</v>
      </c>
      <c r="J308" s="34" t="s">
        <v>95</v>
      </c>
      <c r="K308" s="19">
        <f t="shared" si="9"/>
        <v>-644.57600000000002</v>
      </c>
      <c r="L308" t="s">
        <v>851</v>
      </c>
      <c r="M308" s="51" t="s">
        <v>1452</v>
      </c>
      <c r="O308" s="50" t="s">
        <v>1412</v>
      </c>
      <c r="P308" s="38">
        <f t="shared" si="8"/>
        <v>-644.57600000000002</v>
      </c>
      <c r="Q308" s="52">
        <v>45831</v>
      </c>
      <c r="S308">
        <v>40700</v>
      </c>
      <c r="T308" t="s">
        <v>784</v>
      </c>
    </row>
    <row r="309" spans="1:20" ht="14.45">
      <c r="A309" s="54" t="str">
        <f>+VLOOKUP(O309,'Selectable Table'!D:E,2,0)</f>
        <v>IQVIA</v>
      </c>
      <c r="B309" s="37" t="s">
        <v>1450</v>
      </c>
      <c r="C309" s="50" t="s">
        <v>1451</v>
      </c>
      <c r="D309" s="50" t="s">
        <v>1453</v>
      </c>
      <c r="E309">
        <v>2025</v>
      </c>
      <c r="F309">
        <v>6</v>
      </c>
      <c r="G309" s="54" t="s">
        <v>854</v>
      </c>
      <c r="H309" s="34" t="s">
        <v>324</v>
      </c>
      <c r="I309" s="18">
        <v>-367.34800000000001</v>
      </c>
      <c r="J309" s="34" t="s">
        <v>95</v>
      </c>
      <c r="K309" s="19">
        <f t="shared" si="9"/>
        <v>-367.34800000000001</v>
      </c>
      <c r="L309" t="s">
        <v>851</v>
      </c>
      <c r="M309" s="51" t="s">
        <v>1452</v>
      </c>
      <c r="O309" s="50" t="s">
        <v>1412</v>
      </c>
      <c r="P309" s="38">
        <f t="shared" si="8"/>
        <v>-367.34800000000001</v>
      </c>
      <c r="Q309" s="52">
        <v>45831</v>
      </c>
      <c r="S309">
        <v>40700</v>
      </c>
      <c r="T309" t="s">
        <v>784</v>
      </c>
    </row>
    <row r="310" spans="1:20" ht="14.45">
      <c r="A310" s="54" t="str">
        <f>+VLOOKUP(O310,'Selectable Table'!D:E,2,0)</f>
        <v>ASTRAZENECA</v>
      </c>
      <c r="B310" s="37" t="s">
        <v>1454</v>
      </c>
      <c r="C310" s="50" t="s">
        <v>1455</v>
      </c>
      <c r="D310" s="50" t="s">
        <v>1453</v>
      </c>
      <c r="E310">
        <v>2025</v>
      </c>
      <c r="F310">
        <v>6</v>
      </c>
      <c r="G310" s="54" t="s">
        <v>854</v>
      </c>
      <c r="H310" s="34" t="s">
        <v>324</v>
      </c>
      <c r="I310" s="18">
        <v>-353.69600000000003</v>
      </c>
      <c r="J310" s="34" t="s">
        <v>95</v>
      </c>
      <c r="K310" s="19">
        <f t="shared" si="9"/>
        <v>-353.69600000000003</v>
      </c>
      <c r="L310" t="s">
        <v>851</v>
      </c>
      <c r="M310" s="51" t="s">
        <v>1456</v>
      </c>
      <c r="O310" s="50" t="s">
        <v>1340</v>
      </c>
      <c r="P310" s="38">
        <f t="shared" si="8"/>
        <v>-353.69600000000003</v>
      </c>
      <c r="Q310" s="52">
        <v>45831</v>
      </c>
      <c r="S310">
        <v>40700</v>
      </c>
      <c r="T310" t="s">
        <v>784</v>
      </c>
    </row>
    <row r="311" spans="1:20" ht="14.45">
      <c r="A311" s="54" t="str">
        <f>+VLOOKUP(O311,'Selectable Table'!D:E,2,0)</f>
        <v>ASTRAZENECA</v>
      </c>
      <c r="B311" s="37" t="s">
        <v>1454</v>
      </c>
      <c r="C311" s="50" t="s">
        <v>1455</v>
      </c>
      <c r="D311" s="50" t="s">
        <v>1453</v>
      </c>
      <c r="E311">
        <v>2025</v>
      </c>
      <c r="F311">
        <v>6</v>
      </c>
      <c r="G311" s="54" t="s">
        <v>854</v>
      </c>
      <c r="H311" s="34" t="s">
        <v>324</v>
      </c>
      <c r="I311" s="18">
        <v>-252.92800000000003</v>
      </c>
      <c r="J311" s="34" t="s">
        <v>95</v>
      </c>
      <c r="K311" s="19">
        <f t="shared" si="9"/>
        <v>-252.92800000000003</v>
      </c>
      <c r="L311" t="s">
        <v>851</v>
      </c>
      <c r="M311" s="51" t="s">
        <v>1456</v>
      </c>
      <c r="O311" s="50" t="s">
        <v>1340</v>
      </c>
      <c r="P311" s="38">
        <f t="shared" si="8"/>
        <v>-252.92800000000003</v>
      </c>
      <c r="Q311" s="52">
        <v>45831</v>
      </c>
      <c r="S311">
        <v>40700</v>
      </c>
      <c r="T311" t="s">
        <v>784</v>
      </c>
    </row>
    <row r="312" spans="1:20" ht="14.45">
      <c r="A312" s="54" t="str">
        <f>+VLOOKUP(O312,'Selectable Table'!D:E,2,0)</f>
        <v>ELI LILLY</v>
      </c>
      <c r="B312" s="37" t="s">
        <v>1457</v>
      </c>
      <c r="C312" s="50" t="s">
        <v>1458</v>
      </c>
      <c r="D312" s="50" t="s">
        <v>1453</v>
      </c>
      <c r="E312">
        <v>2025</v>
      </c>
      <c r="F312">
        <v>6</v>
      </c>
      <c r="G312" s="54" t="s">
        <v>850</v>
      </c>
      <c r="H312" s="34" t="s">
        <v>323</v>
      </c>
      <c r="I312" s="18">
        <v>-424.88000000000005</v>
      </c>
      <c r="J312" s="34" t="s">
        <v>95</v>
      </c>
      <c r="K312" s="19">
        <f t="shared" si="9"/>
        <v>-424.88000000000005</v>
      </c>
      <c r="L312" t="s">
        <v>851</v>
      </c>
      <c r="M312" s="51" t="s">
        <v>1459</v>
      </c>
      <c r="O312" s="50" t="s">
        <v>853</v>
      </c>
      <c r="P312" s="38">
        <f t="shared" si="8"/>
        <v>-424.88000000000005</v>
      </c>
      <c r="Q312" s="52">
        <v>45831</v>
      </c>
      <c r="S312">
        <v>40700</v>
      </c>
      <c r="T312" t="s">
        <v>784</v>
      </c>
    </row>
    <row r="313" spans="1:20" ht="14.45">
      <c r="A313" s="54" t="str">
        <f>+VLOOKUP(O313,'Selectable Table'!D:E,2,0)</f>
        <v>ELI LILLY</v>
      </c>
      <c r="B313" s="37" t="s">
        <v>1457</v>
      </c>
      <c r="C313" s="50" t="s">
        <v>1458</v>
      </c>
      <c r="D313" s="50" t="s">
        <v>1453</v>
      </c>
      <c r="E313">
        <v>2025</v>
      </c>
      <c r="F313">
        <v>6</v>
      </c>
      <c r="G313" s="54" t="s">
        <v>850</v>
      </c>
      <c r="H313" s="34" t="s">
        <v>323</v>
      </c>
      <c r="I313" s="18">
        <v>-441.42</v>
      </c>
      <c r="J313" s="34" t="s">
        <v>95</v>
      </c>
      <c r="K313" s="19">
        <f t="shared" si="9"/>
        <v>-441.42</v>
      </c>
      <c r="L313" t="s">
        <v>851</v>
      </c>
      <c r="M313" s="51" t="s">
        <v>1459</v>
      </c>
      <c r="O313" s="50" t="s">
        <v>853</v>
      </c>
      <c r="P313" s="38">
        <f t="shared" si="8"/>
        <v>-441.42</v>
      </c>
      <c r="Q313" s="52">
        <v>45831</v>
      </c>
      <c r="S313">
        <v>40700</v>
      </c>
      <c r="T313" t="s">
        <v>784</v>
      </c>
    </row>
    <row r="314" spans="1:20" ht="14.45">
      <c r="A314" s="54" t="str">
        <f>+VLOOKUP(O314,'Selectable Table'!D:E,2,0)</f>
        <v>ELI LILLY</v>
      </c>
      <c r="B314" s="37" t="s">
        <v>1457</v>
      </c>
      <c r="C314" s="50" t="s">
        <v>1458</v>
      </c>
      <c r="D314" s="50" t="s">
        <v>1453</v>
      </c>
      <c r="E314">
        <v>2025</v>
      </c>
      <c r="F314">
        <v>6</v>
      </c>
      <c r="G314" s="54" t="s">
        <v>854</v>
      </c>
      <c r="H314" s="34" t="s">
        <v>324</v>
      </c>
      <c r="I314" s="18">
        <v>-565.80799999999999</v>
      </c>
      <c r="J314" s="34" t="s">
        <v>95</v>
      </c>
      <c r="K314" s="19">
        <f t="shared" si="9"/>
        <v>-565.80799999999999</v>
      </c>
      <c r="L314" t="s">
        <v>851</v>
      </c>
      <c r="M314" s="51" t="s">
        <v>1459</v>
      </c>
      <c r="O314" s="50" t="s">
        <v>853</v>
      </c>
      <c r="P314" s="38">
        <f t="shared" si="8"/>
        <v>-565.80799999999999</v>
      </c>
      <c r="Q314" s="52">
        <v>45831</v>
      </c>
      <c r="S314">
        <v>40700</v>
      </c>
      <c r="T314" t="s">
        <v>784</v>
      </c>
    </row>
    <row r="315" spans="1:20" ht="14.45">
      <c r="A315" s="54" t="str">
        <f>+VLOOKUP(O315,'Selectable Table'!D:E,2,0)</f>
        <v>ELI LILLY</v>
      </c>
      <c r="B315" s="37" t="s">
        <v>1457</v>
      </c>
      <c r="C315" s="50" t="s">
        <v>1458</v>
      </c>
      <c r="D315" s="50" t="s">
        <v>1460</v>
      </c>
      <c r="E315">
        <v>2025</v>
      </c>
      <c r="F315">
        <v>6</v>
      </c>
      <c r="G315" s="54" t="s">
        <v>858</v>
      </c>
      <c r="H315" s="34" t="s">
        <v>325</v>
      </c>
      <c r="I315" s="18">
        <v>-367.34800000000001</v>
      </c>
      <c r="J315" s="34" t="s">
        <v>95</v>
      </c>
      <c r="K315" s="19">
        <f t="shared" si="9"/>
        <v>-367.34800000000001</v>
      </c>
      <c r="L315" t="s">
        <v>851</v>
      </c>
      <c r="M315" s="51" t="s">
        <v>1459</v>
      </c>
      <c r="O315" s="50" t="s">
        <v>853</v>
      </c>
      <c r="P315" s="38">
        <f t="shared" si="8"/>
        <v>-367.34800000000001</v>
      </c>
      <c r="Q315" s="52">
        <v>45831</v>
      </c>
      <c r="S315">
        <v>40700</v>
      </c>
      <c r="T315" t="s">
        <v>784</v>
      </c>
    </row>
    <row r="316" spans="1:20" ht="14.45">
      <c r="A316" s="54" t="str">
        <f>+VLOOKUP(O316,'Selectable Table'!D:E,2,0)</f>
        <v>OTH CUST</v>
      </c>
      <c r="B316" s="37" t="s">
        <v>1461</v>
      </c>
      <c r="C316" s="50" t="s">
        <v>1462</v>
      </c>
      <c r="D316" s="50" t="s">
        <v>1460</v>
      </c>
      <c r="E316">
        <v>2025</v>
      </c>
      <c r="F316">
        <v>6</v>
      </c>
      <c r="G316" s="54" t="s">
        <v>854</v>
      </c>
      <c r="H316" s="34" t="s">
        <v>324</v>
      </c>
      <c r="I316" s="18">
        <v>-367.34800000000001</v>
      </c>
      <c r="J316" s="34" t="s">
        <v>95</v>
      </c>
      <c r="K316" s="19">
        <f t="shared" si="9"/>
        <v>-367.34800000000001</v>
      </c>
      <c r="L316" t="s">
        <v>851</v>
      </c>
      <c r="M316" s="51" t="s">
        <v>1463</v>
      </c>
      <c r="O316" s="50" t="s">
        <v>1361</v>
      </c>
      <c r="P316" s="38">
        <f t="shared" si="8"/>
        <v>-367.34800000000001</v>
      </c>
      <c r="Q316" s="52">
        <v>45831</v>
      </c>
      <c r="S316">
        <v>40700</v>
      </c>
      <c r="T316" t="s">
        <v>784</v>
      </c>
    </row>
    <row r="317" spans="1:20" ht="14.45">
      <c r="A317" s="54" t="str">
        <f>+VLOOKUP(O317,'Selectable Table'!D:E,2,0)</f>
        <v>OTH CUST</v>
      </c>
      <c r="B317" s="37" t="s">
        <v>1464</v>
      </c>
      <c r="C317" s="50" t="s">
        <v>856</v>
      </c>
      <c r="D317" s="50" t="s">
        <v>1460</v>
      </c>
      <c r="E317">
        <v>2025</v>
      </c>
      <c r="F317">
        <v>6</v>
      </c>
      <c r="G317" s="54" t="s">
        <v>854</v>
      </c>
      <c r="H317" s="34" t="s">
        <v>324</v>
      </c>
      <c r="I317" s="18">
        <v>840</v>
      </c>
      <c r="J317" s="34" t="s">
        <v>95</v>
      </c>
      <c r="K317" s="19">
        <f t="shared" si="9"/>
        <v>840</v>
      </c>
      <c r="L317" t="s">
        <v>851</v>
      </c>
      <c r="M317" s="51" t="s">
        <v>1465</v>
      </c>
      <c r="O317" s="50" t="s">
        <v>860</v>
      </c>
      <c r="P317" s="38">
        <f t="shared" si="8"/>
        <v>840</v>
      </c>
      <c r="Q317" s="52">
        <v>45824</v>
      </c>
      <c r="S317">
        <v>40700</v>
      </c>
      <c r="T317" t="s">
        <v>784</v>
      </c>
    </row>
    <row r="318" spans="1:20" ht="14.45">
      <c r="A318" s="54" t="str">
        <f>+VLOOKUP(O318,'Selectable Table'!D:E,2,0)</f>
        <v>ELI LILLY</v>
      </c>
      <c r="B318" s="37" t="s">
        <v>847</v>
      </c>
      <c r="C318" s="50" t="s">
        <v>848</v>
      </c>
      <c r="D318" s="50" t="s">
        <v>1460</v>
      </c>
      <c r="E318">
        <v>2025</v>
      </c>
      <c r="F318">
        <v>6</v>
      </c>
      <c r="G318" s="54" t="s">
        <v>854</v>
      </c>
      <c r="H318" s="34" t="s">
        <v>324</v>
      </c>
      <c r="I318" s="18">
        <v>2641.4560000000001</v>
      </c>
      <c r="J318" s="34" t="s">
        <v>95</v>
      </c>
      <c r="K318" s="19">
        <f t="shared" si="9"/>
        <v>2641.4560000000001</v>
      </c>
      <c r="L318" t="s">
        <v>851</v>
      </c>
      <c r="M318" s="51" t="s">
        <v>852</v>
      </c>
      <c r="O318" s="50" t="s">
        <v>853</v>
      </c>
      <c r="P318" s="38">
        <f t="shared" si="8"/>
        <v>2641.4560000000001</v>
      </c>
      <c r="Q318" s="52">
        <v>45831</v>
      </c>
      <c r="S318">
        <v>40700</v>
      </c>
      <c r="T318" t="s">
        <v>784</v>
      </c>
    </row>
    <row r="319" spans="1:20" ht="14.45">
      <c r="A319" s="54" t="str">
        <f>+VLOOKUP(O319,'Selectable Table'!D:E,2,0)</f>
        <v>ELI LILLY</v>
      </c>
      <c r="B319" s="37" t="s">
        <v>847</v>
      </c>
      <c r="C319" s="50" t="s">
        <v>848</v>
      </c>
      <c r="D319" s="50" t="s">
        <v>1460</v>
      </c>
      <c r="E319">
        <v>2025</v>
      </c>
      <c r="F319">
        <v>6</v>
      </c>
      <c r="G319" s="54" t="s">
        <v>850</v>
      </c>
      <c r="H319" s="34" t="s">
        <v>323</v>
      </c>
      <c r="I319" s="18">
        <v>75.044000000000011</v>
      </c>
      <c r="J319" s="34" t="s">
        <v>95</v>
      </c>
      <c r="K319" s="19">
        <f t="shared" si="9"/>
        <v>75.044000000000011</v>
      </c>
      <c r="L319" t="s">
        <v>851</v>
      </c>
      <c r="M319" s="51" t="s">
        <v>852</v>
      </c>
      <c r="O319" s="50" t="s">
        <v>853</v>
      </c>
      <c r="P319" s="38">
        <f t="shared" si="8"/>
        <v>75.044000000000011</v>
      </c>
      <c r="Q319" s="52">
        <v>45831</v>
      </c>
      <c r="S319">
        <v>40700</v>
      </c>
      <c r="T319" t="s">
        <v>784</v>
      </c>
    </row>
    <row r="320" spans="1:20" ht="14.45">
      <c r="A320" s="54" t="str">
        <f>+VLOOKUP(O320,'Selectable Table'!D:E,2,0)</f>
        <v>ELI LILLY</v>
      </c>
      <c r="B320" s="37" t="s">
        <v>847</v>
      </c>
      <c r="C320" s="50" t="s">
        <v>848</v>
      </c>
      <c r="D320" s="50" t="s">
        <v>1460</v>
      </c>
      <c r="E320">
        <v>2025</v>
      </c>
      <c r="F320">
        <v>6</v>
      </c>
      <c r="G320" s="54" t="s">
        <v>850</v>
      </c>
      <c r="H320" s="34" t="s">
        <v>323</v>
      </c>
      <c r="I320" s="18">
        <v>950.524</v>
      </c>
      <c r="J320" s="34" t="s">
        <v>95</v>
      </c>
      <c r="K320" s="19">
        <f t="shared" si="9"/>
        <v>950.524</v>
      </c>
      <c r="L320" t="s">
        <v>851</v>
      </c>
      <c r="M320" s="51" t="s">
        <v>852</v>
      </c>
      <c r="O320" s="50" t="s">
        <v>853</v>
      </c>
      <c r="P320" s="38">
        <f t="shared" si="8"/>
        <v>950.524</v>
      </c>
      <c r="Q320" s="52">
        <v>45831</v>
      </c>
      <c r="S320">
        <v>40700</v>
      </c>
      <c r="T320" t="s">
        <v>784</v>
      </c>
    </row>
    <row r="321" spans="1:20" ht="14.45">
      <c r="A321" s="54" t="str">
        <f>+VLOOKUP(O321,'Selectable Table'!D:E,2,0)</f>
        <v>ELI LILLY</v>
      </c>
      <c r="B321" s="37" t="s">
        <v>847</v>
      </c>
      <c r="C321" s="50" t="s">
        <v>848</v>
      </c>
      <c r="D321" s="50" t="s">
        <v>1460</v>
      </c>
      <c r="E321">
        <v>2025</v>
      </c>
      <c r="F321">
        <v>6</v>
      </c>
      <c r="G321" s="54" t="s">
        <v>854</v>
      </c>
      <c r="H321" s="34" t="s">
        <v>324</v>
      </c>
      <c r="I321" s="18">
        <v>1179.22</v>
      </c>
      <c r="J321" s="34" t="s">
        <v>95</v>
      </c>
      <c r="K321" s="19">
        <f t="shared" si="9"/>
        <v>1179.22</v>
      </c>
      <c r="L321" t="s">
        <v>851</v>
      </c>
      <c r="M321" s="51" t="s">
        <v>852</v>
      </c>
      <c r="O321" s="50" t="s">
        <v>853</v>
      </c>
      <c r="P321" s="38">
        <f t="shared" si="8"/>
        <v>1179.22</v>
      </c>
      <c r="Q321" s="52">
        <v>45831</v>
      </c>
      <c r="S321">
        <v>40700</v>
      </c>
      <c r="T321" t="s">
        <v>784</v>
      </c>
    </row>
    <row r="322" spans="1:20" ht="14.45">
      <c r="A322" s="54" t="str">
        <f>+VLOOKUP(O322,'Selectable Table'!D:E,2,0)</f>
        <v>ELI LILLY</v>
      </c>
      <c r="B322" s="37" t="s">
        <v>847</v>
      </c>
      <c r="C322" s="50" t="s">
        <v>848</v>
      </c>
      <c r="D322" s="50" t="s">
        <v>1466</v>
      </c>
      <c r="E322">
        <v>2025</v>
      </c>
      <c r="F322">
        <v>6</v>
      </c>
      <c r="G322" s="54" t="s">
        <v>850</v>
      </c>
      <c r="H322" s="34" t="s">
        <v>323</v>
      </c>
      <c r="I322" s="18">
        <v>1523.4120000000003</v>
      </c>
      <c r="J322" s="34" t="s">
        <v>95</v>
      </c>
      <c r="K322" s="19">
        <f t="shared" si="9"/>
        <v>1523.4120000000003</v>
      </c>
      <c r="L322" t="s">
        <v>851</v>
      </c>
      <c r="M322" s="51" t="s">
        <v>852</v>
      </c>
      <c r="O322" s="50" t="s">
        <v>853</v>
      </c>
      <c r="P322" s="38">
        <f t="shared" ref="P322:P385" si="10">K322</f>
        <v>1523.4120000000003</v>
      </c>
      <c r="Q322" s="52">
        <v>45831</v>
      </c>
      <c r="S322">
        <v>40700</v>
      </c>
      <c r="T322" t="s">
        <v>784</v>
      </c>
    </row>
    <row r="323" spans="1:20" ht="14.45">
      <c r="A323" s="54" t="str">
        <f>+VLOOKUP(O323,'Selectable Table'!D:E,2,0)</f>
        <v>ELI LILLY</v>
      </c>
      <c r="B323" s="37" t="s">
        <v>847</v>
      </c>
      <c r="C323" s="50" t="s">
        <v>848</v>
      </c>
      <c r="D323" s="50" t="s">
        <v>1466</v>
      </c>
      <c r="E323">
        <v>2025</v>
      </c>
      <c r="F323">
        <v>6</v>
      </c>
      <c r="G323" s="54" t="s">
        <v>850</v>
      </c>
      <c r="H323" s="34" t="s">
        <v>323</v>
      </c>
      <c r="I323" s="18">
        <v>43.900000000000006</v>
      </c>
      <c r="J323" s="34" t="s">
        <v>95</v>
      </c>
      <c r="K323" s="19">
        <f t="shared" ref="K323:K386" si="11">+VLOOKUP(J323,$W$2:$X$7,2,0)*I323</f>
        <v>43.900000000000006</v>
      </c>
      <c r="L323" t="s">
        <v>851</v>
      </c>
      <c r="M323" s="51" t="s">
        <v>852</v>
      </c>
      <c r="O323" s="50" t="s">
        <v>853</v>
      </c>
      <c r="P323" s="38">
        <f t="shared" si="10"/>
        <v>43.900000000000006</v>
      </c>
      <c r="Q323" s="52">
        <v>45831</v>
      </c>
      <c r="S323">
        <v>40700</v>
      </c>
      <c r="T323" t="s">
        <v>784</v>
      </c>
    </row>
    <row r="324" spans="1:20" ht="14.45">
      <c r="A324" s="54" t="str">
        <f>+VLOOKUP(O324,'Selectable Table'!D:E,2,0)</f>
        <v>ELI LILLY</v>
      </c>
      <c r="B324" s="37" t="s">
        <v>847</v>
      </c>
      <c r="C324" s="50" t="s">
        <v>848</v>
      </c>
      <c r="D324" s="50" t="s">
        <v>1467</v>
      </c>
      <c r="E324">
        <v>2025</v>
      </c>
      <c r="F324">
        <v>6</v>
      </c>
      <c r="G324" s="54" t="s">
        <v>850</v>
      </c>
      <c r="H324" s="34" t="s">
        <v>323</v>
      </c>
      <c r="I324" s="18">
        <v>35.643999999999998</v>
      </c>
      <c r="J324" s="34" t="s">
        <v>95</v>
      </c>
      <c r="K324" s="19">
        <f t="shared" si="11"/>
        <v>35.643999999999998</v>
      </c>
      <c r="L324" t="s">
        <v>851</v>
      </c>
      <c r="M324" s="51" t="s">
        <v>852</v>
      </c>
      <c r="O324" s="50" t="s">
        <v>853</v>
      </c>
      <c r="P324" s="38">
        <f t="shared" si="10"/>
        <v>35.643999999999998</v>
      </c>
      <c r="Q324" s="52">
        <v>45831</v>
      </c>
      <c r="S324">
        <v>40700</v>
      </c>
      <c r="T324" t="s">
        <v>784</v>
      </c>
    </row>
    <row r="325" spans="1:20" ht="14.45">
      <c r="A325" s="54" t="str">
        <f>+VLOOKUP(O325,'Selectable Table'!D:E,2,0)</f>
        <v>ELI LILLY</v>
      </c>
      <c r="B325" s="37" t="s">
        <v>847</v>
      </c>
      <c r="C325" s="50" t="s">
        <v>848</v>
      </c>
      <c r="D325" s="50" t="s">
        <v>1467</v>
      </c>
      <c r="E325">
        <v>2025</v>
      </c>
      <c r="F325">
        <v>6</v>
      </c>
      <c r="G325" s="54" t="s">
        <v>854</v>
      </c>
      <c r="H325" s="34" t="s">
        <v>324</v>
      </c>
      <c r="I325" s="18">
        <v>322.69200000000001</v>
      </c>
      <c r="J325" s="34" t="s">
        <v>95</v>
      </c>
      <c r="K325" s="19">
        <f t="shared" si="11"/>
        <v>322.69200000000001</v>
      </c>
      <c r="L325" t="s">
        <v>851</v>
      </c>
      <c r="M325" s="51" t="s">
        <v>852</v>
      </c>
      <c r="O325" s="50" t="s">
        <v>853</v>
      </c>
      <c r="P325" s="38">
        <f t="shared" si="10"/>
        <v>322.69200000000001</v>
      </c>
      <c r="Q325" s="52">
        <v>45831</v>
      </c>
      <c r="S325">
        <v>40700</v>
      </c>
      <c r="T325" t="s">
        <v>784</v>
      </c>
    </row>
    <row r="326" spans="1:20" ht="14.45">
      <c r="A326" s="54" t="str">
        <f>+VLOOKUP(O326,'Selectable Table'!D:E,2,0)</f>
        <v>ELI LILLY</v>
      </c>
      <c r="B326" s="37" t="s">
        <v>847</v>
      </c>
      <c r="C326" s="50" t="s">
        <v>848</v>
      </c>
      <c r="D326" s="50" t="s">
        <v>1467</v>
      </c>
      <c r="E326">
        <v>2025</v>
      </c>
      <c r="F326">
        <v>6</v>
      </c>
      <c r="G326" s="54" t="s">
        <v>850</v>
      </c>
      <c r="H326" s="34" t="s">
        <v>323</v>
      </c>
      <c r="I326" s="18">
        <v>3969.8760000000002</v>
      </c>
      <c r="J326" s="34" t="s">
        <v>95</v>
      </c>
      <c r="K326" s="19">
        <f t="shared" si="11"/>
        <v>3969.8760000000002</v>
      </c>
      <c r="L326" t="s">
        <v>851</v>
      </c>
      <c r="M326" s="51" t="s">
        <v>852</v>
      </c>
      <c r="O326" s="50" t="s">
        <v>853</v>
      </c>
      <c r="P326" s="38">
        <f t="shared" si="10"/>
        <v>3969.8760000000002</v>
      </c>
      <c r="Q326" s="52">
        <v>45831</v>
      </c>
      <c r="S326">
        <v>40700</v>
      </c>
      <c r="T326" t="s">
        <v>784</v>
      </c>
    </row>
    <row r="327" spans="1:20" ht="14.45">
      <c r="A327" s="54" t="str">
        <f>+VLOOKUP(O327,'Selectable Table'!D:E,2,0)</f>
        <v>ELI LILLY</v>
      </c>
      <c r="B327" s="37" t="s">
        <v>847</v>
      </c>
      <c r="C327" s="50" t="s">
        <v>848</v>
      </c>
      <c r="D327" s="50" t="s">
        <v>1467</v>
      </c>
      <c r="E327">
        <v>2025</v>
      </c>
      <c r="F327">
        <v>6</v>
      </c>
      <c r="G327" s="54" t="s">
        <v>850</v>
      </c>
      <c r="H327" s="34" t="s">
        <v>323</v>
      </c>
      <c r="I327" s="18">
        <v>392.1</v>
      </c>
      <c r="J327" s="34" t="s">
        <v>95</v>
      </c>
      <c r="K327" s="19">
        <f t="shared" si="11"/>
        <v>392.1</v>
      </c>
      <c r="L327" t="s">
        <v>851</v>
      </c>
      <c r="M327" s="51" t="s">
        <v>852</v>
      </c>
      <c r="O327" s="50" t="s">
        <v>853</v>
      </c>
      <c r="P327" s="38">
        <f t="shared" si="10"/>
        <v>392.1</v>
      </c>
      <c r="Q327" s="52">
        <v>45831</v>
      </c>
      <c r="S327">
        <v>40700</v>
      </c>
      <c r="T327" t="s">
        <v>784</v>
      </c>
    </row>
    <row r="328" spans="1:20" ht="14.45">
      <c r="A328" s="54" t="str">
        <f>+VLOOKUP(O328,'Selectable Table'!D:E,2,0)</f>
        <v>ELI LILLY</v>
      </c>
      <c r="B328" s="37" t="s">
        <v>847</v>
      </c>
      <c r="C328" s="50" t="s">
        <v>848</v>
      </c>
      <c r="D328" s="50" t="s">
        <v>1468</v>
      </c>
      <c r="E328">
        <v>2025</v>
      </c>
      <c r="F328">
        <v>6</v>
      </c>
      <c r="G328" s="54" t="s">
        <v>854</v>
      </c>
      <c r="H328" s="34" t="s">
        <v>324</v>
      </c>
      <c r="I328" s="18">
        <v>43.900000000000006</v>
      </c>
      <c r="J328" s="34" t="s">
        <v>95</v>
      </c>
      <c r="K328" s="19">
        <f t="shared" si="11"/>
        <v>43.900000000000006</v>
      </c>
      <c r="L328" t="s">
        <v>851</v>
      </c>
      <c r="M328" s="51" t="s">
        <v>852</v>
      </c>
      <c r="O328" s="50" t="s">
        <v>853</v>
      </c>
      <c r="P328" s="38">
        <f t="shared" si="10"/>
        <v>43.900000000000006</v>
      </c>
      <c r="Q328" s="52">
        <v>45831</v>
      </c>
      <c r="S328">
        <v>40700</v>
      </c>
      <c r="T328" t="s">
        <v>784</v>
      </c>
    </row>
    <row r="329" spans="1:20" ht="14.45">
      <c r="A329" s="54" t="str">
        <f>+VLOOKUP(O329,'Selectable Table'!D:E,2,0)</f>
        <v>OTH CUST</v>
      </c>
      <c r="B329" s="37" t="s">
        <v>872</v>
      </c>
      <c r="C329" s="50" t="s">
        <v>873</v>
      </c>
      <c r="D329" s="50" t="s">
        <v>1468</v>
      </c>
      <c r="E329">
        <v>2025</v>
      </c>
      <c r="F329">
        <v>6</v>
      </c>
      <c r="G329" s="54" t="s">
        <v>850</v>
      </c>
      <c r="H329" s="34" t="s">
        <v>323</v>
      </c>
      <c r="I329" s="18">
        <v>6.0680000000000005</v>
      </c>
      <c r="J329" s="34" t="s">
        <v>95</v>
      </c>
      <c r="K329" s="19">
        <f t="shared" si="11"/>
        <v>6.0680000000000005</v>
      </c>
      <c r="L329" t="s">
        <v>851</v>
      </c>
      <c r="M329" s="51" t="s">
        <v>874</v>
      </c>
      <c r="O329" s="50" t="s">
        <v>875</v>
      </c>
      <c r="P329" s="38">
        <f t="shared" si="10"/>
        <v>6.0680000000000005</v>
      </c>
      <c r="Q329" s="52">
        <v>45831</v>
      </c>
      <c r="S329">
        <v>40700</v>
      </c>
      <c r="T329" t="s">
        <v>784</v>
      </c>
    </row>
    <row r="330" spans="1:20" ht="14.45">
      <c r="A330" s="54" t="str">
        <f>+VLOOKUP(O330,'Selectable Table'!D:E,2,0)</f>
        <v>J &amp; J</v>
      </c>
      <c r="B330" s="37" t="s">
        <v>887</v>
      </c>
      <c r="C330" s="50" t="s">
        <v>888</v>
      </c>
      <c r="D330" s="50" t="s">
        <v>1468</v>
      </c>
      <c r="E330">
        <v>2025</v>
      </c>
      <c r="F330">
        <v>6</v>
      </c>
      <c r="G330" s="54" t="s">
        <v>850</v>
      </c>
      <c r="H330" s="34" t="s">
        <v>323</v>
      </c>
      <c r="I330" s="18">
        <v>8.2760000000000016</v>
      </c>
      <c r="J330" s="34" t="s">
        <v>95</v>
      </c>
      <c r="K330" s="19">
        <f t="shared" si="11"/>
        <v>8.2760000000000016</v>
      </c>
      <c r="L330" t="s">
        <v>851</v>
      </c>
      <c r="M330" s="51" t="s">
        <v>889</v>
      </c>
      <c r="O330" s="50" t="s">
        <v>890</v>
      </c>
      <c r="P330" s="38">
        <f t="shared" si="10"/>
        <v>8.2760000000000016</v>
      </c>
      <c r="Q330" s="52">
        <v>45831</v>
      </c>
      <c r="S330">
        <v>40700</v>
      </c>
      <c r="T330" t="s">
        <v>784</v>
      </c>
    </row>
    <row r="331" spans="1:20" ht="14.45">
      <c r="A331" s="54" t="str">
        <f>+VLOOKUP(O331,'Selectable Table'!D:E,2,0)</f>
        <v>J &amp; J</v>
      </c>
      <c r="B331" s="37" t="s">
        <v>887</v>
      </c>
      <c r="C331" s="50" t="s">
        <v>888</v>
      </c>
      <c r="D331" s="50" t="s">
        <v>1469</v>
      </c>
      <c r="E331">
        <v>2025</v>
      </c>
      <c r="F331">
        <v>6</v>
      </c>
      <c r="G331" s="54" t="s">
        <v>850</v>
      </c>
      <c r="H331" s="34" t="s">
        <v>323</v>
      </c>
      <c r="I331" s="18">
        <v>7.3520000000000003</v>
      </c>
      <c r="J331" s="34" t="s">
        <v>95</v>
      </c>
      <c r="K331" s="19">
        <f t="shared" si="11"/>
        <v>7.3520000000000003</v>
      </c>
      <c r="L331" t="s">
        <v>851</v>
      </c>
      <c r="M331" s="51" t="s">
        <v>889</v>
      </c>
      <c r="O331" s="50" t="s">
        <v>890</v>
      </c>
      <c r="P331" s="38">
        <f t="shared" si="10"/>
        <v>7.3520000000000003</v>
      </c>
      <c r="Q331" s="52">
        <v>45831</v>
      </c>
      <c r="S331">
        <v>40700</v>
      </c>
      <c r="T331" t="s">
        <v>784</v>
      </c>
    </row>
    <row r="332" spans="1:20" ht="14.45">
      <c r="A332" s="54" t="str">
        <f>+VLOOKUP(O332,'Selectable Table'!D:E,2,0)</f>
        <v>OTH CUST</v>
      </c>
      <c r="B332" s="37" t="s">
        <v>891</v>
      </c>
      <c r="C332" s="50" t="s">
        <v>892</v>
      </c>
      <c r="D332" s="50" t="s">
        <v>1469</v>
      </c>
      <c r="E332">
        <v>2025</v>
      </c>
      <c r="F332">
        <v>6</v>
      </c>
      <c r="G332" s="54" t="s">
        <v>850</v>
      </c>
      <c r="H332" s="34" t="s">
        <v>323</v>
      </c>
      <c r="I332" s="18">
        <v>21.408000000000001</v>
      </c>
      <c r="J332" s="34" t="s">
        <v>95</v>
      </c>
      <c r="K332" s="19">
        <f t="shared" si="11"/>
        <v>21.408000000000001</v>
      </c>
      <c r="L332" t="s">
        <v>851</v>
      </c>
      <c r="M332" s="51" t="s">
        <v>893</v>
      </c>
      <c r="O332" s="50" t="s">
        <v>860</v>
      </c>
      <c r="P332" s="38">
        <f t="shared" si="10"/>
        <v>21.408000000000001</v>
      </c>
      <c r="Q332" s="52">
        <v>45831</v>
      </c>
      <c r="S332">
        <v>40700</v>
      </c>
      <c r="T332" t="s">
        <v>784</v>
      </c>
    </row>
    <row r="333" spans="1:20" ht="14.45">
      <c r="A333" s="54" t="str">
        <f>+VLOOKUP(O333,'Selectable Table'!D:E,2,0)</f>
        <v>OTH CUST</v>
      </c>
      <c r="B333" s="37" t="s">
        <v>891</v>
      </c>
      <c r="C333" s="50" t="s">
        <v>892</v>
      </c>
      <c r="D333" s="50" t="s">
        <v>1470</v>
      </c>
      <c r="E333">
        <v>2025</v>
      </c>
      <c r="F333">
        <v>6</v>
      </c>
      <c r="G333" s="54" t="s">
        <v>858</v>
      </c>
      <c r="H333" s="34" t="s">
        <v>325</v>
      </c>
      <c r="I333" s="18">
        <v>21.408000000000001</v>
      </c>
      <c r="J333" s="34" t="s">
        <v>95</v>
      </c>
      <c r="K333" s="19">
        <f t="shared" si="11"/>
        <v>21.408000000000001</v>
      </c>
      <c r="L333" t="s">
        <v>851</v>
      </c>
      <c r="M333" s="51" t="s">
        <v>893</v>
      </c>
      <c r="O333" s="50" t="s">
        <v>860</v>
      </c>
      <c r="P333" s="38">
        <f t="shared" si="10"/>
        <v>21.408000000000001</v>
      </c>
      <c r="Q333" s="52">
        <v>45831</v>
      </c>
      <c r="S333">
        <v>40700</v>
      </c>
      <c r="T333" t="s">
        <v>784</v>
      </c>
    </row>
    <row r="334" spans="1:20" ht="14.45">
      <c r="A334" s="54" t="str">
        <f>+VLOOKUP(O334,'Selectable Table'!D:E,2,0)</f>
        <v>J &amp; J</v>
      </c>
      <c r="B334" s="37" t="s">
        <v>894</v>
      </c>
      <c r="C334" s="50" t="s">
        <v>895</v>
      </c>
      <c r="D334" s="50" t="s">
        <v>1470</v>
      </c>
      <c r="E334">
        <v>2025</v>
      </c>
      <c r="F334">
        <v>6</v>
      </c>
      <c r="G334" s="54" t="s">
        <v>854</v>
      </c>
      <c r="H334" s="34" t="s">
        <v>324</v>
      </c>
      <c r="I334" s="18">
        <v>8.2760000000000016</v>
      </c>
      <c r="J334" s="34" t="s">
        <v>95</v>
      </c>
      <c r="K334" s="19">
        <f t="shared" si="11"/>
        <v>8.2760000000000016</v>
      </c>
      <c r="L334" t="s">
        <v>851</v>
      </c>
      <c r="M334" s="51" t="s">
        <v>889</v>
      </c>
      <c r="O334" s="50" t="s">
        <v>890</v>
      </c>
      <c r="P334" s="38">
        <f t="shared" si="10"/>
        <v>8.2760000000000016</v>
      </c>
      <c r="Q334" s="52">
        <v>45831</v>
      </c>
      <c r="S334">
        <v>40700</v>
      </c>
      <c r="T334" t="s">
        <v>784</v>
      </c>
    </row>
    <row r="335" spans="1:20" ht="14.45">
      <c r="A335" s="54" t="str">
        <f>+VLOOKUP(O335,'Selectable Table'!D:E,2,0)</f>
        <v>J &amp; J</v>
      </c>
      <c r="B335" s="37" t="s">
        <v>897</v>
      </c>
      <c r="C335" s="50" t="s">
        <v>898</v>
      </c>
      <c r="D335" s="50" t="s">
        <v>1470</v>
      </c>
      <c r="E335">
        <v>2025</v>
      </c>
      <c r="F335">
        <v>6</v>
      </c>
      <c r="G335" s="54" t="s">
        <v>850</v>
      </c>
      <c r="H335" s="34" t="s">
        <v>323</v>
      </c>
      <c r="I335" s="18">
        <v>33.1</v>
      </c>
      <c r="J335" s="34" t="s">
        <v>95</v>
      </c>
      <c r="K335" s="19">
        <f t="shared" si="11"/>
        <v>33.1</v>
      </c>
      <c r="L335" t="s">
        <v>851</v>
      </c>
      <c r="M335" s="51" t="s">
        <v>889</v>
      </c>
      <c r="O335" s="50" t="s">
        <v>890</v>
      </c>
      <c r="P335" s="38">
        <f t="shared" si="10"/>
        <v>33.1</v>
      </c>
      <c r="Q335" s="52">
        <v>45831</v>
      </c>
      <c r="S335">
        <v>40700</v>
      </c>
      <c r="T335" t="s">
        <v>784</v>
      </c>
    </row>
    <row r="336" spans="1:20" ht="14.45">
      <c r="A336" s="54" t="str">
        <f>+VLOOKUP(O336,'Selectable Table'!D:E,2,0)</f>
        <v>J &amp; J</v>
      </c>
      <c r="B336" s="37" t="s">
        <v>897</v>
      </c>
      <c r="C336" s="50" t="s">
        <v>898</v>
      </c>
      <c r="D336" s="50" t="s">
        <v>1470</v>
      </c>
      <c r="E336">
        <v>2025</v>
      </c>
      <c r="F336">
        <v>6</v>
      </c>
      <c r="G336" s="54" t="s">
        <v>850</v>
      </c>
      <c r="H336" s="34" t="s">
        <v>323</v>
      </c>
      <c r="I336" s="18">
        <v>29.408000000000001</v>
      </c>
      <c r="J336" s="34" t="s">
        <v>95</v>
      </c>
      <c r="K336" s="19">
        <f t="shared" si="11"/>
        <v>29.408000000000001</v>
      </c>
      <c r="L336" t="s">
        <v>851</v>
      </c>
      <c r="M336" s="51" t="s">
        <v>889</v>
      </c>
      <c r="O336" s="50" t="s">
        <v>890</v>
      </c>
      <c r="P336" s="38">
        <f t="shared" si="10"/>
        <v>29.408000000000001</v>
      </c>
      <c r="Q336" s="52">
        <v>45831</v>
      </c>
      <c r="S336">
        <v>40700</v>
      </c>
      <c r="T336" t="s">
        <v>784</v>
      </c>
    </row>
    <row r="337" spans="1:20" ht="29.1">
      <c r="A337" s="54" t="str">
        <f>+VLOOKUP(O337,'Selectable Table'!D:E,2,0)</f>
        <v>J &amp; J</v>
      </c>
      <c r="B337" s="37" t="s">
        <v>920</v>
      </c>
      <c r="C337" s="50" t="s">
        <v>921</v>
      </c>
      <c r="D337" s="50" t="s">
        <v>343</v>
      </c>
      <c r="E337">
        <v>2025</v>
      </c>
      <c r="F337">
        <v>6</v>
      </c>
      <c r="G337" s="54" t="s">
        <v>880</v>
      </c>
      <c r="H337" s="34" t="s">
        <v>616</v>
      </c>
      <c r="I337" s="18">
        <v>41.376000000000005</v>
      </c>
      <c r="J337" s="34" t="s">
        <v>95</v>
      </c>
      <c r="K337" s="19">
        <f t="shared" si="11"/>
        <v>41.376000000000005</v>
      </c>
      <c r="L337" t="s">
        <v>851</v>
      </c>
      <c r="M337" s="51" t="s">
        <v>889</v>
      </c>
      <c r="O337" s="50" t="s">
        <v>890</v>
      </c>
      <c r="P337" s="38">
        <f t="shared" si="10"/>
        <v>41.376000000000005</v>
      </c>
      <c r="Q337" s="52">
        <v>45831</v>
      </c>
      <c r="S337">
        <v>40700</v>
      </c>
      <c r="T337" t="s">
        <v>784</v>
      </c>
    </row>
    <row r="338" spans="1:20" ht="29.1">
      <c r="A338" s="54" t="str">
        <f>+VLOOKUP(O338,'Selectable Table'!D:E,2,0)</f>
        <v>J &amp; J</v>
      </c>
      <c r="B338" s="37" t="s">
        <v>922</v>
      </c>
      <c r="C338" s="50" t="s">
        <v>923</v>
      </c>
      <c r="D338" s="50" t="s">
        <v>343</v>
      </c>
      <c r="E338">
        <v>2025</v>
      </c>
      <c r="F338">
        <v>6</v>
      </c>
      <c r="G338" s="54" t="s">
        <v>880</v>
      </c>
      <c r="H338" s="34" t="s">
        <v>616</v>
      </c>
      <c r="I338" s="18">
        <v>8.2760000000000016</v>
      </c>
      <c r="J338" s="34" t="s">
        <v>95</v>
      </c>
      <c r="K338" s="19">
        <f t="shared" si="11"/>
        <v>8.2760000000000016</v>
      </c>
      <c r="L338" t="s">
        <v>851</v>
      </c>
      <c r="M338" s="51" t="s">
        <v>889</v>
      </c>
      <c r="O338" s="50" t="s">
        <v>890</v>
      </c>
      <c r="P338" s="38">
        <f t="shared" si="10"/>
        <v>8.2760000000000016</v>
      </c>
      <c r="Q338" s="52">
        <v>45831</v>
      </c>
      <c r="S338">
        <v>40700</v>
      </c>
      <c r="T338" t="s">
        <v>784</v>
      </c>
    </row>
    <row r="339" spans="1:20" ht="14.45">
      <c r="A339" s="54" t="str">
        <f>+VLOOKUP(O339,'Selectable Table'!D:E,2,0)</f>
        <v>J &amp; J</v>
      </c>
      <c r="B339" s="37" t="s">
        <v>922</v>
      </c>
      <c r="C339" s="50" t="s">
        <v>923</v>
      </c>
      <c r="D339" s="50" t="s">
        <v>343</v>
      </c>
      <c r="E339">
        <v>2025</v>
      </c>
      <c r="F339">
        <v>6</v>
      </c>
      <c r="G339" s="54" t="s">
        <v>858</v>
      </c>
      <c r="H339" s="34" t="s">
        <v>325</v>
      </c>
      <c r="I339" s="18">
        <v>16.552000000000003</v>
      </c>
      <c r="J339" s="34" t="s">
        <v>95</v>
      </c>
      <c r="K339" s="19">
        <f t="shared" si="11"/>
        <v>16.552000000000003</v>
      </c>
      <c r="L339" t="s">
        <v>851</v>
      </c>
      <c r="M339" s="51" t="s">
        <v>889</v>
      </c>
      <c r="O339" s="50" t="s">
        <v>890</v>
      </c>
      <c r="P339" s="38">
        <f t="shared" si="10"/>
        <v>16.552000000000003</v>
      </c>
      <c r="Q339" s="52">
        <v>45831</v>
      </c>
      <c r="S339">
        <v>40700</v>
      </c>
      <c r="T339" t="s">
        <v>784</v>
      </c>
    </row>
    <row r="340" spans="1:20" ht="29.1">
      <c r="A340" s="54" t="str">
        <f>+VLOOKUP(O340,'Selectable Table'!D:E,2,0)</f>
        <v>OTH CUST</v>
      </c>
      <c r="B340" s="37" t="s">
        <v>926</v>
      </c>
      <c r="C340" s="50" t="s">
        <v>927</v>
      </c>
      <c r="D340" s="50" t="s">
        <v>343</v>
      </c>
      <c r="E340">
        <v>2025</v>
      </c>
      <c r="F340">
        <v>6</v>
      </c>
      <c r="G340" s="54" t="s">
        <v>854</v>
      </c>
      <c r="H340" s="34" t="s">
        <v>324</v>
      </c>
      <c r="I340" s="18">
        <v>17.96</v>
      </c>
      <c r="J340" s="34" t="s">
        <v>95</v>
      </c>
      <c r="K340" s="19">
        <f t="shared" si="11"/>
        <v>17.96</v>
      </c>
      <c r="L340" t="s">
        <v>851</v>
      </c>
      <c r="M340" s="51" t="s">
        <v>928</v>
      </c>
      <c r="O340" s="50" t="s">
        <v>929</v>
      </c>
      <c r="P340" s="38">
        <f t="shared" si="10"/>
        <v>17.96</v>
      </c>
      <c r="Q340" s="52">
        <v>45831</v>
      </c>
      <c r="S340">
        <v>40700</v>
      </c>
      <c r="T340" t="s">
        <v>784</v>
      </c>
    </row>
    <row r="341" spans="1:20" ht="29.1">
      <c r="A341" s="54" t="str">
        <f>+VLOOKUP(O341,'Selectable Table'!D:E,2,0)</f>
        <v>OTH CUST</v>
      </c>
      <c r="B341" s="37" t="s">
        <v>926</v>
      </c>
      <c r="C341" s="50" t="s">
        <v>927</v>
      </c>
      <c r="D341" s="50" t="s">
        <v>343</v>
      </c>
      <c r="E341">
        <v>2025</v>
      </c>
      <c r="F341">
        <v>6</v>
      </c>
      <c r="G341" s="54" t="s">
        <v>854</v>
      </c>
      <c r="H341" s="34" t="s">
        <v>324</v>
      </c>
      <c r="I341" s="18">
        <v>0.71200000000000008</v>
      </c>
      <c r="J341" s="34" t="s">
        <v>95</v>
      </c>
      <c r="K341" s="19">
        <f t="shared" si="11"/>
        <v>0.71200000000000008</v>
      </c>
      <c r="L341" t="s">
        <v>851</v>
      </c>
      <c r="M341" s="51" t="s">
        <v>928</v>
      </c>
      <c r="O341" s="50" t="s">
        <v>929</v>
      </c>
      <c r="P341" s="38">
        <f t="shared" si="10"/>
        <v>0.71200000000000008</v>
      </c>
      <c r="Q341" s="52">
        <v>45831</v>
      </c>
      <c r="S341">
        <v>40700</v>
      </c>
      <c r="T341" t="s">
        <v>784</v>
      </c>
    </row>
    <row r="342" spans="1:20" ht="14.45">
      <c r="A342" s="54" t="str">
        <f>+VLOOKUP(O342,'Selectable Table'!D:E,2,0)</f>
        <v>OTH CUST</v>
      </c>
      <c r="B342" s="37" t="s">
        <v>938</v>
      </c>
      <c r="C342" s="50" t="s">
        <v>939</v>
      </c>
      <c r="D342" s="50" t="s">
        <v>343</v>
      </c>
      <c r="E342">
        <v>2025</v>
      </c>
      <c r="F342">
        <v>6</v>
      </c>
      <c r="G342" s="54" t="s">
        <v>854</v>
      </c>
      <c r="H342" s="34" t="s">
        <v>324</v>
      </c>
      <c r="I342" s="18">
        <v>13.36</v>
      </c>
      <c r="J342" s="34" t="s">
        <v>95</v>
      </c>
      <c r="K342" s="19">
        <f t="shared" si="11"/>
        <v>13.36</v>
      </c>
      <c r="L342" t="s">
        <v>851</v>
      </c>
      <c r="M342" s="51" t="s">
        <v>874</v>
      </c>
      <c r="O342" s="50" t="s">
        <v>875</v>
      </c>
      <c r="P342" s="38">
        <f t="shared" si="10"/>
        <v>13.36</v>
      </c>
      <c r="Q342" s="52">
        <v>45831</v>
      </c>
      <c r="S342">
        <v>40700</v>
      </c>
      <c r="T342" t="s">
        <v>784</v>
      </c>
    </row>
    <row r="343" spans="1:20" ht="14.45">
      <c r="A343" s="54" t="str">
        <f>+VLOOKUP(O343,'Selectable Table'!D:E,2,0)</f>
        <v>OTH CUST</v>
      </c>
      <c r="B343" s="37" t="s">
        <v>938</v>
      </c>
      <c r="C343" s="50" t="s">
        <v>939</v>
      </c>
      <c r="D343" s="50" t="s">
        <v>343</v>
      </c>
      <c r="E343">
        <v>2025</v>
      </c>
      <c r="F343">
        <v>6</v>
      </c>
      <c r="G343" s="54" t="s">
        <v>850</v>
      </c>
      <c r="H343" s="34" t="s">
        <v>323</v>
      </c>
      <c r="I343" s="18">
        <v>13.36</v>
      </c>
      <c r="J343" s="34" t="s">
        <v>95</v>
      </c>
      <c r="K343" s="19">
        <f t="shared" si="11"/>
        <v>13.36</v>
      </c>
      <c r="L343" t="s">
        <v>851</v>
      </c>
      <c r="M343" s="51" t="s">
        <v>874</v>
      </c>
      <c r="O343" s="50" t="s">
        <v>875</v>
      </c>
      <c r="P343" s="38">
        <f t="shared" si="10"/>
        <v>13.36</v>
      </c>
      <c r="Q343" s="52">
        <v>45831</v>
      </c>
      <c r="S343">
        <v>40700</v>
      </c>
      <c r="T343" t="s">
        <v>784</v>
      </c>
    </row>
    <row r="344" spans="1:20" ht="29.1">
      <c r="A344" s="54" t="str">
        <f>+VLOOKUP(O344,'Selectable Table'!D:E,2,0)</f>
        <v>OTH CUST</v>
      </c>
      <c r="B344" s="37" t="s">
        <v>948</v>
      </c>
      <c r="C344" s="50" t="s">
        <v>949</v>
      </c>
      <c r="D344" s="50" t="s">
        <v>402</v>
      </c>
      <c r="E344">
        <v>2025</v>
      </c>
      <c r="F344">
        <v>6</v>
      </c>
      <c r="G344" s="54" t="s">
        <v>880</v>
      </c>
      <c r="H344" s="34" t="s">
        <v>616</v>
      </c>
      <c r="I344" s="18">
        <v>21.740000000000002</v>
      </c>
      <c r="J344" s="34" t="s">
        <v>95</v>
      </c>
      <c r="K344" s="19">
        <f t="shared" si="11"/>
        <v>21.740000000000002</v>
      </c>
      <c r="L344" t="s">
        <v>851</v>
      </c>
      <c r="M344" s="51" t="s">
        <v>950</v>
      </c>
      <c r="O344" s="50" t="s">
        <v>929</v>
      </c>
      <c r="P344" s="38">
        <f t="shared" si="10"/>
        <v>21.740000000000002</v>
      </c>
      <c r="Q344" s="52">
        <v>45831</v>
      </c>
      <c r="S344">
        <v>40700</v>
      </c>
      <c r="T344" t="s">
        <v>784</v>
      </c>
    </row>
    <row r="345" spans="1:20" ht="29.1">
      <c r="A345" s="54" t="str">
        <f>+VLOOKUP(O345,'Selectable Table'!D:E,2,0)</f>
        <v>OTH CUST</v>
      </c>
      <c r="B345" s="37" t="s">
        <v>948</v>
      </c>
      <c r="C345" s="50" t="s">
        <v>949</v>
      </c>
      <c r="D345" s="50" t="s">
        <v>402</v>
      </c>
      <c r="E345">
        <v>2025</v>
      </c>
      <c r="F345">
        <v>6</v>
      </c>
      <c r="G345" s="54" t="s">
        <v>880</v>
      </c>
      <c r="H345" s="34" t="s">
        <v>616</v>
      </c>
      <c r="I345" s="18">
        <v>0.68400000000000005</v>
      </c>
      <c r="J345" s="34" t="s">
        <v>95</v>
      </c>
      <c r="K345" s="19">
        <f t="shared" si="11"/>
        <v>0.68400000000000005</v>
      </c>
      <c r="L345" t="s">
        <v>851</v>
      </c>
      <c r="M345" s="51" t="s">
        <v>950</v>
      </c>
      <c r="O345" s="50" t="s">
        <v>929</v>
      </c>
      <c r="P345" s="38">
        <f t="shared" si="10"/>
        <v>0.68400000000000005</v>
      </c>
      <c r="Q345" s="52">
        <v>45831</v>
      </c>
      <c r="S345">
        <v>40700</v>
      </c>
      <c r="T345" t="s">
        <v>784</v>
      </c>
    </row>
    <row r="346" spans="1:20" ht="14.45">
      <c r="A346" s="54" t="str">
        <f>+VLOOKUP(O346,'Selectable Table'!D:E,2,0)</f>
        <v>J &amp; J</v>
      </c>
      <c r="B346" s="37" t="s">
        <v>959</v>
      </c>
      <c r="C346" s="50" t="s">
        <v>960</v>
      </c>
      <c r="D346" s="50" t="s">
        <v>402</v>
      </c>
      <c r="E346">
        <v>2025</v>
      </c>
      <c r="F346">
        <v>6</v>
      </c>
      <c r="G346" s="54" t="s">
        <v>858</v>
      </c>
      <c r="H346" s="34" t="s">
        <v>325</v>
      </c>
      <c r="I346" s="18">
        <v>4.1360000000000001</v>
      </c>
      <c r="J346" s="34" t="s">
        <v>95</v>
      </c>
      <c r="K346" s="19">
        <f t="shared" si="11"/>
        <v>4.1360000000000001</v>
      </c>
      <c r="L346" t="s">
        <v>851</v>
      </c>
      <c r="M346" s="51" t="s">
        <v>889</v>
      </c>
      <c r="O346" s="50" t="s">
        <v>890</v>
      </c>
      <c r="P346" s="38">
        <f t="shared" si="10"/>
        <v>4.1360000000000001</v>
      </c>
      <c r="Q346" s="52">
        <v>45831</v>
      </c>
      <c r="S346">
        <v>40700</v>
      </c>
      <c r="T346" t="s">
        <v>784</v>
      </c>
    </row>
    <row r="347" spans="1:20" ht="14.45">
      <c r="A347" s="54" t="str">
        <f>+VLOOKUP(O347,'Selectable Table'!D:E,2,0)</f>
        <v>J &amp; J</v>
      </c>
      <c r="B347" s="37" t="s">
        <v>959</v>
      </c>
      <c r="C347" s="50" t="s">
        <v>960</v>
      </c>
      <c r="D347" s="50" t="s">
        <v>402</v>
      </c>
      <c r="E347">
        <v>2025</v>
      </c>
      <c r="F347">
        <v>6</v>
      </c>
      <c r="G347" s="54" t="s">
        <v>854</v>
      </c>
      <c r="H347" s="34" t="s">
        <v>324</v>
      </c>
      <c r="I347" s="18">
        <v>66.2</v>
      </c>
      <c r="J347" s="34" t="s">
        <v>95</v>
      </c>
      <c r="K347" s="19">
        <f t="shared" si="11"/>
        <v>66.2</v>
      </c>
      <c r="L347" t="s">
        <v>851</v>
      </c>
      <c r="M347" s="51" t="s">
        <v>889</v>
      </c>
      <c r="O347" s="50" t="s">
        <v>890</v>
      </c>
      <c r="P347" s="38">
        <f t="shared" si="10"/>
        <v>66.2</v>
      </c>
      <c r="Q347" s="52">
        <v>45831</v>
      </c>
      <c r="S347">
        <v>40700</v>
      </c>
      <c r="T347" t="s">
        <v>784</v>
      </c>
    </row>
    <row r="348" spans="1:20" ht="14.45">
      <c r="A348" s="54" t="str">
        <f>+VLOOKUP(O348,'Selectable Table'!D:E,2,0)</f>
        <v>J &amp; J</v>
      </c>
      <c r="B348" s="37" t="s">
        <v>959</v>
      </c>
      <c r="C348" s="50" t="s">
        <v>960</v>
      </c>
      <c r="D348" s="50" t="s">
        <v>402</v>
      </c>
      <c r="E348">
        <v>2025</v>
      </c>
      <c r="F348">
        <v>6</v>
      </c>
      <c r="G348" s="54" t="s">
        <v>854</v>
      </c>
      <c r="H348" s="34" t="s">
        <v>324</v>
      </c>
      <c r="I348" s="18">
        <v>49.652000000000001</v>
      </c>
      <c r="J348" s="34" t="s">
        <v>95</v>
      </c>
      <c r="K348" s="19">
        <f t="shared" si="11"/>
        <v>49.652000000000001</v>
      </c>
      <c r="L348" t="s">
        <v>851</v>
      </c>
      <c r="M348" s="51" t="s">
        <v>889</v>
      </c>
      <c r="O348" s="50" t="s">
        <v>890</v>
      </c>
      <c r="P348" s="38">
        <f t="shared" si="10"/>
        <v>49.652000000000001</v>
      </c>
      <c r="Q348" s="52">
        <v>45831</v>
      </c>
      <c r="S348">
        <v>40700</v>
      </c>
      <c r="T348" t="s">
        <v>784</v>
      </c>
    </row>
    <row r="349" spans="1:20" ht="29.1">
      <c r="A349" s="54" t="str">
        <f>+VLOOKUP(O349,'Selectable Table'!D:E,2,0)</f>
        <v>OTH CUST</v>
      </c>
      <c r="B349" s="37" t="s">
        <v>965</v>
      </c>
      <c r="C349" s="50" t="s">
        <v>966</v>
      </c>
      <c r="D349" s="50" t="s">
        <v>402</v>
      </c>
      <c r="E349">
        <v>2025</v>
      </c>
      <c r="F349">
        <v>6</v>
      </c>
      <c r="G349" s="54" t="s">
        <v>854</v>
      </c>
      <c r="H349" s="34" t="s">
        <v>324</v>
      </c>
      <c r="I349" s="18">
        <v>17.212</v>
      </c>
      <c r="J349" s="34" t="s">
        <v>95</v>
      </c>
      <c r="K349" s="19">
        <f t="shared" si="11"/>
        <v>17.212</v>
      </c>
      <c r="L349" t="s">
        <v>851</v>
      </c>
      <c r="M349" s="51" t="s">
        <v>967</v>
      </c>
      <c r="O349" s="50" t="s">
        <v>929</v>
      </c>
      <c r="P349" s="38">
        <f t="shared" si="10"/>
        <v>17.212</v>
      </c>
      <c r="Q349" s="52">
        <v>45831</v>
      </c>
      <c r="S349">
        <v>40700</v>
      </c>
      <c r="T349" t="s">
        <v>784</v>
      </c>
    </row>
    <row r="350" spans="1:20" ht="29.1">
      <c r="A350" s="54" t="str">
        <f>+VLOOKUP(O350,'Selectable Table'!D:E,2,0)</f>
        <v>OTH CUST</v>
      </c>
      <c r="B350" s="37" t="s">
        <v>965</v>
      </c>
      <c r="C350" s="50" t="s">
        <v>966</v>
      </c>
      <c r="D350" s="50" t="s">
        <v>402</v>
      </c>
      <c r="E350">
        <v>2025</v>
      </c>
      <c r="F350">
        <v>6</v>
      </c>
      <c r="G350" s="54" t="s">
        <v>854</v>
      </c>
      <c r="H350" s="34" t="s">
        <v>324</v>
      </c>
      <c r="I350" s="18">
        <v>0.68800000000000006</v>
      </c>
      <c r="J350" s="34" t="s">
        <v>95</v>
      </c>
      <c r="K350" s="19">
        <f t="shared" si="11"/>
        <v>0.68800000000000006</v>
      </c>
      <c r="L350" t="s">
        <v>851</v>
      </c>
      <c r="M350" s="51" t="s">
        <v>967</v>
      </c>
      <c r="O350" s="50" t="s">
        <v>929</v>
      </c>
      <c r="P350" s="38">
        <f t="shared" si="10"/>
        <v>0.68800000000000006</v>
      </c>
      <c r="Q350" s="52">
        <v>45831</v>
      </c>
      <c r="S350">
        <v>40700</v>
      </c>
      <c r="T350" t="s">
        <v>784</v>
      </c>
    </row>
    <row r="351" spans="1:20" ht="29.1">
      <c r="A351" s="54" t="str">
        <f>+VLOOKUP(O351,'Selectable Table'!D:E,2,0)</f>
        <v>OTH CUST</v>
      </c>
      <c r="B351" s="37" t="s">
        <v>971</v>
      </c>
      <c r="C351" s="50" t="s">
        <v>972</v>
      </c>
      <c r="D351" s="50" t="s">
        <v>402</v>
      </c>
      <c r="E351">
        <v>2025</v>
      </c>
      <c r="F351">
        <v>6</v>
      </c>
      <c r="G351" s="54" t="s">
        <v>854</v>
      </c>
      <c r="H351" s="34" t="s">
        <v>324</v>
      </c>
      <c r="I351" s="18">
        <v>26.848000000000003</v>
      </c>
      <c r="J351" s="34" t="s">
        <v>95</v>
      </c>
      <c r="K351" s="19">
        <f t="shared" si="11"/>
        <v>26.848000000000003</v>
      </c>
      <c r="L351" t="s">
        <v>851</v>
      </c>
      <c r="M351" s="51" t="s">
        <v>973</v>
      </c>
      <c r="O351" s="50" t="s">
        <v>929</v>
      </c>
      <c r="P351" s="38">
        <f t="shared" si="10"/>
        <v>26.848000000000003</v>
      </c>
      <c r="Q351" s="52">
        <v>45831</v>
      </c>
      <c r="S351">
        <v>40700</v>
      </c>
      <c r="T351" t="s">
        <v>784</v>
      </c>
    </row>
    <row r="352" spans="1:20" ht="29.1">
      <c r="A352" s="54" t="str">
        <f>+VLOOKUP(O352,'Selectable Table'!D:E,2,0)</f>
        <v>OTH CUST</v>
      </c>
      <c r="B352" s="37" t="s">
        <v>971</v>
      </c>
      <c r="C352" s="50" t="s">
        <v>972</v>
      </c>
      <c r="D352" s="50" t="s">
        <v>402</v>
      </c>
      <c r="E352">
        <v>2025</v>
      </c>
      <c r="F352">
        <v>6</v>
      </c>
      <c r="G352" s="54" t="s">
        <v>850</v>
      </c>
      <c r="H352" s="34" t="s">
        <v>323</v>
      </c>
      <c r="I352" s="18">
        <v>1.028</v>
      </c>
      <c r="J352" s="34" t="s">
        <v>95</v>
      </c>
      <c r="K352" s="19">
        <f t="shared" si="11"/>
        <v>1.028</v>
      </c>
      <c r="L352" t="s">
        <v>851</v>
      </c>
      <c r="M352" s="51" t="s">
        <v>973</v>
      </c>
      <c r="O352" s="50" t="s">
        <v>929</v>
      </c>
      <c r="P352" s="38">
        <f t="shared" si="10"/>
        <v>1.028</v>
      </c>
      <c r="Q352" s="52">
        <v>45831</v>
      </c>
      <c r="S352">
        <v>40700</v>
      </c>
      <c r="T352" t="s">
        <v>784</v>
      </c>
    </row>
    <row r="353" spans="1:20" ht="14.45">
      <c r="A353" s="54" t="str">
        <f>+VLOOKUP(O353,'Selectable Table'!D:E,2,0)</f>
        <v>J &amp; J</v>
      </c>
      <c r="B353" s="37" t="s">
        <v>974</v>
      </c>
      <c r="C353" s="50" t="s">
        <v>975</v>
      </c>
      <c r="D353" s="50" t="s">
        <v>402</v>
      </c>
      <c r="E353">
        <v>2025</v>
      </c>
      <c r="F353">
        <v>6</v>
      </c>
      <c r="G353" s="54" t="s">
        <v>850</v>
      </c>
      <c r="H353" s="34" t="s">
        <v>323</v>
      </c>
      <c r="I353" s="18">
        <v>16.552000000000003</v>
      </c>
      <c r="J353" s="34" t="s">
        <v>95</v>
      </c>
      <c r="K353" s="19">
        <f t="shared" si="11"/>
        <v>16.552000000000003</v>
      </c>
      <c r="L353" t="s">
        <v>851</v>
      </c>
      <c r="M353" s="51" t="s">
        <v>889</v>
      </c>
      <c r="O353" s="50" t="s">
        <v>976</v>
      </c>
      <c r="P353" s="38">
        <f t="shared" si="10"/>
        <v>16.552000000000003</v>
      </c>
      <c r="Q353" s="52">
        <v>45831</v>
      </c>
      <c r="S353">
        <v>40700</v>
      </c>
      <c r="T353" t="s">
        <v>784</v>
      </c>
    </row>
    <row r="354" spans="1:20" ht="14.45">
      <c r="A354" s="54" t="str">
        <f>+VLOOKUP(O354,'Selectable Table'!D:E,2,0)</f>
        <v>J &amp; J</v>
      </c>
      <c r="B354" s="37" t="s">
        <v>977</v>
      </c>
      <c r="C354" s="50" t="s">
        <v>978</v>
      </c>
      <c r="D354" s="50" t="s">
        <v>403</v>
      </c>
      <c r="E354">
        <v>2025</v>
      </c>
      <c r="F354">
        <v>6</v>
      </c>
      <c r="G354" s="54" t="s">
        <v>854</v>
      </c>
      <c r="H354" s="34" t="s">
        <v>324</v>
      </c>
      <c r="I354" s="18">
        <v>16.552000000000003</v>
      </c>
      <c r="J354" s="34" t="s">
        <v>95</v>
      </c>
      <c r="K354" s="19">
        <f t="shared" si="11"/>
        <v>16.552000000000003</v>
      </c>
      <c r="L354" t="s">
        <v>851</v>
      </c>
      <c r="M354" s="51" t="s">
        <v>889</v>
      </c>
      <c r="O354" s="50" t="s">
        <v>976</v>
      </c>
      <c r="P354" s="38">
        <f t="shared" si="10"/>
        <v>16.552000000000003</v>
      </c>
      <c r="Q354" s="52">
        <v>45831</v>
      </c>
      <c r="S354">
        <v>40700</v>
      </c>
      <c r="T354" t="s">
        <v>784</v>
      </c>
    </row>
    <row r="355" spans="1:20" ht="14.45">
      <c r="A355" s="54" t="str">
        <f>+VLOOKUP(O355,'Selectable Table'!D:E,2,0)</f>
        <v>J &amp; J</v>
      </c>
      <c r="B355" s="37" t="s">
        <v>977</v>
      </c>
      <c r="C355" s="50" t="s">
        <v>978</v>
      </c>
      <c r="D355" s="50" t="s">
        <v>403</v>
      </c>
      <c r="E355">
        <v>2025</v>
      </c>
      <c r="F355">
        <v>6</v>
      </c>
      <c r="G355" s="54" t="s">
        <v>854</v>
      </c>
      <c r="H355" s="34" t="s">
        <v>324</v>
      </c>
      <c r="I355" s="18">
        <v>38.192</v>
      </c>
      <c r="J355" s="34" t="s">
        <v>95</v>
      </c>
      <c r="K355" s="19">
        <f t="shared" si="11"/>
        <v>38.192</v>
      </c>
      <c r="L355" t="s">
        <v>851</v>
      </c>
      <c r="M355" s="51" t="s">
        <v>889</v>
      </c>
      <c r="O355" s="50" t="s">
        <v>976</v>
      </c>
      <c r="P355" s="38">
        <f t="shared" si="10"/>
        <v>38.192</v>
      </c>
      <c r="Q355" s="52">
        <v>45831</v>
      </c>
      <c r="S355">
        <v>40700</v>
      </c>
      <c r="T355" t="s">
        <v>784</v>
      </c>
    </row>
    <row r="356" spans="1:20" ht="14.45">
      <c r="A356" s="54" t="str">
        <f>+VLOOKUP(O356,'Selectable Table'!D:E,2,0)</f>
        <v>J &amp; J</v>
      </c>
      <c r="B356" s="37" t="s">
        <v>979</v>
      </c>
      <c r="C356" s="50" t="s">
        <v>980</v>
      </c>
      <c r="D356" s="50" t="s">
        <v>403</v>
      </c>
      <c r="E356">
        <v>2025</v>
      </c>
      <c r="F356">
        <v>6</v>
      </c>
      <c r="G356" s="54" t="s">
        <v>854</v>
      </c>
      <c r="H356" s="34" t="s">
        <v>324</v>
      </c>
      <c r="I356" s="18">
        <v>49.652000000000001</v>
      </c>
      <c r="J356" s="34" t="s">
        <v>95</v>
      </c>
      <c r="K356" s="19">
        <f t="shared" si="11"/>
        <v>49.652000000000001</v>
      </c>
      <c r="L356" t="s">
        <v>851</v>
      </c>
      <c r="M356" s="51" t="s">
        <v>889</v>
      </c>
      <c r="O356" s="50" t="s">
        <v>890</v>
      </c>
      <c r="P356" s="38">
        <f t="shared" si="10"/>
        <v>49.652000000000001</v>
      </c>
      <c r="Q356" s="52">
        <v>45831</v>
      </c>
      <c r="S356">
        <v>40700</v>
      </c>
      <c r="T356" t="s">
        <v>784</v>
      </c>
    </row>
    <row r="357" spans="1:20" ht="29.1">
      <c r="A357" s="54" t="str">
        <f>+VLOOKUP(O357,'Selectable Table'!D:E,2,0)</f>
        <v>OTH CUST</v>
      </c>
      <c r="B357" s="37" t="s">
        <v>981</v>
      </c>
      <c r="C357" s="50" t="s">
        <v>982</v>
      </c>
      <c r="D357" s="50" t="s">
        <v>403</v>
      </c>
      <c r="E357">
        <v>2025</v>
      </c>
      <c r="F357">
        <v>6</v>
      </c>
      <c r="G357" s="54" t="s">
        <v>854</v>
      </c>
      <c r="H357" s="34" t="s">
        <v>324</v>
      </c>
      <c r="I357" s="18">
        <v>17.900000000000002</v>
      </c>
      <c r="J357" s="34" t="s">
        <v>95</v>
      </c>
      <c r="K357" s="19">
        <f t="shared" si="11"/>
        <v>17.900000000000002</v>
      </c>
      <c r="L357" t="s">
        <v>851</v>
      </c>
      <c r="M357" s="51" t="s">
        <v>983</v>
      </c>
      <c r="O357" s="50" t="s">
        <v>929</v>
      </c>
      <c r="P357" s="38">
        <f t="shared" si="10"/>
        <v>17.900000000000002</v>
      </c>
      <c r="Q357" s="52">
        <v>45831</v>
      </c>
      <c r="S357">
        <v>40700</v>
      </c>
      <c r="T357" t="s">
        <v>784</v>
      </c>
    </row>
    <row r="358" spans="1:20" ht="29.1">
      <c r="A358" s="54" t="str">
        <f>+VLOOKUP(O358,'Selectable Table'!D:E,2,0)</f>
        <v>OTH CUST</v>
      </c>
      <c r="B358" s="37" t="s">
        <v>981</v>
      </c>
      <c r="C358" s="50" t="s">
        <v>982</v>
      </c>
      <c r="D358" s="50" t="s">
        <v>403</v>
      </c>
      <c r="E358">
        <v>2025</v>
      </c>
      <c r="F358">
        <v>6</v>
      </c>
      <c r="G358" s="54" t="s">
        <v>850</v>
      </c>
      <c r="H358" s="34" t="s">
        <v>323</v>
      </c>
      <c r="I358" s="18">
        <v>21.684000000000001</v>
      </c>
      <c r="J358" s="34" t="s">
        <v>95</v>
      </c>
      <c r="K358" s="19">
        <f t="shared" si="11"/>
        <v>21.684000000000001</v>
      </c>
      <c r="L358" t="s">
        <v>851</v>
      </c>
      <c r="M358" s="51" t="s">
        <v>983</v>
      </c>
      <c r="O358" s="50" t="s">
        <v>929</v>
      </c>
      <c r="P358" s="38">
        <f t="shared" si="10"/>
        <v>21.684000000000001</v>
      </c>
      <c r="Q358" s="52">
        <v>45831</v>
      </c>
      <c r="S358">
        <v>40700</v>
      </c>
      <c r="T358" t="s">
        <v>784</v>
      </c>
    </row>
    <row r="359" spans="1:20" ht="29.1">
      <c r="A359" s="54" t="str">
        <f>+VLOOKUP(O359,'Selectable Table'!D:E,2,0)</f>
        <v>OTH CUST</v>
      </c>
      <c r="B359" s="37" t="s">
        <v>981</v>
      </c>
      <c r="C359" s="50" t="s">
        <v>982</v>
      </c>
      <c r="D359" s="50" t="s">
        <v>403</v>
      </c>
      <c r="E359">
        <v>2025</v>
      </c>
      <c r="F359">
        <v>6</v>
      </c>
      <c r="G359" s="54" t="s">
        <v>850</v>
      </c>
      <c r="H359" s="34" t="s">
        <v>323</v>
      </c>
      <c r="I359" s="18">
        <v>3.4359999999999999</v>
      </c>
      <c r="J359" s="34" t="s">
        <v>95</v>
      </c>
      <c r="K359" s="19">
        <f t="shared" si="11"/>
        <v>3.4359999999999999</v>
      </c>
      <c r="L359" t="s">
        <v>851</v>
      </c>
      <c r="M359" s="51" t="s">
        <v>983</v>
      </c>
      <c r="O359" s="50" t="s">
        <v>929</v>
      </c>
      <c r="P359" s="38">
        <f t="shared" si="10"/>
        <v>3.4359999999999999</v>
      </c>
      <c r="Q359" s="52">
        <v>45831</v>
      </c>
      <c r="S359">
        <v>40700</v>
      </c>
      <c r="T359" t="s">
        <v>784</v>
      </c>
    </row>
    <row r="360" spans="1:20" ht="29.1">
      <c r="A360" s="54" t="str">
        <f>+VLOOKUP(O360,'Selectable Table'!D:E,2,0)</f>
        <v>OTH CUST</v>
      </c>
      <c r="B360" s="37" t="s">
        <v>985</v>
      </c>
      <c r="C360" s="50" t="s">
        <v>986</v>
      </c>
      <c r="D360" s="50" t="s">
        <v>403</v>
      </c>
      <c r="E360">
        <v>2025</v>
      </c>
      <c r="F360">
        <v>6</v>
      </c>
      <c r="G360" s="54" t="s">
        <v>854</v>
      </c>
      <c r="H360" s="34" t="s">
        <v>324</v>
      </c>
      <c r="I360" s="18">
        <v>129.08000000000001</v>
      </c>
      <c r="J360" s="34" t="s">
        <v>95</v>
      </c>
      <c r="K360" s="19">
        <f t="shared" si="11"/>
        <v>129.08000000000001</v>
      </c>
      <c r="L360" t="s">
        <v>851</v>
      </c>
      <c r="M360" s="51" t="s">
        <v>987</v>
      </c>
      <c r="O360" s="50" t="s">
        <v>929</v>
      </c>
      <c r="P360" s="38">
        <f t="shared" si="10"/>
        <v>129.08000000000001</v>
      </c>
      <c r="Q360" s="52">
        <v>45831</v>
      </c>
      <c r="S360">
        <v>40700</v>
      </c>
      <c r="T360" t="s">
        <v>784</v>
      </c>
    </row>
    <row r="361" spans="1:20" ht="29.1">
      <c r="A361" s="54" t="str">
        <f>+VLOOKUP(O361,'Selectable Table'!D:E,2,0)</f>
        <v>OTH CUST</v>
      </c>
      <c r="B361" s="37" t="s">
        <v>985</v>
      </c>
      <c r="C361" s="50" t="s">
        <v>986</v>
      </c>
      <c r="D361" s="50" t="s">
        <v>1471</v>
      </c>
      <c r="E361">
        <v>2025</v>
      </c>
      <c r="F361">
        <v>6</v>
      </c>
      <c r="G361" s="54" t="s">
        <v>850</v>
      </c>
      <c r="H361" s="34" t="s">
        <v>323</v>
      </c>
      <c r="I361" s="18">
        <v>5.1560000000000006</v>
      </c>
      <c r="J361" s="34" t="s">
        <v>95</v>
      </c>
      <c r="K361" s="19">
        <f t="shared" si="11"/>
        <v>5.1560000000000006</v>
      </c>
      <c r="L361" t="s">
        <v>851</v>
      </c>
      <c r="M361" s="51" t="s">
        <v>987</v>
      </c>
      <c r="O361" s="50" t="s">
        <v>929</v>
      </c>
      <c r="P361" s="38">
        <f t="shared" si="10"/>
        <v>5.1560000000000006</v>
      </c>
      <c r="Q361" s="52">
        <v>45831</v>
      </c>
      <c r="S361">
        <v>40700</v>
      </c>
      <c r="T361" t="s">
        <v>784</v>
      </c>
    </row>
    <row r="362" spans="1:20" ht="14.45">
      <c r="A362" s="54" t="str">
        <f>+VLOOKUP(O362,'Selectable Table'!D:E,2,0)</f>
        <v>OTH CUST</v>
      </c>
      <c r="B362" s="37" t="s">
        <v>991</v>
      </c>
      <c r="C362" s="50" t="s">
        <v>992</v>
      </c>
      <c r="D362" s="50" t="s">
        <v>1471</v>
      </c>
      <c r="E362">
        <v>2025</v>
      </c>
      <c r="F362">
        <v>6</v>
      </c>
      <c r="G362" s="54" t="s">
        <v>854</v>
      </c>
      <c r="H362" s="34" t="s">
        <v>324</v>
      </c>
      <c r="I362" s="18">
        <v>18.2</v>
      </c>
      <c r="J362" s="34" t="s">
        <v>95</v>
      </c>
      <c r="K362" s="19">
        <f t="shared" si="11"/>
        <v>18.2</v>
      </c>
      <c r="L362" t="s">
        <v>851</v>
      </c>
      <c r="M362" s="51" t="s">
        <v>874</v>
      </c>
      <c r="O362" s="50" t="s">
        <v>875</v>
      </c>
      <c r="P362" s="38">
        <f t="shared" si="10"/>
        <v>18.2</v>
      </c>
      <c r="Q362" s="52">
        <v>45831</v>
      </c>
      <c r="S362">
        <v>40700</v>
      </c>
      <c r="T362" t="s">
        <v>784</v>
      </c>
    </row>
    <row r="363" spans="1:20" ht="14.45">
      <c r="A363" s="54" t="str">
        <f>+VLOOKUP(O363,'Selectable Table'!D:E,2,0)</f>
        <v>J &amp; J</v>
      </c>
      <c r="B363" s="37" t="s">
        <v>993</v>
      </c>
      <c r="C363" s="50" t="s">
        <v>994</v>
      </c>
      <c r="D363" s="50" t="s">
        <v>1471</v>
      </c>
      <c r="E363">
        <v>2025</v>
      </c>
      <c r="F363">
        <v>6</v>
      </c>
      <c r="G363" s="54" t="s">
        <v>854</v>
      </c>
      <c r="H363" s="34" t="s">
        <v>324</v>
      </c>
      <c r="I363" s="18">
        <v>4.1360000000000001</v>
      </c>
      <c r="J363" s="34" t="s">
        <v>95</v>
      </c>
      <c r="K363" s="19">
        <f t="shared" si="11"/>
        <v>4.1360000000000001</v>
      </c>
      <c r="L363" t="s">
        <v>851</v>
      </c>
      <c r="M363" s="51" t="s">
        <v>889</v>
      </c>
      <c r="O363" s="50" t="s">
        <v>890</v>
      </c>
      <c r="P363" s="38">
        <f t="shared" si="10"/>
        <v>4.1360000000000001</v>
      </c>
      <c r="Q363" s="52">
        <v>45831</v>
      </c>
      <c r="S363">
        <v>40700</v>
      </c>
      <c r="T363" t="s">
        <v>784</v>
      </c>
    </row>
    <row r="364" spans="1:20" ht="14.45">
      <c r="A364" s="54" t="str">
        <f>+VLOOKUP(O364,'Selectable Table'!D:E,2,0)</f>
        <v>PFIZER</v>
      </c>
      <c r="B364" s="37" t="s">
        <v>995</v>
      </c>
      <c r="C364" s="50" t="s">
        <v>996</v>
      </c>
      <c r="D364" s="50" t="s">
        <v>1471</v>
      </c>
      <c r="E364">
        <v>2025</v>
      </c>
      <c r="F364">
        <v>6</v>
      </c>
      <c r="G364" s="54" t="s">
        <v>850</v>
      </c>
      <c r="H364" s="34" t="s">
        <v>323</v>
      </c>
      <c r="I364" s="18">
        <v>7.4280000000000008</v>
      </c>
      <c r="J364" s="34" t="s">
        <v>95</v>
      </c>
      <c r="K364" s="19">
        <f t="shared" si="11"/>
        <v>7.4280000000000008</v>
      </c>
      <c r="L364" t="s">
        <v>851</v>
      </c>
      <c r="M364" s="51" t="s">
        <v>901</v>
      </c>
      <c r="O364" s="50" t="s">
        <v>997</v>
      </c>
      <c r="P364" s="38">
        <f t="shared" si="10"/>
        <v>7.4280000000000008</v>
      </c>
      <c r="Q364" s="52">
        <v>45831</v>
      </c>
      <c r="S364">
        <v>40700</v>
      </c>
      <c r="T364" t="s">
        <v>784</v>
      </c>
    </row>
    <row r="365" spans="1:20" ht="29.1">
      <c r="A365" s="54" t="str">
        <f>+VLOOKUP(O365,'Selectable Table'!D:E,2,0)</f>
        <v>OTH CUST</v>
      </c>
      <c r="B365" s="37" t="s">
        <v>1001</v>
      </c>
      <c r="C365" s="50" t="s">
        <v>1002</v>
      </c>
      <c r="D365" s="50" t="s">
        <v>1471</v>
      </c>
      <c r="E365">
        <v>2025</v>
      </c>
      <c r="F365">
        <v>6</v>
      </c>
      <c r="G365" s="54" t="s">
        <v>850</v>
      </c>
      <c r="H365" s="34" t="s">
        <v>323</v>
      </c>
      <c r="I365" s="18">
        <v>1.032</v>
      </c>
      <c r="J365" s="34" t="s">
        <v>95</v>
      </c>
      <c r="K365" s="19">
        <f t="shared" si="11"/>
        <v>1.032</v>
      </c>
      <c r="L365" t="s">
        <v>851</v>
      </c>
      <c r="M365" s="51" t="s">
        <v>1003</v>
      </c>
      <c r="O365" s="50" t="s">
        <v>929</v>
      </c>
      <c r="P365" s="38">
        <f t="shared" si="10"/>
        <v>1.032</v>
      </c>
      <c r="Q365" s="52">
        <v>45831</v>
      </c>
      <c r="S365">
        <v>40700</v>
      </c>
      <c r="T365" t="s">
        <v>784</v>
      </c>
    </row>
    <row r="366" spans="1:20" ht="29.1">
      <c r="A366" s="54" t="str">
        <f>+VLOOKUP(O366,'Selectable Table'!D:E,2,0)</f>
        <v>OTH CUST</v>
      </c>
      <c r="B366" s="37" t="s">
        <v>1001</v>
      </c>
      <c r="C366" s="50" t="s">
        <v>1002</v>
      </c>
      <c r="D366" s="50" t="s">
        <v>1472</v>
      </c>
      <c r="E366">
        <v>2025</v>
      </c>
      <c r="F366">
        <v>6</v>
      </c>
      <c r="G366" s="54" t="s">
        <v>850</v>
      </c>
      <c r="H366" s="34" t="s">
        <v>323</v>
      </c>
      <c r="I366" s="18">
        <v>26.848000000000003</v>
      </c>
      <c r="J366" s="34" t="s">
        <v>95</v>
      </c>
      <c r="K366" s="19">
        <f t="shared" si="11"/>
        <v>26.848000000000003</v>
      </c>
      <c r="L366" t="s">
        <v>851</v>
      </c>
      <c r="M366" s="51" t="s">
        <v>1003</v>
      </c>
      <c r="O366" s="50" t="s">
        <v>929</v>
      </c>
      <c r="P366" s="38">
        <f t="shared" si="10"/>
        <v>26.848000000000003</v>
      </c>
      <c r="Q366" s="52">
        <v>45831</v>
      </c>
      <c r="S366">
        <v>40700</v>
      </c>
      <c r="T366" t="s">
        <v>784</v>
      </c>
    </row>
    <row r="367" spans="1:20" ht="14.45">
      <c r="A367" s="54" t="str">
        <f>+VLOOKUP(O367,'Selectable Table'!D:E,2,0)</f>
        <v>OTH CUST</v>
      </c>
      <c r="B367" s="37" t="s">
        <v>1004</v>
      </c>
      <c r="C367" s="50" t="s">
        <v>1005</v>
      </c>
      <c r="D367" s="50" t="s">
        <v>1472</v>
      </c>
      <c r="E367">
        <v>2025</v>
      </c>
      <c r="F367">
        <v>6</v>
      </c>
      <c r="G367" s="54" t="s">
        <v>850</v>
      </c>
      <c r="H367" s="34" t="s">
        <v>323</v>
      </c>
      <c r="I367" s="18">
        <v>6.0680000000000005</v>
      </c>
      <c r="J367" s="34" t="s">
        <v>95</v>
      </c>
      <c r="K367" s="19">
        <f t="shared" si="11"/>
        <v>6.0680000000000005</v>
      </c>
      <c r="L367" t="s">
        <v>851</v>
      </c>
      <c r="M367" s="51" t="s">
        <v>874</v>
      </c>
      <c r="O367" s="50" t="s">
        <v>875</v>
      </c>
      <c r="P367" s="38">
        <f t="shared" si="10"/>
        <v>6.0680000000000005</v>
      </c>
      <c r="Q367" s="52">
        <v>45831</v>
      </c>
      <c r="S367">
        <v>40700</v>
      </c>
      <c r="T367" t="s">
        <v>784</v>
      </c>
    </row>
    <row r="368" spans="1:20" ht="14.45">
      <c r="A368" s="54" t="str">
        <f>+VLOOKUP(O368,'Selectable Table'!D:E,2,0)</f>
        <v>OTH CUST</v>
      </c>
      <c r="B368" s="37" t="s">
        <v>1004</v>
      </c>
      <c r="C368" s="50" t="s">
        <v>1005</v>
      </c>
      <c r="D368" s="50" t="s">
        <v>1473</v>
      </c>
      <c r="E368">
        <v>2025</v>
      </c>
      <c r="F368">
        <v>6</v>
      </c>
      <c r="G368" s="54" t="s">
        <v>854</v>
      </c>
      <c r="H368" s="34" t="s">
        <v>324</v>
      </c>
      <c r="I368" s="18">
        <v>1.528</v>
      </c>
      <c r="J368" s="34" t="s">
        <v>95</v>
      </c>
      <c r="K368" s="19">
        <f t="shared" si="11"/>
        <v>1.528</v>
      </c>
      <c r="L368" t="s">
        <v>851</v>
      </c>
      <c r="M368" s="51" t="s">
        <v>874</v>
      </c>
      <c r="O368" s="50" t="s">
        <v>875</v>
      </c>
      <c r="P368" s="38">
        <f t="shared" si="10"/>
        <v>1.528</v>
      </c>
      <c r="Q368" s="52">
        <v>45831</v>
      </c>
      <c r="S368">
        <v>40700</v>
      </c>
      <c r="T368" t="s">
        <v>784</v>
      </c>
    </row>
    <row r="369" spans="1:20" ht="14.45">
      <c r="A369" s="54" t="str">
        <f>+VLOOKUP(O369,'Selectable Table'!D:E,2,0)</f>
        <v>OTH CUST</v>
      </c>
      <c r="B369" s="37" t="s">
        <v>1017</v>
      </c>
      <c r="C369" s="50" t="s">
        <v>1018</v>
      </c>
      <c r="D369" s="50" t="s">
        <v>1473</v>
      </c>
      <c r="E369">
        <v>2025</v>
      </c>
      <c r="F369">
        <v>6</v>
      </c>
      <c r="G369" s="54" t="s">
        <v>850</v>
      </c>
      <c r="H369" s="34" t="s">
        <v>323</v>
      </c>
      <c r="I369" s="18">
        <v>13.36</v>
      </c>
      <c r="J369" s="34" t="s">
        <v>95</v>
      </c>
      <c r="K369" s="19">
        <f t="shared" si="11"/>
        <v>13.36</v>
      </c>
      <c r="L369" t="s">
        <v>851</v>
      </c>
      <c r="M369" s="51" t="s">
        <v>874</v>
      </c>
      <c r="O369" s="50" t="s">
        <v>875</v>
      </c>
      <c r="P369" s="38">
        <f t="shared" si="10"/>
        <v>13.36</v>
      </c>
      <c r="Q369" s="52">
        <v>45831</v>
      </c>
      <c r="S369">
        <v>40700</v>
      </c>
      <c r="T369" t="s">
        <v>784</v>
      </c>
    </row>
    <row r="370" spans="1:20" ht="14.45">
      <c r="A370" s="54" t="str">
        <f>+VLOOKUP(O370,'Selectable Table'!D:E,2,0)</f>
        <v>OTH CUST</v>
      </c>
      <c r="B370" s="37" t="s">
        <v>1019</v>
      </c>
      <c r="C370" s="50" t="s">
        <v>1020</v>
      </c>
      <c r="D370" s="50" t="s">
        <v>1474</v>
      </c>
      <c r="E370">
        <v>2025</v>
      </c>
      <c r="F370">
        <v>6</v>
      </c>
      <c r="G370" s="54" t="s">
        <v>850</v>
      </c>
      <c r="H370" s="34" t="s">
        <v>323</v>
      </c>
      <c r="I370" s="18">
        <v>19.763999999999999</v>
      </c>
      <c r="J370" s="34" t="s">
        <v>95</v>
      </c>
      <c r="K370" s="19">
        <f t="shared" si="11"/>
        <v>19.763999999999999</v>
      </c>
      <c r="L370" t="s">
        <v>851</v>
      </c>
      <c r="M370" s="51" t="s">
        <v>1021</v>
      </c>
      <c r="O370" s="50" t="s">
        <v>1022</v>
      </c>
      <c r="P370" s="38">
        <f t="shared" si="10"/>
        <v>19.763999999999999</v>
      </c>
      <c r="Q370" s="52">
        <v>45831</v>
      </c>
      <c r="S370">
        <v>40700</v>
      </c>
      <c r="T370" t="s">
        <v>784</v>
      </c>
    </row>
    <row r="371" spans="1:20" ht="14.45">
      <c r="A371" s="54" t="str">
        <f>+VLOOKUP(O371,'Selectable Table'!D:E,2,0)</f>
        <v>J &amp; J</v>
      </c>
      <c r="B371" s="37" t="s">
        <v>1023</v>
      </c>
      <c r="C371" s="50" t="s">
        <v>1024</v>
      </c>
      <c r="D371" s="50" t="s">
        <v>1474</v>
      </c>
      <c r="E371">
        <v>2025</v>
      </c>
      <c r="F371">
        <v>6</v>
      </c>
      <c r="G371" s="54" t="s">
        <v>854</v>
      </c>
      <c r="H371" s="34" t="s">
        <v>324</v>
      </c>
      <c r="I371" s="18">
        <v>8.2760000000000016</v>
      </c>
      <c r="J371" s="34" t="s">
        <v>95</v>
      </c>
      <c r="K371" s="19">
        <f t="shared" si="11"/>
        <v>8.2760000000000016</v>
      </c>
      <c r="L371" t="s">
        <v>851</v>
      </c>
      <c r="M371" s="51" t="s">
        <v>889</v>
      </c>
      <c r="O371" s="50" t="s">
        <v>976</v>
      </c>
      <c r="P371" s="38">
        <f t="shared" si="10"/>
        <v>8.2760000000000016</v>
      </c>
      <c r="Q371" s="52">
        <v>45831</v>
      </c>
      <c r="S371">
        <v>40700</v>
      </c>
      <c r="T371" t="s">
        <v>784</v>
      </c>
    </row>
    <row r="372" spans="1:20" ht="29.1">
      <c r="A372" s="54" t="str">
        <f>+VLOOKUP(O372,'Selectable Table'!D:E,2,0)</f>
        <v>OTH CUST</v>
      </c>
      <c r="B372" s="37" t="s">
        <v>1034</v>
      </c>
      <c r="C372" s="50" t="s">
        <v>1035</v>
      </c>
      <c r="D372" s="50" t="s">
        <v>1474</v>
      </c>
      <c r="E372">
        <v>2025</v>
      </c>
      <c r="F372">
        <v>6</v>
      </c>
      <c r="G372" s="54" t="s">
        <v>850</v>
      </c>
      <c r="H372" s="34" t="s">
        <v>323</v>
      </c>
      <c r="I372" s="18">
        <v>4.1280000000000001</v>
      </c>
      <c r="J372" s="34" t="s">
        <v>95</v>
      </c>
      <c r="K372" s="19">
        <f t="shared" si="11"/>
        <v>4.1280000000000001</v>
      </c>
      <c r="L372" t="s">
        <v>851</v>
      </c>
      <c r="M372" s="51" t="s">
        <v>1036</v>
      </c>
      <c r="O372" s="50" t="s">
        <v>929</v>
      </c>
      <c r="P372" s="38">
        <f t="shared" si="10"/>
        <v>4.1280000000000001</v>
      </c>
      <c r="Q372" s="52">
        <v>45831</v>
      </c>
      <c r="S372">
        <v>40700</v>
      </c>
      <c r="T372" t="s">
        <v>784</v>
      </c>
    </row>
    <row r="373" spans="1:20" ht="29.1">
      <c r="A373" s="54" t="str">
        <f>+VLOOKUP(O373,'Selectable Table'!D:E,2,0)</f>
        <v>OTH CUST</v>
      </c>
      <c r="B373" s="37" t="s">
        <v>1034</v>
      </c>
      <c r="C373" s="50" t="s">
        <v>1035</v>
      </c>
      <c r="D373" s="50" t="s">
        <v>1474</v>
      </c>
      <c r="E373">
        <v>2025</v>
      </c>
      <c r="F373">
        <v>6</v>
      </c>
      <c r="G373" s="54" t="s">
        <v>850</v>
      </c>
      <c r="H373" s="34" t="s">
        <v>323</v>
      </c>
      <c r="I373" s="18">
        <v>71.596000000000004</v>
      </c>
      <c r="J373" s="34" t="s">
        <v>95</v>
      </c>
      <c r="K373" s="19">
        <f t="shared" si="11"/>
        <v>71.596000000000004</v>
      </c>
      <c r="L373" t="s">
        <v>851</v>
      </c>
      <c r="M373" s="51" t="s">
        <v>1036</v>
      </c>
      <c r="O373" s="50" t="s">
        <v>929</v>
      </c>
      <c r="P373" s="38">
        <f t="shared" si="10"/>
        <v>71.596000000000004</v>
      </c>
      <c r="Q373" s="52">
        <v>45831</v>
      </c>
      <c r="S373">
        <v>40700</v>
      </c>
      <c r="T373" t="s">
        <v>784</v>
      </c>
    </row>
    <row r="374" spans="1:20" ht="29.1">
      <c r="A374" s="54" t="str">
        <f>+VLOOKUP(O374,'Selectable Table'!D:E,2,0)</f>
        <v>OTH CUST</v>
      </c>
      <c r="B374" s="37" t="s">
        <v>1034</v>
      </c>
      <c r="C374" s="50" t="s">
        <v>1035</v>
      </c>
      <c r="D374" s="50" t="s">
        <v>1475</v>
      </c>
      <c r="E374">
        <v>2025</v>
      </c>
      <c r="F374">
        <v>6</v>
      </c>
      <c r="G374" s="54" t="s">
        <v>850</v>
      </c>
      <c r="H374" s="34" t="s">
        <v>323</v>
      </c>
      <c r="I374" s="18">
        <v>8.604000000000001</v>
      </c>
      <c r="J374" s="34" t="s">
        <v>95</v>
      </c>
      <c r="K374" s="19">
        <f t="shared" si="11"/>
        <v>8.604000000000001</v>
      </c>
      <c r="L374" t="s">
        <v>851</v>
      </c>
      <c r="M374" s="51" t="s">
        <v>1036</v>
      </c>
      <c r="O374" s="50" t="s">
        <v>929</v>
      </c>
      <c r="P374" s="38">
        <f t="shared" si="10"/>
        <v>8.604000000000001</v>
      </c>
      <c r="Q374" s="52">
        <v>45831</v>
      </c>
      <c r="S374">
        <v>40700</v>
      </c>
      <c r="T374" t="s">
        <v>784</v>
      </c>
    </row>
    <row r="375" spans="1:20" ht="14.45">
      <c r="A375" s="54" t="str">
        <f>+VLOOKUP(O375,'Selectable Table'!D:E,2,0)</f>
        <v>J &amp; J</v>
      </c>
      <c r="B375" s="37" t="s">
        <v>1043</v>
      </c>
      <c r="C375" s="50" t="s">
        <v>1044</v>
      </c>
      <c r="D375" s="50" t="s">
        <v>1476</v>
      </c>
      <c r="E375">
        <v>2025</v>
      </c>
      <c r="F375">
        <v>6</v>
      </c>
      <c r="G375" s="54" t="s">
        <v>854</v>
      </c>
      <c r="H375" s="34" t="s">
        <v>324</v>
      </c>
      <c r="I375" s="18">
        <v>8.2760000000000016</v>
      </c>
      <c r="J375" s="34" t="s">
        <v>95</v>
      </c>
      <c r="K375" s="19">
        <f t="shared" si="11"/>
        <v>8.2760000000000016</v>
      </c>
      <c r="L375" t="s">
        <v>851</v>
      </c>
      <c r="M375" s="51" t="s">
        <v>889</v>
      </c>
      <c r="O375" s="50" t="s">
        <v>976</v>
      </c>
      <c r="P375" s="38">
        <f t="shared" si="10"/>
        <v>8.2760000000000016</v>
      </c>
      <c r="Q375" s="52">
        <v>45831</v>
      </c>
      <c r="S375">
        <v>40700</v>
      </c>
      <c r="T375" t="s">
        <v>784</v>
      </c>
    </row>
    <row r="376" spans="1:20" ht="14.45">
      <c r="A376" s="54" t="str">
        <f>+VLOOKUP(O376,'Selectable Table'!D:E,2,0)</f>
        <v>J &amp; J</v>
      </c>
      <c r="B376" s="37" t="s">
        <v>1043</v>
      </c>
      <c r="C376" s="50" t="s">
        <v>1044</v>
      </c>
      <c r="D376" s="50" t="s">
        <v>1476</v>
      </c>
      <c r="E376">
        <v>2025</v>
      </c>
      <c r="F376">
        <v>6</v>
      </c>
      <c r="G376" s="54" t="s">
        <v>850</v>
      </c>
      <c r="H376" s="34" t="s">
        <v>323</v>
      </c>
      <c r="I376" s="18">
        <v>8.2760000000000016</v>
      </c>
      <c r="J376" s="34" t="s">
        <v>95</v>
      </c>
      <c r="K376" s="19">
        <f t="shared" si="11"/>
        <v>8.2760000000000016</v>
      </c>
      <c r="L376" t="s">
        <v>851</v>
      </c>
      <c r="M376" s="51" t="s">
        <v>889</v>
      </c>
      <c r="O376" s="50" t="s">
        <v>976</v>
      </c>
      <c r="P376" s="38">
        <f t="shared" si="10"/>
        <v>8.2760000000000016</v>
      </c>
      <c r="Q376" s="52">
        <v>45831</v>
      </c>
      <c r="S376">
        <v>40700</v>
      </c>
      <c r="T376" t="s">
        <v>784</v>
      </c>
    </row>
    <row r="377" spans="1:20" ht="14.45">
      <c r="A377" s="54" t="str">
        <f>+VLOOKUP(O377,'Selectable Table'!D:E,2,0)</f>
        <v>OTH CUST</v>
      </c>
      <c r="B377" s="37" t="s">
        <v>1045</v>
      </c>
      <c r="C377" s="50" t="s">
        <v>1046</v>
      </c>
      <c r="D377" s="50" t="s">
        <v>1477</v>
      </c>
      <c r="E377">
        <v>2025</v>
      </c>
      <c r="F377">
        <v>6</v>
      </c>
      <c r="G377" s="54" t="s">
        <v>854</v>
      </c>
      <c r="H377" s="34" t="s">
        <v>324</v>
      </c>
      <c r="I377" s="18">
        <v>12.128</v>
      </c>
      <c r="J377" s="34" t="s">
        <v>95</v>
      </c>
      <c r="K377" s="19">
        <f t="shared" si="11"/>
        <v>12.128</v>
      </c>
      <c r="L377" t="s">
        <v>851</v>
      </c>
      <c r="M377" s="51" t="s">
        <v>874</v>
      </c>
      <c r="O377" s="50" t="s">
        <v>875</v>
      </c>
      <c r="P377" s="38">
        <f t="shared" si="10"/>
        <v>12.128</v>
      </c>
      <c r="Q377" s="52">
        <v>45831</v>
      </c>
      <c r="S377">
        <v>40700</v>
      </c>
      <c r="T377" t="s">
        <v>784</v>
      </c>
    </row>
    <row r="378" spans="1:20" ht="14.45">
      <c r="A378" s="54" t="str">
        <f>+VLOOKUP(O378,'Selectable Table'!D:E,2,0)</f>
        <v>J &amp; J</v>
      </c>
      <c r="B378" s="37" t="s">
        <v>1047</v>
      </c>
      <c r="C378" s="50" t="s">
        <v>1048</v>
      </c>
      <c r="D378" s="50" t="s">
        <v>1477</v>
      </c>
      <c r="E378">
        <v>2025</v>
      </c>
      <c r="F378">
        <v>6</v>
      </c>
      <c r="G378" s="54" t="s">
        <v>854</v>
      </c>
      <c r="H378" s="34" t="s">
        <v>324</v>
      </c>
      <c r="I378" s="18">
        <v>8.2760000000000016</v>
      </c>
      <c r="J378" s="34" t="s">
        <v>95</v>
      </c>
      <c r="K378" s="19">
        <f t="shared" si="11"/>
        <v>8.2760000000000016</v>
      </c>
      <c r="L378" t="s">
        <v>851</v>
      </c>
      <c r="M378" s="51" t="s">
        <v>889</v>
      </c>
      <c r="O378" s="50" t="s">
        <v>976</v>
      </c>
      <c r="P378" s="38">
        <f t="shared" si="10"/>
        <v>8.2760000000000016</v>
      </c>
      <c r="Q378" s="52">
        <v>45831</v>
      </c>
      <c r="S378">
        <v>40700</v>
      </c>
      <c r="T378" t="s">
        <v>784</v>
      </c>
    </row>
    <row r="379" spans="1:20" ht="29.1">
      <c r="A379" s="54" t="str">
        <f>+VLOOKUP(O379,'Selectable Table'!D:E,2,0)</f>
        <v>OTH CUST</v>
      </c>
      <c r="B379" s="37" t="s">
        <v>1054</v>
      </c>
      <c r="C379" s="50" t="s">
        <v>1055</v>
      </c>
      <c r="D379" s="50" t="s">
        <v>1478</v>
      </c>
      <c r="E379">
        <v>2025</v>
      </c>
      <c r="F379">
        <v>6</v>
      </c>
      <c r="G379" s="54" t="s">
        <v>850</v>
      </c>
      <c r="H379" s="34" t="s">
        <v>323</v>
      </c>
      <c r="I379" s="18">
        <v>8.9480000000000004</v>
      </c>
      <c r="J379" s="34" t="s">
        <v>95</v>
      </c>
      <c r="K379" s="19">
        <f t="shared" si="11"/>
        <v>8.9480000000000004</v>
      </c>
      <c r="L379" t="s">
        <v>851</v>
      </c>
      <c r="M379" s="51" t="s">
        <v>1056</v>
      </c>
      <c r="O379" s="50" t="s">
        <v>929</v>
      </c>
      <c r="P379" s="38">
        <f t="shared" si="10"/>
        <v>8.9480000000000004</v>
      </c>
      <c r="Q379" s="52">
        <v>45831</v>
      </c>
      <c r="S379">
        <v>40700</v>
      </c>
      <c r="T379" t="s">
        <v>784</v>
      </c>
    </row>
    <row r="380" spans="1:20" ht="29.1">
      <c r="A380" s="54" t="str">
        <f>+VLOOKUP(O380,'Selectable Table'!D:E,2,0)</f>
        <v>OTH CUST</v>
      </c>
      <c r="B380" s="37" t="s">
        <v>1054</v>
      </c>
      <c r="C380" s="50" t="s">
        <v>1055</v>
      </c>
      <c r="D380" s="50" t="s">
        <v>1479</v>
      </c>
      <c r="E380">
        <v>2025</v>
      </c>
      <c r="F380">
        <v>6</v>
      </c>
      <c r="G380" s="54" t="s">
        <v>858</v>
      </c>
      <c r="H380" s="34" t="s">
        <v>325</v>
      </c>
      <c r="I380" s="18">
        <v>0.34400000000000003</v>
      </c>
      <c r="J380" s="34" t="s">
        <v>95</v>
      </c>
      <c r="K380" s="19">
        <f t="shared" si="11"/>
        <v>0.34400000000000003</v>
      </c>
      <c r="L380" t="s">
        <v>851</v>
      </c>
      <c r="M380" s="51" t="s">
        <v>1056</v>
      </c>
      <c r="O380" s="50" t="s">
        <v>929</v>
      </c>
      <c r="P380" s="38">
        <f t="shared" si="10"/>
        <v>0.34400000000000003</v>
      </c>
      <c r="Q380" s="52">
        <v>45831</v>
      </c>
      <c r="S380">
        <v>40700</v>
      </c>
      <c r="T380" t="s">
        <v>784</v>
      </c>
    </row>
    <row r="381" spans="1:20" ht="14.45">
      <c r="A381" s="54" t="str">
        <f>+VLOOKUP(O381,'Selectable Table'!D:E,2,0)</f>
        <v>J &amp; J</v>
      </c>
      <c r="B381" s="37" t="s">
        <v>1061</v>
      </c>
      <c r="C381" s="50" t="s">
        <v>1062</v>
      </c>
      <c r="D381" s="50" t="s">
        <v>1479</v>
      </c>
      <c r="E381">
        <v>2025</v>
      </c>
      <c r="F381">
        <v>6</v>
      </c>
      <c r="G381" s="54" t="s">
        <v>850</v>
      </c>
      <c r="H381" s="34" t="s">
        <v>323</v>
      </c>
      <c r="I381" s="18">
        <v>8.2760000000000016</v>
      </c>
      <c r="J381" s="34" t="s">
        <v>95</v>
      </c>
      <c r="K381" s="19">
        <f t="shared" si="11"/>
        <v>8.2760000000000016</v>
      </c>
      <c r="L381" t="s">
        <v>851</v>
      </c>
      <c r="M381" s="51" t="s">
        <v>889</v>
      </c>
      <c r="O381" s="50" t="s">
        <v>976</v>
      </c>
      <c r="P381" s="38">
        <f t="shared" si="10"/>
        <v>8.2760000000000016</v>
      </c>
      <c r="Q381" s="52">
        <v>45831</v>
      </c>
      <c r="S381">
        <v>40700</v>
      </c>
      <c r="T381" t="s">
        <v>784</v>
      </c>
    </row>
    <row r="382" spans="1:20" ht="14.45">
      <c r="A382" s="54" t="str">
        <f>+VLOOKUP(O382,'Selectable Table'!D:E,2,0)</f>
        <v>J &amp; J</v>
      </c>
      <c r="B382" s="37" t="s">
        <v>1061</v>
      </c>
      <c r="C382" s="50" t="s">
        <v>1062</v>
      </c>
      <c r="D382" s="50" t="s">
        <v>1479</v>
      </c>
      <c r="E382">
        <v>2025</v>
      </c>
      <c r="F382">
        <v>6</v>
      </c>
      <c r="G382" s="54" t="s">
        <v>854</v>
      </c>
      <c r="H382" s="34" t="s">
        <v>324</v>
      </c>
      <c r="I382" s="18">
        <v>16.552000000000003</v>
      </c>
      <c r="J382" s="34" t="s">
        <v>95</v>
      </c>
      <c r="K382" s="19">
        <f t="shared" si="11"/>
        <v>16.552000000000003</v>
      </c>
      <c r="L382" t="s">
        <v>851</v>
      </c>
      <c r="M382" s="51" t="s">
        <v>889</v>
      </c>
      <c r="O382" s="50" t="s">
        <v>976</v>
      </c>
      <c r="P382" s="38">
        <f t="shared" si="10"/>
        <v>16.552000000000003</v>
      </c>
      <c r="Q382" s="52">
        <v>45831</v>
      </c>
      <c r="S382">
        <v>40700</v>
      </c>
      <c r="T382" t="s">
        <v>784</v>
      </c>
    </row>
    <row r="383" spans="1:20" ht="29.1">
      <c r="A383" s="54" t="str">
        <f>+VLOOKUP(O383,'Selectable Table'!D:E,2,0)</f>
        <v>OTH CUST</v>
      </c>
      <c r="B383" s="37" t="s">
        <v>1070</v>
      </c>
      <c r="C383" s="50" t="s">
        <v>1071</v>
      </c>
      <c r="D383" s="50" t="s">
        <v>1479</v>
      </c>
      <c r="E383">
        <v>2025</v>
      </c>
      <c r="F383">
        <v>6</v>
      </c>
      <c r="G383" s="54" t="s">
        <v>854</v>
      </c>
      <c r="H383" s="34" t="s">
        <v>324</v>
      </c>
      <c r="I383" s="18">
        <v>62.644000000000005</v>
      </c>
      <c r="J383" s="34" t="s">
        <v>95</v>
      </c>
      <c r="K383" s="19">
        <f t="shared" si="11"/>
        <v>62.644000000000005</v>
      </c>
      <c r="L383" t="s">
        <v>851</v>
      </c>
      <c r="M383" s="51" t="s">
        <v>1072</v>
      </c>
      <c r="O383" s="50" t="s">
        <v>929</v>
      </c>
      <c r="P383" s="38">
        <f t="shared" si="10"/>
        <v>62.644000000000005</v>
      </c>
      <c r="Q383" s="52">
        <v>45831</v>
      </c>
      <c r="S383">
        <v>40700</v>
      </c>
      <c r="T383" t="s">
        <v>784</v>
      </c>
    </row>
    <row r="384" spans="1:20" ht="29.1">
      <c r="A384" s="54" t="str">
        <f>+VLOOKUP(O384,'Selectable Table'!D:E,2,0)</f>
        <v>OTH CUST</v>
      </c>
      <c r="B384" s="37" t="s">
        <v>1070</v>
      </c>
      <c r="C384" s="50" t="s">
        <v>1071</v>
      </c>
      <c r="D384" s="50" t="s">
        <v>1479</v>
      </c>
      <c r="E384">
        <v>2025</v>
      </c>
      <c r="F384">
        <v>6</v>
      </c>
      <c r="G384" s="54" t="s">
        <v>854</v>
      </c>
      <c r="H384" s="34" t="s">
        <v>324</v>
      </c>
      <c r="I384" s="18">
        <v>2.4079999999999999</v>
      </c>
      <c r="J384" s="34" t="s">
        <v>95</v>
      </c>
      <c r="K384" s="19">
        <f t="shared" si="11"/>
        <v>2.4079999999999999</v>
      </c>
      <c r="L384" t="s">
        <v>851</v>
      </c>
      <c r="M384" s="51" t="s">
        <v>1072</v>
      </c>
      <c r="O384" s="50" t="s">
        <v>929</v>
      </c>
      <c r="P384" s="38">
        <f t="shared" si="10"/>
        <v>2.4079999999999999</v>
      </c>
      <c r="Q384" s="52">
        <v>45831</v>
      </c>
      <c r="S384">
        <v>40700</v>
      </c>
      <c r="T384" t="s">
        <v>784</v>
      </c>
    </row>
    <row r="385" spans="1:20" ht="29.1">
      <c r="A385" s="54" t="str">
        <f>+VLOOKUP(O385,'Selectable Table'!D:E,2,0)</f>
        <v>OTH CUST</v>
      </c>
      <c r="B385" s="37" t="s">
        <v>1083</v>
      </c>
      <c r="C385" s="50" t="s">
        <v>1084</v>
      </c>
      <c r="D385" s="50" t="s">
        <v>1479</v>
      </c>
      <c r="E385">
        <v>2025</v>
      </c>
      <c r="F385">
        <v>6</v>
      </c>
      <c r="G385" s="54" t="s">
        <v>854</v>
      </c>
      <c r="H385" s="34" t="s">
        <v>324</v>
      </c>
      <c r="I385" s="18">
        <v>97.808000000000007</v>
      </c>
      <c r="J385" s="34" t="s">
        <v>95</v>
      </c>
      <c r="K385" s="19">
        <f t="shared" si="11"/>
        <v>97.808000000000007</v>
      </c>
      <c r="L385" t="s">
        <v>851</v>
      </c>
      <c r="M385" s="51" t="s">
        <v>1085</v>
      </c>
      <c r="O385" s="50" t="s">
        <v>929</v>
      </c>
      <c r="P385" s="38">
        <f t="shared" si="10"/>
        <v>97.808000000000007</v>
      </c>
      <c r="Q385" s="52">
        <v>45831</v>
      </c>
      <c r="S385">
        <v>40700</v>
      </c>
      <c r="T385" t="s">
        <v>784</v>
      </c>
    </row>
    <row r="386" spans="1:20" ht="29.1">
      <c r="A386" s="54" t="str">
        <f>+VLOOKUP(O386,'Selectable Table'!D:E,2,0)</f>
        <v>OTH CUST</v>
      </c>
      <c r="B386" s="37" t="s">
        <v>1083</v>
      </c>
      <c r="C386" s="50" t="s">
        <v>1084</v>
      </c>
      <c r="D386" s="50" t="s">
        <v>1479</v>
      </c>
      <c r="E386">
        <v>2025</v>
      </c>
      <c r="F386">
        <v>6</v>
      </c>
      <c r="G386" s="54" t="s">
        <v>850</v>
      </c>
      <c r="H386" s="34" t="s">
        <v>323</v>
      </c>
      <c r="I386" s="18">
        <v>3.9159999999999999</v>
      </c>
      <c r="J386" s="34" t="s">
        <v>95</v>
      </c>
      <c r="K386" s="19">
        <f t="shared" si="11"/>
        <v>3.9159999999999999</v>
      </c>
      <c r="L386" t="s">
        <v>851</v>
      </c>
      <c r="M386" s="51" t="s">
        <v>1085</v>
      </c>
      <c r="O386" s="50" t="s">
        <v>929</v>
      </c>
      <c r="P386" s="38">
        <f t="shared" ref="P386:P449" si="12">K386</f>
        <v>3.9159999999999999</v>
      </c>
      <c r="Q386" s="52">
        <v>45831</v>
      </c>
      <c r="S386">
        <v>40700</v>
      </c>
      <c r="T386" t="s">
        <v>784</v>
      </c>
    </row>
    <row r="387" spans="1:20" ht="14.45">
      <c r="A387" s="54" t="str">
        <f>+VLOOKUP(O387,'Selectable Table'!D:E,2,0)</f>
        <v>OTH CUST</v>
      </c>
      <c r="B387" s="37" t="s">
        <v>1094</v>
      </c>
      <c r="C387" s="50" t="s">
        <v>1095</v>
      </c>
      <c r="D387" s="50" t="s">
        <v>1479</v>
      </c>
      <c r="E387">
        <v>2025</v>
      </c>
      <c r="F387">
        <v>6</v>
      </c>
      <c r="G387" s="54" t="s">
        <v>850</v>
      </c>
      <c r="H387" s="34" t="s">
        <v>323</v>
      </c>
      <c r="I387" s="18">
        <v>21.228000000000002</v>
      </c>
      <c r="J387" s="34" t="s">
        <v>95</v>
      </c>
      <c r="K387" s="19">
        <f t="shared" ref="K387:K450" si="13">+VLOOKUP(J387,$W$2:$X$7,2,0)*I387</f>
        <v>21.228000000000002</v>
      </c>
      <c r="L387" t="s">
        <v>851</v>
      </c>
      <c r="M387" s="51" t="s">
        <v>874</v>
      </c>
      <c r="O387" s="50" t="s">
        <v>875</v>
      </c>
      <c r="P387" s="38">
        <f t="shared" si="12"/>
        <v>21.228000000000002</v>
      </c>
      <c r="Q387" s="52">
        <v>45831</v>
      </c>
      <c r="S387">
        <v>40700</v>
      </c>
      <c r="T387" t="s">
        <v>784</v>
      </c>
    </row>
    <row r="388" spans="1:20" ht="14.45">
      <c r="A388" s="54" t="str">
        <f>+VLOOKUP(O388,'Selectable Table'!D:E,2,0)</f>
        <v>OTH CUST</v>
      </c>
      <c r="B388" s="37" t="s">
        <v>1100</v>
      </c>
      <c r="C388" s="50" t="s">
        <v>1101</v>
      </c>
      <c r="D388" s="50" t="s">
        <v>1480</v>
      </c>
      <c r="E388">
        <v>2025</v>
      </c>
      <c r="F388">
        <v>6</v>
      </c>
      <c r="G388" s="54" t="s">
        <v>850</v>
      </c>
      <c r="H388" s="34" t="s">
        <v>323</v>
      </c>
      <c r="I388" s="18">
        <v>6.68</v>
      </c>
      <c r="J388" s="34" t="s">
        <v>95</v>
      </c>
      <c r="K388" s="19">
        <f t="shared" si="13"/>
        <v>6.68</v>
      </c>
      <c r="L388" t="s">
        <v>851</v>
      </c>
      <c r="M388" s="51" t="s">
        <v>874</v>
      </c>
      <c r="O388" s="50" t="s">
        <v>875</v>
      </c>
      <c r="P388" s="38">
        <f t="shared" si="12"/>
        <v>6.68</v>
      </c>
      <c r="Q388" s="52">
        <v>45831</v>
      </c>
      <c r="S388">
        <v>40700</v>
      </c>
      <c r="T388" t="s">
        <v>784</v>
      </c>
    </row>
    <row r="389" spans="1:20" ht="14.45">
      <c r="A389" s="54" t="str">
        <f>+VLOOKUP(O389,'Selectable Table'!D:E,2,0)</f>
        <v>J &amp; J</v>
      </c>
      <c r="B389" s="37" t="s">
        <v>1102</v>
      </c>
      <c r="C389" s="50" t="s">
        <v>1103</v>
      </c>
      <c r="D389" s="50" t="s">
        <v>1480</v>
      </c>
      <c r="E389">
        <v>2025</v>
      </c>
      <c r="F389">
        <v>6</v>
      </c>
      <c r="G389" s="54" t="s">
        <v>854</v>
      </c>
      <c r="H389" s="34" t="s">
        <v>324</v>
      </c>
      <c r="I389" s="18">
        <v>16.552000000000003</v>
      </c>
      <c r="J389" s="34" t="s">
        <v>95</v>
      </c>
      <c r="K389" s="19">
        <f t="shared" si="13"/>
        <v>16.552000000000003</v>
      </c>
      <c r="L389" t="s">
        <v>851</v>
      </c>
      <c r="M389" s="51" t="s">
        <v>889</v>
      </c>
      <c r="O389" s="50" t="s">
        <v>976</v>
      </c>
      <c r="P389" s="38">
        <f t="shared" si="12"/>
        <v>16.552000000000003</v>
      </c>
      <c r="Q389" s="52">
        <v>45831</v>
      </c>
      <c r="S389">
        <v>40700</v>
      </c>
      <c r="T389" t="s">
        <v>784</v>
      </c>
    </row>
    <row r="390" spans="1:20" ht="14.45">
      <c r="A390" s="54" t="str">
        <f>+VLOOKUP(O390,'Selectable Table'!D:E,2,0)</f>
        <v>OTH CUST</v>
      </c>
      <c r="B390" s="37" t="s">
        <v>1104</v>
      </c>
      <c r="C390" s="50" t="s">
        <v>1105</v>
      </c>
      <c r="D390" s="50" t="s">
        <v>1481</v>
      </c>
      <c r="E390">
        <v>2025</v>
      </c>
      <c r="F390">
        <v>6</v>
      </c>
      <c r="G390" s="54" t="s">
        <v>850</v>
      </c>
      <c r="H390" s="34" t="s">
        <v>323</v>
      </c>
      <c r="I390" s="18">
        <v>1.956</v>
      </c>
      <c r="J390" s="34" t="s">
        <v>95</v>
      </c>
      <c r="K390" s="19">
        <f t="shared" si="13"/>
        <v>1.956</v>
      </c>
      <c r="L390" t="s">
        <v>851</v>
      </c>
      <c r="M390" s="51" t="s">
        <v>1106</v>
      </c>
      <c r="O390" s="50" t="s">
        <v>929</v>
      </c>
      <c r="P390" s="38">
        <f t="shared" si="12"/>
        <v>1.956</v>
      </c>
      <c r="Q390" s="52">
        <v>45831</v>
      </c>
      <c r="S390">
        <v>40700</v>
      </c>
      <c r="T390" t="s">
        <v>784</v>
      </c>
    </row>
    <row r="391" spans="1:20" ht="14.45">
      <c r="A391" s="54" t="str">
        <f>+VLOOKUP(O391,'Selectable Table'!D:E,2,0)</f>
        <v>OTH CUST</v>
      </c>
      <c r="B391" s="37" t="s">
        <v>1104</v>
      </c>
      <c r="C391" s="50" t="s">
        <v>1105</v>
      </c>
      <c r="D391" s="50" t="s">
        <v>1481</v>
      </c>
      <c r="E391">
        <v>2025</v>
      </c>
      <c r="F391">
        <v>6</v>
      </c>
      <c r="G391" s="54" t="s">
        <v>854</v>
      </c>
      <c r="H391" s="34" t="s">
        <v>324</v>
      </c>
      <c r="I391" s="18">
        <v>50.860000000000007</v>
      </c>
      <c r="J391" s="34" t="s">
        <v>95</v>
      </c>
      <c r="K391" s="19">
        <f t="shared" si="13"/>
        <v>50.860000000000007</v>
      </c>
      <c r="L391" t="s">
        <v>851</v>
      </c>
      <c r="M391" s="51" t="s">
        <v>1106</v>
      </c>
      <c r="O391" s="50" t="s">
        <v>929</v>
      </c>
      <c r="P391" s="38">
        <f t="shared" si="12"/>
        <v>50.860000000000007</v>
      </c>
      <c r="Q391" s="52">
        <v>45831</v>
      </c>
      <c r="S391">
        <v>40700</v>
      </c>
      <c r="T391" t="s">
        <v>784</v>
      </c>
    </row>
    <row r="392" spans="1:20" ht="29.1">
      <c r="A392" s="54" t="str">
        <f>+VLOOKUP(O392,'Selectable Table'!D:E,2,0)</f>
        <v>OTH CUST</v>
      </c>
      <c r="B392" s="37" t="s">
        <v>1107</v>
      </c>
      <c r="C392" s="50" t="s">
        <v>1108</v>
      </c>
      <c r="D392" s="50" t="s">
        <v>1481</v>
      </c>
      <c r="E392">
        <v>2025</v>
      </c>
      <c r="F392">
        <v>6</v>
      </c>
      <c r="G392" s="54" t="s">
        <v>850</v>
      </c>
      <c r="H392" s="34" t="s">
        <v>323</v>
      </c>
      <c r="I392" s="18">
        <v>17.212</v>
      </c>
      <c r="J392" s="34" t="s">
        <v>95</v>
      </c>
      <c r="K392" s="19">
        <f t="shared" si="13"/>
        <v>17.212</v>
      </c>
      <c r="L392" t="s">
        <v>851</v>
      </c>
      <c r="M392" s="51" t="s">
        <v>1109</v>
      </c>
      <c r="O392" s="50" t="s">
        <v>929</v>
      </c>
      <c r="P392" s="38">
        <f t="shared" si="12"/>
        <v>17.212</v>
      </c>
      <c r="Q392" s="52">
        <v>45831</v>
      </c>
      <c r="S392">
        <v>40700</v>
      </c>
      <c r="T392" t="s">
        <v>784</v>
      </c>
    </row>
    <row r="393" spans="1:20" ht="29.1">
      <c r="A393" s="54" t="str">
        <f>+VLOOKUP(O393,'Selectable Table'!D:E,2,0)</f>
        <v>OTH CUST</v>
      </c>
      <c r="B393" s="37" t="s">
        <v>1107</v>
      </c>
      <c r="C393" s="50" t="s">
        <v>1108</v>
      </c>
      <c r="D393" s="50" t="s">
        <v>1482</v>
      </c>
      <c r="E393">
        <v>2025</v>
      </c>
      <c r="F393">
        <v>6</v>
      </c>
      <c r="G393" s="54" t="s">
        <v>858</v>
      </c>
      <c r="H393" s="34" t="s">
        <v>325</v>
      </c>
      <c r="I393" s="18">
        <v>0.68400000000000005</v>
      </c>
      <c r="J393" s="34" t="s">
        <v>95</v>
      </c>
      <c r="K393" s="19">
        <f t="shared" si="13"/>
        <v>0.68400000000000005</v>
      </c>
      <c r="L393" t="s">
        <v>851</v>
      </c>
      <c r="M393" s="51" t="s">
        <v>1109</v>
      </c>
      <c r="O393" s="50" t="s">
        <v>929</v>
      </c>
      <c r="P393" s="38">
        <f t="shared" si="12"/>
        <v>0.68400000000000005</v>
      </c>
      <c r="Q393" s="52">
        <v>45831</v>
      </c>
      <c r="S393">
        <v>40700</v>
      </c>
      <c r="T393" t="s">
        <v>784</v>
      </c>
    </row>
    <row r="394" spans="1:20" ht="29.1">
      <c r="A394" s="54" t="str">
        <f>+VLOOKUP(O394,'Selectable Table'!D:E,2,0)</f>
        <v>OTH CUST</v>
      </c>
      <c r="B394" s="37" t="s">
        <v>1137</v>
      </c>
      <c r="C394" s="50" t="s">
        <v>1138</v>
      </c>
      <c r="D394" s="50" t="s">
        <v>1482</v>
      </c>
      <c r="E394">
        <v>2025</v>
      </c>
      <c r="F394">
        <v>6</v>
      </c>
      <c r="G394" s="54" t="s">
        <v>850</v>
      </c>
      <c r="H394" s="34" t="s">
        <v>323</v>
      </c>
      <c r="I394" s="18">
        <v>48.904000000000003</v>
      </c>
      <c r="J394" s="34" t="s">
        <v>95</v>
      </c>
      <c r="K394" s="19">
        <f t="shared" si="13"/>
        <v>48.904000000000003</v>
      </c>
      <c r="L394" t="s">
        <v>851</v>
      </c>
      <c r="M394" s="51" t="s">
        <v>1139</v>
      </c>
      <c r="O394" s="50" t="s">
        <v>929</v>
      </c>
      <c r="P394" s="38">
        <f t="shared" si="12"/>
        <v>48.904000000000003</v>
      </c>
      <c r="Q394" s="52">
        <v>45831</v>
      </c>
      <c r="S394">
        <v>40700</v>
      </c>
      <c r="T394" t="s">
        <v>784</v>
      </c>
    </row>
    <row r="395" spans="1:20" ht="29.1">
      <c r="A395" s="54" t="str">
        <f>+VLOOKUP(O395,'Selectable Table'!D:E,2,0)</f>
        <v>OTH CUST</v>
      </c>
      <c r="B395" s="37" t="s">
        <v>1137</v>
      </c>
      <c r="C395" s="50" t="s">
        <v>1138</v>
      </c>
      <c r="D395" s="50" t="s">
        <v>1482</v>
      </c>
      <c r="E395">
        <v>2025</v>
      </c>
      <c r="F395">
        <v>6</v>
      </c>
      <c r="G395" s="54" t="s">
        <v>854</v>
      </c>
      <c r="H395" s="34" t="s">
        <v>324</v>
      </c>
      <c r="I395" s="18">
        <v>2.2840000000000003</v>
      </c>
      <c r="J395" s="34" t="s">
        <v>95</v>
      </c>
      <c r="K395" s="19">
        <f t="shared" si="13"/>
        <v>2.2840000000000003</v>
      </c>
      <c r="L395" t="s">
        <v>851</v>
      </c>
      <c r="M395" s="51" t="s">
        <v>1139</v>
      </c>
      <c r="O395" s="50" t="s">
        <v>929</v>
      </c>
      <c r="P395" s="38">
        <f t="shared" si="12"/>
        <v>2.2840000000000003</v>
      </c>
      <c r="Q395" s="52">
        <v>45831</v>
      </c>
      <c r="S395">
        <v>40700</v>
      </c>
      <c r="T395" t="s">
        <v>784</v>
      </c>
    </row>
    <row r="396" spans="1:20" ht="29.1">
      <c r="A396" s="54" t="str">
        <f>+VLOOKUP(O396,'Selectable Table'!D:E,2,0)</f>
        <v>OTH CUST</v>
      </c>
      <c r="B396" s="37" t="s">
        <v>1140</v>
      </c>
      <c r="C396" s="50" t="s">
        <v>1141</v>
      </c>
      <c r="D396" s="50" t="s">
        <v>1482</v>
      </c>
      <c r="E396">
        <v>2025</v>
      </c>
      <c r="F396">
        <v>6</v>
      </c>
      <c r="G396" s="54" t="s">
        <v>854</v>
      </c>
      <c r="H396" s="34" t="s">
        <v>324</v>
      </c>
      <c r="I396" s="18">
        <v>8.4719999999999995</v>
      </c>
      <c r="J396" s="34" t="s">
        <v>95</v>
      </c>
      <c r="K396" s="19">
        <f t="shared" si="13"/>
        <v>8.4719999999999995</v>
      </c>
      <c r="L396" t="s">
        <v>851</v>
      </c>
      <c r="M396" s="51" t="s">
        <v>1142</v>
      </c>
      <c r="O396" s="50" t="s">
        <v>929</v>
      </c>
      <c r="P396" s="38">
        <f t="shared" si="12"/>
        <v>8.4719999999999995</v>
      </c>
      <c r="Q396" s="52">
        <v>45831</v>
      </c>
      <c r="S396">
        <v>40700</v>
      </c>
      <c r="T396" t="s">
        <v>784</v>
      </c>
    </row>
    <row r="397" spans="1:20" ht="29.1">
      <c r="A397" s="54" t="str">
        <f>+VLOOKUP(O397,'Selectable Table'!D:E,2,0)</f>
        <v>OTH CUST</v>
      </c>
      <c r="B397" s="37" t="s">
        <v>1140</v>
      </c>
      <c r="C397" s="50" t="s">
        <v>1141</v>
      </c>
      <c r="D397" s="50" t="s">
        <v>1482</v>
      </c>
      <c r="E397">
        <v>2025</v>
      </c>
      <c r="F397">
        <v>6</v>
      </c>
      <c r="G397" s="54" t="s">
        <v>854</v>
      </c>
      <c r="H397" s="34" t="s">
        <v>324</v>
      </c>
      <c r="I397" s="18">
        <v>0.32400000000000007</v>
      </c>
      <c r="J397" s="34" t="s">
        <v>95</v>
      </c>
      <c r="K397" s="19">
        <f t="shared" si="13"/>
        <v>0.32400000000000007</v>
      </c>
      <c r="L397" t="s">
        <v>851</v>
      </c>
      <c r="M397" s="51" t="s">
        <v>1142</v>
      </c>
      <c r="O397" s="50" t="s">
        <v>929</v>
      </c>
      <c r="P397" s="38">
        <f t="shared" si="12"/>
        <v>0.32400000000000007</v>
      </c>
      <c r="Q397" s="52">
        <v>45831</v>
      </c>
      <c r="S397">
        <v>40700</v>
      </c>
      <c r="T397" t="s">
        <v>784</v>
      </c>
    </row>
    <row r="398" spans="1:20" ht="14.45">
      <c r="A398" s="54" t="str">
        <f>+VLOOKUP(O398,'Selectable Table'!D:E,2,0)</f>
        <v>OTH CUST</v>
      </c>
      <c r="B398" s="37" t="s">
        <v>1157</v>
      </c>
      <c r="C398" s="50" t="s">
        <v>1158</v>
      </c>
      <c r="D398" s="50" t="s">
        <v>1482</v>
      </c>
      <c r="E398">
        <v>2025</v>
      </c>
      <c r="F398">
        <v>6</v>
      </c>
      <c r="G398" s="54" t="s">
        <v>854</v>
      </c>
      <c r="H398" s="34" t="s">
        <v>324</v>
      </c>
      <c r="I398" s="18">
        <v>77.692000000000007</v>
      </c>
      <c r="J398" s="34" t="s">
        <v>95</v>
      </c>
      <c r="K398" s="19">
        <f t="shared" si="13"/>
        <v>77.692000000000007</v>
      </c>
      <c r="L398" t="s">
        <v>851</v>
      </c>
      <c r="M398" s="51" t="s">
        <v>1159</v>
      </c>
      <c r="O398" s="50" t="s">
        <v>1022</v>
      </c>
      <c r="P398" s="38">
        <f t="shared" si="12"/>
        <v>77.692000000000007</v>
      </c>
      <c r="Q398" s="52">
        <v>45831</v>
      </c>
      <c r="S398">
        <v>40700</v>
      </c>
      <c r="T398" t="s">
        <v>784</v>
      </c>
    </row>
    <row r="399" spans="1:20" ht="14.45">
      <c r="A399" s="54" t="str">
        <f>+VLOOKUP(O399,'Selectable Table'!D:E,2,0)</f>
        <v>TAKEDA</v>
      </c>
      <c r="B399" s="37" t="s">
        <v>1170</v>
      </c>
      <c r="C399" s="50" t="s">
        <v>1171</v>
      </c>
      <c r="D399" s="50" t="s">
        <v>1482</v>
      </c>
      <c r="E399">
        <v>2025</v>
      </c>
      <c r="F399">
        <v>6</v>
      </c>
      <c r="G399" s="54" t="s">
        <v>850</v>
      </c>
      <c r="H399" s="34" t="s">
        <v>323</v>
      </c>
      <c r="I399" s="18">
        <v>46.800000000000004</v>
      </c>
      <c r="J399" s="34" t="s">
        <v>95</v>
      </c>
      <c r="K399" s="19">
        <f t="shared" si="13"/>
        <v>46.800000000000004</v>
      </c>
      <c r="L399" t="s">
        <v>851</v>
      </c>
      <c r="M399" s="51" t="s">
        <v>1172</v>
      </c>
      <c r="O399" s="50" t="s">
        <v>1173</v>
      </c>
      <c r="P399" s="38">
        <f t="shared" si="12"/>
        <v>46.800000000000004</v>
      </c>
      <c r="Q399" s="52">
        <v>45831</v>
      </c>
      <c r="S399">
        <v>40700</v>
      </c>
      <c r="T399" t="s">
        <v>784</v>
      </c>
    </row>
    <row r="400" spans="1:20" ht="29.1">
      <c r="A400" s="54" t="str">
        <f>+VLOOKUP(O400,'Selectable Table'!D:E,2,0)</f>
        <v>OTH CUST</v>
      </c>
      <c r="B400" s="37" t="s">
        <v>1183</v>
      </c>
      <c r="C400" s="50" t="s">
        <v>1184</v>
      </c>
      <c r="D400" s="50" t="s">
        <v>1483</v>
      </c>
      <c r="E400">
        <v>2025</v>
      </c>
      <c r="F400">
        <v>6</v>
      </c>
      <c r="G400" s="54" t="s">
        <v>850</v>
      </c>
      <c r="H400" s="34" t="s">
        <v>323</v>
      </c>
      <c r="I400" s="18">
        <v>43.604000000000006</v>
      </c>
      <c r="J400" s="34" t="s">
        <v>95</v>
      </c>
      <c r="K400" s="19">
        <f t="shared" si="13"/>
        <v>43.604000000000006</v>
      </c>
      <c r="L400" t="s">
        <v>851</v>
      </c>
      <c r="M400" s="51" t="s">
        <v>1185</v>
      </c>
      <c r="O400" s="50" t="s">
        <v>929</v>
      </c>
      <c r="P400" s="38">
        <f t="shared" si="12"/>
        <v>43.604000000000006</v>
      </c>
      <c r="Q400" s="52">
        <v>45831</v>
      </c>
      <c r="S400">
        <v>40700</v>
      </c>
      <c r="T400" t="s">
        <v>784</v>
      </c>
    </row>
    <row r="401" spans="1:20" ht="29.1">
      <c r="A401" s="54" t="str">
        <f>+VLOOKUP(O401,'Selectable Table'!D:E,2,0)</f>
        <v>OTH CUST</v>
      </c>
      <c r="B401" s="37" t="s">
        <v>1183</v>
      </c>
      <c r="C401" s="50" t="s">
        <v>1184</v>
      </c>
      <c r="D401" s="50" t="s">
        <v>1483</v>
      </c>
      <c r="E401">
        <v>2025</v>
      </c>
      <c r="F401">
        <v>6</v>
      </c>
      <c r="G401" s="54" t="s">
        <v>850</v>
      </c>
      <c r="H401" s="34" t="s">
        <v>323</v>
      </c>
      <c r="I401" s="18">
        <v>1.6760000000000002</v>
      </c>
      <c r="J401" s="34" t="s">
        <v>95</v>
      </c>
      <c r="K401" s="19">
        <f t="shared" si="13"/>
        <v>1.6760000000000002</v>
      </c>
      <c r="L401" t="s">
        <v>851</v>
      </c>
      <c r="M401" s="51" t="s">
        <v>1185</v>
      </c>
      <c r="O401" s="50" t="s">
        <v>929</v>
      </c>
      <c r="P401" s="38">
        <f t="shared" si="12"/>
        <v>1.6760000000000002</v>
      </c>
      <c r="Q401" s="52">
        <v>45831</v>
      </c>
      <c r="S401">
        <v>40700</v>
      </c>
      <c r="T401" t="s">
        <v>784</v>
      </c>
    </row>
    <row r="402" spans="1:20" ht="29.1">
      <c r="A402" s="54" t="str">
        <f>+VLOOKUP(O402,'Selectable Table'!D:E,2,0)</f>
        <v>OTH CUST</v>
      </c>
      <c r="B402" s="37" t="s">
        <v>1186</v>
      </c>
      <c r="C402" s="50" t="s">
        <v>1187</v>
      </c>
      <c r="D402" s="50" t="s">
        <v>1484</v>
      </c>
      <c r="E402">
        <v>2025</v>
      </c>
      <c r="F402">
        <v>6</v>
      </c>
      <c r="G402" s="54" t="s">
        <v>850</v>
      </c>
      <c r="H402" s="34" t="s">
        <v>323</v>
      </c>
      <c r="I402" s="18">
        <v>87.204000000000008</v>
      </c>
      <c r="J402" s="34" t="s">
        <v>95</v>
      </c>
      <c r="K402" s="19">
        <f t="shared" si="13"/>
        <v>87.204000000000008</v>
      </c>
      <c r="L402" t="s">
        <v>851</v>
      </c>
      <c r="M402" s="51" t="s">
        <v>1188</v>
      </c>
      <c r="O402" s="50" t="s">
        <v>929</v>
      </c>
      <c r="P402" s="38">
        <f t="shared" si="12"/>
        <v>87.204000000000008</v>
      </c>
      <c r="Q402" s="52">
        <v>45831</v>
      </c>
      <c r="S402">
        <v>40700</v>
      </c>
      <c r="T402" t="s">
        <v>784</v>
      </c>
    </row>
    <row r="403" spans="1:20" ht="29.1">
      <c r="A403" s="54" t="str">
        <f>+VLOOKUP(O403,'Selectable Table'!D:E,2,0)</f>
        <v>OTH CUST</v>
      </c>
      <c r="B403" s="37" t="s">
        <v>1250</v>
      </c>
      <c r="C403" s="50" t="s">
        <v>1251</v>
      </c>
      <c r="D403" s="50" t="s">
        <v>1485</v>
      </c>
      <c r="E403">
        <v>2025</v>
      </c>
      <c r="F403">
        <v>6</v>
      </c>
      <c r="G403" s="54" t="s">
        <v>850</v>
      </c>
      <c r="H403" s="34" t="s">
        <v>323</v>
      </c>
      <c r="I403" s="18">
        <v>8.7200000000000006</v>
      </c>
      <c r="J403" s="34" t="s">
        <v>95</v>
      </c>
      <c r="K403" s="19">
        <f t="shared" si="13"/>
        <v>8.7200000000000006</v>
      </c>
      <c r="L403" t="s">
        <v>851</v>
      </c>
      <c r="M403" s="51" t="s">
        <v>1252</v>
      </c>
      <c r="O403" s="50" t="s">
        <v>929</v>
      </c>
      <c r="P403" s="38">
        <f t="shared" si="12"/>
        <v>8.7200000000000006</v>
      </c>
      <c r="Q403" s="52">
        <v>45831</v>
      </c>
      <c r="S403">
        <v>40700</v>
      </c>
      <c r="T403" t="s">
        <v>784</v>
      </c>
    </row>
    <row r="404" spans="1:20" ht="29.1">
      <c r="A404" s="54" t="str">
        <f>+VLOOKUP(O404,'Selectable Table'!D:E,2,0)</f>
        <v>OTH CUST</v>
      </c>
      <c r="B404" s="37" t="s">
        <v>1250</v>
      </c>
      <c r="C404" s="50" t="s">
        <v>1251</v>
      </c>
      <c r="D404" s="50" t="s">
        <v>1485</v>
      </c>
      <c r="E404">
        <v>2025</v>
      </c>
      <c r="F404">
        <v>6</v>
      </c>
      <c r="G404" s="54" t="s">
        <v>854</v>
      </c>
      <c r="H404" s="34" t="s">
        <v>324</v>
      </c>
      <c r="I404" s="18">
        <v>0.33200000000000002</v>
      </c>
      <c r="J404" s="34" t="s">
        <v>95</v>
      </c>
      <c r="K404" s="19">
        <f t="shared" si="13"/>
        <v>0.33200000000000002</v>
      </c>
      <c r="L404" t="s">
        <v>851</v>
      </c>
      <c r="M404" s="51" t="s">
        <v>1252</v>
      </c>
      <c r="O404" s="50" t="s">
        <v>929</v>
      </c>
      <c r="P404" s="38">
        <f t="shared" si="12"/>
        <v>0.33200000000000002</v>
      </c>
      <c r="Q404" s="52">
        <v>45831</v>
      </c>
      <c r="S404">
        <v>40700</v>
      </c>
      <c r="T404" t="s">
        <v>784</v>
      </c>
    </row>
    <row r="405" spans="1:20" ht="14.45">
      <c r="A405" s="54" t="str">
        <f>+VLOOKUP(O405,'Selectable Table'!D:E,2,0)</f>
        <v>OTH CUST</v>
      </c>
      <c r="B405" s="37" t="s">
        <v>1261</v>
      </c>
      <c r="C405" s="50" t="s">
        <v>1262</v>
      </c>
      <c r="D405" s="50" t="s">
        <v>1485</v>
      </c>
      <c r="E405">
        <v>2025</v>
      </c>
      <c r="F405">
        <v>6</v>
      </c>
      <c r="G405" s="54" t="s">
        <v>854</v>
      </c>
      <c r="H405" s="34" t="s">
        <v>324</v>
      </c>
      <c r="I405" s="18">
        <v>53.44400000000001</v>
      </c>
      <c r="J405" s="34" t="s">
        <v>95</v>
      </c>
      <c r="K405" s="19">
        <f t="shared" si="13"/>
        <v>53.44400000000001</v>
      </c>
      <c r="L405" t="s">
        <v>851</v>
      </c>
      <c r="M405" s="51" t="s">
        <v>874</v>
      </c>
      <c r="O405" s="50" t="s">
        <v>875</v>
      </c>
      <c r="P405" s="38">
        <f t="shared" si="12"/>
        <v>53.44400000000001</v>
      </c>
      <c r="Q405" s="52">
        <v>45831</v>
      </c>
      <c r="S405">
        <v>40700</v>
      </c>
      <c r="T405" t="s">
        <v>784</v>
      </c>
    </row>
    <row r="406" spans="1:20" ht="14.45">
      <c r="A406" s="54" t="str">
        <f>+VLOOKUP(O406,'Selectable Table'!D:E,2,0)</f>
        <v>OTH CUST</v>
      </c>
      <c r="B406" s="37" t="s">
        <v>1261</v>
      </c>
      <c r="C406" s="50" t="s">
        <v>1262</v>
      </c>
      <c r="D406" s="50" t="s">
        <v>1485</v>
      </c>
      <c r="E406">
        <v>2025</v>
      </c>
      <c r="F406">
        <v>6</v>
      </c>
      <c r="G406" s="54" t="s">
        <v>850</v>
      </c>
      <c r="H406" s="34" t="s">
        <v>323</v>
      </c>
      <c r="I406" s="18">
        <v>6.0680000000000005</v>
      </c>
      <c r="J406" s="34" t="s">
        <v>95</v>
      </c>
      <c r="K406" s="19">
        <f t="shared" si="13"/>
        <v>6.0680000000000005</v>
      </c>
      <c r="L406" t="s">
        <v>851</v>
      </c>
      <c r="M406" s="51" t="s">
        <v>874</v>
      </c>
      <c r="O406" s="50" t="s">
        <v>875</v>
      </c>
      <c r="P406" s="38">
        <f t="shared" si="12"/>
        <v>6.0680000000000005</v>
      </c>
      <c r="Q406" s="52">
        <v>45831</v>
      </c>
      <c r="S406">
        <v>40700</v>
      </c>
      <c r="T406" t="s">
        <v>784</v>
      </c>
    </row>
    <row r="407" spans="1:20" ht="14.45">
      <c r="A407" s="54" t="str">
        <f>+VLOOKUP(O407,'Selectable Table'!D:E,2,0)</f>
        <v>OTH CUST</v>
      </c>
      <c r="B407" s="37" t="s">
        <v>1265</v>
      </c>
      <c r="C407" s="50" t="s">
        <v>1266</v>
      </c>
      <c r="D407" s="50" t="s">
        <v>407</v>
      </c>
      <c r="E407">
        <v>2025</v>
      </c>
      <c r="F407">
        <v>6</v>
      </c>
      <c r="G407" s="54" t="s">
        <v>858</v>
      </c>
      <c r="H407" s="34" t="s">
        <v>325</v>
      </c>
      <c r="I407" s="18">
        <v>45.488</v>
      </c>
      <c r="J407" s="34" t="s">
        <v>95</v>
      </c>
      <c r="K407" s="19">
        <f t="shared" si="13"/>
        <v>45.488</v>
      </c>
      <c r="L407" t="s">
        <v>851</v>
      </c>
      <c r="M407" s="51" t="s">
        <v>874</v>
      </c>
      <c r="O407" s="50" t="s">
        <v>875</v>
      </c>
      <c r="P407" s="38">
        <f t="shared" si="12"/>
        <v>45.488</v>
      </c>
      <c r="Q407" s="52">
        <v>45831</v>
      </c>
      <c r="S407">
        <v>40700</v>
      </c>
      <c r="T407" t="s">
        <v>784</v>
      </c>
    </row>
    <row r="408" spans="1:20" ht="29.1">
      <c r="A408" s="54" t="str">
        <f>+VLOOKUP(O408,'Selectable Table'!D:E,2,0)</f>
        <v>OTH CUST</v>
      </c>
      <c r="B408" s="37" t="s">
        <v>1268</v>
      </c>
      <c r="C408" s="50" t="s">
        <v>1269</v>
      </c>
      <c r="D408" s="50" t="s">
        <v>407</v>
      </c>
      <c r="E408">
        <v>2025</v>
      </c>
      <c r="F408">
        <v>6</v>
      </c>
      <c r="G408" s="54" t="s">
        <v>850</v>
      </c>
      <c r="H408" s="34" t="s">
        <v>323</v>
      </c>
      <c r="I408" s="18">
        <v>8.7240000000000002</v>
      </c>
      <c r="J408" s="34" t="s">
        <v>95</v>
      </c>
      <c r="K408" s="19">
        <f t="shared" si="13"/>
        <v>8.7240000000000002</v>
      </c>
      <c r="L408" t="s">
        <v>851</v>
      </c>
      <c r="M408" s="51" t="s">
        <v>1270</v>
      </c>
      <c r="O408" s="50" t="s">
        <v>929</v>
      </c>
      <c r="P408" s="38">
        <f t="shared" si="12"/>
        <v>8.7240000000000002</v>
      </c>
      <c r="Q408" s="52">
        <v>45831</v>
      </c>
      <c r="S408">
        <v>40700</v>
      </c>
      <c r="T408" t="s">
        <v>784</v>
      </c>
    </row>
    <row r="409" spans="1:20" ht="29.1">
      <c r="A409" s="54" t="str">
        <f>+VLOOKUP(O409,'Selectable Table'!D:E,2,0)</f>
        <v>OTH CUST</v>
      </c>
      <c r="B409" s="37" t="s">
        <v>1268</v>
      </c>
      <c r="C409" s="50" t="s">
        <v>1269</v>
      </c>
      <c r="D409" s="50" t="s">
        <v>407</v>
      </c>
      <c r="E409">
        <v>2025</v>
      </c>
      <c r="F409">
        <v>6</v>
      </c>
      <c r="G409" s="54" t="s">
        <v>854</v>
      </c>
      <c r="H409" s="34" t="s">
        <v>324</v>
      </c>
      <c r="I409" s="18">
        <v>0.33200000000000002</v>
      </c>
      <c r="J409" s="34" t="s">
        <v>95</v>
      </c>
      <c r="K409" s="19">
        <f t="shared" si="13"/>
        <v>0.33200000000000002</v>
      </c>
      <c r="L409" t="s">
        <v>851</v>
      </c>
      <c r="M409" s="51" t="s">
        <v>1270</v>
      </c>
      <c r="O409" s="50" t="s">
        <v>929</v>
      </c>
      <c r="P409" s="38">
        <f t="shared" si="12"/>
        <v>0.33200000000000002</v>
      </c>
      <c r="Q409" s="52">
        <v>45831</v>
      </c>
      <c r="S409">
        <v>40700</v>
      </c>
      <c r="T409" t="s">
        <v>784</v>
      </c>
    </row>
    <row r="410" spans="1:20" ht="14.45">
      <c r="A410" s="54" t="str">
        <f>+VLOOKUP(O410,'Selectable Table'!D:E,2,0)</f>
        <v>OTH CUST</v>
      </c>
      <c r="B410" s="37" t="s">
        <v>1279</v>
      </c>
      <c r="C410" s="50" t="s">
        <v>1280</v>
      </c>
      <c r="D410" s="50" t="s">
        <v>407</v>
      </c>
      <c r="E410">
        <v>2025</v>
      </c>
      <c r="F410">
        <v>6</v>
      </c>
      <c r="G410" s="54" t="s">
        <v>854</v>
      </c>
      <c r="H410" s="34" t="s">
        <v>324</v>
      </c>
      <c r="I410" s="18">
        <v>7.98</v>
      </c>
      <c r="J410" s="34" t="s">
        <v>95</v>
      </c>
      <c r="K410" s="19">
        <f t="shared" si="13"/>
        <v>7.98</v>
      </c>
      <c r="L410" t="s">
        <v>851</v>
      </c>
      <c r="M410" s="51" t="s">
        <v>1281</v>
      </c>
      <c r="O410" s="50" t="s">
        <v>875</v>
      </c>
      <c r="P410" s="38">
        <f t="shared" si="12"/>
        <v>7.98</v>
      </c>
      <c r="Q410" s="52">
        <v>45831</v>
      </c>
      <c r="S410">
        <v>40700</v>
      </c>
      <c r="T410" t="s">
        <v>784</v>
      </c>
    </row>
    <row r="411" spans="1:20" ht="29.1">
      <c r="A411" s="54" t="str">
        <f>+VLOOKUP(O411,'Selectable Table'!D:E,2,0)</f>
        <v>OTH CUST</v>
      </c>
      <c r="B411" s="37" t="s">
        <v>1287</v>
      </c>
      <c r="C411" s="50" t="s">
        <v>1288</v>
      </c>
      <c r="D411" s="50" t="s">
        <v>407</v>
      </c>
      <c r="E411">
        <v>2025</v>
      </c>
      <c r="F411">
        <v>6</v>
      </c>
      <c r="G411" s="54" t="s">
        <v>854</v>
      </c>
      <c r="H411" s="34" t="s">
        <v>324</v>
      </c>
      <c r="I411" s="18">
        <v>17.440000000000001</v>
      </c>
      <c r="J411" s="34" t="s">
        <v>95</v>
      </c>
      <c r="K411" s="19">
        <f t="shared" si="13"/>
        <v>17.440000000000001</v>
      </c>
      <c r="L411" t="s">
        <v>851</v>
      </c>
      <c r="M411" s="51" t="s">
        <v>1290</v>
      </c>
      <c r="O411" s="50" t="s">
        <v>929</v>
      </c>
      <c r="P411" s="38">
        <f t="shared" si="12"/>
        <v>17.440000000000001</v>
      </c>
      <c r="Q411" s="52">
        <v>45831</v>
      </c>
      <c r="S411">
        <v>40700</v>
      </c>
      <c r="T411" t="s">
        <v>784</v>
      </c>
    </row>
    <row r="412" spans="1:20" ht="29.1">
      <c r="A412" s="54" t="str">
        <f>+VLOOKUP(O412,'Selectable Table'!D:E,2,0)</f>
        <v>OTH CUST</v>
      </c>
      <c r="B412" s="37" t="s">
        <v>1287</v>
      </c>
      <c r="C412" s="50" t="s">
        <v>1288</v>
      </c>
      <c r="D412" s="50" t="s">
        <v>407</v>
      </c>
      <c r="E412">
        <v>2025</v>
      </c>
      <c r="F412">
        <v>6</v>
      </c>
      <c r="G412" s="54" t="s">
        <v>850</v>
      </c>
      <c r="H412" s="34" t="s">
        <v>323</v>
      </c>
      <c r="I412" s="18">
        <v>0.67200000000000004</v>
      </c>
      <c r="J412" s="34" t="s">
        <v>95</v>
      </c>
      <c r="K412" s="19">
        <f t="shared" si="13"/>
        <v>0.67200000000000004</v>
      </c>
      <c r="L412" t="s">
        <v>851</v>
      </c>
      <c r="M412" s="51" t="s">
        <v>1290</v>
      </c>
      <c r="O412" s="50" t="s">
        <v>929</v>
      </c>
      <c r="P412" s="38">
        <f t="shared" si="12"/>
        <v>0.67200000000000004</v>
      </c>
      <c r="Q412" s="52">
        <v>45831</v>
      </c>
      <c r="S412">
        <v>40700</v>
      </c>
      <c r="T412" t="s">
        <v>784</v>
      </c>
    </row>
    <row r="413" spans="1:20" ht="29.1">
      <c r="A413" s="54" t="str">
        <f>+VLOOKUP(O413,'Selectable Table'!D:E,2,0)</f>
        <v>OTH CUST</v>
      </c>
      <c r="B413" s="37" t="s">
        <v>1313</v>
      </c>
      <c r="C413" s="50" t="s">
        <v>1314</v>
      </c>
      <c r="D413" s="50" t="s">
        <v>1486</v>
      </c>
      <c r="E413">
        <v>2025</v>
      </c>
      <c r="F413">
        <v>6</v>
      </c>
      <c r="G413" s="54" t="s">
        <v>854</v>
      </c>
      <c r="H413" s="34" t="s">
        <v>324</v>
      </c>
      <c r="I413" s="18">
        <v>34.884</v>
      </c>
      <c r="J413" s="34" t="s">
        <v>95</v>
      </c>
      <c r="K413" s="19">
        <f t="shared" si="13"/>
        <v>34.884</v>
      </c>
      <c r="L413" t="s">
        <v>851</v>
      </c>
      <c r="M413" s="51" t="s">
        <v>1315</v>
      </c>
      <c r="O413" s="50" t="s">
        <v>929</v>
      </c>
      <c r="P413" s="38">
        <f t="shared" si="12"/>
        <v>34.884</v>
      </c>
      <c r="Q413" s="52">
        <v>45831</v>
      </c>
      <c r="S413">
        <v>40700</v>
      </c>
      <c r="T413" t="s">
        <v>784</v>
      </c>
    </row>
    <row r="414" spans="1:20" ht="29.1">
      <c r="A414" s="54" t="str">
        <f>+VLOOKUP(O414,'Selectable Table'!D:E,2,0)</f>
        <v>OTH CUST</v>
      </c>
      <c r="B414" s="37" t="s">
        <v>1313</v>
      </c>
      <c r="C414" s="50" t="s">
        <v>1314</v>
      </c>
      <c r="D414" s="50" t="s">
        <v>1486</v>
      </c>
      <c r="E414">
        <v>2025</v>
      </c>
      <c r="F414">
        <v>6</v>
      </c>
      <c r="G414" s="54" t="s">
        <v>850</v>
      </c>
      <c r="H414" s="34" t="s">
        <v>323</v>
      </c>
      <c r="I414" s="18">
        <v>1.3440000000000001</v>
      </c>
      <c r="J414" s="34" t="s">
        <v>95</v>
      </c>
      <c r="K414" s="19">
        <f t="shared" si="13"/>
        <v>1.3440000000000001</v>
      </c>
      <c r="L414" t="s">
        <v>851</v>
      </c>
      <c r="M414" s="51" t="s">
        <v>1315</v>
      </c>
      <c r="O414" s="50" t="s">
        <v>929</v>
      </c>
      <c r="P414" s="38">
        <f t="shared" si="12"/>
        <v>1.3440000000000001</v>
      </c>
      <c r="Q414" s="52">
        <v>45831</v>
      </c>
      <c r="S414">
        <v>40700</v>
      </c>
      <c r="T414" t="s">
        <v>784</v>
      </c>
    </row>
    <row r="415" spans="1:20" ht="29.1">
      <c r="A415" s="54" t="str">
        <f>+VLOOKUP(O415,'Selectable Table'!D:E,2,0)</f>
        <v>OTH CUST</v>
      </c>
      <c r="B415" s="37" t="s">
        <v>1331</v>
      </c>
      <c r="C415" s="50" t="s">
        <v>1332</v>
      </c>
      <c r="D415" s="50" t="s">
        <v>1486</v>
      </c>
      <c r="E415">
        <v>2025</v>
      </c>
      <c r="F415">
        <v>6</v>
      </c>
      <c r="G415" s="54" t="s">
        <v>850</v>
      </c>
      <c r="H415" s="34" t="s">
        <v>323</v>
      </c>
      <c r="I415" s="18">
        <v>16.772000000000002</v>
      </c>
      <c r="J415" s="34" t="s">
        <v>95</v>
      </c>
      <c r="K415" s="19">
        <f t="shared" si="13"/>
        <v>16.772000000000002</v>
      </c>
      <c r="L415" t="s">
        <v>851</v>
      </c>
      <c r="M415" s="51" t="s">
        <v>1333</v>
      </c>
      <c r="O415" s="50" t="s">
        <v>929</v>
      </c>
      <c r="P415" s="38">
        <f t="shared" si="12"/>
        <v>16.772000000000002</v>
      </c>
      <c r="Q415" s="52">
        <v>45831</v>
      </c>
      <c r="S415">
        <v>40700</v>
      </c>
      <c r="T415" t="s">
        <v>784</v>
      </c>
    </row>
    <row r="416" spans="1:20" ht="29.1">
      <c r="A416" s="54" t="str">
        <f>+VLOOKUP(O416,'Selectable Table'!D:E,2,0)</f>
        <v>OTH CUST</v>
      </c>
      <c r="B416" s="37" t="s">
        <v>1331</v>
      </c>
      <c r="C416" s="50" t="s">
        <v>1332</v>
      </c>
      <c r="D416" s="50" t="s">
        <v>1486</v>
      </c>
      <c r="E416">
        <v>2025</v>
      </c>
      <c r="F416">
        <v>6</v>
      </c>
      <c r="G416" s="54" t="s">
        <v>850</v>
      </c>
      <c r="H416" s="34" t="s">
        <v>323</v>
      </c>
      <c r="I416" s="18">
        <v>0.67200000000000004</v>
      </c>
      <c r="J416" s="34" t="s">
        <v>95</v>
      </c>
      <c r="K416" s="19">
        <f t="shared" si="13"/>
        <v>0.67200000000000004</v>
      </c>
      <c r="L416" t="s">
        <v>851</v>
      </c>
      <c r="M416" s="51" t="s">
        <v>1333</v>
      </c>
      <c r="O416" s="50" t="s">
        <v>929</v>
      </c>
      <c r="P416" s="38">
        <f t="shared" si="12"/>
        <v>0.67200000000000004</v>
      </c>
      <c r="Q416" s="52">
        <v>45831</v>
      </c>
      <c r="S416">
        <v>40700</v>
      </c>
      <c r="T416" t="s">
        <v>784</v>
      </c>
    </row>
    <row r="417" spans="1:20" ht="14.45">
      <c r="A417" s="54" t="str">
        <f>+VLOOKUP(O417,'Selectable Table'!D:E,2,0)</f>
        <v>OTH CUST</v>
      </c>
      <c r="B417" s="37" t="s">
        <v>1343</v>
      </c>
      <c r="C417" s="50" t="s">
        <v>1344</v>
      </c>
      <c r="D417" s="50" t="s">
        <v>1487</v>
      </c>
      <c r="E417">
        <v>2025</v>
      </c>
      <c r="F417">
        <v>6</v>
      </c>
      <c r="G417" s="54" t="s">
        <v>850</v>
      </c>
      <c r="H417" s="34" t="s">
        <v>323</v>
      </c>
      <c r="I417" s="18">
        <v>9.1</v>
      </c>
      <c r="J417" s="34" t="s">
        <v>95</v>
      </c>
      <c r="K417" s="19">
        <f t="shared" si="13"/>
        <v>9.1</v>
      </c>
      <c r="L417" t="s">
        <v>851</v>
      </c>
      <c r="M417" s="51" t="s">
        <v>874</v>
      </c>
      <c r="O417" s="50" t="s">
        <v>875</v>
      </c>
      <c r="P417" s="38">
        <f t="shared" si="12"/>
        <v>9.1</v>
      </c>
      <c r="Q417" s="52">
        <v>45831</v>
      </c>
      <c r="S417">
        <v>40700</v>
      </c>
      <c r="T417" t="s">
        <v>784</v>
      </c>
    </row>
    <row r="418" spans="1:20" ht="14.45">
      <c r="A418" s="54" t="str">
        <f>+VLOOKUP(O418,'Selectable Table'!D:E,2,0)</f>
        <v>OTH CUST</v>
      </c>
      <c r="B418" s="37" t="s">
        <v>1358</v>
      </c>
      <c r="C418" s="50" t="s">
        <v>1359</v>
      </c>
      <c r="D418" s="50" t="s">
        <v>1488</v>
      </c>
      <c r="E418">
        <v>2025</v>
      </c>
      <c r="F418">
        <v>6</v>
      </c>
      <c r="G418" s="54" t="s">
        <v>858</v>
      </c>
      <c r="H418" s="34" t="s">
        <v>325</v>
      </c>
      <c r="I418" s="18">
        <v>19.332000000000001</v>
      </c>
      <c r="J418" s="34" t="s">
        <v>95</v>
      </c>
      <c r="K418" s="19">
        <f t="shared" si="13"/>
        <v>19.332000000000001</v>
      </c>
      <c r="L418" t="s">
        <v>851</v>
      </c>
      <c r="M418" s="51" t="s">
        <v>1360</v>
      </c>
      <c r="O418" s="50" t="s">
        <v>1361</v>
      </c>
      <c r="P418" s="38">
        <f t="shared" si="12"/>
        <v>19.332000000000001</v>
      </c>
      <c r="Q418" s="52">
        <v>45831</v>
      </c>
      <c r="S418">
        <v>40700</v>
      </c>
      <c r="T418" t="s">
        <v>784</v>
      </c>
    </row>
    <row r="419" spans="1:20" ht="14.45">
      <c r="A419" s="54" t="str">
        <f>+VLOOKUP(O419,'Selectable Table'!D:E,2,0)</f>
        <v>OTH CUST</v>
      </c>
      <c r="B419" s="37" t="s">
        <v>1368</v>
      </c>
      <c r="C419" s="50" t="s">
        <v>1369</v>
      </c>
      <c r="D419" s="50" t="s">
        <v>1488</v>
      </c>
      <c r="E419">
        <v>2025</v>
      </c>
      <c r="F419">
        <v>6</v>
      </c>
      <c r="G419" s="54" t="s">
        <v>858</v>
      </c>
      <c r="H419" s="34" t="s">
        <v>325</v>
      </c>
      <c r="I419" s="18">
        <v>15.16</v>
      </c>
      <c r="J419" s="34" t="s">
        <v>95</v>
      </c>
      <c r="K419" s="19">
        <f t="shared" si="13"/>
        <v>15.16</v>
      </c>
      <c r="L419" t="s">
        <v>851</v>
      </c>
      <c r="M419" s="51" t="s">
        <v>874</v>
      </c>
      <c r="O419" s="50" t="s">
        <v>875</v>
      </c>
      <c r="P419" s="38">
        <f t="shared" si="12"/>
        <v>15.16</v>
      </c>
      <c r="Q419" s="52">
        <v>45831</v>
      </c>
      <c r="S419">
        <v>40700</v>
      </c>
      <c r="T419" t="s">
        <v>784</v>
      </c>
    </row>
    <row r="420" spans="1:20" ht="14.45">
      <c r="A420" s="54" t="str">
        <f>+VLOOKUP(O420,'Selectable Table'!D:E,2,0)</f>
        <v>ELI LILLY</v>
      </c>
      <c r="B420" s="37" t="s">
        <v>1380</v>
      </c>
      <c r="C420" s="50" t="s">
        <v>1381</v>
      </c>
      <c r="D420" s="50" t="s">
        <v>1488</v>
      </c>
      <c r="E420">
        <v>2025</v>
      </c>
      <c r="F420">
        <v>6</v>
      </c>
      <c r="G420" s="54" t="s">
        <v>854</v>
      </c>
      <c r="H420" s="34" t="s">
        <v>324</v>
      </c>
      <c r="I420" s="18">
        <v>120.096</v>
      </c>
      <c r="J420" s="34" t="s">
        <v>95</v>
      </c>
      <c r="K420" s="19">
        <f t="shared" si="13"/>
        <v>120.096</v>
      </c>
      <c r="L420" t="s">
        <v>851</v>
      </c>
      <c r="M420" s="51" t="s">
        <v>1382</v>
      </c>
      <c r="O420" s="50" t="s">
        <v>853</v>
      </c>
      <c r="P420" s="38">
        <f t="shared" si="12"/>
        <v>120.096</v>
      </c>
      <c r="Q420" s="52">
        <v>45831</v>
      </c>
      <c r="S420">
        <v>40700</v>
      </c>
      <c r="T420" t="s">
        <v>784</v>
      </c>
    </row>
    <row r="421" spans="1:20" ht="29.1">
      <c r="A421" s="54" t="str">
        <f>+VLOOKUP(O421,'Selectable Table'!D:E,2,0)</f>
        <v>OTH CUST</v>
      </c>
      <c r="B421" s="37" t="s">
        <v>1383</v>
      </c>
      <c r="C421" s="50" t="s">
        <v>1384</v>
      </c>
      <c r="D421" s="50" t="s">
        <v>1488</v>
      </c>
      <c r="E421">
        <v>2025</v>
      </c>
      <c r="F421">
        <v>6</v>
      </c>
      <c r="G421" s="54" t="s">
        <v>854</v>
      </c>
      <c r="H421" s="34" t="s">
        <v>324</v>
      </c>
      <c r="I421" s="18">
        <v>151.31199999999998</v>
      </c>
      <c r="J421" s="34" t="s">
        <v>95</v>
      </c>
      <c r="K421" s="19">
        <f t="shared" si="13"/>
        <v>151.31199999999998</v>
      </c>
      <c r="L421" t="s">
        <v>851</v>
      </c>
      <c r="M421" s="51" t="s">
        <v>1385</v>
      </c>
      <c r="O421" s="50" t="s">
        <v>1010</v>
      </c>
      <c r="P421" s="38">
        <f t="shared" si="12"/>
        <v>151.31199999999998</v>
      </c>
      <c r="Q421" s="52">
        <v>45831</v>
      </c>
      <c r="S421">
        <v>40700</v>
      </c>
      <c r="T421" t="s">
        <v>784</v>
      </c>
    </row>
    <row r="422" spans="1:20" ht="14.45">
      <c r="A422" s="54" t="str">
        <f>+VLOOKUP(O422,'Selectable Table'!D:E,2,0)</f>
        <v>OTH CUST</v>
      </c>
      <c r="B422" s="37" t="s">
        <v>1389</v>
      </c>
      <c r="C422" s="50" t="s">
        <v>1390</v>
      </c>
      <c r="D422" s="50" t="s">
        <v>1488</v>
      </c>
      <c r="E422">
        <v>2025</v>
      </c>
      <c r="F422">
        <v>6</v>
      </c>
      <c r="G422" s="54" t="s">
        <v>854</v>
      </c>
      <c r="H422" s="34" t="s">
        <v>324</v>
      </c>
      <c r="I422" s="18">
        <v>173.99200000000002</v>
      </c>
      <c r="J422" s="34" t="s">
        <v>95</v>
      </c>
      <c r="K422" s="19">
        <f t="shared" si="13"/>
        <v>173.99200000000002</v>
      </c>
      <c r="L422" t="s">
        <v>851</v>
      </c>
      <c r="M422" s="51" t="s">
        <v>1392</v>
      </c>
      <c r="O422" s="50" t="s">
        <v>1361</v>
      </c>
      <c r="P422" s="38">
        <f t="shared" si="12"/>
        <v>173.99200000000002</v>
      </c>
      <c r="Q422" s="52">
        <v>45831</v>
      </c>
      <c r="S422">
        <v>40700</v>
      </c>
      <c r="T422" t="s">
        <v>784</v>
      </c>
    </row>
    <row r="423" spans="1:20" ht="14.45">
      <c r="A423" s="54" t="str">
        <f>+VLOOKUP(O423,'Selectable Table'!D:E,2,0)</f>
        <v>ELI LILLY</v>
      </c>
      <c r="B423" s="37" t="s">
        <v>1393</v>
      </c>
      <c r="C423" s="50" t="s">
        <v>1394</v>
      </c>
      <c r="D423" s="50" t="s">
        <v>1488</v>
      </c>
      <c r="E423">
        <v>2025</v>
      </c>
      <c r="F423">
        <v>6</v>
      </c>
      <c r="G423" s="54" t="s">
        <v>850</v>
      </c>
      <c r="H423" s="34" t="s">
        <v>323</v>
      </c>
      <c r="I423" s="18">
        <v>50.027999999999999</v>
      </c>
      <c r="J423" s="34" t="s">
        <v>95</v>
      </c>
      <c r="K423" s="19">
        <f t="shared" si="13"/>
        <v>50.027999999999999</v>
      </c>
      <c r="L423" t="s">
        <v>851</v>
      </c>
      <c r="M423" s="51" t="s">
        <v>1395</v>
      </c>
      <c r="O423" s="50" t="s">
        <v>853</v>
      </c>
      <c r="P423" s="38">
        <f t="shared" si="12"/>
        <v>50.027999999999999</v>
      </c>
      <c r="Q423" s="52">
        <v>45831</v>
      </c>
      <c r="S423">
        <v>40700</v>
      </c>
      <c r="T423" t="s">
        <v>784</v>
      </c>
    </row>
    <row r="424" spans="1:20" ht="29.1">
      <c r="A424" s="54" t="str">
        <f>+VLOOKUP(O424,'Selectable Table'!D:E,2,0)</f>
        <v>OTH CUST</v>
      </c>
      <c r="B424" s="37" t="s">
        <v>1401</v>
      </c>
      <c r="C424" s="50" t="s">
        <v>1402</v>
      </c>
      <c r="D424" s="50" t="s">
        <v>1488</v>
      </c>
      <c r="E424">
        <v>2025</v>
      </c>
      <c r="F424">
        <v>6</v>
      </c>
      <c r="G424" s="54" t="s">
        <v>854</v>
      </c>
      <c r="H424" s="34" t="s">
        <v>324</v>
      </c>
      <c r="I424" s="18">
        <v>44.475999999999999</v>
      </c>
      <c r="J424" s="34" t="s">
        <v>95</v>
      </c>
      <c r="K424" s="19">
        <f t="shared" si="13"/>
        <v>44.475999999999999</v>
      </c>
      <c r="L424" t="s">
        <v>851</v>
      </c>
      <c r="M424" s="51" t="s">
        <v>1403</v>
      </c>
      <c r="O424" s="50" t="s">
        <v>929</v>
      </c>
      <c r="P424" s="38">
        <f t="shared" si="12"/>
        <v>44.475999999999999</v>
      </c>
      <c r="Q424" s="52">
        <v>45831</v>
      </c>
      <c r="S424">
        <v>40700</v>
      </c>
      <c r="T424" t="s">
        <v>784</v>
      </c>
    </row>
    <row r="425" spans="1:20" ht="29.1">
      <c r="A425" s="54" t="str">
        <f>+VLOOKUP(O425,'Selectable Table'!D:E,2,0)</f>
        <v>OTH CUST</v>
      </c>
      <c r="B425" s="37" t="s">
        <v>1401</v>
      </c>
      <c r="C425" s="50" t="s">
        <v>1402</v>
      </c>
      <c r="D425" s="50" t="s">
        <v>1489</v>
      </c>
      <c r="E425">
        <v>2025</v>
      </c>
      <c r="F425">
        <v>6</v>
      </c>
      <c r="G425" s="54" t="s">
        <v>880</v>
      </c>
      <c r="H425" s="34" t="s">
        <v>616</v>
      </c>
      <c r="I425" s="18">
        <v>14.252000000000002</v>
      </c>
      <c r="J425" s="34" t="s">
        <v>95</v>
      </c>
      <c r="K425" s="19">
        <f t="shared" si="13"/>
        <v>14.252000000000002</v>
      </c>
      <c r="L425" t="s">
        <v>851</v>
      </c>
      <c r="M425" s="51" t="s">
        <v>1403</v>
      </c>
      <c r="O425" s="50" t="s">
        <v>929</v>
      </c>
      <c r="P425" s="38">
        <f t="shared" si="12"/>
        <v>14.252000000000002</v>
      </c>
      <c r="Q425" s="52">
        <v>45831</v>
      </c>
      <c r="S425">
        <v>40700</v>
      </c>
      <c r="T425" t="s">
        <v>784</v>
      </c>
    </row>
    <row r="426" spans="1:20" ht="29.1">
      <c r="A426" s="54" t="str">
        <f>+VLOOKUP(O426,'Selectable Table'!D:E,2,0)</f>
        <v>ELI LILLY</v>
      </c>
      <c r="B426" s="37" t="s">
        <v>1404</v>
      </c>
      <c r="C426" s="50" t="s">
        <v>1405</v>
      </c>
      <c r="D426" s="50" t="s">
        <v>1489</v>
      </c>
      <c r="E426">
        <v>2025</v>
      </c>
      <c r="F426">
        <v>6</v>
      </c>
      <c r="G426" s="54" t="s">
        <v>880</v>
      </c>
      <c r="H426" s="34" t="s">
        <v>616</v>
      </c>
      <c r="I426" s="18">
        <v>173.99200000000002</v>
      </c>
      <c r="J426" s="34" t="s">
        <v>95</v>
      </c>
      <c r="K426" s="19">
        <f t="shared" si="13"/>
        <v>173.99200000000002</v>
      </c>
      <c r="L426" t="s">
        <v>851</v>
      </c>
      <c r="M426" s="51" t="s">
        <v>1407</v>
      </c>
      <c r="O426" s="50" t="s">
        <v>853</v>
      </c>
      <c r="P426" s="38">
        <f t="shared" si="12"/>
        <v>173.99200000000002</v>
      </c>
      <c r="Q426" s="52">
        <v>45831</v>
      </c>
      <c r="S426">
        <v>40700</v>
      </c>
      <c r="T426" t="s">
        <v>784</v>
      </c>
    </row>
    <row r="427" spans="1:20" ht="14.45">
      <c r="A427" s="54" t="str">
        <f>+VLOOKUP(O427,'Selectable Table'!D:E,2,0)</f>
        <v>ELI LILLY</v>
      </c>
      <c r="B427" s="37" t="s">
        <v>1404</v>
      </c>
      <c r="C427" s="50" t="s">
        <v>1405</v>
      </c>
      <c r="D427" s="50" t="s">
        <v>1489</v>
      </c>
      <c r="E427">
        <v>2025</v>
      </c>
      <c r="F427">
        <v>6</v>
      </c>
      <c r="G427" s="54" t="s">
        <v>858</v>
      </c>
      <c r="H427" s="34" t="s">
        <v>325</v>
      </c>
      <c r="I427" s="18">
        <v>43.900000000000006</v>
      </c>
      <c r="J427" s="34" t="s">
        <v>95</v>
      </c>
      <c r="K427" s="19">
        <f t="shared" si="13"/>
        <v>43.900000000000006</v>
      </c>
      <c r="L427" t="s">
        <v>851</v>
      </c>
      <c r="M427" s="51" t="s">
        <v>1407</v>
      </c>
      <c r="O427" s="50" t="s">
        <v>853</v>
      </c>
      <c r="P427" s="38">
        <f t="shared" si="12"/>
        <v>43.900000000000006</v>
      </c>
      <c r="Q427" s="52">
        <v>45831</v>
      </c>
      <c r="S427">
        <v>40700</v>
      </c>
      <c r="T427" t="s">
        <v>784</v>
      </c>
    </row>
    <row r="428" spans="1:20" ht="14.45">
      <c r="A428" s="54" t="str">
        <f>+VLOOKUP(O428,'Selectable Table'!D:E,2,0)</f>
        <v>ELI LILLY</v>
      </c>
      <c r="B428" s="37" t="s">
        <v>1404</v>
      </c>
      <c r="C428" s="50" t="s">
        <v>1405</v>
      </c>
      <c r="D428" s="50" t="s">
        <v>1489</v>
      </c>
      <c r="E428">
        <v>2025</v>
      </c>
      <c r="F428">
        <v>6</v>
      </c>
      <c r="G428" s="54" t="s">
        <v>854</v>
      </c>
      <c r="H428" s="34" t="s">
        <v>324</v>
      </c>
      <c r="I428" s="18">
        <v>195.02</v>
      </c>
      <c r="J428" s="34" t="s">
        <v>95</v>
      </c>
      <c r="K428" s="19">
        <f t="shared" si="13"/>
        <v>195.02</v>
      </c>
      <c r="L428" t="s">
        <v>851</v>
      </c>
      <c r="M428" s="51" t="s">
        <v>1407</v>
      </c>
      <c r="O428" s="50" t="s">
        <v>853</v>
      </c>
      <c r="P428" s="38">
        <f t="shared" si="12"/>
        <v>195.02</v>
      </c>
      <c r="Q428" s="52">
        <v>45831</v>
      </c>
      <c r="S428">
        <v>40700</v>
      </c>
      <c r="T428" t="s">
        <v>784</v>
      </c>
    </row>
    <row r="429" spans="1:20" ht="14.45">
      <c r="A429" s="54" t="str">
        <f>+VLOOKUP(O429,'Selectable Table'!D:E,2,0)</f>
        <v>ELI LILLY</v>
      </c>
      <c r="B429" s="37" t="s">
        <v>1416</v>
      </c>
      <c r="C429" s="50" t="s">
        <v>1417</v>
      </c>
      <c r="D429" s="50" t="s">
        <v>1489</v>
      </c>
      <c r="E429">
        <v>2025</v>
      </c>
      <c r="F429">
        <v>6</v>
      </c>
      <c r="G429" s="54" t="s">
        <v>854</v>
      </c>
      <c r="H429" s="34" t="s">
        <v>324</v>
      </c>
      <c r="I429" s="18">
        <v>243.10000000000002</v>
      </c>
      <c r="J429" s="34" t="s">
        <v>95</v>
      </c>
      <c r="K429" s="19">
        <f t="shared" si="13"/>
        <v>243.10000000000002</v>
      </c>
      <c r="L429" t="s">
        <v>851</v>
      </c>
      <c r="M429" s="51" t="s">
        <v>1418</v>
      </c>
      <c r="O429" s="50" t="s">
        <v>853</v>
      </c>
      <c r="P429" s="38">
        <f t="shared" si="12"/>
        <v>243.10000000000002</v>
      </c>
      <c r="Q429" s="52">
        <v>45831</v>
      </c>
      <c r="S429">
        <v>40700</v>
      </c>
      <c r="T429" t="s">
        <v>784</v>
      </c>
    </row>
    <row r="430" spans="1:20" ht="14.45">
      <c r="A430" s="54" t="str">
        <f>+VLOOKUP(O430,'Selectable Table'!D:E,2,0)</f>
        <v>ELI LILLY</v>
      </c>
      <c r="B430" s="37" t="s">
        <v>1416</v>
      </c>
      <c r="C430" s="50" t="s">
        <v>1417</v>
      </c>
      <c r="D430" s="50" t="s">
        <v>1489</v>
      </c>
      <c r="E430">
        <v>2025</v>
      </c>
      <c r="F430">
        <v>6</v>
      </c>
      <c r="G430" s="54" t="s">
        <v>854</v>
      </c>
      <c r="H430" s="34" t="s">
        <v>324</v>
      </c>
      <c r="I430" s="18">
        <v>50.027999999999999</v>
      </c>
      <c r="J430" s="34" t="s">
        <v>95</v>
      </c>
      <c r="K430" s="19">
        <f t="shared" si="13"/>
        <v>50.027999999999999</v>
      </c>
      <c r="L430" t="s">
        <v>851</v>
      </c>
      <c r="M430" s="51" t="s">
        <v>1418</v>
      </c>
      <c r="O430" s="50" t="s">
        <v>853</v>
      </c>
      <c r="P430" s="38">
        <f t="shared" si="12"/>
        <v>50.027999999999999</v>
      </c>
      <c r="Q430" s="52">
        <v>45831</v>
      </c>
      <c r="S430">
        <v>40700</v>
      </c>
      <c r="T430" t="s">
        <v>784</v>
      </c>
    </row>
    <row r="431" spans="1:20" ht="14.45">
      <c r="A431" s="54" t="str">
        <f>+VLOOKUP(O431,'Selectable Table'!D:E,2,0)</f>
        <v>ELI LILLY</v>
      </c>
      <c r="B431" s="37" t="s">
        <v>1416</v>
      </c>
      <c r="C431" s="50" t="s">
        <v>1417</v>
      </c>
      <c r="D431" s="50" t="s">
        <v>1489</v>
      </c>
      <c r="E431">
        <v>2025</v>
      </c>
      <c r="F431">
        <v>6</v>
      </c>
      <c r="G431" s="54" t="s">
        <v>854</v>
      </c>
      <c r="H431" s="34" t="s">
        <v>324</v>
      </c>
      <c r="I431" s="18">
        <v>183.87200000000001</v>
      </c>
      <c r="J431" s="34" t="s">
        <v>95</v>
      </c>
      <c r="K431" s="19">
        <f t="shared" si="13"/>
        <v>183.87200000000001</v>
      </c>
      <c r="L431" t="s">
        <v>851</v>
      </c>
      <c r="M431" s="51" t="s">
        <v>1418</v>
      </c>
      <c r="O431" s="50" t="s">
        <v>853</v>
      </c>
      <c r="P431" s="38">
        <f t="shared" si="12"/>
        <v>183.87200000000001</v>
      </c>
      <c r="Q431" s="52">
        <v>45831</v>
      </c>
      <c r="S431">
        <v>40700</v>
      </c>
      <c r="T431" t="s">
        <v>784</v>
      </c>
    </row>
    <row r="432" spans="1:20" ht="29.1">
      <c r="A432" s="54" t="str">
        <f>+VLOOKUP(O432,'Selectable Table'!D:E,2,0)</f>
        <v>OTH CUST</v>
      </c>
      <c r="B432" s="37" t="s">
        <v>1420</v>
      </c>
      <c r="C432" s="50" t="s">
        <v>1421</v>
      </c>
      <c r="D432" s="50" t="s">
        <v>1489</v>
      </c>
      <c r="E432">
        <v>2025</v>
      </c>
      <c r="F432">
        <v>6</v>
      </c>
      <c r="G432" s="54" t="s">
        <v>854</v>
      </c>
      <c r="H432" s="34" t="s">
        <v>324</v>
      </c>
      <c r="I432" s="18">
        <v>26.164000000000001</v>
      </c>
      <c r="J432" s="34" t="s">
        <v>95</v>
      </c>
      <c r="K432" s="19">
        <f t="shared" si="13"/>
        <v>26.164000000000001</v>
      </c>
      <c r="L432" t="s">
        <v>851</v>
      </c>
      <c r="M432" s="51" t="s">
        <v>1423</v>
      </c>
      <c r="O432" s="50" t="s">
        <v>929</v>
      </c>
      <c r="P432" s="38">
        <f t="shared" si="12"/>
        <v>26.164000000000001</v>
      </c>
      <c r="Q432" s="52">
        <v>45831</v>
      </c>
      <c r="S432">
        <v>40700</v>
      </c>
      <c r="T432" t="s">
        <v>784</v>
      </c>
    </row>
    <row r="433" spans="1:20" ht="29.1">
      <c r="A433" s="54" t="str">
        <f>+VLOOKUP(O433,'Selectable Table'!D:E,2,0)</f>
        <v>OTH CUST</v>
      </c>
      <c r="B433" s="37" t="s">
        <v>1420</v>
      </c>
      <c r="C433" s="50" t="s">
        <v>1421</v>
      </c>
      <c r="D433" s="50" t="s">
        <v>1489</v>
      </c>
      <c r="E433">
        <v>2025</v>
      </c>
      <c r="F433">
        <v>6</v>
      </c>
      <c r="G433" s="54" t="s">
        <v>850</v>
      </c>
      <c r="H433" s="34" t="s">
        <v>323</v>
      </c>
      <c r="I433" s="18">
        <v>1.008</v>
      </c>
      <c r="J433" s="34" t="s">
        <v>95</v>
      </c>
      <c r="K433" s="19">
        <f t="shared" si="13"/>
        <v>1.008</v>
      </c>
      <c r="L433" t="s">
        <v>851</v>
      </c>
      <c r="M433" s="51" t="s">
        <v>1423</v>
      </c>
      <c r="O433" s="50" t="s">
        <v>929</v>
      </c>
      <c r="P433" s="38">
        <f t="shared" si="12"/>
        <v>1.008</v>
      </c>
      <c r="Q433" s="52">
        <v>45831</v>
      </c>
      <c r="S433">
        <v>40700</v>
      </c>
      <c r="T433" t="s">
        <v>784</v>
      </c>
    </row>
    <row r="434" spans="1:20" ht="29.1">
      <c r="A434" s="54" t="str">
        <f>+VLOOKUP(O434,'Selectable Table'!D:E,2,0)</f>
        <v>OTH CUST</v>
      </c>
      <c r="B434" s="37" t="s">
        <v>1424</v>
      </c>
      <c r="C434" s="50" t="s">
        <v>1425</v>
      </c>
      <c r="D434" s="50" t="s">
        <v>1489</v>
      </c>
      <c r="E434">
        <v>2025</v>
      </c>
      <c r="F434">
        <v>6</v>
      </c>
      <c r="G434" s="54" t="s">
        <v>850</v>
      </c>
      <c r="H434" s="34" t="s">
        <v>323</v>
      </c>
      <c r="I434" s="18">
        <v>21.380000000000003</v>
      </c>
      <c r="J434" s="34" t="s">
        <v>95</v>
      </c>
      <c r="K434" s="19">
        <f t="shared" si="13"/>
        <v>21.380000000000003</v>
      </c>
      <c r="L434" t="s">
        <v>851</v>
      </c>
      <c r="M434" s="51" t="s">
        <v>1426</v>
      </c>
      <c r="O434" s="50" t="s">
        <v>929</v>
      </c>
      <c r="P434" s="38">
        <f t="shared" si="12"/>
        <v>21.380000000000003</v>
      </c>
      <c r="Q434" s="52">
        <v>45831</v>
      </c>
      <c r="S434">
        <v>40700</v>
      </c>
      <c r="T434" t="s">
        <v>784</v>
      </c>
    </row>
    <row r="435" spans="1:20" ht="29.1">
      <c r="A435" s="54" t="str">
        <f>+VLOOKUP(O435,'Selectable Table'!D:E,2,0)</f>
        <v>OTH CUST</v>
      </c>
      <c r="B435" s="37" t="s">
        <v>1424</v>
      </c>
      <c r="C435" s="50" t="s">
        <v>1425</v>
      </c>
      <c r="D435" s="50" t="s">
        <v>1490</v>
      </c>
      <c r="E435">
        <v>2025</v>
      </c>
      <c r="F435">
        <v>6</v>
      </c>
      <c r="G435" s="54" t="s">
        <v>850</v>
      </c>
      <c r="H435" s="34" t="s">
        <v>323</v>
      </c>
      <c r="I435" s="18">
        <v>0.85199999999999998</v>
      </c>
      <c r="J435" s="34" t="s">
        <v>95</v>
      </c>
      <c r="K435" s="19">
        <f t="shared" si="13"/>
        <v>0.85199999999999998</v>
      </c>
      <c r="L435" t="s">
        <v>851</v>
      </c>
      <c r="M435" s="51" t="s">
        <v>1426</v>
      </c>
      <c r="O435" s="50" t="s">
        <v>929</v>
      </c>
      <c r="P435" s="38">
        <f t="shared" si="12"/>
        <v>0.85199999999999998</v>
      </c>
      <c r="Q435" s="52">
        <v>45831</v>
      </c>
      <c r="S435">
        <v>40700</v>
      </c>
      <c r="T435" t="s">
        <v>784</v>
      </c>
    </row>
    <row r="436" spans="1:20" ht="29.1">
      <c r="A436" s="54" t="str">
        <f>+VLOOKUP(O436,'Selectable Table'!D:E,2,0)</f>
        <v>OTH CUST</v>
      </c>
      <c r="B436" s="37" t="s">
        <v>1427</v>
      </c>
      <c r="C436" s="50" t="s">
        <v>1428</v>
      </c>
      <c r="D436" s="50" t="s">
        <v>1490</v>
      </c>
      <c r="E436">
        <v>2025</v>
      </c>
      <c r="F436">
        <v>6</v>
      </c>
      <c r="G436" s="54" t="s">
        <v>850</v>
      </c>
      <c r="H436" s="34" t="s">
        <v>323</v>
      </c>
      <c r="I436" s="18">
        <v>8.7200000000000006</v>
      </c>
      <c r="J436" s="34" t="s">
        <v>95</v>
      </c>
      <c r="K436" s="19">
        <f t="shared" si="13"/>
        <v>8.7200000000000006</v>
      </c>
      <c r="L436" t="s">
        <v>851</v>
      </c>
      <c r="M436" s="51" t="s">
        <v>1429</v>
      </c>
      <c r="O436" s="50" t="s">
        <v>929</v>
      </c>
      <c r="P436" s="38">
        <f t="shared" si="12"/>
        <v>8.7200000000000006</v>
      </c>
      <c r="Q436" s="52">
        <v>45831</v>
      </c>
      <c r="S436">
        <v>40700</v>
      </c>
      <c r="T436" t="s">
        <v>784</v>
      </c>
    </row>
    <row r="437" spans="1:20" ht="29.1">
      <c r="A437" s="54" t="str">
        <f>+VLOOKUP(O437,'Selectable Table'!D:E,2,0)</f>
        <v>OTH CUST</v>
      </c>
      <c r="B437" s="37" t="s">
        <v>1427</v>
      </c>
      <c r="C437" s="50" t="s">
        <v>1428</v>
      </c>
      <c r="D437" s="50" t="s">
        <v>1491</v>
      </c>
      <c r="E437">
        <v>2025</v>
      </c>
      <c r="F437">
        <v>6</v>
      </c>
      <c r="G437" s="54" t="s">
        <v>858</v>
      </c>
      <c r="H437" s="34" t="s">
        <v>325</v>
      </c>
      <c r="I437" s="18">
        <v>0.33200000000000002</v>
      </c>
      <c r="J437" s="34" t="s">
        <v>95</v>
      </c>
      <c r="K437" s="19">
        <f t="shared" si="13"/>
        <v>0.33200000000000002</v>
      </c>
      <c r="L437" t="s">
        <v>851</v>
      </c>
      <c r="M437" s="51" t="s">
        <v>1429</v>
      </c>
      <c r="O437" s="50" t="s">
        <v>929</v>
      </c>
      <c r="P437" s="38">
        <f t="shared" si="12"/>
        <v>0.33200000000000002</v>
      </c>
      <c r="Q437" s="52">
        <v>45831</v>
      </c>
      <c r="S437">
        <v>40700</v>
      </c>
      <c r="T437" t="s">
        <v>784</v>
      </c>
    </row>
    <row r="438" spans="1:20" ht="14.45">
      <c r="A438" s="54" t="str">
        <f>+VLOOKUP(O438,'Selectable Table'!D:E,2,0)</f>
        <v>OTH CUST</v>
      </c>
      <c r="B438" s="37" t="s">
        <v>1433</v>
      </c>
      <c r="C438" s="50" t="s">
        <v>1434</v>
      </c>
      <c r="D438" s="50" t="s">
        <v>1491</v>
      </c>
      <c r="E438">
        <v>2025</v>
      </c>
      <c r="F438">
        <v>6</v>
      </c>
      <c r="G438" s="54" t="s">
        <v>854</v>
      </c>
      <c r="H438" s="34" t="s">
        <v>324</v>
      </c>
      <c r="I438" s="18">
        <v>154.66</v>
      </c>
      <c r="J438" s="34" t="s">
        <v>95</v>
      </c>
      <c r="K438" s="19">
        <f t="shared" si="13"/>
        <v>154.66</v>
      </c>
      <c r="L438" t="s">
        <v>851</v>
      </c>
      <c r="M438" s="51" t="s">
        <v>1435</v>
      </c>
      <c r="O438" s="50" t="s">
        <v>1361</v>
      </c>
      <c r="P438" s="38">
        <f t="shared" si="12"/>
        <v>154.66</v>
      </c>
      <c r="Q438" s="52">
        <v>45831</v>
      </c>
      <c r="S438">
        <v>40700</v>
      </c>
      <c r="T438" t="s">
        <v>784</v>
      </c>
    </row>
    <row r="439" spans="1:20" ht="14.45">
      <c r="A439" s="54" t="str">
        <f>+VLOOKUP(O439,'Selectable Table'!D:E,2,0)</f>
        <v>OTH CUST</v>
      </c>
      <c r="B439" s="37" t="s">
        <v>1433</v>
      </c>
      <c r="C439" s="50" t="s">
        <v>1434</v>
      </c>
      <c r="D439" s="50" t="s">
        <v>1491</v>
      </c>
      <c r="E439">
        <v>2025</v>
      </c>
      <c r="F439">
        <v>6</v>
      </c>
      <c r="G439" s="54" t="s">
        <v>854</v>
      </c>
      <c r="H439" s="34" t="s">
        <v>324</v>
      </c>
      <c r="I439" s="18">
        <v>50.027999999999999</v>
      </c>
      <c r="J439" s="34" t="s">
        <v>95</v>
      </c>
      <c r="K439" s="19">
        <f t="shared" si="13"/>
        <v>50.027999999999999</v>
      </c>
      <c r="L439" t="s">
        <v>851</v>
      </c>
      <c r="M439" s="51" t="s">
        <v>1435</v>
      </c>
      <c r="O439" s="50" t="s">
        <v>1361</v>
      </c>
      <c r="P439" s="38">
        <f t="shared" si="12"/>
        <v>50.027999999999999</v>
      </c>
      <c r="Q439" s="52">
        <v>45831</v>
      </c>
      <c r="S439">
        <v>40700</v>
      </c>
      <c r="T439" t="s">
        <v>784</v>
      </c>
    </row>
    <row r="440" spans="1:20" ht="14.45">
      <c r="A440" s="54" t="str">
        <f>+VLOOKUP(O440,'Selectable Table'!D:E,2,0)</f>
        <v>OTH CUST</v>
      </c>
      <c r="B440" s="37" t="s">
        <v>1433</v>
      </c>
      <c r="C440" s="50" t="s">
        <v>1434</v>
      </c>
      <c r="D440" s="50" t="s">
        <v>1491</v>
      </c>
      <c r="E440">
        <v>2025</v>
      </c>
      <c r="F440">
        <v>6</v>
      </c>
      <c r="G440" s="54" t="s">
        <v>854</v>
      </c>
      <c r="H440" s="34" t="s">
        <v>324</v>
      </c>
      <c r="I440" s="18">
        <v>75.040000000000006</v>
      </c>
      <c r="J440" s="34" t="s">
        <v>95</v>
      </c>
      <c r="K440" s="19">
        <f t="shared" si="13"/>
        <v>75.040000000000006</v>
      </c>
      <c r="L440" t="s">
        <v>851</v>
      </c>
      <c r="M440" s="51" t="s">
        <v>1435</v>
      </c>
      <c r="O440" s="50" t="s">
        <v>1361</v>
      </c>
      <c r="P440" s="38">
        <f t="shared" si="12"/>
        <v>75.040000000000006</v>
      </c>
      <c r="Q440" s="52">
        <v>45831</v>
      </c>
      <c r="S440">
        <v>40700</v>
      </c>
      <c r="T440" t="s">
        <v>784</v>
      </c>
    </row>
    <row r="441" spans="1:20" ht="14.45">
      <c r="A441" s="54" t="str">
        <f>+VLOOKUP(O441,'Selectable Table'!D:E,2,0)</f>
        <v>OTH CUST</v>
      </c>
      <c r="B441" s="37" t="s">
        <v>1436</v>
      </c>
      <c r="C441" s="50" t="s">
        <v>1437</v>
      </c>
      <c r="D441" s="50" t="s">
        <v>1491</v>
      </c>
      <c r="E441">
        <v>2025</v>
      </c>
      <c r="F441">
        <v>6</v>
      </c>
      <c r="G441" s="54" t="s">
        <v>850</v>
      </c>
      <c r="H441" s="34" t="s">
        <v>323</v>
      </c>
      <c r="I441" s="18">
        <v>38.008000000000003</v>
      </c>
      <c r="J441" s="34" t="s">
        <v>95</v>
      </c>
      <c r="K441" s="19">
        <f t="shared" si="13"/>
        <v>38.008000000000003</v>
      </c>
      <c r="L441" t="s">
        <v>851</v>
      </c>
      <c r="M441" s="51" t="s">
        <v>874</v>
      </c>
      <c r="O441" s="50" t="s">
        <v>875</v>
      </c>
      <c r="P441" s="38">
        <f t="shared" si="12"/>
        <v>38.008000000000003</v>
      </c>
      <c r="Q441" s="52">
        <v>45831</v>
      </c>
      <c r="S441">
        <v>40700</v>
      </c>
      <c r="T441" t="s">
        <v>784</v>
      </c>
    </row>
    <row r="442" spans="1:20" ht="14.45">
      <c r="A442" s="54" t="str">
        <f>+VLOOKUP(O442,'Selectable Table'!D:E,2,0)</f>
        <v>ELI LILLY</v>
      </c>
      <c r="B442" s="37" t="s">
        <v>1457</v>
      </c>
      <c r="C442" s="50" t="s">
        <v>1458</v>
      </c>
      <c r="D442" s="50" t="s">
        <v>1491</v>
      </c>
      <c r="E442">
        <v>2025</v>
      </c>
      <c r="F442">
        <v>6</v>
      </c>
      <c r="G442" s="54" t="s">
        <v>854</v>
      </c>
      <c r="H442" s="34" t="s">
        <v>324</v>
      </c>
      <c r="I442" s="18">
        <v>72.227999999999994</v>
      </c>
      <c r="J442" s="34" t="s">
        <v>95</v>
      </c>
      <c r="K442" s="19">
        <f t="shared" si="13"/>
        <v>72.227999999999994</v>
      </c>
      <c r="L442" t="s">
        <v>851</v>
      </c>
      <c r="M442" s="51" t="s">
        <v>1459</v>
      </c>
      <c r="O442" s="50" t="s">
        <v>853</v>
      </c>
      <c r="P442" s="38">
        <f t="shared" si="12"/>
        <v>72.227999999999994</v>
      </c>
      <c r="Q442" s="52">
        <v>45831</v>
      </c>
      <c r="S442">
        <v>40700</v>
      </c>
      <c r="T442" t="s">
        <v>784</v>
      </c>
    </row>
    <row r="443" spans="1:20" ht="14.45">
      <c r="A443" s="54" t="str">
        <f>+VLOOKUP(O443,'Selectable Table'!D:E,2,0)</f>
        <v>ELI LILLY</v>
      </c>
      <c r="B443" s="37" t="s">
        <v>1457</v>
      </c>
      <c r="C443" s="50" t="s">
        <v>1458</v>
      </c>
      <c r="D443" s="50" t="s">
        <v>1492</v>
      </c>
      <c r="E443">
        <v>2025</v>
      </c>
      <c r="F443">
        <v>6</v>
      </c>
      <c r="G443" s="54" t="s">
        <v>858</v>
      </c>
      <c r="H443" s="34" t="s">
        <v>325</v>
      </c>
      <c r="I443" s="18">
        <v>75.040000000000006</v>
      </c>
      <c r="J443" s="34" t="s">
        <v>95</v>
      </c>
      <c r="K443" s="19">
        <f t="shared" si="13"/>
        <v>75.040000000000006</v>
      </c>
      <c r="L443" t="s">
        <v>851</v>
      </c>
      <c r="M443" s="51" t="s">
        <v>1459</v>
      </c>
      <c r="O443" s="50" t="s">
        <v>853</v>
      </c>
      <c r="P443" s="38">
        <f t="shared" si="12"/>
        <v>75.040000000000006</v>
      </c>
      <c r="Q443" s="52">
        <v>45831</v>
      </c>
      <c r="S443">
        <v>40700</v>
      </c>
      <c r="T443" t="s">
        <v>784</v>
      </c>
    </row>
    <row r="444" spans="1:20" ht="14.45">
      <c r="A444" s="54" t="str">
        <f>+VLOOKUP(O444,'Selectable Table'!D:E,2,0)</f>
        <v>ELI LILLY</v>
      </c>
      <c r="B444" s="37" t="s">
        <v>1457</v>
      </c>
      <c r="C444" s="50" t="s">
        <v>1458</v>
      </c>
      <c r="D444" s="50" t="s">
        <v>1492</v>
      </c>
      <c r="E444">
        <v>2025</v>
      </c>
      <c r="F444">
        <v>6</v>
      </c>
      <c r="G444" s="54" t="s">
        <v>854</v>
      </c>
      <c r="H444" s="34" t="s">
        <v>324</v>
      </c>
      <c r="I444" s="18">
        <v>96.188000000000002</v>
      </c>
      <c r="J444" s="34" t="s">
        <v>95</v>
      </c>
      <c r="K444" s="19">
        <f t="shared" si="13"/>
        <v>96.188000000000002</v>
      </c>
      <c r="L444" t="s">
        <v>851</v>
      </c>
      <c r="M444" s="51" t="s">
        <v>1459</v>
      </c>
      <c r="O444" s="50" t="s">
        <v>853</v>
      </c>
      <c r="P444" s="38">
        <f t="shared" si="12"/>
        <v>96.188000000000002</v>
      </c>
      <c r="Q444" s="52">
        <v>45831</v>
      </c>
      <c r="S444">
        <v>40700</v>
      </c>
      <c r="T444" t="s">
        <v>784</v>
      </c>
    </row>
    <row r="445" spans="1:20" ht="14.45">
      <c r="A445" s="54" t="str">
        <f>+VLOOKUP(O445,'Selectable Table'!D:E,2,0)</f>
        <v>ELI LILLY</v>
      </c>
      <c r="B445" s="37" t="s">
        <v>1457</v>
      </c>
      <c r="C445" s="50" t="s">
        <v>1458</v>
      </c>
      <c r="D445" s="50" t="s">
        <v>1492</v>
      </c>
      <c r="E445">
        <v>2025</v>
      </c>
      <c r="F445">
        <v>6</v>
      </c>
      <c r="G445" s="54" t="s">
        <v>850</v>
      </c>
      <c r="H445" s="34" t="s">
        <v>323</v>
      </c>
      <c r="I445" s="18">
        <v>62.448000000000008</v>
      </c>
      <c r="J445" s="34" t="s">
        <v>95</v>
      </c>
      <c r="K445" s="19">
        <f t="shared" si="13"/>
        <v>62.448000000000008</v>
      </c>
      <c r="L445" t="s">
        <v>851</v>
      </c>
      <c r="M445" s="51" t="s">
        <v>1459</v>
      </c>
      <c r="O445" s="50" t="s">
        <v>853</v>
      </c>
      <c r="P445" s="38">
        <f t="shared" si="12"/>
        <v>62.448000000000008</v>
      </c>
      <c r="Q445" s="52">
        <v>45831</v>
      </c>
      <c r="S445">
        <v>40700</v>
      </c>
      <c r="T445" t="s">
        <v>784</v>
      </c>
    </row>
    <row r="446" spans="1:20" ht="29.1">
      <c r="A446" s="54" t="str">
        <f>+VLOOKUP(O446,'Selectable Table'!D:E,2,0)</f>
        <v>OTH CUST</v>
      </c>
      <c r="B446" s="37" t="s">
        <v>1461</v>
      </c>
      <c r="C446" s="50" t="s">
        <v>1462</v>
      </c>
      <c r="D446" s="50" t="s">
        <v>409</v>
      </c>
      <c r="E446">
        <v>2025</v>
      </c>
      <c r="F446">
        <v>6</v>
      </c>
      <c r="G446" s="54" t="s">
        <v>880</v>
      </c>
      <c r="H446" s="34" t="s">
        <v>616</v>
      </c>
      <c r="I446" s="18">
        <v>62.448000000000008</v>
      </c>
      <c r="J446" s="34" t="s">
        <v>95</v>
      </c>
      <c r="K446" s="19">
        <f t="shared" si="13"/>
        <v>62.448000000000008</v>
      </c>
      <c r="L446" t="s">
        <v>851</v>
      </c>
      <c r="M446" s="51" t="s">
        <v>1463</v>
      </c>
      <c r="O446" s="50" t="s">
        <v>1361</v>
      </c>
      <c r="P446" s="38">
        <f t="shared" si="12"/>
        <v>62.448000000000008</v>
      </c>
      <c r="Q446" s="52">
        <v>45831</v>
      </c>
      <c r="S446">
        <v>40700</v>
      </c>
      <c r="T446" t="s">
        <v>784</v>
      </c>
    </row>
    <row r="447" spans="1:20" ht="29.1">
      <c r="A447" s="54" t="str">
        <f>+VLOOKUP(O447,'Selectable Table'!D:E,2,0)</f>
        <v>OTH CUST</v>
      </c>
      <c r="B447" s="37" t="s">
        <v>1493</v>
      </c>
      <c r="C447" s="50" t="s">
        <v>1494</v>
      </c>
      <c r="D447" s="50" t="s">
        <v>409</v>
      </c>
      <c r="E447">
        <v>2025</v>
      </c>
      <c r="F447">
        <v>6</v>
      </c>
      <c r="G447" s="54" t="s">
        <v>880</v>
      </c>
      <c r="H447" s="34" t="s">
        <v>616</v>
      </c>
      <c r="I447" s="18">
        <v>-86.800000000000011</v>
      </c>
      <c r="J447" s="34" t="s">
        <v>95</v>
      </c>
      <c r="K447" s="19">
        <f t="shared" si="13"/>
        <v>-86.800000000000011</v>
      </c>
      <c r="L447" t="s">
        <v>851</v>
      </c>
      <c r="M447" s="51" t="s">
        <v>1495</v>
      </c>
      <c r="O447" s="50" t="s">
        <v>1361</v>
      </c>
      <c r="P447" s="38">
        <f t="shared" si="12"/>
        <v>-86.800000000000011</v>
      </c>
      <c r="Q447" s="52">
        <v>45824</v>
      </c>
      <c r="S447">
        <v>40700</v>
      </c>
      <c r="T447" t="s">
        <v>784</v>
      </c>
    </row>
    <row r="448" spans="1:20" ht="14.45">
      <c r="A448" s="54" t="str">
        <f>+VLOOKUP(O448,'Selectable Table'!D:E,2,0)</f>
        <v>OTH CUST</v>
      </c>
      <c r="B448" s="37" t="s">
        <v>855</v>
      </c>
      <c r="C448" s="50" t="s">
        <v>856</v>
      </c>
      <c r="D448" s="50" t="s">
        <v>409</v>
      </c>
      <c r="E448">
        <v>2025</v>
      </c>
      <c r="F448">
        <v>6</v>
      </c>
      <c r="G448" s="54" t="s">
        <v>858</v>
      </c>
      <c r="H448" s="34" t="s">
        <v>325</v>
      </c>
      <c r="I448" s="18">
        <v>-340</v>
      </c>
      <c r="J448" s="34" t="s">
        <v>95</v>
      </c>
      <c r="K448" s="19">
        <f t="shared" si="13"/>
        <v>-340</v>
      </c>
      <c r="L448" t="s">
        <v>851</v>
      </c>
      <c r="M448" s="51" t="s">
        <v>859</v>
      </c>
      <c r="O448" s="50" t="s">
        <v>860</v>
      </c>
      <c r="P448" s="38">
        <f t="shared" si="12"/>
        <v>-340</v>
      </c>
      <c r="Q448" s="52">
        <v>45824</v>
      </c>
      <c r="S448">
        <v>40700</v>
      </c>
      <c r="T448" t="s">
        <v>784</v>
      </c>
    </row>
    <row r="449" spans="1:20" ht="29.1">
      <c r="A449" s="54" t="str">
        <f>+VLOOKUP(O449,'Selectable Table'!D:E,2,0)</f>
        <v>OTH CUST</v>
      </c>
      <c r="B449" s="37" t="s">
        <v>1496</v>
      </c>
      <c r="C449" s="50" t="s">
        <v>1497</v>
      </c>
      <c r="D449" s="50" t="s">
        <v>409</v>
      </c>
      <c r="E449">
        <v>2025</v>
      </c>
      <c r="F449">
        <v>6</v>
      </c>
      <c r="G449" s="54" t="s">
        <v>854</v>
      </c>
      <c r="H449" s="34" t="s">
        <v>324</v>
      </c>
      <c r="I449" s="18">
        <v>-70.244000000000014</v>
      </c>
      <c r="J449" s="34" t="s">
        <v>95</v>
      </c>
      <c r="K449" s="19">
        <f t="shared" si="13"/>
        <v>-70.244000000000014</v>
      </c>
      <c r="L449" t="s">
        <v>851</v>
      </c>
      <c r="M449" s="51" t="s">
        <v>1185</v>
      </c>
      <c r="O449" s="50" t="s">
        <v>929</v>
      </c>
      <c r="P449" s="38">
        <f t="shared" si="12"/>
        <v>-70.244000000000014</v>
      </c>
      <c r="Q449" s="52">
        <v>45824</v>
      </c>
      <c r="S449">
        <v>40700</v>
      </c>
      <c r="T449" t="s">
        <v>784</v>
      </c>
    </row>
    <row r="450" spans="1:20" ht="14.45">
      <c r="A450" s="54" t="str">
        <f>+VLOOKUP(O450,'Selectable Table'!D:E,2,0)</f>
        <v>OTH CUST</v>
      </c>
      <c r="B450" s="37" t="s">
        <v>1498</v>
      </c>
      <c r="C450" s="50" t="s">
        <v>1499</v>
      </c>
      <c r="D450" s="50" t="s">
        <v>409</v>
      </c>
      <c r="E450">
        <v>2025</v>
      </c>
      <c r="F450">
        <v>6</v>
      </c>
      <c r="G450" s="54" t="s">
        <v>854</v>
      </c>
      <c r="H450" s="34" t="s">
        <v>324</v>
      </c>
      <c r="I450" s="18">
        <v>-53.720000000000006</v>
      </c>
      <c r="J450" s="34" t="s">
        <v>95</v>
      </c>
      <c r="K450" s="19">
        <f t="shared" si="13"/>
        <v>-53.720000000000006</v>
      </c>
      <c r="L450" t="s">
        <v>851</v>
      </c>
      <c r="M450" s="51" t="s">
        <v>1500</v>
      </c>
      <c r="O450" s="50" t="s">
        <v>1156</v>
      </c>
      <c r="P450" s="38">
        <f t="shared" ref="P450:P513" si="14">K450</f>
        <v>-53.720000000000006</v>
      </c>
      <c r="Q450" s="52">
        <v>45831</v>
      </c>
      <c r="S450">
        <v>40700</v>
      </c>
      <c r="T450" t="s">
        <v>784</v>
      </c>
    </row>
    <row r="451" spans="1:20" ht="14.45">
      <c r="A451" s="54" t="str">
        <f>+VLOOKUP(O451,'Selectable Table'!D:E,2,0)</f>
        <v>OTH CUST</v>
      </c>
      <c r="B451" s="37" t="s">
        <v>1498</v>
      </c>
      <c r="C451" s="50" t="s">
        <v>1499</v>
      </c>
      <c r="D451" s="50" t="s">
        <v>409</v>
      </c>
      <c r="E451">
        <v>2025</v>
      </c>
      <c r="F451">
        <v>6</v>
      </c>
      <c r="G451" s="54" t="s">
        <v>854</v>
      </c>
      <c r="H451" s="34" t="s">
        <v>324</v>
      </c>
      <c r="I451" s="18">
        <v>-1020</v>
      </c>
      <c r="J451" s="34" t="s">
        <v>95</v>
      </c>
      <c r="K451" s="19">
        <f t="shared" ref="K451:K514" si="15">+VLOOKUP(J451,$W$2:$X$7,2,0)*I451</f>
        <v>-1020</v>
      </c>
      <c r="L451" t="s">
        <v>851</v>
      </c>
      <c r="M451" s="51" t="s">
        <v>1500</v>
      </c>
      <c r="O451" s="50" t="s">
        <v>1156</v>
      </c>
      <c r="P451" s="38">
        <f t="shared" si="14"/>
        <v>-1020</v>
      </c>
      <c r="Q451" s="52">
        <v>45831</v>
      </c>
      <c r="S451">
        <v>40700</v>
      </c>
      <c r="T451" t="s">
        <v>784</v>
      </c>
    </row>
    <row r="452" spans="1:20" ht="14.45">
      <c r="A452" s="54" t="str">
        <f>+VLOOKUP(O452,'Selectable Table'!D:E,2,0)</f>
        <v>DEBIOPHARM</v>
      </c>
      <c r="B452" s="37" t="s">
        <v>861</v>
      </c>
      <c r="C452" s="50" t="s">
        <v>862</v>
      </c>
      <c r="D452" s="50" t="s">
        <v>409</v>
      </c>
      <c r="E452">
        <v>2025</v>
      </c>
      <c r="F452">
        <v>6</v>
      </c>
      <c r="G452" s="54" t="s">
        <v>850</v>
      </c>
      <c r="H452" s="34" t="s">
        <v>323</v>
      </c>
      <c r="I452" s="18">
        <v>-304.03200000000004</v>
      </c>
      <c r="J452" s="34" t="s">
        <v>95</v>
      </c>
      <c r="K452" s="19">
        <f t="shared" si="15"/>
        <v>-304.03200000000004</v>
      </c>
      <c r="L452" t="s">
        <v>851</v>
      </c>
      <c r="M452" s="51" t="s">
        <v>863</v>
      </c>
      <c r="O452" s="50" t="s">
        <v>864</v>
      </c>
      <c r="P452" s="38">
        <f t="shared" si="14"/>
        <v>-304.03200000000004</v>
      </c>
      <c r="Q452" s="52">
        <v>45831</v>
      </c>
      <c r="S452">
        <v>40700</v>
      </c>
      <c r="T452" t="s">
        <v>784</v>
      </c>
    </row>
    <row r="453" spans="1:20" ht="14.45">
      <c r="A453" s="54" t="str">
        <f>+VLOOKUP(O453,'Selectable Table'!D:E,2,0)</f>
        <v>DEBIOPHARM</v>
      </c>
      <c r="B453" s="37" t="s">
        <v>861</v>
      </c>
      <c r="C453" s="50" t="s">
        <v>862</v>
      </c>
      <c r="D453" s="50" t="s">
        <v>1501</v>
      </c>
      <c r="E453">
        <v>2025</v>
      </c>
      <c r="F453">
        <v>6</v>
      </c>
      <c r="G453" s="54" t="s">
        <v>850</v>
      </c>
      <c r="H453" s="34" t="s">
        <v>323</v>
      </c>
      <c r="I453" s="18">
        <v>-76.00800000000001</v>
      </c>
      <c r="J453" s="34" t="s">
        <v>95</v>
      </c>
      <c r="K453" s="19">
        <f t="shared" si="15"/>
        <v>-76.00800000000001</v>
      </c>
      <c r="L453" t="s">
        <v>851</v>
      </c>
      <c r="M453" s="51" t="s">
        <v>863</v>
      </c>
      <c r="O453" s="50" t="s">
        <v>864</v>
      </c>
      <c r="P453" s="38">
        <f t="shared" si="14"/>
        <v>-76.00800000000001</v>
      </c>
      <c r="Q453" s="52">
        <v>45831</v>
      </c>
      <c r="S453">
        <v>40700</v>
      </c>
      <c r="T453" t="s">
        <v>784</v>
      </c>
    </row>
    <row r="454" spans="1:20" ht="14.45">
      <c r="A454" s="54" t="str">
        <f>+VLOOKUP(O454,'Selectable Table'!D:E,2,0)</f>
        <v>ELI LILLY</v>
      </c>
      <c r="B454" s="37" t="s">
        <v>847</v>
      </c>
      <c r="C454" s="50" t="s">
        <v>848</v>
      </c>
      <c r="D454" s="50" t="s">
        <v>1501</v>
      </c>
      <c r="E454">
        <v>2025</v>
      </c>
      <c r="F454">
        <v>6</v>
      </c>
      <c r="G454" s="54" t="s">
        <v>850</v>
      </c>
      <c r="H454" s="34" t="s">
        <v>323</v>
      </c>
      <c r="I454" s="18">
        <v>-7809.4080000000004</v>
      </c>
      <c r="J454" s="34" t="s">
        <v>95</v>
      </c>
      <c r="K454" s="19">
        <f t="shared" si="15"/>
        <v>-7809.4080000000004</v>
      </c>
      <c r="L454" t="s">
        <v>851</v>
      </c>
      <c r="M454" s="51" t="s">
        <v>852</v>
      </c>
      <c r="O454" s="50" t="s">
        <v>853</v>
      </c>
      <c r="P454" s="38">
        <f t="shared" si="14"/>
        <v>-7809.4080000000004</v>
      </c>
      <c r="Q454" s="52">
        <v>45831</v>
      </c>
      <c r="S454">
        <v>40700</v>
      </c>
      <c r="T454" t="s">
        <v>784</v>
      </c>
    </row>
    <row r="455" spans="1:20" ht="29.1">
      <c r="A455" s="54" t="str">
        <f>+VLOOKUP(O455,'Selectable Table'!D:E,2,0)</f>
        <v>ELI LILLY</v>
      </c>
      <c r="B455" s="37" t="s">
        <v>847</v>
      </c>
      <c r="C455" s="50" t="s">
        <v>848</v>
      </c>
      <c r="D455" s="50" t="s">
        <v>410</v>
      </c>
      <c r="E455">
        <v>2025</v>
      </c>
      <c r="F455">
        <v>6</v>
      </c>
      <c r="G455" s="54" t="s">
        <v>880</v>
      </c>
      <c r="H455" s="34" t="s">
        <v>616</v>
      </c>
      <c r="I455" s="18">
        <v>-82706.712</v>
      </c>
      <c r="J455" s="34" t="s">
        <v>95</v>
      </c>
      <c r="K455" s="19">
        <f t="shared" si="15"/>
        <v>-82706.712</v>
      </c>
      <c r="L455" t="s">
        <v>851</v>
      </c>
      <c r="M455" s="51" t="s">
        <v>852</v>
      </c>
      <c r="O455" s="50" t="s">
        <v>853</v>
      </c>
      <c r="P455" s="38">
        <f t="shared" si="14"/>
        <v>-82706.712</v>
      </c>
      <c r="Q455" s="52">
        <v>45831</v>
      </c>
      <c r="S455">
        <v>40700</v>
      </c>
      <c r="T455" t="s">
        <v>784</v>
      </c>
    </row>
    <row r="456" spans="1:20" ht="29.1">
      <c r="A456" s="54" t="str">
        <f>+VLOOKUP(O456,'Selectable Table'!D:E,2,0)</f>
        <v>ELI LILLY</v>
      </c>
      <c r="B456" s="37" t="s">
        <v>847</v>
      </c>
      <c r="C456" s="50" t="s">
        <v>848</v>
      </c>
      <c r="D456" s="50" t="s">
        <v>410</v>
      </c>
      <c r="E456">
        <v>2025</v>
      </c>
      <c r="F456">
        <v>6</v>
      </c>
      <c r="G456" s="54" t="s">
        <v>880</v>
      </c>
      <c r="H456" s="34" t="s">
        <v>616</v>
      </c>
      <c r="I456" s="18">
        <v>-3354.7919999999999</v>
      </c>
      <c r="J456" s="34" t="s">
        <v>95</v>
      </c>
      <c r="K456" s="19">
        <f t="shared" si="15"/>
        <v>-3354.7919999999999</v>
      </c>
      <c r="L456" t="s">
        <v>851</v>
      </c>
      <c r="M456" s="51" t="s">
        <v>852</v>
      </c>
      <c r="O456" s="50" t="s">
        <v>853</v>
      </c>
      <c r="P456" s="38">
        <f t="shared" si="14"/>
        <v>-3354.7919999999999</v>
      </c>
      <c r="Q456" s="52">
        <v>45831</v>
      </c>
      <c r="S456">
        <v>40700</v>
      </c>
      <c r="T456" t="s">
        <v>784</v>
      </c>
    </row>
    <row r="457" spans="1:20" ht="14.45">
      <c r="A457" s="54" t="str">
        <f>+VLOOKUP(O457,'Selectable Table'!D:E,2,0)</f>
        <v>ELI LILLY</v>
      </c>
      <c r="B457" s="37" t="s">
        <v>847</v>
      </c>
      <c r="C457" s="50" t="s">
        <v>848</v>
      </c>
      <c r="D457" s="50" t="s">
        <v>410</v>
      </c>
      <c r="E457">
        <v>2025</v>
      </c>
      <c r="F457">
        <v>6</v>
      </c>
      <c r="G457" s="54" t="s">
        <v>858</v>
      </c>
      <c r="H457" s="34" t="s">
        <v>325</v>
      </c>
      <c r="I457" s="18">
        <v>-103.68</v>
      </c>
      <c r="J457" s="34" t="s">
        <v>95</v>
      </c>
      <c r="K457" s="19">
        <f t="shared" si="15"/>
        <v>-103.68</v>
      </c>
      <c r="L457" t="s">
        <v>851</v>
      </c>
      <c r="M457" s="51" t="s">
        <v>852</v>
      </c>
      <c r="O457" s="50" t="s">
        <v>853</v>
      </c>
      <c r="P457" s="38">
        <f t="shared" si="14"/>
        <v>-103.68</v>
      </c>
      <c r="Q457" s="52">
        <v>45831</v>
      </c>
      <c r="S457">
        <v>40700</v>
      </c>
      <c r="T457" t="s">
        <v>784</v>
      </c>
    </row>
    <row r="458" spans="1:20" ht="14.45">
      <c r="A458" s="54" t="str">
        <f>+VLOOKUP(O458,'Selectable Table'!D:E,2,0)</f>
        <v>ELI LILLY</v>
      </c>
      <c r="B458" s="37" t="s">
        <v>847</v>
      </c>
      <c r="C458" s="50" t="s">
        <v>848</v>
      </c>
      <c r="D458" s="50" t="s">
        <v>410</v>
      </c>
      <c r="E458">
        <v>2025</v>
      </c>
      <c r="F458">
        <v>6</v>
      </c>
      <c r="G458" s="54" t="s">
        <v>854</v>
      </c>
      <c r="H458" s="34" t="s">
        <v>324</v>
      </c>
      <c r="I458" s="18">
        <v>-8587.9920000000002</v>
      </c>
      <c r="J458" s="34" t="s">
        <v>95</v>
      </c>
      <c r="K458" s="19">
        <f t="shared" si="15"/>
        <v>-8587.9920000000002</v>
      </c>
      <c r="L458" t="s">
        <v>851</v>
      </c>
      <c r="M458" s="51" t="s">
        <v>852</v>
      </c>
      <c r="O458" s="50" t="s">
        <v>853</v>
      </c>
      <c r="P458" s="38">
        <f t="shared" si="14"/>
        <v>-8587.9920000000002</v>
      </c>
      <c r="Q458" s="52">
        <v>45831</v>
      </c>
      <c r="S458">
        <v>40700</v>
      </c>
      <c r="T458" t="s">
        <v>784</v>
      </c>
    </row>
    <row r="459" spans="1:20" ht="14.45">
      <c r="A459" s="54" t="str">
        <f>+VLOOKUP(O459,'Selectable Table'!D:E,2,0)</f>
        <v>ELI LILLY</v>
      </c>
      <c r="B459" s="37" t="s">
        <v>847</v>
      </c>
      <c r="C459" s="50" t="s">
        <v>848</v>
      </c>
      <c r="D459" s="50" t="s">
        <v>410</v>
      </c>
      <c r="E459">
        <v>2025</v>
      </c>
      <c r="F459">
        <v>6</v>
      </c>
      <c r="G459" s="54" t="s">
        <v>854</v>
      </c>
      <c r="H459" s="34" t="s">
        <v>324</v>
      </c>
      <c r="I459" s="18">
        <v>-42390.108000000007</v>
      </c>
      <c r="J459" s="34" t="s">
        <v>95</v>
      </c>
      <c r="K459" s="19">
        <f t="shared" si="15"/>
        <v>-42390.108000000007</v>
      </c>
      <c r="L459" t="s">
        <v>851</v>
      </c>
      <c r="M459" s="51" t="s">
        <v>852</v>
      </c>
      <c r="O459" s="50" t="s">
        <v>853</v>
      </c>
      <c r="P459" s="38">
        <f t="shared" si="14"/>
        <v>-42390.108000000007</v>
      </c>
      <c r="Q459" s="52">
        <v>45831</v>
      </c>
      <c r="S459">
        <v>40700</v>
      </c>
      <c r="T459" t="s">
        <v>784</v>
      </c>
    </row>
    <row r="460" spans="1:20" ht="14.45">
      <c r="A460" s="54" t="str">
        <f>+VLOOKUP(O460,'Selectable Table'!D:E,2,0)</f>
        <v>OTH CUST</v>
      </c>
      <c r="B460" s="37" t="s">
        <v>868</v>
      </c>
      <c r="C460" s="50" t="s">
        <v>869</v>
      </c>
      <c r="D460" s="50" t="s">
        <v>410</v>
      </c>
      <c r="E460">
        <v>2025</v>
      </c>
      <c r="F460">
        <v>6</v>
      </c>
      <c r="G460" s="54" t="s">
        <v>854</v>
      </c>
      <c r="H460" s="34" t="s">
        <v>324</v>
      </c>
      <c r="I460" s="18">
        <v>-10238.976000000001</v>
      </c>
      <c r="J460" s="34" t="s">
        <v>95</v>
      </c>
      <c r="K460" s="19">
        <f t="shared" si="15"/>
        <v>-10238.976000000001</v>
      </c>
      <c r="L460" t="s">
        <v>851</v>
      </c>
      <c r="M460" s="51" t="s">
        <v>870</v>
      </c>
      <c r="O460" s="50" t="s">
        <v>860</v>
      </c>
      <c r="P460" s="38">
        <f t="shared" si="14"/>
        <v>-10238.976000000001</v>
      </c>
      <c r="Q460" s="52">
        <v>45831</v>
      </c>
      <c r="S460">
        <v>40700</v>
      </c>
      <c r="T460" t="s">
        <v>784</v>
      </c>
    </row>
    <row r="461" spans="1:20" ht="14.45">
      <c r="A461" s="54" t="str">
        <f>+VLOOKUP(O461,'Selectable Table'!D:E,2,0)</f>
        <v>OTH CUST</v>
      </c>
      <c r="B461" s="37" t="s">
        <v>868</v>
      </c>
      <c r="C461" s="50" t="s">
        <v>869</v>
      </c>
      <c r="D461" s="50" t="s">
        <v>410</v>
      </c>
      <c r="E461">
        <v>2025</v>
      </c>
      <c r="F461">
        <v>6</v>
      </c>
      <c r="G461" s="54" t="s">
        <v>854</v>
      </c>
      <c r="H461" s="34" t="s">
        <v>324</v>
      </c>
      <c r="I461" s="18">
        <v>-51.876000000000005</v>
      </c>
      <c r="J461" s="34" t="s">
        <v>95</v>
      </c>
      <c r="K461" s="19">
        <f t="shared" si="15"/>
        <v>-51.876000000000005</v>
      </c>
      <c r="L461" t="s">
        <v>851</v>
      </c>
      <c r="M461" s="51" t="s">
        <v>870</v>
      </c>
      <c r="O461" s="50" t="s">
        <v>860</v>
      </c>
      <c r="P461" s="38">
        <f t="shared" si="14"/>
        <v>-51.876000000000005</v>
      </c>
      <c r="Q461" s="52">
        <v>45831</v>
      </c>
      <c r="S461">
        <v>40700</v>
      </c>
      <c r="T461" t="s">
        <v>784</v>
      </c>
    </row>
    <row r="462" spans="1:20" ht="14.45">
      <c r="A462" s="54" t="str">
        <f>+VLOOKUP(O462,'Selectable Table'!D:E,2,0)</f>
        <v>OTH CUST</v>
      </c>
      <c r="B462" s="37" t="s">
        <v>868</v>
      </c>
      <c r="C462" s="50" t="s">
        <v>869</v>
      </c>
      <c r="D462" s="50" t="s">
        <v>410</v>
      </c>
      <c r="E462">
        <v>2025</v>
      </c>
      <c r="F462">
        <v>6</v>
      </c>
      <c r="G462" s="54" t="s">
        <v>854</v>
      </c>
      <c r="H462" s="34" t="s">
        <v>324</v>
      </c>
      <c r="I462" s="18">
        <v>-51.876000000000005</v>
      </c>
      <c r="J462" s="34" t="s">
        <v>95</v>
      </c>
      <c r="K462" s="19">
        <f t="shared" si="15"/>
        <v>-51.876000000000005</v>
      </c>
      <c r="L462" t="s">
        <v>851</v>
      </c>
      <c r="M462" s="51" t="s">
        <v>870</v>
      </c>
      <c r="O462" s="50" t="s">
        <v>860</v>
      </c>
      <c r="P462" s="38">
        <f t="shared" si="14"/>
        <v>-51.876000000000005</v>
      </c>
      <c r="Q462" s="52">
        <v>45831</v>
      </c>
      <c r="S462">
        <v>40700</v>
      </c>
      <c r="T462" t="s">
        <v>784</v>
      </c>
    </row>
    <row r="463" spans="1:20" ht="14.45">
      <c r="A463" s="54" t="str">
        <f>+VLOOKUP(O463,'Selectable Table'!D:E,2,0)</f>
        <v>OTH CUST</v>
      </c>
      <c r="B463" s="37" t="s">
        <v>868</v>
      </c>
      <c r="C463" s="50" t="s">
        <v>869</v>
      </c>
      <c r="D463" s="50" t="s">
        <v>410</v>
      </c>
      <c r="E463">
        <v>2025</v>
      </c>
      <c r="F463">
        <v>6</v>
      </c>
      <c r="G463" s="54" t="s">
        <v>850</v>
      </c>
      <c r="H463" s="34" t="s">
        <v>323</v>
      </c>
      <c r="I463" s="18">
        <v>-103.75200000000001</v>
      </c>
      <c r="J463" s="34" t="s">
        <v>95</v>
      </c>
      <c r="K463" s="19">
        <f t="shared" si="15"/>
        <v>-103.75200000000001</v>
      </c>
      <c r="L463" t="s">
        <v>851</v>
      </c>
      <c r="M463" s="51" t="s">
        <v>870</v>
      </c>
      <c r="O463" s="50" t="s">
        <v>860</v>
      </c>
      <c r="P463" s="38">
        <f t="shared" si="14"/>
        <v>-103.75200000000001</v>
      </c>
      <c r="Q463" s="52">
        <v>45831</v>
      </c>
      <c r="S463">
        <v>40700</v>
      </c>
      <c r="T463" t="s">
        <v>784</v>
      </c>
    </row>
    <row r="464" spans="1:20" ht="14.45">
      <c r="A464" s="54" t="str">
        <f>+VLOOKUP(O464,'Selectable Table'!D:E,2,0)</f>
        <v>OTH CUST</v>
      </c>
      <c r="B464" s="37" t="s">
        <v>868</v>
      </c>
      <c r="C464" s="50" t="s">
        <v>869</v>
      </c>
      <c r="D464" s="50" t="s">
        <v>410</v>
      </c>
      <c r="E464">
        <v>2025</v>
      </c>
      <c r="F464">
        <v>6</v>
      </c>
      <c r="G464" s="54" t="s">
        <v>850</v>
      </c>
      <c r="H464" s="34" t="s">
        <v>323</v>
      </c>
      <c r="I464" s="18">
        <v>-541.77200000000005</v>
      </c>
      <c r="J464" s="34" t="s">
        <v>95</v>
      </c>
      <c r="K464" s="19">
        <f t="shared" si="15"/>
        <v>-541.77200000000005</v>
      </c>
      <c r="L464" t="s">
        <v>851</v>
      </c>
      <c r="M464" s="51" t="s">
        <v>870</v>
      </c>
      <c r="O464" s="50" t="s">
        <v>860</v>
      </c>
      <c r="P464" s="38">
        <f t="shared" si="14"/>
        <v>-541.77200000000005</v>
      </c>
      <c r="Q464" s="52">
        <v>45831</v>
      </c>
      <c r="S464">
        <v>40700</v>
      </c>
      <c r="T464" t="s">
        <v>784</v>
      </c>
    </row>
    <row r="465" spans="1:20" ht="29.1">
      <c r="A465" s="54" t="str">
        <f>+VLOOKUP(O465,'Selectable Table'!D:E,2,0)</f>
        <v>MEDIVATION</v>
      </c>
      <c r="B465" s="37" t="s">
        <v>1502</v>
      </c>
      <c r="C465" s="50" t="s">
        <v>1503</v>
      </c>
      <c r="D465" s="50" t="s">
        <v>411</v>
      </c>
      <c r="E465">
        <v>2025</v>
      </c>
      <c r="F465">
        <v>6</v>
      </c>
      <c r="G465" s="54" t="s">
        <v>880</v>
      </c>
      <c r="H465" s="34" t="s">
        <v>616</v>
      </c>
      <c r="I465" s="18">
        <v>-126.60000000000001</v>
      </c>
      <c r="J465" s="34" t="s">
        <v>95</v>
      </c>
      <c r="K465" s="19">
        <f t="shared" si="15"/>
        <v>-126.60000000000001</v>
      </c>
      <c r="L465" t="s">
        <v>851</v>
      </c>
      <c r="M465" s="51" t="s">
        <v>901</v>
      </c>
      <c r="O465" s="50" t="s">
        <v>1504</v>
      </c>
      <c r="P465" s="38">
        <f t="shared" si="14"/>
        <v>-126.60000000000001</v>
      </c>
      <c r="Q465" s="52">
        <v>45831</v>
      </c>
      <c r="S465">
        <v>40700</v>
      </c>
      <c r="T465" t="s">
        <v>784</v>
      </c>
    </row>
    <row r="466" spans="1:20" ht="29.1">
      <c r="A466" s="54" t="str">
        <f>+VLOOKUP(O466,'Selectable Table'!D:E,2,0)</f>
        <v>MEDIVATION</v>
      </c>
      <c r="B466" s="37" t="s">
        <v>1502</v>
      </c>
      <c r="C466" s="50" t="s">
        <v>1503</v>
      </c>
      <c r="D466" s="50" t="s">
        <v>411</v>
      </c>
      <c r="E466">
        <v>2025</v>
      </c>
      <c r="F466">
        <v>6</v>
      </c>
      <c r="G466" s="54" t="s">
        <v>880</v>
      </c>
      <c r="H466" s="34" t="s">
        <v>616</v>
      </c>
      <c r="I466" s="18">
        <v>-168.8</v>
      </c>
      <c r="J466" s="34" t="s">
        <v>95</v>
      </c>
      <c r="K466" s="19">
        <f t="shared" si="15"/>
        <v>-168.8</v>
      </c>
      <c r="L466" t="s">
        <v>851</v>
      </c>
      <c r="M466" s="51" t="s">
        <v>901</v>
      </c>
      <c r="O466" s="50" t="s">
        <v>1504</v>
      </c>
      <c r="P466" s="38">
        <f t="shared" si="14"/>
        <v>-168.8</v>
      </c>
      <c r="Q466" s="52">
        <v>45831</v>
      </c>
      <c r="S466">
        <v>40700</v>
      </c>
      <c r="T466" t="s">
        <v>784</v>
      </c>
    </row>
    <row r="467" spans="1:20" ht="14.45">
      <c r="A467" s="54" t="str">
        <f>+VLOOKUP(O467,'Selectable Table'!D:E,2,0)</f>
        <v>J &amp; J</v>
      </c>
      <c r="B467" s="37" t="s">
        <v>1505</v>
      </c>
      <c r="C467" s="50" t="s">
        <v>1506</v>
      </c>
      <c r="D467" s="50" t="s">
        <v>411</v>
      </c>
      <c r="E467">
        <v>2025</v>
      </c>
      <c r="F467">
        <v>6</v>
      </c>
      <c r="G467" s="54" t="s">
        <v>858</v>
      </c>
      <c r="H467" s="34" t="s">
        <v>325</v>
      </c>
      <c r="I467" s="18">
        <v>-53.044000000000011</v>
      </c>
      <c r="J467" s="34" t="s">
        <v>95</v>
      </c>
      <c r="K467" s="19">
        <f t="shared" si="15"/>
        <v>-53.044000000000011</v>
      </c>
      <c r="L467" t="s">
        <v>851</v>
      </c>
      <c r="M467" s="51" t="s">
        <v>889</v>
      </c>
      <c r="O467" s="50" t="s">
        <v>1507</v>
      </c>
      <c r="P467" s="38">
        <f t="shared" si="14"/>
        <v>-53.044000000000011</v>
      </c>
      <c r="Q467" s="52">
        <v>45831</v>
      </c>
      <c r="S467">
        <v>40700</v>
      </c>
      <c r="T467" t="s">
        <v>784</v>
      </c>
    </row>
    <row r="468" spans="1:20" ht="14.45">
      <c r="A468" s="54" t="str">
        <f>+VLOOKUP(O468,'Selectable Table'!D:E,2,0)</f>
        <v>J &amp; J</v>
      </c>
      <c r="B468" s="37" t="s">
        <v>1505</v>
      </c>
      <c r="C468" s="50" t="s">
        <v>1506</v>
      </c>
      <c r="D468" s="50" t="s">
        <v>411</v>
      </c>
      <c r="E468">
        <v>2025</v>
      </c>
      <c r="F468">
        <v>6</v>
      </c>
      <c r="G468" s="54" t="s">
        <v>854</v>
      </c>
      <c r="H468" s="34" t="s">
        <v>324</v>
      </c>
      <c r="I468" s="18">
        <v>-53.044000000000011</v>
      </c>
      <c r="J468" s="34" t="s">
        <v>95</v>
      </c>
      <c r="K468" s="19">
        <f t="shared" si="15"/>
        <v>-53.044000000000011</v>
      </c>
      <c r="L468" t="s">
        <v>851</v>
      </c>
      <c r="M468" s="51" t="s">
        <v>889</v>
      </c>
      <c r="O468" s="50" t="s">
        <v>1507</v>
      </c>
      <c r="P468" s="38">
        <f t="shared" si="14"/>
        <v>-53.044000000000011</v>
      </c>
      <c r="Q468" s="52">
        <v>45831</v>
      </c>
      <c r="S468">
        <v>40700</v>
      </c>
      <c r="T468" t="s">
        <v>784</v>
      </c>
    </row>
    <row r="469" spans="1:20" ht="14.45">
      <c r="A469" s="54" t="str">
        <f>+VLOOKUP(O469,'Selectable Table'!D:E,2,0)</f>
        <v>J &amp; J</v>
      </c>
      <c r="B469" s="37" t="s">
        <v>1505</v>
      </c>
      <c r="C469" s="50" t="s">
        <v>1506</v>
      </c>
      <c r="D469" s="50" t="s">
        <v>411</v>
      </c>
      <c r="E469">
        <v>2025</v>
      </c>
      <c r="F469">
        <v>6</v>
      </c>
      <c r="G469" s="54" t="s">
        <v>854</v>
      </c>
      <c r="H469" s="34" t="s">
        <v>324</v>
      </c>
      <c r="I469" s="18">
        <v>-371.30799999999999</v>
      </c>
      <c r="J469" s="34" t="s">
        <v>95</v>
      </c>
      <c r="K469" s="19">
        <f t="shared" si="15"/>
        <v>-371.30799999999999</v>
      </c>
      <c r="L469" t="s">
        <v>851</v>
      </c>
      <c r="M469" s="51" t="s">
        <v>889</v>
      </c>
      <c r="O469" s="50" t="s">
        <v>1507</v>
      </c>
      <c r="P469" s="38">
        <f t="shared" si="14"/>
        <v>-371.30799999999999</v>
      </c>
      <c r="Q469" s="52">
        <v>45831</v>
      </c>
      <c r="S469">
        <v>40700</v>
      </c>
      <c r="T469" t="s">
        <v>784</v>
      </c>
    </row>
    <row r="470" spans="1:20" ht="14.45">
      <c r="A470" s="54" t="str">
        <f>+VLOOKUP(O470,'Selectable Table'!D:E,2,0)</f>
        <v>J &amp; J</v>
      </c>
      <c r="B470" s="37" t="s">
        <v>1508</v>
      </c>
      <c r="C470" s="50" t="s">
        <v>1509</v>
      </c>
      <c r="D470" s="50" t="s">
        <v>411</v>
      </c>
      <c r="E470">
        <v>2025</v>
      </c>
      <c r="F470">
        <v>6</v>
      </c>
      <c r="G470" s="54" t="s">
        <v>854</v>
      </c>
      <c r="H470" s="34" t="s">
        <v>324</v>
      </c>
      <c r="I470" s="18">
        <v>-80</v>
      </c>
      <c r="J470" s="34" t="s">
        <v>95</v>
      </c>
      <c r="K470" s="19">
        <f t="shared" si="15"/>
        <v>-80</v>
      </c>
      <c r="L470" t="s">
        <v>851</v>
      </c>
      <c r="M470" s="51" t="s">
        <v>889</v>
      </c>
      <c r="O470" s="50" t="s">
        <v>890</v>
      </c>
      <c r="P470" s="38">
        <f t="shared" si="14"/>
        <v>-80</v>
      </c>
      <c r="Q470" s="52">
        <v>45831</v>
      </c>
      <c r="S470">
        <v>40700</v>
      </c>
      <c r="T470" t="s">
        <v>784</v>
      </c>
    </row>
    <row r="471" spans="1:20" ht="14.45">
      <c r="A471" s="54" t="str">
        <f>+VLOOKUP(O471,'Selectable Table'!D:E,2,0)</f>
        <v>OTH CUST</v>
      </c>
      <c r="B471" s="37" t="s">
        <v>872</v>
      </c>
      <c r="C471" s="50" t="s">
        <v>873</v>
      </c>
      <c r="D471" s="50" t="s">
        <v>411</v>
      </c>
      <c r="E471">
        <v>2025</v>
      </c>
      <c r="F471">
        <v>6</v>
      </c>
      <c r="G471" s="54" t="s">
        <v>854</v>
      </c>
      <c r="H471" s="34" t="s">
        <v>324</v>
      </c>
      <c r="I471" s="18">
        <v>-75.811999999999998</v>
      </c>
      <c r="J471" s="34" t="s">
        <v>95</v>
      </c>
      <c r="K471" s="19">
        <f t="shared" si="15"/>
        <v>-75.811999999999998</v>
      </c>
      <c r="L471" t="s">
        <v>851</v>
      </c>
      <c r="M471" s="51" t="s">
        <v>874</v>
      </c>
      <c r="O471" s="50" t="s">
        <v>875</v>
      </c>
      <c r="P471" s="38">
        <f t="shared" si="14"/>
        <v>-75.811999999999998</v>
      </c>
      <c r="Q471" s="52">
        <v>45831</v>
      </c>
      <c r="S471">
        <v>40700</v>
      </c>
      <c r="T471" t="s">
        <v>784</v>
      </c>
    </row>
    <row r="472" spans="1:20" ht="14.45">
      <c r="A472" s="54" t="str">
        <f>+VLOOKUP(O472,'Selectable Table'!D:E,2,0)</f>
        <v>MERCK</v>
      </c>
      <c r="B472" s="37" t="s">
        <v>876</v>
      </c>
      <c r="C472" s="50" t="s">
        <v>877</v>
      </c>
      <c r="D472" s="50" t="s">
        <v>411</v>
      </c>
      <c r="E472">
        <v>2025</v>
      </c>
      <c r="F472">
        <v>6</v>
      </c>
      <c r="G472" s="54" t="s">
        <v>850</v>
      </c>
      <c r="H472" s="34" t="s">
        <v>323</v>
      </c>
      <c r="I472" s="18">
        <v>-15109.54</v>
      </c>
      <c r="J472" s="34" t="s">
        <v>95</v>
      </c>
      <c r="K472" s="19">
        <f t="shared" si="15"/>
        <v>-15109.54</v>
      </c>
      <c r="L472" t="s">
        <v>851</v>
      </c>
      <c r="M472" s="51" t="s">
        <v>878</v>
      </c>
      <c r="O472" s="50" t="s">
        <v>879</v>
      </c>
      <c r="P472" s="38">
        <f t="shared" si="14"/>
        <v>-15109.54</v>
      </c>
      <c r="Q472" s="52">
        <v>45831</v>
      </c>
      <c r="S472">
        <v>40700</v>
      </c>
      <c r="T472" t="s">
        <v>784</v>
      </c>
    </row>
    <row r="473" spans="1:20" ht="14.45">
      <c r="A473" s="54" t="str">
        <f>+VLOOKUP(O473,'Selectable Table'!D:E,2,0)</f>
        <v>MERCK</v>
      </c>
      <c r="B473" s="37" t="s">
        <v>876</v>
      </c>
      <c r="C473" s="50" t="s">
        <v>877</v>
      </c>
      <c r="D473" s="50" t="s">
        <v>1510</v>
      </c>
      <c r="E473">
        <v>2025</v>
      </c>
      <c r="F473">
        <v>6</v>
      </c>
      <c r="G473" s="54" t="s">
        <v>850</v>
      </c>
      <c r="H473" s="34" t="s">
        <v>323</v>
      </c>
      <c r="I473" s="18">
        <v>-14600.88</v>
      </c>
      <c r="J473" s="34" t="s">
        <v>95</v>
      </c>
      <c r="K473" s="19">
        <f t="shared" si="15"/>
        <v>-14600.88</v>
      </c>
      <c r="L473" t="s">
        <v>851</v>
      </c>
      <c r="M473" s="51" t="s">
        <v>878</v>
      </c>
      <c r="O473" s="50" t="s">
        <v>879</v>
      </c>
      <c r="P473" s="38">
        <f t="shared" si="14"/>
        <v>-14600.88</v>
      </c>
      <c r="Q473" s="52">
        <v>45831</v>
      </c>
      <c r="S473">
        <v>40700</v>
      </c>
      <c r="T473" t="s">
        <v>784</v>
      </c>
    </row>
    <row r="474" spans="1:20" ht="14.45">
      <c r="A474" s="54" t="str">
        <f>+VLOOKUP(O474,'Selectable Table'!D:E,2,0)</f>
        <v>MERCK</v>
      </c>
      <c r="B474" s="37" t="s">
        <v>876</v>
      </c>
      <c r="C474" s="50" t="s">
        <v>877</v>
      </c>
      <c r="D474" s="50" t="s">
        <v>1510</v>
      </c>
      <c r="E474">
        <v>2025</v>
      </c>
      <c r="F474">
        <v>6</v>
      </c>
      <c r="G474" s="54" t="s">
        <v>850</v>
      </c>
      <c r="H474" s="34" t="s">
        <v>323</v>
      </c>
      <c r="I474" s="18">
        <v>-243.38400000000001</v>
      </c>
      <c r="J474" s="34" t="s">
        <v>95</v>
      </c>
      <c r="K474" s="19">
        <f t="shared" si="15"/>
        <v>-243.38400000000001</v>
      </c>
      <c r="L474" t="s">
        <v>851</v>
      </c>
      <c r="M474" s="51" t="s">
        <v>878</v>
      </c>
      <c r="O474" s="50" t="s">
        <v>879</v>
      </c>
      <c r="P474" s="38">
        <f t="shared" si="14"/>
        <v>-243.38400000000001</v>
      </c>
      <c r="Q474" s="52">
        <v>45831</v>
      </c>
      <c r="S474">
        <v>40700</v>
      </c>
      <c r="T474" t="s">
        <v>784</v>
      </c>
    </row>
    <row r="475" spans="1:20" ht="14.45">
      <c r="A475" s="54" t="str">
        <f>+VLOOKUP(O475,'Selectable Table'!D:E,2,0)</f>
        <v>MERCK</v>
      </c>
      <c r="B475" s="37" t="s">
        <v>876</v>
      </c>
      <c r="C475" s="50" t="s">
        <v>877</v>
      </c>
      <c r="D475" s="50" t="s">
        <v>1511</v>
      </c>
      <c r="E475">
        <v>2025</v>
      </c>
      <c r="F475">
        <v>6</v>
      </c>
      <c r="G475" s="54" t="s">
        <v>850</v>
      </c>
      <c r="H475" s="34" t="s">
        <v>323</v>
      </c>
      <c r="I475" s="18">
        <v>-12145.272000000001</v>
      </c>
      <c r="J475" s="34" t="s">
        <v>95</v>
      </c>
      <c r="K475" s="19">
        <f t="shared" si="15"/>
        <v>-12145.272000000001</v>
      </c>
      <c r="L475" t="s">
        <v>851</v>
      </c>
      <c r="M475" s="51" t="s">
        <v>878</v>
      </c>
      <c r="O475" s="50" t="s">
        <v>879</v>
      </c>
      <c r="P475" s="38">
        <f t="shared" si="14"/>
        <v>-12145.272000000001</v>
      </c>
      <c r="Q475" s="52">
        <v>45831</v>
      </c>
      <c r="S475">
        <v>40700</v>
      </c>
      <c r="T475" t="s">
        <v>784</v>
      </c>
    </row>
    <row r="476" spans="1:20" ht="14.45">
      <c r="A476" s="54" t="str">
        <f>+VLOOKUP(O476,'Selectable Table'!D:E,2,0)</f>
        <v>MERCK</v>
      </c>
      <c r="B476" s="37" t="s">
        <v>876</v>
      </c>
      <c r="C476" s="50" t="s">
        <v>877</v>
      </c>
      <c r="D476" s="50" t="s">
        <v>413</v>
      </c>
      <c r="E476">
        <v>2025</v>
      </c>
      <c r="F476">
        <v>6</v>
      </c>
      <c r="G476" s="54" t="s">
        <v>858</v>
      </c>
      <c r="H476" s="34" t="s">
        <v>325</v>
      </c>
      <c r="I476" s="18">
        <v>-38.252000000000002</v>
      </c>
      <c r="J476" s="34" t="s">
        <v>95</v>
      </c>
      <c r="K476" s="19">
        <f t="shared" si="15"/>
        <v>-38.252000000000002</v>
      </c>
      <c r="L476" t="s">
        <v>851</v>
      </c>
      <c r="M476" s="51" t="s">
        <v>878</v>
      </c>
      <c r="O476" s="50" t="s">
        <v>879</v>
      </c>
      <c r="P476" s="38">
        <f t="shared" si="14"/>
        <v>-38.252000000000002</v>
      </c>
      <c r="Q476" s="52">
        <v>45831</v>
      </c>
      <c r="S476">
        <v>40700</v>
      </c>
      <c r="T476" t="s">
        <v>784</v>
      </c>
    </row>
    <row r="477" spans="1:20" ht="14.45">
      <c r="A477" s="54" t="str">
        <f>+VLOOKUP(O477,'Selectable Table'!D:E,2,0)</f>
        <v>MERCK</v>
      </c>
      <c r="B477" s="37" t="s">
        <v>876</v>
      </c>
      <c r="C477" s="50" t="s">
        <v>877</v>
      </c>
      <c r="D477" s="50" t="s">
        <v>413</v>
      </c>
      <c r="E477">
        <v>2025</v>
      </c>
      <c r="F477">
        <v>6</v>
      </c>
      <c r="G477" s="54" t="s">
        <v>850</v>
      </c>
      <c r="H477" s="34" t="s">
        <v>323</v>
      </c>
      <c r="I477" s="18">
        <v>-811.1880000000001</v>
      </c>
      <c r="J477" s="34" t="s">
        <v>95</v>
      </c>
      <c r="K477" s="19">
        <f t="shared" si="15"/>
        <v>-811.1880000000001</v>
      </c>
      <c r="L477" t="s">
        <v>851</v>
      </c>
      <c r="M477" s="51" t="s">
        <v>878</v>
      </c>
      <c r="O477" s="50" t="s">
        <v>879</v>
      </c>
      <c r="P477" s="38">
        <f t="shared" si="14"/>
        <v>-811.1880000000001</v>
      </c>
      <c r="Q477" s="52">
        <v>45831</v>
      </c>
      <c r="S477">
        <v>40700</v>
      </c>
      <c r="T477" t="s">
        <v>784</v>
      </c>
    </row>
    <row r="478" spans="1:20" ht="14.45">
      <c r="A478" s="54" t="str">
        <f>+VLOOKUP(O478,'Selectable Table'!D:E,2,0)</f>
        <v>MERCK</v>
      </c>
      <c r="B478" s="37" t="s">
        <v>876</v>
      </c>
      <c r="C478" s="50" t="s">
        <v>877</v>
      </c>
      <c r="D478" s="50" t="s">
        <v>413</v>
      </c>
      <c r="E478">
        <v>2025</v>
      </c>
      <c r="F478">
        <v>6</v>
      </c>
      <c r="G478" s="54" t="s">
        <v>854</v>
      </c>
      <c r="H478" s="34" t="s">
        <v>324</v>
      </c>
      <c r="I478" s="18">
        <v>-69.528000000000006</v>
      </c>
      <c r="J478" s="34" t="s">
        <v>95</v>
      </c>
      <c r="K478" s="19">
        <f t="shared" si="15"/>
        <v>-69.528000000000006</v>
      </c>
      <c r="L478" t="s">
        <v>851</v>
      </c>
      <c r="M478" s="51" t="s">
        <v>878</v>
      </c>
      <c r="O478" s="50" t="s">
        <v>879</v>
      </c>
      <c r="P478" s="38">
        <f t="shared" si="14"/>
        <v>-69.528000000000006</v>
      </c>
      <c r="Q478" s="52">
        <v>45831</v>
      </c>
      <c r="S478">
        <v>40700</v>
      </c>
      <c r="T478" t="s">
        <v>784</v>
      </c>
    </row>
    <row r="479" spans="1:20" ht="14.45">
      <c r="A479" s="54" t="str">
        <f>+VLOOKUP(O479,'Selectable Table'!D:E,2,0)</f>
        <v>MERCK</v>
      </c>
      <c r="B479" s="37" t="s">
        <v>876</v>
      </c>
      <c r="C479" s="50" t="s">
        <v>877</v>
      </c>
      <c r="D479" s="50" t="s">
        <v>413</v>
      </c>
      <c r="E479">
        <v>2025</v>
      </c>
      <c r="F479">
        <v>6</v>
      </c>
      <c r="G479" s="54" t="s">
        <v>854</v>
      </c>
      <c r="H479" s="34" t="s">
        <v>324</v>
      </c>
      <c r="I479" s="18">
        <v>-38.252000000000002</v>
      </c>
      <c r="J479" s="34" t="s">
        <v>95</v>
      </c>
      <c r="K479" s="19">
        <f t="shared" si="15"/>
        <v>-38.252000000000002</v>
      </c>
      <c r="L479" t="s">
        <v>851</v>
      </c>
      <c r="M479" s="51" t="s">
        <v>878</v>
      </c>
      <c r="O479" s="50" t="s">
        <v>879</v>
      </c>
      <c r="P479" s="38">
        <f t="shared" si="14"/>
        <v>-38.252000000000002</v>
      </c>
      <c r="Q479" s="52">
        <v>45831</v>
      </c>
      <c r="S479">
        <v>40700</v>
      </c>
      <c r="T479" t="s">
        <v>784</v>
      </c>
    </row>
    <row r="480" spans="1:20" ht="14.45">
      <c r="A480" s="54" t="str">
        <f>+VLOOKUP(O480,'Selectable Table'!D:E,2,0)</f>
        <v>OTH CUST</v>
      </c>
      <c r="B480" s="37" t="s">
        <v>1512</v>
      </c>
      <c r="C480" s="50" t="s">
        <v>1513</v>
      </c>
      <c r="D480" s="50" t="s">
        <v>413</v>
      </c>
      <c r="E480">
        <v>2025</v>
      </c>
      <c r="F480">
        <v>6</v>
      </c>
      <c r="G480" s="54" t="s">
        <v>854</v>
      </c>
      <c r="H480" s="34" t="s">
        <v>324</v>
      </c>
      <c r="I480" s="18">
        <v>-119.7</v>
      </c>
      <c r="J480" s="34" t="s">
        <v>95</v>
      </c>
      <c r="K480" s="19">
        <f t="shared" si="15"/>
        <v>-119.7</v>
      </c>
      <c r="L480" t="s">
        <v>851</v>
      </c>
      <c r="M480" s="51" t="s">
        <v>1514</v>
      </c>
      <c r="O480" s="50" t="s">
        <v>944</v>
      </c>
      <c r="P480" s="38">
        <f t="shared" si="14"/>
        <v>-119.7</v>
      </c>
      <c r="Q480" s="52">
        <v>45831</v>
      </c>
      <c r="S480">
        <v>40700</v>
      </c>
      <c r="T480" t="s">
        <v>784</v>
      </c>
    </row>
    <row r="481" spans="1:20" ht="14.45">
      <c r="A481" s="54" t="str">
        <f>+VLOOKUP(O481,'Selectable Table'!D:E,2,0)</f>
        <v>OTH CUST</v>
      </c>
      <c r="B481" s="37" t="s">
        <v>881</v>
      </c>
      <c r="C481" s="50" t="s">
        <v>882</v>
      </c>
      <c r="D481" s="50" t="s">
        <v>413</v>
      </c>
      <c r="E481">
        <v>2025</v>
      </c>
      <c r="F481">
        <v>6</v>
      </c>
      <c r="G481" s="54" t="s">
        <v>854</v>
      </c>
      <c r="H481" s="34" t="s">
        <v>324</v>
      </c>
      <c r="I481" s="18">
        <v>-291.74799999999999</v>
      </c>
      <c r="J481" s="34" t="s">
        <v>95</v>
      </c>
      <c r="K481" s="19">
        <f t="shared" si="15"/>
        <v>-291.74799999999999</v>
      </c>
      <c r="L481" t="s">
        <v>851</v>
      </c>
      <c r="M481" s="51" t="s">
        <v>883</v>
      </c>
      <c r="O481" s="50" t="s">
        <v>875</v>
      </c>
      <c r="P481" s="38">
        <f t="shared" si="14"/>
        <v>-291.74799999999999</v>
      </c>
      <c r="Q481" s="52">
        <v>45831</v>
      </c>
      <c r="S481">
        <v>40700</v>
      </c>
      <c r="T481" t="s">
        <v>784</v>
      </c>
    </row>
    <row r="482" spans="1:20" ht="14.45">
      <c r="A482" s="54" t="str">
        <f>+VLOOKUP(O482,'Selectable Table'!D:E,2,0)</f>
        <v>OTH CUST</v>
      </c>
      <c r="B482" s="37" t="s">
        <v>884</v>
      </c>
      <c r="C482" s="50" t="s">
        <v>885</v>
      </c>
      <c r="D482" s="50" t="s">
        <v>413</v>
      </c>
      <c r="E482">
        <v>2025</v>
      </c>
      <c r="F482">
        <v>6</v>
      </c>
      <c r="G482" s="54" t="s">
        <v>854</v>
      </c>
      <c r="H482" s="34" t="s">
        <v>324</v>
      </c>
      <c r="I482" s="18">
        <v>-192.34000000000003</v>
      </c>
      <c r="J482" s="34" t="s">
        <v>95</v>
      </c>
      <c r="K482" s="19">
        <f t="shared" si="15"/>
        <v>-192.34000000000003</v>
      </c>
      <c r="L482" t="s">
        <v>851</v>
      </c>
      <c r="M482" s="51" t="s">
        <v>886</v>
      </c>
      <c r="O482" s="50" t="s">
        <v>875</v>
      </c>
      <c r="P482" s="38">
        <f t="shared" si="14"/>
        <v>-192.34000000000003</v>
      </c>
      <c r="Q482" s="52">
        <v>45831</v>
      </c>
      <c r="S482">
        <v>40700</v>
      </c>
      <c r="T482" t="s">
        <v>784</v>
      </c>
    </row>
    <row r="483" spans="1:20" ht="14.45">
      <c r="A483" s="54" t="str">
        <f>+VLOOKUP(O483,'Selectable Table'!D:E,2,0)</f>
        <v>OTH CUST</v>
      </c>
      <c r="B483" s="37" t="s">
        <v>1515</v>
      </c>
      <c r="C483" s="50" t="s">
        <v>1516</v>
      </c>
      <c r="D483" s="50" t="s">
        <v>413</v>
      </c>
      <c r="E483">
        <v>2025</v>
      </c>
      <c r="F483">
        <v>6</v>
      </c>
      <c r="G483" s="54" t="s">
        <v>854</v>
      </c>
      <c r="H483" s="34" t="s">
        <v>324</v>
      </c>
      <c r="I483" s="18">
        <v>-240</v>
      </c>
      <c r="J483" s="34" t="s">
        <v>95</v>
      </c>
      <c r="K483" s="19">
        <f t="shared" si="15"/>
        <v>-240</v>
      </c>
      <c r="L483" t="s">
        <v>851</v>
      </c>
      <c r="M483" s="51" t="s">
        <v>1517</v>
      </c>
      <c r="O483" s="50" t="s">
        <v>944</v>
      </c>
      <c r="P483" s="38">
        <f t="shared" si="14"/>
        <v>-240</v>
      </c>
      <c r="Q483" s="52">
        <v>45831</v>
      </c>
      <c r="S483">
        <v>40700</v>
      </c>
      <c r="T483" t="s">
        <v>784</v>
      </c>
    </row>
    <row r="484" spans="1:20" ht="14.45">
      <c r="A484" s="54" t="str">
        <f>+VLOOKUP(O484,'Selectable Table'!D:E,2,0)</f>
        <v>OTH CUST</v>
      </c>
      <c r="B484" s="37" t="s">
        <v>1515</v>
      </c>
      <c r="C484" s="50" t="s">
        <v>1516</v>
      </c>
      <c r="D484" s="50" t="s">
        <v>413</v>
      </c>
      <c r="E484">
        <v>2025</v>
      </c>
      <c r="F484">
        <v>6</v>
      </c>
      <c r="G484" s="54" t="s">
        <v>854</v>
      </c>
      <c r="H484" s="34" t="s">
        <v>324</v>
      </c>
      <c r="I484" s="18">
        <v>-80</v>
      </c>
      <c r="J484" s="34" t="s">
        <v>95</v>
      </c>
      <c r="K484" s="19">
        <f t="shared" si="15"/>
        <v>-80</v>
      </c>
      <c r="L484" t="s">
        <v>851</v>
      </c>
      <c r="M484" s="51" t="s">
        <v>1517</v>
      </c>
      <c r="O484" s="50" t="s">
        <v>944</v>
      </c>
      <c r="P484" s="38">
        <f t="shared" si="14"/>
        <v>-80</v>
      </c>
      <c r="Q484" s="52">
        <v>45831</v>
      </c>
      <c r="S484">
        <v>40700</v>
      </c>
      <c r="T484" t="s">
        <v>784</v>
      </c>
    </row>
    <row r="485" spans="1:20" ht="14.45">
      <c r="A485" s="54" t="str">
        <f>+VLOOKUP(O485,'Selectable Table'!D:E,2,0)</f>
        <v>OTH CUST</v>
      </c>
      <c r="B485" s="37" t="s">
        <v>1518</v>
      </c>
      <c r="C485" s="50" t="s">
        <v>1519</v>
      </c>
      <c r="D485" s="50" t="s">
        <v>413</v>
      </c>
      <c r="E485">
        <v>2025</v>
      </c>
      <c r="F485">
        <v>6</v>
      </c>
      <c r="G485" s="54" t="s">
        <v>854</v>
      </c>
      <c r="H485" s="34" t="s">
        <v>324</v>
      </c>
      <c r="I485" s="18">
        <v>-96.172000000000011</v>
      </c>
      <c r="J485" s="34" t="s">
        <v>95</v>
      </c>
      <c r="K485" s="19">
        <f t="shared" si="15"/>
        <v>-96.172000000000011</v>
      </c>
      <c r="L485" t="s">
        <v>851</v>
      </c>
      <c r="M485" s="51" t="s">
        <v>1520</v>
      </c>
      <c r="O485" s="50" t="s">
        <v>875</v>
      </c>
      <c r="P485" s="38">
        <f t="shared" si="14"/>
        <v>-96.172000000000011</v>
      </c>
      <c r="Q485" s="52">
        <v>45831</v>
      </c>
      <c r="S485">
        <v>40700</v>
      </c>
      <c r="T485" t="s">
        <v>784</v>
      </c>
    </row>
    <row r="486" spans="1:20" ht="14.45">
      <c r="A486" s="54" t="str">
        <f>+VLOOKUP(O486,'Selectable Table'!D:E,2,0)</f>
        <v>J &amp; J</v>
      </c>
      <c r="B486" s="37" t="s">
        <v>887</v>
      </c>
      <c r="C486" s="50" t="s">
        <v>888</v>
      </c>
      <c r="D486" s="50" t="s">
        <v>413</v>
      </c>
      <c r="E486">
        <v>2025</v>
      </c>
      <c r="F486">
        <v>6</v>
      </c>
      <c r="G486" s="54" t="s">
        <v>850</v>
      </c>
      <c r="H486" s="34" t="s">
        <v>323</v>
      </c>
      <c r="I486" s="18">
        <v>-169.74400000000003</v>
      </c>
      <c r="J486" s="34" t="s">
        <v>95</v>
      </c>
      <c r="K486" s="19">
        <f t="shared" si="15"/>
        <v>-169.74400000000003</v>
      </c>
      <c r="L486" t="s">
        <v>851</v>
      </c>
      <c r="M486" s="51" t="s">
        <v>889</v>
      </c>
      <c r="O486" s="50" t="s">
        <v>890</v>
      </c>
      <c r="P486" s="38">
        <f t="shared" si="14"/>
        <v>-169.74400000000003</v>
      </c>
      <c r="Q486" s="52">
        <v>45831</v>
      </c>
      <c r="S486">
        <v>40700</v>
      </c>
      <c r="T486" t="s">
        <v>784</v>
      </c>
    </row>
    <row r="487" spans="1:20" ht="14.45">
      <c r="A487" s="54" t="str">
        <f>+VLOOKUP(O487,'Selectable Table'!D:E,2,0)</f>
        <v>OTH CUST</v>
      </c>
      <c r="B487" s="37" t="s">
        <v>1521</v>
      </c>
      <c r="C487" s="50" t="s">
        <v>1522</v>
      </c>
      <c r="D487" s="50" t="s">
        <v>413</v>
      </c>
      <c r="E487">
        <v>2025</v>
      </c>
      <c r="F487">
        <v>6</v>
      </c>
      <c r="G487" s="54" t="s">
        <v>850</v>
      </c>
      <c r="H487" s="34" t="s">
        <v>323</v>
      </c>
      <c r="I487" s="18">
        <v>-96.172000000000011</v>
      </c>
      <c r="J487" s="34" t="s">
        <v>95</v>
      </c>
      <c r="K487" s="19">
        <f t="shared" si="15"/>
        <v>-96.172000000000011</v>
      </c>
      <c r="L487" t="s">
        <v>851</v>
      </c>
      <c r="M487" s="51" t="s">
        <v>1523</v>
      </c>
      <c r="O487" s="50" t="s">
        <v>875</v>
      </c>
      <c r="P487" s="38">
        <f t="shared" si="14"/>
        <v>-96.172000000000011</v>
      </c>
      <c r="Q487" s="52">
        <v>45831</v>
      </c>
      <c r="S487">
        <v>40700</v>
      </c>
      <c r="T487" t="s">
        <v>784</v>
      </c>
    </row>
    <row r="488" spans="1:20" ht="29.1">
      <c r="A488" s="54" t="str">
        <f>+VLOOKUP(O488,'Selectable Table'!D:E,2,0)</f>
        <v>OTH CUST</v>
      </c>
      <c r="B488" s="37" t="s">
        <v>891</v>
      </c>
      <c r="C488" s="50" t="s">
        <v>892</v>
      </c>
      <c r="D488" s="50" t="s">
        <v>1524</v>
      </c>
      <c r="E488">
        <v>2025</v>
      </c>
      <c r="F488">
        <v>6</v>
      </c>
      <c r="G488" s="54" t="s">
        <v>880</v>
      </c>
      <c r="H488" s="34" t="s">
        <v>616</v>
      </c>
      <c r="I488" s="18">
        <v>-262.5</v>
      </c>
      <c r="J488" s="34" t="s">
        <v>95</v>
      </c>
      <c r="K488" s="19">
        <f t="shared" si="15"/>
        <v>-262.5</v>
      </c>
      <c r="L488" t="s">
        <v>851</v>
      </c>
      <c r="M488" s="51" t="s">
        <v>893</v>
      </c>
      <c r="O488" s="50" t="s">
        <v>860</v>
      </c>
      <c r="P488" s="38">
        <f t="shared" si="14"/>
        <v>-262.5</v>
      </c>
      <c r="Q488" s="52">
        <v>45831</v>
      </c>
      <c r="S488">
        <v>40700</v>
      </c>
      <c r="T488" t="s">
        <v>784</v>
      </c>
    </row>
    <row r="489" spans="1:20" ht="29.1">
      <c r="A489" s="54" t="str">
        <f>+VLOOKUP(O489,'Selectable Table'!D:E,2,0)</f>
        <v>OTH CUST</v>
      </c>
      <c r="B489" s="37" t="s">
        <v>891</v>
      </c>
      <c r="C489" s="50" t="s">
        <v>892</v>
      </c>
      <c r="D489" s="50" t="s">
        <v>1524</v>
      </c>
      <c r="E489">
        <v>2025</v>
      </c>
      <c r="F489">
        <v>6</v>
      </c>
      <c r="G489" s="54" t="s">
        <v>880</v>
      </c>
      <c r="H489" s="34" t="s">
        <v>616</v>
      </c>
      <c r="I489" s="18">
        <v>-68.832000000000008</v>
      </c>
      <c r="J489" s="34" t="s">
        <v>95</v>
      </c>
      <c r="K489" s="19">
        <f t="shared" si="15"/>
        <v>-68.832000000000008</v>
      </c>
      <c r="L489" t="s">
        <v>851</v>
      </c>
      <c r="M489" s="51" t="s">
        <v>893</v>
      </c>
      <c r="O489" s="50" t="s">
        <v>860</v>
      </c>
      <c r="P489" s="38">
        <f t="shared" si="14"/>
        <v>-68.832000000000008</v>
      </c>
      <c r="Q489" s="52">
        <v>45831</v>
      </c>
      <c r="S489">
        <v>40700</v>
      </c>
      <c r="T489" t="s">
        <v>784</v>
      </c>
    </row>
    <row r="490" spans="1:20" ht="14.45">
      <c r="A490" s="54" t="str">
        <f>+VLOOKUP(O490,'Selectable Table'!D:E,2,0)</f>
        <v>OTH CUST</v>
      </c>
      <c r="B490" s="37" t="s">
        <v>891</v>
      </c>
      <c r="C490" s="50" t="s">
        <v>892</v>
      </c>
      <c r="D490" s="50" t="s">
        <v>1524</v>
      </c>
      <c r="E490">
        <v>2025</v>
      </c>
      <c r="F490">
        <v>6</v>
      </c>
      <c r="G490" s="54" t="s">
        <v>858</v>
      </c>
      <c r="H490" s="34" t="s">
        <v>325</v>
      </c>
      <c r="I490" s="18">
        <v>-326.84400000000005</v>
      </c>
      <c r="J490" s="34" t="s">
        <v>95</v>
      </c>
      <c r="K490" s="19">
        <f t="shared" si="15"/>
        <v>-326.84400000000005</v>
      </c>
      <c r="L490" t="s">
        <v>851</v>
      </c>
      <c r="M490" s="51" t="s">
        <v>893</v>
      </c>
      <c r="O490" s="50" t="s">
        <v>860</v>
      </c>
      <c r="P490" s="38">
        <f t="shared" si="14"/>
        <v>-326.84400000000005</v>
      </c>
      <c r="Q490" s="52">
        <v>45831</v>
      </c>
      <c r="S490">
        <v>40700</v>
      </c>
      <c r="T490" t="s">
        <v>784</v>
      </c>
    </row>
    <row r="491" spans="1:20" ht="14.45">
      <c r="A491" s="54" t="str">
        <f>+VLOOKUP(O491,'Selectable Table'!D:E,2,0)</f>
        <v>ASTRAZENECA</v>
      </c>
      <c r="B491" s="37" t="s">
        <v>1525</v>
      </c>
      <c r="C491" s="50" t="s">
        <v>1526</v>
      </c>
      <c r="D491" s="50" t="s">
        <v>1524</v>
      </c>
      <c r="E491">
        <v>2025</v>
      </c>
      <c r="F491">
        <v>6</v>
      </c>
      <c r="G491" s="54" t="s">
        <v>854</v>
      </c>
      <c r="H491" s="34" t="s">
        <v>324</v>
      </c>
      <c r="I491" s="18">
        <v>-380.512</v>
      </c>
      <c r="J491" s="34" t="s">
        <v>95</v>
      </c>
      <c r="K491" s="19">
        <f t="shared" si="15"/>
        <v>-380.512</v>
      </c>
      <c r="L491" t="s">
        <v>851</v>
      </c>
      <c r="M491" s="51" t="s">
        <v>1527</v>
      </c>
      <c r="O491" s="50" t="s">
        <v>954</v>
      </c>
      <c r="P491" s="38">
        <f t="shared" si="14"/>
        <v>-380.512</v>
      </c>
      <c r="Q491" s="52">
        <v>45831</v>
      </c>
      <c r="S491">
        <v>40700</v>
      </c>
      <c r="T491" t="s">
        <v>784</v>
      </c>
    </row>
    <row r="492" spans="1:20" ht="14.45">
      <c r="A492" s="54" t="str">
        <f>+VLOOKUP(O492,'Selectable Table'!D:E,2,0)</f>
        <v>ASTRAZENECA</v>
      </c>
      <c r="B492" s="37" t="s">
        <v>1528</v>
      </c>
      <c r="C492" s="50" t="s">
        <v>1529</v>
      </c>
      <c r="D492" s="50" t="s">
        <v>1524</v>
      </c>
      <c r="E492">
        <v>2025</v>
      </c>
      <c r="F492">
        <v>6</v>
      </c>
      <c r="G492" s="54" t="s">
        <v>854</v>
      </c>
      <c r="H492" s="34" t="s">
        <v>324</v>
      </c>
      <c r="I492" s="18">
        <v>-123.39200000000001</v>
      </c>
      <c r="J492" s="34" t="s">
        <v>95</v>
      </c>
      <c r="K492" s="19">
        <f t="shared" si="15"/>
        <v>-123.39200000000001</v>
      </c>
      <c r="L492" t="s">
        <v>851</v>
      </c>
      <c r="M492" s="51" t="s">
        <v>1530</v>
      </c>
      <c r="O492" s="50" t="s">
        <v>954</v>
      </c>
      <c r="P492" s="38">
        <f t="shared" si="14"/>
        <v>-123.39200000000001</v>
      </c>
      <c r="Q492" s="52">
        <v>45831</v>
      </c>
      <c r="S492">
        <v>40700</v>
      </c>
      <c r="T492" t="s">
        <v>784</v>
      </c>
    </row>
    <row r="493" spans="1:20" ht="14.45">
      <c r="A493" s="54" t="str">
        <f>+VLOOKUP(O493,'Selectable Table'!D:E,2,0)</f>
        <v>OTH CUST</v>
      </c>
      <c r="B493" s="37" t="s">
        <v>1531</v>
      </c>
      <c r="C493" s="50" t="s">
        <v>1532</v>
      </c>
      <c r="D493" s="50" t="s">
        <v>1524</v>
      </c>
      <c r="E493">
        <v>2025</v>
      </c>
      <c r="F493">
        <v>6</v>
      </c>
      <c r="G493" s="54" t="s">
        <v>850</v>
      </c>
      <c r="H493" s="34" t="s">
        <v>323</v>
      </c>
      <c r="I493" s="18">
        <v>-119.7</v>
      </c>
      <c r="J493" s="34" t="s">
        <v>95</v>
      </c>
      <c r="K493" s="19">
        <f t="shared" si="15"/>
        <v>-119.7</v>
      </c>
      <c r="L493" t="s">
        <v>851</v>
      </c>
      <c r="M493" s="51" t="s">
        <v>1533</v>
      </c>
      <c r="O493" s="50" t="s">
        <v>919</v>
      </c>
      <c r="P493" s="38">
        <f t="shared" si="14"/>
        <v>-119.7</v>
      </c>
      <c r="Q493" s="52">
        <v>45831</v>
      </c>
      <c r="S493">
        <v>40700</v>
      </c>
      <c r="T493" t="s">
        <v>784</v>
      </c>
    </row>
    <row r="494" spans="1:20" ht="14.45">
      <c r="A494" s="54" t="str">
        <f>+VLOOKUP(O494,'Selectable Table'!D:E,2,0)</f>
        <v>J &amp; J</v>
      </c>
      <c r="B494" s="37" t="s">
        <v>894</v>
      </c>
      <c r="C494" s="50" t="s">
        <v>895</v>
      </c>
      <c r="D494" s="50" t="s">
        <v>1534</v>
      </c>
      <c r="E494">
        <v>2025</v>
      </c>
      <c r="F494">
        <v>6</v>
      </c>
      <c r="G494" s="54" t="s">
        <v>854</v>
      </c>
      <c r="H494" s="34" t="s">
        <v>324</v>
      </c>
      <c r="I494" s="18">
        <v>-140.04000000000002</v>
      </c>
      <c r="J494" s="34" t="s">
        <v>95</v>
      </c>
      <c r="K494" s="19">
        <f t="shared" si="15"/>
        <v>-140.04000000000002</v>
      </c>
      <c r="L494" t="s">
        <v>851</v>
      </c>
      <c r="M494" s="51" t="s">
        <v>889</v>
      </c>
      <c r="O494" s="50" t="s">
        <v>890</v>
      </c>
      <c r="P494" s="38">
        <f t="shared" si="14"/>
        <v>-140.04000000000002</v>
      </c>
      <c r="Q494" s="52">
        <v>45831</v>
      </c>
      <c r="S494">
        <v>40700</v>
      </c>
      <c r="T494" t="s">
        <v>784</v>
      </c>
    </row>
    <row r="495" spans="1:20" ht="29.1">
      <c r="A495" s="54" t="str">
        <f>+VLOOKUP(O495,'Selectable Table'!D:E,2,0)</f>
        <v>J &amp; J</v>
      </c>
      <c r="B495" s="37" t="s">
        <v>1535</v>
      </c>
      <c r="C495" s="50" t="s">
        <v>1536</v>
      </c>
      <c r="D495" s="50" t="s">
        <v>1534</v>
      </c>
      <c r="E495">
        <v>2025</v>
      </c>
      <c r="F495">
        <v>6</v>
      </c>
      <c r="G495" s="54" t="s">
        <v>880</v>
      </c>
      <c r="H495" s="34" t="s">
        <v>616</v>
      </c>
      <c r="I495" s="18">
        <v>-169.74400000000003</v>
      </c>
      <c r="J495" s="34" t="s">
        <v>95</v>
      </c>
      <c r="K495" s="19">
        <f t="shared" si="15"/>
        <v>-169.74400000000003</v>
      </c>
      <c r="L495" t="s">
        <v>851</v>
      </c>
      <c r="M495" s="51" t="s">
        <v>1537</v>
      </c>
      <c r="O495" s="50" t="s">
        <v>976</v>
      </c>
      <c r="P495" s="38">
        <f t="shared" si="14"/>
        <v>-169.74400000000003</v>
      </c>
      <c r="Q495" s="52">
        <v>45831</v>
      </c>
      <c r="S495">
        <v>40700</v>
      </c>
      <c r="T495" t="s">
        <v>784</v>
      </c>
    </row>
    <row r="496" spans="1:20" ht="29.1">
      <c r="A496" s="54" t="str">
        <f>+VLOOKUP(O496,'Selectable Table'!D:E,2,0)</f>
        <v>J &amp; J</v>
      </c>
      <c r="B496" s="37" t="s">
        <v>897</v>
      </c>
      <c r="C496" s="50" t="s">
        <v>898</v>
      </c>
      <c r="D496" s="50" t="s">
        <v>1534</v>
      </c>
      <c r="E496">
        <v>2025</v>
      </c>
      <c r="F496">
        <v>6</v>
      </c>
      <c r="G496" s="54" t="s">
        <v>880</v>
      </c>
      <c r="H496" s="34" t="s">
        <v>616</v>
      </c>
      <c r="I496" s="18">
        <v>-742.61599999999999</v>
      </c>
      <c r="J496" s="34" t="s">
        <v>95</v>
      </c>
      <c r="K496" s="19">
        <f t="shared" si="15"/>
        <v>-742.61599999999999</v>
      </c>
      <c r="L496" t="s">
        <v>851</v>
      </c>
      <c r="M496" s="51" t="s">
        <v>889</v>
      </c>
      <c r="O496" s="50" t="s">
        <v>890</v>
      </c>
      <c r="P496" s="38">
        <f t="shared" si="14"/>
        <v>-742.61599999999999</v>
      </c>
      <c r="Q496" s="52">
        <v>45831</v>
      </c>
      <c r="S496">
        <v>40700</v>
      </c>
      <c r="T496" t="s">
        <v>784</v>
      </c>
    </row>
    <row r="497" spans="1:20" ht="14.45">
      <c r="A497" s="54" t="str">
        <f>+VLOOKUP(O497,'Selectable Table'!D:E,2,0)</f>
        <v>OTH CUST</v>
      </c>
      <c r="B497" s="37" t="s">
        <v>1538</v>
      </c>
      <c r="C497" s="50" t="s">
        <v>1539</v>
      </c>
      <c r="D497" s="50" t="s">
        <v>1534</v>
      </c>
      <c r="E497">
        <v>2025</v>
      </c>
      <c r="F497">
        <v>6</v>
      </c>
      <c r="G497" s="54" t="s">
        <v>850</v>
      </c>
      <c r="H497" s="34" t="s">
        <v>323</v>
      </c>
      <c r="I497" s="18">
        <v>-124.26400000000001</v>
      </c>
      <c r="J497" s="34" t="s">
        <v>95</v>
      </c>
      <c r="K497" s="19">
        <f t="shared" si="15"/>
        <v>-124.26400000000001</v>
      </c>
      <c r="L497" t="s">
        <v>851</v>
      </c>
      <c r="M497" s="51" t="s">
        <v>1540</v>
      </c>
      <c r="O497" s="50" t="s">
        <v>875</v>
      </c>
      <c r="P497" s="38">
        <f t="shared" si="14"/>
        <v>-124.26400000000001</v>
      </c>
      <c r="Q497" s="52">
        <v>45831</v>
      </c>
      <c r="S497">
        <v>40700</v>
      </c>
      <c r="T497" t="s">
        <v>784</v>
      </c>
    </row>
    <row r="498" spans="1:20" ht="14.45">
      <c r="A498" s="54" t="str">
        <f>+VLOOKUP(O498,'Selectable Table'!D:E,2,0)</f>
        <v>OTH CUST</v>
      </c>
      <c r="B498" s="37" t="s">
        <v>1538</v>
      </c>
      <c r="C498" s="50" t="s">
        <v>1539</v>
      </c>
      <c r="D498" s="50" t="s">
        <v>1534</v>
      </c>
      <c r="E498">
        <v>2025</v>
      </c>
      <c r="F498">
        <v>6</v>
      </c>
      <c r="G498" s="54" t="s">
        <v>850</v>
      </c>
      <c r="H498" s="34" t="s">
        <v>323</v>
      </c>
      <c r="I498" s="18">
        <v>-96.168000000000006</v>
      </c>
      <c r="J498" s="34" t="s">
        <v>95</v>
      </c>
      <c r="K498" s="19">
        <f t="shared" si="15"/>
        <v>-96.168000000000006</v>
      </c>
      <c r="L498" t="s">
        <v>851</v>
      </c>
      <c r="M498" s="51" t="s">
        <v>1540</v>
      </c>
      <c r="O498" s="50" t="s">
        <v>875</v>
      </c>
      <c r="P498" s="38">
        <f t="shared" si="14"/>
        <v>-96.168000000000006</v>
      </c>
      <c r="Q498" s="52">
        <v>45831</v>
      </c>
      <c r="S498">
        <v>40700</v>
      </c>
      <c r="T498" t="s">
        <v>784</v>
      </c>
    </row>
    <row r="499" spans="1:20" ht="14.45">
      <c r="A499" s="54" t="str">
        <f>+VLOOKUP(O499,'Selectable Table'!D:E,2,0)</f>
        <v>OTH CUST</v>
      </c>
      <c r="B499" s="37" t="s">
        <v>899</v>
      </c>
      <c r="C499" s="50" t="s">
        <v>900</v>
      </c>
      <c r="D499" s="50" t="s">
        <v>1534</v>
      </c>
      <c r="E499">
        <v>2025</v>
      </c>
      <c r="F499">
        <v>6</v>
      </c>
      <c r="G499" s="54" t="s">
        <v>850</v>
      </c>
      <c r="H499" s="34" t="s">
        <v>323</v>
      </c>
      <c r="I499" s="18">
        <v>-630</v>
      </c>
      <c r="J499" s="34" t="s">
        <v>95</v>
      </c>
      <c r="K499" s="19">
        <f t="shared" si="15"/>
        <v>-630</v>
      </c>
      <c r="L499" t="s">
        <v>851</v>
      </c>
      <c r="M499" s="51" t="s">
        <v>901</v>
      </c>
      <c r="O499" s="50" t="s">
        <v>902</v>
      </c>
      <c r="P499" s="38">
        <f t="shared" si="14"/>
        <v>-630</v>
      </c>
      <c r="Q499" s="52">
        <v>45831</v>
      </c>
      <c r="S499">
        <v>40700</v>
      </c>
      <c r="T499" t="s">
        <v>784</v>
      </c>
    </row>
    <row r="500" spans="1:20" ht="14.45">
      <c r="A500" s="54" t="str">
        <f>+VLOOKUP(O500,'Selectable Table'!D:E,2,0)</f>
        <v>OTH CUST</v>
      </c>
      <c r="B500" s="37" t="s">
        <v>899</v>
      </c>
      <c r="C500" s="50" t="s">
        <v>900</v>
      </c>
      <c r="D500" s="50" t="s">
        <v>1541</v>
      </c>
      <c r="E500">
        <v>2025</v>
      </c>
      <c r="F500">
        <v>6</v>
      </c>
      <c r="G500" s="54" t="s">
        <v>858</v>
      </c>
      <c r="H500" s="34" t="s">
        <v>325</v>
      </c>
      <c r="I500" s="18">
        <v>-100</v>
      </c>
      <c r="J500" s="34" t="s">
        <v>95</v>
      </c>
      <c r="K500" s="19">
        <f t="shared" si="15"/>
        <v>-100</v>
      </c>
      <c r="L500" t="s">
        <v>851</v>
      </c>
      <c r="M500" s="51" t="s">
        <v>901</v>
      </c>
      <c r="O500" s="50" t="s">
        <v>902</v>
      </c>
      <c r="P500" s="38">
        <f t="shared" si="14"/>
        <v>-100</v>
      </c>
      <c r="Q500" s="52">
        <v>45831</v>
      </c>
      <c r="S500">
        <v>40700</v>
      </c>
      <c r="T500" t="s">
        <v>784</v>
      </c>
    </row>
    <row r="501" spans="1:20" ht="14.45">
      <c r="A501" s="54" t="str">
        <f>+VLOOKUP(O501,'Selectable Table'!D:E,2,0)</f>
        <v>OTH CUST</v>
      </c>
      <c r="B501" s="37" t="s">
        <v>903</v>
      </c>
      <c r="C501" s="50" t="s">
        <v>904</v>
      </c>
      <c r="D501" s="50" t="s">
        <v>1541</v>
      </c>
      <c r="E501">
        <v>2025</v>
      </c>
      <c r="F501">
        <v>6</v>
      </c>
      <c r="G501" s="54" t="s">
        <v>854</v>
      </c>
      <c r="H501" s="34" t="s">
        <v>324</v>
      </c>
      <c r="I501" s="18">
        <v>-206.84800000000001</v>
      </c>
      <c r="J501" s="34" t="s">
        <v>95</v>
      </c>
      <c r="K501" s="19">
        <f t="shared" si="15"/>
        <v>-206.84800000000001</v>
      </c>
      <c r="L501" t="s">
        <v>851</v>
      </c>
      <c r="M501" s="51" t="s">
        <v>905</v>
      </c>
      <c r="O501" s="50" t="s">
        <v>906</v>
      </c>
      <c r="P501" s="38">
        <f t="shared" si="14"/>
        <v>-206.84800000000001</v>
      </c>
      <c r="Q501" s="52">
        <v>45831</v>
      </c>
      <c r="S501">
        <v>40700</v>
      </c>
      <c r="T501" t="s">
        <v>784</v>
      </c>
    </row>
    <row r="502" spans="1:20" ht="14.45">
      <c r="A502" s="54" t="str">
        <f>+VLOOKUP(O502,'Selectable Table'!D:E,2,0)</f>
        <v>OTH CUST</v>
      </c>
      <c r="B502" s="37" t="s">
        <v>903</v>
      </c>
      <c r="C502" s="50" t="s">
        <v>904</v>
      </c>
      <c r="D502" s="50" t="s">
        <v>1541</v>
      </c>
      <c r="E502">
        <v>2025</v>
      </c>
      <c r="F502">
        <v>6</v>
      </c>
      <c r="G502" s="54" t="s">
        <v>854</v>
      </c>
      <c r="H502" s="34" t="s">
        <v>324</v>
      </c>
      <c r="I502" s="18">
        <v>-49.252000000000002</v>
      </c>
      <c r="J502" s="34" t="s">
        <v>95</v>
      </c>
      <c r="K502" s="19">
        <f t="shared" si="15"/>
        <v>-49.252000000000002</v>
      </c>
      <c r="L502" t="s">
        <v>851</v>
      </c>
      <c r="M502" s="51" t="s">
        <v>905</v>
      </c>
      <c r="O502" s="50" t="s">
        <v>906</v>
      </c>
      <c r="P502" s="38">
        <f t="shared" si="14"/>
        <v>-49.252000000000002</v>
      </c>
      <c r="Q502" s="52">
        <v>45831</v>
      </c>
      <c r="S502">
        <v>40700</v>
      </c>
      <c r="T502" t="s">
        <v>784</v>
      </c>
    </row>
    <row r="503" spans="1:20" ht="14.45">
      <c r="A503" s="54" t="str">
        <f>+VLOOKUP(O503,'Selectable Table'!D:E,2,0)</f>
        <v>OTH CUST</v>
      </c>
      <c r="B503" s="37" t="s">
        <v>907</v>
      </c>
      <c r="C503" s="50" t="s">
        <v>908</v>
      </c>
      <c r="D503" s="50" t="s">
        <v>1541</v>
      </c>
      <c r="E503">
        <v>2025</v>
      </c>
      <c r="F503">
        <v>6</v>
      </c>
      <c r="G503" s="54" t="s">
        <v>854</v>
      </c>
      <c r="H503" s="34" t="s">
        <v>324</v>
      </c>
      <c r="I503" s="18">
        <v>-97.248000000000005</v>
      </c>
      <c r="J503" s="34" t="s">
        <v>95</v>
      </c>
      <c r="K503" s="19">
        <f t="shared" si="15"/>
        <v>-97.248000000000005</v>
      </c>
      <c r="L503" t="s">
        <v>851</v>
      </c>
      <c r="M503" s="51" t="s">
        <v>909</v>
      </c>
      <c r="O503" s="50" t="s">
        <v>875</v>
      </c>
      <c r="P503" s="38">
        <f t="shared" si="14"/>
        <v>-97.248000000000005</v>
      </c>
      <c r="Q503" s="52">
        <v>45831</v>
      </c>
      <c r="S503">
        <v>40700</v>
      </c>
      <c r="T503" t="s">
        <v>784</v>
      </c>
    </row>
    <row r="504" spans="1:20" ht="14.45">
      <c r="A504" s="54" t="str">
        <f>+VLOOKUP(O504,'Selectable Table'!D:E,2,0)</f>
        <v>OTH CUST</v>
      </c>
      <c r="B504" s="37" t="s">
        <v>910</v>
      </c>
      <c r="C504" s="50" t="s">
        <v>911</v>
      </c>
      <c r="D504" s="50" t="s">
        <v>1541</v>
      </c>
      <c r="E504">
        <v>2025</v>
      </c>
      <c r="F504">
        <v>6</v>
      </c>
      <c r="G504" s="54" t="s">
        <v>850</v>
      </c>
      <c r="H504" s="34" t="s">
        <v>323</v>
      </c>
      <c r="I504" s="18">
        <v>-240.42399999999998</v>
      </c>
      <c r="J504" s="34" t="s">
        <v>95</v>
      </c>
      <c r="K504" s="19">
        <f t="shared" si="15"/>
        <v>-240.42399999999998</v>
      </c>
      <c r="L504" t="s">
        <v>851</v>
      </c>
      <c r="M504" s="51" t="s">
        <v>912</v>
      </c>
      <c r="O504" s="50" t="s">
        <v>875</v>
      </c>
      <c r="P504" s="38">
        <f t="shared" si="14"/>
        <v>-240.42399999999998</v>
      </c>
      <c r="Q504" s="52">
        <v>45831</v>
      </c>
      <c r="S504">
        <v>40700</v>
      </c>
      <c r="T504" t="s">
        <v>784</v>
      </c>
    </row>
    <row r="505" spans="1:20" ht="14.45">
      <c r="A505" s="54" t="str">
        <f>+VLOOKUP(O505,'Selectable Table'!D:E,2,0)</f>
        <v>J &amp; J</v>
      </c>
      <c r="B505" s="37" t="s">
        <v>1542</v>
      </c>
      <c r="C505" s="50" t="s">
        <v>1543</v>
      </c>
      <c r="D505" s="50" t="s">
        <v>1544</v>
      </c>
      <c r="E505">
        <v>2025</v>
      </c>
      <c r="F505">
        <v>6</v>
      </c>
      <c r="G505" s="54" t="s">
        <v>858</v>
      </c>
      <c r="H505" s="34" t="s">
        <v>325</v>
      </c>
      <c r="I505" s="18">
        <v>-53.044000000000011</v>
      </c>
      <c r="J505" s="34" t="s">
        <v>95</v>
      </c>
      <c r="K505" s="19">
        <f t="shared" si="15"/>
        <v>-53.044000000000011</v>
      </c>
      <c r="L505" t="s">
        <v>851</v>
      </c>
      <c r="M505" s="51" t="s">
        <v>889</v>
      </c>
      <c r="O505" s="50" t="s">
        <v>890</v>
      </c>
      <c r="P505" s="38">
        <f t="shared" si="14"/>
        <v>-53.044000000000011</v>
      </c>
      <c r="Q505" s="52">
        <v>45831</v>
      </c>
      <c r="S505">
        <v>40700</v>
      </c>
      <c r="T505" t="s">
        <v>784</v>
      </c>
    </row>
    <row r="506" spans="1:20" ht="14.45">
      <c r="A506" s="54" t="str">
        <f>+VLOOKUP(O506,'Selectable Table'!D:E,2,0)</f>
        <v>J &amp; J</v>
      </c>
      <c r="B506" s="37" t="s">
        <v>1542</v>
      </c>
      <c r="C506" s="50" t="s">
        <v>1543</v>
      </c>
      <c r="D506" s="50" t="s">
        <v>1544</v>
      </c>
      <c r="E506">
        <v>2025</v>
      </c>
      <c r="F506">
        <v>6</v>
      </c>
      <c r="G506" s="54" t="s">
        <v>850</v>
      </c>
      <c r="H506" s="34" t="s">
        <v>323</v>
      </c>
      <c r="I506" s="18">
        <v>-212.17600000000004</v>
      </c>
      <c r="J506" s="34" t="s">
        <v>95</v>
      </c>
      <c r="K506" s="19">
        <f t="shared" si="15"/>
        <v>-212.17600000000004</v>
      </c>
      <c r="L506" t="s">
        <v>851</v>
      </c>
      <c r="M506" s="51" t="s">
        <v>889</v>
      </c>
      <c r="O506" s="50" t="s">
        <v>890</v>
      </c>
      <c r="P506" s="38">
        <f t="shared" si="14"/>
        <v>-212.17600000000004</v>
      </c>
      <c r="Q506" s="52">
        <v>45831</v>
      </c>
      <c r="S506">
        <v>40700</v>
      </c>
      <c r="T506" t="s">
        <v>784</v>
      </c>
    </row>
    <row r="507" spans="1:20" ht="14.45">
      <c r="A507" s="54" t="str">
        <f>+VLOOKUP(O507,'Selectable Table'!D:E,2,0)</f>
        <v>OTH CUST</v>
      </c>
      <c r="B507" s="37" t="s">
        <v>1545</v>
      </c>
      <c r="C507" s="50" t="s">
        <v>1546</v>
      </c>
      <c r="D507" s="50" t="s">
        <v>1544</v>
      </c>
      <c r="E507">
        <v>2025</v>
      </c>
      <c r="F507">
        <v>6</v>
      </c>
      <c r="G507" s="54" t="s">
        <v>854</v>
      </c>
      <c r="H507" s="34" t="s">
        <v>324</v>
      </c>
      <c r="I507" s="18">
        <v>-650</v>
      </c>
      <c r="J507" s="34" t="s">
        <v>95</v>
      </c>
      <c r="K507" s="19">
        <f t="shared" si="15"/>
        <v>-650</v>
      </c>
      <c r="L507" t="s">
        <v>851</v>
      </c>
      <c r="M507" s="51" t="s">
        <v>1547</v>
      </c>
      <c r="O507" s="50" t="s">
        <v>944</v>
      </c>
      <c r="P507" s="38">
        <f t="shared" si="14"/>
        <v>-650</v>
      </c>
      <c r="Q507" s="52">
        <v>45831</v>
      </c>
      <c r="S507">
        <v>40700</v>
      </c>
      <c r="T507" t="s">
        <v>784</v>
      </c>
    </row>
    <row r="508" spans="1:20" ht="14.45">
      <c r="A508" s="54" t="str">
        <f>+VLOOKUP(O508,'Selectable Table'!D:E,2,0)</f>
        <v>OTH CUST</v>
      </c>
      <c r="B508" s="37" t="s">
        <v>1545</v>
      </c>
      <c r="C508" s="50" t="s">
        <v>1546</v>
      </c>
      <c r="D508" s="50" t="s">
        <v>1544</v>
      </c>
      <c r="E508">
        <v>2025</v>
      </c>
      <c r="F508">
        <v>6</v>
      </c>
      <c r="G508" s="54" t="s">
        <v>850</v>
      </c>
      <c r="H508" s="34" t="s">
        <v>323</v>
      </c>
      <c r="I508" s="18">
        <v>-309.60000000000002</v>
      </c>
      <c r="J508" s="34" t="s">
        <v>95</v>
      </c>
      <c r="K508" s="19">
        <f t="shared" si="15"/>
        <v>-309.60000000000002</v>
      </c>
      <c r="L508" t="s">
        <v>851</v>
      </c>
      <c r="M508" s="51" t="s">
        <v>1547</v>
      </c>
      <c r="O508" s="50" t="s">
        <v>944</v>
      </c>
      <c r="P508" s="38">
        <f t="shared" si="14"/>
        <v>-309.60000000000002</v>
      </c>
      <c r="Q508" s="52">
        <v>45831</v>
      </c>
      <c r="S508">
        <v>40700</v>
      </c>
      <c r="T508" t="s">
        <v>784</v>
      </c>
    </row>
    <row r="509" spans="1:20" ht="14.45">
      <c r="A509" s="54" t="str">
        <f>+VLOOKUP(O509,'Selectable Table'!D:E,2,0)</f>
        <v>OTH CUST</v>
      </c>
      <c r="B509" s="37" t="s">
        <v>913</v>
      </c>
      <c r="C509" s="50" t="s">
        <v>914</v>
      </c>
      <c r="D509" s="50" t="s">
        <v>1544</v>
      </c>
      <c r="E509">
        <v>2025</v>
      </c>
      <c r="F509">
        <v>6</v>
      </c>
      <c r="G509" s="54" t="s">
        <v>850</v>
      </c>
      <c r="H509" s="34" t="s">
        <v>323</v>
      </c>
      <c r="I509" s="18">
        <v>-48.088000000000001</v>
      </c>
      <c r="J509" s="34" t="s">
        <v>95</v>
      </c>
      <c r="K509" s="19">
        <f t="shared" si="15"/>
        <v>-48.088000000000001</v>
      </c>
      <c r="L509" t="s">
        <v>851</v>
      </c>
      <c r="M509" s="51" t="s">
        <v>915</v>
      </c>
      <c r="O509" s="50" t="s">
        <v>875</v>
      </c>
      <c r="P509" s="38">
        <f t="shared" si="14"/>
        <v>-48.088000000000001</v>
      </c>
      <c r="Q509" s="52">
        <v>45831</v>
      </c>
      <c r="S509">
        <v>40700</v>
      </c>
      <c r="T509" t="s">
        <v>784</v>
      </c>
    </row>
    <row r="510" spans="1:20" ht="14.45">
      <c r="A510" s="54" t="str">
        <f>+VLOOKUP(O510,'Selectable Table'!D:E,2,0)</f>
        <v>OTH CUST</v>
      </c>
      <c r="B510" s="37" t="s">
        <v>916</v>
      </c>
      <c r="C510" s="50" t="s">
        <v>917</v>
      </c>
      <c r="D510" s="50" t="s">
        <v>1548</v>
      </c>
      <c r="E510">
        <v>2025</v>
      </c>
      <c r="F510">
        <v>6</v>
      </c>
      <c r="G510" s="54" t="s">
        <v>858</v>
      </c>
      <c r="H510" s="34" t="s">
        <v>325</v>
      </c>
      <c r="I510" s="18">
        <v>-641.90800000000002</v>
      </c>
      <c r="J510" s="34" t="s">
        <v>95</v>
      </c>
      <c r="K510" s="19">
        <f t="shared" si="15"/>
        <v>-641.90800000000002</v>
      </c>
      <c r="L510" t="s">
        <v>851</v>
      </c>
      <c r="M510" s="51" t="s">
        <v>918</v>
      </c>
      <c r="O510" s="50" t="s">
        <v>919</v>
      </c>
      <c r="P510" s="38">
        <f t="shared" si="14"/>
        <v>-641.90800000000002</v>
      </c>
      <c r="Q510" s="52">
        <v>45831</v>
      </c>
      <c r="S510">
        <v>40700</v>
      </c>
      <c r="T510" t="s">
        <v>784</v>
      </c>
    </row>
    <row r="511" spans="1:20" ht="14.45">
      <c r="A511" s="54" t="str">
        <f>+VLOOKUP(O511,'Selectable Table'!D:E,2,0)</f>
        <v>OTH CUST</v>
      </c>
      <c r="B511" s="37" t="s">
        <v>916</v>
      </c>
      <c r="C511" s="50" t="s">
        <v>917</v>
      </c>
      <c r="D511" s="50" t="s">
        <v>1548</v>
      </c>
      <c r="E511">
        <v>2025</v>
      </c>
      <c r="F511">
        <v>6</v>
      </c>
      <c r="G511" s="54" t="s">
        <v>850</v>
      </c>
      <c r="H511" s="34" t="s">
        <v>323</v>
      </c>
      <c r="I511" s="18">
        <v>-1234.076</v>
      </c>
      <c r="J511" s="34" t="s">
        <v>95</v>
      </c>
      <c r="K511" s="19">
        <f t="shared" si="15"/>
        <v>-1234.076</v>
      </c>
      <c r="L511" t="s">
        <v>851</v>
      </c>
      <c r="M511" s="51" t="s">
        <v>918</v>
      </c>
      <c r="O511" s="50" t="s">
        <v>919</v>
      </c>
      <c r="P511" s="38">
        <f t="shared" si="14"/>
        <v>-1234.076</v>
      </c>
      <c r="Q511" s="52">
        <v>45831</v>
      </c>
      <c r="S511">
        <v>40700</v>
      </c>
      <c r="T511" t="s">
        <v>784</v>
      </c>
    </row>
    <row r="512" spans="1:20" ht="14.45">
      <c r="A512" s="54" t="str">
        <f>+VLOOKUP(O512,'Selectable Table'!D:E,2,0)</f>
        <v>OTH CUST</v>
      </c>
      <c r="B512" s="37" t="s">
        <v>916</v>
      </c>
      <c r="C512" s="50" t="s">
        <v>917</v>
      </c>
      <c r="D512" s="50" t="s">
        <v>1548</v>
      </c>
      <c r="E512">
        <v>2025</v>
      </c>
      <c r="F512">
        <v>6</v>
      </c>
      <c r="G512" s="54" t="s">
        <v>854</v>
      </c>
      <c r="H512" s="34" t="s">
        <v>324</v>
      </c>
      <c r="I512" s="18">
        <v>-584.38400000000001</v>
      </c>
      <c r="J512" s="34" t="s">
        <v>95</v>
      </c>
      <c r="K512" s="19">
        <f t="shared" si="15"/>
        <v>-584.38400000000001</v>
      </c>
      <c r="L512" t="s">
        <v>851</v>
      </c>
      <c r="M512" s="51" t="s">
        <v>918</v>
      </c>
      <c r="O512" s="50" t="s">
        <v>919</v>
      </c>
      <c r="P512" s="38">
        <f t="shared" si="14"/>
        <v>-584.38400000000001</v>
      </c>
      <c r="Q512" s="52">
        <v>45831</v>
      </c>
      <c r="S512">
        <v>40700</v>
      </c>
      <c r="T512" t="s">
        <v>784</v>
      </c>
    </row>
    <row r="513" spans="1:20" ht="14.45">
      <c r="A513" s="54" t="str">
        <f>+VLOOKUP(O513,'Selectable Table'!D:E,2,0)</f>
        <v>OTH CUST</v>
      </c>
      <c r="B513" s="37" t="s">
        <v>916</v>
      </c>
      <c r="C513" s="50" t="s">
        <v>917</v>
      </c>
      <c r="D513" s="50" t="s">
        <v>1548</v>
      </c>
      <c r="E513">
        <v>2025</v>
      </c>
      <c r="F513">
        <v>6</v>
      </c>
      <c r="G513" s="54" t="s">
        <v>850</v>
      </c>
      <c r="H513" s="34" t="s">
        <v>323</v>
      </c>
      <c r="I513" s="18">
        <v>-2021.828</v>
      </c>
      <c r="J513" s="34" t="s">
        <v>95</v>
      </c>
      <c r="K513" s="19">
        <f t="shared" si="15"/>
        <v>-2021.828</v>
      </c>
      <c r="L513" t="s">
        <v>851</v>
      </c>
      <c r="M513" s="51" t="s">
        <v>918</v>
      </c>
      <c r="O513" s="50" t="s">
        <v>919</v>
      </c>
      <c r="P513" s="38">
        <f t="shared" si="14"/>
        <v>-2021.828</v>
      </c>
      <c r="Q513" s="52">
        <v>45831</v>
      </c>
      <c r="S513">
        <v>40700</v>
      </c>
      <c r="T513" t="s">
        <v>784</v>
      </c>
    </row>
    <row r="514" spans="1:20" ht="14.45">
      <c r="A514" s="54" t="str">
        <f>+VLOOKUP(O514,'Selectable Table'!D:E,2,0)</f>
        <v>DAIICHI</v>
      </c>
      <c r="B514" s="37" t="s">
        <v>1549</v>
      </c>
      <c r="C514" s="50" t="s">
        <v>1550</v>
      </c>
      <c r="D514" s="50" t="s">
        <v>1551</v>
      </c>
      <c r="E514">
        <v>2025</v>
      </c>
      <c r="F514">
        <v>6</v>
      </c>
      <c r="G514" s="54" t="s">
        <v>854</v>
      </c>
      <c r="H514" s="34" t="s">
        <v>324</v>
      </c>
      <c r="I514" s="18">
        <v>-480</v>
      </c>
      <c r="J514" s="34" t="s">
        <v>95</v>
      </c>
      <c r="K514" s="19">
        <f t="shared" si="15"/>
        <v>-480</v>
      </c>
      <c r="L514" t="s">
        <v>851</v>
      </c>
      <c r="M514" s="51" t="s">
        <v>1552</v>
      </c>
      <c r="O514" s="50" t="s">
        <v>1553</v>
      </c>
      <c r="P514" s="38">
        <f t="shared" ref="P514:P577" si="16">K514</f>
        <v>-480</v>
      </c>
      <c r="Q514" s="52">
        <v>45831</v>
      </c>
      <c r="S514">
        <v>40700</v>
      </c>
      <c r="T514" t="s">
        <v>784</v>
      </c>
    </row>
    <row r="515" spans="1:20" ht="14.45">
      <c r="A515" s="54" t="str">
        <f>+VLOOKUP(O515,'Selectable Table'!D:E,2,0)</f>
        <v>DAIICHI</v>
      </c>
      <c r="B515" s="37" t="s">
        <v>1549</v>
      </c>
      <c r="C515" s="50" t="s">
        <v>1550</v>
      </c>
      <c r="D515" s="50" t="s">
        <v>1551</v>
      </c>
      <c r="E515">
        <v>2025</v>
      </c>
      <c r="F515">
        <v>6</v>
      </c>
      <c r="G515" s="54" t="s">
        <v>854</v>
      </c>
      <c r="H515" s="34" t="s">
        <v>324</v>
      </c>
      <c r="I515" s="18">
        <v>-130.4</v>
      </c>
      <c r="J515" s="34" t="s">
        <v>95</v>
      </c>
      <c r="K515" s="19">
        <f t="shared" ref="K515:K578" si="17">+VLOOKUP(J515,$W$2:$X$7,2,0)*I515</f>
        <v>-130.4</v>
      </c>
      <c r="L515" t="s">
        <v>851</v>
      </c>
      <c r="M515" s="51" t="s">
        <v>1552</v>
      </c>
      <c r="O515" s="50" t="s">
        <v>1553</v>
      </c>
      <c r="P515" s="38">
        <f t="shared" si="16"/>
        <v>-130.4</v>
      </c>
      <c r="Q515" s="52">
        <v>45831</v>
      </c>
      <c r="S515">
        <v>40700</v>
      </c>
      <c r="T515" t="s">
        <v>784</v>
      </c>
    </row>
    <row r="516" spans="1:20" ht="14.45">
      <c r="A516" s="54" t="str">
        <f>+VLOOKUP(O516,'Selectable Table'!D:E,2,0)</f>
        <v>J &amp; J</v>
      </c>
      <c r="B516" s="37" t="s">
        <v>920</v>
      </c>
      <c r="C516" s="50" t="s">
        <v>921</v>
      </c>
      <c r="D516" s="50" t="s">
        <v>1551</v>
      </c>
      <c r="E516">
        <v>2025</v>
      </c>
      <c r="F516">
        <v>6</v>
      </c>
      <c r="G516" s="54" t="s">
        <v>854</v>
      </c>
      <c r="H516" s="34" t="s">
        <v>324</v>
      </c>
      <c r="I516" s="18">
        <v>-1166.9680000000001</v>
      </c>
      <c r="J516" s="34" t="s">
        <v>95</v>
      </c>
      <c r="K516" s="19">
        <f t="shared" si="17"/>
        <v>-1166.9680000000001</v>
      </c>
      <c r="L516" t="s">
        <v>851</v>
      </c>
      <c r="M516" s="51" t="s">
        <v>889</v>
      </c>
      <c r="O516" s="50" t="s">
        <v>890</v>
      </c>
      <c r="P516" s="38">
        <f t="shared" si="16"/>
        <v>-1166.9680000000001</v>
      </c>
      <c r="Q516" s="52">
        <v>45831</v>
      </c>
      <c r="S516">
        <v>40700</v>
      </c>
      <c r="T516" t="s">
        <v>784</v>
      </c>
    </row>
    <row r="517" spans="1:20" ht="14.45">
      <c r="A517" s="54" t="str">
        <f>+VLOOKUP(O517,'Selectable Table'!D:E,2,0)</f>
        <v>J &amp; J</v>
      </c>
      <c r="B517" s="37" t="s">
        <v>922</v>
      </c>
      <c r="C517" s="50" t="s">
        <v>923</v>
      </c>
      <c r="D517" s="50" t="s">
        <v>1551</v>
      </c>
      <c r="E517">
        <v>2025</v>
      </c>
      <c r="F517">
        <v>6</v>
      </c>
      <c r="G517" s="54" t="s">
        <v>850</v>
      </c>
      <c r="H517" s="34" t="s">
        <v>323</v>
      </c>
      <c r="I517" s="18">
        <v>-70.02000000000001</v>
      </c>
      <c r="J517" s="34" t="s">
        <v>95</v>
      </c>
      <c r="K517" s="19">
        <f t="shared" si="17"/>
        <v>-70.02000000000001</v>
      </c>
      <c r="L517" t="s">
        <v>851</v>
      </c>
      <c r="M517" s="51" t="s">
        <v>889</v>
      </c>
      <c r="O517" s="50" t="s">
        <v>890</v>
      </c>
      <c r="P517" s="38">
        <f t="shared" si="16"/>
        <v>-70.02000000000001</v>
      </c>
      <c r="Q517" s="52">
        <v>45831</v>
      </c>
      <c r="S517">
        <v>40700</v>
      </c>
      <c r="T517" t="s">
        <v>784</v>
      </c>
    </row>
    <row r="518" spans="1:20" ht="14.45">
      <c r="A518" s="54" t="str">
        <f>+VLOOKUP(O518,'Selectable Table'!D:E,2,0)</f>
        <v>J &amp; J</v>
      </c>
      <c r="B518" s="37" t="s">
        <v>922</v>
      </c>
      <c r="C518" s="50" t="s">
        <v>923</v>
      </c>
      <c r="D518" s="50" t="s">
        <v>1551</v>
      </c>
      <c r="E518">
        <v>2025</v>
      </c>
      <c r="F518">
        <v>6</v>
      </c>
      <c r="G518" s="54" t="s">
        <v>854</v>
      </c>
      <c r="H518" s="34" t="s">
        <v>324</v>
      </c>
      <c r="I518" s="18">
        <v>-159.13200000000001</v>
      </c>
      <c r="J518" s="34" t="s">
        <v>95</v>
      </c>
      <c r="K518" s="19">
        <f t="shared" si="17"/>
        <v>-159.13200000000001</v>
      </c>
      <c r="L518" t="s">
        <v>851</v>
      </c>
      <c r="M518" s="51" t="s">
        <v>889</v>
      </c>
      <c r="O518" s="50" t="s">
        <v>890</v>
      </c>
      <c r="P518" s="38">
        <f t="shared" si="16"/>
        <v>-159.13200000000001</v>
      </c>
      <c r="Q518" s="52">
        <v>45831</v>
      </c>
      <c r="S518">
        <v>40700</v>
      </c>
      <c r="T518" t="s">
        <v>784</v>
      </c>
    </row>
    <row r="519" spans="1:20" ht="14.45">
      <c r="A519" s="54" t="str">
        <f>+VLOOKUP(O519,'Selectable Table'!D:E,2,0)</f>
        <v>OTH CUST</v>
      </c>
      <c r="B519" s="37" t="s">
        <v>924</v>
      </c>
      <c r="C519" s="50" t="s">
        <v>925</v>
      </c>
      <c r="D519" s="50" t="s">
        <v>1551</v>
      </c>
      <c r="E519">
        <v>2025</v>
      </c>
      <c r="F519">
        <v>6</v>
      </c>
      <c r="G519" s="54" t="s">
        <v>858</v>
      </c>
      <c r="H519" s="34" t="s">
        <v>325</v>
      </c>
      <c r="I519" s="18">
        <v>-310.27199999999999</v>
      </c>
      <c r="J519" s="34" t="s">
        <v>95</v>
      </c>
      <c r="K519" s="19">
        <f t="shared" si="17"/>
        <v>-310.27199999999999</v>
      </c>
      <c r="L519" t="s">
        <v>851</v>
      </c>
      <c r="M519" s="51" t="s">
        <v>905</v>
      </c>
      <c r="O519" s="50" t="s">
        <v>906</v>
      </c>
      <c r="P519" s="38">
        <f t="shared" si="16"/>
        <v>-310.27199999999999</v>
      </c>
      <c r="Q519" s="52">
        <v>45831</v>
      </c>
      <c r="S519">
        <v>40700</v>
      </c>
      <c r="T519" t="s">
        <v>784</v>
      </c>
    </row>
    <row r="520" spans="1:20" ht="14.45">
      <c r="A520" s="54" t="str">
        <f>+VLOOKUP(O520,'Selectable Table'!D:E,2,0)</f>
        <v>OTH CUST</v>
      </c>
      <c r="B520" s="37" t="s">
        <v>924</v>
      </c>
      <c r="C520" s="50" t="s">
        <v>925</v>
      </c>
      <c r="D520" s="50" t="s">
        <v>1551</v>
      </c>
      <c r="E520">
        <v>2025</v>
      </c>
      <c r="F520">
        <v>6</v>
      </c>
      <c r="G520" s="54" t="s">
        <v>850</v>
      </c>
      <c r="H520" s="34" t="s">
        <v>323</v>
      </c>
      <c r="I520" s="18">
        <v>-103.75200000000001</v>
      </c>
      <c r="J520" s="34" t="s">
        <v>95</v>
      </c>
      <c r="K520" s="19">
        <f t="shared" si="17"/>
        <v>-103.75200000000001</v>
      </c>
      <c r="L520" t="s">
        <v>851</v>
      </c>
      <c r="M520" s="51" t="s">
        <v>905</v>
      </c>
      <c r="O520" s="50" t="s">
        <v>906</v>
      </c>
      <c r="P520" s="38">
        <f t="shared" si="16"/>
        <v>-103.75200000000001</v>
      </c>
      <c r="Q520" s="52">
        <v>45831</v>
      </c>
      <c r="S520">
        <v>40700</v>
      </c>
      <c r="T520" t="s">
        <v>784</v>
      </c>
    </row>
    <row r="521" spans="1:20" ht="29.1">
      <c r="A521" s="54" t="str">
        <f>+VLOOKUP(O521,'Selectable Table'!D:E,2,0)</f>
        <v>OTH CUST</v>
      </c>
      <c r="B521" s="37" t="s">
        <v>1554</v>
      </c>
      <c r="C521" s="50" t="s">
        <v>1555</v>
      </c>
      <c r="D521" s="50" t="s">
        <v>1556</v>
      </c>
      <c r="E521">
        <v>2025</v>
      </c>
      <c r="F521">
        <v>6</v>
      </c>
      <c r="G521" s="54" t="s">
        <v>880</v>
      </c>
      <c r="H521" s="34" t="s">
        <v>616</v>
      </c>
      <c r="I521" s="18">
        <v>-65.2</v>
      </c>
      <c r="J521" s="34" t="s">
        <v>95</v>
      </c>
      <c r="K521" s="19">
        <f t="shared" si="17"/>
        <v>-65.2</v>
      </c>
      <c r="L521" t="s">
        <v>851</v>
      </c>
      <c r="M521" s="51" t="s">
        <v>1557</v>
      </c>
      <c r="O521" s="50" t="s">
        <v>944</v>
      </c>
      <c r="P521" s="38">
        <f t="shared" si="16"/>
        <v>-65.2</v>
      </c>
      <c r="Q521" s="52">
        <v>45831</v>
      </c>
      <c r="S521">
        <v>40700</v>
      </c>
      <c r="T521" t="s">
        <v>784</v>
      </c>
    </row>
    <row r="522" spans="1:20" ht="29.1">
      <c r="A522" s="54" t="str">
        <f>+VLOOKUP(O522,'Selectable Table'!D:E,2,0)</f>
        <v>OTH CUST</v>
      </c>
      <c r="B522" s="37" t="s">
        <v>1558</v>
      </c>
      <c r="C522" s="50" t="s">
        <v>1559</v>
      </c>
      <c r="D522" s="50" t="s">
        <v>1556</v>
      </c>
      <c r="E522">
        <v>2025</v>
      </c>
      <c r="F522">
        <v>6</v>
      </c>
      <c r="G522" s="54" t="s">
        <v>880</v>
      </c>
      <c r="H522" s="34" t="s">
        <v>616</v>
      </c>
      <c r="I522" s="18">
        <v>-260</v>
      </c>
      <c r="J522" s="34" t="s">
        <v>95</v>
      </c>
      <c r="K522" s="19">
        <f t="shared" si="17"/>
        <v>-260</v>
      </c>
      <c r="L522" t="s">
        <v>851</v>
      </c>
      <c r="M522" s="51" t="s">
        <v>1560</v>
      </c>
      <c r="O522" s="50" t="s">
        <v>944</v>
      </c>
      <c r="P522" s="38">
        <f t="shared" si="16"/>
        <v>-260</v>
      </c>
      <c r="Q522" s="52">
        <v>45831</v>
      </c>
      <c r="S522">
        <v>40700</v>
      </c>
      <c r="T522" t="s">
        <v>784</v>
      </c>
    </row>
    <row r="523" spans="1:20" ht="29.1">
      <c r="A523" s="54" t="str">
        <f>+VLOOKUP(O523,'Selectable Table'!D:E,2,0)</f>
        <v>OTH CUST</v>
      </c>
      <c r="B523" s="37" t="s">
        <v>926</v>
      </c>
      <c r="C523" s="50" t="s">
        <v>927</v>
      </c>
      <c r="D523" s="50" t="s">
        <v>1556</v>
      </c>
      <c r="E523">
        <v>2025</v>
      </c>
      <c r="F523">
        <v>6</v>
      </c>
      <c r="G523" s="54" t="s">
        <v>858</v>
      </c>
      <c r="H523" s="34" t="s">
        <v>325</v>
      </c>
      <c r="I523" s="18">
        <v>-774.60800000000006</v>
      </c>
      <c r="J523" s="34" t="s">
        <v>95</v>
      </c>
      <c r="K523" s="19">
        <f t="shared" si="17"/>
        <v>-774.60800000000006</v>
      </c>
      <c r="L523" t="s">
        <v>851</v>
      </c>
      <c r="M523" s="51" t="s">
        <v>928</v>
      </c>
      <c r="O523" s="50" t="s">
        <v>929</v>
      </c>
      <c r="P523" s="38">
        <f t="shared" si="16"/>
        <v>-774.60800000000006</v>
      </c>
      <c r="Q523" s="52">
        <v>45831</v>
      </c>
      <c r="S523">
        <v>40700</v>
      </c>
      <c r="T523" t="s">
        <v>784</v>
      </c>
    </row>
    <row r="524" spans="1:20" ht="29.1">
      <c r="A524" s="54" t="str">
        <f>+VLOOKUP(O524,'Selectable Table'!D:E,2,0)</f>
        <v>OTH CUST</v>
      </c>
      <c r="B524" s="37" t="s">
        <v>926</v>
      </c>
      <c r="C524" s="50" t="s">
        <v>927</v>
      </c>
      <c r="D524" s="50" t="s">
        <v>1556</v>
      </c>
      <c r="E524">
        <v>2025</v>
      </c>
      <c r="F524">
        <v>6</v>
      </c>
      <c r="G524" s="54" t="s">
        <v>854</v>
      </c>
      <c r="H524" s="34" t="s">
        <v>324</v>
      </c>
      <c r="I524" s="18">
        <v>-22.812000000000001</v>
      </c>
      <c r="J524" s="34" t="s">
        <v>95</v>
      </c>
      <c r="K524" s="19">
        <f t="shared" si="17"/>
        <v>-22.812000000000001</v>
      </c>
      <c r="L524" t="s">
        <v>851</v>
      </c>
      <c r="M524" s="51" t="s">
        <v>928</v>
      </c>
      <c r="O524" s="50" t="s">
        <v>929</v>
      </c>
      <c r="P524" s="38">
        <f t="shared" si="16"/>
        <v>-22.812000000000001</v>
      </c>
      <c r="Q524" s="52">
        <v>45831</v>
      </c>
      <c r="S524">
        <v>40700</v>
      </c>
      <c r="T524" t="s">
        <v>784</v>
      </c>
    </row>
    <row r="525" spans="1:20" ht="29.1">
      <c r="A525" s="54" t="str">
        <f>+VLOOKUP(O525,'Selectable Table'!D:E,2,0)</f>
        <v>OTH CUST</v>
      </c>
      <c r="B525" s="37" t="s">
        <v>926</v>
      </c>
      <c r="C525" s="50" t="s">
        <v>927</v>
      </c>
      <c r="D525" s="50" t="s">
        <v>1556</v>
      </c>
      <c r="E525">
        <v>2025</v>
      </c>
      <c r="F525">
        <v>6</v>
      </c>
      <c r="G525" s="54" t="s">
        <v>854</v>
      </c>
      <c r="H525" s="34" t="s">
        <v>324</v>
      </c>
      <c r="I525" s="18">
        <v>-271.17199999999997</v>
      </c>
      <c r="J525" s="34" t="s">
        <v>95</v>
      </c>
      <c r="K525" s="19">
        <f t="shared" si="17"/>
        <v>-271.17199999999997</v>
      </c>
      <c r="L525" t="s">
        <v>851</v>
      </c>
      <c r="M525" s="51" t="s">
        <v>928</v>
      </c>
      <c r="O525" s="50" t="s">
        <v>929</v>
      </c>
      <c r="P525" s="38">
        <f t="shared" si="16"/>
        <v>-271.17199999999997</v>
      </c>
      <c r="Q525" s="52">
        <v>45831</v>
      </c>
      <c r="S525">
        <v>40700</v>
      </c>
      <c r="T525" t="s">
        <v>784</v>
      </c>
    </row>
    <row r="526" spans="1:20" ht="14.45">
      <c r="A526" s="54" t="str">
        <f>+VLOOKUP(O526,'Selectable Table'!D:E,2,0)</f>
        <v>ASTRAZENECA</v>
      </c>
      <c r="B526" s="37" t="s">
        <v>1561</v>
      </c>
      <c r="C526" s="50" t="s">
        <v>1562</v>
      </c>
      <c r="D526" s="50" t="s">
        <v>1556</v>
      </c>
      <c r="E526">
        <v>2025</v>
      </c>
      <c r="F526">
        <v>6</v>
      </c>
      <c r="G526" s="54" t="s">
        <v>854</v>
      </c>
      <c r="H526" s="34" t="s">
        <v>324</v>
      </c>
      <c r="I526" s="18">
        <v>-482.85600000000005</v>
      </c>
      <c r="J526" s="34" t="s">
        <v>95</v>
      </c>
      <c r="K526" s="19">
        <f t="shared" si="17"/>
        <v>-482.85600000000005</v>
      </c>
      <c r="L526" t="s">
        <v>851</v>
      </c>
      <c r="M526" s="51" t="s">
        <v>1563</v>
      </c>
      <c r="O526" s="50" t="s">
        <v>954</v>
      </c>
      <c r="P526" s="38">
        <f t="shared" si="16"/>
        <v>-482.85600000000005</v>
      </c>
      <c r="Q526" s="52">
        <v>45831</v>
      </c>
      <c r="S526">
        <v>40700</v>
      </c>
      <c r="T526" t="s">
        <v>784</v>
      </c>
    </row>
    <row r="527" spans="1:20" ht="14.45">
      <c r="A527" s="54" t="str">
        <f>+VLOOKUP(O527,'Selectable Table'!D:E,2,0)</f>
        <v>DAIICHI</v>
      </c>
      <c r="B527" s="37" t="s">
        <v>1564</v>
      </c>
      <c r="C527" s="50" t="s">
        <v>1565</v>
      </c>
      <c r="D527" s="50" t="s">
        <v>1556</v>
      </c>
      <c r="E527">
        <v>2025</v>
      </c>
      <c r="F527">
        <v>6</v>
      </c>
      <c r="G527" s="54" t="s">
        <v>854</v>
      </c>
      <c r="H527" s="34" t="s">
        <v>324</v>
      </c>
      <c r="I527" s="18">
        <v>-840</v>
      </c>
      <c r="J527" s="34" t="s">
        <v>95</v>
      </c>
      <c r="K527" s="19">
        <f t="shared" si="17"/>
        <v>-840</v>
      </c>
      <c r="L527" t="s">
        <v>851</v>
      </c>
      <c r="M527" s="51" t="s">
        <v>1566</v>
      </c>
      <c r="O527" s="50" t="s">
        <v>1553</v>
      </c>
      <c r="P527" s="38">
        <f t="shared" si="16"/>
        <v>-840</v>
      </c>
      <c r="Q527" s="52">
        <v>45831</v>
      </c>
      <c r="S527">
        <v>40700</v>
      </c>
      <c r="T527" t="s">
        <v>784</v>
      </c>
    </row>
    <row r="528" spans="1:20" ht="14.45">
      <c r="A528" s="54" t="str">
        <f>+VLOOKUP(O528,'Selectable Table'!D:E,2,0)</f>
        <v>OTH CUST</v>
      </c>
      <c r="B528" s="37" t="s">
        <v>1567</v>
      </c>
      <c r="C528" s="50" t="s">
        <v>1568</v>
      </c>
      <c r="D528" s="50" t="s">
        <v>1556</v>
      </c>
      <c r="E528">
        <v>2025</v>
      </c>
      <c r="F528">
        <v>6</v>
      </c>
      <c r="G528" s="54" t="s">
        <v>850</v>
      </c>
      <c r="H528" s="34" t="s">
        <v>323</v>
      </c>
      <c r="I528" s="18">
        <v>-65.603999999999999</v>
      </c>
      <c r="J528" s="34" t="s">
        <v>95</v>
      </c>
      <c r="K528" s="19">
        <f t="shared" si="17"/>
        <v>-65.603999999999999</v>
      </c>
      <c r="L528" t="s">
        <v>851</v>
      </c>
      <c r="M528" s="51" t="s">
        <v>1569</v>
      </c>
      <c r="O528" s="50" t="s">
        <v>1010</v>
      </c>
      <c r="P528" s="38">
        <f t="shared" si="16"/>
        <v>-65.603999999999999</v>
      </c>
      <c r="Q528" s="52">
        <v>45831</v>
      </c>
      <c r="S528">
        <v>40700</v>
      </c>
      <c r="T528" t="s">
        <v>784</v>
      </c>
    </row>
    <row r="529" spans="1:20" ht="14.45">
      <c r="A529" s="54" t="str">
        <f>+VLOOKUP(O529,'Selectable Table'!D:E,2,0)</f>
        <v>OTH CUST</v>
      </c>
      <c r="B529" s="37" t="s">
        <v>1567</v>
      </c>
      <c r="C529" s="50" t="s">
        <v>1568</v>
      </c>
      <c r="D529" s="50" t="s">
        <v>1570</v>
      </c>
      <c r="E529">
        <v>2025</v>
      </c>
      <c r="F529">
        <v>6</v>
      </c>
      <c r="G529" s="54" t="s">
        <v>858</v>
      </c>
      <c r="H529" s="34" t="s">
        <v>325</v>
      </c>
      <c r="I529" s="18">
        <v>-529.58000000000004</v>
      </c>
      <c r="J529" s="34" t="s">
        <v>95</v>
      </c>
      <c r="K529" s="19">
        <f t="shared" si="17"/>
        <v>-529.58000000000004</v>
      </c>
      <c r="L529" t="s">
        <v>851</v>
      </c>
      <c r="M529" s="51" t="s">
        <v>1569</v>
      </c>
      <c r="O529" s="50" t="s">
        <v>1010</v>
      </c>
      <c r="P529" s="38">
        <f t="shared" si="16"/>
        <v>-529.58000000000004</v>
      </c>
      <c r="Q529" s="52">
        <v>45831</v>
      </c>
      <c r="S529">
        <v>40700</v>
      </c>
      <c r="T529" t="s">
        <v>784</v>
      </c>
    </row>
    <row r="530" spans="1:20" ht="14.45">
      <c r="A530" s="54" t="str">
        <f>+VLOOKUP(O530,'Selectable Table'!D:E,2,0)</f>
        <v>OTH CUST</v>
      </c>
      <c r="B530" s="37" t="s">
        <v>934</v>
      </c>
      <c r="C530" s="50" t="s">
        <v>935</v>
      </c>
      <c r="D530" s="50" t="s">
        <v>1570</v>
      </c>
      <c r="E530">
        <v>2025</v>
      </c>
      <c r="F530">
        <v>6</v>
      </c>
      <c r="G530" s="54" t="s">
        <v>850</v>
      </c>
      <c r="H530" s="34" t="s">
        <v>323</v>
      </c>
      <c r="I530" s="18">
        <v>-167.28399999999999</v>
      </c>
      <c r="J530" s="34" t="s">
        <v>95</v>
      </c>
      <c r="K530" s="19">
        <f t="shared" si="17"/>
        <v>-167.28399999999999</v>
      </c>
      <c r="L530" t="s">
        <v>851</v>
      </c>
      <c r="M530" s="51" t="s">
        <v>936</v>
      </c>
      <c r="O530" s="50" t="s">
        <v>937</v>
      </c>
      <c r="P530" s="38">
        <f t="shared" si="16"/>
        <v>-167.28399999999999</v>
      </c>
      <c r="Q530" s="52">
        <v>45831</v>
      </c>
      <c r="S530">
        <v>40700</v>
      </c>
      <c r="T530" t="s">
        <v>784</v>
      </c>
    </row>
    <row r="531" spans="1:20" ht="14.45">
      <c r="A531" s="54" t="str">
        <f>+VLOOKUP(O531,'Selectable Table'!D:E,2,0)</f>
        <v>OTH CUST</v>
      </c>
      <c r="B531" s="37" t="s">
        <v>934</v>
      </c>
      <c r="C531" s="50" t="s">
        <v>935</v>
      </c>
      <c r="D531" s="50" t="s">
        <v>1570</v>
      </c>
      <c r="E531">
        <v>2025</v>
      </c>
      <c r="F531">
        <v>6</v>
      </c>
      <c r="G531" s="54" t="s">
        <v>854</v>
      </c>
      <c r="H531" s="34" t="s">
        <v>324</v>
      </c>
      <c r="I531" s="18">
        <v>-848.41200000000015</v>
      </c>
      <c r="J531" s="34" t="s">
        <v>95</v>
      </c>
      <c r="K531" s="19">
        <f t="shared" si="17"/>
        <v>-848.41200000000015</v>
      </c>
      <c r="L531" t="s">
        <v>851</v>
      </c>
      <c r="M531" s="51" t="s">
        <v>936</v>
      </c>
      <c r="O531" s="50" t="s">
        <v>937</v>
      </c>
      <c r="P531" s="38">
        <f t="shared" si="16"/>
        <v>-848.41200000000015</v>
      </c>
      <c r="Q531" s="52">
        <v>45831</v>
      </c>
      <c r="S531">
        <v>40700</v>
      </c>
      <c r="T531" t="s">
        <v>784</v>
      </c>
    </row>
    <row r="532" spans="1:20" ht="14.45">
      <c r="A532" s="54" t="str">
        <f>+VLOOKUP(O532,'Selectable Table'!D:E,2,0)</f>
        <v>OTH CUST</v>
      </c>
      <c r="B532" s="37" t="s">
        <v>938</v>
      </c>
      <c r="C532" s="50" t="s">
        <v>939</v>
      </c>
      <c r="D532" s="50" t="s">
        <v>1570</v>
      </c>
      <c r="E532">
        <v>2025</v>
      </c>
      <c r="F532">
        <v>6</v>
      </c>
      <c r="G532" s="54" t="s">
        <v>850</v>
      </c>
      <c r="H532" s="34" t="s">
        <v>323</v>
      </c>
      <c r="I532" s="18">
        <v>-911.99200000000008</v>
      </c>
      <c r="J532" s="34" t="s">
        <v>95</v>
      </c>
      <c r="K532" s="19">
        <f t="shared" si="17"/>
        <v>-911.99200000000008</v>
      </c>
      <c r="L532" t="s">
        <v>851</v>
      </c>
      <c r="M532" s="51" t="s">
        <v>874</v>
      </c>
      <c r="O532" s="50" t="s">
        <v>875</v>
      </c>
      <c r="P532" s="38">
        <f t="shared" si="16"/>
        <v>-911.99200000000008</v>
      </c>
      <c r="Q532" s="52">
        <v>45831</v>
      </c>
      <c r="S532">
        <v>40700</v>
      </c>
      <c r="T532" t="s">
        <v>784</v>
      </c>
    </row>
    <row r="533" spans="1:20" ht="14.45">
      <c r="A533" s="54" t="str">
        <f>+VLOOKUP(O533,'Selectable Table'!D:E,2,0)</f>
        <v>OTH CUST</v>
      </c>
      <c r="B533" s="37" t="s">
        <v>938</v>
      </c>
      <c r="C533" s="50" t="s">
        <v>939</v>
      </c>
      <c r="D533" s="50" t="s">
        <v>1571</v>
      </c>
      <c r="E533">
        <v>2025</v>
      </c>
      <c r="F533">
        <v>6</v>
      </c>
      <c r="G533" s="54" t="s">
        <v>858</v>
      </c>
      <c r="H533" s="34" t="s">
        <v>325</v>
      </c>
      <c r="I533" s="18">
        <v>-1111.5719999999999</v>
      </c>
      <c r="J533" s="34" t="s">
        <v>95</v>
      </c>
      <c r="K533" s="19">
        <f t="shared" si="17"/>
        <v>-1111.5719999999999</v>
      </c>
      <c r="L533" t="s">
        <v>851</v>
      </c>
      <c r="M533" s="51" t="s">
        <v>874</v>
      </c>
      <c r="O533" s="50" t="s">
        <v>875</v>
      </c>
      <c r="P533" s="38">
        <f t="shared" si="16"/>
        <v>-1111.5719999999999</v>
      </c>
      <c r="Q533" s="52">
        <v>45831</v>
      </c>
      <c r="S533">
        <v>40700</v>
      </c>
      <c r="T533" t="s">
        <v>784</v>
      </c>
    </row>
    <row r="534" spans="1:20" ht="14.45">
      <c r="A534" s="54" t="str">
        <f>+VLOOKUP(O534,'Selectable Table'!D:E,2,0)</f>
        <v>OTH CUST</v>
      </c>
      <c r="B534" s="37" t="s">
        <v>941</v>
      </c>
      <c r="C534" s="50" t="s">
        <v>942</v>
      </c>
      <c r="D534" s="50" t="s">
        <v>1571</v>
      </c>
      <c r="E534">
        <v>2025</v>
      </c>
      <c r="F534">
        <v>6</v>
      </c>
      <c r="G534" s="54" t="s">
        <v>850</v>
      </c>
      <c r="H534" s="34" t="s">
        <v>323</v>
      </c>
      <c r="I534" s="18">
        <v>-371.70000000000005</v>
      </c>
      <c r="J534" s="34" t="s">
        <v>95</v>
      </c>
      <c r="K534" s="19">
        <f t="shared" si="17"/>
        <v>-371.70000000000005</v>
      </c>
      <c r="L534" t="s">
        <v>851</v>
      </c>
      <c r="M534" s="51" t="s">
        <v>943</v>
      </c>
      <c r="O534" s="50" t="s">
        <v>944</v>
      </c>
      <c r="P534" s="38">
        <f t="shared" si="16"/>
        <v>-371.70000000000005</v>
      </c>
      <c r="Q534" s="52">
        <v>45831</v>
      </c>
      <c r="S534">
        <v>40700</v>
      </c>
      <c r="T534" t="s">
        <v>784</v>
      </c>
    </row>
    <row r="535" spans="1:20" ht="14.45">
      <c r="A535" s="54" t="str">
        <f>+VLOOKUP(O535,'Selectable Table'!D:E,2,0)</f>
        <v>OTH CUST</v>
      </c>
      <c r="B535" s="37" t="s">
        <v>941</v>
      </c>
      <c r="C535" s="50" t="s">
        <v>942</v>
      </c>
      <c r="D535" s="50" t="s">
        <v>1571</v>
      </c>
      <c r="E535">
        <v>2025</v>
      </c>
      <c r="F535">
        <v>6</v>
      </c>
      <c r="G535" s="54" t="s">
        <v>854</v>
      </c>
      <c r="H535" s="34" t="s">
        <v>324</v>
      </c>
      <c r="I535" s="18">
        <v>-1091.22</v>
      </c>
      <c r="J535" s="34" t="s">
        <v>95</v>
      </c>
      <c r="K535" s="19">
        <f t="shared" si="17"/>
        <v>-1091.22</v>
      </c>
      <c r="L535" t="s">
        <v>851</v>
      </c>
      <c r="M535" s="51" t="s">
        <v>943</v>
      </c>
      <c r="O535" s="50" t="s">
        <v>944</v>
      </c>
      <c r="P535" s="38">
        <f t="shared" si="16"/>
        <v>-1091.22</v>
      </c>
      <c r="Q535" s="52">
        <v>45831</v>
      </c>
      <c r="S535">
        <v>40700</v>
      </c>
      <c r="T535" t="s">
        <v>784</v>
      </c>
    </row>
    <row r="536" spans="1:20" ht="29.1">
      <c r="A536" s="54" t="str">
        <f>+VLOOKUP(O536,'Selectable Table'!D:E,2,0)</f>
        <v>OTH CUST</v>
      </c>
      <c r="B536" s="37" t="s">
        <v>1572</v>
      </c>
      <c r="C536" s="50" t="s">
        <v>1573</v>
      </c>
      <c r="D536" s="50" t="s">
        <v>1571</v>
      </c>
      <c r="E536">
        <v>2025</v>
      </c>
      <c r="F536">
        <v>6</v>
      </c>
      <c r="G536" s="54" t="s">
        <v>854</v>
      </c>
      <c r="H536" s="34" t="s">
        <v>324</v>
      </c>
      <c r="I536" s="18">
        <v>-140.5</v>
      </c>
      <c r="J536" s="34" t="s">
        <v>95</v>
      </c>
      <c r="K536" s="19">
        <f t="shared" si="17"/>
        <v>-140.5</v>
      </c>
      <c r="L536" t="s">
        <v>851</v>
      </c>
      <c r="M536" s="51" t="s">
        <v>1574</v>
      </c>
      <c r="O536" s="50" t="s">
        <v>929</v>
      </c>
      <c r="P536" s="38">
        <f t="shared" si="16"/>
        <v>-140.5</v>
      </c>
      <c r="Q536" s="52">
        <v>45831</v>
      </c>
      <c r="S536">
        <v>40700</v>
      </c>
      <c r="T536" t="s">
        <v>784</v>
      </c>
    </row>
    <row r="537" spans="1:20" ht="29.1">
      <c r="A537" s="54" t="str">
        <f>+VLOOKUP(O537,'Selectable Table'!D:E,2,0)</f>
        <v>OTH CUST</v>
      </c>
      <c r="B537" s="37" t="s">
        <v>1572</v>
      </c>
      <c r="C537" s="50" t="s">
        <v>1573</v>
      </c>
      <c r="D537" s="50" t="s">
        <v>1571</v>
      </c>
      <c r="E537">
        <v>2025</v>
      </c>
      <c r="F537">
        <v>6</v>
      </c>
      <c r="G537" s="54" t="s">
        <v>854</v>
      </c>
      <c r="H537" s="34" t="s">
        <v>324</v>
      </c>
      <c r="I537" s="18">
        <v>-187.31600000000003</v>
      </c>
      <c r="J537" s="34" t="s">
        <v>95</v>
      </c>
      <c r="K537" s="19">
        <f t="shared" si="17"/>
        <v>-187.31600000000003</v>
      </c>
      <c r="L537" t="s">
        <v>851</v>
      </c>
      <c r="M537" s="51" t="s">
        <v>1574</v>
      </c>
      <c r="O537" s="50" t="s">
        <v>929</v>
      </c>
      <c r="P537" s="38">
        <f t="shared" si="16"/>
        <v>-187.31600000000003</v>
      </c>
      <c r="Q537" s="52">
        <v>45831</v>
      </c>
      <c r="S537">
        <v>40700</v>
      </c>
      <c r="T537" t="s">
        <v>784</v>
      </c>
    </row>
    <row r="538" spans="1:20" ht="14.45">
      <c r="A538" s="54" t="str">
        <f>+VLOOKUP(O538,'Selectable Table'!D:E,2,0)</f>
        <v>OTH CUST</v>
      </c>
      <c r="B538" s="37" t="s">
        <v>1575</v>
      </c>
      <c r="C538" s="50" t="s">
        <v>1576</v>
      </c>
      <c r="D538" s="50" t="s">
        <v>1571</v>
      </c>
      <c r="E538">
        <v>2025</v>
      </c>
      <c r="F538">
        <v>6</v>
      </c>
      <c r="G538" s="54" t="s">
        <v>854</v>
      </c>
      <c r="H538" s="34" t="s">
        <v>324</v>
      </c>
      <c r="I538" s="18">
        <v>-787.84400000000005</v>
      </c>
      <c r="J538" s="34" t="s">
        <v>95</v>
      </c>
      <c r="K538" s="19">
        <f t="shared" si="17"/>
        <v>-787.84400000000005</v>
      </c>
      <c r="L538" t="s">
        <v>851</v>
      </c>
      <c r="M538" s="51" t="s">
        <v>1577</v>
      </c>
      <c r="O538" s="50" t="s">
        <v>937</v>
      </c>
      <c r="P538" s="38">
        <f t="shared" si="16"/>
        <v>-787.84400000000005</v>
      </c>
      <c r="Q538" s="52">
        <v>45831</v>
      </c>
      <c r="S538">
        <v>40700</v>
      </c>
      <c r="T538" t="s">
        <v>784</v>
      </c>
    </row>
    <row r="539" spans="1:20" ht="14.45">
      <c r="A539" s="54" t="str">
        <f>+VLOOKUP(O539,'Selectable Table'!D:E,2,0)</f>
        <v>OTH CUST</v>
      </c>
      <c r="B539" s="37" t="s">
        <v>1578</v>
      </c>
      <c r="C539" s="50" t="s">
        <v>1579</v>
      </c>
      <c r="D539" s="50" t="s">
        <v>1571</v>
      </c>
      <c r="E539">
        <v>2025</v>
      </c>
      <c r="F539">
        <v>6</v>
      </c>
      <c r="G539" s="54" t="s">
        <v>850</v>
      </c>
      <c r="H539" s="34" t="s">
        <v>323</v>
      </c>
      <c r="I539" s="18">
        <v>-281</v>
      </c>
      <c r="J539" s="34" t="s">
        <v>95</v>
      </c>
      <c r="K539" s="19">
        <f t="shared" si="17"/>
        <v>-281</v>
      </c>
      <c r="L539" t="s">
        <v>851</v>
      </c>
      <c r="M539" s="51" t="s">
        <v>1580</v>
      </c>
      <c r="O539" s="50" t="s">
        <v>929</v>
      </c>
      <c r="P539" s="38">
        <f t="shared" si="16"/>
        <v>-281</v>
      </c>
      <c r="Q539" s="52">
        <v>45831</v>
      </c>
      <c r="S539">
        <v>40700</v>
      </c>
      <c r="T539" t="s">
        <v>784</v>
      </c>
    </row>
    <row r="540" spans="1:20" ht="14.45">
      <c r="A540" s="54" t="str">
        <f>+VLOOKUP(O540,'Selectable Table'!D:E,2,0)</f>
        <v>OTH CUST</v>
      </c>
      <c r="B540" s="37" t="s">
        <v>1578</v>
      </c>
      <c r="C540" s="50" t="s">
        <v>1579</v>
      </c>
      <c r="D540" s="50" t="s">
        <v>1581</v>
      </c>
      <c r="E540">
        <v>2025</v>
      </c>
      <c r="F540">
        <v>6</v>
      </c>
      <c r="G540" s="54" t="s">
        <v>850</v>
      </c>
      <c r="H540" s="34" t="s">
        <v>323</v>
      </c>
      <c r="I540" s="18">
        <v>-304.39600000000002</v>
      </c>
      <c r="J540" s="34" t="s">
        <v>95</v>
      </c>
      <c r="K540" s="19">
        <f t="shared" si="17"/>
        <v>-304.39600000000002</v>
      </c>
      <c r="L540" t="s">
        <v>851</v>
      </c>
      <c r="M540" s="51" t="s">
        <v>1580</v>
      </c>
      <c r="O540" s="50" t="s">
        <v>929</v>
      </c>
      <c r="P540" s="38">
        <f t="shared" si="16"/>
        <v>-304.39600000000002</v>
      </c>
      <c r="Q540" s="52">
        <v>45831</v>
      </c>
      <c r="S540">
        <v>40700</v>
      </c>
      <c r="T540" t="s">
        <v>784</v>
      </c>
    </row>
    <row r="541" spans="1:20" ht="14.45">
      <c r="A541" s="54" t="str">
        <f>+VLOOKUP(O541,'Selectable Table'!D:E,2,0)</f>
        <v>OTH CUST</v>
      </c>
      <c r="B541" s="37" t="s">
        <v>1582</v>
      </c>
      <c r="C541" s="50" t="s">
        <v>1583</v>
      </c>
      <c r="D541" s="50" t="s">
        <v>1581</v>
      </c>
      <c r="E541">
        <v>2025</v>
      </c>
      <c r="F541">
        <v>6</v>
      </c>
      <c r="G541" s="54" t="s">
        <v>854</v>
      </c>
      <c r="H541" s="34" t="s">
        <v>324</v>
      </c>
      <c r="I541" s="18">
        <v>-114</v>
      </c>
      <c r="J541" s="34" t="s">
        <v>95</v>
      </c>
      <c r="K541" s="19">
        <f t="shared" si="17"/>
        <v>-114</v>
      </c>
      <c r="L541" t="s">
        <v>851</v>
      </c>
      <c r="M541" s="51" t="s">
        <v>874</v>
      </c>
      <c r="O541" s="50" t="s">
        <v>875</v>
      </c>
      <c r="P541" s="38">
        <f t="shared" si="16"/>
        <v>-114</v>
      </c>
      <c r="Q541" s="52">
        <v>45831</v>
      </c>
      <c r="S541">
        <v>40700</v>
      </c>
      <c r="T541" t="s">
        <v>784</v>
      </c>
    </row>
    <row r="542" spans="1:20" ht="14.45">
      <c r="A542" s="54" t="str">
        <f>+VLOOKUP(O542,'Selectable Table'!D:E,2,0)</f>
        <v>OTH CUST</v>
      </c>
      <c r="B542" s="37" t="s">
        <v>1582</v>
      </c>
      <c r="C542" s="50" t="s">
        <v>1583</v>
      </c>
      <c r="D542" s="50" t="s">
        <v>1584</v>
      </c>
      <c r="E542">
        <v>2025</v>
      </c>
      <c r="F542">
        <v>6</v>
      </c>
      <c r="G542" s="54" t="s">
        <v>850</v>
      </c>
      <c r="H542" s="34" t="s">
        <v>323</v>
      </c>
      <c r="I542" s="18">
        <v>-296.416</v>
      </c>
      <c r="J542" s="34" t="s">
        <v>95</v>
      </c>
      <c r="K542" s="19">
        <f t="shared" si="17"/>
        <v>-296.416</v>
      </c>
      <c r="L542" t="s">
        <v>851</v>
      </c>
      <c r="M542" s="51" t="s">
        <v>874</v>
      </c>
      <c r="O542" s="50" t="s">
        <v>875</v>
      </c>
      <c r="P542" s="38">
        <f t="shared" si="16"/>
        <v>-296.416</v>
      </c>
      <c r="Q542" s="52">
        <v>45831</v>
      </c>
      <c r="S542">
        <v>40700</v>
      </c>
      <c r="T542" t="s">
        <v>784</v>
      </c>
    </row>
    <row r="543" spans="1:20" ht="29.1">
      <c r="A543" s="54" t="str">
        <f>+VLOOKUP(O543,'Selectable Table'!D:E,2,0)</f>
        <v>OTH CUST</v>
      </c>
      <c r="B543" s="37" t="s">
        <v>1585</v>
      </c>
      <c r="C543" s="50" t="s">
        <v>1586</v>
      </c>
      <c r="D543" s="50" t="s">
        <v>1587</v>
      </c>
      <c r="E543">
        <v>2025</v>
      </c>
      <c r="F543">
        <v>6</v>
      </c>
      <c r="G543" s="54" t="s">
        <v>880</v>
      </c>
      <c r="H543" s="34" t="s">
        <v>616</v>
      </c>
      <c r="I543" s="18">
        <v>-260</v>
      </c>
      <c r="J543" s="34" t="s">
        <v>95</v>
      </c>
      <c r="K543" s="19">
        <f t="shared" si="17"/>
        <v>-260</v>
      </c>
      <c r="L543" t="s">
        <v>851</v>
      </c>
      <c r="M543" s="51" t="s">
        <v>901</v>
      </c>
      <c r="O543" s="50" t="s">
        <v>902</v>
      </c>
      <c r="P543" s="38">
        <f t="shared" si="16"/>
        <v>-260</v>
      </c>
      <c r="Q543" s="52">
        <v>45831</v>
      </c>
      <c r="S543">
        <v>40700</v>
      </c>
      <c r="T543" t="s">
        <v>784</v>
      </c>
    </row>
    <row r="544" spans="1:20" ht="29.1">
      <c r="A544" s="54" t="str">
        <f>+VLOOKUP(O544,'Selectable Table'!D:E,2,0)</f>
        <v>OTH CUST</v>
      </c>
      <c r="B544" s="37" t="s">
        <v>1585</v>
      </c>
      <c r="C544" s="50" t="s">
        <v>1586</v>
      </c>
      <c r="D544" s="50" t="s">
        <v>1587</v>
      </c>
      <c r="E544">
        <v>2025</v>
      </c>
      <c r="F544">
        <v>6</v>
      </c>
      <c r="G544" s="54" t="s">
        <v>880</v>
      </c>
      <c r="H544" s="34" t="s">
        <v>616</v>
      </c>
      <c r="I544" s="18">
        <v>-65.2</v>
      </c>
      <c r="J544" s="34" t="s">
        <v>95</v>
      </c>
      <c r="K544" s="19">
        <f t="shared" si="17"/>
        <v>-65.2</v>
      </c>
      <c r="L544" t="s">
        <v>851</v>
      </c>
      <c r="M544" s="51" t="s">
        <v>901</v>
      </c>
      <c r="O544" s="50" t="s">
        <v>902</v>
      </c>
      <c r="P544" s="38">
        <f t="shared" si="16"/>
        <v>-65.2</v>
      </c>
      <c r="Q544" s="52">
        <v>45831</v>
      </c>
      <c r="S544">
        <v>40700</v>
      </c>
      <c r="T544" t="s">
        <v>784</v>
      </c>
    </row>
    <row r="545" spans="1:20" ht="14.45">
      <c r="A545" s="54" t="str">
        <f>+VLOOKUP(O545,'Selectable Table'!D:E,2,0)</f>
        <v>OTH CUST</v>
      </c>
      <c r="B545" s="37" t="s">
        <v>1585</v>
      </c>
      <c r="C545" s="50" t="s">
        <v>1586</v>
      </c>
      <c r="D545" s="50" t="s">
        <v>1587</v>
      </c>
      <c r="E545">
        <v>2025</v>
      </c>
      <c r="F545">
        <v>6</v>
      </c>
      <c r="G545" s="54" t="s">
        <v>858</v>
      </c>
      <c r="H545" s="34" t="s">
        <v>325</v>
      </c>
      <c r="I545" s="18">
        <v>-103.2</v>
      </c>
      <c r="J545" s="34" t="s">
        <v>95</v>
      </c>
      <c r="K545" s="19">
        <f t="shared" si="17"/>
        <v>-103.2</v>
      </c>
      <c r="L545" t="s">
        <v>851</v>
      </c>
      <c r="M545" s="51" t="s">
        <v>901</v>
      </c>
      <c r="O545" s="50" t="s">
        <v>902</v>
      </c>
      <c r="P545" s="38">
        <f t="shared" si="16"/>
        <v>-103.2</v>
      </c>
      <c r="Q545" s="52">
        <v>45831</v>
      </c>
      <c r="S545">
        <v>40700</v>
      </c>
      <c r="T545" t="s">
        <v>784</v>
      </c>
    </row>
    <row r="546" spans="1:20" ht="14.45">
      <c r="A546" s="54" t="str">
        <f>+VLOOKUP(O546,'Selectable Table'!D:E,2,0)</f>
        <v>OTH CUST</v>
      </c>
      <c r="B546" s="37" t="s">
        <v>945</v>
      </c>
      <c r="C546" s="50" t="s">
        <v>946</v>
      </c>
      <c r="D546" s="50" t="s">
        <v>1587</v>
      </c>
      <c r="E546">
        <v>2025</v>
      </c>
      <c r="F546">
        <v>6</v>
      </c>
      <c r="G546" s="54" t="s">
        <v>854</v>
      </c>
      <c r="H546" s="34" t="s">
        <v>324</v>
      </c>
      <c r="I546" s="18">
        <v>-372.79200000000003</v>
      </c>
      <c r="J546" s="34" t="s">
        <v>95</v>
      </c>
      <c r="K546" s="19">
        <f t="shared" si="17"/>
        <v>-372.79200000000003</v>
      </c>
      <c r="L546" t="s">
        <v>851</v>
      </c>
      <c r="M546" s="51" t="s">
        <v>947</v>
      </c>
      <c r="O546" s="50" t="s">
        <v>875</v>
      </c>
      <c r="P546" s="38">
        <f t="shared" si="16"/>
        <v>-372.79200000000003</v>
      </c>
      <c r="Q546" s="52">
        <v>45831</v>
      </c>
      <c r="S546">
        <v>40700</v>
      </c>
      <c r="T546" t="s">
        <v>784</v>
      </c>
    </row>
    <row r="547" spans="1:20" ht="29.1">
      <c r="A547" s="54" t="str">
        <f>+VLOOKUP(O547,'Selectable Table'!D:E,2,0)</f>
        <v>OTH CUST</v>
      </c>
      <c r="B547" s="37" t="s">
        <v>948</v>
      </c>
      <c r="C547" s="50" t="s">
        <v>949</v>
      </c>
      <c r="D547" s="50" t="s">
        <v>1587</v>
      </c>
      <c r="E547">
        <v>2025</v>
      </c>
      <c r="F547">
        <v>6</v>
      </c>
      <c r="G547" s="54" t="s">
        <v>854</v>
      </c>
      <c r="H547" s="34" t="s">
        <v>324</v>
      </c>
      <c r="I547" s="18">
        <v>-70.248000000000005</v>
      </c>
      <c r="J547" s="34" t="s">
        <v>95</v>
      </c>
      <c r="K547" s="19">
        <f t="shared" si="17"/>
        <v>-70.248000000000005</v>
      </c>
      <c r="L547" t="s">
        <v>851</v>
      </c>
      <c r="M547" s="51" t="s">
        <v>950</v>
      </c>
      <c r="O547" s="50" t="s">
        <v>929</v>
      </c>
      <c r="P547" s="38">
        <f t="shared" si="16"/>
        <v>-70.248000000000005</v>
      </c>
      <c r="Q547" s="52">
        <v>45831</v>
      </c>
      <c r="S547">
        <v>40700</v>
      </c>
      <c r="T547" t="s">
        <v>784</v>
      </c>
    </row>
    <row r="548" spans="1:20" ht="14.45">
      <c r="A548" s="54" t="str">
        <f>+VLOOKUP(O548,'Selectable Table'!D:E,2,0)</f>
        <v>ASTRAZENECA</v>
      </c>
      <c r="B548" s="37" t="s">
        <v>951</v>
      </c>
      <c r="C548" s="50" t="s">
        <v>952</v>
      </c>
      <c r="D548" s="50" t="s">
        <v>1587</v>
      </c>
      <c r="E548">
        <v>2025</v>
      </c>
      <c r="F548">
        <v>6</v>
      </c>
      <c r="G548" s="54" t="s">
        <v>854</v>
      </c>
      <c r="H548" s="34" t="s">
        <v>324</v>
      </c>
      <c r="I548" s="18">
        <v>-680.61599999999999</v>
      </c>
      <c r="J548" s="34" t="s">
        <v>95</v>
      </c>
      <c r="K548" s="19">
        <f t="shared" si="17"/>
        <v>-680.61599999999999</v>
      </c>
      <c r="L548" t="s">
        <v>851</v>
      </c>
      <c r="M548" s="51" t="s">
        <v>953</v>
      </c>
      <c r="O548" s="50" t="s">
        <v>954</v>
      </c>
      <c r="P548" s="38">
        <f t="shared" si="16"/>
        <v>-680.61599999999999</v>
      </c>
      <c r="Q548" s="52">
        <v>45831</v>
      </c>
      <c r="S548">
        <v>40700</v>
      </c>
      <c r="T548" t="s">
        <v>784</v>
      </c>
    </row>
    <row r="549" spans="1:20" ht="14.45">
      <c r="A549" s="54" t="str">
        <f>+VLOOKUP(O549,'Selectable Table'!D:E,2,0)</f>
        <v>OTH CUST</v>
      </c>
      <c r="B549" s="37" t="s">
        <v>1588</v>
      </c>
      <c r="C549" s="50" t="s">
        <v>1589</v>
      </c>
      <c r="D549" s="50" t="s">
        <v>1587</v>
      </c>
      <c r="E549">
        <v>2025</v>
      </c>
      <c r="F549">
        <v>6</v>
      </c>
      <c r="G549" s="54" t="s">
        <v>854</v>
      </c>
      <c r="H549" s="34" t="s">
        <v>324</v>
      </c>
      <c r="I549" s="18">
        <v>-248.52800000000002</v>
      </c>
      <c r="J549" s="34" t="s">
        <v>95</v>
      </c>
      <c r="K549" s="19">
        <f t="shared" si="17"/>
        <v>-248.52800000000002</v>
      </c>
      <c r="L549" t="s">
        <v>851</v>
      </c>
      <c r="M549" s="51" t="s">
        <v>1590</v>
      </c>
      <c r="O549" s="50" t="s">
        <v>875</v>
      </c>
      <c r="P549" s="38">
        <f t="shared" si="16"/>
        <v>-248.52800000000002</v>
      </c>
      <c r="Q549" s="52">
        <v>45831</v>
      </c>
      <c r="S549">
        <v>40700</v>
      </c>
      <c r="T549" t="s">
        <v>784</v>
      </c>
    </row>
    <row r="550" spans="1:20" ht="14.45">
      <c r="A550" s="54" t="str">
        <f>+VLOOKUP(O550,'Selectable Table'!D:E,2,0)</f>
        <v>OTH CUST</v>
      </c>
      <c r="B550" s="37" t="s">
        <v>1588</v>
      </c>
      <c r="C550" s="50" t="s">
        <v>1589</v>
      </c>
      <c r="D550" s="50" t="s">
        <v>1587</v>
      </c>
      <c r="E550">
        <v>2025</v>
      </c>
      <c r="F550">
        <v>6</v>
      </c>
      <c r="G550" s="54" t="s">
        <v>854</v>
      </c>
      <c r="H550" s="34" t="s">
        <v>324</v>
      </c>
      <c r="I550" s="18">
        <v>-192.34000000000003</v>
      </c>
      <c r="J550" s="34" t="s">
        <v>95</v>
      </c>
      <c r="K550" s="19">
        <f t="shared" si="17"/>
        <v>-192.34000000000003</v>
      </c>
      <c r="L550" t="s">
        <v>851</v>
      </c>
      <c r="M550" s="51" t="s">
        <v>1590</v>
      </c>
      <c r="O550" s="50" t="s">
        <v>875</v>
      </c>
      <c r="P550" s="38">
        <f t="shared" si="16"/>
        <v>-192.34000000000003</v>
      </c>
      <c r="Q550" s="52">
        <v>45831</v>
      </c>
      <c r="S550">
        <v>40700</v>
      </c>
      <c r="T550" t="s">
        <v>784</v>
      </c>
    </row>
    <row r="551" spans="1:20" ht="14.45">
      <c r="A551" s="54" t="str">
        <f>+VLOOKUP(O551,'Selectable Table'!D:E,2,0)</f>
        <v>OTH CUST</v>
      </c>
      <c r="B551" s="37" t="s">
        <v>955</v>
      </c>
      <c r="C551" s="50" t="s">
        <v>956</v>
      </c>
      <c r="D551" s="50" t="s">
        <v>1587</v>
      </c>
      <c r="E551">
        <v>2025</v>
      </c>
      <c r="F551">
        <v>6</v>
      </c>
      <c r="G551" s="54" t="s">
        <v>854</v>
      </c>
      <c r="H551" s="34" t="s">
        <v>324</v>
      </c>
      <c r="I551" s="18">
        <v>-552.5</v>
      </c>
      <c r="J551" s="34" t="s">
        <v>95</v>
      </c>
      <c r="K551" s="19">
        <f t="shared" si="17"/>
        <v>-552.5</v>
      </c>
      <c r="L551" t="s">
        <v>851</v>
      </c>
      <c r="M551" s="51" t="s">
        <v>957</v>
      </c>
      <c r="O551" s="50" t="s">
        <v>958</v>
      </c>
      <c r="P551" s="38">
        <f t="shared" si="16"/>
        <v>-552.5</v>
      </c>
      <c r="Q551" s="52">
        <v>45831</v>
      </c>
      <c r="S551">
        <v>40700</v>
      </c>
      <c r="T551" t="s">
        <v>784</v>
      </c>
    </row>
    <row r="552" spans="1:20" ht="14.45">
      <c r="A552" s="54" t="str">
        <f>+VLOOKUP(O552,'Selectable Table'!D:E,2,0)</f>
        <v>J &amp; J</v>
      </c>
      <c r="B552" s="37" t="s">
        <v>959</v>
      </c>
      <c r="C552" s="50" t="s">
        <v>960</v>
      </c>
      <c r="D552" s="50" t="s">
        <v>1587</v>
      </c>
      <c r="E552">
        <v>2025</v>
      </c>
      <c r="F552">
        <v>6</v>
      </c>
      <c r="G552" s="54" t="s">
        <v>854</v>
      </c>
      <c r="H552" s="34" t="s">
        <v>324</v>
      </c>
      <c r="I552" s="18">
        <v>-770.22</v>
      </c>
      <c r="J552" s="34" t="s">
        <v>95</v>
      </c>
      <c r="K552" s="19">
        <f t="shared" si="17"/>
        <v>-770.22</v>
      </c>
      <c r="L552" t="s">
        <v>851</v>
      </c>
      <c r="M552" s="51" t="s">
        <v>889</v>
      </c>
      <c r="O552" s="50" t="s">
        <v>890</v>
      </c>
      <c r="P552" s="38">
        <f t="shared" si="16"/>
        <v>-770.22</v>
      </c>
      <c r="Q552" s="52">
        <v>45831</v>
      </c>
      <c r="S552">
        <v>40700</v>
      </c>
      <c r="T552" t="s">
        <v>784</v>
      </c>
    </row>
    <row r="553" spans="1:20" ht="14.45">
      <c r="A553" s="54" t="str">
        <f>+VLOOKUP(O553,'Selectable Table'!D:E,2,0)</f>
        <v>J &amp; J</v>
      </c>
      <c r="B553" s="37" t="s">
        <v>959</v>
      </c>
      <c r="C553" s="50" t="s">
        <v>960</v>
      </c>
      <c r="D553" s="50" t="s">
        <v>1587</v>
      </c>
      <c r="E553">
        <v>2025</v>
      </c>
      <c r="F553">
        <v>6</v>
      </c>
      <c r="G553" s="54" t="s">
        <v>850</v>
      </c>
      <c r="H553" s="34" t="s">
        <v>323</v>
      </c>
      <c r="I553" s="18">
        <v>-477.39600000000002</v>
      </c>
      <c r="J553" s="34" t="s">
        <v>95</v>
      </c>
      <c r="K553" s="19">
        <f t="shared" si="17"/>
        <v>-477.39600000000002</v>
      </c>
      <c r="L553" t="s">
        <v>851</v>
      </c>
      <c r="M553" s="51" t="s">
        <v>889</v>
      </c>
      <c r="O553" s="50" t="s">
        <v>890</v>
      </c>
      <c r="P553" s="38">
        <f t="shared" si="16"/>
        <v>-477.39600000000002</v>
      </c>
      <c r="Q553" s="52">
        <v>45831</v>
      </c>
      <c r="S553">
        <v>40700</v>
      </c>
      <c r="T553" t="s">
        <v>784</v>
      </c>
    </row>
    <row r="554" spans="1:20" ht="29.1">
      <c r="A554" s="54" t="str">
        <f>+VLOOKUP(O554,'Selectable Table'!D:E,2,0)</f>
        <v>OTH CUST</v>
      </c>
      <c r="B554" s="37" t="s">
        <v>1591</v>
      </c>
      <c r="C554" s="50" t="s">
        <v>1592</v>
      </c>
      <c r="D554" s="50" t="s">
        <v>1587</v>
      </c>
      <c r="E554">
        <v>2025</v>
      </c>
      <c r="F554">
        <v>6</v>
      </c>
      <c r="G554" s="54" t="s">
        <v>850</v>
      </c>
      <c r="H554" s="34" t="s">
        <v>323</v>
      </c>
      <c r="I554" s="18">
        <v>-351.25200000000001</v>
      </c>
      <c r="J554" s="34" t="s">
        <v>95</v>
      </c>
      <c r="K554" s="19">
        <f t="shared" si="17"/>
        <v>-351.25200000000001</v>
      </c>
      <c r="L554" t="s">
        <v>851</v>
      </c>
      <c r="M554" s="51" t="s">
        <v>1593</v>
      </c>
      <c r="O554" s="50" t="s">
        <v>929</v>
      </c>
      <c r="P554" s="38">
        <f t="shared" si="16"/>
        <v>-351.25200000000001</v>
      </c>
      <c r="Q554" s="52">
        <v>45831</v>
      </c>
      <c r="S554">
        <v>40700</v>
      </c>
      <c r="T554" t="s">
        <v>784</v>
      </c>
    </row>
    <row r="555" spans="1:20" ht="29.1">
      <c r="A555" s="54" t="str">
        <f>+VLOOKUP(O555,'Selectable Table'!D:E,2,0)</f>
        <v>OTH CUST</v>
      </c>
      <c r="B555" s="37" t="s">
        <v>1591</v>
      </c>
      <c r="C555" s="50" t="s">
        <v>1592</v>
      </c>
      <c r="D555" s="50" t="s">
        <v>418</v>
      </c>
      <c r="E555">
        <v>2025</v>
      </c>
      <c r="F555">
        <v>6</v>
      </c>
      <c r="G555" s="54" t="s">
        <v>880</v>
      </c>
      <c r="H555" s="34" t="s">
        <v>616</v>
      </c>
      <c r="I555" s="18">
        <v>-66.532000000000011</v>
      </c>
      <c r="J555" s="34" t="s">
        <v>95</v>
      </c>
      <c r="K555" s="19">
        <f t="shared" si="17"/>
        <v>-66.532000000000011</v>
      </c>
      <c r="L555" t="s">
        <v>851</v>
      </c>
      <c r="M555" s="51" t="s">
        <v>1593</v>
      </c>
      <c r="O555" s="50" t="s">
        <v>929</v>
      </c>
      <c r="P555" s="38">
        <f t="shared" si="16"/>
        <v>-66.532000000000011</v>
      </c>
      <c r="Q555" s="52">
        <v>45831</v>
      </c>
      <c r="S555">
        <v>40700</v>
      </c>
      <c r="T555" t="s">
        <v>784</v>
      </c>
    </row>
    <row r="556" spans="1:20" ht="29.1">
      <c r="A556" s="54" t="str">
        <f>+VLOOKUP(O556,'Selectable Table'!D:E,2,0)</f>
        <v>OTH CUST</v>
      </c>
      <c r="B556" s="37" t="s">
        <v>1594</v>
      </c>
      <c r="C556" s="50" t="s">
        <v>1595</v>
      </c>
      <c r="D556" s="50" t="s">
        <v>418</v>
      </c>
      <c r="E556">
        <v>2025</v>
      </c>
      <c r="F556">
        <v>6</v>
      </c>
      <c r="G556" s="54" t="s">
        <v>880</v>
      </c>
      <c r="H556" s="34" t="s">
        <v>616</v>
      </c>
      <c r="I556" s="18">
        <v>-280.98</v>
      </c>
      <c r="J556" s="34" t="s">
        <v>95</v>
      </c>
      <c r="K556" s="19">
        <f t="shared" si="17"/>
        <v>-280.98</v>
      </c>
      <c r="L556" t="s">
        <v>851</v>
      </c>
      <c r="M556" s="51" t="s">
        <v>1596</v>
      </c>
      <c r="O556" s="50" t="s">
        <v>929</v>
      </c>
      <c r="P556" s="38">
        <f t="shared" si="16"/>
        <v>-280.98</v>
      </c>
      <c r="Q556" s="52">
        <v>45831</v>
      </c>
      <c r="S556">
        <v>40700</v>
      </c>
      <c r="T556" t="s">
        <v>784</v>
      </c>
    </row>
    <row r="557" spans="1:20" ht="29.1">
      <c r="A557" s="54" t="str">
        <f>+VLOOKUP(O557,'Selectable Table'!D:E,2,0)</f>
        <v>OTH CUST</v>
      </c>
      <c r="B557" s="37" t="s">
        <v>1594</v>
      </c>
      <c r="C557" s="50" t="s">
        <v>1595</v>
      </c>
      <c r="D557" s="50" t="s">
        <v>418</v>
      </c>
      <c r="E557">
        <v>2025</v>
      </c>
      <c r="F557">
        <v>6</v>
      </c>
      <c r="G557" s="54" t="s">
        <v>858</v>
      </c>
      <c r="H557" s="34" t="s">
        <v>325</v>
      </c>
      <c r="I557" s="18">
        <v>-355.916</v>
      </c>
      <c r="J557" s="34" t="s">
        <v>95</v>
      </c>
      <c r="K557" s="19">
        <f t="shared" si="17"/>
        <v>-355.916</v>
      </c>
      <c r="L557" t="s">
        <v>851</v>
      </c>
      <c r="M557" s="51" t="s">
        <v>1596</v>
      </c>
      <c r="O557" s="50" t="s">
        <v>929</v>
      </c>
      <c r="P557" s="38">
        <f t="shared" si="16"/>
        <v>-355.916</v>
      </c>
      <c r="Q557" s="52">
        <v>45831</v>
      </c>
      <c r="S557">
        <v>40700</v>
      </c>
      <c r="T557" t="s">
        <v>784</v>
      </c>
    </row>
    <row r="558" spans="1:20" ht="29.1">
      <c r="A558" s="54" t="str">
        <f>+VLOOKUP(O558,'Selectable Table'!D:E,2,0)</f>
        <v>OTH CUST</v>
      </c>
      <c r="B558" s="37" t="s">
        <v>1594</v>
      </c>
      <c r="C558" s="50" t="s">
        <v>1595</v>
      </c>
      <c r="D558" s="50" t="s">
        <v>418</v>
      </c>
      <c r="E558">
        <v>2025</v>
      </c>
      <c r="F558">
        <v>6</v>
      </c>
      <c r="G558" s="54" t="s">
        <v>854</v>
      </c>
      <c r="H558" s="34" t="s">
        <v>324</v>
      </c>
      <c r="I558" s="18">
        <v>-491.74799999999999</v>
      </c>
      <c r="J558" s="34" t="s">
        <v>95</v>
      </c>
      <c r="K558" s="19">
        <f t="shared" si="17"/>
        <v>-491.74799999999999</v>
      </c>
      <c r="L558" t="s">
        <v>851</v>
      </c>
      <c r="M558" s="51" t="s">
        <v>1596</v>
      </c>
      <c r="O558" s="50" t="s">
        <v>929</v>
      </c>
      <c r="P558" s="38">
        <f t="shared" si="16"/>
        <v>-491.74799999999999</v>
      </c>
      <c r="Q558" s="52">
        <v>45831</v>
      </c>
      <c r="S558">
        <v>40700</v>
      </c>
      <c r="T558" t="s">
        <v>784</v>
      </c>
    </row>
    <row r="559" spans="1:20" ht="14.45">
      <c r="A559" s="54" t="str">
        <f>+VLOOKUP(O559,'Selectable Table'!D:E,2,0)</f>
        <v>OTH CUST</v>
      </c>
      <c r="B559" s="37" t="s">
        <v>961</v>
      </c>
      <c r="C559" s="50" t="s">
        <v>962</v>
      </c>
      <c r="D559" s="50" t="s">
        <v>418</v>
      </c>
      <c r="E559">
        <v>2025</v>
      </c>
      <c r="F559">
        <v>6</v>
      </c>
      <c r="G559" s="54" t="s">
        <v>854</v>
      </c>
      <c r="H559" s="34" t="s">
        <v>324</v>
      </c>
      <c r="I559" s="18">
        <v>-592.88</v>
      </c>
      <c r="J559" s="34" t="s">
        <v>95</v>
      </c>
      <c r="K559" s="19">
        <f t="shared" si="17"/>
        <v>-592.88</v>
      </c>
      <c r="L559" t="s">
        <v>851</v>
      </c>
      <c r="M559" s="51" t="s">
        <v>963</v>
      </c>
      <c r="O559" s="50" t="s">
        <v>964</v>
      </c>
      <c r="P559" s="38">
        <f t="shared" si="16"/>
        <v>-592.88</v>
      </c>
      <c r="Q559" s="52">
        <v>45831</v>
      </c>
      <c r="S559">
        <v>40700</v>
      </c>
      <c r="T559" t="s">
        <v>784</v>
      </c>
    </row>
    <row r="560" spans="1:20" ht="29.1">
      <c r="A560" s="54" t="str">
        <f>+VLOOKUP(O560,'Selectable Table'!D:E,2,0)</f>
        <v>OTH CUST</v>
      </c>
      <c r="B560" s="37" t="s">
        <v>965</v>
      </c>
      <c r="C560" s="50" t="s">
        <v>966</v>
      </c>
      <c r="D560" s="50" t="s">
        <v>418</v>
      </c>
      <c r="E560">
        <v>2025</v>
      </c>
      <c r="F560">
        <v>6</v>
      </c>
      <c r="G560" s="54" t="s">
        <v>854</v>
      </c>
      <c r="H560" s="34" t="s">
        <v>324</v>
      </c>
      <c r="I560" s="18">
        <v>-133.47200000000001</v>
      </c>
      <c r="J560" s="34" t="s">
        <v>95</v>
      </c>
      <c r="K560" s="19">
        <f t="shared" si="17"/>
        <v>-133.47200000000001</v>
      </c>
      <c r="L560" t="s">
        <v>851</v>
      </c>
      <c r="M560" s="51" t="s">
        <v>967</v>
      </c>
      <c r="O560" s="50" t="s">
        <v>929</v>
      </c>
      <c r="P560" s="38">
        <f t="shared" si="16"/>
        <v>-133.47200000000001</v>
      </c>
      <c r="Q560" s="52">
        <v>45831</v>
      </c>
      <c r="S560">
        <v>40700</v>
      </c>
      <c r="T560" t="s">
        <v>784</v>
      </c>
    </row>
    <row r="561" spans="1:20" ht="29.1">
      <c r="A561" s="54" t="str">
        <f>+VLOOKUP(O561,'Selectable Table'!D:E,2,0)</f>
        <v>OTH CUST</v>
      </c>
      <c r="B561" s="37" t="s">
        <v>965</v>
      </c>
      <c r="C561" s="50" t="s">
        <v>966</v>
      </c>
      <c r="D561" s="50" t="s">
        <v>418</v>
      </c>
      <c r="E561">
        <v>2025</v>
      </c>
      <c r="F561">
        <v>6</v>
      </c>
      <c r="G561" s="54" t="s">
        <v>850</v>
      </c>
      <c r="H561" s="34" t="s">
        <v>323</v>
      </c>
      <c r="I561" s="18">
        <v>-133.46800000000002</v>
      </c>
      <c r="J561" s="34" t="s">
        <v>95</v>
      </c>
      <c r="K561" s="19">
        <f t="shared" si="17"/>
        <v>-133.46800000000002</v>
      </c>
      <c r="L561" t="s">
        <v>851</v>
      </c>
      <c r="M561" s="51" t="s">
        <v>967</v>
      </c>
      <c r="O561" s="50" t="s">
        <v>929</v>
      </c>
      <c r="P561" s="38">
        <f t="shared" si="16"/>
        <v>-133.46800000000002</v>
      </c>
      <c r="Q561" s="52">
        <v>45831</v>
      </c>
      <c r="S561">
        <v>40700</v>
      </c>
      <c r="T561" t="s">
        <v>784</v>
      </c>
    </row>
    <row r="562" spans="1:20" ht="14.45">
      <c r="A562" s="54" t="str">
        <f>+VLOOKUP(O562,'Selectable Table'!D:E,2,0)</f>
        <v>OTH CUST</v>
      </c>
      <c r="B562" s="37" t="s">
        <v>968</v>
      </c>
      <c r="C562" s="50" t="s">
        <v>969</v>
      </c>
      <c r="D562" s="50" t="s">
        <v>1597</v>
      </c>
      <c r="E562">
        <v>2025</v>
      </c>
      <c r="F562">
        <v>6</v>
      </c>
      <c r="G562" s="54" t="s">
        <v>858</v>
      </c>
      <c r="H562" s="34" t="s">
        <v>325</v>
      </c>
      <c r="I562" s="18">
        <v>-210.8</v>
      </c>
      <c r="J562" s="34" t="s">
        <v>95</v>
      </c>
      <c r="K562" s="19">
        <f t="shared" si="17"/>
        <v>-210.8</v>
      </c>
      <c r="L562" t="s">
        <v>851</v>
      </c>
      <c r="M562" s="51" t="s">
        <v>970</v>
      </c>
      <c r="O562" s="50" t="s">
        <v>944</v>
      </c>
      <c r="P562" s="38">
        <f t="shared" si="16"/>
        <v>-210.8</v>
      </c>
      <c r="Q562" s="52">
        <v>45831</v>
      </c>
      <c r="S562">
        <v>40700</v>
      </c>
      <c r="T562" t="s">
        <v>784</v>
      </c>
    </row>
    <row r="563" spans="1:20" ht="14.45">
      <c r="A563" s="54" t="str">
        <f>+VLOOKUP(O563,'Selectable Table'!D:E,2,0)</f>
        <v>OTH CUST</v>
      </c>
      <c r="B563" s="37" t="s">
        <v>1598</v>
      </c>
      <c r="C563" s="50" t="s">
        <v>1599</v>
      </c>
      <c r="D563" s="50" t="s">
        <v>1597</v>
      </c>
      <c r="E563">
        <v>2025</v>
      </c>
      <c r="F563">
        <v>6</v>
      </c>
      <c r="G563" s="54" t="s">
        <v>850</v>
      </c>
      <c r="H563" s="34" t="s">
        <v>323</v>
      </c>
      <c r="I563" s="18">
        <v>-248.52800000000002</v>
      </c>
      <c r="J563" s="34" t="s">
        <v>95</v>
      </c>
      <c r="K563" s="19">
        <f t="shared" si="17"/>
        <v>-248.52800000000002</v>
      </c>
      <c r="L563" t="s">
        <v>851</v>
      </c>
      <c r="M563" s="51" t="s">
        <v>1600</v>
      </c>
      <c r="O563" s="50" t="s">
        <v>875</v>
      </c>
      <c r="P563" s="38">
        <f t="shared" si="16"/>
        <v>-248.52800000000002</v>
      </c>
      <c r="Q563" s="52">
        <v>45831</v>
      </c>
      <c r="S563">
        <v>40700</v>
      </c>
      <c r="T563" t="s">
        <v>784</v>
      </c>
    </row>
    <row r="564" spans="1:20" ht="14.45">
      <c r="A564" s="54" t="str">
        <f>+VLOOKUP(O564,'Selectable Table'!D:E,2,0)</f>
        <v>ASTRAZENECA</v>
      </c>
      <c r="B564" s="37" t="s">
        <v>1601</v>
      </c>
      <c r="C564" s="50" t="s">
        <v>1602</v>
      </c>
      <c r="D564" s="50" t="s">
        <v>1597</v>
      </c>
      <c r="E564">
        <v>2025</v>
      </c>
      <c r="F564">
        <v>6</v>
      </c>
      <c r="G564" s="54" t="s">
        <v>854</v>
      </c>
      <c r="H564" s="34" t="s">
        <v>324</v>
      </c>
      <c r="I564" s="18">
        <v>-340.30799999999999</v>
      </c>
      <c r="J564" s="34" t="s">
        <v>95</v>
      </c>
      <c r="K564" s="19">
        <f t="shared" si="17"/>
        <v>-340.30799999999999</v>
      </c>
      <c r="L564" t="s">
        <v>851</v>
      </c>
      <c r="M564" s="51" t="s">
        <v>1603</v>
      </c>
      <c r="O564" s="50" t="s">
        <v>1149</v>
      </c>
      <c r="P564" s="38">
        <f t="shared" si="16"/>
        <v>-340.30799999999999</v>
      </c>
      <c r="Q564" s="52">
        <v>45831</v>
      </c>
      <c r="S564">
        <v>40700</v>
      </c>
      <c r="T564" t="s">
        <v>784</v>
      </c>
    </row>
    <row r="565" spans="1:20" ht="29.1">
      <c r="A565" s="54" t="str">
        <f>+VLOOKUP(O565,'Selectable Table'!D:E,2,0)</f>
        <v>OTH CUST</v>
      </c>
      <c r="B565" s="37" t="s">
        <v>1604</v>
      </c>
      <c r="C565" s="50" t="s">
        <v>1605</v>
      </c>
      <c r="D565" s="50" t="s">
        <v>1597</v>
      </c>
      <c r="E565">
        <v>2025</v>
      </c>
      <c r="F565">
        <v>6</v>
      </c>
      <c r="G565" s="54" t="s">
        <v>854</v>
      </c>
      <c r="H565" s="34" t="s">
        <v>324</v>
      </c>
      <c r="I565" s="18">
        <v>-117.07600000000001</v>
      </c>
      <c r="J565" s="34" t="s">
        <v>95</v>
      </c>
      <c r="K565" s="19">
        <f t="shared" si="17"/>
        <v>-117.07600000000001</v>
      </c>
      <c r="L565" t="s">
        <v>851</v>
      </c>
      <c r="M565" s="51" t="s">
        <v>1606</v>
      </c>
      <c r="O565" s="50" t="s">
        <v>929</v>
      </c>
      <c r="P565" s="38">
        <f t="shared" si="16"/>
        <v>-117.07600000000001</v>
      </c>
      <c r="Q565" s="52">
        <v>45831</v>
      </c>
      <c r="S565">
        <v>40700</v>
      </c>
      <c r="T565" t="s">
        <v>784</v>
      </c>
    </row>
    <row r="566" spans="1:20" ht="29.1">
      <c r="A566" s="54" t="str">
        <f>+VLOOKUP(O566,'Selectable Table'!D:E,2,0)</f>
        <v>OTH CUST</v>
      </c>
      <c r="B566" s="37" t="s">
        <v>1604</v>
      </c>
      <c r="C566" s="50" t="s">
        <v>1605</v>
      </c>
      <c r="D566" s="50" t="s">
        <v>1597</v>
      </c>
      <c r="E566">
        <v>2025</v>
      </c>
      <c r="F566">
        <v>6</v>
      </c>
      <c r="G566" s="54" t="s">
        <v>850</v>
      </c>
      <c r="H566" s="34" t="s">
        <v>323</v>
      </c>
      <c r="I566" s="18">
        <v>-311.42800000000005</v>
      </c>
      <c r="J566" s="34" t="s">
        <v>95</v>
      </c>
      <c r="K566" s="19">
        <f t="shared" si="17"/>
        <v>-311.42800000000005</v>
      </c>
      <c r="L566" t="s">
        <v>851</v>
      </c>
      <c r="M566" s="51" t="s">
        <v>1606</v>
      </c>
      <c r="O566" s="50" t="s">
        <v>929</v>
      </c>
      <c r="P566" s="38">
        <f t="shared" si="16"/>
        <v>-311.42800000000005</v>
      </c>
      <c r="Q566" s="52">
        <v>45831</v>
      </c>
      <c r="S566">
        <v>40700</v>
      </c>
      <c r="T566" t="s">
        <v>784</v>
      </c>
    </row>
    <row r="567" spans="1:20" ht="29.1">
      <c r="A567" s="54" t="str">
        <f>+VLOOKUP(O567,'Selectable Table'!D:E,2,0)</f>
        <v>OTH CUST</v>
      </c>
      <c r="B567" s="37" t="s">
        <v>971</v>
      </c>
      <c r="C567" s="50" t="s">
        <v>972</v>
      </c>
      <c r="D567" s="50" t="s">
        <v>1607</v>
      </c>
      <c r="E567">
        <v>2025</v>
      </c>
      <c r="F567">
        <v>6</v>
      </c>
      <c r="G567" s="54" t="s">
        <v>854</v>
      </c>
      <c r="H567" s="34" t="s">
        <v>324</v>
      </c>
      <c r="I567" s="18">
        <v>-351.24800000000005</v>
      </c>
      <c r="J567" s="34" t="s">
        <v>95</v>
      </c>
      <c r="K567" s="19">
        <f t="shared" si="17"/>
        <v>-351.24800000000005</v>
      </c>
      <c r="L567" t="s">
        <v>851</v>
      </c>
      <c r="M567" s="51" t="s">
        <v>973</v>
      </c>
      <c r="O567" s="50" t="s">
        <v>929</v>
      </c>
      <c r="P567" s="38">
        <f t="shared" si="16"/>
        <v>-351.24800000000005</v>
      </c>
      <c r="Q567" s="52">
        <v>45831</v>
      </c>
      <c r="S567">
        <v>40700</v>
      </c>
      <c r="T567" t="s">
        <v>784</v>
      </c>
    </row>
    <row r="568" spans="1:20" ht="29.1">
      <c r="A568" s="54" t="str">
        <f>+VLOOKUP(O568,'Selectable Table'!D:E,2,0)</f>
        <v>OTH CUST</v>
      </c>
      <c r="B568" s="37" t="s">
        <v>971</v>
      </c>
      <c r="C568" s="50" t="s">
        <v>972</v>
      </c>
      <c r="D568" s="50" t="s">
        <v>1607</v>
      </c>
      <c r="E568">
        <v>2025</v>
      </c>
      <c r="F568">
        <v>6</v>
      </c>
      <c r="G568" s="54" t="s">
        <v>850</v>
      </c>
      <c r="H568" s="34" t="s">
        <v>323</v>
      </c>
      <c r="I568" s="18">
        <v>-46.828000000000003</v>
      </c>
      <c r="J568" s="34" t="s">
        <v>95</v>
      </c>
      <c r="K568" s="19">
        <f t="shared" si="17"/>
        <v>-46.828000000000003</v>
      </c>
      <c r="L568" t="s">
        <v>851</v>
      </c>
      <c r="M568" s="51" t="s">
        <v>973</v>
      </c>
      <c r="O568" s="50" t="s">
        <v>929</v>
      </c>
      <c r="P568" s="38">
        <f t="shared" si="16"/>
        <v>-46.828000000000003</v>
      </c>
      <c r="Q568" s="52">
        <v>45831</v>
      </c>
      <c r="S568">
        <v>40700</v>
      </c>
      <c r="T568" t="s">
        <v>784</v>
      </c>
    </row>
    <row r="569" spans="1:20" ht="29.1">
      <c r="A569" s="54" t="str">
        <f>+VLOOKUP(O569,'Selectable Table'!D:E,2,0)</f>
        <v>OTH CUST</v>
      </c>
      <c r="B569" s="37" t="s">
        <v>971</v>
      </c>
      <c r="C569" s="50" t="s">
        <v>972</v>
      </c>
      <c r="D569" s="50" t="s">
        <v>421</v>
      </c>
      <c r="E569">
        <v>2025</v>
      </c>
      <c r="F569">
        <v>6</v>
      </c>
      <c r="G569" s="54" t="s">
        <v>880</v>
      </c>
      <c r="H569" s="34" t="s">
        <v>616</v>
      </c>
      <c r="I569" s="18">
        <v>-756.32799999999997</v>
      </c>
      <c r="J569" s="34" t="s">
        <v>95</v>
      </c>
      <c r="K569" s="19">
        <f t="shared" si="17"/>
        <v>-756.32799999999997</v>
      </c>
      <c r="L569" t="s">
        <v>851</v>
      </c>
      <c r="M569" s="51" t="s">
        <v>973</v>
      </c>
      <c r="O569" s="50" t="s">
        <v>929</v>
      </c>
      <c r="P569" s="38">
        <f t="shared" si="16"/>
        <v>-756.32799999999997</v>
      </c>
      <c r="Q569" s="52">
        <v>45831</v>
      </c>
      <c r="S569">
        <v>40700</v>
      </c>
      <c r="T569" t="s">
        <v>784</v>
      </c>
    </row>
    <row r="570" spans="1:20" ht="29.1">
      <c r="A570" s="54" t="str">
        <f>+VLOOKUP(O570,'Selectable Table'!D:E,2,0)</f>
        <v>OTH CUST</v>
      </c>
      <c r="B570" s="37" t="s">
        <v>1608</v>
      </c>
      <c r="C570" s="50" t="s">
        <v>1609</v>
      </c>
      <c r="D570" s="50" t="s">
        <v>421</v>
      </c>
      <c r="E570">
        <v>2025</v>
      </c>
      <c r="F570">
        <v>6</v>
      </c>
      <c r="G570" s="54" t="s">
        <v>880</v>
      </c>
      <c r="H570" s="34" t="s">
        <v>616</v>
      </c>
      <c r="I570" s="18">
        <v>-114</v>
      </c>
      <c r="J570" s="34" t="s">
        <v>95</v>
      </c>
      <c r="K570" s="19">
        <f t="shared" si="17"/>
        <v>-114</v>
      </c>
      <c r="L570" t="s">
        <v>851</v>
      </c>
      <c r="M570" s="51" t="s">
        <v>874</v>
      </c>
      <c r="O570" s="50" t="s">
        <v>875</v>
      </c>
      <c r="P570" s="38">
        <f t="shared" si="16"/>
        <v>-114</v>
      </c>
      <c r="Q570" s="52">
        <v>45831</v>
      </c>
      <c r="S570">
        <v>40700</v>
      </c>
      <c r="T570" t="s">
        <v>784</v>
      </c>
    </row>
    <row r="571" spans="1:20" ht="14.45">
      <c r="A571" s="54" t="str">
        <f>+VLOOKUP(O571,'Selectable Table'!D:E,2,0)</f>
        <v>OTH CUST</v>
      </c>
      <c r="B571" s="37" t="s">
        <v>1608</v>
      </c>
      <c r="C571" s="50" t="s">
        <v>1609</v>
      </c>
      <c r="D571" s="50" t="s">
        <v>421</v>
      </c>
      <c r="E571">
        <v>2025</v>
      </c>
      <c r="F571">
        <v>6</v>
      </c>
      <c r="G571" s="54" t="s">
        <v>854</v>
      </c>
      <c r="H571" s="34" t="s">
        <v>324</v>
      </c>
      <c r="I571" s="18">
        <v>-303.24799999999999</v>
      </c>
      <c r="J571" s="34" t="s">
        <v>95</v>
      </c>
      <c r="K571" s="19">
        <f t="shared" si="17"/>
        <v>-303.24799999999999</v>
      </c>
      <c r="L571" t="s">
        <v>851</v>
      </c>
      <c r="M571" s="51" t="s">
        <v>874</v>
      </c>
      <c r="O571" s="50" t="s">
        <v>875</v>
      </c>
      <c r="P571" s="38">
        <f t="shared" si="16"/>
        <v>-303.24799999999999</v>
      </c>
      <c r="Q571" s="52">
        <v>45831</v>
      </c>
      <c r="S571">
        <v>40700</v>
      </c>
      <c r="T571" t="s">
        <v>784</v>
      </c>
    </row>
    <row r="572" spans="1:20" ht="14.45">
      <c r="A572" s="54" t="str">
        <f>+VLOOKUP(O572,'Selectable Table'!D:E,2,0)</f>
        <v>J &amp; J</v>
      </c>
      <c r="B572" s="37" t="s">
        <v>974</v>
      </c>
      <c r="C572" s="50" t="s">
        <v>975</v>
      </c>
      <c r="D572" s="50" t="s">
        <v>421</v>
      </c>
      <c r="E572">
        <v>2025</v>
      </c>
      <c r="F572">
        <v>6</v>
      </c>
      <c r="G572" s="54" t="s">
        <v>854</v>
      </c>
      <c r="H572" s="34" t="s">
        <v>324</v>
      </c>
      <c r="I572" s="18">
        <v>-210.06</v>
      </c>
      <c r="J572" s="34" t="s">
        <v>95</v>
      </c>
      <c r="K572" s="19">
        <f t="shared" si="17"/>
        <v>-210.06</v>
      </c>
      <c r="L572" t="s">
        <v>851</v>
      </c>
      <c r="M572" s="51" t="s">
        <v>889</v>
      </c>
      <c r="O572" s="50" t="s">
        <v>976</v>
      </c>
      <c r="P572" s="38">
        <f t="shared" si="16"/>
        <v>-210.06</v>
      </c>
      <c r="Q572" s="52">
        <v>45831</v>
      </c>
      <c r="S572">
        <v>40700</v>
      </c>
      <c r="T572" t="s">
        <v>784</v>
      </c>
    </row>
    <row r="573" spans="1:20" ht="14.45">
      <c r="A573" s="54" t="str">
        <f>+VLOOKUP(O573,'Selectable Table'!D:E,2,0)</f>
        <v>J &amp; J</v>
      </c>
      <c r="B573" s="37" t="s">
        <v>977</v>
      </c>
      <c r="C573" s="50" t="s">
        <v>978</v>
      </c>
      <c r="D573" s="50" t="s">
        <v>421</v>
      </c>
      <c r="E573">
        <v>2025</v>
      </c>
      <c r="F573">
        <v>6</v>
      </c>
      <c r="G573" s="54" t="s">
        <v>850</v>
      </c>
      <c r="H573" s="34" t="s">
        <v>323</v>
      </c>
      <c r="I573" s="18">
        <v>-350.1</v>
      </c>
      <c r="J573" s="34" t="s">
        <v>95</v>
      </c>
      <c r="K573" s="19">
        <f t="shared" si="17"/>
        <v>-350.1</v>
      </c>
      <c r="L573" t="s">
        <v>851</v>
      </c>
      <c r="M573" s="51" t="s">
        <v>889</v>
      </c>
      <c r="O573" s="50" t="s">
        <v>976</v>
      </c>
      <c r="P573" s="38">
        <f t="shared" si="16"/>
        <v>-350.1</v>
      </c>
      <c r="Q573" s="52">
        <v>45831</v>
      </c>
      <c r="S573">
        <v>40700</v>
      </c>
      <c r="T573" t="s">
        <v>784</v>
      </c>
    </row>
    <row r="574" spans="1:20" ht="14.45">
      <c r="A574" s="54" t="str">
        <f>+VLOOKUP(O574,'Selectable Table'!D:E,2,0)</f>
        <v>J &amp; J</v>
      </c>
      <c r="B574" s="37" t="s">
        <v>977</v>
      </c>
      <c r="C574" s="50" t="s">
        <v>978</v>
      </c>
      <c r="D574" s="50" t="s">
        <v>421</v>
      </c>
      <c r="E574">
        <v>2025</v>
      </c>
      <c r="F574">
        <v>6</v>
      </c>
      <c r="G574" s="54" t="s">
        <v>850</v>
      </c>
      <c r="H574" s="34" t="s">
        <v>323</v>
      </c>
      <c r="I574" s="18">
        <v>-318.26400000000001</v>
      </c>
      <c r="J574" s="34" t="s">
        <v>95</v>
      </c>
      <c r="K574" s="19">
        <f t="shared" si="17"/>
        <v>-318.26400000000001</v>
      </c>
      <c r="L574" t="s">
        <v>851</v>
      </c>
      <c r="M574" s="51" t="s">
        <v>889</v>
      </c>
      <c r="O574" s="50" t="s">
        <v>976</v>
      </c>
      <c r="P574" s="38">
        <f t="shared" si="16"/>
        <v>-318.26400000000001</v>
      </c>
      <c r="Q574" s="52">
        <v>45831</v>
      </c>
      <c r="S574">
        <v>40700</v>
      </c>
      <c r="T574" t="s">
        <v>784</v>
      </c>
    </row>
    <row r="575" spans="1:20" ht="14.45">
      <c r="A575" s="54" t="str">
        <f>+VLOOKUP(O575,'Selectable Table'!D:E,2,0)</f>
        <v>J &amp; J</v>
      </c>
      <c r="B575" s="37" t="s">
        <v>979</v>
      </c>
      <c r="C575" s="50" t="s">
        <v>980</v>
      </c>
      <c r="D575" s="50" t="s">
        <v>422</v>
      </c>
      <c r="E575">
        <v>2025</v>
      </c>
      <c r="F575">
        <v>6</v>
      </c>
      <c r="G575" s="54" t="s">
        <v>858</v>
      </c>
      <c r="H575" s="34" t="s">
        <v>325</v>
      </c>
      <c r="I575" s="18">
        <v>-477.39600000000002</v>
      </c>
      <c r="J575" s="34" t="s">
        <v>95</v>
      </c>
      <c r="K575" s="19">
        <f t="shared" si="17"/>
        <v>-477.39600000000002</v>
      </c>
      <c r="L575" t="s">
        <v>851</v>
      </c>
      <c r="M575" s="51" t="s">
        <v>889</v>
      </c>
      <c r="O575" s="50" t="s">
        <v>890</v>
      </c>
      <c r="P575" s="38">
        <f t="shared" si="16"/>
        <v>-477.39600000000002</v>
      </c>
      <c r="Q575" s="52">
        <v>45831</v>
      </c>
      <c r="S575">
        <v>40700</v>
      </c>
      <c r="T575" t="s">
        <v>784</v>
      </c>
    </row>
    <row r="576" spans="1:20" ht="14.45">
      <c r="A576" s="54" t="str">
        <f>+VLOOKUP(O576,'Selectable Table'!D:E,2,0)</f>
        <v>OTH CUST</v>
      </c>
      <c r="B576" s="37" t="s">
        <v>1610</v>
      </c>
      <c r="C576" s="50" t="s">
        <v>1611</v>
      </c>
      <c r="D576" s="50" t="s">
        <v>422</v>
      </c>
      <c r="E576">
        <v>2025</v>
      </c>
      <c r="F576">
        <v>6</v>
      </c>
      <c r="G576" s="54" t="s">
        <v>854</v>
      </c>
      <c r="H576" s="34" t="s">
        <v>324</v>
      </c>
      <c r="I576" s="18">
        <v>-60.312000000000005</v>
      </c>
      <c r="J576" s="34" t="s">
        <v>95</v>
      </c>
      <c r="K576" s="19">
        <f t="shared" si="17"/>
        <v>-60.312000000000005</v>
      </c>
      <c r="L576" t="s">
        <v>851</v>
      </c>
      <c r="M576" s="51" t="s">
        <v>1260</v>
      </c>
      <c r="O576" s="50" t="s">
        <v>1347</v>
      </c>
      <c r="P576" s="38">
        <f t="shared" si="16"/>
        <v>-60.312000000000005</v>
      </c>
      <c r="Q576" s="52">
        <v>45831</v>
      </c>
      <c r="S576">
        <v>40700</v>
      </c>
      <c r="T576" t="s">
        <v>784</v>
      </c>
    </row>
    <row r="577" spans="1:20" ht="14.45">
      <c r="A577" s="54" t="str">
        <f>+VLOOKUP(O577,'Selectable Table'!D:E,2,0)</f>
        <v>OTH CUST</v>
      </c>
      <c r="B577" s="37" t="s">
        <v>1610</v>
      </c>
      <c r="C577" s="50" t="s">
        <v>1611</v>
      </c>
      <c r="D577" s="50" t="s">
        <v>422</v>
      </c>
      <c r="E577">
        <v>2025</v>
      </c>
      <c r="F577">
        <v>6</v>
      </c>
      <c r="G577" s="54" t="s">
        <v>854</v>
      </c>
      <c r="H577" s="34" t="s">
        <v>324</v>
      </c>
      <c r="I577" s="18">
        <v>-688.22400000000005</v>
      </c>
      <c r="J577" s="34" t="s">
        <v>95</v>
      </c>
      <c r="K577" s="19">
        <f t="shared" si="17"/>
        <v>-688.22400000000005</v>
      </c>
      <c r="L577" t="s">
        <v>851</v>
      </c>
      <c r="M577" s="51" t="s">
        <v>1260</v>
      </c>
      <c r="O577" s="50" t="s">
        <v>1347</v>
      </c>
      <c r="P577" s="38">
        <f t="shared" si="16"/>
        <v>-688.22400000000005</v>
      </c>
      <c r="Q577" s="52">
        <v>45831</v>
      </c>
      <c r="S577">
        <v>40700</v>
      </c>
      <c r="T577" t="s">
        <v>784</v>
      </c>
    </row>
    <row r="578" spans="1:20" ht="29.1">
      <c r="A578" s="54" t="str">
        <f>+VLOOKUP(O578,'Selectable Table'!D:E,2,0)</f>
        <v>OTH CUST</v>
      </c>
      <c r="B578" s="37" t="s">
        <v>1612</v>
      </c>
      <c r="C578" s="50" t="s">
        <v>1613</v>
      </c>
      <c r="D578" s="50" t="s">
        <v>422</v>
      </c>
      <c r="E578">
        <v>2025</v>
      </c>
      <c r="F578">
        <v>6</v>
      </c>
      <c r="G578" s="54" t="s">
        <v>854</v>
      </c>
      <c r="H578" s="34" t="s">
        <v>324</v>
      </c>
      <c r="I578" s="18">
        <v>-355.92</v>
      </c>
      <c r="J578" s="34" t="s">
        <v>95</v>
      </c>
      <c r="K578" s="19">
        <f t="shared" si="17"/>
        <v>-355.92</v>
      </c>
      <c r="L578" t="s">
        <v>851</v>
      </c>
      <c r="M578" s="51" t="s">
        <v>1614</v>
      </c>
      <c r="O578" s="50" t="s">
        <v>929</v>
      </c>
      <c r="P578" s="38">
        <f t="shared" ref="P578:P641" si="18">K578</f>
        <v>-355.92</v>
      </c>
      <c r="Q578" s="52">
        <v>45831</v>
      </c>
      <c r="S578">
        <v>40700</v>
      </c>
      <c r="T578" t="s">
        <v>784</v>
      </c>
    </row>
    <row r="579" spans="1:20" ht="29.1">
      <c r="A579" s="54" t="str">
        <f>+VLOOKUP(O579,'Selectable Table'!D:E,2,0)</f>
        <v>OTH CUST</v>
      </c>
      <c r="B579" s="37" t="s">
        <v>1612</v>
      </c>
      <c r="C579" s="50" t="s">
        <v>1613</v>
      </c>
      <c r="D579" s="50" t="s">
        <v>422</v>
      </c>
      <c r="E579">
        <v>2025</v>
      </c>
      <c r="F579">
        <v>6</v>
      </c>
      <c r="G579" s="54" t="s">
        <v>854</v>
      </c>
      <c r="H579" s="34" t="s">
        <v>324</v>
      </c>
      <c r="I579" s="18">
        <v>-22.816000000000003</v>
      </c>
      <c r="J579" s="34" t="s">
        <v>95</v>
      </c>
      <c r="K579" s="19">
        <f t="shared" ref="K579:K642" si="19">+VLOOKUP(J579,$W$2:$X$7,2,0)*I579</f>
        <v>-22.816000000000003</v>
      </c>
      <c r="L579" t="s">
        <v>851</v>
      </c>
      <c r="M579" s="51" t="s">
        <v>1614</v>
      </c>
      <c r="O579" s="50" t="s">
        <v>929</v>
      </c>
      <c r="P579" s="38">
        <f t="shared" si="18"/>
        <v>-22.816000000000003</v>
      </c>
      <c r="Q579" s="52">
        <v>45831</v>
      </c>
      <c r="S579">
        <v>40700</v>
      </c>
      <c r="T579" t="s">
        <v>784</v>
      </c>
    </row>
    <row r="580" spans="1:20" ht="29.1">
      <c r="A580" s="54" t="str">
        <f>+VLOOKUP(O580,'Selectable Table'!D:E,2,0)</f>
        <v>OTH CUST</v>
      </c>
      <c r="B580" s="37" t="s">
        <v>981</v>
      </c>
      <c r="C580" s="50" t="s">
        <v>982</v>
      </c>
      <c r="D580" s="50" t="s">
        <v>422</v>
      </c>
      <c r="E580">
        <v>2025</v>
      </c>
      <c r="F580">
        <v>6</v>
      </c>
      <c r="G580" s="54" t="s">
        <v>854</v>
      </c>
      <c r="H580" s="34" t="s">
        <v>324</v>
      </c>
      <c r="I580" s="18">
        <v>-632.24800000000005</v>
      </c>
      <c r="J580" s="34" t="s">
        <v>95</v>
      </c>
      <c r="K580" s="19">
        <f t="shared" si="19"/>
        <v>-632.24800000000005</v>
      </c>
      <c r="L580" t="s">
        <v>851</v>
      </c>
      <c r="M580" s="51" t="s">
        <v>983</v>
      </c>
      <c r="O580" s="50" t="s">
        <v>929</v>
      </c>
      <c r="P580" s="38">
        <f t="shared" si="18"/>
        <v>-632.24800000000005</v>
      </c>
      <c r="Q580" s="52">
        <v>45831</v>
      </c>
      <c r="S580">
        <v>40700</v>
      </c>
      <c r="T580" t="s">
        <v>784</v>
      </c>
    </row>
    <row r="581" spans="1:20" ht="29.1">
      <c r="A581" s="54" t="str">
        <f>+VLOOKUP(O581,'Selectable Table'!D:E,2,0)</f>
        <v>OTH CUST</v>
      </c>
      <c r="B581" s="37" t="s">
        <v>981</v>
      </c>
      <c r="C581" s="50" t="s">
        <v>982</v>
      </c>
      <c r="D581" s="50" t="s">
        <v>422</v>
      </c>
      <c r="E581">
        <v>2025</v>
      </c>
      <c r="F581">
        <v>6</v>
      </c>
      <c r="G581" s="54" t="s">
        <v>854</v>
      </c>
      <c r="H581" s="34" t="s">
        <v>324</v>
      </c>
      <c r="I581" s="18">
        <v>-468.3</v>
      </c>
      <c r="J581" s="34" t="s">
        <v>95</v>
      </c>
      <c r="K581" s="19">
        <f t="shared" si="19"/>
        <v>-468.3</v>
      </c>
      <c r="L581" t="s">
        <v>851</v>
      </c>
      <c r="M581" s="51" t="s">
        <v>983</v>
      </c>
      <c r="O581" s="50" t="s">
        <v>929</v>
      </c>
      <c r="P581" s="38">
        <f t="shared" si="18"/>
        <v>-468.3</v>
      </c>
      <c r="Q581" s="52">
        <v>45831</v>
      </c>
      <c r="S581">
        <v>40700</v>
      </c>
      <c r="T581" t="s">
        <v>784</v>
      </c>
    </row>
    <row r="582" spans="1:20" ht="29.1">
      <c r="A582" s="54" t="str">
        <f>+VLOOKUP(O582,'Selectable Table'!D:E,2,0)</f>
        <v>OTH CUST</v>
      </c>
      <c r="B582" s="37" t="s">
        <v>981</v>
      </c>
      <c r="C582" s="50" t="s">
        <v>982</v>
      </c>
      <c r="D582" s="50" t="s">
        <v>422</v>
      </c>
      <c r="E582">
        <v>2025</v>
      </c>
      <c r="F582">
        <v>6</v>
      </c>
      <c r="G582" s="54" t="s">
        <v>854</v>
      </c>
      <c r="H582" s="34" t="s">
        <v>324</v>
      </c>
      <c r="I582" s="18">
        <v>-934.28800000000001</v>
      </c>
      <c r="J582" s="34" t="s">
        <v>95</v>
      </c>
      <c r="K582" s="19">
        <f t="shared" si="19"/>
        <v>-934.28800000000001</v>
      </c>
      <c r="L582" t="s">
        <v>851</v>
      </c>
      <c r="M582" s="51" t="s">
        <v>983</v>
      </c>
      <c r="O582" s="50" t="s">
        <v>929</v>
      </c>
      <c r="P582" s="38">
        <f t="shared" si="18"/>
        <v>-934.28800000000001</v>
      </c>
      <c r="Q582" s="52">
        <v>45831</v>
      </c>
      <c r="S582">
        <v>40700</v>
      </c>
      <c r="T582" t="s">
        <v>784</v>
      </c>
    </row>
    <row r="583" spans="1:20" ht="29.1">
      <c r="A583" s="54" t="str">
        <f>+VLOOKUP(O583,'Selectable Table'!D:E,2,0)</f>
        <v>OTH CUST</v>
      </c>
      <c r="B583" s="37" t="s">
        <v>985</v>
      </c>
      <c r="C583" s="50" t="s">
        <v>986</v>
      </c>
      <c r="D583" s="50" t="s">
        <v>422</v>
      </c>
      <c r="E583">
        <v>2025</v>
      </c>
      <c r="F583">
        <v>6</v>
      </c>
      <c r="G583" s="54" t="s">
        <v>850</v>
      </c>
      <c r="H583" s="34" t="s">
        <v>323</v>
      </c>
      <c r="I583" s="18">
        <v>-234.14800000000002</v>
      </c>
      <c r="J583" s="34" t="s">
        <v>95</v>
      </c>
      <c r="K583" s="19">
        <f t="shared" si="19"/>
        <v>-234.14800000000002</v>
      </c>
      <c r="L583" t="s">
        <v>851</v>
      </c>
      <c r="M583" s="51" t="s">
        <v>987</v>
      </c>
      <c r="O583" s="50" t="s">
        <v>929</v>
      </c>
      <c r="P583" s="38">
        <f t="shared" si="18"/>
        <v>-234.14800000000002</v>
      </c>
      <c r="Q583" s="52">
        <v>45831</v>
      </c>
      <c r="S583">
        <v>40700</v>
      </c>
      <c r="T583" t="s">
        <v>784</v>
      </c>
    </row>
    <row r="584" spans="1:20" ht="29.1">
      <c r="A584" s="54" t="str">
        <f>+VLOOKUP(O584,'Selectable Table'!D:E,2,0)</f>
        <v>OTH CUST</v>
      </c>
      <c r="B584" s="37" t="s">
        <v>985</v>
      </c>
      <c r="C584" s="50" t="s">
        <v>986</v>
      </c>
      <c r="D584" s="50" t="s">
        <v>422</v>
      </c>
      <c r="E584">
        <v>2025</v>
      </c>
      <c r="F584">
        <v>6</v>
      </c>
      <c r="G584" s="54" t="s">
        <v>850</v>
      </c>
      <c r="H584" s="34" t="s">
        <v>323</v>
      </c>
      <c r="I584" s="18">
        <v>-489.38800000000003</v>
      </c>
      <c r="J584" s="34" t="s">
        <v>95</v>
      </c>
      <c r="K584" s="19">
        <f t="shared" si="19"/>
        <v>-489.38800000000003</v>
      </c>
      <c r="L584" t="s">
        <v>851</v>
      </c>
      <c r="M584" s="51" t="s">
        <v>987</v>
      </c>
      <c r="O584" s="50" t="s">
        <v>929</v>
      </c>
      <c r="P584" s="38">
        <f t="shared" si="18"/>
        <v>-489.38800000000003</v>
      </c>
      <c r="Q584" s="52">
        <v>45831</v>
      </c>
      <c r="S584">
        <v>40700</v>
      </c>
      <c r="T584" t="s">
        <v>784</v>
      </c>
    </row>
    <row r="585" spans="1:20" ht="29.1">
      <c r="A585" s="54" t="str">
        <f>+VLOOKUP(O585,'Selectable Table'!D:E,2,0)</f>
        <v>OTH CUST</v>
      </c>
      <c r="B585" s="37" t="s">
        <v>1615</v>
      </c>
      <c r="C585" s="50" t="s">
        <v>1616</v>
      </c>
      <c r="D585" s="50" t="s">
        <v>422</v>
      </c>
      <c r="E585">
        <v>2025</v>
      </c>
      <c r="F585">
        <v>6</v>
      </c>
      <c r="G585" s="54" t="s">
        <v>854</v>
      </c>
      <c r="H585" s="34" t="s">
        <v>324</v>
      </c>
      <c r="I585" s="18">
        <v>-210.74800000000002</v>
      </c>
      <c r="J585" s="34" t="s">
        <v>95</v>
      </c>
      <c r="K585" s="19">
        <f t="shared" si="19"/>
        <v>-210.74800000000002</v>
      </c>
      <c r="L585" t="s">
        <v>851</v>
      </c>
      <c r="M585" s="51" t="s">
        <v>1617</v>
      </c>
      <c r="O585" s="50" t="s">
        <v>929</v>
      </c>
      <c r="P585" s="38">
        <f t="shared" si="18"/>
        <v>-210.74800000000002</v>
      </c>
      <c r="Q585" s="52">
        <v>45831</v>
      </c>
      <c r="S585">
        <v>40700</v>
      </c>
      <c r="T585" t="s">
        <v>784</v>
      </c>
    </row>
    <row r="586" spans="1:20" ht="29.1">
      <c r="A586" s="54" t="str">
        <f>+VLOOKUP(O586,'Selectable Table'!D:E,2,0)</f>
        <v>OTH CUST</v>
      </c>
      <c r="B586" s="37" t="s">
        <v>1615</v>
      </c>
      <c r="C586" s="50" t="s">
        <v>1616</v>
      </c>
      <c r="D586" s="50" t="s">
        <v>422</v>
      </c>
      <c r="E586">
        <v>2025</v>
      </c>
      <c r="F586">
        <v>6</v>
      </c>
      <c r="G586" s="54" t="s">
        <v>854</v>
      </c>
      <c r="H586" s="34" t="s">
        <v>324</v>
      </c>
      <c r="I586" s="18">
        <v>-68.444000000000003</v>
      </c>
      <c r="J586" s="34" t="s">
        <v>95</v>
      </c>
      <c r="K586" s="19">
        <f t="shared" si="19"/>
        <v>-68.444000000000003</v>
      </c>
      <c r="L586" t="s">
        <v>851</v>
      </c>
      <c r="M586" s="51" t="s">
        <v>1617</v>
      </c>
      <c r="O586" s="50" t="s">
        <v>929</v>
      </c>
      <c r="P586" s="38">
        <f t="shared" si="18"/>
        <v>-68.444000000000003</v>
      </c>
      <c r="Q586" s="52">
        <v>45831</v>
      </c>
      <c r="S586">
        <v>40700</v>
      </c>
      <c r="T586" t="s">
        <v>784</v>
      </c>
    </row>
    <row r="587" spans="1:20" ht="14.45">
      <c r="A587" s="54" t="str">
        <f>+VLOOKUP(O587,'Selectable Table'!D:E,2,0)</f>
        <v>OTH CUST</v>
      </c>
      <c r="B587" s="37" t="s">
        <v>988</v>
      </c>
      <c r="C587" s="50" t="s">
        <v>989</v>
      </c>
      <c r="D587" s="50">
        <v>996</v>
      </c>
      <c r="E587">
        <v>2025</v>
      </c>
      <c r="F587">
        <v>6</v>
      </c>
      <c r="G587" s="54" t="s">
        <v>854</v>
      </c>
      <c r="H587" s="34" t="s">
        <v>324</v>
      </c>
      <c r="I587" s="18">
        <v>-340.30799999999999</v>
      </c>
      <c r="J587" s="34" t="s">
        <v>785</v>
      </c>
      <c r="K587" s="19">
        <f t="shared" si="19"/>
        <v>-383.50669751999999</v>
      </c>
      <c r="L587" t="s">
        <v>851</v>
      </c>
      <c r="M587" s="51" t="s">
        <v>990</v>
      </c>
      <c r="O587" s="50" t="s">
        <v>860</v>
      </c>
      <c r="P587" s="38">
        <f t="shared" si="18"/>
        <v>-383.50669751999999</v>
      </c>
      <c r="Q587" s="52">
        <v>45831</v>
      </c>
      <c r="S587">
        <v>40700</v>
      </c>
      <c r="T587" t="s">
        <v>784</v>
      </c>
    </row>
    <row r="588" spans="1:20" ht="14.45">
      <c r="A588" s="54" t="str">
        <f>+VLOOKUP(O588,'Selectable Table'!D:E,2,0)</f>
        <v>OTH CUST</v>
      </c>
      <c r="B588" s="37" t="s">
        <v>991</v>
      </c>
      <c r="C588" s="50" t="s">
        <v>992</v>
      </c>
      <c r="D588" s="50">
        <v>996</v>
      </c>
      <c r="E588">
        <v>2025</v>
      </c>
      <c r="F588">
        <v>6</v>
      </c>
      <c r="G588" s="54" t="s">
        <v>854</v>
      </c>
      <c r="H588" s="34" t="s">
        <v>324</v>
      </c>
      <c r="I588" s="18">
        <v>-333.47199999999998</v>
      </c>
      <c r="J588" s="34" t="s">
        <v>785</v>
      </c>
      <c r="K588" s="19">
        <f t="shared" si="19"/>
        <v>-375.80293568000002</v>
      </c>
      <c r="L588" t="s">
        <v>851</v>
      </c>
      <c r="M588" s="51" t="s">
        <v>874</v>
      </c>
      <c r="O588" s="50" t="s">
        <v>875</v>
      </c>
      <c r="P588" s="38">
        <f t="shared" si="18"/>
        <v>-375.80293568000002</v>
      </c>
      <c r="Q588" s="52">
        <v>45831</v>
      </c>
      <c r="S588">
        <v>40700</v>
      </c>
      <c r="T588" t="s">
        <v>784</v>
      </c>
    </row>
    <row r="589" spans="1:20" ht="14.45">
      <c r="A589" s="54" t="str">
        <f>+VLOOKUP(O589,'Selectable Table'!D:E,2,0)</f>
        <v>J &amp; J</v>
      </c>
      <c r="B589" s="37" t="s">
        <v>993</v>
      </c>
      <c r="C589" s="50" t="s">
        <v>994</v>
      </c>
      <c r="D589" s="50">
        <v>996</v>
      </c>
      <c r="E589">
        <v>2025</v>
      </c>
      <c r="F589">
        <v>6</v>
      </c>
      <c r="G589" s="54" t="s">
        <v>854</v>
      </c>
      <c r="H589" s="34" t="s">
        <v>324</v>
      </c>
      <c r="I589" s="18">
        <v>-210.06</v>
      </c>
      <c r="J589" s="34" t="s">
        <v>785</v>
      </c>
      <c r="K589" s="19">
        <f t="shared" si="19"/>
        <v>-236.72501640000002</v>
      </c>
      <c r="L589" t="s">
        <v>851</v>
      </c>
      <c r="M589" s="51" t="s">
        <v>889</v>
      </c>
      <c r="O589" s="50" t="s">
        <v>890</v>
      </c>
      <c r="P589" s="38">
        <f t="shared" si="18"/>
        <v>-236.72501640000002</v>
      </c>
      <c r="Q589" s="52">
        <v>45831</v>
      </c>
      <c r="S589">
        <v>40700</v>
      </c>
      <c r="T589" t="s">
        <v>784</v>
      </c>
    </row>
    <row r="590" spans="1:20" ht="14.45">
      <c r="A590" s="54" t="str">
        <f>+VLOOKUP(O590,'Selectable Table'!D:E,2,0)</f>
        <v>OTH CUST</v>
      </c>
      <c r="B590" s="37" t="s">
        <v>1618</v>
      </c>
      <c r="C590" s="50" t="s">
        <v>1619</v>
      </c>
      <c r="D590" s="50">
        <v>996</v>
      </c>
      <c r="E590">
        <v>2025</v>
      </c>
      <c r="F590">
        <v>6</v>
      </c>
      <c r="G590" s="54" t="s">
        <v>850</v>
      </c>
      <c r="H590" s="34" t="s">
        <v>323</v>
      </c>
      <c r="I590" s="18">
        <v>-120.08</v>
      </c>
      <c r="J590" s="34" t="s">
        <v>785</v>
      </c>
      <c r="K590" s="19">
        <f t="shared" si="19"/>
        <v>-135.3229552</v>
      </c>
      <c r="L590" t="s">
        <v>851</v>
      </c>
      <c r="M590" s="51" t="s">
        <v>1620</v>
      </c>
      <c r="O590" s="50" t="s">
        <v>1621</v>
      </c>
      <c r="P590" s="38">
        <f t="shared" si="18"/>
        <v>-135.3229552</v>
      </c>
      <c r="Q590" s="52">
        <v>45831</v>
      </c>
      <c r="S590">
        <v>40700</v>
      </c>
      <c r="T590" t="s">
        <v>784</v>
      </c>
    </row>
    <row r="591" spans="1:20" ht="14.45">
      <c r="A591" s="54" t="str">
        <f>+VLOOKUP(O591,'Selectable Table'!D:E,2,0)</f>
        <v>OTH CUST</v>
      </c>
      <c r="B591" s="37" t="s">
        <v>1618</v>
      </c>
      <c r="C591" s="50" t="s">
        <v>1619</v>
      </c>
      <c r="D591" s="50">
        <v>996</v>
      </c>
      <c r="E591">
        <v>2025</v>
      </c>
      <c r="F591">
        <v>6</v>
      </c>
      <c r="G591" s="54" t="s">
        <v>850</v>
      </c>
      <c r="H591" s="34" t="s">
        <v>323</v>
      </c>
      <c r="I591" s="18">
        <v>-95</v>
      </c>
      <c r="J591" s="34" t="s">
        <v>785</v>
      </c>
      <c r="K591" s="19">
        <f t="shared" si="19"/>
        <v>-107.05930000000001</v>
      </c>
      <c r="L591" t="s">
        <v>851</v>
      </c>
      <c r="M591" s="51" t="s">
        <v>1620</v>
      </c>
      <c r="O591" s="50" t="s">
        <v>1621</v>
      </c>
      <c r="P591" s="38">
        <f t="shared" si="18"/>
        <v>-107.05930000000001</v>
      </c>
      <c r="Q591" s="52">
        <v>45831</v>
      </c>
      <c r="S591">
        <v>40700</v>
      </c>
      <c r="T591" t="s">
        <v>784</v>
      </c>
    </row>
    <row r="592" spans="1:20" ht="14.45">
      <c r="A592" s="54" t="str">
        <f>+VLOOKUP(O592,'Selectable Table'!D:E,2,0)</f>
        <v>OTH CUST</v>
      </c>
      <c r="B592" s="37" t="s">
        <v>1618</v>
      </c>
      <c r="C592" s="50" t="s">
        <v>1619</v>
      </c>
      <c r="D592" s="50">
        <v>996</v>
      </c>
      <c r="E592">
        <v>2025</v>
      </c>
      <c r="F592">
        <v>6</v>
      </c>
      <c r="G592" s="54" t="s">
        <v>854</v>
      </c>
      <c r="H592" s="34" t="s">
        <v>324</v>
      </c>
      <c r="I592" s="18">
        <v>-478.8</v>
      </c>
      <c r="J592" s="34" t="s">
        <v>785</v>
      </c>
      <c r="K592" s="19">
        <f t="shared" si="19"/>
        <v>-539.57887200000005</v>
      </c>
      <c r="L592" t="s">
        <v>851</v>
      </c>
      <c r="M592" s="51" t="s">
        <v>1620</v>
      </c>
      <c r="O592" s="50" t="s">
        <v>1621</v>
      </c>
      <c r="P592" s="38">
        <f t="shared" si="18"/>
        <v>-539.57887200000005</v>
      </c>
      <c r="Q592" s="52">
        <v>45831</v>
      </c>
      <c r="S592">
        <v>40700</v>
      </c>
      <c r="T592" t="s">
        <v>784</v>
      </c>
    </row>
    <row r="593" spans="1:20" ht="29.1">
      <c r="A593" s="54" t="str">
        <f>+VLOOKUP(O593,'Selectable Table'!D:E,2,0)</f>
        <v>PFIZER</v>
      </c>
      <c r="B593" s="37" t="s">
        <v>995</v>
      </c>
      <c r="C593" s="50" t="s">
        <v>996</v>
      </c>
      <c r="D593" s="50" t="s">
        <v>1622</v>
      </c>
      <c r="E593">
        <v>2025</v>
      </c>
      <c r="F593">
        <v>6</v>
      </c>
      <c r="G593" s="54" t="s">
        <v>880</v>
      </c>
      <c r="H593" s="34" t="s">
        <v>616</v>
      </c>
      <c r="I593" s="18">
        <v>-295.40000000000003</v>
      </c>
      <c r="J593" s="34" t="s">
        <v>95</v>
      </c>
      <c r="K593" s="19">
        <f t="shared" si="19"/>
        <v>-295.40000000000003</v>
      </c>
      <c r="L593" t="s">
        <v>851</v>
      </c>
      <c r="M593" s="51" t="s">
        <v>901</v>
      </c>
      <c r="O593" s="50" t="s">
        <v>997</v>
      </c>
      <c r="P593" s="38">
        <f t="shared" si="18"/>
        <v>-295.40000000000003</v>
      </c>
      <c r="Q593" s="52">
        <v>45831</v>
      </c>
      <c r="S593">
        <v>40700</v>
      </c>
      <c r="T593" t="s">
        <v>784</v>
      </c>
    </row>
    <row r="594" spans="1:20" ht="29.1">
      <c r="A594" s="54" t="str">
        <f>+VLOOKUP(O594,'Selectable Table'!D:E,2,0)</f>
        <v>OTH CUST</v>
      </c>
      <c r="B594" s="37" t="s">
        <v>998</v>
      </c>
      <c r="C594" s="50" t="s">
        <v>999</v>
      </c>
      <c r="D594" s="50" t="s">
        <v>1622</v>
      </c>
      <c r="E594">
        <v>2025</v>
      </c>
      <c r="F594">
        <v>6</v>
      </c>
      <c r="G594" s="54" t="s">
        <v>880</v>
      </c>
      <c r="H594" s="34" t="s">
        <v>616</v>
      </c>
      <c r="I594" s="18">
        <v>-192.34000000000003</v>
      </c>
      <c r="J594" s="34" t="s">
        <v>95</v>
      </c>
      <c r="K594" s="19">
        <f t="shared" si="19"/>
        <v>-192.34000000000003</v>
      </c>
      <c r="L594" t="s">
        <v>851</v>
      </c>
      <c r="M594" s="51" t="s">
        <v>1000</v>
      </c>
      <c r="O594" s="50" t="s">
        <v>875</v>
      </c>
      <c r="P594" s="38">
        <f t="shared" si="18"/>
        <v>-192.34000000000003</v>
      </c>
      <c r="Q594" s="52">
        <v>45831</v>
      </c>
      <c r="S594">
        <v>40700</v>
      </c>
      <c r="T594" t="s">
        <v>784</v>
      </c>
    </row>
    <row r="595" spans="1:20" ht="29.1">
      <c r="A595" s="54" t="str">
        <f>+VLOOKUP(O595,'Selectable Table'!D:E,2,0)</f>
        <v>OTH CUST</v>
      </c>
      <c r="B595" s="37" t="s">
        <v>1001</v>
      </c>
      <c r="C595" s="50" t="s">
        <v>1002</v>
      </c>
      <c r="D595" s="50" t="s">
        <v>1622</v>
      </c>
      <c r="E595">
        <v>2025</v>
      </c>
      <c r="F595">
        <v>6</v>
      </c>
      <c r="G595" s="54" t="s">
        <v>858</v>
      </c>
      <c r="H595" s="34" t="s">
        <v>325</v>
      </c>
      <c r="I595" s="18">
        <v>-702.5</v>
      </c>
      <c r="J595" s="34" t="s">
        <v>95</v>
      </c>
      <c r="K595" s="19">
        <f t="shared" si="19"/>
        <v>-702.5</v>
      </c>
      <c r="L595" t="s">
        <v>851</v>
      </c>
      <c r="M595" s="51" t="s">
        <v>1003</v>
      </c>
      <c r="O595" s="50" t="s">
        <v>929</v>
      </c>
      <c r="P595" s="38">
        <f t="shared" si="18"/>
        <v>-702.5</v>
      </c>
      <c r="Q595" s="52">
        <v>45831</v>
      </c>
      <c r="S595">
        <v>40700</v>
      </c>
      <c r="T595" t="s">
        <v>784</v>
      </c>
    </row>
    <row r="596" spans="1:20" ht="14.45">
      <c r="A596" s="54" t="str">
        <f>+VLOOKUP(O596,'Selectable Table'!D:E,2,0)</f>
        <v>OTH CUST</v>
      </c>
      <c r="B596" s="37" t="s">
        <v>1004</v>
      </c>
      <c r="C596" s="50" t="s">
        <v>1005</v>
      </c>
      <c r="D596" s="50" t="s">
        <v>1622</v>
      </c>
      <c r="E596">
        <v>2025</v>
      </c>
      <c r="F596">
        <v>6</v>
      </c>
      <c r="G596" s="54" t="s">
        <v>854</v>
      </c>
      <c r="H596" s="34" t="s">
        <v>324</v>
      </c>
      <c r="I596" s="18">
        <v>-296.416</v>
      </c>
      <c r="J596" s="34" t="s">
        <v>95</v>
      </c>
      <c r="K596" s="19">
        <f t="shared" si="19"/>
        <v>-296.416</v>
      </c>
      <c r="L596" t="s">
        <v>851</v>
      </c>
      <c r="M596" s="51" t="s">
        <v>874</v>
      </c>
      <c r="O596" s="50" t="s">
        <v>875</v>
      </c>
      <c r="P596" s="38">
        <f t="shared" si="18"/>
        <v>-296.416</v>
      </c>
      <c r="Q596" s="52">
        <v>45831</v>
      </c>
      <c r="S596">
        <v>40700</v>
      </c>
      <c r="T596" t="s">
        <v>784</v>
      </c>
    </row>
    <row r="597" spans="1:20" ht="14.45">
      <c r="A597" s="54" t="str">
        <f>+VLOOKUP(O597,'Selectable Table'!D:E,2,0)</f>
        <v>OTH CUST</v>
      </c>
      <c r="B597" s="37" t="s">
        <v>1004</v>
      </c>
      <c r="C597" s="50" t="s">
        <v>1005</v>
      </c>
      <c r="D597" s="50" t="s">
        <v>1622</v>
      </c>
      <c r="E597">
        <v>2025</v>
      </c>
      <c r="F597">
        <v>6</v>
      </c>
      <c r="G597" s="54" t="s">
        <v>850</v>
      </c>
      <c r="H597" s="34" t="s">
        <v>323</v>
      </c>
      <c r="I597" s="18">
        <v>-341.99600000000004</v>
      </c>
      <c r="J597" s="34" t="s">
        <v>95</v>
      </c>
      <c r="K597" s="19">
        <f t="shared" si="19"/>
        <v>-341.99600000000004</v>
      </c>
      <c r="L597" t="s">
        <v>851</v>
      </c>
      <c r="M597" s="51" t="s">
        <v>874</v>
      </c>
      <c r="O597" s="50" t="s">
        <v>875</v>
      </c>
      <c r="P597" s="38">
        <f t="shared" si="18"/>
        <v>-341.99600000000004</v>
      </c>
      <c r="Q597" s="52">
        <v>45831</v>
      </c>
      <c r="S597">
        <v>40700</v>
      </c>
      <c r="T597" t="s">
        <v>784</v>
      </c>
    </row>
    <row r="598" spans="1:20" ht="14.45">
      <c r="A598" s="54" t="str">
        <f>+VLOOKUP(O598,'Selectable Table'!D:E,2,0)</f>
        <v>OTH CUST</v>
      </c>
      <c r="B598" s="37" t="s">
        <v>1007</v>
      </c>
      <c r="C598" s="50" t="s">
        <v>1008</v>
      </c>
      <c r="D598" s="50" t="s">
        <v>1622</v>
      </c>
      <c r="E598">
        <v>2025</v>
      </c>
      <c r="F598">
        <v>6</v>
      </c>
      <c r="G598" s="54" t="s">
        <v>854</v>
      </c>
      <c r="H598" s="34" t="s">
        <v>324</v>
      </c>
      <c r="I598" s="18">
        <v>-412.36000000000007</v>
      </c>
      <c r="J598" s="34" t="s">
        <v>95</v>
      </c>
      <c r="K598" s="19">
        <f t="shared" si="19"/>
        <v>-412.36000000000007</v>
      </c>
      <c r="L598" t="s">
        <v>851</v>
      </c>
      <c r="M598" s="51" t="s">
        <v>1009</v>
      </c>
      <c r="O598" s="50" t="s">
        <v>1010</v>
      </c>
      <c r="P598" s="38">
        <f t="shared" si="18"/>
        <v>-412.36000000000007</v>
      </c>
      <c r="Q598" s="52">
        <v>45831</v>
      </c>
      <c r="S598">
        <v>40700</v>
      </c>
      <c r="T598" t="s">
        <v>784</v>
      </c>
    </row>
    <row r="599" spans="1:20" ht="14.45">
      <c r="A599" s="54" t="str">
        <f>+VLOOKUP(O599,'Selectable Table'!D:E,2,0)</f>
        <v>OTH CUST</v>
      </c>
      <c r="B599" s="37" t="s">
        <v>1011</v>
      </c>
      <c r="C599" s="50" t="s">
        <v>1012</v>
      </c>
      <c r="D599" s="50" t="s">
        <v>1622</v>
      </c>
      <c r="E599">
        <v>2025</v>
      </c>
      <c r="F599">
        <v>6</v>
      </c>
      <c r="G599" s="54" t="s">
        <v>854</v>
      </c>
      <c r="H599" s="34" t="s">
        <v>324</v>
      </c>
      <c r="I599" s="18">
        <v>-717.56000000000006</v>
      </c>
      <c r="J599" s="34" t="s">
        <v>95</v>
      </c>
      <c r="K599" s="19">
        <f t="shared" si="19"/>
        <v>-717.56000000000006</v>
      </c>
      <c r="L599" t="s">
        <v>851</v>
      </c>
      <c r="M599" s="51" t="s">
        <v>1013</v>
      </c>
      <c r="O599" s="50" t="s">
        <v>1010</v>
      </c>
      <c r="P599" s="38">
        <f t="shared" si="18"/>
        <v>-717.56000000000006</v>
      </c>
      <c r="Q599" s="52">
        <v>45831</v>
      </c>
      <c r="S599">
        <v>40700</v>
      </c>
      <c r="T599" t="s">
        <v>784</v>
      </c>
    </row>
    <row r="600" spans="1:20" ht="14.45">
      <c r="A600" s="54" t="str">
        <f>+VLOOKUP(O600,'Selectable Table'!D:E,2,0)</f>
        <v>OTH CUST</v>
      </c>
      <c r="B600" s="37" t="s">
        <v>1011</v>
      </c>
      <c r="C600" s="50" t="s">
        <v>1012</v>
      </c>
      <c r="D600" s="50" t="s">
        <v>1622</v>
      </c>
      <c r="E600">
        <v>2025</v>
      </c>
      <c r="F600">
        <v>6</v>
      </c>
      <c r="G600" s="54" t="s">
        <v>854</v>
      </c>
      <c r="H600" s="34" t="s">
        <v>324</v>
      </c>
      <c r="I600" s="18">
        <v>-71.975999999999999</v>
      </c>
      <c r="J600" s="34" t="s">
        <v>95</v>
      </c>
      <c r="K600" s="19">
        <f t="shared" si="19"/>
        <v>-71.975999999999999</v>
      </c>
      <c r="L600" t="s">
        <v>851</v>
      </c>
      <c r="M600" s="51" t="s">
        <v>1013</v>
      </c>
      <c r="O600" s="50" t="s">
        <v>1010</v>
      </c>
      <c r="P600" s="38">
        <f t="shared" si="18"/>
        <v>-71.975999999999999</v>
      </c>
      <c r="Q600" s="52">
        <v>45831</v>
      </c>
      <c r="S600">
        <v>40700</v>
      </c>
      <c r="T600" t="s">
        <v>784</v>
      </c>
    </row>
    <row r="601" spans="1:20" ht="14.45">
      <c r="A601" s="54" t="str">
        <f>+VLOOKUP(O601,'Selectable Table'!D:E,2,0)</f>
        <v>OTH CUST</v>
      </c>
      <c r="B601" s="37" t="s">
        <v>1014</v>
      </c>
      <c r="C601" s="50" t="s">
        <v>1015</v>
      </c>
      <c r="D601" s="50" t="s">
        <v>1622</v>
      </c>
      <c r="E601">
        <v>2025</v>
      </c>
      <c r="F601">
        <v>6</v>
      </c>
      <c r="G601" s="54" t="s">
        <v>850</v>
      </c>
      <c r="H601" s="34" t="s">
        <v>323</v>
      </c>
      <c r="I601" s="18">
        <v>-124.26400000000001</v>
      </c>
      <c r="J601" s="34" t="s">
        <v>95</v>
      </c>
      <c r="K601" s="19">
        <f t="shared" si="19"/>
        <v>-124.26400000000001</v>
      </c>
      <c r="L601" t="s">
        <v>851</v>
      </c>
      <c r="M601" s="51" t="s">
        <v>1016</v>
      </c>
      <c r="O601" s="50" t="s">
        <v>875</v>
      </c>
      <c r="P601" s="38">
        <f t="shared" si="18"/>
        <v>-124.26400000000001</v>
      </c>
      <c r="Q601" s="52">
        <v>45831</v>
      </c>
      <c r="S601">
        <v>40700</v>
      </c>
      <c r="T601" t="s">
        <v>784</v>
      </c>
    </row>
    <row r="602" spans="1:20" ht="14.45">
      <c r="A602" s="54" t="str">
        <f>+VLOOKUP(O602,'Selectable Table'!D:E,2,0)</f>
        <v>OTH CUST</v>
      </c>
      <c r="B602" s="37" t="s">
        <v>1017</v>
      </c>
      <c r="C602" s="50" t="s">
        <v>1018</v>
      </c>
      <c r="D602" s="50" t="s">
        <v>1622</v>
      </c>
      <c r="E602">
        <v>2025</v>
      </c>
      <c r="F602">
        <v>6</v>
      </c>
      <c r="G602" s="54" t="s">
        <v>850</v>
      </c>
      <c r="H602" s="34" t="s">
        <v>323</v>
      </c>
      <c r="I602" s="18">
        <v>-341.99600000000004</v>
      </c>
      <c r="J602" s="34" t="s">
        <v>95</v>
      </c>
      <c r="K602" s="19">
        <f t="shared" si="19"/>
        <v>-341.99600000000004</v>
      </c>
      <c r="L602" t="s">
        <v>851</v>
      </c>
      <c r="M602" s="51" t="s">
        <v>874</v>
      </c>
      <c r="O602" s="50" t="s">
        <v>875</v>
      </c>
      <c r="P602" s="38">
        <f t="shared" si="18"/>
        <v>-341.99600000000004</v>
      </c>
      <c r="Q602" s="52">
        <v>45831</v>
      </c>
      <c r="S602">
        <v>40700</v>
      </c>
      <c r="T602" t="s">
        <v>784</v>
      </c>
    </row>
    <row r="603" spans="1:20" ht="29.1">
      <c r="A603" s="54" t="str">
        <f>+VLOOKUP(O603,'Selectable Table'!D:E,2,0)</f>
        <v>OTH CUST</v>
      </c>
      <c r="B603" s="37" t="s">
        <v>1623</v>
      </c>
      <c r="C603" s="50" t="s">
        <v>1624</v>
      </c>
      <c r="D603" s="50" t="s">
        <v>1625</v>
      </c>
      <c r="E603">
        <v>2025</v>
      </c>
      <c r="F603">
        <v>6</v>
      </c>
      <c r="G603" s="54" t="s">
        <v>850</v>
      </c>
      <c r="H603" s="34" t="s">
        <v>323</v>
      </c>
      <c r="I603" s="18">
        <v>-177.96</v>
      </c>
      <c r="J603" s="34" t="s">
        <v>95</v>
      </c>
      <c r="K603" s="19">
        <f t="shared" si="19"/>
        <v>-177.96</v>
      </c>
      <c r="L603" t="s">
        <v>851</v>
      </c>
      <c r="M603" s="51" t="s">
        <v>1626</v>
      </c>
      <c r="O603" s="50" t="s">
        <v>929</v>
      </c>
      <c r="P603" s="38">
        <f t="shared" si="18"/>
        <v>-177.96</v>
      </c>
      <c r="Q603" s="52">
        <v>45831</v>
      </c>
      <c r="S603">
        <v>40700</v>
      </c>
      <c r="T603" t="s">
        <v>784</v>
      </c>
    </row>
    <row r="604" spans="1:20" ht="29.1">
      <c r="A604" s="54" t="str">
        <f>+VLOOKUP(O604,'Selectable Table'!D:E,2,0)</f>
        <v>OTH CUST</v>
      </c>
      <c r="B604" s="37" t="s">
        <v>1627</v>
      </c>
      <c r="C604" s="50" t="s">
        <v>1628</v>
      </c>
      <c r="D604" s="50" t="s">
        <v>1629</v>
      </c>
      <c r="E604">
        <v>2025</v>
      </c>
      <c r="F604">
        <v>6</v>
      </c>
      <c r="G604" s="54" t="s">
        <v>854</v>
      </c>
      <c r="H604" s="34" t="s">
        <v>324</v>
      </c>
      <c r="I604" s="18">
        <v>-86.708000000000013</v>
      </c>
      <c r="J604" s="34" t="s">
        <v>95</v>
      </c>
      <c r="K604" s="19">
        <f t="shared" si="19"/>
        <v>-86.708000000000013</v>
      </c>
      <c r="L604" t="s">
        <v>851</v>
      </c>
      <c r="M604" s="51" t="s">
        <v>1630</v>
      </c>
      <c r="O604" s="50" t="s">
        <v>929</v>
      </c>
      <c r="P604" s="38">
        <f t="shared" si="18"/>
        <v>-86.708000000000013</v>
      </c>
      <c r="Q604" s="52">
        <v>45831</v>
      </c>
      <c r="S604">
        <v>40700</v>
      </c>
      <c r="T604" t="s">
        <v>784</v>
      </c>
    </row>
    <row r="605" spans="1:20" ht="14.45">
      <c r="A605" s="54" t="str">
        <f>+VLOOKUP(O605,'Selectable Table'!D:E,2,0)</f>
        <v>OTH CUST</v>
      </c>
      <c r="B605" s="37" t="s">
        <v>1631</v>
      </c>
      <c r="C605" s="50" t="s">
        <v>1632</v>
      </c>
      <c r="D605" s="50" t="s">
        <v>1629</v>
      </c>
      <c r="E605">
        <v>2025</v>
      </c>
      <c r="F605">
        <v>6</v>
      </c>
      <c r="G605" s="54" t="s">
        <v>858</v>
      </c>
      <c r="H605" s="34" t="s">
        <v>325</v>
      </c>
      <c r="I605" s="18">
        <v>-288.74799999999999</v>
      </c>
      <c r="J605" s="34" t="s">
        <v>95</v>
      </c>
      <c r="K605" s="19">
        <f t="shared" si="19"/>
        <v>-288.74799999999999</v>
      </c>
      <c r="L605" t="s">
        <v>851</v>
      </c>
      <c r="M605" s="51" t="s">
        <v>1013</v>
      </c>
      <c r="O605" s="50" t="s">
        <v>1010</v>
      </c>
      <c r="P605" s="38">
        <f t="shared" si="18"/>
        <v>-288.74799999999999</v>
      </c>
      <c r="Q605" s="52">
        <v>45831</v>
      </c>
      <c r="S605">
        <v>40700</v>
      </c>
      <c r="T605" t="s">
        <v>784</v>
      </c>
    </row>
    <row r="606" spans="1:20" ht="14.45">
      <c r="A606" s="54" t="str">
        <f>+VLOOKUP(O606,'Selectable Table'!D:E,2,0)</f>
        <v>OTH CUST</v>
      </c>
      <c r="B606" s="37" t="s">
        <v>1019</v>
      </c>
      <c r="C606" s="50" t="s">
        <v>1020</v>
      </c>
      <c r="D606" s="50" t="s">
        <v>1629</v>
      </c>
      <c r="E606">
        <v>2025</v>
      </c>
      <c r="F606">
        <v>6</v>
      </c>
      <c r="G606" s="54" t="s">
        <v>854</v>
      </c>
      <c r="H606" s="34" t="s">
        <v>324</v>
      </c>
      <c r="I606" s="18">
        <v>-823.44</v>
      </c>
      <c r="J606" s="34" t="s">
        <v>95</v>
      </c>
      <c r="K606" s="19">
        <f t="shared" si="19"/>
        <v>-823.44</v>
      </c>
      <c r="L606" t="s">
        <v>851</v>
      </c>
      <c r="M606" s="51" t="s">
        <v>1021</v>
      </c>
      <c r="O606" s="50" t="s">
        <v>1022</v>
      </c>
      <c r="P606" s="38">
        <f t="shared" si="18"/>
        <v>-823.44</v>
      </c>
      <c r="Q606" s="52">
        <v>45831</v>
      </c>
      <c r="S606">
        <v>40700</v>
      </c>
      <c r="T606" t="s">
        <v>784</v>
      </c>
    </row>
    <row r="607" spans="1:20" ht="14.45">
      <c r="A607" s="54" t="str">
        <f>+VLOOKUP(O607,'Selectable Table'!D:E,2,0)</f>
        <v>OTH CUST</v>
      </c>
      <c r="B607" s="37" t="s">
        <v>1019</v>
      </c>
      <c r="C607" s="50" t="s">
        <v>1020</v>
      </c>
      <c r="D607" s="50" t="s">
        <v>1629</v>
      </c>
      <c r="E607">
        <v>2025</v>
      </c>
      <c r="F607">
        <v>6</v>
      </c>
      <c r="G607" s="54" t="s">
        <v>854</v>
      </c>
      <c r="H607" s="34" t="s">
        <v>324</v>
      </c>
      <c r="I607" s="18">
        <v>-68.832000000000008</v>
      </c>
      <c r="J607" s="34" t="s">
        <v>95</v>
      </c>
      <c r="K607" s="19">
        <f t="shared" si="19"/>
        <v>-68.832000000000008</v>
      </c>
      <c r="L607" t="s">
        <v>851</v>
      </c>
      <c r="M607" s="51" t="s">
        <v>1021</v>
      </c>
      <c r="O607" s="50" t="s">
        <v>1022</v>
      </c>
      <c r="P607" s="38">
        <f t="shared" si="18"/>
        <v>-68.832000000000008</v>
      </c>
      <c r="Q607" s="52">
        <v>45831</v>
      </c>
      <c r="S607">
        <v>40700</v>
      </c>
      <c r="T607" t="s">
        <v>784</v>
      </c>
    </row>
    <row r="608" spans="1:20" ht="29.1">
      <c r="A608" s="54" t="str">
        <f>+VLOOKUP(O608,'Selectable Table'!D:E,2,0)</f>
        <v>OTH CUST</v>
      </c>
      <c r="B608" s="37" t="s">
        <v>1633</v>
      </c>
      <c r="C608" s="50" t="s">
        <v>1634</v>
      </c>
      <c r="D608" s="50" t="s">
        <v>1629</v>
      </c>
      <c r="E608">
        <v>2025</v>
      </c>
      <c r="F608">
        <v>6</v>
      </c>
      <c r="G608" s="54" t="s">
        <v>854</v>
      </c>
      <c r="H608" s="34" t="s">
        <v>324</v>
      </c>
      <c r="I608" s="18">
        <v>-93.660000000000011</v>
      </c>
      <c r="J608" s="34" t="s">
        <v>95</v>
      </c>
      <c r="K608" s="19">
        <f t="shared" si="19"/>
        <v>-93.660000000000011</v>
      </c>
      <c r="L608" t="s">
        <v>851</v>
      </c>
      <c r="M608" s="51" t="s">
        <v>1635</v>
      </c>
      <c r="O608" s="50" t="s">
        <v>929</v>
      </c>
      <c r="P608" s="38">
        <f t="shared" si="18"/>
        <v>-93.660000000000011</v>
      </c>
      <c r="Q608" s="52">
        <v>45831</v>
      </c>
      <c r="S608">
        <v>40700</v>
      </c>
      <c r="T608" t="s">
        <v>784</v>
      </c>
    </row>
    <row r="609" spans="1:20" ht="29.1">
      <c r="A609" s="54" t="str">
        <f>+VLOOKUP(O609,'Selectable Table'!D:E,2,0)</f>
        <v>OTH CUST</v>
      </c>
      <c r="B609" s="37" t="s">
        <v>1633</v>
      </c>
      <c r="C609" s="50" t="s">
        <v>1634</v>
      </c>
      <c r="D609" s="50" t="s">
        <v>1629</v>
      </c>
      <c r="E609">
        <v>2025</v>
      </c>
      <c r="F609">
        <v>6</v>
      </c>
      <c r="G609" s="54" t="s">
        <v>854</v>
      </c>
      <c r="H609" s="34" t="s">
        <v>324</v>
      </c>
      <c r="I609" s="18">
        <v>-210.74800000000002</v>
      </c>
      <c r="J609" s="34" t="s">
        <v>95</v>
      </c>
      <c r="K609" s="19">
        <f t="shared" si="19"/>
        <v>-210.74800000000002</v>
      </c>
      <c r="L609" t="s">
        <v>851</v>
      </c>
      <c r="M609" s="51" t="s">
        <v>1635</v>
      </c>
      <c r="O609" s="50" t="s">
        <v>929</v>
      </c>
      <c r="P609" s="38">
        <f t="shared" si="18"/>
        <v>-210.74800000000002</v>
      </c>
      <c r="Q609" s="52">
        <v>45831</v>
      </c>
      <c r="S609">
        <v>40700</v>
      </c>
      <c r="T609" t="s">
        <v>784</v>
      </c>
    </row>
    <row r="610" spans="1:20" ht="14.45">
      <c r="A610" s="54" t="str">
        <f>+VLOOKUP(O610,'Selectable Table'!D:E,2,0)</f>
        <v>J &amp; J</v>
      </c>
      <c r="B610" s="37" t="s">
        <v>1023</v>
      </c>
      <c r="C610" s="50" t="s">
        <v>1024</v>
      </c>
      <c r="D610" s="50" t="s">
        <v>1629</v>
      </c>
      <c r="E610">
        <v>2025</v>
      </c>
      <c r="F610">
        <v>6</v>
      </c>
      <c r="G610" s="54" t="s">
        <v>867</v>
      </c>
      <c r="H610" s="34" t="s">
        <v>333</v>
      </c>
      <c r="I610" s="18">
        <v>-350.1</v>
      </c>
      <c r="J610" s="34" t="s">
        <v>95</v>
      </c>
      <c r="K610" s="19">
        <f t="shared" si="19"/>
        <v>-350.1</v>
      </c>
      <c r="L610" t="s">
        <v>851</v>
      </c>
      <c r="M610" s="51" t="s">
        <v>889</v>
      </c>
      <c r="O610" s="50" t="s">
        <v>976</v>
      </c>
      <c r="P610" s="38">
        <f t="shared" si="18"/>
        <v>-350.1</v>
      </c>
      <c r="Q610" s="52">
        <v>45831</v>
      </c>
      <c r="S610">
        <v>40700</v>
      </c>
      <c r="T610" t="s">
        <v>784</v>
      </c>
    </row>
    <row r="611" spans="1:20" ht="14.45">
      <c r="A611" s="54" t="str">
        <f>+VLOOKUP(O611,'Selectable Table'!D:E,2,0)</f>
        <v>OTH CUST</v>
      </c>
      <c r="B611" s="37" t="s">
        <v>1025</v>
      </c>
      <c r="C611" s="50" t="s">
        <v>1026</v>
      </c>
      <c r="D611" s="50" t="s">
        <v>1629</v>
      </c>
      <c r="E611">
        <v>2025</v>
      </c>
      <c r="F611">
        <v>6</v>
      </c>
      <c r="G611" s="54" t="s">
        <v>854</v>
      </c>
      <c r="H611" s="34" t="s">
        <v>324</v>
      </c>
      <c r="I611" s="18">
        <v>-124.26400000000001</v>
      </c>
      <c r="J611" s="34" t="s">
        <v>95</v>
      </c>
      <c r="K611" s="19">
        <f t="shared" si="19"/>
        <v>-124.26400000000001</v>
      </c>
      <c r="L611" t="s">
        <v>851</v>
      </c>
      <c r="M611" s="51" t="s">
        <v>1027</v>
      </c>
      <c r="O611" s="50" t="s">
        <v>875</v>
      </c>
      <c r="P611" s="38">
        <f t="shared" si="18"/>
        <v>-124.26400000000001</v>
      </c>
      <c r="Q611" s="52">
        <v>45831</v>
      </c>
      <c r="S611">
        <v>40700</v>
      </c>
      <c r="T611" t="s">
        <v>784</v>
      </c>
    </row>
    <row r="612" spans="1:20" ht="14.45">
      <c r="A612" s="54" t="str">
        <f>+VLOOKUP(O612,'Selectable Table'!D:E,2,0)</f>
        <v>OTH CUST</v>
      </c>
      <c r="B612" s="37" t="s">
        <v>1025</v>
      </c>
      <c r="C612" s="50" t="s">
        <v>1026</v>
      </c>
      <c r="D612" s="50" t="s">
        <v>1629</v>
      </c>
      <c r="E612">
        <v>2025</v>
      </c>
      <c r="F612">
        <v>6</v>
      </c>
      <c r="G612" s="54" t="s">
        <v>850</v>
      </c>
      <c r="H612" s="34" t="s">
        <v>323</v>
      </c>
      <c r="I612" s="18">
        <v>-96.172000000000011</v>
      </c>
      <c r="J612" s="34" t="s">
        <v>95</v>
      </c>
      <c r="K612" s="19">
        <f t="shared" si="19"/>
        <v>-96.172000000000011</v>
      </c>
      <c r="L612" t="s">
        <v>851</v>
      </c>
      <c r="M612" s="51" t="s">
        <v>1027</v>
      </c>
      <c r="O612" s="50" t="s">
        <v>875</v>
      </c>
      <c r="P612" s="38">
        <f t="shared" si="18"/>
        <v>-96.172000000000011</v>
      </c>
      <c r="Q612" s="52">
        <v>45831</v>
      </c>
      <c r="S612">
        <v>40700</v>
      </c>
      <c r="T612" t="s">
        <v>784</v>
      </c>
    </row>
    <row r="613" spans="1:20" ht="14.45">
      <c r="A613" s="54" t="str">
        <f>+VLOOKUP(O613,'Selectable Table'!D:E,2,0)</f>
        <v>OTH CUST</v>
      </c>
      <c r="B613" s="37" t="s">
        <v>1028</v>
      </c>
      <c r="C613" s="50" t="s">
        <v>1029</v>
      </c>
      <c r="D613" s="50" t="s">
        <v>430</v>
      </c>
      <c r="E613">
        <v>2025</v>
      </c>
      <c r="F613">
        <v>6</v>
      </c>
      <c r="G613" s="54" t="s">
        <v>858</v>
      </c>
      <c r="H613" s="34" t="s">
        <v>325</v>
      </c>
      <c r="I613" s="18">
        <v>-288.50799999999998</v>
      </c>
      <c r="J613" s="34" t="s">
        <v>95</v>
      </c>
      <c r="K613" s="19">
        <f t="shared" si="19"/>
        <v>-288.50799999999998</v>
      </c>
      <c r="L613" t="s">
        <v>851</v>
      </c>
      <c r="M613" s="51" t="s">
        <v>1030</v>
      </c>
      <c r="O613" s="50" t="s">
        <v>875</v>
      </c>
      <c r="P613" s="38">
        <f t="shared" si="18"/>
        <v>-288.50799999999998</v>
      </c>
      <c r="Q613" s="52">
        <v>45831</v>
      </c>
      <c r="S613">
        <v>40700</v>
      </c>
      <c r="T613" t="s">
        <v>784</v>
      </c>
    </row>
    <row r="614" spans="1:20" ht="29.1">
      <c r="A614" s="54" t="str">
        <f>+VLOOKUP(O614,'Selectable Table'!D:E,2,0)</f>
        <v>OTH CUST</v>
      </c>
      <c r="B614" s="37" t="s">
        <v>1636</v>
      </c>
      <c r="C614" s="50" t="s">
        <v>1637</v>
      </c>
      <c r="D614" s="50" t="s">
        <v>430</v>
      </c>
      <c r="E614">
        <v>2025</v>
      </c>
      <c r="F614">
        <v>6</v>
      </c>
      <c r="G614" s="54" t="s">
        <v>854</v>
      </c>
      <c r="H614" s="34" t="s">
        <v>324</v>
      </c>
      <c r="I614" s="18">
        <v>-70.244000000000014</v>
      </c>
      <c r="J614" s="34" t="s">
        <v>95</v>
      </c>
      <c r="K614" s="19">
        <f t="shared" si="19"/>
        <v>-70.244000000000014</v>
      </c>
      <c r="L614" t="s">
        <v>851</v>
      </c>
      <c r="M614" s="51" t="s">
        <v>1638</v>
      </c>
      <c r="O614" s="50" t="s">
        <v>929</v>
      </c>
      <c r="P614" s="38">
        <f t="shared" si="18"/>
        <v>-70.244000000000014</v>
      </c>
      <c r="Q614" s="52">
        <v>45831</v>
      </c>
      <c r="S614">
        <v>40700</v>
      </c>
      <c r="T614" t="s">
        <v>784</v>
      </c>
    </row>
    <row r="615" spans="1:20" ht="14.45">
      <c r="A615" s="54" t="str">
        <f>+VLOOKUP(O615,'Selectable Table'!D:E,2,0)</f>
        <v>OTH CUST</v>
      </c>
      <c r="B615" s="37" t="s">
        <v>1031</v>
      </c>
      <c r="C615" s="50" t="s">
        <v>1032</v>
      </c>
      <c r="D615" s="50" t="s">
        <v>430</v>
      </c>
      <c r="E615">
        <v>2025</v>
      </c>
      <c r="F615">
        <v>6</v>
      </c>
      <c r="G615" s="54" t="s">
        <v>854</v>
      </c>
      <c r="H615" s="34" t="s">
        <v>324</v>
      </c>
      <c r="I615" s="18">
        <v>-372.79200000000003</v>
      </c>
      <c r="J615" s="34" t="s">
        <v>95</v>
      </c>
      <c r="K615" s="19">
        <f t="shared" si="19"/>
        <v>-372.79200000000003</v>
      </c>
      <c r="L615" t="s">
        <v>851</v>
      </c>
      <c r="M615" s="51" t="s">
        <v>1033</v>
      </c>
      <c r="O615" s="50" t="s">
        <v>875</v>
      </c>
      <c r="P615" s="38">
        <f t="shared" si="18"/>
        <v>-372.79200000000003</v>
      </c>
      <c r="Q615" s="52">
        <v>45831</v>
      </c>
      <c r="S615">
        <v>40700</v>
      </c>
      <c r="T615" t="s">
        <v>784</v>
      </c>
    </row>
    <row r="616" spans="1:20" ht="29.1">
      <c r="A616" s="54" t="str">
        <f>+VLOOKUP(O616,'Selectable Table'!D:E,2,0)</f>
        <v>OTH CUST</v>
      </c>
      <c r="B616" s="37" t="s">
        <v>1034</v>
      </c>
      <c r="C616" s="50" t="s">
        <v>1035</v>
      </c>
      <c r="D616" s="50" t="s">
        <v>430</v>
      </c>
      <c r="E616">
        <v>2025</v>
      </c>
      <c r="F616">
        <v>6</v>
      </c>
      <c r="G616" s="54" t="s">
        <v>854</v>
      </c>
      <c r="H616" s="34" t="s">
        <v>324</v>
      </c>
      <c r="I616" s="18">
        <v>-561.99599999999998</v>
      </c>
      <c r="J616" s="34" t="s">
        <v>95</v>
      </c>
      <c r="K616" s="19">
        <f t="shared" si="19"/>
        <v>-561.99599999999998</v>
      </c>
      <c r="L616" t="s">
        <v>851</v>
      </c>
      <c r="M616" s="51" t="s">
        <v>1036</v>
      </c>
      <c r="O616" s="50" t="s">
        <v>929</v>
      </c>
      <c r="P616" s="38">
        <f t="shared" si="18"/>
        <v>-561.99599999999998</v>
      </c>
      <c r="Q616" s="52">
        <v>45831</v>
      </c>
      <c r="S616">
        <v>40700</v>
      </c>
      <c r="T616" t="s">
        <v>784</v>
      </c>
    </row>
    <row r="617" spans="1:20" ht="29.1">
      <c r="A617" s="54" t="str">
        <f>+VLOOKUP(O617,'Selectable Table'!D:E,2,0)</f>
        <v>OTH CUST</v>
      </c>
      <c r="B617" s="37" t="s">
        <v>1034</v>
      </c>
      <c r="C617" s="50" t="s">
        <v>1035</v>
      </c>
      <c r="D617" s="50" t="s">
        <v>430</v>
      </c>
      <c r="E617">
        <v>2025</v>
      </c>
      <c r="F617">
        <v>6</v>
      </c>
      <c r="G617" s="54" t="s">
        <v>854</v>
      </c>
      <c r="H617" s="34" t="s">
        <v>324</v>
      </c>
      <c r="I617" s="18">
        <v>-210.73200000000003</v>
      </c>
      <c r="J617" s="34" t="s">
        <v>95</v>
      </c>
      <c r="K617" s="19">
        <f t="shared" si="19"/>
        <v>-210.73200000000003</v>
      </c>
      <c r="L617" t="s">
        <v>851</v>
      </c>
      <c r="M617" s="51" t="s">
        <v>1036</v>
      </c>
      <c r="O617" s="50" t="s">
        <v>929</v>
      </c>
      <c r="P617" s="38">
        <f t="shared" si="18"/>
        <v>-210.73200000000003</v>
      </c>
      <c r="Q617" s="52">
        <v>45831</v>
      </c>
      <c r="S617">
        <v>40700</v>
      </c>
      <c r="T617" t="s">
        <v>784</v>
      </c>
    </row>
    <row r="618" spans="1:20" ht="29.1">
      <c r="A618" s="54" t="str">
        <f>+VLOOKUP(O618,'Selectable Table'!D:E,2,0)</f>
        <v>OTH CUST</v>
      </c>
      <c r="B618" s="37" t="s">
        <v>1034</v>
      </c>
      <c r="C618" s="50" t="s">
        <v>1035</v>
      </c>
      <c r="D618" s="50" t="s">
        <v>430</v>
      </c>
      <c r="E618">
        <v>2025</v>
      </c>
      <c r="F618">
        <v>6</v>
      </c>
      <c r="G618" s="54" t="s">
        <v>854</v>
      </c>
      <c r="H618" s="34" t="s">
        <v>324</v>
      </c>
      <c r="I618" s="18">
        <v>-355.92</v>
      </c>
      <c r="J618" s="34" t="s">
        <v>95</v>
      </c>
      <c r="K618" s="19">
        <f t="shared" si="19"/>
        <v>-355.92</v>
      </c>
      <c r="L618" t="s">
        <v>851</v>
      </c>
      <c r="M618" s="51" t="s">
        <v>1036</v>
      </c>
      <c r="O618" s="50" t="s">
        <v>929</v>
      </c>
      <c r="P618" s="38">
        <f t="shared" si="18"/>
        <v>-355.92</v>
      </c>
      <c r="Q618" s="52">
        <v>45831</v>
      </c>
      <c r="S618">
        <v>40700</v>
      </c>
      <c r="T618" t="s">
        <v>784</v>
      </c>
    </row>
    <row r="619" spans="1:20" ht="29.1">
      <c r="A619" s="54" t="str">
        <f>+VLOOKUP(O619,'Selectable Table'!D:E,2,0)</f>
        <v>OTH CUST</v>
      </c>
      <c r="B619" s="37" t="s">
        <v>1639</v>
      </c>
      <c r="C619" s="50" t="s">
        <v>1640</v>
      </c>
      <c r="D619" s="50" t="s">
        <v>430</v>
      </c>
      <c r="E619">
        <v>2025</v>
      </c>
      <c r="F619">
        <v>6</v>
      </c>
      <c r="G619" s="54" t="s">
        <v>850</v>
      </c>
      <c r="H619" s="34" t="s">
        <v>323</v>
      </c>
      <c r="I619" s="18">
        <v>-210.74800000000002</v>
      </c>
      <c r="J619" s="34" t="s">
        <v>95</v>
      </c>
      <c r="K619" s="19">
        <f t="shared" si="19"/>
        <v>-210.74800000000002</v>
      </c>
      <c r="L619" t="s">
        <v>851</v>
      </c>
      <c r="M619" s="51" t="s">
        <v>1641</v>
      </c>
      <c r="O619" s="50" t="s">
        <v>929</v>
      </c>
      <c r="P619" s="38">
        <f t="shared" si="18"/>
        <v>-210.74800000000002</v>
      </c>
      <c r="Q619" s="52">
        <v>45831</v>
      </c>
      <c r="S619">
        <v>40700</v>
      </c>
      <c r="T619" t="s">
        <v>784</v>
      </c>
    </row>
    <row r="620" spans="1:20" ht="14.45">
      <c r="A620" s="54" t="str">
        <f>+VLOOKUP(O620,'Selectable Table'!D:E,2,0)</f>
        <v>OTH CUST</v>
      </c>
      <c r="B620" s="37" t="s">
        <v>1040</v>
      </c>
      <c r="C620" s="50" t="s">
        <v>1041</v>
      </c>
      <c r="D620" s="50" t="s">
        <v>430</v>
      </c>
      <c r="E620">
        <v>2025</v>
      </c>
      <c r="F620">
        <v>6</v>
      </c>
      <c r="G620" s="54" t="s">
        <v>850</v>
      </c>
      <c r="H620" s="34" t="s">
        <v>323</v>
      </c>
      <c r="I620" s="18">
        <v>-334.23600000000005</v>
      </c>
      <c r="J620" s="34" t="s">
        <v>95</v>
      </c>
      <c r="K620" s="19">
        <f t="shared" si="19"/>
        <v>-334.23600000000005</v>
      </c>
      <c r="L620" t="s">
        <v>851</v>
      </c>
      <c r="M620" s="51" t="s">
        <v>1042</v>
      </c>
      <c r="O620" s="50" t="s">
        <v>944</v>
      </c>
      <c r="P620" s="38">
        <f t="shared" si="18"/>
        <v>-334.23600000000005</v>
      </c>
      <c r="Q620" s="52">
        <v>45831</v>
      </c>
      <c r="S620">
        <v>40700</v>
      </c>
      <c r="T620" t="s">
        <v>784</v>
      </c>
    </row>
    <row r="621" spans="1:20" ht="14.45">
      <c r="A621" s="54" t="str">
        <f>+VLOOKUP(O621,'Selectable Table'!D:E,2,0)</f>
        <v>J &amp; J</v>
      </c>
      <c r="B621" s="37" t="s">
        <v>1043</v>
      </c>
      <c r="C621" s="50" t="s">
        <v>1044</v>
      </c>
      <c r="D621" s="50" t="s">
        <v>430</v>
      </c>
      <c r="E621">
        <v>2025</v>
      </c>
      <c r="F621">
        <v>6</v>
      </c>
      <c r="G621" s="54" t="s">
        <v>854</v>
      </c>
      <c r="H621" s="34" t="s">
        <v>324</v>
      </c>
      <c r="I621" s="18">
        <v>-140.04000000000002</v>
      </c>
      <c r="J621" s="34" t="s">
        <v>95</v>
      </c>
      <c r="K621" s="19">
        <f t="shared" si="19"/>
        <v>-140.04000000000002</v>
      </c>
      <c r="L621" t="s">
        <v>851</v>
      </c>
      <c r="M621" s="51" t="s">
        <v>889</v>
      </c>
      <c r="O621" s="50" t="s">
        <v>976</v>
      </c>
      <c r="P621" s="38">
        <f t="shared" si="18"/>
        <v>-140.04000000000002</v>
      </c>
      <c r="Q621" s="52">
        <v>45831</v>
      </c>
      <c r="S621">
        <v>40700</v>
      </c>
      <c r="T621" t="s">
        <v>784</v>
      </c>
    </row>
    <row r="622" spans="1:20" ht="14.45">
      <c r="A622" s="54" t="str">
        <f>+VLOOKUP(O622,'Selectable Table'!D:E,2,0)</f>
        <v>J &amp; J</v>
      </c>
      <c r="B622" s="37" t="s">
        <v>1043</v>
      </c>
      <c r="C622" s="50" t="s">
        <v>1044</v>
      </c>
      <c r="D622" s="50" t="s">
        <v>430</v>
      </c>
      <c r="E622">
        <v>2025</v>
      </c>
      <c r="F622">
        <v>6</v>
      </c>
      <c r="G622" s="54" t="s">
        <v>854</v>
      </c>
      <c r="H622" s="34" t="s">
        <v>324</v>
      </c>
      <c r="I622" s="18">
        <v>-84.872000000000014</v>
      </c>
      <c r="J622" s="34" t="s">
        <v>95</v>
      </c>
      <c r="K622" s="19">
        <f t="shared" si="19"/>
        <v>-84.872000000000014</v>
      </c>
      <c r="L622" t="s">
        <v>851</v>
      </c>
      <c r="M622" s="51" t="s">
        <v>889</v>
      </c>
      <c r="O622" s="50" t="s">
        <v>976</v>
      </c>
      <c r="P622" s="38">
        <f t="shared" si="18"/>
        <v>-84.872000000000014</v>
      </c>
      <c r="Q622" s="52">
        <v>45831</v>
      </c>
      <c r="S622">
        <v>40700</v>
      </c>
      <c r="T622" t="s">
        <v>784</v>
      </c>
    </row>
    <row r="623" spans="1:20" ht="14.45">
      <c r="A623" s="54" t="str">
        <f>+VLOOKUP(O623,'Selectable Table'!D:E,2,0)</f>
        <v>OTH CUST</v>
      </c>
      <c r="B623" s="37" t="s">
        <v>1045</v>
      </c>
      <c r="C623" s="50" t="s">
        <v>1046</v>
      </c>
      <c r="D623" s="50" t="s">
        <v>1642</v>
      </c>
      <c r="E623">
        <v>2025</v>
      </c>
      <c r="F623">
        <v>6</v>
      </c>
      <c r="G623" s="54" t="s">
        <v>858</v>
      </c>
      <c r="H623" s="34" t="s">
        <v>325</v>
      </c>
      <c r="I623" s="18">
        <v>-151.624</v>
      </c>
      <c r="J623" s="34" t="s">
        <v>95</v>
      </c>
      <c r="K623" s="19">
        <f t="shared" si="19"/>
        <v>-151.624</v>
      </c>
      <c r="L623" t="s">
        <v>851</v>
      </c>
      <c r="M623" s="51" t="s">
        <v>874</v>
      </c>
      <c r="O623" s="50" t="s">
        <v>875</v>
      </c>
      <c r="P623" s="38">
        <f t="shared" si="18"/>
        <v>-151.624</v>
      </c>
      <c r="Q623" s="52">
        <v>45831</v>
      </c>
      <c r="S623">
        <v>40700</v>
      </c>
      <c r="T623" t="s">
        <v>784</v>
      </c>
    </row>
    <row r="624" spans="1:20" ht="14.45">
      <c r="A624" s="54" t="str">
        <f>+VLOOKUP(O624,'Selectable Table'!D:E,2,0)</f>
        <v>OTH CUST</v>
      </c>
      <c r="B624" s="37" t="s">
        <v>1045</v>
      </c>
      <c r="C624" s="50" t="s">
        <v>1046</v>
      </c>
      <c r="D624" s="50" t="s">
        <v>1642</v>
      </c>
      <c r="E624">
        <v>2025</v>
      </c>
      <c r="F624">
        <v>6</v>
      </c>
      <c r="G624" s="54" t="s">
        <v>850</v>
      </c>
      <c r="H624" s="34" t="s">
        <v>323</v>
      </c>
      <c r="I624" s="18">
        <v>-228</v>
      </c>
      <c r="J624" s="34" t="s">
        <v>95</v>
      </c>
      <c r="K624" s="19">
        <f t="shared" si="19"/>
        <v>-228</v>
      </c>
      <c r="L624" t="s">
        <v>851</v>
      </c>
      <c r="M624" s="51" t="s">
        <v>874</v>
      </c>
      <c r="O624" s="50" t="s">
        <v>875</v>
      </c>
      <c r="P624" s="38">
        <f t="shared" si="18"/>
        <v>-228</v>
      </c>
      <c r="Q624" s="52">
        <v>45831</v>
      </c>
      <c r="S624">
        <v>40700</v>
      </c>
      <c r="T624" t="s">
        <v>784</v>
      </c>
    </row>
    <row r="625" spans="1:20" ht="14.45">
      <c r="A625" s="54" t="str">
        <f>+VLOOKUP(O625,'Selectable Table'!D:E,2,0)</f>
        <v>J &amp; J</v>
      </c>
      <c r="B625" s="37" t="s">
        <v>1047</v>
      </c>
      <c r="C625" s="50" t="s">
        <v>1048</v>
      </c>
      <c r="D625" s="50" t="s">
        <v>1642</v>
      </c>
      <c r="E625">
        <v>2025</v>
      </c>
      <c r="F625">
        <v>6</v>
      </c>
      <c r="G625" s="54" t="s">
        <v>854</v>
      </c>
      <c r="H625" s="34" t="s">
        <v>324</v>
      </c>
      <c r="I625" s="18">
        <v>-490.14</v>
      </c>
      <c r="J625" s="34" t="s">
        <v>95</v>
      </c>
      <c r="K625" s="19">
        <f t="shared" si="19"/>
        <v>-490.14</v>
      </c>
      <c r="L625" t="s">
        <v>851</v>
      </c>
      <c r="M625" s="51" t="s">
        <v>889</v>
      </c>
      <c r="O625" s="50" t="s">
        <v>976</v>
      </c>
      <c r="P625" s="38">
        <f t="shared" si="18"/>
        <v>-490.14</v>
      </c>
      <c r="Q625" s="52">
        <v>45831</v>
      </c>
      <c r="S625">
        <v>40700</v>
      </c>
      <c r="T625" t="s">
        <v>784</v>
      </c>
    </row>
    <row r="626" spans="1:20" ht="14.45">
      <c r="A626" s="54" t="str">
        <f>+VLOOKUP(O626,'Selectable Table'!D:E,2,0)</f>
        <v>OTH CUST</v>
      </c>
      <c r="B626" s="37" t="s">
        <v>1643</v>
      </c>
      <c r="C626" s="50" t="s">
        <v>1644</v>
      </c>
      <c r="D626" s="50" t="s">
        <v>1642</v>
      </c>
      <c r="E626">
        <v>2025</v>
      </c>
      <c r="F626">
        <v>6</v>
      </c>
      <c r="G626" s="54" t="s">
        <v>854</v>
      </c>
      <c r="H626" s="34" t="s">
        <v>324</v>
      </c>
      <c r="I626" s="18">
        <v>-103.42400000000001</v>
      </c>
      <c r="J626" s="34" t="s">
        <v>95</v>
      </c>
      <c r="K626" s="19">
        <f t="shared" si="19"/>
        <v>-103.42400000000001</v>
      </c>
      <c r="L626" t="s">
        <v>851</v>
      </c>
      <c r="M626" s="51" t="s">
        <v>905</v>
      </c>
      <c r="O626" s="50" t="s">
        <v>906</v>
      </c>
      <c r="P626" s="38">
        <f t="shared" si="18"/>
        <v>-103.42400000000001</v>
      </c>
      <c r="Q626" s="52">
        <v>45831</v>
      </c>
      <c r="S626">
        <v>40700</v>
      </c>
      <c r="T626" t="s">
        <v>784</v>
      </c>
    </row>
    <row r="627" spans="1:20" ht="14.45">
      <c r="A627" s="54" t="str">
        <f>+VLOOKUP(O627,'Selectable Table'!D:E,2,0)</f>
        <v>J &amp; J</v>
      </c>
      <c r="B627" s="37" t="s">
        <v>1645</v>
      </c>
      <c r="C627" s="50" t="s">
        <v>1646</v>
      </c>
      <c r="D627" s="50" t="s">
        <v>1642</v>
      </c>
      <c r="E627">
        <v>2025</v>
      </c>
      <c r="F627">
        <v>6</v>
      </c>
      <c r="G627" s="54" t="s">
        <v>854</v>
      </c>
      <c r="H627" s="34" t="s">
        <v>324</v>
      </c>
      <c r="I627" s="18">
        <v>-84.872000000000014</v>
      </c>
      <c r="J627" s="34" t="s">
        <v>95</v>
      </c>
      <c r="K627" s="19">
        <f t="shared" si="19"/>
        <v>-84.872000000000014</v>
      </c>
      <c r="L627" t="s">
        <v>851</v>
      </c>
      <c r="M627" s="51" t="s">
        <v>889</v>
      </c>
      <c r="O627" s="50" t="s">
        <v>976</v>
      </c>
      <c r="P627" s="38">
        <f t="shared" si="18"/>
        <v>-84.872000000000014</v>
      </c>
      <c r="Q627" s="52">
        <v>45831</v>
      </c>
      <c r="S627">
        <v>40700</v>
      </c>
      <c r="T627" t="s">
        <v>784</v>
      </c>
    </row>
    <row r="628" spans="1:20" ht="14.45">
      <c r="A628" s="54" t="str">
        <f>+VLOOKUP(O628,'Selectable Table'!D:E,2,0)</f>
        <v>J &amp; J</v>
      </c>
      <c r="B628" s="37" t="s">
        <v>1645</v>
      </c>
      <c r="C628" s="50" t="s">
        <v>1646</v>
      </c>
      <c r="D628" s="50" t="s">
        <v>1642</v>
      </c>
      <c r="E628">
        <v>2025</v>
      </c>
      <c r="F628">
        <v>6</v>
      </c>
      <c r="G628" s="54" t="s">
        <v>854</v>
      </c>
      <c r="H628" s="34" t="s">
        <v>324</v>
      </c>
      <c r="I628" s="18">
        <v>-840.24</v>
      </c>
      <c r="J628" s="34" t="s">
        <v>95</v>
      </c>
      <c r="K628" s="19">
        <f t="shared" si="19"/>
        <v>-840.24</v>
      </c>
      <c r="L628" t="s">
        <v>851</v>
      </c>
      <c r="M628" s="51" t="s">
        <v>889</v>
      </c>
      <c r="O628" s="50" t="s">
        <v>976</v>
      </c>
      <c r="P628" s="38">
        <f t="shared" si="18"/>
        <v>-840.24</v>
      </c>
      <c r="Q628" s="52">
        <v>45831</v>
      </c>
      <c r="S628">
        <v>40700</v>
      </c>
      <c r="T628" t="s">
        <v>784</v>
      </c>
    </row>
    <row r="629" spans="1:20" ht="14.45">
      <c r="A629" s="54" t="str">
        <f>+VLOOKUP(O629,'Selectable Table'!D:E,2,0)</f>
        <v>OTH CUST</v>
      </c>
      <c r="B629" s="37" t="s">
        <v>1647</v>
      </c>
      <c r="C629" s="50" t="s">
        <v>1648</v>
      </c>
      <c r="D629" s="50" t="s">
        <v>1642</v>
      </c>
      <c r="E629">
        <v>2025</v>
      </c>
      <c r="F629">
        <v>6</v>
      </c>
      <c r="G629" s="54" t="s">
        <v>850</v>
      </c>
      <c r="H629" s="34" t="s">
        <v>323</v>
      </c>
      <c r="I629" s="18">
        <v>-138.06</v>
      </c>
      <c r="J629" s="34" t="s">
        <v>95</v>
      </c>
      <c r="K629" s="19">
        <f t="shared" si="19"/>
        <v>-138.06</v>
      </c>
      <c r="L629" t="s">
        <v>851</v>
      </c>
      <c r="M629" s="51" t="s">
        <v>1649</v>
      </c>
      <c r="O629" s="50" t="s">
        <v>1650</v>
      </c>
      <c r="P629" s="38">
        <f t="shared" si="18"/>
        <v>-138.06</v>
      </c>
      <c r="Q629" s="52">
        <v>45831</v>
      </c>
      <c r="S629">
        <v>40700</v>
      </c>
      <c r="T629" t="s">
        <v>784</v>
      </c>
    </row>
    <row r="630" spans="1:20" ht="14.45">
      <c r="A630" s="54" t="str">
        <f>+VLOOKUP(O630,'Selectable Table'!D:E,2,0)</f>
        <v>OTH CUST</v>
      </c>
      <c r="B630" s="37" t="s">
        <v>1647</v>
      </c>
      <c r="C630" s="50" t="s">
        <v>1648</v>
      </c>
      <c r="D630" s="50" t="s">
        <v>1642</v>
      </c>
      <c r="E630">
        <v>2025</v>
      </c>
      <c r="F630">
        <v>6</v>
      </c>
      <c r="G630" s="54" t="s">
        <v>850</v>
      </c>
      <c r="H630" s="34" t="s">
        <v>323</v>
      </c>
      <c r="I630" s="18">
        <v>-92.04</v>
      </c>
      <c r="J630" s="34" t="s">
        <v>95</v>
      </c>
      <c r="K630" s="19">
        <f t="shared" si="19"/>
        <v>-92.04</v>
      </c>
      <c r="L630" t="s">
        <v>851</v>
      </c>
      <c r="M630" s="51" t="s">
        <v>1649</v>
      </c>
      <c r="O630" s="50" t="s">
        <v>1650</v>
      </c>
      <c r="P630" s="38">
        <f t="shared" si="18"/>
        <v>-92.04</v>
      </c>
      <c r="Q630" s="52">
        <v>45831</v>
      </c>
      <c r="S630">
        <v>40700</v>
      </c>
      <c r="T630" t="s">
        <v>784</v>
      </c>
    </row>
    <row r="631" spans="1:20" ht="14.45">
      <c r="A631" s="54" t="str">
        <f>+VLOOKUP(O631,'Selectable Table'!D:E,2,0)</f>
        <v>OTH CUST</v>
      </c>
      <c r="B631" s="37" t="s">
        <v>1049</v>
      </c>
      <c r="C631" s="50" t="s">
        <v>1050</v>
      </c>
      <c r="D631" s="50" t="s">
        <v>1651</v>
      </c>
      <c r="E631">
        <v>2025</v>
      </c>
      <c r="F631">
        <v>6</v>
      </c>
      <c r="G631" s="54" t="s">
        <v>850</v>
      </c>
      <c r="H631" s="34" t="s">
        <v>323</v>
      </c>
      <c r="I631" s="18">
        <v>-984.19200000000001</v>
      </c>
      <c r="J631" s="34" t="s">
        <v>95</v>
      </c>
      <c r="K631" s="19">
        <f t="shared" si="19"/>
        <v>-984.19200000000001</v>
      </c>
      <c r="L631" t="s">
        <v>851</v>
      </c>
      <c r="M631" s="51" t="s">
        <v>1052</v>
      </c>
      <c r="O631" s="50" t="s">
        <v>1053</v>
      </c>
      <c r="P631" s="38">
        <f t="shared" si="18"/>
        <v>-984.19200000000001</v>
      </c>
      <c r="Q631" s="52">
        <v>45831</v>
      </c>
      <c r="S631">
        <v>40700</v>
      </c>
      <c r="T631" t="s">
        <v>784</v>
      </c>
    </row>
    <row r="632" spans="1:20" ht="14.45">
      <c r="A632" s="54" t="str">
        <f>+VLOOKUP(O632,'Selectable Table'!D:E,2,0)</f>
        <v>OTH CUST</v>
      </c>
      <c r="B632" s="37" t="s">
        <v>1049</v>
      </c>
      <c r="C632" s="50" t="s">
        <v>1050</v>
      </c>
      <c r="D632" s="50" t="s">
        <v>1651</v>
      </c>
      <c r="E632">
        <v>2025</v>
      </c>
      <c r="F632">
        <v>6</v>
      </c>
      <c r="G632" s="54" t="s">
        <v>854</v>
      </c>
      <c r="H632" s="34" t="s">
        <v>324</v>
      </c>
      <c r="I632" s="18">
        <v>-683.62</v>
      </c>
      <c r="J632" s="34" t="s">
        <v>95</v>
      </c>
      <c r="K632" s="19">
        <f t="shared" si="19"/>
        <v>-683.62</v>
      </c>
      <c r="L632" t="s">
        <v>851</v>
      </c>
      <c r="M632" s="51" t="s">
        <v>1052</v>
      </c>
      <c r="O632" s="50" t="s">
        <v>1053</v>
      </c>
      <c r="P632" s="38">
        <f t="shared" si="18"/>
        <v>-683.62</v>
      </c>
      <c r="Q632" s="52">
        <v>45831</v>
      </c>
      <c r="S632">
        <v>40700</v>
      </c>
      <c r="T632" t="s">
        <v>784</v>
      </c>
    </row>
    <row r="633" spans="1:20" ht="14.45">
      <c r="A633" s="54" t="str">
        <f>+VLOOKUP(O633,'Selectable Table'!D:E,2,0)</f>
        <v>OTH CUST</v>
      </c>
      <c r="B633" s="37" t="s">
        <v>1652</v>
      </c>
      <c r="C633" s="50" t="s">
        <v>1653</v>
      </c>
      <c r="D633" s="50" t="s">
        <v>1651</v>
      </c>
      <c r="E633">
        <v>2025</v>
      </c>
      <c r="F633">
        <v>6</v>
      </c>
      <c r="G633" s="54" t="s">
        <v>854</v>
      </c>
      <c r="H633" s="34" t="s">
        <v>324</v>
      </c>
      <c r="I633" s="18">
        <v>-123.04000000000002</v>
      </c>
      <c r="J633" s="34" t="s">
        <v>95</v>
      </c>
      <c r="K633" s="19">
        <f t="shared" si="19"/>
        <v>-123.04000000000002</v>
      </c>
      <c r="L633" t="s">
        <v>851</v>
      </c>
      <c r="M633" s="51" t="s">
        <v>1654</v>
      </c>
      <c r="O633" s="50" t="s">
        <v>1010</v>
      </c>
      <c r="P633" s="38">
        <f t="shared" si="18"/>
        <v>-123.04000000000002</v>
      </c>
      <c r="Q633" s="52">
        <v>45831</v>
      </c>
      <c r="S633">
        <v>40700</v>
      </c>
      <c r="T633" t="s">
        <v>784</v>
      </c>
    </row>
    <row r="634" spans="1:20" ht="14.45">
      <c r="A634" s="54" t="str">
        <f>+VLOOKUP(O634,'Selectable Table'!D:E,2,0)</f>
        <v>OTH CUST</v>
      </c>
      <c r="B634" s="37" t="s">
        <v>1652</v>
      </c>
      <c r="C634" s="50" t="s">
        <v>1653</v>
      </c>
      <c r="D634" s="50" t="s">
        <v>1651</v>
      </c>
      <c r="E634">
        <v>2025</v>
      </c>
      <c r="F634">
        <v>6</v>
      </c>
      <c r="G634" s="54" t="s">
        <v>850</v>
      </c>
      <c r="H634" s="34" t="s">
        <v>323</v>
      </c>
      <c r="I634" s="18">
        <v>-73.92</v>
      </c>
      <c r="J634" s="34" t="s">
        <v>95</v>
      </c>
      <c r="K634" s="19">
        <f t="shared" si="19"/>
        <v>-73.92</v>
      </c>
      <c r="L634" t="s">
        <v>851</v>
      </c>
      <c r="M634" s="51" t="s">
        <v>1654</v>
      </c>
      <c r="O634" s="50" t="s">
        <v>1010</v>
      </c>
      <c r="P634" s="38">
        <f t="shared" si="18"/>
        <v>-73.92</v>
      </c>
      <c r="Q634" s="52">
        <v>45831</v>
      </c>
      <c r="S634">
        <v>40700</v>
      </c>
      <c r="T634" t="s">
        <v>784</v>
      </c>
    </row>
    <row r="635" spans="1:20" ht="14.45">
      <c r="A635" s="54" t="str">
        <f>+VLOOKUP(O635,'Selectable Table'!D:E,2,0)</f>
        <v>OTH CUST</v>
      </c>
      <c r="B635" s="37" t="s">
        <v>1655</v>
      </c>
      <c r="C635" s="50" t="s">
        <v>1656</v>
      </c>
      <c r="D635" s="50" t="s">
        <v>1657</v>
      </c>
      <c r="E635">
        <v>2025</v>
      </c>
      <c r="F635">
        <v>6</v>
      </c>
      <c r="G635" s="54" t="s">
        <v>858</v>
      </c>
      <c r="H635" s="34" t="s">
        <v>325</v>
      </c>
      <c r="I635" s="18">
        <v>-123.04000000000002</v>
      </c>
      <c r="J635" s="34" t="s">
        <v>95</v>
      </c>
      <c r="K635" s="19">
        <f t="shared" si="19"/>
        <v>-123.04000000000002</v>
      </c>
      <c r="L635" t="s">
        <v>851</v>
      </c>
      <c r="M635" s="51" t="s">
        <v>1658</v>
      </c>
      <c r="O635" s="50" t="s">
        <v>1010</v>
      </c>
      <c r="P635" s="38">
        <f t="shared" si="18"/>
        <v>-123.04000000000002</v>
      </c>
      <c r="Q635" s="52">
        <v>45831</v>
      </c>
      <c r="S635">
        <v>40700</v>
      </c>
      <c r="T635" t="s">
        <v>784</v>
      </c>
    </row>
    <row r="636" spans="1:20" ht="29.1">
      <c r="A636" s="54" t="str">
        <f>+VLOOKUP(O636,'Selectable Table'!D:E,2,0)</f>
        <v>OTH CUST</v>
      </c>
      <c r="B636" s="37" t="s">
        <v>1054</v>
      </c>
      <c r="C636" s="50" t="s">
        <v>1055</v>
      </c>
      <c r="D636" s="50" t="s">
        <v>1657</v>
      </c>
      <c r="E636">
        <v>2025</v>
      </c>
      <c r="F636">
        <v>6</v>
      </c>
      <c r="G636" s="54" t="s">
        <v>854</v>
      </c>
      <c r="H636" s="34" t="s">
        <v>324</v>
      </c>
      <c r="I636" s="18">
        <v>-210.74800000000002</v>
      </c>
      <c r="J636" s="34" t="s">
        <v>95</v>
      </c>
      <c r="K636" s="19">
        <f t="shared" si="19"/>
        <v>-210.74800000000002</v>
      </c>
      <c r="L636" t="s">
        <v>851</v>
      </c>
      <c r="M636" s="51" t="s">
        <v>1056</v>
      </c>
      <c r="O636" s="50" t="s">
        <v>929</v>
      </c>
      <c r="P636" s="38">
        <f t="shared" si="18"/>
        <v>-210.74800000000002</v>
      </c>
      <c r="Q636" s="52">
        <v>45831</v>
      </c>
      <c r="S636">
        <v>40700</v>
      </c>
      <c r="T636" t="s">
        <v>784</v>
      </c>
    </row>
    <row r="637" spans="1:20" ht="29.1">
      <c r="A637" s="54" t="str">
        <f>+VLOOKUP(O637,'Selectable Table'!D:E,2,0)</f>
        <v>OTH CUST</v>
      </c>
      <c r="B637" s="37" t="s">
        <v>1054</v>
      </c>
      <c r="C637" s="50" t="s">
        <v>1055</v>
      </c>
      <c r="D637" s="50" t="s">
        <v>1657</v>
      </c>
      <c r="E637">
        <v>2025</v>
      </c>
      <c r="F637">
        <v>6</v>
      </c>
      <c r="G637" s="54" t="s">
        <v>854</v>
      </c>
      <c r="H637" s="34" t="s">
        <v>324</v>
      </c>
      <c r="I637" s="18">
        <v>-46.828000000000003</v>
      </c>
      <c r="J637" s="34" t="s">
        <v>95</v>
      </c>
      <c r="K637" s="19">
        <f t="shared" si="19"/>
        <v>-46.828000000000003</v>
      </c>
      <c r="L637" t="s">
        <v>851</v>
      </c>
      <c r="M637" s="51" t="s">
        <v>1056</v>
      </c>
      <c r="O637" s="50" t="s">
        <v>929</v>
      </c>
      <c r="P637" s="38">
        <f t="shared" si="18"/>
        <v>-46.828000000000003</v>
      </c>
      <c r="Q637" s="52">
        <v>45831</v>
      </c>
      <c r="S637">
        <v>40700</v>
      </c>
      <c r="T637" t="s">
        <v>784</v>
      </c>
    </row>
    <row r="638" spans="1:20" ht="14.45">
      <c r="A638" s="54" t="str">
        <f>+VLOOKUP(O638,'Selectable Table'!D:E,2,0)</f>
        <v>IQVIA</v>
      </c>
      <c r="B638" s="37" t="s">
        <v>1057</v>
      </c>
      <c r="C638" s="50" t="s">
        <v>1058</v>
      </c>
      <c r="D638" s="50" t="s">
        <v>1657</v>
      </c>
      <c r="E638">
        <v>2025</v>
      </c>
      <c r="F638">
        <v>6</v>
      </c>
      <c r="G638" s="54" t="s">
        <v>854</v>
      </c>
      <c r="H638" s="34" t="s">
        <v>324</v>
      </c>
      <c r="I638" s="18">
        <v>-539.476</v>
      </c>
      <c r="J638" s="34" t="s">
        <v>95</v>
      </c>
      <c r="K638" s="19">
        <f t="shared" si="19"/>
        <v>-539.476</v>
      </c>
      <c r="L638" t="s">
        <v>851</v>
      </c>
      <c r="M638" s="51" t="s">
        <v>1059</v>
      </c>
      <c r="O638" s="50" t="s">
        <v>1060</v>
      </c>
      <c r="P638" s="38">
        <f t="shared" si="18"/>
        <v>-539.476</v>
      </c>
      <c r="Q638" s="52">
        <v>45831</v>
      </c>
      <c r="S638">
        <v>40700</v>
      </c>
      <c r="T638" t="s">
        <v>784</v>
      </c>
    </row>
    <row r="639" spans="1:20" ht="14.45">
      <c r="A639" s="54" t="str">
        <f>+VLOOKUP(O639,'Selectable Table'!D:E,2,0)</f>
        <v>IQVIA</v>
      </c>
      <c r="B639" s="37" t="s">
        <v>1057</v>
      </c>
      <c r="C639" s="50" t="s">
        <v>1058</v>
      </c>
      <c r="D639" s="50" t="s">
        <v>1657</v>
      </c>
      <c r="E639">
        <v>2025</v>
      </c>
      <c r="F639">
        <v>6</v>
      </c>
      <c r="G639" s="54" t="s">
        <v>854</v>
      </c>
      <c r="H639" s="34" t="s">
        <v>324</v>
      </c>
      <c r="I639" s="18">
        <v>-90.188000000000002</v>
      </c>
      <c r="J639" s="34" t="s">
        <v>95</v>
      </c>
      <c r="K639" s="19">
        <f t="shared" si="19"/>
        <v>-90.188000000000002</v>
      </c>
      <c r="L639" t="s">
        <v>851</v>
      </c>
      <c r="M639" s="51" t="s">
        <v>1059</v>
      </c>
      <c r="O639" s="50" t="s">
        <v>1060</v>
      </c>
      <c r="P639" s="38">
        <f t="shared" si="18"/>
        <v>-90.188000000000002</v>
      </c>
      <c r="Q639" s="52">
        <v>45831</v>
      </c>
      <c r="S639">
        <v>40700</v>
      </c>
      <c r="T639" t="s">
        <v>784</v>
      </c>
    </row>
    <row r="640" spans="1:20" ht="14.45">
      <c r="A640" s="54" t="str">
        <f>+VLOOKUP(O640,'Selectable Table'!D:E,2,0)</f>
        <v>J &amp; J</v>
      </c>
      <c r="B640" s="37" t="s">
        <v>1061</v>
      </c>
      <c r="C640" s="50" t="s">
        <v>1062</v>
      </c>
      <c r="D640" s="50" t="s">
        <v>1657</v>
      </c>
      <c r="E640">
        <v>2025</v>
      </c>
      <c r="F640">
        <v>6</v>
      </c>
      <c r="G640" s="54" t="s">
        <v>854</v>
      </c>
      <c r="H640" s="34" t="s">
        <v>324</v>
      </c>
      <c r="I640" s="18">
        <v>-162.96</v>
      </c>
      <c r="J640" s="34" t="s">
        <v>95</v>
      </c>
      <c r="K640" s="19">
        <f t="shared" si="19"/>
        <v>-162.96</v>
      </c>
      <c r="L640" t="s">
        <v>851</v>
      </c>
      <c r="M640" s="51" t="s">
        <v>889</v>
      </c>
      <c r="O640" s="50" t="s">
        <v>976</v>
      </c>
      <c r="P640" s="38">
        <f t="shared" si="18"/>
        <v>-162.96</v>
      </c>
      <c r="Q640" s="52">
        <v>45831</v>
      </c>
      <c r="S640">
        <v>40700</v>
      </c>
      <c r="T640" t="s">
        <v>784</v>
      </c>
    </row>
    <row r="641" spans="1:20" ht="14.45">
      <c r="A641" s="54" t="str">
        <f>+VLOOKUP(O641,'Selectable Table'!D:E,2,0)</f>
        <v>J &amp; J</v>
      </c>
      <c r="B641" s="37" t="s">
        <v>1061</v>
      </c>
      <c r="C641" s="50" t="s">
        <v>1062</v>
      </c>
      <c r="D641" s="50" t="s">
        <v>1657</v>
      </c>
      <c r="E641">
        <v>2025</v>
      </c>
      <c r="F641">
        <v>6</v>
      </c>
      <c r="G641" s="54" t="s">
        <v>850</v>
      </c>
      <c r="H641" s="34" t="s">
        <v>323</v>
      </c>
      <c r="I641" s="18">
        <v>-210.06</v>
      </c>
      <c r="J641" s="34" t="s">
        <v>95</v>
      </c>
      <c r="K641" s="19">
        <f t="shared" si="19"/>
        <v>-210.06</v>
      </c>
      <c r="L641" t="s">
        <v>851</v>
      </c>
      <c r="M641" s="51" t="s">
        <v>889</v>
      </c>
      <c r="O641" s="50" t="s">
        <v>976</v>
      </c>
      <c r="P641" s="38">
        <f t="shared" si="18"/>
        <v>-210.06</v>
      </c>
      <c r="Q641" s="52">
        <v>45831</v>
      </c>
      <c r="S641">
        <v>40700</v>
      </c>
      <c r="T641" t="s">
        <v>784</v>
      </c>
    </row>
    <row r="642" spans="1:20" ht="14.45">
      <c r="A642" s="54" t="str">
        <f>+VLOOKUP(O642,'Selectable Table'!D:E,2,0)</f>
        <v>J &amp; J</v>
      </c>
      <c r="B642" s="37" t="s">
        <v>1061</v>
      </c>
      <c r="C642" s="50" t="s">
        <v>1062</v>
      </c>
      <c r="D642" s="50" t="s">
        <v>1657</v>
      </c>
      <c r="E642">
        <v>2025</v>
      </c>
      <c r="F642">
        <v>6</v>
      </c>
      <c r="G642" s="54" t="s">
        <v>850</v>
      </c>
      <c r="H642" s="34" t="s">
        <v>323</v>
      </c>
      <c r="I642" s="18">
        <v>-265.21999999999997</v>
      </c>
      <c r="J642" s="34" t="s">
        <v>95</v>
      </c>
      <c r="K642" s="19">
        <f t="shared" si="19"/>
        <v>-265.21999999999997</v>
      </c>
      <c r="L642" t="s">
        <v>851</v>
      </c>
      <c r="M642" s="51" t="s">
        <v>889</v>
      </c>
      <c r="O642" s="50" t="s">
        <v>976</v>
      </c>
      <c r="P642" s="38">
        <f t="shared" ref="P642:P705" si="20">K642</f>
        <v>-265.21999999999997</v>
      </c>
      <c r="Q642" s="52">
        <v>45831</v>
      </c>
      <c r="S642">
        <v>40700</v>
      </c>
      <c r="T642" t="s">
        <v>784</v>
      </c>
    </row>
    <row r="643" spans="1:20" ht="29.1">
      <c r="A643" s="54" t="str">
        <f>+VLOOKUP(O643,'Selectable Table'!D:E,2,0)</f>
        <v>OTH CUST</v>
      </c>
      <c r="B643" s="37" t="s">
        <v>1659</v>
      </c>
      <c r="C643" s="50" t="s">
        <v>1660</v>
      </c>
      <c r="D643" s="50" t="s">
        <v>1657</v>
      </c>
      <c r="E643">
        <v>2025</v>
      </c>
      <c r="F643">
        <v>6</v>
      </c>
      <c r="G643" s="54" t="s">
        <v>854</v>
      </c>
      <c r="H643" s="34" t="s">
        <v>324</v>
      </c>
      <c r="I643" s="18">
        <v>-399.18800000000005</v>
      </c>
      <c r="J643" s="34" t="s">
        <v>95</v>
      </c>
      <c r="K643" s="19">
        <f t="shared" ref="K643:K706" si="21">+VLOOKUP(J643,$W$2:$X$7,2,0)*I643</f>
        <v>-399.18800000000005</v>
      </c>
      <c r="L643" t="s">
        <v>851</v>
      </c>
      <c r="M643" s="51" t="s">
        <v>1661</v>
      </c>
      <c r="O643" s="50" t="s">
        <v>929</v>
      </c>
      <c r="P643" s="38">
        <f t="shared" si="20"/>
        <v>-399.18800000000005</v>
      </c>
      <c r="Q643" s="52">
        <v>45831</v>
      </c>
      <c r="S643">
        <v>40700</v>
      </c>
      <c r="T643" t="s">
        <v>784</v>
      </c>
    </row>
    <row r="644" spans="1:20" ht="29.1">
      <c r="A644" s="54" t="str">
        <f>+VLOOKUP(O644,'Selectable Table'!D:E,2,0)</f>
        <v>OTH CUST</v>
      </c>
      <c r="B644" s="37" t="s">
        <v>1659</v>
      </c>
      <c r="C644" s="50" t="s">
        <v>1660</v>
      </c>
      <c r="D644" s="50" t="s">
        <v>1662</v>
      </c>
      <c r="E644">
        <v>2025</v>
      </c>
      <c r="F644">
        <v>6</v>
      </c>
      <c r="G644" s="54" t="s">
        <v>850</v>
      </c>
      <c r="H644" s="34" t="s">
        <v>323</v>
      </c>
      <c r="I644" s="18">
        <v>-110.88800000000002</v>
      </c>
      <c r="J644" s="34" t="s">
        <v>95</v>
      </c>
      <c r="K644" s="19">
        <f t="shared" si="21"/>
        <v>-110.88800000000002</v>
      </c>
      <c r="L644" t="s">
        <v>851</v>
      </c>
      <c r="M644" s="51" t="s">
        <v>1661</v>
      </c>
      <c r="O644" s="50" t="s">
        <v>929</v>
      </c>
      <c r="P644" s="38">
        <f t="shared" si="20"/>
        <v>-110.88800000000002</v>
      </c>
      <c r="Q644" s="52">
        <v>45831</v>
      </c>
      <c r="S644">
        <v>40700</v>
      </c>
      <c r="T644" t="s">
        <v>784</v>
      </c>
    </row>
    <row r="645" spans="1:20" ht="29.1">
      <c r="A645" s="54" t="str">
        <f>+VLOOKUP(O645,'Selectable Table'!D:E,2,0)</f>
        <v>OTH CUST</v>
      </c>
      <c r="B645" s="37" t="s">
        <v>1659</v>
      </c>
      <c r="C645" s="50" t="s">
        <v>1660</v>
      </c>
      <c r="D645" s="50" t="s">
        <v>1662</v>
      </c>
      <c r="E645">
        <v>2025</v>
      </c>
      <c r="F645">
        <v>6</v>
      </c>
      <c r="G645" s="54" t="s">
        <v>854</v>
      </c>
      <c r="H645" s="34" t="s">
        <v>324</v>
      </c>
      <c r="I645" s="18">
        <v>-43.356000000000002</v>
      </c>
      <c r="J645" s="34" t="s">
        <v>95</v>
      </c>
      <c r="K645" s="19">
        <f t="shared" si="21"/>
        <v>-43.356000000000002</v>
      </c>
      <c r="L645" t="s">
        <v>851</v>
      </c>
      <c r="M645" s="51" t="s">
        <v>1661</v>
      </c>
      <c r="O645" s="50" t="s">
        <v>929</v>
      </c>
      <c r="P645" s="38">
        <f t="shared" si="20"/>
        <v>-43.356000000000002</v>
      </c>
      <c r="Q645" s="52">
        <v>45831</v>
      </c>
      <c r="S645">
        <v>40700</v>
      </c>
      <c r="T645" t="s">
        <v>784</v>
      </c>
    </row>
    <row r="646" spans="1:20" ht="29.1">
      <c r="A646" s="54" t="str">
        <f>+VLOOKUP(O646,'Selectable Table'!D:E,2,0)</f>
        <v>OTH CUST</v>
      </c>
      <c r="B646" s="37" t="s">
        <v>1663</v>
      </c>
      <c r="C646" s="50" t="s">
        <v>1664</v>
      </c>
      <c r="D646" s="50" t="s">
        <v>1665</v>
      </c>
      <c r="E646">
        <v>2025</v>
      </c>
      <c r="F646">
        <v>6</v>
      </c>
      <c r="G646" s="54" t="s">
        <v>858</v>
      </c>
      <c r="H646" s="34" t="s">
        <v>325</v>
      </c>
      <c r="I646" s="18">
        <v>-44.356000000000002</v>
      </c>
      <c r="J646" s="34" t="s">
        <v>95</v>
      </c>
      <c r="K646" s="19">
        <f t="shared" si="21"/>
        <v>-44.356000000000002</v>
      </c>
      <c r="L646" t="s">
        <v>851</v>
      </c>
      <c r="M646" s="51" t="s">
        <v>1666</v>
      </c>
      <c r="O646" s="50" t="s">
        <v>929</v>
      </c>
      <c r="P646" s="38">
        <f t="shared" si="20"/>
        <v>-44.356000000000002</v>
      </c>
      <c r="Q646" s="52">
        <v>45831</v>
      </c>
      <c r="S646">
        <v>40700</v>
      </c>
      <c r="T646" t="s">
        <v>784</v>
      </c>
    </row>
    <row r="647" spans="1:20" ht="29.1">
      <c r="A647" s="54" t="str">
        <f>+VLOOKUP(O647,'Selectable Table'!D:E,2,0)</f>
        <v>OTH CUST</v>
      </c>
      <c r="B647" s="37" t="s">
        <v>1663</v>
      </c>
      <c r="C647" s="50" t="s">
        <v>1664</v>
      </c>
      <c r="D647" s="50" t="s">
        <v>1665</v>
      </c>
      <c r="E647">
        <v>2025</v>
      </c>
      <c r="F647">
        <v>6</v>
      </c>
      <c r="G647" s="54" t="s">
        <v>854</v>
      </c>
      <c r="H647" s="34" t="s">
        <v>324</v>
      </c>
      <c r="I647" s="18">
        <v>-798.38000000000011</v>
      </c>
      <c r="J647" s="34" t="s">
        <v>95</v>
      </c>
      <c r="K647" s="19">
        <f t="shared" si="21"/>
        <v>-798.38000000000011</v>
      </c>
      <c r="L647" t="s">
        <v>851</v>
      </c>
      <c r="M647" s="51" t="s">
        <v>1666</v>
      </c>
      <c r="O647" s="50" t="s">
        <v>929</v>
      </c>
      <c r="P647" s="38">
        <f t="shared" si="20"/>
        <v>-798.38000000000011</v>
      </c>
      <c r="Q647" s="52">
        <v>45831</v>
      </c>
      <c r="S647">
        <v>40700</v>
      </c>
      <c r="T647" t="s">
        <v>784</v>
      </c>
    </row>
    <row r="648" spans="1:20" ht="29.1">
      <c r="A648" s="54" t="str">
        <f>+VLOOKUP(O648,'Selectable Table'!D:E,2,0)</f>
        <v>OTH CUST</v>
      </c>
      <c r="B648" s="37" t="s">
        <v>1667</v>
      </c>
      <c r="C648" s="50" t="s">
        <v>1668</v>
      </c>
      <c r="D648" s="50" t="s">
        <v>1665</v>
      </c>
      <c r="E648">
        <v>2025</v>
      </c>
      <c r="F648">
        <v>6</v>
      </c>
      <c r="G648" s="54" t="s">
        <v>854</v>
      </c>
      <c r="H648" s="34" t="s">
        <v>324</v>
      </c>
      <c r="I648" s="18">
        <v>-42.14</v>
      </c>
      <c r="J648" s="34" t="s">
        <v>95</v>
      </c>
      <c r="K648" s="19">
        <f t="shared" si="21"/>
        <v>-42.14</v>
      </c>
      <c r="L648" t="s">
        <v>851</v>
      </c>
      <c r="M648" s="51" t="s">
        <v>1669</v>
      </c>
      <c r="O648" s="50" t="s">
        <v>929</v>
      </c>
      <c r="P648" s="38">
        <f t="shared" si="20"/>
        <v>-42.14</v>
      </c>
      <c r="Q648" s="52">
        <v>45831</v>
      </c>
      <c r="S648">
        <v>40700</v>
      </c>
      <c r="T648" t="s">
        <v>784</v>
      </c>
    </row>
    <row r="649" spans="1:20" ht="14.45">
      <c r="A649" s="54" t="str">
        <f>+VLOOKUP(O649,'Selectable Table'!D:E,2,0)</f>
        <v>ASTRAZENECA</v>
      </c>
      <c r="B649" s="37" t="s">
        <v>1063</v>
      </c>
      <c r="C649" s="50" t="s">
        <v>1064</v>
      </c>
      <c r="D649" s="50" t="s">
        <v>1665</v>
      </c>
      <c r="E649">
        <v>2025</v>
      </c>
      <c r="F649">
        <v>6</v>
      </c>
      <c r="G649" s="54" t="s">
        <v>854</v>
      </c>
      <c r="H649" s="34" t="s">
        <v>324</v>
      </c>
      <c r="I649" s="18">
        <v>-616.96</v>
      </c>
      <c r="J649" s="34" t="s">
        <v>95</v>
      </c>
      <c r="K649" s="19">
        <f t="shared" si="21"/>
        <v>-616.96</v>
      </c>
      <c r="L649" t="s">
        <v>851</v>
      </c>
      <c r="M649" s="51" t="s">
        <v>1065</v>
      </c>
      <c r="O649" s="50" t="s">
        <v>954</v>
      </c>
      <c r="P649" s="38">
        <f t="shared" si="20"/>
        <v>-616.96</v>
      </c>
      <c r="Q649" s="52">
        <v>45831</v>
      </c>
      <c r="S649">
        <v>40700</v>
      </c>
      <c r="T649" t="s">
        <v>784</v>
      </c>
    </row>
    <row r="650" spans="1:20" ht="14.45">
      <c r="A650" s="54" t="str">
        <f>+VLOOKUP(O650,'Selectable Table'!D:E,2,0)</f>
        <v>GILEAD SCI</v>
      </c>
      <c r="B650" s="37" t="s">
        <v>1066</v>
      </c>
      <c r="C650" s="50" t="s">
        <v>1067</v>
      </c>
      <c r="D650" s="50" t="s">
        <v>1665</v>
      </c>
      <c r="E650">
        <v>2025</v>
      </c>
      <c r="F650">
        <v>6</v>
      </c>
      <c r="G650" s="54" t="s">
        <v>854</v>
      </c>
      <c r="H650" s="34" t="s">
        <v>324</v>
      </c>
      <c r="I650" s="18">
        <v>-623.56000000000006</v>
      </c>
      <c r="J650" s="34" t="s">
        <v>95</v>
      </c>
      <c r="K650" s="19">
        <f t="shared" si="21"/>
        <v>-623.56000000000006</v>
      </c>
      <c r="L650" t="s">
        <v>851</v>
      </c>
      <c r="M650" s="51" t="s">
        <v>1068</v>
      </c>
      <c r="O650" s="50" t="s">
        <v>1069</v>
      </c>
      <c r="P650" s="38">
        <f t="shared" si="20"/>
        <v>-623.56000000000006</v>
      </c>
      <c r="Q650" s="52">
        <v>45831</v>
      </c>
      <c r="S650">
        <v>40700</v>
      </c>
      <c r="T650" t="s">
        <v>784</v>
      </c>
    </row>
    <row r="651" spans="1:20" ht="14.45">
      <c r="A651" s="54" t="str">
        <f>+VLOOKUP(O651,'Selectable Table'!D:E,2,0)</f>
        <v>GILEAD SCI</v>
      </c>
      <c r="B651" s="37" t="s">
        <v>1066</v>
      </c>
      <c r="C651" s="50" t="s">
        <v>1067</v>
      </c>
      <c r="D651" s="50" t="s">
        <v>1665</v>
      </c>
      <c r="E651">
        <v>2025</v>
      </c>
      <c r="F651">
        <v>6</v>
      </c>
      <c r="G651" s="54" t="s">
        <v>850</v>
      </c>
      <c r="H651" s="34" t="s">
        <v>323</v>
      </c>
      <c r="I651" s="18">
        <v>-436.48800000000006</v>
      </c>
      <c r="J651" s="34" t="s">
        <v>95</v>
      </c>
      <c r="K651" s="19">
        <f t="shared" si="21"/>
        <v>-436.48800000000006</v>
      </c>
      <c r="L651" t="s">
        <v>851</v>
      </c>
      <c r="M651" s="51" t="s">
        <v>1068</v>
      </c>
      <c r="O651" s="50" t="s">
        <v>1069</v>
      </c>
      <c r="P651" s="38">
        <f t="shared" si="20"/>
        <v>-436.48800000000006</v>
      </c>
      <c r="Q651" s="52">
        <v>45831</v>
      </c>
      <c r="S651">
        <v>40700</v>
      </c>
      <c r="T651" t="s">
        <v>784</v>
      </c>
    </row>
    <row r="652" spans="1:20" ht="14.45">
      <c r="A652" s="54" t="str">
        <f>+VLOOKUP(O652,'Selectable Table'!D:E,2,0)</f>
        <v>OTH CUST</v>
      </c>
      <c r="B652" s="37" t="s">
        <v>1670</v>
      </c>
      <c r="C652" s="50" t="s">
        <v>1671</v>
      </c>
      <c r="D652" s="50" t="s">
        <v>1665</v>
      </c>
      <c r="E652">
        <v>2025</v>
      </c>
      <c r="F652">
        <v>6</v>
      </c>
      <c r="G652" s="54" t="s">
        <v>850</v>
      </c>
      <c r="H652" s="34" t="s">
        <v>323</v>
      </c>
      <c r="I652" s="18">
        <v>-144.46800000000002</v>
      </c>
      <c r="J652" s="34" t="s">
        <v>95</v>
      </c>
      <c r="K652" s="19">
        <f t="shared" si="21"/>
        <v>-144.46800000000002</v>
      </c>
      <c r="L652" t="s">
        <v>851</v>
      </c>
      <c r="M652" s="51" t="s">
        <v>1672</v>
      </c>
      <c r="O652" s="50" t="s">
        <v>875</v>
      </c>
      <c r="P652" s="38">
        <f t="shared" si="20"/>
        <v>-144.46800000000002</v>
      </c>
      <c r="Q652" s="52">
        <v>45831</v>
      </c>
      <c r="S652">
        <v>40700</v>
      </c>
      <c r="T652" t="s">
        <v>784</v>
      </c>
    </row>
    <row r="653" spans="1:20" ht="29.1">
      <c r="A653" s="54" t="str">
        <f>+VLOOKUP(O653,'Selectable Table'!D:E,2,0)</f>
        <v>OTH CUST</v>
      </c>
      <c r="B653" s="37" t="s">
        <v>1070</v>
      </c>
      <c r="C653" s="50" t="s">
        <v>1071</v>
      </c>
      <c r="D653" s="50" t="s">
        <v>1665</v>
      </c>
      <c r="E653">
        <v>2025</v>
      </c>
      <c r="F653">
        <v>6</v>
      </c>
      <c r="G653" s="54" t="s">
        <v>854</v>
      </c>
      <c r="H653" s="34" t="s">
        <v>324</v>
      </c>
      <c r="I653" s="18">
        <v>-983.49200000000008</v>
      </c>
      <c r="J653" s="34" t="s">
        <v>95</v>
      </c>
      <c r="K653" s="19">
        <f t="shared" si="21"/>
        <v>-983.49200000000008</v>
      </c>
      <c r="L653" t="s">
        <v>851</v>
      </c>
      <c r="M653" s="51" t="s">
        <v>1072</v>
      </c>
      <c r="O653" s="50" t="s">
        <v>929</v>
      </c>
      <c r="P653" s="38">
        <f t="shared" si="20"/>
        <v>-983.49200000000008</v>
      </c>
      <c r="Q653" s="52">
        <v>45831</v>
      </c>
      <c r="S653">
        <v>40700</v>
      </c>
      <c r="T653" t="s">
        <v>784</v>
      </c>
    </row>
    <row r="654" spans="1:20" ht="29.1">
      <c r="A654" s="54" t="str">
        <f>+VLOOKUP(O654,'Selectable Table'!D:E,2,0)</f>
        <v>OTH CUST</v>
      </c>
      <c r="B654" s="37" t="s">
        <v>1070</v>
      </c>
      <c r="C654" s="50" t="s">
        <v>1071</v>
      </c>
      <c r="D654" s="50" t="s">
        <v>1665</v>
      </c>
      <c r="E654">
        <v>2025</v>
      </c>
      <c r="F654">
        <v>6</v>
      </c>
      <c r="G654" s="54" t="s">
        <v>854</v>
      </c>
      <c r="H654" s="34" t="s">
        <v>324</v>
      </c>
      <c r="I654" s="18">
        <v>-221.77600000000004</v>
      </c>
      <c r="J654" s="34" t="s">
        <v>95</v>
      </c>
      <c r="K654" s="19">
        <f t="shared" si="21"/>
        <v>-221.77600000000004</v>
      </c>
      <c r="L654" t="s">
        <v>851</v>
      </c>
      <c r="M654" s="51" t="s">
        <v>1072</v>
      </c>
      <c r="O654" s="50" t="s">
        <v>929</v>
      </c>
      <c r="P654" s="38">
        <f t="shared" si="20"/>
        <v>-221.77600000000004</v>
      </c>
      <c r="Q654" s="52">
        <v>45831</v>
      </c>
      <c r="S654">
        <v>40700</v>
      </c>
      <c r="T654" t="s">
        <v>784</v>
      </c>
    </row>
    <row r="655" spans="1:20" ht="29.1">
      <c r="A655" s="54" t="str">
        <f>+VLOOKUP(O655,'Selectable Table'!D:E,2,0)</f>
        <v>OTH CUST</v>
      </c>
      <c r="B655" s="37" t="s">
        <v>1074</v>
      </c>
      <c r="C655" s="50" t="s">
        <v>1075</v>
      </c>
      <c r="D655" s="50" t="s">
        <v>433</v>
      </c>
      <c r="E655">
        <v>2025</v>
      </c>
      <c r="F655">
        <v>6</v>
      </c>
      <c r="G655" s="54" t="s">
        <v>880</v>
      </c>
      <c r="H655" s="34" t="s">
        <v>616</v>
      </c>
      <c r="I655" s="18">
        <v>-497.06000000000006</v>
      </c>
      <c r="J655" s="34" t="s">
        <v>95</v>
      </c>
      <c r="K655" s="19">
        <f t="shared" si="21"/>
        <v>-497.06000000000006</v>
      </c>
      <c r="L655" t="s">
        <v>851</v>
      </c>
      <c r="M655" s="51" t="s">
        <v>1076</v>
      </c>
      <c r="O655" s="50" t="s">
        <v>875</v>
      </c>
      <c r="P655" s="38">
        <f t="shared" si="20"/>
        <v>-497.06000000000006</v>
      </c>
      <c r="Q655" s="52">
        <v>45831</v>
      </c>
      <c r="S655">
        <v>40700</v>
      </c>
      <c r="T655" t="s">
        <v>784</v>
      </c>
    </row>
    <row r="656" spans="1:20" ht="29.1">
      <c r="A656" s="54" t="str">
        <f>+VLOOKUP(O656,'Selectable Table'!D:E,2,0)</f>
        <v>OTH CUST</v>
      </c>
      <c r="B656" s="37" t="s">
        <v>1077</v>
      </c>
      <c r="C656" s="50" t="s">
        <v>1078</v>
      </c>
      <c r="D656" s="50" t="s">
        <v>433</v>
      </c>
      <c r="E656">
        <v>2025</v>
      </c>
      <c r="F656">
        <v>6</v>
      </c>
      <c r="G656" s="54" t="s">
        <v>880</v>
      </c>
      <c r="H656" s="34" t="s">
        <v>616</v>
      </c>
      <c r="I656" s="18">
        <v>-372.79600000000005</v>
      </c>
      <c r="J656" s="34" t="s">
        <v>95</v>
      </c>
      <c r="K656" s="19">
        <f t="shared" si="21"/>
        <v>-372.79600000000005</v>
      </c>
      <c r="L656" t="s">
        <v>851</v>
      </c>
      <c r="M656" s="51" t="s">
        <v>1079</v>
      </c>
      <c r="O656" s="50" t="s">
        <v>875</v>
      </c>
      <c r="P656" s="38">
        <f t="shared" si="20"/>
        <v>-372.79600000000005</v>
      </c>
      <c r="Q656" s="52">
        <v>45831</v>
      </c>
      <c r="S656">
        <v>40700</v>
      </c>
      <c r="T656" t="s">
        <v>784</v>
      </c>
    </row>
    <row r="657" spans="1:20" ht="14.45">
      <c r="A657" s="54" t="str">
        <f>+VLOOKUP(O657,'Selectable Table'!D:E,2,0)</f>
        <v>OTH CUST</v>
      </c>
      <c r="B657" s="37" t="s">
        <v>1080</v>
      </c>
      <c r="C657" s="50" t="s">
        <v>1081</v>
      </c>
      <c r="D657" s="50" t="s">
        <v>433</v>
      </c>
      <c r="E657">
        <v>2025</v>
      </c>
      <c r="F657">
        <v>6</v>
      </c>
      <c r="G657" s="54" t="s">
        <v>858</v>
      </c>
      <c r="H657" s="34" t="s">
        <v>325</v>
      </c>
      <c r="I657" s="18">
        <v>-246.78400000000002</v>
      </c>
      <c r="J657" s="34" t="s">
        <v>95</v>
      </c>
      <c r="K657" s="19">
        <f t="shared" si="21"/>
        <v>-246.78400000000002</v>
      </c>
      <c r="L657" t="s">
        <v>851</v>
      </c>
      <c r="M657" s="51" t="s">
        <v>1082</v>
      </c>
      <c r="O657" s="50" t="s">
        <v>944</v>
      </c>
      <c r="P657" s="38">
        <f t="shared" si="20"/>
        <v>-246.78400000000002</v>
      </c>
      <c r="Q657" s="52">
        <v>45831</v>
      </c>
      <c r="S657">
        <v>40700</v>
      </c>
      <c r="T657" t="s">
        <v>784</v>
      </c>
    </row>
    <row r="658" spans="1:20" ht="29.1">
      <c r="A658" s="54" t="str">
        <f>+VLOOKUP(O658,'Selectable Table'!D:E,2,0)</f>
        <v>OTH CUST</v>
      </c>
      <c r="B658" s="37" t="s">
        <v>1083</v>
      </c>
      <c r="C658" s="50" t="s">
        <v>1084</v>
      </c>
      <c r="D658" s="50" t="s">
        <v>433</v>
      </c>
      <c r="E658">
        <v>2025</v>
      </c>
      <c r="F658">
        <v>6</v>
      </c>
      <c r="G658" s="54" t="s">
        <v>854</v>
      </c>
      <c r="H658" s="34" t="s">
        <v>324</v>
      </c>
      <c r="I658" s="18">
        <v>-177.42000000000002</v>
      </c>
      <c r="J658" s="34" t="s">
        <v>95</v>
      </c>
      <c r="K658" s="19">
        <f t="shared" si="21"/>
        <v>-177.42000000000002</v>
      </c>
      <c r="L658" t="s">
        <v>851</v>
      </c>
      <c r="M658" s="51" t="s">
        <v>1085</v>
      </c>
      <c r="O658" s="50" t="s">
        <v>929</v>
      </c>
      <c r="P658" s="38">
        <f t="shared" si="20"/>
        <v>-177.42000000000002</v>
      </c>
      <c r="Q658" s="52">
        <v>45831</v>
      </c>
      <c r="S658">
        <v>40700</v>
      </c>
      <c r="T658" t="s">
        <v>784</v>
      </c>
    </row>
    <row r="659" spans="1:20" ht="29.1">
      <c r="A659" s="54" t="str">
        <f>+VLOOKUP(O659,'Selectable Table'!D:E,2,0)</f>
        <v>OTH CUST</v>
      </c>
      <c r="B659" s="37" t="s">
        <v>1083</v>
      </c>
      <c r="C659" s="50" t="s">
        <v>1084</v>
      </c>
      <c r="D659" s="50" t="s">
        <v>433</v>
      </c>
      <c r="E659">
        <v>2025</v>
      </c>
      <c r="F659">
        <v>6</v>
      </c>
      <c r="G659" s="54" t="s">
        <v>854</v>
      </c>
      <c r="H659" s="34" t="s">
        <v>324</v>
      </c>
      <c r="I659" s="18">
        <v>-589.96</v>
      </c>
      <c r="J659" s="34" t="s">
        <v>95</v>
      </c>
      <c r="K659" s="19">
        <f t="shared" si="21"/>
        <v>-589.96</v>
      </c>
      <c r="L659" t="s">
        <v>851</v>
      </c>
      <c r="M659" s="51" t="s">
        <v>1085</v>
      </c>
      <c r="O659" s="50" t="s">
        <v>929</v>
      </c>
      <c r="P659" s="38">
        <f t="shared" si="20"/>
        <v>-589.96</v>
      </c>
      <c r="Q659" s="52">
        <v>45831</v>
      </c>
      <c r="S659">
        <v>40700</v>
      </c>
      <c r="T659" t="s">
        <v>784</v>
      </c>
    </row>
    <row r="660" spans="1:20" ht="29.1">
      <c r="A660" s="54" t="str">
        <f>+VLOOKUP(O660,'Selectable Table'!D:E,2,0)</f>
        <v>OTH CUST</v>
      </c>
      <c r="B660" s="37" t="s">
        <v>1673</v>
      </c>
      <c r="C660" s="50" t="s">
        <v>1674</v>
      </c>
      <c r="D660" s="50" t="s">
        <v>433</v>
      </c>
      <c r="E660">
        <v>2025</v>
      </c>
      <c r="F660">
        <v>6</v>
      </c>
      <c r="G660" s="54" t="s">
        <v>854</v>
      </c>
      <c r="H660" s="34" t="s">
        <v>324</v>
      </c>
      <c r="I660" s="18">
        <v>-731.85200000000009</v>
      </c>
      <c r="J660" s="34" t="s">
        <v>95</v>
      </c>
      <c r="K660" s="19">
        <f t="shared" si="21"/>
        <v>-731.85200000000009</v>
      </c>
      <c r="L660" t="s">
        <v>851</v>
      </c>
      <c r="M660" s="51" t="s">
        <v>1675</v>
      </c>
      <c r="O660" s="50" t="s">
        <v>929</v>
      </c>
      <c r="P660" s="38">
        <f t="shared" si="20"/>
        <v>-731.85200000000009</v>
      </c>
      <c r="Q660" s="52">
        <v>45831</v>
      </c>
      <c r="S660">
        <v>40700</v>
      </c>
      <c r="T660" t="s">
        <v>784</v>
      </c>
    </row>
    <row r="661" spans="1:20" ht="29.1">
      <c r="A661" s="54" t="str">
        <f>+VLOOKUP(O661,'Selectable Table'!D:E,2,0)</f>
        <v>OTH CUST</v>
      </c>
      <c r="B661" s="37" t="s">
        <v>1676</v>
      </c>
      <c r="C661" s="50" t="s">
        <v>1677</v>
      </c>
      <c r="D661" s="50" t="s">
        <v>433</v>
      </c>
      <c r="E661">
        <v>2025</v>
      </c>
      <c r="F661">
        <v>6</v>
      </c>
      <c r="G661" s="54" t="s">
        <v>854</v>
      </c>
      <c r="H661" s="34" t="s">
        <v>324</v>
      </c>
      <c r="I661" s="18">
        <v>-66.532000000000011</v>
      </c>
      <c r="J661" s="34" t="s">
        <v>95</v>
      </c>
      <c r="K661" s="19">
        <f t="shared" si="21"/>
        <v>-66.532000000000011</v>
      </c>
      <c r="L661" t="s">
        <v>851</v>
      </c>
      <c r="M661" s="51" t="s">
        <v>1678</v>
      </c>
      <c r="O661" s="50" t="s">
        <v>929</v>
      </c>
      <c r="P661" s="38">
        <f t="shared" si="20"/>
        <v>-66.532000000000011</v>
      </c>
      <c r="Q661" s="52">
        <v>45831</v>
      </c>
      <c r="S661">
        <v>40700</v>
      </c>
      <c r="T661" t="s">
        <v>784</v>
      </c>
    </row>
    <row r="662" spans="1:20" ht="29.1">
      <c r="A662" s="54" t="str">
        <f>+VLOOKUP(O662,'Selectable Table'!D:E,2,0)</f>
        <v>OTH CUST</v>
      </c>
      <c r="B662" s="37" t="s">
        <v>1676</v>
      </c>
      <c r="C662" s="50" t="s">
        <v>1677</v>
      </c>
      <c r="D662" s="50" t="s">
        <v>433</v>
      </c>
      <c r="E662">
        <v>2025</v>
      </c>
      <c r="F662">
        <v>6</v>
      </c>
      <c r="G662" s="54" t="s">
        <v>850</v>
      </c>
      <c r="H662" s="34" t="s">
        <v>323</v>
      </c>
      <c r="I662" s="18">
        <v>-126.42000000000002</v>
      </c>
      <c r="J662" s="34" t="s">
        <v>95</v>
      </c>
      <c r="K662" s="19">
        <f t="shared" si="21"/>
        <v>-126.42000000000002</v>
      </c>
      <c r="L662" t="s">
        <v>851</v>
      </c>
      <c r="M662" s="51" t="s">
        <v>1678</v>
      </c>
      <c r="O662" s="50" t="s">
        <v>929</v>
      </c>
      <c r="P662" s="38">
        <f t="shared" si="20"/>
        <v>-126.42000000000002</v>
      </c>
      <c r="Q662" s="52">
        <v>45831</v>
      </c>
      <c r="S662">
        <v>40700</v>
      </c>
      <c r="T662" t="s">
        <v>784</v>
      </c>
    </row>
    <row r="663" spans="1:20" ht="29.1">
      <c r="A663" s="54" t="str">
        <f>+VLOOKUP(O663,'Selectable Table'!D:E,2,0)</f>
        <v>OTH CUST</v>
      </c>
      <c r="B663" s="37" t="s">
        <v>1676</v>
      </c>
      <c r="C663" s="50" t="s">
        <v>1677</v>
      </c>
      <c r="D663" s="50" t="s">
        <v>1679</v>
      </c>
      <c r="E663">
        <v>2025</v>
      </c>
      <c r="F663">
        <v>6</v>
      </c>
      <c r="G663" s="54" t="s">
        <v>858</v>
      </c>
      <c r="H663" s="34" t="s">
        <v>325</v>
      </c>
      <c r="I663" s="18">
        <v>-266.12800000000004</v>
      </c>
      <c r="J663" s="34" t="s">
        <v>95</v>
      </c>
      <c r="K663" s="19">
        <f t="shared" si="21"/>
        <v>-266.12800000000004</v>
      </c>
      <c r="L663" t="s">
        <v>851</v>
      </c>
      <c r="M663" s="51" t="s">
        <v>1678</v>
      </c>
      <c r="O663" s="50" t="s">
        <v>929</v>
      </c>
      <c r="P663" s="38">
        <f t="shared" si="20"/>
        <v>-266.12800000000004</v>
      </c>
      <c r="Q663" s="52">
        <v>45831</v>
      </c>
      <c r="S663">
        <v>40700</v>
      </c>
      <c r="T663" t="s">
        <v>784</v>
      </c>
    </row>
    <row r="664" spans="1:20" ht="14.45">
      <c r="A664" s="54" t="str">
        <f>+VLOOKUP(O664,'Selectable Table'!D:E,2,0)</f>
        <v>OTH CUST</v>
      </c>
      <c r="B664" s="37" t="s">
        <v>1086</v>
      </c>
      <c r="C664" s="50" t="s">
        <v>1087</v>
      </c>
      <c r="D664" s="50" t="s">
        <v>1679</v>
      </c>
      <c r="E664">
        <v>2025</v>
      </c>
      <c r="F664">
        <v>6</v>
      </c>
      <c r="G664" s="54" t="s">
        <v>850</v>
      </c>
      <c r="H664" s="34" t="s">
        <v>323</v>
      </c>
      <c r="I664" s="18">
        <v>-285.97600000000006</v>
      </c>
      <c r="J664" s="34" t="s">
        <v>95</v>
      </c>
      <c r="K664" s="19">
        <f t="shared" si="21"/>
        <v>-285.97600000000006</v>
      </c>
      <c r="L664" t="s">
        <v>851</v>
      </c>
      <c r="M664" s="51" t="s">
        <v>1088</v>
      </c>
      <c r="O664" s="50" t="s">
        <v>929</v>
      </c>
      <c r="P664" s="38">
        <f t="shared" si="20"/>
        <v>-285.97600000000006</v>
      </c>
      <c r="Q664" s="52">
        <v>45831</v>
      </c>
      <c r="S664">
        <v>40700</v>
      </c>
      <c r="T664" t="s">
        <v>784</v>
      </c>
    </row>
    <row r="665" spans="1:20" ht="14.45">
      <c r="A665" s="54" t="str">
        <f>+VLOOKUP(O665,'Selectable Table'!D:E,2,0)</f>
        <v>OTH CUST</v>
      </c>
      <c r="B665" s="37" t="s">
        <v>1089</v>
      </c>
      <c r="C665" s="50" t="s">
        <v>1090</v>
      </c>
      <c r="D665" s="50" t="s">
        <v>1679</v>
      </c>
      <c r="E665">
        <v>2025</v>
      </c>
      <c r="F665">
        <v>6</v>
      </c>
      <c r="G665" s="54" t="s">
        <v>854</v>
      </c>
      <c r="H665" s="34" t="s">
        <v>324</v>
      </c>
      <c r="I665" s="18">
        <v>-592.88</v>
      </c>
      <c r="J665" s="34" t="s">
        <v>95</v>
      </c>
      <c r="K665" s="19">
        <f t="shared" si="21"/>
        <v>-592.88</v>
      </c>
      <c r="L665" t="s">
        <v>851</v>
      </c>
      <c r="M665" s="51" t="s">
        <v>1091</v>
      </c>
      <c r="O665" s="50" t="s">
        <v>919</v>
      </c>
      <c r="P665" s="38">
        <f t="shared" si="20"/>
        <v>-592.88</v>
      </c>
      <c r="Q665" s="52">
        <v>45831</v>
      </c>
      <c r="S665">
        <v>40700</v>
      </c>
      <c r="T665" t="s">
        <v>784</v>
      </c>
    </row>
    <row r="666" spans="1:20" ht="14.45">
      <c r="A666" s="54" t="str">
        <f>+VLOOKUP(O666,'Selectable Table'!D:E,2,0)</f>
        <v>OTH CUST</v>
      </c>
      <c r="B666" s="37" t="s">
        <v>1680</v>
      </c>
      <c r="C666" s="50" t="s">
        <v>1681</v>
      </c>
      <c r="D666" s="50" t="s">
        <v>1679</v>
      </c>
      <c r="E666">
        <v>2025</v>
      </c>
      <c r="F666">
        <v>6</v>
      </c>
      <c r="G666" s="54" t="s">
        <v>854</v>
      </c>
      <c r="H666" s="34" t="s">
        <v>324</v>
      </c>
      <c r="I666" s="18">
        <v>-848.25599999999997</v>
      </c>
      <c r="J666" s="34" t="s">
        <v>95</v>
      </c>
      <c r="K666" s="19">
        <f t="shared" si="21"/>
        <v>-848.25599999999997</v>
      </c>
      <c r="L666" t="s">
        <v>851</v>
      </c>
      <c r="M666" s="51" t="s">
        <v>1260</v>
      </c>
      <c r="O666" s="50" t="s">
        <v>1347</v>
      </c>
      <c r="P666" s="38">
        <f t="shared" si="20"/>
        <v>-848.25599999999997</v>
      </c>
      <c r="Q666" s="52">
        <v>45831</v>
      </c>
      <c r="S666">
        <v>40700</v>
      </c>
      <c r="T666" t="s">
        <v>784</v>
      </c>
    </row>
    <row r="667" spans="1:20" ht="14.45">
      <c r="A667" s="54" t="str">
        <f>+VLOOKUP(O667,'Selectable Table'!D:E,2,0)</f>
        <v>OTH CUST</v>
      </c>
      <c r="B667" s="37" t="s">
        <v>1092</v>
      </c>
      <c r="C667" s="50" t="s">
        <v>1093</v>
      </c>
      <c r="D667" s="50" t="s">
        <v>1679</v>
      </c>
      <c r="E667">
        <v>2025</v>
      </c>
      <c r="F667">
        <v>6</v>
      </c>
      <c r="G667" s="54" t="s">
        <v>854</v>
      </c>
      <c r="H667" s="34" t="s">
        <v>324</v>
      </c>
      <c r="I667" s="18">
        <v>-1509.64</v>
      </c>
      <c r="J667" s="34" t="s">
        <v>95</v>
      </c>
      <c r="K667" s="19">
        <f t="shared" si="21"/>
        <v>-1509.64</v>
      </c>
      <c r="L667" t="s">
        <v>851</v>
      </c>
      <c r="M667" s="51" t="s">
        <v>901</v>
      </c>
      <c r="O667" s="50" t="s">
        <v>902</v>
      </c>
      <c r="P667" s="38">
        <f t="shared" si="20"/>
        <v>-1509.64</v>
      </c>
      <c r="Q667" s="52">
        <v>45831</v>
      </c>
      <c r="S667">
        <v>40700</v>
      </c>
      <c r="T667" t="s">
        <v>784</v>
      </c>
    </row>
    <row r="668" spans="1:20" ht="14.45">
      <c r="A668" s="54" t="str">
        <f>+VLOOKUP(O668,'Selectable Table'!D:E,2,0)</f>
        <v>OTH CUST</v>
      </c>
      <c r="B668" s="37" t="s">
        <v>1092</v>
      </c>
      <c r="C668" s="50" t="s">
        <v>1093</v>
      </c>
      <c r="D668" s="50" t="s">
        <v>1679</v>
      </c>
      <c r="E668">
        <v>2025</v>
      </c>
      <c r="F668">
        <v>6</v>
      </c>
      <c r="G668" s="54" t="s">
        <v>854</v>
      </c>
      <c r="H668" s="34" t="s">
        <v>324</v>
      </c>
      <c r="I668" s="18">
        <v>-68.832000000000008</v>
      </c>
      <c r="J668" s="34" t="s">
        <v>95</v>
      </c>
      <c r="K668" s="19">
        <f t="shared" si="21"/>
        <v>-68.832000000000008</v>
      </c>
      <c r="L668" t="s">
        <v>851</v>
      </c>
      <c r="M668" s="51" t="s">
        <v>901</v>
      </c>
      <c r="O668" s="50" t="s">
        <v>902</v>
      </c>
      <c r="P668" s="38">
        <f t="shared" si="20"/>
        <v>-68.832000000000008</v>
      </c>
      <c r="Q668" s="52">
        <v>45831</v>
      </c>
      <c r="S668">
        <v>40700</v>
      </c>
      <c r="T668" t="s">
        <v>784</v>
      </c>
    </row>
    <row r="669" spans="1:20" ht="14.45">
      <c r="A669" s="54" t="str">
        <f>+VLOOKUP(O669,'Selectable Table'!D:E,2,0)</f>
        <v>OTH CUST</v>
      </c>
      <c r="B669" s="37" t="s">
        <v>1094</v>
      </c>
      <c r="C669" s="50" t="s">
        <v>1095</v>
      </c>
      <c r="D669" s="50" t="s">
        <v>1679</v>
      </c>
      <c r="E669">
        <v>2025</v>
      </c>
      <c r="F669">
        <v>6</v>
      </c>
      <c r="G669" s="54" t="s">
        <v>854</v>
      </c>
      <c r="H669" s="34" t="s">
        <v>324</v>
      </c>
      <c r="I669" s="18">
        <v>-682.30799999999999</v>
      </c>
      <c r="J669" s="34" t="s">
        <v>95</v>
      </c>
      <c r="K669" s="19">
        <f t="shared" si="21"/>
        <v>-682.30799999999999</v>
      </c>
      <c r="L669" t="s">
        <v>851</v>
      </c>
      <c r="M669" s="51" t="s">
        <v>874</v>
      </c>
      <c r="O669" s="50" t="s">
        <v>875</v>
      </c>
      <c r="P669" s="38">
        <f t="shared" si="20"/>
        <v>-682.30799999999999</v>
      </c>
      <c r="Q669" s="52">
        <v>45831</v>
      </c>
      <c r="S669">
        <v>40700</v>
      </c>
      <c r="T669" t="s">
        <v>784</v>
      </c>
    </row>
    <row r="670" spans="1:20" ht="14.45">
      <c r="A670" s="54" t="str">
        <f>+VLOOKUP(O670,'Selectable Table'!D:E,2,0)</f>
        <v>OTH CUST</v>
      </c>
      <c r="B670" s="37" t="s">
        <v>1682</v>
      </c>
      <c r="C670" s="50" t="s">
        <v>1683</v>
      </c>
      <c r="D670" s="50" t="s">
        <v>1679</v>
      </c>
      <c r="E670">
        <v>2025</v>
      </c>
      <c r="F670">
        <v>6</v>
      </c>
      <c r="G670" s="54" t="s">
        <v>850</v>
      </c>
      <c r="H670" s="34" t="s">
        <v>323</v>
      </c>
      <c r="I670" s="18">
        <v>-74.34</v>
      </c>
      <c r="J670" s="34" t="s">
        <v>95</v>
      </c>
      <c r="K670" s="19">
        <f t="shared" si="21"/>
        <v>-74.34</v>
      </c>
      <c r="L670" t="s">
        <v>851</v>
      </c>
      <c r="M670" s="51" t="s">
        <v>1684</v>
      </c>
      <c r="O670" s="50" t="s">
        <v>964</v>
      </c>
      <c r="P670" s="38">
        <f t="shared" si="20"/>
        <v>-74.34</v>
      </c>
      <c r="Q670" s="52">
        <v>45831</v>
      </c>
      <c r="S670">
        <v>40700</v>
      </c>
      <c r="T670" t="s">
        <v>784</v>
      </c>
    </row>
    <row r="671" spans="1:20" ht="14.45">
      <c r="A671" s="54" t="str">
        <f>+VLOOKUP(O671,'Selectable Table'!D:E,2,0)</f>
        <v>OTH CUST</v>
      </c>
      <c r="B671" s="37" t="s">
        <v>1096</v>
      </c>
      <c r="C671" s="50" t="s">
        <v>1097</v>
      </c>
      <c r="D671" s="50" t="s">
        <v>1685</v>
      </c>
      <c r="E671">
        <v>2025</v>
      </c>
      <c r="F671">
        <v>6</v>
      </c>
      <c r="G671" s="54" t="s">
        <v>850</v>
      </c>
      <c r="H671" s="34" t="s">
        <v>323</v>
      </c>
      <c r="I671" s="18">
        <v>-1411.9680000000001</v>
      </c>
      <c r="J671" s="34" t="s">
        <v>95</v>
      </c>
      <c r="K671" s="19">
        <f t="shared" si="21"/>
        <v>-1411.9680000000001</v>
      </c>
      <c r="L671" t="s">
        <v>851</v>
      </c>
      <c r="M671" s="51" t="s">
        <v>1098</v>
      </c>
      <c r="O671" s="50" t="s">
        <v>1099</v>
      </c>
      <c r="P671" s="38">
        <f t="shared" si="20"/>
        <v>-1411.9680000000001</v>
      </c>
      <c r="Q671" s="52">
        <v>45831</v>
      </c>
      <c r="S671">
        <v>40700</v>
      </c>
      <c r="T671" t="s">
        <v>784</v>
      </c>
    </row>
    <row r="672" spans="1:20" ht="14.45">
      <c r="A672" s="54" t="str">
        <f>+VLOOKUP(O672,'Selectable Table'!D:E,2,0)</f>
        <v>OTH CUST</v>
      </c>
      <c r="B672" s="37" t="s">
        <v>1096</v>
      </c>
      <c r="C672" s="50" t="s">
        <v>1097</v>
      </c>
      <c r="D672" s="50" t="s">
        <v>1685</v>
      </c>
      <c r="E672">
        <v>2025</v>
      </c>
      <c r="F672">
        <v>6</v>
      </c>
      <c r="G672" s="54" t="s">
        <v>854</v>
      </c>
      <c r="H672" s="34" t="s">
        <v>324</v>
      </c>
      <c r="I672" s="18">
        <v>-1037.54</v>
      </c>
      <c r="J672" s="34" t="s">
        <v>95</v>
      </c>
      <c r="K672" s="19">
        <f t="shared" si="21"/>
        <v>-1037.54</v>
      </c>
      <c r="L672" t="s">
        <v>851</v>
      </c>
      <c r="M672" s="51" t="s">
        <v>1098</v>
      </c>
      <c r="O672" s="50" t="s">
        <v>1099</v>
      </c>
      <c r="P672" s="38">
        <f t="shared" si="20"/>
        <v>-1037.54</v>
      </c>
      <c r="Q672" s="52">
        <v>45831</v>
      </c>
      <c r="S672">
        <v>40700</v>
      </c>
      <c r="T672" t="s">
        <v>784</v>
      </c>
    </row>
    <row r="673" spans="1:20" ht="14.45">
      <c r="A673" s="54" t="str">
        <f>+VLOOKUP(O673,'Selectable Table'!D:E,2,0)</f>
        <v>OTH CUST</v>
      </c>
      <c r="B673" s="37" t="s">
        <v>1100</v>
      </c>
      <c r="C673" s="50" t="s">
        <v>1101</v>
      </c>
      <c r="D673" s="50" t="s">
        <v>1686</v>
      </c>
      <c r="E673">
        <v>2025</v>
      </c>
      <c r="F673">
        <v>6</v>
      </c>
      <c r="G673" s="54" t="s">
        <v>858</v>
      </c>
      <c r="H673" s="34" t="s">
        <v>325</v>
      </c>
      <c r="I673" s="18">
        <v>-797.99600000000009</v>
      </c>
      <c r="J673" s="34" t="s">
        <v>95</v>
      </c>
      <c r="K673" s="19">
        <f t="shared" si="21"/>
        <v>-797.99600000000009</v>
      </c>
      <c r="L673" t="s">
        <v>851</v>
      </c>
      <c r="M673" s="51" t="s">
        <v>874</v>
      </c>
      <c r="O673" s="50" t="s">
        <v>875</v>
      </c>
      <c r="P673" s="38">
        <f t="shared" si="20"/>
        <v>-797.99600000000009</v>
      </c>
      <c r="Q673" s="52">
        <v>45831</v>
      </c>
      <c r="S673">
        <v>40700</v>
      </c>
      <c r="T673" t="s">
        <v>784</v>
      </c>
    </row>
    <row r="674" spans="1:20" ht="14.45">
      <c r="A674" s="54" t="str">
        <f>+VLOOKUP(O674,'Selectable Table'!D:E,2,0)</f>
        <v>J &amp; J</v>
      </c>
      <c r="B674" s="37" t="s">
        <v>1102</v>
      </c>
      <c r="C674" s="50" t="s">
        <v>1103</v>
      </c>
      <c r="D674" s="50" t="s">
        <v>1686</v>
      </c>
      <c r="E674">
        <v>2025</v>
      </c>
      <c r="F674">
        <v>6</v>
      </c>
      <c r="G674" s="54" t="s">
        <v>850</v>
      </c>
      <c r="H674" s="34" t="s">
        <v>323</v>
      </c>
      <c r="I674" s="18">
        <v>-630.18000000000006</v>
      </c>
      <c r="J674" s="34" t="s">
        <v>95</v>
      </c>
      <c r="K674" s="19">
        <f t="shared" si="21"/>
        <v>-630.18000000000006</v>
      </c>
      <c r="L674" t="s">
        <v>851</v>
      </c>
      <c r="M674" s="51" t="s">
        <v>889</v>
      </c>
      <c r="O674" s="50" t="s">
        <v>976</v>
      </c>
      <c r="P674" s="38">
        <f t="shared" si="20"/>
        <v>-630.18000000000006</v>
      </c>
      <c r="Q674" s="52">
        <v>45831</v>
      </c>
      <c r="S674">
        <v>40700</v>
      </c>
      <c r="T674" t="s">
        <v>784</v>
      </c>
    </row>
    <row r="675" spans="1:20" ht="14.45">
      <c r="A675" s="54" t="str">
        <f>+VLOOKUP(O675,'Selectable Table'!D:E,2,0)</f>
        <v>OTH CUST</v>
      </c>
      <c r="B675" s="37" t="s">
        <v>1687</v>
      </c>
      <c r="C675" s="50" t="s">
        <v>1688</v>
      </c>
      <c r="D675" s="50" t="s">
        <v>1686</v>
      </c>
      <c r="E675">
        <v>2025</v>
      </c>
      <c r="F675">
        <v>6</v>
      </c>
      <c r="G675" s="54" t="s">
        <v>854</v>
      </c>
      <c r="H675" s="34" t="s">
        <v>324</v>
      </c>
      <c r="I675" s="18">
        <v>-189.10000000000002</v>
      </c>
      <c r="J675" s="34" t="s">
        <v>95</v>
      </c>
      <c r="K675" s="19">
        <f t="shared" si="21"/>
        <v>-189.10000000000002</v>
      </c>
      <c r="L675" t="s">
        <v>851</v>
      </c>
      <c r="M675" s="51" t="s">
        <v>1689</v>
      </c>
      <c r="O675" s="50" t="s">
        <v>875</v>
      </c>
      <c r="P675" s="38">
        <f t="shared" si="20"/>
        <v>-189.10000000000002</v>
      </c>
      <c r="Q675" s="52">
        <v>45831</v>
      </c>
      <c r="S675">
        <v>40700</v>
      </c>
      <c r="T675" t="s">
        <v>784</v>
      </c>
    </row>
    <row r="676" spans="1:20" ht="14.45">
      <c r="A676" s="54" t="str">
        <f>+VLOOKUP(O676,'Selectable Table'!D:E,2,0)</f>
        <v>OTH CUST</v>
      </c>
      <c r="B676" s="37" t="s">
        <v>1687</v>
      </c>
      <c r="C676" s="50" t="s">
        <v>1688</v>
      </c>
      <c r="D676" s="50" t="s">
        <v>1686</v>
      </c>
      <c r="E676">
        <v>2025</v>
      </c>
      <c r="F676">
        <v>6</v>
      </c>
      <c r="G676" s="54" t="s">
        <v>854</v>
      </c>
      <c r="H676" s="34" t="s">
        <v>324</v>
      </c>
      <c r="I676" s="18">
        <v>-54.027999999999999</v>
      </c>
      <c r="J676" s="34" t="s">
        <v>95</v>
      </c>
      <c r="K676" s="19">
        <f t="shared" si="21"/>
        <v>-54.027999999999999</v>
      </c>
      <c r="L676" t="s">
        <v>851</v>
      </c>
      <c r="M676" s="51" t="s">
        <v>1689</v>
      </c>
      <c r="O676" s="50" t="s">
        <v>875</v>
      </c>
      <c r="P676" s="38">
        <f t="shared" si="20"/>
        <v>-54.027999999999999</v>
      </c>
      <c r="Q676" s="52">
        <v>45831</v>
      </c>
      <c r="S676">
        <v>40700</v>
      </c>
      <c r="T676" t="s">
        <v>784</v>
      </c>
    </row>
    <row r="677" spans="1:20" ht="14.45">
      <c r="A677" s="54" t="str">
        <f>+VLOOKUP(O677,'Selectable Table'!D:E,2,0)</f>
        <v>OTH CUST</v>
      </c>
      <c r="B677" s="37" t="s">
        <v>1690</v>
      </c>
      <c r="C677" s="50" t="s">
        <v>1691</v>
      </c>
      <c r="D677" s="50" t="s">
        <v>1686</v>
      </c>
      <c r="E677">
        <v>2025</v>
      </c>
      <c r="F677">
        <v>6</v>
      </c>
      <c r="G677" s="54" t="s">
        <v>854</v>
      </c>
      <c r="H677" s="34" t="s">
        <v>324</v>
      </c>
      <c r="I677" s="18">
        <v>-156.11199999999999</v>
      </c>
      <c r="J677" s="34" t="s">
        <v>95</v>
      </c>
      <c r="K677" s="19">
        <f t="shared" si="21"/>
        <v>-156.11199999999999</v>
      </c>
      <c r="L677" t="s">
        <v>851</v>
      </c>
      <c r="M677" s="51" t="s">
        <v>1692</v>
      </c>
      <c r="O677" s="50" t="s">
        <v>860</v>
      </c>
      <c r="P677" s="38">
        <f t="shared" si="20"/>
        <v>-156.11199999999999</v>
      </c>
      <c r="Q677" s="52">
        <v>45831</v>
      </c>
      <c r="S677">
        <v>40700</v>
      </c>
      <c r="T677" t="s">
        <v>784</v>
      </c>
    </row>
    <row r="678" spans="1:20" ht="14.45">
      <c r="A678" s="54" t="str">
        <f>+VLOOKUP(O678,'Selectable Table'!D:E,2,0)</f>
        <v>OTH CUST</v>
      </c>
      <c r="B678" s="37" t="s">
        <v>1690</v>
      </c>
      <c r="C678" s="50" t="s">
        <v>1691</v>
      </c>
      <c r="D678" s="50" t="s">
        <v>1686</v>
      </c>
      <c r="E678">
        <v>2025</v>
      </c>
      <c r="F678">
        <v>6</v>
      </c>
      <c r="G678" s="54" t="s">
        <v>850</v>
      </c>
      <c r="H678" s="34" t="s">
        <v>323</v>
      </c>
      <c r="I678" s="18">
        <v>-296.89600000000002</v>
      </c>
      <c r="J678" s="34" t="s">
        <v>95</v>
      </c>
      <c r="K678" s="19">
        <f t="shared" si="21"/>
        <v>-296.89600000000002</v>
      </c>
      <c r="L678" t="s">
        <v>851</v>
      </c>
      <c r="M678" s="51" t="s">
        <v>1692</v>
      </c>
      <c r="O678" s="50" t="s">
        <v>860</v>
      </c>
      <c r="P678" s="38">
        <f t="shared" si="20"/>
        <v>-296.89600000000002</v>
      </c>
      <c r="Q678" s="52">
        <v>45831</v>
      </c>
      <c r="S678">
        <v>40700</v>
      </c>
      <c r="T678" t="s">
        <v>784</v>
      </c>
    </row>
    <row r="679" spans="1:20" ht="14.45">
      <c r="A679" s="54" t="str">
        <f>+VLOOKUP(O679,'Selectable Table'!D:E,2,0)</f>
        <v>OTH CUST</v>
      </c>
      <c r="B679" s="37" t="s">
        <v>1104</v>
      </c>
      <c r="C679" s="50" t="s">
        <v>1105</v>
      </c>
      <c r="D679" s="50" t="s">
        <v>435</v>
      </c>
      <c r="E679">
        <v>2025</v>
      </c>
      <c r="F679">
        <v>6</v>
      </c>
      <c r="G679" s="54" t="s">
        <v>854</v>
      </c>
      <c r="H679" s="34" t="s">
        <v>324</v>
      </c>
      <c r="I679" s="18">
        <v>-199.596</v>
      </c>
      <c r="J679" s="34" t="s">
        <v>787</v>
      </c>
      <c r="K679" s="19">
        <f t="shared" si="21"/>
        <v>-240.47725272</v>
      </c>
      <c r="L679" t="s">
        <v>851</v>
      </c>
      <c r="M679" s="51" t="s">
        <v>1106</v>
      </c>
      <c r="O679" s="50" t="s">
        <v>929</v>
      </c>
      <c r="P679" s="38">
        <f t="shared" si="20"/>
        <v>-240.47725272</v>
      </c>
      <c r="Q679" s="52">
        <v>45831</v>
      </c>
      <c r="S679">
        <v>40700</v>
      </c>
      <c r="T679" t="s">
        <v>784</v>
      </c>
    </row>
    <row r="680" spans="1:20" ht="14.45">
      <c r="A680" s="54" t="str">
        <f>+VLOOKUP(O680,'Selectable Table'!D:E,2,0)</f>
        <v>ROCHE</v>
      </c>
      <c r="B680" s="37" t="s">
        <v>1693</v>
      </c>
      <c r="C680" s="50" t="s">
        <v>1694</v>
      </c>
      <c r="D680" s="50" t="s">
        <v>435</v>
      </c>
      <c r="E680">
        <v>2025</v>
      </c>
      <c r="F680">
        <v>6</v>
      </c>
      <c r="G680" s="54" t="s">
        <v>850</v>
      </c>
      <c r="H680" s="34" t="s">
        <v>323</v>
      </c>
      <c r="I680" s="18">
        <v>-123.548</v>
      </c>
      <c r="J680" s="34" t="s">
        <v>787</v>
      </c>
      <c r="K680" s="19">
        <f t="shared" si="21"/>
        <v>-148.85310136000001</v>
      </c>
      <c r="L680" t="s">
        <v>851</v>
      </c>
      <c r="M680" s="51" t="s">
        <v>1695</v>
      </c>
      <c r="O680" s="50" t="s">
        <v>1696</v>
      </c>
      <c r="P680" s="38">
        <f t="shared" si="20"/>
        <v>-148.85310136000001</v>
      </c>
      <c r="Q680" s="52">
        <v>45831</v>
      </c>
      <c r="S680">
        <v>40700</v>
      </c>
      <c r="T680" t="s">
        <v>784</v>
      </c>
    </row>
    <row r="681" spans="1:20" ht="29.1">
      <c r="A681" s="54" t="str">
        <f>+VLOOKUP(O681,'Selectable Table'!D:E,2,0)</f>
        <v>OTH CUST</v>
      </c>
      <c r="B681" s="37" t="s">
        <v>1107</v>
      </c>
      <c r="C681" s="50" t="s">
        <v>1108</v>
      </c>
      <c r="D681" s="50" t="s">
        <v>435</v>
      </c>
      <c r="E681">
        <v>2025</v>
      </c>
      <c r="F681">
        <v>6</v>
      </c>
      <c r="G681" s="54" t="s">
        <v>850</v>
      </c>
      <c r="H681" s="34" t="s">
        <v>323</v>
      </c>
      <c r="I681" s="18">
        <v>-117.072</v>
      </c>
      <c r="J681" s="34" t="s">
        <v>787</v>
      </c>
      <c r="K681" s="19">
        <f t="shared" si="21"/>
        <v>-141.05068704000001</v>
      </c>
      <c r="L681" t="s">
        <v>851</v>
      </c>
      <c r="M681" s="51" t="s">
        <v>1109</v>
      </c>
      <c r="O681" s="50" t="s">
        <v>929</v>
      </c>
      <c r="P681" s="38">
        <f t="shared" si="20"/>
        <v>-141.05068704000001</v>
      </c>
      <c r="Q681" s="52">
        <v>45831</v>
      </c>
      <c r="S681">
        <v>40700</v>
      </c>
      <c r="T681" t="s">
        <v>784</v>
      </c>
    </row>
    <row r="682" spans="1:20" ht="29.1">
      <c r="A682" s="54" t="str">
        <f>+VLOOKUP(O682,'Selectable Table'!D:E,2,0)</f>
        <v>OTH CUST</v>
      </c>
      <c r="B682" s="37" t="s">
        <v>1107</v>
      </c>
      <c r="C682" s="50" t="s">
        <v>1108</v>
      </c>
      <c r="D682" s="50" t="s">
        <v>435</v>
      </c>
      <c r="E682">
        <v>2025</v>
      </c>
      <c r="F682">
        <v>6</v>
      </c>
      <c r="G682" s="54" t="s">
        <v>858</v>
      </c>
      <c r="H682" s="34" t="s">
        <v>325</v>
      </c>
      <c r="I682" s="18">
        <v>-88.98</v>
      </c>
      <c r="J682" s="34" t="s">
        <v>787</v>
      </c>
      <c r="K682" s="19">
        <f t="shared" si="21"/>
        <v>-107.2048836</v>
      </c>
      <c r="L682" t="s">
        <v>851</v>
      </c>
      <c r="M682" s="51" t="s">
        <v>1109</v>
      </c>
      <c r="O682" s="50" t="s">
        <v>929</v>
      </c>
      <c r="P682" s="38">
        <f t="shared" si="20"/>
        <v>-107.2048836</v>
      </c>
      <c r="Q682" s="52">
        <v>45831</v>
      </c>
      <c r="S682">
        <v>40700</v>
      </c>
      <c r="T682" t="s">
        <v>784</v>
      </c>
    </row>
    <row r="683" spans="1:20" ht="14.45">
      <c r="A683" s="54" t="str">
        <f>+VLOOKUP(O683,'Selectable Table'!D:E,2,0)</f>
        <v>OTH CUST</v>
      </c>
      <c r="B683" s="37" t="s">
        <v>1697</v>
      </c>
      <c r="C683" s="50" t="s">
        <v>1698</v>
      </c>
      <c r="D683" s="50" t="s">
        <v>435</v>
      </c>
      <c r="E683">
        <v>2025</v>
      </c>
      <c r="F683">
        <v>6</v>
      </c>
      <c r="G683" s="54" t="s">
        <v>854</v>
      </c>
      <c r="H683" s="34" t="s">
        <v>324</v>
      </c>
      <c r="I683" s="18">
        <v>-124.26400000000001</v>
      </c>
      <c r="J683" s="34" t="s">
        <v>787</v>
      </c>
      <c r="K683" s="19">
        <f t="shared" si="21"/>
        <v>-149.71575248000002</v>
      </c>
      <c r="L683" t="s">
        <v>851</v>
      </c>
      <c r="M683" s="51" t="s">
        <v>1699</v>
      </c>
      <c r="O683" s="50" t="s">
        <v>875</v>
      </c>
      <c r="P683" s="38">
        <f t="shared" si="20"/>
        <v>-149.71575248000002</v>
      </c>
      <c r="Q683" s="52">
        <v>45831</v>
      </c>
      <c r="S683">
        <v>40700</v>
      </c>
      <c r="T683" t="s">
        <v>784</v>
      </c>
    </row>
    <row r="684" spans="1:20" ht="14.45">
      <c r="A684" s="54" t="str">
        <f>+VLOOKUP(O684,'Selectable Table'!D:E,2,0)</f>
        <v>OTH CUST</v>
      </c>
      <c r="B684" s="37" t="s">
        <v>1700</v>
      </c>
      <c r="C684" s="50" t="s">
        <v>1701</v>
      </c>
      <c r="D684" s="50" t="s">
        <v>435</v>
      </c>
      <c r="E684">
        <v>2025</v>
      </c>
      <c r="F684">
        <v>6</v>
      </c>
      <c r="G684" s="54" t="s">
        <v>854</v>
      </c>
      <c r="H684" s="34" t="s">
        <v>324</v>
      </c>
      <c r="I684" s="18">
        <v>-445.34399999999999</v>
      </c>
      <c r="J684" s="34" t="s">
        <v>787</v>
      </c>
      <c r="K684" s="19">
        <f t="shared" si="21"/>
        <v>-536.55935808000004</v>
      </c>
      <c r="L684" t="s">
        <v>851</v>
      </c>
      <c r="M684" s="51" t="s">
        <v>1702</v>
      </c>
      <c r="O684" s="50" t="s">
        <v>944</v>
      </c>
      <c r="P684" s="38">
        <f t="shared" si="20"/>
        <v>-536.55935808000004</v>
      </c>
      <c r="Q684" s="52">
        <v>45831</v>
      </c>
      <c r="S684">
        <v>40700</v>
      </c>
      <c r="T684" t="s">
        <v>784</v>
      </c>
    </row>
    <row r="685" spans="1:20" ht="14.45">
      <c r="A685" s="54" t="str">
        <f>+VLOOKUP(O685,'Selectable Table'!D:E,2,0)</f>
        <v>OTH CUST</v>
      </c>
      <c r="B685" s="37" t="s">
        <v>1703</v>
      </c>
      <c r="C685" s="50" t="s">
        <v>1704</v>
      </c>
      <c r="D685" s="50" t="s">
        <v>435</v>
      </c>
      <c r="E685">
        <v>2025</v>
      </c>
      <c r="F685">
        <v>6</v>
      </c>
      <c r="G685" s="54" t="s">
        <v>854</v>
      </c>
      <c r="H685" s="34" t="s">
        <v>324</v>
      </c>
      <c r="I685" s="18">
        <v>-102.024</v>
      </c>
      <c r="J685" s="34" t="s">
        <v>787</v>
      </c>
      <c r="K685" s="19">
        <f t="shared" si="21"/>
        <v>-122.92055568000001</v>
      </c>
      <c r="L685" t="s">
        <v>851</v>
      </c>
      <c r="M685" s="51" t="s">
        <v>1705</v>
      </c>
      <c r="O685" s="50" t="s">
        <v>860</v>
      </c>
      <c r="P685" s="38">
        <f t="shared" si="20"/>
        <v>-122.92055568000001</v>
      </c>
      <c r="Q685" s="52">
        <v>45831</v>
      </c>
      <c r="S685">
        <v>40700</v>
      </c>
      <c r="T685" t="s">
        <v>784</v>
      </c>
    </row>
    <row r="686" spans="1:20" ht="29.1">
      <c r="A686" s="54" t="str">
        <f>+VLOOKUP(O686,'Selectable Table'!D:E,2,0)</f>
        <v>OTH CUST</v>
      </c>
      <c r="B686" s="37" t="s">
        <v>1706</v>
      </c>
      <c r="C686" s="50" t="s">
        <v>1707</v>
      </c>
      <c r="D686" s="50" t="s">
        <v>1708</v>
      </c>
      <c r="E686">
        <v>2025</v>
      </c>
      <c r="F686">
        <v>6</v>
      </c>
      <c r="G686" s="54" t="s">
        <v>858</v>
      </c>
      <c r="H686" s="34" t="s">
        <v>325</v>
      </c>
      <c r="I686" s="18">
        <v>-273.78400000000005</v>
      </c>
      <c r="J686" s="34" t="s">
        <v>95</v>
      </c>
      <c r="K686" s="19">
        <f t="shared" si="21"/>
        <v>-273.78400000000005</v>
      </c>
      <c r="L686" t="s">
        <v>851</v>
      </c>
      <c r="M686" s="51" t="s">
        <v>1709</v>
      </c>
      <c r="O686" s="50" t="s">
        <v>929</v>
      </c>
      <c r="P686" s="38">
        <f t="shared" si="20"/>
        <v>-273.78400000000005</v>
      </c>
      <c r="Q686" s="52">
        <v>45831</v>
      </c>
      <c r="S686">
        <v>40700</v>
      </c>
      <c r="T686" t="s">
        <v>784</v>
      </c>
    </row>
    <row r="687" spans="1:20" ht="29.1">
      <c r="A687" s="54" t="str">
        <f>+VLOOKUP(O687,'Selectable Table'!D:E,2,0)</f>
        <v>OTH CUST</v>
      </c>
      <c r="B687" s="37" t="s">
        <v>1706</v>
      </c>
      <c r="C687" s="50" t="s">
        <v>1707</v>
      </c>
      <c r="D687" s="50" t="s">
        <v>1708</v>
      </c>
      <c r="E687">
        <v>2025</v>
      </c>
      <c r="F687">
        <v>6</v>
      </c>
      <c r="G687" s="54" t="s">
        <v>854</v>
      </c>
      <c r="H687" s="34" t="s">
        <v>324</v>
      </c>
      <c r="I687" s="18">
        <v>-22.816000000000003</v>
      </c>
      <c r="J687" s="34" t="s">
        <v>95</v>
      </c>
      <c r="K687" s="19">
        <f t="shared" si="21"/>
        <v>-22.816000000000003</v>
      </c>
      <c r="L687" t="s">
        <v>851</v>
      </c>
      <c r="M687" s="51" t="s">
        <v>1709</v>
      </c>
      <c r="O687" s="50" t="s">
        <v>929</v>
      </c>
      <c r="P687" s="38">
        <f t="shared" si="20"/>
        <v>-22.816000000000003</v>
      </c>
      <c r="Q687" s="52">
        <v>45831</v>
      </c>
      <c r="S687">
        <v>40700</v>
      </c>
      <c r="T687" t="s">
        <v>784</v>
      </c>
    </row>
    <row r="688" spans="1:20" ht="29.1">
      <c r="A688" s="54" t="str">
        <f>+VLOOKUP(O688,'Selectable Table'!D:E,2,0)</f>
        <v>OTH CUST</v>
      </c>
      <c r="B688" s="37" t="s">
        <v>1710</v>
      </c>
      <c r="C688" s="50" t="s">
        <v>1711</v>
      </c>
      <c r="D688" s="50" t="s">
        <v>1708</v>
      </c>
      <c r="E688">
        <v>2025</v>
      </c>
      <c r="F688">
        <v>6</v>
      </c>
      <c r="G688" s="54" t="s">
        <v>854</v>
      </c>
      <c r="H688" s="34" t="s">
        <v>324</v>
      </c>
      <c r="I688" s="18">
        <v>-38.783999999999999</v>
      </c>
      <c r="J688" s="34" t="s">
        <v>95</v>
      </c>
      <c r="K688" s="19">
        <f t="shared" si="21"/>
        <v>-38.783999999999999</v>
      </c>
      <c r="L688" t="s">
        <v>851</v>
      </c>
      <c r="M688" s="51" t="s">
        <v>1712</v>
      </c>
      <c r="O688" s="50" t="s">
        <v>929</v>
      </c>
      <c r="P688" s="38">
        <f t="shared" si="20"/>
        <v>-38.783999999999999</v>
      </c>
      <c r="Q688" s="52">
        <v>45831</v>
      </c>
      <c r="S688">
        <v>40700</v>
      </c>
      <c r="T688" t="s">
        <v>784</v>
      </c>
    </row>
    <row r="689" spans="1:20" ht="29.1">
      <c r="A689" s="54" t="str">
        <f>+VLOOKUP(O689,'Selectable Table'!D:E,2,0)</f>
        <v>OTH CUST</v>
      </c>
      <c r="B689" s="37" t="s">
        <v>1710</v>
      </c>
      <c r="C689" s="50" t="s">
        <v>1711</v>
      </c>
      <c r="D689" s="50" t="s">
        <v>1708</v>
      </c>
      <c r="E689">
        <v>2025</v>
      </c>
      <c r="F689">
        <v>6</v>
      </c>
      <c r="G689" s="54" t="s">
        <v>850</v>
      </c>
      <c r="H689" s="34" t="s">
        <v>323</v>
      </c>
      <c r="I689" s="18">
        <v>-632.24800000000005</v>
      </c>
      <c r="J689" s="34" t="s">
        <v>95</v>
      </c>
      <c r="K689" s="19">
        <f t="shared" si="21"/>
        <v>-632.24800000000005</v>
      </c>
      <c r="L689" t="s">
        <v>851</v>
      </c>
      <c r="M689" s="51" t="s">
        <v>1712</v>
      </c>
      <c r="O689" s="50" t="s">
        <v>929</v>
      </c>
      <c r="P689" s="38">
        <f t="shared" si="20"/>
        <v>-632.24800000000005</v>
      </c>
      <c r="Q689" s="52">
        <v>45831</v>
      </c>
      <c r="S689">
        <v>40700</v>
      </c>
      <c r="T689" t="s">
        <v>784</v>
      </c>
    </row>
    <row r="690" spans="1:20" ht="14.45">
      <c r="A690" s="54" t="str">
        <f>+VLOOKUP(O690,'Selectable Table'!D:E,2,0)</f>
        <v>OTH CUST</v>
      </c>
      <c r="B690" s="37" t="s">
        <v>1110</v>
      </c>
      <c r="C690" s="50" t="s">
        <v>1111</v>
      </c>
      <c r="D690" s="50" t="s">
        <v>1708</v>
      </c>
      <c r="E690">
        <v>2025</v>
      </c>
      <c r="F690">
        <v>6</v>
      </c>
      <c r="G690" s="54" t="s">
        <v>850</v>
      </c>
      <c r="H690" s="34" t="s">
        <v>323</v>
      </c>
      <c r="I690" s="18">
        <v>-384.68000000000006</v>
      </c>
      <c r="J690" s="34" t="s">
        <v>95</v>
      </c>
      <c r="K690" s="19">
        <f t="shared" si="21"/>
        <v>-384.68000000000006</v>
      </c>
      <c r="L690" t="s">
        <v>851</v>
      </c>
      <c r="M690" s="51" t="s">
        <v>1112</v>
      </c>
      <c r="O690" s="50" t="s">
        <v>875</v>
      </c>
      <c r="P690" s="38">
        <f t="shared" si="20"/>
        <v>-384.68000000000006</v>
      </c>
      <c r="Q690" s="52">
        <v>45831</v>
      </c>
      <c r="S690">
        <v>40700</v>
      </c>
      <c r="T690" t="s">
        <v>784</v>
      </c>
    </row>
    <row r="691" spans="1:20" ht="14.45">
      <c r="A691" s="54" t="str">
        <f>+VLOOKUP(O691,'Selectable Table'!D:E,2,0)</f>
        <v>OTH CUST</v>
      </c>
      <c r="B691" s="37" t="s">
        <v>1113</v>
      </c>
      <c r="C691" s="50" t="s">
        <v>1114</v>
      </c>
      <c r="D691" s="50" t="s">
        <v>1713</v>
      </c>
      <c r="E691">
        <v>2025</v>
      </c>
      <c r="F691">
        <v>6</v>
      </c>
      <c r="G691" s="54" t="s">
        <v>858</v>
      </c>
      <c r="H691" s="34" t="s">
        <v>325</v>
      </c>
      <c r="I691" s="18">
        <v>-2894.78</v>
      </c>
      <c r="J691" s="34" t="s">
        <v>95</v>
      </c>
      <c r="K691" s="19">
        <f t="shared" si="21"/>
        <v>-2894.78</v>
      </c>
      <c r="L691" t="s">
        <v>851</v>
      </c>
      <c r="M691" s="51" t="s">
        <v>1115</v>
      </c>
      <c r="O691" s="50" t="s">
        <v>1116</v>
      </c>
      <c r="P691" s="38">
        <f t="shared" si="20"/>
        <v>-2894.78</v>
      </c>
      <c r="Q691" s="52">
        <v>45831</v>
      </c>
      <c r="S691">
        <v>40700</v>
      </c>
      <c r="T691" t="s">
        <v>784</v>
      </c>
    </row>
    <row r="692" spans="1:20" ht="14.45">
      <c r="A692" s="54" t="str">
        <f>+VLOOKUP(O692,'Selectable Table'!D:E,2,0)</f>
        <v>OTH CUST</v>
      </c>
      <c r="B692" s="37" t="s">
        <v>1113</v>
      </c>
      <c r="C692" s="50" t="s">
        <v>1114</v>
      </c>
      <c r="D692" s="50" t="s">
        <v>1713</v>
      </c>
      <c r="E692">
        <v>2025</v>
      </c>
      <c r="F692">
        <v>6</v>
      </c>
      <c r="G692" s="54" t="s">
        <v>854</v>
      </c>
      <c r="H692" s="34" t="s">
        <v>324</v>
      </c>
      <c r="I692" s="18">
        <v>-81.960000000000008</v>
      </c>
      <c r="J692" s="34" t="s">
        <v>95</v>
      </c>
      <c r="K692" s="19">
        <f t="shared" si="21"/>
        <v>-81.960000000000008</v>
      </c>
      <c r="L692" t="s">
        <v>851</v>
      </c>
      <c r="M692" s="51" t="s">
        <v>1115</v>
      </c>
      <c r="O692" s="50" t="s">
        <v>1116</v>
      </c>
      <c r="P692" s="38">
        <f t="shared" si="20"/>
        <v>-81.960000000000008</v>
      </c>
      <c r="Q692" s="52">
        <v>45831</v>
      </c>
      <c r="S692">
        <v>40700</v>
      </c>
      <c r="T692" t="s">
        <v>784</v>
      </c>
    </row>
    <row r="693" spans="1:20" ht="14.45">
      <c r="A693" s="54" t="str">
        <f>+VLOOKUP(O693,'Selectable Table'!D:E,2,0)</f>
        <v>OTH CUST</v>
      </c>
      <c r="B693" s="37" t="s">
        <v>1113</v>
      </c>
      <c r="C693" s="50" t="s">
        <v>1114</v>
      </c>
      <c r="D693" s="50" t="s">
        <v>1713</v>
      </c>
      <c r="E693">
        <v>2025</v>
      </c>
      <c r="F693">
        <v>6</v>
      </c>
      <c r="G693" s="54" t="s">
        <v>854</v>
      </c>
      <c r="H693" s="34" t="s">
        <v>324</v>
      </c>
      <c r="I693" s="18">
        <v>-114.15600000000001</v>
      </c>
      <c r="J693" s="34" t="s">
        <v>95</v>
      </c>
      <c r="K693" s="19">
        <f t="shared" si="21"/>
        <v>-114.15600000000001</v>
      </c>
      <c r="L693" t="s">
        <v>851</v>
      </c>
      <c r="M693" s="51" t="s">
        <v>1115</v>
      </c>
      <c r="O693" s="50" t="s">
        <v>1116</v>
      </c>
      <c r="P693" s="38">
        <f t="shared" si="20"/>
        <v>-114.15600000000001</v>
      </c>
      <c r="Q693" s="52">
        <v>45831</v>
      </c>
      <c r="S693">
        <v>40700</v>
      </c>
      <c r="T693" t="s">
        <v>784</v>
      </c>
    </row>
    <row r="694" spans="1:20" ht="14.45">
      <c r="A694" s="54" t="str">
        <f>+VLOOKUP(O694,'Selectable Table'!D:E,2,0)</f>
        <v>OTH CUST</v>
      </c>
      <c r="B694" s="37" t="s">
        <v>1714</v>
      </c>
      <c r="C694" s="50" t="s">
        <v>1715</v>
      </c>
      <c r="D694" s="50" t="s">
        <v>1713</v>
      </c>
      <c r="E694">
        <v>2025</v>
      </c>
      <c r="F694">
        <v>6</v>
      </c>
      <c r="G694" s="54" t="s">
        <v>854</v>
      </c>
      <c r="H694" s="34" t="s">
        <v>324</v>
      </c>
      <c r="I694" s="18">
        <v>-155.476</v>
      </c>
      <c r="J694" s="34" t="s">
        <v>95</v>
      </c>
      <c r="K694" s="19">
        <f t="shared" si="21"/>
        <v>-155.476</v>
      </c>
      <c r="L694" t="s">
        <v>851</v>
      </c>
      <c r="M694" s="51" t="s">
        <v>1260</v>
      </c>
      <c r="O694" s="50" t="s">
        <v>1010</v>
      </c>
      <c r="P694" s="38">
        <f t="shared" si="20"/>
        <v>-155.476</v>
      </c>
      <c r="Q694" s="52">
        <v>45831</v>
      </c>
      <c r="S694">
        <v>40700</v>
      </c>
      <c r="T694" t="s">
        <v>784</v>
      </c>
    </row>
    <row r="695" spans="1:20" ht="14.45">
      <c r="A695" s="54" t="str">
        <f>+VLOOKUP(O695,'Selectable Table'!D:E,2,0)</f>
        <v>OTH CUST</v>
      </c>
      <c r="B695" s="37" t="s">
        <v>1714</v>
      </c>
      <c r="C695" s="50" t="s">
        <v>1715</v>
      </c>
      <c r="D695" s="50" t="s">
        <v>1713</v>
      </c>
      <c r="E695">
        <v>2025</v>
      </c>
      <c r="F695">
        <v>6</v>
      </c>
      <c r="G695" s="54" t="s">
        <v>854</v>
      </c>
      <c r="H695" s="34" t="s">
        <v>324</v>
      </c>
      <c r="I695" s="18">
        <v>-246.08000000000004</v>
      </c>
      <c r="J695" s="34" t="s">
        <v>95</v>
      </c>
      <c r="K695" s="19">
        <f t="shared" si="21"/>
        <v>-246.08000000000004</v>
      </c>
      <c r="L695" t="s">
        <v>851</v>
      </c>
      <c r="M695" s="51" t="s">
        <v>1260</v>
      </c>
      <c r="O695" s="50" t="s">
        <v>1010</v>
      </c>
      <c r="P695" s="38">
        <f t="shared" si="20"/>
        <v>-246.08000000000004</v>
      </c>
      <c r="Q695" s="52">
        <v>45831</v>
      </c>
      <c r="S695">
        <v>40700</v>
      </c>
      <c r="T695" t="s">
        <v>784</v>
      </c>
    </row>
    <row r="696" spans="1:20" ht="29.1">
      <c r="A696" s="54" t="str">
        <f>+VLOOKUP(O696,'Selectable Table'!D:E,2,0)</f>
        <v>OTH CUST</v>
      </c>
      <c r="B696" s="37" t="s">
        <v>1117</v>
      </c>
      <c r="C696" s="50" t="s">
        <v>1118</v>
      </c>
      <c r="D696" s="50" t="s">
        <v>1713</v>
      </c>
      <c r="E696">
        <v>2025</v>
      </c>
      <c r="F696">
        <v>6</v>
      </c>
      <c r="G696" s="54" t="s">
        <v>880</v>
      </c>
      <c r="H696" s="34" t="s">
        <v>616</v>
      </c>
      <c r="I696" s="18">
        <v>-190.108</v>
      </c>
      <c r="J696" s="34" t="s">
        <v>95</v>
      </c>
      <c r="K696" s="19">
        <f t="shared" si="21"/>
        <v>-190.108</v>
      </c>
      <c r="L696" t="s">
        <v>851</v>
      </c>
      <c r="M696" s="51" t="s">
        <v>1119</v>
      </c>
      <c r="O696" s="50" t="s">
        <v>937</v>
      </c>
      <c r="P696" s="38">
        <f t="shared" si="20"/>
        <v>-190.108</v>
      </c>
      <c r="Q696" s="52">
        <v>45831</v>
      </c>
      <c r="S696">
        <v>40700</v>
      </c>
      <c r="T696" t="s">
        <v>784</v>
      </c>
    </row>
    <row r="697" spans="1:20" ht="29.1">
      <c r="A697" s="54" t="str">
        <f>+VLOOKUP(O697,'Selectable Table'!D:E,2,0)</f>
        <v>OTH CUST</v>
      </c>
      <c r="B697" s="37" t="s">
        <v>1716</v>
      </c>
      <c r="C697" s="50" t="s">
        <v>1717</v>
      </c>
      <c r="D697" s="50" t="s">
        <v>1713</v>
      </c>
      <c r="E697">
        <v>2025</v>
      </c>
      <c r="F697">
        <v>6</v>
      </c>
      <c r="G697" s="54" t="s">
        <v>880</v>
      </c>
      <c r="H697" s="34" t="s">
        <v>616</v>
      </c>
      <c r="I697" s="18">
        <v>-23.412000000000003</v>
      </c>
      <c r="J697" s="34" t="s">
        <v>95</v>
      </c>
      <c r="K697" s="19">
        <f t="shared" si="21"/>
        <v>-23.412000000000003</v>
      </c>
      <c r="L697" t="s">
        <v>851</v>
      </c>
      <c r="M697" s="51" t="s">
        <v>1718</v>
      </c>
      <c r="O697" s="50" t="s">
        <v>929</v>
      </c>
      <c r="P697" s="38">
        <f t="shared" si="20"/>
        <v>-23.412000000000003</v>
      </c>
      <c r="Q697" s="52">
        <v>45831</v>
      </c>
      <c r="S697">
        <v>40700</v>
      </c>
      <c r="T697" t="s">
        <v>784</v>
      </c>
    </row>
    <row r="698" spans="1:20" ht="14.45">
      <c r="A698" s="54" t="str">
        <f>+VLOOKUP(O698,'Selectable Table'!D:E,2,0)</f>
        <v>OTH CUST</v>
      </c>
      <c r="B698" s="37" t="s">
        <v>1120</v>
      </c>
      <c r="C698" s="50" t="s">
        <v>1121</v>
      </c>
      <c r="D698" s="50" t="s">
        <v>1713</v>
      </c>
      <c r="E698">
        <v>2025</v>
      </c>
      <c r="F698">
        <v>6</v>
      </c>
      <c r="G698" s="54" t="s">
        <v>850</v>
      </c>
      <c r="H698" s="34" t="s">
        <v>323</v>
      </c>
      <c r="I698" s="18">
        <v>-74.224000000000004</v>
      </c>
      <c r="J698" s="34" t="s">
        <v>95</v>
      </c>
      <c r="K698" s="19">
        <f t="shared" si="21"/>
        <v>-74.224000000000004</v>
      </c>
      <c r="L698" t="s">
        <v>851</v>
      </c>
      <c r="M698" s="51" t="s">
        <v>1122</v>
      </c>
      <c r="O698" s="50" t="s">
        <v>944</v>
      </c>
      <c r="P698" s="38">
        <f t="shared" si="20"/>
        <v>-74.224000000000004</v>
      </c>
      <c r="Q698" s="52">
        <v>45831</v>
      </c>
      <c r="S698">
        <v>40700</v>
      </c>
      <c r="T698" t="s">
        <v>784</v>
      </c>
    </row>
    <row r="699" spans="1:20" ht="14.45">
      <c r="A699" s="54" t="str">
        <f>+VLOOKUP(O699,'Selectable Table'!D:E,2,0)</f>
        <v>OTH CUST</v>
      </c>
      <c r="B699" s="37" t="s">
        <v>1120</v>
      </c>
      <c r="C699" s="50" t="s">
        <v>1121</v>
      </c>
      <c r="D699" s="50" t="s">
        <v>1713</v>
      </c>
      <c r="E699">
        <v>2025</v>
      </c>
      <c r="F699">
        <v>6</v>
      </c>
      <c r="G699" s="54" t="s">
        <v>850</v>
      </c>
      <c r="H699" s="34" t="s">
        <v>323</v>
      </c>
      <c r="I699" s="18">
        <v>-247.096</v>
      </c>
      <c r="J699" s="34" t="s">
        <v>95</v>
      </c>
      <c r="K699" s="19">
        <f t="shared" si="21"/>
        <v>-247.096</v>
      </c>
      <c r="L699" t="s">
        <v>851</v>
      </c>
      <c r="M699" s="51" t="s">
        <v>1122</v>
      </c>
      <c r="O699" s="50" t="s">
        <v>944</v>
      </c>
      <c r="P699" s="38">
        <f t="shared" si="20"/>
        <v>-247.096</v>
      </c>
      <c r="Q699" s="52">
        <v>45831</v>
      </c>
      <c r="S699">
        <v>40700</v>
      </c>
      <c r="T699" t="s">
        <v>784</v>
      </c>
    </row>
    <row r="700" spans="1:20" ht="14.45">
      <c r="A700" s="54" t="str">
        <f>+VLOOKUP(O700,'Selectable Table'!D:E,2,0)</f>
        <v>OTH CUST</v>
      </c>
      <c r="B700" s="37" t="s">
        <v>1123</v>
      </c>
      <c r="C700" s="50" t="s">
        <v>1124</v>
      </c>
      <c r="D700" s="50" t="s">
        <v>1713</v>
      </c>
      <c r="E700">
        <v>2025</v>
      </c>
      <c r="F700">
        <v>6</v>
      </c>
      <c r="G700" s="54" t="s">
        <v>850</v>
      </c>
      <c r="H700" s="34" t="s">
        <v>323</v>
      </c>
      <c r="I700" s="18">
        <v>-372.79600000000005</v>
      </c>
      <c r="J700" s="34" t="s">
        <v>95</v>
      </c>
      <c r="K700" s="19">
        <f t="shared" si="21"/>
        <v>-372.79600000000005</v>
      </c>
      <c r="L700" t="s">
        <v>851</v>
      </c>
      <c r="M700" s="51" t="s">
        <v>1125</v>
      </c>
      <c r="O700" s="50" t="s">
        <v>875</v>
      </c>
      <c r="P700" s="38">
        <f t="shared" si="20"/>
        <v>-372.79600000000005</v>
      </c>
      <c r="Q700" s="52">
        <v>45831</v>
      </c>
      <c r="S700">
        <v>40700</v>
      </c>
      <c r="T700" t="s">
        <v>784</v>
      </c>
    </row>
    <row r="701" spans="1:20" ht="14.45">
      <c r="A701" s="54" t="str">
        <f>+VLOOKUP(O701,'Selectable Table'!D:E,2,0)</f>
        <v>OTH CUST</v>
      </c>
      <c r="B701" s="37" t="s">
        <v>1126</v>
      </c>
      <c r="C701" s="50" t="s">
        <v>1127</v>
      </c>
      <c r="D701" s="50" t="s">
        <v>1713</v>
      </c>
      <c r="E701">
        <v>2025</v>
      </c>
      <c r="F701">
        <v>6</v>
      </c>
      <c r="G701" s="54" t="s">
        <v>854</v>
      </c>
      <c r="H701" s="34" t="s">
        <v>324</v>
      </c>
      <c r="I701" s="18">
        <v>-75.472000000000008</v>
      </c>
      <c r="J701" s="34" t="s">
        <v>95</v>
      </c>
      <c r="K701" s="19">
        <f t="shared" si="21"/>
        <v>-75.472000000000008</v>
      </c>
      <c r="L701" t="s">
        <v>851</v>
      </c>
      <c r="M701" s="51" t="s">
        <v>1129</v>
      </c>
      <c r="O701" s="50" t="s">
        <v>1010</v>
      </c>
      <c r="P701" s="38">
        <f t="shared" si="20"/>
        <v>-75.472000000000008</v>
      </c>
      <c r="Q701" s="52">
        <v>45831</v>
      </c>
      <c r="S701">
        <v>40700</v>
      </c>
      <c r="T701" t="s">
        <v>784</v>
      </c>
    </row>
    <row r="702" spans="1:20" ht="29.1">
      <c r="A702" s="54" t="str">
        <f>+VLOOKUP(O702,'Selectable Table'!D:E,2,0)</f>
        <v>OTH CUST</v>
      </c>
      <c r="B702" s="37" t="s">
        <v>1719</v>
      </c>
      <c r="C702" s="50" t="s">
        <v>1720</v>
      </c>
      <c r="D702" s="50" t="s">
        <v>1721</v>
      </c>
      <c r="E702">
        <v>2025</v>
      </c>
      <c r="F702">
        <v>6</v>
      </c>
      <c r="G702" s="54" t="s">
        <v>850</v>
      </c>
      <c r="H702" s="34" t="s">
        <v>323</v>
      </c>
      <c r="I702" s="18">
        <v>-479.12400000000002</v>
      </c>
      <c r="J702" s="34" t="s">
        <v>95</v>
      </c>
      <c r="K702" s="19">
        <f t="shared" si="21"/>
        <v>-479.12400000000002</v>
      </c>
      <c r="L702" t="s">
        <v>851</v>
      </c>
      <c r="M702" s="51" t="s">
        <v>1722</v>
      </c>
      <c r="O702" s="50" t="s">
        <v>929</v>
      </c>
      <c r="P702" s="38">
        <f t="shared" si="20"/>
        <v>-479.12400000000002</v>
      </c>
      <c r="Q702" s="52">
        <v>45831</v>
      </c>
      <c r="S702">
        <v>40700</v>
      </c>
      <c r="T702" t="s">
        <v>784</v>
      </c>
    </row>
    <row r="703" spans="1:20" ht="29.1">
      <c r="A703" s="54" t="str">
        <f>+VLOOKUP(O703,'Selectable Table'!D:E,2,0)</f>
        <v>OTH CUST</v>
      </c>
      <c r="B703" s="37" t="s">
        <v>1719</v>
      </c>
      <c r="C703" s="50" t="s">
        <v>1720</v>
      </c>
      <c r="D703" s="50" t="s">
        <v>1721</v>
      </c>
      <c r="E703">
        <v>2025</v>
      </c>
      <c r="F703">
        <v>6</v>
      </c>
      <c r="G703" s="54" t="s">
        <v>854</v>
      </c>
      <c r="H703" s="34" t="s">
        <v>324</v>
      </c>
      <c r="I703" s="18">
        <v>-36.504000000000005</v>
      </c>
      <c r="J703" s="34" t="s">
        <v>95</v>
      </c>
      <c r="K703" s="19">
        <f t="shared" si="21"/>
        <v>-36.504000000000005</v>
      </c>
      <c r="L703" t="s">
        <v>851</v>
      </c>
      <c r="M703" s="51" t="s">
        <v>1722</v>
      </c>
      <c r="O703" s="50" t="s">
        <v>929</v>
      </c>
      <c r="P703" s="38">
        <f t="shared" si="20"/>
        <v>-36.504000000000005</v>
      </c>
      <c r="Q703" s="52">
        <v>45831</v>
      </c>
      <c r="S703">
        <v>40700</v>
      </c>
      <c r="T703" t="s">
        <v>784</v>
      </c>
    </row>
    <row r="704" spans="1:20" ht="14.45">
      <c r="A704" s="54" t="str">
        <f>+VLOOKUP(O704,'Selectable Table'!D:E,2,0)</f>
        <v>OTH CUST</v>
      </c>
      <c r="B704" s="37" t="s">
        <v>1130</v>
      </c>
      <c r="C704" s="50" t="s">
        <v>1131</v>
      </c>
      <c r="D704" s="50" t="s">
        <v>1721</v>
      </c>
      <c r="E704">
        <v>2025</v>
      </c>
      <c r="F704">
        <v>6</v>
      </c>
      <c r="G704" s="54" t="s">
        <v>854</v>
      </c>
      <c r="H704" s="34" t="s">
        <v>324</v>
      </c>
      <c r="I704" s="18">
        <v>-74.34</v>
      </c>
      <c r="J704" s="34" t="s">
        <v>95</v>
      </c>
      <c r="K704" s="19">
        <f t="shared" si="21"/>
        <v>-74.34</v>
      </c>
      <c r="L704" t="s">
        <v>851</v>
      </c>
      <c r="M704" s="51" t="s">
        <v>1132</v>
      </c>
      <c r="O704" s="50" t="s">
        <v>860</v>
      </c>
      <c r="P704" s="38">
        <f t="shared" si="20"/>
        <v>-74.34</v>
      </c>
      <c r="Q704" s="52">
        <v>45831</v>
      </c>
      <c r="S704">
        <v>40700</v>
      </c>
      <c r="T704" t="s">
        <v>784</v>
      </c>
    </row>
    <row r="705" spans="1:20" ht="14.45">
      <c r="A705" s="54" t="str">
        <f>+VLOOKUP(O705,'Selectable Table'!D:E,2,0)</f>
        <v>OTH CUST</v>
      </c>
      <c r="B705" s="37" t="s">
        <v>1130</v>
      </c>
      <c r="C705" s="50" t="s">
        <v>1131</v>
      </c>
      <c r="D705" s="50" t="s">
        <v>1721</v>
      </c>
      <c r="E705">
        <v>2025</v>
      </c>
      <c r="F705">
        <v>6</v>
      </c>
      <c r="G705" s="54" t="s">
        <v>854</v>
      </c>
      <c r="H705" s="34" t="s">
        <v>324</v>
      </c>
      <c r="I705" s="18">
        <v>-3240.9320000000002</v>
      </c>
      <c r="J705" s="34" t="s">
        <v>95</v>
      </c>
      <c r="K705" s="19">
        <f t="shared" si="21"/>
        <v>-3240.9320000000002</v>
      </c>
      <c r="L705" t="s">
        <v>851</v>
      </c>
      <c r="M705" s="51" t="s">
        <v>1132</v>
      </c>
      <c r="O705" s="50" t="s">
        <v>860</v>
      </c>
      <c r="P705" s="38">
        <f t="shared" si="20"/>
        <v>-3240.9320000000002</v>
      </c>
      <c r="Q705" s="52">
        <v>45831</v>
      </c>
      <c r="S705">
        <v>40700</v>
      </c>
      <c r="T705" t="s">
        <v>784</v>
      </c>
    </row>
    <row r="706" spans="1:20" ht="14.45">
      <c r="A706" s="54" t="str">
        <f>+VLOOKUP(O706,'Selectable Table'!D:E,2,0)</f>
        <v>OTH CUST</v>
      </c>
      <c r="B706" s="37" t="s">
        <v>1130</v>
      </c>
      <c r="C706" s="50" t="s">
        <v>1131</v>
      </c>
      <c r="D706" s="50" t="s">
        <v>1721</v>
      </c>
      <c r="E706">
        <v>2025</v>
      </c>
      <c r="F706">
        <v>6</v>
      </c>
      <c r="G706" s="54" t="s">
        <v>854</v>
      </c>
      <c r="H706" s="34" t="s">
        <v>324</v>
      </c>
      <c r="I706" s="18">
        <v>-68.956000000000003</v>
      </c>
      <c r="J706" s="34" t="s">
        <v>95</v>
      </c>
      <c r="K706" s="19">
        <f t="shared" si="21"/>
        <v>-68.956000000000003</v>
      </c>
      <c r="L706" t="s">
        <v>851</v>
      </c>
      <c r="M706" s="51" t="s">
        <v>1132</v>
      </c>
      <c r="O706" s="50" t="s">
        <v>860</v>
      </c>
      <c r="P706" s="38">
        <f t="shared" ref="P706:P769" si="22">K706</f>
        <v>-68.956000000000003</v>
      </c>
      <c r="Q706" s="52">
        <v>45831</v>
      </c>
      <c r="S706">
        <v>40700</v>
      </c>
      <c r="T706" t="s">
        <v>784</v>
      </c>
    </row>
    <row r="707" spans="1:20" ht="14.45">
      <c r="A707" s="54" t="str">
        <f>+VLOOKUP(O707,'Selectable Table'!D:E,2,0)</f>
        <v>OTH CUST</v>
      </c>
      <c r="B707" s="37" t="s">
        <v>1723</v>
      </c>
      <c r="C707" s="50" t="s">
        <v>1724</v>
      </c>
      <c r="D707" s="50" t="s">
        <v>1721</v>
      </c>
      <c r="E707">
        <v>2025</v>
      </c>
      <c r="F707">
        <v>6</v>
      </c>
      <c r="G707" s="54" t="s">
        <v>850</v>
      </c>
      <c r="H707" s="34" t="s">
        <v>323</v>
      </c>
      <c r="I707" s="18">
        <v>-361.75200000000001</v>
      </c>
      <c r="J707" s="34" t="s">
        <v>95</v>
      </c>
      <c r="K707" s="19">
        <f t="shared" ref="K707:K770" si="23">+VLOOKUP(J707,$W$2:$X$7,2,0)*I707</f>
        <v>-361.75200000000001</v>
      </c>
      <c r="L707" t="s">
        <v>851</v>
      </c>
      <c r="M707" s="51" t="s">
        <v>1725</v>
      </c>
      <c r="O707" s="50" t="s">
        <v>944</v>
      </c>
      <c r="P707" s="38">
        <f t="shared" si="22"/>
        <v>-361.75200000000001</v>
      </c>
      <c r="Q707" s="52">
        <v>45831</v>
      </c>
      <c r="S707">
        <v>40700</v>
      </c>
      <c r="T707" t="s">
        <v>784</v>
      </c>
    </row>
    <row r="708" spans="1:20" ht="14.45">
      <c r="A708" s="54" t="str">
        <f>+VLOOKUP(O708,'Selectable Table'!D:E,2,0)</f>
        <v>OTH CUST</v>
      </c>
      <c r="B708" s="37" t="s">
        <v>1133</v>
      </c>
      <c r="C708" s="50" t="s">
        <v>1134</v>
      </c>
      <c r="D708" s="50" t="s">
        <v>1721</v>
      </c>
      <c r="E708">
        <v>2025</v>
      </c>
      <c r="F708">
        <v>6</v>
      </c>
      <c r="G708" s="54" t="s">
        <v>850</v>
      </c>
      <c r="H708" s="34" t="s">
        <v>323</v>
      </c>
      <c r="I708" s="18">
        <v>-59.472000000000008</v>
      </c>
      <c r="J708" s="34" t="s">
        <v>95</v>
      </c>
      <c r="K708" s="19">
        <f t="shared" si="23"/>
        <v>-59.472000000000008</v>
      </c>
      <c r="L708" t="s">
        <v>851</v>
      </c>
      <c r="M708" s="51" t="s">
        <v>1135</v>
      </c>
      <c r="O708" s="50" t="s">
        <v>1136</v>
      </c>
      <c r="P708" s="38">
        <f t="shared" si="22"/>
        <v>-59.472000000000008</v>
      </c>
      <c r="Q708" s="52">
        <v>45831</v>
      </c>
      <c r="S708">
        <v>40700</v>
      </c>
      <c r="T708" t="s">
        <v>784</v>
      </c>
    </row>
    <row r="709" spans="1:20" ht="14.45">
      <c r="A709" s="54" t="str">
        <f>+VLOOKUP(O709,'Selectable Table'!D:E,2,0)</f>
        <v>OTH CUST</v>
      </c>
      <c r="B709" s="37" t="s">
        <v>1133</v>
      </c>
      <c r="C709" s="50" t="s">
        <v>1134</v>
      </c>
      <c r="D709" s="50" t="s">
        <v>1726</v>
      </c>
      <c r="E709">
        <v>2025</v>
      </c>
      <c r="F709">
        <v>6</v>
      </c>
      <c r="G709" s="54" t="s">
        <v>858</v>
      </c>
      <c r="H709" s="34" t="s">
        <v>325</v>
      </c>
      <c r="I709" s="18">
        <v>-452.416</v>
      </c>
      <c r="J709" s="34" t="s">
        <v>95</v>
      </c>
      <c r="K709" s="19">
        <f t="shared" si="23"/>
        <v>-452.416</v>
      </c>
      <c r="L709" t="s">
        <v>851</v>
      </c>
      <c r="M709" s="51" t="s">
        <v>1135</v>
      </c>
      <c r="O709" s="50" t="s">
        <v>1136</v>
      </c>
      <c r="P709" s="38">
        <f t="shared" si="22"/>
        <v>-452.416</v>
      </c>
      <c r="Q709" s="52">
        <v>45831</v>
      </c>
      <c r="S709">
        <v>40700</v>
      </c>
      <c r="T709" t="s">
        <v>784</v>
      </c>
    </row>
    <row r="710" spans="1:20" ht="29.1">
      <c r="A710" s="54" t="str">
        <f>+VLOOKUP(O710,'Selectable Table'!D:E,2,0)</f>
        <v>OTH CUST</v>
      </c>
      <c r="B710" s="37" t="s">
        <v>1137</v>
      </c>
      <c r="C710" s="50" t="s">
        <v>1138</v>
      </c>
      <c r="D710" s="50" t="s">
        <v>1726</v>
      </c>
      <c r="E710">
        <v>2025</v>
      </c>
      <c r="F710">
        <v>6</v>
      </c>
      <c r="G710" s="54" t="s">
        <v>850</v>
      </c>
      <c r="H710" s="34" t="s">
        <v>323</v>
      </c>
      <c r="I710" s="18">
        <v>-88.712000000000003</v>
      </c>
      <c r="J710" s="34" t="s">
        <v>95</v>
      </c>
      <c r="K710" s="19">
        <f t="shared" si="23"/>
        <v>-88.712000000000003</v>
      </c>
      <c r="L710" t="s">
        <v>851</v>
      </c>
      <c r="M710" s="51" t="s">
        <v>1139</v>
      </c>
      <c r="O710" s="50" t="s">
        <v>929</v>
      </c>
      <c r="P710" s="38">
        <f t="shared" si="22"/>
        <v>-88.712000000000003</v>
      </c>
      <c r="Q710" s="52">
        <v>45831</v>
      </c>
      <c r="S710">
        <v>40700</v>
      </c>
      <c r="T710" t="s">
        <v>784</v>
      </c>
    </row>
    <row r="711" spans="1:20" ht="29.1">
      <c r="A711" s="54" t="str">
        <f>+VLOOKUP(O711,'Selectable Table'!D:E,2,0)</f>
        <v>OTH CUST</v>
      </c>
      <c r="B711" s="37" t="s">
        <v>1137</v>
      </c>
      <c r="C711" s="50" t="s">
        <v>1138</v>
      </c>
      <c r="D711" s="50" t="s">
        <v>1726</v>
      </c>
      <c r="E711">
        <v>2025</v>
      </c>
      <c r="F711">
        <v>6</v>
      </c>
      <c r="G711" s="54" t="s">
        <v>854</v>
      </c>
      <c r="H711" s="34" t="s">
        <v>324</v>
      </c>
      <c r="I711" s="18">
        <v>-421.40000000000003</v>
      </c>
      <c r="J711" s="34" t="s">
        <v>95</v>
      </c>
      <c r="K711" s="19">
        <f t="shared" si="23"/>
        <v>-421.40000000000003</v>
      </c>
      <c r="L711" t="s">
        <v>851</v>
      </c>
      <c r="M711" s="51" t="s">
        <v>1139</v>
      </c>
      <c r="O711" s="50" t="s">
        <v>929</v>
      </c>
      <c r="P711" s="38">
        <f t="shared" si="22"/>
        <v>-421.40000000000003</v>
      </c>
      <c r="Q711" s="52">
        <v>45831</v>
      </c>
      <c r="S711">
        <v>40700</v>
      </c>
      <c r="T711" t="s">
        <v>784</v>
      </c>
    </row>
    <row r="712" spans="1:20" ht="29.1">
      <c r="A712" s="54" t="str">
        <f>+VLOOKUP(O712,'Selectable Table'!D:E,2,0)</f>
        <v>OTH CUST</v>
      </c>
      <c r="B712" s="37" t="s">
        <v>1140</v>
      </c>
      <c r="C712" s="50" t="s">
        <v>1141</v>
      </c>
      <c r="D712" s="50" t="s">
        <v>1726</v>
      </c>
      <c r="E712">
        <v>2025</v>
      </c>
      <c r="F712">
        <v>6</v>
      </c>
      <c r="G712" s="54" t="s">
        <v>854</v>
      </c>
      <c r="H712" s="34" t="s">
        <v>324</v>
      </c>
      <c r="I712" s="18">
        <v>-130.06</v>
      </c>
      <c r="J712" s="34" t="s">
        <v>95</v>
      </c>
      <c r="K712" s="19">
        <f t="shared" si="23"/>
        <v>-130.06</v>
      </c>
      <c r="L712" t="s">
        <v>851</v>
      </c>
      <c r="M712" s="51" t="s">
        <v>1142</v>
      </c>
      <c r="O712" s="50" t="s">
        <v>929</v>
      </c>
      <c r="P712" s="38">
        <f t="shared" si="22"/>
        <v>-130.06</v>
      </c>
      <c r="Q712" s="52">
        <v>45831</v>
      </c>
      <c r="S712">
        <v>40700</v>
      </c>
      <c r="T712" t="s">
        <v>784</v>
      </c>
    </row>
    <row r="713" spans="1:20" ht="29.1">
      <c r="A713" s="54" t="str">
        <f>+VLOOKUP(O713,'Selectable Table'!D:E,2,0)</f>
        <v>OTH CUST</v>
      </c>
      <c r="B713" s="37" t="s">
        <v>1140</v>
      </c>
      <c r="C713" s="50" t="s">
        <v>1141</v>
      </c>
      <c r="D713" s="50" t="s">
        <v>1726</v>
      </c>
      <c r="E713">
        <v>2025</v>
      </c>
      <c r="F713">
        <v>6</v>
      </c>
      <c r="G713" s="54" t="s">
        <v>854</v>
      </c>
      <c r="H713" s="34" t="s">
        <v>324</v>
      </c>
      <c r="I713" s="18">
        <v>-665.31600000000003</v>
      </c>
      <c r="J713" s="34" t="s">
        <v>95</v>
      </c>
      <c r="K713" s="19">
        <f t="shared" si="23"/>
        <v>-665.31600000000003</v>
      </c>
      <c r="L713" t="s">
        <v>851</v>
      </c>
      <c r="M713" s="51" t="s">
        <v>1142</v>
      </c>
      <c r="O713" s="50" t="s">
        <v>929</v>
      </c>
      <c r="P713" s="38">
        <f t="shared" si="22"/>
        <v>-665.31600000000003</v>
      </c>
      <c r="Q713" s="52">
        <v>45831</v>
      </c>
      <c r="S713">
        <v>40700</v>
      </c>
      <c r="T713" t="s">
        <v>784</v>
      </c>
    </row>
    <row r="714" spans="1:20" ht="29.1">
      <c r="A714" s="54" t="str">
        <f>+VLOOKUP(O714,'Selectable Table'!D:E,2,0)</f>
        <v>OTH CUST</v>
      </c>
      <c r="B714" s="37" t="s">
        <v>1140</v>
      </c>
      <c r="C714" s="50" t="s">
        <v>1141</v>
      </c>
      <c r="D714" s="50" t="s">
        <v>1726</v>
      </c>
      <c r="E714">
        <v>2025</v>
      </c>
      <c r="F714">
        <v>6</v>
      </c>
      <c r="G714" s="54" t="s">
        <v>850</v>
      </c>
      <c r="H714" s="34" t="s">
        <v>323</v>
      </c>
      <c r="I714" s="18">
        <v>-22.180000000000003</v>
      </c>
      <c r="J714" s="34" t="s">
        <v>95</v>
      </c>
      <c r="K714" s="19">
        <f t="shared" si="23"/>
        <v>-22.180000000000003</v>
      </c>
      <c r="L714" t="s">
        <v>851</v>
      </c>
      <c r="M714" s="51" t="s">
        <v>1142</v>
      </c>
      <c r="O714" s="50" t="s">
        <v>929</v>
      </c>
      <c r="P714" s="38">
        <f t="shared" si="22"/>
        <v>-22.180000000000003</v>
      </c>
      <c r="Q714" s="52">
        <v>45831</v>
      </c>
      <c r="S714">
        <v>40700</v>
      </c>
      <c r="T714" t="s">
        <v>784</v>
      </c>
    </row>
    <row r="715" spans="1:20" ht="14.45">
      <c r="A715" s="54" t="str">
        <f>+VLOOKUP(O715,'Selectable Table'!D:E,2,0)</f>
        <v>OTH CUST</v>
      </c>
      <c r="B715" s="37" t="s">
        <v>1727</v>
      </c>
      <c r="C715" s="50" t="s">
        <v>1728</v>
      </c>
      <c r="D715" s="50" t="s">
        <v>1729</v>
      </c>
      <c r="E715">
        <v>2025</v>
      </c>
      <c r="F715">
        <v>6</v>
      </c>
      <c r="G715" s="54" t="s">
        <v>858</v>
      </c>
      <c r="H715" s="34" t="s">
        <v>325</v>
      </c>
      <c r="I715" s="18">
        <v>-623.40000000000009</v>
      </c>
      <c r="J715" s="34" t="s">
        <v>95</v>
      </c>
      <c r="K715" s="19">
        <f t="shared" si="23"/>
        <v>-623.40000000000009</v>
      </c>
      <c r="L715" t="s">
        <v>851</v>
      </c>
      <c r="M715" s="51" t="s">
        <v>1730</v>
      </c>
      <c r="O715" s="50" t="s">
        <v>875</v>
      </c>
      <c r="P715" s="38">
        <f t="shared" si="22"/>
        <v>-623.40000000000009</v>
      </c>
      <c r="Q715" s="52">
        <v>45831</v>
      </c>
      <c r="S715">
        <v>40700</v>
      </c>
      <c r="T715" t="s">
        <v>784</v>
      </c>
    </row>
    <row r="716" spans="1:20" ht="14.45">
      <c r="A716" s="54" t="str">
        <f>+VLOOKUP(O716,'Selectable Table'!D:E,2,0)</f>
        <v>OTH CUST</v>
      </c>
      <c r="B716" s="37" t="s">
        <v>1143</v>
      </c>
      <c r="C716" s="50" t="s">
        <v>1144</v>
      </c>
      <c r="D716" s="50" t="s">
        <v>1729</v>
      </c>
      <c r="E716">
        <v>2025</v>
      </c>
      <c r="F716">
        <v>6</v>
      </c>
      <c r="G716" s="54" t="s">
        <v>854</v>
      </c>
      <c r="H716" s="34" t="s">
        <v>324</v>
      </c>
      <c r="I716" s="18">
        <v>-432.76400000000007</v>
      </c>
      <c r="J716" s="34" t="s">
        <v>95</v>
      </c>
      <c r="K716" s="19">
        <f t="shared" si="23"/>
        <v>-432.76400000000007</v>
      </c>
      <c r="L716" t="s">
        <v>851</v>
      </c>
      <c r="M716" s="51" t="s">
        <v>1145</v>
      </c>
      <c r="O716" s="50" t="s">
        <v>875</v>
      </c>
      <c r="P716" s="38">
        <f t="shared" si="22"/>
        <v>-432.76400000000007</v>
      </c>
      <c r="Q716" s="52">
        <v>45831</v>
      </c>
      <c r="S716">
        <v>40700</v>
      </c>
      <c r="T716" t="s">
        <v>784</v>
      </c>
    </row>
    <row r="717" spans="1:20" ht="14.45">
      <c r="A717" s="54" t="str">
        <f>+VLOOKUP(O717,'Selectable Table'!D:E,2,0)</f>
        <v>OTH CUST</v>
      </c>
      <c r="B717" s="37" t="s">
        <v>1731</v>
      </c>
      <c r="C717" s="50" t="s">
        <v>1732</v>
      </c>
      <c r="D717" s="50" t="s">
        <v>1729</v>
      </c>
      <c r="E717">
        <v>2025</v>
      </c>
      <c r="F717">
        <v>6</v>
      </c>
      <c r="G717" s="54" t="s">
        <v>854</v>
      </c>
      <c r="H717" s="34" t="s">
        <v>324</v>
      </c>
      <c r="I717" s="18">
        <v>-373.72800000000007</v>
      </c>
      <c r="J717" s="34" t="s">
        <v>95</v>
      </c>
      <c r="K717" s="19">
        <f t="shared" si="23"/>
        <v>-373.72800000000007</v>
      </c>
      <c r="L717" t="s">
        <v>851</v>
      </c>
      <c r="M717" s="51" t="s">
        <v>1733</v>
      </c>
      <c r="O717" s="50" t="s">
        <v>919</v>
      </c>
      <c r="P717" s="38">
        <f t="shared" si="22"/>
        <v>-373.72800000000007</v>
      </c>
      <c r="Q717" s="52">
        <v>45831</v>
      </c>
      <c r="S717">
        <v>40700</v>
      </c>
      <c r="T717" t="s">
        <v>784</v>
      </c>
    </row>
    <row r="718" spans="1:20" ht="14.45">
      <c r="A718" s="54" t="str">
        <f>+VLOOKUP(O718,'Selectable Table'!D:E,2,0)</f>
        <v>ASTRAZENECA</v>
      </c>
      <c r="B718" s="37" t="s">
        <v>1146</v>
      </c>
      <c r="C718" s="50" t="s">
        <v>1147</v>
      </c>
      <c r="D718" s="50" t="s">
        <v>1729</v>
      </c>
      <c r="E718">
        <v>2025</v>
      </c>
      <c r="F718">
        <v>6</v>
      </c>
      <c r="G718" s="54" t="s">
        <v>854</v>
      </c>
      <c r="H718" s="34" t="s">
        <v>324</v>
      </c>
      <c r="I718" s="18">
        <v>-346.16399999999999</v>
      </c>
      <c r="J718" s="34" t="s">
        <v>95</v>
      </c>
      <c r="K718" s="19">
        <f t="shared" si="23"/>
        <v>-346.16399999999999</v>
      </c>
      <c r="L718" t="s">
        <v>851</v>
      </c>
      <c r="M718" s="51" t="s">
        <v>1148</v>
      </c>
      <c r="O718" s="50" t="s">
        <v>1149</v>
      </c>
      <c r="P718" s="38">
        <f t="shared" si="22"/>
        <v>-346.16399999999999</v>
      </c>
      <c r="Q718" s="52">
        <v>45831</v>
      </c>
      <c r="S718">
        <v>40700</v>
      </c>
      <c r="T718" t="s">
        <v>784</v>
      </c>
    </row>
    <row r="719" spans="1:20" ht="14.45">
      <c r="A719" s="54" t="str">
        <f>+VLOOKUP(O719,'Selectable Table'!D:E,2,0)</f>
        <v>OTH CUST</v>
      </c>
      <c r="B719" s="37" t="s">
        <v>1150</v>
      </c>
      <c r="C719" s="50" t="s">
        <v>1151</v>
      </c>
      <c r="D719" s="50" t="s">
        <v>1729</v>
      </c>
      <c r="E719">
        <v>2025</v>
      </c>
      <c r="F719">
        <v>6</v>
      </c>
      <c r="G719" s="54" t="s">
        <v>854</v>
      </c>
      <c r="H719" s="34" t="s">
        <v>324</v>
      </c>
      <c r="I719" s="18">
        <v>-90.188000000000002</v>
      </c>
      <c r="J719" s="34" t="s">
        <v>95</v>
      </c>
      <c r="K719" s="19">
        <f t="shared" si="23"/>
        <v>-90.188000000000002</v>
      </c>
      <c r="L719" t="s">
        <v>851</v>
      </c>
      <c r="M719" s="51" t="s">
        <v>1152</v>
      </c>
      <c r="O719" s="50" t="s">
        <v>1010</v>
      </c>
      <c r="P719" s="38">
        <f t="shared" si="22"/>
        <v>-90.188000000000002</v>
      </c>
      <c r="Q719" s="52">
        <v>45831</v>
      </c>
      <c r="S719">
        <v>40700</v>
      </c>
      <c r="T719" t="s">
        <v>784</v>
      </c>
    </row>
    <row r="720" spans="1:20" ht="14.45">
      <c r="A720" s="54" t="str">
        <f>+VLOOKUP(O720,'Selectable Table'!D:E,2,0)</f>
        <v>OTH CUST</v>
      </c>
      <c r="B720" s="37" t="s">
        <v>1150</v>
      </c>
      <c r="C720" s="50" t="s">
        <v>1151</v>
      </c>
      <c r="D720" s="50" t="s">
        <v>1729</v>
      </c>
      <c r="E720">
        <v>2025</v>
      </c>
      <c r="F720">
        <v>6</v>
      </c>
      <c r="G720" s="54" t="s">
        <v>850</v>
      </c>
      <c r="H720" s="34" t="s">
        <v>323</v>
      </c>
      <c r="I720" s="18">
        <v>-943.38400000000001</v>
      </c>
      <c r="J720" s="34" t="s">
        <v>95</v>
      </c>
      <c r="K720" s="19">
        <f t="shared" si="23"/>
        <v>-943.38400000000001</v>
      </c>
      <c r="L720" t="s">
        <v>851</v>
      </c>
      <c r="M720" s="51" t="s">
        <v>1152</v>
      </c>
      <c r="O720" s="50" t="s">
        <v>1010</v>
      </c>
      <c r="P720" s="38">
        <f t="shared" si="22"/>
        <v>-943.38400000000001</v>
      </c>
      <c r="Q720" s="52">
        <v>45831</v>
      </c>
      <c r="S720">
        <v>40700</v>
      </c>
      <c r="T720" t="s">
        <v>784</v>
      </c>
    </row>
    <row r="721" spans="1:20" ht="14.45">
      <c r="A721" s="54" t="str">
        <f>+VLOOKUP(O721,'Selectable Table'!D:E,2,0)</f>
        <v>IQVIA</v>
      </c>
      <c r="B721" s="37" t="s">
        <v>1734</v>
      </c>
      <c r="C721" s="50" t="s">
        <v>1735</v>
      </c>
      <c r="D721" s="50" t="s">
        <v>1729</v>
      </c>
      <c r="E721">
        <v>2025</v>
      </c>
      <c r="F721">
        <v>6</v>
      </c>
      <c r="G721" s="54" t="s">
        <v>850</v>
      </c>
      <c r="H721" s="34" t="s">
        <v>323</v>
      </c>
      <c r="I721" s="18">
        <v>-186.86400000000003</v>
      </c>
      <c r="J721" s="34" t="s">
        <v>95</v>
      </c>
      <c r="K721" s="19">
        <f t="shared" si="23"/>
        <v>-186.86400000000003</v>
      </c>
      <c r="L721" t="s">
        <v>851</v>
      </c>
      <c r="M721" s="51" t="s">
        <v>1736</v>
      </c>
      <c r="O721" s="50" t="s">
        <v>1412</v>
      </c>
      <c r="P721" s="38">
        <f t="shared" si="22"/>
        <v>-186.86400000000003</v>
      </c>
      <c r="Q721" s="52">
        <v>45831</v>
      </c>
      <c r="S721">
        <v>40700</v>
      </c>
      <c r="T721" t="s">
        <v>784</v>
      </c>
    </row>
    <row r="722" spans="1:20" ht="14.45">
      <c r="A722" s="54" t="str">
        <f>+VLOOKUP(O722,'Selectable Table'!D:E,2,0)</f>
        <v>OTH CUST</v>
      </c>
      <c r="B722" s="37" t="s">
        <v>1737</v>
      </c>
      <c r="C722" s="50" t="s">
        <v>1738</v>
      </c>
      <c r="D722" s="50" t="s">
        <v>1729</v>
      </c>
      <c r="E722">
        <v>2025</v>
      </c>
      <c r="F722">
        <v>6</v>
      </c>
      <c r="G722" s="54" t="s">
        <v>854</v>
      </c>
      <c r="H722" s="34" t="s">
        <v>324</v>
      </c>
      <c r="I722" s="18">
        <v>-122.22000000000001</v>
      </c>
      <c r="J722" s="34" t="s">
        <v>95</v>
      </c>
      <c r="K722" s="19">
        <f t="shared" si="23"/>
        <v>-122.22000000000001</v>
      </c>
      <c r="L722" t="s">
        <v>851</v>
      </c>
      <c r="M722" s="51" t="s">
        <v>1739</v>
      </c>
      <c r="O722" s="50" t="s">
        <v>860</v>
      </c>
      <c r="P722" s="38">
        <f t="shared" si="22"/>
        <v>-122.22000000000001</v>
      </c>
      <c r="Q722" s="52">
        <v>45831</v>
      </c>
      <c r="S722">
        <v>40700</v>
      </c>
      <c r="T722" t="s">
        <v>784</v>
      </c>
    </row>
    <row r="723" spans="1:20" ht="14.45">
      <c r="A723" s="54" t="str">
        <f>+VLOOKUP(O723,'Selectable Table'!D:E,2,0)</f>
        <v>OTH CUST</v>
      </c>
      <c r="B723" s="37" t="s">
        <v>1153</v>
      </c>
      <c r="C723" s="50" t="s">
        <v>1154</v>
      </c>
      <c r="D723" s="50" t="s">
        <v>1740</v>
      </c>
      <c r="E723">
        <v>2025</v>
      </c>
      <c r="F723">
        <v>6</v>
      </c>
      <c r="G723" s="54" t="s">
        <v>850</v>
      </c>
      <c r="H723" s="34" t="s">
        <v>323</v>
      </c>
      <c r="I723" s="18">
        <v>-134.91200000000001</v>
      </c>
      <c r="J723" s="34" t="s">
        <v>95</v>
      </c>
      <c r="K723" s="19">
        <f t="shared" si="23"/>
        <v>-134.91200000000001</v>
      </c>
      <c r="L723" t="s">
        <v>851</v>
      </c>
      <c r="M723" s="51" t="s">
        <v>1155</v>
      </c>
      <c r="O723" s="50" t="s">
        <v>1156</v>
      </c>
      <c r="P723" s="38">
        <f t="shared" si="22"/>
        <v>-134.91200000000001</v>
      </c>
      <c r="Q723" s="52">
        <v>45831</v>
      </c>
      <c r="S723">
        <v>40700</v>
      </c>
      <c r="T723" t="s">
        <v>784</v>
      </c>
    </row>
    <row r="724" spans="1:20" ht="14.45">
      <c r="A724" s="54" t="str">
        <f>+VLOOKUP(O724,'Selectable Table'!D:E,2,0)</f>
        <v>OTH CUST</v>
      </c>
      <c r="B724" s="37" t="s">
        <v>1153</v>
      </c>
      <c r="C724" s="50" t="s">
        <v>1154</v>
      </c>
      <c r="D724" s="50" t="s">
        <v>1740</v>
      </c>
      <c r="E724">
        <v>2025</v>
      </c>
      <c r="F724">
        <v>6</v>
      </c>
      <c r="G724" s="54" t="s">
        <v>854</v>
      </c>
      <c r="H724" s="34" t="s">
        <v>324</v>
      </c>
      <c r="I724" s="18">
        <v>-3372.8</v>
      </c>
      <c r="J724" s="34" t="s">
        <v>95</v>
      </c>
      <c r="K724" s="19">
        <f t="shared" si="23"/>
        <v>-3372.8</v>
      </c>
      <c r="L724" t="s">
        <v>851</v>
      </c>
      <c r="M724" s="51" t="s">
        <v>1155</v>
      </c>
      <c r="O724" s="50" t="s">
        <v>1156</v>
      </c>
      <c r="P724" s="38">
        <f t="shared" si="22"/>
        <v>-3372.8</v>
      </c>
      <c r="Q724" s="52">
        <v>45831</v>
      </c>
      <c r="S724">
        <v>40700</v>
      </c>
      <c r="T724" t="s">
        <v>784</v>
      </c>
    </row>
    <row r="725" spans="1:20" ht="14.45">
      <c r="A725" s="54" t="str">
        <f>+VLOOKUP(O725,'Selectable Table'!D:E,2,0)</f>
        <v>OTH CUST</v>
      </c>
      <c r="B725" s="37" t="s">
        <v>1157</v>
      </c>
      <c r="C725" s="50" t="s">
        <v>1158</v>
      </c>
      <c r="D725" s="50" t="s">
        <v>1740</v>
      </c>
      <c r="E725">
        <v>2025</v>
      </c>
      <c r="F725">
        <v>6</v>
      </c>
      <c r="G725" s="54" t="s">
        <v>850</v>
      </c>
      <c r="H725" s="34" t="s">
        <v>323</v>
      </c>
      <c r="I725" s="18">
        <v>-155.63200000000001</v>
      </c>
      <c r="J725" s="34" t="s">
        <v>95</v>
      </c>
      <c r="K725" s="19">
        <f t="shared" si="23"/>
        <v>-155.63200000000001</v>
      </c>
      <c r="L725" t="s">
        <v>851</v>
      </c>
      <c r="M725" s="51" t="s">
        <v>1159</v>
      </c>
      <c r="O725" s="50" t="s">
        <v>1022</v>
      </c>
      <c r="P725" s="38">
        <f t="shared" si="22"/>
        <v>-155.63200000000001</v>
      </c>
      <c r="Q725" s="52">
        <v>45831</v>
      </c>
      <c r="S725">
        <v>40700</v>
      </c>
      <c r="T725" t="s">
        <v>784</v>
      </c>
    </row>
    <row r="726" spans="1:20" ht="14.45">
      <c r="A726" s="54" t="str">
        <f>+VLOOKUP(O726,'Selectable Table'!D:E,2,0)</f>
        <v>OTH CUST</v>
      </c>
      <c r="B726" s="37" t="s">
        <v>1160</v>
      </c>
      <c r="C726" s="50" t="s">
        <v>1161</v>
      </c>
      <c r="D726" s="50" t="s">
        <v>440</v>
      </c>
      <c r="E726">
        <v>2025</v>
      </c>
      <c r="F726">
        <v>6</v>
      </c>
      <c r="G726" s="54" t="s">
        <v>858</v>
      </c>
      <c r="H726" s="34" t="s">
        <v>325</v>
      </c>
      <c r="I726" s="18">
        <v>-592.88</v>
      </c>
      <c r="J726" s="34" t="s">
        <v>95</v>
      </c>
      <c r="K726" s="19">
        <f t="shared" si="23"/>
        <v>-592.88</v>
      </c>
      <c r="L726" t="s">
        <v>851</v>
      </c>
      <c r="M726" s="51" t="s">
        <v>901</v>
      </c>
      <c r="O726" s="50" t="s">
        <v>902</v>
      </c>
      <c r="P726" s="38">
        <f t="shared" si="22"/>
        <v>-592.88</v>
      </c>
      <c r="Q726" s="52">
        <v>45831</v>
      </c>
      <c r="S726">
        <v>40700</v>
      </c>
      <c r="T726" t="s">
        <v>784</v>
      </c>
    </row>
    <row r="727" spans="1:20" ht="14.45">
      <c r="A727" s="54" t="str">
        <f>+VLOOKUP(O727,'Selectable Table'!D:E,2,0)</f>
        <v>OTH CUST</v>
      </c>
      <c r="B727" s="37" t="s">
        <v>1160</v>
      </c>
      <c r="C727" s="50" t="s">
        <v>1161</v>
      </c>
      <c r="D727" s="50" t="s">
        <v>440</v>
      </c>
      <c r="E727">
        <v>2025</v>
      </c>
      <c r="F727">
        <v>6</v>
      </c>
      <c r="G727" s="54" t="s">
        <v>850</v>
      </c>
      <c r="H727" s="34" t="s">
        <v>323</v>
      </c>
      <c r="I727" s="18">
        <v>-470.65600000000006</v>
      </c>
      <c r="J727" s="34" t="s">
        <v>95</v>
      </c>
      <c r="K727" s="19">
        <f t="shared" si="23"/>
        <v>-470.65600000000006</v>
      </c>
      <c r="L727" t="s">
        <v>851</v>
      </c>
      <c r="M727" s="51" t="s">
        <v>901</v>
      </c>
      <c r="O727" s="50" t="s">
        <v>902</v>
      </c>
      <c r="P727" s="38">
        <f t="shared" si="22"/>
        <v>-470.65600000000006</v>
      </c>
      <c r="Q727" s="52">
        <v>45831</v>
      </c>
      <c r="S727">
        <v>40700</v>
      </c>
      <c r="T727" t="s">
        <v>784</v>
      </c>
    </row>
    <row r="728" spans="1:20" ht="14.45">
      <c r="A728" s="54" t="str">
        <f>+VLOOKUP(O728,'Selectable Table'!D:E,2,0)</f>
        <v>OTH CUST</v>
      </c>
      <c r="B728" s="37" t="s">
        <v>1162</v>
      </c>
      <c r="C728" s="50" t="s">
        <v>1163</v>
      </c>
      <c r="D728" s="50" t="s">
        <v>440</v>
      </c>
      <c r="E728">
        <v>2025</v>
      </c>
      <c r="F728">
        <v>6</v>
      </c>
      <c r="G728" s="54" t="s">
        <v>854</v>
      </c>
      <c r="H728" s="34" t="s">
        <v>324</v>
      </c>
      <c r="I728" s="18">
        <v>-577.02</v>
      </c>
      <c r="J728" s="34" t="s">
        <v>95</v>
      </c>
      <c r="K728" s="19">
        <f t="shared" si="23"/>
        <v>-577.02</v>
      </c>
      <c r="L728" t="s">
        <v>851</v>
      </c>
      <c r="M728" s="51" t="s">
        <v>1164</v>
      </c>
      <c r="O728" s="50" t="s">
        <v>875</v>
      </c>
      <c r="P728" s="38">
        <f t="shared" si="22"/>
        <v>-577.02</v>
      </c>
      <c r="Q728" s="52">
        <v>45831</v>
      </c>
      <c r="S728">
        <v>40700</v>
      </c>
      <c r="T728" t="s">
        <v>784</v>
      </c>
    </row>
    <row r="729" spans="1:20" ht="14.45">
      <c r="A729" s="54" t="str">
        <f>+VLOOKUP(O729,'Selectable Table'!D:E,2,0)</f>
        <v>MEDIMMUNE</v>
      </c>
      <c r="B729" s="37" t="s">
        <v>1165</v>
      </c>
      <c r="C729" s="50" t="s">
        <v>1166</v>
      </c>
      <c r="D729" s="50" t="s">
        <v>440</v>
      </c>
      <c r="E729">
        <v>2025</v>
      </c>
      <c r="F729">
        <v>6</v>
      </c>
      <c r="G729" s="54" t="s">
        <v>854</v>
      </c>
      <c r="H729" s="34" t="s">
        <v>324</v>
      </c>
      <c r="I729" s="18">
        <v>-1949.9400000000003</v>
      </c>
      <c r="J729" s="34" t="s">
        <v>95</v>
      </c>
      <c r="K729" s="19">
        <f t="shared" si="23"/>
        <v>-1949.9400000000003</v>
      </c>
      <c r="L729" t="s">
        <v>851</v>
      </c>
      <c r="M729" s="51" t="s">
        <v>1167</v>
      </c>
      <c r="O729" s="50" t="s">
        <v>1168</v>
      </c>
      <c r="P729" s="38">
        <f t="shared" si="22"/>
        <v>-1949.9400000000003</v>
      </c>
      <c r="Q729" s="52">
        <v>45831</v>
      </c>
      <c r="S729">
        <v>40700</v>
      </c>
      <c r="T729" t="s">
        <v>784</v>
      </c>
    </row>
    <row r="730" spans="1:20" ht="14.45">
      <c r="A730" s="54" t="str">
        <f>+VLOOKUP(O730,'Selectable Table'!D:E,2,0)</f>
        <v>OTH CUST</v>
      </c>
      <c r="B730" s="37" t="s">
        <v>1741</v>
      </c>
      <c r="C730" s="50" t="s">
        <v>1499</v>
      </c>
      <c r="D730" s="50" t="s">
        <v>440</v>
      </c>
      <c r="E730">
        <v>2025</v>
      </c>
      <c r="F730">
        <v>6</v>
      </c>
      <c r="G730" s="54" t="s">
        <v>854</v>
      </c>
      <c r="H730" s="34" t="s">
        <v>324</v>
      </c>
      <c r="I730" s="18">
        <v>-1020</v>
      </c>
      <c r="J730" s="34" t="s">
        <v>95</v>
      </c>
      <c r="K730" s="19">
        <f t="shared" si="23"/>
        <v>-1020</v>
      </c>
      <c r="L730" t="s">
        <v>851</v>
      </c>
      <c r="M730" s="51" t="s">
        <v>1500</v>
      </c>
      <c r="O730" s="50" t="s">
        <v>1156</v>
      </c>
      <c r="P730" s="38">
        <f t="shared" si="22"/>
        <v>-1020</v>
      </c>
      <c r="Q730" s="52">
        <v>45831</v>
      </c>
      <c r="S730">
        <v>40700</v>
      </c>
      <c r="T730" t="s">
        <v>784</v>
      </c>
    </row>
    <row r="731" spans="1:20" ht="14.45">
      <c r="A731" s="54" t="str">
        <f>+VLOOKUP(O731,'Selectable Table'!D:E,2,0)</f>
        <v>OTH CUST</v>
      </c>
      <c r="B731" s="37" t="s">
        <v>1741</v>
      </c>
      <c r="C731" s="50" t="s">
        <v>1499</v>
      </c>
      <c r="D731" s="50" t="s">
        <v>440</v>
      </c>
      <c r="E731">
        <v>2025</v>
      </c>
      <c r="F731">
        <v>6</v>
      </c>
      <c r="G731" s="54" t="s">
        <v>854</v>
      </c>
      <c r="H731" s="34" t="s">
        <v>324</v>
      </c>
      <c r="I731" s="18">
        <v>-53.720000000000006</v>
      </c>
      <c r="J731" s="34" t="s">
        <v>95</v>
      </c>
      <c r="K731" s="19">
        <f t="shared" si="23"/>
        <v>-53.720000000000006</v>
      </c>
      <c r="L731" t="s">
        <v>851</v>
      </c>
      <c r="M731" s="51" t="s">
        <v>1500</v>
      </c>
      <c r="O731" s="50" t="s">
        <v>1156</v>
      </c>
      <c r="P731" s="38">
        <f t="shared" si="22"/>
        <v>-53.720000000000006</v>
      </c>
      <c r="Q731" s="52">
        <v>45831</v>
      </c>
      <c r="S731">
        <v>40700</v>
      </c>
      <c r="T731" t="s">
        <v>784</v>
      </c>
    </row>
    <row r="732" spans="1:20" ht="14.45">
      <c r="A732" s="54" t="str">
        <f>+VLOOKUP(O732,'Selectable Table'!D:E,2,0)</f>
        <v>TAKEDA</v>
      </c>
      <c r="B732" s="37" t="s">
        <v>1170</v>
      </c>
      <c r="C732" s="50" t="s">
        <v>1171</v>
      </c>
      <c r="D732" s="50" t="s">
        <v>440</v>
      </c>
      <c r="E732">
        <v>2025</v>
      </c>
      <c r="F732">
        <v>6</v>
      </c>
      <c r="G732" s="54" t="s">
        <v>850</v>
      </c>
      <c r="H732" s="34" t="s">
        <v>323</v>
      </c>
      <c r="I732" s="18">
        <v>-680</v>
      </c>
      <c r="J732" s="34" t="s">
        <v>95</v>
      </c>
      <c r="K732" s="19">
        <f t="shared" si="23"/>
        <v>-680</v>
      </c>
      <c r="L732" t="s">
        <v>851</v>
      </c>
      <c r="M732" s="51" t="s">
        <v>1172</v>
      </c>
      <c r="O732" s="50" t="s">
        <v>1173</v>
      </c>
      <c r="P732" s="38">
        <f t="shared" si="22"/>
        <v>-680</v>
      </c>
      <c r="Q732" s="52">
        <v>45831</v>
      </c>
      <c r="S732">
        <v>40700</v>
      </c>
      <c r="T732" t="s">
        <v>784</v>
      </c>
    </row>
    <row r="733" spans="1:20" ht="14.45">
      <c r="A733" s="54" t="str">
        <f>+VLOOKUP(O733,'Selectable Table'!D:E,2,0)</f>
        <v>TAKEDA</v>
      </c>
      <c r="B733" s="37" t="s">
        <v>1170</v>
      </c>
      <c r="C733" s="50" t="s">
        <v>1171</v>
      </c>
      <c r="D733" s="50" t="s">
        <v>1742</v>
      </c>
      <c r="E733">
        <v>2025</v>
      </c>
      <c r="F733">
        <v>6</v>
      </c>
      <c r="G733" s="54" t="s">
        <v>858</v>
      </c>
      <c r="H733" s="34" t="s">
        <v>325</v>
      </c>
      <c r="I733" s="18">
        <v>-78.055999999999997</v>
      </c>
      <c r="J733" s="34" t="s">
        <v>95</v>
      </c>
      <c r="K733" s="19">
        <f t="shared" si="23"/>
        <v>-78.055999999999997</v>
      </c>
      <c r="L733" t="s">
        <v>851</v>
      </c>
      <c r="M733" s="51" t="s">
        <v>1172</v>
      </c>
      <c r="O733" s="50" t="s">
        <v>1173</v>
      </c>
      <c r="P733" s="38">
        <f t="shared" si="22"/>
        <v>-78.055999999999997</v>
      </c>
      <c r="Q733" s="52">
        <v>45831</v>
      </c>
      <c r="S733">
        <v>40700</v>
      </c>
      <c r="T733" t="s">
        <v>784</v>
      </c>
    </row>
    <row r="734" spans="1:20" ht="14.45">
      <c r="A734" s="54" t="str">
        <f>+VLOOKUP(O734,'Selectable Table'!D:E,2,0)</f>
        <v>OTH CUST</v>
      </c>
      <c r="B734" s="37" t="s">
        <v>1174</v>
      </c>
      <c r="C734" s="50" t="s">
        <v>1175</v>
      </c>
      <c r="D734" s="50" t="s">
        <v>1742</v>
      </c>
      <c r="E734">
        <v>2025</v>
      </c>
      <c r="F734">
        <v>6</v>
      </c>
      <c r="G734" s="54" t="s">
        <v>850</v>
      </c>
      <c r="H734" s="34" t="s">
        <v>323</v>
      </c>
      <c r="I734" s="18">
        <v>-85.68</v>
      </c>
      <c r="J734" s="34" t="s">
        <v>95</v>
      </c>
      <c r="K734" s="19">
        <f t="shared" si="23"/>
        <v>-85.68</v>
      </c>
      <c r="L734" t="s">
        <v>851</v>
      </c>
      <c r="M734" s="51" t="s">
        <v>1176</v>
      </c>
      <c r="O734" s="50" t="s">
        <v>1010</v>
      </c>
      <c r="P734" s="38">
        <f t="shared" si="22"/>
        <v>-85.68</v>
      </c>
      <c r="Q734" s="52">
        <v>45831</v>
      </c>
      <c r="S734">
        <v>40700</v>
      </c>
      <c r="T734" t="s">
        <v>784</v>
      </c>
    </row>
    <row r="735" spans="1:20" ht="14.45">
      <c r="A735" s="54" t="str">
        <f>+VLOOKUP(O735,'Selectable Table'!D:E,2,0)</f>
        <v>OTH CUST</v>
      </c>
      <c r="B735" s="37" t="s">
        <v>1174</v>
      </c>
      <c r="C735" s="50" t="s">
        <v>1175</v>
      </c>
      <c r="D735" s="50" t="s">
        <v>1742</v>
      </c>
      <c r="E735">
        <v>2025</v>
      </c>
      <c r="F735">
        <v>6</v>
      </c>
      <c r="G735" s="54" t="s">
        <v>854</v>
      </c>
      <c r="H735" s="34" t="s">
        <v>324</v>
      </c>
      <c r="I735" s="18">
        <v>-896.23199999999997</v>
      </c>
      <c r="J735" s="34" t="s">
        <v>95</v>
      </c>
      <c r="K735" s="19">
        <f t="shared" si="23"/>
        <v>-896.23199999999997</v>
      </c>
      <c r="L735" t="s">
        <v>851</v>
      </c>
      <c r="M735" s="51" t="s">
        <v>1176</v>
      </c>
      <c r="O735" s="50" t="s">
        <v>1010</v>
      </c>
      <c r="P735" s="38">
        <f t="shared" si="22"/>
        <v>-896.23199999999997</v>
      </c>
      <c r="Q735" s="52">
        <v>45831</v>
      </c>
      <c r="S735">
        <v>40700</v>
      </c>
      <c r="T735" t="s">
        <v>784</v>
      </c>
    </row>
    <row r="736" spans="1:20" ht="14.45">
      <c r="A736" s="54" t="str">
        <f>+VLOOKUP(O736,'Selectable Table'!D:E,2,0)</f>
        <v>OTH CUST</v>
      </c>
      <c r="B736" s="37" t="s">
        <v>1743</v>
      </c>
      <c r="C736" s="50" t="s">
        <v>1744</v>
      </c>
      <c r="D736" s="50" t="s">
        <v>1742</v>
      </c>
      <c r="E736">
        <v>2025</v>
      </c>
      <c r="F736">
        <v>6</v>
      </c>
      <c r="G736" s="54" t="s">
        <v>854</v>
      </c>
      <c r="H736" s="34" t="s">
        <v>324</v>
      </c>
      <c r="I736" s="18">
        <v>-180</v>
      </c>
      <c r="J736" s="34" t="s">
        <v>95</v>
      </c>
      <c r="K736" s="19">
        <f t="shared" si="23"/>
        <v>-180</v>
      </c>
      <c r="L736" t="s">
        <v>851</v>
      </c>
      <c r="M736" s="51" t="s">
        <v>1745</v>
      </c>
      <c r="O736" s="50" t="s">
        <v>860</v>
      </c>
      <c r="P736" s="38">
        <f t="shared" si="22"/>
        <v>-180</v>
      </c>
      <c r="Q736" s="52">
        <v>45831</v>
      </c>
      <c r="S736">
        <v>40700</v>
      </c>
      <c r="T736" t="s">
        <v>784</v>
      </c>
    </row>
    <row r="737" spans="1:20" ht="14.45">
      <c r="A737" s="54" t="str">
        <f>+VLOOKUP(O737,'Selectable Table'!D:E,2,0)</f>
        <v>OTH CUST</v>
      </c>
      <c r="B737" s="37" t="s">
        <v>1746</v>
      </c>
      <c r="C737" s="50" t="s">
        <v>1747</v>
      </c>
      <c r="D737" s="50" t="s">
        <v>1742</v>
      </c>
      <c r="E737">
        <v>2025</v>
      </c>
      <c r="F737">
        <v>6</v>
      </c>
      <c r="G737" s="54" t="s">
        <v>854</v>
      </c>
      <c r="H737" s="34" t="s">
        <v>324</v>
      </c>
      <c r="I737" s="18">
        <v>-246.08000000000004</v>
      </c>
      <c r="J737" s="34" t="s">
        <v>95</v>
      </c>
      <c r="K737" s="19">
        <f t="shared" si="23"/>
        <v>-246.08000000000004</v>
      </c>
      <c r="L737" t="s">
        <v>851</v>
      </c>
      <c r="M737" s="51" t="s">
        <v>1748</v>
      </c>
      <c r="O737" s="50" t="s">
        <v>1010</v>
      </c>
      <c r="P737" s="38">
        <f t="shared" si="22"/>
        <v>-246.08000000000004</v>
      </c>
      <c r="Q737" s="52">
        <v>45831</v>
      </c>
      <c r="S737">
        <v>40700</v>
      </c>
      <c r="T737" t="s">
        <v>784</v>
      </c>
    </row>
    <row r="738" spans="1:20" ht="14.45">
      <c r="A738" s="54" t="str">
        <f>+VLOOKUP(O738,'Selectable Table'!D:E,2,0)</f>
        <v>CSL</v>
      </c>
      <c r="B738" s="37" t="s">
        <v>1749</v>
      </c>
      <c r="C738" s="50" t="s">
        <v>1750</v>
      </c>
      <c r="D738" s="50" t="s">
        <v>1742</v>
      </c>
      <c r="E738">
        <v>2025</v>
      </c>
      <c r="F738">
        <v>6</v>
      </c>
      <c r="G738" s="54" t="s">
        <v>850</v>
      </c>
      <c r="H738" s="34" t="s">
        <v>323</v>
      </c>
      <c r="I738" s="18">
        <v>-466.30400000000003</v>
      </c>
      <c r="J738" s="34" t="s">
        <v>95</v>
      </c>
      <c r="K738" s="19">
        <f t="shared" si="23"/>
        <v>-466.30400000000003</v>
      </c>
      <c r="L738" t="s">
        <v>851</v>
      </c>
      <c r="M738" s="51" t="s">
        <v>1751</v>
      </c>
      <c r="O738" s="50" t="s">
        <v>933</v>
      </c>
      <c r="P738" s="38">
        <f t="shared" si="22"/>
        <v>-466.30400000000003</v>
      </c>
      <c r="Q738" s="52">
        <v>45831</v>
      </c>
      <c r="S738">
        <v>40700</v>
      </c>
      <c r="T738" t="s">
        <v>784</v>
      </c>
    </row>
    <row r="739" spans="1:20" ht="14.45">
      <c r="A739" s="54" t="str">
        <f>+VLOOKUP(O739,'Selectable Table'!D:E,2,0)</f>
        <v>ASTRAZENECA</v>
      </c>
      <c r="B739" s="37" t="s">
        <v>1180</v>
      </c>
      <c r="C739" s="50" t="s">
        <v>1181</v>
      </c>
      <c r="D739" s="50" t="s">
        <v>441</v>
      </c>
      <c r="E739">
        <v>2025</v>
      </c>
      <c r="F739">
        <v>6</v>
      </c>
      <c r="G739" s="54" t="s">
        <v>854</v>
      </c>
      <c r="H739" s="34" t="s">
        <v>324</v>
      </c>
      <c r="I739" s="18">
        <v>-461.12</v>
      </c>
      <c r="J739" s="34" t="s">
        <v>95</v>
      </c>
      <c r="K739" s="19">
        <f t="shared" si="23"/>
        <v>-461.12</v>
      </c>
      <c r="L739" t="s">
        <v>851</v>
      </c>
      <c r="M739" s="51" t="s">
        <v>1182</v>
      </c>
      <c r="O739" s="50" t="s">
        <v>954</v>
      </c>
      <c r="P739" s="38">
        <f t="shared" si="22"/>
        <v>-461.12</v>
      </c>
      <c r="Q739" s="52">
        <v>45831</v>
      </c>
      <c r="S739">
        <v>40700</v>
      </c>
      <c r="T739" t="s">
        <v>784</v>
      </c>
    </row>
    <row r="740" spans="1:20" ht="29.1">
      <c r="A740" s="54" t="str">
        <f>+VLOOKUP(O740,'Selectable Table'!D:E,2,0)</f>
        <v>OTH CUST</v>
      </c>
      <c r="B740" s="37" t="s">
        <v>1183</v>
      </c>
      <c r="C740" s="50" t="s">
        <v>1184</v>
      </c>
      <c r="D740" s="50" t="s">
        <v>441</v>
      </c>
      <c r="E740">
        <v>2025</v>
      </c>
      <c r="F740">
        <v>6</v>
      </c>
      <c r="G740" s="54" t="s">
        <v>858</v>
      </c>
      <c r="H740" s="34" t="s">
        <v>325</v>
      </c>
      <c r="I740" s="18">
        <v>-1642.7080000000003</v>
      </c>
      <c r="J740" s="34" t="s">
        <v>95</v>
      </c>
      <c r="K740" s="19">
        <f t="shared" si="23"/>
        <v>-1642.7080000000003</v>
      </c>
      <c r="L740" t="s">
        <v>851</v>
      </c>
      <c r="M740" s="51" t="s">
        <v>1185</v>
      </c>
      <c r="O740" s="50" t="s">
        <v>929</v>
      </c>
      <c r="P740" s="38">
        <f t="shared" si="22"/>
        <v>-1642.7080000000003</v>
      </c>
      <c r="Q740" s="52">
        <v>45831</v>
      </c>
      <c r="S740">
        <v>40700</v>
      </c>
      <c r="T740" t="s">
        <v>784</v>
      </c>
    </row>
    <row r="741" spans="1:20" ht="29.1">
      <c r="A741" s="54" t="str">
        <f>+VLOOKUP(O741,'Selectable Table'!D:E,2,0)</f>
        <v>OTH CUST</v>
      </c>
      <c r="B741" s="37" t="s">
        <v>1183</v>
      </c>
      <c r="C741" s="50" t="s">
        <v>1184</v>
      </c>
      <c r="D741" s="50" t="s">
        <v>441</v>
      </c>
      <c r="E741">
        <v>2025</v>
      </c>
      <c r="F741">
        <v>6</v>
      </c>
      <c r="G741" s="54" t="s">
        <v>854</v>
      </c>
      <c r="H741" s="34" t="s">
        <v>324</v>
      </c>
      <c r="I741" s="18">
        <v>-68.763999999999996</v>
      </c>
      <c r="J741" s="34" t="s">
        <v>95</v>
      </c>
      <c r="K741" s="19">
        <f t="shared" si="23"/>
        <v>-68.763999999999996</v>
      </c>
      <c r="L741" t="s">
        <v>851</v>
      </c>
      <c r="M741" s="51" t="s">
        <v>1185</v>
      </c>
      <c r="O741" s="50" t="s">
        <v>929</v>
      </c>
      <c r="P741" s="38">
        <f t="shared" si="22"/>
        <v>-68.763999999999996</v>
      </c>
      <c r="Q741" s="52">
        <v>45831</v>
      </c>
      <c r="S741">
        <v>40700</v>
      </c>
      <c r="T741" t="s">
        <v>784</v>
      </c>
    </row>
    <row r="742" spans="1:20" ht="29.1">
      <c r="A742" s="54" t="str">
        <f>+VLOOKUP(O742,'Selectable Table'!D:E,2,0)</f>
        <v>OTH CUST</v>
      </c>
      <c r="B742" s="37" t="s">
        <v>1186</v>
      </c>
      <c r="C742" s="50" t="s">
        <v>1187</v>
      </c>
      <c r="D742" s="50" t="s">
        <v>441</v>
      </c>
      <c r="E742">
        <v>2025</v>
      </c>
      <c r="F742">
        <v>6</v>
      </c>
      <c r="G742" s="54" t="s">
        <v>854</v>
      </c>
      <c r="H742" s="34" t="s">
        <v>324</v>
      </c>
      <c r="I742" s="18">
        <v>-22.812000000000001</v>
      </c>
      <c r="J742" s="34" t="s">
        <v>95</v>
      </c>
      <c r="K742" s="19">
        <f t="shared" si="23"/>
        <v>-22.812000000000001</v>
      </c>
      <c r="L742" t="s">
        <v>851</v>
      </c>
      <c r="M742" s="51" t="s">
        <v>1188</v>
      </c>
      <c r="O742" s="50" t="s">
        <v>929</v>
      </c>
      <c r="P742" s="38">
        <f t="shared" si="22"/>
        <v>-22.812000000000001</v>
      </c>
      <c r="Q742" s="52">
        <v>45831</v>
      </c>
      <c r="S742">
        <v>40700</v>
      </c>
      <c r="T742" t="s">
        <v>784</v>
      </c>
    </row>
    <row r="743" spans="1:20" ht="29.1">
      <c r="A743" s="54" t="str">
        <f>+VLOOKUP(O743,'Selectable Table'!D:E,2,0)</f>
        <v>OTH CUST</v>
      </c>
      <c r="B743" s="37" t="s">
        <v>1186</v>
      </c>
      <c r="C743" s="50" t="s">
        <v>1187</v>
      </c>
      <c r="D743" s="50" t="s">
        <v>441</v>
      </c>
      <c r="E743">
        <v>2025</v>
      </c>
      <c r="F743">
        <v>6</v>
      </c>
      <c r="G743" s="54" t="s">
        <v>854</v>
      </c>
      <c r="H743" s="34" t="s">
        <v>324</v>
      </c>
      <c r="I743" s="18">
        <v>-479.12400000000002</v>
      </c>
      <c r="J743" s="34" t="s">
        <v>95</v>
      </c>
      <c r="K743" s="19">
        <f t="shared" si="23"/>
        <v>-479.12400000000002</v>
      </c>
      <c r="L743" t="s">
        <v>851</v>
      </c>
      <c r="M743" s="51" t="s">
        <v>1188</v>
      </c>
      <c r="O743" s="50" t="s">
        <v>929</v>
      </c>
      <c r="P743" s="38">
        <f t="shared" si="22"/>
        <v>-479.12400000000002</v>
      </c>
      <c r="Q743" s="52">
        <v>45831</v>
      </c>
      <c r="S743">
        <v>40700</v>
      </c>
      <c r="T743" t="s">
        <v>784</v>
      </c>
    </row>
    <row r="744" spans="1:20" ht="29.1">
      <c r="A744" s="54" t="str">
        <f>+VLOOKUP(O744,'Selectable Table'!D:E,2,0)</f>
        <v>OTH CUST</v>
      </c>
      <c r="B744" s="37" t="s">
        <v>1186</v>
      </c>
      <c r="C744" s="50" t="s">
        <v>1187</v>
      </c>
      <c r="D744" s="50" t="s">
        <v>441</v>
      </c>
      <c r="E744">
        <v>2025</v>
      </c>
      <c r="F744">
        <v>6</v>
      </c>
      <c r="G744" s="54" t="s">
        <v>854</v>
      </c>
      <c r="H744" s="34" t="s">
        <v>324</v>
      </c>
      <c r="I744" s="18">
        <v>-43.352000000000004</v>
      </c>
      <c r="J744" s="34" t="s">
        <v>95</v>
      </c>
      <c r="K744" s="19">
        <f t="shared" si="23"/>
        <v>-43.352000000000004</v>
      </c>
      <c r="L744" t="s">
        <v>851</v>
      </c>
      <c r="M744" s="51" t="s">
        <v>1188</v>
      </c>
      <c r="O744" s="50" t="s">
        <v>929</v>
      </c>
      <c r="P744" s="38">
        <f t="shared" si="22"/>
        <v>-43.352000000000004</v>
      </c>
      <c r="Q744" s="52">
        <v>45831</v>
      </c>
      <c r="S744">
        <v>40700</v>
      </c>
      <c r="T744" t="s">
        <v>784</v>
      </c>
    </row>
    <row r="745" spans="1:20" ht="29.1">
      <c r="A745" s="54" t="str">
        <f>+VLOOKUP(O745,'Selectable Table'!D:E,2,0)</f>
        <v>OTH CUST</v>
      </c>
      <c r="B745" s="37" t="s">
        <v>1752</v>
      </c>
      <c r="C745" s="50" t="s">
        <v>1753</v>
      </c>
      <c r="D745" s="50" t="s">
        <v>441</v>
      </c>
      <c r="E745">
        <v>2025</v>
      </c>
      <c r="F745">
        <v>6</v>
      </c>
      <c r="G745" s="54" t="s">
        <v>867</v>
      </c>
      <c r="H745" s="34" t="s">
        <v>333</v>
      </c>
      <c r="I745" s="18">
        <v>-273.80400000000003</v>
      </c>
      <c r="J745" s="34" t="s">
        <v>95</v>
      </c>
      <c r="K745" s="19">
        <f t="shared" si="23"/>
        <v>-273.80400000000003</v>
      </c>
      <c r="L745" t="s">
        <v>851</v>
      </c>
      <c r="M745" s="51" t="s">
        <v>1754</v>
      </c>
      <c r="O745" s="50" t="s">
        <v>929</v>
      </c>
      <c r="P745" s="38">
        <f t="shared" si="22"/>
        <v>-273.80400000000003</v>
      </c>
      <c r="Q745" s="52">
        <v>45831</v>
      </c>
      <c r="S745">
        <v>40700</v>
      </c>
      <c r="T745" t="s">
        <v>784</v>
      </c>
    </row>
    <row r="746" spans="1:20" ht="29.1">
      <c r="A746" s="54" t="str">
        <f>+VLOOKUP(O746,'Selectable Table'!D:E,2,0)</f>
        <v>OTH CUST</v>
      </c>
      <c r="B746" s="37" t="s">
        <v>1755</v>
      </c>
      <c r="C746" s="50" t="s">
        <v>1756</v>
      </c>
      <c r="D746" s="50" t="s">
        <v>441</v>
      </c>
      <c r="E746">
        <v>2025</v>
      </c>
      <c r="F746">
        <v>6</v>
      </c>
      <c r="G746" s="54" t="s">
        <v>854</v>
      </c>
      <c r="H746" s="34" t="s">
        <v>324</v>
      </c>
      <c r="I746" s="18">
        <v>-199.596</v>
      </c>
      <c r="J746" s="34" t="s">
        <v>95</v>
      </c>
      <c r="K746" s="19">
        <f t="shared" si="23"/>
        <v>-199.596</v>
      </c>
      <c r="L746" t="s">
        <v>851</v>
      </c>
      <c r="M746" s="51" t="s">
        <v>1757</v>
      </c>
      <c r="O746" s="50" t="s">
        <v>929</v>
      </c>
      <c r="P746" s="38">
        <f t="shared" si="22"/>
        <v>-199.596</v>
      </c>
      <c r="Q746" s="52">
        <v>45831</v>
      </c>
      <c r="S746">
        <v>40700</v>
      </c>
      <c r="T746" t="s">
        <v>784</v>
      </c>
    </row>
    <row r="747" spans="1:20" ht="29.1">
      <c r="A747" s="54" t="str">
        <f>+VLOOKUP(O747,'Selectable Table'!D:E,2,0)</f>
        <v>OTH CUST</v>
      </c>
      <c r="B747" s="37" t="s">
        <v>1755</v>
      </c>
      <c r="C747" s="50" t="s">
        <v>1756</v>
      </c>
      <c r="D747" s="50" t="s">
        <v>441</v>
      </c>
      <c r="E747">
        <v>2025</v>
      </c>
      <c r="F747">
        <v>6</v>
      </c>
      <c r="G747" s="54" t="s">
        <v>850</v>
      </c>
      <c r="H747" s="34" t="s">
        <v>323</v>
      </c>
      <c r="I747" s="18">
        <v>-88.708000000000013</v>
      </c>
      <c r="J747" s="34" t="s">
        <v>95</v>
      </c>
      <c r="K747" s="19">
        <f t="shared" si="23"/>
        <v>-88.708000000000013</v>
      </c>
      <c r="L747" t="s">
        <v>851</v>
      </c>
      <c r="M747" s="51" t="s">
        <v>1757</v>
      </c>
      <c r="O747" s="50" t="s">
        <v>929</v>
      </c>
      <c r="P747" s="38">
        <f t="shared" si="22"/>
        <v>-88.708000000000013</v>
      </c>
      <c r="Q747" s="52">
        <v>45831</v>
      </c>
      <c r="S747">
        <v>40700</v>
      </c>
      <c r="T747" t="s">
        <v>784</v>
      </c>
    </row>
    <row r="748" spans="1:20" ht="14.45">
      <c r="A748" s="54" t="str">
        <f>+VLOOKUP(O748,'Selectable Table'!D:E,2,0)</f>
        <v>OTH CUST</v>
      </c>
      <c r="B748" s="37" t="s">
        <v>1189</v>
      </c>
      <c r="C748" s="50" t="s">
        <v>1190</v>
      </c>
      <c r="D748" s="50" t="s">
        <v>753</v>
      </c>
      <c r="E748">
        <v>2025</v>
      </c>
      <c r="F748">
        <v>6</v>
      </c>
      <c r="G748" s="54" t="s">
        <v>850</v>
      </c>
      <c r="H748" s="34" t="s">
        <v>323</v>
      </c>
      <c r="I748" s="18">
        <v>-2023.2160000000001</v>
      </c>
      <c r="J748" s="34" t="s">
        <v>95</v>
      </c>
      <c r="K748" s="19">
        <f t="shared" si="23"/>
        <v>-2023.2160000000001</v>
      </c>
      <c r="L748" t="s">
        <v>851</v>
      </c>
      <c r="M748" s="51" t="s">
        <v>1191</v>
      </c>
      <c r="O748" s="50" t="s">
        <v>944</v>
      </c>
      <c r="P748" s="38">
        <f t="shared" si="22"/>
        <v>-2023.2160000000001</v>
      </c>
      <c r="Q748" s="52">
        <v>45831</v>
      </c>
      <c r="S748">
        <v>40700</v>
      </c>
      <c r="T748" t="s">
        <v>784</v>
      </c>
    </row>
    <row r="749" spans="1:20" ht="14.45">
      <c r="A749" s="54" t="str">
        <f>+VLOOKUP(O749,'Selectable Table'!D:E,2,0)</f>
        <v>OTH CUST</v>
      </c>
      <c r="B749" s="37" t="s">
        <v>1758</v>
      </c>
      <c r="C749" s="50" t="s">
        <v>1759</v>
      </c>
      <c r="D749" s="50" t="s">
        <v>1760</v>
      </c>
      <c r="E749">
        <v>2025</v>
      </c>
      <c r="F749">
        <v>6</v>
      </c>
      <c r="G749" s="54" t="s">
        <v>858</v>
      </c>
      <c r="H749" s="34" t="s">
        <v>325</v>
      </c>
      <c r="I749" s="18">
        <v>-741.28800000000001</v>
      </c>
      <c r="J749" s="34" t="s">
        <v>95</v>
      </c>
      <c r="K749" s="19">
        <f t="shared" si="23"/>
        <v>-741.28800000000001</v>
      </c>
      <c r="L749" t="s">
        <v>851</v>
      </c>
      <c r="M749" s="51" t="s">
        <v>1761</v>
      </c>
      <c r="O749" s="50" t="s">
        <v>944</v>
      </c>
      <c r="P749" s="38">
        <f t="shared" si="22"/>
        <v>-741.28800000000001</v>
      </c>
      <c r="Q749" s="52">
        <v>45831</v>
      </c>
      <c r="S749">
        <v>40700</v>
      </c>
      <c r="T749" t="s">
        <v>784</v>
      </c>
    </row>
    <row r="750" spans="1:20" ht="14.45">
      <c r="A750" s="54" t="str">
        <f>+VLOOKUP(O750,'Selectable Table'!D:E,2,0)</f>
        <v>OTH CUST</v>
      </c>
      <c r="B750" s="37" t="s">
        <v>1758</v>
      </c>
      <c r="C750" s="50" t="s">
        <v>1759</v>
      </c>
      <c r="D750" s="50" t="s">
        <v>1760</v>
      </c>
      <c r="E750">
        <v>2025</v>
      </c>
      <c r="F750">
        <v>6</v>
      </c>
      <c r="G750" s="54" t="s">
        <v>850</v>
      </c>
      <c r="H750" s="34" t="s">
        <v>323</v>
      </c>
      <c r="I750" s="18">
        <v>-78.055999999999997</v>
      </c>
      <c r="J750" s="34" t="s">
        <v>95</v>
      </c>
      <c r="K750" s="19">
        <f t="shared" si="23"/>
        <v>-78.055999999999997</v>
      </c>
      <c r="L750" t="s">
        <v>851</v>
      </c>
      <c r="M750" s="51" t="s">
        <v>1761</v>
      </c>
      <c r="O750" s="50" t="s">
        <v>944</v>
      </c>
      <c r="P750" s="38">
        <f t="shared" si="22"/>
        <v>-78.055999999999997</v>
      </c>
      <c r="Q750" s="52">
        <v>45831</v>
      </c>
      <c r="S750">
        <v>40700</v>
      </c>
      <c r="T750" t="s">
        <v>784</v>
      </c>
    </row>
    <row r="751" spans="1:20" ht="14.45">
      <c r="A751" s="54" t="str">
        <f>+VLOOKUP(O751,'Selectable Table'!D:E,2,0)</f>
        <v>OTH CUST</v>
      </c>
      <c r="B751" s="37" t="s">
        <v>1192</v>
      </c>
      <c r="C751" s="50" t="s">
        <v>1193</v>
      </c>
      <c r="D751" s="50" t="s">
        <v>1760</v>
      </c>
      <c r="E751">
        <v>2025</v>
      </c>
      <c r="F751">
        <v>6</v>
      </c>
      <c r="G751" s="54" t="s">
        <v>854</v>
      </c>
      <c r="H751" s="34" t="s">
        <v>324</v>
      </c>
      <c r="I751" s="18">
        <v>-593.79200000000003</v>
      </c>
      <c r="J751" s="34" t="s">
        <v>95</v>
      </c>
      <c r="K751" s="19">
        <f t="shared" si="23"/>
        <v>-593.79200000000003</v>
      </c>
      <c r="L751" t="s">
        <v>851</v>
      </c>
      <c r="M751" s="51" t="s">
        <v>1195</v>
      </c>
      <c r="O751" s="50" t="s">
        <v>919</v>
      </c>
      <c r="P751" s="38">
        <f t="shared" si="22"/>
        <v>-593.79200000000003</v>
      </c>
      <c r="Q751" s="52">
        <v>45831</v>
      </c>
      <c r="S751">
        <v>40700</v>
      </c>
      <c r="T751" t="s">
        <v>784</v>
      </c>
    </row>
    <row r="752" spans="1:20" ht="14.45">
      <c r="A752" s="54" t="str">
        <f>+VLOOKUP(O752,'Selectable Table'!D:E,2,0)</f>
        <v>OTH CUST</v>
      </c>
      <c r="B752" s="37" t="s">
        <v>1192</v>
      </c>
      <c r="C752" s="50" t="s">
        <v>1193</v>
      </c>
      <c r="D752" s="50" t="s">
        <v>1760</v>
      </c>
      <c r="E752">
        <v>2025</v>
      </c>
      <c r="F752">
        <v>6</v>
      </c>
      <c r="G752" s="54" t="s">
        <v>854</v>
      </c>
      <c r="H752" s="34" t="s">
        <v>324</v>
      </c>
      <c r="I752" s="18">
        <v>-123.548</v>
      </c>
      <c r="J752" s="34" t="s">
        <v>95</v>
      </c>
      <c r="K752" s="19">
        <f t="shared" si="23"/>
        <v>-123.548</v>
      </c>
      <c r="L752" t="s">
        <v>851</v>
      </c>
      <c r="M752" s="51" t="s">
        <v>1195</v>
      </c>
      <c r="O752" s="50" t="s">
        <v>919</v>
      </c>
      <c r="P752" s="38">
        <f t="shared" si="22"/>
        <v>-123.548</v>
      </c>
      <c r="Q752" s="52">
        <v>45831</v>
      </c>
      <c r="S752">
        <v>40700</v>
      </c>
      <c r="T752" t="s">
        <v>784</v>
      </c>
    </row>
    <row r="753" spans="1:20" ht="14.45">
      <c r="A753" s="54" t="str">
        <f>+VLOOKUP(O753,'Selectable Table'!D:E,2,0)</f>
        <v>OTH CUST</v>
      </c>
      <c r="B753" s="37" t="s">
        <v>1762</v>
      </c>
      <c r="C753" s="50" t="s">
        <v>1763</v>
      </c>
      <c r="D753" s="50" t="s">
        <v>1760</v>
      </c>
      <c r="E753">
        <v>2025</v>
      </c>
      <c r="F753">
        <v>6</v>
      </c>
      <c r="G753" s="54" t="s">
        <v>850</v>
      </c>
      <c r="H753" s="34" t="s">
        <v>323</v>
      </c>
      <c r="I753" s="18">
        <v>-155.63200000000001</v>
      </c>
      <c r="J753" s="34" t="s">
        <v>95</v>
      </c>
      <c r="K753" s="19">
        <f t="shared" si="23"/>
        <v>-155.63200000000001</v>
      </c>
      <c r="L753" t="s">
        <v>851</v>
      </c>
      <c r="M753" s="51" t="s">
        <v>1764</v>
      </c>
      <c r="O753" s="50" t="s">
        <v>1053</v>
      </c>
      <c r="P753" s="38">
        <f t="shared" si="22"/>
        <v>-155.63200000000001</v>
      </c>
      <c r="Q753" s="52">
        <v>45831</v>
      </c>
      <c r="S753">
        <v>40700</v>
      </c>
      <c r="T753" t="s">
        <v>784</v>
      </c>
    </row>
    <row r="754" spans="1:20" ht="14.45">
      <c r="A754" s="54" t="str">
        <f>+VLOOKUP(O754,'Selectable Table'!D:E,2,0)</f>
        <v>OTH CUST</v>
      </c>
      <c r="B754" s="37" t="s">
        <v>1762</v>
      </c>
      <c r="C754" s="50" t="s">
        <v>1763</v>
      </c>
      <c r="D754" s="50" t="s">
        <v>1765</v>
      </c>
      <c r="E754">
        <v>2025</v>
      </c>
      <c r="F754">
        <v>6</v>
      </c>
      <c r="G754" s="54" t="s">
        <v>854</v>
      </c>
      <c r="H754" s="34" t="s">
        <v>324</v>
      </c>
      <c r="I754" s="18">
        <v>-668.01600000000008</v>
      </c>
      <c r="J754" s="34" t="s">
        <v>95</v>
      </c>
      <c r="K754" s="19">
        <f t="shared" si="23"/>
        <v>-668.01600000000008</v>
      </c>
      <c r="L754" t="s">
        <v>851</v>
      </c>
      <c r="M754" s="51" t="s">
        <v>1764</v>
      </c>
      <c r="O754" s="50" t="s">
        <v>1053</v>
      </c>
      <c r="P754" s="38">
        <f t="shared" si="22"/>
        <v>-668.01600000000008</v>
      </c>
      <c r="Q754" s="52">
        <v>45831</v>
      </c>
      <c r="S754">
        <v>40700</v>
      </c>
      <c r="T754" t="s">
        <v>784</v>
      </c>
    </row>
    <row r="755" spans="1:20" ht="29.1">
      <c r="A755" s="54" t="str">
        <f>+VLOOKUP(O755,'Selectable Table'!D:E,2,0)</f>
        <v>OTH CUST</v>
      </c>
      <c r="B755" s="37" t="s">
        <v>1766</v>
      </c>
      <c r="C755" s="50" t="s">
        <v>1767</v>
      </c>
      <c r="D755" s="50" t="s">
        <v>1765</v>
      </c>
      <c r="E755">
        <v>2025</v>
      </c>
      <c r="F755">
        <v>6</v>
      </c>
      <c r="G755" s="54" t="s">
        <v>854</v>
      </c>
      <c r="H755" s="34" t="s">
        <v>324</v>
      </c>
      <c r="I755" s="18">
        <v>-88.708000000000013</v>
      </c>
      <c r="J755" s="34" t="s">
        <v>95</v>
      </c>
      <c r="K755" s="19">
        <f t="shared" si="23"/>
        <v>-88.708000000000013</v>
      </c>
      <c r="L755" t="s">
        <v>851</v>
      </c>
      <c r="M755" s="51" t="s">
        <v>1768</v>
      </c>
      <c r="O755" s="50" t="s">
        <v>929</v>
      </c>
      <c r="P755" s="38">
        <f t="shared" si="22"/>
        <v>-88.708000000000013</v>
      </c>
      <c r="Q755" s="52">
        <v>45831</v>
      </c>
      <c r="S755">
        <v>40700</v>
      </c>
      <c r="T755" t="s">
        <v>784</v>
      </c>
    </row>
    <row r="756" spans="1:20" ht="29.1">
      <c r="A756" s="54" t="str">
        <f>+VLOOKUP(O756,'Selectable Table'!D:E,2,0)</f>
        <v>OTH CUST</v>
      </c>
      <c r="B756" s="37" t="s">
        <v>1766</v>
      </c>
      <c r="C756" s="50" t="s">
        <v>1767</v>
      </c>
      <c r="D756" s="50" t="s">
        <v>1765</v>
      </c>
      <c r="E756">
        <v>2025</v>
      </c>
      <c r="F756">
        <v>6</v>
      </c>
      <c r="G756" s="54" t="s">
        <v>854</v>
      </c>
      <c r="H756" s="34" t="s">
        <v>324</v>
      </c>
      <c r="I756" s="18">
        <v>-210.70000000000002</v>
      </c>
      <c r="J756" s="34" t="s">
        <v>95</v>
      </c>
      <c r="K756" s="19">
        <f t="shared" si="23"/>
        <v>-210.70000000000002</v>
      </c>
      <c r="L756" t="s">
        <v>851</v>
      </c>
      <c r="M756" s="51" t="s">
        <v>1768</v>
      </c>
      <c r="O756" s="50" t="s">
        <v>929</v>
      </c>
      <c r="P756" s="38">
        <f t="shared" si="22"/>
        <v>-210.70000000000002</v>
      </c>
      <c r="Q756" s="52">
        <v>45831</v>
      </c>
      <c r="S756">
        <v>40700</v>
      </c>
      <c r="T756" t="s">
        <v>784</v>
      </c>
    </row>
    <row r="757" spans="1:20" ht="14.45">
      <c r="A757" s="54" t="str">
        <f>+VLOOKUP(O757,'Selectable Table'!D:E,2,0)</f>
        <v>ASTRAZENECA</v>
      </c>
      <c r="B757" s="37" t="s">
        <v>1196</v>
      </c>
      <c r="C757" s="50" t="s">
        <v>1197</v>
      </c>
      <c r="D757" s="50" t="s">
        <v>1765</v>
      </c>
      <c r="E757">
        <v>2025</v>
      </c>
      <c r="F757">
        <v>6</v>
      </c>
      <c r="G757" s="54" t="s">
        <v>850</v>
      </c>
      <c r="H757" s="34" t="s">
        <v>323</v>
      </c>
      <c r="I757" s="18">
        <v>-167.68</v>
      </c>
      <c r="J757" s="34" t="s">
        <v>95</v>
      </c>
      <c r="K757" s="19">
        <f t="shared" si="23"/>
        <v>-167.68</v>
      </c>
      <c r="L757" t="s">
        <v>851</v>
      </c>
      <c r="M757" s="51" t="s">
        <v>1198</v>
      </c>
      <c r="O757" s="50" t="s">
        <v>1199</v>
      </c>
      <c r="P757" s="38">
        <f t="shared" si="22"/>
        <v>-167.68</v>
      </c>
      <c r="Q757" s="52">
        <v>45831</v>
      </c>
      <c r="S757">
        <v>40700</v>
      </c>
      <c r="T757" t="s">
        <v>784</v>
      </c>
    </row>
    <row r="758" spans="1:20" ht="14.45">
      <c r="A758" s="54" t="str">
        <f>+VLOOKUP(O758,'Selectable Table'!D:E,2,0)</f>
        <v>OTH CUST</v>
      </c>
      <c r="B758" s="37" t="s">
        <v>1200</v>
      </c>
      <c r="C758" s="50" t="s">
        <v>1201</v>
      </c>
      <c r="D758" s="50" t="s">
        <v>442</v>
      </c>
      <c r="E758">
        <v>2025</v>
      </c>
      <c r="F758">
        <v>6</v>
      </c>
      <c r="G758" s="54" t="s">
        <v>858</v>
      </c>
      <c r="H758" s="34" t="s">
        <v>325</v>
      </c>
      <c r="I758" s="18">
        <v>-517.12</v>
      </c>
      <c r="J758" s="34" t="s">
        <v>95</v>
      </c>
      <c r="K758" s="19">
        <f t="shared" si="23"/>
        <v>-517.12</v>
      </c>
      <c r="L758" t="s">
        <v>851</v>
      </c>
      <c r="M758" s="51" t="s">
        <v>905</v>
      </c>
      <c r="O758" s="50" t="s">
        <v>1203</v>
      </c>
      <c r="P758" s="38">
        <f t="shared" si="22"/>
        <v>-517.12</v>
      </c>
      <c r="Q758" s="52">
        <v>45831</v>
      </c>
      <c r="S758">
        <v>40700</v>
      </c>
      <c r="T758" t="s">
        <v>784</v>
      </c>
    </row>
    <row r="759" spans="1:20" ht="14.45">
      <c r="A759" s="54" t="str">
        <f>+VLOOKUP(O759,'Selectable Table'!D:E,2,0)</f>
        <v>ASTRAZENECA</v>
      </c>
      <c r="B759" s="37" t="s">
        <v>1204</v>
      </c>
      <c r="C759" s="50" t="s">
        <v>1205</v>
      </c>
      <c r="D759" s="50" t="s">
        <v>442</v>
      </c>
      <c r="E759">
        <v>2025</v>
      </c>
      <c r="F759">
        <v>6</v>
      </c>
      <c r="G759" s="54" t="s">
        <v>854</v>
      </c>
      <c r="H759" s="34" t="s">
        <v>324</v>
      </c>
      <c r="I759" s="18">
        <v>-125.75999999999999</v>
      </c>
      <c r="J759" s="34" t="s">
        <v>95</v>
      </c>
      <c r="K759" s="19">
        <f t="shared" si="23"/>
        <v>-125.75999999999999</v>
      </c>
      <c r="L759" t="s">
        <v>851</v>
      </c>
      <c r="M759" s="51" t="s">
        <v>1206</v>
      </c>
      <c r="O759" s="50" t="s">
        <v>954</v>
      </c>
      <c r="P759" s="38">
        <f t="shared" si="22"/>
        <v>-125.75999999999999</v>
      </c>
      <c r="Q759" s="52">
        <v>45831</v>
      </c>
      <c r="S759">
        <v>40700</v>
      </c>
      <c r="T759" t="s">
        <v>784</v>
      </c>
    </row>
    <row r="760" spans="1:20" ht="14.45">
      <c r="A760" s="54" t="str">
        <f>+VLOOKUP(O760,'Selectable Table'!D:E,2,0)</f>
        <v>OTH CUST</v>
      </c>
      <c r="B760" s="37" t="s">
        <v>1211</v>
      </c>
      <c r="C760" s="50" t="s">
        <v>1212</v>
      </c>
      <c r="D760" s="50" t="s">
        <v>442</v>
      </c>
      <c r="E760">
        <v>2025</v>
      </c>
      <c r="F760">
        <v>6</v>
      </c>
      <c r="G760" s="54" t="s">
        <v>854</v>
      </c>
      <c r="H760" s="34" t="s">
        <v>324</v>
      </c>
      <c r="I760" s="18">
        <v>-194.5</v>
      </c>
      <c r="J760" s="34" t="s">
        <v>95</v>
      </c>
      <c r="K760" s="19">
        <f t="shared" si="23"/>
        <v>-194.5</v>
      </c>
      <c r="L760" t="s">
        <v>851</v>
      </c>
      <c r="M760" s="51" t="s">
        <v>1213</v>
      </c>
      <c r="O760" s="50" t="s">
        <v>875</v>
      </c>
      <c r="P760" s="38">
        <f t="shared" si="22"/>
        <v>-194.5</v>
      </c>
      <c r="Q760" s="52">
        <v>45831</v>
      </c>
      <c r="S760">
        <v>40700</v>
      </c>
      <c r="T760" t="s">
        <v>784</v>
      </c>
    </row>
    <row r="761" spans="1:20" ht="14.45">
      <c r="A761" s="54" t="str">
        <f>+VLOOKUP(O761,'Selectable Table'!D:E,2,0)</f>
        <v>OTH CUST</v>
      </c>
      <c r="B761" s="37" t="s">
        <v>1211</v>
      </c>
      <c r="C761" s="50" t="s">
        <v>1212</v>
      </c>
      <c r="D761" s="50" t="s">
        <v>442</v>
      </c>
      <c r="E761">
        <v>2025</v>
      </c>
      <c r="F761">
        <v>6</v>
      </c>
      <c r="G761" s="54" t="s">
        <v>854</v>
      </c>
      <c r="H761" s="34" t="s">
        <v>324</v>
      </c>
      <c r="I761" s="18">
        <v>-96.172000000000011</v>
      </c>
      <c r="J761" s="34" t="s">
        <v>95</v>
      </c>
      <c r="K761" s="19">
        <f t="shared" si="23"/>
        <v>-96.172000000000011</v>
      </c>
      <c r="L761" t="s">
        <v>851</v>
      </c>
      <c r="M761" s="51" t="s">
        <v>1213</v>
      </c>
      <c r="O761" s="50" t="s">
        <v>875</v>
      </c>
      <c r="P761" s="38">
        <f t="shared" si="22"/>
        <v>-96.172000000000011</v>
      </c>
      <c r="Q761" s="52">
        <v>45831</v>
      </c>
      <c r="S761">
        <v>40700</v>
      </c>
      <c r="T761" t="s">
        <v>784</v>
      </c>
    </row>
    <row r="762" spans="1:20" ht="14.45">
      <c r="A762" s="54" t="str">
        <f>+VLOOKUP(O762,'Selectable Table'!D:E,2,0)</f>
        <v>OTH CUST</v>
      </c>
      <c r="B762" s="37" t="s">
        <v>1769</v>
      </c>
      <c r="C762" s="50" t="s">
        <v>1770</v>
      </c>
      <c r="D762" s="50" t="s">
        <v>442</v>
      </c>
      <c r="E762">
        <v>2025</v>
      </c>
      <c r="F762">
        <v>6</v>
      </c>
      <c r="G762" s="54" t="s">
        <v>854</v>
      </c>
      <c r="H762" s="34" t="s">
        <v>324</v>
      </c>
      <c r="I762" s="18">
        <v>-309.98</v>
      </c>
      <c r="J762" s="34" t="s">
        <v>95</v>
      </c>
      <c r="K762" s="19">
        <f t="shared" si="23"/>
        <v>-309.98</v>
      </c>
      <c r="L762" t="s">
        <v>851</v>
      </c>
      <c r="M762" s="51" t="s">
        <v>1748</v>
      </c>
      <c r="O762" s="50" t="s">
        <v>1010</v>
      </c>
      <c r="P762" s="38">
        <f t="shared" si="22"/>
        <v>-309.98</v>
      </c>
      <c r="Q762" s="52">
        <v>45831</v>
      </c>
      <c r="S762">
        <v>40700</v>
      </c>
      <c r="T762" t="s">
        <v>784</v>
      </c>
    </row>
    <row r="763" spans="1:20" ht="14.45">
      <c r="A763" s="54" t="str">
        <f>+VLOOKUP(O763,'Selectable Table'!D:E,2,0)</f>
        <v>OTH CUST</v>
      </c>
      <c r="B763" s="37" t="s">
        <v>1771</v>
      </c>
      <c r="C763" s="50" t="s">
        <v>1772</v>
      </c>
      <c r="D763" s="50" t="s">
        <v>442</v>
      </c>
      <c r="E763">
        <v>2025</v>
      </c>
      <c r="F763">
        <v>6</v>
      </c>
      <c r="G763" s="54" t="s">
        <v>854</v>
      </c>
      <c r="H763" s="34" t="s">
        <v>324</v>
      </c>
      <c r="I763" s="18">
        <v>-63.300000000000004</v>
      </c>
      <c r="J763" s="34" t="s">
        <v>95</v>
      </c>
      <c r="K763" s="19">
        <f t="shared" si="23"/>
        <v>-63.300000000000004</v>
      </c>
      <c r="L763" t="s">
        <v>851</v>
      </c>
      <c r="M763" s="51" t="s">
        <v>1773</v>
      </c>
      <c r="O763" s="50" t="s">
        <v>1156</v>
      </c>
      <c r="P763" s="38">
        <f t="shared" si="22"/>
        <v>-63.300000000000004</v>
      </c>
      <c r="Q763" s="52">
        <v>45831</v>
      </c>
      <c r="S763">
        <v>40700</v>
      </c>
      <c r="T763" t="s">
        <v>784</v>
      </c>
    </row>
    <row r="764" spans="1:20" ht="14.45">
      <c r="A764" s="54" t="str">
        <f>+VLOOKUP(O764,'Selectable Table'!D:E,2,0)</f>
        <v>OTH CUST</v>
      </c>
      <c r="B764" s="37" t="s">
        <v>1214</v>
      </c>
      <c r="C764" s="50" t="s">
        <v>1215</v>
      </c>
      <c r="D764" s="50" t="s">
        <v>442</v>
      </c>
      <c r="E764">
        <v>2025</v>
      </c>
      <c r="F764">
        <v>6</v>
      </c>
      <c r="G764" s="54" t="s">
        <v>854</v>
      </c>
      <c r="H764" s="34" t="s">
        <v>324</v>
      </c>
      <c r="I764" s="18">
        <v>-778.16000000000008</v>
      </c>
      <c r="J764" s="34" t="s">
        <v>95</v>
      </c>
      <c r="K764" s="19">
        <f t="shared" si="23"/>
        <v>-778.16000000000008</v>
      </c>
      <c r="L764" t="s">
        <v>851</v>
      </c>
      <c r="M764" s="51" t="s">
        <v>1217</v>
      </c>
      <c r="O764" s="50" t="s">
        <v>919</v>
      </c>
      <c r="P764" s="38">
        <f t="shared" si="22"/>
        <v>-778.16000000000008</v>
      </c>
      <c r="Q764" s="52">
        <v>45831</v>
      </c>
      <c r="S764">
        <v>40700</v>
      </c>
      <c r="T764" t="s">
        <v>784</v>
      </c>
    </row>
    <row r="765" spans="1:20" ht="14.45">
      <c r="A765" s="54" t="str">
        <f>+VLOOKUP(O765,'Selectable Table'!D:E,2,0)</f>
        <v>ASTRAZENECA</v>
      </c>
      <c r="B765" s="37" t="s">
        <v>1218</v>
      </c>
      <c r="C765" s="50" t="s">
        <v>1219</v>
      </c>
      <c r="D765" s="50" t="s">
        <v>442</v>
      </c>
      <c r="E765">
        <v>2025</v>
      </c>
      <c r="F765">
        <v>6</v>
      </c>
      <c r="G765" s="54" t="s">
        <v>850</v>
      </c>
      <c r="H765" s="34" t="s">
        <v>323</v>
      </c>
      <c r="I765" s="18">
        <v>-900.7600000000001</v>
      </c>
      <c r="J765" s="34" t="s">
        <v>95</v>
      </c>
      <c r="K765" s="19">
        <f t="shared" si="23"/>
        <v>-900.7600000000001</v>
      </c>
      <c r="L765" t="s">
        <v>851</v>
      </c>
      <c r="M765" s="51" t="s">
        <v>1220</v>
      </c>
      <c r="O765" s="50" t="s">
        <v>954</v>
      </c>
      <c r="P765" s="38">
        <f t="shared" si="22"/>
        <v>-900.7600000000001</v>
      </c>
      <c r="Q765" s="52">
        <v>45831</v>
      </c>
      <c r="S765">
        <v>40700</v>
      </c>
      <c r="T765" t="s">
        <v>784</v>
      </c>
    </row>
    <row r="766" spans="1:20" ht="14.45">
      <c r="A766" s="54" t="str">
        <f>+VLOOKUP(O766,'Selectable Table'!D:E,2,0)</f>
        <v>ASTRAZENECA</v>
      </c>
      <c r="B766" s="37" t="s">
        <v>1221</v>
      </c>
      <c r="C766" s="50" t="s">
        <v>1222</v>
      </c>
      <c r="D766" s="50" t="s">
        <v>442</v>
      </c>
      <c r="E766">
        <v>2025</v>
      </c>
      <c r="F766">
        <v>6</v>
      </c>
      <c r="G766" s="54" t="s">
        <v>850</v>
      </c>
      <c r="H766" s="34" t="s">
        <v>323</v>
      </c>
      <c r="I766" s="18">
        <v>-176.06400000000002</v>
      </c>
      <c r="J766" s="34" t="s">
        <v>95</v>
      </c>
      <c r="K766" s="19">
        <f t="shared" si="23"/>
        <v>-176.06400000000002</v>
      </c>
      <c r="L766" t="s">
        <v>851</v>
      </c>
      <c r="M766" s="51" t="s">
        <v>1223</v>
      </c>
      <c r="O766" s="50" t="s">
        <v>954</v>
      </c>
      <c r="P766" s="38">
        <f t="shared" si="22"/>
        <v>-176.06400000000002</v>
      </c>
      <c r="Q766" s="52">
        <v>45831</v>
      </c>
      <c r="S766">
        <v>40700</v>
      </c>
      <c r="T766" t="s">
        <v>784</v>
      </c>
    </row>
    <row r="767" spans="1:20" ht="14.45">
      <c r="A767" s="54" t="str">
        <f>+VLOOKUP(O767,'Selectable Table'!D:E,2,0)</f>
        <v>OTH CUST</v>
      </c>
      <c r="B767" s="37" t="s">
        <v>1224</v>
      </c>
      <c r="C767" s="50" t="s">
        <v>1225</v>
      </c>
      <c r="D767" s="50" t="s">
        <v>442</v>
      </c>
      <c r="E767">
        <v>2025</v>
      </c>
      <c r="F767">
        <v>6</v>
      </c>
      <c r="G767" s="54" t="s">
        <v>854</v>
      </c>
      <c r="H767" s="34" t="s">
        <v>324</v>
      </c>
      <c r="I767" s="18">
        <v>-466.89600000000002</v>
      </c>
      <c r="J767" s="34" t="s">
        <v>95</v>
      </c>
      <c r="K767" s="19">
        <f t="shared" si="23"/>
        <v>-466.89600000000002</v>
      </c>
      <c r="L767" t="s">
        <v>851</v>
      </c>
      <c r="M767" s="51" t="s">
        <v>901</v>
      </c>
      <c r="O767" s="50" t="s">
        <v>902</v>
      </c>
      <c r="P767" s="38">
        <f t="shared" si="22"/>
        <v>-466.89600000000002</v>
      </c>
      <c r="Q767" s="52">
        <v>45831</v>
      </c>
      <c r="S767">
        <v>40700</v>
      </c>
      <c r="T767" t="s">
        <v>784</v>
      </c>
    </row>
    <row r="768" spans="1:20" ht="14.45">
      <c r="A768" s="54" t="str">
        <f>+VLOOKUP(O768,'Selectable Table'!D:E,2,0)</f>
        <v>OTH CUST</v>
      </c>
      <c r="B768" s="37" t="s">
        <v>1224</v>
      </c>
      <c r="C768" s="50" t="s">
        <v>1225</v>
      </c>
      <c r="D768" s="50" t="s">
        <v>442</v>
      </c>
      <c r="E768">
        <v>2025</v>
      </c>
      <c r="F768">
        <v>6</v>
      </c>
      <c r="G768" s="54" t="s">
        <v>854</v>
      </c>
      <c r="H768" s="34" t="s">
        <v>324</v>
      </c>
      <c r="I768" s="18">
        <v>-222.672</v>
      </c>
      <c r="J768" s="34" t="s">
        <v>95</v>
      </c>
      <c r="K768" s="19">
        <f t="shared" si="23"/>
        <v>-222.672</v>
      </c>
      <c r="L768" t="s">
        <v>851</v>
      </c>
      <c r="M768" s="51" t="s">
        <v>901</v>
      </c>
      <c r="O768" s="50" t="s">
        <v>902</v>
      </c>
      <c r="P768" s="38">
        <f t="shared" si="22"/>
        <v>-222.672</v>
      </c>
      <c r="Q768" s="52">
        <v>45831</v>
      </c>
      <c r="S768">
        <v>40700</v>
      </c>
      <c r="T768" t="s">
        <v>784</v>
      </c>
    </row>
    <row r="769" spans="1:20" ht="14.45">
      <c r="A769" s="54" t="str">
        <f>+VLOOKUP(O769,'Selectable Table'!D:E,2,0)</f>
        <v>OTH CUST</v>
      </c>
      <c r="B769" s="37" t="s">
        <v>1227</v>
      </c>
      <c r="C769" s="50" t="s">
        <v>1228</v>
      </c>
      <c r="D769" s="50" t="s">
        <v>1774</v>
      </c>
      <c r="E769">
        <v>2025</v>
      </c>
      <c r="F769">
        <v>6</v>
      </c>
      <c r="G769" s="54" t="s">
        <v>854</v>
      </c>
      <c r="H769" s="34" t="s">
        <v>324</v>
      </c>
      <c r="I769" s="18">
        <v>-778.16000000000008</v>
      </c>
      <c r="J769" s="34" t="s">
        <v>95</v>
      </c>
      <c r="K769" s="19">
        <f t="shared" si="23"/>
        <v>-778.16000000000008</v>
      </c>
      <c r="L769" t="s">
        <v>851</v>
      </c>
      <c r="M769" s="51" t="s">
        <v>1230</v>
      </c>
      <c r="O769" s="50" t="s">
        <v>1231</v>
      </c>
      <c r="P769" s="38">
        <f t="shared" si="22"/>
        <v>-778.16000000000008</v>
      </c>
      <c r="Q769" s="52">
        <v>45831</v>
      </c>
      <c r="S769">
        <v>40700</v>
      </c>
      <c r="T769" t="s">
        <v>784</v>
      </c>
    </row>
    <row r="770" spans="1:20" ht="14.45">
      <c r="A770" s="54" t="str">
        <f>+VLOOKUP(O770,'Selectable Table'!D:E,2,0)</f>
        <v>OTH CUST</v>
      </c>
      <c r="B770" s="37" t="s">
        <v>1775</v>
      </c>
      <c r="C770" s="50" t="s">
        <v>1776</v>
      </c>
      <c r="D770" s="50" t="s">
        <v>1774</v>
      </c>
      <c r="E770">
        <v>2025</v>
      </c>
      <c r="F770">
        <v>6</v>
      </c>
      <c r="G770" s="54" t="s">
        <v>858</v>
      </c>
      <c r="H770" s="34" t="s">
        <v>325</v>
      </c>
      <c r="I770" s="18">
        <v>-133.06400000000002</v>
      </c>
      <c r="J770" s="34" t="s">
        <v>95</v>
      </c>
      <c r="K770" s="19">
        <f t="shared" si="23"/>
        <v>-133.06400000000002</v>
      </c>
      <c r="L770" t="s">
        <v>851</v>
      </c>
      <c r="M770" s="51" t="s">
        <v>1777</v>
      </c>
      <c r="O770" s="50" t="s">
        <v>929</v>
      </c>
      <c r="P770" s="38">
        <f t="shared" ref="P770:P833" si="24">K770</f>
        <v>-133.06400000000002</v>
      </c>
      <c r="Q770" s="52">
        <v>45831</v>
      </c>
      <c r="S770">
        <v>40700</v>
      </c>
      <c r="T770" t="s">
        <v>784</v>
      </c>
    </row>
    <row r="771" spans="1:20" ht="14.45">
      <c r="A771" s="54" t="str">
        <f>+VLOOKUP(O771,'Selectable Table'!D:E,2,0)</f>
        <v>OTH CUST</v>
      </c>
      <c r="B771" s="37" t="s">
        <v>1775</v>
      </c>
      <c r="C771" s="50" t="s">
        <v>1776</v>
      </c>
      <c r="D771" s="50" t="s">
        <v>1774</v>
      </c>
      <c r="E771">
        <v>2025</v>
      </c>
      <c r="F771">
        <v>6</v>
      </c>
      <c r="G771" s="54" t="s">
        <v>854</v>
      </c>
      <c r="H771" s="34" t="s">
        <v>324</v>
      </c>
      <c r="I771" s="18">
        <v>-22.180000000000003</v>
      </c>
      <c r="J771" s="34" t="s">
        <v>95</v>
      </c>
      <c r="K771" s="19">
        <f t="shared" ref="K771:K834" si="25">+VLOOKUP(J771,$W$2:$X$7,2,0)*I771</f>
        <v>-22.180000000000003</v>
      </c>
      <c r="L771" t="s">
        <v>851</v>
      </c>
      <c r="M771" s="51" t="s">
        <v>1777</v>
      </c>
      <c r="O771" s="50" t="s">
        <v>929</v>
      </c>
      <c r="P771" s="38">
        <f t="shared" si="24"/>
        <v>-22.180000000000003</v>
      </c>
      <c r="Q771" s="52">
        <v>45831</v>
      </c>
      <c r="S771">
        <v>40700</v>
      </c>
      <c r="T771" t="s">
        <v>784</v>
      </c>
    </row>
    <row r="772" spans="1:20" ht="14.45">
      <c r="A772" s="54" t="str">
        <f>+VLOOKUP(O772,'Selectable Table'!D:E,2,0)</f>
        <v>OTH CUST</v>
      </c>
      <c r="B772" s="37" t="s">
        <v>1232</v>
      </c>
      <c r="C772" s="50" t="s">
        <v>1233</v>
      </c>
      <c r="D772" s="50" t="s">
        <v>1774</v>
      </c>
      <c r="E772">
        <v>2025</v>
      </c>
      <c r="F772">
        <v>6</v>
      </c>
      <c r="G772" s="54" t="s">
        <v>854</v>
      </c>
      <c r="H772" s="34" t="s">
        <v>324</v>
      </c>
      <c r="I772" s="18">
        <v>-333.57600000000002</v>
      </c>
      <c r="J772" s="34" t="s">
        <v>95</v>
      </c>
      <c r="K772" s="19">
        <f t="shared" si="25"/>
        <v>-333.57600000000002</v>
      </c>
      <c r="L772" t="s">
        <v>851</v>
      </c>
      <c r="M772" s="51" t="s">
        <v>1235</v>
      </c>
      <c r="O772" s="50" t="s">
        <v>860</v>
      </c>
      <c r="P772" s="38">
        <f t="shared" si="24"/>
        <v>-333.57600000000002</v>
      </c>
      <c r="Q772" s="52">
        <v>45831</v>
      </c>
      <c r="S772">
        <v>40700</v>
      </c>
      <c r="T772" t="s">
        <v>784</v>
      </c>
    </row>
    <row r="773" spans="1:20" ht="14.45">
      <c r="A773" s="54" t="str">
        <f>+VLOOKUP(O773,'Selectable Table'!D:E,2,0)</f>
        <v>ASTRAZENECA</v>
      </c>
      <c r="B773" s="37" t="s">
        <v>1236</v>
      </c>
      <c r="C773" s="50" t="s">
        <v>1237</v>
      </c>
      <c r="D773" s="50" t="s">
        <v>1774</v>
      </c>
      <c r="E773">
        <v>2025</v>
      </c>
      <c r="F773">
        <v>6</v>
      </c>
      <c r="G773" s="54" t="s">
        <v>854</v>
      </c>
      <c r="H773" s="34" t="s">
        <v>324</v>
      </c>
      <c r="I773" s="18">
        <v>-88.032000000000011</v>
      </c>
      <c r="J773" s="34" t="s">
        <v>95</v>
      </c>
      <c r="K773" s="19">
        <f t="shared" si="25"/>
        <v>-88.032000000000011</v>
      </c>
      <c r="L773" t="s">
        <v>851</v>
      </c>
      <c r="M773" s="51" t="s">
        <v>1239</v>
      </c>
      <c r="O773" s="50" t="s">
        <v>1199</v>
      </c>
      <c r="P773" s="38">
        <f t="shared" si="24"/>
        <v>-88.032000000000011</v>
      </c>
      <c r="Q773" s="52">
        <v>45831</v>
      </c>
      <c r="S773">
        <v>40700</v>
      </c>
      <c r="T773" t="s">
        <v>784</v>
      </c>
    </row>
    <row r="774" spans="1:20" ht="14.45">
      <c r="A774" s="54" t="str">
        <f>+VLOOKUP(O774,'Selectable Table'!D:E,2,0)</f>
        <v>ASTRAZENECA</v>
      </c>
      <c r="B774" s="37" t="s">
        <v>1241</v>
      </c>
      <c r="C774" s="50" t="s">
        <v>1242</v>
      </c>
      <c r="D774" s="50" t="s">
        <v>1774</v>
      </c>
      <c r="E774">
        <v>2025</v>
      </c>
      <c r="F774">
        <v>6</v>
      </c>
      <c r="G774" s="54" t="s">
        <v>854</v>
      </c>
      <c r="H774" s="34" t="s">
        <v>324</v>
      </c>
      <c r="I774" s="18">
        <v>-308.11200000000002</v>
      </c>
      <c r="J774" s="34" t="s">
        <v>95</v>
      </c>
      <c r="K774" s="19">
        <f t="shared" si="25"/>
        <v>-308.11200000000002</v>
      </c>
      <c r="L774" t="s">
        <v>851</v>
      </c>
      <c r="M774" s="51" t="s">
        <v>1244</v>
      </c>
      <c r="O774" s="50" t="s">
        <v>954</v>
      </c>
      <c r="P774" s="38">
        <f t="shared" si="24"/>
        <v>-308.11200000000002</v>
      </c>
      <c r="Q774" s="52">
        <v>45831</v>
      </c>
      <c r="S774">
        <v>40700</v>
      </c>
      <c r="T774" t="s">
        <v>784</v>
      </c>
    </row>
    <row r="775" spans="1:20" ht="14.45">
      <c r="A775" s="54" t="str">
        <f>+VLOOKUP(O775,'Selectable Table'!D:E,2,0)</f>
        <v>OTH CUST</v>
      </c>
      <c r="B775" s="37" t="s">
        <v>1245</v>
      </c>
      <c r="C775" s="50" t="s">
        <v>1246</v>
      </c>
      <c r="D775" s="50" t="s">
        <v>1774</v>
      </c>
      <c r="E775">
        <v>2025</v>
      </c>
      <c r="F775">
        <v>6</v>
      </c>
      <c r="G775" s="54" t="s">
        <v>850</v>
      </c>
      <c r="H775" s="34" t="s">
        <v>323</v>
      </c>
      <c r="I775" s="18">
        <v>-721.27200000000005</v>
      </c>
      <c r="J775" s="34" t="s">
        <v>95</v>
      </c>
      <c r="K775" s="19">
        <f t="shared" si="25"/>
        <v>-721.27200000000005</v>
      </c>
      <c r="L775" t="s">
        <v>851</v>
      </c>
      <c r="M775" s="51" t="s">
        <v>1248</v>
      </c>
      <c r="O775" s="50" t="s">
        <v>875</v>
      </c>
      <c r="P775" s="38">
        <f t="shared" si="24"/>
        <v>-721.27200000000005</v>
      </c>
      <c r="Q775" s="52">
        <v>45831</v>
      </c>
      <c r="S775">
        <v>40700</v>
      </c>
      <c r="T775" t="s">
        <v>784</v>
      </c>
    </row>
    <row r="776" spans="1:20" ht="29.1">
      <c r="A776" s="54" t="str">
        <f>+VLOOKUP(O776,'Selectable Table'!D:E,2,0)</f>
        <v>OTH CUST</v>
      </c>
      <c r="B776" s="37" t="s">
        <v>1250</v>
      </c>
      <c r="C776" s="50" t="s">
        <v>1251</v>
      </c>
      <c r="D776" s="50" t="s">
        <v>1778</v>
      </c>
      <c r="E776">
        <v>2025</v>
      </c>
      <c r="F776">
        <v>6</v>
      </c>
      <c r="G776" s="54" t="s">
        <v>854</v>
      </c>
      <c r="H776" s="34" t="s">
        <v>324</v>
      </c>
      <c r="I776" s="18">
        <v>-205.34000000000003</v>
      </c>
      <c r="J776" s="34" t="s">
        <v>95</v>
      </c>
      <c r="K776" s="19">
        <f t="shared" si="25"/>
        <v>-205.34000000000003</v>
      </c>
      <c r="L776" t="s">
        <v>851</v>
      </c>
      <c r="M776" s="51" t="s">
        <v>1252</v>
      </c>
      <c r="O776" s="50" t="s">
        <v>929</v>
      </c>
      <c r="P776" s="38">
        <f t="shared" si="24"/>
        <v>-205.34000000000003</v>
      </c>
      <c r="Q776" s="52">
        <v>45831</v>
      </c>
      <c r="S776">
        <v>40700</v>
      </c>
      <c r="T776" t="s">
        <v>784</v>
      </c>
    </row>
    <row r="777" spans="1:20" ht="14.45">
      <c r="A777" s="54" t="str">
        <f>+VLOOKUP(O777,'Selectable Table'!D:E,2,0)</f>
        <v>OTH CUST</v>
      </c>
      <c r="B777" s="37" t="s">
        <v>1253</v>
      </c>
      <c r="C777" s="50" t="s">
        <v>1254</v>
      </c>
      <c r="D777" s="50" t="s">
        <v>1778</v>
      </c>
      <c r="E777">
        <v>2025</v>
      </c>
      <c r="F777">
        <v>6</v>
      </c>
      <c r="G777" s="54" t="s">
        <v>850</v>
      </c>
      <c r="H777" s="34" t="s">
        <v>323</v>
      </c>
      <c r="I777" s="18">
        <v>-494.83600000000001</v>
      </c>
      <c r="J777" s="34" t="s">
        <v>95</v>
      </c>
      <c r="K777" s="19">
        <f t="shared" si="25"/>
        <v>-494.83600000000001</v>
      </c>
      <c r="L777" t="s">
        <v>851</v>
      </c>
      <c r="M777" s="51" t="s">
        <v>1009</v>
      </c>
      <c r="O777" s="50" t="s">
        <v>1010</v>
      </c>
      <c r="P777" s="38">
        <f t="shared" si="24"/>
        <v>-494.83600000000001</v>
      </c>
      <c r="Q777" s="52">
        <v>45831</v>
      </c>
      <c r="S777">
        <v>40700</v>
      </c>
      <c r="T777" t="s">
        <v>784</v>
      </c>
    </row>
    <row r="778" spans="1:20" ht="14.45">
      <c r="A778" s="54" t="str">
        <f>+VLOOKUP(O778,'Selectable Table'!D:E,2,0)</f>
        <v>OTH CUST</v>
      </c>
      <c r="B778" s="37" t="s">
        <v>1253</v>
      </c>
      <c r="C778" s="50" t="s">
        <v>1254</v>
      </c>
      <c r="D778" s="50" t="s">
        <v>1778</v>
      </c>
      <c r="E778">
        <v>2025</v>
      </c>
      <c r="F778">
        <v>6</v>
      </c>
      <c r="G778" s="54" t="s">
        <v>850</v>
      </c>
      <c r="H778" s="34" t="s">
        <v>323</v>
      </c>
      <c r="I778" s="18">
        <v>-82.472000000000008</v>
      </c>
      <c r="J778" s="34" t="s">
        <v>95</v>
      </c>
      <c r="K778" s="19">
        <f t="shared" si="25"/>
        <v>-82.472000000000008</v>
      </c>
      <c r="L778" t="s">
        <v>851</v>
      </c>
      <c r="M778" s="51" t="s">
        <v>1009</v>
      </c>
      <c r="O778" s="50" t="s">
        <v>1010</v>
      </c>
      <c r="P778" s="38">
        <f t="shared" si="24"/>
        <v>-82.472000000000008</v>
      </c>
      <c r="Q778" s="52">
        <v>45831</v>
      </c>
      <c r="S778">
        <v>40700</v>
      </c>
      <c r="T778" t="s">
        <v>784</v>
      </c>
    </row>
    <row r="779" spans="1:20" ht="14.45">
      <c r="A779" s="54" t="str">
        <f>+VLOOKUP(O779,'Selectable Table'!D:E,2,0)</f>
        <v>OTH CUST</v>
      </c>
      <c r="B779" s="37" t="s">
        <v>1255</v>
      </c>
      <c r="C779" s="50" t="s">
        <v>1256</v>
      </c>
      <c r="D779" s="50" t="s">
        <v>1779</v>
      </c>
      <c r="E779">
        <v>2025</v>
      </c>
      <c r="F779">
        <v>6</v>
      </c>
      <c r="G779" s="54" t="s">
        <v>858</v>
      </c>
      <c r="H779" s="34" t="s">
        <v>325</v>
      </c>
      <c r="I779" s="18">
        <v>-410.86800000000005</v>
      </c>
      <c r="J779" s="34" t="s">
        <v>95</v>
      </c>
      <c r="K779" s="19">
        <f t="shared" si="25"/>
        <v>-410.86800000000005</v>
      </c>
      <c r="L779" t="s">
        <v>851</v>
      </c>
      <c r="M779" s="51" t="s">
        <v>1257</v>
      </c>
      <c r="O779" s="50" t="s">
        <v>1116</v>
      </c>
      <c r="P779" s="38">
        <f t="shared" si="24"/>
        <v>-410.86800000000005</v>
      </c>
      <c r="Q779" s="52">
        <v>45831</v>
      </c>
      <c r="S779">
        <v>40700</v>
      </c>
      <c r="T779" t="s">
        <v>784</v>
      </c>
    </row>
    <row r="780" spans="1:20" ht="14.45">
      <c r="A780" s="54" t="str">
        <f>+VLOOKUP(O780,'Selectable Table'!D:E,2,0)</f>
        <v>OTH CUST</v>
      </c>
      <c r="B780" s="37" t="s">
        <v>1780</v>
      </c>
      <c r="C780" s="50" t="s">
        <v>1781</v>
      </c>
      <c r="D780" s="50" t="s">
        <v>1779</v>
      </c>
      <c r="E780">
        <v>2025</v>
      </c>
      <c r="F780">
        <v>6</v>
      </c>
      <c r="G780" s="54" t="s">
        <v>854</v>
      </c>
      <c r="H780" s="34" t="s">
        <v>324</v>
      </c>
      <c r="I780" s="18">
        <v>-180.38</v>
      </c>
      <c r="J780" s="34" t="s">
        <v>95</v>
      </c>
      <c r="K780" s="19">
        <f t="shared" si="25"/>
        <v>-180.38</v>
      </c>
      <c r="L780" t="s">
        <v>851</v>
      </c>
      <c r="M780" s="51" t="s">
        <v>1782</v>
      </c>
      <c r="O780" s="50" t="s">
        <v>1010</v>
      </c>
      <c r="P780" s="38">
        <f t="shared" si="24"/>
        <v>-180.38</v>
      </c>
      <c r="Q780" s="52">
        <v>45831</v>
      </c>
      <c r="S780">
        <v>40700</v>
      </c>
      <c r="T780" t="s">
        <v>784</v>
      </c>
    </row>
    <row r="781" spans="1:20" ht="14.45">
      <c r="A781" s="54" t="str">
        <f>+VLOOKUP(O781,'Selectable Table'!D:E,2,0)</f>
        <v>OTH CUST</v>
      </c>
      <c r="B781" s="37" t="s">
        <v>1258</v>
      </c>
      <c r="C781" s="50" t="s">
        <v>1259</v>
      </c>
      <c r="D781" s="50" t="s">
        <v>1779</v>
      </c>
      <c r="E781">
        <v>2025</v>
      </c>
      <c r="F781">
        <v>6</v>
      </c>
      <c r="G781" s="54" t="s">
        <v>854</v>
      </c>
      <c r="H781" s="34" t="s">
        <v>324</v>
      </c>
      <c r="I781" s="18">
        <v>-1089.424</v>
      </c>
      <c r="J781" s="34" t="s">
        <v>95</v>
      </c>
      <c r="K781" s="19">
        <f t="shared" si="25"/>
        <v>-1089.424</v>
      </c>
      <c r="L781" t="s">
        <v>851</v>
      </c>
      <c r="M781" s="51" t="s">
        <v>1260</v>
      </c>
      <c r="O781" s="50" t="s">
        <v>860</v>
      </c>
      <c r="P781" s="38">
        <f t="shared" si="24"/>
        <v>-1089.424</v>
      </c>
      <c r="Q781" s="52">
        <v>45831</v>
      </c>
      <c r="S781">
        <v>40700</v>
      </c>
      <c r="T781" t="s">
        <v>784</v>
      </c>
    </row>
    <row r="782" spans="1:20" ht="14.45">
      <c r="A782" s="54" t="str">
        <f>+VLOOKUP(O782,'Selectable Table'!D:E,2,0)</f>
        <v>OTH CUST</v>
      </c>
      <c r="B782" s="37" t="s">
        <v>1261</v>
      </c>
      <c r="C782" s="50" t="s">
        <v>1262</v>
      </c>
      <c r="D782" s="50" t="s">
        <v>1779</v>
      </c>
      <c r="E782">
        <v>2025</v>
      </c>
      <c r="F782">
        <v>6</v>
      </c>
      <c r="G782" s="54" t="s">
        <v>854</v>
      </c>
      <c r="H782" s="34" t="s">
        <v>324</v>
      </c>
      <c r="I782" s="18">
        <v>-296.416</v>
      </c>
      <c r="J782" s="34" t="s">
        <v>95</v>
      </c>
      <c r="K782" s="19">
        <f t="shared" si="25"/>
        <v>-296.416</v>
      </c>
      <c r="L782" t="s">
        <v>851</v>
      </c>
      <c r="M782" s="51" t="s">
        <v>874</v>
      </c>
      <c r="O782" s="50" t="s">
        <v>875</v>
      </c>
      <c r="P782" s="38">
        <f t="shared" si="24"/>
        <v>-296.416</v>
      </c>
      <c r="Q782" s="52">
        <v>45831</v>
      </c>
      <c r="S782">
        <v>40700</v>
      </c>
      <c r="T782" t="s">
        <v>784</v>
      </c>
    </row>
    <row r="783" spans="1:20" ht="14.45">
      <c r="A783" s="54" t="str">
        <f>+VLOOKUP(O783,'Selectable Table'!D:E,2,0)</f>
        <v>OTH CUST</v>
      </c>
      <c r="B783" s="37" t="s">
        <v>1261</v>
      </c>
      <c r="C783" s="50" t="s">
        <v>1262</v>
      </c>
      <c r="D783" s="50" t="s">
        <v>1779</v>
      </c>
      <c r="E783">
        <v>2025</v>
      </c>
      <c r="F783">
        <v>6</v>
      </c>
      <c r="G783" s="54" t="s">
        <v>854</v>
      </c>
      <c r="H783" s="34" t="s">
        <v>324</v>
      </c>
      <c r="I783" s="18">
        <v>-341.99600000000004</v>
      </c>
      <c r="J783" s="34" t="s">
        <v>95</v>
      </c>
      <c r="K783" s="19">
        <f t="shared" si="25"/>
        <v>-341.99600000000004</v>
      </c>
      <c r="L783" t="s">
        <v>851</v>
      </c>
      <c r="M783" s="51" t="s">
        <v>874</v>
      </c>
      <c r="O783" s="50" t="s">
        <v>875</v>
      </c>
      <c r="P783" s="38">
        <f t="shared" si="24"/>
        <v>-341.99600000000004</v>
      </c>
      <c r="Q783" s="52">
        <v>45831</v>
      </c>
      <c r="S783">
        <v>40700</v>
      </c>
      <c r="T783" t="s">
        <v>784</v>
      </c>
    </row>
    <row r="784" spans="1:20" ht="14.45">
      <c r="A784" s="54" t="str">
        <f>+VLOOKUP(O784,'Selectable Table'!D:E,2,0)</f>
        <v>OTH CUST</v>
      </c>
      <c r="B784" s="37" t="s">
        <v>1263</v>
      </c>
      <c r="C784" s="50" t="s">
        <v>1264</v>
      </c>
      <c r="D784" s="50" t="s">
        <v>1779</v>
      </c>
      <c r="E784">
        <v>2025</v>
      </c>
      <c r="F784">
        <v>6</v>
      </c>
      <c r="G784" s="54" t="s">
        <v>850</v>
      </c>
      <c r="H784" s="34" t="s">
        <v>323</v>
      </c>
      <c r="I784" s="18">
        <v>-310.27199999999999</v>
      </c>
      <c r="J784" s="34" t="s">
        <v>95</v>
      </c>
      <c r="K784" s="19">
        <f t="shared" si="25"/>
        <v>-310.27199999999999</v>
      </c>
      <c r="L784" t="s">
        <v>851</v>
      </c>
      <c r="M784" s="51" t="s">
        <v>905</v>
      </c>
      <c r="O784" s="50" t="s">
        <v>906</v>
      </c>
      <c r="P784" s="38">
        <f t="shared" si="24"/>
        <v>-310.27199999999999</v>
      </c>
      <c r="Q784" s="52">
        <v>45831</v>
      </c>
      <c r="S784">
        <v>40700</v>
      </c>
      <c r="T784" t="s">
        <v>784</v>
      </c>
    </row>
    <row r="785" spans="1:20" ht="14.45">
      <c r="A785" s="54" t="str">
        <f>+VLOOKUP(O785,'Selectable Table'!D:E,2,0)</f>
        <v>OTH CUST</v>
      </c>
      <c r="B785" s="37" t="s">
        <v>1265</v>
      </c>
      <c r="C785" s="50" t="s">
        <v>1266</v>
      </c>
      <c r="D785" s="50" t="s">
        <v>1779</v>
      </c>
      <c r="E785">
        <v>2025</v>
      </c>
      <c r="F785">
        <v>6</v>
      </c>
      <c r="G785" s="54" t="s">
        <v>850</v>
      </c>
      <c r="H785" s="34" t="s">
        <v>323</v>
      </c>
      <c r="I785" s="18">
        <v>-444.63200000000001</v>
      </c>
      <c r="J785" s="34" t="s">
        <v>95</v>
      </c>
      <c r="K785" s="19">
        <f t="shared" si="25"/>
        <v>-444.63200000000001</v>
      </c>
      <c r="L785" t="s">
        <v>851</v>
      </c>
      <c r="M785" s="51" t="s">
        <v>874</v>
      </c>
      <c r="O785" s="50" t="s">
        <v>875</v>
      </c>
      <c r="P785" s="38">
        <f t="shared" si="24"/>
        <v>-444.63200000000001</v>
      </c>
      <c r="Q785" s="52">
        <v>45831</v>
      </c>
      <c r="S785">
        <v>40700</v>
      </c>
      <c r="T785" t="s">
        <v>784</v>
      </c>
    </row>
    <row r="786" spans="1:20" ht="29.1">
      <c r="A786" s="54" t="str">
        <f>+VLOOKUP(O786,'Selectable Table'!D:E,2,0)</f>
        <v>OTH CUST</v>
      </c>
      <c r="B786" s="37" t="s">
        <v>1268</v>
      </c>
      <c r="C786" s="50" t="s">
        <v>1269</v>
      </c>
      <c r="D786" s="50" t="s">
        <v>1779</v>
      </c>
      <c r="E786">
        <v>2025</v>
      </c>
      <c r="F786">
        <v>6</v>
      </c>
      <c r="G786" s="54" t="s">
        <v>854</v>
      </c>
      <c r="H786" s="34" t="s">
        <v>324</v>
      </c>
      <c r="I786" s="18">
        <v>-410.67600000000004</v>
      </c>
      <c r="J786" s="34" t="s">
        <v>95</v>
      </c>
      <c r="K786" s="19">
        <f t="shared" si="25"/>
        <v>-410.67600000000004</v>
      </c>
      <c r="L786" t="s">
        <v>851</v>
      </c>
      <c r="M786" s="51" t="s">
        <v>1270</v>
      </c>
      <c r="O786" s="50" t="s">
        <v>929</v>
      </c>
      <c r="P786" s="38">
        <f t="shared" si="24"/>
        <v>-410.67600000000004</v>
      </c>
      <c r="Q786" s="52">
        <v>45831</v>
      </c>
      <c r="S786">
        <v>40700</v>
      </c>
      <c r="T786" t="s">
        <v>784</v>
      </c>
    </row>
    <row r="787" spans="1:20" ht="14.45">
      <c r="A787" s="54" t="str">
        <f>+VLOOKUP(O787,'Selectable Table'!D:E,2,0)</f>
        <v>OTH CUST</v>
      </c>
      <c r="B787" s="37" t="s">
        <v>1272</v>
      </c>
      <c r="C787" s="50" t="s">
        <v>1273</v>
      </c>
      <c r="D787" s="50" t="s">
        <v>1783</v>
      </c>
      <c r="E787">
        <v>2025</v>
      </c>
      <c r="F787">
        <v>6</v>
      </c>
      <c r="G787" s="54" t="s">
        <v>858</v>
      </c>
      <c r="H787" s="34" t="s">
        <v>325</v>
      </c>
      <c r="I787" s="18">
        <v>-129.72400000000002</v>
      </c>
      <c r="J787" s="34" t="s">
        <v>95</v>
      </c>
      <c r="K787" s="19">
        <f t="shared" si="25"/>
        <v>-129.72400000000002</v>
      </c>
      <c r="L787" t="s">
        <v>851</v>
      </c>
      <c r="M787" s="51" t="s">
        <v>1274</v>
      </c>
      <c r="O787" s="50" t="s">
        <v>944</v>
      </c>
      <c r="P787" s="38">
        <f t="shared" si="24"/>
        <v>-129.72400000000002</v>
      </c>
      <c r="Q787" s="52">
        <v>45831</v>
      </c>
      <c r="S787">
        <v>40700</v>
      </c>
      <c r="T787" t="s">
        <v>784</v>
      </c>
    </row>
    <row r="788" spans="1:20" ht="14.45">
      <c r="A788" s="54" t="str">
        <f>+VLOOKUP(O788,'Selectable Table'!D:E,2,0)</f>
        <v>OTH CUST</v>
      </c>
      <c r="B788" s="37" t="s">
        <v>1272</v>
      </c>
      <c r="C788" s="50" t="s">
        <v>1273</v>
      </c>
      <c r="D788" s="50" t="s">
        <v>1783</v>
      </c>
      <c r="E788">
        <v>2025</v>
      </c>
      <c r="F788">
        <v>6</v>
      </c>
      <c r="G788" s="54" t="s">
        <v>850</v>
      </c>
      <c r="H788" s="34" t="s">
        <v>323</v>
      </c>
      <c r="I788" s="18">
        <v>-1307.296</v>
      </c>
      <c r="J788" s="34" t="s">
        <v>95</v>
      </c>
      <c r="K788" s="19">
        <f t="shared" si="25"/>
        <v>-1307.296</v>
      </c>
      <c r="L788" t="s">
        <v>851</v>
      </c>
      <c r="M788" s="51" t="s">
        <v>1274</v>
      </c>
      <c r="O788" s="50" t="s">
        <v>944</v>
      </c>
      <c r="P788" s="38">
        <f t="shared" si="24"/>
        <v>-1307.296</v>
      </c>
      <c r="Q788" s="52">
        <v>45831</v>
      </c>
      <c r="S788">
        <v>40700</v>
      </c>
      <c r="T788" t="s">
        <v>784</v>
      </c>
    </row>
    <row r="789" spans="1:20" ht="14.45">
      <c r="A789" s="54" t="str">
        <f>+VLOOKUP(O789,'Selectable Table'!D:E,2,0)</f>
        <v>OTH CUST</v>
      </c>
      <c r="B789" s="37" t="s">
        <v>1275</v>
      </c>
      <c r="C789" s="50" t="s">
        <v>1276</v>
      </c>
      <c r="D789" s="50" t="s">
        <v>1783</v>
      </c>
      <c r="E789">
        <v>2025</v>
      </c>
      <c r="F789">
        <v>6</v>
      </c>
      <c r="G789" s="54" t="s">
        <v>854</v>
      </c>
      <c r="H789" s="34" t="s">
        <v>324</v>
      </c>
      <c r="I789" s="18">
        <v>-466.89600000000002</v>
      </c>
      <c r="J789" s="34" t="s">
        <v>95</v>
      </c>
      <c r="K789" s="19">
        <f t="shared" si="25"/>
        <v>-466.89600000000002</v>
      </c>
      <c r="L789" t="s">
        <v>851</v>
      </c>
      <c r="M789" s="51" t="s">
        <v>1278</v>
      </c>
      <c r="O789" s="50" t="s">
        <v>919</v>
      </c>
      <c r="P789" s="38">
        <f t="shared" si="24"/>
        <v>-466.89600000000002</v>
      </c>
      <c r="Q789" s="52">
        <v>45831</v>
      </c>
      <c r="S789">
        <v>40700</v>
      </c>
      <c r="T789" t="s">
        <v>784</v>
      </c>
    </row>
    <row r="790" spans="1:20" ht="14.45">
      <c r="A790" s="54" t="str">
        <f>+VLOOKUP(O790,'Selectable Table'!D:E,2,0)</f>
        <v>OTH CUST</v>
      </c>
      <c r="B790" s="37" t="s">
        <v>1279</v>
      </c>
      <c r="C790" s="50" t="s">
        <v>1280</v>
      </c>
      <c r="D790" s="50" t="s">
        <v>1783</v>
      </c>
      <c r="E790">
        <v>2025</v>
      </c>
      <c r="F790">
        <v>6</v>
      </c>
      <c r="G790" s="54" t="s">
        <v>854</v>
      </c>
      <c r="H790" s="34" t="s">
        <v>324</v>
      </c>
      <c r="I790" s="18">
        <v>-249.36</v>
      </c>
      <c r="J790" s="34" t="s">
        <v>95</v>
      </c>
      <c r="K790" s="19">
        <f t="shared" si="25"/>
        <v>-249.36</v>
      </c>
      <c r="L790" t="s">
        <v>851</v>
      </c>
      <c r="M790" s="51" t="s">
        <v>1281</v>
      </c>
      <c r="O790" s="50" t="s">
        <v>875</v>
      </c>
      <c r="P790" s="38">
        <f t="shared" si="24"/>
        <v>-249.36</v>
      </c>
      <c r="Q790" s="52">
        <v>45831</v>
      </c>
      <c r="S790">
        <v>40700</v>
      </c>
      <c r="T790" t="s">
        <v>784</v>
      </c>
    </row>
    <row r="791" spans="1:20" ht="14.45">
      <c r="A791" s="54" t="str">
        <f>+VLOOKUP(O791,'Selectable Table'!D:E,2,0)</f>
        <v>OTH CUST</v>
      </c>
      <c r="B791" s="37" t="s">
        <v>1279</v>
      </c>
      <c r="C791" s="50" t="s">
        <v>1280</v>
      </c>
      <c r="D791" s="50" t="s">
        <v>1783</v>
      </c>
      <c r="E791">
        <v>2025</v>
      </c>
      <c r="F791">
        <v>6</v>
      </c>
      <c r="G791" s="54" t="s">
        <v>854</v>
      </c>
      <c r="H791" s="34" t="s">
        <v>324</v>
      </c>
      <c r="I791" s="18">
        <v>-249.364</v>
      </c>
      <c r="J791" s="34" t="s">
        <v>95</v>
      </c>
      <c r="K791" s="19">
        <f t="shared" si="25"/>
        <v>-249.364</v>
      </c>
      <c r="L791" t="s">
        <v>851</v>
      </c>
      <c r="M791" s="51" t="s">
        <v>1281</v>
      </c>
      <c r="O791" s="50" t="s">
        <v>875</v>
      </c>
      <c r="P791" s="38">
        <f t="shared" si="24"/>
        <v>-249.364</v>
      </c>
      <c r="Q791" s="52">
        <v>45831</v>
      </c>
      <c r="S791">
        <v>40700</v>
      </c>
      <c r="T791" t="s">
        <v>784</v>
      </c>
    </row>
    <row r="792" spans="1:20" ht="14.45">
      <c r="A792" s="54" t="str">
        <f>+VLOOKUP(O792,'Selectable Table'!D:E,2,0)</f>
        <v>OTH CUST</v>
      </c>
      <c r="B792" s="37" t="s">
        <v>1282</v>
      </c>
      <c r="C792" s="50" t="s">
        <v>1283</v>
      </c>
      <c r="D792" s="50" t="s">
        <v>1783</v>
      </c>
      <c r="E792">
        <v>2025</v>
      </c>
      <c r="F792">
        <v>6</v>
      </c>
      <c r="G792" s="54" t="s">
        <v>854</v>
      </c>
      <c r="H792" s="34" t="s">
        <v>324</v>
      </c>
      <c r="I792" s="18">
        <v>-389.17200000000003</v>
      </c>
      <c r="J792" s="34" t="s">
        <v>95</v>
      </c>
      <c r="K792" s="19">
        <f t="shared" si="25"/>
        <v>-389.17200000000003</v>
      </c>
      <c r="L792" t="s">
        <v>851</v>
      </c>
      <c r="M792" s="51" t="s">
        <v>1274</v>
      </c>
      <c r="O792" s="50" t="s">
        <v>944</v>
      </c>
      <c r="P792" s="38">
        <f t="shared" si="24"/>
        <v>-389.17200000000003</v>
      </c>
      <c r="Q792" s="52">
        <v>45831</v>
      </c>
      <c r="S792">
        <v>40700</v>
      </c>
      <c r="T792" t="s">
        <v>784</v>
      </c>
    </row>
    <row r="793" spans="1:20" ht="14.45">
      <c r="A793" s="54" t="str">
        <f>+VLOOKUP(O793,'Selectable Table'!D:E,2,0)</f>
        <v>OTH CUST</v>
      </c>
      <c r="B793" s="37" t="s">
        <v>1284</v>
      </c>
      <c r="C793" s="50" t="s">
        <v>1285</v>
      </c>
      <c r="D793" s="50" t="s">
        <v>1783</v>
      </c>
      <c r="E793">
        <v>2025</v>
      </c>
      <c r="F793">
        <v>6</v>
      </c>
      <c r="G793" s="54" t="s">
        <v>850</v>
      </c>
      <c r="H793" s="34" t="s">
        <v>323</v>
      </c>
      <c r="I793" s="18">
        <v>-78.055999999999997</v>
      </c>
      <c r="J793" s="34" t="s">
        <v>95</v>
      </c>
      <c r="K793" s="19">
        <f t="shared" si="25"/>
        <v>-78.055999999999997</v>
      </c>
      <c r="L793" t="s">
        <v>851</v>
      </c>
      <c r="M793" s="51" t="s">
        <v>1286</v>
      </c>
      <c r="O793" s="50" t="s">
        <v>919</v>
      </c>
      <c r="P793" s="38">
        <f t="shared" si="24"/>
        <v>-78.055999999999997</v>
      </c>
      <c r="Q793" s="52">
        <v>45831</v>
      </c>
      <c r="S793">
        <v>40700</v>
      </c>
      <c r="T793" t="s">
        <v>784</v>
      </c>
    </row>
    <row r="794" spans="1:20" ht="14.45">
      <c r="A794" s="54" t="str">
        <f>+VLOOKUP(O794,'Selectable Table'!D:E,2,0)</f>
        <v>OTH CUST</v>
      </c>
      <c r="B794" s="37" t="s">
        <v>1784</v>
      </c>
      <c r="C794" s="50" t="s">
        <v>1785</v>
      </c>
      <c r="D794" s="50" t="s">
        <v>1783</v>
      </c>
      <c r="E794">
        <v>2025</v>
      </c>
      <c r="F794">
        <v>6</v>
      </c>
      <c r="G794" s="54" t="s">
        <v>850</v>
      </c>
      <c r="H794" s="34" t="s">
        <v>323</v>
      </c>
      <c r="I794" s="18">
        <v>-156.11199999999999</v>
      </c>
      <c r="J794" s="34" t="s">
        <v>95</v>
      </c>
      <c r="K794" s="19">
        <f t="shared" si="25"/>
        <v>-156.11199999999999</v>
      </c>
      <c r="L794" t="s">
        <v>851</v>
      </c>
      <c r="M794" s="51" t="s">
        <v>1786</v>
      </c>
      <c r="O794" s="50" t="s">
        <v>944</v>
      </c>
      <c r="P794" s="38">
        <f t="shared" si="24"/>
        <v>-156.11199999999999</v>
      </c>
      <c r="Q794" s="52">
        <v>45831</v>
      </c>
      <c r="S794">
        <v>40700</v>
      </c>
      <c r="T794" t="s">
        <v>784</v>
      </c>
    </row>
    <row r="795" spans="1:20" ht="14.45">
      <c r="A795" s="54" t="str">
        <f>+VLOOKUP(O795,'Selectable Table'!D:E,2,0)</f>
        <v>OTH CUST</v>
      </c>
      <c r="B795" s="37" t="s">
        <v>1787</v>
      </c>
      <c r="C795" s="50" t="s">
        <v>1788</v>
      </c>
      <c r="D795" s="50" t="s">
        <v>1789</v>
      </c>
      <c r="E795">
        <v>2025</v>
      </c>
      <c r="F795">
        <v>6</v>
      </c>
      <c r="G795" s="54" t="s">
        <v>858</v>
      </c>
      <c r="H795" s="34" t="s">
        <v>325</v>
      </c>
      <c r="I795" s="18">
        <v>-390.28000000000003</v>
      </c>
      <c r="J795" s="34" t="s">
        <v>95</v>
      </c>
      <c r="K795" s="19">
        <f t="shared" si="25"/>
        <v>-390.28000000000003</v>
      </c>
      <c r="L795" t="s">
        <v>851</v>
      </c>
      <c r="M795" s="51" t="s">
        <v>1191</v>
      </c>
      <c r="O795" s="50" t="s">
        <v>944</v>
      </c>
      <c r="P795" s="38">
        <f t="shared" si="24"/>
        <v>-390.28000000000003</v>
      </c>
      <c r="Q795" s="52">
        <v>45831</v>
      </c>
      <c r="S795">
        <v>40700</v>
      </c>
      <c r="T795" t="s">
        <v>784</v>
      </c>
    </row>
    <row r="796" spans="1:20" ht="29.1">
      <c r="A796" s="54" t="str">
        <f>+VLOOKUP(O796,'Selectable Table'!D:E,2,0)</f>
        <v>OTH CUST</v>
      </c>
      <c r="B796" s="37" t="s">
        <v>1287</v>
      </c>
      <c r="C796" s="50" t="s">
        <v>1288</v>
      </c>
      <c r="D796" s="50" t="s">
        <v>1789</v>
      </c>
      <c r="E796">
        <v>2025</v>
      </c>
      <c r="F796">
        <v>6</v>
      </c>
      <c r="G796" s="54" t="s">
        <v>854</v>
      </c>
      <c r="H796" s="34" t="s">
        <v>324</v>
      </c>
      <c r="I796" s="18">
        <v>-136.89200000000002</v>
      </c>
      <c r="J796" s="34" t="s">
        <v>95</v>
      </c>
      <c r="K796" s="19">
        <f t="shared" si="25"/>
        <v>-136.89200000000002</v>
      </c>
      <c r="L796" t="s">
        <v>851</v>
      </c>
      <c r="M796" s="51" t="s">
        <v>1290</v>
      </c>
      <c r="O796" s="50" t="s">
        <v>929</v>
      </c>
      <c r="P796" s="38">
        <f t="shared" si="24"/>
        <v>-136.89200000000002</v>
      </c>
      <c r="Q796" s="52">
        <v>45831</v>
      </c>
      <c r="S796">
        <v>40700</v>
      </c>
      <c r="T796" t="s">
        <v>784</v>
      </c>
    </row>
    <row r="797" spans="1:20" ht="14.45">
      <c r="A797" s="54" t="str">
        <f>+VLOOKUP(O797,'Selectable Table'!D:E,2,0)</f>
        <v>OTH CUST</v>
      </c>
      <c r="B797" s="37" t="s">
        <v>1291</v>
      </c>
      <c r="C797" s="50" t="s">
        <v>1292</v>
      </c>
      <c r="D797" s="50" t="s">
        <v>1789</v>
      </c>
      <c r="E797">
        <v>2025</v>
      </c>
      <c r="F797">
        <v>6</v>
      </c>
      <c r="G797" s="54" t="s">
        <v>854</v>
      </c>
      <c r="H797" s="34" t="s">
        <v>324</v>
      </c>
      <c r="I797" s="18">
        <v>-112.304</v>
      </c>
      <c r="J797" s="34" t="s">
        <v>95</v>
      </c>
      <c r="K797" s="19">
        <f t="shared" si="25"/>
        <v>-112.304</v>
      </c>
      <c r="L797" t="s">
        <v>851</v>
      </c>
      <c r="M797" s="51" t="s">
        <v>1293</v>
      </c>
      <c r="O797" s="50" t="s">
        <v>944</v>
      </c>
      <c r="P797" s="38">
        <f t="shared" si="24"/>
        <v>-112.304</v>
      </c>
      <c r="Q797" s="52">
        <v>45831</v>
      </c>
      <c r="S797">
        <v>40700</v>
      </c>
      <c r="T797" t="s">
        <v>784</v>
      </c>
    </row>
    <row r="798" spans="1:20" ht="14.45">
      <c r="A798" s="54" t="str">
        <f>+VLOOKUP(O798,'Selectable Table'!D:E,2,0)</f>
        <v>OTH CUST</v>
      </c>
      <c r="B798" s="37" t="s">
        <v>1790</v>
      </c>
      <c r="C798" s="50" t="s">
        <v>1791</v>
      </c>
      <c r="D798" s="50" t="s">
        <v>1789</v>
      </c>
      <c r="E798">
        <v>2025</v>
      </c>
      <c r="F798">
        <v>6</v>
      </c>
      <c r="G798" s="54" t="s">
        <v>854</v>
      </c>
      <c r="H798" s="34" t="s">
        <v>324</v>
      </c>
      <c r="I798" s="18">
        <v>-909.32000000000016</v>
      </c>
      <c r="J798" s="34" t="s">
        <v>95</v>
      </c>
      <c r="K798" s="19">
        <f t="shared" si="25"/>
        <v>-909.32000000000016</v>
      </c>
      <c r="L798" t="s">
        <v>851</v>
      </c>
      <c r="M798" s="51" t="s">
        <v>1792</v>
      </c>
      <c r="O798" s="50" t="s">
        <v>937</v>
      </c>
      <c r="P798" s="38">
        <f t="shared" si="24"/>
        <v>-909.32000000000016</v>
      </c>
      <c r="Q798" s="52">
        <v>45831</v>
      </c>
      <c r="S798">
        <v>40700</v>
      </c>
      <c r="T798" t="s">
        <v>784</v>
      </c>
    </row>
    <row r="799" spans="1:20" ht="14.45">
      <c r="A799" s="54" t="str">
        <f>+VLOOKUP(O799,'Selectable Table'!D:E,2,0)</f>
        <v>OTH CUST</v>
      </c>
      <c r="B799" s="37" t="s">
        <v>1790</v>
      </c>
      <c r="C799" s="50" t="s">
        <v>1791</v>
      </c>
      <c r="D799" s="50" t="s">
        <v>445</v>
      </c>
      <c r="E799">
        <v>2025</v>
      </c>
      <c r="F799">
        <v>6</v>
      </c>
      <c r="G799" s="54" t="s">
        <v>854</v>
      </c>
      <c r="H799" s="34" t="s">
        <v>324</v>
      </c>
      <c r="I799" s="18">
        <v>-736.31200000000001</v>
      </c>
      <c r="J799" s="34" t="s">
        <v>95</v>
      </c>
      <c r="K799" s="19">
        <f t="shared" si="25"/>
        <v>-736.31200000000001</v>
      </c>
      <c r="L799" t="s">
        <v>851</v>
      </c>
      <c r="M799" s="51" t="s">
        <v>1792</v>
      </c>
      <c r="O799" s="50" t="s">
        <v>937</v>
      </c>
      <c r="P799" s="38">
        <f t="shared" si="24"/>
        <v>-736.31200000000001</v>
      </c>
      <c r="Q799" s="52">
        <v>45831</v>
      </c>
      <c r="S799">
        <v>40700</v>
      </c>
      <c r="T799" t="s">
        <v>784</v>
      </c>
    </row>
    <row r="800" spans="1:20" ht="14.45">
      <c r="A800" s="54" t="str">
        <f>+VLOOKUP(O800,'Selectable Table'!D:E,2,0)</f>
        <v>OTH CUST</v>
      </c>
      <c r="B800" s="37" t="s">
        <v>1294</v>
      </c>
      <c r="C800" s="50" t="s">
        <v>1295</v>
      </c>
      <c r="D800" s="50" t="s">
        <v>445</v>
      </c>
      <c r="E800">
        <v>2025</v>
      </c>
      <c r="F800">
        <v>6</v>
      </c>
      <c r="G800" s="54" t="s">
        <v>850</v>
      </c>
      <c r="H800" s="34" t="s">
        <v>323</v>
      </c>
      <c r="I800" s="18">
        <v>-849.10800000000006</v>
      </c>
      <c r="J800" s="34" t="s">
        <v>95</v>
      </c>
      <c r="K800" s="19">
        <f t="shared" si="25"/>
        <v>-849.10800000000006</v>
      </c>
      <c r="L800" t="s">
        <v>851</v>
      </c>
      <c r="M800" s="51" t="s">
        <v>1297</v>
      </c>
      <c r="O800" s="50" t="s">
        <v>1136</v>
      </c>
      <c r="P800" s="38">
        <f t="shared" si="24"/>
        <v>-849.10800000000006</v>
      </c>
      <c r="Q800" s="52">
        <v>45831</v>
      </c>
      <c r="S800">
        <v>40700</v>
      </c>
      <c r="T800" t="s">
        <v>784</v>
      </c>
    </row>
    <row r="801" spans="1:20" ht="14.45">
      <c r="A801" s="54" t="str">
        <f>+VLOOKUP(O801,'Selectable Table'!D:E,2,0)</f>
        <v>OTH CUST</v>
      </c>
      <c r="B801" s="37" t="s">
        <v>1298</v>
      </c>
      <c r="C801" s="50" t="s">
        <v>1299</v>
      </c>
      <c r="D801" s="50" t="s">
        <v>447</v>
      </c>
      <c r="E801">
        <v>2025</v>
      </c>
      <c r="F801">
        <v>6</v>
      </c>
      <c r="G801" s="54" t="s">
        <v>854</v>
      </c>
      <c r="H801" s="34" t="s">
        <v>324</v>
      </c>
      <c r="I801" s="18">
        <v>-182.91200000000001</v>
      </c>
      <c r="J801" s="34" t="s">
        <v>95</v>
      </c>
      <c r="K801" s="19">
        <f t="shared" si="25"/>
        <v>-182.91200000000001</v>
      </c>
      <c r="L801" t="s">
        <v>851</v>
      </c>
      <c r="M801" s="51" t="s">
        <v>1300</v>
      </c>
      <c r="O801" s="50" t="s">
        <v>919</v>
      </c>
      <c r="P801" s="38">
        <f t="shared" si="24"/>
        <v>-182.91200000000001</v>
      </c>
      <c r="Q801" s="52">
        <v>45831</v>
      </c>
      <c r="S801">
        <v>40700</v>
      </c>
      <c r="T801" t="s">
        <v>784</v>
      </c>
    </row>
    <row r="802" spans="1:20" ht="14.45">
      <c r="A802" s="54" t="str">
        <f>+VLOOKUP(O802,'Selectable Table'!D:E,2,0)</f>
        <v>ASTRAZENECA</v>
      </c>
      <c r="B802" s="37" t="s">
        <v>1301</v>
      </c>
      <c r="C802" s="50" t="s">
        <v>1302</v>
      </c>
      <c r="D802" s="50" t="s">
        <v>447</v>
      </c>
      <c r="E802">
        <v>2025</v>
      </c>
      <c r="F802">
        <v>6</v>
      </c>
      <c r="G802" s="54" t="s">
        <v>858</v>
      </c>
      <c r="H802" s="34" t="s">
        <v>325</v>
      </c>
      <c r="I802" s="18">
        <v>-176.06400000000002</v>
      </c>
      <c r="J802" s="34" t="s">
        <v>95</v>
      </c>
      <c r="K802" s="19">
        <f t="shared" si="25"/>
        <v>-176.06400000000002</v>
      </c>
      <c r="L802" t="s">
        <v>851</v>
      </c>
      <c r="M802" s="51" t="s">
        <v>1304</v>
      </c>
      <c r="O802" s="50" t="s">
        <v>1199</v>
      </c>
      <c r="P802" s="38">
        <f t="shared" si="24"/>
        <v>-176.06400000000002</v>
      </c>
      <c r="Q802" s="52">
        <v>45831</v>
      </c>
      <c r="S802">
        <v>40700</v>
      </c>
      <c r="T802" t="s">
        <v>784</v>
      </c>
    </row>
    <row r="803" spans="1:20" ht="14.45">
      <c r="A803" s="54" t="str">
        <f>+VLOOKUP(O803,'Selectable Table'!D:E,2,0)</f>
        <v>OTH CUST</v>
      </c>
      <c r="B803" s="37" t="s">
        <v>1306</v>
      </c>
      <c r="C803" s="50" t="s">
        <v>1307</v>
      </c>
      <c r="D803" s="50" t="s">
        <v>447</v>
      </c>
      <c r="E803">
        <v>2025</v>
      </c>
      <c r="F803">
        <v>6</v>
      </c>
      <c r="G803" s="54" t="s">
        <v>854</v>
      </c>
      <c r="H803" s="34" t="s">
        <v>324</v>
      </c>
      <c r="I803" s="18">
        <v>-415.70000000000005</v>
      </c>
      <c r="J803" s="34" t="s">
        <v>95</v>
      </c>
      <c r="K803" s="19">
        <f t="shared" si="25"/>
        <v>-415.70000000000005</v>
      </c>
      <c r="L803" t="s">
        <v>851</v>
      </c>
      <c r="M803" s="51" t="s">
        <v>1309</v>
      </c>
      <c r="O803" s="50" t="s">
        <v>944</v>
      </c>
      <c r="P803" s="38">
        <f t="shared" si="24"/>
        <v>-415.70000000000005</v>
      </c>
      <c r="Q803" s="52">
        <v>45831</v>
      </c>
      <c r="S803">
        <v>40700</v>
      </c>
      <c r="T803" t="s">
        <v>784</v>
      </c>
    </row>
    <row r="804" spans="1:20" ht="14.45">
      <c r="A804" s="54" t="str">
        <f>+VLOOKUP(O804,'Selectable Table'!D:E,2,0)</f>
        <v>ASTRAZENECA</v>
      </c>
      <c r="B804" s="37" t="s">
        <v>1793</v>
      </c>
      <c r="C804" s="50" t="s">
        <v>1794</v>
      </c>
      <c r="D804" s="50" t="s">
        <v>447</v>
      </c>
      <c r="E804">
        <v>2025</v>
      </c>
      <c r="F804">
        <v>6</v>
      </c>
      <c r="G804" s="54" t="s">
        <v>854</v>
      </c>
      <c r="H804" s="34" t="s">
        <v>324</v>
      </c>
      <c r="I804" s="18">
        <v>-44.016000000000005</v>
      </c>
      <c r="J804" s="34" t="s">
        <v>95</v>
      </c>
      <c r="K804" s="19">
        <f t="shared" si="25"/>
        <v>-44.016000000000005</v>
      </c>
      <c r="L804" t="s">
        <v>851</v>
      </c>
      <c r="M804" s="51" t="s">
        <v>1795</v>
      </c>
      <c r="O804" s="50" t="s">
        <v>954</v>
      </c>
      <c r="P804" s="38">
        <f t="shared" si="24"/>
        <v>-44.016000000000005</v>
      </c>
      <c r="Q804" s="52">
        <v>45831</v>
      </c>
      <c r="S804">
        <v>40700</v>
      </c>
      <c r="T804" t="s">
        <v>784</v>
      </c>
    </row>
    <row r="805" spans="1:20" ht="14.45">
      <c r="A805" s="54" t="str">
        <f>+VLOOKUP(O805,'Selectable Table'!D:E,2,0)</f>
        <v>OTH CUST</v>
      </c>
      <c r="B805" s="37" t="s">
        <v>1310</v>
      </c>
      <c r="C805" s="50" t="s">
        <v>1311</v>
      </c>
      <c r="D805" s="50" t="s">
        <v>447</v>
      </c>
      <c r="E805">
        <v>2025</v>
      </c>
      <c r="F805">
        <v>6</v>
      </c>
      <c r="G805" s="54" t="s">
        <v>854</v>
      </c>
      <c r="H805" s="34" t="s">
        <v>324</v>
      </c>
      <c r="I805" s="18">
        <v>-78.192000000000007</v>
      </c>
      <c r="J805" s="34" t="s">
        <v>95</v>
      </c>
      <c r="K805" s="19">
        <f t="shared" si="25"/>
        <v>-78.192000000000007</v>
      </c>
      <c r="L805" t="s">
        <v>851</v>
      </c>
      <c r="M805" s="51" t="s">
        <v>1312</v>
      </c>
      <c r="O805" s="50" t="s">
        <v>919</v>
      </c>
      <c r="P805" s="38">
        <f t="shared" si="24"/>
        <v>-78.192000000000007</v>
      </c>
      <c r="Q805" s="52">
        <v>45831</v>
      </c>
      <c r="S805">
        <v>40700</v>
      </c>
      <c r="T805" t="s">
        <v>784</v>
      </c>
    </row>
    <row r="806" spans="1:20" ht="29.1">
      <c r="A806" s="54" t="str">
        <f>+VLOOKUP(O806,'Selectable Table'!D:E,2,0)</f>
        <v>OTH CUST</v>
      </c>
      <c r="B806" s="37" t="s">
        <v>1313</v>
      </c>
      <c r="C806" s="50" t="s">
        <v>1314</v>
      </c>
      <c r="D806" s="50" t="s">
        <v>447</v>
      </c>
      <c r="E806">
        <v>2025</v>
      </c>
      <c r="F806">
        <v>6</v>
      </c>
      <c r="G806" s="54" t="s">
        <v>867</v>
      </c>
      <c r="H806" s="34" t="s">
        <v>333</v>
      </c>
      <c r="I806" s="18">
        <v>-205.34000000000003</v>
      </c>
      <c r="J806" s="34" t="s">
        <v>95</v>
      </c>
      <c r="K806" s="19">
        <f t="shared" si="25"/>
        <v>-205.34000000000003</v>
      </c>
      <c r="L806" t="s">
        <v>851</v>
      </c>
      <c r="M806" s="51" t="s">
        <v>1315</v>
      </c>
      <c r="O806" s="50" t="s">
        <v>929</v>
      </c>
      <c r="P806" s="38">
        <f t="shared" si="24"/>
        <v>-205.34000000000003</v>
      </c>
      <c r="Q806" s="52">
        <v>45831</v>
      </c>
      <c r="S806">
        <v>40700</v>
      </c>
      <c r="T806" t="s">
        <v>784</v>
      </c>
    </row>
    <row r="807" spans="1:20" ht="14.45">
      <c r="A807" s="54" t="str">
        <f>+VLOOKUP(O807,'Selectable Table'!D:E,2,0)</f>
        <v>OTH CUST</v>
      </c>
      <c r="B807" s="37" t="s">
        <v>1317</v>
      </c>
      <c r="C807" s="50" t="s">
        <v>1318</v>
      </c>
      <c r="D807" s="50" t="s">
        <v>447</v>
      </c>
      <c r="E807">
        <v>2025</v>
      </c>
      <c r="F807">
        <v>6</v>
      </c>
      <c r="G807" s="54" t="s">
        <v>854</v>
      </c>
      <c r="H807" s="34" t="s">
        <v>324</v>
      </c>
      <c r="I807" s="18">
        <v>-115.884</v>
      </c>
      <c r="J807" s="34" t="s">
        <v>95</v>
      </c>
      <c r="K807" s="19">
        <f t="shared" si="25"/>
        <v>-115.884</v>
      </c>
      <c r="L807" t="s">
        <v>851</v>
      </c>
      <c r="M807" s="51" t="s">
        <v>1320</v>
      </c>
      <c r="O807" s="50" t="s">
        <v>1321</v>
      </c>
      <c r="P807" s="38">
        <f t="shared" si="24"/>
        <v>-115.884</v>
      </c>
      <c r="Q807" s="52">
        <v>45831</v>
      </c>
      <c r="S807">
        <v>40700</v>
      </c>
      <c r="T807" t="s">
        <v>784</v>
      </c>
    </row>
    <row r="808" spans="1:20" ht="14.45">
      <c r="A808" s="54" t="str">
        <f>+VLOOKUP(O808,'Selectable Table'!D:E,2,0)</f>
        <v>OTH CUST</v>
      </c>
      <c r="B808" s="37" t="s">
        <v>1796</v>
      </c>
      <c r="C808" s="50" t="s">
        <v>1797</v>
      </c>
      <c r="D808" s="50" t="s">
        <v>447</v>
      </c>
      <c r="E808">
        <v>2025</v>
      </c>
      <c r="F808">
        <v>6</v>
      </c>
      <c r="G808" s="54" t="s">
        <v>850</v>
      </c>
      <c r="H808" s="34" t="s">
        <v>323</v>
      </c>
      <c r="I808" s="18">
        <v>-163.41200000000001</v>
      </c>
      <c r="J808" s="34" t="s">
        <v>95</v>
      </c>
      <c r="K808" s="19">
        <f t="shared" si="25"/>
        <v>-163.41200000000001</v>
      </c>
      <c r="L808" t="s">
        <v>851</v>
      </c>
      <c r="M808" s="51" t="s">
        <v>1798</v>
      </c>
      <c r="O808" s="50" t="s">
        <v>1799</v>
      </c>
      <c r="P808" s="38">
        <f t="shared" si="24"/>
        <v>-163.41200000000001</v>
      </c>
      <c r="Q808" s="52">
        <v>45831</v>
      </c>
      <c r="S808">
        <v>40700</v>
      </c>
      <c r="T808" t="s">
        <v>784</v>
      </c>
    </row>
    <row r="809" spans="1:20" ht="14.45">
      <c r="A809" s="54" t="str">
        <f>+VLOOKUP(O809,'Selectable Table'!D:E,2,0)</f>
        <v>OTH CUST</v>
      </c>
      <c r="B809" s="37" t="s">
        <v>1322</v>
      </c>
      <c r="C809" s="50" t="s">
        <v>1323</v>
      </c>
      <c r="D809" s="50" t="s">
        <v>448</v>
      </c>
      <c r="E809">
        <v>2025</v>
      </c>
      <c r="F809">
        <v>6</v>
      </c>
      <c r="G809" s="54" t="s">
        <v>858</v>
      </c>
      <c r="H809" s="34" t="s">
        <v>325</v>
      </c>
      <c r="I809" s="18">
        <v>-97.25200000000001</v>
      </c>
      <c r="J809" s="34" t="s">
        <v>95</v>
      </c>
      <c r="K809" s="19">
        <f t="shared" si="25"/>
        <v>-97.25200000000001</v>
      </c>
      <c r="L809" t="s">
        <v>851</v>
      </c>
      <c r="M809" s="51" t="s">
        <v>1324</v>
      </c>
      <c r="O809" s="50" t="s">
        <v>875</v>
      </c>
      <c r="P809" s="38">
        <f t="shared" si="24"/>
        <v>-97.25200000000001</v>
      </c>
      <c r="Q809" s="52">
        <v>45831</v>
      </c>
      <c r="S809">
        <v>40700</v>
      </c>
      <c r="T809" t="s">
        <v>784</v>
      </c>
    </row>
    <row r="810" spans="1:20" ht="14.45">
      <c r="A810" s="54" t="str">
        <f>+VLOOKUP(O810,'Selectable Table'!D:E,2,0)</f>
        <v>J &amp; J</v>
      </c>
      <c r="B810" s="37" t="s">
        <v>1800</v>
      </c>
      <c r="C810" s="50" t="s">
        <v>1801</v>
      </c>
      <c r="D810" s="50" t="s">
        <v>448</v>
      </c>
      <c r="E810">
        <v>2025</v>
      </c>
      <c r="F810">
        <v>6</v>
      </c>
      <c r="G810" s="54" t="s">
        <v>854</v>
      </c>
      <c r="H810" s="34" t="s">
        <v>324</v>
      </c>
      <c r="I810" s="18">
        <v>-53.64</v>
      </c>
      <c r="J810" s="34" t="s">
        <v>95</v>
      </c>
      <c r="K810" s="19">
        <f t="shared" si="25"/>
        <v>-53.64</v>
      </c>
      <c r="L810" t="s">
        <v>851</v>
      </c>
      <c r="M810" s="51" t="s">
        <v>1802</v>
      </c>
      <c r="O810" s="50" t="s">
        <v>976</v>
      </c>
      <c r="P810" s="38">
        <f t="shared" si="24"/>
        <v>-53.64</v>
      </c>
      <c r="Q810" s="52">
        <v>45831</v>
      </c>
      <c r="S810">
        <v>40700</v>
      </c>
      <c r="T810" t="s">
        <v>784</v>
      </c>
    </row>
    <row r="811" spans="1:20" ht="14.45">
      <c r="A811" s="54" t="str">
        <f>+VLOOKUP(O811,'Selectable Table'!D:E,2,0)</f>
        <v>J &amp; J</v>
      </c>
      <c r="B811" s="37" t="s">
        <v>1803</v>
      </c>
      <c r="C811" s="50" t="s">
        <v>1804</v>
      </c>
      <c r="D811" s="50" t="s">
        <v>448</v>
      </c>
      <c r="E811">
        <v>2025</v>
      </c>
      <c r="F811">
        <v>6</v>
      </c>
      <c r="G811" s="54" t="s">
        <v>850</v>
      </c>
      <c r="H811" s="34" t="s">
        <v>323</v>
      </c>
      <c r="I811" s="18">
        <v>-53.64</v>
      </c>
      <c r="J811" s="34" t="s">
        <v>95</v>
      </c>
      <c r="K811" s="19">
        <f t="shared" si="25"/>
        <v>-53.64</v>
      </c>
      <c r="L811" t="s">
        <v>851</v>
      </c>
      <c r="M811" s="51" t="s">
        <v>1805</v>
      </c>
      <c r="O811" s="50" t="s">
        <v>976</v>
      </c>
      <c r="P811" s="38">
        <f t="shared" si="24"/>
        <v>-53.64</v>
      </c>
      <c r="Q811" s="52">
        <v>45831</v>
      </c>
      <c r="S811">
        <v>40700</v>
      </c>
      <c r="T811" t="s">
        <v>784</v>
      </c>
    </row>
    <row r="812" spans="1:20" ht="14.45">
      <c r="A812" s="54" t="str">
        <f>+VLOOKUP(O812,'Selectable Table'!D:E,2,0)</f>
        <v>OTH CUST</v>
      </c>
      <c r="B812" s="37" t="s">
        <v>1806</v>
      </c>
      <c r="C812" s="50" t="s">
        <v>1494</v>
      </c>
      <c r="D812" s="50" t="s">
        <v>448</v>
      </c>
      <c r="E812">
        <v>2025</v>
      </c>
      <c r="F812">
        <v>6</v>
      </c>
      <c r="G812" s="54" t="s">
        <v>850</v>
      </c>
      <c r="H812" s="34" t="s">
        <v>323</v>
      </c>
      <c r="I812" s="18">
        <v>-86.800000000000011</v>
      </c>
      <c r="J812" s="34" t="s">
        <v>95</v>
      </c>
      <c r="K812" s="19">
        <f t="shared" si="25"/>
        <v>-86.800000000000011</v>
      </c>
      <c r="L812" t="s">
        <v>851</v>
      </c>
      <c r="M812" s="51" t="s">
        <v>1495</v>
      </c>
      <c r="O812" s="50" t="s">
        <v>1361</v>
      </c>
      <c r="P812" s="38">
        <f t="shared" si="24"/>
        <v>-86.800000000000011</v>
      </c>
      <c r="Q812" s="52">
        <v>45831</v>
      </c>
      <c r="S812">
        <v>40700</v>
      </c>
      <c r="T812" t="s">
        <v>784</v>
      </c>
    </row>
    <row r="813" spans="1:20" ht="14.45">
      <c r="A813" s="54" t="str">
        <f>+VLOOKUP(O813,'Selectable Table'!D:E,2,0)</f>
        <v>OTH CUST</v>
      </c>
      <c r="B813" s="37" t="s">
        <v>1325</v>
      </c>
      <c r="C813" s="50" t="s">
        <v>1326</v>
      </c>
      <c r="D813" s="50" t="s">
        <v>1807</v>
      </c>
      <c r="E813">
        <v>2025</v>
      </c>
      <c r="F813">
        <v>6</v>
      </c>
      <c r="G813" s="54" t="s">
        <v>858</v>
      </c>
      <c r="H813" s="34" t="s">
        <v>325</v>
      </c>
      <c r="I813" s="18">
        <v>-248.52800000000002</v>
      </c>
      <c r="J813" s="34" t="s">
        <v>95</v>
      </c>
      <c r="K813" s="19">
        <f t="shared" si="25"/>
        <v>-248.52800000000002</v>
      </c>
      <c r="L813" t="s">
        <v>851</v>
      </c>
      <c r="M813" s="51" t="s">
        <v>1327</v>
      </c>
      <c r="O813" s="50" t="s">
        <v>875</v>
      </c>
      <c r="P813" s="38">
        <f t="shared" si="24"/>
        <v>-248.52800000000002</v>
      </c>
      <c r="Q813" s="52">
        <v>45831</v>
      </c>
      <c r="S813">
        <v>40700</v>
      </c>
      <c r="T813" t="s">
        <v>784</v>
      </c>
    </row>
    <row r="814" spans="1:20" ht="14.45">
      <c r="A814" s="54" t="str">
        <f>+VLOOKUP(O814,'Selectable Table'!D:E,2,0)</f>
        <v>OTH CUST</v>
      </c>
      <c r="B814" s="37" t="s">
        <v>1328</v>
      </c>
      <c r="C814" s="50" t="s">
        <v>1329</v>
      </c>
      <c r="D814" s="50" t="s">
        <v>1807</v>
      </c>
      <c r="E814">
        <v>2025</v>
      </c>
      <c r="F814">
        <v>6</v>
      </c>
      <c r="G814" s="54" t="s">
        <v>850</v>
      </c>
      <c r="H814" s="34" t="s">
        <v>323</v>
      </c>
      <c r="I814" s="18">
        <v>-148.68800000000002</v>
      </c>
      <c r="J814" s="34" t="s">
        <v>95</v>
      </c>
      <c r="K814" s="19">
        <f t="shared" si="25"/>
        <v>-148.68800000000002</v>
      </c>
      <c r="L814" t="s">
        <v>851</v>
      </c>
      <c r="M814" s="51" t="s">
        <v>1330</v>
      </c>
      <c r="O814" s="50" t="s">
        <v>929</v>
      </c>
      <c r="P814" s="38">
        <f t="shared" si="24"/>
        <v>-148.68800000000002</v>
      </c>
      <c r="Q814" s="52">
        <v>45831</v>
      </c>
      <c r="S814">
        <v>40700</v>
      </c>
      <c r="T814" t="s">
        <v>784</v>
      </c>
    </row>
    <row r="815" spans="1:20" ht="29.1">
      <c r="A815" s="54" t="str">
        <f>+VLOOKUP(O815,'Selectable Table'!D:E,2,0)</f>
        <v>OTH CUST</v>
      </c>
      <c r="B815" s="37" t="s">
        <v>1331</v>
      </c>
      <c r="C815" s="50" t="s">
        <v>1332</v>
      </c>
      <c r="D815" s="50" t="s">
        <v>1807</v>
      </c>
      <c r="E815">
        <v>2025</v>
      </c>
      <c r="F815">
        <v>6</v>
      </c>
      <c r="G815" s="54" t="s">
        <v>854</v>
      </c>
      <c r="H815" s="34" t="s">
        <v>324</v>
      </c>
      <c r="I815" s="18">
        <v>-216.768</v>
      </c>
      <c r="J815" s="34" t="s">
        <v>95</v>
      </c>
      <c r="K815" s="19">
        <f t="shared" si="25"/>
        <v>-216.768</v>
      </c>
      <c r="L815" t="s">
        <v>851</v>
      </c>
      <c r="M815" s="51" t="s">
        <v>1333</v>
      </c>
      <c r="O815" s="50" t="s">
        <v>929</v>
      </c>
      <c r="P815" s="38">
        <f t="shared" si="24"/>
        <v>-216.768</v>
      </c>
      <c r="Q815" s="52">
        <v>45831</v>
      </c>
      <c r="S815">
        <v>40700</v>
      </c>
      <c r="T815" t="s">
        <v>784</v>
      </c>
    </row>
    <row r="816" spans="1:20" ht="14.45">
      <c r="A816" s="54" t="str">
        <f>+VLOOKUP(O816,'Selectable Table'!D:E,2,0)</f>
        <v>J &amp; J</v>
      </c>
      <c r="B816" s="37" t="s">
        <v>1808</v>
      </c>
      <c r="C816" s="50" t="s">
        <v>1809</v>
      </c>
      <c r="D816" s="50" t="s">
        <v>1807</v>
      </c>
      <c r="E816">
        <v>2025</v>
      </c>
      <c r="F816">
        <v>6</v>
      </c>
      <c r="G816" s="54" t="s">
        <v>854</v>
      </c>
      <c r="H816" s="34" t="s">
        <v>324</v>
      </c>
      <c r="I816" s="18">
        <v>-268.2</v>
      </c>
      <c r="J816" s="34" t="s">
        <v>95</v>
      </c>
      <c r="K816" s="19">
        <f t="shared" si="25"/>
        <v>-268.2</v>
      </c>
      <c r="L816" t="s">
        <v>851</v>
      </c>
      <c r="M816" s="51" t="s">
        <v>1810</v>
      </c>
      <c r="O816" s="50" t="s">
        <v>976</v>
      </c>
      <c r="P816" s="38">
        <f t="shared" si="24"/>
        <v>-268.2</v>
      </c>
      <c r="Q816" s="52">
        <v>45831</v>
      </c>
      <c r="S816">
        <v>40700</v>
      </c>
      <c r="T816" t="s">
        <v>784</v>
      </c>
    </row>
    <row r="817" spans="1:20" ht="14.45">
      <c r="A817" s="54" t="str">
        <f>+VLOOKUP(O817,'Selectable Table'!D:E,2,0)</f>
        <v>OTH CUST</v>
      </c>
      <c r="B817" s="37" t="s">
        <v>1334</v>
      </c>
      <c r="C817" s="50" t="s">
        <v>1335</v>
      </c>
      <c r="D817" s="50" t="s">
        <v>1807</v>
      </c>
      <c r="E817">
        <v>2025</v>
      </c>
      <c r="F817">
        <v>6</v>
      </c>
      <c r="G817" s="54" t="s">
        <v>854</v>
      </c>
      <c r="H817" s="34" t="s">
        <v>324</v>
      </c>
      <c r="I817" s="18">
        <v>-1006.6280000000002</v>
      </c>
      <c r="J817" s="34" t="s">
        <v>95</v>
      </c>
      <c r="K817" s="19">
        <f t="shared" si="25"/>
        <v>-1006.6280000000002</v>
      </c>
      <c r="L817" t="s">
        <v>851</v>
      </c>
      <c r="M817" s="51" t="s">
        <v>1336</v>
      </c>
      <c r="O817" s="50" t="s">
        <v>1116</v>
      </c>
      <c r="P817" s="38">
        <f t="shared" si="24"/>
        <v>-1006.6280000000002</v>
      </c>
      <c r="Q817" s="52">
        <v>45831</v>
      </c>
      <c r="S817">
        <v>40700</v>
      </c>
      <c r="T817" t="s">
        <v>784</v>
      </c>
    </row>
    <row r="818" spans="1:20" ht="14.45">
      <c r="A818" s="54" t="str">
        <f>+VLOOKUP(O818,'Selectable Table'!D:E,2,0)</f>
        <v>OTH CUST</v>
      </c>
      <c r="B818" s="37" t="s">
        <v>1811</v>
      </c>
      <c r="C818" s="50" t="s">
        <v>1812</v>
      </c>
      <c r="D818" s="50" t="s">
        <v>1807</v>
      </c>
      <c r="E818">
        <v>2025</v>
      </c>
      <c r="F818">
        <v>6</v>
      </c>
      <c r="G818" s="54" t="s">
        <v>854</v>
      </c>
      <c r="H818" s="34" t="s">
        <v>324</v>
      </c>
      <c r="I818" s="18">
        <v>-216.37199999999999</v>
      </c>
      <c r="J818" s="34" t="s">
        <v>95</v>
      </c>
      <c r="K818" s="19">
        <f t="shared" si="25"/>
        <v>-216.37199999999999</v>
      </c>
      <c r="L818" t="s">
        <v>851</v>
      </c>
      <c r="M818" s="51" t="s">
        <v>1813</v>
      </c>
      <c r="O818" s="50" t="s">
        <v>1156</v>
      </c>
      <c r="P818" s="38">
        <f t="shared" si="24"/>
        <v>-216.37199999999999</v>
      </c>
      <c r="Q818" s="52">
        <v>45831</v>
      </c>
      <c r="S818">
        <v>40700</v>
      </c>
      <c r="T818" t="s">
        <v>784</v>
      </c>
    </row>
    <row r="819" spans="1:20" ht="14.45">
      <c r="A819" s="54" t="str">
        <f>+VLOOKUP(O819,'Selectable Table'!D:E,2,0)</f>
        <v>OTH CUST</v>
      </c>
      <c r="B819" s="37" t="s">
        <v>1811</v>
      </c>
      <c r="C819" s="50" t="s">
        <v>1812</v>
      </c>
      <c r="D819" s="50" t="s">
        <v>1807</v>
      </c>
      <c r="E819">
        <v>2025</v>
      </c>
      <c r="F819">
        <v>6</v>
      </c>
      <c r="G819" s="54" t="s">
        <v>854</v>
      </c>
      <c r="H819" s="34" t="s">
        <v>324</v>
      </c>
      <c r="I819" s="18">
        <v>-72.124000000000009</v>
      </c>
      <c r="J819" s="34" t="s">
        <v>95</v>
      </c>
      <c r="K819" s="19">
        <f t="shared" si="25"/>
        <v>-72.124000000000009</v>
      </c>
      <c r="L819" t="s">
        <v>851</v>
      </c>
      <c r="M819" s="51" t="s">
        <v>1813</v>
      </c>
      <c r="O819" s="50" t="s">
        <v>1156</v>
      </c>
      <c r="P819" s="38">
        <f t="shared" si="24"/>
        <v>-72.124000000000009</v>
      </c>
      <c r="Q819" s="52">
        <v>45831</v>
      </c>
      <c r="S819">
        <v>40700</v>
      </c>
      <c r="T819" t="s">
        <v>784</v>
      </c>
    </row>
    <row r="820" spans="1:20" ht="14.45">
      <c r="A820" s="54" t="str">
        <f>+VLOOKUP(O820,'Selectable Table'!D:E,2,0)</f>
        <v>OTH CUST</v>
      </c>
      <c r="B820" s="37" t="s">
        <v>1811</v>
      </c>
      <c r="C820" s="50" t="s">
        <v>1812</v>
      </c>
      <c r="D820" s="50" t="s">
        <v>1807</v>
      </c>
      <c r="E820">
        <v>2025</v>
      </c>
      <c r="F820">
        <v>6</v>
      </c>
      <c r="G820" s="54" t="s">
        <v>854</v>
      </c>
      <c r="H820" s="34" t="s">
        <v>324</v>
      </c>
      <c r="I820" s="18">
        <v>-75.012</v>
      </c>
      <c r="J820" s="34" t="s">
        <v>95</v>
      </c>
      <c r="K820" s="19">
        <f t="shared" si="25"/>
        <v>-75.012</v>
      </c>
      <c r="L820" t="s">
        <v>851</v>
      </c>
      <c r="M820" s="51" t="s">
        <v>1813</v>
      </c>
      <c r="O820" s="50" t="s">
        <v>1156</v>
      </c>
      <c r="P820" s="38">
        <f t="shared" si="24"/>
        <v>-75.012</v>
      </c>
      <c r="Q820" s="52">
        <v>45831</v>
      </c>
      <c r="S820">
        <v>40700</v>
      </c>
      <c r="T820" t="s">
        <v>784</v>
      </c>
    </row>
    <row r="821" spans="1:20" ht="14.45">
      <c r="A821" s="54" t="str">
        <f>+VLOOKUP(O821,'Selectable Table'!D:E,2,0)</f>
        <v>ASTRAZENECA</v>
      </c>
      <c r="B821" s="37" t="s">
        <v>1337</v>
      </c>
      <c r="C821" s="50" t="s">
        <v>1338</v>
      </c>
      <c r="D821" s="50" t="s">
        <v>1807</v>
      </c>
      <c r="E821">
        <v>2025</v>
      </c>
      <c r="F821">
        <v>6</v>
      </c>
      <c r="G821" s="54" t="s">
        <v>850</v>
      </c>
      <c r="H821" s="34" t="s">
        <v>323</v>
      </c>
      <c r="I821" s="18">
        <v>-173.82400000000001</v>
      </c>
      <c r="J821" s="34" t="s">
        <v>95</v>
      </c>
      <c r="K821" s="19">
        <f t="shared" si="25"/>
        <v>-173.82400000000001</v>
      </c>
      <c r="L821" t="s">
        <v>851</v>
      </c>
      <c r="M821" s="51" t="s">
        <v>1339</v>
      </c>
      <c r="O821" s="50" t="s">
        <v>1340</v>
      </c>
      <c r="P821" s="38">
        <f t="shared" si="24"/>
        <v>-173.82400000000001</v>
      </c>
      <c r="Q821" s="52">
        <v>45831</v>
      </c>
      <c r="S821">
        <v>40700</v>
      </c>
      <c r="T821" t="s">
        <v>784</v>
      </c>
    </row>
    <row r="822" spans="1:20" ht="14.45">
      <c r="A822" s="54" t="str">
        <f>+VLOOKUP(O822,'Selectable Table'!D:E,2,0)</f>
        <v>OTH CUST</v>
      </c>
      <c r="B822" s="37" t="s">
        <v>1343</v>
      </c>
      <c r="C822" s="50" t="s">
        <v>1344</v>
      </c>
      <c r="D822" s="50" t="s">
        <v>1814</v>
      </c>
      <c r="E822">
        <v>2025</v>
      </c>
      <c r="F822">
        <v>6</v>
      </c>
      <c r="G822" s="54" t="s">
        <v>858</v>
      </c>
      <c r="H822" s="34" t="s">
        <v>325</v>
      </c>
      <c r="I822" s="18">
        <v>-222.316</v>
      </c>
      <c r="J822" s="34" t="s">
        <v>95</v>
      </c>
      <c r="K822" s="19">
        <f t="shared" si="25"/>
        <v>-222.316</v>
      </c>
      <c r="L822" t="s">
        <v>851</v>
      </c>
      <c r="M822" s="51" t="s">
        <v>874</v>
      </c>
      <c r="O822" s="50" t="s">
        <v>875</v>
      </c>
      <c r="P822" s="38">
        <f t="shared" si="24"/>
        <v>-222.316</v>
      </c>
      <c r="Q822" s="52">
        <v>45831</v>
      </c>
      <c r="S822">
        <v>40700</v>
      </c>
      <c r="T822" t="s">
        <v>784</v>
      </c>
    </row>
    <row r="823" spans="1:20" ht="14.45">
      <c r="A823" s="54" t="str">
        <f>+VLOOKUP(O823,'Selectable Table'!D:E,2,0)</f>
        <v>OTH CUST</v>
      </c>
      <c r="B823" s="37" t="s">
        <v>1345</v>
      </c>
      <c r="C823" s="50" t="s">
        <v>1346</v>
      </c>
      <c r="D823" s="50" t="s">
        <v>1814</v>
      </c>
      <c r="E823">
        <v>2025</v>
      </c>
      <c r="F823">
        <v>6</v>
      </c>
      <c r="G823" s="54" t="s">
        <v>850</v>
      </c>
      <c r="H823" s="34" t="s">
        <v>323</v>
      </c>
      <c r="I823" s="18">
        <v>-326.17200000000003</v>
      </c>
      <c r="J823" s="34" t="s">
        <v>95</v>
      </c>
      <c r="K823" s="19">
        <f t="shared" si="25"/>
        <v>-326.17200000000003</v>
      </c>
      <c r="L823" t="s">
        <v>851</v>
      </c>
      <c r="M823" s="51" t="s">
        <v>1260</v>
      </c>
      <c r="O823" s="50" t="s">
        <v>1347</v>
      </c>
      <c r="P823" s="38">
        <f t="shared" si="24"/>
        <v>-326.17200000000003</v>
      </c>
      <c r="Q823" s="52">
        <v>45831</v>
      </c>
      <c r="S823">
        <v>40700</v>
      </c>
      <c r="T823" t="s">
        <v>784</v>
      </c>
    </row>
    <row r="824" spans="1:20" ht="14.45">
      <c r="A824" s="54" t="str">
        <f>+VLOOKUP(O824,'Selectable Table'!D:E,2,0)</f>
        <v>OTH CUST</v>
      </c>
      <c r="B824" s="37" t="s">
        <v>1348</v>
      </c>
      <c r="C824" s="50" t="s">
        <v>1349</v>
      </c>
      <c r="D824" s="50" t="s">
        <v>1814</v>
      </c>
      <c r="E824">
        <v>2025</v>
      </c>
      <c r="F824">
        <v>6</v>
      </c>
      <c r="G824" s="54" t="s">
        <v>854</v>
      </c>
      <c r="H824" s="34" t="s">
        <v>324</v>
      </c>
      <c r="I824" s="18">
        <v>-129.72400000000002</v>
      </c>
      <c r="J824" s="34" t="s">
        <v>95</v>
      </c>
      <c r="K824" s="19">
        <f t="shared" si="25"/>
        <v>-129.72400000000002</v>
      </c>
      <c r="L824" t="s">
        <v>851</v>
      </c>
      <c r="M824" s="51" t="s">
        <v>1350</v>
      </c>
      <c r="O824" s="50" t="s">
        <v>1156</v>
      </c>
      <c r="P824" s="38">
        <f t="shared" si="24"/>
        <v>-129.72400000000002</v>
      </c>
      <c r="Q824" s="52">
        <v>45831</v>
      </c>
      <c r="S824">
        <v>40700</v>
      </c>
      <c r="T824" t="s">
        <v>784</v>
      </c>
    </row>
    <row r="825" spans="1:20" ht="14.45">
      <c r="A825" s="54" t="str">
        <f>+VLOOKUP(O825,'Selectable Table'!D:E,2,0)</f>
        <v>OTH CUST</v>
      </c>
      <c r="B825" s="37" t="s">
        <v>1351</v>
      </c>
      <c r="C825" s="50" t="s">
        <v>1352</v>
      </c>
      <c r="D825" s="50" t="s">
        <v>1814</v>
      </c>
      <c r="E825">
        <v>2025</v>
      </c>
      <c r="F825">
        <v>6</v>
      </c>
      <c r="G825" s="54" t="s">
        <v>854</v>
      </c>
      <c r="H825" s="34" t="s">
        <v>324</v>
      </c>
      <c r="I825" s="18">
        <v>-239.4</v>
      </c>
      <c r="J825" s="34" t="s">
        <v>95</v>
      </c>
      <c r="K825" s="19">
        <f t="shared" si="25"/>
        <v>-239.4</v>
      </c>
      <c r="L825" t="s">
        <v>851</v>
      </c>
      <c r="M825" s="51" t="s">
        <v>1354</v>
      </c>
      <c r="O825" s="50" t="s">
        <v>919</v>
      </c>
      <c r="P825" s="38">
        <f t="shared" si="24"/>
        <v>-239.4</v>
      </c>
      <c r="Q825" s="52">
        <v>45831</v>
      </c>
      <c r="S825">
        <v>40700</v>
      </c>
      <c r="T825" t="s">
        <v>784</v>
      </c>
    </row>
    <row r="826" spans="1:20" ht="14.45">
      <c r="A826" s="54" t="str">
        <f>+VLOOKUP(O826,'Selectable Table'!D:E,2,0)</f>
        <v>OTH CUST</v>
      </c>
      <c r="B826" s="37" t="s">
        <v>1355</v>
      </c>
      <c r="C826" s="50" t="s">
        <v>1356</v>
      </c>
      <c r="D826" s="50" t="s">
        <v>1814</v>
      </c>
      <c r="E826">
        <v>2025</v>
      </c>
      <c r="F826">
        <v>6</v>
      </c>
      <c r="G826" s="54" t="s">
        <v>854</v>
      </c>
      <c r="H826" s="34" t="s">
        <v>324</v>
      </c>
      <c r="I826" s="18">
        <v>-560.16800000000001</v>
      </c>
      <c r="J826" s="34" t="s">
        <v>95</v>
      </c>
      <c r="K826" s="19">
        <f t="shared" si="25"/>
        <v>-560.16800000000001</v>
      </c>
      <c r="L826" t="s">
        <v>851</v>
      </c>
      <c r="M826" s="51" t="s">
        <v>1357</v>
      </c>
      <c r="O826" s="50" t="s">
        <v>944</v>
      </c>
      <c r="P826" s="38">
        <f t="shared" si="24"/>
        <v>-560.16800000000001</v>
      </c>
      <c r="Q826" s="52">
        <v>45831</v>
      </c>
      <c r="S826">
        <v>40700</v>
      </c>
      <c r="T826" t="s">
        <v>784</v>
      </c>
    </row>
    <row r="827" spans="1:20" ht="29.1">
      <c r="A827" s="54" t="str">
        <f>+VLOOKUP(O827,'Selectable Table'!D:E,2,0)</f>
        <v>OTH CUST</v>
      </c>
      <c r="B827" s="37" t="s">
        <v>1815</v>
      </c>
      <c r="C827" s="50" t="s">
        <v>1816</v>
      </c>
      <c r="D827" s="50" t="s">
        <v>1814</v>
      </c>
      <c r="E827">
        <v>2025</v>
      </c>
      <c r="F827">
        <v>6</v>
      </c>
      <c r="G827" s="54" t="s">
        <v>854</v>
      </c>
      <c r="H827" s="34" t="s">
        <v>324</v>
      </c>
      <c r="I827" s="18">
        <v>-36.848000000000006</v>
      </c>
      <c r="J827" s="34" t="s">
        <v>95</v>
      </c>
      <c r="K827" s="19">
        <f t="shared" si="25"/>
        <v>-36.848000000000006</v>
      </c>
      <c r="L827" t="s">
        <v>851</v>
      </c>
      <c r="M827" s="51" t="s">
        <v>1817</v>
      </c>
      <c r="O827" s="50" t="s">
        <v>929</v>
      </c>
      <c r="P827" s="38">
        <f t="shared" si="24"/>
        <v>-36.848000000000006</v>
      </c>
      <c r="Q827" s="52">
        <v>45831</v>
      </c>
      <c r="S827">
        <v>40700</v>
      </c>
      <c r="T827" t="s">
        <v>784</v>
      </c>
    </row>
    <row r="828" spans="1:20" ht="14.45">
      <c r="A828" s="54" t="str">
        <f>+VLOOKUP(O828,'Selectable Table'!D:E,2,0)</f>
        <v>OTH CUST</v>
      </c>
      <c r="B828" s="37" t="s">
        <v>1358</v>
      </c>
      <c r="C828" s="50" t="s">
        <v>1359</v>
      </c>
      <c r="D828" s="50" t="s">
        <v>1814</v>
      </c>
      <c r="E828">
        <v>2025</v>
      </c>
      <c r="F828">
        <v>6</v>
      </c>
      <c r="G828" s="54" t="s">
        <v>850</v>
      </c>
      <c r="H828" s="34" t="s">
        <v>323</v>
      </c>
      <c r="I828" s="18">
        <v>-1301.9560000000001</v>
      </c>
      <c r="J828" s="34" t="s">
        <v>95</v>
      </c>
      <c r="K828" s="19">
        <f t="shared" si="25"/>
        <v>-1301.9560000000001</v>
      </c>
      <c r="L828" t="s">
        <v>851</v>
      </c>
      <c r="M828" s="51" t="s">
        <v>1360</v>
      </c>
      <c r="O828" s="50" t="s">
        <v>1361</v>
      </c>
      <c r="P828" s="38">
        <f t="shared" si="24"/>
        <v>-1301.9560000000001</v>
      </c>
      <c r="Q828" s="52">
        <v>45831</v>
      </c>
      <c r="S828">
        <v>40700</v>
      </c>
      <c r="T828" t="s">
        <v>784</v>
      </c>
    </row>
    <row r="829" spans="1:20" ht="14.45">
      <c r="A829" s="54" t="str">
        <f>+VLOOKUP(O829,'Selectable Table'!D:E,2,0)</f>
        <v>GILEAD SCI</v>
      </c>
      <c r="B829" s="37" t="s">
        <v>1362</v>
      </c>
      <c r="C829" s="50" t="s">
        <v>1363</v>
      </c>
      <c r="D829" s="50" t="s">
        <v>1814</v>
      </c>
      <c r="E829">
        <v>2025</v>
      </c>
      <c r="F829">
        <v>6</v>
      </c>
      <c r="G829" s="54" t="s">
        <v>850</v>
      </c>
      <c r="H829" s="34" t="s">
        <v>323</v>
      </c>
      <c r="I829" s="18">
        <v>-182.91200000000001</v>
      </c>
      <c r="J829" s="34" t="s">
        <v>95</v>
      </c>
      <c r="K829" s="19">
        <f t="shared" si="25"/>
        <v>-182.91200000000001</v>
      </c>
      <c r="L829" t="s">
        <v>851</v>
      </c>
      <c r="M829" s="51" t="s">
        <v>1364</v>
      </c>
      <c r="O829" s="50" t="s">
        <v>1069</v>
      </c>
      <c r="P829" s="38">
        <f t="shared" si="24"/>
        <v>-182.91200000000001</v>
      </c>
      <c r="Q829" s="52">
        <v>45831</v>
      </c>
      <c r="S829">
        <v>40700</v>
      </c>
      <c r="T829" t="s">
        <v>784</v>
      </c>
    </row>
    <row r="830" spans="1:20" ht="14.45">
      <c r="A830" s="54" t="str">
        <f>+VLOOKUP(O830,'Selectable Table'!D:E,2,0)</f>
        <v>ASTRAZENECA</v>
      </c>
      <c r="B830" s="37" t="s">
        <v>1365</v>
      </c>
      <c r="C830" s="50" t="s">
        <v>1366</v>
      </c>
      <c r="D830" s="50" t="s">
        <v>1818</v>
      </c>
      <c r="E830">
        <v>2025</v>
      </c>
      <c r="F830">
        <v>6</v>
      </c>
      <c r="G830" s="54" t="s">
        <v>858</v>
      </c>
      <c r="H830" s="34" t="s">
        <v>325</v>
      </c>
      <c r="I830" s="18">
        <v>-232.43200000000002</v>
      </c>
      <c r="J830" s="34" t="s">
        <v>95</v>
      </c>
      <c r="K830" s="19">
        <f t="shared" si="25"/>
        <v>-232.43200000000002</v>
      </c>
      <c r="L830" t="s">
        <v>851</v>
      </c>
      <c r="M830" s="51" t="s">
        <v>1367</v>
      </c>
      <c r="O830" s="50" t="s">
        <v>1199</v>
      </c>
      <c r="P830" s="38">
        <f t="shared" si="24"/>
        <v>-232.43200000000002</v>
      </c>
      <c r="Q830" s="52">
        <v>45831</v>
      </c>
      <c r="S830">
        <v>40700</v>
      </c>
      <c r="T830" t="s">
        <v>784</v>
      </c>
    </row>
    <row r="831" spans="1:20" ht="29.1">
      <c r="A831" s="54" t="str">
        <f>+VLOOKUP(O831,'Selectable Table'!D:E,2,0)</f>
        <v>OTH CUST</v>
      </c>
      <c r="B831" s="37" t="s">
        <v>1819</v>
      </c>
      <c r="C831" s="50" t="s">
        <v>1820</v>
      </c>
      <c r="D831" s="50" t="s">
        <v>1818</v>
      </c>
      <c r="E831">
        <v>2025</v>
      </c>
      <c r="F831">
        <v>6</v>
      </c>
      <c r="G831" s="54" t="s">
        <v>850</v>
      </c>
      <c r="H831" s="34" t="s">
        <v>323</v>
      </c>
      <c r="I831" s="18">
        <v>-110.556</v>
      </c>
      <c r="J831" s="34" t="s">
        <v>95</v>
      </c>
      <c r="K831" s="19">
        <f t="shared" si="25"/>
        <v>-110.556</v>
      </c>
      <c r="L831" t="s">
        <v>851</v>
      </c>
      <c r="M831" s="51" t="s">
        <v>1821</v>
      </c>
      <c r="O831" s="50" t="s">
        <v>929</v>
      </c>
      <c r="P831" s="38">
        <f t="shared" si="24"/>
        <v>-110.556</v>
      </c>
      <c r="Q831" s="52">
        <v>45831</v>
      </c>
      <c r="S831">
        <v>40700</v>
      </c>
      <c r="T831" t="s">
        <v>784</v>
      </c>
    </row>
    <row r="832" spans="1:20" ht="14.45">
      <c r="A832" s="54" t="str">
        <f>+VLOOKUP(O832,'Selectable Table'!D:E,2,0)</f>
        <v>GILEAD SCI</v>
      </c>
      <c r="B832" s="37" t="s">
        <v>1822</v>
      </c>
      <c r="C832" s="50" t="s">
        <v>1823</v>
      </c>
      <c r="D832" s="50" t="s">
        <v>1818</v>
      </c>
      <c r="E832">
        <v>2025</v>
      </c>
      <c r="F832">
        <v>6</v>
      </c>
      <c r="G832" s="54" t="s">
        <v>854</v>
      </c>
      <c r="H832" s="34" t="s">
        <v>324</v>
      </c>
      <c r="I832" s="18">
        <v>-80.024000000000001</v>
      </c>
      <c r="J832" s="34" t="s">
        <v>95</v>
      </c>
      <c r="K832" s="19">
        <f t="shared" si="25"/>
        <v>-80.024000000000001</v>
      </c>
      <c r="L832" t="s">
        <v>851</v>
      </c>
      <c r="M832" s="51" t="s">
        <v>1824</v>
      </c>
      <c r="O832" s="50" t="s">
        <v>1069</v>
      </c>
      <c r="P832" s="38">
        <f t="shared" si="24"/>
        <v>-80.024000000000001</v>
      </c>
      <c r="Q832" s="52">
        <v>45831</v>
      </c>
      <c r="S832">
        <v>40700</v>
      </c>
      <c r="T832" t="s">
        <v>784</v>
      </c>
    </row>
    <row r="833" spans="1:20" ht="14.45">
      <c r="A833" s="54" t="str">
        <f>+VLOOKUP(O833,'Selectable Table'!D:E,2,0)</f>
        <v>OTH CUST</v>
      </c>
      <c r="B833" s="37" t="s">
        <v>1368</v>
      </c>
      <c r="C833" s="50" t="s">
        <v>1369</v>
      </c>
      <c r="D833" s="50" t="s">
        <v>1818</v>
      </c>
      <c r="E833">
        <v>2025</v>
      </c>
      <c r="F833">
        <v>6</v>
      </c>
      <c r="G833" s="54" t="s">
        <v>854</v>
      </c>
      <c r="H833" s="34" t="s">
        <v>324</v>
      </c>
      <c r="I833" s="18">
        <v>-333.47199999999998</v>
      </c>
      <c r="J833" s="34" t="s">
        <v>95</v>
      </c>
      <c r="K833" s="19">
        <f t="shared" si="25"/>
        <v>-333.47199999999998</v>
      </c>
      <c r="L833" t="s">
        <v>851</v>
      </c>
      <c r="M833" s="51" t="s">
        <v>874</v>
      </c>
      <c r="O833" s="50" t="s">
        <v>875</v>
      </c>
      <c r="P833" s="38">
        <f t="shared" si="24"/>
        <v>-333.47199999999998</v>
      </c>
      <c r="Q833" s="52">
        <v>45831</v>
      </c>
      <c r="S833">
        <v>40700</v>
      </c>
      <c r="T833" t="s">
        <v>784</v>
      </c>
    </row>
    <row r="834" spans="1:20" ht="14.45">
      <c r="A834" s="54" t="str">
        <f>+VLOOKUP(O834,'Selectable Table'!D:E,2,0)</f>
        <v>OTH CUST</v>
      </c>
      <c r="B834" s="37" t="s">
        <v>1825</v>
      </c>
      <c r="C834" s="50" t="s">
        <v>1826</v>
      </c>
      <c r="D834" s="50" t="s">
        <v>1818</v>
      </c>
      <c r="E834">
        <v>2025</v>
      </c>
      <c r="F834">
        <v>6</v>
      </c>
      <c r="G834" s="54" t="s">
        <v>854</v>
      </c>
      <c r="H834" s="34" t="s">
        <v>324</v>
      </c>
      <c r="I834" s="18">
        <v>-261.45600000000002</v>
      </c>
      <c r="J834" s="34" t="s">
        <v>95</v>
      </c>
      <c r="K834" s="19">
        <f t="shared" si="25"/>
        <v>-261.45600000000002</v>
      </c>
      <c r="L834" t="s">
        <v>851</v>
      </c>
      <c r="M834" s="51" t="s">
        <v>1827</v>
      </c>
      <c r="O834" s="50" t="s">
        <v>919</v>
      </c>
      <c r="P834" s="38">
        <f t="shared" ref="P834:P897" si="26">K834</f>
        <v>-261.45600000000002</v>
      </c>
      <c r="Q834" s="52">
        <v>45831</v>
      </c>
      <c r="S834">
        <v>40700</v>
      </c>
      <c r="T834" t="s">
        <v>784</v>
      </c>
    </row>
    <row r="835" spans="1:20" ht="14.45">
      <c r="A835" s="54" t="str">
        <f>+VLOOKUP(O835,'Selectable Table'!D:E,2,0)</f>
        <v>OTH CUST</v>
      </c>
      <c r="B835" s="37" t="s">
        <v>1370</v>
      </c>
      <c r="C835" s="50" t="s">
        <v>1371</v>
      </c>
      <c r="D835" s="50" t="s">
        <v>1818</v>
      </c>
      <c r="E835">
        <v>2025</v>
      </c>
      <c r="F835">
        <v>6</v>
      </c>
      <c r="G835" s="54" t="s">
        <v>850</v>
      </c>
      <c r="H835" s="34" t="s">
        <v>323</v>
      </c>
      <c r="I835" s="18">
        <v>-548.73599999999999</v>
      </c>
      <c r="J835" s="34" t="s">
        <v>95</v>
      </c>
      <c r="K835" s="19">
        <f t="shared" ref="K835:K898" si="27">+VLOOKUP(J835,$W$2:$X$7,2,0)*I835</f>
        <v>-548.73599999999999</v>
      </c>
      <c r="L835" t="s">
        <v>851</v>
      </c>
      <c r="M835" s="51" t="s">
        <v>1372</v>
      </c>
      <c r="O835" s="50" t="s">
        <v>944</v>
      </c>
      <c r="P835" s="38">
        <f t="shared" si="26"/>
        <v>-548.73599999999999</v>
      </c>
      <c r="Q835" s="52">
        <v>45831</v>
      </c>
      <c r="S835">
        <v>40700</v>
      </c>
      <c r="T835" t="s">
        <v>784</v>
      </c>
    </row>
    <row r="836" spans="1:20" ht="14.45">
      <c r="A836" s="54" t="str">
        <f>+VLOOKUP(O836,'Selectable Table'!D:E,2,0)</f>
        <v>OTH CUST</v>
      </c>
      <c r="B836" s="37" t="s">
        <v>1828</v>
      </c>
      <c r="C836" s="50" t="s">
        <v>1829</v>
      </c>
      <c r="D836" s="50" t="s">
        <v>449</v>
      </c>
      <c r="E836">
        <v>2025</v>
      </c>
      <c r="F836">
        <v>6</v>
      </c>
      <c r="G836" s="54" t="s">
        <v>858</v>
      </c>
      <c r="H836" s="34" t="s">
        <v>325</v>
      </c>
      <c r="I836" s="18">
        <v>-466.89600000000002</v>
      </c>
      <c r="J836" s="34" t="s">
        <v>95</v>
      </c>
      <c r="K836" s="19">
        <f t="shared" si="27"/>
        <v>-466.89600000000002</v>
      </c>
      <c r="L836" t="s">
        <v>851</v>
      </c>
      <c r="M836" s="51" t="s">
        <v>1830</v>
      </c>
      <c r="O836" s="50" t="s">
        <v>1156</v>
      </c>
      <c r="P836" s="38">
        <f t="shared" si="26"/>
        <v>-466.89600000000002</v>
      </c>
      <c r="Q836" s="52">
        <v>45831</v>
      </c>
      <c r="S836">
        <v>40700</v>
      </c>
      <c r="T836" t="s">
        <v>784</v>
      </c>
    </row>
    <row r="837" spans="1:20" ht="14.45">
      <c r="A837" s="54" t="str">
        <f>+VLOOKUP(O837,'Selectable Table'!D:E,2,0)</f>
        <v>ASTRAZENECA</v>
      </c>
      <c r="B837" s="37" t="s">
        <v>1373</v>
      </c>
      <c r="C837" s="50" t="s">
        <v>1374</v>
      </c>
      <c r="D837" s="50" t="s">
        <v>449</v>
      </c>
      <c r="E837">
        <v>2025</v>
      </c>
      <c r="F837">
        <v>6</v>
      </c>
      <c r="G837" s="54" t="s">
        <v>850</v>
      </c>
      <c r="H837" s="34" t="s">
        <v>323</v>
      </c>
      <c r="I837" s="18">
        <v>-44.968000000000004</v>
      </c>
      <c r="J837" s="34" t="s">
        <v>95</v>
      </c>
      <c r="K837" s="19">
        <f t="shared" si="27"/>
        <v>-44.968000000000004</v>
      </c>
      <c r="L837" t="s">
        <v>851</v>
      </c>
      <c r="M837" s="51" t="s">
        <v>1376</v>
      </c>
      <c r="O837" s="50" t="s">
        <v>954</v>
      </c>
      <c r="P837" s="38">
        <f t="shared" si="26"/>
        <v>-44.968000000000004</v>
      </c>
      <c r="Q837" s="52">
        <v>45831</v>
      </c>
      <c r="S837">
        <v>40700</v>
      </c>
      <c r="T837" t="s">
        <v>784</v>
      </c>
    </row>
    <row r="838" spans="1:20" ht="14.45">
      <c r="A838" s="54" t="str">
        <f>+VLOOKUP(O838,'Selectable Table'!D:E,2,0)</f>
        <v>OTH CUST</v>
      </c>
      <c r="B838" s="37" t="s">
        <v>1377</v>
      </c>
      <c r="C838" s="50" t="s">
        <v>1378</v>
      </c>
      <c r="D838" s="50" t="s">
        <v>449</v>
      </c>
      <c r="E838">
        <v>2025</v>
      </c>
      <c r="F838">
        <v>6</v>
      </c>
      <c r="G838" s="54" t="s">
        <v>854</v>
      </c>
      <c r="H838" s="34" t="s">
        <v>324</v>
      </c>
      <c r="I838" s="18">
        <v>-160.048</v>
      </c>
      <c r="J838" s="34" t="s">
        <v>95</v>
      </c>
      <c r="K838" s="19">
        <f t="shared" si="27"/>
        <v>-160.048</v>
      </c>
      <c r="L838" t="s">
        <v>851</v>
      </c>
      <c r="M838" s="51" t="s">
        <v>1379</v>
      </c>
      <c r="O838" s="50" t="s">
        <v>944</v>
      </c>
      <c r="P838" s="38">
        <f t="shared" si="26"/>
        <v>-160.048</v>
      </c>
      <c r="Q838" s="52">
        <v>45831</v>
      </c>
      <c r="S838">
        <v>40700</v>
      </c>
      <c r="T838" t="s">
        <v>784</v>
      </c>
    </row>
    <row r="839" spans="1:20" ht="14.45">
      <c r="A839" s="54" t="str">
        <f>+VLOOKUP(O839,'Selectable Table'!D:E,2,0)</f>
        <v>Worldwide Clinical</v>
      </c>
      <c r="B839" s="37" t="s">
        <v>1831</v>
      </c>
      <c r="C839" s="50" t="s">
        <v>1832</v>
      </c>
      <c r="D839" s="50" t="s">
        <v>449</v>
      </c>
      <c r="E839">
        <v>2025</v>
      </c>
      <c r="F839">
        <v>6</v>
      </c>
      <c r="G839" s="54" t="s">
        <v>854</v>
      </c>
      <c r="H839" s="34" t="s">
        <v>324</v>
      </c>
      <c r="I839" s="18">
        <v>-163.41200000000001</v>
      </c>
      <c r="J839" s="34" t="s">
        <v>95</v>
      </c>
      <c r="K839" s="19">
        <f t="shared" si="27"/>
        <v>-163.41200000000001</v>
      </c>
      <c r="L839" t="s">
        <v>851</v>
      </c>
      <c r="M839" s="51" t="s">
        <v>1260</v>
      </c>
      <c r="O839" s="50" t="s">
        <v>1833</v>
      </c>
      <c r="P839" s="38">
        <f t="shared" si="26"/>
        <v>-163.41200000000001</v>
      </c>
      <c r="Q839" s="52">
        <v>45831</v>
      </c>
      <c r="S839">
        <v>40700</v>
      </c>
      <c r="T839" t="s">
        <v>784</v>
      </c>
    </row>
    <row r="840" spans="1:20" ht="14.45">
      <c r="A840" s="54" t="str">
        <f>+VLOOKUP(O840,'Selectable Table'!D:E,2,0)</f>
        <v>IQVIA</v>
      </c>
      <c r="B840" s="37" t="s">
        <v>1834</v>
      </c>
      <c r="C840" s="50" t="s">
        <v>1835</v>
      </c>
      <c r="D840" s="50" t="s">
        <v>449</v>
      </c>
      <c r="E840">
        <v>2025</v>
      </c>
      <c r="F840">
        <v>6</v>
      </c>
      <c r="G840" s="54" t="s">
        <v>854</v>
      </c>
      <c r="H840" s="34" t="s">
        <v>324</v>
      </c>
      <c r="I840" s="18">
        <v>-197.12</v>
      </c>
      <c r="J840" s="34" t="s">
        <v>95</v>
      </c>
      <c r="K840" s="19">
        <f t="shared" si="27"/>
        <v>-197.12</v>
      </c>
      <c r="L840" t="s">
        <v>851</v>
      </c>
      <c r="M840" s="51" t="s">
        <v>1836</v>
      </c>
      <c r="O840" s="50" t="s">
        <v>1412</v>
      </c>
      <c r="P840" s="38">
        <f t="shared" si="26"/>
        <v>-197.12</v>
      </c>
      <c r="Q840" s="52">
        <v>45831</v>
      </c>
      <c r="S840">
        <v>40700</v>
      </c>
      <c r="T840" t="s">
        <v>784</v>
      </c>
    </row>
    <row r="841" spans="1:20" ht="14.45">
      <c r="A841" s="54" t="str">
        <f>+VLOOKUP(O841,'Selectable Table'!D:E,2,0)</f>
        <v>ELI LILLY</v>
      </c>
      <c r="B841" s="37" t="s">
        <v>1380</v>
      </c>
      <c r="C841" s="50" t="s">
        <v>1381</v>
      </c>
      <c r="D841" s="50" t="s">
        <v>449</v>
      </c>
      <c r="E841">
        <v>2025</v>
      </c>
      <c r="F841">
        <v>6</v>
      </c>
      <c r="G841" s="54" t="s">
        <v>850</v>
      </c>
      <c r="H841" s="34" t="s">
        <v>323</v>
      </c>
      <c r="I841" s="18">
        <v>-389.17200000000003</v>
      </c>
      <c r="J841" s="34" t="s">
        <v>95</v>
      </c>
      <c r="K841" s="19">
        <f t="shared" si="27"/>
        <v>-389.17200000000003</v>
      </c>
      <c r="L841" t="s">
        <v>851</v>
      </c>
      <c r="M841" s="51" t="s">
        <v>1382</v>
      </c>
      <c r="O841" s="50" t="s">
        <v>853</v>
      </c>
      <c r="P841" s="38">
        <f t="shared" si="26"/>
        <v>-389.17200000000003</v>
      </c>
      <c r="Q841" s="52">
        <v>45831</v>
      </c>
      <c r="S841">
        <v>40700</v>
      </c>
      <c r="T841" t="s">
        <v>784</v>
      </c>
    </row>
    <row r="842" spans="1:20" ht="14.45">
      <c r="A842" s="54" t="str">
        <f>+VLOOKUP(O842,'Selectable Table'!D:E,2,0)</f>
        <v>ELI LILLY</v>
      </c>
      <c r="B842" s="37" t="s">
        <v>1380</v>
      </c>
      <c r="C842" s="50" t="s">
        <v>1381</v>
      </c>
      <c r="D842" s="50" t="s">
        <v>450</v>
      </c>
      <c r="E842">
        <v>2025</v>
      </c>
      <c r="F842">
        <v>6</v>
      </c>
      <c r="G842" s="54" t="s">
        <v>858</v>
      </c>
      <c r="H842" s="34" t="s">
        <v>325</v>
      </c>
      <c r="I842" s="18">
        <v>-389.17200000000003</v>
      </c>
      <c r="J842" s="34" t="s">
        <v>95</v>
      </c>
      <c r="K842" s="19">
        <f t="shared" si="27"/>
        <v>-389.17200000000003</v>
      </c>
      <c r="L842" t="s">
        <v>851</v>
      </c>
      <c r="M842" s="51" t="s">
        <v>1382</v>
      </c>
      <c r="O842" s="50" t="s">
        <v>853</v>
      </c>
      <c r="P842" s="38">
        <f t="shared" si="26"/>
        <v>-389.17200000000003</v>
      </c>
      <c r="Q842" s="52">
        <v>45831</v>
      </c>
      <c r="S842">
        <v>40700</v>
      </c>
      <c r="T842" t="s">
        <v>784</v>
      </c>
    </row>
    <row r="843" spans="1:20" ht="29.1">
      <c r="A843" s="54" t="str">
        <f>+VLOOKUP(O843,'Selectable Table'!D:E,2,0)</f>
        <v>OTH CUST</v>
      </c>
      <c r="B843" s="37" t="s">
        <v>1383</v>
      </c>
      <c r="C843" s="50" t="s">
        <v>1384</v>
      </c>
      <c r="D843" s="50" t="s">
        <v>450</v>
      </c>
      <c r="E843">
        <v>2025</v>
      </c>
      <c r="F843">
        <v>6</v>
      </c>
      <c r="G843" s="54" t="s">
        <v>850</v>
      </c>
      <c r="H843" s="34" t="s">
        <v>323</v>
      </c>
      <c r="I843" s="18">
        <v>-1010.6120000000001</v>
      </c>
      <c r="J843" s="34" t="s">
        <v>95</v>
      </c>
      <c r="K843" s="19">
        <f t="shared" si="27"/>
        <v>-1010.6120000000001</v>
      </c>
      <c r="L843" t="s">
        <v>851</v>
      </c>
      <c r="M843" s="51" t="s">
        <v>1385</v>
      </c>
      <c r="O843" s="50" t="s">
        <v>1010</v>
      </c>
      <c r="P843" s="38">
        <f t="shared" si="26"/>
        <v>-1010.6120000000001</v>
      </c>
      <c r="Q843" s="52">
        <v>45831</v>
      </c>
      <c r="S843">
        <v>40700</v>
      </c>
      <c r="T843" t="s">
        <v>784</v>
      </c>
    </row>
    <row r="844" spans="1:20" ht="14.45">
      <c r="A844" s="54" t="str">
        <f>+VLOOKUP(O844,'Selectable Table'!D:E,2,0)</f>
        <v>IQVIA</v>
      </c>
      <c r="B844" s="37" t="s">
        <v>1837</v>
      </c>
      <c r="C844" s="50" t="s">
        <v>1838</v>
      </c>
      <c r="D844" s="50" t="s">
        <v>450</v>
      </c>
      <c r="E844">
        <v>2025</v>
      </c>
      <c r="F844">
        <v>6</v>
      </c>
      <c r="G844" s="54" t="s">
        <v>854</v>
      </c>
      <c r="H844" s="34" t="s">
        <v>324</v>
      </c>
      <c r="I844" s="18">
        <v>-236.54400000000001</v>
      </c>
      <c r="J844" s="34" t="s">
        <v>95</v>
      </c>
      <c r="K844" s="19">
        <f t="shared" si="27"/>
        <v>-236.54400000000001</v>
      </c>
      <c r="L844" t="s">
        <v>851</v>
      </c>
      <c r="M844" s="51" t="s">
        <v>1839</v>
      </c>
      <c r="O844" s="50" t="s">
        <v>1412</v>
      </c>
      <c r="P844" s="38">
        <f t="shared" si="26"/>
        <v>-236.54400000000001</v>
      </c>
      <c r="Q844" s="52">
        <v>45831</v>
      </c>
      <c r="S844">
        <v>40700</v>
      </c>
      <c r="T844" t="s">
        <v>784</v>
      </c>
    </row>
    <row r="845" spans="1:20" ht="14.45">
      <c r="A845" s="54" t="str">
        <f>+VLOOKUP(O845,'Selectable Table'!D:E,2,0)</f>
        <v>OTH CUST</v>
      </c>
      <c r="B845" s="37" t="s">
        <v>1386</v>
      </c>
      <c r="C845" s="50" t="s">
        <v>1387</v>
      </c>
      <c r="D845" s="50" t="s">
        <v>450</v>
      </c>
      <c r="E845">
        <v>2025</v>
      </c>
      <c r="F845">
        <v>6</v>
      </c>
      <c r="G845" s="54" t="s">
        <v>854</v>
      </c>
      <c r="H845" s="34" t="s">
        <v>324</v>
      </c>
      <c r="I845" s="18">
        <v>-389.17200000000003</v>
      </c>
      <c r="J845" s="34" t="s">
        <v>95</v>
      </c>
      <c r="K845" s="19">
        <f t="shared" si="27"/>
        <v>-389.17200000000003</v>
      </c>
      <c r="L845" t="s">
        <v>851</v>
      </c>
      <c r="M845" s="51" t="s">
        <v>1388</v>
      </c>
      <c r="O845" s="50" t="s">
        <v>944</v>
      </c>
      <c r="P845" s="38">
        <f t="shared" si="26"/>
        <v>-389.17200000000003</v>
      </c>
      <c r="Q845" s="52">
        <v>45831</v>
      </c>
      <c r="S845">
        <v>40700</v>
      </c>
      <c r="T845" t="s">
        <v>784</v>
      </c>
    </row>
    <row r="846" spans="1:20" ht="14.45">
      <c r="A846" s="54" t="str">
        <f>+VLOOKUP(O846,'Selectable Table'!D:E,2,0)</f>
        <v>OTH CUST</v>
      </c>
      <c r="B846" s="37" t="s">
        <v>1389</v>
      </c>
      <c r="C846" s="50" t="s">
        <v>1390</v>
      </c>
      <c r="D846" s="50" t="s">
        <v>450</v>
      </c>
      <c r="E846">
        <v>2025</v>
      </c>
      <c r="F846">
        <v>6</v>
      </c>
      <c r="G846" s="54" t="s">
        <v>854</v>
      </c>
      <c r="H846" s="34" t="s">
        <v>324</v>
      </c>
      <c r="I846" s="18">
        <v>-685.24</v>
      </c>
      <c r="J846" s="34" t="s">
        <v>95</v>
      </c>
      <c r="K846" s="19">
        <f t="shared" si="27"/>
        <v>-685.24</v>
      </c>
      <c r="L846" t="s">
        <v>851</v>
      </c>
      <c r="M846" s="51" t="s">
        <v>1392</v>
      </c>
      <c r="O846" s="50" t="s">
        <v>1361</v>
      </c>
      <c r="P846" s="38">
        <f t="shared" si="26"/>
        <v>-685.24</v>
      </c>
      <c r="Q846" s="52">
        <v>45831</v>
      </c>
      <c r="S846">
        <v>40700</v>
      </c>
      <c r="T846" t="s">
        <v>784</v>
      </c>
    </row>
    <row r="847" spans="1:20" ht="14.45">
      <c r="A847" s="54" t="str">
        <f>+VLOOKUP(O847,'Selectable Table'!D:E,2,0)</f>
        <v>ELI LILLY</v>
      </c>
      <c r="B847" s="37" t="s">
        <v>1393</v>
      </c>
      <c r="C847" s="50" t="s">
        <v>1394</v>
      </c>
      <c r="D847" s="50" t="s">
        <v>450</v>
      </c>
      <c r="E847">
        <v>2025</v>
      </c>
      <c r="F847">
        <v>6</v>
      </c>
      <c r="G847" s="54" t="s">
        <v>854</v>
      </c>
      <c r="H847" s="34" t="s">
        <v>324</v>
      </c>
      <c r="I847" s="18">
        <v>-342.62</v>
      </c>
      <c r="J847" s="34" t="s">
        <v>95</v>
      </c>
      <c r="K847" s="19">
        <f t="shared" si="27"/>
        <v>-342.62</v>
      </c>
      <c r="L847" t="s">
        <v>851</v>
      </c>
      <c r="M847" s="51" t="s">
        <v>1395</v>
      </c>
      <c r="O847" s="50" t="s">
        <v>853</v>
      </c>
      <c r="P847" s="38">
        <f t="shared" si="26"/>
        <v>-342.62</v>
      </c>
      <c r="Q847" s="52">
        <v>45831</v>
      </c>
      <c r="S847">
        <v>40700</v>
      </c>
      <c r="T847" t="s">
        <v>784</v>
      </c>
    </row>
    <row r="848" spans="1:20" ht="14.45">
      <c r="A848" s="54" t="str">
        <f>+VLOOKUP(O848,'Selectable Table'!D:E,2,0)</f>
        <v>OTH CUST</v>
      </c>
      <c r="B848" s="37" t="s">
        <v>1396</v>
      </c>
      <c r="C848" s="50" t="s">
        <v>1397</v>
      </c>
      <c r="D848" s="50" t="s">
        <v>450</v>
      </c>
      <c r="E848">
        <v>2025</v>
      </c>
      <c r="F848">
        <v>6</v>
      </c>
      <c r="G848" s="54" t="s">
        <v>850</v>
      </c>
      <c r="H848" s="34" t="s">
        <v>323</v>
      </c>
      <c r="I848" s="18">
        <v>-233.80799999999999</v>
      </c>
      <c r="J848" s="34" t="s">
        <v>95</v>
      </c>
      <c r="K848" s="19">
        <f t="shared" si="27"/>
        <v>-233.80799999999999</v>
      </c>
      <c r="L848" t="s">
        <v>851</v>
      </c>
      <c r="M848" s="51" t="s">
        <v>1399</v>
      </c>
      <c r="O848" s="50" t="s">
        <v>1400</v>
      </c>
      <c r="P848" s="38">
        <f t="shared" si="26"/>
        <v>-233.80799999999999</v>
      </c>
      <c r="Q848" s="52">
        <v>45831</v>
      </c>
      <c r="S848">
        <v>40700</v>
      </c>
      <c r="T848" t="s">
        <v>784</v>
      </c>
    </row>
    <row r="849" spans="1:20" ht="29.1">
      <c r="A849" s="54" t="str">
        <f>+VLOOKUP(O849,'Selectable Table'!D:E,2,0)</f>
        <v>OTH CUST</v>
      </c>
      <c r="B849" s="37" t="s">
        <v>1401</v>
      </c>
      <c r="C849" s="50" t="s">
        <v>1402</v>
      </c>
      <c r="D849" s="50" t="s">
        <v>451</v>
      </c>
      <c r="E849">
        <v>2025</v>
      </c>
      <c r="F849">
        <v>6</v>
      </c>
      <c r="G849" s="54" t="s">
        <v>854</v>
      </c>
      <c r="H849" s="34" t="s">
        <v>324</v>
      </c>
      <c r="I849" s="18">
        <v>-756.30400000000009</v>
      </c>
      <c r="J849" s="34" t="s">
        <v>95</v>
      </c>
      <c r="K849" s="19">
        <f t="shared" si="27"/>
        <v>-756.30400000000009</v>
      </c>
      <c r="L849" t="s">
        <v>851</v>
      </c>
      <c r="M849" s="51" t="s">
        <v>1403</v>
      </c>
      <c r="O849" s="50" t="s">
        <v>929</v>
      </c>
      <c r="P849" s="38">
        <f t="shared" si="26"/>
        <v>-756.30400000000009</v>
      </c>
      <c r="Q849" s="52">
        <v>45831</v>
      </c>
      <c r="S849">
        <v>40700</v>
      </c>
      <c r="T849" t="s">
        <v>784</v>
      </c>
    </row>
    <row r="850" spans="1:20" ht="14.45">
      <c r="A850" s="54" t="str">
        <f>+VLOOKUP(O850,'Selectable Table'!D:E,2,0)</f>
        <v>ELI LILLY</v>
      </c>
      <c r="B850" s="37" t="s">
        <v>1404</v>
      </c>
      <c r="C850" s="50" t="s">
        <v>1405</v>
      </c>
      <c r="D850" s="50" t="s">
        <v>451</v>
      </c>
      <c r="E850">
        <v>2025</v>
      </c>
      <c r="F850">
        <v>6</v>
      </c>
      <c r="G850" s="54" t="s">
        <v>858</v>
      </c>
      <c r="H850" s="34" t="s">
        <v>325</v>
      </c>
      <c r="I850" s="18">
        <v>-127.128</v>
      </c>
      <c r="J850" s="34" t="s">
        <v>95</v>
      </c>
      <c r="K850" s="19">
        <f t="shared" si="27"/>
        <v>-127.128</v>
      </c>
      <c r="L850" t="s">
        <v>851</v>
      </c>
      <c r="M850" s="51" t="s">
        <v>1407</v>
      </c>
      <c r="O850" s="50" t="s">
        <v>853</v>
      </c>
      <c r="P850" s="38">
        <f t="shared" si="26"/>
        <v>-127.128</v>
      </c>
      <c r="Q850" s="52">
        <v>45831</v>
      </c>
      <c r="S850">
        <v>40700</v>
      </c>
      <c r="T850" t="s">
        <v>784</v>
      </c>
    </row>
    <row r="851" spans="1:20" ht="14.45">
      <c r="A851" s="54" t="str">
        <f>+VLOOKUP(O851,'Selectable Table'!D:E,2,0)</f>
        <v>ELI LILLY</v>
      </c>
      <c r="B851" s="37" t="s">
        <v>1404</v>
      </c>
      <c r="C851" s="50" t="s">
        <v>1405</v>
      </c>
      <c r="D851" s="50" t="s">
        <v>451</v>
      </c>
      <c r="E851">
        <v>2025</v>
      </c>
      <c r="F851">
        <v>6</v>
      </c>
      <c r="G851" s="54" t="s">
        <v>854</v>
      </c>
      <c r="H851" s="34" t="s">
        <v>324</v>
      </c>
      <c r="I851" s="18">
        <v>-127.128</v>
      </c>
      <c r="J851" s="34" t="s">
        <v>95</v>
      </c>
      <c r="K851" s="19">
        <f t="shared" si="27"/>
        <v>-127.128</v>
      </c>
      <c r="L851" t="s">
        <v>851</v>
      </c>
      <c r="M851" s="51" t="s">
        <v>1407</v>
      </c>
      <c r="O851" s="50" t="s">
        <v>853</v>
      </c>
      <c r="P851" s="38">
        <f t="shared" si="26"/>
        <v>-127.128</v>
      </c>
      <c r="Q851" s="52">
        <v>45831</v>
      </c>
      <c r="S851">
        <v>40700</v>
      </c>
      <c r="T851" t="s">
        <v>784</v>
      </c>
    </row>
    <row r="852" spans="1:20" ht="14.45">
      <c r="A852" s="54" t="str">
        <f>+VLOOKUP(O852,'Selectable Table'!D:E,2,0)</f>
        <v>IQVIA</v>
      </c>
      <c r="B852" s="37" t="s">
        <v>1408</v>
      </c>
      <c r="C852" s="50" t="s">
        <v>1409</v>
      </c>
      <c r="D852" s="50" t="s">
        <v>451</v>
      </c>
      <c r="E852">
        <v>2025</v>
      </c>
      <c r="F852">
        <v>6</v>
      </c>
      <c r="G852" s="54" t="s">
        <v>854</v>
      </c>
      <c r="H852" s="34" t="s">
        <v>324</v>
      </c>
      <c r="I852" s="18">
        <v>-295.68</v>
      </c>
      <c r="J852" s="34" t="s">
        <v>95</v>
      </c>
      <c r="K852" s="19">
        <f t="shared" si="27"/>
        <v>-295.68</v>
      </c>
      <c r="L852" t="s">
        <v>851</v>
      </c>
      <c r="M852" s="51" t="s">
        <v>1411</v>
      </c>
      <c r="O852" s="50" t="s">
        <v>1412</v>
      </c>
      <c r="P852" s="38">
        <f t="shared" si="26"/>
        <v>-295.68</v>
      </c>
      <c r="Q852" s="52">
        <v>45831</v>
      </c>
      <c r="S852">
        <v>40700</v>
      </c>
      <c r="T852" t="s">
        <v>784</v>
      </c>
    </row>
    <row r="853" spans="1:20" ht="14.45">
      <c r="A853" s="54" t="str">
        <f>+VLOOKUP(O853,'Selectable Table'!D:E,2,0)</f>
        <v>OTH CUST</v>
      </c>
      <c r="B853" s="37" t="s">
        <v>1413</v>
      </c>
      <c r="C853" s="50" t="s">
        <v>1414</v>
      </c>
      <c r="D853" s="50" t="s">
        <v>451</v>
      </c>
      <c r="E853">
        <v>2025</v>
      </c>
      <c r="F853">
        <v>6</v>
      </c>
      <c r="G853" s="54" t="s">
        <v>854</v>
      </c>
      <c r="H853" s="34" t="s">
        <v>324</v>
      </c>
      <c r="I853" s="18">
        <v>-622.52800000000002</v>
      </c>
      <c r="J853" s="34" t="s">
        <v>95</v>
      </c>
      <c r="K853" s="19">
        <f t="shared" si="27"/>
        <v>-622.52800000000002</v>
      </c>
      <c r="L853" t="s">
        <v>851</v>
      </c>
      <c r="M853" s="51" t="s">
        <v>1415</v>
      </c>
      <c r="O853" s="50" t="s">
        <v>1156</v>
      </c>
      <c r="P853" s="38">
        <f t="shared" si="26"/>
        <v>-622.52800000000002</v>
      </c>
      <c r="Q853" s="52">
        <v>45831</v>
      </c>
      <c r="S853">
        <v>40700</v>
      </c>
      <c r="T853" t="s">
        <v>784</v>
      </c>
    </row>
    <row r="854" spans="1:20" ht="14.45">
      <c r="A854" s="54" t="str">
        <f>+VLOOKUP(O854,'Selectable Table'!D:E,2,0)</f>
        <v>OTH CUST</v>
      </c>
      <c r="B854" s="37" t="s">
        <v>1840</v>
      </c>
      <c r="C854" s="50" t="s">
        <v>1841</v>
      </c>
      <c r="D854" s="50" t="s">
        <v>451</v>
      </c>
      <c r="E854">
        <v>2025</v>
      </c>
      <c r="F854">
        <v>6</v>
      </c>
      <c r="G854" s="54" t="s">
        <v>850</v>
      </c>
      <c r="H854" s="34" t="s">
        <v>323</v>
      </c>
      <c r="I854" s="18">
        <v>-259.44800000000004</v>
      </c>
      <c r="J854" s="34" t="s">
        <v>95</v>
      </c>
      <c r="K854" s="19">
        <f t="shared" si="27"/>
        <v>-259.44800000000004</v>
      </c>
      <c r="L854" t="s">
        <v>851</v>
      </c>
      <c r="M854" s="51" t="s">
        <v>1842</v>
      </c>
      <c r="O854" s="50" t="s">
        <v>1156</v>
      </c>
      <c r="P854" s="38">
        <f t="shared" si="26"/>
        <v>-259.44800000000004</v>
      </c>
      <c r="Q854" s="52">
        <v>45831</v>
      </c>
      <c r="S854">
        <v>40700</v>
      </c>
      <c r="T854" t="s">
        <v>784</v>
      </c>
    </row>
    <row r="855" spans="1:20" ht="14.45">
      <c r="A855" s="54" t="str">
        <f>+VLOOKUP(O855,'Selectable Table'!D:E,2,0)</f>
        <v>OTH CUST</v>
      </c>
      <c r="B855" s="37" t="s">
        <v>1843</v>
      </c>
      <c r="C855" s="50" t="s">
        <v>1844</v>
      </c>
      <c r="D855" s="50" t="s">
        <v>1845</v>
      </c>
      <c r="E855">
        <v>2025</v>
      </c>
      <c r="F855">
        <v>6</v>
      </c>
      <c r="G855" s="54" t="s">
        <v>858</v>
      </c>
      <c r="H855" s="34" t="s">
        <v>325</v>
      </c>
      <c r="I855" s="18">
        <v>-103.78</v>
      </c>
      <c r="J855" s="34" t="s">
        <v>95</v>
      </c>
      <c r="K855" s="19">
        <f t="shared" si="27"/>
        <v>-103.78</v>
      </c>
      <c r="L855" t="s">
        <v>851</v>
      </c>
      <c r="M855" s="51" t="s">
        <v>1846</v>
      </c>
      <c r="O855" s="50" t="s">
        <v>1156</v>
      </c>
      <c r="P855" s="38">
        <f t="shared" si="26"/>
        <v>-103.78</v>
      </c>
      <c r="Q855" s="52">
        <v>45831</v>
      </c>
      <c r="S855">
        <v>40700</v>
      </c>
      <c r="T855" t="s">
        <v>784</v>
      </c>
    </row>
    <row r="856" spans="1:20" ht="14.45">
      <c r="A856" s="54" t="str">
        <f>+VLOOKUP(O856,'Selectable Table'!D:E,2,0)</f>
        <v>OTH CUST</v>
      </c>
      <c r="B856" s="37" t="s">
        <v>1843</v>
      </c>
      <c r="C856" s="50" t="s">
        <v>1844</v>
      </c>
      <c r="D856" s="50" t="s">
        <v>1845</v>
      </c>
      <c r="E856">
        <v>2025</v>
      </c>
      <c r="F856">
        <v>6</v>
      </c>
      <c r="G856" s="54" t="s">
        <v>854</v>
      </c>
      <c r="H856" s="34" t="s">
        <v>324</v>
      </c>
      <c r="I856" s="18">
        <v>-65.567999999999998</v>
      </c>
      <c r="J856" s="34" t="s">
        <v>95</v>
      </c>
      <c r="K856" s="19">
        <f t="shared" si="27"/>
        <v>-65.567999999999998</v>
      </c>
      <c r="L856" t="s">
        <v>851</v>
      </c>
      <c r="M856" s="51" t="s">
        <v>1846</v>
      </c>
      <c r="O856" s="50" t="s">
        <v>1156</v>
      </c>
      <c r="P856" s="38">
        <f t="shared" si="26"/>
        <v>-65.567999999999998</v>
      </c>
      <c r="Q856" s="52">
        <v>45831</v>
      </c>
      <c r="S856">
        <v>40700</v>
      </c>
      <c r="T856" t="s">
        <v>784</v>
      </c>
    </row>
    <row r="857" spans="1:20" ht="14.45">
      <c r="A857" s="54" t="str">
        <f>+VLOOKUP(O857,'Selectable Table'!D:E,2,0)</f>
        <v>ELI LILLY</v>
      </c>
      <c r="B857" s="37" t="s">
        <v>1416</v>
      </c>
      <c r="C857" s="50" t="s">
        <v>1417</v>
      </c>
      <c r="D857" s="50" t="s">
        <v>1845</v>
      </c>
      <c r="E857">
        <v>2025</v>
      </c>
      <c r="F857">
        <v>6</v>
      </c>
      <c r="G857" s="54" t="s">
        <v>854</v>
      </c>
      <c r="H857" s="34" t="s">
        <v>324</v>
      </c>
      <c r="I857" s="18">
        <v>-411.14400000000001</v>
      </c>
      <c r="J857" s="34" t="s">
        <v>95</v>
      </c>
      <c r="K857" s="19">
        <f t="shared" si="27"/>
        <v>-411.14400000000001</v>
      </c>
      <c r="L857" t="s">
        <v>851</v>
      </c>
      <c r="M857" s="51" t="s">
        <v>1418</v>
      </c>
      <c r="O857" s="50" t="s">
        <v>853</v>
      </c>
      <c r="P857" s="38">
        <f t="shared" si="26"/>
        <v>-411.14400000000001</v>
      </c>
      <c r="Q857" s="52">
        <v>45831</v>
      </c>
      <c r="S857">
        <v>40700</v>
      </c>
      <c r="T857" t="s">
        <v>784</v>
      </c>
    </row>
    <row r="858" spans="1:20" ht="29.1">
      <c r="A858" s="54" t="str">
        <f>+VLOOKUP(O858,'Selectable Table'!D:E,2,0)</f>
        <v>OTH CUST</v>
      </c>
      <c r="B858" s="37" t="s">
        <v>1420</v>
      </c>
      <c r="C858" s="50" t="s">
        <v>1421</v>
      </c>
      <c r="D858" s="50" t="s">
        <v>1845</v>
      </c>
      <c r="E858">
        <v>2025</v>
      </c>
      <c r="F858">
        <v>6</v>
      </c>
      <c r="G858" s="54" t="s">
        <v>854</v>
      </c>
      <c r="H858" s="34" t="s">
        <v>324</v>
      </c>
      <c r="I858" s="18">
        <v>-1368.9280000000001</v>
      </c>
      <c r="J858" s="34" t="s">
        <v>95</v>
      </c>
      <c r="K858" s="19">
        <f t="shared" si="27"/>
        <v>-1368.9280000000001</v>
      </c>
      <c r="L858" t="s">
        <v>851</v>
      </c>
      <c r="M858" s="51" t="s">
        <v>1423</v>
      </c>
      <c r="O858" s="50" t="s">
        <v>929</v>
      </c>
      <c r="P858" s="38">
        <f t="shared" si="26"/>
        <v>-1368.9280000000001</v>
      </c>
      <c r="Q858" s="52">
        <v>45831</v>
      </c>
      <c r="S858">
        <v>40700</v>
      </c>
      <c r="T858" t="s">
        <v>784</v>
      </c>
    </row>
    <row r="859" spans="1:20" ht="29.1">
      <c r="A859" s="54" t="str">
        <f>+VLOOKUP(O859,'Selectable Table'!D:E,2,0)</f>
        <v>OTH CUST</v>
      </c>
      <c r="B859" s="37" t="s">
        <v>1424</v>
      </c>
      <c r="C859" s="50" t="s">
        <v>1425</v>
      </c>
      <c r="D859" s="50" t="s">
        <v>1845</v>
      </c>
      <c r="E859">
        <v>2025</v>
      </c>
      <c r="F859">
        <v>6</v>
      </c>
      <c r="G859" s="54" t="s">
        <v>854</v>
      </c>
      <c r="H859" s="34" t="s">
        <v>324</v>
      </c>
      <c r="I859" s="18">
        <v>-19.391999999999999</v>
      </c>
      <c r="J859" s="34" t="s">
        <v>95</v>
      </c>
      <c r="K859" s="19">
        <f t="shared" si="27"/>
        <v>-19.391999999999999</v>
      </c>
      <c r="L859" t="s">
        <v>851</v>
      </c>
      <c r="M859" s="51" t="s">
        <v>1426</v>
      </c>
      <c r="O859" s="50" t="s">
        <v>929</v>
      </c>
      <c r="P859" s="38">
        <f t="shared" si="26"/>
        <v>-19.391999999999999</v>
      </c>
      <c r="Q859" s="52">
        <v>45831</v>
      </c>
      <c r="S859">
        <v>40700</v>
      </c>
      <c r="T859" t="s">
        <v>784</v>
      </c>
    </row>
    <row r="860" spans="1:20" ht="29.1">
      <c r="A860" s="54" t="str">
        <f>+VLOOKUP(O860,'Selectable Table'!D:E,2,0)</f>
        <v>OTH CUST</v>
      </c>
      <c r="B860" s="37" t="s">
        <v>1424</v>
      </c>
      <c r="C860" s="50" t="s">
        <v>1425</v>
      </c>
      <c r="D860" s="50" t="s">
        <v>1845</v>
      </c>
      <c r="E860">
        <v>2025</v>
      </c>
      <c r="F860">
        <v>6</v>
      </c>
      <c r="G860" s="54" t="s">
        <v>850</v>
      </c>
      <c r="H860" s="34" t="s">
        <v>323</v>
      </c>
      <c r="I860" s="18">
        <v>-368.512</v>
      </c>
      <c r="J860" s="34" t="s">
        <v>95</v>
      </c>
      <c r="K860" s="19">
        <f t="shared" si="27"/>
        <v>-368.512</v>
      </c>
      <c r="L860" t="s">
        <v>851</v>
      </c>
      <c r="M860" s="51" t="s">
        <v>1426</v>
      </c>
      <c r="O860" s="50" t="s">
        <v>929</v>
      </c>
      <c r="P860" s="38">
        <f t="shared" si="26"/>
        <v>-368.512</v>
      </c>
      <c r="Q860" s="52">
        <v>45831</v>
      </c>
      <c r="S860">
        <v>40700</v>
      </c>
      <c r="T860" t="s">
        <v>784</v>
      </c>
    </row>
    <row r="861" spans="1:20" ht="14.45">
      <c r="A861" s="54" t="str">
        <f>+VLOOKUP(O861,'Selectable Table'!D:E,2,0)</f>
        <v>IQVIA</v>
      </c>
      <c r="B861" s="37" t="s">
        <v>1847</v>
      </c>
      <c r="C861" s="50" t="s">
        <v>1848</v>
      </c>
      <c r="D861" s="50" t="s">
        <v>1845</v>
      </c>
      <c r="E861">
        <v>2025</v>
      </c>
      <c r="F861">
        <v>6</v>
      </c>
      <c r="G861" s="54" t="s">
        <v>854</v>
      </c>
      <c r="H861" s="34" t="s">
        <v>324</v>
      </c>
      <c r="I861" s="18">
        <v>-98.56</v>
      </c>
      <c r="J861" s="34" t="s">
        <v>95</v>
      </c>
      <c r="K861" s="19">
        <f t="shared" si="27"/>
        <v>-98.56</v>
      </c>
      <c r="L861" t="s">
        <v>851</v>
      </c>
      <c r="M861" s="51" t="s">
        <v>1849</v>
      </c>
      <c r="O861" s="50" t="s">
        <v>1412</v>
      </c>
      <c r="P861" s="38">
        <f t="shared" si="26"/>
        <v>-98.56</v>
      </c>
      <c r="Q861" s="52">
        <v>45831</v>
      </c>
      <c r="S861">
        <v>40700</v>
      </c>
      <c r="T861" t="s">
        <v>784</v>
      </c>
    </row>
    <row r="862" spans="1:20" ht="14.45">
      <c r="A862" s="54" t="str">
        <f>+VLOOKUP(O862,'Selectable Table'!D:E,2,0)</f>
        <v>IQVIA</v>
      </c>
      <c r="B862" s="37" t="s">
        <v>1847</v>
      </c>
      <c r="C862" s="50" t="s">
        <v>1848</v>
      </c>
      <c r="D862" s="50" t="s">
        <v>1850</v>
      </c>
      <c r="E862">
        <v>2025</v>
      </c>
      <c r="F862">
        <v>6</v>
      </c>
      <c r="G862" s="54" t="s">
        <v>858</v>
      </c>
      <c r="H862" s="34" t="s">
        <v>325</v>
      </c>
      <c r="I862" s="18">
        <v>-98.56</v>
      </c>
      <c r="J862" s="34" t="s">
        <v>95</v>
      </c>
      <c r="K862" s="19">
        <f t="shared" si="27"/>
        <v>-98.56</v>
      </c>
      <c r="L862" t="s">
        <v>851</v>
      </c>
      <c r="M862" s="51" t="s">
        <v>1849</v>
      </c>
      <c r="O862" s="50" t="s">
        <v>1412</v>
      </c>
      <c r="P862" s="38">
        <f t="shared" si="26"/>
        <v>-98.56</v>
      </c>
      <c r="Q862" s="52">
        <v>45831</v>
      </c>
      <c r="S862">
        <v>40700</v>
      </c>
      <c r="T862" t="s">
        <v>784</v>
      </c>
    </row>
    <row r="863" spans="1:20" ht="29.1">
      <c r="A863" s="54" t="str">
        <f>+VLOOKUP(O863,'Selectable Table'!D:E,2,0)</f>
        <v>OTH CUST</v>
      </c>
      <c r="B863" s="37" t="s">
        <v>1427</v>
      </c>
      <c r="C863" s="50" t="s">
        <v>1428</v>
      </c>
      <c r="D863" s="50" t="s">
        <v>1850</v>
      </c>
      <c r="E863">
        <v>2025</v>
      </c>
      <c r="F863">
        <v>6</v>
      </c>
      <c r="G863" s="54" t="s">
        <v>850</v>
      </c>
      <c r="H863" s="34" t="s">
        <v>323</v>
      </c>
      <c r="I863" s="18">
        <v>-1026.692</v>
      </c>
      <c r="J863" s="34" t="s">
        <v>95</v>
      </c>
      <c r="K863" s="19">
        <f t="shared" si="27"/>
        <v>-1026.692</v>
      </c>
      <c r="L863" t="s">
        <v>851</v>
      </c>
      <c r="M863" s="51" t="s">
        <v>1429</v>
      </c>
      <c r="O863" s="50" t="s">
        <v>929</v>
      </c>
      <c r="P863" s="38">
        <f t="shared" si="26"/>
        <v>-1026.692</v>
      </c>
      <c r="Q863" s="52">
        <v>45831</v>
      </c>
      <c r="S863">
        <v>40700</v>
      </c>
      <c r="T863" t="s">
        <v>784</v>
      </c>
    </row>
    <row r="864" spans="1:20" ht="14.45">
      <c r="A864" s="54" t="str">
        <f>+VLOOKUP(O864,'Selectable Table'!D:E,2,0)</f>
        <v>OTH CUST</v>
      </c>
      <c r="B864" s="37" t="s">
        <v>1851</v>
      </c>
      <c r="C864" s="50" t="s">
        <v>856</v>
      </c>
      <c r="D864" s="50" t="s">
        <v>1850</v>
      </c>
      <c r="E864">
        <v>2025</v>
      </c>
      <c r="F864">
        <v>6</v>
      </c>
      <c r="G864" s="54" t="s">
        <v>854</v>
      </c>
      <c r="H864" s="34" t="s">
        <v>324</v>
      </c>
      <c r="I864" s="18">
        <v>-340</v>
      </c>
      <c r="J864" s="34" t="s">
        <v>95</v>
      </c>
      <c r="K864" s="19">
        <f t="shared" si="27"/>
        <v>-340</v>
      </c>
      <c r="L864" t="s">
        <v>851</v>
      </c>
      <c r="M864" s="51" t="s">
        <v>859</v>
      </c>
      <c r="O864" s="50" t="s">
        <v>860</v>
      </c>
      <c r="P864" s="38">
        <f t="shared" si="26"/>
        <v>-340</v>
      </c>
      <c r="Q864" s="52">
        <v>45831</v>
      </c>
      <c r="S864">
        <v>40700</v>
      </c>
      <c r="T864" t="s">
        <v>784</v>
      </c>
    </row>
    <row r="865" spans="1:20" ht="14.45">
      <c r="A865" s="54" t="str">
        <f>+VLOOKUP(O865,'Selectable Table'!D:E,2,0)</f>
        <v>ASTRAZENECA</v>
      </c>
      <c r="B865" s="37" t="s">
        <v>1430</v>
      </c>
      <c r="C865" s="50" t="s">
        <v>1431</v>
      </c>
      <c r="D865" s="50" t="s">
        <v>1850</v>
      </c>
      <c r="E865">
        <v>2025</v>
      </c>
      <c r="F865">
        <v>6</v>
      </c>
      <c r="G865" s="54" t="s">
        <v>854</v>
      </c>
      <c r="H865" s="34" t="s">
        <v>324</v>
      </c>
      <c r="I865" s="18">
        <v>-786.12800000000004</v>
      </c>
      <c r="J865" s="34" t="s">
        <v>95</v>
      </c>
      <c r="K865" s="19">
        <f t="shared" si="27"/>
        <v>-786.12800000000004</v>
      </c>
      <c r="L865" t="s">
        <v>851</v>
      </c>
      <c r="M865" s="51" t="s">
        <v>1432</v>
      </c>
      <c r="O865" s="50" t="s">
        <v>1340</v>
      </c>
      <c r="P865" s="38">
        <f t="shared" si="26"/>
        <v>-786.12800000000004</v>
      </c>
      <c r="Q865" s="52">
        <v>45831</v>
      </c>
      <c r="S865">
        <v>40700</v>
      </c>
      <c r="T865" t="s">
        <v>784</v>
      </c>
    </row>
    <row r="866" spans="1:20" ht="14.45">
      <c r="A866" s="54" t="str">
        <f>+VLOOKUP(O866,'Selectable Table'!D:E,2,0)</f>
        <v>OTH CUST</v>
      </c>
      <c r="B866" s="37" t="s">
        <v>1433</v>
      </c>
      <c r="C866" s="50" t="s">
        <v>1434</v>
      </c>
      <c r="D866" s="50" t="s">
        <v>1850</v>
      </c>
      <c r="E866">
        <v>2025</v>
      </c>
      <c r="F866">
        <v>6</v>
      </c>
      <c r="G866" s="54" t="s">
        <v>854</v>
      </c>
      <c r="H866" s="34" t="s">
        <v>324</v>
      </c>
      <c r="I866" s="18">
        <v>-342.62</v>
      </c>
      <c r="J866" s="34" t="s">
        <v>95</v>
      </c>
      <c r="K866" s="19">
        <f t="shared" si="27"/>
        <v>-342.62</v>
      </c>
      <c r="L866" t="s">
        <v>851</v>
      </c>
      <c r="M866" s="51" t="s">
        <v>1435</v>
      </c>
      <c r="O866" s="50" t="s">
        <v>1361</v>
      </c>
      <c r="P866" s="38">
        <f t="shared" si="26"/>
        <v>-342.62</v>
      </c>
      <c r="Q866" s="52">
        <v>45831</v>
      </c>
      <c r="S866">
        <v>40700</v>
      </c>
      <c r="T866" t="s">
        <v>784</v>
      </c>
    </row>
    <row r="867" spans="1:20" ht="14.45">
      <c r="A867" s="54" t="str">
        <f>+VLOOKUP(O867,'Selectable Table'!D:E,2,0)</f>
        <v>OTH CUST</v>
      </c>
      <c r="B867" s="37" t="s">
        <v>1436</v>
      </c>
      <c r="C867" s="50" t="s">
        <v>1437</v>
      </c>
      <c r="D867" s="50" t="s">
        <v>1850</v>
      </c>
      <c r="E867">
        <v>2025</v>
      </c>
      <c r="F867">
        <v>6</v>
      </c>
      <c r="G867" s="54" t="s">
        <v>850</v>
      </c>
      <c r="H867" s="34" t="s">
        <v>323</v>
      </c>
      <c r="I867" s="18">
        <v>-222.316</v>
      </c>
      <c r="J867" s="34" t="s">
        <v>95</v>
      </c>
      <c r="K867" s="19">
        <f t="shared" si="27"/>
        <v>-222.316</v>
      </c>
      <c r="L867" t="s">
        <v>851</v>
      </c>
      <c r="M867" s="51" t="s">
        <v>874</v>
      </c>
      <c r="O867" s="50" t="s">
        <v>875</v>
      </c>
      <c r="P867" s="38">
        <f t="shared" si="26"/>
        <v>-222.316</v>
      </c>
      <c r="Q867" s="52">
        <v>45831</v>
      </c>
      <c r="S867">
        <v>40700</v>
      </c>
      <c r="T867" t="s">
        <v>784</v>
      </c>
    </row>
    <row r="868" spans="1:20" ht="14.45">
      <c r="A868" s="54" t="str">
        <f>+VLOOKUP(O868,'Selectable Table'!D:E,2,0)</f>
        <v>GILEAD SCI</v>
      </c>
      <c r="B868" s="37" t="s">
        <v>1852</v>
      </c>
      <c r="C868" s="50" t="s">
        <v>1853</v>
      </c>
      <c r="D868" s="50" t="s">
        <v>1854</v>
      </c>
      <c r="E868">
        <v>2025</v>
      </c>
      <c r="F868">
        <v>6</v>
      </c>
      <c r="G868" s="54" t="s">
        <v>854</v>
      </c>
      <c r="H868" s="34" t="s">
        <v>324</v>
      </c>
      <c r="I868" s="18">
        <v>-91.456000000000003</v>
      </c>
      <c r="J868" s="34" t="s">
        <v>95</v>
      </c>
      <c r="K868" s="19">
        <f t="shared" si="27"/>
        <v>-91.456000000000003</v>
      </c>
      <c r="L868" t="s">
        <v>851</v>
      </c>
      <c r="M868" s="51" t="s">
        <v>1855</v>
      </c>
      <c r="O868" s="50" t="s">
        <v>1069</v>
      </c>
      <c r="P868" s="38">
        <f t="shared" si="26"/>
        <v>-91.456000000000003</v>
      </c>
      <c r="Q868" s="52">
        <v>45831</v>
      </c>
      <c r="S868">
        <v>40700</v>
      </c>
      <c r="T868" t="s">
        <v>784</v>
      </c>
    </row>
    <row r="869" spans="1:20" ht="14.45">
      <c r="A869" s="54" t="str">
        <f>+VLOOKUP(O869,'Selectable Table'!D:E,2,0)</f>
        <v>IQVIA</v>
      </c>
      <c r="B869" s="37" t="s">
        <v>1441</v>
      </c>
      <c r="C869" s="50" t="s">
        <v>1442</v>
      </c>
      <c r="D869" s="50" t="s">
        <v>1854</v>
      </c>
      <c r="E869">
        <v>2025</v>
      </c>
      <c r="F869">
        <v>6</v>
      </c>
      <c r="G869" s="54" t="s">
        <v>858</v>
      </c>
      <c r="H869" s="34" t="s">
        <v>325</v>
      </c>
      <c r="I869" s="18">
        <v>-236.54400000000001</v>
      </c>
      <c r="J869" s="34" t="s">
        <v>95</v>
      </c>
      <c r="K869" s="19">
        <f t="shared" si="27"/>
        <v>-236.54400000000001</v>
      </c>
      <c r="L869" t="s">
        <v>851</v>
      </c>
      <c r="M869" s="51" t="s">
        <v>1443</v>
      </c>
      <c r="O869" s="50" t="s">
        <v>1412</v>
      </c>
      <c r="P869" s="38">
        <f t="shared" si="26"/>
        <v>-236.54400000000001</v>
      </c>
      <c r="Q869" s="52">
        <v>45831</v>
      </c>
      <c r="S869">
        <v>40700</v>
      </c>
      <c r="T869" t="s">
        <v>784</v>
      </c>
    </row>
    <row r="870" spans="1:20" ht="14.45">
      <c r="A870" s="54" t="str">
        <f>+VLOOKUP(O870,'Selectable Table'!D:E,2,0)</f>
        <v>IQVIA</v>
      </c>
      <c r="B870" s="37" t="s">
        <v>1441</v>
      </c>
      <c r="C870" s="50" t="s">
        <v>1442</v>
      </c>
      <c r="D870" s="50" t="s">
        <v>1854</v>
      </c>
      <c r="E870">
        <v>2025</v>
      </c>
      <c r="F870">
        <v>6</v>
      </c>
      <c r="G870" s="54" t="s">
        <v>854</v>
      </c>
      <c r="H870" s="34" t="s">
        <v>324</v>
      </c>
      <c r="I870" s="18">
        <v>-59.136000000000003</v>
      </c>
      <c r="J870" s="34" t="s">
        <v>95</v>
      </c>
      <c r="K870" s="19">
        <f t="shared" si="27"/>
        <v>-59.136000000000003</v>
      </c>
      <c r="L870" t="s">
        <v>851</v>
      </c>
      <c r="M870" s="51" t="s">
        <v>1443</v>
      </c>
      <c r="O870" s="50" t="s">
        <v>1412</v>
      </c>
      <c r="P870" s="38">
        <f t="shared" si="26"/>
        <v>-59.136000000000003</v>
      </c>
      <c r="Q870" s="52">
        <v>45831</v>
      </c>
      <c r="S870">
        <v>40700</v>
      </c>
      <c r="T870" t="s">
        <v>784</v>
      </c>
    </row>
    <row r="871" spans="1:20" ht="14.45">
      <c r="A871" s="54" t="str">
        <f>+VLOOKUP(O871,'Selectable Table'!D:E,2,0)</f>
        <v>IQVIA</v>
      </c>
      <c r="B871" s="37" t="s">
        <v>1446</v>
      </c>
      <c r="C871" s="50" t="s">
        <v>1447</v>
      </c>
      <c r="D871" s="50" t="s">
        <v>1854</v>
      </c>
      <c r="E871">
        <v>2025</v>
      </c>
      <c r="F871">
        <v>6</v>
      </c>
      <c r="G871" s="54" t="s">
        <v>854</v>
      </c>
      <c r="H871" s="34" t="s">
        <v>324</v>
      </c>
      <c r="I871" s="18">
        <v>-118.27200000000001</v>
      </c>
      <c r="J871" s="34" t="s">
        <v>95</v>
      </c>
      <c r="K871" s="19">
        <f t="shared" si="27"/>
        <v>-118.27200000000001</v>
      </c>
      <c r="L871" t="s">
        <v>851</v>
      </c>
      <c r="M871" s="51" t="s">
        <v>1448</v>
      </c>
      <c r="O871" s="50" t="s">
        <v>1412</v>
      </c>
      <c r="P871" s="38">
        <f t="shared" si="26"/>
        <v>-118.27200000000001</v>
      </c>
      <c r="Q871" s="52">
        <v>45831</v>
      </c>
      <c r="S871">
        <v>40700</v>
      </c>
      <c r="T871" t="s">
        <v>784</v>
      </c>
    </row>
    <row r="872" spans="1:20" ht="14.45">
      <c r="A872" s="54" t="str">
        <f>+VLOOKUP(O872,'Selectable Table'!D:E,2,0)</f>
        <v>IQVIA</v>
      </c>
      <c r="B872" s="37" t="s">
        <v>1446</v>
      </c>
      <c r="C872" s="50" t="s">
        <v>1447</v>
      </c>
      <c r="D872" s="50" t="s">
        <v>1854</v>
      </c>
      <c r="E872">
        <v>2025</v>
      </c>
      <c r="F872">
        <v>6</v>
      </c>
      <c r="G872" s="54" t="s">
        <v>850</v>
      </c>
      <c r="H872" s="34" t="s">
        <v>323</v>
      </c>
      <c r="I872" s="18">
        <v>-118.27200000000001</v>
      </c>
      <c r="J872" s="34" t="s">
        <v>95</v>
      </c>
      <c r="K872" s="19">
        <f t="shared" si="27"/>
        <v>-118.27200000000001</v>
      </c>
      <c r="L872" t="s">
        <v>851</v>
      </c>
      <c r="M872" s="51" t="s">
        <v>1448</v>
      </c>
      <c r="O872" s="50" t="s">
        <v>1412</v>
      </c>
      <c r="P872" s="38">
        <f t="shared" si="26"/>
        <v>-118.27200000000001</v>
      </c>
      <c r="Q872" s="52">
        <v>45831</v>
      </c>
      <c r="S872">
        <v>40700</v>
      </c>
      <c r="T872" t="s">
        <v>784</v>
      </c>
    </row>
    <row r="873" spans="1:20" ht="14.45">
      <c r="A873" s="54" t="str">
        <f>+VLOOKUP(O873,'Selectable Table'!D:E,2,0)</f>
        <v>IQVIA</v>
      </c>
      <c r="B873" s="37" t="s">
        <v>1450</v>
      </c>
      <c r="C873" s="50" t="s">
        <v>1451</v>
      </c>
      <c r="D873" s="50" t="s">
        <v>452</v>
      </c>
      <c r="E873">
        <v>2025</v>
      </c>
      <c r="F873">
        <v>6</v>
      </c>
      <c r="G873" s="54" t="s">
        <v>858</v>
      </c>
      <c r="H873" s="34" t="s">
        <v>325</v>
      </c>
      <c r="I873" s="18">
        <v>-98.56</v>
      </c>
      <c r="J873" s="34" t="s">
        <v>95</v>
      </c>
      <c r="K873" s="19">
        <f t="shared" si="27"/>
        <v>-98.56</v>
      </c>
      <c r="L873" t="s">
        <v>851</v>
      </c>
      <c r="M873" s="51" t="s">
        <v>1452</v>
      </c>
      <c r="O873" s="50" t="s">
        <v>1412</v>
      </c>
      <c r="P873" s="38">
        <f t="shared" si="26"/>
        <v>-98.56</v>
      </c>
      <c r="Q873" s="52">
        <v>45831</v>
      </c>
      <c r="S873">
        <v>40700</v>
      </c>
      <c r="T873" t="s">
        <v>784</v>
      </c>
    </row>
    <row r="874" spans="1:20" ht="14.45">
      <c r="A874" s="54" t="str">
        <f>+VLOOKUP(O874,'Selectable Table'!D:E,2,0)</f>
        <v>IQVIA</v>
      </c>
      <c r="B874" s="37" t="s">
        <v>1450</v>
      </c>
      <c r="C874" s="50" t="s">
        <v>1451</v>
      </c>
      <c r="D874" s="50" t="s">
        <v>452</v>
      </c>
      <c r="E874">
        <v>2025</v>
      </c>
      <c r="F874">
        <v>6</v>
      </c>
      <c r="G874" s="54" t="s">
        <v>850</v>
      </c>
      <c r="H874" s="34" t="s">
        <v>323</v>
      </c>
      <c r="I874" s="18">
        <v>-197.12</v>
      </c>
      <c r="J874" s="34" t="s">
        <v>95</v>
      </c>
      <c r="K874" s="19">
        <f t="shared" si="27"/>
        <v>-197.12</v>
      </c>
      <c r="L874" t="s">
        <v>851</v>
      </c>
      <c r="M874" s="51" t="s">
        <v>1452</v>
      </c>
      <c r="O874" s="50" t="s">
        <v>1412</v>
      </c>
      <c r="P874" s="38">
        <f t="shared" si="26"/>
        <v>-197.12</v>
      </c>
      <c r="Q874" s="52">
        <v>45831</v>
      </c>
      <c r="S874">
        <v>40700</v>
      </c>
      <c r="T874" t="s">
        <v>784</v>
      </c>
    </row>
    <row r="875" spans="1:20" ht="14.45">
      <c r="A875" s="54" t="str">
        <f>+VLOOKUP(O875,'Selectable Table'!D:E,2,0)</f>
        <v>ASTRAZENECA</v>
      </c>
      <c r="B875" s="37" t="s">
        <v>1454</v>
      </c>
      <c r="C875" s="50" t="s">
        <v>1455</v>
      </c>
      <c r="D875" s="50" t="s">
        <v>452</v>
      </c>
      <c r="E875">
        <v>2025</v>
      </c>
      <c r="F875">
        <v>6</v>
      </c>
      <c r="G875" s="54" t="s">
        <v>854</v>
      </c>
      <c r="H875" s="34" t="s">
        <v>324</v>
      </c>
      <c r="I875" s="18">
        <v>-581.08000000000004</v>
      </c>
      <c r="J875" s="34" t="s">
        <v>95</v>
      </c>
      <c r="K875" s="19">
        <f t="shared" si="27"/>
        <v>-581.08000000000004</v>
      </c>
      <c r="L875" t="s">
        <v>851</v>
      </c>
      <c r="M875" s="51" t="s">
        <v>1456</v>
      </c>
      <c r="O875" s="50" t="s">
        <v>1340</v>
      </c>
      <c r="P875" s="38">
        <f t="shared" si="26"/>
        <v>-581.08000000000004</v>
      </c>
      <c r="Q875" s="52">
        <v>45831</v>
      </c>
      <c r="S875">
        <v>40700</v>
      </c>
      <c r="T875" t="s">
        <v>784</v>
      </c>
    </row>
    <row r="876" spans="1:20" ht="14.45">
      <c r="A876" s="54" t="str">
        <f>+VLOOKUP(O876,'Selectable Table'!D:E,2,0)</f>
        <v>OTH CUST</v>
      </c>
      <c r="B876" s="37" t="s">
        <v>1856</v>
      </c>
      <c r="C876" s="50" t="s">
        <v>1494</v>
      </c>
      <c r="D876" s="50" t="s">
        <v>452</v>
      </c>
      <c r="E876">
        <v>2025</v>
      </c>
      <c r="F876">
        <v>6</v>
      </c>
      <c r="G876" s="54" t="s">
        <v>854</v>
      </c>
      <c r="H876" s="34" t="s">
        <v>324</v>
      </c>
      <c r="I876" s="18">
        <v>86.800000000000011</v>
      </c>
      <c r="J876" s="34" t="s">
        <v>95</v>
      </c>
      <c r="K876" s="19">
        <f t="shared" si="27"/>
        <v>86.800000000000011</v>
      </c>
      <c r="L876" t="s">
        <v>851</v>
      </c>
      <c r="M876" s="51" t="s">
        <v>1857</v>
      </c>
      <c r="O876" s="50" t="s">
        <v>1858</v>
      </c>
      <c r="P876" s="38">
        <f t="shared" si="26"/>
        <v>86.800000000000011</v>
      </c>
      <c r="Q876" s="52">
        <v>45824</v>
      </c>
      <c r="S876">
        <v>40700</v>
      </c>
      <c r="T876" t="s">
        <v>784</v>
      </c>
    </row>
    <row r="877" spans="1:20" ht="14.45">
      <c r="A877" s="54" t="str">
        <f>+VLOOKUP(O877,'Selectable Table'!D:E,2,0)</f>
        <v>OTH CUST</v>
      </c>
      <c r="B877" s="37" t="s">
        <v>1464</v>
      </c>
      <c r="C877" s="50" t="s">
        <v>856</v>
      </c>
      <c r="D877" s="50" t="s">
        <v>452</v>
      </c>
      <c r="E877">
        <v>2025</v>
      </c>
      <c r="F877">
        <v>6</v>
      </c>
      <c r="G877" s="54" t="s">
        <v>854</v>
      </c>
      <c r="H877" s="34" t="s">
        <v>324</v>
      </c>
      <c r="I877" s="18">
        <v>340</v>
      </c>
      <c r="J877" s="34" t="s">
        <v>95</v>
      </c>
      <c r="K877" s="19">
        <f t="shared" si="27"/>
        <v>340</v>
      </c>
      <c r="L877" t="s">
        <v>851</v>
      </c>
      <c r="M877" s="51" t="s">
        <v>1465</v>
      </c>
      <c r="O877" s="50" t="s">
        <v>860</v>
      </c>
      <c r="P877" s="38">
        <f t="shared" si="26"/>
        <v>340</v>
      </c>
      <c r="Q877" s="52">
        <v>45824</v>
      </c>
      <c r="S877">
        <v>40700</v>
      </c>
      <c r="T877" t="s">
        <v>784</v>
      </c>
    </row>
    <row r="878" spans="1:20" ht="29.1">
      <c r="A878" s="54" t="str">
        <f>+VLOOKUP(O878,'Selectable Table'!D:E,2,0)</f>
        <v>OTH CUST</v>
      </c>
      <c r="B878" s="37" t="s">
        <v>1859</v>
      </c>
      <c r="C878" s="50" t="s">
        <v>1497</v>
      </c>
      <c r="D878" s="50" t="s">
        <v>452</v>
      </c>
      <c r="E878">
        <v>2025</v>
      </c>
      <c r="F878">
        <v>6</v>
      </c>
      <c r="G878" s="54" t="s">
        <v>854</v>
      </c>
      <c r="H878" s="34" t="s">
        <v>324</v>
      </c>
      <c r="I878" s="18">
        <v>70.244000000000014</v>
      </c>
      <c r="J878" s="34" t="s">
        <v>95</v>
      </c>
      <c r="K878" s="19">
        <f t="shared" si="27"/>
        <v>70.244000000000014</v>
      </c>
      <c r="L878" t="s">
        <v>851</v>
      </c>
      <c r="M878" s="51" t="s">
        <v>1860</v>
      </c>
      <c r="O878" s="50" t="s">
        <v>929</v>
      </c>
      <c r="P878" s="38">
        <f t="shared" si="26"/>
        <v>70.244000000000014</v>
      </c>
      <c r="Q878" s="52">
        <v>45824</v>
      </c>
      <c r="S878">
        <v>40700</v>
      </c>
      <c r="T878" t="s">
        <v>784</v>
      </c>
    </row>
    <row r="879" spans="1:20" ht="14.45">
      <c r="A879" s="54" t="str">
        <f>+VLOOKUP(O879,'Selectable Table'!D:E,2,0)</f>
        <v>OTH CUST</v>
      </c>
      <c r="B879" s="37" t="s">
        <v>1861</v>
      </c>
      <c r="C879" s="50" t="s">
        <v>1499</v>
      </c>
      <c r="D879" s="50" t="s">
        <v>452</v>
      </c>
      <c r="E879">
        <v>2025</v>
      </c>
      <c r="F879">
        <v>6</v>
      </c>
      <c r="G879" s="54" t="s">
        <v>850</v>
      </c>
      <c r="H879" s="34" t="s">
        <v>323</v>
      </c>
      <c r="I879" s="18">
        <v>53.720000000000006</v>
      </c>
      <c r="J879" s="34" t="s">
        <v>95</v>
      </c>
      <c r="K879" s="19">
        <f t="shared" si="27"/>
        <v>53.720000000000006</v>
      </c>
      <c r="L879" t="s">
        <v>851</v>
      </c>
      <c r="M879" s="51" t="s">
        <v>1500</v>
      </c>
      <c r="O879" s="50" t="s">
        <v>1156</v>
      </c>
      <c r="P879" s="38">
        <f t="shared" si="26"/>
        <v>53.720000000000006</v>
      </c>
      <c r="Q879" s="52">
        <v>45831</v>
      </c>
      <c r="S879">
        <v>40700</v>
      </c>
      <c r="T879" t="s">
        <v>784</v>
      </c>
    </row>
    <row r="880" spans="1:20" ht="14.45">
      <c r="A880" s="54" t="str">
        <f>+VLOOKUP(O880,'Selectable Table'!D:E,2,0)</f>
        <v>OTH CUST</v>
      </c>
      <c r="B880" s="37" t="s">
        <v>1861</v>
      </c>
      <c r="C880" s="50" t="s">
        <v>1499</v>
      </c>
      <c r="D880" s="50" t="s">
        <v>452</v>
      </c>
      <c r="E880">
        <v>2025</v>
      </c>
      <c r="F880">
        <v>6</v>
      </c>
      <c r="G880" s="54" t="s">
        <v>850</v>
      </c>
      <c r="H880" s="34" t="s">
        <v>323</v>
      </c>
      <c r="I880" s="18">
        <v>1020</v>
      </c>
      <c r="J880" s="34" t="s">
        <v>95</v>
      </c>
      <c r="K880" s="19">
        <f t="shared" si="27"/>
        <v>1020</v>
      </c>
      <c r="L880" t="s">
        <v>851</v>
      </c>
      <c r="M880" s="51" t="s">
        <v>1500</v>
      </c>
      <c r="O880" s="50" t="s">
        <v>1156</v>
      </c>
      <c r="P880" s="38">
        <f t="shared" si="26"/>
        <v>1020</v>
      </c>
      <c r="Q880" s="52">
        <v>45831</v>
      </c>
      <c r="S880">
        <v>40700</v>
      </c>
      <c r="T880" t="s">
        <v>784</v>
      </c>
    </row>
    <row r="881" spans="1:20" ht="14.45">
      <c r="A881" s="54" t="str">
        <f>+VLOOKUP(O881,'Selectable Table'!D:E,2,0)</f>
        <v>OTH CUST</v>
      </c>
      <c r="B881" s="37" t="s">
        <v>1493</v>
      </c>
      <c r="C881" s="50" t="s">
        <v>1494</v>
      </c>
      <c r="D881" s="50" t="s">
        <v>452</v>
      </c>
      <c r="E881">
        <v>2025</v>
      </c>
      <c r="F881">
        <v>6</v>
      </c>
      <c r="G881" s="54" t="s">
        <v>850</v>
      </c>
      <c r="H881" s="34" t="s">
        <v>323</v>
      </c>
      <c r="I881" s="18">
        <v>14.756</v>
      </c>
      <c r="J881" s="34" t="s">
        <v>95</v>
      </c>
      <c r="K881" s="19">
        <f t="shared" si="27"/>
        <v>14.756</v>
      </c>
      <c r="L881" t="s">
        <v>851</v>
      </c>
      <c r="M881" s="51" t="s">
        <v>1495</v>
      </c>
      <c r="O881" s="50" t="s">
        <v>1361</v>
      </c>
      <c r="P881" s="38">
        <f t="shared" si="26"/>
        <v>14.756</v>
      </c>
      <c r="Q881" s="52">
        <v>45824</v>
      </c>
      <c r="S881">
        <v>40700</v>
      </c>
      <c r="T881" t="s">
        <v>784</v>
      </c>
    </row>
    <row r="882" spans="1:20" ht="29.1">
      <c r="A882" s="54" t="str">
        <f>+VLOOKUP(O882,'Selectable Table'!D:E,2,0)</f>
        <v>OTH CUST</v>
      </c>
      <c r="B882" s="37" t="s">
        <v>1496</v>
      </c>
      <c r="C882" s="50" t="s">
        <v>1497</v>
      </c>
      <c r="D882" s="50" t="s">
        <v>1862</v>
      </c>
      <c r="E882">
        <v>2025</v>
      </c>
      <c r="F882">
        <v>6</v>
      </c>
      <c r="G882" s="54" t="s">
        <v>850</v>
      </c>
      <c r="H882" s="34" t="s">
        <v>323</v>
      </c>
      <c r="I882" s="18">
        <v>10.328000000000001</v>
      </c>
      <c r="J882" s="34" t="s">
        <v>95</v>
      </c>
      <c r="K882" s="19">
        <f t="shared" si="27"/>
        <v>10.328000000000001</v>
      </c>
      <c r="L882" t="s">
        <v>851</v>
      </c>
      <c r="M882" s="51" t="s">
        <v>1185</v>
      </c>
      <c r="O882" s="50" t="s">
        <v>929</v>
      </c>
      <c r="P882" s="38">
        <f t="shared" si="26"/>
        <v>10.328000000000001</v>
      </c>
      <c r="Q882" s="52">
        <v>45824</v>
      </c>
      <c r="S882">
        <v>40700</v>
      </c>
      <c r="T882" t="s">
        <v>784</v>
      </c>
    </row>
    <row r="883" spans="1:20" ht="14.45">
      <c r="A883" s="54" t="str">
        <f>+VLOOKUP(O883,'Selectable Table'!D:E,2,0)</f>
        <v>ELI LILLY</v>
      </c>
      <c r="B883" s="37" t="s">
        <v>847</v>
      </c>
      <c r="C883" s="50" t="s">
        <v>848</v>
      </c>
      <c r="D883" s="50" t="s">
        <v>1862</v>
      </c>
      <c r="E883">
        <v>2025</v>
      </c>
      <c r="F883">
        <v>6</v>
      </c>
      <c r="G883" s="54" t="s">
        <v>854</v>
      </c>
      <c r="H883" s="34" t="s">
        <v>324</v>
      </c>
      <c r="I883" s="18">
        <v>1327.6000000000001</v>
      </c>
      <c r="J883" s="34" t="s">
        <v>95</v>
      </c>
      <c r="K883" s="19">
        <f t="shared" si="27"/>
        <v>1327.6000000000001</v>
      </c>
      <c r="L883" t="s">
        <v>851</v>
      </c>
      <c r="M883" s="51" t="s">
        <v>852</v>
      </c>
      <c r="O883" s="50" t="s">
        <v>853</v>
      </c>
      <c r="P883" s="38">
        <f t="shared" si="26"/>
        <v>1327.6000000000001</v>
      </c>
      <c r="Q883" s="52">
        <v>45831</v>
      </c>
      <c r="S883">
        <v>40700</v>
      </c>
      <c r="T883" t="s">
        <v>784</v>
      </c>
    </row>
    <row r="884" spans="1:20" ht="14.45">
      <c r="A884" s="54" t="str">
        <f>+VLOOKUP(O884,'Selectable Table'!D:E,2,0)</f>
        <v>ELI LILLY</v>
      </c>
      <c r="B884" s="37" t="s">
        <v>847</v>
      </c>
      <c r="C884" s="50" t="s">
        <v>848</v>
      </c>
      <c r="D884" s="50" t="s">
        <v>1862</v>
      </c>
      <c r="E884">
        <v>2025</v>
      </c>
      <c r="F884">
        <v>6</v>
      </c>
      <c r="G884" s="54" t="s">
        <v>850</v>
      </c>
      <c r="H884" s="34" t="s">
        <v>323</v>
      </c>
      <c r="I884" s="18">
        <v>14060.14</v>
      </c>
      <c r="J884" s="34" t="s">
        <v>95</v>
      </c>
      <c r="K884" s="19">
        <f t="shared" si="27"/>
        <v>14060.14</v>
      </c>
      <c r="L884" t="s">
        <v>851</v>
      </c>
      <c r="M884" s="51" t="s">
        <v>852</v>
      </c>
      <c r="O884" s="50" t="s">
        <v>853</v>
      </c>
      <c r="P884" s="38">
        <f t="shared" si="26"/>
        <v>14060.14</v>
      </c>
      <c r="Q884" s="52">
        <v>45831</v>
      </c>
      <c r="S884">
        <v>40700</v>
      </c>
      <c r="T884" t="s">
        <v>784</v>
      </c>
    </row>
    <row r="885" spans="1:20" ht="14.45">
      <c r="A885" s="54" t="str">
        <f>+VLOOKUP(O885,'Selectable Table'!D:E,2,0)</f>
        <v>ELI LILLY</v>
      </c>
      <c r="B885" s="37" t="s">
        <v>847</v>
      </c>
      <c r="C885" s="50" t="s">
        <v>848</v>
      </c>
      <c r="D885" s="50" t="s">
        <v>1863</v>
      </c>
      <c r="E885">
        <v>2025</v>
      </c>
      <c r="F885">
        <v>6</v>
      </c>
      <c r="G885" s="54" t="s">
        <v>858</v>
      </c>
      <c r="H885" s="34" t="s">
        <v>325</v>
      </c>
      <c r="I885" s="18">
        <v>570.31600000000003</v>
      </c>
      <c r="J885" s="34" t="s">
        <v>95</v>
      </c>
      <c r="K885" s="19">
        <f t="shared" si="27"/>
        <v>570.31600000000003</v>
      </c>
      <c r="L885" t="s">
        <v>851</v>
      </c>
      <c r="M885" s="51" t="s">
        <v>852</v>
      </c>
      <c r="O885" s="50" t="s">
        <v>853</v>
      </c>
      <c r="P885" s="38">
        <f t="shared" si="26"/>
        <v>570.31600000000003</v>
      </c>
      <c r="Q885" s="52">
        <v>45831</v>
      </c>
      <c r="S885">
        <v>40700</v>
      </c>
      <c r="T885" t="s">
        <v>784</v>
      </c>
    </row>
    <row r="886" spans="1:20" ht="29.1">
      <c r="A886" s="54" t="str">
        <f>+VLOOKUP(O886,'Selectable Table'!D:E,2,0)</f>
        <v>ELI LILLY</v>
      </c>
      <c r="B886" s="37" t="s">
        <v>847</v>
      </c>
      <c r="C886" s="50" t="s">
        <v>848</v>
      </c>
      <c r="D886" s="50" t="s">
        <v>1863</v>
      </c>
      <c r="E886">
        <v>2025</v>
      </c>
      <c r="F886">
        <v>6</v>
      </c>
      <c r="G886" s="54" t="s">
        <v>880</v>
      </c>
      <c r="H886" s="34" t="s">
        <v>616</v>
      </c>
      <c r="I886" s="18">
        <v>17.624000000000002</v>
      </c>
      <c r="J886" s="34" t="s">
        <v>95</v>
      </c>
      <c r="K886" s="19">
        <f t="shared" si="27"/>
        <v>17.624000000000002</v>
      </c>
      <c r="L886" t="s">
        <v>851</v>
      </c>
      <c r="M886" s="51" t="s">
        <v>852</v>
      </c>
      <c r="O886" s="50" t="s">
        <v>853</v>
      </c>
      <c r="P886" s="38">
        <f t="shared" si="26"/>
        <v>17.624000000000002</v>
      </c>
      <c r="Q886" s="52">
        <v>45831</v>
      </c>
      <c r="S886">
        <v>40700</v>
      </c>
      <c r="T886" t="s">
        <v>784</v>
      </c>
    </row>
    <row r="887" spans="1:20" ht="29.1">
      <c r="A887" s="54" t="str">
        <f>+VLOOKUP(O887,'Selectable Table'!D:E,2,0)</f>
        <v>ELI LILLY</v>
      </c>
      <c r="B887" s="37" t="s">
        <v>847</v>
      </c>
      <c r="C887" s="50" t="s">
        <v>848</v>
      </c>
      <c r="D887" s="50" t="s">
        <v>1863</v>
      </c>
      <c r="E887">
        <v>2025</v>
      </c>
      <c r="F887">
        <v>6</v>
      </c>
      <c r="G887" s="54" t="s">
        <v>880</v>
      </c>
      <c r="H887" s="34" t="s">
        <v>616</v>
      </c>
      <c r="I887" s="18">
        <v>1459.96</v>
      </c>
      <c r="J887" s="34" t="s">
        <v>95</v>
      </c>
      <c r="K887" s="19">
        <f t="shared" si="27"/>
        <v>1459.96</v>
      </c>
      <c r="L887" t="s">
        <v>851</v>
      </c>
      <c r="M887" s="51" t="s">
        <v>852</v>
      </c>
      <c r="O887" s="50" t="s">
        <v>853</v>
      </c>
      <c r="P887" s="38">
        <f t="shared" si="26"/>
        <v>1459.96</v>
      </c>
      <c r="Q887" s="52">
        <v>45831</v>
      </c>
      <c r="S887">
        <v>40700</v>
      </c>
      <c r="T887" t="s">
        <v>784</v>
      </c>
    </row>
    <row r="888" spans="1:20" ht="14.45">
      <c r="A888" s="54" t="str">
        <f>+VLOOKUP(O888,'Selectable Table'!D:E,2,0)</f>
        <v>ELI LILLY</v>
      </c>
      <c r="B888" s="37" t="s">
        <v>847</v>
      </c>
      <c r="C888" s="50" t="s">
        <v>848</v>
      </c>
      <c r="D888" s="50" t="s">
        <v>1863</v>
      </c>
      <c r="E888">
        <v>2025</v>
      </c>
      <c r="F888">
        <v>6</v>
      </c>
      <c r="G888" s="54" t="s">
        <v>850</v>
      </c>
      <c r="H888" s="34" t="s">
        <v>323</v>
      </c>
      <c r="I888" s="18">
        <v>7206.32</v>
      </c>
      <c r="J888" s="34" t="s">
        <v>95</v>
      </c>
      <c r="K888" s="19">
        <f t="shared" si="27"/>
        <v>7206.32</v>
      </c>
      <c r="L888" t="s">
        <v>851</v>
      </c>
      <c r="M888" s="51" t="s">
        <v>852</v>
      </c>
      <c r="O888" s="50" t="s">
        <v>853</v>
      </c>
      <c r="P888" s="38">
        <f t="shared" si="26"/>
        <v>7206.32</v>
      </c>
      <c r="Q888" s="52">
        <v>45831</v>
      </c>
      <c r="S888">
        <v>40700</v>
      </c>
      <c r="T888" t="s">
        <v>784</v>
      </c>
    </row>
    <row r="889" spans="1:20" ht="14.45">
      <c r="A889" s="54" t="str">
        <f>+VLOOKUP(O889,'Selectable Table'!D:E,2,0)</f>
        <v>J &amp; J</v>
      </c>
      <c r="B889" s="37" t="s">
        <v>1505</v>
      </c>
      <c r="C889" s="50" t="s">
        <v>1506</v>
      </c>
      <c r="D889" s="50" t="s">
        <v>1864</v>
      </c>
      <c r="E889">
        <v>2025</v>
      </c>
      <c r="F889">
        <v>6</v>
      </c>
      <c r="G889" s="54" t="s">
        <v>858</v>
      </c>
      <c r="H889" s="34" t="s">
        <v>325</v>
      </c>
      <c r="I889" s="18">
        <v>7.9560000000000004</v>
      </c>
      <c r="J889" s="34" t="s">
        <v>95</v>
      </c>
      <c r="K889" s="19">
        <f t="shared" si="27"/>
        <v>7.9560000000000004</v>
      </c>
      <c r="L889" t="s">
        <v>851</v>
      </c>
      <c r="M889" s="51" t="s">
        <v>889</v>
      </c>
      <c r="O889" s="50" t="s">
        <v>1507</v>
      </c>
      <c r="P889" s="38">
        <f t="shared" si="26"/>
        <v>7.9560000000000004</v>
      </c>
      <c r="Q889" s="52">
        <v>45831</v>
      </c>
      <c r="S889">
        <v>40700</v>
      </c>
      <c r="T889" t="s">
        <v>784</v>
      </c>
    </row>
    <row r="890" spans="1:20" ht="14.45">
      <c r="A890" s="54" t="str">
        <f>+VLOOKUP(O890,'Selectable Table'!D:E,2,0)</f>
        <v>J &amp; J</v>
      </c>
      <c r="B890" s="37" t="s">
        <v>1505</v>
      </c>
      <c r="C890" s="50" t="s">
        <v>1506</v>
      </c>
      <c r="D890" s="50" t="s">
        <v>1864</v>
      </c>
      <c r="E890">
        <v>2025</v>
      </c>
      <c r="F890">
        <v>6</v>
      </c>
      <c r="G890" s="54" t="s">
        <v>854</v>
      </c>
      <c r="H890" s="34" t="s">
        <v>324</v>
      </c>
      <c r="I890" s="18">
        <v>7.9560000000000004</v>
      </c>
      <c r="J890" s="34" t="s">
        <v>95</v>
      </c>
      <c r="K890" s="19">
        <f t="shared" si="27"/>
        <v>7.9560000000000004</v>
      </c>
      <c r="L890" t="s">
        <v>851</v>
      </c>
      <c r="M890" s="51" t="s">
        <v>889</v>
      </c>
      <c r="O890" s="50" t="s">
        <v>1507</v>
      </c>
      <c r="P890" s="38">
        <f t="shared" si="26"/>
        <v>7.9560000000000004</v>
      </c>
      <c r="Q890" s="52">
        <v>45831</v>
      </c>
      <c r="S890">
        <v>40700</v>
      </c>
      <c r="T890" t="s">
        <v>784</v>
      </c>
    </row>
    <row r="891" spans="1:20" ht="14.45">
      <c r="A891" s="54" t="str">
        <f>+VLOOKUP(O891,'Selectable Table'!D:E,2,0)</f>
        <v>J &amp; J</v>
      </c>
      <c r="B891" s="37" t="s">
        <v>1505</v>
      </c>
      <c r="C891" s="50" t="s">
        <v>1506</v>
      </c>
      <c r="D891" s="50" t="s">
        <v>1864</v>
      </c>
      <c r="E891">
        <v>2025</v>
      </c>
      <c r="F891">
        <v>6</v>
      </c>
      <c r="G891" s="54" t="s">
        <v>854</v>
      </c>
      <c r="H891" s="34" t="s">
        <v>324</v>
      </c>
      <c r="I891" s="18">
        <v>55.696000000000005</v>
      </c>
      <c r="J891" s="34" t="s">
        <v>95</v>
      </c>
      <c r="K891" s="19">
        <f t="shared" si="27"/>
        <v>55.696000000000005</v>
      </c>
      <c r="L891" t="s">
        <v>851</v>
      </c>
      <c r="M891" s="51" t="s">
        <v>889</v>
      </c>
      <c r="O891" s="50" t="s">
        <v>1507</v>
      </c>
      <c r="P891" s="38">
        <f t="shared" si="26"/>
        <v>55.696000000000005</v>
      </c>
      <c r="Q891" s="52">
        <v>45831</v>
      </c>
      <c r="S891">
        <v>40700</v>
      </c>
      <c r="T891" t="s">
        <v>784</v>
      </c>
    </row>
    <row r="892" spans="1:20" ht="14.45">
      <c r="A892" s="54" t="str">
        <f>+VLOOKUP(O892,'Selectable Table'!D:E,2,0)</f>
        <v>J &amp; J</v>
      </c>
      <c r="B892" s="37" t="s">
        <v>1508</v>
      </c>
      <c r="C892" s="50" t="s">
        <v>1509</v>
      </c>
      <c r="D892" s="50" t="s">
        <v>1864</v>
      </c>
      <c r="E892">
        <v>2025</v>
      </c>
      <c r="F892">
        <v>6</v>
      </c>
      <c r="G892" s="54" t="s">
        <v>854</v>
      </c>
      <c r="H892" s="34" t="s">
        <v>324</v>
      </c>
      <c r="I892" s="18">
        <v>12</v>
      </c>
      <c r="J892" s="34" t="s">
        <v>95</v>
      </c>
      <c r="K892" s="19">
        <f t="shared" si="27"/>
        <v>12</v>
      </c>
      <c r="L892" t="s">
        <v>851</v>
      </c>
      <c r="M892" s="51" t="s">
        <v>889</v>
      </c>
      <c r="O892" s="50" t="s">
        <v>890</v>
      </c>
      <c r="P892" s="38">
        <f t="shared" si="26"/>
        <v>12</v>
      </c>
      <c r="Q892" s="52">
        <v>45831</v>
      </c>
      <c r="S892">
        <v>40700</v>
      </c>
      <c r="T892" t="s">
        <v>784</v>
      </c>
    </row>
    <row r="893" spans="1:20" ht="14.45">
      <c r="A893" s="54" t="str">
        <f>+VLOOKUP(O893,'Selectable Table'!D:E,2,0)</f>
        <v>OTH CUST</v>
      </c>
      <c r="B893" s="37" t="s">
        <v>872</v>
      </c>
      <c r="C893" s="50" t="s">
        <v>873</v>
      </c>
      <c r="D893" s="50" t="s">
        <v>1864</v>
      </c>
      <c r="E893">
        <v>2025</v>
      </c>
      <c r="F893">
        <v>6</v>
      </c>
      <c r="G893" s="54" t="s">
        <v>854</v>
      </c>
      <c r="H893" s="34" t="s">
        <v>324</v>
      </c>
      <c r="I893" s="18">
        <v>3.032</v>
      </c>
      <c r="J893" s="34" t="s">
        <v>95</v>
      </c>
      <c r="K893" s="19">
        <f t="shared" si="27"/>
        <v>3.032</v>
      </c>
      <c r="L893" t="s">
        <v>851</v>
      </c>
      <c r="M893" s="51" t="s">
        <v>874</v>
      </c>
      <c r="O893" s="50" t="s">
        <v>875</v>
      </c>
      <c r="P893" s="38">
        <f t="shared" si="26"/>
        <v>3.032</v>
      </c>
      <c r="Q893" s="52">
        <v>45831</v>
      </c>
      <c r="S893">
        <v>40700</v>
      </c>
      <c r="T893" t="s">
        <v>784</v>
      </c>
    </row>
    <row r="894" spans="1:20" ht="14.45">
      <c r="A894" s="54" t="str">
        <f>+VLOOKUP(O894,'Selectable Table'!D:E,2,0)</f>
        <v>J &amp; J</v>
      </c>
      <c r="B894" s="37" t="s">
        <v>887</v>
      </c>
      <c r="C894" s="50" t="s">
        <v>888</v>
      </c>
      <c r="D894" s="50" t="s">
        <v>1864</v>
      </c>
      <c r="E894">
        <v>2025</v>
      </c>
      <c r="F894">
        <v>6</v>
      </c>
      <c r="G894" s="54" t="s">
        <v>867</v>
      </c>
      <c r="H894" s="34" t="s">
        <v>333</v>
      </c>
      <c r="I894" s="18">
        <v>25.46</v>
      </c>
      <c r="J894" s="34" t="s">
        <v>95</v>
      </c>
      <c r="K894" s="19">
        <f t="shared" si="27"/>
        <v>25.46</v>
      </c>
      <c r="L894" t="s">
        <v>851</v>
      </c>
      <c r="M894" s="51" t="s">
        <v>889</v>
      </c>
      <c r="O894" s="50" t="s">
        <v>890</v>
      </c>
      <c r="P894" s="38">
        <f t="shared" si="26"/>
        <v>25.46</v>
      </c>
      <c r="Q894" s="52">
        <v>45831</v>
      </c>
      <c r="S894">
        <v>40700</v>
      </c>
      <c r="T894" t="s">
        <v>784</v>
      </c>
    </row>
    <row r="895" spans="1:20" ht="14.45">
      <c r="A895" s="54" t="str">
        <f>+VLOOKUP(O895,'Selectable Table'!D:E,2,0)</f>
        <v>OTH CUST</v>
      </c>
      <c r="B895" s="37" t="s">
        <v>891</v>
      </c>
      <c r="C895" s="50" t="s">
        <v>892</v>
      </c>
      <c r="D895" s="50" t="s">
        <v>1864</v>
      </c>
      <c r="E895">
        <v>2025</v>
      </c>
      <c r="F895">
        <v>6</v>
      </c>
      <c r="G895" s="54" t="s">
        <v>854</v>
      </c>
      <c r="H895" s="34" t="s">
        <v>324</v>
      </c>
      <c r="I895" s="18">
        <v>51.188000000000002</v>
      </c>
      <c r="J895" s="34" t="s">
        <v>95</v>
      </c>
      <c r="K895" s="19">
        <f t="shared" si="27"/>
        <v>51.188000000000002</v>
      </c>
      <c r="L895" t="s">
        <v>851</v>
      </c>
      <c r="M895" s="51" t="s">
        <v>893</v>
      </c>
      <c r="O895" s="50" t="s">
        <v>860</v>
      </c>
      <c r="P895" s="38">
        <f t="shared" si="26"/>
        <v>51.188000000000002</v>
      </c>
      <c r="Q895" s="52">
        <v>45831</v>
      </c>
      <c r="S895">
        <v>40700</v>
      </c>
      <c r="T895" t="s">
        <v>784</v>
      </c>
    </row>
    <row r="896" spans="1:20" ht="14.45">
      <c r="A896" s="54" t="str">
        <f>+VLOOKUP(O896,'Selectable Table'!D:E,2,0)</f>
        <v>OTH CUST</v>
      </c>
      <c r="B896" s="37" t="s">
        <v>891</v>
      </c>
      <c r="C896" s="50" t="s">
        <v>892</v>
      </c>
      <c r="D896" s="50" t="s">
        <v>1864</v>
      </c>
      <c r="E896">
        <v>2025</v>
      </c>
      <c r="F896">
        <v>6</v>
      </c>
      <c r="G896" s="54" t="s">
        <v>850</v>
      </c>
      <c r="H896" s="34" t="s">
        <v>323</v>
      </c>
      <c r="I896" s="18">
        <v>13.424000000000001</v>
      </c>
      <c r="J896" s="34" t="s">
        <v>95</v>
      </c>
      <c r="K896" s="19">
        <f t="shared" si="27"/>
        <v>13.424000000000001</v>
      </c>
      <c r="L896" t="s">
        <v>851</v>
      </c>
      <c r="M896" s="51" t="s">
        <v>893</v>
      </c>
      <c r="O896" s="50" t="s">
        <v>860</v>
      </c>
      <c r="P896" s="38">
        <f t="shared" si="26"/>
        <v>13.424000000000001</v>
      </c>
      <c r="Q896" s="52">
        <v>45831</v>
      </c>
      <c r="S896">
        <v>40700</v>
      </c>
      <c r="T896" t="s">
        <v>784</v>
      </c>
    </row>
    <row r="897" spans="1:20" ht="14.45">
      <c r="A897" s="54" t="str">
        <f>+VLOOKUP(O897,'Selectable Table'!D:E,2,0)</f>
        <v>OTH CUST</v>
      </c>
      <c r="B897" s="37" t="s">
        <v>891</v>
      </c>
      <c r="C897" s="50" t="s">
        <v>892</v>
      </c>
      <c r="D897" s="50" t="s">
        <v>1864</v>
      </c>
      <c r="E897">
        <v>2025</v>
      </c>
      <c r="F897">
        <v>6</v>
      </c>
      <c r="G897" s="54" t="s">
        <v>854</v>
      </c>
      <c r="H897" s="34" t="s">
        <v>324</v>
      </c>
      <c r="I897" s="18">
        <v>63.736000000000004</v>
      </c>
      <c r="J897" s="34" t="s">
        <v>95</v>
      </c>
      <c r="K897" s="19">
        <f t="shared" si="27"/>
        <v>63.736000000000004</v>
      </c>
      <c r="L897" t="s">
        <v>851</v>
      </c>
      <c r="M897" s="51" t="s">
        <v>893</v>
      </c>
      <c r="O897" s="50" t="s">
        <v>860</v>
      </c>
      <c r="P897" s="38">
        <f t="shared" si="26"/>
        <v>63.736000000000004</v>
      </c>
      <c r="Q897" s="52">
        <v>45831</v>
      </c>
      <c r="S897">
        <v>40700</v>
      </c>
      <c r="T897" t="s">
        <v>784</v>
      </c>
    </row>
    <row r="898" spans="1:20" ht="14.45">
      <c r="A898" s="54" t="str">
        <f>+VLOOKUP(O898,'Selectable Table'!D:E,2,0)</f>
        <v>J &amp; J</v>
      </c>
      <c r="B898" s="37" t="s">
        <v>894</v>
      </c>
      <c r="C898" s="50" t="s">
        <v>895</v>
      </c>
      <c r="D898" s="50" t="s">
        <v>351</v>
      </c>
      <c r="E898">
        <v>2025</v>
      </c>
      <c r="F898">
        <v>6</v>
      </c>
      <c r="G898" s="54" t="s">
        <v>854</v>
      </c>
      <c r="H898" s="34" t="s">
        <v>324</v>
      </c>
      <c r="I898" s="18">
        <v>21.008000000000003</v>
      </c>
      <c r="J898" s="34" t="s">
        <v>95</v>
      </c>
      <c r="K898" s="19">
        <f t="shared" si="27"/>
        <v>21.008000000000003</v>
      </c>
      <c r="L898" t="s">
        <v>851</v>
      </c>
      <c r="M898" s="51" t="s">
        <v>889</v>
      </c>
      <c r="O898" s="50" t="s">
        <v>890</v>
      </c>
      <c r="P898" s="38">
        <f t="shared" ref="P898:P961" si="28">K898</f>
        <v>21.008000000000003</v>
      </c>
      <c r="Q898" s="52">
        <v>45831</v>
      </c>
      <c r="S898">
        <v>40700</v>
      </c>
      <c r="T898" t="s">
        <v>784</v>
      </c>
    </row>
    <row r="899" spans="1:20" ht="14.45">
      <c r="A899" s="54" t="str">
        <f>+VLOOKUP(O899,'Selectable Table'!D:E,2,0)</f>
        <v>J &amp; J</v>
      </c>
      <c r="B899" s="37" t="s">
        <v>1535</v>
      </c>
      <c r="C899" s="50" t="s">
        <v>1536</v>
      </c>
      <c r="D899" s="50" t="s">
        <v>351</v>
      </c>
      <c r="E899">
        <v>2025</v>
      </c>
      <c r="F899">
        <v>6</v>
      </c>
      <c r="G899" s="54" t="s">
        <v>858</v>
      </c>
      <c r="H899" s="34" t="s">
        <v>325</v>
      </c>
      <c r="I899" s="18">
        <v>25.46</v>
      </c>
      <c r="J899" s="34" t="s">
        <v>95</v>
      </c>
      <c r="K899" s="19">
        <f t="shared" ref="K899:K962" si="29">+VLOOKUP(J899,$W$2:$X$7,2,0)*I899</f>
        <v>25.46</v>
      </c>
      <c r="L899" t="s">
        <v>851</v>
      </c>
      <c r="M899" s="51" t="s">
        <v>1537</v>
      </c>
      <c r="O899" s="50" t="s">
        <v>976</v>
      </c>
      <c r="P899" s="38">
        <f t="shared" si="28"/>
        <v>25.46</v>
      </c>
      <c r="Q899" s="52">
        <v>45831</v>
      </c>
      <c r="S899">
        <v>40700</v>
      </c>
      <c r="T899" t="s">
        <v>784</v>
      </c>
    </row>
    <row r="900" spans="1:20" ht="14.45">
      <c r="A900" s="54" t="str">
        <f>+VLOOKUP(O900,'Selectable Table'!D:E,2,0)</f>
        <v>J &amp; J</v>
      </c>
      <c r="B900" s="37" t="s">
        <v>897</v>
      </c>
      <c r="C900" s="50" t="s">
        <v>898</v>
      </c>
      <c r="D900" s="50" t="s">
        <v>351</v>
      </c>
      <c r="E900">
        <v>2025</v>
      </c>
      <c r="F900">
        <v>6</v>
      </c>
      <c r="G900" s="54" t="s">
        <v>854</v>
      </c>
      <c r="H900" s="34" t="s">
        <v>324</v>
      </c>
      <c r="I900" s="18">
        <v>111.39200000000001</v>
      </c>
      <c r="J900" s="34" t="s">
        <v>95</v>
      </c>
      <c r="K900" s="19">
        <f t="shared" si="29"/>
        <v>111.39200000000001</v>
      </c>
      <c r="L900" t="s">
        <v>851</v>
      </c>
      <c r="M900" s="51" t="s">
        <v>889</v>
      </c>
      <c r="O900" s="50" t="s">
        <v>890</v>
      </c>
      <c r="P900" s="38">
        <f t="shared" si="28"/>
        <v>111.39200000000001</v>
      </c>
      <c r="Q900" s="52">
        <v>45831</v>
      </c>
      <c r="S900">
        <v>40700</v>
      </c>
      <c r="T900" t="s">
        <v>784</v>
      </c>
    </row>
    <row r="901" spans="1:20" ht="14.45">
      <c r="A901" s="54" t="str">
        <f>+VLOOKUP(O901,'Selectable Table'!D:E,2,0)</f>
        <v>J &amp; J</v>
      </c>
      <c r="B901" s="37" t="s">
        <v>1542</v>
      </c>
      <c r="C901" s="50" t="s">
        <v>1543</v>
      </c>
      <c r="D901" s="50" t="s">
        <v>351</v>
      </c>
      <c r="E901">
        <v>2025</v>
      </c>
      <c r="F901">
        <v>6</v>
      </c>
      <c r="G901" s="54" t="s">
        <v>854</v>
      </c>
      <c r="H901" s="34" t="s">
        <v>324</v>
      </c>
      <c r="I901" s="18">
        <v>7.9560000000000004</v>
      </c>
      <c r="J901" s="34" t="s">
        <v>95</v>
      </c>
      <c r="K901" s="19">
        <f t="shared" si="29"/>
        <v>7.9560000000000004</v>
      </c>
      <c r="L901" t="s">
        <v>851</v>
      </c>
      <c r="M901" s="51" t="s">
        <v>889</v>
      </c>
      <c r="O901" s="50" t="s">
        <v>890</v>
      </c>
      <c r="P901" s="38">
        <f t="shared" si="28"/>
        <v>7.9560000000000004</v>
      </c>
      <c r="Q901" s="52">
        <v>45831</v>
      </c>
      <c r="S901">
        <v>40700</v>
      </c>
      <c r="T901" t="s">
        <v>784</v>
      </c>
    </row>
    <row r="902" spans="1:20" ht="14.45">
      <c r="A902" s="54" t="str">
        <f>+VLOOKUP(O902,'Selectable Table'!D:E,2,0)</f>
        <v>J &amp; J</v>
      </c>
      <c r="B902" s="37" t="s">
        <v>1542</v>
      </c>
      <c r="C902" s="50" t="s">
        <v>1543</v>
      </c>
      <c r="D902" s="50" t="s">
        <v>351</v>
      </c>
      <c r="E902">
        <v>2025</v>
      </c>
      <c r="F902">
        <v>6</v>
      </c>
      <c r="G902" s="54" t="s">
        <v>850</v>
      </c>
      <c r="H902" s="34" t="s">
        <v>323</v>
      </c>
      <c r="I902" s="18">
        <v>31.827999999999999</v>
      </c>
      <c r="J902" s="34" t="s">
        <v>95</v>
      </c>
      <c r="K902" s="19">
        <f t="shared" si="29"/>
        <v>31.827999999999999</v>
      </c>
      <c r="L902" t="s">
        <v>851</v>
      </c>
      <c r="M902" s="51" t="s">
        <v>889</v>
      </c>
      <c r="O902" s="50" t="s">
        <v>890</v>
      </c>
      <c r="P902" s="38">
        <f t="shared" si="28"/>
        <v>31.827999999999999</v>
      </c>
      <c r="Q902" s="52">
        <v>45831</v>
      </c>
      <c r="S902">
        <v>40700</v>
      </c>
      <c r="T902" t="s">
        <v>784</v>
      </c>
    </row>
    <row r="903" spans="1:20" ht="14.45">
      <c r="A903" s="54" t="str">
        <f>+VLOOKUP(O903,'Selectable Table'!D:E,2,0)</f>
        <v>OTH CUST</v>
      </c>
      <c r="B903" s="37" t="s">
        <v>1545</v>
      </c>
      <c r="C903" s="50" t="s">
        <v>1546</v>
      </c>
      <c r="D903" s="50" t="s">
        <v>1865</v>
      </c>
      <c r="E903">
        <v>2025</v>
      </c>
      <c r="F903">
        <v>6</v>
      </c>
      <c r="G903" s="54" t="s">
        <v>858</v>
      </c>
      <c r="H903" s="34" t="s">
        <v>325</v>
      </c>
      <c r="I903" s="18">
        <v>35.752000000000002</v>
      </c>
      <c r="J903" s="34" t="s">
        <v>95</v>
      </c>
      <c r="K903" s="19">
        <f t="shared" si="29"/>
        <v>35.752000000000002</v>
      </c>
      <c r="L903" t="s">
        <v>851</v>
      </c>
      <c r="M903" s="51" t="s">
        <v>1547</v>
      </c>
      <c r="O903" s="50" t="s">
        <v>944</v>
      </c>
      <c r="P903" s="38">
        <f t="shared" si="28"/>
        <v>35.752000000000002</v>
      </c>
      <c r="Q903" s="52">
        <v>45831</v>
      </c>
      <c r="S903">
        <v>40700</v>
      </c>
      <c r="T903" t="s">
        <v>784</v>
      </c>
    </row>
    <row r="904" spans="1:20" ht="14.45">
      <c r="A904" s="54" t="str">
        <f>+VLOOKUP(O904,'Selectable Table'!D:E,2,0)</f>
        <v>OTH CUST</v>
      </c>
      <c r="B904" s="37" t="s">
        <v>1545</v>
      </c>
      <c r="C904" s="50" t="s">
        <v>1546</v>
      </c>
      <c r="D904" s="50" t="s">
        <v>1865</v>
      </c>
      <c r="E904">
        <v>2025</v>
      </c>
      <c r="F904">
        <v>6</v>
      </c>
      <c r="G904" s="54" t="s">
        <v>854</v>
      </c>
      <c r="H904" s="34" t="s">
        <v>324</v>
      </c>
      <c r="I904" s="18">
        <v>17.028000000000002</v>
      </c>
      <c r="J904" s="34" t="s">
        <v>95</v>
      </c>
      <c r="K904" s="19">
        <f t="shared" si="29"/>
        <v>17.028000000000002</v>
      </c>
      <c r="L904" t="s">
        <v>851</v>
      </c>
      <c r="M904" s="51" t="s">
        <v>1547</v>
      </c>
      <c r="O904" s="50" t="s">
        <v>944</v>
      </c>
      <c r="P904" s="38">
        <f t="shared" si="28"/>
        <v>17.028000000000002</v>
      </c>
      <c r="Q904" s="52">
        <v>45831</v>
      </c>
      <c r="S904">
        <v>40700</v>
      </c>
      <c r="T904" t="s">
        <v>784</v>
      </c>
    </row>
    <row r="905" spans="1:20" ht="14.45">
      <c r="A905" s="54" t="str">
        <f>+VLOOKUP(O905,'Selectable Table'!D:E,2,0)</f>
        <v>J &amp; J</v>
      </c>
      <c r="B905" s="37" t="s">
        <v>920</v>
      </c>
      <c r="C905" s="50" t="s">
        <v>921</v>
      </c>
      <c r="D905" s="50" t="s">
        <v>1865</v>
      </c>
      <c r="E905">
        <v>2025</v>
      </c>
      <c r="F905">
        <v>6</v>
      </c>
      <c r="G905" s="54" t="s">
        <v>854</v>
      </c>
      <c r="H905" s="34" t="s">
        <v>324</v>
      </c>
      <c r="I905" s="18">
        <v>175.04400000000001</v>
      </c>
      <c r="J905" s="34" t="s">
        <v>95</v>
      </c>
      <c r="K905" s="19">
        <f t="shared" si="29"/>
        <v>175.04400000000001</v>
      </c>
      <c r="L905" t="s">
        <v>851</v>
      </c>
      <c r="M905" s="51" t="s">
        <v>889</v>
      </c>
      <c r="O905" s="50" t="s">
        <v>890</v>
      </c>
      <c r="P905" s="38">
        <f t="shared" si="28"/>
        <v>175.04400000000001</v>
      </c>
      <c r="Q905" s="52">
        <v>45831</v>
      </c>
      <c r="S905">
        <v>40700</v>
      </c>
      <c r="T905" t="s">
        <v>784</v>
      </c>
    </row>
    <row r="906" spans="1:20" ht="14.45">
      <c r="A906" s="54" t="str">
        <f>+VLOOKUP(O906,'Selectable Table'!D:E,2,0)</f>
        <v>J &amp; J</v>
      </c>
      <c r="B906" s="37" t="s">
        <v>922</v>
      </c>
      <c r="C906" s="50" t="s">
        <v>923</v>
      </c>
      <c r="D906" s="50" t="s">
        <v>1865</v>
      </c>
      <c r="E906">
        <v>2025</v>
      </c>
      <c r="F906">
        <v>6</v>
      </c>
      <c r="G906" s="54" t="s">
        <v>854</v>
      </c>
      <c r="H906" s="34" t="s">
        <v>324</v>
      </c>
      <c r="I906" s="18">
        <v>10.504000000000001</v>
      </c>
      <c r="J906" s="34" t="s">
        <v>95</v>
      </c>
      <c r="K906" s="19">
        <f t="shared" si="29"/>
        <v>10.504000000000001</v>
      </c>
      <c r="L906" t="s">
        <v>851</v>
      </c>
      <c r="M906" s="51" t="s">
        <v>889</v>
      </c>
      <c r="O906" s="50" t="s">
        <v>890</v>
      </c>
      <c r="P906" s="38">
        <f t="shared" si="28"/>
        <v>10.504000000000001</v>
      </c>
      <c r="Q906" s="52">
        <v>45831</v>
      </c>
      <c r="S906">
        <v>40700</v>
      </c>
      <c r="T906" t="s">
        <v>784</v>
      </c>
    </row>
    <row r="907" spans="1:20" ht="14.45">
      <c r="A907" s="54" t="str">
        <f>+VLOOKUP(O907,'Selectable Table'!D:E,2,0)</f>
        <v>J &amp; J</v>
      </c>
      <c r="B907" s="37" t="s">
        <v>922</v>
      </c>
      <c r="C907" s="50" t="s">
        <v>923</v>
      </c>
      <c r="D907" s="50" t="s">
        <v>1865</v>
      </c>
      <c r="E907">
        <v>2025</v>
      </c>
      <c r="F907">
        <v>6</v>
      </c>
      <c r="G907" s="54" t="s">
        <v>854</v>
      </c>
      <c r="H907" s="34" t="s">
        <v>324</v>
      </c>
      <c r="I907" s="18">
        <v>23.868000000000002</v>
      </c>
      <c r="J907" s="34" t="s">
        <v>95</v>
      </c>
      <c r="K907" s="19">
        <f t="shared" si="29"/>
        <v>23.868000000000002</v>
      </c>
      <c r="L907" t="s">
        <v>851</v>
      </c>
      <c r="M907" s="51" t="s">
        <v>889</v>
      </c>
      <c r="O907" s="50" t="s">
        <v>890</v>
      </c>
      <c r="P907" s="38">
        <f t="shared" si="28"/>
        <v>23.868000000000002</v>
      </c>
      <c r="Q907" s="52">
        <v>45831</v>
      </c>
      <c r="S907">
        <v>40700</v>
      </c>
      <c r="T907" t="s">
        <v>784</v>
      </c>
    </row>
    <row r="908" spans="1:20" ht="14.45">
      <c r="A908" s="54" t="str">
        <f>+VLOOKUP(O908,'Selectable Table'!D:E,2,0)</f>
        <v>OTH CUST</v>
      </c>
      <c r="B908" s="37" t="s">
        <v>1554</v>
      </c>
      <c r="C908" s="50" t="s">
        <v>1555</v>
      </c>
      <c r="D908" s="50" t="s">
        <v>1865</v>
      </c>
      <c r="E908">
        <v>2025</v>
      </c>
      <c r="F908">
        <v>6</v>
      </c>
      <c r="G908" s="54" t="s">
        <v>854</v>
      </c>
      <c r="H908" s="34" t="s">
        <v>324</v>
      </c>
      <c r="I908" s="18">
        <v>12.716000000000001</v>
      </c>
      <c r="J908" s="34" t="s">
        <v>95</v>
      </c>
      <c r="K908" s="19">
        <f t="shared" si="29"/>
        <v>12.716000000000001</v>
      </c>
      <c r="L908" t="s">
        <v>851</v>
      </c>
      <c r="M908" s="51" t="s">
        <v>1557</v>
      </c>
      <c r="O908" s="50" t="s">
        <v>944</v>
      </c>
      <c r="P908" s="38">
        <f t="shared" si="28"/>
        <v>12.716000000000001</v>
      </c>
      <c r="Q908" s="52">
        <v>45831</v>
      </c>
      <c r="S908">
        <v>40700</v>
      </c>
      <c r="T908" t="s">
        <v>784</v>
      </c>
    </row>
    <row r="909" spans="1:20" ht="29.1">
      <c r="A909" s="54" t="str">
        <f>+VLOOKUP(O909,'Selectable Table'!D:E,2,0)</f>
        <v>OTH CUST</v>
      </c>
      <c r="B909" s="37" t="s">
        <v>926</v>
      </c>
      <c r="C909" s="50" t="s">
        <v>927</v>
      </c>
      <c r="D909" s="50" t="s">
        <v>1865</v>
      </c>
      <c r="E909">
        <v>2025</v>
      </c>
      <c r="F909">
        <v>6</v>
      </c>
      <c r="G909" s="54" t="s">
        <v>850</v>
      </c>
      <c r="H909" s="34" t="s">
        <v>323</v>
      </c>
      <c r="I909" s="18">
        <v>113.86800000000001</v>
      </c>
      <c r="J909" s="34" t="s">
        <v>95</v>
      </c>
      <c r="K909" s="19">
        <f t="shared" si="29"/>
        <v>113.86800000000001</v>
      </c>
      <c r="L909" t="s">
        <v>851</v>
      </c>
      <c r="M909" s="51" t="s">
        <v>928</v>
      </c>
      <c r="O909" s="50" t="s">
        <v>929</v>
      </c>
      <c r="P909" s="38">
        <f t="shared" si="28"/>
        <v>113.86800000000001</v>
      </c>
      <c r="Q909" s="52">
        <v>45831</v>
      </c>
      <c r="S909">
        <v>40700</v>
      </c>
      <c r="T909" t="s">
        <v>784</v>
      </c>
    </row>
    <row r="910" spans="1:20" ht="29.1">
      <c r="A910" s="54" t="str">
        <f>+VLOOKUP(O910,'Selectable Table'!D:E,2,0)</f>
        <v>OTH CUST</v>
      </c>
      <c r="B910" s="37" t="s">
        <v>926</v>
      </c>
      <c r="C910" s="50" t="s">
        <v>927</v>
      </c>
      <c r="D910" s="50" t="s">
        <v>1865</v>
      </c>
      <c r="E910">
        <v>2025</v>
      </c>
      <c r="F910">
        <v>6</v>
      </c>
      <c r="G910" s="54" t="s">
        <v>850</v>
      </c>
      <c r="H910" s="34" t="s">
        <v>323</v>
      </c>
      <c r="I910" s="18">
        <v>3.3520000000000003</v>
      </c>
      <c r="J910" s="34" t="s">
        <v>95</v>
      </c>
      <c r="K910" s="19">
        <f t="shared" si="29"/>
        <v>3.3520000000000003</v>
      </c>
      <c r="L910" t="s">
        <v>851</v>
      </c>
      <c r="M910" s="51" t="s">
        <v>928</v>
      </c>
      <c r="O910" s="50" t="s">
        <v>929</v>
      </c>
      <c r="P910" s="38">
        <f t="shared" si="28"/>
        <v>3.3520000000000003</v>
      </c>
      <c r="Q910" s="52">
        <v>45831</v>
      </c>
      <c r="S910">
        <v>40700</v>
      </c>
      <c r="T910" t="s">
        <v>784</v>
      </c>
    </row>
    <row r="911" spans="1:20" ht="29.1">
      <c r="A911" s="54" t="str">
        <f>+VLOOKUP(O911,'Selectable Table'!D:E,2,0)</f>
        <v>OTH CUST</v>
      </c>
      <c r="B911" s="37" t="s">
        <v>926</v>
      </c>
      <c r="C911" s="50" t="s">
        <v>927</v>
      </c>
      <c r="D911" s="50" t="s">
        <v>1865</v>
      </c>
      <c r="E911">
        <v>2025</v>
      </c>
      <c r="F911">
        <v>6</v>
      </c>
      <c r="G911" s="54" t="s">
        <v>854</v>
      </c>
      <c r="H911" s="34" t="s">
        <v>324</v>
      </c>
      <c r="I911" s="18">
        <v>39.864000000000004</v>
      </c>
      <c r="J911" s="34" t="s">
        <v>95</v>
      </c>
      <c r="K911" s="19">
        <f t="shared" si="29"/>
        <v>39.864000000000004</v>
      </c>
      <c r="L911" t="s">
        <v>851</v>
      </c>
      <c r="M911" s="51" t="s">
        <v>928</v>
      </c>
      <c r="O911" s="50" t="s">
        <v>929</v>
      </c>
      <c r="P911" s="38">
        <f t="shared" si="28"/>
        <v>39.864000000000004</v>
      </c>
      <c r="Q911" s="52">
        <v>45831</v>
      </c>
      <c r="S911">
        <v>40700</v>
      </c>
      <c r="T911" t="s">
        <v>784</v>
      </c>
    </row>
    <row r="912" spans="1:20" ht="14.45">
      <c r="A912" s="54" t="str">
        <f>+VLOOKUP(O912,'Selectable Table'!D:E,2,0)</f>
        <v>OTH CUST</v>
      </c>
      <c r="B912" s="37" t="s">
        <v>938</v>
      </c>
      <c r="C912" s="50" t="s">
        <v>939</v>
      </c>
      <c r="D912" s="50" t="s">
        <v>1865</v>
      </c>
      <c r="E912">
        <v>2025</v>
      </c>
      <c r="F912">
        <v>6</v>
      </c>
      <c r="G912" s="54" t="s">
        <v>854</v>
      </c>
      <c r="H912" s="34" t="s">
        <v>324</v>
      </c>
      <c r="I912" s="18">
        <v>36.480000000000004</v>
      </c>
      <c r="J912" s="34" t="s">
        <v>95</v>
      </c>
      <c r="K912" s="19">
        <f t="shared" si="29"/>
        <v>36.480000000000004</v>
      </c>
      <c r="L912" t="s">
        <v>851</v>
      </c>
      <c r="M912" s="51" t="s">
        <v>874</v>
      </c>
      <c r="O912" s="50" t="s">
        <v>875</v>
      </c>
      <c r="P912" s="38">
        <f t="shared" si="28"/>
        <v>36.480000000000004</v>
      </c>
      <c r="Q912" s="52">
        <v>45831</v>
      </c>
      <c r="S912">
        <v>40700</v>
      </c>
      <c r="T912" t="s">
        <v>784</v>
      </c>
    </row>
    <row r="913" spans="1:20" ht="14.45">
      <c r="A913" s="54" t="str">
        <f>+VLOOKUP(O913,'Selectable Table'!D:E,2,0)</f>
        <v>OTH CUST</v>
      </c>
      <c r="B913" s="37" t="s">
        <v>938</v>
      </c>
      <c r="C913" s="50" t="s">
        <v>939</v>
      </c>
      <c r="D913" s="50" t="s">
        <v>460</v>
      </c>
      <c r="E913">
        <v>2025</v>
      </c>
      <c r="F913">
        <v>6</v>
      </c>
      <c r="G913" s="54" t="s">
        <v>858</v>
      </c>
      <c r="H913" s="34" t="s">
        <v>325</v>
      </c>
      <c r="I913" s="18">
        <v>44.463999999999999</v>
      </c>
      <c r="J913" s="34" t="s">
        <v>95</v>
      </c>
      <c r="K913" s="19">
        <f t="shared" si="29"/>
        <v>44.463999999999999</v>
      </c>
      <c r="L913" t="s">
        <v>851</v>
      </c>
      <c r="M913" s="51" t="s">
        <v>874</v>
      </c>
      <c r="O913" s="50" t="s">
        <v>875</v>
      </c>
      <c r="P913" s="38">
        <f t="shared" si="28"/>
        <v>44.463999999999999</v>
      </c>
      <c r="Q913" s="52">
        <v>45831</v>
      </c>
      <c r="S913">
        <v>40700</v>
      </c>
      <c r="T913" t="s">
        <v>784</v>
      </c>
    </row>
    <row r="914" spans="1:20" ht="29.1">
      <c r="A914" s="54" t="str">
        <f>+VLOOKUP(O914,'Selectable Table'!D:E,2,0)</f>
        <v>OTH CUST</v>
      </c>
      <c r="B914" s="37" t="s">
        <v>1572</v>
      </c>
      <c r="C914" s="50" t="s">
        <v>1573</v>
      </c>
      <c r="D914" s="50" t="s">
        <v>460</v>
      </c>
      <c r="E914">
        <v>2025</v>
      </c>
      <c r="F914">
        <v>6</v>
      </c>
      <c r="G914" s="54" t="s">
        <v>850</v>
      </c>
      <c r="H914" s="34" t="s">
        <v>323</v>
      </c>
      <c r="I914" s="18">
        <v>20.652000000000001</v>
      </c>
      <c r="J914" s="34" t="s">
        <v>95</v>
      </c>
      <c r="K914" s="19">
        <f t="shared" si="29"/>
        <v>20.652000000000001</v>
      </c>
      <c r="L914" t="s">
        <v>851</v>
      </c>
      <c r="M914" s="51" t="s">
        <v>1574</v>
      </c>
      <c r="O914" s="50" t="s">
        <v>929</v>
      </c>
      <c r="P914" s="38">
        <f t="shared" si="28"/>
        <v>20.652000000000001</v>
      </c>
      <c r="Q914" s="52">
        <v>45831</v>
      </c>
      <c r="S914">
        <v>40700</v>
      </c>
      <c r="T914" t="s">
        <v>784</v>
      </c>
    </row>
    <row r="915" spans="1:20" ht="29.1">
      <c r="A915" s="54" t="str">
        <f>+VLOOKUP(O915,'Selectable Table'!D:E,2,0)</f>
        <v>OTH CUST</v>
      </c>
      <c r="B915" s="37" t="s">
        <v>1572</v>
      </c>
      <c r="C915" s="50" t="s">
        <v>1573</v>
      </c>
      <c r="D915" s="50" t="s">
        <v>460</v>
      </c>
      <c r="E915">
        <v>2025</v>
      </c>
      <c r="F915">
        <v>6</v>
      </c>
      <c r="G915" s="54" t="s">
        <v>854</v>
      </c>
      <c r="H915" s="34" t="s">
        <v>324</v>
      </c>
      <c r="I915" s="18">
        <v>27.532</v>
      </c>
      <c r="J915" s="34" t="s">
        <v>95</v>
      </c>
      <c r="K915" s="19">
        <f t="shared" si="29"/>
        <v>27.532</v>
      </c>
      <c r="L915" t="s">
        <v>851</v>
      </c>
      <c r="M915" s="51" t="s">
        <v>1574</v>
      </c>
      <c r="O915" s="50" t="s">
        <v>929</v>
      </c>
      <c r="P915" s="38">
        <f t="shared" si="28"/>
        <v>27.532</v>
      </c>
      <c r="Q915" s="52">
        <v>45831</v>
      </c>
      <c r="S915">
        <v>40700</v>
      </c>
      <c r="T915" t="s">
        <v>784</v>
      </c>
    </row>
    <row r="916" spans="1:20" ht="14.45">
      <c r="A916" s="54" t="str">
        <f>+VLOOKUP(O916,'Selectable Table'!D:E,2,0)</f>
        <v>OTH CUST</v>
      </c>
      <c r="B916" s="37" t="s">
        <v>1578</v>
      </c>
      <c r="C916" s="50" t="s">
        <v>1579</v>
      </c>
      <c r="D916" s="50" t="s">
        <v>460</v>
      </c>
      <c r="E916">
        <v>2025</v>
      </c>
      <c r="F916">
        <v>6</v>
      </c>
      <c r="G916" s="54" t="s">
        <v>854</v>
      </c>
      <c r="H916" s="34" t="s">
        <v>324</v>
      </c>
      <c r="I916" s="18">
        <v>41.308</v>
      </c>
      <c r="J916" s="34" t="s">
        <v>95</v>
      </c>
      <c r="K916" s="19">
        <f t="shared" si="29"/>
        <v>41.308</v>
      </c>
      <c r="L916" t="s">
        <v>851</v>
      </c>
      <c r="M916" s="51" t="s">
        <v>1580</v>
      </c>
      <c r="O916" s="50" t="s">
        <v>929</v>
      </c>
      <c r="P916" s="38">
        <f t="shared" si="28"/>
        <v>41.308</v>
      </c>
      <c r="Q916" s="52">
        <v>45831</v>
      </c>
      <c r="S916">
        <v>40700</v>
      </c>
      <c r="T916" t="s">
        <v>784</v>
      </c>
    </row>
    <row r="917" spans="1:20" ht="14.45">
      <c r="A917" s="54" t="str">
        <f>+VLOOKUP(O917,'Selectable Table'!D:E,2,0)</f>
        <v>OTH CUST</v>
      </c>
      <c r="B917" s="37" t="s">
        <v>1578</v>
      </c>
      <c r="C917" s="50" t="s">
        <v>1579</v>
      </c>
      <c r="D917" s="50" t="s">
        <v>460</v>
      </c>
      <c r="E917">
        <v>2025</v>
      </c>
      <c r="F917">
        <v>6</v>
      </c>
      <c r="G917" s="54" t="s">
        <v>854</v>
      </c>
      <c r="H917" s="34" t="s">
        <v>324</v>
      </c>
      <c r="I917" s="18">
        <v>44.748000000000005</v>
      </c>
      <c r="J917" s="34" t="s">
        <v>95</v>
      </c>
      <c r="K917" s="19">
        <f t="shared" si="29"/>
        <v>44.748000000000005</v>
      </c>
      <c r="L917" t="s">
        <v>851</v>
      </c>
      <c r="M917" s="51" t="s">
        <v>1580</v>
      </c>
      <c r="O917" s="50" t="s">
        <v>929</v>
      </c>
      <c r="P917" s="38">
        <f t="shared" si="28"/>
        <v>44.748000000000005</v>
      </c>
      <c r="Q917" s="52">
        <v>45831</v>
      </c>
      <c r="S917">
        <v>40700</v>
      </c>
      <c r="T917" t="s">
        <v>784</v>
      </c>
    </row>
    <row r="918" spans="1:20" ht="14.45">
      <c r="A918" s="54" t="str">
        <f>+VLOOKUP(O918,'Selectable Table'!D:E,2,0)</f>
        <v>OTH CUST</v>
      </c>
      <c r="B918" s="37" t="s">
        <v>1582</v>
      </c>
      <c r="C918" s="50" t="s">
        <v>1583</v>
      </c>
      <c r="D918" s="50" t="s">
        <v>460</v>
      </c>
      <c r="E918">
        <v>2025</v>
      </c>
      <c r="F918">
        <v>6</v>
      </c>
      <c r="G918" s="54" t="s">
        <v>854</v>
      </c>
      <c r="H918" s="34" t="s">
        <v>324</v>
      </c>
      <c r="I918" s="18">
        <v>4.5600000000000005</v>
      </c>
      <c r="J918" s="34" t="s">
        <v>95</v>
      </c>
      <c r="K918" s="19">
        <f t="shared" si="29"/>
        <v>4.5600000000000005</v>
      </c>
      <c r="L918" t="s">
        <v>851</v>
      </c>
      <c r="M918" s="51" t="s">
        <v>874</v>
      </c>
      <c r="O918" s="50" t="s">
        <v>875</v>
      </c>
      <c r="P918" s="38">
        <f t="shared" si="28"/>
        <v>4.5600000000000005</v>
      </c>
      <c r="Q918" s="52">
        <v>45831</v>
      </c>
      <c r="S918">
        <v>40700</v>
      </c>
      <c r="T918" t="s">
        <v>784</v>
      </c>
    </row>
    <row r="919" spans="1:20" ht="14.45">
      <c r="A919" s="54" t="str">
        <f>+VLOOKUP(O919,'Selectable Table'!D:E,2,0)</f>
        <v>OTH CUST</v>
      </c>
      <c r="B919" s="37" t="s">
        <v>1582</v>
      </c>
      <c r="C919" s="50" t="s">
        <v>1583</v>
      </c>
      <c r="D919" s="50" t="s">
        <v>460</v>
      </c>
      <c r="E919">
        <v>2025</v>
      </c>
      <c r="F919">
        <v>6</v>
      </c>
      <c r="G919" s="54" t="s">
        <v>850</v>
      </c>
      <c r="H919" s="34" t="s">
        <v>323</v>
      </c>
      <c r="I919" s="18">
        <v>11.856000000000002</v>
      </c>
      <c r="J919" s="34" t="s">
        <v>95</v>
      </c>
      <c r="K919" s="19">
        <f t="shared" si="29"/>
        <v>11.856000000000002</v>
      </c>
      <c r="L919" t="s">
        <v>851</v>
      </c>
      <c r="M919" s="51" t="s">
        <v>874</v>
      </c>
      <c r="O919" s="50" t="s">
        <v>875</v>
      </c>
      <c r="P919" s="38">
        <f t="shared" si="28"/>
        <v>11.856000000000002</v>
      </c>
      <c r="Q919" s="52">
        <v>45831</v>
      </c>
      <c r="S919">
        <v>40700</v>
      </c>
      <c r="T919" t="s">
        <v>784</v>
      </c>
    </row>
    <row r="920" spans="1:20" ht="29.1">
      <c r="A920" s="54" t="str">
        <f>+VLOOKUP(O920,'Selectable Table'!D:E,2,0)</f>
        <v>OTH CUST</v>
      </c>
      <c r="B920" s="37" t="s">
        <v>948</v>
      </c>
      <c r="C920" s="50" t="s">
        <v>949</v>
      </c>
      <c r="D920" s="50" t="s">
        <v>1866</v>
      </c>
      <c r="E920">
        <v>2025</v>
      </c>
      <c r="F920">
        <v>6</v>
      </c>
      <c r="G920" s="54" t="s">
        <v>854</v>
      </c>
      <c r="H920" s="34" t="s">
        <v>324</v>
      </c>
      <c r="I920" s="18">
        <v>10.328000000000001</v>
      </c>
      <c r="J920" s="34" t="s">
        <v>95</v>
      </c>
      <c r="K920" s="19">
        <f t="shared" si="29"/>
        <v>10.328000000000001</v>
      </c>
      <c r="L920" t="s">
        <v>851</v>
      </c>
      <c r="M920" s="51" t="s">
        <v>950</v>
      </c>
      <c r="O920" s="50" t="s">
        <v>929</v>
      </c>
      <c r="P920" s="38">
        <f t="shared" si="28"/>
        <v>10.328000000000001</v>
      </c>
      <c r="Q920" s="52">
        <v>45831</v>
      </c>
      <c r="S920">
        <v>40700</v>
      </c>
      <c r="T920" t="s">
        <v>784</v>
      </c>
    </row>
    <row r="921" spans="1:20" ht="14.45">
      <c r="A921" s="54" t="str">
        <f>+VLOOKUP(O921,'Selectable Table'!D:E,2,0)</f>
        <v>J &amp; J</v>
      </c>
      <c r="B921" s="37" t="s">
        <v>959</v>
      </c>
      <c r="C921" s="50" t="s">
        <v>960</v>
      </c>
      <c r="D921" s="50" t="s">
        <v>1866</v>
      </c>
      <c r="E921">
        <v>2025</v>
      </c>
      <c r="F921">
        <v>6</v>
      </c>
      <c r="G921" s="54" t="s">
        <v>854</v>
      </c>
      <c r="H921" s="34" t="s">
        <v>324</v>
      </c>
      <c r="I921" s="18">
        <v>115.532</v>
      </c>
      <c r="J921" s="34" t="s">
        <v>95</v>
      </c>
      <c r="K921" s="19">
        <f t="shared" si="29"/>
        <v>115.532</v>
      </c>
      <c r="L921" t="s">
        <v>851</v>
      </c>
      <c r="M921" s="51" t="s">
        <v>889</v>
      </c>
      <c r="O921" s="50" t="s">
        <v>890</v>
      </c>
      <c r="P921" s="38">
        <f t="shared" si="28"/>
        <v>115.532</v>
      </c>
      <c r="Q921" s="52">
        <v>45831</v>
      </c>
      <c r="S921">
        <v>40700</v>
      </c>
      <c r="T921" t="s">
        <v>784</v>
      </c>
    </row>
    <row r="922" spans="1:20" ht="14.45">
      <c r="A922" s="54" t="str">
        <f>+VLOOKUP(O922,'Selectable Table'!D:E,2,0)</f>
        <v>J &amp; J</v>
      </c>
      <c r="B922" s="37" t="s">
        <v>959</v>
      </c>
      <c r="C922" s="50" t="s">
        <v>960</v>
      </c>
      <c r="D922" s="50" t="s">
        <v>1866</v>
      </c>
      <c r="E922">
        <v>2025</v>
      </c>
      <c r="F922">
        <v>6</v>
      </c>
      <c r="G922" s="54" t="s">
        <v>854</v>
      </c>
      <c r="H922" s="34" t="s">
        <v>324</v>
      </c>
      <c r="I922" s="18">
        <v>71.608000000000004</v>
      </c>
      <c r="J922" s="34" t="s">
        <v>95</v>
      </c>
      <c r="K922" s="19">
        <f t="shared" si="29"/>
        <v>71.608000000000004</v>
      </c>
      <c r="L922" t="s">
        <v>851</v>
      </c>
      <c r="M922" s="51" t="s">
        <v>889</v>
      </c>
      <c r="O922" s="50" t="s">
        <v>890</v>
      </c>
      <c r="P922" s="38">
        <f t="shared" si="28"/>
        <v>71.608000000000004</v>
      </c>
      <c r="Q922" s="52">
        <v>45831</v>
      </c>
      <c r="S922">
        <v>40700</v>
      </c>
      <c r="T922" t="s">
        <v>784</v>
      </c>
    </row>
    <row r="923" spans="1:20" ht="29.1">
      <c r="A923" s="54" t="str">
        <f>+VLOOKUP(O923,'Selectable Table'!D:E,2,0)</f>
        <v>OTH CUST</v>
      </c>
      <c r="B923" s="37" t="s">
        <v>1591</v>
      </c>
      <c r="C923" s="50" t="s">
        <v>1592</v>
      </c>
      <c r="D923" s="50" t="s">
        <v>1866</v>
      </c>
      <c r="E923">
        <v>2025</v>
      </c>
      <c r="F923">
        <v>6</v>
      </c>
      <c r="G923" s="54" t="s">
        <v>850</v>
      </c>
      <c r="H923" s="34" t="s">
        <v>323</v>
      </c>
      <c r="I923" s="18">
        <v>51.636000000000003</v>
      </c>
      <c r="J923" s="34" t="s">
        <v>95</v>
      </c>
      <c r="K923" s="19">
        <f t="shared" si="29"/>
        <v>51.636000000000003</v>
      </c>
      <c r="L923" t="s">
        <v>851</v>
      </c>
      <c r="M923" s="51" t="s">
        <v>1593</v>
      </c>
      <c r="O923" s="50" t="s">
        <v>929</v>
      </c>
      <c r="P923" s="38">
        <f t="shared" si="28"/>
        <v>51.636000000000003</v>
      </c>
      <c r="Q923" s="52">
        <v>45831</v>
      </c>
      <c r="S923">
        <v>40700</v>
      </c>
      <c r="T923" t="s">
        <v>784</v>
      </c>
    </row>
    <row r="924" spans="1:20" ht="29.1">
      <c r="A924" s="54" t="str">
        <f>+VLOOKUP(O924,'Selectable Table'!D:E,2,0)</f>
        <v>OTH CUST</v>
      </c>
      <c r="B924" s="37" t="s">
        <v>1591</v>
      </c>
      <c r="C924" s="50" t="s">
        <v>1592</v>
      </c>
      <c r="D924" s="50" t="s">
        <v>1866</v>
      </c>
      <c r="E924">
        <v>2025</v>
      </c>
      <c r="F924">
        <v>6</v>
      </c>
      <c r="G924" s="54" t="s">
        <v>854</v>
      </c>
      <c r="H924" s="34" t="s">
        <v>324</v>
      </c>
      <c r="I924" s="18">
        <v>9.7840000000000007</v>
      </c>
      <c r="J924" s="34" t="s">
        <v>95</v>
      </c>
      <c r="K924" s="19">
        <f t="shared" si="29"/>
        <v>9.7840000000000007</v>
      </c>
      <c r="L924" t="s">
        <v>851</v>
      </c>
      <c r="M924" s="51" t="s">
        <v>1593</v>
      </c>
      <c r="O924" s="50" t="s">
        <v>929</v>
      </c>
      <c r="P924" s="38">
        <f t="shared" si="28"/>
        <v>9.7840000000000007</v>
      </c>
      <c r="Q924" s="52">
        <v>45831</v>
      </c>
      <c r="S924">
        <v>40700</v>
      </c>
      <c r="T924" t="s">
        <v>784</v>
      </c>
    </row>
    <row r="925" spans="1:20" ht="29.1">
      <c r="A925" s="54" t="str">
        <f>+VLOOKUP(O925,'Selectable Table'!D:E,2,0)</f>
        <v>OTH CUST</v>
      </c>
      <c r="B925" s="37" t="s">
        <v>1594</v>
      </c>
      <c r="C925" s="50" t="s">
        <v>1595</v>
      </c>
      <c r="D925" s="50" t="s">
        <v>1867</v>
      </c>
      <c r="E925">
        <v>2025</v>
      </c>
      <c r="F925">
        <v>6</v>
      </c>
      <c r="G925" s="54" t="s">
        <v>854</v>
      </c>
      <c r="H925" s="34" t="s">
        <v>324</v>
      </c>
      <c r="I925" s="18">
        <v>41.304000000000002</v>
      </c>
      <c r="J925" s="34" t="s">
        <v>95</v>
      </c>
      <c r="K925" s="19">
        <f t="shared" si="29"/>
        <v>41.304000000000002</v>
      </c>
      <c r="L925" t="s">
        <v>851</v>
      </c>
      <c r="M925" s="51" t="s">
        <v>1596</v>
      </c>
      <c r="O925" s="50" t="s">
        <v>929</v>
      </c>
      <c r="P925" s="38">
        <f t="shared" si="28"/>
        <v>41.304000000000002</v>
      </c>
      <c r="Q925" s="52">
        <v>45831</v>
      </c>
      <c r="S925">
        <v>40700</v>
      </c>
      <c r="T925" t="s">
        <v>784</v>
      </c>
    </row>
    <row r="926" spans="1:20" ht="29.1">
      <c r="A926" s="54" t="str">
        <f>+VLOOKUP(O926,'Selectable Table'!D:E,2,0)</f>
        <v>OTH CUST</v>
      </c>
      <c r="B926" s="37" t="s">
        <v>1594</v>
      </c>
      <c r="C926" s="50" t="s">
        <v>1595</v>
      </c>
      <c r="D926" s="50" t="s">
        <v>1867</v>
      </c>
      <c r="E926">
        <v>2025</v>
      </c>
      <c r="F926">
        <v>6</v>
      </c>
      <c r="G926" s="54" t="s">
        <v>858</v>
      </c>
      <c r="H926" s="34" t="s">
        <v>325</v>
      </c>
      <c r="I926" s="18">
        <v>52.320000000000007</v>
      </c>
      <c r="J926" s="34" t="s">
        <v>95</v>
      </c>
      <c r="K926" s="19">
        <f t="shared" si="29"/>
        <v>52.320000000000007</v>
      </c>
      <c r="L926" t="s">
        <v>851</v>
      </c>
      <c r="M926" s="51" t="s">
        <v>1596</v>
      </c>
      <c r="O926" s="50" t="s">
        <v>929</v>
      </c>
      <c r="P926" s="38">
        <f t="shared" si="28"/>
        <v>52.320000000000007</v>
      </c>
      <c r="Q926" s="52">
        <v>45831</v>
      </c>
      <c r="S926">
        <v>40700</v>
      </c>
      <c r="T926" t="s">
        <v>784</v>
      </c>
    </row>
    <row r="927" spans="1:20" ht="29.1">
      <c r="A927" s="54" t="str">
        <f>+VLOOKUP(O927,'Selectable Table'!D:E,2,0)</f>
        <v>OTH CUST</v>
      </c>
      <c r="B927" s="37" t="s">
        <v>1594</v>
      </c>
      <c r="C927" s="50" t="s">
        <v>1595</v>
      </c>
      <c r="D927" s="50" t="s">
        <v>1867</v>
      </c>
      <c r="E927">
        <v>2025</v>
      </c>
      <c r="F927">
        <v>6</v>
      </c>
      <c r="G927" s="54" t="s">
        <v>854</v>
      </c>
      <c r="H927" s="34" t="s">
        <v>324</v>
      </c>
      <c r="I927" s="18">
        <v>72.284000000000006</v>
      </c>
      <c r="J927" s="34" t="s">
        <v>95</v>
      </c>
      <c r="K927" s="19">
        <f t="shared" si="29"/>
        <v>72.284000000000006</v>
      </c>
      <c r="L927" t="s">
        <v>851</v>
      </c>
      <c r="M927" s="51" t="s">
        <v>1596</v>
      </c>
      <c r="O927" s="50" t="s">
        <v>929</v>
      </c>
      <c r="P927" s="38">
        <f t="shared" si="28"/>
        <v>72.284000000000006</v>
      </c>
      <c r="Q927" s="52">
        <v>45831</v>
      </c>
      <c r="S927">
        <v>40700</v>
      </c>
      <c r="T927" t="s">
        <v>784</v>
      </c>
    </row>
    <row r="928" spans="1:20" ht="29.1">
      <c r="A928" s="54" t="str">
        <f>+VLOOKUP(O928,'Selectable Table'!D:E,2,0)</f>
        <v>OTH CUST</v>
      </c>
      <c r="B928" s="37" t="s">
        <v>965</v>
      </c>
      <c r="C928" s="50" t="s">
        <v>966</v>
      </c>
      <c r="D928" s="50" t="s">
        <v>1867</v>
      </c>
      <c r="E928">
        <v>2025</v>
      </c>
      <c r="F928">
        <v>6</v>
      </c>
      <c r="G928" s="54" t="s">
        <v>850</v>
      </c>
      <c r="H928" s="34" t="s">
        <v>323</v>
      </c>
      <c r="I928" s="18">
        <v>19.62</v>
      </c>
      <c r="J928" s="34" t="s">
        <v>95</v>
      </c>
      <c r="K928" s="19">
        <f t="shared" si="29"/>
        <v>19.62</v>
      </c>
      <c r="L928" t="s">
        <v>851</v>
      </c>
      <c r="M928" s="51" t="s">
        <v>967</v>
      </c>
      <c r="O928" s="50" t="s">
        <v>929</v>
      </c>
      <c r="P928" s="38">
        <f t="shared" si="28"/>
        <v>19.62</v>
      </c>
      <c r="Q928" s="52">
        <v>45831</v>
      </c>
      <c r="S928">
        <v>40700</v>
      </c>
      <c r="T928" t="s">
        <v>784</v>
      </c>
    </row>
    <row r="929" spans="1:20" ht="29.1">
      <c r="A929" s="54" t="str">
        <f>+VLOOKUP(O929,'Selectable Table'!D:E,2,0)</f>
        <v>OTH CUST</v>
      </c>
      <c r="B929" s="37" t="s">
        <v>965</v>
      </c>
      <c r="C929" s="50" t="s">
        <v>966</v>
      </c>
      <c r="D929" s="50" t="s">
        <v>295</v>
      </c>
      <c r="E929">
        <v>2025</v>
      </c>
      <c r="F929">
        <v>6</v>
      </c>
      <c r="G929" s="54" t="s">
        <v>854</v>
      </c>
      <c r="H929" s="34" t="s">
        <v>324</v>
      </c>
      <c r="I929" s="18">
        <v>19.62</v>
      </c>
      <c r="J929" s="34" t="s">
        <v>95</v>
      </c>
      <c r="K929" s="19">
        <f t="shared" si="29"/>
        <v>19.62</v>
      </c>
      <c r="L929" t="s">
        <v>851</v>
      </c>
      <c r="M929" s="51" t="s">
        <v>967</v>
      </c>
      <c r="O929" s="50" t="s">
        <v>929</v>
      </c>
      <c r="P929" s="38">
        <f t="shared" si="28"/>
        <v>19.62</v>
      </c>
      <c r="Q929" s="52">
        <v>45831</v>
      </c>
      <c r="S929">
        <v>40700</v>
      </c>
      <c r="T929" t="s">
        <v>784</v>
      </c>
    </row>
    <row r="930" spans="1:20" ht="29.1">
      <c r="A930" s="54" t="str">
        <f>+VLOOKUP(O930,'Selectable Table'!D:E,2,0)</f>
        <v>OTH CUST</v>
      </c>
      <c r="B930" s="37" t="s">
        <v>1604</v>
      </c>
      <c r="C930" s="50" t="s">
        <v>1605</v>
      </c>
      <c r="D930" s="50" t="s">
        <v>295</v>
      </c>
      <c r="E930">
        <v>2025</v>
      </c>
      <c r="F930">
        <v>6</v>
      </c>
      <c r="G930" s="54" t="s">
        <v>858</v>
      </c>
      <c r="H930" s="34" t="s">
        <v>325</v>
      </c>
      <c r="I930" s="18">
        <v>17.212</v>
      </c>
      <c r="J930" s="34" t="s">
        <v>95</v>
      </c>
      <c r="K930" s="19">
        <f t="shared" si="29"/>
        <v>17.212</v>
      </c>
      <c r="L930" t="s">
        <v>851</v>
      </c>
      <c r="M930" s="51" t="s">
        <v>1606</v>
      </c>
      <c r="O930" s="50" t="s">
        <v>929</v>
      </c>
      <c r="P930" s="38">
        <f t="shared" si="28"/>
        <v>17.212</v>
      </c>
      <c r="Q930" s="52">
        <v>45831</v>
      </c>
      <c r="S930">
        <v>40700</v>
      </c>
      <c r="T930" t="s">
        <v>784</v>
      </c>
    </row>
    <row r="931" spans="1:20" ht="29.1">
      <c r="A931" s="54" t="str">
        <f>+VLOOKUP(O931,'Selectable Table'!D:E,2,0)</f>
        <v>OTH CUST</v>
      </c>
      <c r="B931" s="37" t="s">
        <v>1604</v>
      </c>
      <c r="C931" s="50" t="s">
        <v>1605</v>
      </c>
      <c r="D931" s="50" t="s">
        <v>295</v>
      </c>
      <c r="E931">
        <v>2025</v>
      </c>
      <c r="F931">
        <v>6</v>
      </c>
      <c r="G931" s="54" t="s">
        <v>854</v>
      </c>
      <c r="H931" s="34" t="s">
        <v>324</v>
      </c>
      <c r="I931" s="18">
        <v>45.78</v>
      </c>
      <c r="J931" s="34" t="s">
        <v>95</v>
      </c>
      <c r="K931" s="19">
        <f t="shared" si="29"/>
        <v>45.78</v>
      </c>
      <c r="L931" t="s">
        <v>851</v>
      </c>
      <c r="M931" s="51" t="s">
        <v>1606</v>
      </c>
      <c r="O931" s="50" t="s">
        <v>929</v>
      </c>
      <c r="P931" s="38">
        <f t="shared" si="28"/>
        <v>45.78</v>
      </c>
      <c r="Q931" s="52">
        <v>45831</v>
      </c>
      <c r="S931">
        <v>40700</v>
      </c>
      <c r="T931" t="s">
        <v>784</v>
      </c>
    </row>
    <row r="932" spans="1:20" ht="29.1">
      <c r="A932" s="54" t="str">
        <f>+VLOOKUP(O932,'Selectable Table'!D:E,2,0)</f>
        <v>OTH CUST</v>
      </c>
      <c r="B932" s="37" t="s">
        <v>971</v>
      </c>
      <c r="C932" s="50" t="s">
        <v>972</v>
      </c>
      <c r="D932" s="50" t="s">
        <v>295</v>
      </c>
      <c r="E932">
        <v>2025</v>
      </c>
      <c r="F932">
        <v>6</v>
      </c>
      <c r="G932" s="54" t="s">
        <v>854</v>
      </c>
      <c r="H932" s="34" t="s">
        <v>324</v>
      </c>
      <c r="I932" s="18">
        <v>51.636000000000003</v>
      </c>
      <c r="J932" s="34" t="s">
        <v>95</v>
      </c>
      <c r="K932" s="19">
        <f t="shared" si="29"/>
        <v>51.636000000000003</v>
      </c>
      <c r="L932" t="s">
        <v>851</v>
      </c>
      <c r="M932" s="51" t="s">
        <v>973</v>
      </c>
      <c r="O932" s="50" t="s">
        <v>929</v>
      </c>
      <c r="P932" s="38">
        <f t="shared" si="28"/>
        <v>51.636000000000003</v>
      </c>
      <c r="Q932" s="52">
        <v>45831</v>
      </c>
      <c r="S932">
        <v>40700</v>
      </c>
      <c r="T932" t="s">
        <v>784</v>
      </c>
    </row>
    <row r="933" spans="1:20" ht="29.1">
      <c r="A933" s="54" t="str">
        <f>+VLOOKUP(O933,'Selectable Table'!D:E,2,0)</f>
        <v>OTH CUST</v>
      </c>
      <c r="B933" s="37" t="s">
        <v>971</v>
      </c>
      <c r="C933" s="50" t="s">
        <v>972</v>
      </c>
      <c r="D933" s="50" t="s">
        <v>295</v>
      </c>
      <c r="E933">
        <v>2025</v>
      </c>
      <c r="F933">
        <v>6</v>
      </c>
      <c r="G933" s="54" t="s">
        <v>850</v>
      </c>
      <c r="H933" s="34" t="s">
        <v>323</v>
      </c>
      <c r="I933" s="18">
        <v>6.8840000000000003</v>
      </c>
      <c r="J933" s="34" t="s">
        <v>95</v>
      </c>
      <c r="K933" s="19">
        <f t="shared" si="29"/>
        <v>6.8840000000000003</v>
      </c>
      <c r="L933" t="s">
        <v>851</v>
      </c>
      <c r="M933" s="51" t="s">
        <v>973</v>
      </c>
      <c r="O933" s="50" t="s">
        <v>929</v>
      </c>
      <c r="P933" s="38">
        <f t="shared" si="28"/>
        <v>6.8840000000000003</v>
      </c>
      <c r="Q933" s="52">
        <v>45831</v>
      </c>
      <c r="S933">
        <v>40700</v>
      </c>
      <c r="T933" t="s">
        <v>784</v>
      </c>
    </row>
    <row r="934" spans="1:20" ht="29.1">
      <c r="A934" s="54" t="str">
        <f>+VLOOKUP(O934,'Selectable Table'!D:E,2,0)</f>
        <v>OTH CUST</v>
      </c>
      <c r="B934" s="37" t="s">
        <v>971</v>
      </c>
      <c r="C934" s="50" t="s">
        <v>972</v>
      </c>
      <c r="D934" s="50" t="s">
        <v>1868</v>
      </c>
      <c r="E934">
        <v>2025</v>
      </c>
      <c r="F934">
        <v>6</v>
      </c>
      <c r="G934" s="54" t="s">
        <v>854</v>
      </c>
      <c r="H934" s="34" t="s">
        <v>324</v>
      </c>
      <c r="I934" s="18">
        <v>111.184</v>
      </c>
      <c r="J934" s="34" t="s">
        <v>95</v>
      </c>
      <c r="K934" s="19">
        <f t="shared" si="29"/>
        <v>111.184</v>
      </c>
      <c r="L934" t="s">
        <v>851</v>
      </c>
      <c r="M934" s="51" t="s">
        <v>973</v>
      </c>
      <c r="O934" s="50" t="s">
        <v>929</v>
      </c>
      <c r="P934" s="38">
        <f t="shared" si="28"/>
        <v>111.184</v>
      </c>
      <c r="Q934" s="52">
        <v>45831</v>
      </c>
      <c r="S934">
        <v>40700</v>
      </c>
      <c r="T934" t="s">
        <v>784</v>
      </c>
    </row>
    <row r="935" spans="1:20" ht="14.45">
      <c r="A935" s="54" t="str">
        <f>+VLOOKUP(O935,'Selectable Table'!D:E,2,0)</f>
        <v>OTH CUST</v>
      </c>
      <c r="B935" s="37" t="s">
        <v>1608</v>
      </c>
      <c r="C935" s="50" t="s">
        <v>1609</v>
      </c>
      <c r="D935" s="50" t="s">
        <v>1868</v>
      </c>
      <c r="E935">
        <v>2025</v>
      </c>
      <c r="F935">
        <v>6</v>
      </c>
      <c r="G935" s="54" t="s">
        <v>854</v>
      </c>
      <c r="H935" s="34" t="s">
        <v>324</v>
      </c>
      <c r="I935" s="18">
        <v>4.5600000000000005</v>
      </c>
      <c r="J935" s="34" t="s">
        <v>95</v>
      </c>
      <c r="K935" s="19">
        <f t="shared" si="29"/>
        <v>4.5600000000000005</v>
      </c>
      <c r="L935" t="s">
        <v>851</v>
      </c>
      <c r="M935" s="51" t="s">
        <v>874</v>
      </c>
      <c r="O935" s="50" t="s">
        <v>875</v>
      </c>
      <c r="P935" s="38">
        <f t="shared" si="28"/>
        <v>4.5600000000000005</v>
      </c>
      <c r="Q935" s="52">
        <v>45831</v>
      </c>
      <c r="S935">
        <v>40700</v>
      </c>
      <c r="T935" t="s">
        <v>784</v>
      </c>
    </row>
    <row r="936" spans="1:20" ht="14.45">
      <c r="A936" s="54" t="str">
        <f>+VLOOKUP(O936,'Selectable Table'!D:E,2,0)</f>
        <v>OTH CUST</v>
      </c>
      <c r="B936" s="37" t="s">
        <v>1608</v>
      </c>
      <c r="C936" s="50" t="s">
        <v>1609</v>
      </c>
      <c r="D936" s="50" t="s">
        <v>1868</v>
      </c>
      <c r="E936">
        <v>2025</v>
      </c>
      <c r="F936">
        <v>6</v>
      </c>
      <c r="G936" s="54" t="s">
        <v>854</v>
      </c>
      <c r="H936" s="34" t="s">
        <v>324</v>
      </c>
      <c r="I936" s="18">
        <v>12.132</v>
      </c>
      <c r="J936" s="34" t="s">
        <v>95</v>
      </c>
      <c r="K936" s="19">
        <f t="shared" si="29"/>
        <v>12.132</v>
      </c>
      <c r="L936" t="s">
        <v>851</v>
      </c>
      <c r="M936" s="51" t="s">
        <v>874</v>
      </c>
      <c r="O936" s="50" t="s">
        <v>875</v>
      </c>
      <c r="P936" s="38">
        <f t="shared" si="28"/>
        <v>12.132</v>
      </c>
      <c r="Q936" s="52">
        <v>45831</v>
      </c>
      <c r="S936">
        <v>40700</v>
      </c>
      <c r="T936" t="s">
        <v>784</v>
      </c>
    </row>
    <row r="937" spans="1:20" ht="14.45">
      <c r="A937" s="54" t="str">
        <f>+VLOOKUP(O937,'Selectable Table'!D:E,2,0)</f>
        <v>J &amp; J</v>
      </c>
      <c r="B937" s="37" t="s">
        <v>974</v>
      </c>
      <c r="C937" s="50" t="s">
        <v>975</v>
      </c>
      <c r="D937" s="50" t="s">
        <v>1868</v>
      </c>
      <c r="E937">
        <v>2025</v>
      </c>
      <c r="F937">
        <v>6</v>
      </c>
      <c r="G937" s="54" t="s">
        <v>850</v>
      </c>
      <c r="H937" s="34" t="s">
        <v>323</v>
      </c>
      <c r="I937" s="18">
        <v>31.507999999999999</v>
      </c>
      <c r="J937" s="34" t="s">
        <v>95</v>
      </c>
      <c r="K937" s="19">
        <f t="shared" si="29"/>
        <v>31.507999999999999</v>
      </c>
      <c r="L937" t="s">
        <v>851</v>
      </c>
      <c r="M937" s="51" t="s">
        <v>889</v>
      </c>
      <c r="O937" s="50" t="s">
        <v>976</v>
      </c>
      <c r="P937" s="38">
        <f t="shared" si="28"/>
        <v>31.507999999999999</v>
      </c>
      <c r="Q937" s="52">
        <v>45831</v>
      </c>
      <c r="S937">
        <v>40700</v>
      </c>
      <c r="T937" t="s">
        <v>784</v>
      </c>
    </row>
    <row r="938" spans="1:20" ht="14.45">
      <c r="A938" s="54" t="str">
        <f>+VLOOKUP(O938,'Selectable Table'!D:E,2,0)</f>
        <v>J &amp; J</v>
      </c>
      <c r="B938" s="37" t="s">
        <v>977</v>
      </c>
      <c r="C938" s="50" t="s">
        <v>978</v>
      </c>
      <c r="D938" s="50" t="s">
        <v>1868</v>
      </c>
      <c r="E938">
        <v>2025</v>
      </c>
      <c r="F938">
        <v>6</v>
      </c>
      <c r="G938" s="54" t="s">
        <v>854</v>
      </c>
      <c r="H938" s="34" t="s">
        <v>324</v>
      </c>
      <c r="I938" s="18">
        <v>52.515999999999998</v>
      </c>
      <c r="J938" s="34" t="s">
        <v>95</v>
      </c>
      <c r="K938" s="19">
        <f t="shared" si="29"/>
        <v>52.515999999999998</v>
      </c>
      <c r="L938" t="s">
        <v>851</v>
      </c>
      <c r="M938" s="51" t="s">
        <v>889</v>
      </c>
      <c r="O938" s="50" t="s">
        <v>976</v>
      </c>
      <c r="P938" s="38">
        <f t="shared" si="28"/>
        <v>52.515999999999998</v>
      </c>
      <c r="Q938" s="52">
        <v>45831</v>
      </c>
      <c r="S938">
        <v>40700</v>
      </c>
      <c r="T938" t="s">
        <v>784</v>
      </c>
    </row>
    <row r="939" spans="1:20" ht="14.45">
      <c r="A939" s="54" t="str">
        <f>+VLOOKUP(O939,'Selectable Table'!D:E,2,0)</f>
        <v>J &amp; J</v>
      </c>
      <c r="B939" s="37" t="s">
        <v>977</v>
      </c>
      <c r="C939" s="50" t="s">
        <v>978</v>
      </c>
      <c r="D939" s="50" t="s">
        <v>462</v>
      </c>
      <c r="E939">
        <v>2025</v>
      </c>
      <c r="F939">
        <v>6</v>
      </c>
      <c r="G939" s="54" t="s">
        <v>858</v>
      </c>
      <c r="H939" s="34" t="s">
        <v>325</v>
      </c>
      <c r="I939" s="18">
        <v>47.74</v>
      </c>
      <c r="J939" s="34" t="s">
        <v>95</v>
      </c>
      <c r="K939" s="19">
        <f t="shared" si="29"/>
        <v>47.74</v>
      </c>
      <c r="L939" t="s">
        <v>851</v>
      </c>
      <c r="M939" s="51" t="s">
        <v>889</v>
      </c>
      <c r="O939" s="50" t="s">
        <v>976</v>
      </c>
      <c r="P939" s="38">
        <f t="shared" si="28"/>
        <v>47.74</v>
      </c>
      <c r="Q939" s="52">
        <v>45831</v>
      </c>
      <c r="S939">
        <v>40700</v>
      </c>
      <c r="T939" t="s">
        <v>784</v>
      </c>
    </row>
    <row r="940" spans="1:20" ht="14.45">
      <c r="A940" s="54" t="str">
        <f>+VLOOKUP(O940,'Selectable Table'!D:E,2,0)</f>
        <v>J &amp; J</v>
      </c>
      <c r="B940" s="37" t="s">
        <v>979</v>
      </c>
      <c r="C940" s="50" t="s">
        <v>980</v>
      </c>
      <c r="D940" s="50" t="s">
        <v>462</v>
      </c>
      <c r="E940">
        <v>2025</v>
      </c>
      <c r="F940">
        <v>6</v>
      </c>
      <c r="G940" s="54" t="s">
        <v>850</v>
      </c>
      <c r="H940" s="34" t="s">
        <v>323</v>
      </c>
      <c r="I940" s="18">
        <v>71.608000000000004</v>
      </c>
      <c r="J940" s="34" t="s">
        <v>95</v>
      </c>
      <c r="K940" s="19">
        <f t="shared" si="29"/>
        <v>71.608000000000004</v>
      </c>
      <c r="L940" t="s">
        <v>851</v>
      </c>
      <c r="M940" s="51" t="s">
        <v>889</v>
      </c>
      <c r="O940" s="50" t="s">
        <v>890</v>
      </c>
      <c r="P940" s="38">
        <f t="shared" si="28"/>
        <v>71.608000000000004</v>
      </c>
      <c r="Q940" s="52">
        <v>45831</v>
      </c>
      <c r="S940">
        <v>40700</v>
      </c>
      <c r="T940" t="s">
        <v>784</v>
      </c>
    </row>
    <row r="941" spans="1:20" ht="29.1">
      <c r="A941" s="54" t="str">
        <f>+VLOOKUP(O941,'Selectable Table'!D:E,2,0)</f>
        <v>OTH CUST</v>
      </c>
      <c r="B941" s="37" t="s">
        <v>1612</v>
      </c>
      <c r="C941" s="50" t="s">
        <v>1613</v>
      </c>
      <c r="D941" s="50" t="s">
        <v>462</v>
      </c>
      <c r="E941">
        <v>2025</v>
      </c>
      <c r="F941">
        <v>6</v>
      </c>
      <c r="G941" s="54" t="s">
        <v>854</v>
      </c>
      <c r="H941" s="34" t="s">
        <v>324</v>
      </c>
      <c r="I941" s="18">
        <v>52.320000000000007</v>
      </c>
      <c r="J941" s="34" t="s">
        <v>95</v>
      </c>
      <c r="K941" s="19">
        <f t="shared" si="29"/>
        <v>52.320000000000007</v>
      </c>
      <c r="L941" t="s">
        <v>851</v>
      </c>
      <c r="M941" s="51" t="s">
        <v>1614</v>
      </c>
      <c r="O941" s="50" t="s">
        <v>929</v>
      </c>
      <c r="P941" s="38">
        <f t="shared" si="28"/>
        <v>52.320000000000007</v>
      </c>
      <c r="Q941" s="52">
        <v>45831</v>
      </c>
      <c r="S941">
        <v>40700</v>
      </c>
      <c r="T941" t="s">
        <v>784</v>
      </c>
    </row>
    <row r="942" spans="1:20" ht="29.1">
      <c r="A942" s="54" t="str">
        <f>+VLOOKUP(O942,'Selectable Table'!D:E,2,0)</f>
        <v>OTH CUST</v>
      </c>
      <c r="B942" s="37" t="s">
        <v>1612</v>
      </c>
      <c r="C942" s="50" t="s">
        <v>1613</v>
      </c>
      <c r="D942" s="50" t="s">
        <v>462</v>
      </c>
      <c r="E942">
        <v>2025</v>
      </c>
      <c r="F942">
        <v>6</v>
      </c>
      <c r="G942" s="54" t="s">
        <v>854</v>
      </c>
      <c r="H942" s="34" t="s">
        <v>324</v>
      </c>
      <c r="I942" s="18">
        <v>3.3560000000000003</v>
      </c>
      <c r="J942" s="34" t="s">
        <v>95</v>
      </c>
      <c r="K942" s="19">
        <f t="shared" si="29"/>
        <v>3.3560000000000003</v>
      </c>
      <c r="L942" t="s">
        <v>851</v>
      </c>
      <c r="M942" s="51" t="s">
        <v>1614</v>
      </c>
      <c r="O942" s="50" t="s">
        <v>929</v>
      </c>
      <c r="P942" s="38">
        <f t="shared" si="28"/>
        <v>3.3560000000000003</v>
      </c>
      <c r="Q942" s="52">
        <v>45831</v>
      </c>
      <c r="S942">
        <v>40700</v>
      </c>
      <c r="T942" t="s">
        <v>784</v>
      </c>
    </row>
    <row r="943" spans="1:20" ht="29.1">
      <c r="A943" s="54" t="str">
        <f>+VLOOKUP(O943,'Selectable Table'!D:E,2,0)</f>
        <v>OTH CUST</v>
      </c>
      <c r="B943" s="37" t="s">
        <v>981</v>
      </c>
      <c r="C943" s="50" t="s">
        <v>982</v>
      </c>
      <c r="D943" s="50" t="s">
        <v>462</v>
      </c>
      <c r="E943">
        <v>2025</v>
      </c>
      <c r="F943">
        <v>6</v>
      </c>
      <c r="G943" s="54" t="s">
        <v>854</v>
      </c>
      <c r="H943" s="34" t="s">
        <v>324</v>
      </c>
      <c r="I943" s="18">
        <v>92.94</v>
      </c>
      <c r="J943" s="34" t="s">
        <v>95</v>
      </c>
      <c r="K943" s="19">
        <f t="shared" si="29"/>
        <v>92.94</v>
      </c>
      <c r="L943" t="s">
        <v>851</v>
      </c>
      <c r="M943" s="51" t="s">
        <v>983</v>
      </c>
      <c r="O943" s="50" t="s">
        <v>929</v>
      </c>
      <c r="P943" s="38">
        <f t="shared" si="28"/>
        <v>92.94</v>
      </c>
      <c r="Q943" s="52">
        <v>45831</v>
      </c>
      <c r="S943">
        <v>40700</v>
      </c>
      <c r="T943" t="s">
        <v>784</v>
      </c>
    </row>
    <row r="944" spans="1:20" ht="29.1">
      <c r="A944" s="54" t="str">
        <f>+VLOOKUP(O944,'Selectable Table'!D:E,2,0)</f>
        <v>OTH CUST</v>
      </c>
      <c r="B944" s="37" t="s">
        <v>981</v>
      </c>
      <c r="C944" s="50" t="s">
        <v>982</v>
      </c>
      <c r="D944" s="50" t="s">
        <v>462</v>
      </c>
      <c r="E944">
        <v>2025</v>
      </c>
      <c r="F944">
        <v>6</v>
      </c>
      <c r="G944" s="54" t="s">
        <v>854</v>
      </c>
      <c r="H944" s="34" t="s">
        <v>324</v>
      </c>
      <c r="I944" s="18">
        <v>68.84</v>
      </c>
      <c r="J944" s="34" t="s">
        <v>95</v>
      </c>
      <c r="K944" s="19">
        <f t="shared" si="29"/>
        <v>68.84</v>
      </c>
      <c r="L944" t="s">
        <v>851</v>
      </c>
      <c r="M944" s="51" t="s">
        <v>983</v>
      </c>
      <c r="O944" s="50" t="s">
        <v>929</v>
      </c>
      <c r="P944" s="38">
        <f t="shared" si="28"/>
        <v>68.84</v>
      </c>
      <c r="Q944" s="52">
        <v>45831</v>
      </c>
      <c r="S944">
        <v>40700</v>
      </c>
      <c r="T944" t="s">
        <v>784</v>
      </c>
    </row>
    <row r="945" spans="1:20" ht="29.1">
      <c r="A945" s="54" t="str">
        <f>+VLOOKUP(O945,'Selectable Table'!D:E,2,0)</f>
        <v>OTH CUST</v>
      </c>
      <c r="B945" s="37" t="s">
        <v>981</v>
      </c>
      <c r="C945" s="50" t="s">
        <v>982</v>
      </c>
      <c r="D945" s="50" t="s">
        <v>462</v>
      </c>
      <c r="E945">
        <v>2025</v>
      </c>
      <c r="F945">
        <v>6</v>
      </c>
      <c r="G945" s="54" t="s">
        <v>854</v>
      </c>
      <c r="H945" s="34" t="s">
        <v>324</v>
      </c>
      <c r="I945" s="18">
        <v>137.34400000000002</v>
      </c>
      <c r="J945" s="34" t="s">
        <v>95</v>
      </c>
      <c r="K945" s="19">
        <f t="shared" si="29"/>
        <v>137.34400000000002</v>
      </c>
      <c r="L945" t="s">
        <v>851</v>
      </c>
      <c r="M945" s="51" t="s">
        <v>983</v>
      </c>
      <c r="O945" s="50" t="s">
        <v>929</v>
      </c>
      <c r="P945" s="38">
        <f t="shared" si="28"/>
        <v>137.34400000000002</v>
      </c>
      <c r="Q945" s="52">
        <v>45831</v>
      </c>
      <c r="S945">
        <v>40700</v>
      </c>
      <c r="T945" t="s">
        <v>784</v>
      </c>
    </row>
    <row r="946" spans="1:20" ht="29.1">
      <c r="A946" s="54" t="str">
        <f>+VLOOKUP(O946,'Selectable Table'!D:E,2,0)</f>
        <v>OTH CUST</v>
      </c>
      <c r="B946" s="37" t="s">
        <v>985</v>
      </c>
      <c r="C946" s="50" t="s">
        <v>986</v>
      </c>
      <c r="D946" s="50" t="s">
        <v>462</v>
      </c>
      <c r="E946">
        <v>2025</v>
      </c>
      <c r="F946">
        <v>6</v>
      </c>
      <c r="G946" s="54" t="s">
        <v>850</v>
      </c>
      <c r="H946" s="34" t="s">
        <v>323</v>
      </c>
      <c r="I946" s="18">
        <v>34.42</v>
      </c>
      <c r="J946" s="34" t="s">
        <v>95</v>
      </c>
      <c r="K946" s="19">
        <f t="shared" si="29"/>
        <v>34.42</v>
      </c>
      <c r="L946" t="s">
        <v>851</v>
      </c>
      <c r="M946" s="51" t="s">
        <v>987</v>
      </c>
      <c r="O946" s="50" t="s">
        <v>929</v>
      </c>
      <c r="P946" s="38">
        <f t="shared" si="28"/>
        <v>34.42</v>
      </c>
      <c r="Q946" s="52">
        <v>45831</v>
      </c>
      <c r="S946">
        <v>40700</v>
      </c>
      <c r="T946" t="s">
        <v>784</v>
      </c>
    </row>
    <row r="947" spans="1:20" ht="29.1">
      <c r="A947" s="54" t="str">
        <f>+VLOOKUP(O947,'Selectable Table'!D:E,2,0)</f>
        <v>OTH CUST</v>
      </c>
      <c r="B947" s="37" t="s">
        <v>985</v>
      </c>
      <c r="C947" s="50" t="s">
        <v>986</v>
      </c>
      <c r="D947" s="50" t="s">
        <v>462</v>
      </c>
      <c r="E947">
        <v>2025</v>
      </c>
      <c r="F947">
        <v>6</v>
      </c>
      <c r="G947" s="54" t="s">
        <v>850</v>
      </c>
      <c r="H947" s="34" t="s">
        <v>323</v>
      </c>
      <c r="I947" s="18">
        <v>71.94</v>
      </c>
      <c r="J947" s="34" t="s">
        <v>95</v>
      </c>
      <c r="K947" s="19">
        <f t="shared" si="29"/>
        <v>71.94</v>
      </c>
      <c r="L947" t="s">
        <v>851</v>
      </c>
      <c r="M947" s="51" t="s">
        <v>987</v>
      </c>
      <c r="O947" s="50" t="s">
        <v>929</v>
      </c>
      <c r="P947" s="38">
        <f t="shared" si="28"/>
        <v>71.94</v>
      </c>
      <c r="Q947" s="52">
        <v>45831</v>
      </c>
      <c r="S947">
        <v>40700</v>
      </c>
      <c r="T947" t="s">
        <v>784</v>
      </c>
    </row>
    <row r="948" spans="1:20" ht="29.1">
      <c r="A948" s="54" t="str">
        <f>+VLOOKUP(O948,'Selectable Table'!D:E,2,0)</f>
        <v>OTH CUST</v>
      </c>
      <c r="B948" s="37" t="s">
        <v>1615</v>
      </c>
      <c r="C948" s="50" t="s">
        <v>1616</v>
      </c>
      <c r="D948" s="50" t="s">
        <v>1869</v>
      </c>
      <c r="E948">
        <v>2025</v>
      </c>
      <c r="F948">
        <v>6</v>
      </c>
      <c r="G948" s="54" t="s">
        <v>858</v>
      </c>
      <c r="H948" s="34" t="s">
        <v>325</v>
      </c>
      <c r="I948" s="18">
        <v>30.980000000000004</v>
      </c>
      <c r="J948" s="34" t="s">
        <v>95</v>
      </c>
      <c r="K948" s="19">
        <f t="shared" si="29"/>
        <v>30.980000000000004</v>
      </c>
      <c r="L948" t="s">
        <v>851</v>
      </c>
      <c r="M948" s="51" t="s">
        <v>1617</v>
      </c>
      <c r="O948" s="50" t="s">
        <v>929</v>
      </c>
      <c r="P948" s="38">
        <f t="shared" si="28"/>
        <v>30.980000000000004</v>
      </c>
      <c r="Q948" s="52">
        <v>45831</v>
      </c>
      <c r="S948">
        <v>40700</v>
      </c>
      <c r="T948" t="s">
        <v>784</v>
      </c>
    </row>
    <row r="949" spans="1:20" ht="29.1">
      <c r="A949" s="54" t="str">
        <f>+VLOOKUP(O949,'Selectable Table'!D:E,2,0)</f>
        <v>OTH CUST</v>
      </c>
      <c r="B949" s="37" t="s">
        <v>1615</v>
      </c>
      <c r="C949" s="50" t="s">
        <v>1616</v>
      </c>
      <c r="D949" s="50" t="s">
        <v>1869</v>
      </c>
      <c r="E949">
        <v>2025</v>
      </c>
      <c r="F949">
        <v>6</v>
      </c>
      <c r="G949" s="54" t="s">
        <v>854</v>
      </c>
      <c r="H949" s="34" t="s">
        <v>324</v>
      </c>
      <c r="I949" s="18">
        <v>10.06</v>
      </c>
      <c r="J949" s="34" t="s">
        <v>95</v>
      </c>
      <c r="K949" s="19">
        <f t="shared" si="29"/>
        <v>10.06</v>
      </c>
      <c r="L949" t="s">
        <v>851</v>
      </c>
      <c r="M949" s="51" t="s">
        <v>1617</v>
      </c>
      <c r="O949" s="50" t="s">
        <v>929</v>
      </c>
      <c r="P949" s="38">
        <f t="shared" si="28"/>
        <v>10.06</v>
      </c>
      <c r="Q949" s="52">
        <v>45831</v>
      </c>
      <c r="S949">
        <v>40700</v>
      </c>
      <c r="T949" t="s">
        <v>784</v>
      </c>
    </row>
    <row r="950" spans="1:20" ht="14.45">
      <c r="A950" s="54" t="str">
        <f>+VLOOKUP(O950,'Selectable Table'!D:E,2,0)</f>
        <v>OTH CUST</v>
      </c>
      <c r="B950" s="37" t="s">
        <v>991</v>
      </c>
      <c r="C950" s="50" t="s">
        <v>992</v>
      </c>
      <c r="D950" s="50" t="s">
        <v>1869</v>
      </c>
      <c r="E950">
        <v>2025</v>
      </c>
      <c r="F950">
        <v>6</v>
      </c>
      <c r="G950" s="54" t="s">
        <v>854</v>
      </c>
      <c r="H950" s="34" t="s">
        <v>324</v>
      </c>
      <c r="I950" s="18">
        <v>13.340000000000002</v>
      </c>
      <c r="J950" s="34" t="s">
        <v>95</v>
      </c>
      <c r="K950" s="19">
        <f t="shared" si="29"/>
        <v>13.340000000000002</v>
      </c>
      <c r="L950" t="s">
        <v>851</v>
      </c>
      <c r="M950" s="51" t="s">
        <v>874</v>
      </c>
      <c r="O950" s="50" t="s">
        <v>875</v>
      </c>
      <c r="P950" s="38">
        <f t="shared" si="28"/>
        <v>13.340000000000002</v>
      </c>
      <c r="Q950" s="52">
        <v>45831</v>
      </c>
      <c r="S950">
        <v>40700</v>
      </c>
      <c r="T950" t="s">
        <v>784</v>
      </c>
    </row>
    <row r="951" spans="1:20" ht="14.45">
      <c r="A951" s="54" t="str">
        <f>+VLOOKUP(O951,'Selectable Table'!D:E,2,0)</f>
        <v>J &amp; J</v>
      </c>
      <c r="B951" s="37" t="s">
        <v>993</v>
      </c>
      <c r="C951" s="50" t="s">
        <v>994</v>
      </c>
      <c r="D951" s="50" t="s">
        <v>1869</v>
      </c>
      <c r="E951">
        <v>2025</v>
      </c>
      <c r="F951">
        <v>6</v>
      </c>
      <c r="G951" s="54" t="s">
        <v>854</v>
      </c>
      <c r="H951" s="34" t="s">
        <v>324</v>
      </c>
      <c r="I951" s="18">
        <v>31.507999999999999</v>
      </c>
      <c r="J951" s="34" t="s">
        <v>95</v>
      </c>
      <c r="K951" s="19">
        <f t="shared" si="29"/>
        <v>31.507999999999999</v>
      </c>
      <c r="L951" t="s">
        <v>851</v>
      </c>
      <c r="M951" s="51" t="s">
        <v>889</v>
      </c>
      <c r="O951" s="50" t="s">
        <v>890</v>
      </c>
      <c r="P951" s="38">
        <f t="shared" si="28"/>
        <v>31.507999999999999</v>
      </c>
      <c r="Q951" s="52">
        <v>45831</v>
      </c>
      <c r="S951">
        <v>40700</v>
      </c>
      <c r="T951" t="s">
        <v>784</v>
      </c>
    </row>
    <row r="952" spans="1:20" ht="14.45">
      <c r="A952" s="54" t="str">
        <f>+VLOOKUP(O952,'Selectable Table'!D:E,2,0)</f>
        <v>PFIZER</v>
      </c>
      <c r="B952" s="37" t="s">
        <v>995</v>
      </c>
      <c r="C952" s="50" t="s">
        <v>996</v>
      </c>
      <c r="D952" s="50" t="s">
        <v>1869</v>
      </c>
      <c r="E952">
        <v>2025</v>
      </c>
      <c r="F952">
        <v>6</v>
      </c>
      <c r="G952" s="54" t="s">
        <v>850</v>
      </c>
      <c r="H952" s="34" t="s">
        <v>323</v>
      </c>
      <c r="I952" s="18">
        <v>11.816000000000001</v>
      </c>
      <c r="J952" s="34" t="s">
        <v>95</v>
      </c>
      <c r="K952" s="19">
        <f t="shared" si="29"/>
        <v>11.816000000000001</v>
      </c>
      <c r="L952" t="s">
        <v>851</v>
      </c>
      <c r="M952" s="51" t="s">
        <v>901</v>
      </c>
      <c r="O952" s="50" t="s">
        <v>997</v>
      </c>
      <c r="P952" s="38">
        <f t="shared" si="28"/>
        <v>11.816000000000001</v>
      </c>
      <c r="Q952" s="52">
        <v>45831</v>
      </c>
      <c r="S952">
        <v>40700</v>
      </c>
      <c r="T952" t="s">
        <v>784</v>
      </c>
    </row>
    <row r="953" spans="1:20" ht="29.1">
      <c r="A953" s="54" t="str">
        <f>+VLOOKUP(O953,'Selectable Table'!D:E,2,0)</f>
        <v>OTH CUST</v>
      </c>
      <c r="B953" s="37" t="s">
        <v>1001</v>
      </c>
      <c r="C953" s="50" t="s">
        <v>1002</v>
      </c>
      <c r="D953" s="50" t="s">
        <v>1869</v>
      </c>
      <c r="E953">
        <v>2025</v>
      </c>
      <c r="F953">
        <v>6</v>
      </c>
      <c r="G953" s="54" t="s">
        <v>854</v>
      </c>
      <c r="H953" s="34" t="s">
        <v>324</v>
      </c>
      <c r="I953" s="18">
        <v>103.26800000000001</v>
      </c>
      <c r="J953" s="34" t="s">
        <v>95</v>
      </c>
      <c r="K953" s="19">
        <f t="shared" si="29"/>
        <v>103.26800000000001</v>
      </c>
      <c r="L953" t="s">
        <v>851</v>
      </c>
      <c r="M953" s="51" t="s">
        <v>1003</v>
      </c>
      <c r="O953" s="50" t="s">
        <v>929</v>
      </c>
      <c r="P953" s="38">
        <f t="shared" si="28"/>
        <v>103.26800000000001</v>
      </c>
      <c r="Q953" s="52">
        <v>45831</v>
      </c>
      <c r="S953">
        <v>40700</v>
      </c>
      <c r="T953" t="s">
        <v>784</v>
      </c>
    </row>
    <row r="954" spans="1:20" ht="14.45">
      <c r="A954" s="54" t="str">
        <f>+VLOOKUP(O954,'Selectable Table'!D:E,2,0)</f>
        <v>OTH CUST</v>
      </c>
      <c r="B954" s="37" t="s">
        <v>1004</v>
      </c>
      <c r="C954" s="50" t="s">
        <v>1005</v>
      </c>
      <c r="D954" s="50" t="s">
        <v>1870</v>
      </c>
      <c r="E954">
        <v>2025</v>
      </c>
      <c r="F954">
        <v>6</v>
      </c>
      <c r="G954" s="54" t="s">
        <v>858</v>
      </c>
      <c r="H954" s="34" t="s">
        <v>325</v>
      </c>
      <c r="I954" s="18">
        <v>11.856000000000002</v>
      </c>
      <c r="J954" s="34" t="s">
        <v>95</v>
      </c>
      <c r="K954" s="19">
        <f t="shared" si="29"/>
        <v>11.856000000000002</v>
      </c>
      <c r="L954" t="s">
        <v>851</v>
      </c>
      <c r="M954" s="51" t="s">
        <v>874</v>
      </c>
      <c r="O954" s="50" t="s">
        <v>875</v>
      </c>
      <c r="P954" s="38">
        <f t="shared" si="28"/>
        <v>11.856000000000002</v>
      </c>
      <c r="Q954" s="52">
        <v>45831</v>
      </c>
      <c r="S954">
        <v>40700</v>
      </c>
      <c r="T954" t="s">
        <v>784</v>
      </c>
    </row>
    <row r="955" spans="1:20" ht="14.45">
      <c r="A955" s="54" t="str">
        <f>+VLOOKUP(O955,'Selectable Table'!D:E,2,0)</f>
        <v>OTH CUST</v>
      </c>
      <c r="B955" s="37" t="s">
        <v>1004</v>
      </c>
      <c r="C955" s="50" t="s">
        <v>1005</v>
      </c>
      <c r="D955" s="50" t="s">
        <v>1870</v>
      </c>
      <c r="E955">
        <v>2025</v>
      </c>
      <c r="F955">
        <v>6</v>
      </c>
      <c r="G955" s="54" t="s">
        <v>850</v>
      </c>
      <c r="H955" s="34" t="s">
        <v>323</v>
      </c>
      <c r="I955" s="18">
        <v>13.680000000000001</v>
      </c>
      <c r="J955" s="34" t="s">
        <v>95</v>
      </c>
      <c r="K955" s="19">
        <f t="shared" si="29"/>
        <v>13.680000000000001</v>
      </c>
      <c r="L955" t="s">
        <v>851</v>
      </c>
      <c r="M955" s="51" t="s">
        <v>874</v>
      </c>
      <c r="O955" s="50" t="s">
        <v>875</v>
      </c>
      <c r="P955" s="38">
        <f t="shared" si="28"/>
        <v>13.680000000000001</v>
      </c>
      <c r="Q955" s="52">
        <v>45831</v>
      </c>
      <c r="S955">
        <v>40700</v>
      </c>
      <c r="T955" t="s">
        <v>784</v>
      </c>
    </row>
    <row r="956" spans="1:20" ht="14.45">
      <c r="A956" s="54" t="str">
        <f>+VLOOKUP(O956,'Selectable Table'!D:E,2,0)</f>
        <v>OTH CUST</v>
      </c>
      <c r="B956" s="37" t="s">
        <v>1011</v>
      </c>
      <c r="C956" s="50" t="s">
        <v>1012</v>
      </c>
      <c r="D956" s="50" t="s">
        <v>1870</v>
      </c>
      <c r="E956">
        <v>2025</v>
      </c>
      <c r="F956">
        <v>6</v>
      </c>
      <c r="G956" s="54" t="s">
        <v>854</v>
      </c>
      <c r="H956" s="34" t="s">
        <v>324</v>
      </c>
      <c r="I956" s="18">
        <v>71.756</v>
      </c>
      <c r="J956" s="34" t="s">
        <v>95</v>
      </c>
      <c r="K956" s="19">
        <f t="shared" si="29"/>
        <v>71.756</v>
      </c>
      <c r="L956" t="s">
        <v>851</v>
      </c>
      <c r="M956" s="51" t="s">
        <v>1013</v>
      </c>
      <c r="O956" s="50" t="s">
        <v>1010</v>
      </c>
      <c r="P956" s="38">
        <f t="shared" si="28"/>
        <v>71.756</v>
      </c>
      <c r="Q956" s="52">
        <v>45831</v>
      </c>
      <c r="S956">
        <v>40700</v>
      </c>
      <c r="T956" t="s">
        <v>784</v>
      </c>
    </row>
    <row r="957" spans="1:20" ht="14.45">
      <c r="A957" s="54" t="str">
        <f>+VLOOKUP(O957,'Selectable Table'!D:E,2,0)</f>
        <v>OTH CUST</v>
      </c>
      <c r="B957" s="37" t="s">
        <v>1011</v>
      </c>
      <c r="C957" s="50" t="s">
        <v>1012</v>
      </c>
      <c r="D957" s="50" t="s">
        <v>1870</v>
      </c>
      <c r="E957">
        <v>2025</v>
      </c>
      <c r="F957">
        <v>6</v>
      </c>
      <c r="G957" s="54" t="s">
        <v>854</v>
      </c>
      <c r="H957" s="34" t="s">
        <v>324</v>
      </c>
      <c r="I957" s="18">
        <v>7.2</v>
      </c>
      <c r="J957" s="34" t="s">
        <v>95</v>
      </c>
      <c r="K957" s="19">
        <f t="shared" si="29"/>
        <v>7.2</v>
      </c>
      <c r="L957" t="s">
        <v>851</v>
      </c>
      <c r="M957" s="51" t="s">
        <v>1013</v>
      </c>
      <c r="O957" s="50" t="s">
        <v>1010</v>
      </c>
      <c r="P957" s="38">
        <f t="shared" si="28"/>
        <v>7.2</v>
      </c>
      <c r="Q957" s="52">
        <v>45831</v>
      </c>
      <c r="S957">
        <v>40700</v>
      </c>
      <c r="T957" t="s">
        <v>784</v>
      </c>
    </row>
    <row r="958" spans="1:20" ht="14.45">
      <c r="A958" s="54" t="str">
        <f>+VLOOKUP(O958,'Selectable Table'!D:E,2,0)</f>
        <v>OTH CUST</v>
      </c>
      <c r="B958" s="37" t="s">
        <v>1017</v>
      </c>
      <c r="C958" s="50" t="s">
        <v>1018</v>
      </c>
      <c r="D958" s="50" t="s">
        <v>1870</v>
      </c>
      <c r="E958">
        <v>2025</v>
      </c>
      <c r="F958">
        <v>6</v>
      </c>
      <c r="G958" s="54" t="s">
        <v>854</v>
      </c>
      <c r="H958" s="34" t="s">
        <v>324</v>
      </c>
      <c r="I958" s="18">
        <v>13.680000000000001</v>
      </c>
      <c r="J958" s="34" t="s">
        <v>95</v>
      </c>
      <c r="K958" s="19">
        <f t="shared" si="29"/>
        <v>13.680000000000001</v>
      </c>
      <c r="L958" t="s">
        <v>851</v>
      </c>
      <c r="M958" s="51" t="s">
        <v>874</v>
      </c>
      <c r="O958" s="50" t="s">
        <v>875</v>
      </c>
      <c r="P958" s="38">
        <f t="shared" si="28"/>
        <v>13.680000000000001</v>
      </c>
      <c r="Q958" s="52">
        <v>45831</v>
      </c>
      <c r="S958">
        <v>40700</v>
      </c>
      <c r="T958" t="s">
        <v>784</v>
      </c>
    </row>
    <row r="959" spans="1:20" ht="29.1">
      <c r="A959" s="54" t="str">
        <f>+VLOOKUP(O959,'Selectable Table'!D:E,2,0)</f>
        <v>OTH CUST</v>
      </c>
      <c r="B959" s="37" t="s">
        <v>1623</v>
      </c>
      <c r="C959" s="50" t="s">
        <v>1624</v>
      </c>
      <c r="D959" s="50" t="s">
        <v>1870</v>
      </c>
      <c r="E959">
        <v>2025</v>
      </c>
      <c r="F959">
        <v>6</v>
      </c>
      <c r="G959" s="54" t="s">
        <v>854</v>
      </c>
      <c r="H959" s="34" t="s">
        <v>324</v>
      </c>
      <c r="I959" s="18">
        <v>26.160000000000004</v>
      </c>
      <c r="J959" s="34" t="s">
        <v>95</v>
      </c>
      <c r="K959" s="19">
        <f t="shared" si="29"/>
        <v>26.160000000000004</v>
      </c>
      <c r="L959" t="s">
        <v>851</v>
      </c>
      <c r="M959" s="51" t="s">
        <v>1626</v>
      </c>
      <c r="O959" s="50" t="s">
        <v>929</v>
      </c>
      <c r="P959" s="38">
        <f t="shared" si="28"/>
        <v>26.160000000000004</v>
      </c>
      <c r="Q959" s="52">
        <v>45831</v>
      </c>
      <c r="S959">
        <v>40700</v>
      </c>
      <c r="T959" t="s">
        <v>784</v>
      </c>
    </row>
    <row r="960" spans="1:20" ht="29.1">
      <c r="A960" s="54" t="str">
        <f>+VLOOKUP(O960,'Selectable Table'!D:E,2,0)</f>
        <v>OTH CUST</v>
      </c>
      <c r="B960" s="37" t="s">
        <v>1627</v>
      </c>
      <c r="C960" s="50" t="s">
        <v>1628</v>
      </c>
      <c r="D960" s="50" t="s">
        <v>1870</v>
      </c>
      <c r="E960">
        <v>2025</v>
      </c>
      <c r="F960">
        <v>6</v>
      </c>
      <c r="G960" s="54" t="s">
        <v>854</v>
      </c>
      <c r="H960" s="34" t="s">
        <v>324</v>
      </c>
      <c r="I960" s="18">
        <v>12.744</v>
      </c>
      <c r="J960" s="34" t="s">
        <v>95</v>
      </c>
      <c r="K960" s="19">
        <f t="shared" si="29"/>
        <v>12.744</v>
      </c>
      <c r="L960" t="s">
        <v>851</v>
      </c>
      <c r="M960" s="51" t="s">
        <v>1630</v>
      </c>
      <c r="O960" s="50" t="s">
        <v>929</v>
      </c>
      <c r="P960" s="38">
        <f t="shared" si="28"/>
        <v>12.744</v>
      </c>
      <c r="Q960" s="52">
        <v>45831</v>
      </c>
      <c r="S960">
        <v>40700</v>
      </c>
      <c r="T960" t="s">
        <v>784</v>
      </c>
    </row>
    <row r="961" spans="1:20" ht="14.45">
      <c r="A961" s="54" t="str">
        <f>+VLOOKUP(O961,'Selectable Table'!D:E,2,0)</f>
        <v>OTH CUST</v>
      </c>
      <c r="B961" s="37" t="s">
        <v>1631</v>
      </c>
      <c r="C961" s="50" t="s">
        <v>1632</v>
      </c>
      <c r="D961" s="50" t="s">
        <v>1870</v>
      </c>
      <c r="E961">
        <v>2025</v>
      </c>
      <c r="F961">
        <v>6</v>
      </c>
      <c r="G961" s="54" t="s">
        <v>854</v>
      </c>
      <c r="H961" s="34" t="s">
        <v>324</v>
      </c>
      <c r="I961" s="18">
        <v>28.872000000000003</v>
      </c>
      <c r="J961" s="34" t="s">
        <v>95</v>
      </c>
      <c r="K961" s="19">
        <f t="shared" si="29"/>
        <v>28.872000000000003</v>
      </c>
      <c r="L961" t="s">
        <v>851</v>
      </c>
      <c r="M961" s="51" t="s">
        <v>1013</v>
      </c>
      <c r="O961" s="50" t="s">
        <v>1010</v>
      </c>
      <c r="P961" s="38">
        <f t="shared" si="28"/>
        <v>28.872000000000003</v>
      </c>
      <c r="Q961" s="52">
        <v>45831</v>
      </c>
      <c r="S961">
        <v>40700</v>
      </c>
      <c r="T961" t="s">
        <v>784</v>
      </c>
    </row>
    <row r="962" spans="1:20" ht="14.45">
      <c r="A962" s="54" t="str">
        <f>+VLOOKUP(O962,'Selectable Table'!D:E,2,0)</f>
        <v>OTH CUST</v>
      </c>
      <c r="B962" s="37" t="s">
        <v>1019</v>
      </c>
      <c r="C962" s="50" t="s">
        <v>1020</v>
      </c>
      <c r="D962" s="50" t="s">
        <v>1870</v>
      </c>
      <c r="E962">
        <v>2025</v>
      </c>
      <c r="F962">
        <v>6</v>
      </c>
      <c r="G962" s="54" t="s">
        <v>850</v>
      </c>
      <c r="H962" s="34" t="s">
        <v>323</v>
      </c>
      <c r="I962" s="18">
        <v>49.408000000000001</v>
      </c>
      <c r="J962" s="34" t="s">
        <v>95</v>
      </c>
      <c r="K962" s="19">
        <f t="shared" si="29"/>
        <v>49.408000000000001</v>
      </c>
      <c r="L962" t="s">
        <v>851</v>
      </c>
      <c r="M962" s="51" t="s">
        <v>1021</v>
      </c>
      <c r="O962" s="50" t="s">
        <v>1022</v>
      </c>
      <c r="P962" s="38">
        <f t="shared" ref="P962:P1025" si="30">K962</f>
        <v>49.408000000000001</v>
      </c>
      <c r="Q962" s="52">
        <v>45831</v>
      </c>
      <c r="S962">
        <v>40700</v>
      </c>
      <c r="T962" t="s">
        <v>784</v>
      </c>
    </row>
    <row r="963" spans="1:20" ht="14.45">
      <c r="A963" s="54" t="str">
        <f>+VLOOKUP(O963,'Selectable Table'!D:E,2,0)</f>
        <v>OTH CUST</v>
      </c>
      <c r="B963" s="37" t="s">
        <v>1019</v>
      </c>
      <c r="C963" s="50" t="s">
        <v>1020</v>
      </c>
      <c r="D963" s="50" t="s">
        <v>1870</v>
      </c>
      <c r="E963">
        <v>2025</v>
      </c>
      <c r="F963">
        <v>6</v>
      </c>
      <c r="G963" s="54" t="s">
        <v>850</v>
      </c>
      <c r="H963" s="34" t="s">
        <v>323</v>
      </c>
      <c r="I963" s="18">
        <v>4.1280000000000001</v>
      </c>
      <c r="J963" s="34" t="s">
        <v>95</v>
      </c>
      <c r="K963" s="19">
        <f t="shared" ref="K963:K1026" si="31">+VLOOKUP(J963,$W$2:$X$7,2,0)*I963</f>
        <v>4.1280000000000001</v>
      </c>
      <c r="L963" t="s">
        <v>851</v>
      </c>
      <c r="M963" s="51" t="s">
        <v>1021</v>
      </c>
      <c r="O963" s="50" t="s">
        <v>1022</v>
      </c>
      <c r="P963" s="38">
        <f t="shared" si="30"/>
        <v>4.1280000000000001</v>
      </c>
      <c r="Q963" s="52">
        <v>45831</v>
      </c>
      <c r="S963">
        <v>40700</v>
      </c>
      <c r="T963" t="s">
        <v>784</v>
      </c>
    </row>
    <row r="964" spans="1:20" ht="29.1">
      <c r="A964" s="54" t="str">
        <f>+VLOOKUP(O964,'Selectable Table'!D:E,2,0)</f>
        <v>OTH CUST</v>
      </c>
      <c r="B964" s="37" t="s">
        <v>1633</v>
      </c>
      <c r="C964" s="50" t="s">
        <v>1634</v>
      </c>
      <c r="D964" s="50" t="s">
        <v>1870</v>
      </c>
      <c r="E964">
        <v>2025</v>
      </c>
      <c r="F964">
        <v>6</v>
      </c>
      <c r="G964" s="54" t="s">
        <v>850</v>
      </c>
      <c r="H964" s="34" t="s">
        <v>323</v>
      </c>
      <c r="I964" s="18">
        <v>13.772</v>
      </c>
      <c r="J964" s="34" t="s">
        <v>95</v>
      </c>
      <c r="K964" s="19">
        <f t="shared" si="31"/>
        <v>13.772</v>
      </c>
      <c r="L964" t="s">
        <v>851</v>
      </c>
      <c r="M964" s="51" t="s">
        <v>1635</v>
      </c>
      <c r="O964" s="50" t="s">
        <v>929</v>
      </c>
      <c r="P964" s="38">
        <f t="shared" si="30"/>
        <v>13.772</v>
      </c>
      <c r="Q964" s="52">
        <v>45831</v>
      </c>
      <c r="S964">
        <v>40700</v>
      </c>
      <c r="T964" t="s">
        <v>784</v>
      </c>
    </row>
    <row r="965" spans="1:20" ht="29.1">
      <c r="A965" s="54" t="str">
        <f>+VLOOKUP(O965,'Selectable Table'!D:E,2,0)</f>
        <v>OTH CUST</v>
      </c>
      <c r="B965" s="37" t="s">
        <v>1633</v>
      </c>
      <c r="C965" s="50" t="s">
        <v>1634</v>
      </c>
      <c r="D965" s="50" t="s">
        <v>1871</v>
      </c>
      <c r="E965">
        <v>2025</v>
      </c>
      <c r="F965">
        <v>6</v>
      </c>
      <c r="G965" s="54" t="s">
        <v>858</v>
      </c>
      <c r="H965" s="34" t="s">
        <v>325</v>
      </c>
      <c r="I965" s="18">
        <v>30.980000000000004</v>
      </c>
      <c r="J965" s="34" t="s">
        <v>95</v>
      </c>
      <c r="K965" s="19">
        <f t="shared" si="31"/>
        <v>30.980000000000004</v>
      </c>
      <c r="L965" t="s">
        <v>851</v>
      </c>
      <c r="M965" s="51" t="s">
        <v>1635</v>
      </c>
      <c r="O965" s="50" t="s">
        <v>929</v>
      </c>
      <c r="P965" s="38">
        <f t="shared" si="30"/>
        <v>30.980000000000004</v>
      </c>
      <c r="Q965" s="52">
        <v>45831</v>
      </c>
      <c r="S965">
        <v>40700</v>
      </c>
      <c r="T965" t="s">
        <v>784</v>
      </c>
    </row>
    <row r="966" spans="1:20" ht="14.45">
      <c r="A966" s="54" t="str">
        <f>+VLOOKUP(O966,'Selectable Table'!D:E,2,0)</f>
        <v>J &amp; J</v>
      </c>
      <c r="B966" s="37" t="s">
        <v>1023</v>
      </c>
      <c r="C966" s="50" t="s">
        <v>1024</v>
      </c>
      <c r="D966" s="50" t="s">
        <v>1871</v>
      </c>
      <c r="E966">
        <v>2025</v>
      </c>
      <c r="F966">
        <v>6</v>
      </c>
      <c r="G966" s="54" t="s">
        <v>850</v>
      </c>
      <c r="H966" s="34" t="s">
        <v>323</v>
      </c>
      <c r="I966" s="18">
        <v>52.515999999999998</v>
      </c>
      <c r="J966" s="34" t="s">
        <v>95</v>
      </c>
      <c r="K966" s="19">
        <f t="shared" si="31"/>
        <v>52.515999999999998</v>
      </c>
      <c r="L966" t="s">
        <v>851</v>
      </c>
      <c r="M966" s="51" t="s">
        <v>889</v>
      </c>
      <c r="O966" s="50" t="s">
        <v>976</v>
      </c>
      <c r="P966" s="38">
        <f t="shared" si="30"/>
        <v>52.515999999999998</v>
      </c>
      <c r="Q966" s="52">
        <v>45831</v>
      </c>
      <c r="S966">
        <v>40700</v>
      </c>
      <c r="T966" t="s">
        <v>784</v>
      </c>
    </row>
    <row r="967" spans="1:20" ht="29.1">
      <c r="A967" s="54" t="str">
        <f>+VLOOKUP(O967,'Selectable Table'!D:E,2,0)</f>
        <v>OTH CUST</v>
      </c>
      <c r="B967" s="37" t="s">
        <v>1636</v>
      </c>
      <c r="C967" s="50" t="s">
        <v>1637</v>
      </c>
      <c r="D967" s="50" t="s">
        <v>1871</v>
      </c>
      <c r="E967">
        <v>2025</v>
      </c>
      <c r="F967">
        <v>6</v>
      </c>
      <c r="G967" s="54" t="s">
        <v>854</v>
      </c>
      <c r="H967" s="34" t="s">
        <v>324</v>
      </c>
      <c r="I967" s="18">
        <v>10.328000000000001</v>
      </c>
      <c r="J967" s="34" t="s">
        <v>95</v>
      </c>
      <c r="K967" s="19">
        <f t="shared" si="31"/>
        <v>10.328000000000001</v>
      </c>
      <c r="L967" t="s">
        <v>851</v>
      </c>
      <c r="M967" s="51" t="s">
        <v>1638</v>
      </c>
      <c r="O967" s="50" t="s">
        <v>929</v>
      </c>
      <c r="P967" s="38">
        <f t="shared" si="30"/>
        <v>10.328000000000001</v>
      </c>
      <c r="Q967" s="52">
        <v>45831</v>
      </c>
      <c r="S967">
        <v>40700</v>
      </c>
      <c r="T967" t="s">
        <v>784</v>
      </c>
    </row>
    <row r="968" spans="1:20" ht="29.1">
      <c r="A968" s="54" t="str">
        <f>+VLOOKUP(O968,'Selectable Table'!D:E,2,0)</f>
        <v>OTH CUST</v>
      </c>
      <c r="B968" s="37" t="s">
        <v>1034</v>
      </c>
      <c r="C968" s="50" t="s">
        <v>1035</v>
      </c>
      <c r="D968" s="50" t="s">
        <v>1871</v>
      </c>
      <c r="E968">
        <v>2025</v>
      </c>
      <c r="F968">
        <v>6</v>
      </c>
      <c r="G968" s="54" t="s">
        <v>850</v>
      </c>
      <c r="H968" s="34" t="s">
        <v>323</v>
      </c>
      <c r="I968" s="18">
        <v>82.612000000000009</v>
      </c>
      <c r="J968" s="34" t="s">
        <v>95</v>
      </c>
      <c r="K968" s="19">
        <f t="shared" si="31"/>
        <v>82.612000000000009</v>
      </c>
      <c r="L968" t="s">
        <v>851</v>
      </c>
      <c r="M968" s="51" t="s">
        <v>1036</v>
      </c>
      <c r="O968" s="50" t="s">
        <v>929</v>
      </c>
      <c r="P968" s="38">
        <f t="shared" si="30"/>
        <v>82.612000000000009</v>
      </c>
      <c r="Q968" s="52">
        <v>45831</v>
      </c>
      <c r="S968">
        <v>40700</v>
      </c>
      <c r="T968" t="s">
        <v>784</v>
      </c>
    </row>
    <row r="969" spans="1:20" ht="29.1">
      <c r="A969" s="54" t="str">
        <f>+VLOOKUP(O969,'Selectable Table'!D:E,2,0)</f>
        <v>OTH CUST</v>
      </c>
      <c r="B969" s="37" t="s">
        <v>1034</v>
      </c>
      <c r="C969" s="50" t="s">
        <v>1035</v>
      </c>
      <c r="D969" s="50" t="s">
        <v>467</v>
      </c>
      <c r="E969">
        <v>2025</v>
      </c>
      <c r="F969">
        <v>6</v>
      </c>
      <c r="G969" s="54" t="s">
        <v>858</v>
      </c>
      <c r="H969" s="34" t="s">
        <v>325</v>
      </c>
      <c r="I969" s="18">
        <v>30.975999999999999</v>
      </c>
      <c r="J969" s="34" t="s">
        <v>95</v>
      </c>
      <c r="K969" s="19">
        <f t="shared" si="31"/>
        <v>30.975999999999999</v>
      </c>
      <c r="L969" t="s">
        <v>851</v>
      </c>
      <c r="M969" s="51" t="s">
        <v>1036</v>
      </c>
      <c r="O969" s="50" t="s">
        <v>929</v>
      </c>
      <c r="P969" s="38">
        <f t="shared" si="30"/>
        <v>30.975999999999999</v>
      </c>
      <c r="Q969" s="52">
        <v>45831</v>
      </c>
      <c r="S969">
        <v>40700</v>
      </c>
      <c r="T969" t="s">
        <v>784</v>
      </c>
    </row>
    <row r="970" spans="1:20" ht="29.1">
      <c r="A970" s="54" t="str">
        <f>+VLOOKUP(O970,'Selectable Table'!D:E,2,0)</f>
        <v>OTH CUST</v>
      </c>
      <c r="B970" s="37" t="s">
        <v>1034</v>
      </c>
      <c r="C970" s="50" t="s">
        <v>1035</v>
      </c>
      <c r="D970" s="50" t="s">
        <v>467</v>
      </c>
      <c r="E970">
        <v>2025</v>
      </c>
      <c r="F970">
        <v>6</v>
      </c>
      <c r="G970" s="54" t="s">
        <v>850</v>
      </c>
      <c r="H970" s="34" t="s">
        <v>323</v>
      </c>
      <c r="I970" s="18">
        <v>52.324000000000005</v>
      </c>
      <c r="J970" s="34" t="s">
        <v>95</v>
      </c>
      <c r="K970" s="19">
        <f t="shared" si="31"/>
        <v>52.324000000000005</v>
      </c>
      <c r="L970" t="s">
        <v>851</v>
      </c>
      <c r="M970" s="51" t="s">
        <v>1036</v>
      </c>
      <c r="O970" s="50" t="s">
        <v>929</v>
      </c>
      <c r="P970" s="38">
        <f t="shared" si="30"/>
        <v>52.324000000000005</v>
      </c>
      <c r="Q970" s="52">
        <v>45831</v>
      </c>
      <c r="S970">
        <v>40700</v>
      </c>
      <c r="T970" t="s">
        <v>784</v>
      </c>
    </row>
    <row r="971" spans="1:20" ht="29.1">
      <c r="A971" s="54" t="str">
        <f>+VLOOKUP(O971,'Selectable Table'!D:E,2,0)</f>
        <v>OTH CUST</v>
      </c>
      <c r="B971" s="37" t="s">
        <v>1639</v>
      </c>
      <c r="C971" s="50" t="s">
        <v>1640</v>
      </c>
      <c r="D971" s="50" t="s">
        <v>467</v>
      </c>
      <c r="E971">
        <v>2025</v>
      </c>
      <c r="F971">
        <v>6</v>
      </c>
      <c r="G971" s="54" t="s">
        <v>854</v>
      </c>
      <c r="H971" s="34" t="s">
        <v>324</v>
      </c>
      <c r="I971" s="18">
        <v>30.980000000000004</v>
      </c>
      <c r="J971" s="34" t="s">
        <v>95</v>
      </c>
      <c r="K971" s="19">
        <f t="shared" si="31"/>
        <v>30.980000000000004</v>
      </c>
      <c r="L971" t="s">
        <v>851</v>
      </c>
      <c r="M971" s="51" t="s">
        <v>1641</v>
      </c>
      <c r="O971" s="50" t="s">
        <v>929</v>
      </c>
      <c r="P971" s="38">
        <f t="shared" si="30"/>
        <v>30.980000000000004</v>
      </c>
      <c r="Q971" s="52">
        <v>45831</v>
      </c>
      <c r="S971">
        <v>40700</v>
      </c>
      <c r="T971" t="s">
        <v>784</v>
      </c>
    </row>
    <row r="972" spans="1:20" ht="14.45">
      <c r="A972" s="54" t="str">
        <f>+VLOOKUP(O972,'Selectable Table'!D:E,2,0)</f>
        <v>J &amp; J</v>
      </c>
      <c r="B972" s="37" t="s">
        <v>1043</v>
      </c>
      <c r="C972" s="50" t="s">
        <v>1044</v>
      </c>
      <c r="D972" s="50" t="s">
        <v>467</v>
      </c>
      <c r="E972">
        <v>2025</v>
      </c>
      <c r="F972">
        <v>6</v>
      </c>
      <c r="G972" s="54" t="s">
        <v>854</v>
      </c>
      <c r="H972" s="34" t="s">
        <v>324</v>
      </c>
      <c r="I972" s="18">
        <v>21.008000000000003</v>
      </c>
      <c r="J972" s="34" t="s">
        <v>95</v>
      </c>
      <c r="K972" s="19">
        <f t="shared" si="31"/>
        <v>21.008000000000003</v>
      </c>
      <c r="L972" t="s">
        <v>851</v>
      </c>
      <c r="M972" s="51" t="s">
        <v>889</v>
      </c>
      <c r="O972" s="50" t="s">
        <v>976</v>
      </c>
      <c r="P972" s="38">
        <f t="shared" si="30"/>
        <v>21.008000000000003</v>
      </c>
      <c r="Q972" s="52">
        <v>45831</v>
      </c>
      <c r="S972">
        <v>40700</v>
      </c>
      <c r="T972" t="s">
        <v>784</v>
      </c>
    </row>
    <row r="973" spans="1:20" ht="14.45">
      <c r="A973" s="54" t="str">
        <f>+VLOOKUP(O973,'Selectable Table'!D:E,2,0)</f>
        <v>J &amp; J</v>
      </c>
      <c r="B973" s="37" t="s">
        <v>1043</v>
      </c>
      <c r="C973" s="50" t="s">
        <v>1044</v>
      </c>
      <c r="D973" s="50" t="s">
        <v>467</v>
      </c>
      <c r="E973">
        <v>2025</v>
      </c>
      <c r="F973">
        <v>6</v>
      </c>
      <c r="G973" s="54" t="s">
        <v>854</v>
      </c>
      <c r="H973" s="34" t="s">
        <v>324</v>
      </c>
      <c r="I973" s="18">
        <v>12.731999999999999</v>
      </c>
      <c r="J973" s="34" t="s">
        <v>95</v>
      </c>
      <c r="K973" s="19">
        <f t="shared" si="31"/>
        <v>12.731999999999999</v>
      </c>
      <c r="L973" t="s">
        <v>851</v>
      </c>
      <c r="M973" s="51" t="s">
        <v>889</v>
      </c>
      <c r="O973" s="50" t="s">
        <v>976</v>
      </c>
      <c r="P973" s="38">
        <f t="shared" si="30"/>
        <v>12.731999999999999</v>
      </c>
      <c r="Q973" s="52">
        <v>45831</v>
      </c>
      <c r="S973">
        <v>40700</v>
      </c>
      <c r="T973" t="s">
        <v>784</v>
      </c>
    </row>
    <row r="974" spans="1:20" ht="14.45">
      <c r="A974" s="54" t="str">
        <f>+VLOOKUP(O974,'Selectable Table'!D:E,2,0)</f>
        <v>OTH CUST</v>
      </c>
      <c r="B974" s="37" t="s">
        <v>1045</v>
      </c>
      <c r="C974" s="50" t="s">
        <v>1046</v>
      </c>
      <c r="D974" s="50" t="s">
        <v>467</v>
      </c>
      <c r="E974">
        <v>2025</v>
      </c>
      <c r="F974">
        <v>6</v>
      </c>
      <c r="G974" s="54" t="s">
        <v>854</v>
      </c>
      <c r="H974" s="34" t="s">
        <v>324</v>
      </c>
      <c r="I974" s="18">
        <v>6.0680000000000005</v>
      </c>
      <c r="J974" s="34" t="s">
        <v>95</v>
      </c>
      <c r="K974" s="19">
        <f t="shared" si="31"/>
        <v>6.0680000000000005</v>
      </c>
      <c r="L974" t="s">
        <v>851</v>
      </c>
      <c r="M974" s="51" t="s">
        <v>874</v>
      </c>
      <c r="O974" s="50" t="s">
        <v>875</v>
      </c>
      <c r="P974" s="38">
        <f t="shared" si="30"/>
        <v>6.0680000000000005</v>
      </c>
      <c r="Q974" s="52">
        <v>45831</v>
      </c>
      <c r="S974">
        <v>40700</v>
      </c>
      <c r="T974" t="s">
        <v>784</v>
      </c>
    </row>
    <row r="975" spans="1:20" ht="14.45">
      <c r="A975" s="54" t="str">
        <f>+VLOOKUP(O975,'Selectable Table'!D:E,2,0)</f>
        <v>OTH CUST</v>
      </c>
      <c r="B975" s="37" t="s">
        <v>1045</v>
      </c>
      <c r="C975" s="50" t="s">
        <v>1046</v>
      </c>
      <c r="D975" s="50" t="s">
        <v>467</v>
      </c>
      <c r="E975">
        <v>2025</v>
      </c>
      <c r="F975">
        <v>6</v>
      </c>
      <c r="G975" s="54" t="s">
        <v>850</v>
      </c>
      <c r="H975" s="34" t="s">
        <v>323</v>
      </c>
      <c r="I975" s="18">
        <v>9.120000000000001</v>
      </c>
      <c r="J975" s="34" t="s">
        <v>95</v>
      </c>
      <c r="K975" s="19">
        <f t="shared" si="31"/>
        <v>9.120000000000001</v>
      </c>
      <c r="L975" t="s">
        <v>851</v>
      </c>
      <c r="M975" s="51" t="s">
        <v>874</v>
      </c>
      <c r="O975" s="50" t="s">
        <v>875</v>
      </c>
      <c r="P975" s="38">
        <f t="shared" si="30"/>
        <v>9.120000000000001</v>
      </c>
      <c r="Q975" s="52">
        <v>45831</v>
      </c>
      <c r="S975">
        <v>40700</v>
      </c>
      <c r="T975" t="s">
        <v>784</v>
      </c>
    </row>
    <row r="976" spans="1:20" ht="14.45">
      <c r="A976" s="54" t="str">
        <f>+VLOOKUP(O976,'Selectable Table'!D:E,2,0)</f>
        <v>J &amp; J</v>
      </c>
      <c r="B976" s="37" t="s">
        <v>1047</v>
      </c>
      <c r="C976" s="50" t="s">
        <v>1048</v>
      </c>
      <c r="D976" s="50" t="s">
        <v>467</v>
      </c>
      <c r="E976">
        <v>2025</v>
      </c>
      <c r="F976">
        <v>6</v>
      </c>
      <c r="G976" s="54" t="s">
        <v>850</v>
      </c>
      <c r="H976" s="34" t="s">
        <v>323</v>
      </c>
      <c r="I976" s="18">
        <v>73.52000000000001</v>
      </c>
      <c r="J976" s="34" t="s">
        <v>95</v>
      </c>
      <c r="K976" s="19">
        <f t="shared" si="31"/>
        <v>73.52000000000001</v>
      </c>
      <c r="L976" t="s">
        <v>851</v>
      </c>
      <c r="M976" s="51" t="s">
        <v>889</v>
      </c>
      <c r="O976" s="50" t="s">
        <v>976</v>
      </c>
      <c r="P976" s="38">
        <f t="shared" si="30"/>
        <v>73.52000000000001</v>
      </c>
      <c r="Q976" s="52">
        <v>45831</v>
      </c>
      <c r="S976">
        <v>40700</v>
      </c>
      <c r="T976" t="s">
        <v>784</v>
      </c>
    </row>
    <row r="977" spans="1:20" ht="14.45">
      <c r="A977" s="54" t="str">
        <f>+VLOOKUP(O977,'Selectable Table'!D:E,2,0)</f>
        <v>J &amp; J</v>
      </c>
      <c r="B977" s="37" t="s">
        <v>1645</v>
      </c>
      <c r="C977" s="50" t="s">
        <v>1646</v>
      </c>
      <c r="D977" s="50" t="s">
        <v>1872</v>
      </c>
      <c r="E977">
        <v>2025</v>
      </c>
      <c r="F977">
        <v>6</v>
      </c>
      <c r="G977" s="54" t="s">
        <v>858</v>
      </c>
      <c r="H977" s="34" t="s">
        <v>325</v>
      </c>
      <c r="I977" s="18">
        <v>12.731999999999999</v>
      </c>
      <c r="J977" s="34" t="s">
        <v>95</v>
      </c>
      <c r="K977" s="19">
        <f t="shared" si="31"/>
        <v>12.731999999999999</v>
      </c>
      <c r="L977" t="s">
        <v>851</v>
      </c>
      <c r="M977" s="51" t="s">
        <v>889</v>
      </c>
      <c r="O977" s="50" t="s">
        <v>976</v>
      </c>
      <c r="P977" s="38">
        <f t="shared" si="30"/>
        <v>12.731999999999999</v>
      </c>
      <c r="Q977" s="52">
        <v>45831</v>
      </c>
      <c r="S977">
        <v>40700</v>
      </c>
      <c r="T977" t="s">
        <v>784</v>
      </c>
    </row>
    <row r="978" spans="1:20" ht="14.45">
      <c r="A978" s="54" t="str">
        <f>+VLOOKUP(O978,'Selectable Table'!D:E,2,0)</f>
        <v>J &amp; J</v>
      </c>
      <c r="B978" s="37" t="s">
        <v>1645</v>
      </c>
      <c r="C978" s="50" t="s">
        <v>1646</v>
      </c>
      <c r="D978" s="50" t="s">
        <v>1872</v>
      </c>
      <c r="E978">
        <v>2025</v>
      </c>
      <c r="F978">
        <v>6</v>
      </c>
      <c r="G978" s="54" t="s">
        <v>854</v>
      </c>
      <c r="H978" s="34" t="s">
        <v>324</v>
      </c>
      <c r="I978" s="18">
        <v>126.036</v>
      </c>
      <c r="J978" s="34" t="s">
        <v>95</v>
      </c>
      <c r="K978" s="19">
        <f t="shared" si="31"/>
        <v>126.036</v>
      </c>
      <c r="L978" t="s">
        <v>851</v>
      </c>
      <c r="M978" s="51" t="s">
        <v>889</v>
      </c>
      <c r="O978" s="50" t="s">
        <v>976</v>
      </c>
      <c r="P978" s="38">
        <f t="shared" si="30"/>
        <v>126.036</v>
      </c>
      <c r="Q978" s="52">
        <v>45831</v>
      </c>
      <c r="S978">
        <v>40700</v>
      </c>
      <c r="T978" t="s">
        <v>784</v>
      </c>
    </row>
    <row r="979" spans="1:20" ht="29.1">
      <c r="A979" s="54" t="str">
        <f>+VLOOKUP(O979,'Selectable Table'!D:E,2,0)</f>
        <v>OTH CUST</v>
      </c>
      <c r="B979" s="37" t="s">
        <v>1054</v>
      </c>
      <c r="C979" s="50" t="s">
        <v>1055</v>
      </c>
      <c r="D979" s="50" t="s">
        <v>1872</v>
      </c>
      <c r="E979">
        <v>2025</v>
      </c>
      <c r="F979">
        <v>6</v>
      </c>
      <c r="G979" s="54" t="s">
        <v>854</v>
      </c>
      <c r="H979" s="34" t="s">
        <v>324</v>
      </c>
      <c r="I979" s="18">
        <v>30.980000000000004</v>
      </c>
      <c r="J979" s="34" t="s">
        <v>95</v>
      </c>
      <c r="K979" s="19">
        <f t="shared" si="31"/>
        <v>30.980000000000004</v>
      </c>
      <c r="L979" t="s">
        <v>851</v>
      </c>
      <c r="M979" s="51" t="s">
        <v>1056</v>
      </c>
      <c r="O979" s="50" t="s">
        <v>929</v>
      </c>
      <c r="P979" s="38">
        <f t="shared" si="30"/>
        <v>30.980000000000004</v>
      </c>
      <c r="Q979" s="52">
        <v>45831</v>
      </c>
      <c r="S979">
        <v>40700</v>
      </c>
      <c r="T979" t="s">
        <v>784</v>
      </c>
    </row>
    <row r="980" spans="1:20" ht="29.1">
      <c r="A980" s="54" t="str">
        <f>+VLOOKUP(O980,'Selectable Table'!D:E,2,0)</f>
        <v>OTH CUST</v>
      </c>
      <c r="B980" s="37" t="s">
        <v>1054</v>
      </c>
      <c r="C980" s="50" t="s">
        <v>1055</v>
      </c>
      <c r="D980" s="50" t="s">
        <v>1872</v>
      </c>
      <c r="E980">
        <v>2025</v>
      </c>
      <c r="F980">
        <v>6</v>
      </c>
      <c r="G980" s="54" t="s">
        <v>854</v>
      </c>
      <c r="H980" s="34" t="s">
        <v>324</v>
      </c>
      <c r="I980" s="18">
        <v>6.8840000000000003</v>
      </c>
      <c r="J980" s="34" t="s">
        <v>95</v>
      </c>
      <c r="K980" s="19">
        <f t="shared" si="31"/>
        <v>6.8840000000000003</v>
      </c>
      <c r="L980" t="s">
        <v>851</v>
      </c>
      <c r="M980" s="51" t="s">
        <v>1056</v>
      </c>
      <c r="O980" s="50" t="s">
        <v>929</v>
      </c>
      <c r="P980" s="38">
        <f t="shared" si="30"/>
        <v>6.8840000000000003</v>
      </c>
      <c r="Q980" s="52">
        <v>45831</v>
      </c>
      <c r="S980">
        <v>40700</v>
      </c>
      <c r="T980" t="s">
        <v>784</v>
      </c>
    </row>
    <row r="981" spans="1:20" ht="14.45">
      <c r="A981" s="54" t="str">
        <f>+VLOOKUP(O981,'Selectable Table'!D:E,2,0)</f>
        <v>J &amp; J</v>
      </c>
      <c r="B981" s="37" t="s">
        <v>1061</v>
      </c>
      <c r="C981" s="50" t="s">
        <v>1062</v>
      </c>
      <c r="D981" s="50" t="s">
        <v>1872</v>
      </c>
      <c r="E981">
        <v>2025</v>
      </c>
      <c r="F981">
        <v>6</v>
      </c>
      <c r="G981" s="54" t="s">
        <v>854</v>
      </c>
      <c r="H981" s="34" t="s">
        <v>324</v>
      </c>
      <c r="I981" s="18">
        <v>24.444000000000003</v>
      </c>
      <c r="J981" s="34" t="s">
        <v>95</v>
      </c>
      <c r="K981" s="19">
        <f t="shared" si="31"/>
        <v>24.444000000000003</v>
      </c>
      <c r="L981" t="s">
        <v>851</v>
      </c>
      <c r="M981" s="51" t="s">
        <v>889</v>
      </c>
      <c r="O981" s="50" t="s">
        <v>976</v>
      </c>
      <c r="P981" s="38">
        <f t="shared" si="30"/>
        <v>24.444000000000003</v>
      </c>
      <c r="Q981" s="52">
        <v>45831</v>
      </c>
      <c r="S981">
        <v>40700</v>
      </c>
      <c r="T981" t="s">
        <v>784</v>
      </c>
    </row>
    <row r="982" spans="1:20" ht="14.45">
      <c r="A982" s="54" t="str">
        <f>+VLOOKUP(O982,'Selectable Table'!D:E,2,0)</f>
        <v>J &amp; J</v>
      </c>
      <c r="B982" s="37" t="s">
        <v>1061</v>
      </c>
      <c r="C982" s="50" t="s">
        <v>1062</v>
      </c>
      <c r="D982" s="50" t="s">
        <v>1872</v>
      </c>
      <c r="E982">
        <v>2025</v>
      </c>
      <c r="F982">
        <v>6</v>
      </c>
      <c r="G982" s="54" t="s">
        <v>850</v>
      </c>
      <c r="H982" s="34" t="s">
        <v>323</v>
      </c>
      <c r="I982" s="18">
        <v>31.507999999999999</v>
      </c>
      <c r="J982" s="34" t="s">
        <v>95</v>
      </c>
      <c r="K982" s="19">
        <f t="shared" si="31"/>
        <v>31.507999999999999</v>
      </c>
      <c r="L982" t="s">
        <v>851</v>
      </c>
      <c r="M982" s="51" t="s">
        <v>889</v>
      </c>
      <c r="O982" s="50" t="s">
        <v>976</v>
      </c>
      <c r="P982" s="38">
        <f t="shared" si="30"/>
        <v>31.507999999999999</v>
      </c>
      <c r="Q982" s="52">
        <v>45831</v>
      </c>
      <c r="S982">
        <v>40700</v>
      </c>
      <c r="T982" t="s">
        <v>784</v>
      </c>
    </row>
    <row r="983" spans="1:20" ht="14.45">
      <c r="A983" s="54" t="str">
        <f>+VLOOKUP(O983,'Selectable Table'!D:E,2,0)</f>
        <v>J &amp; J</v>
      </c>
      <c r="B983" s="37" t="s">
        <v>1061</v>
      </c>
      <c r="C983" s="50" t="s">
        <v>1062</v>
      </c>
      <c r="D983" s="50" t="s">
        <v>1872</v>
      </c>
      <c r="E983">
        <v>2025</v>
      </c>
      <c r="F983">
        <v>6</v>
      </c>
      <c r="G983" s="54" t="s">
        <v>854</v>
      </c>
      <c r="H983" s="34" t="s">
        <v>324</v>
      </c>
      <c r="I983" s="18">
        <v>39.783999999999999</v>
      </c>
      <c r="J983" s="34" t="s">
        <v>95</v>
      </c>
      <c r="K983" s="19">
        <f t="shared" si="31"/>
        <v>39.783999999999999</v>
      </c>
      <c r="L983" t="s">
        <v>851</v>
      </c>
      <c r="M983" s="51" t="s">
        <v>889</v>
      </c>
      <c r="O983" s="50" t="s">
        <v>976</v>
      </c>
      <c r="P983" s="38">
        <f t="shared" si="30"/>
        <v>39.783999999999999</v>
      </c>
      <c r="Q983" s="52">
        <v>45831</v>
      </c>
      <c r="S983">
        <v>40700</v>
      </c>
      <c r="T983" t="s">
        <v>784</v>
      </c>
    </row>
    <row r="984" spans="1:20" ht="29.1">
      <c r="A984" s="54" t="str">
        <f>+VLOOKUP(O984,'Selectable Table'!D:E,2,0)</f>
        <v>OTH CUST</v>
      </c>
      <c r="B984" s="37" t="s">
        <v>1659</v>
      </c>
      <c r="C984" s="50" t="s">
        <v>1660</v>
      </c>
      <c r="D984" s="50" t="s">
        <v>1873</v>
      </c>
      <c r="E984">
        <v>2025</v>
      </c>
      <c r="F984">
        <v>6</v>
      </c>
      <c r="G984" s="54" t="s">
        <v>854</v>
      </c>
      <c r="H984" s="34" t="s">
        <v>324</v>
      </c>
      <c r="I984" s="18">
        <v>58.68</v>
      </c>
      <c r="J984" s="34" t="s">
        <v>95</v>
      </c>
      <c r="K984" s="19">
        <f t="shared" si="31"/>
        <v>58.68</v>
      </c>
      <c r="L984" t="s">
        <v>851</v>
      </c>
      <c r="M984" s="51" t="s">
        <v>1661</v>
      </c>
      <c r="O984" s="50" t="s">
        <v>929</v>
      </c>
      <c r="P984" s="38">
        <f t="shared" si="30"/>
        <v>58.68</v>
      </c>
      <c r="Q984" s="52">
        <v>45831</v>
      </c>
      <c r="S984">
        <v>40700</v>
      </c>
      <c r="T984" t="s">
        <v>784</v>
      </c>
    </row>
    <row r="985" spans="1:20" ht="29.1">
      <c r="A985" s="54" t="str">
        <f>+VLOOKUP(O985,'Selectable Table'!D:E,2,0)</f>
        <v>OTH CUST</v>
      </c>
      <c r="B985" s="37" t="s">
        <v>1659</v>
      </c>
      <c r="C985" s="50" t="s">
        <v>1660</v>
      </c>
      <c r="D985" s="50" t="s">
        <v>1873</v>
      </c>
      <c r="E985">
        <v>2025</v>
      </c>
      <c r="F985">
        <v>6</v>
      </c>
      <c r="G985" s="54" t="s">
        <v>858</v>
      </c>
      <c r="H985" s="34" t="s">
        <v>325</v>
      </c>
      <c r="I985" s="18">
        <v>16.3</v>
      </c>
      <c r="J985" s="34" t="s">
        <v>95</v>
      </c>
      <c r="K985" s="19">
        <f t="shared" si="31"/>
        <v>16.3</v>
      </c>
      <c r="L985" t="s">
        <v>851</v>
      </c>
      <c r="M985" s="51" t="s">
        <v>1661</v>
      </c>
      <c r="O985" s="50" t="s">
        <v>929</v>
      </c>
      <c r="P985" s="38">
        <f t="shared" si="30"/>
        <v>16.3</v>
      </c>
      <c r="Q985" s="52">
        <v>45831</v>
      </c>
      <c r="S985">
        <v>40700</v>
      </c>
      <c r="T985" t="s">
        <v>784</v>
      </c>
    </row>
    <row r="986" spans="1:20" ht="29.1">
      <c r="A986" s="54" t="str">
        <f>+VLOOKUP(O986,'Selectable Table'!D:E,2,0)</f>
        <v>OTH CUST</v>
      </c>
      <c r="B986" s="37" t="s">
        <v>1659</v>
      </c>
      <c r="C986" s="50" t="s">
        <v>1660</v>
      </c>
      <c r="D986" s="50" t="s">
        <v>1873</v>
      </c>
      <c r="E986">
        <v>2025</v>
      </c>
      <c r="F986">
        <v>6</v>
      </c>
      <c r="G986" s="54" t="s">
        <v>854</v>
      </c>
      <c r="H986" s="34" t="s">
        <v>324</v>
      </c>
      <c r="I986" s="18">
        <v>6.3719999999999999</v>
      </c>
      <c r="J986" s="34" t="s">
        <v>95</v>
      </c>
      <c r="K986" s="19">
        <f t="shared" si="31"/>
        <v>6.3719999999999999</v>
      </c>
      <c r="L986" t="s">
        <v>851</v>
      </c>
      <c r="M986" s="51" t="s">
        <v>1661</v>
      </c>
      <c r="O986" s="50" t="s">
        <v>929</v>
      </c>
      <c r="P986" s="38">
        <f t="shared" si="30"/>
        <v>6.3719999999999999</v>
      </c>
      <c r="Q986" s="52">
        <v>45831</v>
      </c>
      <c r="S986">
        <v>40700</v>
      </c>
      <c r="T986" t="s">
        <v>784</v>
      </c>
    </row>
    <row r="987" spans="1:20" ht="29.1">
      <c r="A987" s="54" t="str">
        <f>+VLOOKUP(O987,'Selectable Table'!D:E,2,0)</f>
        <v>OTH CUST</v>
      </c>
      <c r="B987" s="37" t="s">
        <v>1663</v>
      </c>
      <c r="C987" s="50" t="s">
        <v>1664</v>
      </c>
      <c r="D987" s="50" t="s">
        <v>1873</v>
      </c>
      <c r="E987">
        <v>2025</v>
      </c>
      <c r="F987">
        <v>6</v>
      </c>
      <c r="G987" s="54" t="s">
        <v>854</v>
      </c>
      <c r="H987" s="34" t="s">
        <v>324</v>
      </c>
      <c r="I987" s="18">
        <v>6.524</v>
      </c>
      <c r="J987" s="34" t="s">
        <v>95</v>
      </c>
      <c r="K987" s="19">
        <f t="shared" si="31"/>
        <v>6.524</v>
      </c>
      <c r="L987" t="s">
        <v>851</v>
      </c>
      <c r="M987" s="51" t="s">
        <v>1666</v>
      </c>
      <c r="O987" s="50" t="s">
        <v>929</v>
      </c>
      <c r="P987" s="38">
        <f t="shared" si="30"/>
        <v>6.524</v>
      </c>
      <c r="Q987" s="52">
        <v>45831</v>
      </c>
      <c r="S987">
        <v>40700</v>
      </c>
      <c r="T987" t="s">
        <v>784</v>
      </c>
    </row>
    <row r="988" spans="1:20" ht="29.1">
      <c r="A988" s="54" t="str">
        <f>+VLOOKUP(O988,'Selectable Table'!D:E,2,0)</f>
        <v>OTH CUST</v>
      </c>
      <c r="B988" s="37" t="s">
        <v>1663</v>
      </c>
      <c r="C988" s="50" t="s">
        <v>1664</v>
      </c>
      <c r="D988" s="50" t="s">
        <v>1873</v>
      </c>
      <c r="E988">
        <v>2025</v>
      </c>
      <c r="F988">
        <v>6</v>
      </c>
      <c r="G988" s="54" t="s">
        <v>850</v>
      </c>
      <c r="H988" s="34" t="s">
        <v>323</v>
      </c>
      <c r="I988" s="18">
        <v>117.36</v>
      </c>
      <c r="J988" s="34" t="s">
        <v>95</v>
      </c>
      <c r="K988" s="19">
        <f t="shared" si="31"/>
        <v>117.36</v>
      </c>
      <c r="L988" t="s">
        <v>851</v>
      </c>
      <c r="M988" s="51" t="s">
        <v>1666</v>
      </c>
      <c r="O988" s="50" t="s">
        <v>929</v>
      </c>
      <c r="P988" s="38">
        <f t="shared" si="30"/>
        <v>117.36</v>
      </c>
      <c r="Q988" s="52">
        <v>45831</v>
      </c>
      <c r="S988">
        <v>40700</v>
      </c>
      <c r="T988" t="s">
        <v>784</v>
      </c>
    </row>
    <row r="989" spans="1:20" ht="29.1">
      <c r="A989" s="54" t="str">
        <f>+VLOOKUP(O989,'Selectable Table'!D:E,2,0)</f>
        <v>OTH CUST</v>
      </c>
      <c r="B989" s="37" t="s">
        <v>1667</v>
      </c>
      <c r="C989" s="50" t="s">
        <v>1668</v>
      </c>
      <c r="D989" s="50" t="s">
        <v>1874</v>
      </c>
      <c r="E989">
        <v>2025</v>
      </c>
      <c r="F989">
        <v>6</v>
      </c>
      <c r="G989" s="54" t="s">
        <v>858</v>
      </c>
      <c r="H989" s="34" t="s">
        <v>325</v>
      </c>
      <c r="I989" s="18">
        <v>6.1920000000000002</v>
      </c>
      <c r="J989" s="34" t="s">
        <v>95</v>
      </c>
      <c r="K989" s="19">
        <f t="shared" si="31"/>
        <v>6.1920000000000002</v>
      </c>
      <c r="L989" t="s">
        <v>851</v>
      </c>
      <c r="M989" s="51" t="s">
        <v>1669</v>
      </c>
      <c r="O989" s="50" t="s">
        <v>929</v>
      </c>
      <c r="P989" s="38">
        <f t="shared" si="30"/>
        <v>6.1920000000000002</v>
      </c>
      <c r="Q989" s="52">
        <v>45831</v>
      </c>
      <c r="S989">
        <v>40700</v>
      </c>
      <c r="T989" t="s">
        <v>784</v>
      </c>
    </row>
    <row r="990" spans="1:20" ht="29.1">
      <c r="A990" s="54" t="str">
        <f>+VLOOKUP(O990,'Selectable Table'!D:E,2,0)</f>
        <v>OTH CUST</v>
      </c>
      <c r="B990" s="37" t="s">
        <v>1070</v>
      </c>
      <c r="C990" s="50" t="s">
        <v>1071</v>
      </c>
      <c r="D990" s="50" t="s">
        <v>1874</v>
      </c>
      <c r="E990">
        <v>2025</v>
      </c>
      <c r="F990">
        <v>6</v>
      </c>
      <c r="G990" s="54" t="s">
        <v>850</v>
      </c>
      <c r="H990" s="34" t="s">
        <v>323</v>
      </c>
      <c r="I990" s="18">
        <v>144.572</v>
      </c>
      <c r="J990" s="34" t="s">
        <v>95</v>
      </c>
      <c r="K990" s="19">
        <f t="shared" si="31"/>
        <v>144.572</v>
      </c>
      <c r="L990" t="s">
        <v>851</v>
      </c>
      <c r="M990" s="51" t="s">
        <v>1072</v>
      </c>
      <c r="O990" s="50" t="s">
        <v>929</v>
      </c>
      <c r="P990" s="38">
        <f t="shared" si="30"/>
        <v>144.572</v>
      </c>
      <c r="Q990" s="52">
        <v>45831</v>
      </c>
      <c r="S990">
        <v>40700</v>
      </c>
      <c r="T990" t="s">
        <v>784</v>
      </c>
    </row>
    <row r="991" spans="1:20" ht="29.1">
      <c r="A991" s="54" t="str">
        <f>+VLOOKUP(O991,'Selectable Table'!D:E,2,0)</f>
        <v>OTH CUST</v>
      </c>
      <c r="B991" s="37" t="s">
        <v>1070</v>
      </c>
      <c r="C991" s="50" t="s">
        <v>1071</v>
      </c>
      <c r="D991" s="50" t="s">
        <v>1874</v>
      </c>
      <c r="E991">
        <v>2025</v>
      </c>
      <c r="F991">
        <v>6</v>
      </c>
      <c r="G991" s="54" t="s">
        <v>854</v>
      </c>
      <c r="H991" s="34" t="s">
        <v>324</v>
      </c>
      <c r="I991" s="18">
        <v>32.604000000000006</v>
      </c>
      <c r="J991" s="34" t="s">
        <v>95</v>
      </c>
      <c r="K991" s="19">
        <f t="shared" si="31"/>
        <v>32.604000000000006</v>
      </c>
      <c r="L991" t="s">
        <v>851</v>
      </c>
      <c r="M991" s="51" t="s">
        <v>1072</v>
      </c>
      <c r="O991" s="50" t="s">
        <v>929</v>
      </c>
      <c r="P991" s="38">
        <f t="shared" si="30"/>
        <v>32.604000000000006</v>
      </c>
      <c r="Q991" s="52">
        <v>45831</v>
      </c>
      <c r="S991">
        <v>40700</v>
      </c>
      <c r="T991" t="s">
        <v>784</v>
      </c>
    </row>
    <row r="992" spans="1:20" ht="29.1">
      <c r="A992" s="54" t="str">
        <f>+VLOOKUP(O992,'Selectable Table'!D:E,2,0)</f>
        <v>OTH CUST</v>
      </c>
      <c r="B992" s="37" t="s">
        <v>1083</v>
      </c>
      <c r="C992" s="50" t="s">
        <v>1084</v>
      </c>
      <c r="D992" s="50" t="s">
        <v>1874</v>
      </c>
      <c r="E992">
        <v>2025</v>
      </c>
      <c r="F992">
        <v>6</v>
      </c>
      <c r="G992" s="54" t="s">
        <v>854</v>
      </c>
      <c r="H992" s="34" t="s">
        <v>324</v>
      </c>
      <c r="I992" s="18">
        <v>26.080000000000002</v>
      </c>
      <c r="J992" s="34" t="s">
        <v>95</v>
      </c>
      <c r="K992" s="19">
        <f t="shared" si="31"/>
        <v>26.080000000000002</v>
      </c>
      <c r="L992" t="s">
        <v>851</v>
      </c>
      <c r="M992" s="51" t="s">
        <v>1085</v>
      </c>
      <c r="O992" s="50" t="s">
        <v>929</v>
      </c>
      <c r="P992" s="38">
        <f t="shared" si="30"/>
        <v>26.080000000000002</v>
      </c>
      <c r="Q992" s="52">
        <v>45831</v>
      </c>
      <c r="S992">
        <v>40700</v>
      </c>
      <c r="T992" t="s">
        <v>784</v>
      </c>
    </row>
    <row r="993" spans="1:20" ht="29.1">
      <c r="A993" s="54" t="str">
        <f>+VLOOKUP(O993,'Selectable Table'!D:E,2,0)</f>
        <v>OTH CUST</v>
      </c>
      <c r="B993" s="37" t="s">
        <v>1083</v>
      </c>
      <c r="C993" s="50" t="s">
        <v>1084</v>
      </c>
      <c r="D993" s="50" t="s">
        <v>1874</v>
      </c>
      <c r="E993">
        <v>2025</v>
      </c>
      <c r="F993">
        <v>6</v>
      </c>
      <c r="G993" s="54" t="s">
        <v>854</v>
      </c>
      <c r="H993" s="34" t="s">
        <v>324</v>
      </c>
      <c r="I993" s="18">
        <v>86.724000000000004</v>
      </c>
      <c r="J993" s="34" t="s">
        <v>95</v>
      </c>
      <c r="K993" s="19">
        <f t="shared" si="31"/>
        <v>86.724000000000004</v>
      </c>
      <c r="L993" t="s">
        <v>851</v>
      </c>
      <c r="M993" s="51" t="s">
        <v>1085</v>
      </c>
      <c r="O993" s="50" t="s">
        <v>929</v>
      </c>
      <c r="P993" s="38">
        <f t="shared" si="30"/>
        <v>86.724000000000004</v>
      </c>
      <c r="Q993" s="52">
        <v>45831</v>
      </c>
      <c r="S993">
        <v>40700</v>
      </c>
      <c r="T993" t="s">
        <v>784</v>
      </c>
    </row>
    <row r="994" spans="1:20" ht="29.1">
      <c r="A994" s="54" t="str">
        <f>+VLOOKUP(O994,'Selectable Table'!D:E,2,0)</f>
        <v>OTH CUST</v>
      </c>
      <c r="B994" s="37" t="s">
        <v>1673</v>
      </c>
      <c r="C994" s="50" t="s">
        <v>1674</v>
      </c>
      <c r="D994" s="50" t="s">
        <v>1874</v>
      </c>
      <c r="E994">
        <v>2025</v>
      </c>
      <c r="F994">
        <v>6</v>
      </c>
      <c r="G994" s="54" t="s">
        <v>850</v>
      </c>
      <c r="H994" s="34" t="s">
        <v>323</v>
      </c>
      <c r="I994" s="18">
        <v>107.584</v>
      </c>
      <c r="J994" s="34" t="s">
        <v>95</v>
      </c>
      <c r="K994" s="19">
        <f t="shared" si="31"/>
        <v>107.584</v>
      </c>
      <c r="L994" t="s">
        <v>851</v>
      </c>
      <c r="M994" s="51" t="s">
        <v>1675</v>
      </c>
      <c r="O994" s="50" t="s">
        <v>929</v>
      </c>
      <c r="P994" s="38">
        <f t="shared" si="30"/>
        <v>107.584</v>
      </c>
      <c r="Q994" s="52">
        <v>45831</v>
      </c>
      <c r="S994">
        <v>40700</v>
      </c>
      <c r="T994" t="s">
        <v>784</v>
      </c>
    </row>
    <row r="995" spans="1:20" ht="29.1">
      <c r="A995" s="54" t="str">
        <f>+VLOOKUP(O995,'Selectable Table'!D:E,2,0)</f>
        <v>OTH CUST</v>
      </c>
      <c r="B995" s="37" t="s">
        <v>1676</v>
      </c>
      <c r="C995" s="50" t="s">
        <v>1677</v>
      </c>
      <c r="D995" s="50" t="s">
        <v>471</v>
      </c>
      <c r="E995">
        <v>2025</v>
      </c>
      <c r="F995">
        <v>6</v>
      </c>
      <c r="G995" s="54" t="s">
        <v>858</v>
      </c>
      <c r="H995" s="34" t="s">
        <v>325</v>
      </c>
      <c r="I995" s="18">
        <v>9.7840000000000007</v>
      </c>
      <c r="J995" s="34" t="s">
        <v>95</v>
      </c>
      <c r="K995" s="19">
        <f t="shared" si="31"/>
        <v>9.7840000000000007</v>
      </c>
      <c r="L995" t="s">
        <v>851</v>
      </c>
      <c r="M995" s="51" t="s">
        <v>1678</v>
      </c>
      <c r="O995" s="50" t="s">
        <v>929</v>
      </c>
      <c r="P995" s="38">
        <f t="shared" si="30"/>
        <v>9.7840000000000007</v>
      </c>
      <c r="Q995" s="52">
        <v>45831</v>
      </c>
      <c r="S995">
        <v>40700</v>
      </c>
      <c r="T995" t="s">
        <v>784</v>
      </c>
    </row>
    <row r="996" spans="1:20" ht="29.1">
      <c r="A996" s="54" t="str">
        <f>+VLOOKUP(O996,'Selectable Table'!D:E,2,0)</f>
        <v>OTH CUST</v>
      </c>
      <c r="B996" s="37" t="s">
        <v>1676</v>
      </c>
      <c r="C996" s="50" t="s">
        <v>1677</v>
      </c>
      <c r="D996" s="50" t="s">
        <v>471</v>
      </c>
      <c r="E996">
        <v>2025</v>
      </c>
      <c r="F996">
        <v>6</v>
      </c>
      <c r="G996" s="54" t="s">
        <v>850</v>
      </c>
      <c r="H996" s="34" t="s">
        <v>323</v>
      </c>
      <c r="I996" s="18">
        <v>18.584</v>
      </c>
      <c r="J996" s="34" t="s">
        <v>95</v>
      </c>
      <c r="K996" s="19">
        <f t="shared" si="31"/>
        <v>18.584</v>
      </c>
      <c r="L996" t="s">
        <v>851</v>
      </c>
      <c r="M996" s="51" t="s">
        <v>1678</v>
      </c>
      <c r="O996" s="50" t="s">
        <v>929</v>
      </c>
      <c r="P996" s="38">
        <f t="shared" si="30"/>
        <v>18.584</v>
      </c>
      <c r="Q996" s="52">
        <v>45831</v>
      </c>
      <c r="S996">
        <v>40700</v>
      </c>
      <c r="T996" t="s">
        <v>784</v>
      </c>
    </row>
    <row r="997" spans="1:20" ht="29.1">
      <c r="A997" s="54" t="str">
        <f>+VLOOKUP(O997,'Selectable Table'!D:E,2,0)</f>
        <v>OTH CUST</v>
      </c>
      <c r="B997" s="37" t="s">
        <v>1676</v>
      </c>
      <c r="C997" s="50" t="s">
        <v>1677</v>
      </c>
      <c r="D997" s="50" t="s">
        <v>471</v>
      </c>
      <c r="E997">
        <v>2025</v>
      </c>
      <c r="F997">
        <v>6</v>
      </c>
      <c r="G997" s="54" t="s">
        <v>854</v>
      </c>
      <c r="H997" s="34" t="s">
        <v>324</v>
      </c>
      <c r="I997" s="18">
        <v>39.120000000000005</v>
      </c>
      <c r="J997" s="34" t="s">
        <v>95</v>
      </c>
      <c r="K997" s="19">
        <f t="shared" si="31"/>
        <v>39.120000000000005</v>
      </c>
      <c r="L997" t="s">
        <v>851</v>
      </c>
      <c r="M997" s="51" t="s">
        <v>1678</v>
      </c>
      <c r="O997" s="50" t="s">
        <v>929</v>
      </c>
      <c r="P997" s="38">
        <f t="shared" si="30"/>
        <v>39.120000000000005</v>
      </c>
      <c r="Q997" s="52">
        <v>45831</v>
      </c>
      <c r="S997">
        <v>40700</v>
      </c>
      <c r="T997" t="s">
        <v>784</v>
      </c>
    </row>
    <row r="998" spans="1:20" ht="14.45">
      <c r="A998" s="54" t="str">
        <f>+VLOOKUP(O998,'Selectable Table'!D:E,2,0)</f>
        <v>OTH CUST</v>
      </c>
      <c r="B998" s="37" t="s">
        <v>1094</v>
      </c>
      <c r="C998" s="50" t="s">
        <v>1095</v>
      </c>
      <c r="D998" s="50" t="s">
        <v>471</v>
      </c>
      <c r="E998">
        <v>2025</v>
      </c>
      <c r="F998">
        <v>6</v>
      </c>
      <c r="G998" s="54" t="s">
        <v>854</v>
      </c>
      <c r="H998" s="34" t="s">
        <v>324</v>
      </c>
      <c r="I998" s="18">
        <v>27.295999999999999</v>
      </c>
      <c r="J998" s="34" t="s">
        <v>95</v>
      </c>
      <c r="K998" s="19">
        <f t="shared" si="31"/>
        <v>27.295999999999999</v>
      </c>
      <c r="L998" t="s">
        <v>851</v>
      </c>
      <c r="M998" s="51" t="s">
        <v>874</v>
      </c>
      <c r="O998" s="50" t="s">
        <v>875</v>
      </c>
      <c r="P998" s="38">
        <f t="shared" si="30"/>
        <v>27.295999999999999</v>
      </c>
      <c r="Q998" s="52">
        <v>45831</v>
      </c>
      <c r="S998">
        <v>40700</v>
      </c>
      <c r="T998" t="s">
        <v>784</v>
      </c>
    </row>
    <row r="999" spans="1:20" ht="14.45">
      <c r="A999" s="54" t="str">
        <f>+VLOOKUP(O999,'Selectable Table'!D:E,2,0)</f>
        <v>OTH CUST</v>
      </c>
      <c r="B999" s="37" t="s">
        <v>1100</v>
      </c>
      <c r="C999" s="50" t="s">
        <v>1101</v>
      </c>
      <c r="D999" s="50" t="s">
        <v>471</v>
      </c>
      <c r="E999">
        <v>2025</v>
      </c>
      <c r="F999">
        <v>6</v>
      </c>
      <c r="G999" s="54" t="s">
        <v>854</v>
      </c>
      <c r="H999" s="34" t="s">
        <v>324</v>
      </c>
      <c r="I999" s="18">
        <v>31.92</v>
      </c>
      <c r="J999" s="34" t="s">
        <v>95</v>
      </c>
      <c r="K999" s="19">
        <f t="shared" si="31"/>
        <v>31.92</v>
      </c>
      <c r="L999" t="s">
        <v>851</v>
      </c>
      <c r="M999" s="51" t="s">
        <v>874</v>
      </c>
      <c r="O999" s="50" t="s">
        <v>875</v>
      </c>
      <c r="P999" s="38">
        <f t="shared" si="30"/>
        <v>31.92</v>
      </c>
      <c r="Q999" s="52">
        <v>45831</v>
      </c>
      <c r="S999">
        <v>40700</v>
      </c>
      <c r="T999" t="s">
        <v>784</v>
      </c>
    </row>
    <row r="1000" spans="1:20" ht="14.45">
      <c r="A1000" s="54" t="str">
        <f>+VLOOKUP(O1000,'Selectable Table'!D:E,2,0)</f>
        <v>J &amp; J</v>
      </c>
      <c r="B1000" s="37" t="s">
        <v>1102</v>
      </c>
      <c r="C1000" s="50" t="s">
        <v>1103</v>
      </c>
      <c r="D1000" s="50" t="s">
        <v>471</v>
      </c>
      <c r="E1000">
        <v>2025</v>
      </c>
      <c r="F1000">
        <v>6</v>
      </c>
      <c r="G1000" s="54" t="s">
        <v>854</v>
      </c>
      <c r="H1000" s="34" t="s">
        <v>324</v>
      </c>
      <c r="I1000" s="18">
        <v>94.528000000000006</v>
      </c>
      <c r="J1000" s="34" t="s">
        <v>95</v>
      </c>
      <c r="K1000" s="19">
        <f t="shared" si="31"/>
        <v>94.528000000000006</v>
      </c>
      <c r="L1000" t="s">
        <v>851</v>
      </c>
      <c r="M1000" s="51" t="s">
        <v>889</v>
      </c>
      <c r="O1000" s="50" t="s">
        <v>976</v>
      </c>
      <c r="P1000" s="38">
        <f t="shared" si="30"/>
        <v>94.528000000000006</v>
      </c>
      <c r="Q1000" s="52">
        <v>45831</v>
      </c>
      <c r="S1000">
        <v>40700</v>
      </c>
      <c r="T1000" t="s">
        <v>784</v>
      </c>
    </row>
    <row r="1001" spans="1:20" ht="14.45">
      <c r="A1001" s="54" t="str">
        <f>+VLOOKUP(O1001,'Selectable Table'!D:E,2,0)</f>
        <v>OTH CUST</v>
      </c>
      <c r="B1001" s="37" t="s">
        <v>1104</v>
      </c>
      <c r="C1001" s="50" t="s">
        <v>1105</v>
      </c>
      <c r="D1001" s="50" t="s">
        <v>471</v>
      </c>
      <c r="E1001">
        <v>2025</v>
      </c>
      <c r="F1001">
        <v>6</v>
      </c>
      <c r="G1001" s="54" t="s">
        <v>854</v>
      </c>
      <c r="H1001" s="34" t="s">
        <v>324</v>
      </c>
      <c r="I1001" s="18">
        <v>29.344000000000001</v>
      </c>
      <c r="J1001" s="34" t="s">
        <v>95</v>
      </c>
      <c r="K1001" s="19">
        <f t="shared" si="31"/>
        <v>29.344000000000001</v>
      </c>
      <c r="L1001" t="s">
        <v>851</v>
      </c>
      <c r="M1001" s="51" t="s">
        <v>1106</v>
      </c>
      <c r="O1001" s="50" t="s">
        <v>929</v>
      </c>
      <c r="P1001" s="38">
        <f t="shared" si="30"/>
        <v>29.344000000000001</v>
      </c>
      <c r="Q1001" s="52">
        <v>45831</v>
      </c>
      <c r="S1001">
        <v>40700</v>
      </c>
      <c r="T1001" t="s">
        <v>784</v>
      </c>
    </row>
    <row r="1002" spans="1:20" ht="29.1">
      <c r="A1002" s="54" t="str">
        <f>+VLOOKUP(O1002,'Selectable Table'!D:E,2,0)</f>
        <v>OTH CUST</v>
      </c>
      <c r="B1002" s="37" t="s">
        <v>1107</v>
      </c>
      <c r="C1002" s="50" t="s">
        <v>1108</v>
      </c>
      <c r="D1002" s="50" t="s">
        <v>471</v>
      </c>
      <c r="E1002">
        <v>2025</v>
      </c>
      <c r="F1002">
        <v>6</v>
      </c>
      <c r="G1002" s="54" t="s">
        <v>850</v>
      </c>
      <c r="H1002" s="34" t="s">
        <v>323</v>
      </c>
      <c r="I1002" s="18">
        <v>17.212</v>
      </c>
      <c r="J1002" s="34" t="s">
        <v>95</v>
      </c>
      <c r="K1002" s="19">
        <f t="shared" si="31"/>
        <v>17.212</v>
      </c>
      <c r="L1002" t="s">
        <v>851</v>
      </c>
      <c r="M1002" s="51" t="s">
        <v>1109</v>
      </c>
      <c r="O1002" s="50" t="s">
        <v>929</v>
      </c>
      <c r="P1002" s="38">
        <f t="shared" si="30"/>
        <v>17.212</v>
      </c>
      <c r="Q1002" s="52">
        <v>45831</v>
      </c>
      <c r="S1002">
        <v>40700</v>
      </c>
      <c r="T1002" t="s">
        <v>784</v>
      </c>
    </row>
    <row r="1003" spans="1:20" ht="29.1">
      <c r="A1003" s="54" t="str">
        <f>+VLOOKUP(O1003,'Selectable Table'!D:E,2,0)</f>
        <v>OTH CUST</v>
      </c>
      <c r="B1003" s="37" t="s">
        <v>1107</v>
      </c>
      <c r="C1003" s="50" t="s">
        <v>1108</v>
      </c>
      <c r="D1003" s="50" t="s">
        <v>471</v>
      </c>
      <c r="E1003">
        <v>2025</v>
      </c>
      <c r="F1003">
        <v>6</v>
      </c>
      <c r="G1003" s="54" t="s">
        <v>850</v>
      </c>
      <c r="H1003" s="34" t="s">
        <v>323</v>
      </c>
      <c r="I1003" s="18">
        <v>13.076000000000001</v>
      </c>
      <c r="J1003" s="34" t="s">
        <v>95</v>
      </c>
      <c r="K1003" s="19">
        <f t="shared" si="31"/>
        <v>13.076000000000001</v>
      </c>
      <c r="L1003" t="s">
        <v>851</v>
      </c>
      <c r="M1003" s="51" t="s">
        <v>1109</v>
      </c>
      <c r="O1003" s="50" t="s">
        <v>929</v>
      </c>
      <c r="P1003" s="38">
        <f t="shared" si="30"/>
        <v>13.076000000000001</v>
      </c>
      <c r="Q1003" s="52">
        <v>45831</v>
      </c>
      <c r="S1003">
        <v>40700</v>
      </c>
      <c r="T1003" t="s">
        <v>784</v>
      </c>
    </row>
    <row r="1004" spans="1:20" ht="29.1">
      <c r="A1004" s="54" t="str">
        <f>+VLOOKUP(O1004,'Selectable Table'!D:E,2,0)</f>
        <v>OTH CUST</v>
      </c>
      <c r="B1004" s="37" t="s">
        <v>1706</v>
      </c>
      <c r="C1004" s="50" t="s">
        <v>1707</v>
      </c>
      <c r="D1004" s="50" t="s">
        <v>471</v>
      </c>
      <c r="E1004">
        <v>2025</v>
      </c>
      <c r="F1004">
        <v>6</v>
      </c>
      <c r="G1004" s="54" t="s">
        <v>850</v>
      </c>
      <c r="H1004" s="34" t="s">
        <v>323</v>
      </c>
      <c r="I1004" s="18">
        <v>40.244</v>
      </c>
      <c r="J1004" s="34" t="s">
        <v>95</v>
      </c>
      <c r="K1004" s="19">
        <f t="shared" si="31"/>
        <v>40.244</v>
      </c>
      <c r="L1004" t="s">
        <v>851</v>
      </c>
      <c r="M1004" s="51" t="s">
        <v>1709</v>
      </c>
      <c r="O1004" s="50" t="s">
        <v>929</v>
      </c>
      <c r="P1004" s="38">
        <f t="shared" si="30"/>
        <v>40.244</v>
      </c>
      <c r="Q1004" s="52">
        <v>45831</v>
      </c>
      <c r="S1004">
        <v>40700</v>
      </c>
      <c r="T1004" t="s">
        <v>784</v>
      </c>
    </row>
    <row r="1005" spans="1:20" ht="29.1">
      <c r="A1005" s="54" t="str">
        <f>+VLOOKUP(O1005,'Selectable Table'!D:E,2,0)</f>
        <v>OTH CUST</v>
      </c>
      <c r="B1005" s="37" t="s">
        <v>1706</v>
      </c>
      <c r="C1005" s="50" t="s">
        <v>1707</v>
      </c>
      <c r="D1005" s="50" t="s">
        <v>473</v>
      </c>
      <c r="E1005">
        <v>2025</v>
      </c>
      <c r="F1005">
        <v>6</v>
      </c>
      <c r="G1005" s="54" t="s">
        <v>858</v>
      </c>
      <c r="H1005" s="34" t="s">
        <v>325</v>
      </c>
      <c r="I1005" s="18">
        <v>3.3560000000000003</v>
      </c>
      <c r="J1005" s="34" t="s">
        <v>95</v>
      </c>
      <c r="K1005" s="19">
        <f t="shared" si="31"/>
        <v>3.3560000000000003</v>
      </c>
      <c r="L1005" t="s">
        <v>851</v>
      </c>
      <c r="M1005" s="51" t="s">
        <v>1709</v>
      </c>
      <c r="O1005" s="50" t="s">
        <v>929</v>
      </c>
      <c r="P1005" s="38">
        <f t="shared" si="30"/>
        <v>3.3560000000000003</v>
      </c>
      <c r="Q1005" s="52">
        <v>45831</v>
      </c>
      <c r="S1005">
        <v>40700</v>
      </c>
      <c r="T1005" t="s">
        <v>784</v>
      </c>
    </row>
    <row r="1006" spans="1:20" ht="29.1">
      <c r="A1006" s="54" t="str">
        <f>+VLOOKUP(O1006,'Selectable Table'!D:E,2,0)</f>
        <v>OTH CUST</v>
      </c>
      <c r="B1006" s="37" t="s">
        <v>1710</v>
      </c>
      <c r="C1006" s="50" t="s">
        <v>1711</v>
      </c>
      <c r="D1006" s="50" t="s">
        <v>473</v>
      </c>
      <c r="E1006">
        <v>2025</v>
      </c>
      <c r="F1006">
        <v>6</v>
      </c>
      <c r="G1006" s="54" t="s">
        <v>850</v>
      </c>
      <c r="H1006" s="34" t="s">
        <v>323</v>
      </c>
      <c r="I1006" s="18">
        <v>5.7</v>
      </c>
      <c r="J1006" s="34" t="s">
        <v>95</v>
      </c>
      <c r="K1006" s="19">
        <f t="shared" si="31"/>
        <v>5.7</v>
      </c>
      <c r="L1006" t="s">
        <v>851</v>
      </c>
      <c r="M1006" s="51" t="s">
        <v>1712</v>
      </c>
      <c r="O1006" s="50" t="s">
        <v>929</v>
      </c>
      <c r="P1006" s="38">
        <f t="shared" si="30"/>
        <v>5.7</v>
      </c>
      <c r="Q1006" s="52">
        <v>45831</v>
      </c>
      <c r="S1006">
        <v>40700</v>
      </c>
      <c r="T1006" t="s">
        <v>784</v>
      </c>
    </row>
    <row r="1007" spans="1:20" ht="29.1">
      <c r="A1007" s="54" t="str">
        <f>+VLOOKUP(O1007,'Selectable Table'!D:E,2,0)</f>
        <v>OTH CUST</v>
      </c>
      <c r="B1007" s="37" t="s">
        <v>1710</v>
      </c>
      <c r="C1007" s="50" t="s">
        <v>1711</v>
      </c>
      <c r="D1007" s="50" t="s">
        <v>473</v>
      </c>
      <c r="E1007">
        <v>2025</v>
      </c>
      <c r="F1007">
        <v>6</v>
      </c>
      <c r="G1007" s="54" t="s">
        <v>854</v>
      </c>
      <c r="H1007" s="34" t="s">
        <v>324</v>
      </c>
      <c r="I1007" s="18">
        <v>92.94</v>
      </c>
      <c r="J1007" s="34" t="s">
        <v>95</v>
      </c>
      <c r="K1007" s="19">
        <f t="shared" si="31"/>
        <v>92.94</v>
      </c>
      <c r="L1007" t="s">
        <v>851</v>
      </c>
      <c r="M1007" s="51" t="s">
        <v>1712</v>
      </c>
      <c r="O1007" s="50" t="s">
        <v>929</v>
      </c>
      <c r="P1007" s="38">
        <f t="shared" si="30"/>
        <v>92.94</v>
      </c>
      <c r="Q1007" s="52">
        <v>45831</v>
      </c>
      <c r="S1007">
        <v>40700</v>
      </c>
      <c r="T1007" t="s">
        <v>784</v>
      </c>
    </row>
    <row r="1008" spans="1:20" ht="29.1">
      <c r="A1008" s="54" t="str">
        <f>+VLOOKUP(O1008,'Selectable Table'!D:E,2,0)</f>
        <v>OTH CUST</v>
      </c>
      <c r="B1008" s="37" t="s">
        <v>1716</v>
      </c>
      <c r="C1008" s="50" t="s">
        <v>1717</v>
      </c>
      <c r="D1008" s="50" t="s">
        <v>473</v>
      </c>
      <c r="E1008">
        <v>2025</v>
      </c>
      <c r="F1008">
        <v>6</v>
      </c>
      <c r="G1008" s="54" t="s">
        <v>854</v>
      </c>
      <c r="H1008" s="34" t="s">
        <v>324</v>
      </c>
      <c r="I1008" s="18">
        <v>3.44</v>
      </c>
      <c r="J1008" s="34" t="s">
        <v>95</v>
      </c>
      <c r="K1008" s="19">
        <f t="shared" si="31"/>
        <v>3.44</v>
      </c>
      <c r="L1008" t="s">
        <v>851</v>
      </c>
      <c r="M1008" s="51" t="s">
        <v>1718</v>
      </c>
      <c r="O1008" s="50" t="s">
        <v>929</v>
      </c>
      <c r="P1008" s="38">
        <f t="shared" si="30"/>
        <v>3.44</v>
      </c>
      <c r="Q1008" s="52">
        <v>45831</v>
      </c>
      <c r="S1008">
        <v>40700</v>
      </c>
      <c r="T1008" t="s">
        <v>784</v>
      </c>
    </row>
    <row r="1009" spans="1:20" ht="29.1">
      <c r="A1009" s="54" t="str">
        <f>+VLOOKUP(O1009,'Selectable Table'!D:E,2,0)</f>
        <v>OTH CUST</v>
      </c>
      <c r="B1009" s="37" t="s">
        <v>1719</v>
      </c>
      <c r="C1009" s="50" t="s">
        <v>1720</v>
      </c>
      <c r="D1009" s="50" t="s">
        <v>473</v>
      </c>
      <c r="E1009">
        <v>2025</v>
      </c>
      <c r="F1009">
        <v>6</v>
      </c>
      <c r="G1009" s="54" t="s">
        <v>854</v>
      </c>
      <c r="H1009" s="34" t="s">
        <v>324</v>
      </c>
      <c r="I1009" s="18">
        <v>70.436000000000007</v>
      </c>
      <c r="J1009" s="34" t="s">
        <v>95</v>
      </c>
      <c r="K1009" s="19">
        <f t="shared" si="31"/>
        <v>70.436000000000007</v>
      </c>
      <c r="L1009" t="s">
        <v>851</v>
      </c>
      <c r="M1009" s="51" t="s">
        <v>1722</v>
      </c>
      <c r="O1009" s="50" t="s">
        <v>929</v>
      </c>
      <c r="P1009" s="38">
        <f t="shared" si="30"/>
        <v>70.436000000000007</v>
      </c>
      <c r="Q1009" s="52">
        <v>45831</v>
      </c>
      <c r="S1009">
        <v>40700</v>
      </c>
      <c r="T1009" t="s">
        <v>784</v>
      </c>
    </row>
    <row r="1010" spans="1:20" ht="29.1">
      <c r="A1010" s="54" t="str">
        <f>+VLOOKUP(O1010,'Selectable Table'!D:E,2,0)</f>
        <v>OTH CUST</v>
      </c>
      <c r="B1010" s="37" t="s">
        <v>1719</v>
      </c>
      <c r="C1010" s="50" t="s">
        <v>1720</v>
      </c>
      <c r="D1010" s="50" t="s">
        <v>473</v>
      </c>
      <c r="E1010">
        <v>2025</v>
      </c>
      <c r="F1010">
        <v>6</v>
      </c>
      <c r="G1010" s="54" t="s">
        <v>854</v>
      </c>
      <c r="H1010" s="34" t="s">
        <v>324</v>
      </c>
      <c r="I1010" s="18">
        <v>5.3640000000000008</v>
      </c>
      <c r="J1010" s="34" t="s">
        <v>95</v>
      </c>
      <c r="K1010" s="19">
        <f t="shared" si="31"/>
        <v>5.3640000000000008</v>
      </c>
      <c r="L1010" t="s">
        <v>851</v>
      </c>
      <c r="M1010" s="51" t="s">
        <v>1722</v>
      </c>
      <c r="O1010" s="50" t="s">
        <v>929</v>
      </c>
      <c r="P1010" s="38">
        <f t="shared" si="30"/>
        <v>5.3640000000000008</v>
      </c>
      <c r="Q1010" s="52">
        <v>45831</v>
      </c>
      <c r="S1010">
        <v>40700</v>
      </c>
      <c r="T1010" t="s">
        <v>784</v>
      </c>
    </row>
    <row r="1011" spans="1:20" ht="29.1">
      <c r="A1011" s="54" t="str">
        <f>+VLOOKUP(O1011,'Selectable Table'!D:E,2,0)</f>
        <v>OTH CUST</v>
      </c>
      <c r="B1011" s="37" t="s">
        <v>1137</v>
      </c>
      <c r="C1011" s="50" t="s">
        <v>1138</v>
      </c>
      <c r="D1011" s="50" t="s">
        <v>473</v>
      </c>
      <c r="E1011">
        <v>2025</v>
      </c>
      <c r="F1011">
        <v>6</v>
      </c>
      <c r="G1011" s="54" t="s">
        <v>854</v>
      </c>
      <c r="H1011" s="34" t="s">
        <v>324</v>
      </c>
      <c r="I1011" s="18">
        <v>13.040000000000001</v>
      </c>
      <c r="J1011" s="34" t="s">
        <v>95</v>
      </c>
      <c r="K1011" s="19">
        <f t="shared" si="31"/>
        <v>13.040000000000001</v>
      </c>
      <c r="L1011" t="s">
        <v>851</v>
      </c>
      <c r="M1011" s="51" t="s">
        <v>1139</v>
      </c>
      <c r="O1011" s="50" t="s">
        <v>929</v>
      </c>
      <c r="P1011" s="38">
        <f t="shared" si="30"/>
        <v>13.040000000000001</v>
      </c>
      <c r="Q1011" s="52">
        <v>45831</v>
      </c>
      <c r="S1011">
        <v>40700</v>
      </c>
      <c r="T1011" t="s">
        <v>784</v>
      </c>
    </row>
    <row r="1012" spans="1:20" ht="29.1">
      <c r="A1012" s="54" t="str">
        <f>+VLOOKUP(O1012,'Selectable Table'!D:E,2,0)</f>
        <v>OTH CUST</v>
      </c>
      <c r="B1012" s="37" t="s">
        <v>1137</v>
      </c>
      <c r="C1012" s="50" t="s">
        <v>1138</v>
      </c>
      <c r="D1012" s="50" t="s">
        <v>473</v>
      </c>
      <c r="E1012">
        <v>2025</v>
      </c>
      <c r="F1012">
        <v>6</v>
      </c>
      <c r="G1012" s="54" t="s">
        <v>850</v>
      </c>
      <c r="H1012" s="34" t="s">
        <v>323</v>
      </c>
      <c r="I1012" s="18">
        <v>61.948000000000008</v>
      </c>
      <c r="J1012" s="34" t="s">
        <v>95</v>
      </c>
      <c r="K1012" s="19">
        <f t="shared" si="31"/>
        <v>61.948000000000008</v>
      </c>
      <c r="L1012" t="s">
        <v>851</v>
      </c>
      <c r="M1012" s="51" t="s">
        <v>1139</v>
      </c>
      <c r="O1012" s="50" t="s">
        <v>929</v>
      </c>
      <c r="P1012" s="38">
        <f t="shared" si="30"/>
        <v>61.948000000000008</v>
      </c>
      <c r="Q1012" s="52">
        <v>45831</v>
      </c>
      <c r="S1012">
        <v>40700</v>
      </c>
      <c r="T1012" t="s">
        <v>784</v>
      </c>
    </row>
    <row r="1013" spans="1:20" ht="29.1">
      <c r="A1013" s="54" t="str">
        <f>+VLOOKUP(O1013,'Selectable Table'!D:E,2,0)</f>
        <v>OTH CUST</v>
      </c>
      <c r="B1013" s="37" t="s">
        <v>1140</v>
      </c>
      <c r="C1013" s="50" t="s">
        <v>1141</v>
      </c>
      <c r="D1013" s="50" t="s">
        <v>473</v>
      </c>
      <c r="E1013">
        <v>2025</v>
      </c>
      <c r="F1013">
        <v>6</v>
      </c>
      <c r="G1013" s="54" t="s">
        <v>850</v>
      </c>
      <c r="H1013" s="34" t="s">
        <v>323</v>
      </c>
      <c r="I1013" s="18">
        <v>19.116</v>
      </c>
      <c r="J1013" s="34" t="s">
        <v>95</v>
      </c>
      <c r="K1013" s="19">
        <f t="shared" si="31"/>
        <v>19.116</v>
      </c>
      <c r="L1013" t="s">
        <v>851</v>
      </c>
      <c r="M1013" s="51" t="s">
        <v>1142</v>
      </c>
      <c r="O1013" s="50" t="s">
        <v>929</v>
      </c>
      <c r="P1013" s="38">
        <f t="shared" si="30"/>
        <v>19.116</v>
      </c>
      <c r="Q1013" s="52">
        <v>45831</v>
      </c>
      <c r="S1013">
        <v>40700</v>
      </c>
      <c r="T1013" t="s">
        <v>784</v>
      </c>
    </row>
    <row r="1014" spans="1:20" ht="29.1">
      <c r="A1014" s="54" t="str">
        <f>+VLOOKUP(O1014,'Selectable Table'!D:E,2,0)</f>
        <v>OTH CUST</v>
      </c>
      <c r="B1014" s="37" t="s">
        <v>1140</v>
      </c>
      <c r="C1014" s="50" t="s">
        <v>1141</v>
      </c>
      <c r="D1014" s="50" t="s">
        <v>474</v>
      </c>
      <c r="E1014">
        <v>2025</v>
      </c>
      <c r="F1014">
        <v>6</v>
      </c>
      <c r="G1014" s="54" t="s">
        <v>858</v>
      </c>
      <c r="H1014" s="34" t="s">
        <v>325</v>
      </c>
      <c r="I1014" s="18">
        <v>97.804000000000002</v>
      </c>
      <c r="J1014" s="34" t="s">
        <v>95</v>
      </c>
      <c r="K1014" s="19">
        <f t="shared" si="31"/>
        <v>97.804000000000002</v>
      </c>
      <c r="L1014" t="s">
        <v>851</v>
      </c>
      <c r="M1014" s="51" t="s">
        <v>1142</v>
      </c>
      <c r="O1014" s="50" t="s">
        <v>929</v>
      </c>
      <c r="P1014" s="38">
        <f t="shared" si="30"/>
        <v>97.804000000000002</v>
      </c>
      <c r="Q1014" s="52">
        <v>45831</v>
      </c>
      <c r="S1014">
        <v>40700</v>
      </c>
      <c r="T1014" t="s">
        <v>784</v>
      </c>
    </row>
    <row r="1015" spans="1:20" ht="29.1">
      <c r="A1015" s="54" t="str">
        <f>+VLOOKUP(O1015,'Selectable Table'!D:E,2,0)</f>
        <v>OTH CUST</v>
      </c>
      <c r="B1015" s="37" t="s">
        <v>1140</v>
      </c>
      <c r="C1015" s="50" t="s">
        <v>1141</v>
      </c>
      <c r="D1015" s="50" t="s">
        <v>474</v>
      </c>
      <c r="E1015">
        <v>2025</v>
      </c>
      <c r="F1015">
        <v>6</v>
      </c>
      <c r="G1015" s="54" t="s">
        <v>850</v>
      </c>
      <c r="H1015" s="34" t="s">
        <v>323</v>
      </c>
      <c r="I1015" s="18">
        <v>3.2600000000000002</v>
      </c>
      <c r="J1015" s="34" t="s">
        <v>95</v>
      </c>
      <c r="K1015" s="19">
        <f t="shared" si="31"/>
        <v>3.2600000000000002</v>
      </c>
      <c r="L1015" t="s">
        <v>851</v>
      </c>
      <c r="M1015" s="51" t="s">
        <v>1142</v>
      </c>
      <c r="O1015" s="50" t="s">
        <v>929</v>
      </c>
      <c r="P1015" s="38">
        <f t="shared" si="30"/>
        <v>3.2600000000000002</v>
      </c>
      <c r="Q1015" s="52">
        <v>45831</v>
      </c>
      <c r="S1015">
        <v>40700</v>
      </c>
      <c r="T1015" t="s">
        <v>784</v>
      </c>
    </row>
    <row r="1016" spans="1:20" ht="14.45">
      <c r="A1016" s="54" t="str">
        <f>+VLOOKUP(O1016,'Selectable Table'!D:E,2,0)</f>
        <v>OTH CUST</v>
      </c>
      <c r="B1016" s="37" t="s">
        <v>1727</v>
      </c>
      <c r="C1016" s="50" t="s">
        <v>1728</v>
      </c>
      <c r="D1016" s="50" t="s">
        <v>474</v>
      </c>
      <c r="E1016">
        <v>2025</v>
      </c>
      <c r="F1016">
        <v>6</v>
      </c>
      <c r="G1016" s="54" t="s">
        <v>854</v>
      </c>
      <c r="H1016" s="34" t="s">
        <v>324</v>
      </c>
      <c r="I1016" s="18">
        <v>49.872000000000007</v>
      </c>
      <c r="J1016" s="34" t="s">
        <v>95</v>
      </c>
      <c r="K1016" s="19">
        <f t="shared" si="31"/>
        <v>49.872000000000007</v>
      </c>
      <c r="L1016" t="s">
        <v>851</v>
      </c>
      <c r="M1016" s="51" t="s">
        <v>1730</v>
      </c>
      <c r="O1016" s="50" t="s">
        <v>875</v>
      </c>
      <c r="P1016" s="38">
        <f t="shared" si="30"/>
        <v>49.872000000000007</v>
      </c>
      <c r="Q1016" s="52">
        <v>45831</v>
      </c>
      <c r="S1016">
        <v>40700</v>
      </c>
      <c r="T1016" t="s">
        <v>784</v>
      </c>
    </row>
    <row r="1017" spans="1:20" ht="14.45">
      <c r="A1017" s="54" t="str">
        <f>+VLOOKUP(O1017,'Selectable Table'!D:E,2,0)</f>
        <v>OTH CUST</v>
      </c>
      <c r="B1017" s="37" t="s">
        <v>1737</v>
      </c>
      <c r="C1017" s="50" t="s">
        <v>1738</v>
      </c>
      <c r="D1017" s="50" t="s">
        <v>474</v>
      </c>
      <c r="E1017">
        <v>2025</v>
      </c>
      <c r="F1017">
        <v>6</v>
      </c>
      <c r="G1017" s="54" t="s">
        <v>854</v>
      </c>
      <c r="H1017" s="34" t="s">
        <v>324</v>
      </c>
      <c r="I1017" s="18">
        <v>18.332000000000001</v>
      </c>
      <c r="J1017" s="34" t="s">
        <v>95</v>
      </c>
      <c r="K1017" s="19">
        <f t="shared" si="31"/>
        <v>18.332000000000001</v>
      </c>
      <c r="L1017" t="s">
        <v>851</v>
      </c>
      <c r="M1017" s="51" t="s">
        <v>1739</v>
      </c>
      <c r="O1017" s="50" t="s">
        <v>860</v>
      </c>
      <c r="P1017" s="38">
        <f t="shared" si="30"/>
        <v>18.332000000000001</v>
      </c>
      <c r="Q1017" s="52">
        <v>45831</v>
      </c>
      <c r="S1017">
        <v>40700</v>
      </c>
      <c r="T1017" t="s">
        <v>784</v>
      </c>
    </row>
    <row r="1018" spans="1:20" ht="14.45">
      <c r="A1018" s="54" t="str">
        <f>+VLOOKUP(O1018,'Selectable Table'!D:E,2,0)</f>
        <v>OTH CUST</v>
      </c>
      <c r="B1018" s="37" t="s">
        <v>1157</v>
      </c>
      <c r="C1018" s="50" t="s">
        <v>1158</v>
      </c>
      <c r="D1018" s="50" t="s">
        <v>474</v>
      </c>
      <c r="E1018">
        <v>2025</v>
      </c>
      <c r="F1018">
        <v>6</v>
      </c>
      <c r="G1018" s="54" t="s">
        <v>854</v>
      </c>
      <c r="H1018" s="34" t="s">
        <v>324</v>
      </c>
      <c r="I1018" s="18">
        <v>9.3360000000000003</v>
      </c>
      <c r="J1018" s="34" t="s">
        <v>95</v>
      </c>
      <c r="K1018" s="19">
        <f t="shared" si="31"/>
        <v>9.3360000000000003</v>
      </c>
      <c r="L1018" t="s">
        <v>851</v>
      </c>
      <c r="M1018" s="51" t="s">
        <v>1159</v>
      </c>
      <c r="O1018" s="50" t="s">
        <v>1022</v>
      </c>
      <c r="P1018" s="38">
        <f t="shared" si="30"/>
        <v>9.3360000000000003</v>
      </c>
      <c r="Q1018" s="52">
        <v>45831</v>
      </c>
      <c r="S1018">
        <v>40700</v>
      </c>
      <c r="T1018" t="s">
        <v>784</v>
      </c>
    </row>
    <row r="1019" spans="1:20" ht="14.45">
      <c r="A1019" s="54" t="str">
        <f>+VLOOKUP(O1019,'Selectable Table'!D:E,2,0)</f>
        <v>TAKEDA</v>
      </c>
      <c r="B1019" s="37" t="s">
        <v>1170</v>
      </c>
      <c r="C1019" s="50" t="s">
        <v>1171</v>
      </c>
      <c r="D1019" s="50" t="s">
        <v>474</v>
      </c>
      <c r="E1019">
        <v>2025</v>
      </c>
      <c r="F1019">
        <v>6</v>
      </c>
      <c r="G1019" s="54" t="s">
        <v>854</v>
      </c>
      <c r="H1019" s="34" t="s">
        <v>324</v>
      </c>
      <c r="I1019" s="18">
        <v>132.6</v>
      </c>
      <c r="J1019" s="34" t="s">
        <v>95</v>
      </c>
      <c r="K1019" s="19">
        <f t="shared" si="31"/>
        <v>132.6</v>
      </c>
      <c r="L1019" t="s">
        <v>851</v>
      </c>
      <c r="M1019" s="51" t="s">
        <v>1172</v>
      </c>
      <c r="O1019" s="50" t="s">
        <v>1173</v>
      </c>
      <c r="P1019" s="38">
        <f t="shared" si="30"/>
        <v>132.6</v>
      </c>
      <c r="Q1019" s="52">
        <v>45831</v>
      </c>
      <c r="S1019">
        <v>40700</v>
      </c>
      <c r="T1019" t="s">
        <v>784</v>
      </c>
    </row>
    <row r="1020" spans="1:20" ht="14.45">
      <c r="A1020" s="54" t="str">
        <f>+VLOOKUP(O1020,'Selectable Table'!D:E,2,0)</f>
        <v>TAKEDA</v>
      </c>
      <c r="B1020" s="37" t="s">
        <v>1170</v>
      </c>
      <c r="C1020" s="50" t="s">
        <v>1171</v>
      </c>
      <c r="D1020" s="50" t="s">
        <v>474</v>
      </c>
      <c r="E1020">
        <v>2025</v>
      </c>
      <c r="F1020">
        <v>6</v>
      </c>
      <c r="G1020" s="54" t="s">
        <v>850</v>
      </c>
      <c r="H1020" s="34" t="s">
        <v>323</v>
      </c>
      <c r="I1020" s="18">
        <v>15.219999999999999</v>
      </c>
      <c r="J1020" s="34" t="s">
        <v>95</v>
      </c>
      <c r="K1020" s="19">
        <f t="shared" si="31"/>
        <v>15.219999999999999</v>
      </c>
      <c r="L1020" t="s">
        <v>851</v>
      </c>
      <c r="M1020" s="51" t="s">
        <v>1172</v>
      </c>
      <c r="O1020" s="50" t="s">
        <v>1173</v>
      </c>
      <c r="P1020" s="38">
        <f t="shared" si="30"/>
        <v>15.219999999999999</v>
      </c>
      <c r="Q1020" s="52">
        <v>45831</v>
      </c>
      <c r="S1020">
        <v>40700</v>
      </c>
      <c r="T1020" t="s">
        <v>784</v>
      </c>
    </row>
    <row r="1021" spans="1:20" ht="14.45">
      <c r="A1021" s="54" t="str">
        <f>+VLOOKUP(O1021,'Selectable Table'!D:E,2,0)</f>
        <v>OTH CUST</v>
      </c>
      <c r="B1021" s="37" t="s">
        <v>1743</v>
      </c>
      <c r="C1021" s="50" t="s">
        <v>1744</v>
      </c>
      <c r="D1021" s="50" t="s">
        <v>474</v>
      </c>
      <c r="E1021">
        <v>2025</v>
      </c>
      <c r="F1021">
        <v>6</v>
      </c>
      <c r="G1021" s="54" t="s">
        <v>850</v>
      </c>
      <c r="H1021" s="34" t="s">
        <v>323</v>
      </c>
      <c r="I1021" s="18">
        <v>14.4</v>
      </c>
      <c r="J1021" s="34" t="s">
        <v>95</v>
      </c>
      <c r="K1021" s="19">
        <f t="shared" si="31"/>
        <v>14.4</v>
      </c>
      <c r="L1021" t="s">
        <v>851</v>
      </c>
      <c r="M1021" s="51" t="s">
        <v>1745</v>
      </c>
      <c r="O1021" s="50" t="s">
        <v>860</v>
      </c>
      <c r="P1021" s="38">
        <f t="shared" si="30"/>
        <v>14.4</v>
      </c>
      <c r="Q1021" s="52">
        <v>45831</v>
      </c>
      <c r="S1021">
        <v>40700</v>
      </c>
      <c r="T1021" t="s">
        <v>784</v>
      </c>
    </row>
    <row r="1022" spans="1:20" ht="14.45">
      <c r="A1022" s="54" t="str">
        <f>+VLOOKUP(O1022,'Selectable Table'!D:E,2,0)</f>
        <v>OTH CUST</v>
      </c>
      <c r="B1022" s="37" t="s">
        <v>1746</v>
      </c>
      <c r="C1022" s="50" t="s">
        <v>1747</v>
      </c>
      <c r="D1022" s="50" t="s">
        <v>474</v>
      </c>
      <c r="E1022">
        <v>2025</v>
      </c>
      <c r="F1022">
        <v>6</v>
      </c>
      <c r="G1022" s="54" t="s">
        <v>850</v>
      </c>
      <c r="H1022" s="34" t="s">
        <v>323</v>
      </c>
      <c r="I1022" s="18">
        <v>24.608000000000004</v>
      </c>
      <c r="J1022" s="34" t="s">
        <v>95</v>
      </c>
      <c r="K1022" s="19">
        <f t="shared" si="31"/>
        <v>24.608000000000004</v>
      </c>
      <c r="L1022" t="s">
        <v>851</v>
      </c>
      <c r="M1022" s="51" t="s">
        <v>1748</v>
      </c>
      <c r="O1022" s="50" t="s">
        <v>1010</v>
      </c>
      <c r="P1022" s="38">
        <f t="shared" si="30"/>
        <v>24.608000000000004</v>
      </c>
      <c r="Q1022" s="52">
        <v>45831</v>
      </c>
      <c r="S1022">
        <v>40700</v>
      </c>
      <c r="T1022" t="s">
        <v>784</v>
      </c>
    </row>
    <row r="1023" spans="1:20" ht="29.1">
      <c r="A1023" s="54" t="str">
        <f>+VLOOKUP(O1023,'Selectable Table'!D:E,2,0)</f>
        <v>OTH CUST</v>
      </c>
      <c r="B1023" s="37" t="s">
        <v>1183</v>
      </c>
      <c r="C1023" s="50" t="s">
        <v>1184</v>
      </c>
      <c r="D1023" s="50" t="s">
        <v>1875</v>
      </c>
      <c r="E1023">
        <v>2025</v>
      </c>
      <c r="F1023">
        <v>6</v>
      </c>
      <c r="G1023" s="54" t="s">
        <v>858</v>
      </c>
      <c r="H1023" s="34" t="s">
        <v>325</v>
      </c>
      <c r="I1023" s="18">
        <v>241.47600000000003</v>
      </c>
      <c r="J1023" s="34" t="s">
        <v>95</v>
      </c>
      <c r="K1023" s="19">
        <f t="shared" si="31"/>
        <v>241.47600000000003</v>
      </c>
      <c r="L1023" t="s">
        <v>851</v>
      </c>
      <c r="M1023" s="51" t="s">
        <v>1185</v>
      </c>
      <c r="O1023" s="50" t="s">
        <v>929</v>
      </c>
      <c r="P1023" s="38">
        <f t="shared" si="30"/>
        <v>241.47600000000003</v>
      </c>
      <c r="Q1023" s="52">
        <v>45831</v>
      </c>
      <c r="S1023">
        <v>40700</v>
      </c>
      <c r="T1023" t="s">
        <v>784</v>
      </c>
    </row>
    <row r="1024" spans="1:20" ht="29.1">
      <c r="A1024" s="54" t="str">
        <f>+VLOOKUP(O1024,'Selectable Table'!D:E,2,0)</f>
        <v>OTH CUST</v>
      </c>
      <c r="B1024" s="37" t="s">
        <v>1183</v>
      </c>
      <c r="C1024" s="50" t="s">
        <v>1184</v>
      </c>
      <c r="D1024" s="50" t="s">
        <v>1875</v>
      </c>
      <c r="E1024">
        <v>2025</v>
      </c>
      <c r="F1024">
        <v>6</v>
      </c>
      <c r="G1024" s="54" t="s">
        <v>854</v>
      </c>
      <c r="H1024" s="34" t="s">
        <v>324</v>
      </c>
      <c r="I1024" s="18">
        <v>10.112000000000002</v>
      </c>
      <c r="J1024" s="34" t="s">
        <v>95</v>
      </c>
      <c r="K1024" s="19">
        <f t="shared" si="31"/>
        <v>10.112000000000002</v>
      </c>
      <c r="L1024" t="s">
        <v>851</v>
      </c>
      <c r="M1024" s="51" t="s">
        <v>1185</v>
      </c>
      <c r="O1024" s="50" t="s">
        <v>929</v>
      </c>
      <c r="P1024" s="38">
        <f t="shared" si="30"/>
        <v>10.112000000000002</v>
      </c>
      <c r="Q1024" s="52">
        <v>45831</v>
      </c>
      <c r="S1024">
        <v>40700</v>
      </c>
      <c r="T1024" t="s">
        <v>784</v>
      </c>
    </row>
    <row r="1025" spans="1:20" ht="29.1">
      <c r="A1025" s="54" t="str">
        <f>+VLOOKUP(O1025,'Selectable Table'!D:E,2,0)</f>
        <v>OTH CUST</v>
      </c>
      <c r="B1025" s="37" t="s">
        <v>1186</v>
      </c>
      <c r="C1025" s="50" t="s">
        <v>1187</v>
      </c>
      <c r="D1025" s="50" t="s">
        <v>1875</v>
      </c>
      <c r="E1025">
        <v>2025</v>
      </c>
      <c r="F1025">
        <v>6</v>
      </c>
      <c r="G1025" s="54" t="s">
        <v>850</v>
      </c>
      <c r="H1025" s="34" t="s">
        <v>323</v>
      </c>
      <c r="I1025" s="18">
        <v>3.3520000000000003</v>
      </c>
      <c r="J1025" s="34" t="s">
        <v>95</v>
      </c>
      <c r="K1025" s="19">
        <f t="shared" si="31"/>
        <v>3.3520000000000003</v>
      </c>
      <c r="L1025" t="s">
        <v>851</v>
      </c>
      <c r="M1025" s="51" t="s">
        <v>1188</v>
      </c>
      <c r="O1025" s="50" t="s">
        <v>929</v>
      </c>
      <c r="P1025" s="38">
        <f t="shared" si="30"/>
        <v>3.3520000000000003</v>
      </c>
      <c r="Q1025" s="52">
        <v>45831</v>
      </c>
      <c r="S1025">
        <v>40700</v>
      </c>
      <c r="T1025" t="s">
        <v>784</v>
      </c>
    </row>
    <row r="1026" spans="1:20" ht="29.1">
      <c r="A1026" s="54" t="str">
        <f>+VLOOKUP(O1026,'Selectable Table'!D:E,2,0)</f>
        <v>OTH CUST</v>
      </c>
      <c r="B1026" s="37" t="s">
        <v>1186</v>
      </c>
      <c r="C1026" s="50" t="s">
        <v>1187</v>
      </c>
      <c r="D1026" s="50" t="s">
        <v>477</v>
      </c>
      <c r="E1026">
        <v>2025</v>
      </c>
      <c r="F1026">
        <v>6</v>
      </c>
      <c r="G1026" s="54" t="s">
        <v>858</v>
      </c>
      <c r="H1026" s="34" t="s">
        <v>325</v>
      </c>
      <c r="I1026" s="18">
        <v>70.432000000000002</v>
      </c>
      <c r="J1026" s="34" t="s">
        <v>95</v>
      </c>
      <c r="K1026" s="19">
        <f t="shared" si="31"/>
        <v>70.432000000000002</v>
      </c>
      <c r="L1026" t="s">
        <v>851</v>
      </c>
      <c r="M1026" s="51" t="s">
        <v>1188</v>
      </c>
      <c r="O1026" s="50" t="s">
        <v>929</v>
      </c>
      <c r="P1026" s="38">
        <f t="shared" ref="P1026:P1089" si="32">K1026</f>
        <v>70.432000000000002</v>
      </c>
      <c r="Q1026" s="52">
        <v>45831</v>
      </c>
      <c r="S1026">
        <v>40700</v>
      </c>
      <c r="T1026" t="s">
        <v>784</v>
      </c>
    </row>
    <row r="1027" spans="1:20" ht="29.1">
      <c r="A1027" s="54" t="str">
        <f>+VLOOKUP(O1027,'Selectable Table'!D:E,2,0)</f>
        <v>OTH CUST</v>
      </c>
      <c r="B1027" s="37" t="s">
        <v>1186</v>
      </c>
      <c r="C1027" s="50" t="s">
        <v>1187</v>
      </c>
      <c r="D1027" s="50" t="s">
        <v>477</v>
      </c>
      <c r="E1027">
        <v>2025</v>
      </c>
      <c r="F1027">
        <v>6</v>
      </c>
      <c r="G1027" s="54" t="s">
        <v>850</v>
      </c>
      <c r="H1027" s="34" t="s">
        <v>323</v>
      </c>
      <c r="I1027" s="18">
        <v>6.3719999999999999</v>
      </c>
      <c r="J1027" s="34" t="s">
        <v>95</v>
      </c>
      <c r="K1027" s="19">
        <f t="shared" ref="K1027:K1090" si="33">+VLOOKUP(J1027,$W$2:$X$7,2,0)*I1027</f>
        <v>6.3719999999999999</v>
      </c>
      <c r="L1027" t="s">
        <v>851</v>
      </c>
      <c r="M1027" s="51" t="s">
        <v>1188</v>
      </c>
      <c r="O1027" s="50" t="s">
        <v>929</v>
      </c>
      <c r="P1027" s="38">
        <f t="shared" si="32"/>
        <v>6.3719999999999999</v>
      </c>
      <c r="Q1027" s="52">
        <v>45831</v>
      </c>
      <c r="S1027">
        <v>40700</v>
      </c>
      <c r="T1027" t="s">
        <v>784</v>
      </c>
    </row>
    <row r="1028" spans="1:20" ht="29.1">
      <c r="A1028" s="54" t="str">
        <f>+VLOOKUP(O1028,'Selectable Table'!D:E,2,0)</f>
        <v>OTH CUST</v>
      </c>
      <c r="B1028" s="37" t="s">
        <v>1752</v>
      </c>
      <c r="C1028" s="50" t="s">
        <v>1753</v>
      </c>
      <c r="D1028" s="50" t="s">
        <v>477</v>
      </c>
      <c r="E1028">
        <v>2025</v>
      </c>
      <c r="F1028">
        <v>6</v>
      </c>
      <c r="G1028" s="54" t="s">
        <v>854</v>
      </c>
      <c r="H1028" s="34" t="s">
        <v>324</v>
      </c>
      <c r="I1028" s="18">
        <v>40.248000000000005</v>
      </c>
      <c r="J1028" s="34" t="s">
        <v>95</v>
      </c>
      <c r="K1028" s="19">
        <f t="shared" si="33"/>
        <v>40.248000000000005</v>
      </c>
      <c r="L1028" t="s">
        <v>851</v>
      </c>
      <c r="M1028" s="51" t="s">
        <v>1754</v>
      </c>
      <c r="O1028" s="50" t="s">
        <v>929</v>
      </c>
      <c r="P1028" s="38">
        <f t="shared" si="32"/>
        <v>40.248000000000005</v>
      </c>
      <c r="Q1028" s="52">
        <v>45831</v>
      </c>
      <c r="S1028">
        <v>40700</v>
      </c>
      <c r="T1028" t="s">
        <v>784</v>
      </c>
    </row>
    <row r="1029" spans="1:20" ht="29.1">
      <c r="A1029" s="54" t="str">
        <f>+VLOOKUP(O1029,'Selectable Table'!D:E,2,0)</f>
        <v>OTH CUST</v>
      </c>
      <c r="B1029" s="37" t="s">
        <v>1755</v>
      </c>
      <c r="C1029" s="50" t="s">
        <v>1756</v>
      </c>
      <c r="D1029" s="50" t="s">
        <v>477</v>
      </c>
      <c r="E1029">
        <v>2025</v>
      </c>
      <c r="F1029">
        <v>6</v>
      </c>
      <c r="G1029" s="54" t="s">
        <v>854</v>
      </c>
      <c r="H1029" s="34" t="s">
        <v>324</v>
      </c>
      <c r="I1029" s="18">
        <v>29.34</v>
      </c>
      <c r="J1029" s="34" t="s">
        <v>95</v>
      </c>
      <c r="K1029" s="19">
        <f t="shared" si="33"/>
        <v>29.34</v>
      </c>
      <c r="L1029" t="s">
        <v>851</v>
      </c>
      <c r="M1029" s="51" t="s">
        <v>1757</v>
      </c>
      <c r="O1029" s="50" t="s">
        <v>929</v>
      </c>
      <c r="P1029" s="38">
        <f t="shared" si="32"/>
        <v>29.34</v>
      </c>
      <c r="Q1029" s="52">
        <v>45831</v>
      </c>
      <c r="S1029">
        <v>40700</v>
      </c>
      <c r="T1029" t="s">
        <v>784</v>
      </c>
    </row>
    <row r="1030" spans="1:20" ht="29.1">
      <c r="A1030" s="54" t="str">
        <f>+VLOOKUP(O1030,'Selectable Table'!D:E,2,0)</f>
        <v>OTH CUST</v>
      </c>
      <c r="B1030" s="37" t="s">
        <v>1755</v>
      </c>
      <c r="C1030" s="50" t="s">
        <v>1756</v>
      </c>
      <c r="D1030" s="50" t="s">
        <v>477</v>
      </c>
      <c r="E1030">
        <v>2025</v>
      </c>
      <c r="F1030">
        <v>6</v>
      </c>
      <c r="G1030" s="54" t="s">
        <v>854</v>
      </c>
      <c r="H1030" s="34" t="s">
        <v>324</v>
      </c>
      <c r="I1030" s="18">
        <v>13.040000000000001</v>
      </c>
      <c r="J1030" s="34" t="s">
        <v>95</v>
      </c>
      <c r="K1030" s="19">
        <f t="shared" si="33"/>
        <v>13.040000000000001</v>
      </c>
      <c r="L1030" t="s">
        <v>851</v>
      </c>
      <c r="M1030" s="51" t="s">
        <v>1757</v>
      </c>
      <c r="O1030" s="50" t="s">
        <v>929</v>
      </c>
      <c r="P1030" s="38">
        <f t="shared" si="32"/>
        <v>13.040000000000001</v>
      </c>
      <c r="Q1030" s="52">
        <v>45831</v>
      </c>
      <c r="S1030">
        <v>40700</v>
      </c>
      <c r="T1030" t="s">
        <v>784</v>
      </c>
    </row>
    <row r="1031" spans="1:20" ht="29.1">
      <c r="A1031" s="54" t="str">
        <f>+VLOOKUP(O1031,'Selectable Table'!D:E,2,0)</f>
        <v>OTH CUST</v>
      </c>
      <c r="B1031" s="37" t="s">
        <v>1766</v>
      </c>
      <c r="C1031" s="50" t="s">
        <v>1767</v>
      </c>
      <c r="D1031" s="50" t="s">
        <v>477</v>
      </c>
      <c r="E1031">
        <v>2025</v>
      </c>
      <c r="F1031">
        <v>6</v>
      </c>
      <c r="G1031" s="54" t="s">
        <v>854</v>
      </c>
      <c r="H1031" s="34" t="s">
        <v>324</v>
      </c>
      <c r="I1031" s="18">
        <v>13.040000000000001</v>
      </c>
      <c r="J1031" s="34" t="s">
        <v>95</v>
      </c>
      <c r="K1031" s="19">
        <f t="shared" si="33"/>
        <v>13.040000000000001</v>
      </c>
      <c r="L1031" t="s">
        <v>851</v>
      </c>
      <c r="M1031" s="51" t="s">
        <v>1768</v>
      </c>
      <c r="O1031" s="50" t="s">
        <v>929</v>
      </c>
      <c r="P1031" s="38">
        <f t="shared" si="32"/>
        <v>13.040000000000001</v>
      </c>
      <c r="Q1031" s="52">
        <v>45831</v>
      </c>
      <c r="S1031">
        <v>40700</v>
      </c>
      <c r="T1031" t="s">
        <v>784</v>
      </c>
    </row>
    <row r="1032" spans="1:20" ht="29.1">
      <c r="A1032" s="54" t="str">
        <f>+VLOOKUP(O1032,'Selectable Table'!D:E,2,0)</f>
        <v>OTH CUST</v>
      </c>
      <c r="B1032" s="37" t="s">
        <v>1766</v>
      </c>
      <c r="C1032" s="50" t="s">
        <v>1767</v>
      </c>
      <c r="D1032" s="50" t="s">
        <v>477</v>
      </c>
      <c r="E1032">
        <v>2025</v>
      </c>
      <c r="F1032">
        <v>6</v>
      </c>
      <c r="G1032" s="54" t="s">
        <v>854</v>
      </c>
      <c r="H1032" s="34" t="s">
        <v>324</v>
      </c>
      <c r="I1032" s="18">
        <v>30.972000000000005</v>
      </c>
      <c r="J1032" s="34" t="s">
        <v>95</v>
      </c>
      <c r="K1032" s="19">
        <f t="shared" si="33"/>
        <v>30.972000000000005</v>
      </c>
      <c r="L1032" t="s">
        <v>851</v>
      </c>
      <c r="M1032" s="51" t="s">
        <v>1768</v>
      </c>
      <c r="O1032" s="50" t="s">
        <v>929</v>
      </c>
      <c r="P1032" s="38">
        <f t="shared" si="32"/>
        <v>30.972000000000005</v>
      </c>
      <c r="Q1032" s="52">
        <v>45831</v>
      </c>
      <c r="S1032">
        <v>40700</v>
      </c>
      <c r="T1032" t="s">
        <v>784</v>
      </c>
    </row>
    <row r="1033" spans="1:20" ht="14.45">
      <c r="A1033" s="54" t="str">
        <f>+VLOOKUP(O1033,'Selectable Table'!D:E,2,0)</f>
        <v>OTH CUST</v>
      </c>
      <c r="B1033" s="37" t="s">
        <v>1769</v>
      </c>
      <c r="C1033" s="50" t="s">
        <v>1770</v>
      </c>
      <c r="D1033" s="50" t="s">
        <v>477</v>
      </c>
      <c r="E1033">
        <v>2025</v>
      </c>
      <c r="F1033">
        <v>6</v>
      </c>
      <c r="G1033" s="54" t="s">
        <v>854</v>
      </c>
      <c r="H1033" s="34" t="s">
        <v>324</v>
      </c>
      <c r="I1033" s="18">
        <v>30.995999999999999</v>
      </c>
      <c r="J1033" s="34" t="s">
        <v>95</v>
      </c>
      <c r="K1033" s="19">
        <f t="shared" si="33"/>
        <v>30.995999999999999</v>
      </c>
      <c r="L1033" t="s">
        <v>851</v>
      </c>
      <c r="M1033" s="51" t="s">
        <v>1748</v>
      </c>
      <c r="O1033" s="50" t="s">
        <v>1010</v>
      </c>
      <c r="P1033" s="38">
        <f t="shared" si="32"/>
        <v>30.995999999999999</v>
      </c>
      <c r="Q1033" s="52">
        <v>45831</v>
      </c>
      <c r="S1033">
        <v>40700</v>
      </c>
      <c r="T1033" t="s">
        <v>784</v>
      </c>
    </row>
    <row r="1034" spans="1:20" ht="14.45">
      <c r="A1034" s="54" t="str">
        <f>+VLOOKUP(O1034,'Selectable Table'!D:E,2,0)</f>
        <v>OTH CUST</v>
      </c>
      <c r="B1034" s="37" t="s">
        <v>1775</v>
      </c>
      <c r="C1034" s="50" t="s">
        <v>1776</v>
      </c>
      <c r="D1034" s="50" t="s">
        <v>477</v>
      </c>
      <c r="E1034">
        <v>2025</v>
      </c>
      <c r="F1034">
        <v>6</v>
      </c>
      <c r="G1034" s="54" t="s">
        <v>850</v>
      </c>
      <c r="H1034" s="34" t="s">
        <v>323</v>
      </c>
      <c r="I1034" s="18">
        <v>19.564</v>
      </c>
      <c r="J1034" s="34" t="s">
        <v>95</v>
      </c>
      <c r="K1034" s="19">
        <f t="shared" si="33"/>
        <v>19.564</v>
      </c>
      <c r="L1034" t="s">
        <v>851</v>
      </c>
      <c r="M1034" s="51" t="s">
        <v>1777</v>
      </c>
      <c r="O1034" s="50" t="s">
        <v>929</v>
      </c>
      <c r="P1034" s="38">
        <f t="shared" si="32"/>
        <v>19.564</v>
      </c>
      <c r="Q1034" s="52">
        <v>45831</v>
      </c>
      <c r="S1034">
        <v>40700</v>
      </c>
      <c r="T1034" t="s">
        <v>784</v>
      </c>
    </row>
    <row r="1035" spans="1:20" ht="14.45">
      <c r="A1035" s="54" t="str">
        <f>+VLOOKUP(O1035,'Selectable Table'!D:E,2,0)</f>
        <v>OTH CUST</v>
      </c>
      <c r="B1035" s="37" t="s">
        <v>1775</v>
      </c>
      <c r="C1035" s="50" t="s">
        <v>1776</v>
      </c>
      <c r="D1035" s="50" t="s">
        <v>1876</v>
      </c>
      <c r="E1035">
        <v>2025</v>
      </c>
      <c r="F1035">
        <v>6</v>
      </c>
      <c r="G1035" s="54" t="s">
        <v>854</v>
      </c>
      <c r="H1035" s="34" t="s">
        <v>324</v>
      </c>
      <c r="I1035" s="18">
        <v>3.2600000000000002</v>
      </c>
      <c r="J1035" s="34" t="s">
        <v>95</v>
      </c>
      <c r="K1035" s="19">
        <f t="shared" si="33"/>
        <v>3.2600000000000002</v>
      </c>
      <c r="L1035" t="s">
        <v>851</v>
      </c>
      <c r="M1035" s="51" t="s">
        <v>1777</v>
      </c>
      <c r="O1035" s="50" t="s">
        <v>929</v>
      </c>
      <c r="P1035" s="38">
        <f t="shared" si="32"/>
        <v>3.2600000000000002</v>
      </c>
      <c r="Q1035" s="52">
        <v>45831</v>
      </c>
      <c r="S1035">
        <v>40700</v>
      </c>
      <c r="T1035" t="s">
        <v>784</v>
      </c>
    </row>
    <row r="1036" spans="1:20" ht="29.1">
      <c r="A1036" s="54" t="str">
        <f>+VLOOKUP(O1036,'Selectable Table'!D:E,2,0)</f>
        <v>OTH CUST</v>
      </c>
      <c r="B1036" s="37" t="s">
        <v>1250</v>
      </c>
      <c r="C1036" s="50" t="s">
        <v>1251</v>
      </c>
      <c r="D1036" s="50" t="s">
        <v>1876</v>
      </c>
      <c r="E1036">
        <v>2025</v>
      </c>
      <c r="F1036">
        <v>6</v>
      </c>
      <c r="G1036" s="54" t="s">
        <v>854</v>
      </c>
      <c r="H1036" s="34" t="s">
        <v>324</v>
      </c>
      <c r="I1036" s="18">
        <v>30.183999999999997</v>
      </c>
      <c r="J1036" s="34" t="s">
        <v>95</v>
      </c>
      <c r="K1036" s="19">
        <f t="shared" si="33"/>
        <v>30.183999999999997</v>
      </c>
      <c r="L1036" t="s">
        <v>851</v>
      </c>
      <c r="M1036" s="51" t="s">
        <v>1252</v>
      </c>
      <c r="O1036" s="50" t="s">
        <v>929</v>
      </c>
      <c r="P1036" s="38">
        <f t="shared" si="32"/>
        <v>30.183999999999997</v>
      </c>
      <c r="Q1036" s="52">
        <v>45831</v>
      </c>
      <c r="S1036">
        <v>40700</v>
      </c>
      <c r="T1036" t="s">
        <v>784</v>
      </c>
    </row>
    <row r="1037" spans="1:20" ht="14.45">
      <c r="A1037" s="54" t="str">
        <f>+VLOOKUP(O1037,'Selectable Table'!D:E,2,0)</f>
        <v>OTH CUST</v>
      </c>
      <c r="B1037" s="37" t="s">
        <v>1261</v>
      </c>
      <c r="C1037" s="50" t="s">
        <v>1262</v>
      </c>
      <c r="D1037" s="50" t="s">
        <v>1876</v>
      </c>
      <c r="E1037">
        <v>2025</v>
      </c>
      <c r="F1037">
        <v>6</v>
      </c>
      <c r="G1037" s="54" t="s">
        <v>854</v>
      </c>
      <c r="H1037" s="34" t="s">
        <v>324</v>
      </c>
      <c r="I1037" s="18">
        <v>11.856000000000002</v>
      </c>
      <c r="J1037" s="34" t="s">
        <v>95</v>
      </c>
      <c r="K1037" s="19">
        <f t="shared" si="33"/>
        <v>11.856000000000002</v>
      </c>
      <c r="L1037" t="s">
        <v>851</v>
      </c>
      <c r="M1037" s="51" t="s">
        <v>874</v>
      </c>
      <c r="O1037" s="50" t="s">
        <v>875</v>
      </c>
      <c r="P1037" s="38">
        <f t="shared" si="32"/>
        <v>11.856000000000002</v>
      </c>
      <c r="Q1037" s="52">
        <v>45831</v>
      </c>
      <c r="S1037">
        <v>40700</v>
      </c>
      <c r="T1037" t="s">
        <v>784</v>
      </c>
    </row>
    <row r="1038" spans="1:20" ht="14.45">
      <c r="A1038" s="54" t="str">
        <f>+VLOOKUP(O1038,'Selectable Table'!D:E,2,0)</f>
        <v>OTH CUST</v>
      </c>
      <c r="B1038" s="37" t="s">
        <v>1261</v>
      </c>
      <c r="C1038" s="50" t="s">
        <v>1262</v>
      </c>
      <c r="D1038" s="50" t="s">
        <v>1876</v>
      </c>
      <c r="E1038">
        <v>2025</v>
      </c>
      <c r="F1038">
        <v>6</v>
      </c>
      <c r="G1038" s="54" t="s">
        <v>850</v>
      </c>
      <c r="H1038" s="34" t="s">
        <v>323</v>
      </c>
      <c r="I1038" s="18">
        <v>13.680000000000001</v>
      </c>
      <c r="J1038" s="34" t="s">
        <v>95</v>
      </c>
      <c r="K1038" s="19">
        <f t="shared" si="33"/>
        <v>13.680000000000001</v>
      </c>
      <c r="L1038" t="s">
        <v>851</v>
      </c>
      <c r="M1038" s="51" t="s">
        <v>874</v>
      </c>
      <c r="O1038" s="50" t="s">
        <v>875</v>
      </c>
      <c r="P1038" s="38">
        <f t="shared" si="32"/>
        <v>13.680000000000001</v>
      </c>
      <c r="Q1038" s="52">
        <v>45831</v>
      </c>
      <c r="S1038">
        <v>40700</v>
      </c>
      <c r="T1038" t="s">
        <v>784</v>
      </c>
    </row>
    <row r="1039" spans="1:20" ht="14.45">
      <c r="A1039" s="54" t="str">
        <f>+VLOOKUP(O1039,'Selectable Table'!D:E,2,0)</f>
        <v>OTH CUST</v>
      </c>
      <c r="B1039" s="37" t="s">
        <v>1265</v>
      </c>
      <c r="C1039" s="50" t="s">
        <v>1266</v>
      </c>
      <c r="D1039" s="50" t="s">
        <v>1876</v>
      </c>
      <c r="E1039">
        <v>2025</v>
      </c>
      <c r="F1039">
        <v>6</v>
      </c>
      <c r="G1039" s="54" t="s">
        <v>854</v>
      </c>
      <c r="H1039" s="34" t="s">
        <v>324</v>
      </c>
      <c r="I1039" s="18">
        <v>17.788</v>
      </c>
      <c r="J1039" s="34" t="s">
        <v>95</v>
      </c>
      <c r="K1039" s="19">
        <f t="shared" si="33"/>
        <v>17.788</v>
      </c>
      <c r="L1039" t="s">
        <v>851</v>
      </c>
      <c r="M1039" s="51" t="s">
        <v>874</v>
      </c>
      <c r="O1039" s="50" t="s">
        <v>875</v>
      </c>
      <c r="P1039" s="38">
        <f t="shared" si="32"/>
        <v>17.788</v>
      </c>
      <c r="Q1039" s="52">
        <v>45831</v>
      </c>
      <c r="S1039">
        <v>40700</v>
      </c>
      <c r="T1039" t="s">
        <v>784</v>
      </c>
    </row>
    <row r="1040" spans="1:20" ht="29.1">
      <c r="A1040" s="54" t="str">
        <f>+VLOOKUP(O1040,'Selectable Table'!D:E,2,0)</f>
        <v>OTH CUST</v>
      </c>
      <c r="B1040" s="37" t="s">
        <v>1268</v>
      </c>
      <c r="C1040" s="50" t="s">
        <v>1269</v>
      </c>
      <c r="D1040" s="50" t="s">
        <v>1877</v>
      </c>
      <c r="E1040">
        <v>2025</v>
      </c>
      <c r="F1040">
        <v>6</v>
      </c>
      <c r="G1040" s="54" t="s">
        <v>854</v>
      </c>
      <c r="H1040" s="34" t="s">
        <v>324</v>
      </c>
      <c r="I1040" s="18">
        <v>60.367999999999995</v>
      </c>
      <c r="J1040" s="34" t="s">
        <v>95</v>
      </c>
      <c r="K1040" s="19">
        <f t="shared" si="33"/>
        <v>60.367999999999995</v>
      </c>
      <c r="L1040" t="s">
        <v>851</v>
      </c>
      <c r="M1040" s="51" t="s">
        <v>1270</v>
      </c>
      <c r="O1040" s="50" t="s">
        <v>929</v>
      </c>
      <c r="P1040" s="38">
        <f t="shared" si="32"/>
        <v>60.367999999999995</v>
      </c>
      <c r="Q1040" s="52">
        <v>45831</v>
      </c>
      <c r="S1040">
        <v>40700</v>
      </c>
      <c r="T1040" t="s">
        <v>784</v>
      </c>
    </row>
    <row r="1041" spans="1:20" ht="14.45">
      <c r="A1041" s="54" t="str">
        <f>+VLOOKUP(O1041,'Selectable Table'!D:E,2,0)</f>
        <v>OTH CUST</v>
      </c>
      <c r="B1041" s="37" t="s">
        <v>1279</v>
      </c>
      <c r="C1041" s="50" t="s">
        <v>1280</v>
      </c>
      <c r="D1041" s="50" t="s">
        <v>1877</v>
      </c>
      <c r="E1041">
        <v>2025</v>
      </c>
      <c r="F1041">
        <v>6</v>
      </c>
      <c r="G1041" s="54" t="s">
        <v>850</v>
      </c>
      <c r="H1041" s="34" t="s">
        <v>323</v>
      </c>
      <c r="I1041" s="18">
        <v>19.944000000000003</v>
      </c>
      <c r="J1041" s="34" t="s">
        <v>95</v>
      </c>
      <c r="K1041" s="19">
        <f t="shared" si="33"/>
        <v>19.944000000000003</v>
      </c>
      <c r="L1041" t="s">
        <v>851</v>
      </c>
      <c r="M1041" s="51" t="s">
        <v>1281</v>
      </c>
      <c r="O1041" s="50" t="s">
        <v>875</v>
      </c>
      <c r="P1041" s="38">
        <f t="shared" si="32"/>
        <v>19.944000000000003</v>
      </c>
      <c r="Q1041" s="52">
        <v>45831</v>
      </c>
      <c r="S1041">
        <v>40700</v>
      </c>
      <c r="T1041" t="s">
        <v>784</v>
      </c>
    </row>
    <row r="1042" spans="1:20" ht="29.1">
      <c r="A1042" s="54" t="str">
        <f>+VLOOKUP(O1042,'Selectable Table'!D:E,2,0)</f>
        <v>OTH CUST</v>
      </c>
      <c r="B1042" s="37" t="s">
        <v>1279</v>
      </c>
      <c r="C1042" s="50" t="s">
        <v>1280</v>
      </c>
      <c r="D1042" s="50" t="s">
        <v>1878</v>
      </c>
      <c r="E1042">
        <v>2025</v>
      </c>
      <c r="F1042">
        <v>6</v>
      </c>
      <c r="G1042" s="54" t="s">
        <v>854</v>
      </c>
      <c r="H1042" s="34" t="s">
        <v>324</v>
      </c>
      <c r="I1042" s="18">
        <v>19.948</v>
      </c>
      <c r="J1042" s="34" t="s">
        <v>95</v>
      </c>
      <c r="K1042" s="19">
        <f t="shared" si="33"/>
        <v>19.948</v>
      </c>
      <c r="L1042" t="s">
        <v>851</v>
      </c>
      <c r="M1042" s="51" t="s">
        <v>1281</v>
      </c>
      <c r="O1042" s="50" t="s">
        <v>875</v>
      </c>
      <c r="P1042" s="38">
        <f t="shared" si="32"/>
        <v>19.948</v>
      </c>
      <c r="Q1042" s="52">
        <v>45831</v>
      </c>
      <c r="S1042">
        <v>40700</v>
      </c>
      <c r="T1042" t="s">
        <v>784</v>
      </c>
    </row>
    <row r="1043" spans="1:20" ht="29.1">
      <c r="A1043" s="54" t="str">
        <f>+VLOOKUP(O1043,'Selectable Table'!D:E,2,0)</f>
        <v>OTH CUST</v>
      </c>
      <c r="B1043" s="37" t="s">
        <v>1287</v>
      </c>
      <c r="C1043" s="50" t="s">
        <v>1288</v>
      </c>
      <c r="D1043" s="50" t="s">
        <v>1878</v>
      </c>
      <c r="E1043">
        <v>2025</v>
      </c>
      <c r="F1043">
        <v>6</v>
      </c>
      <c r="G1043" s="54" t="s">
        <v>850</v>
      </c>
      <c r="H1043" s="34" t="s">
        <v>323</v>
      </c>
      <c r="I1043" s="18">
        <v>20.12</v>
      </c>
      <c r="J1043" s="34" t="s">
        <v>95</v>
      </c>
      <c r="K1043" s="19">
        <f t="shared" si="33"/>
        <v>20.12</v>
      </c>
      <c r="L1043" t="s">
        <v>851</v>
      </c>
      <c r="M1043" s="51" t="s">
        <v>1290</v>
      </c>
      <c r="O1043" s="50" t="s">
        <v>929</v>
      </c>
      <c r="P1043" s="38">
        <f t="shared" si="32"/>
        <v>20.12</v>
      </c>
      <c r="Q1043" s="52">
        <v>45831</v>
      </c>
      <c r="S1043">
        <v>40700</v>
      </c>
      <c r="T1043" t="s">
        <v>784</v>
      </c>
    </row>
    <row r="1044" spans="1:20" ht="29.1">
      <c r="A1044" s="54" t="str">
        <f>+VLOOKUP(O1044,'Selectable Table'!D:E,2,0)</f>
        <v>OTH CUST</v>
      </c>
      <c r="B1044" s="37" t="s">
        <v>1313</v>
      </c>
      <c r="C1044" s="50" t="s">
        <v>1314</v>
      </c>
      <c r="D1044" s="50" t="s">
        <v>1879</v>
      </c>
      <c r="E1044">
        <v>2025</v>
      </c>
      <c r="F1044">
        <v>6</v>
      </c>
      <c r="G1044" s="54" t="s">
        <v>854</v>
      </c>
      <c r="H1044" s="34" t="s">
        <v>324</v>
      </c>
      <c r="I1044" s="18">
        <v>30.183999999999997</v>
      </c>
      <c r="J1044" s="34" t="s">
        <v>95</v>
      </c>
      <c r="K1044" s="19">
        <f t="shared" si="33"/>
        <v>30.183999999999997</v>
      </c>
      <c r="L1044" t="s">
        <v>851</v>
      </c>
      <c r="M1044" s="51" t="s">
        <v>1315</v>
      </c>
      <c r="O1044" s="50" t="s">
        <v>929</v>
      </c>
      <c r="P1044" s="38">
        <f t="shared" si="32"/>
        <v>30.183999999999997</v>
      </c>
      <c r="Q1044" s="52">
        <v>45831</v>
      </c>
      <c r="S1044">
        <v>40700</v>
      </c>
      <c r="T1044" t="s">
        <v>784</v>
      </c>
    </row>
    <row r="1045" spans="1:20" ht="29.1">
      <c r="A1045" s="54" t="str">
        <f>+VLOOKUP(O1045,'Selectable Table'!D:E,2,0)</f>
        <v>J &amp; J</v>
      </c>
      <c r="B1045" s="37" t="s">
        <v>1800</v>
      </c>
      <c r="C1045" s="50" t="s">
        <v>1801</v>
      </c>
      <c r="D1045" s="50" t="s">
        <v>1879</v>
      </c>
      <c r="E1045">
        <v>2025</v>
      </c>
      <c r="F1045">
        <v>6</v>
      </c>
      <c r="G1045" s="54" t="s">
        <v>880</v>
      </c>
      <c r="H1045" s="34" t="s">
        <v>616</v>
      </c>
      <c r="I1045" s="18">
        <v>8.0440000000000005</v>
      </c>
      <c r="J1045" s="34" t="s">
        <v>95</v>
      </c>
      <c r="K1045" s="19">
        <f t="shared" si="33"/>
        <v>8.0440000000000005</v>
      </c>
      <c r="L1045" t="s">
        <v>851</v>
      </c>
      <c r="M1045" s="51" t="s">
        <v>1802</v>
      </c>
      <c r="O1045" s="50" t="s">
        <v>976</v>
      </c>
      <c r="P1045" s="38">
        <f t="shared" si="32"/>
        <v>8.0440000000000005</v>
      </c>
      <c r="Q1045" s="52">
        <v>45831</v>
      </c>
      <c r="S1045">
        <v>40700</v>
      </c>
      <c r="T1045" t="s">
        <v>784</v>
      </c>
    </row>
    <row r="1046" spans="1:20" ht="29.1">
      <c r="A1046" s="54" t="str">
        <f>+VLOOKUP(O1046,'Selectable Table'!D:E,2,0)</f>
        <v>J &amp; J</v>
      </c>
      <c r="B1046" s="37" t="s">
        <v>1803</v>
      </c>
      <c r="C1046" s="50" t="s">
        <v>1804</v>
      </c>
      <c r="D1046" s="50" t="s">
        <v>1879</v>
      </c>
      <c r="E1046">
        <v>2025</v>
      </c>
      <c r="F1046">
        <v>6</v>
      </c>
      <c r="G1046" s="54" t="s">
        <v>880</v>
      </c>
      <c r="H1046" s="34" t="s">
        <v>616</v>
      </c>
      <c r="I1046" s="18">
        <v>8.0440000000000005</v>
      </c>
      <c r="J1046" s="34" t="s">
        <v>95</v>
      </c>
      <c r="K1046" s="19">
        <f t="shared" si="33"/>
        <v>8.0440000000000005</v>
      </c>
      <c r="L1046" t="s">
        <v>851</v>
      </c>
      <c r="M1046" s="51" t="s">
        <v>1805</v>
      </c>
      <c r="O1046" s="50" t="s">
        <v>976</v>
      </c>
      <c r="P1046" s="38">
        <f t="shared" si="32"/>
        <v>8.0440000000000005</v>
      </c>
      <c r="Q1046" s="52">
        <v>45831</v>
      </c>
      <c r="S1046">
        <v>40700</v>
      </c>
      <c r="T1046" t="s">
        <v>784</v>
      </c>
    </row>
    <row r="1047" spans="1:20" ht="29.1">
      <c r="A1047" s="54" t="str">
        <f>+VLOOKUP(O1047,'Selectable Table'!D:E,2,0)</f>
        <v>OTH CUST</v>
      </c>
      <c r="B1047" s="37" t="s">
        <v>1806</v>
      </c>
      <c r="C1047" s="50" t="s">
        <v>1494</v>
      </c>
      <c r="D1047" s="50" t="s">
        <v>1879</v>
      </c>
      <c r="E1047">
        <v>2025</v>
      </c>
      <c r="F1047">
        <v>6</v>
      </c>
      <c r="G1047" s="54" t="s">
        <v>850</v>
      </c>
      <c r="H1047" s="34" t="s">
        <v>323</v>
      </c>
      <c r="I1047" s="18">
        <v>14.756</v>
      </c>
      <c r="J1047" s="34" t="s">
        <v>95</v>
      </c>
      <c r="K1047" s="19">
        <f t="shared" si="33"/>
        <v>14.756</v>
      </c>
      <c r="L1047" t="s">
        <v>851</v>
      </c>
      <c r="M1047" s="51" t="s">
        <v>1495</v>
      </c>
      <c r="O1047" s="50" t="s">
        <v>1361</v>
      </c>
      <c r="P1047" s="38">
        <f t="shared" si="32"/>
        <v>14.756</v>
      </c>
      <c r="Q1047" s="52">
        <v>45831</v>
      </c>
      <c r="S1047">
        <v>40700</v>
      </c>
      <c r="T1047" t="s">
        <v>784</v>
      </c>
    </row>
    <row r="1048" spans="1:20" ht="29.1">
      <c r="A1048" s="54" t="str">
        <f>+VLOOKUP(O1048,'Selectable Table'!D:E,2,0)</f>
        <v>OTH CUST</v>
      </c>
      <c r="B1048" s="37" t="s">
        <v>1331</v>
      </c>
      <c r="C1048" s="50" t="s">
        <v>1332</v>
      </c>
      <c r="D1048" s="50" t="s">
        <v>1880</v>
      </c>
      <c r="E1048">
        <v>2025</v>
      </c>
      <c r="F1048">
        <v>6</v>
      </c>
      <c r="G1048" s="54" t="s">
        <v>850</v>
      </c>
      <c r="H1048" s="34" t="s">
        <v>323</v>
      </c>
      <c r="I1048" s="18">
        <v>31.864000000000001</v>
      </c>
      <c r="J1048" s="34" t="s">
        <v>95</v>
      </c>
      <c r="K1048" s="19">
        <f t="shared" si="33"/>
        <v>31.864000000000001</v>
      </c>
      <c r="L1048" t="s">
        <v>851</v>
      </c>
      <c r="M1048" s="51" t="s">
        <v>1333</v>
      </c>
      <c r="O1048" s="50" t="s">
        <v>929</v>
      </c>
      <c r="P1048" s="38">
        <f t="shared" si="32"/>
        <v>31.864000000000001</v>
      </c>
      <c r="Q1048" s="52">
        <v>45831</v>
      </c>
      <c r="S1048">
        <v>40700</v>
      </c>
      <c r="T1048" t="s">
        <v>784</v>
      </c>
    </row>
    <row r="1049" spans="1:20" ht="14.45">
      <c r="A1049" s="54" t="str">
        <f>+VLOOKUP(O1049,'Selectable Table'!D:E,2,0)</f>
        <v>J &amp; J</v>
      </c>
      <c r="B1049" s="37" t="s">
        <v>1808</v>
      </c>
      <c r="C1049" s="50" t="s">
        <v>1809</v>
      </c>
      <c r="D1049" s="50" t="s">
        <v>1880</v>
      </c>
      <c r="E1049">
        <v>2025</v>
      </c>
      <c r="F1049">
        <v>6</v>
      </c>
      <c r="G1049" s="54" t="s">
        <v>854</v>
      </c>
      <c r="H1049" s="34" t="s">
        <v>324</v>
      </c>
      <c r="I1049" s="18">
        <v>40.231999999999999</v>
      </c>
      <c r="J1049" s="34" t="s">
        <v>95</v>
      </c>
      <c r="K1049" s="19">
        <f t="shared" si="33"/>
        <v>40.231999999999999</v>
      </c>
      <c r="L1049" t="s">
        <v>851</v>
      </c>
      <c r="M1049" s="51" t="s">
        <v>1810</v>
      </c>
      <c r="O1049" s="50" t="s">
        <v>976</v>
      </c>
      <c r="P1049" s="38">
        <f t="shared" si="32"/>
        <v>40.231999999999999</v>
      </c>
      <c r="Q1049" s="52">
        <v>45831</v>
      </c>
      <c r="S1049">
        <v>40700</v>
      </c>
      <c r="T1049" t="s">
        <v>784</v>
      </c>
    </row>
    <row r="1050" spans="1:20" ht="14.45">
      <c r="A1050" s="54" t="str">
        <f>+VLOOKUP(O1050,'Selectable Table'!D:E,2,0)</f>
        <v>OTH CUST</v>
      </c>
      <c r="B1050" s="37" t="s">
        <v>1343</v>
      </c>
      <c r="C1050" s="50" t="s">
        <v>1344</v>
      </c>
      <c r="D1050" s="50" t="s">
        <v>1880</v>
      </c>
      <c r="E1050">
        <v>2025</v>
      </c>
      <c r="F1050">
        <v>6</v>
      </c>
      <c r="G1050" s="54" t="s">
        <v>850</v>
      </c>
      <c r="H1050" s="34" t="s">
        <v>323</v>
      </c>
      <c r="I1050" s="18">
        <v>8.895999999999999</v>
      </c>
      <c r="J1050" s="34" t="s">
        <v>95</v>
      </c>
      <c r="K1050" s="19">
        <f t="shared" si="33"/>
        <v>8.895999999999999</v>
      </c>
      <c r="L1050" t="s">
        <v>851</v>
      </c>
      <c r="M1050" s="51" t="s">
        <v>874</v>
      </c>
      <c r="O1050" s="50" t="s">
        <v>875</v>
      </c>
      <c r="P1050" s="38">
        <f t="shared" si="32"/>
        <v>8.895999999999999</v>
      </c>
      <c r="Q1050" s="52">
        <v>45831</v>
      </c>
      <c r="S1050">
        <v>40700</v>
      </c>
      <c r="T1050" t="s">
        <v>784</v>
      </c>
    </row>
    <row r="1051" spans="1:20" ht="29.1">
      <c r="A1051" s="54" t="str">
        <f>+VLOOKUP(O1051,'Selectable Table'!D:E,2,0)</f>
        <v>OTH CUST</v>
      </c>
      <c r="B1051" s="37" t="s">
        <v>1815</v>
      </c>
      <c r="C1051" s="50" t="s">
        <v>1816</v>
      </c>
      <c r="D1051" s="50" t="s">
        <v>479</v>
      </c>
      <c r="E1051">
        <v>2025</v>
      </c>
      <c r="F1051">
        <v>6</v>
      </c>
      <c r="G1051" s="54" t="s">
        <v>858</v>
      </c>
      <c r="H1051" s="34" t="s">
        <v>325</v>
      </c>
      <c r="I1051" s="18">
        <v>5.4119999999999999</v>
      </c>
      <c r="J1051" s="34" t="s">
        <v>95</v>
      </c>
      <c r="K1051" s="19">
        <f t="shared" si="33"/>
        <v>5.4119999999999999</v>
      </c>
      <c r="L1051" t="s">
        <v>851</v>
      </c>
      <c r="M1051" s="51" t="s">
        <v>1817</v>
      </c>
      <c r="O1051" s="50" t="s">
        <v>929</v>
      </c>
      <c r="P1051" s="38">
        <f t="shared" si="32"/>
        <v>5.4119999999999999</v>
      </c>
      <c r="Q1051" s="52">
        <v>45831</v>
      </c>
      <c r="S1051">
        <v>40700</v>
      </c>
      <c r="T1051" t="s">
        <v>784</v>
      </c>
    </row>
    <row r="1052" spans="1:20" ht="14.45">
      <c r="A1052" s="54" t="str">
        <f>+VLOOKUP(O1052,'Selectable Table'!D:E,2,0)</f>
        <v>OTH CUST</v>
      </c>
      <c r="B1052" s="37" t="s">
        <v>1358</v>
      </c>
      <c r="C1052" s="50" t="s">
        <v>1359</v>
      </c>
      <c r="D1052" s="50" t="s">
        <v>479</v>
      </c>
      <c r="E1052">
        <v>2025</v>
      </c>
      <c r="F1052">
        <v>6</v>
      </c>
      <c r="G1052" s="54" t="s">
        <v>850</v>
      </c>
      <c r="H1052" s="34" t="s">
        <v>323</v>
      </c>
      <c r="I1052" s="18">
        <v>221.33200000000002</v>
      </c>
      <c r="J1052" s="34" t="s">
        <v>95</v>
      </c>
      <c r="K1052" s="19">
        <f t="shared" si="33"/>
        <v>221.33200000000002</v>
      </c>
      <c r="L1052" t="s">
        <v>851</v>
      </c>
      <c r="M1052" s="51" t="s">
        <v>1360</v>
      </c>
      <c r="O1052" s="50" t="s">
        <v>1361</v>
      </c>
      <c r="P1052" s="38">
        <f t="shared" si="32"/>
        <v>221.33200000000002</v>
      </c>
      <c r="Q1052" s="52">
        <v>45831</v>
      </c>
      <c r="S1052">
        <v>40700</v>
      </c>
      <c r="T1052" t="s">
        <v>784</v>
      </c>
    </row>
    <row r="1053" spans="1:20" ht="29.1">
      <c r="A1053" s="54" t="str">
        <f>+VLOOKUP(O1053,'Selectable Table'!D:E,2,0)</f>
        <v>OTH CUST</v>
      </c>
      <c r="B1053" s="37" t="s">
        <v>1819</v>
      </c>
      <c r="C1053" s="50" t="s">
        <v>1820</v>
      </c>
      <c r="D1053" s="50" t="s">
        <v>479</v>
      </c>
      <c r="E1053">
        <v>2025</v>
      </c>
      <c r="F1053">
        <v>6</v>
      </c>
      <c r="G1053" s="54" t="s">
        <v>854</v>
      </c>
      <c r="H1053" s="34" t="s">
        <v>324</v>
      </c>
      <c r="I1053" s="18">
        <v>16.252000000000002</v>
      </c>
      <c r="J1053" s="34" t="s">
        <v>95</v>
      </c>
      <c r="K1053" s="19">
        <f t="shared" si="33"/>
        <v>16.252000000000002</v>
      </c>
      <c r="L1053" t="s">
        <v>851</v>
      </c>
      <c r="M1053" s="51" t="s">
        <v>1821</v>
      </c>
      <c r="O1053" s="50" t="s">
        <v>929</v>
      </c>
      <c r="P1053" s="38">
        <f t="shared" si="32"/>
        <v>16.252000000000002</v>
      </c>
      <c r="Q1053" s="52">
        <v>45831</v>
      </c>
      <c r="S1053">
        <v>40700</v>
      </c>
      <c r="T1053" t="s">
        <v>784</v>
      </c>
    </row>
    <row r="1054" spans="1:20" ht="14.45">
      <c r="A1054" s="54" t="str">
        <f>+VLOOKUP(O1054,'Selectable Table'!D:E,2,0)</f>
        <v>OTH CUST</v>
      </c>
      <c r="B1054" s="37" t="s">
        <v>1368</v>
      </c>
      <c r="C1054" s="50" t="s">
        <v>1369</v>
      </c>
      <c r="D1054" s="50" t="s">
        <v>479</v>
      </c>
      <c r="E1054">
        <v>2025</v>
      </c>
      <c r="F1054">
        <v>6</v>
      </c>
      <c r="G1054" s="54" t="s">
        <v>854</v>
      </c>
      <c r="H1054" s="34" t="s">
        <v>324</v>
      </c>
      <c r="I1054" s="18">
        <v>13.340000000000002</v>
      </c>
      <c r="J1054" s="34" t="s">
        <v>95</v>
      </c>
      <c r="K1054" s="19">
        <f t="shared" si="33"/>
        <v>13.340000000000002</v>
      </c>
      <c r="L1054" t="s">
        <v>851</v>
      </c>
      <c r="M1054" s="51" t="s">
        <v>874</v>
      </c>
      <c r="O1054" s="50" t="s">
        <v>875</v>
      </c>
      <c r="P1054" s="38">
        <f t="shared" si="32"/>
        <v>13.340000000000002</v>
      </c>
      <c r="Q1054" s="52">
        <v>45831</v>
      </c>
      <c r="S1054">
        <v>40700</v>
      </c>
      <c r="T1054" t="s">
        <v>784</v>
      </c>
    </row>
    <row r="1055" spans="1:20" ht="14.45">
      <c r="A1055" s="54" t="str">
        <f>+VLOOKUP(O1055,'Selectable Table'!D:E,2,0)</f>
        <v>ELI LILLY</v>
      </c>
      <c r="B1055" s="37" t="s">
        <v>1380</v>
      </c>
      <c r="C1055" s="50" t="s">
        <v>1381</v>
      </c>
      <c r="D1055" s="50" t="s">
        <v>479</v>
      </c>
      <c r="E1055">
        <v>2025</v>
      </c>
      <c r="F1055">
        <v>6</v>
      </c>
      <c r="G1055" s="54" t="s">
        <v>854</v>
      </c>
      <c r="H1055" s="34" t="s">
        <v>324</v>
      </c>
      <c r="I1055" s="18">
        <v>66.160000000000011</v>
      </c>
      <c r="J1055" s="34" t="s">
        <v>95</v>
      </c>
      <c r="K1055" s="19">
        <f t="shared" si="33"/>
        <v>66.160000000000011</v>
      </c>
      <c r="L1055" t="s">
        <v>851</v>
      </c>
      <c r="M1055" s="51" t="s">
        <v>1382</v>
      </c>
      <c r="O1055" s="50" t="s">
        <v>853</v>
      </c>
      <c r="P1055" s="38">
        <f t="shared" si="32"/>
        <v>66.160000000000011</v>
      </c>
      <c r="Q1055" s="52">
        <v>45831</v>
      </c>
      <c r="S1055">
        <v>40700</v>
      </c>
      <c r="T1055" t="s">
        <v>784</v>
      </c>
    </row>
    <row r="1056" spans="1:20" ht="14.45">
      <c r="A1056" s="54" t="str">
        <f>+VLOOKUP(O1056,'Selectable Table'!D:E,2,0)</f>
        <v>ELI LILLY</v>
      </c>
      <c r="B1056" s="37" t="s">
        <v>1380</v>
      </c>
      <c r="C1056" s="50" t="s">
        <v>1381</v>
      </c>
      <c r="D1056" s="50" t="s">
        <v>479</v>
      </c>
      <c r="E1056">
        <v>2025</v>
      </c>
      <c r="F1056">
        <v>6</v>
      </c>
      <c r="G1056" s="54" t="s">
        <v>854</v>
      </c>
      <c r="H1056" s="34" t="s">
        <v>324</v>
      </c>
      <c r="I1056" s="18">
        <v>66.160000000000011</v>
      </c>
      <c r="J1056" s="34" t="s">
        <v>95</v>
      </c>
      <c r="K1056" s="19">
        <f t="shared" si="33"/>
        <v>66.160000000000011</v>
      </c>
      <c r="L1056" t="s">
        <v>851</v>
      </c>
      <c r="M1056" s="51" t="s">
        <v>1382</v>
      </c>
      <c r="O1056" s="50" t="s">
        <v>853</v>
      </c>
      <c r="P1056" s="38">
        <f t="shared" si="32"/>
        <v>66.160000000000011</v>
      </c>
      <c r="Q1056" s="52">
        <v>45831</v>
      </c>
      <c r="S1056">
        <v>40700</v>
      </c>
      <c r="T1056" t="s">
        <v>784</v>
      </c>
    </row>
    <row r="1057" spans="1:20" ht="29.1">
      <c r="A1057" s="54" t="str">
        <f>+VLOOKUP(O1057,'Selectable Table'!D:E,2,0)</f>
        <v>OTH CUST</v>
      </c>
      <c r="B1057" s="37" t="s">
        <v>1383</v>
      </c>
      <c r="C1057" s="50" t="s">
        <v>1384</v>
      </c>
      <c r="D1057" s="50" t="s">
        <v>479</v>
      </c>
      <c r="E1057">
        <v>2025</v>
      </c>
      <c r="F1057">
        <v>6</v>
      </c>
      <c r="G1057" s="54" t="s">
        <v>854</v>
      </c>
      <c r="H1057" s="34" t="s">
        <v>324</v>
      </c>
      <c r="I1057" s="18">
        <v>101.056</v>
      </c>
      <c r="J1057" s="34" t="s">
        <v>95</v>
      </c>
      <c r="K1057" s="19">
        <f t="shared" si="33"/>
        <v>101.056</v>
      </c>
      <c r="L1057" t="s">
        <v>851</v>
      </c>
      <c r="M1057" s="51" t="s">
        <v>1385</v>
      </c>
      <c r="O1057" s="50" t="s">
        <v>1010</v>
      </c>
      <c r="P1057" s="38">
        <f t="shared" si="32"/>
        <v>101.056</v>
      </c>
      <c r="Q1057" s="52">
        <v>45831</v>
      </c>
      <c r="S1057">
        <v>40700</v>
      </c>
      <c r="T1057" t="s">
        <v>784</v>
      </c>
    </row>
    <row r="1058" spans="1:20" ht="14.45">
      <c r="A1058" s="54" t="str">
        <f>+VLOOKUP(O1058,'Selectable Table'!D:E,2,0)</f>
        <v>OTH CUST</v>
      </c>
      <c r="B1058" s="37" t="s">
        <v>1389</v>
      </c>
      <c r="C1058" s="50" t="s">
        <v>1390</v>
      </c>
      <c r="D1058" s="50" t="s">
        <v>479</v>
      </c>
      <c r="E1058">
        <v>2025</v>
      </c>
      <c r="F1058">
        <v>6</v>
      </c>
      <c r="G1058" s="54" t="s">
        <v>850</v>
      </c>
      <c r="H1058" s="34" t="s">
        <v>323</v>
      </c>
      <c r="I1058" s="18">
        <v>116.49200000000002</v>
      </c>
      <c r="J1058" s="34" t="s">
        <v>95</v>
      </c>
      <c r="K1058" s="19">
        <f t="shared" si="33"/>
        <v>116.49200000000002</v>
      </c>
      <c r="L1058" t="s">
        <v>851</v>
      </c>
      <c r="M1058" s="51" t="s">
        <v>1392</v>
      </c>
      <c r="O1058" s="50" t="s">
        <v>1361</v>
      </c>
      <c r="P1058" s="38">
        <f t="shared" si="32"/>
        <v>116.49200000000002</v>
      </c>
      <c r="Q1058" s="52">
        <v>45831</v>
      </c>
      <c r="S1058">
        <v>40700</v>
      </c>
      <c r="T1058" t="s">
        <v>784</v>
      </c>
    </row>
    <row r="1059" spans="1:20" ht="14.45">
      <c r="A1059" s="54" t="str">
        <f>+VLOOKUP(O1059,'Selectable Table'!D:E,2,0)</f>
        <v>ELI LILLY</v>
      </c>
      <c r="B1059" s="37" t="s">
        <v>1393</v>
      </c>
      <c r="C1059" s="50" t="s">
        <v>1394</v>
      </c>
      <c r="D1059" s="50" t="s">
        <v>479</v>
      </c>
      <c r="E1059">
        <v>2025</v>
      </c>
      <c r="F1059">
        <v>6</v>
      </c>
      <c r="G1059" s="54" t="s">
        <v>850</v>
      </c>
      <c r="H1059" s="34" t="s">
        <v>323</v>
      </c>
      <c r="I1059" s="18">
        <v>58.244000000000007</v>
      </c>
      <c r="J1059" s="34" t="s">
        <v>95</v>
      </c>
      <c r="K1059" s="19">
        <f t="shared" si="33"/>
        <v>58.244000000000007</v>
      </c>
      <c r="L1059" t="s">
        <v>851</v>
      </c>
      <c r="M1059" s="51" t="s">
        <v>1395</v>
      </c>
      <c r="O1059" s="50" t="s">
        <v>853</v>
      </c>
      <c r="P1059" s="38">
        <f t="shared" si="32"/>
        <v>58.244000000000007</v>
      </c>
      <c r="Q1059" s="52">
        <v>45831</v>
      </c>
      <c r="S1059">
        <v>40700</v>
      </c>
      <c r="T1059" t="s">
        <v>784</v>
      </c>
    </row>
    <row r="1060" spans="1:20" ht="29.1">
      <c r="A1060" s="54" t="str">
        <f>+VLOOKUP(O1060,'Selectable Table'!D:E,2,0)</f>
        <v>OTH CUST</v>
      </c>
      <c r="B1060" s="37" t="s">
        <v>1401</v>
      </c>
      <c r="C1060" s="50" t="s">
        <v>1402</v>
      </c>
      <c r="D1060" s="50" t="s">
        <v>1881</v>
      </c>
      <c r="E1060">
        <v>2025</v>
      </c>
      <c r="F1060">
        <v>6</v>
      </c>
      <c r="G1060" s="54" t="s">
        <v>858</v>
      </c>
      <c r="H1060" s="34" t="s">
        <v>325</v>
      </c>
      <c r="I1060" s="18">
        <v>111.176</v>
      </c>
      <c r="J1060" s="34" t="s">
        <v>95</v>
      </c>
      <c r="K1060" s="19">
        <f t="shared" si="33"/>
        <v>111.176</v>
      </c>
      <c r="L1060" t="s">
        <v>851</v>
      </c>
      <c r="M1060" s="51" t="s">
        <v>1403</v>
      </c>
      <c r="O1060" s="50" t="s">
        <v>929</v>
      </c>
      <c r="P1060" s="38">
        <f t="shared" si="32"/>
        <v>111.176</v>
      </c>
      <c r="Q1060" s="52">
        <v>45831</v>
      </c>
      <c r="S1060">
        <v>40700</v>
      </c>
      <c r="T1060" t="s">
        <v>784</v>
      </c>
    </row>
    <row r="1061" spans="1:20" ht="14.45">
      <c r="A1061" s="54" t="str">
        <f>+VLOOKUP(O1061,'Selectable Table'!D:E,2,0)</f>
        <v>ELI LILLY</v>
      </c>
      <c r="B1061" s="37" t="s">
        <v>1404</v>
      </c>
      <c r="C1061" s="50" t="s">
        <v>1405</v>
      </c>
      <c r="D1061" s="50" t="s">
        <v>1881</v>
      </c>
      <c r="E1061">
        <v>2025</v>
      </c>
      <c r="F1061">
        <v>6</v>
      </c>
      <c r="G1061" s="54" t="s">
        <v>850</v>
      </c>
      <c r="H1061" s="34" t="s">
        <v>323</v>
      </c>
      <c r="I1061" s="18">
        <v>21.612000000000002</v>
      </c>
      <c r="J1061" s="34" t="s">
        <v>95</v>
      </c>
      <c r="K1061" s="19">
        <f t="shared" si="33"/>
        <v>21.612000000000002</v>
      </c>
      <c r="L1061" t="s">
        <v>851</v>
      </c>
      <c r="M1061" s="51" t="s">
        <v>1407</v>
      </c>
      <c r="O1061" s="50" t="s">
        <v>853</v>
      </c>
      <c r="P1061" s="38">
        <f t="shared" si="32"/>
        <v>21.612000000000002</v>
      </c>
      <c r="Q1061" s="52">
        <v>45831</v>
      </c>
      <c r="S1061">
        <v>40700</v>
      </c>
      <c r="T1061" t="s">
        <v>784</v>
      </c>
    </row>
    <row r="1062" spans="1:20" ht="14.45">
      <c r="A1062" s="54" t="str">
        <f>+VLOOKUP(O1062,'Selectable Table'!D:E,2,0)</f>
        <v>ELI LILLY</v>
      </c>
      <c r="B1062" s="37" t="s">
        <v>1404</v>
      </c>
      <c r="C1062" s="50" t="s">
        <v>1405</v>
      </c>
      <c r="D1062" s="50" t="s">
        <v>1881</v>
      </c>
      <c r="E1062">
        <v>2025</v>
      </c>
      <c r="F1062">
        <v>6</v>
      </c>
      <c r="G1062" s="54" t="s">
        <v>854</v>
      </c>
      <c r="H1062" s="34" t="s">
        <v>324</v>
      </c>
      <c r="I1062" s="18">
        <v>21.612000000000002</v>
      </c>
      <c r="J1062" s="34" t="s">
        <v>95</v>
      </c>
      <c r="K1062" s="19">
        <f t="shared" si="33"/>
        <v>21.612000000000002</v>
      </c>
      <c r="L1062" t="s">
        <v>851</v>
      </c>
      <c r="M1062" s="51" t="s">
        <v>1407</v>
      </c>
      <c r="O1062" s="50" t="s">
        <v>853</v>
      </c>
      <c r="P1062" s="38">
        <f t="shared" si="32"/>
        <v>21.612000000000002</v>
      </c>
      <c r="Q1062" s="52">
        <v>45831</v>
      </c>
      <c r="S1062">
        <v>40700</v>
      </c>
      <c r="T1062" t="s">
        <v>784</v>
      </c>
    </row>
    <row r="1063" spans="1:20" ht="14.45">
      <c r="A1063" s="54" t="str">
        <f>+VLOOKUP(O1063,'Selectable Table'!D:E,2,0)</f>
        <v>ELI LILLY</v>
      </c>
      <c r="B1063" s="37" t="s">
        <v>1416</v>
      </c>
      <c r="C1063" s="50" t="s">
        <v>1417</v>
      </c>
      <c r="D1063" s="50" t="s">
        <v>1881</v>
      </c>
      <c r="E1063">
        <v>2025</v>
      </c>
      <c r="F1063">
        <v>6</v>
      </c>
      <c r="G1063" s="54" t="s">
        <v>854</v>
      </c>
      <c r="H1063" s="34" t="s">
        <v>324</v>
      </c>
      <c r="I1063" s="18">
        <v>69.896000000000001</v>
      </c>
      <c r="J1063" s="34" t="s">
        <v>95</v>
      </c>
      <c r="K1063" s="19">
        <f t="shared" si="33"/>
        <v>69.896000000000001</v>
      </c>
      <c r="L1063" t="s">
        <v>851</v>
      </c>
      <c r="M1063" s="51" t="s">
        <v>1418</v>
      </c>
      <c r="O1063" s="50" t="s">
        <v>853</v>
      </c>
      <c r="P1063" s="38">
        <f t="shared" si="32"/>
        <v>69.896000000000001</v>
      </c>
      <c r="Q1063" s="52">
        <v>45831</v>
      </c>
      <c r="S1063">
        <v>40700</v>
      </c>
      <c r="T1063" t="s">
        <v>784</v>
      </c>
    </row>
    <row r="1064" spans="1:20" ht="29.1">
      <c r="A1064" s="54" t="str">
        <f>+VLOOKUP(O1064,'Selectable Table'!D:E,2,0)</f>
        <v>OTH CUST</v>
      </c>
      <c r="B1064" s="37" t="s">
        <v>1420</v>
      </c>
      <c r="C1064" s="50" t="s">
        <v>1421</v>
      </c>
      <c r="D1064" s="50" t="s">
        <v>1881</v>
      </c>
      <c r="E1064">
        <v>2025</v>
      </c>
      <c r="F1064">
        <v>6</v>
      </c>
      <c r="G1064" s="54" t="s">
        <v>854</v>
      </c>
      <c r="H1064" s="34" t="s">
        <v>324</v>
      </c>
      <c r="I1064" s="18">
        <v>201.23599999999999</v>
      </c>
      <c r="J1064" s="34" t="s">
        <v>95</v>
      </c>
      <c r="K1064" s="19">
        <f t="shared" si="33"/>
        <v>201.23599999999999</v>
      </c>
      <c r="L1064" t="s">
        <v>851</v>
      </c>
      <c r="M1064" s="51" t="s">
        <v>1423</v>
      </c>
      <c r="O1064" s="50" t="s">
        <v>929</v>
      </c>
      <c r="P1064" s="38">
        <f t="shared" si="32"/>
        <v>201.23599999999999</v>
      </c>
      <c r="Q1064" s="52">
        <v>45831</v>
      </c>
      <c r="S1064">
        <v>40700</v>
      </c>
      <c r="T1064" t="s">
        <v>784</v>
      </c>
    </row>
    <row r="1065" spans="1:20" ht="29.1">
      <c r="A1065" s="54" t="str">
        <f>+VLOOKUP(O1065,'Selectable Table'!D:E,2,0)</f>
        <v>OTH CUST</v>
      </c>
      <c r="B1065" s="37" t="s">
        <v>1424</v>
      </c>
      <c r="C1065" s="50" t="s">
        <v>1425</v>
      </c>
      <c r="D1065" s="50" t="s">
        <v>1881</v>
      </c>
      <c r="E1065">
        <v>2025</v>
      </c>
      <c r="F1065">
        <v>6</v>
      </c>
      <c r="G1065" s="54" t="s">
        <v>854</v>
      </c>
      <c r="H1065" s="34" t="s">
        <v>324</v>
      </c>
      <c r="I1065" s="18">
        <v>2.8559999999999999</v>
      </c>
      <c r="J1065" s="34" t="s">
        <v>95</v>
      </c>
      <c r="K1065" s="19">
        <f t="shared" si="33"/>
        <v>2.8559999999999999</v>
      </c>
      <c r="L1065" t="s">
        <v>851</v>
      </c>
      <c r="M1065" s="51" t="s">
        <v>1426</v>
      </c>
      <c r="O1065" s="50" t="s">
        <v>929</v>
      </c>
      <c r="P1065" s="38">
        <f t="shared" si="32"/>
        <v>2.8559999999999999</v>
      </c>
      <c r="Q1065" s="52">
        <v>45831</v>
      </c>
      <c r="S1065">
        <v>40700</v>
      </c>
      <c r="T1065" t="s">
        <v>784</v>
      </c>
    </row>
    <row r="1066" spans="1:20" ht="29.1">
      <c r="A1066" s="54" t="str">
        <f>+VLOOKUP(O1066,'Selectable Table'!D:E,2,0)</f>
        <v>OTH CUST</v>
      </c>
      <c r="B1066" s="37" t="s">
        <v>1424</v>
      </c>
      <c r="C1066" s="50" t="s">
        <v>1425</v>
      </c>
      <c r="D1066" s="50" t="s">
        <v>1881</v>
      </c>
      <c r="E1066">
        <v>2025</v>
      </c>
      <c r="F1066">
        <v>6</v>
      </c>
      <c r="G1066" s="54" t="s">
        <v>850</v>
      </c>
      <c r="H1066" s="34" t="s">
        <v>323</v>
      </c>
      <c r="I1066" s="18">
        <v>54.172000000000004</v>
      </c>
      <c r="J1066" s="34" t="s">
        <v>95</v>
      </c>
      <c r="K1066" s="19">
        <f t="shared" si="33"/>
        <v>54.172000000000004</v>
      </c>
      <c r="L1066" t="s">
        <v>851</v>
      </c>
      <c r="M1066" s="51" t="s">
        <v>1426</v>
      </c>
      <c r="O1066" s="50" t="s">
        <v>929</v>
      </c>
      <c r="P1066" s="38">
        <f t="shared" si="32"/>
        <v>54.172000000000004</v>
      </c>
      <c r="Q1066" s="52">
        <v>45831</v>
      </c>
      <c r="S1066">
        <v>40700</v>
      </c>
      <c r="T1066" t="s">
        <v>784</v>
      </c>
    </row>
    <row r="1067" spans="1:20" ht="29.1">
      <c r="A1067" s="54" t="str">
        <f>+VLOOKUP(O1067,'Selectable Table'!D:E,2,0)</f>
        <v>OTH CUST</v>
      </c>
      <c r="B1067" s="37" t="s">
        <v>1427</v>
      </c>
      <c r="C1067" s="50" t="s">
        <v>1428</v>
      </c>
      <c r="D1067" s="50" t="s">
        <v>1881</v>
      </c>
      <c r="E1067">
        <v>2025</v>
      </c>
      <c r="F1067">
        <v>6</v>
      </c>
      <c r="G1067" s="54" t="s">
        <v>850</v>
      </c>
      <c r="H1067" s="34" t="s">
        <v>323</v>
      </c>
      <c r="I1067" s="18">
        <v>150.92000000000002</v>
      </c>
      <c r="J1067" s="34" t="s">
        <v>95</v>
      </c>
      <c r="K1067" s="19">
        <f t="shared" si="33"/>
        <v>150.92000000000002</v>
      </c>
      <c r="L1067" t="s">
        <v>851</v>
      </c>
      <c r="M1067" s="51" t="s">
        <v>1429</v>
      </c>
      <c r="O1067" s="50" t="s">
        <v>929</v>
      </c>
      <c r="P1067" s="38">
        <f t="shared" si="32"/>
        <v>150.92000000000002</v>
      </c>
      <c r="Q1067" s="52">
        <v>45831</v>
      </c>
      <c r="S1067">
        <v>40700</v>
      </c>
      <c r="T1067" t="s">
        <v>784</v>
      </c>
    </row>
    <row r="1068" spans="1:20" ht="29.1">
      <c r="A1068" s="54" t="str">
        <f>+VLOOKUP(O1068,'Selectable Table'!D:E,2,0)</f>
        <v>OTH CUST</v>
      </c>
      <c r="B1068" s="37" t="s">
        <v>1433</v>
      </c>
      <c r="C1068" s="50" t="s">
        <v>1434</v>
      </c>
      <c r="D1068" s="50" t="s">
        <v>1882</v>
      </c>
      <c r="E1068">
        <v>2025</v>
      </c>
      <c r="F1068">
        <v>6</v>
      </c>
      <c r="G1068" s="54" t="s">
        <v>858</v>
      </c>
      <c r="H1068" s="34" t="s">
        <v>325</v>
      </c>
      <c r="I1068" s="18">
        <v>58.244000000000007</v>
      </c>
      <c r="J1068" s="34" t="s">
        <v>95</v>
      </c>
      <c r="K1068" s="19">
        <f t="shared" si="33"/>
        <v>58.244000000000007</v>
      </c>
      <c r="L1068" t="s">
        <v>851</v>
      </c>
      <c r="M1068" s="51" t="s">
        <v>1435</v>
      </c>
      <c r="O1068" s="50" t="s">
        <v>1361</v>
      </c>
      <c r="P1068" s="38">
        <f t="shared" si="32"/>
        <v>58.244000000000007</v>
      </c>
      <c r="Q1068" s="52">
        <v>45831</v>
      </c>
      <c r="S1068">
        <v>40700</v>
      </c>
      <c r="T1068" t="s">
        <v>784</v>
      </c>
    </row>
    <row r="1069" spans="1:20" ht="29.1">
      <c r="A1069" s="54" t="str">
        <f>+VLOOKUP(O1069,'Selectable Table'!D:E,2,0)</f>
        <v>OTH CUST</v>
      </c>
      <c r="B1069" s="37" t="s">
        <v>1436</v>
      </c>
      <c r="C1069" s="50" t="s">
        <v>1437</v>
      </c>
      <c r="D1069" s="50" t="s">
        <v>1882</v>
      </c>
      <c r="E1069">
        <v>2025</v>
      </c>
      <c r="F1069">
        <v>6</v>
      </c>
      <c r="G1069" s="54" t="s">
        <v>854</v>
      </c>
      <c r="H1069" s="34" t="s">
        <v>324</v>
      </c>
      <c r="I1069" s="18">
        <v>8.895999999999999</v>
      </c>
      <c r="J1069" s="34" t="s">
        <v>95</v>
      </c>
      <c r="K1069" s="19">
        <f t="shared" si="33"/>
        <v>8.895999999999999</v>
      </c>
      <c r="L1069" t="s">
        <v>851</v>
      </c>
      <c r="M1069" s="51" t="s">
        <v>874</v>
      </c>
      <c r="O1069" s="50" t="s">
        <v>875</v>
      </c>
      <c r="P1069" s="38">
        <f t="shared" si="32"/>
        <v>8.895999999999999</v>
      </c>
      <c r="Q1069" s="52">
        <v>45831</v>
      </c>
      <c r="S1069">
        <v>40700</v>
      </c>
      <c r="T1069" t="s">
        <v>784</v>
      </c>
    </row>
    <row r="1070" spans="1:20" ht="29.1">
      <c r="A1070" s="54" t="str">
        <f>+VLOOKUP(O1070,'Selectable Table'!D:E,2,0)</f>
        <v>OTH CUST</v>
      </c>
      <c r="B1070" s="37" t="s">
        <v>1856</v>
      </c>
      <c r="C1070" s="50" t="s">
        <v>1494</v>
      </c>
      <c r="D1070" s="50" t="s">
        <v>1882</v>
      </c>
      <c r="E1070">
        <v>2025</v>
      </c>
      <c r="F1070">
        <v>6</v>
      </c>
      <c r="G1070" s="54" t="s">
        <v>880</v>
      </c>
      <c r="H1070" s="34" t="s">
        <v>616</v>
      </c>
      <c r="I1070" s="18">
        <v>-14.756</v>
      </c>
      <c r="J1070" s="34" t="s">
        <v>95</v>
      </c>
      <c r="K1070" s="19">
        <f t="shared" si="33"/>
        <v>-14.756</v>
      </c>
      <c r="L1070" t="s">
        <v>851</v>
      </c>
      <c r="M1070" s="51" t="s">
        <v>1857</v>
      </c>
      <c r="O1070" s="50" t="s">
        <v>1858</v>
      </c>
      <c r="P1070" s="38">
        <f t="shared" si="32"/>
        <v>-14.756</v>
      </c>
      <c r="Q1070" s="52">
        <v>45824</v>
      </c>
      <c r="S1070">
        <v>40700</v>
      </c>
      <c r="T1070" t="s">
        <v>784</v>
      </c>
    </row>
    <row r="1071" spans="1:20" ht="29.1">
      <c r="A1071" s="54" t="str">
        <f>+VLOOKUP(O1071,'Selectable Table'!D:E,2,0)</f>
        <v>OTH CUST</v>
      </c>
      <c r="B1071" s="37" t="s">
        <v>1859</v>
      </c>
      <c r="C1071" s="50" t="s">
        <v>1497</v>
      </c>
      <c r="D1071" s="50" t="s">
        <v>1882</v>
      </c>
      <c r="E1071">
        <v>2025</v>
      </c>
      <c r="F1071">
        <v>6</v>
      </c>
      <c r="G1071" s="54" t="s">
        <v>880</v>
      </c>
      <c r="H1071" s="34" t="s">
        <v>616</v>
      </c>
      <c r="I1071" s="18">
        <v>-10.328000000000001</v>
      </c>
      <c r="J1071" s="34" t="s">
        <v>95</v>
      </c>
      <c r="K1071" s="19">
        <f t="shared" si="33"/>
        <v>-10.328000000000001</v>
      </c>
      <c r="L1071" t="s">
        <v>851</v>
      </c>
      <c r="M1071" s="51" t="s">
        <v>1860</v>
      </c>
      <c r="O1071" s="50" t="s">
        <v>929</v>
      </c>
      <c r="P1071" s="38">
        <f t="shared" si="32"/>
        <v>-10.328000000000001</v>
      </c>
      <c r="Q1071" s="52">
        <v>45824</v>
      </c>
      <c r="S1071">
        <v>40700</v>
      </c>
      <c r="T1071" t="s">
        <v>784</v>
      </c>
    </row>
    <row r="1072" spans="1:20" ht="29.1">
      <c r="A1072" s="54" t="str">
        <f>+VLOOKUP(O1072,'Selectable Table'!D:E,2,0)</f>
        <v>ELI LILLY</v>
      </c>
      <c r="B1072" s="37" t="s">
        <v>847</v>
      </c>
      <c r="C1072" s="50" t="s">
        <v>848</v>
      </c>
      <c r="D1072" s="50" t="s">
        <v>1882</v>
      </c>
      <c r="E1072">
        <v>2025</v>
      </c>
      <c r="F1072">
        <v>6</v>
      </c>
      <c r="G1072" s="54" t="s">
        <v>850</v>
      </c>
      <c r="H1072" s="34" t="s">
        <v>323</v>
      </c>
      <c r="I1072" s="18">
        <v>-989.22000000000014</v>
      </c>
      <c r="J1072" s="34" t="s">
        <v>95</v>
      </c>
      <c r="K1072" s="19">
        <f t="shared" si="33"/>
        <v>-989.22000000000014</v>
      </c>
      <c r="L1072" t="s">
        <v>851</v>
      </c>
      <c r="M1072" s="51" t="s">
        <v>852</v>
      </c>
      <c r="O1072" s="50" t="s">
        <v>853</v>
      </c>
      <c r="P1072" s="38">
        <f t="shared" si="32"/>
        <v>-989.22000000000014</v>
      </c>
      <c r="Q1072" s="52">
        <v>45831</v>
      </c>
      <c r="S1072">
        <v>40700</v>
      </c>
      <c r="T1072" t="s">
        <v>784</v>
      </c>
    </row>
    <row r="1073" spans="1:20" ht="14.45">
      <c r="A1073" s="54" t="str">
        <f>+VLOOKUP(O1073,'Selectable Table'!D:E,2,0)</f>
        <v>ELI LILLY</v>
      </c>
      <c r="B1073" s="37" t="s">
        <v>847</v>
      </c>
      <c r="C1073" s="50" t="s">
        <v>848</v>
      </c>
      <c r="D1073" s="50" t="s">
        <v>1883</v>
      </c>
      <c r="E1073">
        <v>2025</v>
      </c>
      <c r="F1073">
        <v>6</v>
      </c>
      <c r="G1073" s="54" t="s">
        <v>858</v>
      </c>
      <c r="H1073" s="34" t="s">
        <v>325</v>
      </c>
      <c r="I1073" s="18">
        <v>-22.932000000000002</v>
      </c>
      <c r="J1073" s="34" t="s">
        <v>95</v>
      </c>
      <c r="K1073" s="19">
        <f t="shared" si="33"/>
        <v>-22.932000000000002</v>
      </c>
      <c r="L1073" t="s">
        <v>851</v>
      </c>
      <c r="M1073" s="51" t="s">
        <v>852</v>
      </c>
      <c r="O1073" s="50" t="s">
        <v>853</v>
      </c>
      <c r="P1073" s="38">
        <f t="shared" si="32"/>
        <v>-22.932000000000002</v>
      </c>
      <c r="Q1073" s="52">
        <v>45831</v>
      </c>
      <c r="S1073">
        <v>40700</v>
      </c>
      <c r="T1073" t="s">
        <v>784</v>
      </c>
    </row>
    <row r="1074" spans="1:20" ht="14.45">
      <c r="A1074" s="54" t="str">
        <f>+VLOOKUP(O1074,'Selectable Table'!D:E,2,0)</f>
        <v>ELI LILLY</v>
      </c>
      <c r="B1074" s="37" t="s">
        <v>847</v>
      </c>
      <c r="C1074" s="50" t="s">
        <v>848</v>
      </c>
      <c r="D1074" s="50" t="s">
        <v>1883</v>
      </c>
      <c r="E1074">
        <v>2025</v>
      </c>
      <c r="F1074">
        <v>6</v>
      </c>
      <c r="G1074" s="54" t="s">
        <v>854</v>
      </c>
      <c r="H1074" s="34" t="s">
        <v>324</v>
      </c>
      <c r="I1074" s="18">
        <v>168.16800000000001</v>
      </c>
      <c r="J1074" s="34" t="s">
        <v>95</v>
      </c>
      <c r="K1074" s="19">
        <f t="shared" si="33"/>
        <v>168.16800000000001</v>
      </c>
      <c r="L1074" t="s">
        <v>851</v>
      </c>
      <c r="M1074" s="51" t="s">
        <v>852</v>
      </c>
      <c r="O1074" s="50" t="s">
        <v>853</v>
      </c>
      <c r="P1074" s="38">
        <f t="shared" si="32"/>
        <v>168.16800000000001</v>
      </c>
      <c r="Q1074" s="52">
        <v>45831</v>
      </c>
      <c r="S1074">
        <v>40700</v>
      </c>
      <c r="T1074" t="s">
        <v>784</v>
      </c>
    </row>
    <row r="1075" spans="1:20" ht="14.45">
      <c r="A1075" s="54" t="str">
        <f>+VLOOKUP(O1075,'Selectable Table'!D:E,2,0)</f>
        <v>ELI LILLY</v>
      </c>
      <c r="B1075" s="37" t="s">
        <v>847</v>
      </c>
      <c r="C1075" s="50" t="s">
        <v>848</v>
      </c>
      <c r="D1075" s="50" t="s">
        <v>1883</v>
      </c>
      <c r="E1075">
        <v>2025</v>
      </c>
      <c r="F1075">
        <v>6</v>
      </c>
      <c r="G1075" s="54" t="s">
        <v>854</v>
      </c>
      <c r="H1075" s="34" t="s">
        <v>324</v>
      </c>
      <c r="I1075" s="18">
        <v>3.9000000000000004</v>
      </c>
      <c r="J1075" s="34" t="s">
        <v>95</v>
      </c>
      <c r="K1075" s="19">
        <f t="shared" si="33"/>
        <v>3.9000000000000004</v>
      </c>
      <c r="L1075" t="s">
        <v>851</v>
      </c>
      <c r="M1075" s="51" t="s">
        <v>852</v>
      </c>
      <c r="O1075" s="50" t="s">
        <v>853</v>
      </c>
      <c r="P1075" s="38">
        <f t="shared" si="32"/>
        <v>3.9000000000000004</v>
      </c>
      <c r="Q1075" s="52">
        <v>45831</v>
      </c>
      <c r="S1075">
        <v>40700</v>
      </c>
      <c r="T1075" t="s">
        <v>784</v>
      </c>
    </row>
    <row r="1076" spans="1:20" ht="14.45">
      <c r="A1076" s="54" t="str">
        <f>+VLOOKUP(O1076,'Selectable Table'!D:E,2,0)</f>
        <v>DEBIOPHARM</v>
      </c>
      <c r="B1076" s="37" t="s">
        <v>861</v>
      </c>
      <c r="C1076" s="50" t="s">
        <v>862</v>
      </c>
      <c r="D1076" s="50" t="s">
        <v>1883</v>
      </c>
      <c r="E1076">
        <v>2025</v>
      </c>
      <c r="F1076">
        <v>6</v>
      </c>
      <c r="G1076" s="54" t="s">
        <v>854</v>
      </c>
      <c r="H1076" s="34" t="s">
        <v>324</v>
      </c>
      <c r="I1076" s="18">
        <v>-721.15600000000006</v>
      </c>
      <c r="J1076" s="34" t="s">
        <v>95</v>
      </c>
      <c r="K1076" s="19">
        <f t="shared" si="33"/>
        <v>-721.15600000000006</v>
      </c>
      <c r="L1076" t="s">
        <v>851</v>
      </c>
      <c r="M1076" s="51" t="s">
        <v>863</v>
      </c>
      <c r="O1076" s="50" t="s">
        <v>864</v>
      </c>
      <c r="P1076" s="38">
        <f t="shared" si="32"/>
        <v>-721.15600000000006</v>
      </c>
      <c r="Q1076" s="52">
        <v>45831</v>
      </c>
      <c r="S1076">
        <v>40700</v>
      </c>
      <c r="T1076" t="s">
        <v>784</v>
      </c>
    </row>
    <row r="1077" spans="1:20" ht="14.45">
      <c r="A1077" s="54" t="str">
        <f>+VLOOKUP(O1077,'Selectable Table'!D:E,2,0)</f>
        <v>ELI LILLY</v>
      </c>
      <c r="B1077" s="37" t="s">
        <v>847</v>
      </c>
      <c r="C1077" s="50" t="s">
        <v>848</v>
      </c>
      <c r="D1077" s="50" t="s">
        <v>1883</v>
      </c>
      <c r="E1077">
        <v>2025</v>
      </c>
      <c r="F1077">
        <v>6</v>
      </c>
      <c r="G1077" s="54" t="s">
        <v>850</v>
      </c>
      <c r="H1077" s="34" t="s">
        <v>323</v>
      </c>
      <c r="I1077" s="18">
        <v>-242609.54</v>
      </c>
      <c r="J1077" s="34" t="s">
        <v>95</v>
      </c>
      <c r="K1077" s="19">
        <f t="shared" si="33"/>
        <v>-242609.54</v>
      </c>
      <c r="L1077" t="s">
        <v>851</v>
      </c>
      <c r="M1077" s="51" t="s">
        <v>852</v>
      </c>
      <c r="O1077" s="50" t="s">
        <v>853</v>
      </c>
      <c r="P1077" s="38">
        <f t="shared" si="32"/>
        <v>-242609.54</v>
      </c>
      <c r="Q1077" s="52">
        <v>45831</v>
      </c>
      <c r="S1077">
        <v>40700</v>
      </c>
      <c r="T1077" t="s">
        <v>784</v>
      </c>
    </row>
    <row r="1078" spans="1:20" ht="14.45">
      <c r="A1078" s="54" t="str">
        <f>+VLOOKUP(O1078,'Selectable Table'!D:E,2,0)</f>
        <v>OTH CUST</v>
      </c>
      <c r="B1078" s="37" t="s">
        <v>868</v>
      </c>
      <c r="C1078" s="50" t="s">
        <v>869</v>
      </c>
      <c r="D1078" s="50" t="s">
        <v>1883</v>
      </c>
      <c r="E1078">
        <v>2025</v>
      </c>
      <c r="F1078">
        <v>6</v>
      </c>
      <c r="G1078" s="54" t="s">
        <v>854</v>
      </c>
      <c r="H1078" s="34" t="s">
        <v>324</v>
      </c>
      <c r="I1078" s="18">
        <v>-22437.936000000002</v>
      </c>
      <c r="J1078" s="34" t="s">
        <v>95</v>
      </c>
      <c r="K1078" s="19">
        <f t="shared" si="33"/>
        <v>-22437.936000000002</v>
      </c>
      <c r="L1078" t="s">
        <v>851</v>
      </c>
      <c r="M1078" s="51" t="s">
        <v>870</v>
      </c>
      <c r="O1078" s="50" t="s">
        <v>860</v>
      </c>
      <c r="P1078" s="38">
        <f t="shared" si="32"/>
        <v>-22437.936000000002</v>
      </c>
      <c r="Q1078" s="52">
        <v>45831</v>
      </c>
      <c r="S1078">
        <v>40700</v>
      </c>
      <c r="T1078" t="s">
        <v>784</v>
      </c>
    </row>
    <row r="1079" spans="1:20" ht="14.45">
      <c r="A1079" s="54" t="str">
        <f>+VLOOKUP(O1079,'Selectable Table'!D:E,2,0)</f>
        <v>J &amp; J</v>
      </c>
      <c r="B1079" s="37" t="s">
        <v>1508</v>
      </c>
      <c r="C1079" s="50" t="s">
        <v>1509</v>
      </c>
      <c r="D1079" s="50" t="s">
        <v>1884</v>
      </c>
      <c r="E1079">
        <v>2025</v>
      </c>
      <c r="F1079">
        <v>6</v>
      </c>
      <c r="G1079" s="54" t="s">
        <v>858</v>
      </c>
      <c r="H1079" s="34" t="s">
        <v>325</v>
      </c>
      <c r="I1079" s="18">
        <v>-46.760000000000005</v>
      </c>
      <c r="J1079" s="34" t="s">
        <v>95</v>
      </c>
      <c r="K1079" s="19">
        <f t="shared" si="33"/>
        <v>-46.760000000000005</v>
      </c>
      <c r="L1079" t="s">
        <v>851</v>
      </c>
      <c r="M1079" s="51" t="s">
        <v>889</v>
      </c>
      <c r="O1079" s="50" t="s">
        <v>890</v>
      </c>
      <c r="P1079" s="38">
        <f t="shared" si="32"/>
        <v>-46.760000000000005</v>
      </c>
      <c r="Q1079" s="52">
        <v>45831</v>
      </c>
      <c r="S1079">
        <v>40700</v>
      </c>
      <c r="T1079" t="s">
        <v>784</v>
      </c>
    </row>
    <row r="1080" spans="1:20" ht="14.45">
      <c r="A1080" s="54" t="str">
        <f>+VLOOKUP(O1080,'Selectable Table'!D:E,2,0)</f>
        <v>OTH CUST</v>
      </c>
      <c r="B1080" s="37" t="s">
        <v>872</v>
      </c>
      <c r="C1080" s="50" t="s">
        <v>873</v>
      </c>
      <c r="D1080" s="50" t="s">
        <v>1884</v>
      </c>
      <c r="E1080">
        <v>2025</v>
      </c>
      <c r="F1080">
        <v>6</v>
      </c>
      <c r="G1080" s="54" t="s">
        <v>850</v>
      </c>
      <c r="H1080" s="34" t="s">
        <v>323</v>
      </c>
      <c r="I1080" s="18">
        <v>-80.012</v>
      </c>
      <c r="J1080" s="34" t="s">
        <v>95</v>
      </c>
      <c r="K1080" s="19">
        <f t="shared" si="33"/>
        <v>-80.012</v>
      </c>
      <c r="L1080" t="s">
        <v>851</v>
      </c>
      <c r="M1080" s="51" t="s">
        <v>874</v>
      </c>
      <c r="O1080" s="50" t="s">
        <v>875</v>
      </c>
      <c r="P1080" s="38">
        <f t="shared" si="32"/>
        <v>-80.012</v>
      </c>
      <c r="Q1080" s="52">
        <v>45831</v>
      </c>
      <c r="S1080">
        <v>40700</v>
      </c>
      <c r="T1080" t="s">
        <v>784</v>
      </c>
    </row>
    <row r="1081" spans="1:20" ht="14.45">
      <c r="A1081" s="54" t="str">
        <f>+VLOOKUP(O1081,'Selectable Table'!D:E,2,0)</f>
        <v>MERCK</v>
      </c>
      <c r="B1081" s="37" t="s">
        <v>876</v>
      </c>
      <c r="C1081" s="50" t="s">
        <v>877</v>
      </c>
      <c r="D1081" s="50" t="s">
        <v>1884</v>
      </c>
      <c r="E1081">
        <v>2025</v>
      </c>
      <c r="F1081">
        <v>6</v>
      </c>
      <c r="G1081" s="54" t="s">
        <v>854</v>
      </c>
      <c r="H1081" s="34" t="s">
        <v>324</v>
      </c>
      <c r="I1081" s="18">
        <v>-71873.831999999995</v>
      </c>
      <c r="J1081" s="34" t="s">
        <v>95</v>
      </c>
      <c r="K1081" s="19">
        <f t="shared" si="33"/>
        <v>-71873.831999999995</v>
      </c>
      <c r="L1081" t="s">
        <v>851</v>
      </c>
      <c r="M1081" s="51" t="s">
        <v>878</v>
      </c>
      <c r="O1081" s="50" t="s">
        <v>879</v>
      </c>
      <c r="P1081" s="38">
        <f t="shared" si="32"/>
        <v>-71873.831999999995</v>
      </c>
      <c r="Q1081" s="52">
        <v>45831</v>
      </c>
      <c r="S1081">
        <v>40700</v>
      </c>
      <c r="T1081" t="s">
        <v>784</v>
      </c>
    </row>
    <row r="1082" spans="1:20" ht="14.45">
      <c r="A1082" s="54" t="str">
        <f>+VLOOKUP(O1082,'Selectable Table'!D:E,2,0)</f>
        <v>J &amp; J</v>
      </c>
      <c r="B1082" s="37" t="s">
        <v>887</v>
      </c>
      <c r="C1082" s="50" t="s">
        <v>888</v>
      </c>
      <c r="D1082" s="50" t="s">
        <v>1884</v>
      </c>
      <c r="E1082">
        <v>2025</v>
      </c>
      <c r="F1082">
        <v>6</v>
      </c>
      <c r="G1082" s="54" t="s">
        <v>854</v>
      </c>
      <c r="H1082" s="34" t="s">
        <v>324</v>
      </c>
      <c r="I1082" s="18">
        <v>-137.31199999999998</v>
      </c>
      <c r="J1082" s="34" t="s">
        <v>95</v>
      </c>
      <c r="K1082" s="19">
        <f t="shared" si="33"/>
        <v>-137.31199999999998</v>
      </c>
      <c r="L1082" t="s">
        <v>851</v>
      </c>
      <c r="M1082" s="51" t="s">
        <v>889</v>
      </c>
      <c r="O1082" s="50" t="s">
        <v>890</v>
      </c>
      <c r="P1082" s="38">
        <f t="shared" si="32"/>
        <v>-137.31199999999998</v>
      </c>
      <c r="Q1082" s="52">
        <v>45831</v>
      </c>
      <c r="S1082">
        <v>40700</v>
      </c>
      <c r="T1082" t="s">
        <v>784</v>
      </c>
    </row>
    <row r="1083" spans="1:20" ht="14.45">
      <c r="A1083" s="54" t="str">
        <f>+VLOOKUP(O1083,'Selectable Table'!D:E,2,0)</f>
        <v>OTH CUST</v>
      </c>
      <c r="B1083" s="37" t="s">
        <v>891</v>
      </c>
      <c r="C1083" s="50" t="s">
        <v>892</v>
      </c>
      <c r="D1083" s="50" t="s">
        <v>1884</v>
      </c>
      <c r="E1083">
        <v>2025</v>
      </c>
      <c r="F1083">
        <v>6</v>
      </c>
      <c r="G1083" s="54" t="s">
        <v>854</v>
      </c>
      <c r="H1083" s="34" t="s">
        <v>324</v>
      </c>
      <c r="I1083" s="18">
        <v>-291.08800000000002</v>
      </c>
      <c r="J1083" s="34" t="s">
        <v>95</v>
      </c>
      <c r="K1083" s="19">
        <f t="shared" si="33"/>
        <v>-291.08800000000002</v>
      </c>
      <c r="L1083" t="s">
        <v>851</v>
      </c>
      <c r="M1083" s="51" t="s">
        <v>893</v>
      </c>
      <c r="O1083" s="50" t="s">
        <v>860</v>
      </c>
      <c r="P1083" s="38">
        <f t="shared" si="32"/>
        <v>-291.08800000000002</v>
      </c>
      <c r="Q1083" s="52">
        <v>45831</v>
      </c>
      <c r="S1083">
        <v>40700</v>
      </c>
      <c r="T1083" t="s">
        <v>784</v>
      </c>
    </row>
    <row r="1084" spans="1:20" ht="14.45">
      <c r="A1084" s="54" t="str">
        <f>+VLOOKUP(O1084,'Selectable Table'!D:E,2,0)</f>
        <v>ASTRAZENECA</v>
      </c>
      <c r="B1084" s="37" t="s">
        <v>1525</v>
      </c>
      <c r="C1084" s="50" t="s">
        <v>1526</v>
      </c>
      <c r="D1084" s="50" t="s">
        <v>1884</v>
      </c>
      <c r="E1084">
        <v>2025</v>
      </c>
      <c r="F1084">
        <v>6</v>
      </c>
      <c r="G1084" s="54" t="s">
        <v>854</v>
      </c>
      <c r="H1084" s="34" t="s">
        <v>324</v>
      </c>
      <c r="I1084" s="18">
        <v>-391.19600000000003</v>
      </c>
      <c r="J1084" s="34" t="s">
        <v>95</v>
      </c>
      <c r="K1084" s="19">
        <f t="shared" si="33"/>
        <v>-391.19600000000003</v>
      </c>
      <c r="L1084" t="s">
        <v>851</v>
      </c>
      <c r="M1084" s="51" t="s">
        <v>1527</v>
      </c>
      <c r="O1084" s="50" t="s">
        <v>954</v>
      </c>
      <c r="P1084" s="38">
        <f t="shared" si="32"/>
        <v>-391.19600000000003</v>
      </c>
      <c r="Q1084" s="52">
        <v>45831</v>
      </c>
      <c r="S1084">
        <v>40700</v>
      </c>
      <c r="T1084" t="s">
        <v>784</v>
      </c>
    </row>
    <row r="1085" spans="1:20" ht="14.45">
      <c r="A1085" s="54" t="str">
        <f>+VLOOKUP(O1085,'Selectable Table'!D:E,2,0)</f>
        <v>ASTRAZENECA</v>
      </c>
      <c r="B1085" s="37" t="s">
        <v>1528</v>
      </c>
      <c r="C1085" s="50" t="s">
        <v>1529</v>
      </c>
      <c r="D1085" s="50" t="s">
        <v>1884</v>
      </c>
      <c r="E1085">
        <v>2025</v>
      </c>
      <c r="F1085">
        <v>6</v>
      </c>
      <c r="G1085" s="54" t="s">
        <v>854</v>
      </c>
      <c r="H1085" s="34" t="s">
        <v>324</v>
      </c>
      <c r="I1085" s="18">
        <v>-149.5</v>
      </c>
      <c r="J1085" s="34" t="s">
        <v>95</v>
      </c>
      <c r="K1085" s="19">
        <f t="shared" si="33"/>
        <v>-149.5</v>
      </c>
      <c r="L1085" t="s">
        <v>851</v>
      </c>
      <c r="M1085" s="51" t="s">
        <v>1530</v>
      </c>
      <c r="O1085" s="50" t="s">
        <v>954</v>
      </c>
      <c r="P1085" s="38">
        <f t="shared" si="32"/>
        <v>-149.5</v>
      </c>
      <c r="Q1085" s="52">
        <v>45831</v>
      </c>
      <c r="S1085">
        <v>40700</v>
      </c>
      <c r="T1085" t="s">
        <v>784</v>
      </c>
    </row>
    <row r="1086" spans="1:20" ht="14.45">
      <c r="A1086" s="54" t="str">
        <f>+VLOOKUP(O1086,'Selectable Table'!D:E,2,0)</f>
        <v>OTH CUST</v>
      </c>
      <c r="B1086" s="37" t="s">
        <v>1531</v>
      </c>
      <c r="C1086" s="50" t="s">
        <v>1532</v>
      </c>
      <c r="D1086" s="50" t="s">
        <v>1884</v>
      </c>
      <c r="E1086">
        <v>2025</v>
      </c>
      <c r="F1086">
        <v>6</v>
      </c>
      <c r="G1086" s="54" t="s">
        <v>850</v>
      </c>
      <c r="H1086" s="34" t="s">
        <v>323</v>
      </c>
      <c r="I1086" s="18">
        <v>-241.69600000000003</v>
      </c>
      <c r="J1086" s="34" t="s">
        <v>95</v>
      </c>
      <c r="K1086" s="19">
        <f t="shared" si="33"/>
        <v>-241.69600000000003</v>
      </c>
      <c r="L1086" t="s">
        <v>851</v>
      </c>
      <c r="M1086" s="51" t="s">
        <v>1533</v>
      </c>
      <c r="O1086" s="50" t="s">
        <v>919</v>
      </c>
      <c r="P1086" s="38">
        <f t="shared" si="32"/>
        <v>-241.69600000000003</v>
      </c>
      <c r="Q1086" s="52">
        <v>45831</v>
      </c>
      <c r="S1086">
        <v>40700</v>
      </c>
      <c r="T1086" t="s">
        <v>784</v>
      </c>
    </row>
    <row r="1087" spans="1:20" ht="14.45">
      <c r="A1087" s="54" t="str">
        <f>+VLOOKUP(O1087,'Selectable Table'!D:E,2,0)</f>
        <v>J &amp; J</v>
      </c>
      <c r="B1087" s="37" t="s">
        <v>894</v>
      </c>
      <c r="C1087" s="50" t="s">
        <v>895</v>
      </c>
      <c r="D1087" s="50" t="s">
        <v>1884</v>
      </c>
      <c r="E1087">
        <v>2025</v>
      </c>
      <c r="F1087">
        <v>6</v>
      </c>
      <c r="G1087" s="54" t="s">
        <v>850</v>
      </c>
      <c r="H1087" s="34" t="s">
        <v>323</v>
      </c>
      <c r="I1087" s="18">
        <v>-270.34800000000001</v>
      </c>
      <c r="J1087" s="34" t="s">
        <v>95</v>
      </c>
      <c r="K1087" s="19">
        <f t="shared" si="33"/>
        <v>-270.34800000000001</v>
      </c>
      <c r="L1087" t="s">
        <v>851</v>
      </c>
      <c r="M1087" s="51" t="s">
        <v>889</v>
      </c>
      <c r="O1087" s="50" t="s">
        <v>890</v>
      </c>
      <c r="P1087" s="38">
        <f t="shared" si="32"/>
        <v>-270.34800000000001</v>
      </c>
      <c r="Q1087" s="52">
        <v>45831</v>
      </c>
      <c r="S1087">
        <v>40700</v>
      </c>
      <c r="T1087" t="s">
        <v>784</v>
      </c>
    </row>
    <row r="1088" spans="1:20" ht="14.45">
      <c r="A1088" s="54" t="str">
        <f>+VLOOKUP(O1088,'Selectable Table'!D:E,2,0)</f>
        <v>J &amp; J</v>
      </c>
      <c r="B1088" s="37" t="s">
        <v>897</v>
      </c>
      <c r="C1088" s="50" t="s">
        <v>898</v>
      </c>
      <c r="D1088" s="50" t="s">
        <v>1885</v>
      </c>
      <c r="E1088">
        <v>2025</v>
      </c>
      <c r="F1088">
        <v>6</v>
      </c>
      <c r="G1088" s="54" t="s">
        <v>858</v>
      </c>
      <c r="H1088" s="34" t="s">
        <v>325</v>
      </c>
      <c r="I1088" s="18">
        <v>-724.82</v>
      </c>
      <c r="J1088" s="34" t="s">
        <v>95</v>
      </c>
      <c r="K1088" s="19">
        <f t="shared" si="33"/>
        <v>-724.82</v>
      </c>
      <c r="L1088" t="s">
        <v>851</v>
      </c>
      <c r="M1088" s="51" t="s">
        <v>889</v>
      </c>
      <c r="O1088" s="50" t="s">
        <v>890</v>
      </c>
      <c r="P1088" s="38">
        <f t="shared" si="32"/>
        <v>-724.82</v>
      </c>
      <c r="Q1088" s="52">
        <v>45831</v>
      </c>
      <c r="S1088">
        <v>40700</v>
      </c>
      <c r="T1088" t="s">
        <v>784</v>
      </c>
    </row>
    <row r="1089" spans="1:20" ht="14.45">
      <c r="A1089" s="54" t="str">
        <f>+VLOOKUP(O1089,'Selectable Table'!D:E,2,0)</f>
        <v>OTH CUST</v>
      </c>
      <c r="B1089" s="37" t="s">
        <v>1538</v>
      </c>
      <c r="C1089" s="50" t="s">
        <v>1539</v>
      </c>
      <c r="D1089" s="50" t="s">
        <v>1885</v>
      </c>
      <c r="E1089">
        <v>2025</v>
      </c>
      <c r="F1089">
        <v>6</v>
      </c>
      <c r="G1089" s="54" t="s">
        <v>850</v>
      </c>
      <c r="H1089" s="34" t="s">
        <v>323</v>
      </c>
      <c r="I1089" s="18">
        <v>-288.52800000000002</v>
      </c>
      <c r="J1089" s="34" t="s">
        <v>95</v>
      </c>
      <c r="K1089" s="19">
        <f t="shared" si="33"/>
        <v>-288.52800000000002</v>
      </c>
      <c r="L1089" t="s">
        <v>851</v>
      </c>
      <c r="M1089" s="51" t="s">
        <v>1540</v>
      </c>
      <c r="O1089" s="50" t="s">
        <v>875</v>
      </c>
      <c r="P1089" s="38">
        <f t="shared" si="32"/>
        <v>-288.52800000000002</v>
      </c>
      <c r="Q1089" s="52">
        <v>45831</v>
      </c>
      <c r="S1089">
        <v>40700</v>
      </c>
      <c r="T1089" t="s">
        <v>784</v>
      </c>
    </row>
    <row r="1090" spans="1:20" ht="14.45">
      <c r="A1090" s="54" t="str">
        <f>+VLOOKUP(O1090,'Selectable Table'!D:E,2,0)</f>
        <v>OTH CUST</v>
      </c>
      <c r="B1090" s="37" t="s">
        <v>899</v>
      </c>
      <c r="C1090" s="50" t="s">
        <v>900</v>
      </c>
      <c r="D1090" s="50" t="s">
        <v>1885</v>
      </c>
      <c r="E1090">
        <v>2025</v>
      </c>
      <c r="F1090">
        <v>6</v>
      </c>
      <c r="G1090" s="54" t="s">
        <v>854</v>
      </c>
      <c r="H1090" s="34" t="s">
        <v>324</v>
      </c>
      <c r="I1090" s="18">
        <v>-299</v>
      </c>
      <c r="J1090" s="34" t="s">
        <v>95</v>
      </c>
      <c r="K1090" s="19">
        <f t="shared" si="33"/>
        <v>-299</v>
      </c>
      <c r="L1090" t="s">
        <v>851</v>
      </c>
      <c r="M1090" s="51" t="s">
        <v>901</v>
      </c>
      <c r="O1090" s="50" t="s">
        <v>902</v>
      </c>
      <c r="P1090" s="38">
        <f t="shared" ref="P1090:P1153" si="34">K1090</f>
        <v>-299</v>
      </c>
      <c r="Q1090" s="52">
        <v>45831</v>
      </c>
      <c r="S1090">
        <v>40700</v>
      </c>
      <c r="T1090" t="s">
        <v>784</v>
      </c>
    </row>
    <row r="1091" spans="1:20" ht="29.1">
      <c r="A1091" s="54" t="str">
        <f>+VLOOKUP(O1091,'Selectable Table'!D:E,2,0)</f>
        <v>OTH CUST</v>
      </c>
      <c r="B1091" s="37" t="s">
        <v>903</v>
      </c>
      <c r="C1091" s="50" t="s">
        <v>904</v>
      </c>
      <c r="D1091" s="50" t="s">
        <v>1885</v>
      </c>
      <c r="E1091">
        <v>2025</v>
      </c>
      <c r="F1091">
        <v>6</v>
      </c>
      <c r="G1091" s="54" t="s">
        <v>880</v>
      </c>
      <c r="H1091" s="34" t="s">
        <v>616</v>
      </c>
      <c r="I1091" s="18">
        <v>-149.5</v>
      </c>
      <c r="J1091" s="34" t="s">
        <v>95</v>
      </c>
      <c r="K1091" s="19">
        <f t="shared" ref="K1091:K1154" si="35">+VLOOKUP(J1091,$W$2:$X$7,2,0)*I1091</f>
        <v>-149.5</v>
      </c>
      <c r="L1091" t="s">
        <v>851</v>
      </c>
      <c r="M1091" s="51" t="s">
        <v>905</v>
      </c>
      <c r="O1091" s="50" t="s">
        <v>906</v>
      </c>
      <c r="P1091" s="38">
        <f t="shared" si="34"/>
        <v>-149.5</v>
      </c>
      <c r="Q1091" s="52">
        <v>45831</v>
      </c>
      <c r="S1091">
        <v>40700</v>
      </c>
      <c r="T1091" t="s">
        <v>784</v>
      </c>
    </row>
    <row r="1092" spans="1:20" ht="29.1">
      <c r="A1092" s="54" t="str">
        <f>+VLOOKUP(O1092,'Selectable Table'!D:E,2,0)</f>
        <v>OTH CUST</v>
      </c>
      <c r="B1092" s="37" t="s">
        <v>910</v>
      </c>
      <c r="C1092" s="50" t="s">
        <v>911</v>
      </c>
      <c r="D1092" s="50" t="s">
        <v>1885</v>
      </c>
      <c r="E1092">
        <v>2025</v>
      </c>
      <c r="F1092">
        <v>6</v>
      </c>
      <c r="G1092" s="54" t="s">
        <v>880</v>
      </c>
      <c r="H1092" s="34" t="s">
        <v>616</v>
      </c>
      <c r="I1092" s="18">
        <v>-359.82400000000001</v>
      </c>
      <c r="J1092" s="34" t="s">
        <v>95</v>
      </c>
      <c r="K1092" s="19">
        <f t="shared" si="35"/>
        <v>-359.82400000000001</v>
      </c>
      <c r="L1092" t="s">
        <v>851</v>
      </c>
      <c r="M1092" s="51" t="s">
        <v>912</v>
      </c>
      <c r="O1092" s="50" t="s">
        <v>875</v>
      </c>
      <c r="P1092" s="38">
        <f t="shared" si="34"/>
        <v>-359.82400000000001</v>
      </c>
      <c r="Q1092" s="52">
        <v>45831</v>
      </c>
      <c r="S1092">
        <v>40700</v>
      </c>
      <c r="T1092" t="s">
        <v>784</v>
      </c>
    </row>
    <row r="1093" spans="1:20" ht="14.45">
      <c r="A1093" s="54" t="str">
        <f>+VLOOKUP(O1093,'Selectable Table'!D:E,2,0)</f>
        <v>OTH CUST</v>
      </c>
      <c r="B1093" s="37" t="s">
        <v>1545</v>
      </c>
      <c r="C1093" s="50" t="s">
        <v>1546</v>
      </c>
      <c r="D1093" s="50" t="s">
        <v>1885</v>
      </c>
      <c r="E1093">
        <v>2025</v>
      </c>
      <c r="F1093">
        <v>6</v>
      </c>
      <c r="G1093" s="54" t="s">
        <v>850</v>
      </c>
      <c r="H1093" s="34" t="s">
        <v>323</v>
      </c>
      <c r="I1093" s="18">
        <v>-648.39600000000007</v>
      </c>
      <c r="J1093" s="34" t="s">
        <v>95</v>
      </c>
      <c r="K1093" s="19">
        <f t="shared" si="35"/>
        <v>-648.39600000000007</v>
      </c>
      <c r="L1093" t="s">
        <v>851</v>
      </c>
      <c r="M1093" s="51" t="s">
        <v>1547</v>
      </c>
      <c r="O1093" s="50" t="s">
        <v>944</v>
      </c>
      <c r="P1093" s="38">
        <f t="shared" si="34"/>
        <v>-648.39600000000007</v>
      </c>
      <c r="Q1093" s="52">
        <v>45831</v>
      </c>
      <c r="S1093">
        <v>40700</v>
      </c>
      <c r="T1093" t="s">
        <v>784</v>
      </c>
    </row>
    <row r="1094" spans="1:20" ht="14.45">
      <c r="A1094" s="54" t="str">
        <f>+VLOOKUP(O1094,'Selectable Table'!D:E,2,0)</f>
        <v>OTH CUST</v>
      </c>
      <c r="B1094" s="37" t="s">
        <v>916</v>
      </c>
      <c r="C1094" s="50" t="s">
        <v>917</v>
      </c>
      <c r="D1094" s="50" t="s">
        <v>1885</v>
      </c>
      <c r="E1094">
        <v>2025</v>
      </c>
      <c r="F1094">
        <v>6</v>
      </c>
      <c r="G1094" s="54" t="s">
        <v>850</v>
      </c>
      <c r="H1094" s="34" t="s">
        <v>323</v>
      </c>
      <c r="I1094" s="18">
        <v>-2371.6480000000001</v>
      </c>
      <c r="J1094" s="34" t="s">
        <v>95</v>
      </c>
      <c r="K1094" s="19">
        <f t="shared" si="35"/>
        <v>-2371.6480000000001</v>
      </c>
      <c r="L1094" t="s">
        <v>851</v>
      </c>
      <c r="M1094" s="51" t="s">
        <v>918</v>
      </c>
      <c r="O1094" s="50" t="s">
        <v>919</v>
      </c>
      <c r="P1094" s="38">
        <f t="shared" si="34"/>
        <v>-2371.6480000000001</v>
      </c>
      <c r="Q1094" s="52">
        <v>45831</v>
      </c>
      <c r="S1094">
        <v>40700</v>
      </c>
      <c r="T1094" t="s">
        <v>784</v>
      </c>
    </row>
    <row r="1095" spans="1:20" ht="14.45">
      <c r="A1095" s="54" t="str">
        <f>+VLOOKUP(O1095,'Selectable Table'!D:E,2,0)</f>
        <v>J &amp; J</v>
      </c>
      <c r="B1095" s="37" t="s">
        <v>920</v>
      </c>
      <c r="C1095" s="50" t="s">
        <v>921</v>
      </c>
      <c r="D1095" s="50" t="s">
        <v>1886</v>
      </c>
      <c r="E1095">
        <v>2025</v>
      </c>
      <c r="F1095">
        <v>6</v>
      </c>
      <c r="G1095" s="54" t="s">
        <v>854</v>
      </c>
      <c r="H1095" s="34" t="s">
        <v>324</v>
      </c>
      <c r="I1095" s="18">
        <v>-826.96</v>
      </c>
      <c r="J1095" s="34" t="s">
        <v>95</v>
      </c>
      <c r="K1095" s="19">
        <f t="shared" si="35"/>
        <v>-826.96</v>
      </c>
      <c r="L1095" t="s">
        <v>851</v>
      </c>
      <c r="M1095" s="51" t="s">
        <v>889</v>
      </c>
      <c r="O1095" s="50" t="s">
        <v>890</v>
      </c>
      <c r="P1095" s="38">
        <f t="shared" si="34"/>
        <v>-826.96</v>
      </c>
      <c r="Q1095" s="52">
        <v>45831</v>
      </c>
      <c r="S1095">
        <v>40700</v>
      </c>
      <c r="T1095" t="s">
        <v>784</v>
      </c>
    </row>
    <row r="1096" spans="1:20" ht="14.45">
      <c r="A1096" s="54" t="str">
        <f>+VLOOKUP(O1096,'Selectable Table'!D:E,2,0)</f>
        <v>J &amp; J</v>
      </c>
      <c r="B1096" s="37" t="s">
        <v>922</v>
      </c>
      <c r="C1096" s="50" t="s">
        <v>923</v>
      </c>
      <c r="D1096" s="50" t="s">
        <v>1886</v>
      </c>
      <c r="E1096">
        <v>2025</v>
      </c>
      <c r="F1096">
        <v>6</v>
      </c>
      <c r="G1096" s="54" t="s">
        <v>858</v>
      </c>
      <c r="H1096" s="34" t="s">
        <v>325</v>
      </c>
      <c r="I1096" s="18">
        <v>-845.51200000000017</v>
      </c>
      <c r="J1096" s="34" t="s">
        <v>95</v>
      </c>
      <c r="K1096" s="19">
        <f t="shared" si="35"/>
        <v>-845.51200000000017</v>
      </c>
      <c r="L1096" t="s">
        <v>851</v>
      </c>
      <c r="M1096" s="51" t="s">
        <v>889</v>
      </c>
      <c r="O1096" s="50" t="s">
        <v>890</v>
      </c>
      <c r="P1096" s="38">
        <f t="shared" si="34"/>
        <v>-845.51200000000017</v>
      </c>
      <c r="Q1096" s="52">
        <v>45831</v>
      </c>
      <c r="S1096">
        <v>40700</v>
      </c>
      <c r="T1096" t="s">
        <v>784</v>
      </c>
    </row>
    <row r="1097" spans="1:20" ht="29.1">
      <c r="A1097" s="54" t="str">
        <f>+VLOOKUP(O1097,'Selectable Table'!D:E,2,0)</f>
        <v>OTH CUST</v>
      </c>
      <c r="B1097" s="37" t="s">
        <v>926</v>
      </c>
      <c r="C1097" s="50" t="s">
        <v>927</v>
      </c>
      <c r="D1097" s="50" t="s">
        <v>1886</v>
      </c>
      <c r="E1097">
        <v>2025</v>
      </c>
      <c r="F1097">
        <v>6</v>
      </c>
      <c r="G1097" s="54" t="s">
        <v>854</v>
      </c>
      <c r="H1097" s="34" t="s">
        <v>324</v>
      </c>
      <c r="I1097" s="18">
        <v>-216.82800000000003</v>
      </c>
      <c r="J1097" s="34" t="s">
        <v>95</v>
      </c>
      <c r="K1097" s="19">
        <f t="shared" si="35"/>
        <v>-216.82800000000003</v>
      </c>
      <c r="L1097" t="s">
        <v>851</v>
      </c>
      <c r="M1097" s="51" t="s">
        <v>928</v>
      </c>
      <c r="O1097" s="50" t="s">
        <v>929</v>
      </c>
      <c r="P1097" s="38">
        <f t="shared" si="34"/>
        <v>-216.82800000000003</v>
      </c>
      <c r="Q1097" s="52">
        <v>45831</v>
      </c>
      <c r="S1097">
        <v>40700</v>
      </c>
      <c r="T1097" t="s">
        <v>784</v>
      </c>
    </row>
    <row r="1098" spans="1:20" ht="14.45">
      <c r="A1098" s="54" t="str">
        <f>+VLOOKUP(O1098,'Selectable Table'!D:E,2,0)</f>
        <v>OTH CUST</v>
      </c>
      <c r="B1098" s="37" t="s">
        <v>934</v>
      </c>
      <c r="C1098" s="50" t="s">
        <v>935</v>
      </c>
      <c r="D1098" s="50" t="s">
        <v>1886</v>
      </c>
      <c r="E1098">
        <v>2025</v>
      </c>
      <c r="F1098">
        <v>6</v>
      </c>
      <c r="G1098" s="54" t="s">
        <v>854</v>
      </c>
      <c r="H1098" s="34" t="s">
        <v>324</v>
      </c>
      <c r="I1098" s="18">
        <v>-241.69600000000003</v>
      </c>
      <c r="J1098" s="34" t="s">
        <v>95</v>
      </c>
      <c r="K1098" s="19">
        <f t="shared" si="35"/>
        <v>-241.69600000000003</v>
      </c>
      <c r="L1098" t="s">
        <v>851</v>
      </c>
      <c r="M1098" s="51" t="s">
        <v>936</v>
      </c>
      <c r="O1098" s="50" t="s">
        <v>937</v>
      </c>
      <c r="P1098" s="38">
        <f t="shared" si="34"/>
        <v>-241.69600000000003</v>
      </c>
      <c r="Q1098" s="52">
        <v>45831</v>
      </c>
      <c r="S1098">
        <v>40700</v>
      </c>
      <c r="T1098" t="s">
        <v>784</v>
      </c>
    </row>
    <row r="1099" spans="1:20" ht="14.45">
      <c r="A1099" s="54" t="str">
        <f>+VLOOKUP(O1099,'Selectable Table'!D:E,2,0)</f>
        <v>OTH CUST</v>
      </c>
      <c r="B1099" s="37" t="s">
        <v>938</v>
      </c>
      <c r="C1099" s="50" t="s">
        <v>939</v>
      </c>
      <c r="D1099" s="50" t="s">
        <v>1886</v>
      </c>
      <c r="E1099">
        <v>2025</v>
      </c>
      <c r="F1099">
        <v>6</v>
      </c>
      <c r="G1099" s="54" t="s">
        <v>854</v>
      </c>
      <c r="H1099" s="34" t="s">
        <v>324</v>
      </c>
      <c r="I1099" s="18">
        <v>-598.024</v>
      </c>
      <c r="J1099" s="34" t="s">
        <v>95</v>
      </c>
      <c r="K1099" s="19">
        <f t="shared" si="35"/>
        <v>-598.024</v>
      </c>
      <c r="L1099" t="s">
        <v>851</v>
      </c>
      <c r="M1099" s="51" t="s">
        <v>874</v>
      </c>
      <c r="O1099" s="50" t="s">
        <v>875</v>
      </c>
      <c r="P1099" s="38">
        <f t="shared" si="34"/>
        <v>-598.024</v>
      </c>
      <c r="Q1099" s="52">
        <v>45831</v>
      </c>
      <c r="S1099">
        <v>40700</v>
      </c>
      <c r="T1099" t="s">
        <v>784</v>
      </c>
    </row>
    <row r="1100" spans="1:20" ht="14.45">
      <c r="A1100" s="54" t="str">
        <f>+VLOOKUP(O1100,'Selectable Table'!D:E,2,0)</f>
        <v>OTH CUST</v>
      </c>
      <c r="B1100" s="37" t="s">
        <v>941</v>
      </c>
      <c r="C1100" s="50" t="s">
        <v>942</v>
      </c>
      <c r="D1100" s="50" t="s">
        <v>1886</v>
      </c>
      <c r="E1100">
        <v>2025</v>
      </c>
      <c r="F1100">
        <v>6</v>
      </c>
      <c r="G1100" s="54" t="s">
        <v>854</v>
      </c>
      <c r="H1100" s="34" t="s">
        <v>324</v>
      </c>
      <c r="I1100" s="18">
        <v>-839.00800000000004</v>
      </c>
      <c r="J1100" s="34" t="s">
        <v>95</v>
      </c>
      <c r="K1100" s="19">
        <f t="shared" si="35"/>
        <v>-839.00800000000004</v>
      </c>
      <c r="L1100" t="s">
        <v>851</v>
      </c>
      <c r="M1100" s="51" t="s">
        <v>943</v>
      </c>
      <c r="O1100" s="50" t="s">
        <v>944</v>
      </c>
      <c r="P1100" s="38">
        <f t="shared" si="34"/>
        <v>-839.00800000000004</v>
      </c>
      <c r="Q1100" s="52">
        <v>45831</v>
      </c>
      <c r="S1100">
        <v>40700</v>
      </c>
      <c r="T1100" t="s">
        <v>784</v>
      </c>
    </row>
    <row r="1101" spans="1:20" ht="14.45">
      <c r="A1101" s="54" t="str">
        <f>+VLOOKUP(O1101,'Selectable Table'!D:E,2,0)</f>
        <v>OTH CUST</v>
      </c>
      <c r="B1101" s="37" t="s">
        <v>1582</v>
      </c>
      <c r="C1101" s="50" t="s">
        <v>1583</v>
      </c>
      <c r="D1101" s="50" t="s">
        <v>1886</v>
      </c>
      <c r="E1101">
        <v>2025</v>
      </c>
      <c r="F1101">
        <v>6</v>
      </c>
      <c r="G1101" s="54" t="s">
        <v>854</v>
      </c>
      <c r="H1101" s="34" t="s">
        <v>324</v>
      </c>
      <c r="I1101" s="18">
        <v>-80.00800000000001</v>
      </c>
      <c r="J1101" s="34" t="s">
        <v>95</v>
      </c>
      <c r="K1101" s="19">
        <f t="shared" si="35"/>
        <v>-80.00800000000001</v>
      </c>
      <c r="L1101" t="s">
        <v>851</v>
      </c>
      <c r="M1101" s="51" t="s">
        <v>874</v>
      </c>
      <c r="O1101" s="50" t="s">
        <v>875</v>
      </c>
      <c r="P1101" s="38">
        <f t="shared" si="34"/>
        <v>-80.00800000000001</v>
      </c>
      <c r="Q1101" s="52">
        <v>45831</v>
      </c>
      <c r="S1101">
        <v>40700</v>
      </c>
      <c r="T1101" t="s">
        <v>784</v>
      </c>
    </row>
    <row r="1102" spans="1:20" ht="14.45">
      <c r="A1102" s="54" t="str">
        <f>+VLOOKUP(O1102,'Selectable Table'!D:E,2,0)</f>
        <v>OTH CUST</v>
      </c>
      <c r="B1102" s="37" t="s">
        <v>945</v>
      </c>
      <c r="C1102" s="50" t="s">
        <v>946</v>
      </c>
      <c r="D1102" s="50" t="s">
        <v>1886</v>
      </c>
      <c r="E1102">
        <v>2025</v>
      </c>
      <c r="F1102">
        <v>6</v>
      </c>
      <c r="G1102" s="54" t="s">
        <v>867</v>
      </c>
      <c r="H1102" s="34" t="s">
        <v>333</v>
      </c>
      <c r="I1102" s="18">
        <v>-461.34799999999996</v>
      </c>
      <c r="J1102" s="34" t="s">
        <v>95</v>
      </c>
      <c r="K1102" s="19">
        <f t="shared" si="35"/>
        <v>-461.34799999999996</v>
      </c>
      <c r="L1102" t="s">
        <v>851</v>
      </c>
      <c r="M1102" s="51" t="s">
        <v>947</v>
      </c>
      <c r="O1102" s="50" t="s">
        <v>875</v>
      </c>
      <c r="P1102" s="38">
        <f t="shared" si="34"/>
        <v>-461.34799999999996</v>
      </c>
      <c r="Q1102" s="52">
        <v>45831</v>
      </c>
      <c r="S1102">
        <v>40700</v>
      </c>
      <c r="T1102" t="s">
        <v>784</v>
      </c>
    </row>
    <row r="1103" spans="1:20" ht="29.1">
      <c r="A1103" s="54" t="str">
        <f>+VLOOKUP(O1103,'Selectable Table'!D:E,2,0)</f>
        <v>OTH CUST</v>
      </c>
      <c r="B1103" s="37" t="s">
        <v>948</v>
      </c>
      <c r="C1103" s="50" t="s">
        <v>949</v>
      </c>
      <c r="D1103" s="50" t="s">
        <v>1886</v>
      </c>
      <c r="E1103">
        <v>2025</v>
      </c>
      <c r="F1103">
        <v>6</v>
      </c>
      <c r="G1103" s="54" t="s">
        <v>850</v>
      </c>
      <c r="H1103" s="34" t="s">
        <v>323</v>
      </c>
      <c r="I1103" s="18">
        <v>-271.21600000000001</v>
      </c>
      <c r="J1103" s="34" t="s">
        <v>95</v>
      </c>
      <c r="K1103" s="19">
        <f t="shared" si="35"/>
        <v>-271.21600000000001</v>
      </c>
      <c r="L1103" t="s">
        <v>851</v>
      </c>
      <c r="M1103" s="51" t="s">
        <v>950</v>
      </c>
      <c r="O1103" s="50" t="s">
        <v>929</v>
      </c>
      <c r="P1103" s="38">
        <f t="shared" si="34"/>
        <v>-271.21600000000001</v>
      </c>
      <c r="Q1103" s="52">
        <v>45831</v>
      </c>
      <c r="S1103">
        <v>40700</v>
      </c>
      <c r="T1103" t="s">
        <v>784</v>
      </c>
    </row>
    <row r="1104" spans="1:20" ht="14.45">
      <c r="A1104" s="54" t="str">
        <f>+VLOOKUP(O1104,'Selectable Table'!D:E,2,0)</f>
        <v>ASTRAZENECA</v>
      </c>
      <c r="B1104" s="37" t="s">
        <v>951</v>
      </c>
      <c r="C1104" s="50" t="s">
        <v>952</v>
      </c>
      <c r="D1104" s="50" t="s">
        <v>1887</v>
      </c>
      <c r="E1104">
        <v>2025</v>
      </c>
      <c r="F1104">
        <v>6</v>
      </c>
      <c r="G1104" s="54" t="s">
        <v>858</v>
      </c>
      <c r="H1104" s="34" t="s">
        <v>325</v>
      </c>
      <c r="I1104" s="18">
        <v>-660.22</v>
      </c>
      <c r="J1104" s="34" t="s">
        <v>95</v>
      </c>
      <c r="K1104" s="19">
        <f t="shared" si="35"/>
        <v>-660.22</v>
      </c>
      <c r="L1104" t="s">
        <v>851</v>
      </c>
      <c r="M1104" s="51" t="s">
        <v>953</v>
      </c>
      <c r="O1104" s="50" t="s">
        <v>954</v>
      </c>
      <c r="P1104" s="38">
        <f t="shared" si="34"/>
        <v>-660.22</v>
      </c>
      <c r="Q1104" s="52">
        <v>45831</v>
      </c>
      <c r="S1104">
        <v>40700</v>
      </c>
      <c r="T1104" t="s">
        <v>784</v>
      </c>
    </row>
    <row r="1105" spans="1:20" ht="14.45">
      <c r="A1105" s="54" t="str">
        <f>+VLOOKUP(O1105,'Selectable Table'!D:E,2,0)</f>
        <v>OTH CUST</v>
      </c>
      <c r="B1105" s="37" t="s">
        <v>1588</v>
      </c>
      <c r="C1105" s="50" t="s">
        <v>1589</v>
      </c>
      <c r="D1105" s="50" t="s">
        <v>1887</v>
      </c>
      <c r="E1105">
        <v>2025</v>
      </c>
      <c r="F1105">
        <v>6</v>
      </c>
      <c r="G1105" s="54" t="s">
        <v>854</v>
      </c>
      <c r="H1105" s="34" t="s">
        <v>324</v>
      </c>
      <c r="I1105" s="18">
        <v>-200.54400000000001</v>
      </c>
      <c r="J1105" s="34" t="s">
        <v>95</v>
      </c>
      <c r="K1105" s="19">
        <f t="shared" si="35"/>
        <v>-200.54400000000001</v>
      </c>
      <c r="L1105" t="s">
        <v>851</v>
      </c>
      <c r="M1105" s="51" t="s">
        <v>1590</v>
      </c>
      <c r="O1105" s="50" t="s">
        <v>875</v>
      </c>
      <c r="P1105" s="38">
        <f t="shared" si="34"/>
        <v>-200.54400000000001</v>
      </c>
      <c r="Q1105" s="52">
        <v>45831</v>
      </c>
      <c r="S1105">
        <v>40700</v>
      </c>
      <c r="T1105" t="s">
        <v>784</v>
      </c>
    </row>
    <row r="1106" spans="1:20" ht="14.45">
      <c r="A1106" s="54" t="str">
        <f>+VLOOKUP(O1106,'Selectable Table'!D:E,2,0)</f>
        <v>OTH CUST</v>
      </c>
      <c r="B1106" s="37" t="s">
        <v>955</v>
      </c>
      <c r="C1106" s="50" t="s">
        <v>956</v>
      </c>
      <c r="D1106" s="50" t="s">
        <v>1887</v>
      </c>
      <c r="E1106">
        <v>2025</v>
      </c>
      <c r="F1106">
        <v>6</v>
      </c>
      <c r="G1106" s="54" t="s">
        <v>854</v>
      </c>
      <c r="H1106" s="34" t="s">
        <v>324</v>
      </c>
      <c r="I1106" s="18">
        <v>-639.48</v>
      </c>
      <c r="J1106" s="34" t="s">
        <v>95</v>
      </c>
      <c r="K1106" s="19">
        <f t="shared" si="35"/>
        <v>-639.48</v>
      </c>
      <c r="L1106" t="s">
        <v>851</v>
      </c>
      <c r="M1106" s="51" t="s">
        <v>957</v>
      </c>
      <c r="O1106" s="50" t="s">
        <v>958</v>
      </c>
      <c r="P1106" s="38">
        <f t="shared" si="34"/>
        <v>-639.48</v>
      </c>
      <c r="Q1106" s="52">
        <v>45831</v>
      </c>
      <c r="S1106">
        <v>40700</v>
      </c>
      <c r="T1106" t="s">
        <v>784</v>
      </c>
    </row>
    <row r="1107" spans="1:20" ht="14.45">
      <c r="A1107" s="54" t="str">
        <f>+VLOOKUP(O1107,'Selectable Table'!D:E,2,0)</f>
        <v>J &amp; J</v>
      </c>
      <c r="B1107" s="37" t="s">
        <v>959</v>
      </c>
      <c r="C1107" s="50" t="s">
        <v>960</v>
      </c>
      <c r="D1107" s="50" t="s">
        <v>1887</v>
      </c>
      <c r="E1107">
        <v>2025</v>
      </c>
      <c r="F1107">
        <v>6</v>
      </c>
      <c r="G1107" s="54" t="s">
        <v>850</v>
      </c>
      <c r="H1107" s="34" t="s">
        <v>323</v>
      </c>
      <c r="I1107" s="18">
        <v>-845.63200000000006</v>
      </c>
      <c r="J1107" s="34" t="s">
        <v>95</v>
      </c>
      <c r="K1107" s="19">
        <f t="shared" si="35"/>
        <v>-845.63200000000006</v>
      </c>
      <c r="L1107" t="s">
        <v>851</v>
      </c>
      <c r="M1107" s="51" t="s">
        <v>889</v>
      </c>
      <c r="O1107" s="50" t="s">
        <v>890</v>
      </c>
      <c r="P1107" s="38">
        <f t="shared" si="34"/>
        <v>-845.63200000000006</v>
      </c>
      <c r="Q1107" s="52">
        <v>45831</v>
      </c>
      <c r="S1107">
        <v>40700</v>
      </c>
      <c r="T1107" t="s">
        <v>784</v>
      </c>
    </row>
    <row r="1108" spans="1:20" ht="29.1">
      <c r="A1108" s="54" t="str">
        <f>+VLOOKUP(O1108,'Selectable Table'!D:E,2,0)</f>
        <v>OTH CUST</v>
      </c>
      <c r="B1108" s="37" t="s">
        <v>1594</v>
      </c>
      <c r="C1108" s="50" t="s">
        <v>1595</v>
      </c>
      <c r="D1108" s="50" t="s">
        <v>1888</v>
      </c>
      <c r="E1108">
        <v>2025</v>
      </c>
      <c r="F1108">
        <v>6</v>
      </c>
      <c r="G1108" s="54" t="s">
        <v>850</v>
      </c>
      <c r="H1108" s="34" t="s">
        <v>323</v>
      </c>
      <c r="I1108" s="18">
        <v>-440.68000000000006</v>
      </c>
      <c r="J1108" s="34" t="s">
        <v>95</v>
      </c>
      <c r="K1108" s="19">
        <f t="shared" si="35"/>
        <v>-440.68000000000006</v>
      </c>
      <c r="L1108" t="s">
        <v>851</v>
      </c>
      <c r="M1108" s="51" t="s">
        <v>1596</v>
      </c>
      <c r="O1108" s="50" t="s">
        <v>929</v>
      </c>
      <c r="P1108" s="38">
        <f t="shared" si="34"/>
        <v>-440.68000000000006</v>
      </c>
      <c r="Q1108" s="52">
        <v>45831</v>
      </c>
      <c r="S1108">
        <v>40700</v>
      </c>
      <c r="T1108" t="s">
        <v>784</v>
      </c>
    </row>
    <row r="1109" spans="1:20" ht="14.45">
      <c r="A1109" s="54" t="str">
        <f>+VLOOKUP(O1109,'Selectable Table'!D:E,2,0)</f>
        <v>OTH CUST</v>
      </c>
      <c r="B1109" s="37" t="s">
        <v>961</v>
      </c>
      <c r="C1109" s="50" t="s">
        <v>962</v>
      </c>
      <c r="D1109" s="50" t="s">
        <v>1888</v>
      </c>
      <c r="E1109">
        <v>2025</v>
      </c>
      <c r="F1109">
        <v>6</v>
      </c>
      <c r="G1109" s="54" t="s">
        <v>854</v>
      </c>
      <c r="H1109" s="34" t="s">
        <v>324</v>
      </c>
      <c r="I1109" s="18">
        <v>-216.13200000000003</v>
      </c>
      <c r="J1109" s="34" t="s">
        <v>95</v>
      </c>
      <c r="K1109" s="19">
        <f t="shared" si="35"/>
        <v>-216.13200000000003</v>
      </c>
      <c r="L1109" t="s">
        <v>851</v>
      </c>
      <c r="M1109" s="51" t="s">
        <v>963</v>
      </c>
      <c r="O1109" s="50" t="s">
        <v>964</v>
      </c>
      <c r="P1109" s="38">
        <f t="shared" si="34"/>
        <v>-216.13200000000003</v>
      </c>
      <c r="Q1109" s="52">
        <v>45831</v>
      </c>
      <c r="S1109">
        <v>40700</v>
      </c>
      <c r="T1109" t="s">
        <v>784</v>
      </c>
    </row>
    <row r="1110" spans="1:20" ht="14.45">
      <c r="A1110" s="54" t="str">
        <f>+VLOOKUP(O1110,'Selectable Table'!D:E,2,0)</f>
        <v>ASTRAZENECA</v>
      </c>
      <c r="B1110" s="37" t="s">
        <v>1601</v>
      </c>
      <c r="C1110" s="50" t="s">
        <v>1602</v>
      </c>
      <c r="D1110" s="50" t="s">
        <v>1888</v>
      </c>
      <c r="E1110">
        <v>2025</v>
      </c>
      <c r="F1110">
        <v>6</v>
      </c>
      <c r="G1110" s="54" t="s">
        <v>854</v>
      </c>
      <c r="H1110" s="34" t="s">
        <v>324</v>
      </c>
      <c r="I1110" s="18">
        <v>-578.67600000000004</v>
      </c>
      <c r="J1110" s="34" t="s">
        <v>95</v>
      </c>
      <c r="K1110" s="19">
        <f t="shared" si="35"/>
        <v>-578.67600000000004</v>
      </c>
      <c r="L1110" t="s">
        <v>851</v>
      </c>
      <c r="M1110" s="51" t="s">
        <v>1603</v>
      </c>
      <c r="O1110" s="50" t="s">
        <v>1149</v>
      </c>
      <c r="P1110" s="38">
        <f t="shared" si="34"/>
        <v>-578.67600000000004</v>
      </c>
      <c r="Q1110" s="52">
        <v>45831</v>
      </c>
      <c r="S1110">
        <v>40700</v>
      </c>
      <c r="T1110" t="s">
        <v>784</v>
      </c>
    </row>
    <row r="1111" spans="1:20" ht="29.1">
      <c r="A1111" s="54" t="str">
        <f>+VLOOKUP(O1111,'Selectable Table'!D:E,2,0)</f>
        <v>OTH CUST</v>
      </c>
      <c r="B1111" s="37" t="s">
        <v>1604</v>
      </c>
      <c r="C1111" s="50" t="s">
        <v>1605</v>
      </c>
      <c r="D1111" s="50" t="s">
        <v>1888</v>
      </c>
      <c r="E1111">
        <v>2025</v>
      </c>
      <c r="F1111">
        <v>6</v>
      </c>
      <c r="G1111" s="54" t="s">
        <v>854</v>
      </c>
      <c r="H1111" s="34" t="s">
        <v>324</v>
      </c>
      <c r="I1111" s="18">
        <v>-302.88000000000005</v>
      </c>
      <c r="J1111" s="34" t="s">
        <v>95</v>
      </c>
      <c r="K1111" s="19">
        <f t="shared" si="35"/>
        <v>-302.88000000000005</v>
      </c>
      <c r="L1111" t="s">
        <v>851</v>
      </c>
      <c r="M1111" s="51" t="s">
        <v>1606</v>
      </c>
      <c r="O1111" s="50" t="s">
        <v>929</v>
      </c>
      <c r="P1111" s="38">
        <f t="shared" si="34"/>
        <v>-302.88000000000005</v>
      </c>
      <c r="Q1111" s="52">
        <v>45831</v>
      </c>
      <c r="S1111">
        <v>40700</v>
      </c>
      <c r="T1111" t="s">
        <v>784</v>
      </c>
    </row>
    <row r="1112" spans="1:20" ht="29.1">
      <c r="A1112" s="54" t="str">
        <f>+VLOOKUP(O1112,'Selectable Table'!D:E,2,0)</f>
        <v>OTH CUST</v>
      </c>
      <c r="B1112" s="37" t="s">
        <v>971</v>
      </c>
      <c r="C1112" s="50" t="s">
        <v>972</v>
      </c>
      <c r="D1112" s="50" t="s">
        <v>1888</v>
      </c>
      <c r="E1112">
        <v>2025</v>
      </c>
      <c r="F1112">
        <v>6</v>
      </c>
      <c r="G1112" s="54" t="s">
        <v>854</v>
      </c>
      <c r="H1112" s="34" t="s">
        <v>324</v>
      </c>
      <c r="I1112" s="18">
        <v>-459.3</v>
      </c>
      <c r="J1112" s="34" t="s">
        <v>95</v>
      </c>
      <c r="K1112" s="19">
        <f t="shared" si="35"/>
        <v>-459.3</v>
      </c>
      <c r="L1112" t="s">
        <v>851</v>
      </c>
      <c r="M1112" s="51" t="s">
        <v>973</v>
      </c>
      <c r="O1112" s="50" t="s">
        <v>929</v>
      </c>
      <c r="P1112" s="38">
        <f t="shared" si="34"/>
        <v>-459.3</v>
      </c>
      <c r="Q1112" s="52">
        <v>45831</v>
      </c>
      <c r="S1112">
        <v>40700</v>
      </c>
      <c r="T1112" t="s">
        <v>784</v>
      </c>
    </row>
    <row r="1113" spans="1:20" ht="14.45">
      <c r="A1113" s="54" t="str">
        <f>+VLOOKUP(O1113,'Selectable Table'!D:E,2,0)</f>
        <v>J &amp; J</v>
      </c>
      <c r="B1113" s="37" t="s">
        <v>974</v>
      </c>
      <c r="C1113" s="50" t="s">
        <v>975</v>
      </c>
      <c r="D1113" s="50" t="s">
        <v>1888</v>
      </c>
      <c r="E1113">
        <v>2025</v>
      </c>
      <c r="F1113">
        <v>6</v>
      </c>
      <c r="G1113" s="54" t="s">
        <v>850</v>
      </c>
      <c r="H1113" s="34" t="s">
        <v>323</v>
      </c>
      <c r="I1113" s="18">
        <v>-241.69600000000003</v>
      </c>
      <c r="J1113" s="34" t="s">
        <v>95</v>
      </c>
      <c r="K1113" s="19">
        <f t="shared" si="35"/>
        <v>-241.69600000000003</v>
      </c>
      <c r="L1113" t="s">
        <v>851</v>
      </c>
      <c r="M1113" s="51" t="s">
        <v>889</v>
      </c>
      <c r="O1113" s="50" t="s">
        <v>976</v>
      </c>
      <c r="P1113" s="38">
        <f t="shared" si="34"/>
        <v>-241.69600000000003</v>
      </c>
      <c r="Q1113" s="52">
        <v>45831</v>
      </c>
      <c r="S1113">
        <v>40700</v>
      </c>
      <c r="T1113" t="s">
        <v>784</v>
      </c>
    </row>
    <row r="1114" spans="1:20" ht="14.45">
      <c r="A1114" s="54" t="str">
        <f>+VLOOKUP(O1114,'Selectable Table'!D:E,2,0)</f>
        <v>J &amp; J</v>
      </c>
      <c r="B1114" s="37" t="s">
        <v>977</v>
      </c>
      <c r="C1114" s="50" t="s">
        <v>978</v>
      </c>
      <c r="D1114" s="50" t="s">
        <v>1889</v>
      </c>
      <c r="E1114">
        <v>2025</v>
      </c>
      <c r="F1114">
        <v>6</v>
      </c>
      <c r="G1114" s="54" t="s">
        <v>858</v>
      </c>
      <c r="H1114" s="34" t="s">
        <v>325</v>
      </c>
      <c r="I1114" s="18">
        <v>-1744.3880000000001</v>
      </c>
      <c r="J1114" s="34" t="s">
        <v>95</v>
      </c>
      <c r="K1114" s="19">
        <f t="shared" si="35"/>
        <v>-1744.3880000000001</v>
      </c>
      <c r="L1114" t="s">
        <v>851</v>
      </c>
      <c r="M1114" s="51" t="s">
        <v>889</v>
      </c>
      <c r="O1114" s="50" t="s">
        <v>976</v>
      </c>
      <c r="P1114" s="38">
        <f t="shared" si="34"/>
        <v>-1744.3880000000001</v>
      </c>
      <c r="Q1114" s="52">
        <v>45831</v>
      </c>
      <c r="S1114">
        <v>40700</v>
      </c>
      <c r="T1114" t="s">
        <v>784</v>
      </c>
    </row>
    <row r="1115" spans="1:20" ht="14.45">
      <c r="A1115" s="54" t="str">
        <f>+VLOOKUP(O1115,'Selectable Table'!D:E,2,0)</f>
        <v>J &amp; J</v>
      </c>
      <c r="B1115" s="37" t="s">
        <v>979</v>
      </c>
      <c r="C1115" s="50" t="s">
        <v>980</v>
      </c>
      <c r="D1115" s="50" t="s">
        <v>1889</v>
      </c>
      <c r="E1115">
        <v>2025</v>
      </c>
      <c r="F1115">
        <v>6</v>
      </c>
      <c r="G1115" s="54" t="s">
        <v>854</v>
      </c>
      <c r="H1115" s="34" t="s">
        <v>324</v>
      </c>
      <c r="I1115" s="18">
        <v>-707.90000000000009</v>
      </c>
      <c r="J1115" s="34" t="s">
        <v>95</v>
      </c>
      <c r="K1115" s="19">
        <f t="shared" si="35"/>
        <v>-707.90000000000009</v>
      </c>
      <c r="L1115" t="s">
        <v>851</v>
      </c>
      <c r="M1115" s="51" t="s">
        <v>889</v>
      </c>
      <c r="O1115" s="50" t="s">
        <v>890</v>
      </c>
      <c r="P1115" s="38">
        <f t="shared" si="34"/>
        <v>-707.90000000000009</v>
      </c>
      <c r="Q1115" s="52">
        <v>45831</v>
      </c>
      <c r="S1115">
        <v>40700</v>
      </c>
      <c r="T1115" t="s">
        <v>784</v>
      </c>
    </row>
    <row r="1116" spans="1:20" ht="29.1">
      <c r="A1116" s="54" t="str">
        <f>+VLOOKUP(O1116,'Selectable Table'!D:E,2,0)</f>
        <v>OTH CUST</v>
      </c>
      <c r="B1116" s="37" t="s">
        <v>981</v>
      </c>
      <c r="C1116" s="50" t="s">
        <v>982</v>
      </c>
      <c r="D1116" s="50" t="s">
        <v>1889</v>
      </c>
      <c r="E1116">
        <v>2025</v>
      </c>
      <c r="F1116">
        <v>6</v>
      </c>
      <c r="G1116" s="54" t="s">
        <v>854</v>
      </c>
      <c r="H1116" s="34" t="s">
        <v>324</v>
      </c>
      <c r="I1116" s="18">
        <v>-1439.44</v>
      </c>
      <c r="J1116" s="34" t="s">
        <v>95</v>
      </c>
      <c r="K1116" s="19">
        <f t="shared" si="35"/>
        <v>-1439.44</v>
      </c>
      <c r="L1116" t="s">
        <v>851</v>
      </c>
      <c r="M1116" s="51" t="s">
        <v>983</v>
      </c>
      <c r="O1116" s="50" t="s">
        <v>929</v>
      </c>
      <c r="P1116" s="38">
        <f t="shared" si="34"/>
        <v>-1439.44</v>
      </c>
      <c r="Q1116" s="52">
        <v>45831</v>
      </c>
      <c r="S1116">
        <v>40700</v>
      </c>
      <c r="T1116" t="s">
        <v>784</v>
      </c>
    </row>
    <row r="1117" spans="1:20" ht="29.1">
      <c r="A1117" s="54" t="str">
        <f>+VLOOKUP(O1117,'Selectable Table'!D:E,2,0)</f>
        <v>OTH CUST</v>
      </c>
      <c r="B1117" s="37" t="s">
        <v>985</v>
      </c>
      <c r="C1117" s="50" t="s">
        <v>986</v>
      </c>
      <c r="D1117" s="50" t="s">
        <v>1889</v>
      </c>
      <c r="E1117">
        <v>2025</v>
      </c>
      <c r="F1117">
        <v>6</v>
      </c>
      <c r="G1117" s="54" t="s">
        <v>854</v>
      </c>
      <c r="H1117" s="34" t="s">
        <v>324</v>
      </c>
      <c r="I1117" s="18">
        <v>-292.02800000000002</v>
      </c>
      <c r="J1117" s="34" t="s">
        <v>95</v>
      </c>
      <c r="K1117" s="19">
        <f t="shared" si="35"/>
        <v>-292.02800000000002</v>
      </c>
      <c r="L1117" t="s">
        <v>851</v>
      </c>
      <c r="M1117" s="51" t="s">
        <v>987</v>
      </c>
      <c r="O1117" s="50" t="s">
        <v>929</v>
      </c>
      <c r="P1117" s="38">
        <f t="shared" si="34"/>
        <v>-292.02800000000002</v>
      </c>
      <c r="Q1117" s="52">
        <v>45831</v>
      </c>
      <c r="S1117">
        <v>40700</v>
      </c>
      <c r="T1117" t="s">
        <v>784</v>
      </c>
    </row>
    <row r="1118" spans="1:20" ht="14.45">
      <c r="A1118" s="54" t="str">
        <f>+VLOOKUP(O1118,'Selectable Table'!D:E,2,0)</f>
        <v>OTH CUST</v>
      </c>
      <c r="B1118" s="37" t="s">
        <v>988</v>
      </c>
      <c r="C1118" s="50" t="s">
        <v>989</v>
      </c>
      <c r="D1118" s="50" t="s">
        <v>1889</v>
      </c>
      <c r="E1118">
        <v>2025</v>
      </c>
      <c r="F1118">
        <v>6</v>
      </c>
      <c r="G1118" s="54" t="s">
        <v>850</v>
      </c>
      <c r="H1118" s="34" t="s">
        <v>323</v>
      </c>
      <c r="I1118" s="18">
        <v>-170.24</v>
      </c>
      <c r="J1118" s="34" t="s">
        <v>95</v>
      </c>
      <c r="K1118" s="19">
        <f t="shared" si="35"/>
        <v>-170.24</v>
      </c>
      <c r="L1118" t="s">
        <v>851</v>
      </c>
      <c r="M1118" s="51" t="s">
        <v>990</v>
      </c>
      <c r="O1118" s="50" t="s">
        <v>860</v>
      </c>
      <c r="P1118" s="38">
        <f t="shared" si="34"/>
        <v>-170.24</v>
      </c>
      <c r="Q1118" s="52">
        <v>45831</v>
      </c>
      <c r="S1118">
        <v>40700</v>
      </c>
      <c r="T1118" t="s">
        <v>784</v>
      </c>
    </row>
    <row r="1119" spans="1:20" ht="14.45">
      <c r="A1119" s="54" t="str">
        <f>+VLOOKUP(O1119,'Selectable Table'!D:E,2,0)</f>
        <v>OTH CUST</v>
      </c>
      <c r="B1119" s="37" t="s">
        <v>991</v>
      </c>
      <c r="C1119" s="50" t="s">
        <v>992</v>
      </c>
      <c r="D1119" s="50" t="s">
        <v>1889</v>
      </c>
      <c r="E1119">
        <v>2025</v>
      </c>
      <c r="F1119">
        <v>6</v>
      </c>
      <c r="G1119" s="54" t="s">
        <v>854</v>
      </c>
      <c r="H1119" s="34" t="s">
        <v>324</v>
      </c>
      <c r="I1119" s="18">
        <v>-499.34</v>
      </c>
      <c r="J1119" s="34" t="s">
        <v>95</v>
      </c>
      <c r="K1119" s="19">
        <f t="shared" si="35"/>
        <v>-499.34</v>
      </c>
      <c r="L1119" t="s">
        <v>851</v>
      </c>
      <c r="M1119" s="51" t="s">
        <v>874</v>
      </c>
      <c r="O1119" s="50" t="s">
        <v>875</v>
      </c>
      <c r="P1119" s="38">
        <f t="shared" si="34"/>
        <v>-499.34</v>
      </c>
      <c r="Q1119" s="52">
        <v>45831</v>
      </c>
      <c r="S1119">
        <v>40700</v>
      </c>
      <c r="T1119" t="s">
        <v>784</v>
      </c>
    </row>
    <row r="1120" spans="1:20" ht="14.45">
      <c r="A1120" s="54" t="str">
        <f>+VLOOKUP(O1120,'Selectable Table'!D:E,2,0)</f>
        <v>J &amp; J</v>
      </c>
      <c r="B1120" s="37" t="s">
        <v>993</v>
      </c>
      <c r="C1120" s="50" t="s">
        <v>994</v>
      </c>
      <c r="D1120" s="50" t="s">
        <v>487</v>
      </c>
      <c r="E1120">
        <v>2025</v>
      </c>
      <c r="F1120">
        <v>6</v>
      </c>
      <c r="G1120" s="54" t="s">
        <v>854</v>
      </c>
      <c r="H1120" s="34" t="s">
        <v>324</v>
      </c>
      <c r="I1120" s="18">
        <v>-120.84800000000001</v>
      </c>
      <c r="J1120" s="34" t="s">
        <v>95</v>
      </c>
      <c r="K1120" s="19">
        <f t="shared" si="35"/>
        <v>-120.84800000000001</v>
      </c>
      <c r="L1120" t="s">
        <v>851</v>
      </c>
      <c r="M1120" s="51" t="s">
        <v>889</v>
      </c>
      <c r="O1120" s="50" t="s">
        <v>890</v>
      </c>
      <c r="P1120" s="38">
        <f t="shared" si="34"/>
        <v>-120.84800000000001</v>
      </c>
      <c r="Q1120" s="52">
        <v>45831</v>
      </c>
      <c r="S1120">
        <v>40700</v>
      </c>
      <c r="T1120" t="s">
        <v>784</v>
      </c>
    </row>
    <row r="1121" spans="1:20" ht="14.45">
      <c r="A1121" s="54" t="str">
        <f>+VLOOKUP(O1121,'Selectable Table'!D:E,2,0)</f>
        <v>PFIZER</v>
      </c>
      <c r="B1121" s="37" t="s">
        <v>995</v>
      </c>
      <c r="C1121" s="50" t="s">
        <v>996</v>
      </c>
      <c r="D1121" s="50" t="s">
        <v>487</v>
      </c>
      <c r="E1121">
        <v>2025</v>
      </c>
      <c r="F1121">
        <v>6</v>
      </c>
      <c r="G1121" s="54" t="s">
        <v>854</v>
      </c>
      <c r="H1121" s="34" t="s">
        <v>324</v>
      </c>
      <c r="I1121" s="18">
        <v>-336.98</v>
      </c>
      <c r="J1121" s="34" t="s">
        <v>95</v>
      </c>
      <c r="K1121" s="19">
        <f t="shared" si="35"/>
        <v>-336.98</v>
      </c>
      <c r="L1121" t="s">
        <v>851</v>
      </c>
      <c r="M1121" s="51" t="s">
        <v>901</v>
      </c>
      <c r="O1121" s="50" t="s">
        <v>997</v>
      </c>
      <c r="P1121" s="38">
        <f t="shared" si="34"/>
        <v>-336.98</v>
      </c>
      <c r="Q1121" s="52">
        <v>45831</v>
      </c>
      <c r="S1121">
        <v>40700</v>
      </c>
      <c r="T1121" t="s">
        <v>784</v>
      </c>
    </row>
    <row r="1122" spans="1:20" ht="29.1">
      <c r="A1122" s="54" t="str">
        <f>+VLOOKUP(O1122,'Selectable Table'!D:E,2,0)</f>
        <v>OTH CUST</v>
      </c>
      <c r="B1122" s="37" t="s">
        <v>1001</v>
      </c>
      <c r="C1122" s="50" t="s">
        <v>1002</v>
      </c>
      <c r="D1122" s="50" t="s">
        <v>487</v>
      </c>
      <c r="E1122">
        <v>2025</v>
      </c>
      <c r="F1122">
        <v>6</v>
      </c>
      <c r="G1122" s="54" t="s">
        <v>867</v>
      </c>
      <c r="H1122" s="34" t="s">
        <v>333</v>
      </c>
      <c r="I1122" s="18">
        <v>-271.21600000000001</v>
      </c>
      <c r="J1122" s="34" t="s">
        <v>95</v>
      </c>
      <c r="K1122" s="19">
        <f t="shared" si="35"/>
        <v>-271.21600000000001</v>
      </c>
      <c r="L1122" t="s">
        <v>851</v>
      </c>
      <c r="M1122" s="51" t="s">
        <v>1003</v>
      </c>
      <c r="O1122" s="50" t="s">
        <v>929</v>
      </c>
      <c r="P1122" s="38">
        <f t="shared" si="34"/>
        <v>-271.21600000000001</v>
      </c>
      <c r="Q1122" s="52">
        <v>45831</v>
      </c>
      <c r="S1122">
        <v>40700</v>
      </c>
      <c r="T1122" t="s">
        <v>784</v>
      </c>
    </row>
    <row r="1123" spans="1:20" ht="14.45">
      <c r="A1123" s="54" t="str">
        <f>+VLOOKUP(O1123,'Selectable Table'!D:E,2,0)</f>
        <v>OTH CUST</v>
      </c>
      <c r="B1123" s="37" t="s">
        <v>1004</v>
      </c>
      <c r="C1123" s="50" t="s">
        <v>1005</v>
      </c>
      <c r="D1123" s="50" t="s">
        <v>487</v>
      </c>
      <c r="E1123">
        <v>2025</v>
      </c>
      <c r="F1123">
        <v>6</v>
      </c>
      <c r="G1123" s="54" t="s">
        <v>854</v>
      </c>
      <c r="H1123" s="34" t="s">
        <v>324</v>
      </c>
      <c r="I1123" s="18">
        <v>-63.228000000000002</v>
      </c>
      <c r="J1123" s="34" t="s">
        <v>95</v>
      </c>
      <c r="K1123" s="19">
        <f t="shared" si="35"/>
        <v>-63.228000000000002</v>
      </c>
      <c r="L1123" t="s">
        <v>851</v>
      </c>
      <c r="M1123" s="51" t="s">
        <v>874</v>
      </c>
      <c r="O1123" s="50" t="s">
        <v>875</v>
      </c>
      <c r="P1123" s="38">
        <f t="shared" si="34"/>
        <v>-63.228000000000002</v>
      </c>
      <c r="Q1123" s="52">
        <v>45831</v>
      </c>
      <c r="S1123">
        <v>40700</v>
      </c>
      <c r="T1123" t="s">
        <v>784</v>
      </c>
    </row>
    <row r="1124" spans="1:20" ht="14.45">
      <c r="A1124" s="54" t="str">
        <f>+VLOOKUP(O1124,'Selectable Table'!D:E,2,0)</f>
        <v>OTH CUST</v>
      </c>
      <c r="B1124" s="37" t="s">
        <v>1007</v>
      </c>
      <c r="C1124" s="50" t="s">
        <v>1008</v>
      </c>
      <c r="D1124" s="50" t="s">
        <v>487</v>
      </c>
      <c r="E1124">
        <v>2025</v>
      </c>
      <c r="F1124">
        <v>6</v>
      </c>
      <c r="G1124" s="54" t="s">
        <v>854</v>
      </c>
      <c r="H1124" s="34" t="s">
        <v>324</v>
      </c>
      <c r="I1124" s="18">
        <v>-1118.7719999999999</v>
      </c>
      <c r="J1124" s="34" t="s">
        <v>95</v>
      </c>
      <c r="K1124" s="19">
        <f t="shared" si="35"/>
        <v>-1118.7719999999999</v>
      </c>
      <c r="L1124" t="s">
        <v>851</v>
      </c>
      <c r="M1124" s="51" t="s">
        <v>1009</v>
      </c>
      <c r="O1124" s="50" t="s">
        <v>1010</v>
      </c>
      <c r="P1124" s="38">
        <f t="shared" si="34"/>
        <v>-1118.7719999999999</v>
      </c>
      <c r="Q1124" s="52">
        <v>45831</v>
      </c>
      <c r="S1124">
        <v>40700</v>
      </c>
      <c r="T1124" t="s">
        <v>784</v>
      </c>
    </row>
    <row r="1125" spans="1:20" ht="14.45">
      <c r="A1125" s="54" t="str">
        <f>+VLOOKUP(O1125,'Selectable Table'!D:E,2,0)</f>
        <v>OTH CUST</v>
      </c>
      <c r="B1125" s="37" t="s">
        <v>1011</v>
      </c>
      <c r="C1125" s="50" t="s">
        <v>1012</v>
      </c>
      <c r="D1125" s="50" t="s">
        <v>487</v>
      </c>
      <c r="E1125">
        <v>2025</v>
      </c>
      <c r="F1125">
        <v>6</v>
      </c>
      <c r="G1125" s="54" t="s">
        <v>850</v>
      </c>
      <c r="H1125" s="34" t="s">
        <v>323</v>
      </c>
      <c r="I1125" s="18">
        <v>-270.34800000000001</v>
      </c>
      <c r="J1125" s="34" t="s">
        <v>95</v>
      </c>
      <c r="K1125" s="19">
        <f t="shared" si="35"/>
        <v>-270.34800000000001</v>
      </c>
      <c r="L1125" t="s">
        <v>851</v>
      </c>
      <c r="M1125" s="51" t="s">
        <v>1013</v>
      </c>
      <c r="O1125" s="50" t="s">
        <v>1010</v>
      </c>
      <c r="P1125" s="38">
        <f t="shared" si="34"/>
        <v>-270.34800000000001</v>
      </c>
      <c r="Q1125" s="52">
        <v>45831</v>
      </c>
      <c r="S1125">
        <v>40700</v>
      </c>
      <c r="T1125" t="s">
        <v>784</v>
      </c>
    </row>
    <row r="1126" spans="1:20" ht="14.45">
      <c r="A1126" s="54" t="str">
        <f>+VLOOKUP(O1126,'Selectable Table'!D:E,2,0)</f>
        <v>OTH CUST</v>
      </c>
      <c r="B1126" s="37" t="s">
        <v>1014</v>
      </c>
      <c r="C1126" s="50" t="s">
        <v>1015</v>
      </c>
      <c r="D1126" s="50" t="s">
        <v>1890</v>
      </c>
      <c r="E1126">
        <v>2025</v>
      </c>
      <c r="F1126">
        <v>6</v>
      </c>
      <c r="G1126" s="54" t="s">
        <v>854</v>
      </c>
      <c r="H1126" s="34" t="s">
        <v>324</v>
      </c>
      <c r="I1126" s="18">
        <v>-540.72400000000005</v>
      </c>
      <c r="J1126" s="34" t="s">
        <v>95</v>
      </c>
      <c r="K1126" s="19">
        <f t="shared" si="35"/>
        <v>-540.72400000000005</v>
      </c>
      <c r="L1126" t="s">
        <v>851</v>
      </c>
      <c r="M1126" s="51" t="s">
        <v>1016</v>
      </c>
      <c r="O1126" s="50" t="s">
        <v>875</v>
      </c>
      <c r="P1126" s="38">
        <f t="shared" si="34"/>
        <v>-540.72400000000005</v>
      </c>
      <c r="Q1126" s="52">
        <v>45831</v>
      </c>
      <c r="S1126">
        <v>40700</v>
      </c>
      <c r="T1126" t="s">
        <v>784</v>
      </c>
    </row>
    <row r="1127" spans="1:20" ht="14.45">
      <c r="A1127" s="54" t="str">
        <f>+VLOOKUP(O1127,'Selectable Table'!D:E,2,0)</f>
        <v>OTH CUST</v>
      </c>
      <c r="B1127" s="37" t="s">
        <v>1017</v>
      </c>
      <c r="C1127" s="50" t="s">
        <v>1018</v>
      </c>
      <c r="D1127" s="50" t="s">
        <v>1890</v>
      </c>
      <c r="E1127">
        <v>2025</v>
      </c>
      <c r="F1127">
        <v>6</v>
      </c>
      <c r="G1127" s="54" t="s">
        <v>850</v>
      </c>
      <c r="H1127" s="34" t="s">
        <v>323</v>
      </c>
      <c r="I1127" s="18">
        <v>-149.50800000000001</v>
      </c>
      <c r="J1127" s="34" t="s">
        <v>95</v>
      </c>
      <c r="K1127" s="19">
        <f t="shared" si="35"/>
        <v>-149.50800000000001</v>
      </c>
      <c r="L1127" t="s">
        <v>851</v>
      </c>
      <c r="M1127" s="51" t="s">
        <v>874</v>
      </c>
      <c r="O1127" s="50" t="s">
        <v>875</v>
      </c>
      <c r="P1127" s="38">
        <f t="shared" si="34"/>
        <v>-149.50800000000001</v>
      </c>
      <c r="Q1127" s="52">
        <v>45831</v>
      </c>
      <c r="S1127">
        <v>40700</v>
      </c>
      <c r="T1127" t="s">
        <v>784</v>
      </c>
    </row>
    <row r="1128" spans="1:20" ht="29.1">
      <c r="A1128" s="54" t="str">
        <f>+VLOOKUP(O1128,'Selectable Table'!D:E,2,0)</f>
        <v>OTH CUST</v>
      </c>
      <c r="B1128" s="37" t="s">
        <v>1627</v>
      </c>
      <c r="C1128" s="50" t="s">
        <v>1628</v>
      </c>
      <c r="D1128" s="50" t="s">
        <v>1891</v>
      </c>
      <c r="E1128">
        <v>2025</v>
      </c>
      <c r="F1128">
        <v>6</v>
      </c>
      <c r="G1128" s="54" t="s">
        <v>858</v>
      </c>
      <c r="H1128" s="34" t="s">
        <v>325</v>
      </c>
      <c r="I1128" s="18">
        <v>-149.97999999999999</v>
      </c>
      <c r="J1128" s="34" t="s">
        <v>95</v>
      </c>
      <c r="K1128" s="19">
        <f t="shared" si="35"/>
        <v>-149.97999999999999</v>
      </c>
      <c r="L1128" t="s">
        <v>851</v>
      </c>
      <c r="M1128" s="51" t="s">
        <v>1630</v>
      </c>
      <c r="O1128" s="50" t="s">
        <v>929</v>
      </c>
      <c r="P1128" s="38">
        <f t="shared" si="34"/>
        <v>-149.97999999999999</v>
      </c>
      <c r="Q1128" s="52">
        <v>45831</v>
      </c>
      <c r="S1128">
        <v>40700</v>
      </c>
      <c r="T1128" t="s">
        <v>784</v>
      </c>
    </row>
    <row r="1129" spans="1:20" ht="14.45">
      <c r="A1129" s="54" t="str">
        <f>+VLOOKUP(O1129,'Selectable Table'!D:E,2,0)</f>
        <v>OTH CUST</v>
      </c>
      <c r="B1129" s="37" t="s">
        <v>1019</v>
      </c>
      <c r="C1129" s="50" t="s">
        <v>1020</v>
      </c>
      <c r="D1129" s="50" t="s">
        <v>1891</v>
      </c>
      <c r="E1129">
        <v>2025</v>
      </c>
      <c r="F1129">
        <v>6</v>
      </c>
      <c r="G1129" s="54" t="s">
        <v>854</v>
      </c>
      <c r="H1129" s="34" t="s">
        <v>324</v>
      </c>
      <c r="I1129" s="18">
        <v>-170.24</v>
      </c>
      <c r="J1129" s="34" t="s">
        <v>95</v>
      </c>
      <c r="K1129" s="19">
        <f t="shared" si="35"/>
        <v>-170.24</v>
      </c>
      <c r="L1129" t="s">
        <v>851</v>
      </c>
      <c r="M1129" s="51" t="s">
        <v>1021</v>
      </c>
      <c r="O1129" s="50" t="s">
        <v>1022</v>
      </c>
      <c r="P1129" s="38">
        <f t="shared" si="34"/>
        <v>-170.24</v>
      </c>
      <c r="Q1129" s="52">
        <v>45831</v>
      </c>
      <c r="S1129">
        <v>40700</v>
      </c>
      <c r="T1129" t="s">
        <v>784</v>
      </c>
    </row>
    <row r="1130" spans="1:20" ht="14.45">
      <c r="A1130" s="54" t="str">
        <f>+VLOOKUP(O1130,'Selectable Table'!D:E,2,0)</f>
        <v>J &amp; J</v>
      </c>
      <c r="B1130" s="37" t="s">
        <v>1023</v>
      </c>
      <c r="C1130" s="50" t="s">
        <v>1024</v>
      </c>
      <c r="D1130" s="50" t="s">
        <v>1891</v>
      </c>
      <c r="E1130">
        <v>2025</v>
      </c>
      <c r="F1130">
        <v>6</v>
      </c>
      <c r="G1130" s="54" t="s">
        <v>850</v>
      </c>
      <c r="H1130" s="34" t="s">
        <v>323</v>
      </c>
      <c r="I1130" s="18">
        <v>-569.34799999999996</v>
      </c>
      <c r="J1130" s="34" t="s">
        <v>95</v>
      </c>
      <c r="K1130" s="19">
        <f t="shared" si="35"/>
        <v>-569.34799999999996</v>
      </c>
      <c r="L1130" t="s">
        <v>851</v>
      </c>
      <c r="M1130" s="51" t="s">
        <v>889</v>
      </c>
      <c r="O1130" s="50" t="s">
        <v>976</v>
      </c>
      <c r="P1130" s="38">
        <f t="shared" si="34"/>
        <v>-569.34799999999996</v>
      </c>
      <c r="Q1130" s="52">
        <v>45831</v>
      </c>
      <c r="S1130">
        <v>40700</v>
      </c>
      <c r="T1130" t="s">
        <v>784</v>
      </c>
    </row>
    <row r="1131" spans="1:20" ht="14.45">
      <c r="A1131" s="54" t="str">
        <f>+VLOOKUP(O1131,'Selectable Table'!D:E,2,0)</f>
        <v>OTH CUST</v>
      </c>
      <c r="B1131" s="37" t="s">
        <v>1028</v>
      </c>
      <c r="C1131" s="50" t="s">
        <v>1029</v>
      </c>
      <c r="D1131" s="50" t="s">
        <v>297</v>
      </c>
      <c r="E1131">
        <v>2025</v>
      </c>
      <c r="F1131">
        <v>6</v>
      </c>
      <c r="G1131" s="54" t="s">
        <v>854</v>
      </c>
      <c r="H1131" s="34" t="s">
        <v>324</v>
      </c>
      <c r="I1131" s="18">
        <v>-341.80799999999999</v>
      </c>
      <c r="J1131" s="34" t="s">
        <v>95</v>
      </c>
      <c r="K1131" s="19">
        <f t="shared" si="35"/>
        <v>-341.80799999999999</v>
      </c>
      <c r="L1131" t="s">
        <v>851</v>
      </c>
      <c r="M1131" s="51" t="s">
        <v>1030</v>
      </c>
      <c r="O1131" s="50" t="s">
        <v>875</v>
      </c>
      <c r="P1131" s="38">
        <f t="shared" si="34"/>
        <v>-341.80799999999999</v>
      </c>
      <c r="Q1131" s="52">
        <v>45831</v>
      </c>
      <c r="S1131">
        <v>40700</v>
      </c>
      <c r="T1131" t="s">
        <v>784</v>
      </c>
    </row>
    <row r="1132" spans="1:20" ht="14.45">
      <c r="A1132" s="54" t="str">
        <f>+VLOOKUP(O1132,'Selectable Table'!D:E,2,0)</f>
        <v>OTH CUST</v>
      </c>
      <c r="B1132" s="37" t="s">
        <v>1031</v>
      </c>
      <c r="C1132" s="50" t="s">
        <v>1032</v>
      </c>
      <c r="D1132" s="50" t="s">
        <v>297</v>
      </c>
      <c r="E1132">
        <v>2025</v>
      </c>
      <c r="F1132">
        <v>6</v>
      </c>
      <c r="G1132" s="54" t="s">
        <v>854</v>
      </c>
      <c r="H1132" s="34" t="s">
        <v>324</v>
      </c>
      <c r="I1132" s="18">
        <v>-419.86800000000005</v>
      </c>
      <c r="J1132" s="34" t="s">
        <v>95</v>
      </c>
      <c r="K1132" s="19">
        <f t="shared" si="35"/>
        <v>-419.86800000000005</v>
      </c>
      <c r="L1132" t="s">
        <v>851</v>
      </c>
      <c r="M1132" s="51" t="s">
        <v>1033</v>
      </c>
      <c r="O1132" s="50" t="s">
        <v>875</v>
      </c>
      <c r="P1132" s="38">
        <f t="shared" si="34"/>
        <v>-419.86800000000005</v>
      </c>
      <c r="Q1132" s="52">
        <v>45831</v>
      </c>
      <c r="S1132">
        <v>40700</v>
      </c>
      <c r="T1132" t="s">
        <v>784</v>
      </c>
    </row>
    <row r="1133" spans="1:20" ht="29.1">
      <c r="A1133" s="54" t="str">
        <f>+VLOOKUP(O1133,'Selectable Table'!D:E,2,0)</f>
        <v>OTH CUST</v>
      </c>
      <c r="B1133" s="37" t="s">
        <v>1034</v>
      </c>
      <c r="C1133" s="50" t="s">
        <v>1035</v>
      </c>
      <c r="D1133" s="50" t="s">
        <v>297</v>
      </c>
      <c r="E1133">
        <v>2025</v>
      </c>
      <c r="F1133">
        <v>6</v>
      </c>
      <c r="G1133" s="54" t="s">
        <v>854</v>
      </c>
      <c r="H1133" s="34" t="s">
        <v>324</v>
      </c>
      <c r="I1133" s="18">
        <v>-2587.9840000000004</v>
      </c>
      <c r="J1133" s="34" t="s">
        <v>95</v>
      </c>
      <c r="K1133" s="19">
        <f t="shared" si="35"/>
        <v>-2587.9840000000004</v>
      </c>
      <c r="L1133" t="s">
        <v>851</v>
      </c>
      <c r="M1133" s="51" t="s">
        <v>1036</v>
      </c>
      <c r="O1133" s="50" t="s">
        <v>929</v>
      </c>
      <c r="P1133" s="38">
        <f t="shared" si="34"/>
        <v>-2587.9840000000004</v>
      </c>
      <c r="Q1133" s="52">
        <v>45831</v>
      </c>
      <c r="S1133">
        <v>40700</v>
      </c>
      <c r="T1133" t="s">
        <v>784</v>
      </c>
    </row>
    <row r="1134" spans="1:20" ht="14.45">
      <c r="A1134" s="54" t="str">
        <f>+VLOOKUP(O1134,'Selectable Table'!D:E,2,0)</f>
        <v>OTH CUST</v>
      </c>
      <c r="B1134" s="37" t="s">
        <v>1040</v>
      </c>
      <c r="C1134" s="50" t="s">
        <v>1041</v>
      </c>
      <c r="D1134" s="50" t="s">
        <v>297</v>
      </c>
      <c r="E1134">
        <v>2025</v>
      </c>
      <c r="F1134">
        <v>6</v>
      </c>
      <c r="G1134" s="54" t="s">
        <v>850</v>
      </c>
      <c r="H1134" s="34" t="s">
        <v>323</v>
      </c>
      <c r="I1134" s="18">
        <v>-1092.4840000000002</v>
      </c>
      <c r="J1134" s="34" t="s">
        <v>95</v>
      </c>
      <c r="K1134" s="19">
        <f t="shared" si="35"/>
        <v>-1092.4840000000002</v>
      </c>
      <c r="L1134" t="s">
        <v>851</v>
      </c>
      <c r="M1134" s="51" t="s">
        <v>1042</v>
      </c>
      <c r="O1134" s="50" t="s">
        <v>944</v>
      </c>
      <c r="P1134" s="38">
        <f t="shared" si="34"/>
        <v>-1092.4840000000002</v>
      </c>
      <c r="Q1134" s="52">
        <v>45831</v>
      </c>
      <c r="S1134">
        <v>40700</v>
      </c>
      <c r="T1134" t="s">
        <v>784</v>
      </c>
    </row>
    <row r="1135" spans="1:20" ht="14.45">
      <c r="A1135" s="54" t="str">
        <f>+VLOOKUP(O1135,'Selectable Table'!D:E,2,0)</f>
        <v>J &amp; J</v>
      </c>
      <c r="B1135" s="37" t="s">
        <v>1043</v>
      </c>
      <c r="C1135" s="50" t="s">
        <v>1044</v>
      </c>
      <c r="D1135" s="50" t="s">
        <v>1892</v>
      </c>
      <c r="E1135">
        <v>2025</v>
      </c>
      <c r="F1135">
        <v>6</v>
      </c>
      <c r="G1135" s="54" t="s">
        <v>854</v>
      </c>
      <c r="H1135" s="34" t="s">
        <v>324</v>
      </c>
      <c r="I1135" s="18">
        <v>-336.98</v>
      </c>
      <c r="J1135" s="34" t="s">
        <v>95</v>
      </c>
      <c r="K1135" s="19">
        <f t="shared" si="35"/>
        <v>-336.98</v>
      </c>
      <c r="L1135" t="s">
        <v>851</v>
      </c>
      <c r="M1135" s="51" t="s">
        <v>889</v>
      </c>
      <c r="O1135" s="50" t="s">
        <v>976</v>
      </c>
      <c r="P1135" s="38">
        <f t="shared" si="34"/>
        <v>-336.98</v>
      </c>
      <c r="Q1135" s="52">
        <v>45831</v>
      </c>
      <c r="S1135">
        <v>40700</v>
      </c>
      <c r="T1135" t="s">
        <v>784</v>
      </c>
    </row>
    <row r="1136" spans="1:20" ht="14.45">
      <c r="A1136" s="54" t="str">
        <f>+VLOOKUP(O1136,'Selectable Table'!D:E,2,0)</f>
        <v>OTH CUST</v>
      </c>
      <c r="B1136" s="37" t="s">
        <v>1045</v>
      </c>
      <c r="C1136" s="50" t="s">
        <v>1046</v>
      </c>
      <c r="D1136" s="50" t="s">
        <v>1892</v>
      </c>
      <c r="E1136">
        <v>2025</v>
      </c>
      <c r="F1136">
        <v>6</v>
      </c>
      <c r="G1136" s="54" t="s">
        <v>850</v>
      </c>
      <c r="H1136" s="34" t="s">
        <v>323</v>
      </c>
      <c r="I1136" s="18">
        <v>-536.31200000000001</v>
      </c>
      <c r="J1136" s="34" t="s">
        <v>95</v>
      </c>
      <c r="K1136" s="19">
        <f t="shared" si="35"/>
        <v>-536.31200000000001</v>
      </c>
      <c r="L1136" t="s">
        <v>851</v>
      </c>
      <c r="M1136" s="51" t="s">
        <v>874</v>
      </c>
      <c r="O1136" s="50" t="s">
        <v>875</v>
      </c>
      <c r="P1136" s="38">
        <f t="shared" si="34"/>
        <v>-536.31200000000001</v>
      </c>
      <c r="Q1136" s="52">
        <v>45831</v>
      </c>
      <c r="S1136">
        <v>40700</v>
      </c>
      <c r="T1136" t="s">
        <v>784</v>
      </c>
    </row>
    <row r="1137" spans="1:20" ht="14.45">
      <c r="A1137" s="54" t="str">
        <f>+VLOOKUP(O1137,'Selectable Table'!D:E,2,0)</f>
        <v>J &amp; J</v>
      </c>
      <c r="B1137" s="37" t="s">
        <v>1047</v>
      </c>
      <c r="C1137" s="50" t="s">
        <v>1048</v>
      </c>
      <c r="D1137" s="50" t="s">
        <v>1893</v>
      </c>
      <c r="E1137">
        <v>2025</v>
      </c>
      <c r="F1137">
        <v>6</v>
      </c>
      <c r="G1137" s="54" t="s">
        <v>858</v>
      </c>
      <c r="H1137" s="34" t="s">
        <v>325</v>
      </c>
      <c r="I1137" s="18">
        <v>-216.13200000000003</v>
      </c>
      <c r="J1137" s="34" t="s">
        <v>95</v>
      </c>
      <c r="K1137" s="19">
        <f t="shared" si="35"/>
        <v>-216.13200000000003</v>
      </c>
      <c r="L1137" t="s">
        <v>851</v>
      </c>
      <c r="M1137" s="51" t="s">
        <v>889</v>
      </c>
      <c r="O1137" s="50" t="s">
        <v>976</v>
      </c>
      <c r="P1137" s="38">
        <f t="shared" si="34"/>
        <v>-216.13200000000003</v>
      </c>
      <c r="Q1137" s="52">
        <v>45831</v>
      </c>
      <c r="S1137">
        <v>40700</v>
      </c>
      <c r="T1137" t="s">
        <v>784</v>
      </c>
    </row>
    <row r="1138" spans="1:20" ht="14.45">
      <c r="A1138" s="54" t="str">
        <f>+VLOOKUP(O1138,'Selectable Table'!D:E,2,0)</f>
        <v>OTH CUST</v>
      </c>
      <c r="B1138" s="37" t="s">
        <v>1647</v>
      </c>
      <c r="C1138" s="50" t="s">
        <v>1648</v>
      </c>
      <c r="D1138" s="50" t="s">
        <v>1893</v>
      </c>
      <c r="E1138">
        <v>2025</v>
      </c>
      <c r="F1138">
        <v>6</v>
      </c>
      <c r="G1138" s="54" t="s">
        <v>850</v>
      </c>
      <c r="H1138" s="34" t="s">
        <v>323</v>
      </c>
      <c r="I1138" s="18">
        <v>-143.22800000000001</v>
      </c>
      <c r="J1138" s="34" t="s">
        <v>95</v>
      </c>
      <c r="K1138" s="19">
        <f t="shared" si="35"/>
        <v>-143.22800000000001</v>
      </c>
      <c r="L1138" t="s">
        <v>851</v>
      </c>
      <c r="M1138" s="51" t="s">
        <v>1649</v>
      </c>
      <c r="O1138" s="50" t="s">
        <v>1650</v>
      </c>
      <c r="P1138" s="38">
        <f t="shared" si="34"/>
        <v>-143.22800000000001</v>
      </c>
      <c r="Q1138" s="52">
        <v>45831</v>
      </c>
      <c r="S1138">
        <v>40700</v>
      </c>
      <c r="T1138" t="s">
        <v>784</v>
      </c>
    </row>
    <row r="1139" spans="1:20" ht="14.45">
      <c r="A1139" s="54" t="str">
        <f>+VLOOKUP(O1139,'Selectable Table'!D:E,2,0)</f>
        <v>OTH CUST</v>
      </c>
      <c r="B1139" s="37" t="s">
        <v>1049</v>
      </c>
      <c r="C1139" s="50" t="s">
        <v>1050</v>
      </c>
      <c r="D1139" s="50" t="s">
        <v>1893</v>
      </c>
      <c r="E1139">
        <v>2025</v>
      </c>
      <c r="F1139">
        <v>6</v>
      </c>
      <c r="G1139" s="54" t="s">
        <v>854</v>
      </c>
      <c r="H1139" s="34" t="s">
        <v>324</v>
      </c>
      <c r="I1139" s="18">
        <v>-2079.596</v>
      </c>
      <c r="J1139" s="34" t="s">
        <v>95</v>
      </c>
      <c r="K1139" s="19">
        <f t="shared" si="35"/>
        <v>-2079.596</v>
      </c>
      <c r="L1139" t="s">
        <v>851</v>
      </c>
      <c r="M1139" s="51" t="s">
        <v>1052</v>
      </c>
      <c r="O1139" s="50" t="s">
        <v>1053</v>
      </c>
      <c r="P1139" s="38">
        <f t="shared" si="34"/>
        <v>-2079.596</v>
      </c>
      <c r="Q1139" s="52">
        <v>45831</v>
      </c>
      <c r="S1139">
        <v>40700</v>
      </c>
      <c r="T1139" t="s">
        <v>784</v>
      </c>
    </row>
    <row r="1140" spans="1:20" ht="29.1">
      <c r="A1140" s="54" t="str">
        <f>+VLOOKUP(O1140,'Selectable Table'!D:E,2,0)</f>
        <v>OTH CUST</v>
      </c>
      <c r="B1140" s="37" t="s">
        <v>1054</v>
      </c>
      <c r="C1140" s="50" t="s">
        <v>1055</v>
      </c>
      <c r="D1140" s="50" t="s">
        <v>1893</v>
      </c>
      <c r="E1140">
        <v>2025</v>
      </c>
      <c r="F1140">
        <v>6</v>
      </c>
      <c r="G1140" s="54" t="s">
        <v>854</v>
      </c>
      <c r="H1140" s="34" t="s">
        <v>324</v>
      </c>
      <c r="I1140" s="18">
        <v>-121.24000000000001</v>
      </c>
      <c r="J1140" s="34" t="s">
        <v>95</v>
      </c>
      <c r="K1140" s="19">
        <f t="shared" si="35"/>
        <v>-121.24000000000001</v>
      </c>
      <c r="L1140" t="s">
        <v>851</v>
      </c>
      <c r="M1140" s="51" t="s">
        <v>1056</v>
      </c>
      <c r="O1140" s="50" t="s">
        <v>929</v>
      </c>
      <c r="P1140" s="38">
        <f t="shared" si="34"/>
        <v>-121.24000000000001</v>
      </c>
      <c r="Q1140" s="52">
        <v>45831</v>
      </c>
      <c r="S1140">
        <v>40700</v>
      </c>
      <c r="T1140" t="s">
        <v>784</v>
      </c>
    </row>
    <row r="1141" spans="1:20" ht="14.45">
      <c r="A1141" s="54" t="str">
        <f>+VLOOKUP(O1141,'Selectable Table'!D:E,2,0)</f>
        <v>J &amp; J</v>
      </c>
      <c r="B1141" s="37" t="s">
        <v>1061</v>
      </c>
      <c r="C1141" s="50" t="s">
        <v>1062</v>
      </c>
      <c r="D1141" s="50" t="s">
        <v>1893</v>
      </c>
      <c r="E1141">
        <v>2025</v>
      </c>
      <c r="F1141">
        <v>6</v>
      </c>
      <c r="G1141" s="54" t="s">
        <v>854</v>
      </c>
      <c r="H1141" s="34" t="s">
        <v>324</v>
      </c>
      <c r="I1141" s="18">
        <v>-1551.268</v>
      </c>
      <c r="J1141" s="34" t="s">
        <v>95</v>
      </c>
      <c r="K1141" s="19">
        <f t="shared" si="35"/>
        <v>-1551.268</v>
      </c>
      <c r="L1141" t="s">
        <v>851</v>
      </c>
      <c r="M1141" s="51" t="s">
        <v>889</v>
      </c>
      <c r="O1141" s="50" t="s">
        <v>976</v>
      </c>
      <c r="P1141" s="38">
        <f t="shared" si="34"/>
        <v>-1551.268</v>
      </c>
      <c r="Q1141" s="52">
        <v>45831</v>
      </c>
      <c r="S1141">
        <v>40700</v>
      </c>
      <c r="T1141" t="s">
        <v>784</v>
      </c>
    </row>
    <row r="1142" spans="1:20" ht="14.45">
      <c r="A1142" s="54" t="str">
        <f>+VLOOKUP(O1142,'Selectable Table'!D:E,2,0)</f>
        <v>ASTRAZENECA</v>
      </c>
      <c r="B1142" s="37" t="s">
        <v>1063</v>
      </c>
      <c r="C1142" s="50" t="s">
        <v>1064</v>
      </c>
      <c r="D1142" s="50" t="s">
        <v>1893</v>
      </c>
      <c r="E1142">
        <v>2025</v>
      </c>
      <c r="F1142">
        <v>6</v>
      </c>
      <c r="G1142" s="54" t="s">
        <v>854</v>
      </c>
      <c r="H1142" s="34" t="s">
        <v>324</v>
      </c>
      <c r="I1142" s="18">
        <v>-661.54399999999998</v>
      </c>
      <c r="J1142" s="34" t="s">
        <v>95</v>
      </c>
      <c r="K1142" s="19">
        <f t="shared" si="35"/>
        <v>-661.54399999999998</v>
      </c>
      <c r="L1142" t="s">
        <v>851</v>
      </c>
      <c r="M1142" s="51" t="s">
        <v>1065</v>
      </c>
      <c r="O1142" s="50" t="s">
        <v>954</v>
      </c>
      <c r="P1142" s="38">
        <f t="shared" si="34"/>
        <v>-661.54399999999998</v>
      </c>
      <c r="Q1142" s="52">
        <v>45831</v>
      </c>
      <c r="S1142">
        <v>40700</v>
      </c>
      <c r="T1142" t="s">
        <v>784</v>
      </c>
    </row>
    <row r="1143" spans="1:20" ht="14.45">
      <c r="A1143" s="54" t="str">
        <f>+VLOOKUP(O1143,'Selectable Table'!D:E,2,0)</f>
        <v>GILEAD SCI</v>
      </c>
      <c r="B1143" s="37" t="s">
        <v>1066</v>
      </c>
      <c r="C1143" s="50" t="s">
        <v>1067</v>
      </c>
      <c r="D1143" s="50" t="s">
        <v>1893</v>
      </c>
      <c r="E1143">
        <v>2025</v>
      </c>
      <c r="F1143">
        <v>6</v>
      </c>
      <c r="G1143" s="54" t="s">
        <v>854</v>
      </c>
      <c r="H1143" s="34" t="s">
        <v>324</v>
      </c>
      <c r="I1143" s="18">
        <v>-3438.5</v>
      </c>
      <c r="J1143" s="34" t="s">
        <v>95</v>
      </c>
      <c r="K1143" s="19">
        <f t="shared" si="35"/>
        <v>-3438.5</v>
      </c>
      <c r="L1143" t="s">
        <v>851</v>
      </c>
      <c r="M1143" s="51" t="s">
        <v>1068</v>
      </c>
      <c r="O1143" s="50" t="s">
        <v>1069</v>
      </c>
      <c r="P1143" s="38">
        <f t="shared" si="34"/>
        <v>-3438.5</v>
      </c>
      <c r="Q1143" s="52">
        <v>45831</v>
      </c>
      <c r="S1143">
        <v>40700</v>
      </c>
      <c r="T1143" t="s">
        <v>784</v>
      </c>
    </row>
    <row r="1144" spans="1:20" ht="29.1">
      <c r="A1144" s="54" t="str">
        <f>+VLOOKUP(O1144,'Selectable Table'!D:E,2,0)</f>
        <v>OTH CUST</v>
      </c>
      <c r="B1144" s="37" t="s">
        <v>1070</v>
      </c>
      <c r="C1144" s="50" t="s">
        <v>1071</v>
      </c>
      <c r="D1144" s="50" t="s">
        <v>1893</v>
      </c>
      <c r="E1144">
        <v>2025</v>
      </c>
      <c r="F1144">
        <v>6</v>
      </c>
      <c r="G1144" s="54" t="s">
        <v>850</v>
      </c>
      <c r="H1144" s="34" t="s">
        <v>323</v>
      </c>
      <c r="I1144" s="18">
        <v>-513.69200000000001</v>
      </c>
      <c r="J1144" s="34" t="s">
        <v>95</v>
      </c>
      <c r="K1144" s="19">
        <f t="shared" si="35"/>
        <v>-513.69200000000001</v>
      </c>
      <c r="L1144" t="s">
        <v>851</v>
      </c>
      <c r="M1144" s="51" t="s">
        <v>1072</v>
      </c>
      <c r="O1144" s="50" t="s">
        <v>929</v>
      </c>
      <c r="P1144" s="38">
        <f t="shared" si="34"/>
        <v>-513.69200000000001</v>
      </c>
      <c r="Q1144" s="52">
        <v>45831</v>
      </c>
      <c r="S1144">
        <v>40700</v>
      </c>
      <c r="T1144" t="s">
        <v>784</v>
      </c>
    </row>
    <row r="1145" spans="1:20" ht="14.45">
      <c r="A1145" s="54" t="str">
        <f>+VLOOKUP(O1145,'Selectable Table'!D:E,2,0)</f>
        <v>OTH CUST</v>
      </c>
      <c r="B1145" s="37" t="s">
        <v>1077</v>
      </c>
      <c r="C1145" s="50" t="s">
        <v>1078</v>
      </c>
      <c r="D1145" s="50" t="s">
        <v>1893</v>
      </c>
      <c r="E1145">
        <v>2025</v>
      </c>
      <c r="F1145">
        <v>6</v>
      </c>
      <c r="G1145" s="54" t="s">
        <v>850</v>
      </c>
      <c r="H1145" s="34" t="s">
        <v>323</v>
      </c>
      <c r="I1145" s="18">
        <v>-1451.38</v>
      </c>
      <c r="J1145" s="34" t="s">
        <v>95</v>
      </c>
      <c r="K1145" s="19">
        <f t="shared" si="35"/>
        <v>-1451.38</v>
      </c>
      <c r="L1145" t="s">
        <v>851</v>
      </c>
      <c r="M1145" s="51" t="s">
        <v>1079</v>
      </c>
      <c r="O1145" s="50" t="s">
        <v>875</v>
      </c>
      <c r="P1145" s="38">
        <f t="shared" si="34"/>
        <v>-1451.38</v>
      </c>
      <c r="Q1145" s="52">
        <v>45831</v>
      </c>
      <c r="S1145">
        <v>40700</v>
      </c>
      <c r="T1145" t="s">
        <v>784</v>
      </c>
    </row>
    <row r="1146" spans="1:20" ht="14.45">
      <c r="A1146" s="54" t="str">
        <f>+VLOOKUP(O1146,'Selectable Table'!D:E,2,0)</f>
        <v>OTH CUST</v>
      </c>
      <c r="B1146" s="37" t="s">
        <v>1080</v>
      </c>
      <c r="C1146" s="50" t="s">
        <v>1081</v>
      </c>
      <c r="D1146" s="50" t="s">
        <v>1894</v>
      </c>
      <c r="E1146">
        <v>2025</v>
      </c>
      <c r="F1146">
        <v>6</v>
      </c>
      <c r="G1146" s="54" t="s">
        <v>850</v>
      </c>
      <c r="H1146" s="34" t="s">
        <v>323</v>
      </c>
      <c r="I1146" s="18">
        <v>-362.54400000000004</v>
      </c>
      <c r="J1146" s="34" t="s">
        <v>95</v>
      </c>
      <c r="K1146" s="19">
        <f t="shared" si="35"/>
        <v>-362.54400000000004</v>
      </c>
      <c r="L1146" t="s">
        <v>851</v>
      </c>
      <c r="M1146" s="51" t="s">
        <v>1082</v>
      </c>
      <c r="O1146" s="50" t="s">
        <v>944</v>
      </c>
      <c r="P1146" s="38">
        <f t="shared" si="34"/>
        <v>-362.54400000000004</v>
      </c>
      <c r="Q1146" s="52">
        <v>45831</v>
      </c>
      <c r="S1146">
        <v>40700</v>
      </c>
      <c r="T1146" t="s">
        <v>784</v>
      </c>
    </row>
    <row r="1147" spans="1:20" ht="29.1">
      <c r="A1147" s="54" t="str">
        <f>+VLOOKUP(O1147,'Selectable Table'!D:E,2,0)</f>
        <v>OTH CUST</v>
      </c>
      <c r="B1147" s="37" t="s">
        <v>1083</v>
      </c>
      <c r="C1147" s="50" t="s">
        <v>1084</v>
      </c>
      <c r="D1147" s="50" t="s">
        <v>1894</v>
      </c>
      <c r="E1147">
        <v>2025</v>
      </c>
      <c r="F1147">
        <v>6</v>
      </c>
      <c r="G1147" s="54" t="s">
        <v>854</v>
      </c>
      <c r="H1147" s="34" t="s">
        <v>324</v>
      </c>
      <c r="I1147" s="18">
        <v>-2019.7640000000001</v>
      </c>
      <c r="J1147" s="34" t="s">
        <v>95</v>
      </c>
      <c r="K1147" s="19">
        <f t="shared" si="35"/>
        <v>-2019.7640000000001</v>
      </c>
      <c r="L1147" t="s">
        <v>851</v>
      </c>
      <c r="M1147" s="51" t="s">
        <v>1085</v>
      </c>
      <c r="O1147" s="50" t="s">
        <v>929</v>
      </c>
      <c r="P1147" s="38">
        <f t="shared" si="34"/>
        <v>-2019.7640000000001</v>
      </c>
      <c r="Q1147" s="52">
        <v>45831</v>
      </c>
      <c r="S1147">
        <v>40700</v>
      </c>
      <c r="T1147" t="s">
        <v>784</v>
      </c>
    </row>
    <row r="1148" spans="1:20" ht="29.1">
      <c r="A1148" s="54" t="str">
        <f>+VLOOKUP(O1148,'Selectable Table'!D:E,2,0)</f>
        <v>OTH CUST</v>
      </c>
      <c r="B1148" s="37" t="s">
        <v>1676</v>
      </c>
      <c r="C1148" s="50" t="s">
        <v>1677</v>
      </c>
      <c r="D1148" s="50" t="s">
        <v>1895</v>
      </c>
      <c r="E1148">
        <v>2025</v>
      </c>
      <c r="F1148">
        <v>6</v>
      </c>
      <c r="G1148" s="54" t="s">
        <v>850</v>
      </c>
      <c r="H1148" s="34" t="s">
        <v>323</v>
      </c>
      <c r="I1148" s="18">
        <v>-121.23599999999999</v>
      </c>
      <c r="J1148" s="34" t="s">
        <v>95</v>
      </c>
      <c r="K1148" s="19">
        <f t="shared" si="35"/>
        <v>-121.23599999999999</v>
      </c>
      <c r="L1148" t="s">
        <v>851</v>
      </c>
      <c r="M1148" s="51" t="s">
        <v>1678</v>
      </c>
      <c r="O1148" s="50" t="s">
        <v>929</v>
      </c>
      <c r="P1148" s="38">
        <f t="shared" si="34"/>
        <v>-121.23599999999999</v>
      </c>
      <c r="Q1148" s="52">
        <v>45831</v>
      </c>
      <c r="S1148">
        <v>40700</v>
      </c>
      <c r="T1148" t="s">
        <v>784</v>
      </c>
    </row>
    <row r="1149" spans="1:20" ht="14.45">
      <c r="A1149" s="54" t="str">
        <f>+VLOOKUP(O1149,'Selectable Table'!D:E,2,0)</f>
        <v>OTH CUST</v>
      </c>
      <c r="B1149" s="37" t="s">
        <v>1086</v>
      </c>
      <c r="C1149" s="50" t="s">
        <v>1087</v>
      </c>
      <c r="D1149" s="50" t="s">
        <v>1895</v>
      </c>
      <c r="E1149">
        <v>2025</v>
      </c>
      <c r="F1149">
        <v>6</v>
      </c>
      <c r="G1149" s="54" t="s">
        <v>854</v>
      </c>
      <c r="H1149" s="34" t="s">
        <v>324</v>
      </c>
      <c r="I1149" s="18">
        <v>-2056.9960000000001</v>
      </c>
      <c r="J1149" s="34" t="s">
        <v>95</v>
      </c>
      <c r="K1149" s="19">
        <f t="shared" si="35"/>
        <v>-2056.9960000000001</v>
      </c>
      <c r="L1149" t="s">
        <v>851</v>
      </c>
      <c r="M1149" s="51" t="s">
        <v>1088</v>
      </c>
      <c r="O1149" s="50" t="s">
        <v>929</v>
      </c>
      <c r="P1149" s="38">
        <f t="shared" si="34"/>
        <v>-2056.9960000000001</v>
      </c>
      <c r="Q1149" s="52">
        <v>45831</v>
      </c>
      <c r="S1149">
        <v>40700</v>
      </c>
      <c r="T1149" t="s">
        <v>784</v>
      </c>
    </row>
    <row r="1150" spans="1:20" ht="14.45">
      <c r="A1150" s="54" t="str">
        <f>+VLOOKUP(O1150,'Selectable Table'!D:E,2,0)</f>
        <v>OTH CUST</v>
      </c>
      <c r="B1150" s="37" t="s">
        <v>1092</v>
      </c>
      <c r="C1150" s="50" t="s">
        <v>1093</v>
      </c>
      <c r="D1150" s="50" t="s">
        <v>493</v>
      </c>
      <c r="E1150">
        <v>2025</v>
      </c>
      <c r="F1150">
        <v>6</v>
      </c>
      <c r="G1150" s="54" t="s">
        <v>850</v>
      </c>
      <c r="H1150" s="34" t="s">
        <v>323</v>
      </c>
      <c r="I1150" s="18">
        <v>-944.30799999999999</v>
      </c>
      <c r="J1150" s="34" t="s">
        <v>95</v>
      </c>
      <c r="K1150" s="19">
        <f t="shared" si="35"/>
        <v>-944.30799999999999</v>
      </c>
      <c r="L1150" t="s">
        <v>851</v>
      </c>
      <c r="M1150" s="51" t="s">
        <v>901</v>
      </c>
      <c r="O1150" s="50" t="s">
        <v>902</v>
      </c>
      <c r="P1150" s="38">
        <f t="shared" si="34"/>
        <v>-944.30799999999999</v>
      </c>
      <c r="Q1150" s="52">
        <v>45831</v>
      </c>
      <c r="S1150">
        <v>40700</v>
      </c>
      <c r="T1150" t="s">
        <v>784</v>
      </c>
    </row>
    <row r="1151" spans="1:20" ht="14.45">
      <c r="A1151" s="54" t="str">
        <f>+VLOOKUP(O1151,'Selectable Table'!D:E,2,0)</f>
        <v>OTH CUST</v>
      </c>
      <c r="B1151" s="37" t="s">
        <v>1094</v>
      </c>
      <c r="C1151" s="50" t="s">
        <v>1095</v>
      </c>
      <c r="D1151" s="50" t="s">
        <v>493</v>
      </c>
      <c r="E1151">
        <v>2025</v>
      </c>
      <c r="F1151">
        <v>6</v>
      </c>
      <c r="G1151" s="54" t="s">
        <v>854</v>
      </c>
      <c r="H1151" s="34" t="s">
        <v>324</v>
      </c>
      <c r="I1151" s="18">
        <v>-380.18800000000005</v>
      </c>
      <c r="J1151" s="34" t="s">
        <v>95</v>
      </c>
      <c r="K1151" s="19">
        <f t="shared" si="35"/>
        <v>-380.18800000000005</v>
      </c>
      <c r="L1151" t="s">
        <v>851</v>
      </c>
      <c r="M1151" s="51" t="s">
        <v>874</v>
      </c>
      <c r="O1151" s="50" t="s">
        <v>875</v>
      </c>
      <c r="P1151" s="38">
        <f t="shared" si="34"/>
        <v>-380.18800000000005</v>
      </c>
      <c r="Q1151" s="52">
        <v>45831</v>
      </c>
      <c r="S1151">
        <v>40700</v>
      </c>
      <c r="T1151" t="s">
        <v>784</v>
      </c>
    </row>
    <row r="1152" spans="1:20" ht="14.45">
      <c r="A1152" s="54" t="str">
        <f>+VLOOKUP(O1152,'Selectable Table'!D:E,2,0)</f>
        <v>OTH CUST</v>
      </c>
      <c r="B1152" s="37" t="s">
        <v>1096</v>
      </c>
      <c r="C1152" s="50" t="s">
        <v>1097</v>
      </c>
      <c r="D1152" s="50" t="s">
        <v>493</v>
      </c>
      <c r="E1152">
        <v>2025</v>
      </c>
      <c r="F1152">
        <v>6</v>
      </c>
      <c r="G1152" s="54" t="s">
        <v>854</v>
      </c>
      <c r="H1152" s="34" t="s">
        <v>324</v>
      </c>
      <c r="I1152" s="18">
        <v>-1185.604</v>
      </c>
      <c r="J1152" s="34" t="s">
        <v>95</v>
      </c>
      <c r="K1152" s="19">
        <f t="shared" si="35"/>
        <v>-1185.604</v>
      </c>
      <c r="L1152" t="s">
        <v>851</v>
      </c>
      <c r="M1152" s="51" t="s">
        <v>1098</v>
      </c>
      <c r="O1152" s="50" t="s">
        <v>1099</v>
      </c>
      <c r="P1152" s="38">
        <f t="shared" si="34"/>
        <v>-1185.604</v>
      </c>
      <c r="Q1152" s="52">
        <v>45831</v>
      </c>
      <c r="S1152">
        <v>40700</v>
      </c>
      <c r="T1152" t="s">
        <v>784</v>
      </c>
    </row>
    <row r="1153" spans="1:20" ht="14.45">
      <c r="A1153" s="54" t="str">
        <f>+VLOOKUP(O1153,'Selectable Table'!D:E,2,0)</f>
        <v>J &amp; J</v>
      </c>
      <c r="B1153" s="37" t="s">
        <v>1102</v>
      </c>
      <c r="C1153" s="50" t="s">
        <v>1103</v>
      </c>
      <c r="D1153" s="50" t="s">
        <v>493</v>
      </c>
      <c r="E1153">
        <v>2025</v>
      </c>
      <c r="F1153">
        <v>6</v>
      </c>
      <c r="G1153" s="54" t="s">
        <v>854</v>
      </c>
      <c r="H1153" s="34" t="s">
        <v>324</v>
      </c>
      <c r="I1153" s="18">
        <v>-419.84799999999996</v>
      </c>
      <c r="J1153" s="34" t="s">
        <v>95</v>
      </c>
      <c r="K1153" s="19">
        <f t="shared" si="35"/>
        <v>-419.84799999999996</v>
      </c>
      <c r="L1153" t="s">
        <v>851</v>
      </c>
      <c r="M1153" s="51" t="s">
        <v>889</v>
      </c>
      <c r="O1153" s="50" t="s">
        <v>976</v>
      </c>
      <c r="P1153" s="38">
        <f t="shared" si="34"/>
        <v>-419.84799999999996</v>
      </c>
      <c r="Q1153" s="52">
        <v>45831</v>
      </c>
      <c r="S1153">
        <v>40700</v>
      </c>
      <c r="T1153" t="s">
        <v>784</v>
      </c>
    </row>
    <row r="1154" spans="1:20" ht="14.45">
      <c r="A1154" s="54" t="str">
        <f>+VLOOKUP(O1154,'Selectable Table'!D:E,2,0)</f>
        <v>OTH CUST</v>
      </c>
      <c r="B1154" s="37" t="s">
        <v>1104</v>
      </c>
      <c r="C1154" s="50" t="s">
        <v>1105</v>
      </c>
      <c r="D1154" s="50" t="s">
        <v>493</v>
      </c>
      <c r="E1154">
        <v>2025</v>
      </c>
      <c r="F1154">
        <v>6</v>
      </c>
      <c r="G1154" s="54" t="s">
        <v>854</v>
      </c>
      <c r="H1154" s="34" t="s">
        <v>324</v>
      </c>
      <c r="I1154" s="18">
        <v>-271.21999999999997</v>
      </c>
      <c r="J1154" s="34" t="s">
        <v>95</v>
      </c>
      <c r="K1154" s="19">
        <f t="shared" si="35"/>
        <v>-271.21999999999997</v>
      </c>
      <c r="L1154" t="s">
        <v>851</v>
      </c>
      <c r="M1154" s="51" t="s">
        <v>1106</v>
      </c>
      <c r="O1154" s="50" t="s">
        <v>929</v>
      </c>
      <c r="P1154" s="38">
        <f t="shared" ref="P1154:P1217" si="36">K1154</f>
        <v>-271.21999999999997</v>
      </c>
      <c r="Q1154" s="52">
        <v>45831</v>
      </c>
      <c r="S1154">
        <v>40700</v>
      </c>
      <c r="T1154" t="s">
        <v>784</v>
      </c>
    </row>
    <row r="1155" spans="1:20" ht="29.1">
      <c r="A1155" s="54" t="str">
        <f>+VLOOKUP(O1155,'Selectable Table'!D:E,2,0)</f>
        <v>OTH CUST</v>
      </c>
      <c r="B1155" s="37" t="s">
        <v>1107</v>
      </c>
      <c r="C1155" s="50" t="s">
        <v>1108</v>
      </c>
      <c r="D1155" s="50" t="s">
        <v>493</v>
      </c>
      <c r="E1155">
        <v>2025</v>
      </c>
      <c r="F1155">
        <v>6</v>
      </c>
      <c r="G1155" s="54" t="s">
        <v>854</v>
      </c>
      <c r="H1155" s="34" t="s">
        <v>324</v>
      </c>
      <c r="I1155" s="18">
        <v>-363.71199999999999</v>
      </c>
      <c r="J1155" s="34" t="s">
        <v>95</v>
      </c>
      <c r="K1155" s="19">
        <f t="shared" ref="K1155:K1218" si="37">+VLOOKUP(J1155,$W$2:$X$7,2,0)*I1155</f>
        <v>-363.71199999999999</v>
      </c>
      <c r="L1155" t="s">
        <v>851</v>
      </c>
      <c r="M1155" s="51" t="s">
        <v>1109</v>
      </c>
      <c r="O1155" s="50" t="s">
        <v>929</v>
      </c>
      <c r="P1155" s="38">
        <f t="shared" si="36"/>
        <v>-363.71199999999999</v>
      </c>
      <c r="Q1155" s="52">
        <v>45831</v>
      </c>
      <c r="S1155">
        <v>40700</v>
      </c>
      <c r="T1155" t="s">
        <v>784</v>
      </c>
    </row>
    <row r="1156" spans="1:20" ht="14.45">
      <c r="A1156" s="54" t="str">
        <f>+VLOOKUP(O1156,'Selectable Table'!D:E,2,0)</f>
        <v>OTH CUST</v>
      </c>
      <c r="B1156" s="37" t="s">
        <v>1700</v>
      </c>
      <c r="C1156" s="50" t="s">
        <v>1701</v>
      </c>
      <c r="D1156" s="50" t="s">
        <v>493</v>
      </c>
      <c r="E1156">
        <v>2025</v>
      </c>
      <c r="F1156">
        <v>6</v>
      </c>
      <c r="G1156" s="54" t="s">
        <v>854</v>
      </c>
      <c r="H1156" s="34" t="s">
        <v>324</v>
      </c>
      <c r="I1156" s="18">
        <v>-391.19600000000003</v>
      </c>
      <c r="J1156" s="34" t="s">
        <v>95</v>
      </c>
      <c r="K1156" s="19">
        <f t="shared" si="37"/>
        <v>-391.19600000000003</v>
      </c>
      <c r="L1156" t="s">
        <v>851</v>
      </c>
      <c r="M1156" s="51" t="s">
        <v>1702</v>
      </c>
      <c r="O1156" s="50" t="s">
        <v>944</v>
      </c>
      <c r="P1156" s="38">
        <f t="shared" si="36"/>
        <v>-391.19600000000003</v>
      </c>
      <c r="Q1156" s="52">
        <v>45831</v>
      </c>
      <c r="S1156">
        <v>40700</v>
      </c>
      <c r="T1156" t="s">
        <v>784</v>
      </c>
    </row>
    <row r="1157" spans="1:20" ht="14.45">
      <c r="A1157" s="54" t="str">
        <f>+VLOOKUP(O1157,'Selectable Table'!D:E,2,0)</f>
        <v>OTH CUST</v>
      </c>
      <c r="B1157" s="37" t="s">
        <v>1703</v>
      </c>
      <c r="C1157" s="50" t="s">
        <v>1704</v>
      </c>
      <c r="D1157" s="50" t="s">
        <v>493</v>
      </c>
      <c r="E1157">
        <v>2025</v>
      </c>
      <c r="F1157">
        <v>6</v>
      </c>
      <c r="G1157" s="54" t="s">
        <v>854</v>
      </c>
      <c r="H1157" s="34" t="s">
        <v>324</v>
      </c>
      <c r="I1157" s="18">
        <v>-661.54399999999998</v>
      </c>
      <c r="J1157" s="34" t="s">
        <v>95</v>
      </c>
      <c r="K1157" s="19">
        <f t="shared" si="37"/>
        <v>-661.54399999999998</v>
      </c>
      <c r="L1157" t="s">
        <v>851</v>
      </c>
      <c r="M1157" s="51" t="s">
        <v>1705</v>
      </c>
      <c r="O1157" s="50" t="s">
        <v>860</v>
      </c>
      <c r="P1157" s="38">
        <f t="shared" si="36"/>
        <v>-661.54399999999998</v>
      </c>
      <c r="Q1157" s="52">
        <v>45831</v>
      </c>
      <c r="S1157">
        <v>40700</v>
      </c>
      <c r="T1157" t="s">
        <v>784</v>
      </c>
    </row>
    <row r="1158" spans="1:20" ht="29.1">
      <c r="A1158" s="54" t="str">
        <f>+VLOOKUP(O1158,'Selectable Table'!D:E,2,0)</f>
        <v>OTH CUST</v>
      </c>
      <c r="B1158" s="37" t="s">
        <v>1710</v>
      </c>
      <c r="C1158" s="50" t="s">
        <v>1711</v>
      </c>
      <c r="D1158" s="50" t="s">
        <v>493</v>
      </c>
      <c r="E1158">
        <v>2025</v>
      </c>
      <c r="F1158">
        <v>6</v>
      </c>
      <c r="G1158" s="54" t="s">
        <v>850</v>
      </c>
      <c r="H1158" s="34" t="s">
        <v>323</v>
      </c>
      <c r="I1158" s="18">
        <v>-121.23599999999999</v>
      </c>
      <c r="J1158" s="34" t="s">
        <v>95</v>
      </c>
      <c r="K1158" s="19">
        <f t="shared" si="37"/>
        <v>-121.23599999999999</v>
      </c>
      <c r="L1158" t="s">
        <v>851</v>
      </c>
      <c r="M1158" s="51" t="s">
        <v>1712</v>
      </c>
      <c r="O1158" s="50" t="s">
        <v>929</v>
      </c>
      <c r="P1158" s="38">
        <f t="shared" si="36"/>
        <v>-121.23599999999999</v>
      </c>
      <c r="Q1158" s="52">
        <v>45831</v>
      </c>
      <c r="S1158">
        <v>40700</v>
      </c>
      <c r="T1158" t="s">
        <v>784</v>
      </c>
    </row>
    <row r="1159" spans="1:20" ht="14.45">
      <c r="A1159" s="54" t="str">
        <f>+VLOOKUP(O1159,'Selectable Table'!D:E,2,0)</f>
        <v>OTH CUST</v>
      </c>
      <c r="B1159" s="37" t="s">
        <v>1110</v>
      </c>
      <c r="C1159" s="50" t="s">
        <v>1111</v>
      </c>
      <c r="D1159" s="50" t="s">
        <v>493</v>
      </c>
      <c r="E1159">
        <v>2025</v>
      </c>
      <c r="F1159">
        <v>6</v>
      </c>
      <c r="G1159" s="54" t="s">
        <v>850</v>
      </c>
      <c r="H1159" s="34" t="s">
        <v>323</v>
      </c>
      <c r="I1159" s="18">
        <v>-965.11200000000008</v>
      </c>
      <c r="J1159" s="34" t="s">
        <v>95</v>
      </c>
      <c r="K1159" s="19">
        <f t="shared" si="37"/>
        <v>-965.11200000000008</v>
      </c>
      <c r="L1159" t="s">
        <v>851</v>
      </c>
      <c r="M1159" s="51" t="s">
        <v>1112</v>
      </c>
      <c r="O1159" s="50" t="s">
        <v>875</v>
      </c>
      <c r="P1159" s="38">
        <f t="shared" si="36"/>
        <v>-965.11200000000008</v>
      </c>
      <c r="Q1159" s="52">
        <v>45831</v>
      </c>
      <c r="S1159">
        <v>40700</v>
      </c>
      <c r="T1159" t="s">
        <v>784</v>
      </c>
    </row>
    <row r="1160" spans="1:20" ht="14.45">
      <c r="A1160" s="54" t="str">
        <f>+VLOOKUP(O1160,'Selectable Table'!D:E,2,0)</f>
        <v>OTH CUST</v>
      </c>
      <c r="B1160" s="37" t="s">
        <v>1113</v>
      </c>
      <c r="C1160" s="50" t="s">
        <v>1114</v>
      </c>
      <c r="D1160" s="50" t="s">
        <v>1896</v>
      </c>
      <c r="E1160">
        <v>2025</v>
      </c>
      <c r="F1160">
        <v>6</v>
      </c>
      <c r="G1160" s="54" t="s">
        <v>858</v>
      </c>
      <c r="H1160" s="34" t="s">
        <v>325</v>
      </c>
      <c r="I1160" s="18">
        <v>-1229.18</v>
      </c>
      <c r="J1160" s="34" t="s">
        <v>95</v>
      </c>
      <c r="K1160" s="19">
        <f t="shared" si="37"/>
        <v>-1229.18</v>
      </c>
      <c r="L1160" t="s">
        <v>851</v>
      </c>
      <c r="M1160" s="51" t="s">
        <v>1115</v>
      </c>
      <c r="O1160" s="50" t="s">
        <v>1116</v>
      </c>
      <c r="P1160" s="38">
        <f t="shared" si="36"/>
        <v>-1229.18</v>
      </c>
      <c r="Q1160" s="52">
        <v>45831</v>
      </c>
      <c r="S1160">
        <v>40700</v>
      </c>
      <c r="T1160" t="s">
        <v>784</v>
      </c>
    </row>
    <row r="1161" spans="1:20" ht="14.45">
      <c r="A1161" s="54" t="str">
        <f>+VLOOKUP(O1161,'Selectable Table'!D:E,2,0)</f>
        <v>OTH CUST</v>
      </c>
      <c r="B1161" s="37" t="s">
        <v>1117</v>
      </c>
      <c r="C1161" s="50" t="s">
        <v>1118</v>
      </c>
      <c r="D1161" s="50" t="s">
        <v>1896</v>
      </c>
      <c r="E1161">
        <v>2025</v>
      </c>
      <c r="F1161">
        <v>6</v>
      </c>
      <c r="G1161" s="54" t="s">
        <v>850</v>
      </c>
      <c r="H1161" s="34" t="s">
        <v>323</v>
      </c>
      <c r="I1161" s="18">
        <v>-839.072</v>
      </c>
      <c r="J1161" s="34" t="s">
        <v>95</v>
      </c>
      <c r="K1161" s="19">
        <f t="shared" si="37"/>
        <v>-839.072</v>
      </c>
      <c r="L1161" t="s">
        <v>851</v>
      </c>
      <c r="M1161" s="51" t="s">
        <v>1119</v>
      </c>
      <c r="O1161" s="50" t="s">
        <v>937</v>
      </c>
      <c r="P1161" s="38">
        <f t="shared" si="36"/>
        <v>-839.072</v>
      </c>
      <c r="Q1161" s="52">
        <v>45831</v>
      </c>
      <c r="S1161">
        <v>40700</v>
      </c>
      <c r="T1161" t="s">
        <v>784</v>
      </c>
    </row>
    <row r="1162" spans="1:20" ht="14.45">
      <c r="A1162" s="54" t="str">
        <f>+VLOOKUP(O1162,'Selectable Table'!D:E,2,0)</f>
        <v>OTH CUST</v>
      </c>
      <c r="B1162" s="37" t="s">
        <v>1123</v>
      </c>
      <c r="C1162" s="50" t="s">
        <v>1124</v>
      </c>
      <c r="D1162" s="50" t="s">
        <v>1896</v>
      </c>
      <c r="E1162">
        <v>2025</v>
      </c>
      <c r="F1162">
        <v>6</v>
      </c>
      <c r="G1162" s="54" t="s">
        <v>854</v>
      </c>
      <c r="H1162" s="34" t="s">
        <v>324</v>
      </c>
      <c r="I1162" s="18">
        <v>-906.37600000000009</v>
      </c>
      <c r="J1162" s="34" t="s">
        <v>95</v>
      </c>
      <c r="K1162" s="19">
        <f t="shared" si="37"/>
        <v>-906.37600000000009</v>
      </c>
      <c r="L1162" t="s">
        <v>851</v>
      </c>
      <c r="M1162" s="51" t="s">
        <v>1125</v>
      </c>
      <c r="O1162" s="50" t="s">
        <v>875</v>
      </c>
      <c r="P1162" s="38">
        <f t="shared" si="36"/>
        <v>-906.37600000000009</v>
      </c>
      <c r="Q1162" s="52">
        <v>45831</v>
      </c>
      <c r="S1162">
        <v>40700</v>
      </c>
      <c r="T1162" t="s">
        <v>784</v>
      </c>
    </row>
    <row r="1163" spans="1:20" ht="14.45">
      <c r="A1163" s="54" t="str">
        <f>+VLOOKUP(O1163,'Selectable Table'!D:E,2,0)</f>
        <v>OTH CUST</v>
      </c>
      <c r="B1163" s="37" t="s">
        <v>1126</v>
      </c>
      <c r="C1163" s="50" t="s">
        <v>1127</v>
      </c>
      <c r="D1163" s="50" t="s">
        <v>1896</v>
      </c>
      <c r="E1163">
        <v>2025</v>
      </c>
      <c r="F1163">
        <v>6</v>
      </c>
      <c r="G1163" s="54" t="s">
        <v>854</v>
      </c>
      <c r="H1163" s="34" t="s">
        <v>324</v>
      </c>
      <c r="I1163" s="18">
        <v>-486.48</v>
      </c>
      <c r="J1163" s="34" t="s">
        <v>95</v>
      </c>
      <c r="K1163" s="19">
        <f t="shared" si="37"/>
        <v>-486.48</v>
      </c>
      <c r="L1163" t="s">
        <v>851</v>
      </c>
      <c r="M1163" s="51" t="s">
        <v>1129</v>
      </c>
      <c r="O1163" s="50" t="s">
        <v>1010</v>
      </c>
      <c r="P1163" s="38">
        <f t="shared" si="36"/>
        <v>-486.48</v>
      </c>
      <c r="Q1163" s="52">
        <v>45831</v>
      </c>
      <c r="S1163">
        <v>40700</v>
      </c>
      <c r="T1163" t="s">
        <v>784</v>
      </c>
    </row>
    <row r="1164" spans="1:20" ht="29.1">
      <c r="A1164" s="54" t="str">
        <f>+VLOOKUP(O1164,'Selectable Table'!D:E,2,0)</f>
        <v>OTH CUST</v>
      </c>
      <c r="B1164" s="37" t="s">
        <v>1719</v>
      </c>
      <c r="C1164" s="50" t="s">
        <v>1720</v>
      </c>
      <c r="D1164" s="50" t="s">
        <v>1896</v>
      </c>
      <c r="E1164">
        <v>2025</v>
      </c>
      <c r="F1164">
        <v>6</v>
      </c>
      <c r="G1164" s="54" t="s">
        <v>854</v>
      </c>
      <c r="H1164" s="34" t="s">
        <v>324</v>
      </c>
      <c r="I1164" s="18">
        <v>-421.19600000000003</v>
      </c>
      <c r="J1164" s="34" t="s">
        <v>95</v>
      </c>
      <c r="K1164" s="19">
        <f t="shared" si="37"/>
        <v>-421.19600000000003</v>
      </c>
      <c r="L1164" t="s">
        <v>851</v>
      </c>
      <c r="M1164" s="51" t="s">
        <v>1722</v>
      </c>
      <c r="O1164" s="50" t="s">
        <v>929</v>
      </c>
      <c r="P1164" s="38">
        <f t="shared" si="36"/>
        <v>-421.19600000000003</v>
      </c>
      <c r="Q1164" s="52">
        <v>45831</v>
      </c>
      <c r="S1164">
        <v>40700</v>
      </c>
      <c r="T1164" t="s">
        <v>784</v>
      </c>
    </row>
    <row r="1165" spans="1:20" ht="14.45">
      <c r="A1165" s="54" t="str">
        <f>+VLOOKUP(O1165,'Selectable Table'!D:E,2,0)</f>
        <v>OTH CUST</v>
      </c>
      <c r="B1165" s="37" t="s">
        <v>1133</v>
      </c>
      <c r="C1165" s="50" t="s">
        <v>1134</v>
      </c>
      <c r="D1165" s="50" t="s">
        <v>1896</v>
      </c>
      <c r="E1165">
        <v>2025</v>
      </c>
      <c r="F1165">
        <v>6</v>
      </c>
      <c r="G1165" s="54" t="s">
        <v>850</v>
      </c>
      <c r="H1165" s="34" t="s">
        <v>323</v>
      </c>
      <c r="I1165" s="18">
        <v>-1251.6320000000001</v>
      </c>
      <c r="J1165" s="34" t="s">
        <v>95</v>
      </c>
      <c r="K1165" s="19">
        <f t="shared" si="37"/>
        <v>-1251.6320000000001</v>
      </c>
      <c r="L1165" t="s">
        <v>851</v>
      </c>
      <c r="M1165" s="51" t="s">
        <v>1135</v>
      </c>
      <c r="O1165" s="50" t="s">
        <v>1136</v>
      </c>
      <c r="P1165" s="38">
        <f t="shared" si="36"/>
        <v>-1251.6320000000001</v>
      </c>
      <c r="Q1165" s="52">
        <v>45831</v>
      </c>
      <c r="S1165">
        <v>40700</v>
      </c>
      <c r="T1165" t="s">
        <v>784</v>
      </c>
    </row>
    <row r="1166" spans="1:20" ht="29.1">
      <c r="A1166" s="54" t="str">
        <f>+VLOOKUP(O1166,'Selectable Table'!D:E,2,0)</f>
        <v>OTH CUST</v>
      </c>
      <c r="B1166" s="37" t="s">
        <v>1137</v>
      </c>
      <c r="C1166" s="50" t="s">
        <v>1138</v>
      </c>
      <c r="D1166" s="50" t="s">
        <v>1897</v>
      </c>
      <c r="E1166">
        <v>2025</v>
      </c>
      <c r="F1166">
        <v>6</v>
      </c>
      <c r="G1166" s="54" t="s">
        <v>858</v>
      </c>
      <c r="H1166" s="34" t="s">
        <v>325</v>
      </c>
      <c r="I1166" s="18">
        <v>-1201.348</v>
      </c>
      <c r="J1166" s="34" t="s">
        <v>95</v>
      </c>
      <c r="K1166" s="19">
        <f t="shared" si="37"/>
        <v>-1201.348</v>
      </c>
      <c r="L1166" t="s">
        <v>851</v>
      </c>
      <c r="M1166" s="51" t="s">
        <v>1139</v>
      </c>
      <c r="O1166" s="50" t="s">
        <v>929</v>
      </c>
      <c r="P1166" s="38">
        <f t="shared" si="36"/>
        <v>-1201.348</v>
      </c>
      <c r="Q1166" s="52">
        <v>45831</v>
      </c>
      <c r="S1166">
        <v>40700</v>
      </c>
      <c r="T1166" t="s">
        <v>784</v>
      </c>
    </row>
    <row r="1167" spans="1:20" ht="29.1">
      <c r="A1167" s="54" t="str">
        <f>+VLOOKUP(O1167,'Selectable Table'!D:E,2,0)</f>
        <v>OTH CUST</v>
      </c>
      <c r="B1167" s="37" t="s">
        <v>1140</v>
      </c>
      <c r="C1167" s="50" t="s">
        <v>1141</v>
      </c>
      <c r="D1167" s="50" t="s">
        <v>1897</v>
      </c>
      <c r="E1167">
        <v>2025</v>
      </c>
      <c r="F1167">
        <v>6</v>
      </c>
      <c r="G1167" s="54" t="s">
        <v>854</v>
      </c>
      <c r="H1167" s="34" t="s">
        <v>324</v>
      </c>
      <c r="I1167" s="18">
        <v>-121.23599999999999</v>
      </c>
      <c r="J1167" s="34" t="s">
        <v>95</v>
      </c>
      <c r="K1167" s="19">
        <f t="shared" si="37"/>
        <v>-121.23599999999999</v>
      </c>
      <c r="L1167" t="s">
        <v>851</v>
      </c>
      <c r="M1167" s="51" t="s">
        <v>1142</v>
      </c>
      <c r="O1167" s="50" t="s">
        <v>929</v>
      </c>
      <c r="P1167" s="38">
        <f t="shared" si="36"/>
        <v>-121.23599999999999</v>
      </c>
      <c r="Q1167" s="52">
        <v>45831</v>
      </c>
      <c r="S1167">
        <v>40700</v>
      </c>
      <c r="T1167" t="s">
        <v>784</v>
      </c>
    </row>
    <row r="1168" spans="1:20" ht="14.45">
      <c r="A1168" s="54" t="str">
        <f>+VLOOKUP(O1168,'Selectable Table'!D:E,2,0)</f>
        <v>OTH CUST</v>
      </c>
      <c r="B1168" s="37" t="s">
        <v>1143</v>
      </c>
      <c r="C1168" s="50" t="s">
        <v>1144</v>
      </c>
      <c r="D1168" s="50" t="s">
        <v>1897</v>
      </c>
      <c r="E1168">
        <v>2025</v>
      </c>
      <c r="F1168">
        <v>6</v>
      </c>
      <c r="G1168" s="54" t="s">
        <v>850</v>
      </c>
      <c r="H1168" s="34" t="s">
        <v>323</v>
      </c>
      <c r="I1168" s="18">
        <v>-1558.616</v>
      </c>
      <c r="J1168" s="34" t="s">
        <v>95</v>
      </c>
      <c r="K1168" s="19">
        <f t="shared" si="37"/>
        <v>-1558.616</v>
      </c>
      <c r="L1168" t="s">
        <v>851</v>
      </c>
      <c r="M1168" s="51" t="s">
        <v>1145</v>
      </c>
      <c r="O1168" s="50" t="s">
        <v>875</v>
      </c>
      <c r="P1168" s="38">
        <f t="shared" si="36"/>
        <v>-1558.616</v>
      </c>
      <c r="Q1168" s="52">
        <v>45831</v>
      </c>
      <c r="S1168">
        <v>40700</v>
      </c>
      <c r="T1168" t="s">
        <v>784</v>
      </c>
    </row>
    <row r="1169" spans="1:20" ht="14.45">
      <c r="A1169" s="54" t="str">
        <f>+VLOOKUP(O1169,'Selectable Table'!D:E,2,0)</f>
        <v>ASTRAZENECA</v>
      </c>
      <c r="B1169" s="37" t="s">
        <v>1146</v>
      </c>
      <c r="C1169" s="50" t="s">
        <v>1147</v>
      </c>
      <c r="D1169" s="50" t="s">
        <v>1897</v>
      </c>
      <c r="E1169">
        <v>2025</v>
      </c>
      <c r="F1169">
        <v>6</v>
      </c>
      <c r="G1169" s="54" t="s">
        <v>854</v>
      </c>
      <c r="H1169" s="34" t="s">
        <v>324</v>
      </c>
      <c r="I1169" s="18">
        <v>-270.34800000000001</v>
      </c>
      <c r="J1169" s="34" t="s">
        <v>95</v>
      </c>
      <c r="K1169" s="19">
        <f t="shared" si="37"/>
        <v>-270.34800000000001</v>
      </c>
      <c r="L1169" t="s">
        <v>851</v>
      </c>
      <c r="M1169" s="51" t="s">
        <v>1148</v>
      </c>
      <c r="O1169" s="50" t="s">
        <v>1149</v>
      </c>
      <c r="P1169" s="38">
        <f t="shared" si="36"/>
        <v>-270.34800000000001</v>
      </c>
      <c r="Q1169" s="52">
        <v>45831</v>
      </c>
      <c r="S1169">
        <v>40700</v>
      </c>
      <c r="T1169" t="s">
        <v>784</v>
      </c>
    </row>
    <row r="1170" spans="1:20" ht="14.45">
      <c r="A1170" s="54" t="str">
        <f>+VLOOKUP(O1170,'Selectable Table'!D:E,2,0)</f>
        <v>OTH CUST</v>
      </c>
      <c r="B1170" s="37" t="s">
        <v>1150</v>
      </c>
      <c r="C1170" s="50" t="s">
        <v>1151</v>
      </c>
      <c r="D1170" s="50" t="s">
        <v>1897</v>
      </c>
      <c r="E1170">
        <v>2025</v>
      </c>
      <c r="F1170">
        <v>6</v>
      </c>
      <c r="G1170" s="54" t="s">
        <v>867</v>
      </c>
      <c r="H1170" s="34" t="s">
        <v>333</v>
      </c>
      <c r="I1170" s="18">
        <v>-837.14</v>
      </c>
      <c r="J1170" s="34" t="s">
        <v>95</v>
      </c>
      <c r="K1170" s="19">
        <f t="shared" si="37"/>
        <v>-837.14</v>
      </c>
      <c r="L1170" t="s">
        <v>851</v>
      </c>
      <c r="M1170" s="51" t="s">
        <v>1152</v>
      </c>
      <c r="O1170" s="50" t="s">
        <v>1010</v>
      </c>
      <c r="P1170" s="38">
        <f t="shared" si="36"/>
        <v>-837.14</v>
      </c>
      <c r="Q1170" s="52">
        <v>45831</v>
      </c>
      <c r="S1170">
        <v>40700</v>
      </c>
      <c r="T1170" t="s">
        <v>784</v>
      </c>
    </row>
    <row r="1171" spans="1:20" ht="14.45">
      <c r="A1171" s="54" t="str">
        <f>+VLOOKUP(O1171,'Selectable Table'!D:E,2,0)</f>
        <v>OTH CUST</v>
      </c>
      <c r="B1171" s="37" t="s">
        <v>1153</v>
      </c>
      <c r="C1171" s="50" t="s">
        <v>1154</v>
      </c>
      <c r="D1171" s="50" t="s">
        <v>1897</v>
      </c>
      <c r="E1171">
        <v>2025</v>
      </c>
      <c r="F1171">
        <v>6</v>
      </c>
      <c r="G1171" s="54" t="s">
        <v>854</v>
      </c>
      <c r="H1171" s="34" t="s">
        <v>324</v>
      </c>
      <c r="I1171" s="18">
        <v>-3016.0240000000003</v>
      </c>
      <c r="J1171" s="34" t="s">
        <v>95</v>
      </c>
      <c r="K1171" s="19">
        <f t="shared" si="37"/>
        <v>-3016.0240000000003</v>
      </c>
      <c r="L1171" t="s">
        <v>851</v>
      </c>
      <c r="M1171" s="51" t="s">
        <v>1155</v>
      </c>
      <c r="O1171" s="50" t="s">
        <v>1156</v>
      </c>
      <c r="P1171" s="38">
        <f t="shared" si="36"/>
        <v>-3016.0240000000003</v>
      </c>
      <c r="Q1171" s="52">
        <v>45831</v>
      </c>
      <c r="S1171">
        <v>40700</v>
      </c>
      <c r="T1171" t="s">
        <v>784</v>
      </c>
    </row>
    <row r="1172" spans="1:20" ht="14.45">
      <c r="A1172" s="54" t="str">
        <f>+VLOOKUP(O1172,'Selectable Table'!D:E,2,0)</f>
        <v>OTH CUST</v>
      </c>
      <c r="B1172" s="37" t="s">
        <v>1160</v>
      </c>
      <c r="C1172" s="50" t="s">
        <v>1161</v>
      </c>
      <c r="D1172" s="50" t="s">
        <v>1897</v>
      </c>
      <c r="E1172">
        <v>2025</v>
      </c>
      <c r="F1172">
        <v>6</v>
      </c>
      <c r="G1172" s="54" t="s">
        <v>854</v>
      </c>
      <c r="H1172" s="34" t="s">
        <v>324</v>
      </c>
      <c r="I1172" s="18">
        <v>-903.24</v>
      </c>
      <c r="J1172" s="34" t="s">
        <v>95</v>
      </c>
      <c r="K1172" s="19">
        <f t="shared" si="37"/>
        <v>-903.24</v>
      </c>
      <c r="L1172" t="s">
        <v>851</v>
      </c>
      <c r="M1172" s="51" t="s">
        <v>901</v>
      </c>
      <c r="O1172" s="50" t="s">
        <v>902</v>
      </c>
      <c r="P1172" s="38">
        <f t="shared" si="36"/>
        <v>-903.24</v>
      </c>
      <c r="Q1172" s="52">
        <v>45831</v>
      </c>
      <c r="S1172">
        <v>40700</v>
      </c>
      <c r="T1172" t="s">
        <v>784</v>
      </c>
    </row>
    <row r="1173" spans="1:20" ht="14.45">
      <c r="A1173" s="54" t="str">
        <f>+VLOOKUP(O1173,'Selectable Table'!D:E,2,0)</f>
        <v>OTH CUST</v>
      </c>
      <c r="B1173" s="37" t="s">
        <v>1162</v>
      </c>
      <c r="C1173" s="50" t="s">
        <v>1163</v>
      </c>
      <c r="D1173" s="50" t="s">
        <v>1897</v>
      </c>
      <c r="E1173">
        <v>2025</v>
      </c>
      <c r="F1173">
        <v>6</v>
      </c>
      <c r="G1173" s="54" t="s">
        <v>850</v>
      </c>
      <c r="H1173" s="34" t="s">
        <v>323</v>
      </c>
      <c r="I1173" s="18">
        <v>-189.68800000000002</v>
      </c>
      <c r="J1173" s="34" t="s">
        <v>95</v>
      </c>
      <c r="K1173" s="19">
        <f t="shared" si="37"/>
        <v>-189.68800000000002</v>
      </c>
      <c r="L1173" t="s">
        <v>851</v>
      </c>
      <c r="M1173" s="51" t="s">
        <v>1164</v>
      </c>
      <c r="O1173" s="50" t="s">
        <v>875</v>
      </c>
      <c r="P1173" s="38">
        <f t="shared" si="36"/>
        <v>-189.68800000000002</v>
      </c>
      <c r="Q1173" s="52">
        <v>45831</v>
      </c>
      <c r="S1173">
        <v>40700</v>
      </c>
      <c r="T1173" t="s">
        <v>784</v>
      </c>
    </row>
    <row r="1174" spans="1:20" ht="14.45">
      <c r="A1174" s="54" t="str">
        <f>+VLOOKUP(O1174,'Selectable Table'!D:E,2,0)</f>
        <v>MEDIMMUNE</v>
      </c>
      <c r="B1174" s="37" t="s">
        <v>1165</v>
      </c>
      <c r="C1174" s="50" t="s">
        <v>1166</v>
      </c>
      <c r="D1174" s="50" t="s">
        <v>494</v>
      </c>
      <c r="E1174">
        <v>2025</v>
      </c>
      <c r="F1174">
        <v>6</v>
      </c>
      <c r="G1174" s="54" t="s">
        <v>858</v>
      </c>
      <c r="H1174" s="34" t="s">
        <v>325</v>
      </c>
      <c r="I1174" s="18">
        <v>-2203.4560000000001</v>
      </c>
      <c r="J1174" s="34" t="s">
        <v>95</v>
      </c>
      <c r="K1174" s="19">
        <f t="shared" si="37"/>
        <v>-2203.4560000000001</v>
      </c>
      <c r="L1174" t="s">
        <v>851</v>
      </c>
      <c r="M1174" s="51" t="s">
        <v>1167</v>
      </c>
      <c r="O1174" s="50" t="s">
        <v>1168</v>
      </c>
      <c r="P1174" s="38">
        <f t="shared" si="36"/>
        <v>-2203.4560000000001</v>
      </c>
      <c r="Q1174" s="52">
        <v>45831</v>
      </c>
      <c r="S1174">
        <v>40700</v>
      </c>
      <c r="T1174" t="s">
        <v>784</v>
      </c>
    </row>
    <row r="1175" spans="1:20" ht="14.45">
      <c r="A1175" s="54" t="str">
        <f>+VLOOKUP(O1175,'Selectable Table'!D:E,2,0)</f>
        <v>TAKEDA</v>
      </c>
      <c r="B1175" s="37" t="s">
        <v>1170</v>
      </c>
      <c r="C1175" s="50" t="s">
        <v>1171</v>
      </c>
      <c r="D1175" s="50" t="s">
        <v>494</v>
      </c>
      <c r="E1175">
        <v>2025</v>
      </c>
      <c r="F1175">
        <v>6</v>
      </c>
      <c r="G1175" s="54" t="s">
        <v>850</v>
      </c>
      <c r="H1175" s="34" t="s">
        <v>323</v>
      </c>
      <c r="I1175" s="18">
        <v>-1401.0040000000001</v>
      </c>
      <c r="J1175" s="34" t="s">
        <v>95</v>
      </c>
      <c r="K1175" s="19">
        <f t="shared" si="37"/>
        <v>-1401.0040000000001</v>
      </c>
      <c r="L1175" t="s">
        <v>851</v>
      </c>
      <c r="M1175" s="51" t="s">
        <v>1172</v>
      </c>
      <c r="O1175" s="50" t="s">
        <v>1173</v>
      </c>
      <c r="P1175" s="38">
        <f t="shared" si="36"/>
        <v>-1401.0040000000001</v>
      </c>
      <c r="Q1175" s="52">
        <v>45831</v>
      </c>
      <c r="S1175">
        <v>40700</v>
      </c>
      <c r="T1175" t="s">
        <v>784</v>
      </c>
    </row>
    <row r="1176" spans="1:20" ht="14.45">
      <c r="A1176" s="54" t="str">
        <f>+VLOOKUP(O1176,'Selectable Table'!D:E,2,0)</f>
        <v>OTH CUST</v>
      </c>
      <c r="B1176" s="37" t="s">
        <v>1174</v>
      </c>
      <c r="C1176" s="50" t="s">
        <v>1175</v>
      </c>
      <c r="D1176" s="50" t="s">
        <v>494</v>
      </c>
      <c r="E1176">
        <v>2025</v>
      </c>
      <c r="F1176">
        <v>6</v>
      </c>
      <c r="G1176" s="54" t="s">
        <v>854</v>
      </c>
      <c r="H1176" s="34" t="s">
        <v>324</v>
      </c>
      <c r="I1176" s="18">
        <v>-1880.1759999999999</v>
      </c>
      <c r="J1176" s="34" t="s">
        <v>95</v>
      </c>
      <c r="K1176" s="19">
        <f t="shared" si="37"/>
        <v>-1880.1759999999999</v>
      </c>
      <c r="L1176" t="s">
        <v>851</v>
      </c>
      <c r="M1176" s="51" t="s">
        <v>1176</v>
      </c>
      <c r="O1176" s="50" t="s">
        <v>1010</v>
      </c>
      <c r="P1176" s="38">
        <f t="shared" si="36"/>
        <v>-1880.1759999999999</v>
      </c>
      <c r="Q1176" s="52">
        <v>45831</v>
      </c>
      <c r="S1176">
        <v>40700</v>
      </c>
      <c r="T1176" t="s">
        <v>784</v>
      </c>
    </row>
    <row r="1177" spans="1:20" ht="14.45">
      <c r="A1177" s="54" t="str">
        <f>+VLOOKUP(O1177,'Selectable Table'!D:E,2,0)</f>
        <v>OTH CUST</v>
      </c>
      <c r="B1177" s="37" t="s">
        <v>1177</v>
      </c>
      <c r="C1177" s="50" t="s">
        <v>1178</v>
      </c>
      <c r="D1177" s="50" t="s">
        <v>494</v>
      </c>
      <c r="E1177">
        <v>2025</v>
      </c>
      <c r="F1177">
        <v>6</v>
      </c>
      <c r="G1177" s="54" t="s">
        <v>854</v>
      </c>
      <c r="H1177" s="34" t="s">
        <v>324</v>
      </c>
      <c r="I1177" s="18">
        <v>-143.22800000000001</v>
      </c>
      <c r="J1177" s="34" t="s">
        <v>95</v>
      </c>
      <c r="K1177" s="19">
        <f t="shared" si="37"/>
        <v>-143.22800000000001</v>
      </c>
      <c r="L1177" t="s">
        <v>851</v>
      </c>
      <c r="M1177" s="51" t="s">
        <v>1179</v>
      </c>
      <c r="O1177" s="50" t="s">
        <v>1156</v>
      </c>
      <c r="P1177" s="38">
        <f t="shared" si="36"/>
        <v>-143.22800000000001</v>
      </c>
      <c r="Q1177" s="52">
        <v>45831</v>
      </c>
      <c r="S1177">
        <v>40700</v>
      </c>
      <c r="T1177" t="s">
        <v>784</v>
      </c>
    </row>
    <row r="1178" spans="1:20" ht="14.45">
      <c r="A1178" s="54" t="str">
        <f>+VLOOKUP(O1178,'Selectable Table'!D:E,2,0)</f>
        <v>ASTRAZENECA</v>
      </c>
      <c r="B1178" s="37" t="s">
        <v>1180</v>
      </c>
      <c r="C1178" s="50" t="s">
        <v>1181</v>
      </c>
      <c r="D1178" s="50" t="s">
        <v>494</v>
      </c>
      <c r="E1178">
        <v>2025</v>
      </c>
      <c r="F1178">
        <v>6</v>
      </c>
      <c r="G1178" s="54" t="s">
        <v>854</v>
      </c>
      <c r="H1178" s="34" t="s">
        <v>324</v>
      </c>
      <c r="I1178" s="18">
        <v>-599.55200000000002</v>
      </c>
      <c r="J1178" s="34" t="s">
        <v>95</v>
      </c>
      <c r="K1178" s="19">
        <f t="shared" si="37"/>
        <v>-599.55200000000002</v>
      </c>
      <c r="L1178" t="s">
        <v>851</v>
      </c>
      <c r="M1178" s="51" t="s">
        <v>1182</v>
      </c>
      <c r="O1178" s="50" t="s">
        <v>954</v>
      </c>
      <c r="P1178" s="38">
        <f t="shared" si="36"/>
        <v>-599.55200000000002</v>
      </c>
      <c r="Q1178" s="52">
        <v>45831</v>
      </c>
      <c r="S1178">
        <v>40700</v>
      </c>
      <c r="T1178" t="s">
        <v>784</v>
      </c>
    </row>
    <row r="1179" spans="1:20" ht="29.1">
      <c r="A1179" s="54" t="str">
        <f>+VLOOKUP(O1179,'Selectable Table'!D:E,2,0)</f>
        <v>OTH CUST</v>
      </c>
      <c r="B1179" s="37" t="s">
        <v>1183</v>
      </c>
      <c r="C1179" s="50" t="s">
        <v>1184</v>
      </c>
      <c r="D1179" s="50" t="s">
        <v>494</v>
      </c>
      <c r="E1179">
        <v>2025</v>
      </c>
      <c r="F1179">
        <v>6</v>
      </c>
      <c r="G1179" s="54" t="s">
        <v>854</v>
      </c>
      <c r="H1179" s="34" t="s">
        <v>324</v>
      </c>
      <c r="I1179" s="18">
        <v>-1506.6040000000003</v>
      </c>
      <c r="J1179" s="34" t="s">
        <v>95</v>
      </c>
      <c r="K1179" s="19">
        <f t="shared" si="37"/>
        <v>-1506.6040000000003</v>
      </c>
      <c r="L1179" t="s">
        <v>851</v>
      </c>
      <c r="M1179" s="51" t="s">
        <v>1185</v>
      </c>
      <c r="O1179" s="50" t="s">
        <v>929</v>
      </c>
      <c r="P1179" s="38">
        <f t="shared" si="36"/>
        <v>-1506.6040000000003</v>
      </c>
      <c r="Q1179" s="52">
        <v>45831</v>
      </c>
      <c r="S1179">
        <v>40700</v>
      </c>
      <c r="T1179" t="s">
        <v>784</v>
      </c>
    </row>
    <row r="1180" spans="1:20" ht="29.1">
      <c r="A1180" s="54" t="str">
        <f>+VLOOKUP(O1180,'Selectable Table'!D:E,2,0)</f>
        <v>OTH CUST</v>
      </c>
      <c r="B1180" s="37" t="s">
        <v>1186</v>
      </c>
      <c r="C1180" s="50" t="s">
        <v>1187</v>
      </c>
      <c r="D1180" s="50" t="s">
        <v>494</v>
      </c>
      <c r="E1180">
        <v>2025</v>
      </c>
      <c r="F1180">
        <v>6</v>
      </c>
      <c r="G1180" s="54" t="s">
        <v>854</v>
      </c>
      <c r="H1180" s="34" t="s">
        <v>324</v>
      </c>
      <c r="I1180" s="18">
        <v>-363.71199999999999</v>
      </c>
      <c r="J1180" s="34" t="s">
        <v>95</v>
      </c>
      <c r="K1180" s="19">
        <f t="shared" si="37"/>
        <v>-363.71199999999999</v>
      </c>
      <c r="L1180" t="s">
        <v>851</v>
      </c>
      <c r="M1180" s="51" t="s">
        <v>1188</v>
      </c>
      <c r="O1180" s="50" t="s">
        <v>929</v>
      </c>
      <c r="P1180" s="38">
        <f t="shared" si="36"/>
        <v>-363.71199999999999</v>
      </c>
      <c r="Q1180" s="52">
        <v>45831</v>
      </c>
      <c r="S1180">
        <v>40700</v>
      </c>
      <c r="T1180" t="s">
        <v>784</v>
      </c>
    </row>
    <row r="1181" spans="1:20" ht="29.1">
      <c r="A1181" s="54" t="str">
        <f>+VLOOKUP(O1181,'Selectable Table'!D:E,2,0)</f>
        <v>OTH CUST</v>
      </c>
      <c r="B1181" s="37" t="s">
        <v>1752</v>
      </c>
      <c r="C1181" s="50" t="s">
        <v>1753</v>
      </c>
      <c r="D1181" s="50" t="s">
        <v>494</v>
      </c>
      <c r="E1181">
        <v>2025</v>
      </c>
      <c r="F1181">
        <v>6</v>
      </c>
      <c r="G1181" s="54" t="s">
        <v>850</v>
      </c>
      <c r="H1181" s="34" t="s">
        <v>323</v>
      </c>
      <c r="I1181" s="18">
        <v>-338.06400000000002</v>
      </c>
      <c r="J1181" s="34" t="s">
        <v>95</v>
      </c>
      <c r="K1181" s="19">
        <f t="shared" si="37"/>
        <v>-338.06400000000002</v>
      </c>
      <c r="L1181" t="s">
        <v>851</v>
      </c>
      <c r="M1181" s="51" t="s">
        <v>1754</v>
      </c>
      <c r="O1181" s="50" t="s">
        <v>929</v>
      </c>
      <c r="P1181" s="38">
        <f t="shared" si="36"/>
        <v>-338.06400000000002</v>
      </c>
      <c r="Q1181" s="52">
        <v>45831</v>
      </c>
      <c r="S1181">
        <v>40700</v>
      </c>
      <c r="T1181" t="s">
        <v>784</v>
      </c>
    </row>
    <row r="1182" spans="1:20" ht="14.45">
      <c r="A1182" s="54" t="str">
        <f>+VLOOKUP(O1182,'Selectable Table'!D:E,2,0)</f>
        <v>OTH CUST</v>
      </c>
      <c r="B1182" s="37" t="s">
        <v>1189</v>
      </c>
      <c r="C1182" s="50" t="s">
        <v>1190</v>
      </c>
      <c r="D1182" s="50" t="s">
        <v>1898</v>
      </c>
      <c r="E1182">
        <v>2025</v>
      </c>
      <c r="F1182">
        <v>6</v>
      </c>
      <c r="G1182" s="54" t="s">
        <v>858</v>
      </c>
      <c r="H1182" s="34" t="s">
        <v>325</v>
      </c>
      <c r="I1182" s="18">
        <v>-291.08800000000002</v>
      </c>
      <c r="J1182" s="34" t="s">
        <v>95</v>
      </c>
      <c r="K1182" s="19">
        <f t="shared" si="37"/>
        <v>-291.08800000000002</v>
      </c>
      <c r="L1182" t="s">
        <v>851</v>
      </c>
      <c r="M1182" s="51" t="s">
        <v>1191</v>
      </c>
      <c r="O1182" s="50" t="s">
        <v>944</v>
      </c>
      <c r="P1182" s="38">
        <f t="shared" si="36"/>
        <v>-291.08800000000002</v>
      </c>
      <c r="Q1182" s="52">
        <v>45831</v>
      </c>
      <c r="S1182">
        <v>40700</v>
      </c>
      <c r="T1182" t="s">
        <v>784</v>
      </c>
    </row>
    <row r="1183" spans="1:20" ht="14.45">
      <c r="A1183" s="54" t="str">
        <f>+VLOOKUP(O1183,'Selectable Table'!D:E,2,0)</f>
        <v>OTH CUST</v>
      </c>
      <c r="B1183" s="37" t="s">
        <v>1192</v>
      </c>
      <c r="C1183" s="50" t="s">
        <v>1193</v>
      </c>
      <c r="D1183" s="50" t="s">
        <v>1898</v>
      </c>
      <c r="E1183">
        <v>2025</v>
      </c>
      <c r="F1183">
        <v>6</v>
      </c>
      <c r="G1183" s="54" t="s">
        <v>850</v>
      </c>
      <c r="H1183" s="34" t="s">
        <v>323</v>
      </c>
      <c r="I1183" s="18">
        <v>-2727.8160000000003</v>
      </c>
      <c r="J1183" s="34" t="s">
        <v>95</v>
      </c>
      <c r="K1183" s="19">
        <f t="shared" si="37"/>
        <v>-2727.8160000000003</v>
      </c>
      <c r="L1183" t="s">
        <v>851</v>
      </c>
      <c r="M1183" s="51" t="s">
        <v>1195</v>
      </c>
      <c r="O1183" s="50" t="s">
        <v>919</v>
      </c>
      <c r="P1183" s="38">
        <f t="shared" si="36"/>
        <v>-2727.8160000000003</v>
      </c>
      <c r="Q1183" s="52">
        <v>45831</v>
      </c>
      <c r="S1183">
        <v>40700</v>
      </c>
      <c r="T1183" t="s">
        <v>784</v>
      </c>
    </row>
    <row r="1184" spans="1:20" ht="14.45">
      <c r="A1184" s="54" t="str">
        <f>+VLOOKUP(O1184,'Selectable Table'!D:E,2,0)</f>
        <v>OTH CUST</v>
      </c>
      <c r="B1184" s="37" t="s">
        <v>1762</v>
      </c>
      <c r="C1184" s="50" t="s">
        <v>1763</v>
      </c>
      <c r="D1184" s="50" t="s">
        <v>1898</v>
      </c>
      <c r="E1184">
        <v>2025</v>
      </c>
      <c r="F1184">
        <v>6</v>
      </c>
      <c r="G1184" s="54" t="s">
        <v>854</v>
      </c>
      <c r="H1184" s="34" t="s">
        <v>324</v>
      </c>
      <c r="I1184" s="18">
        <v>-598</v>
      </c>
      <c r="J1184" s="34" t="s">
        <v>95</v>
      </c>
      <c r="K1184" s="19">
        <f t="shared" si="37"/>
        <v>-598</v>
      </c>
      <c r="L1184" t="s">
        <v>851</v>
      </c>
      <c r="M1184" s="51" t="s">
        <v>1764</v>
      </c>
      <c r="O1184" s="50" t="s">
        <v>1053</v>
      </c>
      <c r="P1184" s="38">
        <f t="shared" si="36"/>
        <v>-598</v>
      </c>
      <c r="Q1184" s="52">
        <v>45831</v>
      </c>
      <c r="S1184">
        <v>40700</v>
      </c>
      <c r="T1184" t="s">
        <v>784</v>
      </c>
    </row>
    <row r="1185" spans="1:20" ht="14.45">
      <c r="A1185" s="54" t="str">
        <f>+VLOOKUP(O1185,'Selectable Table'!D:E,2,0)</f>
        <v>ASTRAZENECA</v>
      </c>
      <c r="B1185" s="37" t="s">
        <v>1196</v>
      </c>
      <c r="C1185" s="50" t="s">
        <v>1197</v>
      </c>
      <c r="D1185" s="50" t="s">
        <v>1899</v>
      </c>
      <c r="E1185">
        <v>2025</v>
      </c>
      <c r="F1185">
        <v>6</v>
      </c>
      <c r="G1185" s="54" t="s">
        <v>854</v>
      </c>
      <c r="H1185" s="34" t="s">
        <v>324</v>
      </c>
      <c r="I1185" s="18">
        <v>-2663.7640000000001</v>
      </c>
      <c r="J1185" s="34" t="s">
        <v>95</v>
      </c>
      <c r="K1185" s="19">
        <f t="shared" si="37"/>
        <v>-2663.7640000000001</v>
      </c>
      <c r="L1185" t="s">
        <v>851</v>
      </c>
      <c r="M1185" s="51" t="s">
        <v>1198</v>
      </c>
      <c r="O1185" s="50" t="s">
        <v>1199</v>
      </c>
      <c r="P1185" s="38">
        <f t="shared" si="36"/>
        <v>-2663.7640000000001</v>
      </c>
      <c r="Q1185" s="52">
        <v>45831</v>
      </c>
      <c r="S1185">
        <v>40700</v>
      </c>
      <c r="T1185" t="s">
        <v>784</v>
      </c>
    </row>
    <row r="1186" spans="1:20" ht="14.45">
      <c r="A1186" s="54" t="str">
        <f>+VLOOKUP(O1186,'Selectable Table'!D:E,2,0)</f>
        <v>OTH CUST</v>
      </c>
      <c r="B1186" s="37" t="s">
        <v>1200</v>
      </c>
      <c r="C1186" s="50" t="s">
        <v>1201</v>
      </c>
      <c r="D1186" s="50" t="s">
        <v>1899</v>
      </c>
      <c r="E1186">
        <v>2025</v>
      </c>
      <c r="F1186">
        <v>6</v>
      </c>
      <c r="G1186" s="54" t="s">
        <v>850</v>
      </c>
      <c r="H1186" s="34" t="s">
        <v>323</v>
      </c>
      <c r="I1186" s="18">
        <v>-983.548</v>
      </c>
      <c r="J1186" s="34" t="s">
        <v>95</v>
      </c>
      <c r="K1186" s="19">
        <f t="shared" si="37"/>
        <v>-983.548</v>
      </c>
      <c r="L1186" t="s">
        <v>851</v>
      </c>
      <c r="M1186" s="51" t="s">
        <v>905</v>
      </c>
      <c r="O1186" s="50" t="s">
        <v>1203</v>
      </c>
      <c r="P1186" s="38">
        <f t="shared" si="36"/>
        <v>-983.548</v>
      </c>
      <c r="Q1186" s="52">
        <v>45831</v>
      </c>
      <c r="S1186">
        <v>40700</v>
      </c>
      <c r="T1186" t="s">
        <v>784</v>
      </c>
    </row>
    <row r="1187" spans="1:20" ht="14.45">
      <c r="A1187" s="54" t="str">
        <f>+VLOOKUP(O1187,'Selectable Table'!D:E,2,0)</f>
        <v>ASTRAZENECA</v>
      </c>
      <c r="B1187" s="37" t="s">
        <v>1204</v>
      </c>
      <c r="C1187" s="50" t="s">
        <v>1205</v>
      </c>
      <c r="D1187" s="50" t="s">
        <v>1899</v>
      </c>
      <c r="E1187">
        <v>2025</v>
      </c>
      <c r="F1187">
        <v>6</v>
      </c>
      <c r="G1187" s="54" t="s">
        <v>854</v>
      </c>
      <c r="H1187" s="34" t="s">
        <v>324</v>
      </c>
      <c r="I1187" s="18">
        <v>-300.16000000000003</v>
      </c>
      <c r="J1187" s="34" t="s">
        <v>95</v>
      </c>
      <c r="K1187" s="19">
        <f t="shared" si="37"/>
        <v>-300.16000000000003</v>
      </c>
      <c r="L1187" t="s">
        <v>851</v>
      </c>
      <c r="M1187" s="51" t="s">
        <v>1206</v>
      </c>
      <c r="O1187" s="50" t="s">
        <v>954</v>
      </c>
      <c r="P1187" s="38">
        <f t="shared" si="36"/>
        <v>-300.16000000000003</v>
      </c>
      <c r="Q1187" s="52">
        <v>45831</v>
      </c>
      <c r="S1187">
        <v>40700</v>
      </c>
      <c r="T1187" t="s">
        <v>784</v>
      </c>
    </row>
    <row r="1188" spans="1:20" ht="14.45">
      <c r="A1188" s="54" t="str">
        <f>+VLOOKUP(O1188,'Selectable Table'!D:E,2,0)</f>
        <v>OTH CUST</v>
      </c>
      <c r="B1188" s="37" t="s">
        <v>1211</v>
      </c>
      <c r="C1188" s="50" t="s">
        <v>1212</v>
      </c>
      <c r="D1188" s="50" t="s">
        <v>1899</v>
      </c>
      <c r="E1188">
        <v>2025</v>
      </c>
      <c r="F1188">
        <v>6</v>
      </c>
      <c r="G1188" s="54" t="s">
        <v>867</v>
      </c>
      <c r="H1188" s="34" t="s">
        <v>333</v>
      </c>
      <c r="I1188" s="18">
        <v>-1185.6680000000001</v>
      </c>
      <c r="J1188" s="34" t="s">
        <v>95</v>
      </c>
      <c r="K1188" s="19">
        <f t="shared" si="37"/>
        <v>-1185.6680000000001</v>
      </c>
      <c r="L1188" t="s">
        <v>851</v>
      </c>
      <c r="M1188" s="51" t="s">
        <v>1213</v>
      </c>
      <c r="O1188" s="50" t="s">
        <v>875</v>
      </c>
      <c r="P1188" s="38">
        <f t="shared" si="36"/>
        <v>-1185.6680000000001</v>
      </c>
      <c r="Q1188" s="52">
        <v>45831</v>
      </c>
      <c r="S1188">
        <v>40700</v>
      </c>
      <c r="T1188" t="s">
        <v>784</v>
      </c>
    </row>
    <row r="1189" spans="1:20" ht="14.45">
      <c r="A1189" s="54" t="str">
        <f>+VLOOKUP(O1189,'Selectable Table'!D:E,2,0)</f>
        <v>OTH CUST</v>
      </c>
      <c r="B1189" s="37" t="s">
        <v>1214</v>
      </c>
      <c r="C1189" s="50" t="s">
        <v>1215</v>
      </c>
      <c r="D1189" s="50" t="s">
        <v>1900</v>
      </c>
      <c r="E1189">
        <v>2025</v>
      </c>
      <c r="F1189">
        <v>6</v>
      </c>
      <c r="G1189" s="54" t="s">
        <v>858</v>
      </c>
      <c r="H1189" s="34" t="s">
        <v>325</v>
      </c>
      <c r="I1189" s="18">
        <v>-2454.6959999999999</v>
      </c>
      <c r="J1189" s="34" t="s">
        <v>95</v>
      </c>
      <c r="K1189" s="19">
        <f t="shared" si="37"/>
        <v>-2454.6959999999999</v>
      </c>
      <c r="L1189" t="s">
        <v>851</v>
      </c>
      <c r="M1189" s="51" t="s">
        <v>1217</v>
      </c>
      <c r="O1189" s="50" t="s">
        <v>919</v>
      </c>
      <c r="P1189" s="38">
        <f t="shared" si="36"/>
        <v>-2454.6959999999999</v>
      </c>
      <c r="Q1189" s="52">
        <v>45831</v>
      </c>
      <c r="S1189">
        <v>40700</v>
      </c>
      <c r="T1189" t="s">
        <v>784</v>
      </c>
    </row>
    <row r="1190" spans="1:20" ht="14.45">
      <c r="A1190" s="54" t="str">
        <f>+VLOOKUP(O1190,'Selectable Table'!D:E,2,0)</f>
        <v>ASTRAZENECA</v>
      </c>
      <c r="B1190" s="37" t="s">
        <v>1218</v>
      </c>
      <c r="C1190" s="50" t="s">
        <v>1219</v>
      </c>
      <c r="D1190" s="50" t="s">
        <v>1900</v>
      </c>
      <c r="E1190">
        <v>2025</v>
      </c>
      <c r="F1190">
        <v>6</v>
      </c>
      <c r="G1190" s="54" t="s">
        <v>854</v>
      </c>
      <c r="H1190" s="34" t="s">
        <v>324</v>
      </c>
      <c r="I1190" s="18">
        <v>-569.34799999999996</v>
      </c>
      <c r="J1190" s="34" t="s">
        <v>95</v>
      </c>
      <c r="K1190" s="19">
        <f t="shared" si="37"/>
        <v>-569.34799999999996</v>
      </c>
      <c r="L1190" t="s">
        <v>851</v>
      </c>
      <c r="M1190" s="51" t="s">
        <v>1220</v>
      </c>
      <c r="O1190" s="50" t="s">
        <v>954</v>
      </c>
      <c r="P1190" s="38">
        <f t="shared" si="36"/>
        <v>-569.34799999999996</v>
      </c>
      <c r="Q1190" s="52">
        <v>45831</v>
      </c>
      <c r="S1190">
        <v>40700</v>
      </c>
      <c r="T1190" t="s">
        <v>784</v>
      </c>
    </row>
    <row r="1191" spans="1:20" ht="14.45">
      <c r="A1191" s="54" t="str">
        <f>+VLOOKUP(O1191,'Selectable Table'!D:E,2,0)</f>
        <v>ASTRAZENECA</v>
      </c>
      <c r="B1191" s="37" t="s">
        <v>1221</v>
      </c>
      <c r="C1191" s="50" t="s">
        <v>1222</v>
      </c>
      <c r="D1191" s="50" t="s">
        <v>1900</v>
      </c>
      <c r="E1191">
        <v>2025</v>
      </c>
      <c r="F1191">
        <v>6</v>
      </c>
      <c r="G1191" s="54" t="s">
        <v>854</v>
      </c>
      <c r="H1191" s="34" t="s">
        <v>324</v>
      </c>
      <c r="I1191" s="18">
        <v>-650.15600000000006</v>
      </c>
      <c r="J1191" s="34" t="s">
        <v>95</v>
      </c>
      <c r="K1191" s="19">
        <f t="shared" si="37"/>
        <v>-650.15600000000006</v>
      </c>
      <c r="L1191" t="s">
        <v>851</v>
      </c>
      <c r="M1191" s="51" t="s">
        <v>1223</v>
      </c>
      <c r="O1191" s="50" t="s">
        <v>954</v>
      </c>
      <c r="P1191" s="38">
        <f t="shared" si="36"/>
        <v>-650.15600000000006</v>
      </c>
      <c r="Q1191" s="52">
        <v>45831</v>
      </c>
      <c r="S1191">
        <v>40700</v>
      </c>
      <c r="T1191" t="s">
        <v>784</v>
      </c>
    </row>
    <row r="1192" spans="1:20" ht="14.45">
      <c r="A1192" s="54" t="str">
        <f>+VLOOKUP(O1192,'Selectable Table'!D:E,2,0)</f>
        <v>OTH CUST</v>
      </c>
      <c r="B1192" s="37" t="s">
        <v>1224</v>
      </c>
      <c r="C1192" s="50" t="s">
        <v>1225</v>
      </c>
      <c r="D1192" s="50" t="s">
        <v>1900</v>
      </c>
      <c r="E1192">
        <v>2025</v>
      </c>
      <c r="F1192">
        <v>6</v>
      </c>
      <c r="G1192" s="54" t="s">
        <v>854</v>
      </c>
      <c r="H1192" s="34" t="s">
        <v>324</v>
      </c>
      <c r="I1192" s="18">
        <v>-1016.1360000000001</v>
      </c>
      <c r="J1192" s="34" t="s">
        <v>95</v>
      </c>
      <c r="K1192" s="19">
        <f t="shared" si="37"/>
        <v>-1016.1360000000001</v>
      </c>
      <c r="L1192" t="s">
        <v>851</v>
      </c>
      <c r="M1192" s="51" t="s">
        <v>901</v>
      </c>
      <c r="O1192" s="50" t="s">
        <v>902</v>
      </c>
      <c r="P1192" s="38">
        <f t="shared" si="36"/>
        <v>-1016.1360000000001</v>
      </c>
      <c r="Q1192" s="52">
        <v>45831</v>
      </c>
      <c r="S1192">
        <v>40700</v>
      </c>
      <c r="T1192" t="s">
        <v>784</v>
      </c>
    </row>
    <row r="1193" spans="1:20" ht="14.45">
      <c r="A1193" s="54" t="str">
        <f>+VLOOKUP(O1193,'Selectable Table'!D:E,2,0)</f>
        <v>OTH CUST</v>
      </c>
      <c r="B1193" s="37" t="s">
        <v>1232</v>
      </c>
      <c r="C1193" s="50" t="s">
        <v>1233</v>
      </c>
      <c r="D1193" s="50" t="s">
        <v>1900</v>
      </c>
      <c r="E1193">
        <v>2025</v>
      </c>
      <c r="F1193">
        <v>6</v>
      </c>
      <c r="G1193" s="54" t="s">
        <v>850</v>
      </c>
      <c r="H1193" s="34" t="s">
        <v>323</v>
      </c>
      <c r="I1193" s="18">
        <v>-8067.3919999999998</v>
      </c>
      <c r="J1193" s="34" t="s">
        <v>95</v>
      </c>
      <c r="K1193" s="19">
        <f t="shared" si="37"/>
        <v>-8067.3919999999998</v>
      </c>
      <c r="L1193" t="s">
        <v>851</v>
      </c>
      <c r="M1193" s="51" t="s">
        <v>1235</v>
      </c>
      <c r="O1193" s="50" t="s">
        <v>860</v>
      </c>
      <c r="P1193" s="38">
        <f t="shared" si="36"/>
        <v>-8067.3919999999998</v>
      </c>
      <c r="Q1193" s="52">
        <v>45831</v>
      </c>
      <c r="S1193">
        <v>40700</v>
      </c>
      <c r="T1193" t="s">
        <v>784</v>
      </c>
    </row>
    <row r="1194" spans="1:20" ht="14.45">
      <c r="A1194" s="54" t="str">
        <f>+VLOOKUP(O1194,'Selectable Table'!D:E,2,0)</f>
        <v>ASTRAZENECA</v>
      </c>
      <c r="B1194" s="37" t="s">
        <v>1236</v>
      </c>
      <c r="C1194" s="50" t="s">
        <v>1237</v>
      </c>
      <c r="D1194" s="50" t="s">
        <v>1900</v>
      </c>
      <c r="E1194">
        <v>2025</v>
      </c>
      <c r="F1194">
        <v>6</v>
      </c>
      <c r="G1194" s="54" t="s">
        <v>854</v>
      </c>
      <c r="H1194" s="34" t="s">
        <v>324</v>
      </c>
      <c r="I1194" s="18">
        <v>-339.29200000000003</v>
      </c>
      <c r="J1194" s="34" t="s">
        <v>95</v>
      </c>
      <c r="K1194" s="19">
        <f t="shared" si="37"/>
        <v>-339.29200000000003</v>
      </c>
      <c r="L1194" t="s">
        <v>851</v>
      </c>
      <c r="M1194" s="51" t="s">
        <v>1239</v>
      </c>
      <c r="O1194" s="50" t="s">
        <v>1199</v>
      </c>
      <c r="P1194" s="38">
        <f t="shared" si="36"/>
        <v>-339.29200000000003</v>
      </c>
      <c r="Q1194" s="52">
        <v>45831</v>
      </c>
      <c r="S1194">
        <v>40700</v>
      </c>
      <c r="T1194" t="s">
        <v>784</v>
      </c>
    </row>
    <row r="1195" spans="1:20" ht="14.45">
      <c r="A1195" s="54" t="str">
        <f>+VLOOKUP(O1195,'Selectable Table'!D:E,2,0)</f>
        <v>ASTRAZENECA</v>
      </c>
      <c r="B1195" s="37" t="s">
        <v>1241</v>
      </c>
      <c r="C1195" s="50" t="s">
        <v>1242</v>
      </c>
      <c r="D1195" s="50" t="s">
        <v>1901</v>
      </c>
      <c r="E1195">
        <v>2025</v>
      </c>
      <c r="F1195">
        <v>6</v>
      </c>
      <c r="G1195" s="54" t="s">
        <v>854</v>
      </c>
      <c r="H1195" s="34" t="s">
        <v>324</v>
      </c>
      <c r="I1195" s="18">
        <v>-1301.5120000000002</v>
      </c>
      <c r="J1195" s="34" t="s">
        <v>95</v>
      </c>
      <c r="K1195" s="19">
        <f t="shared" si="37"/>
        <v>-1301.5120000000002</v>
      </c>
      <c r="L1195" t="s">
        <v>851</v>
      </c>
      <c r="M1195" s="51" t="s">
        <v>1244</v>
      </c>
      <c r="O1195" s="50" t="s">
        <v>954</v>
      </c>
      <c r="P1195" s="38">
        <f t="shared" si="36"/>
        <v>-1301.5120000000002</v>
      </c>
      <c r="Q1195" s="52">
        <v>45831</v>
      </c>
      <c r="S1195">
        <v>40700</v>
      </c>
      <c r="T1195" t="s">
        <v>784</v>
      </c>
    </row>
    <row r="1196" spans="1:20" ht="14.45">
      <c r="A1196" s="54" t="str">
        <f>+VLOOKUP(O1196,'Selectable Table'!D:E,2,0)</f>
        <v>OTH CUST</v>
      </c>
      <c r="B1196" s="37" t="s">
        <v>1245</v>
      </c>
      <c r="C1196" s="50" t="s">
        <v>1246</v>
      </c>
      <c r="D1196" s="50" t="s">
        <v>1901</v>
      </c>
      <c r="E1196">
        <v>2025</v>
      </c>
      <c r="F1196">
        <v>6</v>
      </c>
      <c r="G1196" s="54" t="s">
        <v>854</v>
      </c>
      <c r="H1196" s="34" t="s">
        <v>324</v>
      </c>
      <c r="I1196" s="18">
        <v>-776.38800000000003</v>
      </c>
      <c r="J1196" s="34" t="s">
        <v>95</v>
      </c>
      <c r="K1196" s="19">
        <f t="shared" si="37"/>
        <v>-776.38800000000003</v>
      </c>
      <c r="L1196" t="s">
        <v>851</v>
      </c>
      <c r="M1196" s="51" t="s">
        <v>1248</v>
      </c>
      <c r="O1196" s="50" t="s">
        <v>875</v>
      </c>
      <c r="P1196" s="38">
        <f t="shared" si="36"/>
        <v>-776.38800000000003</v>
      </c>
      <c r="Q1196" s="52">
        <v>45831</v>
      </c>
      <c r="S1196">
        <v>40700</v>
      </c>
      <c r="T1196" t="s">
        <v>784</v>
      </c>
    </row>
    <row r="1197" spans="1:20" ht="14.45">
      <c r="A1197" s="54" t="str">
        <f>+VLOOKUP(O1197,'Selectable Table'!D:E,2,0)</f>
        <v>OTH CUST</v>
      </c>
      <c r="B1197" s="37" t="s">
        <v>1253</v>
      </c>
      <c r="C1197" s="50" t="s">
        <v>1254</v>
      </c>
      <c r="D1197" s="50" t="s">
        <v>1901</v>
      </c>
      <c r="E1197">
        <v>2025</v>
      </c>
      <c r="F1197">
        <v>6</v>
      </c>
      <c r="G1197" s="54" t="s">
        <v>850</v>
      </c>
      <c r="H1197" s="34" t="s">
        <v>323</v>
      </c>
      <c r="I1197" s="18">
        <v>-1195.98</v>
      </c>
      <c r="J1197" s="34" t="s">
        <v>95</v>
      </c>
      <c r="K1197" s="19">
        <f t="shared" si="37"/>
        <v>-1195.98</v>
      </c>
      <c r="L1197" t="s">
        <v>851</v>
      </c>
      <c r="M1197" s="51" t="s">
        <v>1009</v>
      </c>
      <c r="O1197" s="50" t="s">
        <v>1010</v>
      </c>
      <c r="P1197" s="38">
        <f t="shared" si="36"/>
        <v>-1195.98</v>
      </c>
      <c r="Q1197" s="52">
        <v>45831</v>
      </c>
      <c r="S1197">
        <v>40700</v>
      </c>
      <c r="T1197" t="s">
        <v>784</v>
      </c>
    </row>
    <row r="1198" spans="1:20" ht="14.45">
      <c r="A1198" s="54" t="str">
        <f>+VLOOKUP(O1198,'Selectable Table'!D:E,2,0)</f>
        <v>OTH CUST</v>
      </c>
      <c r="B1198" s="37" t="s">
        <v>1261</v>
      </c>
      <c r="C1198" s="50" t="s">
        <v>1262</v>
      </c>
      <c r="D1198" s="50" t="s">
        <v>1901</v>
      </c>
      <c r="E1198">
        <v>2025</v>
      </c>
      <c r="F1198">
        <v>6</v>
      </c>
      <c r="G1198" s="54" t="s">
        <v>854</v>
      </c>
      <c r="H1198" s="34" t="s">
        <v>324</v>
      </c>
      <c r="I1198" s="18">
        <v>-1312.076</v>
      </c>
      <c r="J1198" s="34" t="s">
        <v>95</v>
      </c>
      <c r="K1198" s="19">
        <f t="shared" si="37"/>
        <v>-1312.076</v>
      </c>
      <c r="L1198" t="s">
        <v>851</v>
      </c>
      <c r="M1198" s="51" t="s">
        <v>874</v>
      </c>
      <c r="O1198" s="50" t="s">
        <v>875</v>
      </c>
      <c r="P1198" s="38">
        <f t="shared" si="36"/>
        <v>-1312.076</v>
      </c>
      <c r="Q1198" s="52">
        <v>45831</v>
      </c>
      <c r="S1198">
        <v>40700</v>
      </c>
      <c r="T1198" t="s">
        <v>784</v>
      </c>
    </row>
    <row r="1199" spans="1:20" ht="14.45">
      <c r="A1199" s="54" t="str">
        <f>+VLOOKUP(O1199,'Selectable Table'!D:E,2,0)</f>
        <v>OTH CUST</v>
      </c>
      <c r="B1199" s="37" t="s">
        <v>1263</v>
      </c>
      <c r="C1199" s="50" t="s">
        <v>1264</v>
      </c>
      <c r="D1199" s="50" t="s">
        <v>1901</v>
      </c>
      <c r="E1199">
        <v>2025</v>
      </c>
      <c r="F1199">
        <v>6</v>
      </c>
      <c r="G1199" s="54" t="s">
        <v>854</v>
      </c>
      <c r="H1199" s="34" t="s">
        <v>324</v>
      </c>
      <c r="I1199" s="18">
        <v>-578.67600000000004</v>
      </c>
      <c r="J1199" s="34" t="s">
        <v>95</v>
      </c>
      <c r="K1199" s="19">
        <f t="shared" si="37"/>
        <v>-578.67600000000004</v>
      </c>
      <c r="L1199" t="s">
        <v>851</v>
      </c>
      <c r="M1199" s="51" t="s">
        <v>905</v>
      </c>
      <c r="O1199" s="50" t="s">
        <v>906</v>
      </c>
      <c r="P1199" s="38">
        <f t="shared" si="36"/>
        <v>-578.67600000000004</v>
      </c>
      <c r="Q1199" s="52">
        <v>45831</v>
      </c>
      <c r="S1199">
        <v>40700</v>
      </c>
      <c r="T1199" t="s">
        <v>784</v>
      </c>
    </row>
    <row r="1200" spans="1:20" ht="14.45">
      <c r="A1200" s="54" t="str">
        <f>+VLOOKUP(O1200,'Selectable Table'!D:E,2,0)</f>
        <v>OTH CUST</v>
      </c>
      <c r="B1200" s="37" t="s">
        <v>1265</v>
      </c>
      <c r="C1200" s="50" t="s">
        <v>1266</v>
      </c>
      <c r="D1200" s="50" t="s">
        <v>1901</v>
      </c>
      <c r="E1200">
        <v>2025</v>
      </c>
      <c r="F1200">
        <v>6</v>
      </c>
      <c r="G1200" s="54" t="s">
        <v>850</v>
      </c>
      <c r="H1200" s="34" t="s">
        <v>323</v>
      </c>
      <c r="I1200" s="18">
        <v>-1086.3720000000001</v>
      </c>
      <c r="J1200" s="34" t="s">
        <v>95</v>
      </c>
      <c r="K1200" s="19">
        <f t="shared" si="37"/>
        <v>-1086.3720000000001</v>
      </c>
      <c r="L1200" t="s">
        <v>851</v>
      </c>
      <c r="M1200" s="51" t="s">
        <v>874</v>
      </c>
      <c r="O1200" s="50" t="s">
        <v>875</v>
      </c>
      <c r="P1200" s="38">
        <f t="shared" si="36"/>
        <v>-1086.3720000000001</v>
      </c>
      <c r="Q1200" s="52">
        <v>45831</v>
      </c>
      <c r="S1200">
        <v>40700</v>
      </c>
      <c r="T1200" t="s">
        <v>784</v>
      </c>
    </row>
    <row r="1201" spans="1:20" ht="29.1">
      <c r="A1201" s="54" t="str">
        <f>+VLOOKUP(O1201,'Selectable Table'!D:E,2,0)</f>
        <v>OTH CUST</v>
      </c>
      <c r="B1201" s="37" t="s">
        <v>1268</v>
      </c>
      <c r="C1201" s="50" t="s">
        <v>1269</v>
      </c>
      <c r="D1201" s="50" t="s">
        <v>499</v>
      </c>
      <c r="E1201">
        <v>2025</v>
      </c>
      <c r="F1201">
        <v>6</v>
      </c>
      <c r="G1201" s="54" t="s">
        <v>850</v>
      </c>
      <c r="H1201" s="34" t="s">
        <v>323</v>
      </c>
      <c r="I1201" s="18">
        <v>-271.21999999999997</v>
      </c>
      <c r="J1201" s="34" t="s">
        <v>95</v>
      </c>
      <c r="K1201" s="19">
        <f t="shared" si="37"/>
        <v>-271.21999999999997</v>
      </c>
      <c r="L1201" t="s">
        <v>851</v>
      </c>
      <c r="M1201" s="51" t="s">
        <v>1270</v>
      </c>
      <c r="O1201" s="50" t="s">
        <v>929</v>
      </c>
      <c r="P1201" s="38">
        <f t="shared" si="36"/>
        <v>-271.21999999999997</v>
      </c>
      <c r="Q1201" s="52">
        <v>45831</v>
      </c>
      <c r="S1201">
        <v>40700</v>
      </c>
      <c r="T1201" t="s">
        <v>784</v>
      </c>
    </row>
    <row r="1202" spans="1:20" ht="14.45">
      <c r="A1202" s="54" t="str">
        <f>+VLOOKUP(O1202,'Selectable Table'!D:E,2,0)</f>
        <v>OTH CUST</v>
      </c>
      <c r="B1202" s="37" t="s">
        <v>1279</v>
      </c>
      <c r="C1202" s="50" t="s">
        <v>1280</v>
      </c>
      <c r="D1202" s="50" t="s">
        <v>499</v>
      </c>
      <c r="E1202">
        <v>2025</v>
      </c>
      <c r="F1202">
        <v>6</v>
      </c>
      <c r="G1202" s="54" t="s">
        <v>854</v>
      </c>
      <c r="H1202" s="34" t="s">
        <v>324</v>
      </c>
      <c r="I1202" s="18">
        <v>-362.56400000000002</v>
      </c>
      <c r="J1202" s="34" t="s">
        <v>95</v>
      </c>
      <c r="K1202" s="19">
        <f t="shared" si="37"/>
        <v>-362.56400000000002</v>
      </c>
      <c r="L1202" t="s">
        <v>851</v>
      </c>
      <c r="M1202" s="51" t="s">
        <v>1281</v>
      </c>
      <c r="O1202" s="50" t="s">
        <v>875</v>
      </c>
      <c r="P1202" s="38">
        <f t="shared" si="36"/>
        <v>-362.56400000000002</v>
      </c>
      <c r="Q1202" s="52">
        <v>45831</v>
      </c>
      <c r="S1202">
        <v>40700</v>
      </c>
      <c r="T1202" t="s">
        <v>784</v>
      </c>
    </row>
    <row r="1203" spans="1:20" ht="29.1">
      <c r="A1203" s="54" t="str">
        <f>+VLOOKUP(O1203,'Selectable Table'!D:E,2,0)</f>
        <v>OTH CUST</v>
      </c>
      <c r="B1203" s="37" t="s">
        <v>1287</v>
      </c>
      <c r="C1203" s="50" t="s">
        <v>1288</v>
      </c>
      <c r="D1203" s="50" t="s">
        <v>499</v>
      </c>
      <c r="E1203">
        <v>2025</v>
      </c>
      <c r="F1203">
        <v>6</v>
      </c>
      <c r="G1203" s="54" t="s">
        <v>854</v>
      </c>
      <c r="H1203" s="34" t="s">
        <v>324</v>
      </c>
      <c r="I1203" s="18">
        <v>-216.82800000000003</v>
      </c>
      <c r="J1203" s="34" t="s">
        <v>95</v>
      </c>
      <c r="K1203" s="19">
        <f t="shared" si="37"/>
        <v>-216.82800000000003</v>
      </c>
      <c r="L1203" t="s">
        <v>851</v>
      </c>
      <c r="M1203" s="51" t="s">
        <v>1290</v>
      </c>
      <c r="O1203" s="50" t="s">
        <v>929</v>
      </c>
      <c r="P1203" s="38">
        <f t="shared" si="36"/>
        <v>-216.82800000000003</v>
      </c>
      <c r="Q1203" s="52">
        <v>45831</v>
      </c>
      <c r="S1203">
        <v>40700</v>
      </c>
      <c r="T1203" t="s">
        <v>784</v>
      </c>
    </row>
    <row r="1204" spans="1:20" ht="14.45">
      <c r="A1204" s="54" t="str">
        <f>+VLOOKUP(O1204,'Selectable Table'!D:E,2,0)</f>
        <v>OTH CUST</v>
      </c>
      <c r="B1204" s="37" t="s">
        <v>1291</v>
      </c>
      <c r="C1204" s="50" t="s">
        <v>1292</v>
      </c>
      <c r="D1204" s="50" t="s">
        <v>499</v>
      </c>
      <c r="E1204">
        <v>2025</v>
      </c>
      <c r="F1204">
        <v>6</v>
      </c>
      <c r="G1204" s="54" t="s">
        <v>854</v>
      </c>
      <c r="H1204" s="34" t="s">
        <v>324</v>
      </c>
      <c r="I1204" s="18">
        <v>-336.98</v>
      </c>
      <c r="J1204" s="34" t="s">
        <v>95</v>
      </c>
      <c r="K1204" s="19">
        <f t="shared" si="37"/>
        <v>-336.98</v>
      </c>
      <c r="L1204" t="s">
        <v>851</v>
      </c>
      <c r="M1204" s="51" t="s">
        <v>1293</v>
      </c>
      <c r="O1204" s="50" t="s">
        <v>944</v>
      </c>
      <c r="P1204" s="38">
        <f t="shared" si="36"/>
        <v>-336.98</v>
      </c>
      <c r="Q1204" s="52">
        <v>45831</v>
      </c>
      <c r="S1204">
        <v>40700</v>
      </c>
      <c r="T1204" t="s">
        <v>784</v>
      </c>
    </row>
    <row r="1205" spans="1:20" ht="14.45">
      <c r="A1205" s="54" t="str">
        <f>+VLOOKUP(O1205,'Selectable Table'!D:E,2,0)</f>
        <v>OTH CUST</v>
      </c>
      <c r="B1205" s="37" t="s">
        <v>1294</v>
      </c>
      <c r="C1205" s="50" t="s">
        <v>1295</v>
      </c>
      <c r="D1205" s="50" t="s">
        <v>499</v>
      </c>
      <c r="E1205">
        <v>2025</v>
      </c>
      <c r="F1205">
        <v>6</v>
      </c>
      <c r="G1205" s="54" t="s">
        <v>854</v>
      </c>
      <c r="H1205" s="34" t="s">
        <v>324</v>
      </c>
      <c r="I1205" s="18">
        <v>-448.5</v>
      </c>
      <c r="J1205" s="34" t="s">
        <v>95</v>
      </c>
      <c r="K1205" s="19">
        <f t="shared" si="37"/>
        <v>-448.5</v>
      </c>
      <c r="L1205" t="s">
        <v>851</v>
      </c>
      <c r="M1205" s="51" t="s">
        <v>1297</v>
      </c>
      <c r="O1205" s="50" t="s">
        <v>1136</v>
      </c>
      <c r="P1205" s="38">
        <f t="shared" si="36"/>
        <v>-448.5</v>
      </c>
      <c r="Q1205" s="52">
        <v>45831</v>
      </c>
      <c r="S1205">
        <v>40700</v>
      </c>
      <c r="T1205" t="s">
        <v>784</v>
      </c>
    </row>
    <row r="1206" spans="1:20" ht="14.45">
      <c r="A1206" s="54" t="str">
        <f>+VLOOKUP(O1206,'Selectable Table'!D:E,2,0)</f>
        <v>OTH CUST</v>
      </c>
      <c r="B1206" s="37" t="s">
        <v>1298</v>
      </c>
      <c r="C1206" s="50" t="s">
        <v>1299</v>
      </c>
      <c r="D1206" s="50" t="s">
        <v>499</v>
      </c>
      <c r="E1206">
        <v>2025</v>
      </c>
      <c r="F1206">
        <v>6</v>
      </c>
      <c r="G1206" s="54" t="s">
        <v>854</v>
      </c>
      <c r="H1206" s="34" t="s">
        <v>324</v>
      </c>
      <c r="I1206" s="18">
        <v>-126.44800000000001</v>
      </c>
      <c r="J1206" s="34" t="s">
        <v>95</v>
      </c>
      <c r="K1206" s="19">
        <f t="shared" si="37"/>
        <v>-126.44800000000001</v>
      </c>
      <c r="L1206" t="s">
        <v>851</v>
      </c>
      <c r="M1206" s="51" t="s">
        <v>1300</v>
      </c>
      <c r="O1206" s="50" t="s">
        <v>919</v>
      </c>
      <c r="P1206" s="38">
        <f t="shared" si="36"/>
        <v>-126.44800000000001</v>
      </c>
      <c r="Q1206" s="52">
        <v>45831</v>
      </c>
      <c r="S1206">
        <v>40700</v>
      </c>
      <c r="T1206" t="s">
        <v>784</v>
      </c>
    </row>
    <row r="1207" spans="1:20" ht="14.45">
      <c r="A1207" s="54" t="str">
        <f>+VLOOKUP(O1207,'Selectable Table'!D:E,2,0)</f>
        <v>ASTRAZENECA</v>
      </c>
      <c r="B1207" s="37" t="s">
        <v>1301</v>
      </c>
      <c r="C1207" s="50" t="s">
        <v>1302</v>
      </c>
      <c r="D1207" s="50" t="s">
        <v>499</v>
      </c>
      <c r="E1207">
        <v>2025</v>
      </c>
      <c r="F1207">
        <v>6</v>
      </c>
      <c r="G1207" s="54" t="s">
        <v>854</v>
      </c>
      <c r="H1207" s="34" t="s">
        <v>324</v>
      </c>
      <c r="I1207" s="18">
        <v>-426.608</v>
      </c>
      <c r="J1207" s="34" t="s">
        <v>95</v>
      </c>
      <c r="K1207" s="19">
        <f t="shared" si="37"/>
        <v>-426.608</v>
      </c>
      <c r="L1207" t="s">
        <v>851</v>
      </c>
      <c r="M1207" s="51" t="s">
        <v>1304</v>
      </c>
      <c r="O1207" s="50" t="s">
        <v>1199</v>
      </c>
      <c r="P1207" s="38">
        <f t="shared" si="36"/>
        <v>-426.608</v>
      </c>
      <c r="Q1207" s="52">
        <v>45831</v>
      </c>
      <c r="S1207">
        <v>40700</v>
      </c>
      <c r="T1207" t="s">
        <v>784</v>
      </c>
    </row>
    <row r="1208" spans="1:20" ht="14.45">
      <c r="A1208" s="54" t="str">
        <f>+VLOOKUP(O1208,'Selectable Table'!D:E,2,0)</f>
        <v>OTH CUST</v>
      </c>
      <c r="B1208" s="37" t="s">
        <v>1306</v>
      </c>
      <c r="C1208" s="50" t="s">
        <v>1307</v>
      </c>
      <c r="D1208" s="50" t="s">
        <v>499</v>
      </c>
      <c r="E1208">
        <v>2025</v>
      </c>
      <c r="F1208">
        <v>6</v>
      </c>
      <c r="G1208" s="54" t="s">
        <v>854</v>
      </c>
      <c r="H1208" s="34" t="s">
        <v>324</v>
      </c>
      <c r="I1208" s="18">
        <v>-189.67200000000003</v>
      </c>
      <c r="J1208" s="34" t="s">
        <v>95</v>
      </c>
      <c r="K1208" s="19">
        <f t="shared" si="37"/>
        <v>-189.67200000000003</v>
      </c>
      <c r="L1208" t="s">
        <v>851</v>
      </c>
      <c r="M1208" s="51" t="s">
        <v>1309</v>
      </c>
      <c r="O1208" s="50" t="s">
        <v>944</v>
      </c>
      <c r="P1208" s="38">
        <f t="shared" si="36"/>
        <v>-189.67200000000003</v>
      </c>
      <c r="Q1208" s="52">
        <v>45831</v>
      </c>
      <c r="S1208">
        <v>40700</v>
      </c>
      <c r="T1208" t="s">
        <v>784</v>
      </c>
    </row>
    <row r="1209" spans="1:20" ht="14.45">
      <c r="A1209" s="54" t="str">
        <f>+VLOOKUP(O1209,'Selectable Table'!D:E,2,0)</f>
        <v>ASTRAZENECA</v>
      </c>
      <c r="B1209" s="37" t="s">
        <v>1793</v>
      </c>
      <c r="C1209" s="50" t="s">
        <v>1794</v>
      </c>
      <c r="D1209" s="50" t="s">
        <v>499</v>
      </c>
      <c r="E1209">
        <v>2025</v>
      </c>
      <c r="F1209">
        <v>6</v>
      </c>
      <c r="G1209" s="54" t="s">
        <v>850</v>
      </c>
      <c r="H1209" s="34" t="s">
        <v>323</v>
      </c>
      <c r="I1209" s="18">
        <v>-240.012</v>
      </c>
      <c r="J1209" s="34" t="s">
        <v>95</v>
      </c>
      <c r="K1209" s="19">
        <f t="shared" si="37"/>
        <v>-240.012</v>
      </c>
      <c r="L1209" t="s">
        <v>851</v>
      </c>
      <c r="M1209" s="51" t="s">
        <v>1795</v>
      </c>
      <c r="O1209" s="50" t="s">
        <v>954</v>
      </c>
      <c r="P1209" s="38">
        <f t="shared" si="36"/>
        <v>-240.012</v>
      </c>
      <c r="Q1209" s="52">
        <v>45831</v>
      </c>
      <c r="S1209">
        <v>40700</v>
      </c>
      <c r="T1209" t="s">
        <v>784</v>
      </c>
    </row>
    <row r="1210" spans="1:20" ht="29.1">
      <c r="A1210" s="54" t="str">
        <f>+VLOOKUP(O1210,'Selectable Table'!D:E,2,0)</f>
        <v>OTH CUST</v>
      </c>
      <c r="B1210" s="37" t="s">
        <v>1313</v>
      </c>
      <c r="C1210" s="50" t="s">
        <v>1314</v>
      </c>
      <c r="D1210" s="50" t="s">
        <v>499</v>
      </c>
      <c r="E1210">
        <v>2025</v>
      </c>
      <c r="F1210">
        <v>6</v>
      </c>
      <c r="G1210" s="54" t="s">
        <v>850</v>
      </c>
      <c r="H1210" s="34" t="s">
        <v>323</v>
      </c>
      <c r="I1210" s="18">
        <v>-149.97999999999999</v>
      </c>
      <c r="J1210" s="34" t="s">
        <v>95</v>
      </c>
      <c r="K1210" s="19">
        <f t="shared" si="37"/>
        <v>-149.97999999999999</v>
      </c>
      <c r="L1210" t="s">
        <v>851</v>
      </c>
      <c r="M1210" s="51" t="s">
        <v>1315</v>
      </c>
      <c r="O1210" s="50" t="s">
        <v>929</v>
      </c>
      <c r="P1210" s="38">
        <f t="shared" si="36"/>
        <v>-149.97999999999999</v>
      </c>
      <c r="Q1210" s="52">
        <v>45831</v>
      </c>
      <c r="S1210">
        <v>40700</v>
      </c>
      <c r="T1210" t="s">
        <v>784</v>
      </c>
    </row>
    <row r="1211" spans="1:20" ht="14.45">
      <c r="A1211" s="54" t="str">
        <f>+VLOOKUP(O1211,'Selectable Table'!D:E,2,0)</f>
        <v>OTH CUST</v>
      </c>
      <c r="B1211" s="37" t="s">
        <v>1322</v>
      </c>
      <c r="C1211" s="50" t="s">
        <v>1323</v>
      </c>
      <c r="D1211" s="50" t="s">
        <v>1902</v>
      </c>
      <c r="E1211">
        <v>2025</v>
      </c>
      <c r="F1211">
        <v>6</v>
      </c>
      <c r="G1211" s="54" t="s">
        <v>854</v>
      </c>
      <c r="H1211" s="34" t="s">
        <v>324</v>
      </c>
      <c r="I1211" s="18">
        <v>-241.708</v>
      </c>
      <c r="J1211" s="34" t="s">
        <v>95</v>
      </c>
      <c r="K1211" s="19">
        <f t="shared" si="37"/>
        <v>-241.708</v>
      </c>
      <c r="L1211" t="s">
        <v>851</v>
      </c>
      <c r="M1211" s="51" t="s">
        <v>1324</v>
      </c>
      <c r="O1211" s="50" t="s">
        <v>875</v>
      </c>
      <c r="P1211" s="38">
        <f t="shared" si="36"/>
        <v>-241.708</v>
      </c>
      <c r="Q1211" s="52">
        <v>45831</v>
      </c>
      <c r="S1211">
        <v>40700</v>
      </c>
      <c r="T1211" t="s">
        <v>784</v>
      </c>
    </row>
    <row r="1212" spans="1:20" ht="29.1">
      <c r="A1212" s="54" t="str">
        <f>+VLOOKUP(O1212,'Selectable Table'!D:E,2,0)</f>
        <v>OTH CUST</v>
      </c>
      <c r="B1212" s="37" t="s">
        <v>1331</v>
      </c>
      <c r="C1212" s="50" t="s">
        <v>1332</v>
      </c>
      <c r="D1212" s="50" t="s">
        <v>1902</v>
      </c>
      <c r="E1212">
        <v>2025</v>
      </c>
      <c r="F1212">
        <v>6</v>
      </c>
      <c r="G1212" s="54" t="s">
        <v>850</v>
      </c>
      <c r="H1212" s="34" t="s">
        <v>323</v>
      </c>
      <c r="I1212" s="18">
        <v>-580.54</v>
      </c>
      <c r="J1212" s="34" t="s">
        <v>95</v>
      </c>
      <c r="K1212" s="19">
        <f t="shared" si="37"/>
        <v>-580.54</v>
      </c>
      <c r="L1212" t="s">
        <v>851</v>
      </c>
      <c r="M1212" s="51" t="s">
        <v>1333</v>
      </c>
      <c r="O1212" s="50" t="s">
        <v>929</v>
      </c>
      <c r="P1212" s="38">
        <f t="shared" si="36"/>
        <v>-580.54</v>
      </c>
      <c r="Q1212" s="52">
        <v>45831</v>
      </c>
      <c r="S1212">
        <v>40700</v>
      </c>
      <c r="T1212" t="s">
        <v>784</v>
      </c>
    </row>
    <row r="1213" spans="1:20" ht="14.45">
      <c r="A1213" s="54" t="str">
        <f>+VLOOKUP(O1213,'Selectable Table'!D:E,2,0)</f>
        <v>OTH CUST</v>
      </c>
      <c r="B1213" s="37" t="s">
        <v>1334</v>
      </c>
      <c r="C1213" s="50" t="s">
        <v>1335</v>
      </c>
      <c r="D1213" s="50" t="s">
        <v>1902</v>
      </c>
      <c r="E1213">
        <v>2025</v>
      </c>
      <c r="F1213">
        <v>6</v>
      </c>
      <c r="G1213" s="54" t="s">
        <v>854</v>
      </c>
      <c r="H1213" s="34" t="s">
        <v>324</v>
      </c>
      <c r="I1213" s="18">
        <v>-422.75600000000009</v>
      </c>
      <c r="J1213" s="34" t="s">
        <v>95</v>
      </c>
      <c r="K1213" s="19">
        <f t="shared" si="37"/>
        <v>-422.75600000000009</v>
      </c>
      <c r="L1213" t="s">
        <v>851</v>
      </c>
      <c r="M1213" s="51" t="s">
        <v>1336</v>
      </c>
      <c r="O1213" s="50" t="s">
        <v>1116</v>
      </c>
      <c r="P1213" s="38">
        <f t="shared" si="36"/>
        <v>-422.75600000000009</v>
      </c>
      <c r="Q1213" s="52">
        <v>45831</v>
      </c>
      <c r="S1213">
        <v>40700</v>
      </c>
      <c r="T1213" t="s">
        <v>784</v>
      </c>
    </row>
    <row r="1214" spans="1:20" ht="14.45">
      <c r="A1214" s="54" t="str">
        <f>+VLOOKUP(O1214,'Selectable Table'!D:E,2,0)</f>
        <v>ASTRAZENECA</v>
      </c>
      <c r="B1214" s="37" t="s">
        <v>1337</v>
      </c>
      <c r="C1214" s="50" t="s">
        <v>1338</v>
      </c>
      <c r="D1214" s="50" t="s">
        <v>1902</v>
      </c>
      <c r="E1214">
        <v>2025</v>
      </c>
      <c r="F1214">
        <v>6</v>
      </c>
      <c r="G1214" s="54" t="s">
        <v>854</v>
      </c>
      <c r="H1214" s="34" t="s">
        <v>324</v>
      </c>
      <c r="I1214" s="18">
        <v>-2138.288</v>
      </c>
      <c r="J1214" s="34" t="s">
        <v>95</v>
      </c>
      <c r="K1214" s="19">
        <f t="shared" si="37"/>
        <v>-2138.288</v>
      </c>
      <c r="L1214" t="s">
        <v>851</v>
      </c>
      <c r="M1214" s="51" t="s">
        <v>1339</v>
      </c>
      <c r="O1214" s="50" t="s">
        <v>1340</v>
      </c>
      <c r="P1214" s="38">
        <f t="shared" si="36"/>
        <v>-2138.288</v>
      </c>
      <c r="Q1214" s="52">
        <v>45831</v>
      </c>
      <c r="S1214">
        <v>40700</v>
      </c>
      <c r="T1214" t="s">
        <v>784</v>
      </c>
    </row>
    <row r="1215" spans="1:20" ht="14.45">
      <c r="A1215" s="54" t="str">
        <f>+VLOOKUP(O1215,'Selectable Table'!D:E,2,0)</f>
        <v>OTH CUST</v>
      </c>
      <c r="B1215" s="37" t="s">
        <v>1343</v>
      </c>
      <c r="C1215" s="50" t="s">
        <v>1344</v>
      </c>
      <c r="D1215" s="50" t="s">
        <v>1902</v>
      </c>
      <c r="E1215">
        <v>2025</v>
      </c>
      <c r="F1215">
        <v>6</v>
      </c>
      <c r="G1215" s="54" t="s">
        <v>854</v>
      </c>
      <c r="H1215" s="34" t="s">
        <v>324</v>
      </c>
      <c r="I1215" s="18">
        <v>-470.32</v>
      </c>
      <c r="J1215" s="34" t="s">
        <v>95</v>
      </c>
      <c r="K1215" s="19">
        <f t="shared" si="37"/>
        <v>-470.32</v>
      </c>
      <c r="L1215" t="s">
        <v>851</v>
      </c>
      <c r="M1215" s="51" t="s">
        <v>874</v>
      </c>
      <c r="O1215" s="50" t="s">
        <v>875</v>
      </c>
      <c r="P1215" s="38">
        <f t="shared" si="36"/>
        <v>-470.32</v>
      </c>
      <c r="Q1215" s="52">
        <v>45831</v>
      </c>
      <c r="S1215">
        <v>40700</v>
      </c>
      <c r="T1215" t="s">
        <v>784</v>
      </c>
    </row>
    <row r="1216" spans="1:20" ht="14.45">
      <c r="A1216" s="54" t="str">
        <f>+VLOOKUP(O1216,'Selectable Table'!D:E,2,0)</f>
        <v>OTH CUST</v>
      </c>
      <c r="B1216" s="37" t="s">
        <v>1345</v>
      </c>
      <c r="C1216" s="50" t="s">
        <v>1346</v>
      </c>
      <c r="D1216" s="50" t="s">
        <v>1902</v>
      </c>
      <c r="E1216">
        <v>2025</v>
      </c>
      <c r="F1216">
        <v>6</v>
      </c>
      <c r="G1216" s="54" t="s">
        <v>854</v>
      </c>
      <c r="H1216" s="34" t="s">
        <v>324</v>
      </c>
      <c r="I1216" s="18">
        <v>-941.22000000000014</v>
      </c>
      <c r="J1216" s="34" t="s">
        <v>95</v>
      </c>
      <c r="K1216" s="19">
        <f t="shared" si="37"/>
        <v>-941.22000000000014</v>
      </c>
      <c r="L1216" t="s">
        <v>851</v>
      </c>
      <c r="M1216" s="51" t="s">
        <v>1260</v>
      </c>
      <c r="O1216" s="50" t="s">
        <v>1347</v>
      </c>
      <c r="P1216" s="38">
        <f t="shared" si="36"/>
        <v>-941.22000000000014</v>
      </c>
      <c r="Q1216" s="52">
        <v>45831</v>
      </c>
      <c r="S1216">
        <v>40700</v>
      </c>
      <c r="T1216" t="s">
        <v>784</v>
      </c>
    </row>
    <row r="1217" spans="1:20" ht="14.45">
      <c r="A1217" s="54" t="str">
        <f>+VLOOKUP(O1217,'Selectable Table'!D:E,2,0)</f>
        <v>OTH CUST</v>
      </c>
      <c r="B1217" s="37" t="s">
        <v>1348</v>
      </c>
      <c r="C1217" s="50" t="s">
        <v>1349</v>
      </c>
      <c r="D1217" s="50" t="s">
        <v>1902</v>
      </c>
      <c r="E1217">
        <v>2025</v>
      </c>
      <c r="F1217">
        <v>6</v>
      </c>
      <c r="G1217" s="54" t="s">
        <v>854</v>
      </c>
      <c r="H1217" s="34" t="s">
        <v>324</v>
      </c>
      <c r="I1217" s="18">
        <v>-250.24400000000003</v>
      </c>
      <c r="J1217" s="34" t="s">
        <v>95</v>
      </c>
      <c r="K1217" s="19">
        <f t="shared" si="37"/>
        <v>-250.24400000000003</v>
      </c>
      <c r="L1217" t="s">
        <v>851</v>
      </c>
      <c r="M1217" s="51" t="s">
        <v>1350</v>
      </c>
      <c r="O1217" s="50" t="s">
        <v>1156</v>
      </c>
      <c r="P1217" s="38">
        <f t="shared" si="36"/>
        <v>-250.24400000000003</v>
      </c>
      <c r="Q1217" s="52">
        <v>45831</v>
      </c>
      <c r="S1217">
        <v>40700</v>
      </c>
      <c r="T1217" t="s">
        <v>784</v>
      </c>
    </row>
    <row r="1218" spans="1:20" ht="14.45">
      <c r="A1218" s="54" t="str">
        <f>+VLOOKUP(O1218,'Selectable Table'!D:E,2,0)</f>
        <v>OTH CUST</v>
      </c>
      <c r="B1218" s="37" t="s">
        <v>1351</v>
      </c>
      <c r="C1218" s="50" t="s">
        <v>1352</v>
      </c>
      <c r="D1218" s="50" t="s">
        <v>1903</v>
      </c>
      <c r="E1218">
        <v>2025</v>
      </c>
      <c r="F1218">
        <v>6</v>
      </c>
      <c r="G1218" s="54" t="s">
        <v>854</v>
      </c>
      <c r="H1218" s="34" t="s">
        <v>324</v>
      </c>
      <c r="I1218" s="18">
        <v>-299</v>
      </c>
      <c r="J1218" s="34" t="s">
        <v>95</v>
      </c>
      <c r="K1218" s="19">
        <f t="shared" si="37"/>
        <v>-299</v>
      </c>
      <c r="L1218" t="s">
        <v>851</v>
      </c>
      <c r="M1218" s="51" t="s">
        <v>1354</v>
      </c>
      <c r="O1218" s="50" t="s">
        <v>919</v>
      </c>
      <c r="P1218" s="38">
        <f t="shared" ref="P1218:P1281" si="38">K1218</f>
        <v>-299</v>
      </c>
      <c r="Q1218" s="52">
        <v>45831</v>
      </c>
      <c r="S1218">
        <v>40700</v>
      </c>
      <c r="T1218" t="s">
        <v>784</v>
      </c>
    </row>
    <row r="1219" spans="1:20" ht="14.45">
      <c r="A1219" s="54" t="str">
        <f>+VLOOKUP(O1219,'Selectable Table'!D:E,2,0)</f>
        <v>OTH CUST</v>
      </c>
      <c r="B1219" s="37" t="s">
        <v>1358</v>
      </c>
      <c r="C1219" s="50" t="s">
        <v>1359</v>
      </c>
      <c r="D1219" s="50" t="s">
        <v>1903</v>
      </c>
      <c r="E1219">
        <v>2025</v>
      </c>
      <c r="F1219">
        <v>6</v>
      </c>
      <c r="G1219" s="54" t="s">
        <v>858</v>
      </c>
      <c r="H1219" s="34" t="s">
        <v>325</v>
      </c>
      <c r="I1219" s="18">
        <v>-126.44800000000001</v>
      </c>
      <c r="J1219" s="34" t="s">
        <v>95</v>
      </c>
      <c r="K1219" s="19">
        <f t="shared" ref="K1219:K1282" si="39">+VLOOKUP(J1219,$W$2:$X$7,2,0)*I1219</f>
        <v>-126.44800000000001</v>
      </c>
      <c r="L1219" t="s">
        <v>851</v>
      </c>
      <c r="M1219" s="51" t="s">
        <v>1360</v>
      </c>
      <c r="O1219" s="50" t="s">
        <v>1361</v>
      </c>
      <c r="P1219" s="38">
        <f t="shared" si="38"/>
        <v>-126.44800000000001</v>
      </c>
      <c r="Q1219" s="52">
        <v>45831</v>
      </c>
      <c r="S1219">
        <v>40700</v>
      </c>
      <c r="T1219" t="s">
        <v>784</v>
      </c>
    </row>
    <row r="1220" spans="1:20" ht="14.45">
      <c r="A1220" s="54" t="str">
        <f>+VLOOKUP(O1220,'Selectable Table'!D:E,2,0)</f>
        <v>GILEAD SCI</v>
      </c>
      <c r="B1220" s="37" t="s">
        <v>1362</v>
      </c>
      <c r="C1220" s="50" t="s">
        <v>1363</v>
      </c>
      <c r="D1220" s="50" t="s">
        <v>1903</v>
      </c>
      <c r="E1220">
        <v>2025</v>
      </c>
      <c r="F1220">
        <v>6</v>
      </c>
      <c r="G1220" s="54" t="s">
        <v>854</v>
      </c>
      <c r="H1220" s="34" t="s">
        <v>324</v>
      </c>
      <c r="I1220" s="18">
        <v>-216.13200000000003</v>
      </c>
      <c r="J1220" s="34" t="s">
        <v>95</v>
      </c>
      <c r="K1220" s="19">
        <f t="shared" si="39"/>
        <v>-216.13200000000003</v>
      </c>
      <c r="L1220" t="s">
        <v>851</v>
      </c>
      <c r="M1220" s="51" t="s">
        <v>1364</v>
      </c>
      <c r="O1220" s="50" t="s">
        <v>1069</v>
      </c>
      <c r="P1220" s="38">
        <f t="shared" si="38"/>
        <v>-216.13200000000003</v>
      </c>
      <c r="Q1220" s="52">
        <v>45831</v>
      </c>
      <c r="S1220">
        <v>40700</v>
      </c>
      <c r="T1220" t="s">
        <v>784</v>
      </c>
    </row>
    <row r="1221" spans="1:20" ht="29.1">
      <c r="A1221" s="54" t="str">
        <f>+VLOOKUP(O1221,'Selectable Table'!D:E,2,0)</f>
        <v>OTH CUST</v>
      </c>
      <c r="B1221" s="37" t="s">
        <v>1819</v>
      </c>
      <c r="C1221" s="50" t="s">
        <v>1820</v>
      </c>
      <c r="D1221" s="50" t="s">
        <v>1903</v>
      </c>
      <c r="E1221">
        <v>2025</v>
      </c>
      <c r="F1221">
        <v>6</v>
      </c>
      <c r="G1221" s="54" t="s">
        <v>854</v>
      </c>
      <c r="H1221" s="34" t="s">
        <v>324</v>
      </c>
      <c r="I1221" s="18">
        <v>-338.06400000000002</v>
      </c>
      <c r="J1221" s="34" t="s">
        <v>95</v>
      </c>
      <c r="K1221" s="19">
        <f t="shared" si="39"/>
        <v>-338.06400000000002</v>
      </c>
      <c r="L1221" t="s">
        <v>851</v>
      </c>
      <c r="M1221" s="51" t="s">
        <v>1821</v>
      </c>
      <c r="O1221" s="50" t="s">
        <v>929</v>
      </c>
      <c r="P1221" s="38">
        <f t="shared" si="38"/>
        <v>-338.06400000000002</v>
      </c>
      <c r="Q1221" s="52">
        <v>45831</v>
      </c>
      <c r="S1221">
        <v>40700</v>
      </c>
      <c r="T1221" t="s">
        <v>784</v>
      </c>
    </row>
    <row r="1222" spans="1:20" ht="14.45">
      <c r="A1222" s="54" t="str">
        <f>+VLOOKUP(O1222,'Selectable Table'!D:E,2,0)</f>
        <v>OTH CUST</v>
      </c>
      <c r="B1222" s="37" t="s">
        <v>1368</v>
      </c>
      <c r="C1222" s="50" t="s">
        <v>1369</v>
      </c>
      <c r="D1222" s="50" t="s">
        <v>1903</v>
      </c>
      <c r="E1222">
        <v>2025</v>
      </c>
      <c r="F1222">
        <v>6</v>
      </c>
      <c r="G1222" s="54" t="s">
        <v>854</v>
      </c>
      <c r="H1222" s="34" t="s">
        <v>324</v>
      </c>
      <c r="I1222" s="18">
        <v>-399.27600000000007</v>
      </c>
      <c r="J1222" s="34" t="s">
        <v>95</v>
      </c>
      <c r="K1222" s="19">
        <f t="shared" si="39"/>
        <v>-399.27600000000007</v>
      </c>
      <c r="L1222" t="s">
        <v>851</v>
      </c>
      <c r="M1222" s="51" t="s">
        <v>874</v>
      </c>
      <c r="O1222" s="50" t="s">
        <v>875</v>
      </c>
      <c r="P1222" s="38">
        <f t="shared" si="38"/>
        <v>-399.27600000000007</v>
      </c>
      <c r="Q1222" s="52">
        <v>45831</v>
      </c>
      <c r="S1222">
        <v>40700</v>
      </c>
      <c r="T1222" t="s">
        <v>784</v>
      </c>
    </row>
    <row r="1223" spans="1:20" ht="14.45">
      <c r="A1223" s="54" t="str">
        <f>+VLOOKUP(O1223,'Selectable Table'!D:E,2,0)</f>
        <v>OTH CUST</v>
      </c>
      <c r="B1223" s="37" t="s">
        <v>1825</v>
      </c>
      <c r="C1223" s="50" t="s">
        <v>1826</v>
      </c>
      <c r="D1223" s="50" t="s">
        <v>1903</v>
      </c>
      <c r="E1223">
        <v>2025</v>
      </c>
      <c r="F1223">
        <v>6</v>
      </c>
      <c r="G1223" s="54" t="s">
        <v>854</v>
      </c>
      <c r="H1223" s="34" t="s">
        <v>324</v>
      </c>
      <c r="I1223" s="18">
        <v>-149.5</v>
      </c>
      <c r="J1223" s="34" t="s">
        <v>95</v>
      </c>
      <c r="K1223" s="19">
        <f t="shared" si="39"/>
        <v>-149.5</v>
      </c>
      <c r="L1223" t="s">
        <v>851</v>
      </c>
      <c r="M1223" s="51" t="s">
        <v>1827</v>
      </c>
      <c r="O1223" s="50" t="s">
        <v>919</v>
      </c>
      <c r="P1223" s="38">
        <f t="shared" si="38"/>
        <v>-149.5</v>
      </c>
      <c r="Q1223" s="52">
        <v>45831</v>
      </c>
      <c r="S1223">
        <v>40700</v>
      </c>
      <c r="T1223" t="s">
        <v>784</v>
      </c>
    </row>
    <row r="1224" spans="1:20" ht="14.45">
      <c r="A1224" s="54" t="str">
        <f>+VLOOKUP(O1224,'Selectable Table'!D:E,2,0)</f>
        <v>OTH CUST</v>
      </c>
      <c r="B1224" s="37" t="s">
        <v>1370</v>
      </c>
      <c r="C1224" s="50" t="s">
        <v>1371</v>
      </c>
      <c r="D1224" s="50" t="s">
        <v>1903</v>
      </c>
      <c r="E1224">
        <v>2025</v>
      </c>
      <c r="F1224">
        <v>6</v>
      </c>
      <c r="G1224" s="54" t="s">
        <v>850</v>
      </c>
      <c r="H1224" s="34" t="s">
        <v>323</v>
      </c>
      <c r="I1224" s="18">
        <v>-706.71199999999999</v>
      </c>
      <c r="J1224" s="34" t="s">
        <v>95</v>
      </c>
      <c r="K1224" s="19">
        <f t="shared" si="39"/>
        <v>-706.71199999999999</v>
      </c>
      <c r="L1224" t="s">
        <v>851</v>
      </c>
      <c r="M1224" s="51" t="s">
        <v>1372</v>
      </c>
      <c r="O1224" s="50" t="s">
        <v>944</v>
      </c>
      <c r="P1224" s="38">
        <f t="shared" si="38"/>
        <v>-706.71199999999999</v>
      </c>
      <c r="Q1224" s="52">
        <v>45831</v>
      </c>
      <c r="S1224">
        <v>40700</v>
      </c>
      <c r="T1224" t="s">
        <v>784</v>
      </c>
    </row>
    <row r="1225" spans="1:20" ht="14.45">
      <c r="A1225" s="54" t="str">
        <f>+VLOOKUP(O1225,'Selectable Table'!D:E,2,0)</f>
        <v>OTH CUST</v>
      </c>
      <c r="B1225" s="37" t="s">
        <v>1828</v>
      </c>
      <c r="C1225" s="50" t="s">
        <v>1829</v>
      </c>
      <c r="D1225" s="50" t="s">
        <v>1903</v>
      </c>
      <c r="E1225">
        <v>2025</v>
      </c>
      <c r="F1225">
        <v>6</v>
      </c>
      <c r="G1225" s="54" t="s">
        <v>854</v>
      </c>
      <c r="H1225" s="34" t="s">
        <v>324</v>
      </c>
      <c r="I1225" s="18">
        <v>-299</v>
      </c>
      <c r="J1225" s="34" t="s">
        <v>95</v>
      </c>
      <c r="K1225" s="19">
        <f t="shared" si="39"/>
        <v>-299</v>
      </c>
      <c r="L1225" t="s">
        <v>851</v>
      </c>
      <c r="M1225" s="51" t="s">
        <v>1830</v>
      </c>
      <c r="O1225" s="50" t="s">
        <v>1156</v>
      </c>
      <c r="P1225" s="38">
        <f t="shared" si="38"/>
        <v>-299</v>
      </c>
      <c r="Q1225" s="52">
        <v>45831</v>
      </c>
      <c r="S1225">
        <v>40700</v>
      </c>
      <c r="T1225" t="s">
        <v>784</v>
      </c>
    </row>
    <row r="1226" spans="1:20" ht="14.45">
      <c r="A1226" s="54" t="str">
        <f>+VLOOKUP(O1226,'Selectable Table'!D:E,2,0)</f>
        <v>OTH CUST</v>
      </c>
      <c r="B1226" s="37" t="s">
        <v>1377</v>
      </c>
      <c r="C1226" s="50" t="s">
        <v>1378</v>
      </c>
      <c r="D1226" s="50" t="s">
        <v>1904</v>
      </c>
      <c r="E1226">
        <v>2025</v>
      </c>
      <c r="F1226">
        <v>6</v>
      </c>
      <c r="G1226" s="54" t="s">
        <v>858</v>
      </c>
      <c r="H1226" s="34" t="s">
        <v>325</v>
      </c>
      <c r="I1226" s="18">
        <v>-769.97200000000009</v>
      </c>
      <c r="J1226" s="34" t="s">
        <v>95</v>
      </c>
      <c r="K1226" s="19">
        <f t="shared" si="39"/>
        <v>-769.97200000000009</v>
      </c>
      <c r="L1226" t="s">
        <v>851</v>
      </c>
      <c r="M1226" s="51" t="s">
        <v>1379</v>
      </c>
      <c r="O1226" s="50" t="s">
        <v>944</v>
      </c>
      <c r="P1226" s="38">
        <f t="shared" si="38"/>
        <v>-769.97200000000009</v>
      </c>
      <c r="Q1226" s="52">
        <v>45831</v>
      </c>
      <c r="S1226">
        <v>40700</v>
      </c>
      <c r="T1226" t="s">
        <v>784</v>
      </c>
    </row>
    <row r="1227" spans="1:20" ht="14.45">
      <c r="A1227" s="54" t="str">
        <f>+VLOOKUP(O1227,'Selectable Table'!D:E,2,0)</f>
        <v>ELI LILLY</v>
      </c>
      <c r="B1227" s="37" t="s">
        <v>1380</v>
      </c>
      <c r="C1227" s="50" t="s">
        <v>1381</v>
      </c>
      <c r="D1227" s="50" t="s">
        <v>1904</v>
      </c>
      <c r="E1227">
        <v>2025</v>
      </c>
      <c r="F1227">
        <v>6</v>
      </c>
      <c r="G1227" s="54" t="s">
        <v>854</v>
      </c>
      <c r="H1227" s="34" t="s">
        <v>324</v>
      </c>
      <c r="I1227" s="18">
        <v>-63.224000000000004</v>
      </c>
      <c r="J1227" s="34" t="s">
        <v>95</v>
      </c>
      <c r="K1227" s="19">
        <f t="shared" si="39"/>
        <v>-63.224000000000004</v>
      </c>
      <c r="L1227" t="s">
        <v>851</v>
      </c>
      <c r="M1227" s="51" t="s">
        <v>1382</v>
      </c>
      <c r="O1227" s="50" t="s">
        <v>853</v>
      </c>
      <c r="P1227" s="38">
        <f t="shared" si="38"/>
        <v>-63.224000000000004</v>
      </c>
      <c r="Q1227" s="52">
        <v>45831</v>
      </c>
      <c r="S1227">
        <v>40700</v>
      </c>
      <c r="T1227" t="s">
        <v>784</v>
      </c>
    </row>
    <row r="1228" spans="1:20" ht="14.45">
      <c r="A1228" s="54" t="str">
        <f>+VLOOKUP(O1228,'Selectable Table'!D:E,2,0)</f>
        <v>IQVIA</v>
      </c>
      <c r="B1228" s="37" t="s">
        <v>1837</v>
      </c>
      <c r="C1228" s="50" t="s">
        <v>1838</v>
      </c>
      <c r="D1228" s="50" t="s">
        <v>1904</v>
      </c>
      <c r="E1228">
        <v>2025</v>
      </c>
      <c r="F1228">
        <v>6</v>
      </c>
      <c r="G1228" s="54" t="s">
        <v>854</v>
      </c>
      <c r="H1228" s="34" t="s">
        <v>324</v>
      </c>
      <c r="I1228" s="18">
        <v>-120.84800000000001</v>
      </c>
      <c r="J1228" s="34" t="s">
        <v>95</v>
      </c>
      <c r="K1228" s="19">
        <f t="shared" si="39"/>
        <v>-120.84800000000001</v>
      </c>
      <c r="L1228" t="s">
        <v>851</v>
      </c>
      <c r="M1228" s="51" t="s">
        <v>1839</v>
      </c>
      <c r="O1228" s="50" t="s">
        <v>1412</v>
      </c>
      <c r="P1228" s="38">
        <f t="shared" si="38"/>
        <v>-120.84800000000001</v>
      </c>
      <c r="Q1228" s="52">
        <v>45831</v>
      </c>
      <c r="S1228">
        <v>40700</v>
      </c>
      <c r="T1228" t="s">
        <v>784</v>
      </c>
    </row>
    <row r="1229" spans="1:20" ht="14.45">
      <c r="A1229" s="54" t="str">
        <f>+VLOOKUP(O1229,'Selectable Table'!D:E,2,0)</f>
        <v>OTH CUST</v>
      </c>
      <c r="B1229" s="37" t="s">
        <v>1396</v>
      </c>
      <c r="C1229" s="50" t="s">
        <v>1397</v>
      </c>
      <c r="D1229" s="50" t="s">
        <v>1904</v>
      </c>
      <c r="E1229">
        <v>2025</v>
      </c>
      <c r="F1229">
        <v>6</v>
      </c>
      <c r="G1229" s="54" t="s">
        <v>850</v>
      </c>
      <c r="H1229" s="34" t="s">
        <v>323</v>
      </c>
      <c r="I1229" s="18">
        <v>-483.39200000000005</v>
      </c>
      <c r="J1229" s="34" t="s">
        <v>95</v>
      </c>
      <c r="K1229" s="19">
        <f t="shared" si="39"/>
        <v>-483.39200000000005</v>
      </c>
      <c r="L1229" t="s">
        <v>851</v>
      </c>
      <c r="M1229" s="51" t="s">
        <v>1399</v>
      </c>
      <c r="O1229" s="50" t="s">
        <v>1400</v>
      </c>
      <c r="P1229" s="38">
        <f t="shared" si="38"/>
        <v>-483.39200000000005</v>
      </c>
      <c r="Q1229" s="52">
        <v>45831</v>
      </c>
      <c r="S1229">
        <v>40700</v>
      </c>
      <c r="T1229" t="s">
        <v>784</v>
      </c>
    </row>
    <row r="1230" spans="1:20" ht="29.1">
      <c r="A1230" s="54" t="str">
        <f>+VLOOKUP(O1230,'Selectable Table'!D:E,2,0)</f>
        <v>OTH CUST</v>
      </c>
      <c r="B1230" s="37" t="s">
        <v>1401</v>
      </c>
      <c r="C1230" s="50" t="s">
        <v>1402</v>
      </c>
      <c r="D1230" s="50" t="s">
        <v>1905</v>
      </c>
      <c r="E1230">
        <v>2025</v>
      </c>
      <c r="F1230">
        <v>6</v>
      </c>
      <c r="G1230" s="54" t="s">
        <v>850</v>
      </c>
      <c r="H1230" s="34" t="s">
        <v>323</v>
      </c>
      <c r="I1230" s="18">
        <v>-756.16800000000012</v>
      </c>
      <c r="J1230" s="34" t="s">
        <v>95</v>
      </c>
      <c r="K1230" s="19">
        <f t="shared" si="39"/>
        <v>-756.16800000000012</v>
      </c>
      <c r="L1230" t="s">
        <v>851</v>
      </c>
      <c r="M1230" s="51" t="s">
        <v>1403</v>
      </c>
      <c r="O1230" s="50" t="s">
        <v>929</v>
      </c>
      <c r="P1230" s="38">
        <f t="shared" si="38"/>
        <v>-756.16800000000012</v>
      </c>
      <c r="Q1230" s="52">
        <v>45831</v>
      </c>
      <c r="S1230">
        <v>40700</v>
      </c>
      <c r="T1230" t="s">
        <v>784</v>
      </c>
    </row>
    <row r="1231" spans="1:20" ht="14.45">
      <c r="A1231" s="54" t="str">
        <f>+VLOOKUP(O1231,'Selectable Table'!D:E,2,0)</f>
        <v>OTH CUST</v>
      </c>
      <c r="B1231" s="37" t="s">
        <v>1413</v>
      </c>
      <c r="C1231" s="50" t="s">
        <v>1414</v>
      </c>
      <c r="D1231" s="50" t="s">
        <v>1905</v>
      </c>
      <c r="E1231">
        <v>2025</v>
      </c>
      <c r="F1231">
        <v>6</v>
      </c>
      <c r="G1231" s="54" t="s">
        <v>854</v>
      </c>
      <c r="H1231" s="34" t="s">
        <v>324</v>
      </c>
      <c r="I1231" s="18">
        <v>-2998.4160000000002</v>
      </c>
      <c r="J1231" s="34" t="s">
        <v>95</v>
      </c>
      <c r="K1231" s="19">
        <f t="shared" si="39"/>
        <v>-2998.4160000000002</v>
      </c>
      <c r="L1231" t="s">
        <v>851</v>
      </c>
      <c r="M1231" s="51" t="s">
        <v>1415</v>
      </c>
      <c r="O1231" s="50" t="s">
        <v>1156</v>
      </c>
      <c r="P1231" s="38">
        <f t="shared" si="38"/>
        <v>-2998.4160000000002</v>
      </c>
      <c r="Q1231" s="52">
        <v>45831</v>
      </c>
      <c r="S1231">
        <v>40700</v>
      </c>
      <c r="T1231" t="s">
        <v>784</v>
      </c>
    </row>
    <row r="1232" spans="1:20" ht="14.45">
      <c r="A1232" s="54" t="str">
        <f>+VLOOKUP(O1232,'Selectable Table'!D:E,2,0)</f>
        <v>OTH CUST</v>
      </c>
      <c r="B1232" s="37" t="s">
        <v>1840</v>
      </c>
      <c r="C1232" s="50" t="s">
        <v>1841</v>
      </c>
      <c r="D1232" s="50" t="s">
        <v>1905</v>
      </c>
      <c r="E1232">
        <v>2025</v>
      </c>
      <c r="F1232">
        <v>6</v>
      </c>
      <c r="G1232" s="54" t="s">
        <v>850</v>
      </c>
      <c r="H1232" s="34" t="s">
        <v>323</v>
      </c>
      <c r="I1232" s="18">
        <v>-63.224000000000004</v>
      </c>
      <c r="J1232" s="34" t="s">
        <v>95</v>
      </c>
      <c r="K1232" s="19">
        <f t="shared" si="39"/>
        <v>-63.224000000000004</v>
      </c>
      <c r="L1232" t="s">
        <v>851</v>
      </c>
      <c r="M1232" s="51" t="s">
        <v>1842</v>
      </c>
      <c r="O1232" s="50" t="s">
        <v>1156</v>
      </c>
      <c r="P1232" s="38">
        <f t="shared" si="38"/>
        <v>-63.224000000000004</v>
      </c>
      <c r="Q1232" s="52">
        <v>45831</v>
      </c>
      <c r="S1232">
        <v>40700</v>
      </c>
      <c r="T1232" t="s">
        <v>784</v>
      </c>
    </row>
    <row r="1233" spans="1:20" ht="29.1">
      <c r="A1233" s="54" t="str">
        <f>+VLOOKUP(O1233,'Selectable Table'!D:E,2,0)</f>
        <v>OTH CUST</v>
      </c>
      <c r="B1233" s="37" t="s">
        <v>1420</v>
      </c>
      <c r="C1233" s="50" t="s">
        <v>1421</v>
      </c>
      <c r="D1233" s="50" t="s">
        <v>269</v>
      </c>
      <c r="E1233">
        <v>2025</v>
      </c>
      <c r="F1233">
        <v>6</v>
      </c>
      <c r="G1233" s="54" t="s">
        <v>854</v>
      </c>
      <c r="H1233" s="34" t="s">
        <v>324</v>
      </c>
      <c r="I1233" s="18">
        <v>-612.79600000000005</v>
      </c>
      <c r="J1233" s="34" t="s">
        <v>95</v>
      </c>
      <c r="K1233" s="19">
        <f t="shared" si="39"/>
        <v>-612.79600000000005</v>
      </c>
      <c r="L1233" t="s">
        <v>851</v>
      </c>
      <c r="M1233" s="51" t="s">
        <v>1423</v>
      </c>
      <c r="O1233" s="50" t="s">
        <v>929</v>
      </c>
      <c r="P1233" s="38">
        <f t="shared" si="38"/>
        <v>-612.79600000000005</v>
      </c>
      <c r="Q1233" s="52">
        <v>45831</v>
      </c>
      <c r="S1233">
        <v>40700</v>
      </c>
      <c r="T1233" t="s">
        <v>784</v>
      </c>
    </row>
    <row r="1234" spans="1:20" ht="14.45">
      <c r="A1234" s="54" t="str">
        <f>+VLOOKUP(O1234,'Selectable Table'!D:E,2,0)</f>
        <v>IQVIA</v>
      </c>
      <c r="B1234" s="37" t="s">
        <v>1847</v>
      </c>
      <c r="C1234" s="50" t="s">
        <v>1848</v>
      </c>
      <c r="D1234" s="50" t="s">
        <v>269</v>
      </c>
      <c r="E1234">
        <v>2025</v>
      </c>
      <c r="F1234">
        <v>6</v>
      </c>
      <c r="G1234" s="54" t="s">
        <v>850</v>
      </c>
      <c r="H1234" s="34" t="s">
        <v>323</v>
      </c>
      <c r="I1234" s="18">
        <v>-864.52800000000013</v>
      </c>
      <c r="J1234" s="34" t="s">
        <v>95</v>
      </c>
      <c r="K1234" s="19">
        <f t="shared" si="39"/>
        <v>-864.52800000000013</v>
      </c>
      <c r="L1234" t="s">
        <v>851</v>
      </c>
      <c r="M1234" s="51" t="s">
        <v>1849</v>
      </c>
      <c r="O1234" s="50" t="s">
        <v>1412</v>
      </c>
      <c r="P1234" s="38">
        <f t="shared" si="38"/>
        <v>-864.52800000000013</v>
      </c>
      <c r="Q1234" s="52">
        <v>45831</v>
      </c>
      <c r="S1234">
        <v>40700</v>
      </c>
      <c r="T1234" t="s">
        <v>784</v>
      </c>
    </row>
    <row r="1235" spans="1:20" ht="29.1">
      <c r="A1235" s="54" t="str">
        <f>+VLOOKUP(O1235,'Selectable Table'!D:E,2,0)</f>
        <v>OTH CUST</v>
      </c>
      <c r="B1235" s="37" t="s">
        <v>1906</v>
      </c>
      <c r="C1235" s="50" t="s">
        <v>1907</v>
      </c>
      <c r="D1235" s="50" t="s">
        <v>269</v>
      </c>
      <c r="E1235">
        <v>2025</v>
      </c>
      <c r="F1235">
        <v>6</v>
      </c>
      <c r="G1235" s="54" t="s">
        <v>854</v>
      </c>
      <c r="H1235" s="34" t="s">
        <v>324</v>
      </c>
      <c r="I1235" s="18">
        <v>-1.8520000000000001</v>
      </c>
      <c r="J1235" s="34" t="s">
        <v>95</v>
      </c>
      <c r="K1235" s="19">
        <f t="shared" si="39"/>
        <v>-1.8520000000000001</v>
      </c>
      <c r="L1235" t="s">
        <v>851</v>
      </c>
      <c r="M1235" s="51" t="s">
        <v>1718</v>
      </c>
      <c r="O1235" s="50" t="s">
        <v>929</v>
      </c>
      <c r="P1235" s="38">
        <f t="shared" si="38"/>
        <v>-1.8520000000000001</v>
      </c>
      <c r="Q1235" s="52">
        <v>45824</v>
      </c>
      <c r="S1235">
        <v>40700</v>
      </c>
      <c r="T1235" t="s">
        <v>784</v>
      </c>
    </row>
    <row r="1236" spans="1:20" ht="29.1">
      <c r="A1236" s="54" t="str">
        <f>+VLOOKUP(O1236,'Selectable Table'!D:E,2,0)</f>
        <v>OTH CUST</v>
      </c>
      <c r="B1236" s="37" t="s">
        <v>1906</v>
      </c>
      <c r="C1236" s="50" t="s">
        <v>1907</v>
      </c>
      <c r="D1236" s="50" t="s">
        <v>269</v>
      </c>
      <c r="E1236">
        <v>2025</v>
      </c>
      <c r="F1236">
        <v>6</v>
      </c>
      <c r="G1236" s="54" t="s">
        <v>854</v>
      </c>
      <c r="H1236" s="34" t="s">
        <v>324</v>
      </c>
      <c r="I1236" s="18">
        <v>-221.28400000000002</v>
      </c>
      <c r="J1236" s="34" t="s">
        <v>95</v>
      </c>
      <c r="K1236" s="19">
        <f t="shared" si="39"/>
        <v>-221.28400000000002</v>
      </c>
      <c r="L1236" t="s">
        <v>851</v>
      </c>
      <c r="M1236" s="51" t="s">
        <v>1718</v>
      </c>
      <c r="O1236" s="50" t="s">
        <v>929</v>
      </c>
      <c r="P1236" s="38">
        <f t="shared" si="38"/>
        <v>-221.28400000000002</v>
      </c>
      <c r="Q1236" s="52">
        <v>45824</v>
      </c>
      <c r="S1236">
        <v>40700</v>
      </c>
      <c r="T1236" t="s">
        <v>784</v>
      </c>
    </row>
    <row r="1237" spans="1:20" ht="14.45">
      <c r="A1237" s="54" t="str">
        <f>+VLOOKUP(O1237,'Selectable Table'!D:E,2,0)</f>
        <v>ELI LILLY</v>
      </c>
      <c r="B1237" s="37" t="s">
        <v>847</v>
      </c>
      <c r="C1237" s="50" t="s">
        <v>848</v>
      </c>
      <c r="D1237" s="50" t="s">
        <v>269</v>
      </c>
      <c r="E1237">
        <v>2025</v>
      </c>
      <c r="F1237">
        <v>6</v>
      </c>
      <c r="G1237" s="54" t="s">
        <v>854</v>
      </c>
      <c r="H1237" s="34" t="s">
        <v>324</v>
      </c>
      <c r="I1237" s="18">
        <v>-2207.1200000000003</v>
      </c>
      <c r="J1237" s="34" t="s">
        <v>95</v>
      </c>
      <c r="K1237" s="19">
        <f t="shared" si="39"/>
        <v>-2207.1200000000003</v>
      </c>
      <c r="L1237" t="s">
        <v>851</v>
      </c>
      <c r="M1237" s="51" t="s">
        <v>852</v>
      </c>
      <c r="O1237" s="50" t="s">
        <v>853</v>
      </c>
      <c r="P1237" s="38">
        <f t="shared" si="38"/>
        <v>-2207.1200000000003</v>
      </c>
      <c r="Q1237" s="52">
        <v>45831</v>
      </c>
      <c r="S1237">
        <v>40700</v>
      </c>
      <c r="T1237" t="s">
        <v>784</v>
      </c>
    </row>
    <row r="1238" spans="1:20" ht="14.45">
      <c r="A1238" s="54" t="str">
        <f>+VLOOKUP(O1238,'Selectable Table'!D:E,2,0)</f>
        <v>ELI LILLY</v>
      </c>
      <c r="B1238" s="37" t="s">
        <v>847</v>
      </c>
      <c r="C1238" s="50" t="s">
        <v>848</v>
      </c>
      <c r="D1238" s="50" t="s">
        <v>269</v>
      </c>
      <c r="E1238">
        <v>2025</v>
      </c>
      <c r="F1238">
        <v>6</v>
      </c>
      <c r="G1238" s="54" t="s">
        <v>854</v>
      </c>
      <c r="H1238" s="34" t="s">
        <v>324</v>
      </c>
      <c r="I1238" s="18">
        <v>-5717.4400000000005</v>
      </c>
      <c r="J1238" s="34" t="s">
        <v>95</v>
      </c>
      <c r="K1238" s="19">
        <f t="shared" si="39"/>
        <v>-5717.4400000000005</v>
      </c>
      <c r="L1238" t="s">
        <v>851</v>
      </c>
      <c r="M1238" s="51" t="s">
        <v>852</v>
      </c>
      <c r="O1238" s="50" t="s">
        <v>853</v>
      </c>
      <c r="P1238" s="38">
        <f t="shared" si="38"/>
        <v>-5717.4400000000005</v>
      </c>
      <c r="Q1238" s="52">
        <v>45831</v>
      </c>
      <c r="S1238">
        <v>40700</v>
      </c>
      <c r="T1238" t="s">
        <v>784</v>
      </c>
    </row>
    <row r="1239" spans="1:20" ht="14.45">
      <c r="A1239" s="54" t="str">
        <f>+VLOOKUP(O1239,'Selectable Table'!D:E,2,0)</f>
        <v>ELI LILLY</v>
      </c>
      <c r="B1239" s="37" t="s">
        <v>847</v>
      </c>
      <c r="C1239" s="50" t="s">
        <v>848</v>
      </c>
      <c r="D1239" s="50" t="s">
        <v>500</v>
      </c>
      <c r="E1239">
        <v>2025</v>
      </c>
      <c r="F1239">
        <v>6</v>
      </c>
      <c r="G1239" s="54" t="s">
        <v>850</v>
      </c>
      <c r="H1239" s="34" t="s">
        <v>323</v>
      </c>
      <c r="I1239" s="18">
        <v>-1765.6959999999999</v>
      </c>
      <c r="J1239" s="34" t="s">
        <v>95</v>
      </c>
      <c r="K1239" s="19">
        <f t="shared" si="39"/>
        <v>-1765.6959999999999</v>
      </c>
      <c r="L1239" t="s">
        <v>851</v>
      </c>
      <c r="M1239" s="51" t="s">
        <v>852</v>
      </c>
      <c r="O1239" s="50" t="s">
        <v>853</v>
      </c>
      <c r="P1239" s="38">
        <f t="shared" si="38"/>
        <v>-1765.6959999999999</v>
      </c>
      <c r="Q1239" s="52">
        <v>45831</v>
      </c>
      <c r="S1239">
        <v>40700</v>
      </c>
      <c r="T1239" t="s">
        <v>784</v>
      </c>
    </row>
    <row r="1240" spans="1:20" ht="14.45">
      <c r="A1240" s="54" t="str">
        <f>+VLOOKUP(O1240,'Selectable Table'!D:E,2,0)</f>
        <v>ELI LILLY</v>
      </c>
      <c r="B1240" s="37" t="s">
        <v>847</v>
      </c>
      <c r="C1240" s="50" t="s">
        <v>848</v>
      </c>
      <c r="D1240" s="50" t="s">
        <v>500</v>
      </c>
      <c r="E1240">
        <v>2025</v>
      </c>
      <c r="F1240">
        <v>6</v>
      </c>
      <c r="G1240" s="54" t="s">
        <v>854</v>
      </c>
      <c r="H1240" s="34" t="s">
        <v>324</v>
      </c>
      <c r="I1240" s="18">
        <v>-1378.9120000000003</v>
      </c>
      <c r="J1240" s="34" t="s">
        <v>95</v>
      </c>
      <c r="K1240" s="19">
        <f t="shared" si="39"/>
        <v>-1378.9120000000003</v>
      </c>
      <c r="L1240" t="s">
        <v>851</v>
      </c>
      <c r="M1240" s="51" t="s">
        <v>852</v>
      </c>
      <c r="O1240" s="50" t="s">
        <v>853</v>
      </c>
      <c r="P1240" s="38">
        <f t="shared" si="38"/>
        <v>-1378.9120000000003</v>
      </c>
      <c r="Q1240" s="52">
        <v>45831</v>
      </c>
      <c r="S1240">
        <v>40700</v>
      </c>
      <c r="T1240" t="s">
        <v>784</v>
      </c>
    </row>
    <row r="1241" spans="1:20" ht="14.45">
      <c r="A1241" s="54" t="str">
        <f>+VLOOKUP(O1241,'Selectable Table'!D:E,2,0)</f>
        <v>OTH CUST</v>
      </c>
      <c r="B1241" s="37" t="s">
        <v>868</v>
      </c>
      <c r="C1241" s="50" t="s">
        <v>869</v>
      </c>
      <c r="D1241" s="50" t="s">
        <v>500</v>
      </c>
      <c r="E1241">
        <v>2025</v>
      </c>
      <c r="F1241">
        <v>6</v>
      </c>
      <c r="G1241" s="54" t="s">
        <v>854</v>
      </c>
      <c r="H1241" s="34" t="s">
        <v>324</v>
      </c>
      <c r="I1241" s="18">
        <v>-32.836000000000006</v>
      </c>
      <c r="J1241" s="34" t="s">
        <v>95</v>
      </c>
      <c r="K1241" s="19">
        <f t="shared" si="39"/>
        <v>-32.836000000000006</v>
      </c>
      <c r="L1241" t="s">
        <v>851</v>
      </c>
      <c r="M1241" s="51" t="s">
        <v>870</v>
      </c>
      <c r="O1241" s="50" t="s">
        <v>860</v>
      </c>
      <c r="P1241" s="38">
        <f t="shared" si="38"/>
        <v>-32.836000000000006</v>
      </c>
      <c r="Q1241" s="52">
        <v>45831</v>
      </c>
      <c r="S1241">
        <v>40700</v>
      </c>
      <c r="T1241" t="s">
        <v>784</v>
      </c>
    </row>
    <row r="1242" spans="1:20" ht="14.45">
      <c r="A1242" s="54" t="str">
        <f>+VLOOKUP(O1242,'Selectable Table'!D:E,2,0)</f>
        <v>J &amp; J</v>
      </c>
      <c r="B1242" s="37" t="s">
        <v>1508</v>
      </c>
      <c r="C1242" s="50" t="s">
        <v>1509</v>
      </c>
      <c r="D1242" s="50" t="s">
        <v>500</v>
      </c>
      <c r="E1242">
        <v>2025</v>
      </c>
      <c r="F1242">
        <v>6</v>
      </c>
      <c r="G1242" s="54" t="s">
        <v>854</v>
      </c>
      <c r="H1242" s="34" t="s">
        <v>324</v>
      </c>
      <c r="I1242" s="18">
        <v>-176</v>
      </c>
      <c r="J1242" s="34" t="s">
        <v>95</v>
      </c>
      <c r="K1242" s="19">
        <f t="shared" si="39"/>
        <v>-176</v>
      </c>
      <c r="L1242" t="s">
        <v>851</v>
      </c>
      <c r="M1242" s="51" t="s">
        <v>889</v>
      </c>
      <c r="O1242" s="50" t="s">
        <v>890</v>
      </c>
      <c r="P1242" s="38">
        <f t="shared" si="38"/>
        <v>-176</v>
      </c>
      <c r="Q1242" s="52">
        <v>45831</v>
      </c>
      <c r="S1242">
        <v>40700</v>
      </c>
      <c r="T1242" t="s">
        <v>784</v>
      </c>
    </row>
    <row r="1243" spans="1:20" ht="14.45">
      <c r="A1243" s="54" t="str">
        <f>+VLOOKUP(O1243,'Selectable Table'!D:E,2,0)</f>
        <v>J &amp; J</v>
      </c>
      <c r="B1243" s="37" t="s">
        <v>1508</v>
      </c>
      <c r="C1243" s="50" t="s">
        <v>1509</v>
      </c>
      <c r="D1243" s="50" t="s">
        <v>500</v>
      </c>
      <c r="E1243">
        <v>2025</v>
      </c>
      <c r="F1243">
        <v>6</v>
      </c>
      <c r="G1243" s="54" t="s">
        <v>854</v>
      </c>
      <c r="H1243" s="34" t="s">
        <v>324</v>
      </c>
      <c r="I1243" s="18">
        <v>-24</v>
      </c>
      <c r="J1243" s="34" t="s">
        <v>95</v>
      </c>
      <c r="K1243" s="19">
        <f t="shared" si="39"/>
        <v>-24</v>
      </c>
      <c r="L1243" t="s">
        <v>851</v>
      </c>
      <c r="M1243" s="51" t="s">
        <v>889</v>
      </c>
      <c r="O1243" s="50" t="s">
        <v>890</v>
      </c>
      <c r="P1243" s="38">
        <f t="shared" si="38"/>
        <v>-24</v>
      </c>
      <c r="Q1243" s="52">
        <v>45831</v>
      </c>
      <c r="S1243">
        <v>40700</v>
      </c>
      <c r="T1243" t="s">
        <v>784</v>
      </c>
    </row>
    <row r="1244" spans="1:20" ht="14.45">
      <c r="A1244" s="54" t="str">
        <f>+VLOOKUP(O1244,'Selectable Table'!D:E,2,0)</f>
        <v>J &amp; J</v>
      </c>
      <c r="B1244" s="37" t="s">
        <v>887</v>
      </c>
      <c r="C1244" s="50" t="s">
        <v>888</v>
      </c>
      <c r="D1244" s="50" t="s">
        <v>500</v>
      </c>
      <c r="E1244">
        <v>2025</v>
      </c>
      <c r="F1244">
        <v>6</v>
      </c>
      <c r="G1244" s="54" t="s">
        <v>854</v>
      </c>
      <c r="H1244" s="34" t="s">
        <v>324</v>
      </c>
      <c r="I1244" s="18">
        <v>-186.72000000000003</v>
      </c>
      <c r="J1244" s="34" t="s">
        <v>95</v>
      </c>
      <c r="K1244" s="19">
        <f t="shared" si="39"/>
        <v>-186.72000000000003</v>
      </c>
      <c r="L1244" t="s">
        <v>851</v>
      </c>
      <c r="M1244" s="51" t="s">
        <v>889</v>
      </c>
      <c r="O1244" s="50" t="s">
        <v>890</v>
      </c>
      <c r="P1244" s="38">
        <f t="shared" si="38"/>
        <v>-186.72000000000003</v>
      </c>
      <c r="Q1244" s="52">
        <v>45831</v>
      </c>
      <c r="S1244">
        <v>40700</v>
      </c>
      <c r="T1244" t="s">
        <v>784</v>
      </c>
    </row>
    <row r="1245" spans="1:20" ht="14.45">
      <c r="A1245" s="54" t="str">
        <f>+VLOOKUP(O1245,'Selectable Table'!D:E,2,0)</f>
        <v>J &amp; J</v>
      </c>
      <c r="B1245" s="37" t="s">
        <v>887</v>
      </c>
      <c r="C1245" s="50" t="s">
        <v>888</v>
      </c>
      <c r="D1245" s="50" t="s">
        <v>500</v>
      </c>
      <c r="E1245">
        <v>2025</v>
      </c>
      <c r="F1245">
        <v>6</v>
      </c>
      <c r="G1245" s="54" t="s">
        <v>850</v>
      </c>
      <c r="H1245" s="34" t="s">
        <v>323</v>
      </c>
      <c r="I1245" s="18">
        <v>-114.58800000000002</v>
      </c>
      <c r="J1245" s="34" t="s">
        <v>95</v>
      </c>
      <c r="K1245" s="19">
        <f t="shared" si="39"/>
        <v>-114.58800000000002</v>
      </c>
      <c r="L1245" t="s">
        <v>851</v>
      </c>
      <c r="M1245" s="51" t="s">
        <v>889</v>
      </c>
      <c r="O1245" s="50" t="s">
        <v>890</v>
      </c>
      <c r="P1245" s="38">
        <f t="shared" si="38"/>
        <v>-114.58800000000002</v>
      </c>
      <c r="Q1245" s="52">
        <v>45831</v>
      </c>
      <c r="S1245">
        <v>40700</v>
      </c>
      <c r="T1245" t="s">
        <v>784</v>
      </c>
    </row>
    <row r="1246" spans="1:20" ht="14.45">
      <c r="A1246" s="54" t="str">
        <f>+VLOOKUP(O1246,'Selectable Table'!D:E,2,0)</f>
        <v>J &amp; J</v>
      </c>
      <c r="B1246" s="37" t="s">
        <v>1535</v>
      </c>
      <c r="C1246" s="50" t="s">
        <v>1536</v>
      </c>
      <c r="D1246" s="50" t="s">
        <v>500</v>
      </c>
      <c r="E1246">
        <v>2025</v>
      </c>
      <c r="F1246">
        <v>6</v>
      </c>
      <c r="G1246" s="54" t="s">
        <v>850</v>
      </c>
      <c r="H1246" s="34" t="s">
        <v>323</v>
      </c>
      <c r="I1246" s="18">
        <v>-186.72000000000003</v>
      </c>
      <c r="J1246" s="34" t="s">
        <v>95</v>
      </c>
      <c r="K1246" s="19">
        <f t="shared" si="39"/>
        <v>-186.72000000000003</v>
      </c>
      <c r="L1246" t="s">
        <v>851</v>
      </c>
      <c r="M1246" s="51" t="s">
        <v>1537</v>
      </c>
      <c r="O1246" s="50" t="s">
        <v>976</v>
      </c>
      <c r="P1246" s="38">
        <f t="shared" si="38"/>
        <v>-186.72000000000003</v>
      </c>
      <c r="Q1246" s="52">
        <v>45831</v>
      </c>
      <c r="S1246">
        <v>40700</v>
      </c>
      <c r="T1246" t="s">
        <v>784</v>
      </c>
    </row>
    <row r="1247" spans="1:20" ht="14.45">
      <c r="A1247" s="54" t="str">
        <f>+VLOOKUP(O1247,'Selectable Table'!D:E,2,0)</f>
        <v>J &amp; J</v>
      </c>
      <c r="B1247" s="37" t="s">
        <v>1535</v>
      </c>
      <c r="C1247" s="50" t="s">
        <v>1536</v>
      </c>
      <c r="D1247" s="50" t="s">
        <v>1908</v>
      </c>
      <c r="E1247">
        <v>2025</v>
      </c>
      <c r="F1247">
        <v>6</v>
      </c>
      <c r="G1247" s="54" t="s">
        <v>858</v>
      </c>
      <c r="H1247" s="34" t="s">
        <v>325</v>
      </c>
      <c r="I1247" s="18">
        <v>-50.927999999999997</v>
      </c>
      <c r="J1247" s="34" t="s">
        <v>95</v>
      </c>
      <c r="K1247" s="19">
        <f t="shared" si="39"/>
        <v>-50.927999999999997</v>
      </c>
      <c r="L1247" t="s">
        <v>851</v>
      </c>
      <c r="M1247" s="51" t="s">
        <v>1537</v>
      </c>
      <c r="O1247" s="50" t="s">
        <v>976</v>
      </c>
      <c r="P1247" s="38">
        <f t="shared" si="38"/>
        <v>-50.927999999999997</v>
      </c>
      <c r="Q1247" s="52">
        <v>45831</v>
      </c>
      <c r="S1247">
        <v>40700</v>
      </c>
      <c r="T1247" t="s">
        <v>784</v>
      </c>
    </row>
    <row r="1248" spans="1:20" ht="14.45">
      <c r="A1248" s="54" t="str">
        <f>+VLOOKUP(O1248,'Selectable Table'!D:E,2,0)</f>
        <v>J &amp; J</v>
      </c>
      <c r="B1248" s="37" t="s">
        <v>897</v>
      </c>
      <c r="C1248" s="50" t="s">
        <v>898</v>
      </c>
      <c r="D1248" s="50" t="s">
        <v>1908</v>
      </c>
      <c r="E1248">
        <v>2025</v>
      </c>
      <c r="F1248">
        <v>6</v>
      </c>
      <c r="G1248" s="54" t="s">
        <v>850</v>
      </c>
      <c r="H1248" s="34" t="s">
        <v>323</v>
      </c>
      <c r="I1248" s="18">
        <v>-186.72000000000003</v>
      </c>
      <c r="J1248" s="34" t="s">
        <v>95</v>
      </c>
      <c r="K1248" s="19">
        <f t="shared" si="39"/>
        <v>-186.72000000000003</v>
      </c>
      <c r="L1248" t="s">
        <v>851</v>
      </c>
      <c r="M1248" s="51" t="s">
        <v>889</v>
      </c>
      <c r="O1248" s="50" t="s">
        <v>890</v>
      </c>
      <c r="P1248" s="38">
        <f t="shared" si="38"/>
        <v>-186.72000000000003</v>
      </c>
      <c r="Q1248" s="52">
        <v>45831</v>
      </c>
      <c r="S1248">
        <v>40700</v>
      </c>
      <c r="T1248" t="s">
        <v>784</v>
      </c>
    </row>
    <row r="1249" spans="1:20" ht="14.45">
      <c r="A1249" s="54" t="str">
        <f>+VLOOKUP(O1249,'Selectable Table'!D:E,2,0)</f>
        <v>J &amp; J</v>
      </c>
      <c r="B1249" s="37" t="s">
        <v>897</v>
      </c>
      <c r="C1249" s="50" t="s">
        <v>898</v>
      </c>
      <c r="D1249" s="50" t="s">
        <v>1908</v>
      </c>
      <c r="E1249">
        <v>2025</v>
      </c>
      <c r="F1249">
        <v>6</v>
      </c>
      <c r="G1249" s="54" t="s">
        <v>854</v>
      </c>
      <c r="H1249" s="34" t="s">
        <v>324</v>
      </c>
      <c r="I1249" s="18">
        <v>-140.05199999999999</v>
      </c>
      <c r="J1249" s="34" t="s">
        <v>95</v>
      </c>
      <c r="K1249" s="19">
        <f t="shared" si="39"/>
        <v>-140.05199999999999</v>
      </c>
      <c r="L1249" t="s">
        <v>851</v>
      </c>
      <c r="M1249" s="51" t="s">
        <v>889</v>
      </c>
      <c r="O1249" s="50" t="s">
        <v>890</v>
      </c>
      <c r="P1249" s="38">
        <f t="shared" si="38"/>
        <v>-140.05199999999999</v>
      </c>
      <c r="Q1249" s="52">
        <v>45831</v>
      </c>
      <c r="S1249">
        <v>40700</v>
      </c>
      <c r="T1249" t="s">
        <v>784</v>
      </c>
    </row>
    <row r="1250" spans="1:20" ht="14.45">
      <c r="A1250" s="54" t="str">
        <f>+VLOOKUP(O1250,'Selectable Table'!D:E,2,0)</f>
        <v>J &amp; J</v>
      </c>
      <c r="B1250" s="37" t="s">
        <v>920</v>
      </c>
      <c r="C1250" s="50" t="s">
        <v>921</v>
      </c>
      <c r="D1250" s="50" t="s">
        <v>1908</v>
      </c>
      <c r="E1250">
        <v>2025</v>
      </c>
      <c r="F1250">
        <v>6</v>
      </c>
      <c r="G1250" s="54" t="s">
        <v>850</v>
      </c>
      <c r="H1250" s="34" t="s">
        <v>323</v>
      </c>
      <c r="I1250" s="18">
        <v>-186.72000000000003</v>
      </c>
      <c r="J1250" s="34" t="s">
        <v>95</v>
      </c>
      <c r="K1250" s="19">
        <f t="shared" si="39"/>
        <v>-186.72000000000003</v>
      </c>
      <c r="L1250" t="s">
        <v>851</v>
      </c>
      <c r="M1250" s="51" t="s">
        <v>889</v>
      </c>
      <c r="O1250" s="50" t="s">
        <v>890</v>
      </c>
      <c r="P1250" s="38">
        <f t="shared" si="38"/>
        <v>-186.72000000000003</v>
      </c>
      <c r="Q1250" s="52">
        <v>45831</v>
      </c>
      <c r="S1250">
        <v>40700</v>
      </c>
      <c r="T1250" t="s">
        <v>784</v>
      </c>
    </row>
    <row r="1251" spans="1:20" ht="14.45">
      <c r="A1251" s="54" t="str">
        <f>+VLOOKUP(O1251,'Selectable Table'!D:E,2,0)</f>
        <v>J &amp; J</v>
      </c>
      <c r="B1251" s="37" t="s">
        <v>920</v>
      </c>
      <c r="C1251" s="50" t="s">
        <v>921</v>
      </c>
      <c r="D1251" s="50" t="s">
        <v>298</v>
      </c>
      <c r="E1251">
        <v>2025</v>
      </c>
      <c r="F1251">
        <v>6</v>
      </c>
      <c r="G1251" s="54" t="s">
        <v>854</v>
      </c>
      <c r="H1251" s="34" t="s">
        <v>324</v>
      </c>
      <c r="I1251" s="18">
        <v>-878.50800000000004</v>
      </c>
      <c r="J1251" s="34" t="s">
        <v>95</v>
      </c>
      <c r="K1251" s="19">
        <f t="shared" si="39"/>
        <v>-878.50800000000004</v>
      </c>
      <c r="L1251" t="s">
        <v>851</v>
      </c>
      <c r="M1251" s="51" t="s">
        <v>889</v>
      </c>
      <c r="O1251" s="50" t="s">
        <v>890</v>
      </c>
      <c r="P1251" s="38">
        <f t="shared" si="38"/>
        <v>-878.50800000000004</v>
      </c>
      <c r="Q1251" s="52">
        <v>45831</v>
      </c>
      <c r="S1251">
        <v>40700</v>
      </c>
      <c r="T1251" t="s">
        <v>784</v>
      </c>
    </row>
    <row r="1252" spans="1:20" ht="14.45">
      <c r="A1252" s="54" t="str">
        <f>+VLOOKUP(O1252,'Selectable Table'!D:E,2,0)</f>
        <v>J &amp; J</v>
      </c>
      <c r="B1252" s="37" t="s">
        <v>922</v>
      </c>
      <c r="C1252" s="50" t="s">
        <v>923</v>
      </c>
      <c r="D1252" s="50" t="s">
        <v>298</v>
      </c>
      <c r="E1252">
        <v>2025</v>
      </c>
      <c r="F1252">
        <v>6</v>
      </c>
      <c r="G1252" s="54" t="s">
        <v>854</v>
      </c>
      <c r="H1252" s="34" t="s">
        <v>324</v>
      </c>
      <c r="I1252" s="18">
        <v>-186.72000000000003</v>
      </c>
      <c r="J1252" s="34" t="s">
        <v>95</v>
      </c>
      <c r="K1252" s="19">
        <f t="shared" si="39"/>
        <v>-186.72000000000003</v>
      </c>
      <c r="L1252" t="s">
        <v>851</v>
      </c>
      <c r="M1252" s="51" t="s">
        <v>889</v>
      </c>
      <c r="O1252" s="50" t="s">
        <v>890</v>
      </c>
      <c r="P1252" s="38">
        <f t="shared" si="38"/>
        <v>-186.72000000000003</v>
      </c>
      <c r="Q1252" s="52">
        <v>45831</v>
      </c>
      <c r="S1252">
        <v>40700</v>
      </c>
      <c r="T1252" t="s">
        <v>784</v>
      </c>
    </row>
    <row r="1253" spans="1:20" ht="14.45">
      <c r="A1253" s="54" t="str">
        <f>+VLOOKUP(O1253,'Selectable Table'!D:E,2,0)</f>
        <v>J &amp; J</v>
      </c>
      <c r="B1253" s="37" t="s">
        <v>922</v>
      </c>
      <c r="C1253" s="50" t="s">
        <v>923</v>
      </c>
      <c r="D1253" s="50" t="s">
        <v>298</v>
      </c>
      <c r="E1253">
        <v>2025</v>
      </c>
      <c r="F1253">
        <v>6</v>
      </c>
      <c r="G1253" s="54" t="s">
        <v>867</v>
      </c>
      <c r="H1253" s="34" t="s">
        <v>333</v>
      </c>
      <c r="I1253" s="18">
        <v>-140.05199999999999</v>
      </c>
      <c r="J1253" s="34" t="s">
        <v>95</v>
      </c>
      <c r="K1253" s="19">
        <f t="shared" si="39"/>
        <v>-140.05199999999999</v>
      </c>
      <c r="L1253" t="s">
        <v>851</v>
      </c>
      <c r="M1253" s="51" t="s">
        <v>889</v>
      </c>
      <c r="O1253" s="50" t="s">
        <v>890</v>
      </c>
      <c r="P1253" s="38">
        <f t="shared" si="38"/>
        <v>-140.05199999999999</v>
      </c>
      <c r="Q1253" s="52">
        <v>45831</v>
      </c>
      <c r="S1253">
        <v>40700</v>
      </c>
      <c r="T1253" t="s">
        <v>784</v>
      </c>
    </row>
    <row r="1254" spans="1:20" ht="29.1">
      <c r="A1254" s="54" t="str">
        <f>+VLOOKUP(O1254,'Selectable Table'!D:E,2,0)</f>
        <v>OTH CUST</v>
      </c>
      <c r="B1254" s="37" t="s">
        <v>926</v>
      </c>
      <c r="C1254" s="50" t="s">
        <v>927</v>
      </c>
      <c r="D1254" s="50" t="s">
        <v>298</v>
      </c>
      <c r="E1254">
        <v>2025</v>
      </c>
      <c r="F1254">
        <v>6</v>
      </c>
      <c r="G1254" s="54" t="s">
        <v>854</v>
      </c>
      <c r="H1254" s="34" t="s">
        <v>324</v>
      </c>
      <c r="I1254" s="18">
        <v>-221.79600000000002</v>
      </c>
      <c r="J1254" s="34" t="s">
        <v>95</v>
      </c>
      <c r="K1254" s="19">
        <f t="shared" si="39"/>
        <v>-221.79600000000002</v>
      </c>
      <c r="L1254" t="s">
        <v>851</v>
      </c>
      <c r="M1254" s="51" t="s">
        <v>928</v>
      </c>
      <c r="O1254" s="50" t="s">
        <v>929</v>
      </c>
      <c r="P1254" s="38">
        <f t="shared" si="38"/>
        <v>-221.79600000000002</v>
      </c>
      <c r="Q1254" s="52">
        <v>45831</v>
      </c>
      <c r="S1254">
        <v>40700</v>
      </c>
      <c r="T1254" t="s">
        <v>784</v>
      </c>
    </row>
    <row r="1255" spans="1:20" ht="29.1">
      <c r="A1255" s="54" t="str">
        <f>+VLOOKUP(O1255,'Selectable Table'!D:E,2,0)</f>
        <v>OTH CUST</v>
      </c>
      <c r="B1255" s="37" t="s">
        <v>926</v>
      </c>
      <c r="C1255" s="50" t="s">
        <v>927</v>
      </c>
      <c r="D1255" s="50" t="s">
        <v>298</v>
      </c>
      <c r="E1255">
        <v>2025</v>
      </c>
      <c r="F1255">
        <v>6</v>
      </c>
      <c r="G1255" s="54" t="s">
        <v>850</v>
      </c>
      <c r="H1255" s="34" t="s">
        <v>323</v>
      </c>
      <c r="I1255" s="18">
        <v>-24.828000000000003</v>
      </c>
      <c r="J1255" s="34" t="s">
        <v>95</v>
      </c>
      <c r="K1255" s="19">
        <f t="shared" si="39"/>
        <v>-24.828000000000003</v>
      </c>
      <c r="L1255" t="s">
        <v>851</v>
      </c>
      <c r="M1255" s="51" t="s">
        <v>928</v>
      </c>
      <c r="O1255" s="50" t="s">
        <v>929</v>
      </c>
      <c r="P1255" s="38">
        <f t="shared" si="38"/>
        <v>-24.828000000000003</v>
      </c>
      <c r="Q1255" s="52">
        <v>45831</v>
      </c>
      <c r="S1255">
        <v>40700</v>
      </c>
      <c r="T1255" t="s">
        <v>784</v>
      </c>
    </row>
    <row r="1256" spans="1:20" ht="14.45">
      <c r="A1256" s="54" t="str">
        <f>+VLOOKUP(O1256,'Selectable Table'!D:E,2,0)</f>
        <v>J &amp; J</v>
      </c>
      <c r="B1256" s="37" t="s">
        <v>959</v>
      </c>
      <c r="C1256" s="50" t="s">
        <v>960</v>
      </c>
      <c r="D1256" s="50" t="s">
        <v>1909</v>
      </c>
      <c r="E1256">
        <v>2025</v>
      </c>
      <c r="F1256">
        <v>6</v>
      </c>
      <c r="G1256" s="54" t="s">
        <v>858</v>
      </c>
      <c r="H1256" s="34" t="s">
        <v>325</v>
      </c>
      <c r="I1256" s="18">
        <v>-186.72000000000003</v>
      </c>
      <c r="J1256" s="34" t="s">
        <v>95</v>
      </c>
      <c r="K1256" s="19">
        <f t="shared" si="39"/>
        <v>-186.72000000000003</v>
      </c>
      <c r="L1256" t="s">
        <v>851</v>
      </c>
      <c r="M1256" s="51" t="s">
        <v>889</v>
      </c>
      <c r="O1256" s="50" t="s">
        <v>890</v>
      </c>
      <c r="P1256" s="38">
        <f t="shared" si="38"/>
        <v>-186.72000000000003</v>
      </c>
      <c r="Q1256" s="52">
        <v>45831</v>
      </c>
      <c r="S1256">
        <v>40700</v>
      </c>
      <c r="T1256" t="s">
        <v>784</v>
      </c>
    </row>
    <row r="1257" spans="1:20" ht="14.45">
      <c r="A1257" s="54" t="str">
        <f>+VLOOKUP(O1257,'Selectable Table'!D:E,2,0)</f>
        <v>J &amp; J</v>
      </c>
      <c r="B1257" s="37" t="s">
        <v>959</v>
      </c>
      <c r="C1257" s="50" t="s">
        <v>960</v>
      </c>
      <c r="D1257" s="50" t="s">
        <v>1909</v>
      </c>
      <c r="E1257">
        <v>2025</v>
      </c>
      <c r="F1257">
        <v>6</v>
      </c>
      <c r="G1257" s="54" t="s">
        <v>850</v>
      </c>
      <c r="H1257" s="34" t="s">
        <v>323</v>
      </c>
      <c r="I1257" s="18">
        <v>-38.195999999999998</v>
      </c>
      <c r="J1257" s="34" t="s">
        <v>95</v>
      </c>
      <c r="K1257" s="19">
        <f t="shared" si="39"/>
        <v>-38.195999999999998</v>
      </c>
      <c r="L1257" t="s">
        <v>851</v>
      </c>
      <c r="M1257" s="51" t="s">
        <v>889</v>
      </c>
      <c r="O1257" s="50" t="s">
        <v>890</v>
      </c>
      <c r="P1257" s="38">
        <f t="shared" si="38"/>
        <v>-38.195999999999998</v>
      </c>
      <c r="Q1257" s="52">
        <v>45831</v>
      </c>
      <c r="S1257">
        <v>40700</v>
      </c>
      <c r="T1257" t="s">
        <v>784</v>
      </c>
    </row>
    <row r="1258" spans="1:20" ht="29.1">
      <c r="A1258" s="54" t="str">
        <f>+VLOOKUP(O1258,'Selectable Table'!D:E,2,0)</f>
        <v>OTH CUST</v>
      </c>
      <c r="B1258" s="37" t="s">
        <v>971</v>
      </c>
      <c r="C1258" s="50" t="s">
        <v>972</v>
      </c>
      <c r="D1258" s="50" t="s">
        <v>1909</v>
      </c>
      <c r="E1258">
        <v>2025</v>
      </c>
      <c r="F1258">
        <v>6</v>
      </c>
      <c r="G1258" s="54" t="s">
        <v>854</v>
      </c>
      <c r="H1258" s="34" t="s">
        <v>324</v>
      </c>
      <c r="I1258" s="18">
        <v>-221.28400000000002</v>
      </c>
      <c r="J1258" s="34" t="s">
        <v>95</v>
      </c>
      <c r="K1258" s="19">
        <f t="shared" si="39"/>
        <v>-221.28400000000002</v>
      </c>
      <c r="L1258" t="s">
        <v>851</v>
      </c>
      <c r="M1258" s="51" t="s">
        <v>973</v>
      </c>
      <c r="O1258" s="50" t="s">
        <v>929</v>
      </c>
      <c r="P1258" s="38">
        <f t="shared" si="38"/>
        <v>-221.28400000000002</v>
      </c>
      <c r="Q1258" s="52">
        <v>45831</v>
      </c>
      <c r="S1258">
        <v>40700</v>
      </c>
      <c r="T1258" t="s">
        <v>784</v>
      </c>
    </row>
    <row r="1259" spans="1:20" ht="29.1">
      <c r="A1259" s="54" t="str">
        <f>+VLOOKUP(O1259,'Selectable Table'!D:E,2,0)</f>
        <v>OTH CUST</v>
      </c>
      <c r="B1259" s="37" t="s">
        <v>971</v>
      </c>
      <c r="C1259" s="50" t="s">
        <v>972</v>
      </c>
      <c r="D1259" s="50" t="s">
        <v>1909</v>
      </c>
      <c r="E1259">
        <v>2025</v>
      </c>
      <c r="F1259">
        <v>6</v>
      </c>
      <c r="G1259" s="54" t="s">
        <v>854</v>
      </c>
      <c r="H1259" s="34" t="s">
        <v>324</v>
      </c>
      <c r="I1259" s="18">
        <v>-188.876</v>
      </c>
      <c r="J1259" s="34" t="s">
        <v>95</v>
      </c>
      <c r="K1259" s="19">
        <f t="shared" si="39"/>
        <v>-188.876</v>
      </c>
      <c r="L1259" t="s">
        <v>851</v>
      </c>
      <c r="M1259" s="51" t="s">
        <v>973</v>
      </c>
      <c r="O1259" s="50" t="s">
        <v>929</v>
      </c>
      <c r="P1259" s="38">
        <f t="shared" si="38"/>
        <v>-188.876</v>
      </c>
      <c r="Q1259" s="52">
        <v>45831</v>
      </c>
      <c r="S1259">
        <v>40700</v>
      </c>
      <c r="T1259" t="s">
        <v>784</v>
      </c>
    </row>
    <row r="1260" spans="1:20" ht="14.45">
      <c r="A1260" s="54" t="str">
        <f>+VLOOKUP(O1260,'Selectable Table'!D:E,2,0)</f>
        <v>J &amp; J</v>
      </c>
      <c r="B1260" s="37" t="s">
        <v>974</v>
      </c>
      <c r="C1260" s="50" t="s">
        <v>975</v>
      </c>
      <c r="D1260" s="50" t="s">
        <v>1909</v>
      </c>
      <c r="E1260">
        <v>2025</v>
      </c>
      <c r="F1260">
        <v>6</v>
      </c>
      <c r="G1260" s="54" t="s">
        <v>854</v>
      </c>
      <c r="H1260" s="34" t="s">
        <v>324</v>
      </c>
      <c r="I1260" s="18">
        <v>-186.72000000000003</v>
      </c>
      <c r="J1260" s="34" t="s">
        <v>95</v>
      </c>
      <c r="K1260" s="19">
        <f t="shared" si="39"/>
        <v>-186.72000000000003</v>
      </c>
      <c r="L1260" t="s">
        <v>851</v>
      </c>
      <c r="M1260" s="51" t="s">
        <v>889</v>
      </c>
      <c r="O1260" s="50" t="s">
        <v>976</v>
      </c>
      <c r="P1260" s="38">
        <f t="shared" si="38"/>
        <v>-186.72000000000003</v>
      </c>
      <c r="Q1260" s="52">
        <v>45831</v>
      </c>
      <c r="S1260">
        <v>40700</v>
      </c>
      <c r="T1260" t="s">
        <v>784</v>
      </c>
    </row>
    <row r="1261" spans="1:20" ht="14.45">
      <c r="A1261" s="54" t="str">
        <f>+VLOOKUP(O1261,'Selectable Table'!D:E,2,0)</f>
        <v>J &amp; J</v>
      </c>
      <c r="B1261" s="37" t="s">
        <v>974</v>
      </c>
      <c r="C1261" s="50" t="s">
        <v>975</v>
      </c>
      <c r="D1261" s="50" t="s">
        <v>1909</v>
      </c>
      <c r="E1261">
        <v>2025</v>
      </c>
      <c r="F1261">
        <v>6</v>
      </c>
      <c r="G1261" s="54" t="s">
        <v>854</v>
      </c>
      <c r="H1261" s="34" t="s">
        <v>324</v>
      </c>
      <c r="I1261" s="18">
        <v>-12.731999999999999</v>
      </c>
      <c r="J1261" s="34" t="s">
        <v>95</v>
      </c>
      <c r="K1261" s="19">
        <f t="shared" si="39"/>
        <v>-12.731999999999999</v>
      </c>
      <c r="L1261" t="s">
        <v>851</v>
      </c>
      <c r="M1261" s="51" t="s">
        <v>889</v>
      </c>
      <c r="O1261" s="50" t="s">
        <v>976</v>
      </c>
      <c r="P1261" s="38">
        <f t="shared" si="38"/>
        <v>-12.731999999999999</v>
      </c>
      <c r="Q1261" s="52">
        <v>45831</v>
      </c>
      <c r="S1261">
        <v>40700</v>
      </c>
      <c r="T1261" t="s">
        <v>784</v>
      </c>
    </row>
    <row r="1262" spans="1:20" ht="14.45">
      <c r="A1262" s="54" t="str">
        <f>+VLOOKUP(O1262,'Selectable Table'!D:E,2,0)</f>
        <v>J &amp; J</v>
      </c>
      <c r="B1262" s="37" t="s">
        <v>977</v>
      </c>
      <c r="C1262" s="50" t="s">
        <v>978</v>
      </c>
      <c r="D1262" s="50" t="s">
        <v>1909</v>
      </c>
      <c r="E1262">
        <v>2025</v>
      </c>
      <c r="F1262">
        <v>6</v>
      </c>
      <c r="G1262" s="54" t="s">
        <v>854</v>
      </c>
      <c r="H1262" s="34" t="s">
        <v>324</v>
      </c>
      <c r="I1262" s="18">
        <v>-356.464</v>
      </c>
      <c r="J1262" s="34" t="s">
        <v>95</v>
      </c>
      <c r="K1262" s="19">
        <f t="shared" si="39"/>
        <v>-356.464</v>
      </c>
      <c r="L1262" t="s">
        <v>851</v>
      </c>
      <c r="M1262" s="51" t="s">
        <v>889</v>
      </c>
      <c r="O1262" s="50" t="s">
        <v>976</v>
      </c>
      <c r="P1262" s="38">
        <f t="shared" si="38"/>
        <v>-356.464</v>
      </c>
      <c r="Q1262" s="52">
        <v>45831</v>
      </c>
      <c r="S1262">
        <v>40700</v>
      </c>
      <c r="T1262" t="s">
        <v>784</v>
      </c>
    </row>
    <row r="1263" spans="1:20" ht="14.45">
      <c r="A1263" s="54" t="str">
        <f>+VLOOKUP(O1263,'Selectable Table'!D:E,2,0)</f>
        <v>J &amp; J</v>
      </c>
      <c r="B1263" s="37" t="s">
        <v>977</v>
      </c>
      <c r="C1263" s="50" t="s">
        <v>978</v>
      </c>
      <c r="D1263" s="50" t="s">
        <v>1909</v>
      </c>
      <c r="E1263">
        <v>2025</v>
      </c>
      <c r="F1263">
        <v>6</v>
      </c>
      <c r="G1263" s="54" t="s">
        <v>850</v>
      </c>
      <c r="H1263" s="34" t="s">
        <v>323</v>
      </c>
      <c r="I1263" s="18">
        <v>-299.43200000000002</v>
      </c>
      <c r="J1263" s="34" t="s">
        <v>95</v>
      </c>
      <c r="K1263" s="19">
        <f t="shared" si="39"/>
        <v>-299.43200000000002</v>
      </c>
      <c r="L1263" t="s">
        <v>851</v>
      </c>
      <c r="M1263" s="51" t="s">
        <v>889</v>
      </c>
      <c r="O1263" s="50" t="s">
        <v>976</v>
      </c>
      <c r="P1263" s="38">
        <f t="shared" si="38"/>
        <v>-299.43200000000002</v>
      </c>
      <c r="Q1263" s="52">
        <v>45831</v>
      </c>
      <c r="S1263">
        <v>40700</v>
      </c>
      <c r="T1263" t="s">
        <v>784</v>
      </c>
    </row>
    <row r="1264" spans="1:20" ht="14.45">
      <c r="A1264" s="54" t="str">
        <f>+VLOOKUP(O1264,'Selectable Table'!D:E,2,0)</f>
        <v>J &amp; J</v>
      </c>
      <c r="B1264" s="37" t="s">
        <v>979</v>
      </c>
      <c r="C1264" s="50" t="s">
        <v>980</v>
      </c>
      <c r="D1264" s="50" t="s">
        <v>1910</v>
      </c>
      <c r="E1264">
        <v>2025</v>
      </c>
      <c r="F1264">
        <v>6</v>
      </c>
      <c r="G1264" s="54" t="s">
        <v>854</v>
      </c>
      <c r="H1264" s="34" t="s">
        <v>324</v>
      </c>
      <c r="I1264" s="18">
        <v>-186.72000000000003</v>
      </c>
      <c r="J1264" s="34" t="s">
        <v>95</v>
      </c>
      <c r="K1264" s="19">
        <f t="shared" si="39"/>
        <v>-186.72000000000003</v>
      </c>
      <c r="L1264" t="s">
        <v>851</v>
      </c>
      <c r="M1264" s="51" t="s">
        <v>889</v>
      </c>
      <c r="O1264" s="50" t="s">
        <v>890</v>
      </c>
      <c r="P1264" s="38">
        <f t="shared" si="38"/>
        <v>-186.72000000000003</v>
      </c>
      <c r="Q1264" s="52">
        <v>45831</v>
      </c>
      <c r="S1264">
        <v>40700</v>
      </c>
      <c r="T1264" t="s">
        <v>784</v>
      </c>
    </row>
    <row r="1265" spans="1:20" ht="14.45">
      <c r="A1265" s="54" t="str">
        <f>+VLOOKUP(O1265,'Selectable Table'!D:E,2,0)</f>
        <v>J &amp; J</v>
      </c>
      <c r="B1265" s="37" t="s">
        <v>979</v>
      </c>
      <c r="C1265" s="50" t="s">
        <v>980</v>
      </c>
      <c r="D1265" s="50" t="s">
        <v>1910</v>
      </c>
      <c r="E1265">
        <v>2025</v>
      </c>
      <c r="F1265">
        <v>6</v>
      </c>
      <c r="G1265" s="54" t="s">
        <v>850</v>
      </c>
      <c r="H1265" s="34" t="s">
        <v>323</v>
      </c>
      <c r="I1265" s="18">
        <v>-356.49600000000004</v>
      </c>
      <c r="J1265" s="34" t="s">
        <v>95</v>
      </c>
      <c r="K1265" s="19">
        <f t="shared" si="39"/>
        <v>-356.49600000000004</v>
      </c>
      <c r="L1265" t="s">
        <v>851</v>
      </c>
      <c r="M1265" s="51" t="s">
        <v>889</v>
      </c>
      <c r="O1265" s="50" t="s">
        <v>890</v>
      </c>
      <c r="P1265" s="38">
        <f t="shared" si="38"/>
        <v>-356.49600000000004</v>
      </c>
      <c r="Q1265" s="52">
        <v>45831</v>
      </c>
      <c r="S1265">
        <v>40700</v>
      </c>
      <c r="T1265" t="s">
        <v>784</v>
      </c>
    </row>
    <row r="1266" spans="1:20" ht="29.1">
      <c r="A1266" s="54" t="str">
        <f>+VLOOKUP(O1266,'Selectable Table'!D:E,2,0)</f>
        <v>OTH CUST</v>
      </c>
      <c r="B1266" s="37" t="s">
        <v>981</v>
      </c>
      <c r="C1266" s="50" t="s">
        <v>982</v>
      </c>
      <c r="D1266" s="50" t="s">
        <v>1911</v>
      </c>
      <c r="E1266">
        <v>2025</v>
      </c>
      <c r="F1266">
        <v>6</v>
      </c>
      <c r="G1266" s="54" t="s">
        <v>854</v>
      </c>
      <c r="H1266" s="34" t="s">
        <v>324</v>
      </c>
      <c r="I1266" s="18">
        <v>-221.28400000000002</v>
      </c>
      <c r="J1266" s="34" t="s">
        <v>95</v>
      </c>
      <c r="K1266" s="19">
        <f t="shared" si="39"/>
        <v>-221.28400000000002</v>
      </c>
      <c r="L1266" t="s">
        <v>851</v>
      </c>
      <c r="M1266" s="51" t="s">
        <v>983</v>
      </c>
      <c r="O1266" s="50" t="s">
        <v>929</v>
      </c>
      <c r="P1266" s="38">
        <f t="shared" si="38"/>
        <v>-221.28400000000002</v>
      </c>
      <c r="Q1266" s="52">
        <v>45831</v>
      </c>
      <c r="S1266">
        <v>40700</v>
      </c>
      <c r="T1266" t="s">
        <v>784</v>
      </c>
    </row>
    <row r="1267" spans="1:20" ht="29.1">
      <c r="A1267" s="54" t="str">
        <f>+VLOOKUP(O1267,'Selectable Table'!D:E,2,0)</f>
        <v>OTH CUST</v>
      </c>
      <c r="B1267" s="37" t="s">
        <v>981</v>
      </c>
      <c r="C1267" s="50" t="s">
        <v>982</v>
      </c>
      <c r="D1267" s="50" t="s">
        <v>1911</v>
      </c>
      <c r="E1267">
        <v>2025</v>
      </c>
      <c r="F1267">
        <v>6</v>
      </c>
      <c r="G1267" s="54" t="s">
        <v>850</v>
      </c>
      <c r="H1267" s="34" t="s">
        <v>323</v>
      </c>
      <c r="I1267" s="18">
        <v>-53.7</v>
      </c>
      <c r="J1267" s="34" t="s">
        <v>95</v>
      </c>
      <c r="K1267" s="19">
        <f t="shared" si="39"/>
        <v>-53.7</v>
      </c>
      <c r="L1267" t="s">
        <v>851</v>
      </c>
      <c r="M1267" s="51" t="s">
        <v>983</v>
      </c>
      <c r="O1267" s="50" t="s">
        <v>929</v>
      </c>
      <c r="P1267" s="38">
        <f t="shared" si="38"/>
        <v>-53.7</v>
      </c>
      <c r="Q1267" s="52">
        <v>45831</v>
      </c>
      <c r="S1267">
        <v>40700</v>
      </c>
      <c r="T1267" t="s">
        <v>784</v>
      </c>
    </row>
    <row r="1268" spans="1:20" ht="14.45">
      <c r="A1268" s="54" t="str">
        <f>+VLOOKUP(O1268,'Selectable Table'!D:E,2,0)</f>
        <v>J &amp; J</v>
      </c>
      <c r="B1268" s="37" t="s">
        <v>993</v>
      </c>
      <c r="C1268" s="50" t="s">
        <v>994</v>
      </c>
      <c r="D1268" s="50" t="s">
        <v>1911</v>
      </c>
      <c r="E1268">
        <v>2025</v>
      </c>
      <c r="F1268">
        <v>6</v>
      </c>
      <c r="G1268" s="54" t="s">
        <v>854</v>
      </c>
      <c r="H1268" s="34" t="s">
        <v>324</v>
      </c>
      <c r="I1268" s="18">
        <v>-186.72000000000003</v>
      </c>
      <c r="J1268" s="34" t="s">
        <v>95</v>
      </c>
      <c r="K1268" s="19">
        <f t="shared" si="39"/>
        <v>-186.72000000000003</v>
      </c>
      <c r="L1268" t="s">
        <v>851</v>
      </c>
      <c r="M1268" s="51" t="s">
        <v>889</v>
      </c>
      <c r="O1268" s="50" t="s">
        <v>890</v>
      </c>
      <c r="P1268" s="38">
        <f t="shared" si="38"/>
        <v>-186.72000000000003</v>
      </c>
      <c r="Q1268" s="52">
        <v>45831</v>
      </c>
      <c r="S1268">
        <v>40700</v>
      </c>
      <c r="T1268" t="s">
        <v>784</v>
      </c>
    </row>
    <row r="1269" spans="1:20" ht="14.45">
      <c r="A1269" s="54" t="str">
        <f>+VLOOKUP(O1269,'Selectable Table'!D:E,2,0)</f>
        <v>J &amp; J</v>
      </c>
      <c r="B1269" s="37" t="s">
        <v>993</v>
      </c>
      <c r="C1269" s="50" t="s">
        <v>994</v>
      </c>
      <c r="D1269" s="50" t="s">
        <v>1911</v>
      </c>
      <c r="E1269">
        <v>2025</v>
      </c>
      <c r="F1269">
        <v>6</v>
      </c>
      <c r="G1269" s="54" t="s">
        <v>854</v>
      </c>
      <c r="H1269" s="34" t="s">
        <v>324</v>
      </c>
      <c r="I1269" s="18">
        <v>-25.463999999999999</v>
      </c>
      <c r="J1269" s="34" t="s">
        <v>95</v>
      </c>
      <c r="K1269" s="19">
        <f t="shared" si="39"/>
        <v>-25.463999999999999</v>
      </c>
      <c r="L1269" t="s">
        <v>851</v>
      </c>
      <c r="M1269" s="51" t="s">
        <v>889</v>
      </c>
      <c r="O1269" s="50" t="s">
        <v>890</v>
      </c>
      <c r="P1269" s="38">
        <f t="shared" si="38"/>
        <v>-25.463999999999999</v>
      </c>
      <c r="Q1269" s="52">
        <v>45831</v>
      </c>
      <c r="S1269">
        <v>40700</v>
      </c>
      <c r="T1269" t="s">
        <v>784</v>
      </c>
    </row>
    <row r="1270" spans="1:20" ht="14.45">
      <c r="A1270" s="54" t="str">
        <f>+VLOOKUP(O1270,'Selectable Table'!D:E,2,0)</f>
        <v>J &amp; J</v>
      </c>
      <c r="B1270" s="37" t="s">
        <v>1023</v>
      </c>
      <c r="C1270" s="50" t="s">
        <v>1024</v>
      </c>
      <c r="D1270" s="50" t="s">
        <v>1911</v>
      </c>
      <c r="E1270">
        <v>2025</v>
      </c>
      <c r="F1270">
        <v>6</v>
      </c>
      <c r="G1270" s="54" t="s">
        <v>867</v>
      </c>
      <c r="H1270" s="34" t="s">
        <v>333</v>
      </c>
      <c r="I1270" s="18">
        <v>-186.72000000000003</v>
      </c>
      <c r="J1270" s="34" t="s">
        <v>95</v>
      </c>
      <c r="K1270" s="19">
        <f t="shared" si="39"/>
        <v>-186.72000000000003</v>
      </c>
      <c r="L1270" t="s">
        <v>851</v>
      </c>
      <c r="M1270" s="51" t="s">
        <v>889</v>
      </c>
      <c r="O1270" s="50" t="s">
        <v>976</v>
      </c>
      <c r="P1270" s="38">
        <f t="shared" si="38"/>
        <v>-186.72000000000003</v>
      </c>
      <c r="Q1270" s="52">
        <v>45831</v>
      </c>
      <c r="S1270">
        <v>40700</v>
      </c>
      <c r="T1270" t="s">
        <v>784</v>
      </c>
    </row>
    <row r="1271" spans="1:20" ht="14.45">
      <c r="A1271" s="54" t="str">
        <f>+VLOOKUP(O1271,'Selectable Table'!D:E,2,0)</f>
        <v>J &amp; J</v>
      </c>
      <c r="B1271" s="37" t="s">
        <v>1023</v>
      </c>
      <c r="C1271" s="50" t="s">
        <v>1024</v>
      </c>
      <c r="D1271" s="50" t="s">
        <v>1911</v>
      </c>
      <c r="E1271">
        <v>2025</v>
      </c>
      <c r="F1271">
        <v>6</v>
      </c>
      <c r="G1271" s="54" t="s">
        <v>854</v>
      </c>
      <c r="H1271" s="34" t="s">
        <v>324</v>
      </c>
      <c r="I1271" s="18">
        <v>-25.463999999999999</v>
      </c>
      <c r="J1271" s="34" t="s">
        <v>95</v>
      </c>
      <c r="K1271" s="19">
        <f t="shared" si="39"/>
        <v>-25.463999999999999</v>
      </c>
      <c r="L1271" t="s">
        <v>851</v>
      </c>
      <c r="M1271" s="51" t="s">
        <v>889</v>
      </c>
      <c r="O1271" s="50" t="s">
        <v>976</v>
      </c>
      <c r="P1271" s="38">
        <f t="shared" si="38"/>
        <v>-25.463999999999999</v>
      </c>
      <c r="Q1271" s="52">
        <v>45831</v>
      </c>
      <c r="S1271">
        <v>40700</v>
      </c>
      <c r="T1271" t="s">
        <v>784</v>
      </c>
    </row>
    <row r="1272" spans="1:20" ht="29.1">
      <c r="A1272" s="54" t="str">
        <f>+VLOOKUP(O1272,'Selectable Table'!D:E,2,0)</f>
        <v>OTH CUST</v>
      </c>
      <c r="B1272" s="37" t="s">
        <v>1636</v>
      </c>
      <c r="C1272" s="50" t="s">
        <v>1637</v>
      </c>
      <c r="D1272" s="50" t="s">
        <v>1911</v>
      </c>
      <c r="E1272">
        <v>2025</v>
      </c>
      <c r="F1272">
        <v>6</v>
      </c>
      <c r="G1272" s="54" t="s">
        <v>854</v>
      </c>
      <c r="H1272" s="34" t="s">
        <v>324</v>
      </c>
      <c r="I1272" s="18">
        <v>-221.28400000000002</v>
      </c>
      <c r="J1272" s="34" t="s">
        <v>95</v>
      </c>
      <c r="K1272" s="19">
        <f t="shared" si="39"/>
        <v>-221.28400000000002</v>
      </c>
      <c r="L1272" t="s">
        <v>851</v>
      </c>
      <c r="M1272" s="51" t="s">
        <v>1638</v>
      </c>
      <c r="O1272" s="50" t="s">
        <v>929</v>
      </c>
      <c r="P1272" s="38">
        <f t="shared" si="38"/>
        <v>-221.28400000000002</v>
      </c>
      <c r="Q1272" s="52">
        <v>45831</v>
      </c>
      <c r="S1272">
        <v>40700</v>
      </c>
      <c r="T1272" t="s">
        <v>784</v>
      </c>
    </row>
    <row r="1273" spans="1:20" ht="29.1">
      <c r="A1273" s="54" t="str">
        <f>+VLOOKUP(O1273,'Selectable Table'!D:E,2,0)</f>
        <v>OTH CUST</v>
      </c>
      <c r="B1273" s="37" t="s">
        <v>1636</v>
      </c>
      <c r="C1273" s="50" t="s">
        <v>1637</v>
      </c>
      <c r="D1273" s="50" t="s">
        <v>1911</v>
      </c>
      <c r="E1273">
        <v>2025</v>
      </c>
      <c r="F1273">
        <v>6</v>
      </c>
      <c r="G1273" s="54" t="s">
        <v>854</v>
      </c>
      <c r="H1273" s="34" t="s">
        <v>324</v>
      </c>
      <c r="I1273" s="18">
        <v>-1.8520000000000001</v>
      </c>
      <c r="J1273" s="34" t="s">
        <v>95</v>
      </c>
      <c r="K1273" s="19">
        <f t="shared" si="39"/>
        <v>-1.8520000000000001</v>
      </c>
      <c r="L1273" t="s">
        <v>851</v>
      </c>
      <c r="M1273" s="51" t="s">
        <v>1638</v>
      </c>
      <c r="O1273" s="50" t="s">
        <v>929</v>
      </c>
      <c r="P1273" s="38">
        <f t="shared" si="38"/>
        <v>-1.8520000000000001</v>
      </c>
      <c r="Q1273" s="52">
        <v>45831</v>
      </c>
      <c r="S1273">
        <v>40700</v>
      </c>
      <c r="T1273" t="s">
        <v>784</v>
      </c>
    </row>
    <row r="1274" spans="1:20" ht="29.1">
      <c r="A1274" s="54" t="str">
        <f>+VLOOKUP(O1274,'Selectable Table'!D:E,2,0)</f>
        <v>OTH CUST</v>
      </c>
      <c r="B1274" s="37" t="s">
        <v>1034</v>
      </c>
      <c r="C1274" s="50" t="s">
        <v>1035</v>
      </c>
      <c r="D1274" s="50" t="s">
        <v>1911</v>
      </c>
      <c r="E1274">
        <v>2025</v>
      </c>
      <c r="F1274">
        <v>6</v>
      </c>
      <c r="G1274" s="54" t="s">
        <v>850</v>
      </c>
      <c r="H1274" s="34" t="s">
        <v>323</v>
      </c>
      <c r="I1274" s="18">
        <v>-221.28400000000002</v>
      </c>
      <c r="J1274" s="34" t="s">
        <v>95</v>
      </c>
      <c r="K1274" s="19">
        <f t="shared" si="39"/>
        <v>-221.28400000000002</v>
      </c>
      <c r="L1274" t="s">
        <v>851</v>
      </c>
      <c r="M1274" s="51" t="s">
        <v>1036</v>
      </c>
      <c r="O1274" s="50" t="s">
        <v>929</v>
      </c>
      <c r="P1274" s="38">
        <f t="shared" si="38"/>
        <v>-221.28400000000002</v>
      </c>
      <c r="Q1274" s="52">
        <v>45831</v>
      </c>
      <c r="S1274">
        <v>40700</v>
      </c>
      <c r="T1274" t="s">
        <v>784</v>
      </c>
    </row>
    <row r="1275" spans="1:20" ht="29.1">
      <c r="A1275" s="54" t="str">
        <f>+VLOOKUP(O1275,'Selectable Table'!D:E,2,0)</f>
        <v>OTH CUST</v>
      </c>
      <c r="B1275" s="37" t="s">
        <v>1034</v>
      </c>
      <c r="C1275" s="50" t="s">
        <v>1035</v>
      </c>
      <c r="D1275" s="50" t="s">
        <v>1912</v>
      </c>
      <c r="E1275">
        <v>2025</v>
      </c>
      <c r="F1275">
        <v>6</v>
      </c>
      <c r="G1275" s="54" t="s">
        <v>854</v>
      </c>
      <c r="H1275" s="34" t="s">
        <v>324</v>
      </c>
      <c r="I1275" s="18">
        <v>-98.144000000000005</v>
      </c>
      <c r="J1275" s="34" t="s">
        <v>95</v>
      </c>
      <c r="K1275" s="19">
        <f t="shared" si="39"/>
        <v>-98.144000000000005</v>
      </c>
      <c r="L1275" t="s">
        <v>851</v>
      </c>
      <c r="M1275" s="51" t="s">
        <v>1036</v>
      </c>
      <c r="O1275" s="50" t="s">
        <v>929</v>
      </c>
      <c r="P1275" s="38">
        <f t="shared" si="38"/>
        <v>-98.144000000000005</v>
      </c>
      <c r="Q1275" s="52">
        <v>45831</v>
      </c>
      <c r="S1275">
        <v>40700</v>
      </c>
      <c r="T1275" t="s">
        <v>784</v>
      </c>
    </row>
    <row r="1276" spans="1:20" ht="14.45">
      <c r="A1276" s="54" t="str">
        <f>+VLOOKUP(O1276,'Selectable Table'!D:E,2,0)</f>
        <v>OTH CUST</v>
      </c>
      <c r="B1276" s="37" t="s">
        <v>1037</v>
      </c>
      <c r="C1276" s="50" t="s">
        <v>1038</v>
      </c>
      <c r="D1276" s="50" t="s">
        <v>1912</v>
      </c>
      <c r="E1276">
        <v>2025</v>
      </c>
      <c r="F1276">
        <v>6</v>
      </c>
      <c r="G1276" s="54" t="s">
        <v>850</v>
      </c>
      <c r="H1276" s="34" t="s">
        <v>323</v>
      </c>
      <c r="I1276" s="18">
        <v>-371.88000000000005</v>
      </c>
      <c r="J1276" s="34" t="s">
        <v>95</v>
      </c>
      <c r="K1276" s="19">
        <f t="shared" si="39"/>
        <v>-371.88000000000005</v>
      </c>
      <c r="L1276" t="s">
        <v>851</v>
      </c>
      <c r="M1276" s="51" t="s">
        <v>1039</v>
      </c>
      <c r="O1276" s="50" t="s">
        <v>1010</v>
      </c>
      <c r="P1276" s="38">
        <f t="shared" si="38"/>
        <v>-371.88000000000005</v>
      </c>
      <c r="Q1276" s="52">
        <v>45831</v>
      </c>
      <c r="S1276">
        <v>40700</v>
      </c>
      <c r="T1276" t="s">
        <v>784</v>
      </c>
    </row>
    <row r="1277" spans="1:20" ht="14.45">
      <c r="A1277" s="54" t="str">
        <f>+VLOOKUP(O1277,'Selectable Table'!D:E,2,0)</f>
        <v>OTH CUST</v>
      </c>
      <c r="B1277" s="37" t="s">
        <v>1037</v>
      </c>
      <c r="C1277" s="50" t="s">
        <v>1038</v>
      </c>
      <c r="D1277" s="50" t="s">
        <v>1912</v>
      </c>
      <c r="E1277">
        <v>2025</v>
      </c>
      <c r="F1277">
        <v>6</v>
      </c>
      <c r="G1277" s="54" t="s">
        <v>854</v>
      </c>
      <c r="H1277" s="34" t="s">
        <v>324</v>
      </c>
      <c r="I1277" s="18">
        <v>-2256.6280000000002</v>
      </c>
      <c r="J1277" s="34" t="s">
        <v>95</v>
      </c>
      <c r="K1277" s="19">
        <f t="shared" si="39"/>
        <v>-2256.6280000000002</v>
      </c>
      <c r="L1277" t="s">
        <v>851</v>
      </c>
      <c r="M1277" s="51" t="s">
        <v>1039</v>
      </c>
      <c r="O1277" s="50" t="s">
        <v>1010</v>
      </c>
      <c r="P1277" s="38">
        <f t="shared" si="38"/>
        <v>-2256.6280000000002</v>
      </c>
      <c r="Q1277" s="52">
        <v>45831</v>
      </c>
      <c r="S1277">
        <v>40700</v>
      </c>
      <c r="T1277" t="s">
        <v>784</v>
      </c>
    </row>
    <row r="1278" spans="1:20" ht="14.45">
      <c r="A1278" s="54" t="str">
        <f>+VLOOKUP(O1278,'Selectable Table'!D:E,2,0)</f>
        <v>J &amp; J</v>
      </c>
      <c r="B1278" s="37" t="s">
        <v>1043</v>
      </c>
      <c r="C1278" s="50" t="s">
        <v>1044</v>
      </c>
      <c r="D1278" s="50" t="s">
        <v>1912</v>
      </c>
      <c r="E1278">
        <v>2025</v>
      </c>
      <c r="F1278">
        <v>6</v>
      </c>
      <c r="G1278" s="54" t="s">
        <v>854</v>
      </c>
      <c r="H1278" s="34" t="s">
        <v>324</v>
      </c>
      <c r="I1278" s="18">
        <v>-186.72000000000003</v>
      </c>
      <c r="J1278" s="34" t="s">
        <v>95</v>
      </c>
      <c r="K1278" s="19">
        <f t="shared" si="39"/>
        <v>-186.72000000000003</v>
      </c>
      <c r="L1278" t="s">
        <v>851</v>
      </c>
      <c r="M1278" s="51" t="s">
        <v>889</v>
      </c>
      <c r="O1278" s="50" t="s">
        <v>976</v>
      </c>
      <c r="P1278" s="38">
        <f t="shared" si="38"/>
        <v>-186.72000000000003</v>
      </c>
      <c r="Q1278" s="52">
        <v>45831</v>
      </c>
      <c r="S1278">
        <v>40700</v>
      </c>
      <c r="T1278" t="s">
        <v>784</v>
      </c>
    </row>
    <row r="1279" spans="1:20" ht="14.45">
      <c r="A1279" s="54" t="str">
        <f>+VLOOKUP(O1279,'Selectable Table'!D:E,2,0)</f>
        <v>J &amp; J</v>
      </c>
      <c r="B1279" s="37" t="s">
        <v>1043</v>
      </c>
      <c r="C1279" s="50" t="s">
        <v>1044</v>
      </c>
      <c r="D1279" s="50" t="s">
        <v>1912</v>
      </c>
      <c r="E1279">
        <v>2025</v>
      </c>
      <c r="F1279">
        <v>6</v>
      </c>
      <c r="G1279" s="54" t="s">
        <v>867</v>
      </c>
      <c r="H1279" s="34" t="s">
        <v>333</v>
      </c>
      <c r="I1279" s="18">
        <v>-356.49600000000004</v>
      </c>
      <c r="J1279" s="34" t="s">
        <v>95</v>
      </c>
      <c r="K1279" s="19">
        <f t="shared" si="39"/>
        <v>-356.49600000000004</v>
      </c>
      <c r="L1279" t="s">
        <v>851</v>
      </c>
      <c r="M1279" s="51" t="s">
        <v>889</v>
      </c>
      <c r="O1279" s="50" t="s">
        <v>976</v>
      </c>
      <c r="P1279" s="38">
        <f t="shared" si="38"/>
        <v>-356.49600000000004</v>
      </c>
      <c r="Q1279" s="52">
        <v>45831</v>
      </c>
      <c r="S1279">
        <v>40700</v>
      </c>
      <c r="T1279" t="s">
        <v>784</v>
      </c>
    </row>
    <row r="1280" spans="1:20" ht="14.45">
      <c r="A1280" s="54" t="str">
        <f>+VLOOKUP(O1280,'Selectable Table'!D:E,2,0)</f>
        <v>J &amp; J</v>
      </c>
      <c r="B1280" s="37" t="s">
        <v>1047</v>
      </c>
      <c r="C1280" s="50" t="s">
        <v>1048</v>
      </c>
      <c r="D1280" s="50" t="s">
        <v>1912</v>
      </c>
      <c r="E1280">
        <v>2025</v>
      </c>
      <c r="F1280">
        <v>6</v>
      </c>
      <c r="G1280" s="54" t="s">
        <v>854</v>
      </c>
      <c r="H1280" s="34" t="s">
        <v>324</v>
      </c>
      <c r="I1280" s="18">
        <v>-186.72000000000003</v>
      </c>
      <c r="J1280" s="34" t="s">
        <v>95</v>
      </c>
      <c r="K1280" s="19">
        <f t="shared" si="39"/>
        <v>-186.72000000000003</v>
      </c>
      <c r="L1280" t="s">
        <v>851</v>
      </c>
      <c r="M1280" s="51" t="s">
        <v>889</v>
      </c>
      <c r="O1280" s="50" t="s">
        <v>976</v>
      </c>
      <c r="P1280" s="38">
        <f t="shared" si="38"/>
        <v>-186.72000000000003</v>
      </c>
      <c r="Q1280" s="52">
        <v>45831</v>
      </c>
      <c r="S1280">
        <v>40700</v>
      </c>
      <c r="T1280" t="s">
        <v>784</v>
      </c>
    </row>
    <row r="1281" spans="1:20" ht="14.45">
      <c r="A1281" s="54" t="str">
        <f>+VLOOKUP(O1281,'Selectable Table'!D:E,2,0)</f>
        <v>J &amp; J</v>
      </c>
      <c r="B1281" s="37" t="s">
        <v>1047</v>
      </c>
      <c r="C1281" s="50" t="s">
        <v>1048</v>
      </c>
      <c r="D1281" s="50" t="s">
        <v>1912</v>
      </c>
      <c r="E1281">
        <v>2025</v>
      </c>
      <c r="F1281">
        <v>6</v>
      </c>
      <c r="G1281" s="54" t="s">
        <v>854</v>
      </c>
      <c r="H1281" s="34" t="s">
        <v>324</v>
      </c>
      <c r="I1281" s="18">
        <v>-178.24800000000002</v>
      </c>
      <c r="J1281" s="34" t="s">
        <v>95</v>
      </c>
      <c r="K1281" s="19">
        <f t="shared" si="39"/>
        <v>-178.24800000000002</v>
      </c>
      <c r="L1281" t="s">
        <v>851</v>
      </c>
      <c r="M1281" s="51" t="s">
        <v>889</v>
      </c>
      <c r="O1281" s="50" t="s">
        <v>976</v>
      </c>
      <c r="P1281" s="38">
        <f t="shared" si="38"/>
        <v>-178.24800000000002</v>
      </c>
      <c r="Q1281" s="52">
        <v>45831</v>
      </c>
      <c r="S1281">
        <v>40700</v>
      </c>
      <c r="T1281" t="s">
        <v>784</v>
      </c>
    </row>
    <row r="1282" spans="1:20" ht="14.45">
      <c r="A1282" s="54" t="str">
        <f>+VLOOKUP(O1282,'Selectable Table'!D:E,2,0)</f>
        <v>J &amp; J</v>
      </c>
      <c r="B1282" s="37" t="s">
        <v>1645</v>
      </c>
      <c r="C1282" s="50" t="s">
        <v>1646</v>
      </c>
      <c r="D1282" s="50" t="s">
        <v>1912</v>
      </c>
      <c r="E1282">
        <v>2025</v>
      </c>
      <c r="F1282">
        <v>6</v>
      </c>
      <c r="G1282" s="54" t="s">
        <v>854</v>
      </c>
      <c r="H1282" s="34" t="s">
        <v>324</v>
      </c>
      <c r="I1282" s="18">
        <v>-186.72000000000003</v>
      </c>
      <c r="J1282" s="34" t="s">
        <v>95</v>
      </c>
      <c r="K1282" s="19">
        <f t="shared" si="39"/>
        <v>-186.72000000000003</v>
      </c>
      <c r="L1282" t="s">
        <v>851</v>
      </c>
      <c r="M1282" s="51" t="s">
        <v>889</v>
      </c>
      <c r="O1282" s="50" t="s">
        <v>976</v>
      </c>
      <c r="P1282" s="38">
        <f t="shared" ref="P1282:P1345" si="40">K1282</f>
        <v>-186.72000000000003</v>
      </c>
      <c r="Q1282" s="52">
        <v>45831</v>
      </c>
      <c r="S1282">
        <v>40700</v>
      </c>
      <c r="T1282" t="s">
        <v>784</v>
      </c>
    </row>
    <row r="1283" spans="1:20" ht="14.45">
      <c r="A1283" s="54" t="str">
        <f>+VLOOKUP(O1283,'Selectable Table'!D:E,2,0)</f>
        <v>J &amp; J</v>
      </c>
      <c r="B1283" s="37" t="s">
        <v>1645</v>
      </c>
      <c r="C1283" s="50" t="s">
        <v>1646</v>
      </c>
      <c r="D1283" s="50" t="s">
        <v>1912</v>
      </c>
      <c r="E1283">
        <v>2025</v>
      </c>
      <c r="F1283">
        <v>6</v>
      </c>
      <c r="G1283" s="54" t="s">
        <v>850</v>
      </c>
      <c r="H1283" s="34" t="s">
        <v>323</v>
      </c>
      <c r="I1283" s="18">
        <v>-152.78399999999999</v>
      </c>
      <c r="J1283" s="34" t="s">
        <v>95</v>
      </c>
      <c r="K1283" s="19">
        <f t="shared" ref="K1283:K1346" si="41">+VLOOKUP(J1283,$W$2:$X$7,2,0)*I1283</f>
        <v>-152.78399999999999</v>
      </c>
      <c r="L1283" t="s">
        <v>851</v>
      </c>
      <c r="M1283" s="51" t="s">
        <v>889</v>
      </c>
      <c r="O1283" s="50" t="s">
        <v>976</v>
      </c>
      <c r="P1283" s="38">
        <f t="shared" si="40"/>
        <v>-152.78399999999999</v>
      </c>
      <c r="Q1283" s="52">
        <v>45831</v>
      </c>
      <c r="S1283">
        <v>40700</v>
      </c>
      <c r="T1283" t="s">
        <v>784</v>
      </c>
    </row>
    <row r="1284" spans="1:20" ht="14.45">
      <c r="A1284" s="54" t="str">
        <f>+VLOOKUP(O1284,'Selectable Table'!D:E,2,0)</f>
        <v>J &amp; J</v>
      </c>
      <c r="B1284" s="37" t="s">
        <v>1061</v>
      </c>
      <c r="C1284" s="50" t="s">
        <v>1062</v>
      </c>
      <c r="D1284" s="50" t="s">
        <v>1913</v>
      </c>
      <c r="E1284">
        <v>2025</v>
      </c>
      <c r="F1284">
        <v>6</v>
      </c>
      <c r="G1284" s="54" t="s">
        <v>854</v>
      </c>
      <c r="H1284" s="34" t="s">
        <v>324</v>
      </c>
      <c r="I1284" s="18">
        <v>-186.72000000000003</v>
      </c>
      <c r="J1284" s="34" t="s">
        <v>95</v>
      </c>
      <c r="K1284" s="19">
        <f t="shared" si="41"/>
        <v>-186.72000000000003</v>
      </c>
      <c r="L1284" t="s">
        <v>851</v>
      </c>
      <c r="M1284" s="51" t="s">
        <v>889</v>
      </c>
      <c r="O1284" s="50" t="s">
        <v>976</v>
      </c>
      <c r="P1284" s="38">
        <f t="shared" si="40"/>
        <v>-186.72000000000003</v>
      </c>
      <c r="Q1284" s="52">
        <v>45831</v>
      </c>
      <c r="S1284">
        <v>40700</v>
      </c>
      <c r="T1284" t="s">
        <v>784</v>
      </c>
    </row>
    <row r="1285" spans="1:20" ht="14.45">
      <c r="A1285" s="54" t="str">
        <f>+VLOOKUP(O1285,'Selectable Table'!D:E,2,0)</f>
        <v>J &amp; J</v>
      </c>
      <c r="B1285" s="37" t="s">
        <v>1061</v>
      </c>
      <c r="C1285" s="50" t="s">
        <v>1062</v>
      </c>
      <c r="D1285" s="50" t="s">
        <v>1913</v>
      </c>
      <c r="E1285">
        <v>2025</v>
      </c>
      <c r="F1285">
        <v>6</v>
      </c>
      <c r="G1285" s="54" t="s">
        <v>850</v>
      </c>
      <c r="H1285" s="34" t="s">
        <v>323</v>
      </c>
      <c r="I1285" s="18">
        <v>-101.85599999999999</v>
      </c>
      <c r="J1285" s="34" t="s">
        <v>95</v>
      </c>
      <c r="K1285" s="19">
        <f t="shared" si="41"/>
        <v>-101.85599999999999</v>
      </c>
      <c r="L1285" t="s">
        <v>851</v>
      </c>
      <c r="M1285" s="51" t="s">
        <v>889</v>
      </c>
      <c r="O1285" s="50" t="s">
        <v>976</v>
      </c>
      <c r="P1285" s="38">
        <f t="shared" si="40"/>
        <v>-101.85599999999999</v>
      </c>
      <c r="Q1285" s="52">
        <v>45831</v>
      </c>
      <c r="S1285">
        <v>40700</v>
      </c>
      <c r="T1285" t="s">
        <v>784</v>
      </c>
    </row>
    <row r="1286" spans="1:20" ht="14.45">
      <c r="A1286" s="54" t="str">
        <f>+VLOOKUP(O1286,'Selectable Table'!D:E,2,0)</f>
        <v>J &amp; J</v>
      </c>
      <c r="B1286" s="37" t="s">
        <v>1102</v>
      </c>
      <c r="C1286" s="50" t="s">
        <v>1103</v>
      </c>
      <c r="D1286" s="50" t="s">
        <v>1913</v>
      </c>
      <c r="E1286">
        <v>2025</v>
      </c>
      <c r="F1286">
        <v>6</v>
      </c>
      <c r="G1286" s="54" t="s">
        <v>854</v>
      </c>
      <c r="H1286" s="34" t="s">
        <v>324</v>
      </c>
      <c r="I1286" s="18">
        <v>-186.72000000000003</v>
      </c>
      <c r="J1286" s="34" t="s">
        <v>95</v>
      </c>
      <c r="K1286" s="19">
        <f t="shared" si="41"/>
        <v>-186.72000000000003</v>
      </c>
      <c r="L1286" t="s">
        <v>851</v>
      </c>
      <c r="M1286" s="51" t="s">
        <v>889</v>
      </c>
      <c r="O1286" s="50" t="s">
        <v>976</v>
      </c>
      <c r="P1286" s="38">
        <f t="shared" si="40"/>
        <v>-186.72000000000003</v>
      </c>
      <c r="Q1286" s="52">
        <v>45831</v>
      </c>
      <c r="S1286">
        <v>40700</v>
      </c>
      <c r="T1286" t="s">
        <v>784</v>
      </c>
    </row>
    <row r="1287" spans="1:20" ht="14.45">
      <c r="A1287" s="54" t="str">
        <f>+VLOOKUP(O1287,'Selectable Table'!D:E,2,0)</f>
        <v>J &amp; J</v>
      </c>
      <c r="B1287" s="37" t="s">
        <v>1102</v>
      </c>
      <c r="C1287" s="50" t="s">
        <v>1103</v>
      </c>
      <c r="D1287" s="50" t="s">
        <v>1913</v>
      </c>
      <c r="E1287">
        <v>2025</v>
      </c>
      <c r="F1287">
        <v>6</v>
      </c>
      <c r="G1287" s="54" t="s">
        <v>854</v>
      </c>
      <c r="H1287" s="34" t="s">
        <v>324</v>
      </c>
      <c r="I1287" s="18">
        <v>-229.17600000000004</v>
      </c>
      <c r="J1287" s="34" t="s">
        <v>95</v>
      </c>
      <c r="K1287" s="19">
        <f t="shared" si="41"/>
        <v>-229.17600000000004</v>
      </c>
      <c r="L1287" t="s">
        <v>851</v>
      </c>
      <c r="M1287" s="51" t="s">
        <v>889</v>
      </c>
      <c r="O1287" s="50" t="s">
        <v>976</v>
      </c>
      <c r="P1287" s="38">
        <f t="shared" si="40"/>
        <v>-229.17600000000004</v>
      </c>
      <c r="Q1287" s="52">
        <v>45831</v>
      </c>
      <c r="S1287">
        <v>40700</v>
      </c>
      <c r="T1287" t="s">
        <v>784</v>
      </c>
    </row>
    <row r="1288" spans="1:20" ht="14.45">
      <c r="A1288" s="54" t="str">
        <f>+VLOOKUP(O1288,'Selectable Table'!D:E,2,0)</f>
        <v>OTH CUST</v>
      </c>
      <c r="B1288" s="37" t="s">
        <v>1914</v>
      </c>
      <c r="C1288" s="50" t="s">
        <v>1915</v>
      </c>
      <c r="D1288" s="50" t="s">
        <v>1913</v>
      </c>
      <c r="E1288">
        <v>2025</v>
      </c>
      <c r="F1288">
        <v>6</v>
      </c>
      <c r="G1288" s="54" t="s">
        <v>867</v>
      </c>
      <c r="H1288" s="34" t="s">
        <v>333</v>
      </c>
      <c r="I1288" s="18">
        <v>-186.72000000000003</v>
      </c>
      <c r="J1288" s="34" t="s">
        <v>95</v>
      </c>
      <c r="K1288" s="19">
        <f t="shared" si="41"/>
        <v>-186.72000000000003</v>
      </c>
      <c r="L1288" t="s">
        <v>851</v>
      </c>
      <c r="M1288" s="51" t="s">
        <v>1916</v>
      </c>
      <c r="O1288" s="50" t="s">
        <v>860</v>
      </c>
      <c r="P1288" s="38">
        <f t="shared" si="40"/>
        <v>-186.72000000000003</v>
      </c>
      <c r="Q1288" s="52">
        <v>45831</v>
      </c>
      <c r="S1288">
        <v>40700</v>
      </c>
      <c r="T1288" t="s">
        <v>784</v>
      </c>
    </row>
    <row r="1289" spans="1:20" ht="14.45">
      <c r="A1289" s="54" t="str">
        <f>+VLOOKUP(O1289,'Selectable Table'!D:E,2,0)</f>
        <v>OTH CUST</v>
      </c>
      <c r="B1289" s="37" t="s">
        <v>1914</v>
      </c>
      <c r="C1289" s="50" t="s">
        <v>1915</v>
      </c>
      <c r="D1289" s="50" t="s">
        <v>1913</v>
      </c>
      <c r="E1289">
        <v>2025</v>
      </c>
      <c r="F1289">
        <v>6</v>
      </c>
      <c r="G1289" s="54" t="s">
        <v>854</v>
      </c>
      <c r="H1289" s="34" t="s">
        <v>324</v>
      </c>
      <c r="I1289" s="18">
        <v>-38.195999999999998</v>
      </c>
      <c r="J1289" s="34" t="s">
        <v>95</v>
      </c>
      <c r="K1289" s="19">
        <f t="shared" si="41"/>
        <v>-38.195999999999998</v>
      </c>
      <c r="L1289" t="s">
        <v>851</v>
      </c>
      <c r="M1289" s="51" t="s">
        <v>1916</v>
      </c>
      <c r="O1289" s="50" t="s">
        <v>860</v>
      </c>
      <c r="P1289" s="38">
        <f t="shared" si="40"/>
        <v>-38.195999999999998</v>
      </c>
      <c r="Q1289" s="52">
        <v>45831</v>
      </c>
      <c r="S1289">
        <v>40700</v>
      </c>
      <c r="T1289" t="s">
        <v>784</v>
      </c>
    </row>
    <row r="1290" spans="1:20" ht="14.45">
      <c r="A1290" s="54" t="str">
        <f>+VLOOKUP(O1290,'Selectable Table'!D:E,2,0)</f>
        <v>OTH CUST</v>
      </c>
      <c r="B1290" s="37" t="s">
        <v>1207</v>
      </c>
      <c r="C1290" s="50" t="s">
        <v>1208</v>
      </c>
      <c r="D1290" s="50" t="s">
        <v>1913</v>
      </c>
      <c r="E1290">
        <v>2025</v>
      </c>
      <c r="F1290">
        <v>6</v>
      </c>
      <c r="G1290" s="54" t="s">
        <v>854</v>
      </c>
      <c r="H1290" s="34" t="s">
        <v>324</v>
      </c>
      <c r="I1290" s="18">
        <v>-493.46000000000004</v>
      </c>
      <c r="J1290" s="34" t="s">
        <v>95</v>
      </c>
      <c r="K1290" s="19">
        <f t="shared" si="41"/>
        <v>-493.46000000000004</v>
      </c>
      <c r="L1290" t="s">
        <v>851</v>
      </c>
      <c r="M1290" s="51" t="s">
        <v>1210</v>
      </c>
      <c r="O1290" s="50" t="s">
        <v>919</v>
      </c>
      <c r="P1290" s="38">
        <f t="shared" si="40"/>
        <v>-493.46000000000004</v>
      </c>
      <c r="Q1290" s="52">
        <v>45831</v>
      </c>
      <c r="S1290">
        <v>40700</v>
      </c>
      <c r="T1290" t="s">
        <v>784</v>
      </c>
    </row>
    <row r="1291" spans="1:20" ht="14.45">
      <c r="A1291" s="54" t="str">
        <f>+VLOOKUP(O1291,'Selectable Table'!D:E,2,0)</f>
        <v>OTH CUST</v>
      </c>
      <c r="B1291" s="37" t="s">
        <v>1207</v>
      </c>
      <c r="C1291" s="50" t="s">
        <v>1208</v>
      </c>
      <c r="D1291" s="50" t="s">
        <v>1913</v>
      </c>
      <c r="E1291">
        <v>2025</v>
      </c>
      <c r="F1291">
        <v>6</v>
      </c>
      <c r="G1291" s="54" t="s">
        <v>854</v>
      </c>
      <c r="H1291" s="34" t="s">
        <v>324</v>
      </c>
      <c r="I1291" s="18">
        <v>-19.156000000000002</v>
      </c>
      <c r="J1291" s="34" t="s">
        <v>95</v>
      </c>
      <c r="K1291" s="19">
        <f t="shared" si="41"/>
        <v>-19.156000000000002</v>
      </c>
      <c r="L1291" t="s">
        <v>851</v>
      </c>
      <c r="M1291" s="51" t="s">
        <v>1210</v>
      </c>
      <c r="O1291" s="50" t="s">
        <v>919</v>
      </c>
      <c r="P1291" s="38">
        <f t="shared" si="40"/>
        <v>-19.156000000000002</v>
      </c>
      <c r="Q1291" s="52">
        <v>45831</v>
      </c>
      <c r="S1291">
        <v>40700</v>
      </c>
      <c r="T1291" t="s">
        <v>784</v>
      </c>
    </row>
    <row r="1292" spans="1:20" ht="29.1">
      <c r="A1292" s="54" t="str">
        <f>+VLOOKUP(O1292,'Selectable Table'!D:E,2,0)</f>
        <v>OTH CUST</v>
      </c>
      <c r="B1292" s="37" t="s">
        <v>1917</v>
      </c>
      <c r="C1292" s="50" t="s">
        <v>1907</v>
      </c>
      <c r="D1292" s="50" t="s">
        <v>1913</v>
      </c>
      <c r="E1292">
        <v>2025</v>
      </c>
      <c r="F1292">
        <v>6</v>
      </c>
      <c r="G1292" s="54" t="s">
        <v>850</v>
      </c>
      <c r="H1292" s="34" t="s">
        <v>323</v>
      </c>
      <c r="I1292" s="18">
        <v>1.8520000000000001</v>
      </c>
      <c r="J1292" s="34" t="s">
        <v>95</v>
      </c>
      <c r="K1292" s="19">
        <f t="shared" si="41"/>
        <v>1.8520000000000001</v>
      </c>
      <c r="L1292" t="s">
        <v>851</v>
      </c>
      <c r="M1292" s="51" t="s">
        <v>1918</v>
      </c>
      <c r="O1292" s="50" t="s">
        <v>929</v>
      </c>
      <c r="P1292" s="38">
        <f t="shared" si="40"/>
        <v>1.8520000000000001</v>
      </c>
      <c r="Q1292" s="52">
        <v>45824</v>
      </c>
      <c r="S1292">
        <v>40700</v>
      </c>
      <c r="T1292" t="s">
        <v>784</v>
      </c>
    </row>
    <row r="1293" spans="1:20" ht="29.1">
      <c r="A1293" s="54" t="str">
        <f>+VLOOKUP(O1293,'Selectable Table'!D:E,2,0)</f>
        <v>OTH CUST</v>
      </c>
      <c r="B1293" s="37" t="s">
        <v>1917</v>
      </c>
      <c r="C1293" s="50" t="s">
        <v>1907</v>
      </c>
      <c r="D1293" s="50" t="s">
        <v>300</v>
      </c>
      <c r="E1293">
        <v>2025</v>
      </c>
      <c r="F1293">
        <v>6</v>
      </c>
      <c r="G1293" s="54" t="s">
        <v>854</v>
      </c>
      <c r="H1293" s="34" t="s">
        <v>324</v>
      </c>
      <c r="I1293" s="18">
        <v>221.28400000000002</v>
      </c>
      <c r="J1293" s="34" t="s">
        <v>95</v>
      </c>
      <c r="K1293" s="19">
        <f t="shared" si="41"/>
        <v>221.28400000000002</v>
      </c>
      <c r="L1293" t="s">
        <v>851</v>
      </c>
      <c r="M1293" s="51" t="s">
        <v>1918</v>
      </c>
      <c r="O1293" s="50" t="s">
        <v>929</v>
      </c>
      <c r="P1293" s="38">
        <f t="shared" si="40"/>
        <v>221.28400000000002</v>
      </c>
      <c r="Q1293" s="52">
        <v>45824</v>
      </c>
      <c r="S1293">
        <v>40700</v>
      </c>
      <c r="T1293" t="s">
        <v>784</v>
      </c>
    </row>
    <row r="1294" spans="1:20" ht="29.1">
      <c r="A1294" s="54" t="str">
        <f>+VLOOKUP(O1294,'Selectable Table'!D:E,2,0)</f>
        <v>OTH CUST</v>
      </c>
      <c r="B1294" s="37" t="s">
        <v>1906</v>
      </c>
      <c r="C1294" s="50" t="s">
        <v>1907</v>
      </c>
      <c r="D1294" s="50" t="s">
        <v>300</v>
      </c>
      <c r="E1294">
        <v>2025</v>
      </c>
      <c r="F1294">
        <v>6</v>
      </c>
      <c r="G1294" s="54" t="s">
        <v>854</v>
      </c>
      <c r="H1294" s="34" t="s">
        <v>324</v>
      </c>
      <c r="I1294" s="18">
        <v>32.527999999999999</v>
      </c>
      <c r="J1294" s="34" t="s">
        <v>95</v>
      </c>
      <c r="K1294" s="19">
        <f t="shared" si="41"/>
        <v>32.527999999999999</v>
      </c>
      <c r="L1294" t="s">
        <v>851</v>
      </c>
      <c r="M1294" s="51" t="s">
        <v>1718</v>
      </c>
      <c r="O1294" s="50" t="s">
        <v>929</v>
      </c>
      <c r="P1294" s="38">
        <f t="shared" si="40"/>
        <v>32.527999999999999</v>
      </c>
      <c r="Q1294" s="52">
        <v>45824</v>
      </c>
      <c r="S1294">
        <v>40700</v>
      </c>
      <c r="T1294" t="s">
        <v>784</v>
      </c>
    </row>
    <row r="1295" spans="1:20" ht="14.45">
      <c r="A1295" s="54" t="str">
        <f>+VLOOKUP(O1295,'Selectable Table'!D:E,2,0)</f>
        <v>ELI LILLY</v>
      </c>
      <c r="B1295" s="37" t="s">
        <v>847</v>
      </c>
      <c r="C1295" s="50" t="s">
        <v>848</v>
      </c>
      <c r="D1295" s="50" t="s">
        <v>300</v>
      </c>
      <c r="E1295">
        <v>2025</v>
      </c>
      <c r="F1295">
        <v>6</v>
      </c>
      <c r="G1295" s="54" t="s">
        <v>867</v>
      </c>
      <c r="H1295" s="34" t="s">
        <v>333</v>
      </c>
      <c r="I1295" s="18">
        <v>375.20800000000003</v>
      </c>
      <c r="J1295" s="34" t="s">
        <v>95</v>
      </c>
      <c r="K1295" s="19">
        <f t="shared" si="41"/>
        <v>375.20800000000003</v>
      </c>
      <c r="L1295" t="s">
        <v>851</v>
      </c>
      <c r="M1295" s="51" t="s">
        <v>852</v>
      </c>
      <c r="O1295" s="50" t="s">
        <v>853</v>
      </c>
      <c r="P1295" s="38">
        <f t="shared" si="40"/>
        <v>375.20800000000003</v>
      </c>
      <c r="Q1295" s="52">
        <v>45831</v>
      </c>
      <c r="S1295">
        <v>40700</v>
      </c>
      <c r="T1295" t="s">
        <v>784</v>
      </c>
    </row>
    <row r="1296" spans="1:20" ht="14.45">
      <c r="A1296" s="54" t="str">
        <f>+VLOOKUP(O1296,'Selectable Table'!D:E,2,0)</f>
        <v>ELI LILLY</v>
      </c>
      <c r="B1296" s="37" t="s">
        <v>847</v>
      </c>
      <c r="C1296" s="50" t="s">
        <v>848</v>
      </c>
      <c r="D1296" s="50" t="s">
        <v>300</v>
      </c>
      <c r="E1296">
        <v>2025</v>
      </c>
      <c r="F1296">
        <v>6</v>
      </c>
      <c r="G1296" s="54" t="s">
        <v>854</v>
      </c>
      <c r="H1296" s="34" t="s">
        <v>324</v>
      </c>
      <c r="I1296" s="18">
        <v>300.16399999999999</v>
      </c>
      <c r="J1296" s="34" t="s">
        <v>95</v>
      </c>
      <c r="K1296" s="19">
        <f t="shared" si="41"/>
        <v>300.16399999999999</v>
      </c>
      <c r="L1296" t="s">
        <v>851</v>
      </c>
      <c r="M1296" s="51" t="s">
        <v>852</v>
      </c>
      <c r="O1296" s="50" t="s">
        <v>853</v>
      </c>
      <c r="P1296" s="38">
        <f t="shared" si="40"/>
        <v>300.16399999999999</v>
      </c>
      <c r="Q1296" s="52">
        <v>45831</v>
      </c>
      <c r="S1296">
        <v>40700</v>
      </c>
      <c r="T1296" t="s">
        <v>784</v>
      </c>
    </row>
    <row r="1297" spans="1:20" ht="14.45">
      <c r="A1297" s="54" t="str">
        <f>+VLOOKUP(O1297,'Selectable Table'!D:E,2,0)</f>
        <v>J &amp; J</v>
      </c>
      <c r="B1297" s="37" t="s">
        <v>1508</v>
      </c>
      <c r="C1297" s="50" t="s">
        <v>1509</v>
      </c>
      <c r="D1297" s="50" t="s">
        <v>300</v>
      </c>
      <c r="E1297">
        <v>2025</v>
      </c>
      <c r="F1297">
        <v>6</v>
      </c>
      <c r="G1297" s="54" t="s">
        <v>854</v>
      </c>
      <c r="H1297" s="34" t="s">
        <v>324</v>
      </c>
      <c r="I1297" s="18">
        <v>26.400000000000002</v>
      </c>
      <c r="J1297" s="34" t="s">
        <v>95</v>
      </c>
      <c r="K1297" s="19">
        <f t="shared" si="41"/>
        <v>26.400000000000002</v>
      </c>
      <c r="L1297" t="s">
        <v>851</v>
      </c>
      <c r="M1297" s="51" t="s">
        <v>889</v>
      </c>
      <c r="O1297" s="50" t="s">
        <v>890</v>
      </c>
      <c r="P1297" s="38">
        <f t="shared" si="40"/>
        <v>26.400000000000002</v>
      </c>
      <c r="Q1297" s="52">
        <v>45831</v>
      </c>
      <c r="S1297">
        <v>40700</v>
      </c>
      <c r="T1297" t="s">
        <v>784</v>
      </c>
    </row>
    <row r="1298" spans="1:20" ht="14.45">
      <c r="A1298" s="54" t="str">
        <f>+VLOOKUP(O1298,'Selectable Table'!D:E,2,0)</f>
        <v>J &amp; J</v>
      </c>
      <c r="B1298" s="37" t="s">
        <v>887</v>
      </c>
      <c r="C1298" s="50" t="s">
        <v>888</v>
      </c>
      <c r="D1298" s="50" t="s">
        <v>300</v>
      </c>
      <c r="E1298">
        <v>2025</v>
      </c>
      <c r="F1298">
        <v>6</v>
      </c>
      <c r="G1298" s="54" t="s">
        <v>850</v>
      </c>
      <c r="H1298" s="34" t="s">
        <v>323</v>
      </c>
      <c r="I1298" s="18">
        <v>28.007999999999999</v>
      </c>
      <c r="J1298" s="34" t="s">
        <v>95</v>
      </c>
      <c r="K1298" s="19">
        <f t="shared" si="41"/>
        <v>28.007999999999999</v>
      </c>
      <c r="L1298" t="s">
        <v>851</v>
      </c>
      <c r="M1298" s="51" t="s">
        <v>889</v>
      </c>
      <c r="O1298" s="50" t="s">
        <v>890</v>
      </c>
      <c r="P1298" s="38">
        <f t="shared" si="40"/>
        <v>28.007999999999999</v>
      </c>
      <c r="Q1298" s="52">
        <v>45831</v>
      </c>
      <c r="S1298">
        <v>40700</v>
      </c>
      <c r="T1298" t="s">
        <v>784</v>
      </c>
    </row>
    <row r="1299" spans="1:20" ht="14.45">
      <c r="A1299" s="54" t="str">
        <f>+VLOOKUP(O1299,'Selectable Table'!D:E,2,0)</f>
        <v>J &amp; J</v>
      </c>
      <c r="B1299" s="37" t="s">
        <v>1535</v>
      </c>
      <c r="C1299" s="50" t="s">
        <v>1536</v>
      </c>
      <c r="D1299" s="50" t="s">
        <v>1919</v>
      </c>
      <c r="E1299">
        <v>2025</v>
      </c>
      <c r="F1299">
        <v>6</v>
      </c>
      <c r="G1299" s="54" t="s">
        <v>854</v>
      </c>
      <c r="H1299" s="34" t="s">
        <v>324</v>
      </c>
      <c r="I1299" s="18">
        <v>28.007999999999999</v>
      </c>
      <c r="J1299" s="34" t="s">
        <v>95</v>
      </c>
      <c r="K1299" s="19">
        <f t="shared" si="41"/>
        <v>28.007999999999999</v>
      </c>
      <c r="L1299" t="s">
        <v>851</v>
      </c>
      <c r="M1299" s="51" t="s">
        <v>1537</v>
      </c>
      <c r="O1299" s="50" t="s">
        <v>976</v>
      </c>
      <c r="P1299" s="38">
        <f t="shared" si="40"/>
        <v>28.007999999999999</v>
      </c>
      <c r="Q1299" s="52">
        <v>45831</v>
      </c>
      <c r="S1299">
        <v>40700</v>
      </c>
      <c r="T1299" t="s">
        <v>784</v>
      </c>
    </row>
    <row r="1300" spans="1:20" ht="14.45">
      <c r="A1300" s="54" t="str">
        <f>+VLOOKUP(O1300,'Selectable Table'!D:E,2,0)</f>
        <v>J &amp; J</v>
      </c>
      <c r="B1300" s="37" t="s">
        <v>897</v>
      </c>
      <c r="C1300" s="50" t="s">
        <v>898</v>
      </c>
      <c r="D1300" s="50" t="s">
        <v>1919</v>
      </c>
      <c r="E1300">
        <v>2025</v>
      </c>
      <c r="F1300">
        <v>6</v>
      </c>
      <c r="G1300" s="54" t="s">
        <v>854</v>
      </c>
      <c r="H1300" s="34" t="s">
        <v>324</v>
      </c>
      <c r="I1300" s="18">
        <v>28.007999999999999</v>
      </c>
      <c r="J1300" s="34" t="s">
        <v>95</v>
      </c>
      <c r="K1300" s="19">
        <f t="shared" si="41"/>
        <v>28.007999999999999</v>
      </c>
      <c r="L1300" t="s">
        <v>851</v>
      </c>
      <c r="M1300" s="51" t="s">
        <v>889</v>
      </c>
      <c r="O1300" s="50" t="s">
        <v>890</v>
      </c>
      <c r="P1300" s="38">
        <f t="shared" si="40"/>
        <v>28.007999999999999</v>
      </c>
      <c r="Q1300" s="52">
        <v>45831</v>
      </c>
      <c r="S1300">
        <v>40700</v>
      </c>
      <c r="T1300" t="s">
        <v>784</v>
      </c>
    </row>
    <row r="1301" spans="1:20" ht="14.45">
      <c r="A1301" s="54" t="str">
        <f>+VLOOKUP(O1301,'Selectable Table'!D:E,2,0)</f>
        <v>J &amp; J</v>
      </c>
      <c r="B1301" s="37" t="s">
        <v>920</v>
      </c>
      <c r="C1301" s="50" t="s">
        <v>921</v>
      </c>
      <c r="D1301" s="50" t="s">
        <v>1919</v>
      </c>
      <c r="E1301">
        <v>2025</v>
      </c>
      <c r="F1301">
        <v>6</v>
      </c>
      <c r="G1301" s="54" t="s">
        <v>854</v>
      </c>
      <c r="H1301" s="34" t="s">
        <v>324</v>
      </c>
      <c r="I1301" s="18">
        <v>28.007999999999999</v>
      </c>
      <c r="J1301" s="34" t="s">
        <v>95</v>
      </c>
      <c r="K1301" s="19">
        <f t="shared" si="41"/>
        <v>28.007999999999999</v>
      </c>
      <c r="L1301" t="s">
        <v>851</v>
      </c>
      <c r="M1301" s="51" t="s">
        <v>889</v>
      </c>
      <c r="O1301" s="50" t="s">
        <v>890</v>
      </c>
      <c r="P1301" s="38">
        <f t="shared" si="40"/>
        <v>28.007999999999999</v>
      </c>
      <c r="Q1301" s="52">
        <v>45831</v>
      </c>
      <c r="S1301">
        <v>40700</v>
      </c>
      <c r="T1301" t="s">
        <v>784</v>
      </c>
    </row>
    <row r="1302" spans="1:20" ht="14.45">
      <c r="A1302" s="54" t="str">
        <f>+VLOOKUP(O1302,'Selectable Table'!D:E,2,0)</f>
        <v>J &amp; J</v>
      </c>
      <c r="B1302" s="37" t="s">
        <v>922</v>
      </c>
      <c r="C1302" s="50" t="s">
        <v>923</v>
      </c>
      <c r="D1302" s="50" t="s">
        <v>1919</v>
      </c>
      <c r="E1302">
        <v>2025</v>
      </c>
      <c r="F1302">
        <v>6</v>
      </c>
      <c r="G1302" s="54" t="s">
        <v>854</v>
      </c>
      <c r="H1302" s="34" t="s">
        <v>324</v>
      </c>
      <c r="I1302" s="18">
        <v>28.007999999999999</v>
      </c>
      <c r="J1302" s="34" t="s">
        <v>95</v>
      </c>
      <c r="K1302" s="19">
        <f t="shared" si="41"/>
        <v>28.007999999999999</v>
      </c>
      <c r="L1302" t="s">
        <v>851</v>
      </c>
      <c r="M1302" s="51" t="s">
        <v>889</v>
      </c>
      <c r="O1302" s="50" t="s">
        <v>890</v>
      </c>
      <c r="P1302" s="38">
        <f t="shared" si="40"/>
        <v>28.007999999999999</v>
      </c>
      <c r="Q1302" s="52">
        <v>45831</v>
      </c>
      <c r="S1302">
        <v>40700</v>
      </c>
      <c r="T1302" t="s">
        <v>784</v>
      </c>
    </row>
    <row r="1303" spans="1:20" ht="29.1">
      <c r="A1303" s="54" t="str">
        <f>+VLOOKUP(O1303,'Selectable Table'!D:E,2,0)</f>
        <v>OTH CUST</v>
      </c>
      <c r="B1303" s="37" t="s">
        <v>926</v>
      </c>
      <c r="C1303" s="50" t="s">
        <v>927</v>
      </c>
      <c r="D1303" s="50" t="s">
        <v>1919</v>
      </c>
      <c r="E1303">
        <v>2025</v>
      </c>
      <c r="F1303">
        <v>6</v>
      </c>
      <c r="G1303" s="54" t="s">
        <v>867</v>
      </c>
      <c r="H1303" s="34" t="s">
        <v>333</v>
      </c>
      <c r="I1303" s="18">
        <v>32.607999999999997</v>
      </c>
      <c r="J1303" s="34" t="s">
        <v>95</v>
      </c>
      <c r="K1303" s="19">
        <f t="shared" si="41"/>
        <v>32.607999999999997</v>
      </c>
      <c r="L1303" t="s">
        <v>851</v>
      </c>
      <c r="M1303" s="51" t="s">
        <v>928</v>
      </c>
      <c r="O1303" s="50" t="s">
        <v>929</v>
      </c>
      <c r="P1303" s="38">
        <f t="shared" si="40"/>
        <v>32.607999999999997</v>
      </c>
      <c r="Q1303" s="52">
        <v>45831</v>
      </c>
      <c r="S1303">
        <v>40700</v>
      </c>
      <c r="T1303" t="s">
        <v>784</v>
      </c>
    </row>
    <row r="1304" spans="1:20" ht="14.45">
      <c r="A1304" s="54" t="str">
        <f>+VLOOKUP(O1304,'Selectable Table'!D:E,2,0)</f>
        <v>J &amp; J</v>
      </c>
      <c r="B1304" s="37" t="s">
        <v>959</v>
      </c>
      <c r="C1304" s="50" t="s">
        <v>960</v>
      </c>
      <c r="D1304" s="50" t="s">
        <v>1919</v>
      </c>
      <c r="E1304">
        <v>2025</v>
      </c>
      <c r="F1304">
        <v>6</v>
      </c>
      <c r="G1304" s="54" t="s">
        <v>854</v>
      </c>
      <c r="H1304" s="34" t="s">
        <v>324</v>
      </c>
      <c r="I1304" s="18">
        <v>28.007999999999999</v>
      </c>
      <c r="J1304" s="34" t="s">
        <v>95</v>
      </c>
      <c r="K1304" s="19">
        <f t="shared" si="41"/>
        <v>28.007999999999999</v>
      </c>
      <c r="L1304" t="s">
        <v>851</v>
      </c>
      <c r="M1304" s="51" t="s">
        <v>889</v>
      </c>
      <c r="O1304" s="50" t="s">
        <v>890</v>
      </c>
      <c r="P1304" s="38">
        <f t="shared" si="40"/>
        <v>28.007999999999999</v>
      </c>
      <c r="Q1304" s="52">
        <v>45831</v>
      </c>
      <c r="S1304">
        <v>40700</v>
      </c>
      <c r="T1304" t="s">
        <v>784</v>
      </c>
    </row>
    <row r="1305" spans="1:20" ht="29.1">
      <c r="A1305" s="54" t="str">
        <f>+VLOOKUP(O1305,'Selectable Table'!D:E,2,0)</f>
        <v>OTH CUST</v>
      </c>
      <c r="B1305" s="37" t="s">
        <v>971</v>
      </c>
      <c r="C1305" s="50" t="s">
        <v>972</v>
      </c>
      <c r="D1305" s="50" t="s">
        <v>1919</v>
      </c>
      <c r="E1305">
        <v>2025</v>
      </c>
      <c r="F1305">
        <v>6</v>
      </c>
      <c r="G1305" s="54" t="s">
        <v>854</v>
      </c>
      <c r="H1305" s="34" t="s">
        <v>324</v>
      </c>
      <c r="I1305" s="18">
        <v>32.527999999999999</v>
      </c>
      <c r="J1305" s="34" t="s">
        <v>95</v>
      </c>
      <c r="K1305" s="19">
        <f t="shared" si="41"/>
        <v>32.527999999999999</v>
      </c>
      <c r="L1305" t="s">
        <v>851</v>
      </c>
      <c r="M1305" s="51" t="s">
        <v>973</v>
      </c>
      <c r="O1305" s="50" t="s">
        <v>929</v>
      </c>
      <c r="P1305" s="38">
        <f t="shared" si="40"/>
        <v>32.527999999999999</v>
      </c>
      <c r="Q1305" s="52">
        <v>45831</v>
      </c>
      <c r="S1305">
        <v>40700</v>
      </c>
      <c r="T1305" t="s">
        <v>784</v>
      </c>
    </row>
    <row r="1306" spans="1:20" ht="14.45">
      <c r="A1306" s="54" t="str">
        <f>+VLOOKUP(O1306,'Selectable Table'!D:E,2,0)</f>
        <v>J &amp; J</v>
      </c>
      <c r="B1306" s="37" t="s">
        <v>974</v>
      </c>
      <c r="C1306" s="50" t="s">
        <v>975</v>
      </c>
      <c r="D1306" s="50" t="s">
        <v>1919</v>
      </c>
      <c r="E1306">
        <v>2025</v>
      </c>
      <c r="F1306">
        <v>6</v>
      </c>
      <c r="G1306" s="54" t="s">
        <v>854</v>
      </c>
      <c r="H1306" s="34" t="s">
        <v>324</v>
      </c>
      <c r="I1306" s="18">
        <v>28.007999999999999</v>
      </c>
      <c r="J1306" s="34" t="s">
        <v>95</v>
      </c>
      <c r="K1306" s="19">
        <f t="shared" si="41"/>
        <v>28.007999999999999</v>
      </c>
      <c r="L1306" t="s">
        <v>851</v>
      </c>
      <c r="M1306" s="51" t="s">
        <v>889</v>
      </c>
      <c r="O1306" s="50" t="s">
        <v>976</v>
      </c>
      <c r="P1306" s="38">
        <f t="shared" si="40"/>
        <v>28.007999999999999</v>
      </c>
      <c r="Q1306" s="52">
        <v>45831</v>
      </c>
      <c r="S1306">
        <v>40700</v>
      </c>
      <c r="T1306" t="s">
        <v>784</v>
      </c>
    </row>
    <row r="1307" spans="1:20" ht="14.45">
      <c r="A1307" s="54" t="str">
        <f>+VLOOKUP(O1307,'Selectable Table'!D:E,2,0)</f>
        <v>J &amp; J</v>
      </c>
      <c r="B1307" s="37" t="s">
        <v>977</v>
      </c>
      <c r="C1307" s="50" t="s">
        <v>978</v>
      </c>
      <c r="D1307" s="50" t="s">
        <v>1920</v>
      </c>
      <c r="E1307">
        <v>2025</v>
      </c>
      <c r="F1307">
        <v>6</v>
      </c>
      <c r="G1307" s="54" t="s">
        <v>858</v>
      </c>
      <c r="H1307" s="34" t="s">
        <v>325</v>
      </c>
      <c r="I1307" s="18">
        <v>53.467999999999996</v>
      </c>
      <c r="J1307" s="34" t="s">
        <v>95</v>
      </c>
      <c r="K1307" s="19">
        <f t="shared" si="41"/>
        <v>53.467999999999996</v>
      </c>
      <c r="L1307" t="s">
        <v>851</v>
      </c>
      <c r="M1307" s="51" t="s">
        <v>889</v>
      </c>
      <c r="O1307" s="50" t="s">
        <v>976</v>
      </c>
      <c r="P1307" s="38">
        <f t="shared" si="40"/>
        <v>53.467999999999996</v>
      </c>
      <c r="Q1307" s="52">
        <v>45831</v>
      </c>
      <c r="S1307">
        <v>40700</v>
      </c>
      <c r="T1307" t="s">
        <v>784</v>
      </c>
    </row>
    <row r="1308" spans="1:20" ht="14.45">
      <c r="A1308" s="54" t="str">
        <f>+VLOOKUP(O1308,'Selectable Table'!D:E,2,0)</f>
        <v>J &amp; J</v>
      </c>
      <c r="B1308" s="37" t="s">
        <v>979</v>
      </c>
      <c r="C1308" s="50" t="s">
        <v>980</v>
      </c>
      <c r="D1308" s="50" t="s">
        <v>1920</v>
      </c>
      <c r="E1308">
        <v>2025</v>
      </c>
      <c r="F1308">
        <v>6</v>
      </c>
      <c r="G1308" s="54" t="s">
        <v>854</v>
      </c>
      <c r="H1308" s="34" t="s">
        <v>324</v>
      </c>
      <c r="I1308" s="18">
        <v>28.007999999999999</v>
      </c>
      <c r="J1308" s="34" t="s">
        <v>95</v>
      </c>
      <c r="K1308" s="19">
        <f t="shared" si="41"/>
        <v>28.007999999999999</v>
      </c>
      <c r="L1308" t="s">
        <v>851</v>
      </c>
      <c r="M1308" s="51" t="s">
        <v>889</v>
      </c>
      <c r="O1308" s="50" t="s">
        <v>890</v>
      </c>
      <c r="P1308" s="38">
        <f t="shared" si="40"/>
        <v>28.007999999999999</v>
      </c>
      <c r="Q1308" s="52">
        <v>45831</v>
      </c>
      <c r="S1308">
        <v>40700</v>
      </c>
      <c r="T1308" t="s">
        <v>784</v>
      </c>
    </row>
    <row r="1309" spans="1:20" ht="29.1">
      <c r="A1309" s="54" t="str">
        <f>+VLOOKUP(O1309,'Selectable Table'!D:E,2,0)</f>
        <v>OTH CUST</v>
      </c>
      <c r="B1309" s="37" t="s">
        <v>981</v>
      </c>
      <c r="C1309" s="50" t="s">
        <v>982</v>
      </c>
      <c r="D1309" s="50" t="s">
        <v>1920</v>
      </c>
      <c r="E1309">
        <v>2025</v>
      </c>
      <c r="F1309">
        <v>6</v>
      </c>
      <c r="G1309" s="54" t="s">
        <v>850</v>
      </c>
      <c r="H1309" s="34" t="s">
        <v>323</v>
      </c>
      <c r="I1309" s="18">
        <v>32.527999999999999</v>
      </c>
      <c r="J1309" s="34" t="s">
        <v>95</v>
      </c>
      <c r="K1309" s="19">
        <f t="shared" si="41"/>
        <v>32.527999999999999</v>
      </c>
      <c r="L1309" t="s">
        <v>851</v>
      </c>
      <c r="M1309" s="51" t="s">
        <v>983</v>
      </c>
      <c r="O1309" s="50" t="s">
        <v>929</v>
      </c>
      <c r="P1309" s="38">
        <f t="shared" si="40"/>
        <v>32.527999999999999</v>
      </c>
      <c r="Q1309" s="52">
        <v>45831</v>
      </c>
      <c r="S1309">
        <v>40700</v>
      </c>
      <c r="T1309" t="s">
        <v>784</v>
      </c>
    </row>
    <row r="1310" spans="1:20" ht="14.45">
      <c r="A1310" s="54" t="str">
        <f>+VLOOKUP(O1310,'Selectable Table'!D:E,2,0)</f>
        <v>J &amp; J</v>
      </c>
      <c r="B1310" s="37" t="s">
        <v>993</v>
      </c>
      <c r="C1310" s="50" t="s">
        <v>994</v>
      </c>
      <c r="D1310" s="50" t="s">
        <v>1921</v>
      </c>
      <c r="E1310">
        <v>2025</v>
      </c>
      <c r="F1310">
        <v>6</v>
      </c>
      <c r="G1310" s="54" t="s">
        <v>854</v>
      </c>
      <c r="H1310" s="34" t="s">
        <v>324</v>
      </c>
      <c r="I1310" s="18">
        <v>28.007999999999999</v>
      </c>
      <c r="J1310" s="34" t="s">
        <v>95</v>
      </c>
      <c r="K1310" s="19">
        <f t="shared" si="41"/>
        <v>28.007999999999999</v>
      </c>
      <c r="L1310" t="s">
        <v>851</v>
      </c>
      <c r="M1310" s="51" t="s">
        <v>889</v>
      </c>
      <c r="O1310" s="50" t="s">
        <v>890</v>
      </c>
      <c r="P1310" s="38">
        <f t="shared" si="40"/>
        <v>28.007999999999999</v>
      </c>
      <c r="Q1310" s="52">
        <v>45831</v>
      </c>
      <c r="S1310">
        <v>40700</v>
      </c>
      <c r="T1310" t="s">
        <v>784</v>
      </c>
    </row>
    <row r="1311" spans="1:20" ht="14.45">
      <c r="A1311" s="54" t="str">
        <f>+VLOOKUP(O1311,'Selectable Table'!D:E,2,0)</f>
        <v>J &amp; J</v>
      </c>
      <c r="B1311" s="37" t="s">
        <v>1023</v>
      </c>
      <c r="C1311" s="50" t="s">
        <v>1024</v>
      </c>
      <c r="D1311" s="50" t="s">
        <v>1921</v>
      </c>
      <c r="E1311">
        <v>2025</v>
      </c>
      <c r="F1311">
        <v>6</v>
      </c>
      <c r="G1311" s="54" t="s">
        <v>850</v>
      </c>
      <c r="H1311" s="34" t="s">
        <v>323</v>
      </c>
      <c r="I1311" s="18">
        <v>28.007999999999999</v>
      </c>
      <c r="J1311" s="34" t="s">
        <v>95</v>
      </c>
      <c r="K1311" s="19">
        <f t="shared" si="41"/>
        <v>28.007999999999999</v>
      </c>
      <c r="L1311" t="s">
        <v>851</v>
      </c>
      <c r="M1311" s="51" t="s">
        <v>889</v>
      </c>
      <c r="O1311" s="50" t="s">
        <v>976</v>
      </c>
      <c r="P1311" s="38">
        <f t="shared" si="40"/>
        <v>28.007999999999999</v>
      </c>
      <c r="Q1311" s="52">
        <v>45831</v>
      </c>
      <c r="S1311">
        <v>40700</v>
      </c>
      <c r="T1311" t="s">
        <v>784</v>
      </c>
    </row>
    <row r="1312" spans="1:20" ht="29.1">
      <c r="A1312" s="54" t="str">
        <f>+VLOOKUP(O1312,'Selectable Table'!D:E,2,0)</f>
        <v>OTH CUST</v>
      </c>
      <c r="B1312" s="37" t="s">
        <v>1636</v>
      </c>
      <c r="C1312" s="50" t="s">
        <v>1637</v>
      </c>
      <c r="D1312" s="50" t="s">
        <v>534</v>
      </c>
      <c r="E1312">
        <v>2025</v>
      </c>
      <c r="F1312">
        <v>6</v>
      </c>
      <c r="G1312" s="54" t="s">
        <v>854</v>
      </c>
      <c r="H1312" s="34" t="s">
        <v>324</v>
      </c>
      <c r="I1312" s="18">
        <v>32.527999999999999</v>
      </c>
      <c r="J1312" s="34" t="s">
        <v>787</v>
      </c>
      <c r="K1312" s="19">
        <f t="shared" si="41"/>
        <v>39.190384959999996</v>
      </c>
      <c r="L1312" t="s">
        <v>851</v>
      </c>
      <c r="M1312" s="51" t="s">
        <v>1638</v>
      </c>
      <c r="O1312" s="50" t="s">
        <v>929</v>
      </c>
      <c r="P1312" s="38">
        <f t="shared" si="40"/>
        <v>39.190384959999996</v>
      </c>
      <c r="Q1312" s="52">
        <v>45831</v>
      </c>
      <c r="S1312">
        <v>40700</v>
      </c>
      <c r="T1312" t="s">
        <v>784</v>
      </c>
    </row>
    <row r="1313" spans="1:20" ht="29.1">
      <c r="A1313" s="54" t="str">
        <f>+VLOOKUP(O1313,'Selectable Table'!D:E,2,0)</f>
        <v>OTH CUST</v>
      </c>
      <c r="B1313" s="37" t="s">
        <v>1034</v>
      </c>
      <c r="C1313" s="50" t="s">
        <v>1035</v>
      </c>
      <c r="D1313" s="50" t="s">
        <v>534</v>
      </c>
      <c r="E1313">
        <v>2025</v>
      </c>
      <c r="F1313">
        <v>6</v>
      </c>
      <c r="G1313" s="54" t="s">
        <v>880</v>
      </c>
      <c r="H1313" s="34" t="s">
        <v>616</v>
      </c>
      <c r="I1313" s="18">
        <v>32.532000000000004</v>
      </c>
      <c r="J1313" s="34" t="s">
        <v>787</v>
      </c>
      <c r="K1313" s="19">
        <f t="shared" si="41"/>
        <v>39.195204240000002</v>
      </c>
      <c r="L1313" t="s">
        <v>851</v>
      </c>
      <c r="M1313" s="51" t="s">
        <v>1036</v>
      </c>
      <c r="O1313" s="50" t="s">
        <v>929</v>
      </c>
      <c r="P1313" s="38">
        <f t="shared" si="40"/>
        <v>39.195204240000002</v>
      </c>
      <c r="Q1313" s="52">
        <v>45831</v>
      </c>
      <c r="S1313">
        <v>40700</v>
      </c>
      <c r="T1313" t="s">
        <v>784</v>
      </c>
    </row>
    <row r="1314" spans="1:20" ht="29.1">
      <c r="A1314" s="54" t="str">
        <f>+VLOOKUP(O1314,'Selectable Table'!D:E,2,0)</f>
        <v>J &amp; J</v>
      </c>
      <c r="B1314" s="37" t="s">
        <v>1043</v>
      </c>
      <c r="C1314" s="50" t="s">
        <v>1044</v>
      </c>
      <c r="D1314" s="50" t="s">
        <v>534</v>
      </c>
      <c r="E1314">
        <v>2025</v>
      </c>
      <c r="F1314">
        <v>6</v>
      </c>
      <c r="G1314" s="54" t="s">
        <v>880</v>
      </c>
      <c r="H1314" s="34" t="s">
        <v>616</v>
      </c>
      <c r="I1314" s="18">
        <v>28.007999999999999</v>
      </c>
      <c r="J1314" s="34" t="s">
        <v>787</v>
      </c>
      <c r="K1314" s="19">
        <f t="shared" si="41"/>
        <v>33.74459856</v>
      </c>
      <c r="L1314" t="s">
        <v>851</v>
      </c>
      <c r="M1314" s="51" t="s">
        <v>889</v>
      </c>
      <c r="O1314" s="50" t="s">
        <v>976</v>
      </c>
      <c r="P1314" s="38">
        <f t="shared" si="40"/>
        <v>33.74459856</v>
      </c>
      <c r="Q1314" s="52">
        <v>45831</v>
      </c>
      <c r="S1314">
        <v>40700</v>
      </c>
      <c r="T1314" t="s">
        <v>784</v>
      </c>
    </row>
    <row r="1315" spans="1:20" ht="14.45">
      <c r="A1315" s="54" t="str">
        <f>+VLOOKUP(O1315,'Selectable Table'!D:E,2,0)</f>
        <v>J &amp; J</v>
      </c>
      <c r="B1315" s="37" t="s">
        <v>1047</v>
      </c>
      <c r="C1315" s="50" t="s">
        <v>1048</v>
      </c>
      <c r="D1315" s="50" t="s">
        <v>534</v>
      </c>
      <c r="E1315">
        <v>2025</v>
      </c>
      <c r="F1315">
        <v>6</v>
      </c>
      <c r="G1315" s="54" t="s">
        <v>858</v>
      </c>
      <c r="H1315" s="34" t="s">
        <v>325</v>
      </c>
      <c r="I1315" s="18">
        <v>28.007999999999999</v>
      </c>
      <c r="J1315" s="34" t="s">
        <v>787</v>
      </c>
      <c r="K1315" s="19">
        <f t="shared" si="41"/>
        <v>33.74459856</v>
      </c>
      <c r="L1315" t="s">
        <v>851</v>
      </c>
      <c r="M1315" s="51" t="s">
        <v>889</v>
      </c>
      <c r="O1315" s="50" t="s">
        <v>976</v>
      </c>
      <c r="P1315" s="38">
        <f t="shared" si="40"/>
        <v>33.74459856</v>
      </c>
      <c r="Q1315" s="52">
        <v>45831</v>
      </c>
      <c r="S1315">
        <v>40700</v>
      </c>
      <c r="T1315" t="s">
        <v>784</v>
      </c>
    </row>
    <row r="1316" spans="1:20" ht="14.45">
      <c r="A1316" s="54" t="str">
        <f>+VLOOKUP(O1316,'Selectable Table'!D:E,2,0)</f>
        <v>J &amp; J</v>
      </c>
      <c r="B1316" s="37" t="s">
        <v>1645</v>
      </c>
      <c r="C1316" s="50" t="s">
        <v>1646</v>
      </c>
      <c r="D1316" s="50" t="s">
        <v>534</v>
      </c>
      <c r="E1316">
        <v>2025</v>
      </c>
      <c r="F1316">
        <v>6</v>
      </c>
      <c r="G1316" s="54" t="s">
        <v>854</v>
      </c>
      <c r="H1316" s="34" t="s">
        <v>324</v>
      </c>
      <c r="I1316" s="18">
        <v>28.007999999999999</v>
      </c>
      <c r="J1316" s="34" t="s">
        <v>787</v>
      </c>
      <c r="K1316" s="19">
        <f t="shared" si="41"/>
        <v>33.74459856</v>
      </c>
      <c r="L1316" t="s">
        <v>851</v>
      </c>
      <c r="M1316" s="51" t="s">
        <v>889</v>
      </c>
      <c r="O1316" s="50" t="s">
        <v>976</v>
      </c>
      <c r="P1316" s="38">
        <f t="shared" si="40"/>
        <v>33.74459856</v>
      </c>
      <c r="Q1316" s="52">
        <v>45831</v>
      </c>
      <c r="S1316">
        <v>40700</v>
      </c>
      <c r="T1316" t="s">
        <v>784</v>
      </c>
    </row>
    <row r="1317" spans="1:20" ht="14.45">
      <c r="A1317" s="54" t="str">
        <f>+VLOOKUP(O1317,'Selectable Table'!D:E,2,0)</f>
        <v>J &amp; J</v>
      </c>
      <c r="B1317" s="37" t="s">
        <v>1061</v>
      </c>
      <c r="C1317" s="50" t="s">
        <v>1062</v>
      </c>
      <c r="D1317" s="50" t="s">
        <v>534</v>
      </c>
      <c r="E1317">
        <v>2025</v>
      </c>
      <c r="F1317">
        <v>6</v>
      </c>
      <c r="G1317" s="54" t="s">
        <v>854</v>
      </c>
      <c r="H1317" s="34" t="s">
        <v>324</v>
      </c>
      <c r="I1317" s="18">
        <v>28.007999999999999</v>
      </c>
      <c r="J1317" s="34" t="s">
        <v>787</v>
      </c>
      <c r="K1317" s="19">
        <f t="shared" si="41"/>
        <v>33.74459856</v>
      </c>
      <c r="L1317" t="s">
        <v>851</v>
      </c>
      <c r="M1317" s="51" t="s">
        <v>889</v>
      </c>
      <c r="O1317" s="50" t="s">
        <v>976</v>
      </c>
      <c r="P1317" s="38">
        <f t="shared" si="40"/>
        <v>33.74459856</v>
      </c>
      <c r="Q1317" s="52">
        <v>45831</v>
      </c>
      <c r="S1317">
        <v>40700</v>
      </c>
      <c r="T1317" t="s">
        <v>784</v>
      </c>
    </row>
    <row r="1318" spans="1:20" ht="14.45">
      <c r="A1318" s="54" t="str">
        <f>+VLOOKUP(O1318,'Selectable Table'!D:E,2,0)</f>
        <v>J &amp; J</v>
      </c>
      <c r="B1318" s="37" t="s">
        <v>1102</v>
      </c>
      <c r="C1318" s="50" t="s">
        <v>1103</v>
      </c>
      <c r="D1318" s="50" t="s">
        <v>534</v>
      </c>
      <c r="E1318">
        <v>2025</v>
      </c>
      <c r="F1318">
        <v>6</v>
      </c>
      <c r="G1318" s="54" t="s">
        <v>854</v>
      </c>
      <c r="H1318" s="34" t="s">
        <v>324</v>
      </c>
      <c r="I1318" s="18">
        <v>28.007999999999999</v>
      </c>
      <c r="J1318" s="34" t="s">
        <v>787</v>
      </c>
      <c r="K1318" s="19">
        <f t="shared" si="41"/>
        <v>33.74459856</v>
      </c>
      <c r="L1318" t="s">
        <v>851</v>
      </c>
      <c r="M1318" s="51" t="s">
        <v>889</v>
      </c>
      <c r="O1318" s="50" t="s">
        <v>976</v>
      </c>
      <c r="P1318" s="38">
        <f t="shared" si="40"/>
        <v>33.74459856</v>
      </c>
      <c r="Q1318" s="52">
        <v>45831</v>
      </c>
      <c r="S1318">
        <v>40700</v>
      </c>
      <c r="T1318" t="s">
        <v>784</v>
      </c>
    </row>
    <row r="1319" spans="1:20" ht="14.45">
      <c r="A1319" s="54" t="str">
        <f>+VLOOKUP(O1319,'Selectable Table'!D:E,2,0)</f>
        <v>OTH CUST</v>
      </c>
      <c r="B1319" s="37" t="s">
        <v>1914</v>
      </c>
      <c r="C1319" s="50" t="s">
        <v>1915</v>
      </c>
      <c r="D1319" s="50" t="s">
        <v>534</v>
      </c>
      <c r="E1319">
        <v>2025</v>
      </c>
      <c r="F1319">
        <v>6</v>
      </c>
      <c r="G1319" s="54" t="s">
        <v>854</v>
      </c>
      <c r="H1319" s="34" t="s">
        <v>324</v>
      </c>
      <c r="I1319" s="18">
        <v>28.007999999999999</v>
      </c>
      <c r="J1319" s="34" t="s">
        <v>787</v>
      </c>
      <c r="K1319" s="19">
        <f t="shared" si="41"/>
        <v>33.74459856</v>
      </c>
      <c r="L1319" t="s">
        <v>851</v>
      </c>
      <c r="M1319" s="51" t="s">
        <v>1916</v>
      </c>
      <c r="O1319" s="50" t="s">
        <v>860</v>
      </c>
      <c r="P1319" s="38">
        <f t="shared" si="40"/>
        <v>33.74459856</v>
      </c>
      <c r="Q1319" s="52">
        <v>45831</v>
      </c>
      <c r="S1319">
        <v>40700</v>
      </c>
      <c r="T1319" t="s">
        <v>784</v>
      </c>
    </row>
    <row r="1320" spans="1:20" ht="29.1">
      <c r="A1320" s="54" t="str">
        <f>+VLOOKUP(O1320,'Selectable Table'!D:E,2,0)</f>
        <v>OTH CUST</v>
      </c>
      <c r="B1320" s="37" t="s">
        <v>1917</v>
      </c>
      <c r="C1320" s="50" t="s">
        <v>1907</v>
      </c>
      <c r="D1320" s="50" t="s">
        <v>534</v>
      </c>
      <c r="E1320">
        <v>2025</v>
      </c>
      <c r="F1320">
        <v>6</v>
      </c>
      <c r="G1320" s="54" t="s">
        <v>854</v>
      </c>
      <c r="H1320" s="34" t="s">
        <v>324</v>
      </c>
      <c r="I1320" s="18">
        <v>-32.527999999999999</v>
      </c>
      <c r="J1320" s="34" t="s">
        <v>787</v>
      </c>
      <c r="K1320" s="19">
        <f t="shared" si="41"/>
        <v>-39.190384959999996</v>
      </c>
      <c r="L1320" t="s">
        <v>851</v>
      </c>
      <c r="M1320" s="51" t="s">
        <v>1918</v>
      </c>
      <c r="O1320" s="50" t="s">
        <v>929</v>
      </c>
      <c r="P1320" s="38">
        <f t="shared" si="40"/>
        <v>-39.190384959999996</v>
      </c>
      <c r="Q1320" s="52">
        <v>45824</v>
      </c>
      <c r="S1320">
        <v>40700</v>
      </c>
      <c r="T1320" t="s">
        <v>784</v>
      </c>
    </row>
    <row r="1321" spans="1:20" ht="14.45">
      <c r="A1321" s="54" t="str">
        <f>+VLOOKUP(O1321,'Selectable Table'!D:E,2,0)</f>
        <v>OTH CUST</v>
      </c>
      <c r="B1321" s="37" t="s">
        <v>1493</v>
      </c>
      <c r="C1321" s="50" t="s">
        <v>1494</v>
      </c>
      <c r="D1321" s="50" t="s">
        <v>534</v>
      </c>
      <c r="E1321">
        <v>2025</v>
      </c>
      <c r="F1321">
        <v>6</v>
      </c>
      <c r="G1321" s="54" t="s">
        <v>850</v>
      </c>
      <c r="H1321" s="34" t="s">
        <v>323</v>
      </c>
      <c r="I1321" s="18">
        <v>-519.20000000000005</v>
      </c>
      <c r="J1321" s="34" t="s">
        <v>787</v>
      </c>
      <c r="K1321" s="19">
        <f t="shared" si="41"/>
        <v>-625.54254400000002</v>
      </c>
      <c r="L1321" t="s">
        <v>851</v>
      </c>
      <c r="M1321" s="51" t="s">
        <v>1495</v>
      </c>
      <c r="O1321" s="50" t="s">
        <v>1361</v>
      </c>
      <c r="P1321" s="38">
        <f t="shared" si="40"/>
        <v>-625.54254400000002</v>
      </c>
      <c r="Q1321" s="52">
        <v>45824</v>
      </c>
      <c r="S1321">
        <v>40700</v>
      </c>
      <c r="T1321" t="s">
        <v>784</v>
      </c>
    </row>
    <row r="1322" spans="1:20" ht="14.45">
      <c r="A1322" s="54" t="str">
        <f>+VLOOKUP(O1322,'Selectable Table'!D:E,2,0)</f>
        <v>OTH CUST</v>
      </c>
      <c r="B1322" s="37" t="s">
        <v>855</v>
      </c>
      <c r="C1322" s="50" t="s">
        <v>856</v>
      </c>
      <c r="D1322" s="50" t="s">
        <v>534</v>
      </c>
      <c r="E1322">
        <v>2025</v>
      </c>
      <c r="F1322">
        <v>6</v>
      </c>
      <c r="G1322" s="54" t="s">
        <v>850</v>
      </c>
      <c r="H1322" s="34" t="s">
        <v>323</v>
      </c>
      <c r="I1322" s="18">
        <v>-453.6</v>
      </c>
      <c r="J1322" s="34" t="s">
        <v>787</v>
      </c>
      <c r="K1322" s="19">
        <f t="shared" si="41"/>
        <v>-546.50635199999999</v>
      </c>
      <c r="L1322" t="s">
        <v>851</v>
      </c>
      <c r="M1322" s="51" t="s">
        <v>859</v>
      </c>
      <c r="O1322" s="50" t="s">
        <v>860</v>
      </c>
      <c r="P1322" s="38">
        <f t="shared" si="40"/>
        <v>-546.50635199999999</v>
      </c>
      <c r="Q1322" s="52">
        <v>45824</v>
      </c>
      <c r="S1322">
        <v>40700</v>
      </c>
      <c r="T1322" t="s">
        <v>784</v>
      </c>
    </row>
    <row r="1323" spans="1:20" ht="29.1">
      <c r="A1323" s="54" t="str">
        <f>+VLOOKUP(O1323,'Selectable Table'!D:E,2,0)</f>
        <v>OTH CUST</v>
      </c>
      <c r="B1323" s="37" t="s">
        <v>1496</v>
      </c>
      <c r="C1323" s="50" t="s">
        <v>1497</v>
      </c>
      <c r="D1323" s="50" t="s">
        <v>534</v>
      </c>
      <c r="E1323">
        <v>2025</v>
      </c>
      <c r="F1323">
        <v>6</v>
      </c>
      <c r="G1323" s="54" t="s">
        <v>850</v>
      </c>
      <c r="H1323" s="34" t="s">
        <v>323</v>
      </c>
      <c r="I1323" s="18">
        <v>-210.74400000000003</v>
      </c>
      <c r="J1323" s="34" t="s">
        <v>787</v>
      </c>
      <c r="K1323" s="19">
        <f t="shared" si="41"/>
        <v>-253.90858608000002</v>
      </c>
      <c r="L1323" t="s">
        <v>851</v>
      </c>
      <c r="M1323" s="51" t="s">
        <v>1185</v>
      </c>
      <c r="O1323" s="50" t="s">
        <v>929</v>
      </c>
      <c r="P1323" s="38">
        <f t="shared" si="40"/>
        <v>-253.90858608000002</v>
      </c>
      <c r="Q1323" s="52">
        <v>45824</v>
      </c>
      <c r="S1323">
        <v>40700</v>
      </c>
      <c r="T1323" t="s">
        <v>784</v>
      </c>
    </row>
    <row r="1324" spans="1:20" ht="14.45">
      <c r="A1324" s="54" t="str">
        <f>+VLOOKUP(O1324,'Selectable Table'!D:E,2,0)</f>
        <v>OTH CUST</v>
      </c>
      <c r="B1324" s="37" t="s">
        <v>1498</v>
      </c>
      <c r="C1324" s="50" t="s">
        <v>1499</v>
      </c>
      <c r="D1324" s="50" t="s">
        <v>1922</v>
      </c>
      <c r="E1324">
        <v>2025</v>
      </c>
      <c r="F1324">
        <v>6</v>
      </c>
      <c r="G1324" s="54" t="s">
        <v>850</v>
      </c>
      <c r="H1324" s="34" t="s">
        <v>323</v>
      </c>
      <c r="I1324" s="18">
        <v>-453.6</v>
      </c>
      <c r="J1324" s="34" t="s">
        <v>95</v>
      </c>
      <c r="K1324" s="19">
        <f t="shared" si="41"/>
        <v>-453.6</v>
      </c>
      <c r="L1324" t="s">
        <v>851</v>
      </c>
      <c r="M1324" s="51" t="s">
        <v>1500</v>
      </c>
      <c r="O1324" s="50" t="s">
        <v>1156</v>
      </c>
      <c r="P1324" s="38">
        <f t="shared" si="40"/>
        <v>-453.6</v>
      </c>
      <c r="Q1324" s="52">
        <v>45831</v>
      </c>
      <c r="S1324">
        <v>40700</v>
      </c>
      <c r="T1324" t="s">
        <v>784</v>
      </c>
    </row>
    <row r="1325" spans="1:20" ht="14.45">
      <c r="A1325" s="54" t="str">
        <f>+VLOOKUP(O1325,'Selectable Table'!D:E,2,0)</f>
        <v>OTH CUST</v>
      </c>
      <c r="B1325" s="37" t="s">
        <v>1923</v>
      </c>
      <c r="C1325" s="50" t="s">
        <v>1924</v>
      </c>
      <c r="D1325" s="50" t="s">
        <v>1925</v>
      </c>
      <c r="E1325">
        <v>2025</v>
      </c>
      <c r="F1325">
        <v>6</v>
      </c>
      <c r="G1325" s="54" t="s">
        <v>854</v>
      </c>
      <c r="H1325" s="34" t="s">
        <v>324</v>
      </c>
      <c r="I1325" s="18">
        <v>-621.5680000000001</v>
      </c>
      <c r="J1325" s="34" t="s">
        <v>785</v>
      </c>
      <c r="K1325" s="19">
        <f t="shared" si="41"/>
        <v>-700.46984192000014</v>
      </c>
      <c r="L1325" t="s">
        <v>851</v>
      </c>
      <c r="M1325" s="51" t="s">
        <v>1926</v>
      </c>
      <c r="O1325" s="50" t="s">
        <v>1156</v>
      </c>
      <c r="P1325" s="38">
        <f t="shared" si="40"/>
        <v>-700.46984192000014</v>
      </c>
      <c r="Q1325" s="52">
        <v>45831</v>
      </c>
      <c r="S1325">
        <v>40700</v>
      </c>
      <c r="T1325" t="s">
        <v>784</v>
      </c>
    </row>
    <row r="1326" spans="1:20" ht="14.45">
      <c r="A1326" s="54" t="str">
        <f>+VLOOKUP(O1326,'Selectable Table'!D:E,2,0)</f>
        <v>DEBIOPHARM</v>
      </c>
      <c r="B1326" s="37" t="s">
        <v>861</v>
      </c>
      <c r="C1326" s="50" t="s">
        <v>862</v>
      </c>
      <c r="D1326" s="50" t="s">
        <v>1925</v>
      </c>
      <c r="E1326">
        <v>2025</v>
      </c>
      <c r="F1326">
        <v>6</v>
      </c>
      <c r="G1326" s="54" t="s">
        <v>850</v>
      </c>
      <c r="H1326" s="34" t="s">
        <v>323</v>
      </c>
      <c r="I1326" s="18">
        <v>-604.88400000000001</v>
      </c>
      <c r="J1326" s="34" t="s">
        <v>785</v>
      </c>
      <c r="K1326" s="19">
        <f t="shared" si="41"/>
        <v>-681.66797496000004</v>
      </c>
      <c r="L1326" t="s">
        <v>851</v>
      </c>
      <c r="M1326" s="51" t="s">
        <v>863</v>
      </c>
      <c r="O1326" s="50" t="s">
        <v>864</v>
      </c>
      <c r="P1326" s="38">
        <f t="shared" si="40"/>
        <v>-681.66797496000004</v>
      </c>
      <c r="Q1326" s="52">
        <v>45831</v>
      </c>
      <c r="S1326">
        <v>40700</v>
      </c>
      <c r="T1326" t="s">
        <v>784</v>
      </c>
    </row>
    <row r="1327" spans="1:20" ht="14.45">
      <c r="A1327" s="54" t="str">
        <f>+VLOOKUP(O1327,'Selectable Table'!D:E,2,0)</f>
        <v>OTH CUST</v>
      </c>
      <c r="B1327" s="37" t="s">
        <v>868</v>
      </c>
      <c r="C1327" s="50" t="s">
        <v>869</v>
      </c>
      <c r="D1327" s="50" t="s">
        <v>1925</v>
      </c>
      <c r="E1327">
        <v>2025</v>
      </c>
      <c r="F1327">
        <v>6</v>
      </c>
      <c r="G1327" s="54" t="s">
        <v>850</v>
      </c>
      <c r="H1327" s="34" t="s">
        <v>323</v>
      </c>
      <c r="I1327" s="18">
        <v>-6764.0240000000013</v>
      </c>
      <c r="J1327" s="34" t="s">
        <v>785</v>
      </c>
      <c r="K1327" s="19">
        <f t="shared" si="41"/>
        <v>-7622.6492065600014</v>
      </c>
      <c r="L1327" t="s">
        <v>851</v>
      </c>
      <c r="M1327" s="51" t="s">
        <v>870</v>
      </c>
      <c r="O1327" s="50" t="s">
        <v>860</v>
      </c>
      <c r="P1327" s="38">
        <f t="shared" si="40"/>
        <v>-7622.6492065600014</v>
      </c>
      <c r="Q1327" s="52">
        <v>45831</v>
      </c>
      <c r="S1327">
        <v>40700</v>
      </c>
      <c r="T1327" t="s">
        <v>784</v>
      </c>
    </row>
    <row r="1328" spans="1:20" ht="14.45">
      <c r="A1328" s="54" t="str">
        <f>+VLOOKUP(O1328,'Selectable Table'!D:E,2,0)</f>
        <v>MEDIVATION</v>
      </c>
      <c r="B1328" s="37" t="s">
        <v>1502</v>
      </c>
      <c r="C1328" s="50" t="s">
        <v>1503</v>
      </c>
      <c r="D1328" s="50" t="s">
        <v>1927</v>
      </c>
      <c r="E1328">
        <v>2025</v>
      </c>
      <c r="F1328">
        <v>6</v>
      </c>
      <c r="G1328" s="54" t="s">
        <v>854</v>
      </c>
      <c r="H1328" s="34" t="s">
        <v>324</v>
      </c>
      <c r="I1328" s="18">
        <v>-506.40000000000003</v>
      </c>
      <c r="J1328" s="34" t="s">
        <v>787</v>
      </c>
      <c r="K1328" s="19">
        <f t="shared" si="41"/>
        <v>-610.12084800000002</v>
      </c>
      <c r="L1328" t="s">
        <v>851</v>
      </c>
      <c r="M1328" s="51" t="s">
        <v>901</v>
      </c>
      <c r="O1328" s="50" t="s">
        <v>1504</v>
      </c>
      <c r="P1328" s="38">
        <f t="shared" si="40"/>
        <v>-610.12084800000002</v>
      </c>
      <c r="Q1328" s="52">
        <v>45831</v>
      </c>
      <c r="S1328">
        <v>40700</v>
      </c>
      <c r="T1328" t="s">
        <v>784</v>
      </c>
    </row>
    <row r="1329" spans="1:20" ht="14.45">
      <c r="A1329" s="54" t="str">
        <f>+VLOOKUP(O1329,'Selectable Table'!D:E,2,0)</f>
        <v>J &amp; J</v>
      </c>
      <c r="B1329" s="37" t="s">
        <v>1508</v>
      </c>
      <c r="C1329" s="50" t="s">
        <v>1509</v>
      </c>
      <c r="D1329" s="50" t="s">
        <v>1927</v>
      </c>
      <c r="E1329">
        <v>2025</v>
      </c>
      <c r="F1329">
        <v>6</v>
      </c>
      <c r="G1329" s="54" t="s">
        <v>850</v>
      </c>
      <c r="H1329" s="34" t="s">
        <v>323</v>
      </c>
      <c r="I1329" s="18">
        <v>-220</v>
      </c>
      <c r="J1329" s="34" t="s">
        <v>787</v>
      </c>
      <c r="K1329" s="19">
        <f t="shared" si="41"/>
        <v>-265.06040000000002</v>
      </c>
      <c r="L1329" t="s">
        <v>851</v>
      </c>
      <c r="M1329" s="51" t="s">
        <v>889</v>
      </c>
      <c r="O1329" s="50" t="s">
        <v>890</v>
      </c>
      <c r="P1329" s="38">
        <f t="shared" si="40"/>
        <v>-265.06040000000002</v>
      </c>
      <c r="Q1329" s="52">
        <v>45831</v>
      </c>
      <c r="S1329">
        <v>40700</v>
      </c>
      <c r="T1329" t="s">
        <v>784</v>
      </c>
    </row>
    <row r="1330" spans="1:20" ht="14.45">
      <c r="A1330" s="54" t="str">
        <f>+VLOOKUP(O1330,'Selectable Table'!D:E,2,0)</f>
        <v>OTH CUST</v>
      </c>
      <c r="B1330" s="37" t="s">
        <v>872</v>
      </c>
      <c r="C1330" s="50" t="s">
        <v>873</v>
      </c>
      <c r="D1330" s="50" t="s">
        <v>1927</v>
      </c>
      <c r="E1330">
        <v>2025</v>
      </c>
      <c r="F1330">
        <v>6</v>
      </c>
      <c r="G1330" s="54" t="s">
        <v>850</v>
      </c>
      <c r="H1330" s="34" t="s">
        <v>323</v>
      </c>
      <c r="I1330" s="18">
        <v>-455.99600000000004</v>
      </c>
      <c r="J1330" s="34" t="s">
        <v>787</v>
      </c>
      <c r="K1330" s="19">
        <f t="shared" si="41"/>
        <v>-549.39310072000001</v>
      </c>
      <c r="L1330" t="s">
        <v>851</v>
      </c>
      <c r="M1330" s="51" t="s">
        <v>874</v>
      </c>
      <c r="O1330" s="50" t="s">
        <v>875</v>
      </c>
      <c r="P1330" s="38">
        <f t="shared" si="40"/>
        <v>-549.39310072000001</v>
      </c>
      <c r="Q1330" s="52">
        <v>45831</v>
      </c>
      <c r="S1330">
        <v>40700</v>
      </c>
      <c r="T1330" t="s">
        <v>784</v>
      </c>
    </row>
    <row r="1331" spans="1:20" ht="14.45">
      <c r="A1331" s="54" t="str">
        <f>+VLOOKUP(O1331,'Selectable Table'!D:E,2,0)</f>
        <v>MERCK</v>
      </c>
      <c r="B1331" s="37" t="s">
        <v>876</v>
      </c>
      <c r="C1331" s="50" t="s">
        <v>877</v>
      </c>
      <c r="D1331" s="50" t="s">
        <v>1928</v>
      </c>
      <c r="E1331">
        <v>2025</v>
      </c>
      <c r="F1331">
        <v>6</v>
      </c>
      <c r="G1331" s="54" t="s">
        <v>858</v>
      </c>
      <c r="H1331" s="34" t="s">
        <v>325</v>
      </c>
      <c r="I1331" s="18">
        <v>-8329.9760000000006</v>
      </c>
      <c r="J1331" s="34" t="s">
        <v>787</v>
      </c>
      <c r="K1331" s="19">
        <f t="shared" si="41"/>
        <v>-10036.12168432</v>
      </c>
      <c r="L1331" t="s">
        <v>851</v>
      </c>
      <c r="M1331" s="51" t="s">
        <v>878</v>
      </c>
      <c r="O1331" s="50" t="s">
        <v>879</v>
      </c>
      <c r="P1331" s="38">
        <f t="shared" si="40"/>
        <v>-10036.12168432</v>
      </c>
      <c r="Q1331" s="52">
        <v>45831</v>
      </c>
      <c r="S1331">
        <v>40700</v>
      </c>
      <c r="T1331" t="s">
        <v>784</v>
      </c>
    </row>
    <row r="1332" spans="1:20" ht="14.45">
      <c r="A1332" s="54" t="str">
        <f>+VLOOKUP(O1332,'Selectable Table'!D:E,2,0)</f>
        <v>OTH CUST</v>
      </c>
      <c r="B1332" s="37" t="s">
        <v>1512</v>
      </c>
      <c r="C1332" s="50" t="s">
        <v>1513</v>
      </c>
      <c r="D1332" s="50" t="s">
        <v>1928</v>
      </c>
      <c r="E1332">
        <v>2025</v>
      </c>
      <c r="F1332">
        <v>6</v>
      </c>
      <c r="G1332" s="54" t="s">
        <v>854</v>
      </c>
      <c r="H1332" s="34" t="s">
        <v>324</v>
      </c>
      <c r="I1332" s="18">
        <v>-478.8</v>
      </c>
      <c r="J1332" s="34" t="s">
        <v>787</v>
      </c>
      <c r="K1332" s="19">
        <f t="shared" si="41"/>
        <v>-576.86781600000006</v>
      </c>
      <c r="L1332" t="s">
        <v>851</v>
      </c>
      <c r="M1332" s="51" t="s">
        <v>1514</v>
      </c>
      <c r="O1332" s="50" t="s">
        <v>944</v>
      </c>
      <c r="P1332" s="38">
        <f t="shared" si="40"/>
        <v>-576.86781600000006</v>
      </c>
      <c r="Q1332" s="52">
        <v>45831</v>
      </c>
      <c r="S1332">
        <v>40700</v>
      </c>
      <c r="T1332" t="s">
        <v>784</v>
      </c>
    </row>
    <row r="1333" spans="1:20" ht="14.45">
      <c r="A1333" s="54" t="str">
        <f>+VLOOKUP(O1333,'Selectable Table'!D:E,2,0)</f>
        <v>OTH CUST</v>
      </c>
      <c r="B1333" s="37" t="s">
        <v>881</v>
      </c>
      <c r="C1333" s="50" t="s">
        <v>882</v>
      </c>
      <c r="D1333" s="50" t="s">
        <v>1928</v>
      </c>
      <c r="E1333">
        <v>2025</v>
      </c>
      <c r="F1333">
        <v>6</v>
      </c>
      <c r="G1333" s="54" t="s">
        <v>850</v>
      </c>
      <c r="H1333" s="34" t="s">
        <v>323</v>
      </c>
      <c r="I1333" s="18">
        <v>-162.084</v>
      </c>
      <c r="J1333" s="34" t="s">
        <v>787</v>
      </c>
      <c r="K1333" s="19">
        <f t="shared" si="41"/>
        <v>-195.28204488</v>
      </c>
      <c r="L1333" t="s">
        <v>851</v>
      </c>
      <c r="M1333" s="51" t="s">
        <v>883</v>
      </c>
      <c r="O1333" s="50" t="s">
        <v>875</v>
      </c>
      <c r="P1333" s="38">
        <f t="shared" si="40"/>
        <v>-195.28204488</v>
      </c>
      <c r="Q1333" s="52">
        <v>45831</v>
      </c>
      <c r="S1333">
        <v>40700</v>
      </c>
      <c r="T1333" t="s">
        <v>784</v>
      </c>
    </row>
    <row r="1334" spans="1:20" ht="14.45">
      <c r="A1334" s="54" t="str">
        <f>+VLOOKUP(O1334,'Selectable Table'!D:E,2,0)</f>
        <v>OTH CUST</v>
      </c>
      <c r="B1334" s="37" t="s">
        <v>884</v>
      </c>
      <c r="C1334" s="50" t="s">
        <v>885</v>
      </c>
      <c r="D1334" s="50" t="s">
        <v>1928</v>
      </c>
      <c r="E1334">
        <v>2025</v>
      </c>
      <c r="F1334">
        <v>6</v>
      </c>
      <c r="G1334" s="54" t="s">
        <v>850</v>
      </c>
      <c r="H1334" s="34" t="s">
        <v>323</v>
      </c>
      <c r="I1334" s="18">
        <v>-162.084</v>
      </c>
      <c r="J1334" s="34" t="s">
        <v>787</v>
      </c>
      <c r="K1334" s="19">
        <f t="shared" si="41"/>
        <v>-195.28204488</v>
      </c>
      <c r="L1334" t="s">
        <v>851</v>
      </c>
      <c r="M1334" s="51" t="s">
        <v>886</v>
      </c>
      <c r="O1334" s="50" t="s">
        <v>875</v>
      </c>
      <c r="P1334" s="38">
        <f t="shared" si="40"/>
        <v>-195.28204488</v>
      </c>
      <c r="Q1334" s="52">
        <v>45831</v>
      </c>
      <c r="S1334">
        <v>40700</v>
      </c>
      <c r="T1334" t="s">
        <v>784</v>
      </c>
    </row>
    <row r="1335" spans="1:20" ht="14.45">
      <c r="A1335" s="54" t="str">
        <f>+VLOOKUP(O1335,'Selectable Table'!D:E,2,0)</f>
        <v>OTH CUST</v>
      </c>
      <c r="B1335" s="37" t="s">
        <v>1518</v>
      </c>
      <c r="C1335" s="50" t="s">
        <v>1519</v>
      </c>
      <c r="D1335" s="50" t="s">
        <v>535</v>
      </c>
      <c r="E1335">
        <v>2025</v>
      </c>
      <c r="F1335">
        <v>6</v>
      </c>
      <c r="G1335" s="54" t="s">
        <v>854</v>
      </c>
      <c r="H1335" s="34" t="s">
        <v>324</v>
      </c>
      <c r="I1335" s="18">
        <v>-162.084</v>
      </c>
      <c r="J1335" s="34" t="s">
        <v>787</v>
      </c>
      <c r="K1335" s="19">
        <f t="shared" si="41"/>
        <v>-195.28204488</v>
      </c>
      <c r="L1335" t="s">
        <v>851</v>
      </c>
      <c r="M1335" s="51" t="s">
        <v>1520</v>
      </c>
      <c r="O1335" s="50" t="s">
        <v>875</v>
      </c>
      <c r="P1335" s="38">
        <f t="shared" si="40"/>
        <v>-195.28204488</v>
      </c>
      <c r="Q1335" s="52">
        <v>45831</v>
      </c>
      <c r="S1335">
        <v>40700</v>
      </c>
      <c r="T1335" t="s">
        <v>784</v>
      </c>
    </row>
    <row r="1336" spans="1:20" ht="14.45">
      <c r="A1336" s="54" t="str">
        <f>+VLOOKUP(O1336,'Selectable Table'!D:E,2,0)</f>
        <v>J &amp; J</v>
      </c>
      <c r="B1336" s="37" t="s">
        <v>887</v>
      </c>
      <c r="C1336" s="50" t="s">
        <v>888</v>
      </c>
      <c r="D1336" s="50" t="s">
        <v>535</v>
      </c>
      <c r="E1336">
        <v>2025</v>
      </c>
      <c r="F1336">
        <v>6</v>
      </c>
      <c r="G1336" s="54" t="s">
        <v>858</v>
      </c>
      <c r="H1336" s="34" t="s">
        <v>325</v>
      </c>
      <c r="I1336" s="18">
        <v>-233.4</v>
      </c>
      <c r="J1336" s="34" t="s">
        <v>787</v>
      </c>
      <c r="K1336" s="19">
        <f t="shared" si="41"/>
        <v>-281.20498800000001</v>
      </c>
      <c r="L1336" t="s">
        <v>851</v>
      </c>
      <c r="M1336" s="51" t="s">
        <v>889</v>
      </c>
      <c r="O1336" s="50" t="s">
        <v>890</v>
      </c>
      <c r="P1336" s="38">
        <f t="shared" si="40"/>
        <v>-281.20498800000001</v>
      </c>
      <c r="Q1336" s="52">
        <v>45831</v>
      </c>
      <c r="S1336">
        <v>40700</v>
      </c>
      <c r="T1336" t="s">
        <v>784</v>
      </c>
    </row>
    <row r="1337" spans="1:20" ht="14.45">
      <c r="A1337" s="54" t="str">
        <f>+VLOOKUP(O1337,'Selectable Table'!D:E,2,0)</f>
        <v>OTH CUST</v>
      </c>
      <c r="B1337" s="37" t="s">
        <v>1521</v>
      </c>
      <c r="C1337" s="50" t="s">
        <v>1522</v>
      </c>
      <c r="D1337" s="50" t="s">
        <v>535</v>
      </c>
      <c r="E1337">
        <v>2025</v>
      </c>
      <c r="F1337">
        <v>6</v>
      </c>
      <c r="G1337" s="54" t="s">
        <v>854</v>
      </c>
      <c r="H1337" s="34" t="s">
        <v>324</v>
      </c>
      <c r="I1337" s="18">
        <v>-162.084</v>
      </c>
      <c r="J1337" s="34" t="s">
        <v>787</v>
      </c>
      <c r="K1337" s="19">
        <f t="shared" si="41"/>
        <v>-195.28204488</v>
      </c>
      <c r="L1337" t="s">
        <v>851</v>
      </c>
      <c r="M1337" s="51" t="s">
        <v>1523</v>
      </c>
      <c r="O1337" s="50" t="s">
        <v>875</v>
      </c>
      <c r="P1337" s="38">
        <f t="shared" si="40"/>
        <v>-195.28204488</v>
      </c>
      <c r="Q1337" s="52">
        <v>45831</v>
      </c>
      <c r="S1337">
        <v>40700</v>
      </c>
      <c r="T1337" t="s">
        <v>784</v>
      </c>
    </row>
    <row r="1338" spans="1:20" ht="14.45">
      <c r="A1338" s="54" t="str">
        <f>+VLOOKUP(O1338,'Selectable Table'!D:E,2,0)</f>
        <v>OTH CUST</v>
      </c>
      <c r="B1338" s="37" t="s">
        <v>891</v>
      </c>
      <c r="C1338" s="50" t="s">
        <v>892</v>
      </c>
      <c r="D1338" s="50" t="s">
        <v>535</v>
      </c>
      <c r="E1338">
        <v>2025</v>
      </c>
      <c r="F1338">
        <v>6</v>
      </c>
      <c r="G1338" s="54" t="s">
        <v>854</v>
      </c>
      <c r="H1338" s="34" t="s">
        <v>324</v>
      </c>
      <c r="I1338" s="18">
        <v>-240</v>
      </c>
      <c r="J1338" s="34" t="s">
        <v>787</v>
      </c>
      <c r="K1338" s="19">
        <f t="shared" si="41"/>
        <v>-289.15679999999998</v>
      </c>
      <c r="L1338" t="s">
        <v>851</v>
      </c>
      <c r="M1338" s="51" t="s">
        <v>893</v>
      </c>
      <c r="O1338" s="50" t="s">
        <v>860</v>
      </c>
      <c r="P1338" s="38">
        <f t="shared" si="40"/>
        <v>-289.15679999999998</v>
      </c>
      <c r="Q1338" s="52">
        <v>45831</v>
      </c>
      <c r="S1338">
        <v>40700</v>
      </c>
      <c r="T1338" t="s">
        <v>784</v>
      </c>
    </row>
    <row r="1339" spans="1:20" ht="14.45">
      <c r="A1339" s="54" t="str">
        <f>+VLOOKUP(O1339,'Selectable Table'!D:E,2,0)</f>
        <v>ASTRAZENECA</v>
      </c>
      <c r="B1339" s="37" t="s">
        <v>1525</v>
      </c>
      <c r="C1339" s="50" t="s">
        <v>1526</v>
      </c>
      <c r="D1339" s="50" t="s">
        <v>535</v>
      </c>
      <c r="E1339">
        <v>2025</v>
      </c>
      <c r="F1339">
        <v>6</v>
      </c>
      <c r="G1339" s="54" t="s">
        <v>854</v>
      </c>
      <c r="H1339" s="34" t="s">
        <v>324</v>
      </c>
      <c r="I1339" s="18">
        <v>-158.54400000000001</v>
      </c>
      <c r="J1339" s="34" t="s">
        <v>787</v>
      </c>
      <c r="K1339" s="19">
        <f t="shared" si="41"/>
        <v>-191.01698208000002</v>
      </c>
      <c r="L1339" t="s">
        <v>851</v>
      </c>
      <c r="M1339" s="51" t="s">
        <v>1527</v>
      </c>
      <c r="O1339" s="50" t="s">
        <v>954</v>
      </c>
      <c r="P1339" s="38">
        <f t="shared" si="40"/>
        <v>-191.01698208000002</v>
      </c>
      <c r="Q1339" s="52">
        <v>45831</v>
      </c>
      <c r="S1339">
        <v>40700</v>
      </c>
      <c r="T1339" t="s">
        <v>784</v>
      </c>
    </row>
    <row r="1340" spans="1:20" ht="14.45">
      <c r="A1340" s="54" t="str">
        <f>+VLOOKUP(O1340,'Selectable Table'!D:E,2,0)</f>
        <v>ASTRAZENECA</v>
      </c>
      <c r="B1340" s="37" t="s">
        <v>1528</v>
      </c>
      <c r="C1340" s="50" t="s">
        <v>1529</v>
      </c>
      <c r="D1340" s="50" t="s">
        <v>535</v>
      </c>
      <c r="E1340">
        <v>2025</v>
      </c>
      <c r="F1340">
        <v>6</v>
      </c>
      <c r="G1340" s="54" t="s">
        <v>854</v>
      </c>
      <c r="H1340" s="34" t="s">
        <v>324</v>
      </c>
      <c r="I1340" s="18">
        <v>-160.94400000000002</v>
      </c>
      <c r="J1340" s="34" t="s">
        <v>787</v>
      </c>
      <c r="K1340" s="19">
        <f t="shared" si="41"/>
        <v>-193.90855008000003</v>
      </c>
      <c r="L1340" t="s">
        <v>851</v>
      </c>
      <c r="M1340" s="51" t="s">
        <v>1530</v>
      </c>
      <c r="O1340" s="50" t="s">
        <v>954</v>
      </c>
      <c r="P1340" s="38">
        <f t="shared" si="40"/>
        <v>-193.90855008000003</v>
      </c>
      <c r="Q1340" s="52">
        <v>45831</v>
      </c>
      <c r="S1340">
        <v>40700</v>
      </c>
      <c r="T1340" t="s">
        <v>784</v>
      </c>
    </row>
    <row r="1341" spans="1:20" ht="14.45">
      <c r="A1341" s="54" t="str">
        <f>+VLOOKUP(O1341,'Selectable Table'!D:E,2,0)</f>
        <v>OTH CUST</v>
      </c>
      <c r="B1341" s="37" t="s">
        <v>1531</v>
      </c>
      <c r="C1341" s="50" t="s">
        <v>1532</v>
      </c>
      <c r="D1341" s="50" t="s">
        <v>535</v>
      </c>
      <c r="E1341">
        <v>2025</v>
      </c>
      <c r="F1341">
        <v>6</v>
      </c>
      <c r="G1341" s="54" t="s">
        <v>850</v>
      </c>
      <c r="H1341" s="34" t="s">
        <v>323</v>
      </c>
      <c r="I1341" s="18">
        <v>-478.8</v>
      </c>
      <c r="J1341" s="34" t="s">
        <v>787</v>
      </c>
      <c r="K1341" s="19">
        <f t="shared" si="41"/>
        <v>-576.86781600000006</v>
      </c>
      <c r="L1341" t="s">
        <v>851</v>
      </c>
      <c r="M1341" s="51" t="s">
        <v>1533</v>
      </c>
      <c r="O1341" s="50" t="s">
        <v>919</v>
      </c>
      <c r="P1341" s="38">
        <f t="shared" si="40"/>
        <v>-576.86781600000006</v>
      </c>
      <c r="Q1341" s="52">
        <v>45831</v>
      </c>
      <c r="S1341">
        <v>40700</v>
      </c>
      <c r="T1341" t="s">
        <v>784</v>
      </c>
    </row>
    <row r="1342" spans="1:20" ht="14.45">
      <c r="A1342" s="54" t="str">
        <f>+VLOOKUP(O1342,'Selectable Table'!D:E,2,0)</f>
        <v>J &amp; J</v>
      </c>
      <c r="B1342" s="37" t="s">
        <v>894</v>
      </c>
      <c r="C1342" s="50" t="s">
        <v>895</v>
      </c>
      <c r="D1342" s="50" t="s">
        <v>1929</v>
      </c>
      <c r="E1342">
        <v>2025</v>
      </c>
      <c r="F1342">
        <v>6</v>
      </c>
      <c r="G1342" s="54" t="s">
        <v>858</v>
      </c>
      <c r="H1342" s="34" t="s">
        <v>325</v>
      </c>
      <c r="I1342" s="18">
        <v>-233.4</v>
      </c>
      <c r="J1342" s="34" t="s">
        <v>95</v>
      </c>
      <c r="K1342" s="19">
        <f t="shared" si="41"/>
        <v>-233.4</v>
      </c>
      <c r="L1342" t="s">
        <v>851</v>
      </c>
      <c r="M1342" s="51" t="s">
        <v>889</v>
      </c>
      <c r="O1342" s="50" t="s">
        <v>890</v>
      </c>
      <c r="P1342" s="38">
        <f t="shared" si="40"/>
        <v>-233.4</v>
      </c>
      <c r="Q1342" s="52">
        <v>45831</v>
      </c>
      <c r="S1342">
        <v>40700</v>
      </c>
      <c r="T1342" t="s">
        <v>784</v>
      </c>
    </row>
    <row r="1343" spans="1:20" ht="14.45">
      <c r="A1343" s="54" t="str">
        <f>+VLOOKUP(O1343,'Selectable Table'!D:E,2,0)</f>
        <v>J &amp; J</v>
      </c>
      <c r="B1343" s="37" t="s">
        <v>1535</v>
      </c>
      <c r="C1343" s="50" t="s">
        <v>1536</v>
      </c>
      <c r="D1343" s="50" t="s">
        <v>1929</v>
      </c>
      <c r="E1343">
        <v>2025</v>
      </c>
      <c r="F1343">
        <v>6</v>
      </c>
      <c r="G1343" s="54" t="s">
        <v>854</v>
      </c>
      <c r="H1343" s="34" t="s">
        <v>324</v>
      </c>
      <c r="I1343" s="18">
        <v>-233.4</v>
      </c>
      <c r="J1343" s="34" t="s">
        <v>95</v>
      </c>
      <c r="K1343" s="19">
        <f t="shared" si="41"/>
        <v>-233.4</v>
      </c>
      <c r="L1343" t="s">
        <v>851</v>
      </c>
      <c r="M1343" s="51" t="s">
        <v>1537</v>
      </c>
      <c r="O1343" s="50" t="s">
        <v>976</v>
      </c>
      <c r="P1343" s="38">
        <f t="shared" si="40"/>
        <v>-233.4</v>
      </c>
      <c r="Q1343" s="52">
        <v>45831</v>
      </c>
      <c r="S1343">
        <v>40700</v>
      </c>
      <c r="T1343" t="s">
        <v>784</v>
      </c>
    </row>
    <row r="1344" spans="1:20" ht="14.45">
      <c r="A1344" s="54" t="str">
        <f>+VLOOKUP(O1344,'Selectable Table'!D:E,2,0)</f>
        <v>J &amp; J</v>
      </c>
      <c r="B1344" s="37" t="s">
        <v>897</v>
      </c>
      <c r="C1344" s="50" t="s">
        <v>898</v>
      </c>
      <c r="D1344" s="50" t="s">
        <v>1929</v>
      </c>
      <c r="E1344">
        <v>2025</v>
      </c>
      <c r="F1344">
        <v>6</v>
      </c>
      <c r="G1344" s="54" t="s">
        <v>854</v>
      </c>
      <c r="H1344" s="34" t="s">
        <v>324</v>
      </c>
      <c r="I1344" s="18">
        <v>-233.4</v>
      </c>
      <c r="J1344" s="34" t="s">
        <v>95</v>
      </c>
      <c r="K1344" s="19">
        <f t="shared" si="41"/>
        <v>-233.4</v>
      </c>
      <c r="L1344" t="s">
        <v>851</v>
      </c>
      <c r="M1344" s="51" t="s">
        <v>889</v>
      </c>
      <c r="O1344" s="50" t="s">
        <v>890</v>
      </c>
      <c r="P1344" s="38">
        <f t="shared" si="40"/>
        <v>-233.4</v>
      </c>
      <c r="Q1344" s="52">
        <v>45831</v>
      </c>
      <c r="S1344">
        <v>40700</v>
      </c>
      <c r="T1344" t="s">
        <v>784</v>
      </c>
    </row>
    <row r="1345" spans="1:20" ht="14.45">
      <c r="A1345" s="54" t="str">
        <f>+VLOOKUP(O1345,'Selectable Table'!D:E,2,0)</f>
        <v>OTH CUST</v>
      </c>
      <c r="B1345" s="37" t="s">
        <v>1538</v>
      </c>
      <c r="C1345" s="50" t="s">
        <v>1539</v>
      </c>
      <c r="D1345" s="50" t="s">
        <v>1929</v>
      </c>
      <c r="E1345">
        <v>2025</v>
      </c>
      <c r="F1345">
        <v>6</v>
      </c>
      <c r="G1345" s="54" t="s">
        <v>854</v>
      </c>
      <c r="H1345" s="34" t="s">
        <v>324</v>
      </c>
      <c r="I1345" s="18">
        <v>-162.084</v>
      </c>
      <c r="J1345" s="34" t="s">
        <v>95</v>
      </c>
      <c r="K1345" s="19">
        <f t="shared" si="41"/>
        <v>-162.084</v>
      </c>
      <c r="L1345" t="s">
        <v>851</v>
      </c>
      <c r="M1345" s="51" t="s">
        <v>1540</v>
      </c>
      <c r="O1345" s="50" t="s">
        <v>875</v>
      </c>
      <c r="P1345" s="38">
        <f t="shared" si="40"/>
        <v>-162.084</v>
      </c>
      <c r="Q1345" s="52">
        <v>45831</v>
      </c>
      <c r="S1345">
        <v>40700</v>
      </c>
      <c r="T1345" t="s">
        <v>784</v>
      </c>
    </row>
    <row r="1346" spans="1:20" ht="14.45">
      <c r="A1346" s="54" t="str">
        <f>+VLOOKUP(O1346,'Selectable Table'!D:E,2,0)</f>
        <v>OTH CUST</v>
      </c>
      <c r="B1346" s="37" t="s">
        <v>899</v>
      </c>
      <c r="C1346" s="50" t="s">
        <v>900</v>
      </c>
      <c r="D1346" s="50" t="s">
        <v>1929</v>
      </c>
      <c r="E1346">
        <v>2025</v>
      </c>
      <c r="F1346">
        <v>6</v>
      </c>
      <c r="G1346" s="54" t="s">
        <v>850</v>
      </c>
      <c r="H1346" s="34" t="s">
        <v>323</v>
      </c>
      <c r="I1346" s="18">
        <v>-504</v>
      </c>
      <c r="J1346" s="34" t="s">
        <v>95</v>
      </c>
      <c r="K1346" s="19">
        <f t="shared" si="41"/>
        <v>-504</v>
      </c>
      <c r="L1346" t="s">
        <v>851</v>
      </c>
      <c r="M1346" s="51" t="s">
        <v>901</v>
      </c>
      <c r="O1346" s="50" t="s">
        <v>902</v>
      </c>
      <c r="P1346" s="38">
        <f t="shared" ref="P1346:P1409" si="42">K1346</f>
        <v>-504</v>
      </c>
      <c r="Q1346" s="52">
        <v>45831</v>
      </c>
      <c r="S1346">
        <v>40700</v>
      </c>
      <c r="T1346" t="s">
        <v>784</v>
      </c>
    </row>
    <row r="1347" spans="1:20" ht="14.45">
      <c r="A1347" s="54" t="str">
        <f>+VLOOKUP(O1347,'Selectable Table'!D:E,2,0)</f>
        <v>OTH CUST</v>
      </c>
      <c r="B1347" s="37" t="s">
        <v>903</v>
      </c>
      <c r="C1347" s="50" t="s">
        <v>904</v>
      </c>
      <c r="D1347" s="50" t="s">
        <v>1930</v>
      </c>
      <c r="E1347">
        <v>2025</v>
      </c>
      <c r="F1347">
        <v>6</v>
      </c>
      <c r="G1347" s="54" t="s">
        <v>854</v>
      </c>
      <c r="H1347" s="34" t="s">
        <v>324</v>
      </c>
      <c r="I1347" s="18">
        <v>-294.08800000000002</v>
      </c>
      <c r="J1347" s="34" t="s">
        <v>787</v>
      </c>
      <c r="K1347" s="19">
        <f t="shared" ref="K1347:K1410" si="43">+VLOOKUP(J1347,$W$2:$X$7,2,0)*I1347</f>
        <v>-354.32310416000001</v>
      </c>
      <c r="L1347" t="s">
        <v>851</v>
      </c>
      <c r="M1347" s="51" t="s">
        <v>905</v>
      </c>
      <c r="O1347" s="50" t="s">
        <v>906</v>
      </c>
      <c r="P1347" s="38">
        <f t="shared" si="42"/>
        <v>-354.32310416000001</v>
      </c>
      <c r="Q1347" s="52">
        <v>45831</v>
      </c>
      <c r="S1347">
        <v>40700</v>
      </c>
      <c r="T1347" t="s">
        <v>784</v>
      </c>
    </row>
    <row r="1348" spans="1:20" ht="14.45">
      <c r="A1348" s="54" t="str">
        <f>+VLOOKUP(O1348,'Selectable Table'!D:E,2,0)</f>
        <v>OTH CUST</v>
      </c>
      <c r="B1348" s="37" t="s">
        <v>907</v>
      </c>
      <c r="C1348" s="50" t="s">
        <v>908</v>
      </c>
      <c r="D1348" s="50" t="s">
        <v>1930</v>
      </c>
      <c r="E1348">
        <v>2025</v>
      </c>
      <c r="F1348">
        <v>6</v>
      </c>
      <c r="G1348" s="54" t="s">
        <v>850</v>
      </c>
      <c r="H1348" s="34" t="s">
        <v>323</v>
      </c>
      <c r="I1348" s="18">
        <v>-162.084</v>
      </c>
      <c r="J1348" s="34" t="s">
        <v>787</v>
      </c>
      <c r="K1348" s="19">
        <f t="shared" si="43"/>
        <v>-195.28204488</v>
      </c>
      <c r="L1348" t="s">
        <v>851</v>
      </c>
      <c r="M1348" s="51" t="s">
        <v>909</v>
      </c>
      <c r="O1348" s="50" t="s">
        <v>875</v>
      </c>
      <c r="P1348" s="38">
        <f t="shared" si="42"/>
        <v>-195.28204488</v>
      </c>
      <c r="Q1348" s="52">
        <v>45831</v>
      </c>
      <c r="S1348">
        <v>40700</v>
      </c>
      <c r="T1348" t="s">
        <v>784</v>
      </c>
    </row>
    <row r="1349" spans="1:20" ht="14.45">
      <c r="A1349" s="54" t="str">
        <f>+VLOOKUP(O1349,'Selectable Table'!D:E,2,0)</f>
        <v>OTH CUST</v>
      </c>
      <c r="B1349" s="37" t="s">
        <v>910</v>
      </c>
      <c r="C1349" s="50" t="s">
        <v>911</v>
      </c>
      <c r="D1349" s="50" t="s">
        <v>1930</v>
      </c>
      <c r="E1349">
        <v>2025</v>
      </c>
      <c r="F1349">
        <v>6</v>
      </c>
      <c r="G1349" s="54" t="s">
        <v>850</v>
      </c>
      <c r="H1349" s="34" t="s">
        <v>323</v>
      </c>
      <c r="I1349" s="18">
        <v>-162.084</v>
      </c>
      <c r="J1349" s="34" t="s">
        <v>787</v>
      </c>
      <c r="K1349" s="19">
        <f t="shared" si="43"/>
        <v>-195.28204488</v>
      </c>
      <c r="L1349" t="s">
        <v>851</v>
      </c>
      <c r="M1349" s="51" t="s">
        <v>912</v>
      </c>
      <c r="O1349" s="50" t="s">
        <v>875</v>
      </c>
      <c r="P1349" s="38">
        <f t="shared" si="42"/>
        <v>-195.28204488</v>
      </c>
      <c r="Q1349" s="52">
        <v>45831</v>
      </c>
      <c r="S1349">
        <v>40700</v>
      </c>
      <c r="T1349" t="s">
        <v>784</v>
      </c>
    </row>
    <row r="1350" spans="1:20" ht="14.45">
      <c r="A1350" s="54" t="str">
        <f>+VLOOKUP(O1350,'Selectable Table'!D:E,2,0)</f>
        <v>J &amp; J</v>
      </c>
      <c r="B1350" s="37" t="s">
        <v>1542</v>
      </c>
      <c r="C1350" s="50" t="s">
        <v>1543</v>
      </c>
      <c r="D1350" s="50" t="s">
        <v>1931</v>
      </c>
      <c r="E1350">
        <v>2025</v>
      </c>
      <c r="F1350">
        <v>6</v>
      </c>
      <c r="G1350" s="54" t="s">
        <v>858</v>
      </c>
      <c r="H1350" s="34" t="s">
        <v>325</v>
      </c>
      <c r="I1350" s="18">
        <v>-233.4</v>
      </c>
      <c r="J1350" s="34" t="s">
        <v>787</v>
      </c>
      <c r="K1350" s="19">
        <f t="shared" si="43"/>
        <v>-281.20498800000001</v>
      </c>
      <c r="L1350" t="s">
        <v>851</v>
      </c>
      <c r="M1350" s="51" t="s">
        <v>889</v>
      </c>
      <c r="O1350" s="50" t="s">
        <v>890</v>
      </c>
      <c r="P1350" s="38">
        <f t="shared" si="42"/>
        <v>-281.20498800000001</v>
      </c>
      <c r="Q1350" s="52">
        <v>45831</v>
      </c>
      <c r="S1350">
        <v>40700</v>
      </c>
      <c r="T1350" t="s">
        <v>784</v>
      </c>
    </row>
    <row r="1351" spans="1:20" ht="14.45">
      <c r="A1351" s="54" t="str">
        <f>+VLOOKUP(O1351,'Selectable Table'!D:E,2,0)</f>
        <v>OTH CUST</v>
      </c>
      <c r="B1351" s="37" t="s">
        <v>1545</v>
      </c>
      <c r="C1351" s="50" t="s">
        <v>1546</v>
      </c>
      <c r="D1351" s="50" t="s">
        <v>1931</v>
      </c>
      <c r="E1351">
        <v>2025</v>
      </c>
      <c r="F1351">
        <v>6</v>
      </c>
      <c r="G1351" s="54" t="s">
        <v>854</v>
      </c>
      <c r="H1351" s="34" t="s">
        <v>324</v>
      </c>
      <c r="I1351" s="18">
        <v>-519.20000000000005</v>
      </c>
      <c r="J1351" s="34" t="s">
        <v>787</v>
      </c>
      <c r="K1351" s="19">
        <f t="shared" si="43"/>
        <v>-625.54254400000002</v>
      </c>
      <c r="L1351" t="s">
        <v>851</v>
      </c>
      <c r="M1351" s="51" t="s">
        <v>1547</v>
      </c>
      <c r="O1351" s="50" t="s">
        <v>944</v>
      </c>
      <c r="P1351" s="38">
        <f t="shared" si="42"/>
        <v>-625.54254400000002</v>
      </c>
      <c r="Q1351" s="52">
        <v>45831</v>
      </c>
      <c r="S1351">
        <v>40700</v>
      </c>
      <c r="T1351" t="s">
        <v>784</v>
      </c>
    </row>
    <row r="1352" spans="1:20" ht="14.45">
      <c r="A1352" s="54" t="str">
        <f>+VLOOKUP(O1352,'Selectable Table'!D:E,2,0)</f>
        <v>OTH CUST</v>
      </c>
      <c r="B1352" s="37" t="s">
        <v>913</v>
      </c>
      <c r="C1352" s="50" t="s">
        <v>914</v>
      </c>
      <c r="D1352" s="50" t="s">
        <v>1931</v>
      </c>
      <c r="E1352">
        <v>2025</v>
      </c>
      <c r="F1352">
        <v>6</v>
      </c>
      <c r="G1352" s="54" t="s">
        <v>850</v>
      </c>
      <c r="H1352" s="34" t="s">
        <v>323</v>
      </c>
      <c r="I1352" s="18">
        <v>-162.084</v>
      </c>
      <c r="J1352" s="34" t="s">
        <v>787</v>
      </c>
      <c r="K1352" s="19">
        <f t="shared" si="43"/>
        <v>-195.28204488</v>
      </c>
      <c r="L1352" t="s">
        <v>851</v>
      </c>
      <c r="M1352" s="51" t="s">
        <v>915</v>
      </c>
      <c r="O1352" s="50" t="s">
        <v>875</v>
      </c>
      <c r="P1352" s="38">
        <f t="shared" si="42"/>
        <v>-195.28204488</v>
      </c>
      <c r="Q1352" s="52">
        <v>45831</v>
      </c>
      <c r="S1352">
        <v>40700</v>
      </c>
      <c r="T1352" t="s">
        <v>784</v>
      </c>
    </row>
    <row r="1353" spans="1:20" ht="14.45">
      <c r="A1353" s="54" t="str">
        <f>+VLOOKUP(O1353,'Selectable Table'!D:E,2,0)</f>
        <v>OTH CUST</v>
      </c>
      <c r="B1353" s="37" t="s">
        <v>916</v>
      </c>
      <c r="C1353" s="50" t="s">
        <v>917</v>
      </c>
      <c r="D1353" s="50" t="s">
        <v>1931</v>
      </c>
      <c r="E1353">
        <v>2025</v>
      </c>
      <c r="F1353">
        <v>6</v>
      </c>
      <c r="G1353" s="54" t="s">
        <v>850</v>
      </c>
      <c r="H1353" s="34" t="s">
        <v>323</v>
      </c>
      <c r="I1353" s="18">
        <v>-840.38400000000001</v>
      </c>
      <c r="J1353" s="34" t="s">
        <v>787</v>
      </c>
      <c r="K1353" s="19">
        <f t="shared" si="43"/>
        <v>-1012.51145088</v>
      </c>
      <c r="L1353" t="s">
        <v>851</v>
      </c>
      <c r="M1353" s="51" t="s">
        <v>918</v>
      </c>
      <c r="O1353" s="50" t="s">
        <v>919</v>
      </c>
      <c r="P1353" s="38">
        <f t="shared" si="42"/>
        <v>-1012.51145088</v>
      </c>
      <c r="Q1353" s="52">
        <v>45831</v>
      </c>
      <c r="S1353">
        <v>40700</v>
      </c>
      <c r="T1353" t="s">
        <v>784</v>
      </c>
    </row>
    <row r="1354" spans="1:20" ht="14.45">
      <c r="A1354" s="54" t="str">
        <f>+VLOOKUP(O1354,'Selectable Table'!D:E,2,0)</f>
        <v>DAIICHI</v>
      </c>
      <c r="B1354" s="37" t="s">
        <v>1549</v>
      </c>
      <c r="C1354" s="50" t="s">
        <v>1550</v>
      </c>
      <c r="D1354" s="50" t="s">
        <v>1931</v>
      </c>
      <c r="E1354">
        <v>2025</v>
      </c>
      <c r="F1354">
        <v>6</v>
      </c>
      <c r="G1354" s="54" t="s">
        <v>850</v>
      </c>
      <c r="H1354" s="34" t="s">
        <v>323</v>
      </c>
      <c r="I1354" s="18">
        <v>-480</v>
      </c>
      <c r="J1354" s="34" t="s">
        <v>787</v>
      </c>
      <c r="K1354" s="19">
        <f t="shared" si="43"/>
        <v>-578.31359999999995</v>
      </c>
      <c r="L1354" t="s">
        <v>851</v>
      </c>
      <c r="M1354" s="51" t="s">
        <v>1552</v>
      </c>
      <c r="O1354" s="50" t="s">
        <v>1553</v>
      </c>
      <c r="P1354" s="38">
        <f t="shared" si="42"/>
        <v>-578.31359999999995</v>
      </c>
      <c r="Q1354" s="52">
        <v>45831</v>
      </c>
      <c r="S1354">
        <v>40700</v>
      </c>
      <c r="T1354" t="s">
        <v>784</v>
      </c>
    </row>
    <row r="1355" spans="1:20" ht="14.45">
      <c r="A1355" s="54" t="str">
        <f>+VLOOKUP(O1355,'Selectable Table'!D:E,2,0)</f>
        <v>J &amp; J</v>
      </c>
      <c r="B1355" s="37" t="s">
        <v>920</v>
      </c>
      <c r="C1355" s="50" t="s">
        <v>921</v>
      </c>
      <c r="D1355" s="50" t="s">
        <v>1932</v>
      </c>
      <c r="E1355">
        <v>2025</v>
      </c>
      <c r="F1355">
        <v>6</v>
      </c>
      <c r="G1355" s="54" t="s">
        <v>854</v>
      </c>
      <c r="H1355" s="34" t="s">
        <v>324</v>
      </c>
      <c r="I1355" s="18">
        <v>-233.4</v>
      </c>
      <c r="J1355" s="34" t="s">
        <v>787</v>
      </c>
      <c r="K1355" s="19">
        <f t="shared" si="43"/>
        <v>-281.20498800000001</v>
      </c>
      <c r="L1355" t="s">
        <v>851</v>
      </c>
      <c r="M1355" s="51" t="s">
        <v>889</v>
      </c>
      <c r="O1355" s="50" t="s">
        <v>890</v>
      </c>
      <c r="P1355" s="38">
        <f t="shared" si="42"/>
        <v>-281.20498800000001</v>
      </c>
      <c r="Q1355" s="52">
        <v>45831</v>
      </c>
      <c r="S1355">
        <v>40700</v>
      </c>
      <c r="T1355" t="s">
        <v>784</v>
      </c>
    </row>
    <row r="1356" spans="1:20" ht="14.45">
      <c r="A1356" s="54" t="str">
        <f>+VLOOKUP(O1356,'Selectable Table'!D:E,2,0)</f>
        <v>J &amp; J</v>
      </c>
      <c r="B1356" s="37" t="s">
        <v>922</v>
      </c>
      <c r="C1356" s="50" t="s">
        <v>923</v>
      </c>
      <c r="D1356" s="50" t="s">
        <v>1932</v>
      </c>
      <c r="E1356">
        <v>2025</v>
      </c>
      <c r="F1356">
        <v>6</v>
      </c>
      <c r="G1356" s="54" t="s">
        <v>854</v>
      </c>
      <c r="H1356" s="34" t="s">
        <v>324</v>
      </c>
      <c r="I1356" s="18">
        <v>-233.4</v>
      </c>
      <c r="J1356" s="34" t="s">
        <v>787</v>
      </c>
      <c r="K1356" s="19">
        <f t="shared" si="43"/>
        <v>-281.20498800000001</v>
      </c>
      <c r="L1356" t="s">
        <v>851</v>
      </c>
      <c r="M1356" s="51" t="s">
        <v>889</v>
      </c>
      <c r="O1356" s="50" t="s">
        <v>890</v>
      </c>
      <c r="P1356" s="38">
        <f t="shared" si="42"/>
        <v>-281.20498800000001</v>
      </c>
      <c r="Q1356" s="52">
        <v>45831</v>
      </c>
      <c r="S1356">
        <v>40700</v>
      </c>
      <c r="T1356" t="s">
        <v>784</v>
      </c>
    </row>
    <row r="1357" spans="1:20" ht="14.45">
      <c r="A1357" s="54" t="str">
        <f>+VLOOKUP(O1357,'Selectable Table'!D:E,2,0)</f>
        <v>OTH CUST</v>
      </c>
      <c r="B1357" s="37" t="s">
        <v>924</v>
      </c>
      <c r="C1357" s="50" t="s">
        <v>925</v>
      </c>
      <c r="D1357" s="50" t="s">
        <v>1932</v>
      </c>
      <c r="E1357">
        <v>2025</v>
      </c>
      <c r="F1357">
        <v>6</v>
      </c>
      <c r="G1357" s="54" t="s">
        <v>854</v>
      </c>
      <c r="H1357" s="34" t="s">
        <v>324</v>
      </c>
      <c r="I1357" s="18">
        <v>-294.08800000000002</v>
      </c>
      <c r="J1357" s="34" t="s">
        <v>787</v>
      </c>
      <c r="K1357" s="19">
        <f t="shared" si="43"/>
        <v>-354.32310416000001</v>
      </c>
      <c r="L1357" t="s">
        <v>851</v>
      </c>
      <c r="M1357" s="51" t="s">
        <v>905</v>
      </c>
      <c r="O1357" s="50" t="s">
        <v>906</v>
      </c>
      <c r="P1357" s="38">
        <f t="shared" si="42"/>
        <v>-354.32310416000001</v>
      </c>
      <c r="Q1357" s="52">
        <v>45831</v>
      </c>
      <c r="S1357">
        <v>40700</v>
      </c>
      <c r="T1357" t="s">
        <v>784</v>
      </c>
    </row>
    <row r="1358" spans="1:20" ht="14.45">
      <c r="A1358" s="54" t="str">
        <f>+VLOOKUP(O1358,'Selectable Table'!D:E,2,0)</f>
        <v>OTH CUST</v>
      </c>
      <c r="B1358" s="37" t="s">
        <v>1554</v>
      </c>
      <c r="C1358" s="50" t="s">
        <v>1555</v>
      </c>
      <c r="D1358" s="50" t="s">
        <v>1932</v>
      </c>
      <c r="E1358">
        <v>2025</v>
      </c>
      <c r="F1358">
        <v>6</v>
      </c>
      <c r="G1358" s="54" t="s">
        <v>854</v>
      </c>
      <c r="H1358" s="34" t="s">
        <v>324</v>
      </c>
      <c r="I1358" s="18">
        <v>-240</v>
      </c>
      <c r="J1358" s="34" t="s">
        <v>787</v>
      </c>
      <c r="K1358" s="19">
        <f t="shared" si="43"/>
        <v>-289.15679999999998</v>
      </c>
      <c r="L1358" t="s">
        <v>851</v>
      </c>
      <c r="M1358" s="51" t="s">
        <v>1557</v>
      </c>
      <c r="O1358" s="50" t="s">
        <v>944</v>
      </c>
      <c r="P1358" s="38">
        <f t="shared" si="42"/>
        <v>-289.15679999999998</v>
      </c>
      <c r="Q1358" s="52">
        <v>45831</v>
      </c>
      <c r="S1358">
        <v>40700</v>
      </c>
      <c r="T1358" t="s">
        <v>784</v>
      </c>
    </row>
    <row r="1359" spans="1:20" ht="29.1">
      <c r="A1359" s="54" t="str">
        <f>+VLOOKUP(O1359,'Selectable Table'!D:E,2,0)</f>
        <v>OTH CUST</v>
      </c>
      <c r="B1359" s="37" t="s">
        <v>1558</v>
      </c>
      <c r="C1359" s="50" t="s">
        <v>1559</v>
      </c>
      <c r="D1359" s="50" t="s">
        <v>1932</v>
      </c>
      <c r="E1359">
        <v>2025</v>
      </c>
      <c r="F1359">
        <v>6</v>
      </c>
      <c r="G1359" s="54" t="s">
        <v>880</v>
      </c>
      <c r="H1359" s="34" t="s">
        <v>616</v>
      </c>
      <c r="I1359" s="18">
        <v>-519.20000000000005</v>
      </c>
      <c r="J1359" s="34" t="s">
        <v>787</v>
      </c>
      <c r="K1359" s="19">
        <f t="shared" si="43"/>
        <v>-625.54254400000002</v>
      </c>
      <c r="L1359" t="s">
        <v>851</v>
      </c>
      <c r="M1359" s="51" t="s">
        <v>1560</v>
      </c>
      <c r="O1359" s="50" t="s">
        <v>944</v>
      </c>
      <c r="P1359" s="38">
        <f t="shared" si="42"/>
        <v>-625.54254400000002</v>
      </c>
      <c r="Q1359" s="52">
        <v>45831</v>
      </c>
      <c r="S1359">
        <v>40700</v>
      </c>
      <c r="T1359" t="s">
        <v>784</v>
      </c>
    </row>
    <row r="1360" spans="1:20" ht="29.1">
      <c r="A1360" s="54" t="str">
        <f>+VLOOKUP(O1360,'Selectable Table'!D:E,2,0)</f>
        <v>OTH CUST</v>
      </c>
      <c r="B1360" s="37" t="s">
        <v>926</v>
      </c>
      <c r="C1360" s="50" t="s">
        <v>927</v>
      </c>
      <c r="D1360" s="50" t="s">
        <v>1932</v>
      </c>
      <c r="E1360">
        <v>2025</v>
      </c>
      <c r="F1360">
        <v>6</v>
      </c>
      <c r="G1360" s="54" t="s">
        <v>880</v>
      </c>
      <c r="H1360" s="34" t="s">
        <v>616</v>
      </c>
      <c r="I1360" s="18">
        <v>-211.23200000000003</v>
      </c>
      <c r="J1360" s="34" t="s">
        <v>787</v>
      </c>
      <c r="K1360" s="19">
        <f t="shared" si="43"/>
        <v>-254.49653824000004</v>
      </c>
      <c r="L1360" t="s">
        <v>851</v>
      </c>
      <c r="M1360" s="51" t="s">
        <v>928</v>
      </c>
      <c r="O1360" s="50" t="s">
        <v>929</v>
      </c>
      <c r="P1360" s="38">
        <f t="shared" si="42"/>
        <v>-254.49653824000004</v>
      </c>
      <c r="Q1360" s="52">
        <v>45831</v>
      </c>
      <c r="S1360">
        <v>40700</v>
      </c>
      <c r="T1360" t="s">
        <v>784</v>
      </c>
    </row>
    <row r="1361" spans="1:20" ht="14.45">
      <c r="A1361" s="54" t="str">
        <f>+VLOOKUP(O1361,'Selectable Table'!D:E,2,0)</f>
        <v>ASTRAZENECA</v>
      </c>
      <c r="B1361" s="37" t="s">
        <v>1561</v>
      </c>
      <c r="C1361" s="50" t="s">
        <v>1562</v>
      </c>
      <c r="D1361" s="50" t="s">
        <v>1932</v>
      </c>
      <c r="E1361">
        <v>2025</v>
      </c>
      <c r="F1361">
        <v>6</v>
      </c>
      <c r="G1361" s="54" t="s">
        <v>850</v>
      </c>
      <c r="H1361" s="34" t="s">
        <v>323</v>
      </c>
      <c r="I1361" s="18">
        <v>-147.96</v>
      </c>
      <c r="J1361" s="34" t="s">
        <v>787</v>
      </c>
      <c r="K1361" s="19">
        <f t="shared" si="43"/>
        <v>-178.26516720000001</v>
      </c>
      <c r="L1361" t="s">
        <v>851</v>
      </c>
      <c r="M1361" s="51" t="s">
        <v>1563</v>
      </c>
      <c r="O1361" s="50" t="s">
        <v>954</v>
      </c>
      <c r="P1361" s="38">
        <f t="shared" si="42"/>
        <v>-178.26516720000001</v>
      </c>
      <c r="Q1361" s="52">
        <v>45831</v>
      </c>
      <c r="S1361">
        <v>40700</v>
      </c>
      <c r="T1361" t="s">
        <v>784</v>
      </c>
    </row>
    <row r="1362" spans="1:20" ht="14.45">
      <c r="A1362" s="54" t="str">
        <f>+VLOOKUP(O1362,'Selectable Table'!D:E,2,0)</f>
        <v>DAIICHI</v>
      </c>
      <c r="B1362" s="37" t="s">
        <v>1564</v>
      </c>
      <c r="C1362" s="50" t="s">
        <v>1565</v>
      </c>
      <c r="D1362" s="50" t="s">
        <v>1932</v>
      </c>
      <c r="E1362">
        <v>2025</v>
      </c>
      <c r="F1362">
        <v>6</v>
      </c>
      <c r="G1362" s="54" t="s">
        <v>850</v>
      </c>
      <c r="H1362" s="34" t="s">
        <v>323</v>
      </c>
      <c r="I1362" s="18">
        <v>-480</v>
      </c>
      <c r="J1362" s="34" t="s">
        <v>787</v>
      </c>
      <c r="K1362" s="19">
        <f t="shared" si="43"/>
        <v>-578.31359999999995</v>
      </c>
      <c r="L1362" t="s">
        <v>851</v>
      </c>
      <c r="M1362" s="51" t="s">
        <v>1566</v>
      </c>
      <c r="O1362" s="50" t="s">
        <v>1553</v>
      </c>
      <c r="P1362" s="38">
        <f t="shared" si="42"/>
        <v>-578.31359999999995</v>
      </c>
      <c r="Q1362" s="52">
        <v>45831</v>
      </c>
      <c r="S1362">
        <v>40700</v>
      </c>
      <c r="T1362" t="s">
        <v>784</v>
      </c>
    </row>
    <row r="1363" spans="1:20" ht="14.45">
      <c r="A1363" s="54" t="str">
        <f>+VLOOKUP(O1363,'Selectable Table'!D:E,2,0)</f>
        <v>CSL</v>
      </c>
      <c r="B1363" s="37" t="s">
        <v>930</v>
      </c>
      <c r="C1363" s="50" t="s">
        <v>931</v>
      </c>
      <c r="D1363" s="50" t="s">
        <v>1933</v>
      </c>
      <c r="E1363">
        <v>2025</v>
      </c>
      <c r="F1363">
        <v>6</v>
      </c>
      <c r="G1363" s="54" t="s">
        <v>858</v>
      </c>
      <c r="H1363" s="34" t="s">
        <v>325</v>
      </c>
      <c r="I1363" s="18">
        <v>-465.59200000000004</v>
      </c>
      <c r="J1363" s="34" t="s">
        <v>787</v>
      </c>
      <c r="K1363" s="19">
        <f t="shared" si="43"/>
        <v>-560.95455344000004</v>
      </c>
      <c r="L1363" t="s">
        <v>851</v>
      </c>
      <c r="M1363" s="51" t="s">
        <v>932</v>
      </c>
      <c r="O1363" s="50" t="s">
        <v>933</v>
      </c>
      <c r="P1363" s="38">
        <f t="shared" si="42"/>
        <v>-560.95455344000004</v>
      </c>
      <c r="Q1363" s="52">
        <v>45831</v>
      </c>
      <c r="S1363">
        <v>40700</v>
      </c>
      <c r="T1363" t="s">
        <v>784</v>
      </c>
    </row>
    <row r="1364" spans="1:20" ht="14.45">
      <c r="A1364" s="54" t="str">
        <f>+VLOOKUP(O1364,'Selectable Table'!D:E,2,0)</f>
        <v>OTH CUST</v>
      </c>
      <c r="B1364" s="37" t="s">
        <v>1567</v>
      </c>
      <c r="C1364" s="50" t="s">
        <v>1568</v>
      </c>
      <c r="D1364" s="50" t="s">
        <v>1933</v>
      </c>
      <c r="E1364">
        <v>2025</v>
      </c>
      <c r="F1364">
        <v>6</v>
      </c>
      <c r="G1364" s="54" t="s">
        <v>854</v>
      </c>
      <c r="H1364" s="34" t="s">
        <v>324</v>
      </c>
      <c r="I1364" s="18">
        <v>-46.724000000000004</v>
      </c>
      <c r="J1364" s="34" t="s">
        <v>787</v>
      </c>
      <c r="K1364" s="19">
        <f t="shared" si="43"/>
        <v>-56.294009680000002</v>
      </c>
      <c r="L1364" t="s">
        <v>851</v>
      </c>
      <c r="M1364" s="51" t="s">
        <v>1569</v>
      </c>
      <c r="O1364" s="50" t="s">
        <v>1010</v>
      </c>
      <c r="P1364" s="38">
        <f t="shared" si="42"/>
        <v>-56.294009680000002</v>
      </c>
      <c r="Q1364" s="52">
        <v>45831</v>
      </c>
      <c r="S1364">
        <v>40700</v>
      </c>
      <c r="T1364" t="s">
        <v>784</v>
      </c>
    </row>
    <row r="1365" spans="1:20" ht="14.45">
      <c r="A1365" s="54" t="str">
        <f>+VLOOKUP(O1365,'Selectable Table'!D:E,2,0)</f>
        <v>OTH CUST</v>
      </c>
      <c r="B1365" s="37" t="s">
        <v>934</v>
      </c>
      <c r="C1365" s="50" t="s">
        <v>935</v>
      </c>
      <c r="D1365" s="50" t="s">
        <v>1933</v>
      </c>
      <c r="E1365">
        <v>2025</v>
      </c>
      <c r="F1365">
        <v>6</v>
      </c>
      <c r="G1365" s="54" t="s">
        <v>850</v>
      </c>
      <c r="H1365" s="34" t="s">
        <v>323</v>
      </c>
      <c r="I1365" s="18">
        <v>-417.92</v>
      </c>
      <c r="J1365" s="34" t="s">
        <v>787</v>
      </c>
      <c r="K1365" s="19">
        <f t="shared" si="43"/>
        <v>-503.51837440000003</v>
      </c>
      <c r="L1365" t="s">
        <v>851</v>
      </c>
      <c r="M1365" s="51" t="s">
        <v>936</v>
      </c>
      <c r="O1365" s="50" t="s">
        <v>937</v>
      </c>
      <c r="P1365" s="38">
        <f t="shared" si="42"/>
        <v>-503.51837440000003</v>
      </c>
      <c r="Q1365" s="52">
        <v>45831</v>
      </c>
      <c r="S1365">
        <v>40700</v>
      </c>
      <c r="T1365" t="s">
        <v>784</v>
      </c>
    </row>
    <row r="1366" spans="1:20" ht="14.45">
      <c r="A1366" s="54" t="str">
        <f>+VLOOKUP(O1366,'Selectable Table'!D:E,2,0)</f>
        <v>OTH CUST</v>
      </c>
      <c r="B1366" s="37" t="s">
        <v>938</v>
      </c>
      <c r="C1366" s="50" t="s">
        <v>939</v>
      </c>
      <c r="D1366" s="50" t="s">
        <v>1933</v>
      </c>
      <c r="E1366">
        <v>2025</v>
      </c>
      <c r="F1366">
        <v>6</v>
      </c>
      <c r="G1366" s="54" t="s">
        <v>850</v>
      </c>
      <c r="H1366" s="34" t="s">
        <v>323</v>
      </c>
      <c r="I1366" s="18">
        <v>-455.99600000000004</v>
      </c>
      <c r="J1366" s="34" t="s">
        <v>787</v>
      </c>
      <c r="K1366" s="19">
        <f t="shared" si="43"/>
        <v>-549.39310072000001</v>
      </c>
      <c r="L1366" t="s">
        <v>851</v>
      </c>
      <c r="M1366" s="51" t="s">
        <v>874</v>
      </c>
      <c r="O1366" s="50" t="s">
        <v>875</v>
      </c>
      <c r="P1366" s="38">
        <f t="shared" si="42"/>
        <v>-549.39310072000001</v>
      </c>
      <c r="Q1366" s="52">
        <v>45831</v>
      </c>
      <c r="S1366">
        <v>40700</v>
      </c>
      <c r="T1366" t="s">
        <v>784</v>
      </c>
    </row>
    <row r="1367" spans="1:20" ht="14.45">
      <c r="A1367" s="54" t="str">
        <f>+VLOOKUP(O1367,'Selectable Table'!D:E,2,0)</f>
        <v>OTH CUST</v>
      </c>
      <c r="B1367" s="37" t="s">
        <v>941</v>
      </c>
      <c r="C1367" s="50" t="s">
        <v>942</v>
      </c>
      <c r="D1367" s="50" t="s">
        <v>1934</v>
      </c>
      <c r="E1367">
        <v>2025</v>
      </c>
      <c r="F1367">
        <v>6</v>
      </c>
      <c r="G1367" s="54" t="s">
        <v>854</v>
      </c>
      <c r="H1367" s="34" t="s">
        <v>324</v>
      </c>
      <c r="I1367" s="18">
        <v>-498.84399999999999</v>
      </c>
      <c r="J1367" s="34" t="s">
        <v>787</v>
      </c>
      <c r="K1367" s="19">
        <f t="shared" si="43"/>
        <v>-601.01722808</v>
      </c>
      <c r="L1367" t="s">
        <v>851</v>
      </c>
      <c r="M1367" s="51" t="s">
        <v>943</v>
      </c>
      <c r="O1367" s="50" t="s">
        <v>944</v>
      </c>
      <c r="P1367" s="38">
        <f t="shared" si="42"/>
        <v>-601.01722808</v>
      </c>
      <c r="Q1367" s="52">
        <v>45831</v>
      </c>
      <c r="S1367">
        <v>40700</v>
      </c>
      <c r="T1367" t="s">
        <v>784</v>
      </c>
    </row>
    <row r="1368" spans="1:20" ht="29.1">
      <c r="A1368" s="54" t="str">
        <f>+VLOOKUP(O1368,'Selectable Table'!D:E,2,0)</f>
        <v>OTH CUST</v>
      </c>
      <c r="B1368" s="37" t="s">
        <v>1572</v>
      </c>
      <c r="C1368" s="50" t="s">
        <v>1573</v>
      </c>
      <c r="D1368" s="50" t="s">
        <v>1934</v>
      </c>
      <c r="E1368">
        <v>2025</v>
      </c>
      <c r="F1368">
        <v>6</v>
      </c>
      <c r="G1368" s="54" t="s">
        <v>880</v>
      </c>
      <c r="H1368" s="34" t="s">
        <v>616</v>
      </c>
      <c r="I1368" s="18">
        <v>-210.74400000000003</v>
      </c>
      <c r="J1368" s="34" t="s">
        <v>787</v>
      </c>
      <c r="K1368" s="19">
        <f t="shared" si="43"/>
        <v>-253.90858608000002</v>
      </c>
      <c r="L1368" t="s">
        <v>851</v>
      </c>
      <c r="M1368" s="51" t="s">
        <v>1574</v>
      </c>
      <c r="O1368" s="50" t="s">
        <v>929</v>
      </c>
      <c r="P1368" s="38">
        <f t="shared" si="42"/>
        <v>-253.90858608000002</v>
      </c>
      <c r="Q1368" s="52">
        <v>45831</v>
      </c>
      <c r="S1368">
        <v>40700</v>
      </c>
      <c r="T1368" t="s">
        <v>784</v>
      </c>
    </row>
    <row r="1369" spans="1:20" ht="29.1">
      <c r="A1369" s="54" t="str">
        <f>+VLOOKUP(O1369,'Selectable Table'!D:E,2,0)</f>
        <v>OTH CUST</v>
      </c>
      <c r="B1369" s="37" t="s">
        <v>1578</v>
      </c>
      <c r="C1369" s="50" t="s">
        <v>1579</v>
      </c>
      <c r="D1369" s="50" t="s">
        <v>1934</v>
      </c>
      <c r="E1369">
        <v>2025</v>
      </c>
      <c r="F1369">
        <v>6</v>
      </c>
      <c r="G1369" s="54" t="s">
        <v>880</v>
      </c>
      <c r="H1369" s="34" t="s">
        <v>616</v>
      </c>
      <c r="I1369" s="18">
        <v>-210.74400000000003</v>
      </c>
      <c r="J1369" s="34" t="s">
        <v>787</v>
      </c>
      <c r="K1369" s="19">
        <f t="shared" si="43"/>
        <v>-253.90858608000002</v>
      </c>
      <c r="L1369" t="s">
        <v>851</v>
      </c>
      <c r="M1369" s="51" t="s">
        <v>1580</v>
      </c>
      <c r="O1369" s="50" t="s">
        <v>929</v>
      </c>
      <c r="P1369" s="38">
        <f t="shared" si="42"/>
        <v>-253.90858608000002</v>
      </c>
      <c r="Q1369" s="52">
        <v>45831</v>
      </c>
      <c r="S1369">
        <v>40700</v>
      </c>
      <c r="T1369" t="s">
        <v>784</v>
      </c>
    </row>
    <row r="1370" spans="1:20" ht="14.45">
      <c r="A1370" s="54" t="str">
        <f>+VLOOKUP(O1370,'Selectable Table'!D:E,2,0)</f>
        <v>OTH CUST</v>
      </c>
      <c r="B1370" s="37" t="s">
        <v>1582</v>
      </c>
      <c r="C1370" s="50" t="s">
        <v>1583</v>
      </c>
      <c r="D1370" s="50" t="s">
        <v>1934</v>
      </c>
      <c r="E1370">
        <v>2025</v>
      </c>
      <c r="F1370">
        <v>6</v>
      </c>
      <c r="G1370" s="54" t="s">
        <v>858</v>
      </c>
      <c r="H1370" s="34" t="s">
        <v>325</v>
      </c>
      <c r="I1370" s="18">
        <v>-455.99600000000004</v>
      </c>
      <c r="J1370" s="34" t="s">
        <v>787</v>
      </c>
      <c r="K1370" s="19">
        <f t="shared" si="43"/>
        <v>-549.39310072000001</v>
      </c>
      <c r="L1370" t="s">
        <v>851</v>
      </c>
      <c r="M1370" s="51" t="s">
        <v>874</v>
      </c>
      <c r="O1370" s="50" t="s">
        <v>875</v>
      </c>
      <c r="P1370" s="38">
        <f t="shared" si="42"/>
        <v>-549.39310072000001</v>
      </c>
      <c r="Q1370" s="52">
        <v>45831</v>
      </c>
      <c r="S1370">
        <v>40700</v>
      </c>
      <c r="T1370" t="s">
        <v>784</v>
      </c>
    </row>
    <row r="1371" spans="1:20" ht="14.45">
      <c r="A1371" s="54" t="str">
        <f>+VLOOKUP(O1371,'Selectable Table'!D:E,2,0)</f>
        <v>OTH CUST</v>
      </c>
      <c r="B1371" s="37" t="s">
        <v>1585</v>
      </c>
      <c r="C1371" s="50" t="s">
        <v>1586</v>
      </c>
      <c r="D1371" s="50" t="s">
        <v>1934</v>
      </c>
      <c r="E1371">
        <v>2025</v>
      </c>
      <c r="F1371">
        <v>6</v>
      </c>
      <c r="G1371" s="54" t="s">
        <v>854</v>
      </c>
      <c r="H1371" s="34" t="s">
        <v>324</v>
      </c>
      <c r="I1371" s="18">
        <v>-519.20000000000005</v>
      </c>
      <c r="J1371" s="34" t="s">
        <v>787</v>
      </c>
      <c r="K1371" s="19">
        <f t="shared" si="43"/>
        <v>-625.54254400000002</v>
      </c>
      <c r="L1371" t="s">
        <v>851</v>
      </c>
      <c r="M1371" s="51" t="s">
        <v>901</v>
      </c>
      <c r="O1371" s="50" t="s">
        <v>902</v>
      </c>
      <c r="P1371" s="38">
        <f t="shared" si="42"/>
        <v>-625.54254400000002</v>
      </c>
      <c r="Q1371" s="52">
        <v>45831</v>
      </c>
      <c r="S1371">
        <v>40700</v>
      </c>
      <c r="T1371" t="s">
        <v>784</v>
      </c>
    </row>
    <row r="1372" spans="1:20" ht="14.45">
      <c r="A1372" s="54" t="str">
        <f>+VLOOKUP(O1372,'Selectable Table'!D:E,2,0)</f>
        <v>OTH CUST</v>
      </c>
      <c r="B1372" s="37" t="s">
        <v>945</v>
      </c>
      <c r="C1372" s="50" t="s">
        <v>946</v>
      </c>
      <c r="D1372" s="50" t="s">
        <v>1934</v>
      </c>
      <c r="E1372">
        <v>2025</v>
      </c>
      <c r="F1372">
        <v>6</v>
      </c>
      <c r="G1372" s="54" t="s">
        <v>854</v>
      </c>
      <c r="H1372" s="34" t="s">
        <v>324</v>
      </c>
      <c r="I1372" s="18">
        <v>-162.084</v>
      </c>
      <c r="J1372" s="34" t="s">
        <v>787</v>
      </c>
      <c r="K1372" s="19">
        <f t="shared" si="43"/>
        <v>-195.28204488</v>
      </c>
      <c r="L1372" t="s">
        <v>851</v>
      </c>
      <c r="M1372" s="51" t="s">
        <v>947</v>
      </c>
      <c r="O1372" s="50" t="s">
        <v>875</v>
      </c>
      <c r="P1372" s="38">
        <f t="shared" si="42"/>
        <v>-195.28204488</v>
      </c>
      <c r="Q1372" s="52">
        <v>45831</v>
      </c>
      <c r="S1372">
        <v>40700</v>
      </c>
      <c r="T1372" t="s">
        <v>784</v>
      </c>
    </row>
    <row r="1373" spans="1:20" ht="29.1">
      <c r="A1373" s="54" t="str">
        <f>+VLOOKUP(O1373,'Selectable Table'!D:E,2,0)</f>
        <v>OTH CUST</v>
      </c>
      <c r="B1373" s="37" t="s">
        <v>948</v>
      </c>
      <c r="C1373" s="50" t="s">
        <v>949</v>
      </c>
      <c r="D1373" s="50" t="s">
        <v>1934</v>
      </c>
      <c r="E1373">
        <v>2025</v>
      </c>
      <c r="F1373">
        <v>6</v>
      </c>
      <c r="G1373" s="54" t="s">
        <v>854</v>
      </c>
      <c r="H1373" s="34" t="s">
        <v>324</v>
      </c>
      <c r="I1373" s="18">
        <v>-210.74400000000003</v>
      </c>
      <c r="J1373" s="34" t="s">
        <v>787</v>
      </c>
      <c r="K1373" s="19">
        <f t="shared" si="43"/>
        <v>-253.90858608000002</v>
      </c>
      <c r="L1373" t="s">
        <v>851</v>
      </c>
      <c r="M1373" s="51" t="s">
        <v>950</v>
      </c>
      <c r="O1373" s="50" t="s">
        <v>929</v>
      </c>
      <c r="P1373" s="38">
        <f t="shared" si="42"/>
        <v>-253.90858608000002</v>
      </c>
      <c r="Q1373" s="52">
        <v>45831</v>
      </c>
      <c r="S1373">
        <v>40700</v>
      </c>
      <c r="T1373" t="s">
        <v>784</v>
      </c>
    </row>
    <row r="1374" spans="1:20" ht="14.45">
      <c r="A1374" s="54" t="str">
        <f>+VLOOKUP(O1374,'Selectable Table'!D:E,2,0)</f>
        <v>ASTRAZENECA</v>
      </c>
      <c r="B1374" s="37" t="s">
        <v>951</v>
      </c>
      <c r="C1374" s="50" t="s">
        <v>952</v>
      </c>
      <c r="D1374" s="50" t="s">
        <v>1934</v>
      </c>
      <c r="E1374">
        <v>2025</v>
      </c>
      <c r="F1374">
        <v>6</v>
      </c>
      <c r="G1374" s="54" t="s">
        <v>854</v>
      </c>
      <c r="H1374" s="34" t="s">
        <v>324</v>
      </c>
      <c r="I1374" s="18">
        <v>-147.96</v>
      </c>
      <c r="J1374" s="34" t="s">
        <v>787</v>
      </c>
      <c r="K1374" s="19">
        <f t="shared" si="43"/>
        <v>-178.26516720000001</v>
      </c>
      <c r="L1374" t="s">
        <v>851</v>
      </c>
      <c r="M1374" s="51" t="s">
        <v>953</v>
      </c>
      <c r="O1374" s="50" t="s">
        <v>954</v>
      </c>
      <c r="P1374" s="38">
        <f t="shared" si="42"/>
        <v>-178.26516720000001</v>
      </c>
      <c r="Q1374" s="52">
        <v>45831</v>
      </c>
      <c r="S1374">
        <v>40700</v>
      </c>
      <c r="T1374" t="s">
        <v>784</v>
      </c>
    </row>
    <row r="1375" spans="1:20" ht="29.1">
      <c r="A1375" s="54" t="str">
        <f>+VLOOKUP(O1375,'Selectable Table'!D:E,2,0)</f>
        <v>OTH CUST</v>
      </c>
      <c r="B1375" s="37" t="s">
        <v>1588</v>
      </c>
      <c r="C1375" s="50" t="s">
        <v>1589</v>
      </c>
      <c r="D1375" s="50" t="s">
        <v>1934</v>
      </c>
      <c r="E1375">
        <v>2025</v>
      </c>
      <c r="F1375">
        <v>6</v>
      </c>
      <c r="G1375" s="54" t="s">
        <v>880</v>
      </c>
      <c r="H1375" s="34" t="s">
        <v>616</v>
      </c>
      <c r="I1375" s="18">
        <v>-162.084</v>
      </c>
      <c r="J1375" s="34" t="s">
        <v>787</v>
      </c>
      <c r="K1375" s="19">
        <f t="shared" si="43"/>
        <v>-195.28204488</v>
      </c>
      <c r="L1375" t="s">
        <v>851</v>
      </c>
      <c r="M1375" s="51" t="s">
        <v>1590</v>
      </c>
      <c r="O1375" s="50" t="s">
        <v>875</v>
      </c>
      <c r="P1375" s="38">
        <f t="shared" si="42"/>
        <v>-195.28204488</v>
      </c>
      <c r="Q1375" s="52">
        <v>45831</v>
      </c>
      <c r="S1375">
        <v>40700</v>
      </c>
      <c r="T1375" t="s">
        <v>784</v>
      </c>
    </row>
    <row r="1376" spans="1:20" ht="29.1">
      <c r="A1376" s="54" t="str">
        <f>+VLOOKUP(O1376,'Selectable Table'!D:E,2,0)</f>
        <v>OTH CUST</v>
      </c>
      <c r="B1376" s="37" t="s">
        <v>955</v>
      </c>
      <c r="C1376" s="50" t="s">
        <v>956</v>
      </c>
      <c r="D1376" s="50" t="s">
        <v>1934</v>
      </c>
      <c r="E1376">
        <v>2025</v>
      </c>
      <c r="F1376">
        <v>6</v>
      </c>
      <c r="G1376" s="54" t="s">
        <v>880</v>
      </c>
      <c r="H1376" s="34" t="s">
        <v>616</v>
      </c>
      <c r="I1376" s="18">
        <v>-467.28000000000003</v>
      </c>
      <c r="J1376" s="34" t="s">
        <v>787</v>
      </c>
      <c r="K1376" s="19">
        <f t="shared" si="43"/>
        <v>-562.98828960000003</v>
      </c>
      <c r="L1376" t="s">
        <v>851</v>
      </c>
      <c r="M1376" s="51" t="s">
        <v>957</v>
      </c>
      <c r="O1376" s="50" t="s">
        <v>958</v>
      </c>
      <c r="P1376" s="38">
        <f t="shared" si="42"/>
        <v>-562.98828960000003</v>
      </c>
      <c r="Q1376" s="52">
        <v>45831</v>
      </c>
      <c r="S1376">
        <v>40700</v>
      </c>
      <c r="T1376" t="s">
        <v>784</v>
      </c>
    </row>
    <row r="1377" spans="1:20" ht="14.45">
      <c r="A1377" s="54" t="str">
        <f>+VLOOKUP(O1377,'Selectable Table'!D:E,2,0)</f>
        <v>J &amp; J</v>
      </c>
      <c r="B1377" s="37" t="s">
        <v>959</v>
      </c>
      <c r="C1377" s="50" t="s">
        <v>960</v>
      </c>
      <c r="D1377" s="50" t="s">
        <v>1934</v>
      </c>
      <c r="E1377">
        <v>2025</v>
      </c>
      <c r="F1377">
        <v>6</v>
      </c>
      <c r="G1377" s="54" t="s">
        <v>850</v>
      </c>
      <c r="H1377" s="34" t="s">
        <v>323</v>
      </c>
      <c r="I1377" s="18">
        <v>-233.4</v>
      </c>
      <c r="J1377" s="34" t="s">
        <v>787</v>
      </c>
      <c r="K1377" s="19">
        <f t="shared" si="43"/>
        <v>-281.20498800000001</v>
      </c>
      <c r="L1377" t="s">
        <v>851</v>
      </c>
      <c r="M1377" s="51" t="s">
        <v>889</v>
      </c>
      <c r="O1377" s="50" t="s">
        <v>890</v>
      </c>
      <c r="P1377" s="38">
        <f t="shared" si="42"/>
        <v>-281.20498800000001</v>
      </c>
      <c r="Q1377" s="52">
        <v>45831</v>
      </c>
      <c r="S1377">
        <v>40700</v>
      </c>
      <c r="T1377" t="s">
        <v>784</v>
      </c>
    </row>
    <row r="1378" spans="1:20" ht="29.1">
      <c r="A1378" s="54" t="str">
        <f>+VLOOKUP(O1378,'Selectable Table'!D:E,2,0)</f>
        <v>OTH CUST</v>
      </c>
      <c r="B1378" s="37" t="s">
        <v>1591</v>
      </c>
      <c r="C1378" s="50" t="s">
        <v>1592</v>
      </c>
      <c r="D1378" s="50" t="s">
        <v>1934</v>
      </c>
      <c r="E1378">
        <v>2025</v>
      </c>
      <c r="F1378">
        <v>6</v>
      </c>
      <c r="G1378" s="54" t="s">
        <v>850</v>
      </c>
      <c r="H1378" s="34" t="s">
        <v>323</v>
      </c>
      <c r="I1378" s="18">
        <v>-210.74400000000003</v>
      </c>
      <c r="J1378" s="34" t="s">
        <v>787</v>
      </c>
      <c r="K1378" s="19">
        <f t="shared" si="43"/>
        <v>-253.90858608000002</v>
      </c>
      <c r="L1378" t="s">
        <v>851</v>
      </c>
      <c r="M1378" s="51" t="s">
        <v>1593</v>
      </c>
      <c r="O1378" s="50" t="s">
        <v>929</v>
      </c>
      <c r="P1378" s="38">
        <f t="shared" si="42"/>
        <v>-253.90858608000002</v>
      </c>
      <c r="Q1378" s="52">
        <v>45831</v>
      </c>
      <c r="S1378">
        <v>40700</v>
      </c>
      <c r="T1378" t="s">
        <v>784</v>
      </c>
    </row>
    <row r="1379" spans="1:20" ht="29.1">
      <c r="A1379" s="54" t="str">
        <f>+VLOOKUP(O1379,'Selectable Table'!D:E,2,0)</f>
        <v>OTH CUST</v>
      </c>
      <c r="B1379" s="37" t="s">
        <v>1594</v>
      </c>
      <c r="C1379" s="50" t="s">
        <v>1595</v>
      </c>
      <c r="D1379" s="50" t="s">
        <v>1934</v>
      </c>
      <c r="E1379">
        <v>2025</v>
      </c>
      <c r="F1379">
        <v>6</v>
      </c>
      <c r="G1379" s="54" t="s">
        <v>850</v>
      </c>
      <c r="H1379" s="34" t="s">
        <v>323</v>
      </c>
      <c r="I1379" s="18">
        <v>-210.74400000000003</v>
      </c>
      <c r="J1379" s="34" t="s">
        <v>787</v>
      </c>
      <c r="K1379" s="19">
        <f t="shared" si="43"/>
        <v>-253.90858608000002</v>
      </c>
      <c r="L1379" t="s">
        <v>851</v>
      </c>
      <c r="M1379" s="51" t="s">
        <v>1596</v>
      </c>
      <c r="O1379" s="50" t="s">
        <v>929</v>
      </c>
      <c r="P1379" s="38">
        <f t="shared" si="42"/>
        <v>-253.90858608000002</v>
      </c>
      <c r="Q1379" s="52">
        <v>45831</v>
      </c>
      <c r="S1379">
        <v>40700</v>
      </c>
      <c r="T1379" t="s">
        <v>784</v>
      </c>
    </row>
    <row r="1380" spans="1:20" ht="14.45">
      <c r="A1380" s="54" t="str">
        <f>+VLOOKUP(O1380,'Selectable Table'!D:E,2,0)</f>
        <v>OTH CUST</v>
      </c>
      <c r="B1380" s="37" t="s">
        <v>961</v>
      </c>
      <c r="C1380" s="50" t="s">
        <v>962</v>
      </c>
      <c r="D1380" s="50" t="s">
        <v>1935</v>
      </c>
      <c r="E1380">
        <v>2025</v>
      </c>
      <c r="F1380">
        <v>6</v>
      </c>
      <c r="G1380" s="54" t="s">
        <v>858</v>
      </c>
      <c r="H1380" s="34" t="s">
        <v>325</v>
      </c>
      <c r="I1380" s="18">
        <v>-591.96800000000007</v>
      </c>
      <c r="J1380" s="34" t="s">
        <v>787</v>
      </c>
      <c r="K1380" s="19">
        <f t="shared" si="43"/>
        <v>-713.21488576000013</v>
      </c>
      <c r="L1380" t="s">
        <v>851</v>
      </c>
      <c r="M1380" s="51" t="s">
        <v>963</v>
      </c>
      <c r="O1380" s="50" t="s">
        <v>964</v>
      </c>
      <c r="P1380" s="38">
        <f t="shared" si="42"/>
        <v>-713.21488576000013</v>
      </c>
      <c r="Q1380" s="52">
        <v>45831</v>
      </c>
      <c r="S1380">
        <v>40700</v>
      </c>
      <c r="T1380" t="s">
        <v>784</v>
      </c>
    </row>
    <row r="1381" spans="1:20" ht="29.1">
      <c r="A1381" s="54" t="str">
        <f>+VLOOKUP(O1381,'Selectable Table'!D:E,2,0)</f>
        <v>OTH CUST</v>
      </c>
      <c r="B1381" s="37" t="s">
        <v>965</v>
      </c>
      <c r="C1381" s="50" t="s">
        <v>966</v>
      </c>
      <c r="D1381" s="50" t="s">
        <v>1935</v>
      </c>
      <c r="E1381">
        <v>2025</v>
      </c>
      <c r="F1381">
        <v>6</v>
      </c>
      <c r="G1381" s="54" t="s">
        <v>854</v>
      </c>
      <c r="H1381" s="34" t="s">
        <v>324</v>
      </c>
      <c r="I1381" s="18">
        <v>-210.74400000000003</v>
      </c>
      <c r="J1381" s="34" t="s">
        <v>787</v>
      </c>
      <c r="K1381" s="19">
        <f t="shared" si="43"/>
        <v>-253.90858608000002</v>
      </c>
      <c r="L1381" t="s">
        <v>851</v>
      </c>
      <c r="M1381" s="51" t="s">
        <v>967</v>
      </c>
      <c r="O1381" s="50" t="s">
        <v>929</v>
      </c>
      <c r="P1381" s="38">
        <f t="shared" si="42"/>
        <v>-253.90858608000002</v>
      </c>
      <c r="Q1381" s="52">
        <v>45831</v>
      </c>
      <c r="S1381">
        <v>40700</v>
      </c>
      <c r="T1381" t="s">
        <v>784</v>
      </c>
    </row>
    <row r="1382" spans="1:20" ht="29.1">
      <c r="A1382" s="54" t="str">
        <f>+VLOOKUP(O1382,'Selectable Table'!D:E,2,0)</f>
        <v>OTH CUST</v>
      </c>
      <c r="B1382" s="37" t="s">
        <v>968</v>
      </c>
      <c r="C1382" s="50" t="s">
        <v>969</v>
      </c>
      <c r="D1382" s="50" t="s">
        <v>1935</v>
      </c>
      <c r="E1382">
        <v>2025</v>
      </c>
      <c r="F1382">
        <v>6</v>
      </c>
      <c r="G1382" s="54" t="s">
        <v>880</v>
      </c>
      <c r="H1382" s="34" t="s">
        <v>616</v>
      </c>
      <c r="I1382" s="18">
        <v>-467.28000000000003</v>
      </c>
      <c r="J1382" s="34" t="s">
        <v>787</v>
      </c>
      <c r="K1382" s="19">
        <f t="shared" si="43"/>
        <v>-562.98828960000003</v>
      </c>
      <c r="L1382" t="s">
        <v>851</v>
      </c>
      <c r="M1382" s="51" t="s">
        <v>970</v>
      </c>
      <c r="O1382" s="50" t="s">
        <v>944</v>
      </c>
      <c r="P1382" s="38">
        <f t="shared" si="42"/>
        <v>-562.98828960000003</v>
      </c>
      <c r="Q1382" s="52">
        <v>45831</v>
      </c>
      <c r="S1382">
        <v>40700</v>
      </c>
      <c r="T1382" t="s">
        <v>784</v>
      </c>
    </row>
    <row r="1383" spans="1:20" ht="29.1">
      <c r="A1383" s="54" t="str">
        <f>+VLOOKUP(O1383,'Selectable Table'!D:E,2,0)</f>
        <v>OTH CUST</v>
      </c>
      <c r="B1383" s="37" t="s">
        <v>1598</v>
      </c>
      <c r="C1383" s="50" t="s">
        <v>1599</v>
      </c>
      <c r="D1383" s="50" t="s">
        <v>1935</v>
      </c>
      <c r="E1383">
        <v>2025</v>
      </c>
      <c r="F1383">
        <v>6</v>
      </c>
      <c r="G1383" s="54" t="s">
        <v>880</v>
      </c>
      <c r="H1383" s="34" t="s">
        <v>616</v>
      </c>
      <c r="I1383" s="18">
        <v>-162.084</v>
      </c>
      <c r="J1383" s="34" t="s">
        <v>787</v>
      </c>
      <c r="K1383" s="19">
        <f t="shared" si="43"/>
        <v>-195.28204488</v>
      </c>
      <c r="L1383" t="s">
        <v>851</v>
      </c>
      <c r="M1383" s="51" t="s">
        <v>1600</v>
      </c>
      <c r="O1383" s="50" t="s">
        <v>875</v>
      </c>
      <c r="P1383" s="38">
        <f t="shared" si="42"/>
        <v>-195.28204488</v>
      </c>
      <c r="Q1383" s="52">
        <v>45831</v>
      </c>
      <c r="S1383">
        <v>40700</v>
      </c>
      <c r="T1383" t="s">
        <v>784</v>
      </c>
    </row>
    <row r="1384" spans="1:20" ht="14.45">
      <c r="A1384" s="54" t="str">
        <f>+VLOOKUP(O1384,'Selectable Table'!D:E,2,0)</f>
        <v>ASTRAZENECA</v>
      </c>
      <c r="B1384" s="37" t="s">
        <v>1601</v>
      </c>
      <c r="C1384" s="50" t="s">
        <v>1602</v>
      </c>
      <c r="D1384" s="50" t="s">
        <v>1935</v>
      </c>
      <c r="E1384">
        <v>2025</v>
      </c>
      <c r="F1384">
        <v>6</v>
      </c>
      <c r="G1384" s="54" t="s">
        <v>850</v>
      </c>
      <c r="H1384" s="34" t="s">
        <v>323</v>
      </c>
      <c r="I1384" s="18">
        <v>-147.96</v>
      </c>
      <c r="J1384" s="34" t="s">
        <v>787</v>
      </c>
      <c r="K1384" s="19">
        <f t="shared" si="43"/>
        <v>-178.26516720000001</v>
      </c>
      <c r="L1384" t="s">
        <v>851</v>
      </c>
      <c r="M1384" s="51" t="s">
        <v>1603</v>
      </c>
      <c r="O1384" s="50" t="s">
        <v>1149</v>
      </c>
      <c r="P1384" s="38">
        <f t="shared" si="42"/>
        <v>-178.26516720000001</v>
      </c>
      <c r="Q1384" s="52">
        <v>45831</v>
      </c>
      <c r="S1384">
        <v>40700</v>
      </c>
      <c r="T1384" t="s">
        <v>784</v>
      </c>
    </row>
    <row r="1385" spans="1:20" ht="29.1">
      <c r="A1385" s="54" t="str">
        <f>+VLOOKUP(O1385,'Selectable Table'!D:E,2,0)</f>
        <v>OTH CUST</v>
      </c>
      <c r="B1385" s="37" t="s">
        <v>1604</v>
      </c>
      <c r="C1385" s="50" t="s">
        <v>1605</v>
      </c>
      <c r="D1385" s="50" t="s">
        <v>1935</v>
      </c>
      <c r="E1385">
        <v>2025</v>
      </c>
      <c r="F1385">
        <v>6</v>
      </c>
      <c r="G1385" s="54" t="s">
        <v>850</v>
      </c>
      <c r="H1385" s="34" t="s">
        <v>323</v>
      </c>
      <c r="I1385" s="18">
        <v>-210.74400000000003</v>
      </c>
      <c r="J1385" s="34" t="s">
        <v>787</v>
      </c>
      <c r="K1385" s="19">
        <f t="shared" si="43"/>
        <v>-253.90858608000002</v>
      </c>
      <c r="L1385" t="s">
        <v>851</v>
      </c>
      <c r="M1385" s="51" t="s">
        <v>1606</v>
      </c>
      <c r="O1385" s="50" t="s">
        <v>929</v>
      </c>
      <c r="P1385" s="38">
        <f t="shared" si="42"/>
        <v>-253.90858608000002</v>
      </c>
      <c r="Q1385" s="52">
        <v>45831</v>
      </c>
      <c r="S1385">
        <v>40700</v>
      </c>
      <c r="T1385" t="s">
        <v>784</v>
      </c>
    </row>
    <row r="1386" spans="1:20" ht="29.1">
      <c r="A1386" s="54" t="str">
        <f>+VLOOKUP(O1386,'Selectable Table'!D:E,2,0)</f>
        <v>OTH CUST</v>
      </c>
      <c r="B1386" s="37" t="s">
        <v>971</v>
      </c>
      <c r="C1386" s="50" t="s">
        <v>972</v>
      </c>
      <c r="D1386" s="50" t="s">
        <v>536</v>
      </c>
      <c r="E1386">
        <v>2025</v>
      </c>
      <c r="F1386">
        <v>6</v>
      </c>
      <c r="G1386" s="54" t="s">
        <v>854</v>
      </c>
      <c r="H1386" s="34" t="s">
        <v>324</v>
      </c>
      <c r="I1386" s="18">
        <v>-210.74400000000003</v>
      </c>
      <c r="J1386" s="34" t="s">
        <v>787</v>
      </c>
      <c r="K1386" s="19">
        <f t="shared" si="43"/>
        <v>-253.90858608000002</v>
      </c>
      <c r="L1386" t="s">
        <v>851</v>
      </c>
      <c r="M1386" s="51" t="s">
        <v>973</v>
      </c>
      <c r="O1386" s="50" t="s">
        <v>929</v>
      </c>
      <c r="P1386" s="38">
        <f t="shared" si="42"/>
        <v>-253.90858608000002</v>
      </c>
      <c r="Q1386" s="52">
        <v>45831</v>
      </c>
      <c r="S1386">
        <v>40700</v>
      </c>
      <c r="T1386" t="s">
        <v>784</v>
      </c>
    </row>
    <row r="1387" spans="1:20" ht="29.1">
      <c r="A1387" s="54" t="str">
        <f>+VLOOKUP(O1387,'Selectable Table'!D:E,2,0)</f>
        <v>J &amp; J</v>
      </c>
      <c r="B1387" s="37" t="s">
        <v>974</v>
      </c>
      <c r="C1387" s="50" t="s">
        <v>975</v>
      </c>
      <c r="D1387" s="50" t="s">
        <v>536</v>
      </c>
      <c r="E1387">
        <v>2025</v>
      </c>
      <c r="F1387">
        <v>6</v>
      </c>
      <c r="G1387" s="54" t="s">
        <v>880</v>
      </c>
      <c r="H1387" s="34" t="s">
        <v>616</v>
      </c>
      <c r="I1387" s="18">
        <v>-233.4</v>
      </c>
      <c r="J1387" s="34" t="s">
        <v>787</v>
      </c>
      <c r="K1387" s="19">
        <f t="shared" si="43"/>
        <v>-281.20498800000001</v>
      </c>
      <c r="L1387" t="s">
        <v>851</v>
      </c>
      <c r="M1387" s="51" t="s">
        <v>889</v>
      </c>
      <c r="O1387" s="50" t="s">
        <v>976</v>
      </c>
      <c r="P1387" s="38">
        <f t="shared" si="42"/>
        <v>-281.20498800000001</v>
      </c>
      <c r="Q1387" s="52">
        <v>45831</v>
      </c>
      <c r="S1387">
        <v>40700</v>
      </c>
      <c r="T1387" t="s">
        <v>784</v>
      </c>
    </row>
    <row r="1388" spans="1:20" ht="29.1">
      <c r="A1388" s="54" t="str">
        <f>+VLOOKUP(O1388,'Selectable Table'!D:E,2,0)</f>
        <v>J &amp; J</v>
      </c>
      <c r="B1388" s="37" t="s">
        <v>977</v>
      </c>
      <c r="C1388" s="50" t="s">
        <v>978</v>
      </c>
      <c r="D1388" s="50" t="s">
        <v>536</v>
      </c>
      <c r="E1388">
        <v>2025</v>
      </c>
      <c r="F1388">
        <v>6</v>
      </c>
      <c r="G1388" s="54" t="s">
        <v>880</v>
      </c>
      <c r="H1388" s="34" t="s">
        <v>616</v>
      </c>
      <c r="I1388" s="18">
        <v>-509.23199999999997</v>
      </c>
      <c r="J1388" s="34" t="s">
        <v>787</v>
      </c>
      <c r="K1388" s="19">
        <f t="shared" si="43"/>
        <v>-613.53289824000001</v>
      </c>
      <c r="L1388" t="s">
        <v>851</v>
      </c>
      <c r="M1388" s="51" t="s">
        <v>889</v>
      </c>
      <c r="O1388" s="50" t="s">
        <v>976</v>
      </c>
      <c r="P1388" s="38">
        <f t="shared" si="42"/>
        <v>-613.53289824000001</v>
      </c>
      <c r="Q1388" s="52">
        <v>45831</v>
      </c>
      <c r="S1388">
        <v>40700</v>
      </c>
      <c r="T1388" t="s">
        <v>784</v>
      </c>
    </row>
    <row r="1389" spans="1:20" ht="14.45">
      <c r="A1389" s="54" t="str">
        <f>+VLOOKUP(O1389,'Selectable Table'!D:E,2,0)</f>
        <v>J &amp; J</v>
      </c>
      <c r="B1389" s="37" t="s">
        <v>979</v>
      </c>
      <c r="C1389" s="50" t="s">
        <v>980</v>
      </c>
      <c r="D1389" s="50" t="s">
        <v>536</v>
      </c>
      <c r="E1389">
        <v>2025</v>
      </c>
      <c r="F1389">
        <v>6</v>
      </c>
      <c r="G1389" s="54" t="s">
        <v>858</v>
      </c>
      <c r="H1389" s="34" t="s">
        <v>325</v>
      </c>
      <c r="I1389" s="18">
        <v>-233.4</v>
      </c>
      <c r="J1389" s="34" t="s">
        <v>787</v>
      </c>
      <c r="K1389" s="19">
        <f t="shared" si="43"/>
        <v>-281.20498800000001</v>
      </c>
      <c r="L1389" t="s">
        <v>851</v>
      </c>
      <c r="M1389" s="51" t="s">
        <v>889</v>
      </c>
      <c r="O1389" s="50" t="s">
        <v>890</v>
      </c>
      <c r="P1389" s="38">
        <f t="shared" si="42"/>
        <v>-281.20498800000001</v>
      </c>
      <c r="Q1389" s="52">
        <v>45831</v>
      </c>
      <c r="S1389">
        <v>40700</v>
      </c>
      <c r="T1389" t="s">
        <v>784</v>
      </c>
    </row>
    <row r="1390" spans="1:20" ht="14.45">
      <c r="A1390" s="54" t="str">
        <f>+VLOOKUP(O1390,'Selectable Table'!D:E,2,0)</f>
        <v>OTH CUST</v>
      </c>
      <c r="B1390" s="37" t="s">
        <v>1610</v>
      </c>
      <c r="C1390" s="50" t="s">
        <v>1611</v>
      </c>
      <c r="D1390" s="50" t="s">
        <v>536</v>
      </c>
      <c r="E1390">
        <v>2025</v>
      </c>
      <c r="F1390">
        <v>6</v>
      </c>
      <c r="G1390" s="54" t="s">
        <v>854</v>
      </c>
      <c r="H1390" s="34" t="s">
        <v>324</v>
      </c>
      <c r="I1390" s="18">
        <v>-480.26000000000005</v>
      </c>
      <c r="J1390" s="34" t="s">
        <v>787</v>
      </c>
      <c r="K1390" s="19">
        <f t="shared" si="43"/>
        <v>-578.62685320000003</v>
      </c>
      <c r="L1390" t="s">
        <v>851</v>
      </c>
      <c r="M1390" s="51" t="s">
        <v>1260</v>
      </c>
      <c r="O1390" s="50" t="s">
        <v>1347</v>
      </c>
      <c r="P1390" s="38">
        <f t="shared" si="42"/>
        <v>-578.62685320000003</v>
      </c>
      <c r="Q1390" s="52">
        <v>45831</v>
      </c>
      <c r="S1390">
        <v>40700</v>
      </c>
      <c r="T1390" t="s">
        <v>784</v>
      </c>
    </row>
    <row r="1391" spans="1:20" ht="29.1">
      <c r="A1391" s="54" t="str">
        <f>+VLOOKUP(O1391,'Selectable Table'!D:E,2,0)</f>
        <v>OTH CUST</v>
      </c>
      <c r="B1391" s="37" t="s">
        <v>1612</v>
      </c>
      <c r="C1391" s="50" t="s">
        <v>1613</v>
      </c>
      <c r="D1391" s="50" t="s">
        <v>536</v>
      </c>
      <c r="E1391">
        <v>2025</v>
      </c>
      <c r="F1391">
        <v>6</v>
      </c>
      <c r="G1391" s="54" t="s">
        <v>854</v>
      </c>
      <c r="H1391" s="34" t="s">
        <v>324</v>
      </c>
      <c r="I1391" s="18">
        <v>-210.74400000000003</v>
      </c>
      <c r="J1391" s="34" t="s">
        <v>787</v>
      </c>
      <c r="K1391" s="19">
        <f t="shared" si="43"/>
        <v>-253.90858608000002</v>
      </c>
      <c r="L1391" t="s">
        <v>851</v>
      </c>
      <c r="M1391" s="51" t="s">
        <v>1614</v>
      </c>
      <c r="O1391" s="50" t="s">
        <v>929</v>
      </c>
      <c r="P1391" s="38">
        <f t="shared" si="42"/>
        <v>-253.90858608000002</v>
      </c>
      <c r="Q1391" s="52">
        <v>45831</v>
      </c>
      <c r="S1391">
        <v>40700</v>
      </c>
      <c r="T1391" t="s">
        <v>784</v>
      </c>
    </row>
    <row r="1392" spans="1:20" ht="29.1">
      <c r="A1392" s="54" t="str">
        <f>+VLOOKUP(O1392,'Selectable Table'!D:E,2,0)</f>
        <v>OTH CUST</v>
      </c>
      <c r="B1392" s="37" t="s">
        <v>981</v>
      </c>
      <c r="C1392" s="50" t="s">
        <v>982</v>
      </c>
      <c r="D1392" s="50" t="s">
        <v>536</v>
      </c>
      <c r="E1392">
        <v>2025</v>
      </c>
      <c r="F1392">
        <v>6</v>
      </c>
      <c r="G1392" s="54" t="s">
        <v>854</v>
      </c>
      <c r="H1392" s="34" t="s">
        <v>324</v>
      </c>
      <c r="I1392" s="18">
        <v>-210.74800000000002</v>
      </c>
      <c r="J1392" s="34" t="s">
        <v>787</v>
      </c>
      <c r="K1392" s="19">
        <f t="shared" si="43"/>
        <v>-253.91340536000001</v>
      </c>
      <c r="L1392" t="s">
        <v>851</v>
      </c>
      <c r="M1392" s="51" t="s">
        <v>983</v>
      </c>
      <c r="O1392" s="50" t="s">
        <v>929</v>
      </c>
      <c r="P1392" s="38">
        <f t="shared" si="42"/>
        <v>-253.91340536000001</v>
      </c>
      <c r="Q1392" s="52">
        <v>45831</v>
      </c>
      <c r="S1392">
        <v>40700</v>
      </c>
      <c r="T1392" t="s">
        <v>784</v>
      </c>
    </row>
    <row r="1393" spans="1:20" ht="29.1">
      <c r="A1393" s="54" t="str">
        <f>+VLOOKUP(O1393,'Selectable Table'!D:E,2,0)</f>
        <v>OTH CUST</v>
      </c>
      <c r="B1393" s="37" t="s">
        <v>985</v>
      </c>
      <c r="C1393" s="50" t="s">
        <v>986</v>
      </c>
      <c r="D1393" s="50" t="s">
        <v>536</v>
      </c>
      <c r="E1393">
        <v>2025</v>
      </c>
      <c r="F1393">
        <v>6</v>
      </c>
      <c r="G1393" s="54" t="s">
        <v>854</v>
      </c>
      <c r="H1393" s="34" t="s">
        <v>324</v>
      </c>
      <c r="I1393" s="18">
        <v>-210.74400000000003</v>
      </c>
      <c r="J1393" s="34" t="s">
        <v>787</v>
      </c>
      <c r="K1393" s="19">
        <f t="shared" si="43"/>
        <v>-253.90858608000002</v>
      </c>
      <c r="L1393" t="s">
        <v>851</v>
      </c>
      <c r="M1393" s="51" t="s">
        <v>987</v>
      </c>
      <c r="O1393" s="50" t="s">
        <v>929</v>
      </c>
      <c r="P1393" s="38">
        <f t="shared" si="42"/>
        <v>-253.90858608000002</v>
      </c>
      <c r="Q1393" s="52">
        <v>45831</v>
      </c>
      <c r="S1393">
        <v>40700</v>
      </c>
      <c r="T1393" t="s">
        <v>784</v>
      </c>
    </row>
    <row r="1394" spans="1:20" ht="29.1">
      <c r="A1394" s="54" t="str">
        <f>+VLOOKUP(O1394,'Selectable Table'!D:E,2,0)</f>
        <v>OTH CUST</v>
      </c>
      <c r="B1394" s="37" t="s">
        <v>1615</v>
      </c>
      <c r="C1394" s="50" t="s">
        <v>1616</v>
      </c>
      <c r="D1394" s="50" t="s">
        <v>536</v>
      </c>
      <c r="E1394">
        <v>2025</v>
      </c>
      <c r="F1394">
        <v>6</v>
      </c>
      <c r="G1394" s="54" t="s">
        <v>854</v>
      </c>
      <c r="H1394" s="34" t="s">
        <v>324</v>
      </c>
      <c r="I1394" s="18">
        <v>-210.74400000000003</v>
      </c>
      <c r="J1394" s="34" t="s">
        <v>787</v>
      </c>
      <c r="K1394" s="19">
        <f t="shared" si="43"/>
        <v>-253.90858608000002</v>
      </c>
      <c r="L1394" t="s">
        <v>851</v>
      </c>
      <c r="M1394" s="51" t="s">
        <v>1617</v>
      </c>
      <c r="O1394" s="50" t="s">
        <v>929</v>
      </c>
      <c r="P1394" s="38">
        <f t="shared" si="42"/>
        <v>-253.90858608000002</v>
      </c>
      <c r="Q1394" s="52">
        <v>45831</v>
      </c>
      <c r="S1394">
        <v>40700</v>
      </c>
      <c r="T1394" t="s">
        <v>784</v>
      </c>
    </row>
    <row r="1395" spans="1:20" ht="14.45">
      <c r="A1395" s="54" t="str">
        <f>+VLOOKUP(O1395,'Selectable Table'!D:E,2,0)</f>
        <v>OTH CUST</v>
      </c>
      <c r="B1395" s="37" t="s">
        <v>988</v>
      </c>
      <c r="C1395" s="50" t="s">
        <v>989</v>
      </c>
      <c r="D1395" s="50" t="s">
        <v>536</v>
      </c>
      <c r="E1395">
        <v>2025</v>
      </c>
      <c r="F1395">
        <v>6</v>
      </c>
      <c r="G1395" s="54" t="s">
        <v>850</v>
      </c>
      <c r="H1395" s="34" t="s">
        <v>323</v>
      </c>
      <c r="I1395" s="18">
        <v>-147.96</v>
      </c>
      <c r="J1395" s="34" t="s">
        <v>787</v>
      </c>
      <c r="K1395" s="19">
        <f t="shared" si="43"/>
        <v>-178.26516720000001</v>
      </c>
      <c r="L1395" t="s">
        <v>851</v>
      </c>
      <c r="M1395" s="51" t="s">
        <v>990</v>
      </c>
      <c r="O1395" s="50" t="s">
        <v>860</v>
      </c>
      <c r="P1395" s="38">
        <f t="shared" si="42"/>
        <v>-178.26516720000001</v>
      </c>
      <c r="Q1395" s="52">
        <v>45831</v>
      </c>
      <c r="S1395">
        <v>40700</v>
      </c>
      <c r="T1395" t="s">
        <v>784</v>
      </c>
    </row>
    <row r="1396" spans="1:20" ht="14.45">
      <c r="A1396" s="54" t="str">
        <f>+VLOOKUP(O1396,'Selectable Table'!D:E,2,0)</f>
        <v>OTH CUST</v>
      </c>
      <c r="B1396" s="37" t="s">
        <v>991</v>
      </c>
      <c r="C1396" s="50" t="s">
        <v>992</v>
      </c>
      <c r="D1396" s="50" t="s">
        <v>536</v>
      </c>
      <c r="E1396">
        <v>2025</v>
      </c>
      <c r="F1396">
        <v>6</v>
      </c>
      <c r="G1396" s="54" t="s">
        <v>850</v>
      </c>
      <c r="H1396" s="34" t="s">
        <v>323</v>
      </c>
      <c r="I1396" s="18">
        <v>-455.99600000000004</v>
      </c>
      <c r="J1396" s="34" t="s">
        <v>787</v>
      </c>
      <c r="K1396" s="19">
        <f t="shared" si="43"/>
        <v>-549.39310072000001</v>
      </c>
      <c r="L1396" t="s">
        <v>851</v>
      </c>
      <c r="M1396" s="51" t="s">
        <v>874</v>
      </c>
      <c r="O1396" s="50" t="s">
        <v>875</v>
      </c>
      <c r="P1396" s="38">
        <f t="shared" si="42"/>
        <v>-549.39310072000001</v>
      </c>
      <c r="Q1396" s="52">
        <v>45831</v>
      </c>
      <c r="S1396">
        <v>40700</v>
      </c>
      <c r="T1396" t="s">
        <v>784</v>
      </c>
    </row>
    <row r="1397" spans="1:20" ht="14.45">
      <c r="A1397" s="54" t="str">
        <f>+VLOOKUP(O1397,'Selectable Table'!D:E,2,0)</f>
        <v>J &amp; J</v>
      </c>
      <c r="B1397" s="37" t="s">
        <v>993</v>
      </c>
      <c r="C1397" s="50" t="s">
        <v>994</v>
      </c>
      <c r="D1397" s="50" t="s">
        <v>536</v>
      </c>
      <c r="E1397">
        <v>2025</v>
      </c>
      <c r="F1397">
        <v>6</v>
      </c>
      <c r="G1397" s="54" t="s">
        <v>850</v>
      </c>
      <c r="H1397" s="34" t="s">
        <v>323</v>
      </c>
      <c r="I1397" s="18">
        <v>-233.4</v>
      </c>
      <c r="J1397" s="34" t="s">
        <v>787</v>
      </c>
      <c r="K1397" s="19">
        <f t="shared" si="43"/>
        <v>-281.20498800000001</v>
      </c>
      <c r="L1397" t="s">
        <v>851</v>
      </c>
      <c r="M1397" s="51" t="s">
        <v>889</v>
      </c>
      <c r="O1397" s="50" t="s">
        <v>890</v>
      </c>
      <c r="P1397" s="38">
        <f t="shared" si="42"/>
        <v>-281.20498800000001</v>
      </c>
      <c r="Q1397" s="52">
        <v>45831</v>
      </c>
      <c r="S1397">
        <v>40700</v>
      </c>
      <c r="T1397" t="s">
        <v>784</v>
      </c>
    </row>
    <row r="1398" spans="1:20" ht="14.45">
      <c r="A1398" s="54" t="str">
        <f>+VLOOKUP(O1398,'Selectable Table'!D:E,2,0)</f>
        <v>OTH CUST</v>
      </c>
      <c r="B1398" s="37" t="s">
        <v>1618</v>
      </c>
      <c r="C1398" s="50" t="s">
        <v>1619</v>
      </c>
      <c r="D1398" s="50" t="s">
        <v>537</v>
      </c>
      <c r="E1398">
        <v>2025</v>
      </c>
      <c r="F1398">
        <v>6</v>
      </c>
      <c r="G1398" s="54" t="s">
        <v>854</v>
      </c>
      <c r="H1398" s="34" t="s">
        <v>324</v>
      </c>
      <c r="I1398" s="18">
        <v>-478.8</v>
      </c>
      <c r="J1398" s="34" t="s">
        <v>787</v>
      </c>
      <c r="K1398" s="19">
        <f t="shared" si="43"/>
        <v>-576.86781600000006</v>
      </c>
      <c r="L1398" t="s">
        <v>851</v>
      </c>
      <c r="M1398" s="51" t="s">
        <v>1620</v>
      </c>
      <c r="O1398" s="50" t="s">
        <v>1621</v>
      </c>
      <c r="P1398" s="38">
        <f t="shared" si="42"/>
        <v>-576.86781600000006</v>
      </c>
      <c r="Q1398" s="52">
        <v>45831</v>
      </c>
      <c r="S1398">
        <v>40700</v>
      </c>
      <c r="T1398" t="s">
        <v>784</v>
      </c>
    </row>
    <row r="1399" spans="1:20" ht="14.45">
      <c r="A1399" s="54" t="str">
        <f>+VLOOKUP(O1399,'Selectable Table'!D:E,2,0)</f>
        <v>PFIZER</v>
      </c>
      <c r="B1399" s="37" t="s">
        <v>995</v>
      </c>
      <c r="C1399" s="50" t="s">
        <v>996</v>
      </c>
      <c r="D1399" s="50" t="s">
        <v>537</v>
      </c>
      <c r="E1399">
        <v>2025</v>
      </c>
      <c r="F1399">
        <v>6</v>
      </c>
      <c r="G1399" s="54" t="s">
        <v>858</v>
      </c>
      <c r="H1399" s="34" t="s">
        <v>325</v>
      </c>
      <c r="I1399" s="18">
        <v>-506.40000000000003</v>
      </c>
      <c r="J1399" s="34" t="s">
        <v>787</v>
      </c>
      <c r="K1399" s="19">
        <f t="shared" si="43"/>
        <v>-610.12084800000002</v>
      </c>
      <c r="L1399" t="s">
        <v>851</v>
      </c>
      <c r="M1399" s="51" t="s">
        <v>901</v>
      </c>
      <c r="O1399" s="50" t="s">
        <v>997</v>
      </c>
      <c r="P1399" s="38">
        <f t="shared" si="42"/>
        <v>-610.12084800000002</v>
      </c>
      <c r="Q1399" s="52">
        <v>45831</v>
      </c>
      <c r="S1399">
        <v>40700</v>
      </c>
      <c r="T1399" t="s">
        <v>784</v>
      </c>
    </row>
    <row r="1400" spans="1:20" ht="14.45">
      <c r="A1400" s="54" t="str">
        <f>+VLOOKUP(O1400,'Selectable Table'!D:E,2,0)</f>
        <v>OTH CUST</v>
      </c>
      <c r="B1400" s="37" t="s">
        <v>998</v>
      </c>
      <c r="C1400" s="50" t="s">
        <v>999</v>
      </c>
      <c r="D1400" s="50" t="s">
        <v>537</v>
      </c>
      <c r="E1400">
        <v>2025</v>
      </c>
      <c r="F1400">
        <v>6</v>
      </c>
      <c r="G1400" s="54" t="s">
        <v>858</v>
      </c>
      <c r="H1400" s="34" t="s">
        <v>325</v>
      </c>
      <c r="I1400" s="18">
        <v>-162.084</v>
      </c>
      <c r="J1400" s="34" t="s">
        <v>787</v>
      </c>
      <c r="K1400" s="19">
        <f t="shared" si="43"/>
        <v>-195.28204488</v>
      </c>
      <c r="L1400" t="s">
        <v>851</v>
      </c>
      <c r="M1400" s="51" t="s">
        <v>1000</v>
      </c>
      <c r="O1400" s="50" t="s">
        <v>875</v>
      </c>
      <c r="P1400" s="38">
        <f t="shared" si="42"/>
        <v>-195.28204488</v>
      </c>
      <c r="Q1400" s="52">
        <v>45831</v>
      </c>
      <c r="S1400">
        <v>40700</v>
      </c>
      <c r="T1400" t="s">
        <v>784</v>
      </c>
    </row>
    <row r="1401" spans="1:20" ht="29.1">
      <c r="A1401" s="54" t="str">
        <f>+VLOOKUP(O1401,'Selectable Table'!D:E,2,0)</f>
        <v>OTH CUST</v>
      </c>
      <c r="B1401" s="37" t="s">
        <v>1001</v>
      </c>
      <c r="C1401" s="50" t="s">
        <v>1002</v>
      </c>
      <c r="D1401" s="50" t="s">
        <v>537</v>
      </c>
      <c r="E1401">
        <v>2025</v>
      </c>
      <c r="F1401">
        <v>6</v>
      </c>
      <c r="G1401" s="54" t="s">
        <v>854</v>
      </c>
      <c r="H1401" s="34" t="s">
        <v>324</v>
      </c>
      <c r="I1401" s="18">
        <v>-210.74400000000003</v>
      </c>
      <c r="J1401" s="34" t="s">
        <v>787</v>
      </c>
      <c r="K1401" s="19">
        <f t="shared" si="43"/>
        <v>-253.90858608000002</v>
      </c>
      <c r="L1401" t="s">
        <v>851</v>
      </c>
      <c r="M1401" s="51" t="s">
        <v>1003</v>
      </c>
      <c r="O1401" s="50" t="s">
        <v>929</v>
      </c>
      <c r="P1401" s="38">
        <f t="shared" si="42"/>
        <v>-253.90858608000002</v>
      </c>
      <c r="Q1401" s="52">
        <v>45831</v>
      </c>
      <c r="S1401">
        <v>40700</v>
      </c>
      <c r="T1401" t="s">
        <v>784</v>
      </c>
    </row>
    <row r="1402" spans="1:20" ht="14.45">
      <c r="A1402" s="54" t="str">
        <f>+VLOOKUP(O1402,'Selectable Table'!D:E,2,0)</f>
        <v>OTH CUST</v>
      </c>
      <c r="B1402" s="37" t="s">
        <v>1004</v>
      </c>
      <c r="C1402" s="50" t="s">
        <v>1005</v>
      </c>
      <c r="D1402" s="50" t="s">
        <v>537</v>
      </c>
      <c r="E1402">
        <v>2025</v>
      </c>
      <c r="F1402">
        <v>6</v>
      </c>
      <c r="G1402" s="54" t="s">
        <v>854</v>
      </c>
      <c r="H1402" s="34" t="s">
        <v>324</v>
      </c>
      <c r="I1402" s="18">
        <v>-455.99600000000004</v>
      </c>
      <c r="J1402" s="34" t="s">
        <v>787</v>
      </c>
      <c r="K1402" s="19">
        <f t="shared" si="43"/>
        <v>-549.39310072000001</v>
      </c>
      <c r="L1402" t="s">
        <v>851</v>
      </c>
      <c r="M1402" s="51" t="s">
        <v>874</v>
      </c>
      <c r="O1402" s="50" t="s">
        <v>875</v>
      </c>
      <c r="P1402" s="38">
        <f t="shared" si="42"/>
        <v>-549.39310072000001</v>
      </c>
      <c r="Q1402" s="52">
        <v>45831</v>
      </c>
      <c r="S1402">
        <v>40700</v>
      </c>
      <c r="T1402" t="s">
        <v>784</v>
      </c>
    </row>
    <row r="1403" spans="1:20" ht="14.45">
      <c r="A1403" s="54" t="str">
        <f>+VLOOKUP(O1403,'Selectable Table'!D:E,2,0)</f>
        <v>OTH CUST</v>
      </c>
      <c r="B1403" s="37" t="s">
        <v>1007</v>
      </c>
      <c r="C1403" s="50" t="s">
        <v>1008</v>
      </c>
      <c r="D1403" s="50" t="s">
        <v>537</v>
      </c>
      <c r="E1403">
        <v>2025</v>
      </c>
      <c r="F1403">
        <v>6</v>
      </c>
      <c r="G1403" s="54" t="s">
        <v>854</v>
      </c>
      <c r="H1403" s="34" t="s">
        <v>324</v>
      </c>
      <c r="I1403" s="18">
        <v>-494.83600000000001</v>
      </c>
      <c r="J1403" s="34" t="s">
        <v>787</v>
      </c>
      <c r="K1403" s="19">
        <f t="shared" si="43"/>
        <v>-596.18830951999996</v>
      </c>
      <c r="L1403" t="s">
        <v>851</v>
      </c>
      <c r="M1403" s="51" t="s">
        <v>1009</v>
      </c>
      <c r="O1403" s="50" t="s">
        <v>1010</v>
      </c>
      <c r="P1403" s="38">
        <f t="shared" si="42"/>
        <v>-596.18830951999996</v>
      </c>
      <c r="Q1403" s="52">
        <v>45831</v>
      </c>
      <c r="S1403">
        <v>40700</v>
      </c>
      <c r="T1403" t="s">
        <v>784</v>
      </c>
    </row>
    <row r="1404" spans="1:20" ht="14.45">
      <c r="A1404" s="54" t="str">
        <f>+VLOOKUP(O1404,'Selectable Table'!D:E,2,0)</f>
        <v>OTH CUST</v>
      </c>
      <c r="B1404" s="37" t="s">
        <v>1011</v>
      </c>
      <c r="C1404" s="50" t="s">
        <v>1012</v>
      </c>
      <c r="D1404" s="50" t="s">
        <v>537</v>
      </c>
      <c r="E1404">
        <v>2025</v>
      </c>
      <c r="F1404">
        <v>6</v>
      </c>
      <c r="G1404" s="54" t="s">
        <v>854</v>
      </c>
      <c r="H1404" s="34" t="s">
        <v>324</v>
      </c>
      <c r="I1404" s="18">
        <v>-573.16000000000008</v>
      </c>
      <c r="J1404" s="34" t="s">
        <v>787</v>
      </c>
      <c r="K1404" s="19">
        <f t="shared" si="43"/>
        <v>-690.55463120000013</v>
      </c>
      <c r="L1404" t="s">
        <v>851</v>
      </c>
      <c r="M1404" s="51" t="s">
        <v>1013</v>
      </c>
      <c r="O1404" s="50" t="s">
        <v>1010</v>
      </c>
      <c r="P1404" s="38">
        <f t="shared" si="42"/>
        <v>-690.55463120000013</v>
      </c>
      <c r="Q1404" s="52">
        <v>45831</v>
      </c>
      <c r="S1404">
        <v>40700</v>
      </c>
      <c r="T1404" t="s">
        <v>784</v>
      </c>
    </row>
    <row r="1405" spans="1:20" ht="29.1">
      <c r="A1405" s="54" t="str">
        <f>+VLOOKUP(O1405,'Selectable Table'!D:E,2,0)</f>
        <v>OTH CUST</v>
      </c>
      <c r="B1405" s="37" t="s">
        <v>1014</v>
      </c>
      <c r="C1405" s="50" t="s">
        <v>1015</v>
      </c>
      <c r="D1405" s="50" t="s">
        <v>537</v>
      </c>
      <c r="E1405">
        <v>2025</v>
      </c>
      <c r="F1405">
        <v>6</v>
      </c>
      <c r="G1405" s="54" t="s">
        <v>880</v>
      </c>
      <c r="H1405" s="34" t="s">
        <v>616</v>
      </c>
      <c r="I1405" s="18">
        <v>-162.084</v>
      </c>
      <c r="J1405" s="34" t="s">
        <v>787</v>
      </c>
      <c r="K1405" s="19">
        <f t="shared" si="43"/>
        <v>-195.28204488</v>
      </c>
      <c r="L1405" t="s">
        <v>851</v>
      </c>
      <c r="M1405" s="51" t="s">
        <v>1016</v>
      </c>
      <c r="O1405" s="50" t="s">
        <v>875</v>
      </c>
      <c r="P1405" s="38">
        <f t="shared" si="42"/>
        <v>-195.28204488</v>
      </c>
      <c r="Q1405" s="52">
        <v>45831</v>
      </c>
      <c r="S1405">
        <v>40700</v>
      </c>
      <c r="T1405" t="s">
        <v>784</v>
      </c>
    </row>
    <row r="1406" spans="1:20" ht="29.1">
      <c r="A1406" s="54" t="str">
        <f>+VLOOKUP(O1406,'Selectable Table'!D:E,2,0)</f>
        <v>OTH CUST</v>
      </c>
      <c r="B1406" s="37" t="s">
        <v>1017</v>
      </c>
      <c r="C1406" s="50" t="s">
        <v>1018</v>
      </c>
      <c r="D1406" s="50" t="s">
        <v>537</v>
      </c>
      <c r="E1406">
        <v>2025</v>
      </c>
      <c r="F1406">
        <v>6</v>
      </c>
      <c r="G1406" s="54" t="s">
        <v>880</v>
      </c>
      <c r="H1406" s="34" t="s">
        <v>616</v>
      </c>
      <c r="I1406" s="18">
        <v>-455.99600000000004</v>
      </c>
      <c r="J1406" s="34" t="s">
        <v>787</v>
      </c>
      <c r="K1406" s="19">
        <f t="shared" si="43"/>
        <v>-549.39310072000001</v>
      </c>
      <c r="L1406" t="s">
        <v>851</v>
      </c>
      <c r="M1406" s="51" t="s">
        <v>874</v>
      </c>
      <c r="O1406" s="50" t="s">
        <v>875</v>
      </c>
      <c r="P1406" s="38">
        <f t="shared" si="42"/>
        <v>-549.39310072000001</v>
      </c>
      <c r="Q1406" s="52">
        <v>45831</v>
      </c>
      <c r="S1406">
        <v>40700</v>
      </c>
      <c r="T1406" t="s">
        <v>784</v>
      </c>
    </row>
    <row r="1407" spans="1:20" ht="29.1">
      <c r="A1407" s="54" t="str">
        <f>+VLOOKUP(O1407,'Selectable Table'!D:E,2,0)</f>
        <v>OTH CUST</v>
      </c>
      <c r="B1407" s="37" t="s">
        <v>1623</v>
      </c>
      <c r="C1407" s="50" t="s">
        <v>1624</v>
      </c>
      <c r="D1407" s="50" t="s">
        <v>537</v>
      </c>
      <c r="E1407">
        <v>2025</v>
      </c>
      <c r="F1407">
        <v>6</v>
      </c>
      <c r="G1407" s="54" t="s">
        <v>850</v>
      </c>
      <c r="H1407" s="34" t="s">
        <v>323</v>
      </c>
      <c r="I1407" s="18">
        <v>-210.74400000000003</v>
      </c>
      <c r="J1407" s="34" t="s">
        <v>787</v>
      </c>
      <c r="K1407" s="19">
        <f t="shared" si="43"/>
        <v>-253.90858608000002</v>
      </c>
      <c r="L1407" t="s">
        <v>851</v>
      </c>
      <c r="M1407" s="51" t="s">
        <v>1626</v>
      </c>
      <c r="O1407" s="50" t="s">
        <v>929</v>
      </c>
      <c r="P1407" s="38">
        <f t="shared" si="42"/>
        <v>-253.90858608000002</v>
      </c>
      <c r="Q1407" s="52">
        <v>45831</v>
      </c>
      <c r="S1407">
        <v>40700</v>
      </c>
      <c r="T1407" t="s">
        <v>784</v>
      </c>
    </row>
    <row r="1408" spans="1:20" ht="29.1">
      <c r="A1408" s="54" t="str">
        <f>+VLOOKUP(O1408,'Selectable Table'!D:E,2,0)</f>
        <v>OTH CUST</v>
      </c>
      <c r="B1408" s="37" t="s">
        <v>1627</v>
      </c>
      <c r="C1408" s="50" t="s">
        <v>1628</v>
      </c>
      <c r="D1408" s="50" t="s">
        <v>537</v>
      </c>
      <c r="E1408">
        <v>2025</v>
      </c>
      <c r="F1408">
        <v>6</v>
      </c>
      <c r="G1408" s="54" t="s">
        <v>850</v>
      </c>
      <c r="H1408" s="34" t="s">
        <v>323</v>
      </c>
      <c r="I1408" s="18">
        <v>-205.352</v>
      </c>
      <c r="J1408" s="34" t="s">
        <v>787</v>
      </c>
      <c r="K1408" s="19">
        <f t="shared" si="43"/>
        <v>-247.41219664000002</v>
      </c>
      <c r="L1408" t="s">
        <v>851</v>
      </c>
      <c r="M1408" s="51" t="s">
        <v>1630</v>
      </c>
      <c r="O1408" s="50" t="s">
        <v>929</v>
      </c>
      <c r="P1408" s="38">
        <f t="shared" si="42"/>
        <v>-247.41219664000002</v>
      </c>
      <c r="Q1408" s="52">
        <v>45831</v>
      </c>
      <c r="S1408">
        <v>40700</v>
      </c>
      <c r="T1408" t="s">
        <v>784</v>
      </c>
    </row>
    <row r="1409" spans="1:20" ht="14.45">
      <c r="A1409" s="54" t="str">
        <f>+VLOOKUP(O1409,'Selectable Table'!D:E,2,0)</f>
        <v>OTH CUST</v>
      </c>
      <c r="B1409" s="37" t="s">
        <v>1631</v>
      </c>
      <c r="C1409" s="50" t="s">
        <v>1632</v>
      </c>
      <c r="D1409" s="50" t="s">
        <v>1936</v>
      </c>
      <c r="E1409">
        <v>2025</v>
      </c>
      <c r="F1409">
        <v>6</v>
      </c>
      <c r="G1409" s="54" t="s">
        <v>854</v>
      </c>
      <c r="H1409" s="34" t="s">
        <v>324</v>
      </c>
      <c r="I1409" s="18">
        <v>-726.33600000000001</v>
      </c>
      <c r="J1409" s="34" t="s">
        <v>787</v>
      </c>
      <c r="K1409" s="19">
        <f t="shared" si="43"/>
        <v>-875.10413951999999</v>
      </c>
      <c r="L1409" t="s">
        <v>851</v>
      </c>
      <c r="M1409" s="51" t="s">
        <v>1013</v>
      </c>
      <c r="O1409" s="50" t="s">
        <v>1010</v>
      </c>
      <c r="P1409" s="38">
        <f t="shared" si="42"/>
        <v>-875.10413951999999</v>
      </c>
      <c r="Q1409" s="52">
        <v>45831</v>
      </c>
      <c r="S1409">
        <v>40700</v>
      </c>
      <c r="T1409" t="s">
        <v>784</v>
      </c>
    </row>
    <row r="1410" spans="1:20" ht="14.45">
      <c r="A1410" s="54" t="str">
        <f>+VLOOKUP(O1410,'Selectable Table'!D:E,2,0)</f>
        <v>OTH CUST</v>
      </c>
      <c r="B1410" s="37" t="s">
        <v>1019</v>
      </c>
      <c r="C1410" s="50" t="s">
        <v>1020</v>
      </c>
      <c r="D1410" s="50" t="s">
        <v>1936</v>
      </c>
      <c r="E1410">
        <v>2025</v>
      </c>
      <c r="F1410">
        <v>6</v>
      </c>
      <c r="G1410" s="54" t="s">
        <v>850</v>
      </c>
      <c r="H1410" s="34" t="s">
        <v>323</v>
      </c>
      <c r="I1410" s="18">
        <v>-548.12</v>
      </c>
      <c r="J1410" s="34" t="s">
        <v>787</v>
      </c>
      <c r="K1410" s="19">
        <f t="shared" si="43"/>
        <v>-660.38593839999999</v>
      </c>
      <c r="L1410" t="s">
        <v>851</v>
      </c>
      <c r="M1410" s="51" t="s">
        <v>1021</v>
      </c>
      <c r="O1410" s="50" t="s">
        <v>1022</v>
      </c>
      <c r="P1410" s="38">
        <f t="shared" ref="P1410:P1473" si="44">K1410</f>
        <v>-660.38593839999999</v>
      </c>
      <c r="Q1410" s="52">
        <v>45831</v>
      </c>
      <c r="S1410">
        <v>40700</v>
      </c>
      <c r="T1410" t="s">
        <v>784</v>
      </c>
    </row>
    <row r="1411" spans="1:20" ht="29.1">
      <c r="A1411" s="54" t="str">
        <f>+VLOOKUP(O1411,'Selectable Table'!D:E,2,0)</f>
        <v>OTH CUST</v>
      </c>
      <c r="B1411" s="37" t="s">
        <v>1633</v>
      </c>
      <c r="C1411" s="50" t="s">
        <v>1634</v>
      </c>
      <c r="D1411" s="50" t="s">
        <v>1936</v>
      </c>
      <c r="E1411">
        <v>2025</v>
      </c>
      <c r="F1411">
        <v>6</v>
      </c>
      <c r="G1411" s="54" t="s">
        <v>850</v>
      </c>
      <c r="H1411" s="34" t="s">
        <v>323</v>
      </c>
      <c r="I1411" s="18">
        <v>-210.74400000000003</v>
      </c>
      <c r="J1411" s="34" t="s">
        <v>787</v>
      </c>
      <c r="K1411" s="19">
        <f t="shared" ref="K1411:K1474" si="45">+VLOOKUP(J1411,$W$2:$X$7,2,0)*I1411</f>
        <v>-253.90858608000002</v>
      </c>
      <c r="L1411" t="s">
        <v>851</v>
      </c>
      <c r="M1411" s="51" t="s">
        <v>1635</v>
      </c>
      <c r="O1411" s="50" t="s">
        <v>929</v>
      </c>
      <c r="P1411" s="38">
        <f t="shared" si="44"/>
        <v>-253.90858608000002</v>
      </c>
      <c r="Q1411" s="52">
        <v>45831</v>
      </c>
      <c r="S1411">
        <v>40700</v>
      </c>
      <c r="T1411" t="s">
        <v>784</v>
      </c>
    </row>
    <row r="1412" spans="1:20" ht="14.45">
      <c r="A1412" s="54" t="str">
        <f>+VLOOKUP(O1412,'Selectable Table'!D:E,2,0)</f>
        <v>J &amp; J</v>
      </c>
      <c r="B1412" s="37" t="s">
        <v>1023</v>
      </c>
      <c r="C1412" s="50" t="s">
        <v>1024</v>
      </c>
      <c r="D1412" s="50" t="s">
        <v>538</v>
      </c>
      <c r="E1412">
        <v>2025</v>
      </c>
      <c r="F1412">
        <v>6</v>
      </c>
      <c r="G1412" s="54" t="s">
        <v>854</v>
      </c>
      <c r="H1412" s="34" t="s">
        <v>324</v>
      </c>
      <c r="I1412" s="18">
        <v>-233.4</v>
      </c>
      <c r="J1412" s="34" t="s">
        <v>787</v>
      </c>
      <c r="K1412" s="19">
        <f t="shared" si="45"/>
        <v>-281.20498800000001</v>
      </c>
      <c r="L1412" t="s">
        <v>851</v>
      </c>
      <c r="M1412" s="51" t="s">
        <v>889</v>
      </c>
      <c r="O1412" s="50" t="s">
        <v>976</v>
      </c>
      <c r="P1412" s="38">
        <f t="shared" si="44"/>
        <v>-281.20498800000001</v>
      </c>
      <c r="Q1412" s="52">
        <v>45831</v>
      </c>
      <c r="S1412">
        <v>40700</v>
      </c>
      <c r="T1412" t="s">
        <v>784</v>
      </c>
    </row>
    <row r="1413" spans="1:20" ht="14.45">
      <c r="A1413" s="54" t="str">
        <f>+VLOOKUP(O1413,'Selectable Table'!D:E,2,0)</f>
        <v>OTH CUST</v>
      </c>
      <c r="B1413" s="37" t="s">
        <v>1025</v>
      </c>
      <c r="C1413" s="50" t="s">
        <v>1026</v>
      </c>
      <c r="D1413" s="50" t="s">
        <v>538</v>
      </c>
      <c r="E1413">
        <v>2025</v>
      </c>
      <c r="F1413">
        <v>6</v>
      </c>
      <c r="G1413" s="54" t="s">
        <v>858</v>
      </c>
      <c r="H1413" s="34" t="s">
        <v>325</v>
      </c>
      <c r="I1413" s="18">
        <v>-162.084</v>
      </c>
      <c r="J1413" s="34" t="s">
        <v>787</v>
      </c>
      <c r="K1413" s="19">
        <f t="shared" si="45"/>
        <v>-195.28204488</v>
      </c>
      <c r="L1413" t="s">
        <v>851</v>
      </c>
      <c r="M1413" s="51" t="s">
        <v>1027</v>
      </c>
      <c r="O1413" s="50" t="s">
        <v>875</v>
      </c>
      <c r="P1413" s="38">
        <f t="shared" si="44"/>
        <v>-195.28204488</v>
      </c>
      <c r="Q1413" s="52">
        <v>45831</v>
      </c>
      <c r="S1413">
        <v>40700</v>
      </c>
      <c r="T1413" t="s">
        <v>784</v>
      </c>
    </row>
    <row r="1414" spans="1:20" ht="14.45">
      <c r="A1414" s="54" t="str">
        <f>+VLOOKUP(O1414,'Selectable Table'!D:E,2,0)</f>
        <v>OTH CUST</v>
      </c>
      <c r="B1414" s="37" t="s">
        <v>1028</v>
      </c>
      <c r="C1414" s="50" t="s">
        <v>1029</v>
      </c>
      <c r="D1414" s="50" t="s">
        <v>538</v>
      </c>
      <c r="E1414">
        <v>2025</v>
      </c>
      <c r="F1414">
        <v>6</v>
      </c>
      <c r="G1414" s="54" t="s">
        <v>854</v>
      </c>
      <c r="H1414" s="34" t="s">
        <v>324</v>
      </c>
      <c r="I1414" s="18">
        <v>-162.084</v>
      </c>
      <c r="J1414" s="34" t="s">
        <v>787</v>
      </c>
      <c r="K1414" s="19">
        <f t="shared" si="45"/>
        <v>-195.28204488</v>
      </c>
      <c r="L1414" t="s">
        <v>851</v>
      </c>
      <c r="M1414" s="51" t="s">
        <v>1030</v>
      </c>
      <c r="O1414" s="50" t="s">
        <v>875</v>
      </c>
      <c r="P1414" s="38">
        <f t="shared" si="44"/>
        <v>-195.28204488</v>
      </c>
      <c r="Q1414" s="52">
        <v>45831</v>
      </c>
      <c r="S1414">
        <v>40700</v>
      </c>
      <c r="T1414" t="s">
        <v>784</v>
      </c>
    </row>
    <row r="1415" spans="1:20" ht="14.45">
      <c r="A1415" s="54" t="str">
        <f>+VLOOKUP(O1415,'Selectable Table'!D:E,2,0)</f>
        <v>OTH CUST</v>
      </c>
      <c r="B1415" s="37" t="s">
        <v>1031</v>
      </c>
      <c r="C1415" s="50" t="s">
        <v>1032</v>
      </c>
      <c r="D1415" s="50" t="s">
        <v>538</v>
      </c>
      <c r="E1415">
        <v>2025</v>
      </c>
      <c r="F1415">
        <v>6</v>
      </c>
      <c r="G1415" s="54" t="s">
        <v>854</v>
      </c>
      <c r="H1415" s="34" t="s">
        <v>324</v>
      </c>
      <c r="I1415" s="18">
        <v>-162.084</v>
      </c>
      <c r="J1415" s="34" t="s">
        <v>787</v>
      </c>
      <c r="K1415" s="19">
        <f t="shared" si="45"/>
        <v>-195.28204488</v>
      </c>
      <c r="L1415" t="s">
        <v>851</v>
      </c>
      <c r="M1415" s="51" t="s">
        <v>1033</v>
      </c>
      <c r="O1415" s="50" t="s">
        <v>875</v>
      </c>
      <c r="P1415" s="38">
        <f t="shared" si="44"/>
        <v>-195.28204488</v>
      </c>
      <c r="Q1415" s="52">
        <v>45831</v>
      </c>
      <c r="S1415">
        <v>40700</v>
      </c>
      <c r="T1415" t="s">
        <v>784</v>
      </c>
    </row>
    <row r="1416" spans="1:20" ht="29.1">
      <c r="A1416" s="54" t="str">
        <f>+VLOOKUP(O1416,'Selectable Table'!D:E,2,0)</f>
        <v>OTH CUST</v>
      </c>
      <c r="B1416" s="37" t="s">
        <v>1034</v>
      </c>
      <c r="C1416" s="50" t="s">
        <v>1035</v>
      </c>
      <c r="D1416" s="50" t="s">
        <v>538</v>
      </c>
      <c r="E1416">
        <v>2025</v>
      </c>
      <c r="F1416">
        <v>6</v>
      </c>
      <c r="G1416" s="54" t="s">
        <v>854</v>
      </c>
      <c r="H1416" s="34" t="s">
        <v>324</v>
      </c>
      <c r="I1416" s="18">
        <v>-210.74400000000003</v>
      </c>
      <c r="J1416" s="34" t="s">
        <v>787</v>
      </c>
      <c r="K1416" s="19">
        <f t="shared" si="45"/>
        <v>-253.90858608000002</v>
      </c>
      <c r="L1416" t="s">
        <v>851</v>
      </c>
      <c r="M1416" s="51" t="s">
        <v>1036</v>
      </c>
      <c r="O1416" s="50" t="s">
        <v>929</v>
      </c>
      <c r="P1416" s="38">
        <f t="shared" si="44"/>
        <v>-253.90858608000002</v>
      </c>
      <c r="Q1416" s="52">
        <v>45831</v>
      </c>
      <c r="S1416">
        <v>40700</v>
      </c>
      <c r="T1416" t="s">
        <v>784</v>
      </c>
    </row>
    <row r="1417" spans="1:20" ht="29.1">
      <c r="A1417" s="54" t="str">
        <f>+VLOOKUP(O1417,'Selectable Table'!D:E,2,0)</f>
        <v>OTH CUST</v>
      </c>
      <c r="B1417" s="37" t="s">
        <v>1639</v>
      </c>
      <c r="C1417" s="50" t="s">
        <v>1640</v>
      </c>
      <c r="D1417" s="50" t="s">
        <v>538</v>
      </c>
      <c r="E1417">
        <v>2025</v>
      </c>
      <c r="F1417">
        <v>6</v>
      </c>
      <c r="G1417" s="54" t="s">
        <v>854</v>
      </c>
      <c r="H1417" s="34" t="s">
        <v>324</v>
      </c>
      <c r="I1417" s="18">
        <v>-210.74400000000003</v>
      </c>
      <c r="J1417" s="34" t="s">
        <v>787</v>
      </c>
      <c r="K1417" s="19">
        <f t="shared" si="45"/>
        <v>-253.90858608000002</v>
      </c>
      <c r="L1417" t="s">
        <v>851</v>
      </c>
      <c r="M1417" s="51" t="s">
        <v>1641</v>
      </c>
      <c r="O1417" s="50" t="s">
        <v>929</v>
      </c>
      <c r="P1417" s="38">
        <f t="shared" si="44"/>
        <v>-253.90858608000002</v>
      </c>
      <c r="Q1417" s="52">
        <v>45831</v>
      </c>
      <c r="S1417">
        <v>40700</v>
      </c>
      <c r="T1417" t="s">
        <v>784</v>
      </c>
    </row>
    <row r="1418" spans="1:20" ht="14.45">
      <c r="A1418" s="54" t="str">
        <f>+VLOOKUP(O1418,'Selectable Table'!D:E,2,0)</f>
        <v>OTH CUST</v>
      </c>
      <c r="B1418" s="37" t="s">
        <v>1037</v>
      </c>
      <c r="C1418" s="50" t="s">
        <v>1038</v>
      </c>
      <c r="D1418" s="50" t="s">
        <v>538</v>
      </c>
      <c r="E1418">
        <v>2025</v>
      </c>
      <c r="F1418">
        <v>6</v>
      </c>
      <c r="G1418" s="54" t="s">
        <v>850</v>
      </c>
      <c r="H1418" s="34" t="s">
        <v>323</v>
      </c>
      <c r="I1418" s="18">
        <v>-446.25200000000007</v>
      </c>
      <c r="J1418" s="34" t="s">
        <v>787</v>
      </c>
      <c r="K1418" s="19">
        <f t="shared" si="45"/>
        <v>-537.65333464000003</v>
      </c>
      <c r="L1418" t="s">
        <v>851</v>
      </c>
      <c r="M1418" s="51" t="s">
        <v>1039</v>
      </c>
      <c r="O1418" s="50" t="s">
        <v>1010</v>
      </c>
      <c r="P1418" s="38">
        <f t="shared" si="44"/>
        <v>-537.65333464000003</v>
      </c>
      <c r="Q1418" s="52">
        <v>45831</v>
      </c>
      <c r="S1418">
        <v>40700</v>
      </c>
      <c r="T1418" t="s">
        <v>784</v>
      </c>
    </row>
    <row r="1419" spans="1:20" ht="14.45">
      <c r="A1419" s="54" t="str">
        <f>+VLOOKUP(O1419,'Selectable Table'!D:E,2,0)</f>
        <v>OTH CUST</v>
      </c>
      <c r="B1419" s="37" t="s">
        <v>1040</v>
      </c>
      <c r="C1419" s="50" t="s">
        <v>1041</v>
      </c>
      <c r="D1419" s="50" t="s">
        <v>1937</v>
      </c>
      <c r="E1419">
        <v>2025</v>
      </c>
      <c r="F1419">
        <v>6</v>
      </c>
      <c r="G1419" s="54" t="s">
        <v>858</v>
      </c>
      <c r="H1419" s="34" t="s">
        <v>325</v>
      </c>
      <c r="I1419" s="18">
        <v>-160.94400000000002</v>
      </c>
      <c r="J1419" s="34" t="s">
        <v>785</v>
      </c>
      <c r="K1419" s="19">
        <f t="shared" si="45"/>
        <v>-181.37423136000004</v>
      </c>
      <c r="L1419" t="s">
        <v>851</v>
      </c>
      <c r="M1419" s="51" t="s">
        <v>1042</v>
      </c>
      <c r="O1419" s="50" t="s">
        <v>944</v>
      </c>
      <c r="P1419" s="38">
        <f t="shared" si="44"/>
        <v>-181.37423136000004</v>
      </c>
      <c r="Q1419" s="52">
        <v>45831</v>
      </c>
      <c r="S1419">
        <v>40700</v>
      </c>
      <c r="T1419" t="s">
        <v>784</v>
      </c>
    </row>
    <row r="1420" spans="1:20" ht="14.45">
      <c r="A1420" s="54" t="str">
        <f>+VLOOKUP(O1420,'Selectable Table'!D:E,2,0)</f>
        <v>J &amp; J</v>
      </c>
      <c r="B1420" s="37" t="s">
        <v>1043</v>
      </c>
      <c r="C1420" s="50" t="s">
        <v>1044</v>
      </c>
      <c r="D1420" s="50" t="s">
        <v>1937</v>
      </c>
      <c r="E1420">
        <v>2025</v>
      </c>
      <c r="F1420">
        <v>6</v>
      </c>
      <c r="G1420" s="54" t="s">
        <v>854</v>
      </c>
      <c r="H1420" s="34" t="s">
        <v>324</v>
      </c>
      <c r="I1420" s="18">
        <v>-233.4</v>
      </c>
      <c r="J1420" s="34" t="s">
        <v>785</v>
      </c>
      <c r="K1420" s="19">
        <f t="shared" si="45"/>
        <v>-263.02779600000002</v>
      </c>
      <c r="L1420" t="s">
        <v>851</v>
      </c>
      <c r="M1420" s="51" t="s">
        <v>889</v>
      </c>
      <c r="O1420" s="50" t="s">
        <v>976</v>
      </c>
      <c r="P1420" s="38">
        <f t="shared" si="44"/>
        <v>-263.02779600000002</v>
      </c>
      <c r="Q1420" s="52">
        <v>45831</v>
      </c>
      <c r="S1420">
        <v>40700</v>
      </c>
      <c r="T1420" t="s">
        <v>784</v>
      </c>
    </row>
    <row r="1421" spans="1:20" ht="14.45">
      <c r="A1421" s="54" t="str">
        <f>+VLOOKUP(O1421,'Selectable Table'!D:E,2,0)</f>
        <v>OTH CUST</v>
      </c>
      <c r="B1421" s="37" t="s">
        <v>1045</v>
      </c>
      <c r="C1421" s="50" t="s">
        <v>1046</v>
      </c>
      <c r="D1421" s="50" t="s">
        <v>1937</v>
      </c>
      <c r="E1421">
        <v>2025</v>
      </c>
      <c r="F1421">
        <v>6</v>
      </c>
      <c r="G1421" s="54" t="s">
        <v>854</v>
      </c>
      <c r="H1421" s="34" t="s">
        <v>324</v>
      </c>
      <c r="I1421" s="18">
        <v>-455.99600000000004</v>
      </c>
      <c r="J1421" s="34" t="s">
        <v>785</v>
      </c>
      <c r="K1421" s="19">
        <f t="shared" si="45"/>
        <v>-513.88013224000008</v>
      </c>
      <c r="L1421" t="s">
        <v>851</v>
      </c>
      <c r="M1421" s="51" t="s">
        <v>874</v>
      </c>
      <c r="O1421" s="50" t="s">
        <v>875</v>
      </c>
      <c r="P1421" s="38">
        <f t="shared" si="44"/>
        <v>-513.88013224000008</v>
      </c>
      <c r="Q1421" s="52">
        <v>45831</v>
      </c>
      <c r="S1421">
        <v>40700</v>
      </c>
      <c r="T1421" t="s">
        <v>784</v>
      </c>
    </row>
    <row r="1422" spans="1:20" ht="14.45">
      <c r="A1422" s="54" t="str">
        <f>+VLOOKUP(O1422,'Selectable Table'!D:E,2,0)</f>
        <v>J &amp; J</v>
      </c>
      <c r="B1422" s="37" t="s">
        <v>1047</v>
      </c>
      <c r="C1422" s="50" t="s">
        <v>1048</v>
      </c>
      <c r="D1422" s="50" t="s">
        <v>1937</v>
      </c>
      <c r="E1422">
        <v>2025</v>
      </c>
      <c r="F1422">
        <v>6</v>
      </c>
      <c r="G1422" s="54" t="s">
        <v>854</v>
      </c>
      <c r="H1422" s="34" t="s">
        <v>324</v>
      </c>
      <c r="I1422" s="18">
        <v>-233.4</v>
      </c>
      <c r="J1422" s="34" t="s">
        <v>785</v>
      </c>
      <c r="K1422" s="19">
        <f t="shared" si="45"/>
        <v>-263.02779600000002</v>
      </c>
      <c r="L1422" t="s">
        <v>851</v>
      </c>
      <c r="M1422" s="51" t="s">
        <v>889</v>
      </c>
      <c r="O1422" s="50" t="s">
        <v>976</v>
      </c>
      <c r="P1422" s="38">
        <f t="shared" si="44"/>
        <v>-263.02779600000002</v>
      </c>
      <c r="Q1422" s="52">
        <v>45831</v>
      </c>
      <c r="S1422">
        <v>40700</v>
      </c>
      <c r="T1422" t="s">
        <v>784</v>
      </c>
    </row>
    <row r="1423" spans="1:20" ht="14.45">
      <c r="A1423" s="54" t="str">
        <f>+VLOOKUP(O1423,'Selectable Table'!D:E,2,0)</f>
        <v>OTH CUST</v>
      </c>
      <c r="B1423" s="37" t="s">
        <v>1643</v>
      </c>
      <c r="C1423" s="50" t="s">
        <v>1644</v>
      </c>
      <c r="D1423" s="50" t="s">
        <v>1937</v>
      </c>
      <c r="E1423">
        <v>2025</v>
      </c>
      <c r="F1423">
        <v>6</v>
      </c>
      <c r="G1423" s="54" t="s">
        <v>850</v>
      </c>
      <c r="H1423" s="34" t="s">
        <v>323</v>
      </c>
      <c r="I1423" s="18">
        <v>-294.08800000000002</v>
      </c>
      <c r="J1423" s="34" t="s">
        <v>785</v>
      </c>
      <c r="K1423" s="19">
        <f t="shared" si="45"/>
        <v>-331.41953072000007</v>
      </c>
      <c r="L1423" t="s">
        <v>851</v>
      </c>
      <c r="M1423" s="51" t="s">
        <v>905</v>
      </c>
      <c r="O1423" s="50" t="s">
        <v>906</v>
      </c>
      <c r="P1423" s="38">
        <f t="shared" si="44"/>
        <v>-331.41953072000007</v>
      </c>
      <c r="Q1423" s="52">
        <v>45831</v>
      </c>
      <c r="S1423">
        <v>40700</v>
      </c>
      <c r="T1423" t="s">
        <v>784</v>
      </c>
    </row>
    <row r="1424" spans="1:20" ht="14.45">
      <c r="A1424" s="54" t="str">
        <f>+VLOOKUP(O1424,'Selectable Table'!D:E,2,0)</f>
        <v>J &amp; J</v>
      </c>
      <c r="B1424" s="37" t="s">
        <v>1645</v>
      </c>
      <c r="C1424" s="50" t="s">
        <v>1646</v>
      </c>
      <c r="D1424" s="50" t="s">
        <v>1937</v>
      </c>
      <c r="E1424">
        <v>2025</v>
      </c>
      <c r="F1424">
        <v>6</v>
      </c>
      <c r="G1424" s="54" t="s">
        <v>854</v>
      </c>
      <c r="H1424" s="34" t="s">
        <v>324</v>
      </c>
      <c r="I1424" s="18">
        <v>-233.4</v>
      </c>
      <c r="J1424" s="34" t="s">
        <v>785</v>
      </c>
      <c r="K1424" s="19">
        <f t="shared" si="45"/>
        <v>-263.02779600000002</v>
      </c>
      <c r="L1424" t="s">
        <v>851</v>
      </c>
      <c r="M1424" s="51" t="s">
        <v>889</v>
      </c>
      <c r="O1424" s="50" t="s">
        <v>976</v>
      </c>
      <c r="P1424" s="38">
        <f t="shared" si="44"/>
        <v>-263.02779600000002</v>
      </c>
      <c r="Q1424" s="52">
        <v>45831</v>
      </c>
      <c r="S1424">
        <v>40700</v>
      </c>
      <c r="T1424" t="s">
        <v>784</v>
      </c>
    </row>
    <row r="1425" spans="1:20" ht="14.45">
      <c r="A1425" s="54" t="str">
        <f>+VLOOKUP(O1425,'Selectable Table'!D:E,2,0)</f>
        <v>OTH CUST</v>
      </c>
      <c r="B1425" s="37" t="s">
        <v>1647</v>
      </c>
      <c r="C1425" s="50" t="s">
        <v>1648</v>
      </c>
      <c r="D1425" s="50" t="s">
        <v>1938</v>
      </c>
      <c r="E1425">
        <v>2025</v>
      </c>
      <c r="F1425">
        <v>6</v>
      </c>
      <c r="G1425" s="54" t="s">
        <v>858</v>
      </c>
      <c r="H1425" s="34" t="s">
        <v>325</v>
      </c>
      <c r="I1425" s="18">
        <v>-435.096</v>
      </c>
      <c r="J1425" s="34" t="s">
        <v>785</v>
      </c>
      <c r="K1425" s="19">
        <f t="shared" si="45"/>
        <v>-490.32708624000003</v>
      </c>
      <c r="L1425" t="s">
        <v>851</v>
      </c>
      <c r="M1425" s="51" t="s">
        <v>1649</v>
      </c>
      <c r="O1425" s="50" t="s">
        <v>1650</v>
      </c>
      <c r="P1425" s="38">
        <f t="shared" si="44"/>
        <v>-490.32708624000003</v>
      </c>
      <c r="Q1425" s="52">
        <v>45831</v>
      </c>
      <c r="S1425">
        <v>40700</v>
      </c>
      <c r="T1425" t="s">
        <v>784</v>
      </c>
    </row>
    <row r="1426" spans="1:20" ht="14.45">
      <c r="A1426" s="54" t="str">
        <f>+VLOOKUP(O1426,'Selectable Table'!D:E,2,0)</f>
        <v>OTH CUST</v>
      </c>
      <c r="B1426" s="37" t="s">
        <v>1049</v>
      </c>
      <c r="C1426" s="50" t="s">
        <v>1050</v>
      </c>
      <c r="D1426" s="50" t="s">
        <v>1938</v>
      </c>
      <c r="E1426">
        <v>2025</v>
      </c>
      <c r="F1426">
        <v>6</v>
      </c>
      <c r="G1426" s="54" t="s">
        <v>858</v>
      </c>
      <c r="H1426" s="34" t="s">
        <v>325</v>
      </c>
      <c r="I1426" s="18">
        <v>-510.86800000000005</v>
      </c>
      <c r="J1426" s="34" t="s">
        <v>785</v>
      </c>
      <c r="K1426" s="19">
        <f t="shared" si="45"/>
        <v>-575.71758392000004</v>
      </c>
      <c r="L1426" t="s">
        <v>851</v>
      </c>
      <c r="M1426" s="51" t="s">
        <v>1052</v>
      </c>
      <c r="O1426" s="50" t="s">
        <v>1053</v>
      </c>
      <c r="P1426" s="38">
        <f t="shared" si="44"/>
        <v>-575.71758392000004</v>
      </c>
      <c r="Q1426" s="52">
        <v>45831</v>
      </c>
      <c r="S1426">
        <v>40700</v>
      </c>
      <c r="T1426" t="s">
        <v>784</v>
      </c>
    </row>
    <row r="1427" spans="1:20" ht="14.45">
      <c r="A1427" s="54" t="str">
        <f>+VLOOKUP(O1427,'Selectable Table'!D:E,2,0)</f>
        <v>OTH CUST</v>
      </c>
      <c r="B1427" s="37" t="s">
        <v>1652</v>
      </c>
      <c r="C1427" s="50" t="s">
        <v>1653</v>
      </c>
      <c r="D1427" s="50" t="s">
        <v>1938</v>
      </c>
      <c r="E1427">
        <v>2025</v>
      </c>
      <c r="F1427">
        <v>6</v>
      </c>
      <c r="G1427" s="54" t="s">
        <v>854</v>
      </c>
      <c r="H1427" s="34" t="s">
        <v>324</v>
      </c>
      <c r="I1427" s="18">
        <v>-619.00800000000004</v>
      </c>
      <c r="J1427" s="34" t="s">
        <v>785</v>
      </c>
      <c r="K1427" s="19">
        <f t="shared" si="45"/>
        <v>-697.58487552000008</v>
      </c>
      <c r="L1427" t="s">
        <v>851</v>
      </c>
      <c r="M1427" s="51" t="s">
        <v>1654</v>
      </c>
      <c r="O1427" s="50" t="s">
        <v>1010</v>
      </c>
      <c r="P1427" s="38">
        <f t="shared" si="44"/>
        <v>-697.58487552000008</v>
      </c>
      <c r="Q1427" s="52">
        <v>45831</v>
      </c>
      <c r="S1427">
        <v>40700</v>
      </c>
      <c r="T1427" t="s">
        <v>784</v>
      </c>
    </row>
    <row r="1428" spans="1:20" ht="14.45">
      <c r="A1428" s="54" t="str">
        <f>+VLOOKUP(O1428,'Selectable Table'!D:E,2,0)</f>
        <v>OTH CUST</v>
      </c>
      <c r="B1428" s="37" t="s">
        <v>1655</v>
      </c>
      <c r="C1428" s="50" t="s">
        <v>1656</v>
      </c>
      <c r="D1428" s="50" t="s">
        <v>1938</v>
      </c>
      <c r="E1428">
        <v>2025</v>
      </c>
      <c r="F1428">
        <v>6</v>
      </c>
      <c r="G1428" s="54" t="s">
        <v>854</v>
      </c>
      <c r="H1428" s="34" t="s">
        <v>324</v>
      </c>
      <c r="I1428" s="18">
        <v>-619.00800000000004</v>
      </c>
      <c r="J1428" s="34" t="s">
        <v>785</v>
      </c>
      <c r="K1428" s="19">
        <f t="shared" si="45"/>
        <v>-697.58487552000008</v>
      </c>
      <c r="L1428" t="s">
        <v>851</v>
      </c>
      <c r="M1428" s="51" t="s">
        <v>1658</v>
      </c>
      <c r="O1428" s="50" t="s">
        <v>1010</v>
      </c>
      <c r="P1428" s="38">
        <f t="shared" si="44"/>
        <v>-697.58487552000008</v>
      </c>
      <c r="Q1428" s="52">
        <v>45831</v>
      </c>
      <c r="S1428">
        <v>40700</v>
      </c>
      <c r="T1428" t="s">
        <v>784</v>
      </c>
    </row>
    <row r="1429" spans="1:20" ht="29.1">
      <c r="A1429" s="54" t="str">
        <f>+VLOOKUP(O1429,'Selectable Table'!D:E,2,0)</f>
        <v>OTH CUST</v>
      </c>
      <c r="B1429" s="37" t="s">
        <v>1054</v>
      </c>
      <c r="C1429" s="50" t="s">
        <v>1055</v>
      </c>
      <c r="D1429" s="50" t="s">
        <v>1938</v>
      </c>
      <c r="E1429">
        <v>2025</v>
      </c>
      <c r="F1429">
        <v>6</v>
      </c>
      <c r="G1429" s="54" t="s">
        <v>854</v>
      </c>
      <c r="H1429" s="34" t="s">
        <v>324</v>
      </c>
      <c r="I1429" s="18">
        <v>-210.74400000000003</v>
      </c>
      <c r="J1429" s="34" t="s">
        <v>785</v>
      </c>
      <c r="K1429" s="19">
        <f t="shared" si="45"/>
        <v>-237.49584336000004</v>
      </c>
      <c r="L1429" t="s">
        <v>851</v>
      </c>
      <c r="M1429" s="51" t="s">
        <v>1056</v>
      </c>
      <c r="O1429" s="50" t="s">
        <v>929</v>
      </c>
      <c r="P1429" s="38">
        <f t="shared" si="44"/>
        <v>-237.49584336000004</v>
      </c>
      <c r="Q1429" s="52">
        <v>45831</v>
      </c>
      <c r="S1429">
        <v>40700</v>
      </c>
      <c r="T1429" t="s">
        <v>784</v>
      </c>
    </row>
    <row r="1430" spans="1:20" ht="14.45">
      <c r="A1430" s="54" t="str">
        <f>+VLOOKUP(O1430,'Selectable Table'!D:E,2,0)</f>
        <v>IQVIA</v>
      </c>
      <c r="B1430" s="37" t="s">
        <v>1057</v>
      </c>
      <c r="C1430" s="50" t="s">
        <v>1058</v>
      </c>
      <c r="D1430" s="50" t="s">
        <v>1938</v>
      </c>
      <c r="E1430">
        <v>2025</v>
      </c>
      <c r="F1430">
        <v>6</v>
      </c>
      <c r="G1430" s="54" t="s">
        <v>850</v>
      </c>
      <c r="H1430" s="34" t="s">
        <v>323</v>
      </c>
      <c r="I1430" s="18">
        <v>-718.19600000000003</v>
      </c>
      <c r="J1430" s="34" t="s">
        <v>785</v>
      </c>
      <c r="K1430" s="19">
        <f t="shared" si="45"/>
        <v>-809.36380024000005</v>
      </c>
      <c r="L1430" t="s">
        <v>851</v>
      </c>
      <c r="M1430" s="51" t="s">
        <v>1059</v>
      </c>
      <c r="O1430" s="50" t="s">
        <v>1060</v>
      </c>
      <c r="P1430" s="38">
        <f t="shared" si="44"/>
        <v>-809.36380024000005</v>
      </c>
      <c r="Q1430" s="52">
        <v>45831</v>
      </c>
      <c r="S1430">
        <v>40700</v>
      </c>
      <c r="T1430" t="s">
        <v>784</v>
      </c>
    </row>
    <row r="1431" spans="1:20" ht="14.45">
      <c r="A1431" s="54" t="str">
        <f>+VLOOKUP(O1431,'Selectable Table'!D:E,2,0)</f>
        <v>J &amp; J</v>
      </c>
      <c r="B1431" s="37" t="s">
        <v>1061</v>
      </c>
      <c r="C1431" s="50" t="s">
        <v>1062</v>
      </c>
      <c r="D1431" s="50" t="s">
        <v>1938</v>
      </c>
      <c r="E1431">
        <v>2025</v>
      </c>
      <c r="F1431">
        <v>6</v>
      </c>
      <c r="G1431" s="54" t="s">
        <v>850</v>
      </c>
      <c r="H1431" s="34" t="s">
        <v>323</v>
      </c>
      <c r="I1431" s="18">
        <v>-233.4</v>
      </c>
      <c r="J1431" s="34" t="s">
        <v>785</v>
      </c>
      <c r="K1431" s="19">
        <f t="shared" si="45"/>
        <v>-263.02779600000002</v>
      </c>
      <c r="L1431" t="s">
        <v>851</v>
      </c>
      <c r="M1431" s="51" t="s">
        <v>889</v>
      </c>
      <c r="O1431" s="50" t="s">
        <v>976</v>
      </c>
      <c r="P1431" s="38">
        <f t="shared" si="44"/>
        <v>-263.02779600000002</v>
      </c>
      <c r="Q1431" s="52">
        <v>45831</v>
      </c>
      <c r="S1431">
        <v>40700</v>
      </c>
      <c r="T1431" t="s">
        <v>784</v>
      </c>
    </row>
    <row r="1432" spans="1:20" ht="29.1">
      <c r="A1432" s="54" t="str">
        <f>+VLOOKUP(O1432,'Selectable Table'!D:E,2,0)</f>
        <v>OTH CUST</v>
      </c>
      <c r="B1432" s="37" t="s">
        <v>1659</v>
      </c>
      <c r="C1432" s="50" t="s">
        <v>1660</v>
      </c>
      <c r="D1432" s="50" t="s">
        <v>1938</v>
      </c>
      <c r="E1432">
        <v>2025</v>
      </c>
      <c r="F1432">
        <v>6</v>
      </c>
      <c r="G1432" s="54" t="s">
        <v>854</v>
      </c>
      <c r="H1432" s="34" t="s">
        <v>324</v>
      </c>
      <c r="I1432" s="18">
        <v>-199.60000000000002</v>
      </c>
      <c r="J1432" s="34" t="s">
        <v>785</v>
      </c>
      <c r="K1432" s="19">
        <f t="shared" si="45"/>
        <v>-224.93722400000004</v>
      </c>
      <c r="L1432" t="s">
        <v>851</v>
      </c>
      <c r="M1432" s="51" t="s">
        <v>1661</v>
      </c>
      <c r="O1432" s="50" t="s">
        <v>929</v>
      </c>
      <c r="P1432" s="38">
        <f t="shared" si="44"/>
        <v>-224.93722400000004</v>
      </c>
      <c r="Q1432" s="52">
        <v>45831</v>
      </c>
      <c r="S1432">
        <v>40700</v>
      </c>
      <c r="T1432" t="s">
        <v>784</v>
      </c>
    </row>
    <row r="1433" spans="1:20" ht="29.1">
      <c r="A1433" s="54" t="str">
        <f>+VLOOKUP(O1433,'Selectable Table'!D:E,2,0)</f>
        <v>OTH CUST</v>
      </c>
      <c r="B1433" s="37" t="s">
        <v>1663</v>
      </c>
      <c r="C1433" s="50" t="s">
        <v>1664</v>
      </c>
      <c r="D1433" s="50" t="s">
        <v>1939</v>
      </c>
      <c r="E1433">
        <v>2025</v>
      </c>
      <c r="F1433">
        <v>6</v>
      </c>
      <c r="G1433" s="54" t="s">
        <v>854</v>
      </c>
      <c r="H1433" s="34" t="s">
        <v>324</v>
      </c>
      <c r="I1433" s="18">
        <v>-199.60000000000002</v>
      </c>
      <c r="J1433" s="34" t="s">
        <v>787</v>
      </c>
      <c r="K1433" s="19">
        <f t="shared" si="45"/>
        <v>-240.48207200000002</v>
      </c>
      <c r="L1433" t="s">
        <v>851</v>
      </c>
      <c r="M1433" s="51" t="s">
        <v>1666</v>
      </c>
      <c r="O1433" s="50" t="s">
        <v>929</v>
      </c>
      <c r="P1433" s="38">
        <f t="shared" si="44"/>
        <v>-240.48207200000002</v>
      </c>
      <c r="Q1433" s="52">
        <v>45831</v>
      </c>
      <c r="S1433">
        <v>40700</v>
      </c>
      <c r="T1433" t="s">
        <v>784</v>
      </c>
    </row>
    <row r="1434" spans="1:20" ht="29.1">
      <c r="A1434" s="54" t="str">
        <f>+VLOOKUP(O1434,'Selectable Table'!D:E,2,0)</f>
        <v>OTH CUST</v>
      </c>
      <c r="B1434" s="37" t="s">
        <v>1667</v>
      </c>
      <c r="C1434" s="50" t="s">
        <v>1668</v>
      </c>
      <c r="D1434" s="50" t="s">
        <v>1939</v>
      </c>
      <c r="E1434">
        <v>2025</v>
      </c>
      <c r="F1434">
        <v>6</v>
      </c>
      <c r="G1434" s="54" t="s">
        <v>850</v>
      </c>
      <c r="H1434" s="34" t="s">
        <v>323</v>
      </c>
      <c r="I1434" s="18">
        <v>-199.60000000000002</v>
      </c>
      <c r="J1434" s="34" t="s">
        <v>787</v>
      </c>
      <c r="K1434" s="19">
        <f t="shared" si="45"/>
        <v>-240.48207200000002</v>
      </c>
      <c r="L1434" t="s">
        <v>851</v>
      </c>
      <c r="M1434" s="51" t="s">
        <v>1669</v>
      </c>
      <c r="O1434" s="50" t="s">
        <v>929</v>
      </c>
      <c r="P1434" s="38">
        <f t="shared" si="44"/>
        <v>-240.48207200000002</v>
      </c>
      <c r="Q1434" s="52">
        <v>45831</v>
      </c>
      <c r="S1434">
        <v>40700</v>
      </c>
      <c r="T1434" t="s">
        <v>784</v>
      </c>
    </row>
    <row r="1435" spans="1:20" ht="14.45">
      <c r="A1435" s="54" t="str">
        <f>+VLOOKUP(O1435,'Selectable Table'!D:E,2,0)</f>
        <v>ASTRAZENECA</v>
      </c>
      <c r="B1435" s="37" t="s">
        <v>1063</v>
      </c>
      <c r="C1435" s="50" t="s">
        <v>1064</v>
      </c>
      <c r="D1435" s="50" t="s">
        <v>1940</v>
      </c>
      <c r="E1435">
        <v>2025</v>
      </c>
      <c r="F1435">
        <v>6</v>
      </c>
      <c r="G1435" s="54" t="s">
        <v>858</v>
      </c>
      <c r="H1435" s="34" t="s">
        <v>325</v>
      </c>
      <c r="I1435" s="18">
        <v>-160.94400000000002</v>
      </c>
      <c r="J1435" s="34" t="s">
        <v>787</v>
      </c>
      <c r="K1435" s="19">
        <f t="shared" si="45"/>
        <v>-193.90855008000003</v>
      </c>
      <c r="L1435" t="s">
        <v>851</v>
      </c>
      <c r="M1435" s="51" t="s">
        <v>1065</v>
      </c>
      <c r="O1435" s="50" t="s">
        <v>954</v>
      </c>
      <c r="P1435" s="38">
        <f t="shared" si="44"/>
        <v>-193.90855008000003</v>
      </c>
      <c r="Q1435" s="52">
        <v>45831</v>
      </c>
      <c r="S1435">
        <v>40700</v>
      </c>
      <c r="T1435" t="s">
        <v>784</v>
      </c>
    </row>
    <row r="1436" spans="1:20" ht="14.45">
      <c r="A1436" s="54" t="str">
        <f>+VLOOKUP(O1436,'Selectable Table'!D:E,2,0)</f>
        <v>GILEAD SCI</v>
      </c>
      <c r="B1436" s="37" t="s">
        <v>1066</v>
      </c>
      <c r="C1436" s="50" t="s">
        <v>1067</v>
      </c>
      <c r="D1436" s="50" t="s">
        <v>1940</v>
      </c>
      <c r="E1436">
        <v>2025</v>
      </c>
      <c r="F1436">
        <v>6</v>
      </c>
      <c r="G1436" s="54" t="s">
        <v>854</v>
      </c>
      <c r="H1436" s="34" t="s">
        <v>324</v>
      </c>
      <c r="I1436" s="18">
        <v>-498.84399999999999</v>
      </c>
      <c r="J1436" s="34" t="s">
        <v>787</v>
      </c>
      <c r="K1436" s="19">
        <f t="shared" si="45"/>
        <v>-601.01722808</v>
      </c>
      <c r="L1436" t="s">
        <v>851</v>
      </c>
      <c r="M1436" s="51" t="s">
        <v>1068</v>
      </c>
      <c r="O1436" s="50" t="s">
        <v>1069</v>
      </c>
      <c r="P1436" s="38">
        <f t="shared" si="44"/>
        <v>-601.01722808</v>
      </c>
      <c r="Q1436" s="52">
        <v>45831</v>
      </c>
      <c r="S1436">
        <v>40700</v>
      </c>
      <c r="T1436" t="s">
        <v>784</v>
      </c>
    </row>
    <row r="1437" spans="1:20" ht="29.1">
      <c r="A1437" s="54" t="str">
        <f>+VLOOKUP(O1437,'Selectable Table'!D:E,2,0)</f>
        <v>OTH CUST</v>
      </c>
      <c r="B1437" s="37" t="s">
        <v>1070</v>
      </c>
      <c r="C1437" s="50" t="s">
        <v>1071</v>
      </c>
      <c r="D1437" s="50" t="s">
        <v>1940</v>
      </c>
      <c r="E1437">
        <v>2025</v>
      </c>
      <c r="F1437">
        <v>6</v>
      </c>
      <c r="G1437" s="54" t="s">
        <v>850</v>
      </c>
      <c r="H1437" s="34" t="s">
        <v>323</v>
      </c>
      <c r="I1437" s="18">
        <v>-210.74400000000003</v>
      </c>
      <c r="J1437" s="34" t="s">
        <v>787</v>
      </c>
      <c r="K1437" s="19">
        <f t="shared" si="45"/>
        <v>-253.90858608000002</v>
      </c>
      <c r="L1437" t="s">
        <v>851</v>
      </c>
      <c r="M1437" s="51" t="s">
        <v>1072</v>
      </c>
      <c r="O1437" s="50" t="s">
        <v>929</v>
      </c>
      <c r="P1437" s="38">
        <f t="shared" si="44"/>
        <v>-253.90858608000002</v>
      </c>
      <c r="Q1437" s="52">
        <v>45831</v>
      </c>
      <c r="S1437">
        <v>40700</v>
      </c>
      <c r="T1437" t="s">
        <v>784</v>
      </c>
    </row>
    <row r="1438" spans="1:20" ht="14.45">
      <c r="A1438" s="54" t="str">
        <f>+VLOOKUP(O1438,'Selectable Table'!D:E,2,0)</f>
        <v>OTH CUST</v>
      </c>
      <c r="B1438" s="37" t="s">
        <v>1074</v>
      </c>
      <c r="C1438" s="50" t="s">
        <v>1075</v>
      </c>
      <c r="D1438" s="50" t="s">
        <v>1941</v>
      </c>
      <c r="E1438">
        <v>2025</v>
      </c>
      <c r="F1438">
        <v>6</v>
      </c>
      <c r="G1438" s="54" t="s">
        <v>850</v>
      </c>
      <c r="H1438" s="34" t="s">
        <v>323</v>
      </c>
      <c r="I1438" s="18">
        <v>-162.084</v>
      </c>
      <c r="J1438" s="34" t="s">
        <v>785</v>
      </c>
      <c r="K1438" s="19">
        <f t="shared" si="45"/>
        <v>-182.65894296000002</v>
      </c>
      <c r="L1438" t="s">
        <v>851</v>
      </c>
      <c r="M1438" s="51" t="s">
        <v>1076</v>
      </c>
      <c r="O1438" s="50" t="s">
        <v>875</v>
      </c>
      <c r="P1438" s="38">
        <f t="shared" si="44"/>
        <v>-182.65894296000002</v>
      </c>
      <c r="Q1438" s="52">
        <v>45831</v>
      </c>
      <c r="S1438">
        <v>40700</v>
      </c>
      <c r="T1438" t="s">
        <v>784</v>
      </c>
    </row>
    <row r="1439" spans="1:20" ht="14.45">
      <c r="A1439" s="54" t="str">
        <f>+VLOOKUP(O1439,'Selectable Table'!D:E,2,0)</f>
        <v>OTH CUST</v>
      </c>
      <c r="B1439" s="37" t="s">
        <v>1077</v>
      </c>
      <c r="C1439" s="50" t="s">
        <v>1078</v>
      </c>
      <c r="D1439" s="50" t="s">
        <v>1941</v>
      </c>
      <c r="E1439">
        <v>2025</v>
      </c>
      <c r="F1439">
        <v>6</v>
      </c>
      <c r="G1439" s="54" t="s">
        <v>854</v>
      </c>
      <c r="H1439" s="34" t="s">
        <v>324</v>
      </c>
      <c r="I1439" s="18">
        <v>-162.084</v>
      </c>
      <c r="J1439" s="34" t="s">
        <v>785</v>
      </c>
      <c r="K1439" s="19">
        <f t="shared" si="45"/>
        <v>-182.65894296000002</v>
      </c>
      <c r="L1439" t="s">
        <v>851</v>
      </c>
      <c r="M1439" s="51" t="s">
        <v>1079</v>
      </c>
      <c r="O1439" s="50" t="s">
        <v>875</v>
      </c>
      <c r="P1439" s="38">
        <f t="shared" si="44"/>
        <v>-182.65894296000002</v>
      </c>
      <c r="Q1439" s="52">
        <v>45831</v>
      </c>
      <c r="S1439">
        <v>40700</v>
      </c>
      <c r="T1439" t="s">
        <v>784</v>
      </c>
    </row>
    <row r="1440" spans="1:20" ht="14.45">
      <c r="A1440" s="54" t="str">
        <f>+VLOOKUP(O1440,'Selectable Table'!D:E,2,0)</f>
        <v>OTH CUST</v>
      </c>
      <c r="B1440" s="37" t="s">
        <v>1080</v>
      </c>
      <c r="C1440" s="50" t="s">
        <v>1081</v>
      </c>
      <c r="D1440" s="50" t="s">
        <v>1942</v>
      </c>
      <c r="E1440">
        <v>2025</v>
      </c>
      <c r="F1440">
        <v>6</v>
      </c>
      <c r="G1440" s="54" t="s">
        <v>858</v>
      </c>
      <c r="H1440" s="34" t="s">
        <v>325</v>
      </c>
      <c r="I1440" s="18">
        <v>-160.94400000000002</v>
      </c>
      <c r="J1440" s="34" t="s">
        <v>787</v>
      </c>
      <c r="K1440" s="19">
        <f t="shared" si="45"/>
        <v>-193.90855008000003</v>
      </c>
      <c r="L1440" t="s">
        <v>851</v>
      </c>
      <c r="M1440" s="51" t="s">
        <v>1082</v>
      </c>
      <c r="O1440" s="50" t="s">
        <v>944</v>
      </c>
      <c r="P1440" s="38">
        <f t="shared" si="44"/>
        <v>-193.90855008000003</v>
      </c>
      <c r="Q1440" s="52">
        <v>45831</v>
      </c>
      <c r="S1440">
        <v>40700</v>
      </c>
      <c r="T1440" t="s">
        <v>784</v>
      </c>
    </row>
    <row r="1441" spans="1:20" ht="29.1">
      <c r="A1441" s="54" t="str">
        <f>+VLOOKUP(O1441,'Selectable Table'!D:E,2,0)</f>
        <v>OTH CUST</v>
      </c>
      <c r="B1441" s="37" t="s">
        <v>1083</v>
      </c>
      <c r="C1441" s="50" t="s">
        <v>1084</v>
      </c>
      <c r="D1441" s="50" t="s">
        <v>1942</v>
      </c>
      <c r="E1441">
        <v>2025</v>
      </c>
      <c r="F1441">
        <v>6</v>
      </c>
      <c r="G1441" s="54" t="s">
        <v>854</v>
      </c>
      <c r="H1441" s="34" t="s">
        <v>324</v>
      </c>
      <c r="I1441" s="18">
        <v>-199.60000000000002</v>
      </c>
      <c r="J1441" s="34" t="s">
        <v>787</v>
      </c>
      <c r="K1441" s="19">
        <f t="shared" si="45"/>
        <v>-240.48207200000002</v>
      </c>
      <c r="L1441" t="s">
        <v>851</v>
      </c>
      <c r="M1441" s="51" t="s">
        <v>1085</v>
      </c>
      <c r="O1441" s="50" t="s">
        <v>929</v>
      </c>
      <c r="P1441" s="38">
        <f t="shared" si="44"/>
        <v>-240.48207200000002</v>
      </c>
      <c r="Q1441" s="52">
        <v>45831</v>
      </c>
      <c r="S1441">
        <v>40700</v>
      </c>
      <c r="T1441" t="s">
        <v>784</v>
      </c>
    </row>
    <row r="1442" spans="1:20" ht="29.1">
      <c r="A1442" s="54" t="str">
        <f>+VLOOKUP(O1442,'Selectable Table'!D:E,2,0)</f>
        <v>OTH CUST</v>
      </c>
      <c r="B1442" s="37" t="s">
        <v>1673</v>
      </c>
      <c r="C1442" s="50" t="s">
        <v>1674</v>
      </c>
      <c r="D1442" s="50" t="s">
        <v>1942</v>
      </c>
      <c r="E1442">
        <v>2025</v>
      </c>
      <c r="F1442">
        <v>6</v>
      </c>
      <c r="G1442" s="54" t="s">
        <v>880</v>
      </c>
      <c r="H1442" s="34" t="s">
        <v>616</v>
      </c>
      <c r="I1442" s="18">
        <v>-199.60000000000002</v>
      </c>
      <c r="J1442" s="34" t="s">
        <v>787</v>
      </c>
      <c r="K1442" s="19">
        <f t="shared" si="45"/>
        <v>-240.48207200000002</v>
      </c>
      <c r="L1442" t="s">
        <v>851</v>
      </c>
      <c r="M1442" s="51" t="s">
        <v>1675</v>
      </c>
      <c r="O1442" s="50" t="s">
        <v>929</v>
      </c>
      <c r="P1442" s="38">
        <f t="shared" si="44"/>
        <v>-240.48207200000002</v>
      </c>
      <c r="Q1442" s="52">
        <v>45831</v>
      </c>
      <c r="S1442">
        <v>40700</v>
      </c>
      <c r="T1442" t="s">
        <v>784</v>
      </c>
    </row>
    <row r="1443" spans="1:20" ht="29.1">
      <c r="A1443" s="54" t="str">
        <f>+VLOOKUP(O1443,'Selectable Table'!D:E,2,0)</f>
        <v>OTH CUST</v>
      </c>
      <c r="B1443" s="37" t="s">
        <v>1676</v>
      </c>
      <c r="C1443" s="50" t="s">
        <v>1677</v>
      </c>
      <c r="D1443" s="50" t="s">
        <v>1942</v>
      </c>
      <c r="E1443">
        <v>2025</v>
      </c>
      <c r="F1443">
        <v>6</v>
      </c>
      <c r="G1443" s="54" t="s">
        <v>880</v>
      </c>
      <c r="H1443" s="34" t="s">
        <v>616</v>
      </c>
      <c r="I1443" s="18">
        <v>-199.60000000000002</v>
      </c>
      <c r="J1443" s="34" t="s">
        <v>787</v>
      </c>
      <c r="K1443" s="19">
        <f t="shared" si="45"/>
        <v>-240.48207200000002</v>
      </c>
      <c r="L1443" t="s">
        <v>851</v>
      </c>
      <c r="M1443" s="51" t="s">
        <v>1678</v>
      </c>
      <c r="O1443" s="50" t="s">
        <v>929</v>
      </c>
      <c r="P1443" s="38">
        <f t="shared" si="44"/>
        <v>-240.48207200000002</v>
      </c>
      <c r="Q1443" s="52">
        <v>45831</v>
      </c>
      <c r="S1443">
        <v>40700</v>
      </c>
      <c r="T1443" t="s">
        <v>784</v>
      </c>
    </row>
    <row r="1444" spans="1:20" ht="14.45">
      <c r="A1444" s="54" t="str">
        <f>+VLOOKUP(O1444,'Selectable Table'!D:E,2,0)</f>
        <v>OTH CUST</v>
      </c>
      <c r="B1444" s="37" t="s">
        <v>1086</v>
      </c>
      <c r="C1444" s="50" t="s">
        <v>1087</v>
      </c>
      <c r="D1444" s="50" t="s">
        <v>1942</v>
      </c>
      <c r="E1444">
        <v>2025</v>
      </c>
      <c r="F1444">
        <v>6</v>
      </c>
      <c r="G1444" s="54" t="s">
        <v>850</v>
      </c>
      <c r="H1444" s="34" t="s">
        <v>323</v>
      </c>
      <c r="I1444" s="18">
        <v>-719.37600000000009</v>
      </c>
      <c r="J1444" s="34" t="s">
        <v>787</v>
      </c>
      <c r="K1444" s="19">
        <f t="shared" si="45"/>
        <v>-866.71859232000008</v>
      </c>
      <c r="L1444" t="s">
        <v>851</v>
      </c>
      <c r="M1444" s="51" t="s">
        <v>1088</v>
      </c>
      <c r="O1444" s="50" t="s">
        <v>929</v>
      </c>
      <c r="P1444" s="38">
        <f t="shared" si="44"/>
        <v>-866.71859232000008</v>
      </c>
      <c r="Q1444" s="52">
        <v>45831</v>
      </c>
      <c r="S1444">
        <v>40700</v>
      </c>
      <c r="T1444" t="s">
        <v>784</v>
      </c>
    </row>
    <row r="1445" spans="1:20" ht="14.45">
      <c r="A1445" s="54" t="str">
        <f>+VLOOKUP(O1445,'Selectable Table'!D:E,2,0)</f>
        <v>OTH CUST</v>
      </c>
      <c r="B1445" s="37" t="s">
        <v>1089</v>
      </c>
      <c r="C1445" s="50" t="s">
        <v>1090</v>
      </c>
      <c r="D1445" s="50" t="s">
        <v>1942</v>
      </c>
      <c r="E1445">
        <v>2025</v>
      </c>
      <c r="F1445">
        <v>6</v>
      </c>
      <c r="G1445" s="54" t="s">
        <v>850</v>
      </c>
      <c r="H1445" s="34" t="s">
        <v>323</v>
      </c>
      <c r="I1445" s="18">
        <v>-591.96800000000007</v>
      </c>
      <c r="J1445" s="34" t="s">
        <v>787</v>
      </c>
      <c r="K1445" s="19">
        <f t="shared" si="45"/>
        <v>-713.21488576000013</v>
      </c>
      <c r="L1445" t="s">
        <v>851</v>
      </c>
      <c r="M1445" s="51" t="s">
        <v>1091</v>
      </c>
      <c r="O1445" s="50" t="s">
        <v>919</v>
      </c>
      <c r="P1445" s="38">
        <f t="shared" si="44"/>
        <v>-713.21488576000013</v>
      </c>
      <c r="Q1445" s="52">
        <v>45831</v>
      </c>
      <c r="S1445">
        <v>40700</v>
      </c>
      <c r="T1445" t="s">
        <v>784</v>
      </c>
    </row>
    <row r="1446" spans="1:20" ht="29.1">
      <c r="A1446" s="54" t="str">
        <f>+VLOOKUP(O1446,'Selectable Table'!D:E,2,0)</f>
        <v>OTH CUST</v>
      </c>
      <c r="B1446" s="37" t="s">
        <v>1680</v>
      </c>
      <c r="C1446" s="50" t="s">
        <v>1681</v>
      </c>
      <c r="D1446" s="50" t="s">
        <v>1943</v>
      </c>
      <c r="E1446">
        <v>2025</v>
      </c>
      <c r="F1446">
        <v>6</v>
      </c>
      <c r="G1446" s="54" t="s">
        <v>880</v>
      </c>
      <c r="H1446" s="34" t="s">
        <v>616</v>
      </c>
      <c r="I1446" s="18">
        <v>-591.96800000000007</v>
      </c>
      <c r="J1446" s="34" t="s">
        <v>787</v>
      </c>
      <c r="K1446" s="19">
        <f t="shared" si="45"/>
        <v>-713.21488576000013</v>
      </c>
      <c r="L1446" t="s">
        <v>851</v>
      </c>
      <c r="M1446" s="51" t="s">
        <v>1260</v>
      </c>
      <c r="O1446" s="50" t="s">
        <v>1347</v>
      </c>
      <c r="P1446" s="38">
        <f t="shared" si="44"/>
        <v>-713.21488576000013</v>
      </c>
      <c r="Q1446" s="52">
        <v>45831</v>
      </c>
      <c r="S1446">
        <v>40700</v>
      </c>
      <c r="T1446" t="s">
        <v>784</v>
      </c>
    </row>
    <row r="1447" spans="1:20" ht="29.1">
      <c r="A1447" s="54" t="str">
        <f>+VLOOKUP(O1447,'Selectable Table'!D:E,2,0)</f>
        <v>OTH CUST</v>
      </c>
      <c r="B1447" s="37" t="s">
        <v>1092</v>
      </c>
      <c r="C1447" s="50" t="s">
        <v>1093</v>
      </c>
      <c r="D1447" s="50" t="s">
        <v>1943</v>
      </c>
      <c r="E1447">
        <v>2025</v>
      </c>
      <c r="F1447">
        <v>6</v>
      </c>
      <c r="G1447" s="54" t="s">
        <v>880</v>
      </c>
      <c r="H1447" s="34" t="s">
        <v>616</v>
      </c>
      <c r="I1447" s="18">
        <v>-548.12</v>
      </c>
      <c r="J1447" s="34" t="s">
        <v>787</v>
      </c>
      <c r="K1447" s="19">
        <f t="shared" si="45"/>
        <v>-660.38593839999999</v>
      </c>
      <c r="L1447" t="s">
        <v>851</v>
      </c>
      <c r="M1447" s="51" t="s">
        <v>901</v>
      </c>
      <c r="O1447" s="50" t="s">
        <v>902</v>
      </c>
      <c r="P1447" s="38">
        <f t="shared" si="44"/>
        <v>-660.38593839999999</v>
      </c>
      <c r="Q1447" s="52">
        <v>45831</v>
      </c>
      <c r="S1447">
        <v>40700</v>
      </c>
      <c r="T1447" t="s">
        <v>784</v>
      </c>
    </row>
    <row r="1448" spans="1:20" ht="14.45">
      <c r="A1448" s="54" t="str">
        <f>+VLOOKUP(O1448,'Selectable Table'!D:E,2,0)</f>
        <v>OTH CUST</v>
      </c>
      <c r="B1448" s="37" t="s">
        <v>1094</v>
      </c>
      <c r="C1448" s="50" t="s">
        <v>1095</v>
      </c>
      <c r="D1448" s="50" t="s">
        <v>1943</v>
      </c>
      <c r="E1448">
        <v>2025</v>
      </c>
      <c r="F1448">
        <v>6</v>
      </c>
      <c r="G1448" s="54" t="s">
        <v>850</v>
      </c>
      <c r="H1448" s="34" t="s">
        <v>323</v>
      </c>
      <c r="I1448" s="18">
        <v>-455.99600000000004</v>
      </c>
      <c r="J1448" s="34" t="s">
        <v>787</v>
      </c>
      <c r="K1448" s="19">
        <f t="shared" si="45"/>
        <v>-549.39310072000001</v>
      </c>
      <c r="L1448" t="s">
        <v>851</v>
      </c>
      <c r="M1448" s="51" t="s">
        <v>874</v>
      </c>
      <c r="O1448" s="50" t="s">
        <v>875</v>
      </c>
      <c r="P1448" s="38">
        <f t="shared" si="44"/>
        <v>-549.39310072000001</v>
      </c>
      <c r="Q1448" s="52">
        <v>45831</v>
      </c>
      <c r="S1448">
        <v>40700</v>
      </c>
      <c r="T1448" t="s">
        <v>784</v>
      </c>
    </row>
    <row r="1449" spans="1:20" ht="14.45">
      <c r="A1449" s="54" t="str">
        <f>+VLOOKUP(O1449,'Selectable Table'!D:E,2,0)</f>
        <v>OTH CUST</v>
      </c>
      <c r="B1449" s="37" t="s">
        <v>1682</v>
      </c>
      <c r="C1449" s="50" t="s">
        <v>1683</v>
      </c>
      <c r="D1449" s="50" t="s">
        <v>1944</v>
      </c>
      <c r="E1449">
        <v>2025</v>
      </c>
      <c r="F1449">
        <v>6</v>
      </c>
      <c r="G1449" s="54" t="s">
        <v>854</v>
      </c>
      <c r="H1449" s="34" t="s">
        <v>324</v>
      </c>
      <c r="I1449" s="18">
        <v>-591.96800000000007</v>
      </c>
      <c r="J1449" s="34" t="s">
        <v>787</v>
      </c>
      <c r="K1449" s="19">
        <f t="shared" si="45"/>
        <v>-713.21488576000013</v>
      </c>
      <c r="L1449" t="s">
        <v>851</v>
      </c>
      <c r="M1449" s="51" t="s">
        <v>1684</v>
      </c>
      <c r="O1449" s="50" t="s">
        <v>964</v>
      </c>
      <c r="P1449" s="38">
        <f t="shared" si="44"/>
        <v>-713.21488576000013</v>
      </c>
      <c r="Q1449" s="52">
        <v>45831</v>
      </c>
      <c r="S1449">
        <v>40700</v>
      </c>
      <c r="T1449" t="s">
        <v>784</v>
      </c>
    </row>
    <row r="1450" spans="1:20" ht="29.1">
      <c r="A1450" s="54" t="str">
        <f>+VLOOKUP(O1450,'Selectable Table'!D:E,2,0)</f>
        <v>OTH CUST</v>
      </c>
      <c r="B1450" s="37" t="s">
        <v>1096</v>
      </c>
      <c r="C1450" s="50" t="s">
        <v>1097</v>
      </c>
      <c r="D1450" s="50" t="s">
        <v>1944</v>
      </c>
      <c r="E1450">
        <v>2025</v>
      </c>
      <c r="F1450">
        <v>6</v>
      </c>
      <c r="G1450" s="54" t="s">
        <v>880</v>
      </c>
      <c r="H1450" s="34" t="s">
        <v>616</v>
      </c>
      <c r="I1450" s="18">
        <v>-591.96800000000007</v>
      </c>
      <c r="J1450" s="34" t="s">
        <v>787</v>
      </c>
      <c r="K1450" s="19">
        <f t="shared" si="45"/>
        <v>-713.21488576000013</v>
      </c>
      <c r="L1450" t="s">
        <v>851</v>
      </c>
      <c r="M1450" s="51" t="s">
        <v>1098</v>
      </c>
      <c r="O1450" s="50" t="s">
        <v>1099</v>
      </c>
      <c r="P1450" s="38">
        <f t="shared" si="44"/>
        <v>-713.21488576000013</v>
      </c>
      <c r="Q1450" s="52">
        <v>45831</v>
      </c>
      <c r="S1450">
        <v>40700</v>
      </c>
      <c r="T1450" t="s">
        <v>784</v>
      </c>
    </row>
    <row r="1451" spans="1:20" ht="29.1">
      <c r="A1451" s="54" t="str">
        <f>+VLOOKUP(O1451,'Selectable Table'!D:E,2,0)</f>
        <v>OTH CUST</v>
      </c>
      <c r="B1451" s="37" t="s">
        <v>1100</v>
      </c>
      <c r="C1451" s="50" t="s">
        <v>1101</v>
      </c>
      <c r="D1451" s="50" t="s">
        <v>1944</v>
      </c>
      <c r="E1451">
        <v>2025</v>
      </c>
      <c r="F1451">
        <v>6</v>
      </c>
      <c r="G1451" s="54" t="s">
        <v>880</v>
      </c>
      <c r="H1451" s="34" t="s">
        <v>616</v>
      </c>
      <c r="I1451" s="18">
        <v>-455.99600000000004</v>
      </c>
      <c r="J1451" s="34" t="s">
        <v>787</v>
      </c>
      <c r="K1451" s="19">
        <f t="shared" si="45"/>
        <v>-549.39310072000001</v>
      </c>
      <c r="L1451" t="s">
        <v>851</v>
      </c>
      <c r="M1451" s="51" t="s">
        <v>874</v>
      </c>
      <c r="O1451" s="50" t="s">
        <v>875</v>
      </c>
      <c r="P1451" s="38">
        <f t="shared" si="44"/>
        <v>-549.39310072000001</v>
      </c>
      <c r="Q1451" s="52">
        <v>45831</v>
      </c>
      <c r="S1451">
        <v>40700</v>
      </c>
      <c r="T1451" t="s">
        <v>784</v>
      </c>
    </row>
    <row r="1452" spans="1:20" ht="14.45">
      <c r="A1452" s="54" t="str">
        <f>+VLOOKUP(O1452,'Selectable Table'!D:E,2,0)</f>
        <v>J &amp; J</v>
      </c>
      <c r="B1452" s="37" t="s">
        <v>1102</v>
      </c>
      <c r="C1452" s="50" t="s">
        <v>1103</v>
      </c>
      <c r="D1452" s="50" t="s">
        <v>1944</v>
      </c>
      <c r="E1452">
        <v>2025</v>
      </c>
      <c r="F1452">
        <v>6</v>
      </c>
      <c r="G1452" s="54" t="s">
        <v>858</v>
      </c>
      <c r="H1452" s="34" t="s">
        <v>325</v>
      </c>
      <c r="I1452" s="18">
        <v>-233.4</v>
      </c>
      <c r="J1452" s="34" t="s">
        <v>787</v>
      </c>
      <c r="K1452" s="19">
        <f t="shared" si="45"/>
        <v>-281.20498800000001</v>
      </c>
      <c r="L1452" t="s">
        <v>851</v>
      </c>
      <c r="M1452" s="51" t="s">
        <v>889</v>
      </c>
      <c r="O1452" s="50" t="s">
        <v>976</v>
      </c>
      <c r="P1452" s="38">
        <f t="shared" si="44"/>
        <v>-281.20498800000001</v>
      </c>
      <c r="Q1452" s="52">
        <v>45831</v>
      </c>
      <c r="S1452">
        <v>40700</v>
      </c>
      <c r="T1452" t="s">
        <v>784</v>
      </c>
    </row>
    <row r="1453" spans="1:20" ht="14.45">
      <c r="A1453" s="54" t="str">
        <f>+VLOOKUP(O1453,'Selectable Table'!D:E,2,0)</f>
        <v>OTH CUST</v>
      </c>
      <c r="B1453" s="37" t="s">
        <v>1690</v>
      </c>
      <c r="C1453" s="50" t="s">
        <v>1691</v>
      </c>
      <c r="D1453" s="50" t="s">
        <v>1944</v>
      </c>
      <c r="E1453">
        <v>2025</v>
      </c>
      <c r="F1453">
        <v>6</v>
      </c>
      <c r="G1453" s="54" t="s">
        <v>858</v>
      </c>
      <c r="H1453" s="34" t="s">
        <v>325</v>
      </c>
      <c r="I1453" s="18">
        <v>-621.5680000000001</v>
      </c>
      <c r="J1453" s="34" t="s">
        <v>787</v>
      </c>
      <c r="K1453" s="19">
        <f t="shared" si="45"/>
        <v>-748.87755776000017</v>
      </c>
      <c r="L1453" t="s">
        <v>851</v>
      </c>
      <c r="M1453" s="51" t="s">
        <v>1692</v>
      </c>
      <c r="O1453" s="50" t="s">
        <v>860</v>
      </c>
      <c r="P1453" s="38">
        <f t="shared" si="44"/>
        <v>-748.87755776000017</v>
      </c>
      <c r="Q1453" s="52">
        <v>45831</v>
      </c>
      <c r="S1453">
        <v>40700</v>
      </c>
      <c r="T1453" t="s">
        <v>784</v>
      </c>
    </row>
    <row r="1454" spans="1:20" ht="14.45">
      <c r="A1454" s="54" t="str">
        <f>+VLOOKUP(O1454,'Selectable Table'!D:E,2,0)</f>
        <v>OTH CUST</v>
      </c>
      <c r="B1454" s="37" t="s">
        <v>1104</v>
      </c>
      <c r="C1454" s="50" t="s">
        <v>1105</v>
      </c>
      <c r="D1454" s="50" t="s">
        <v>1944</v>
      </c>
      <c r="E1454">
        <v>2025</v>
      </c>
      <c r="F1454">
        <v>6</v>
      </c>
      <c r="G1454" s="54" t="s">
        <v>854</v>
      </c>
      <c r="H1454" s="34" t="s">
        <v>324</v>
      </c>
      <c r="I1454" s="18">
        <v>-199.60000000000002</v>
      </c>
      <c r="J1454" s="34" t="s">
        <v>787</v>
      </c>
      <c r="K1454" s="19">
        <f t="shared" si="45"/>
        <v>-240.48207200000002</v>
      </c>
      <c r="L1454" t="s">
        <v>851</v>
      </c>
      <c r="M1454" s="51" t="s">
        <v>1106</v>
      </c>
      <c r="O1454" s="50" t="s">
        <v>929</v>
      </c>
      <c r="P1454" s="38">
        <f t="shared" si="44"/>
        <v>-240.48207200000002</v>
      </c>
      <c r="Q1454" s="52">
        <v>45831</v>
      </c>
      <c r="S1454">
        <v>40700</v>
      </c>
      <c r="T1454" t="s">
        <v>784</v>
      </c>
    </row>
    <row r="1455" spans="1:20" ht="14.45">
      <c r="A1455" s="54" t="str">
        <f>+VLOOKUP(O1455,'Selectable Table'!D:E,2,0)</f>
        <v>ROCHE</v>
      </c>
      <c r="B1455" s="37" t="s">
        <v>1693</v>
      </c>
      <c r="C1455" s="50" t="s">
        <v>1694</v>
      </c>
      <c r="D1455" s="50" t="s">
        <v>1944</v>
      </c>
      <c r="E1455">
        <v>2025</v>
      </c>
      <c r="F1455">
        <v>6</v>
      </c>
      <c r="G1455" s="54" t="s">
        <v>854</v>
      </c>
      <c r="H1455" s="34" t="s">
        <v>324</v>
      </c>
      <c r="I1455" s="18">
        <v>-621.5680000000001</v>
      </c>
      <c r="J1455" s="34" t="s">
        <v>787</v>
      </c>
      <c r="K1455" s="19">
        <f t="shared" si="45"/>
        <v>-748.87755776000017</v>
      </c>
      <c r="L1455" t="s">
        <v>851</v>
      </c>
      <c r="M1455" s="51" t="s">
        <v>1695</v>
      </c>
      <c r="O1455" s="50" t="s">
        <v>1696</v>
      </c>
      <c r="P1455" s="38">
        <f t="shared" si="44"/>
        <v>-748.87755776000017</v>
      </c>
      <c r="Q1455" s="52">
        <v>45831</v>
      </c>
      <c r="S1455">
        <v>40700</v>
      </c>
      <c r="T1455" t="s">
        <v>784</v>
      </c>
    </row>
    <row r="1456" spans="1:20" ht="29.1">
      <c r="A1456" s="54" t="str">
        <f>+VLOOKUP(O1456,'Selectable Table'!D:E,2,0)</f>
        <v>OTH CUST</v>
      </c>
      <c r="B1456" s="37" t="s">
        <v>1107</v>
      </c>
      <c r="C1456" s="50" t="s">
        <v>1108</v>
      </c>
      <c r="D1456" s="50" t="s">
        <v>1944</v>
      </c>
      <c r="E1456">
        <v>2025</v>
      </c>
      <c r="F1456">
        <v>6</v>
      </c>
      <c r="G1456" s="54" t="s">
        <v>854</v>
      </c>
      <c r="H1456" s="34" t="s">
        <v>324</v>
      </c>
      <c r="I1456" s="18">
        <v>-210.74400000000003</v>
      </c>
      <c r="J1456" s="34" t="s">
        <v>787</v>
      </c>
      <c r="K1456" s="19">
        <f t="shared" si="45"/>
        <v>-253.90858608000002</v>
      </c>
      <c r="L1456" t="s">
        <v>851</v>
      </c>
      <c r="M1456" s="51" t="s">
        <v>1109</v>
      </c>
      <c r="O1456" s="50" t="s">
        <v>929</v>
      </c>
      <c r="P1456" s="38">
        <f t="shared" si="44"/>
        <v>-253.90858608000002</v>
      </c>
      <c r="Q1456" s="52">
        <v>45831</v>
      </c>
      <c r="S1456">
        <v>40700</v>
      </c>
      <c r="T1456" t="s">
        <v>784</v>
      </c>
    </row>
    <row r="1457" spans="1:20" ht="14.45">
      <c r="A1457" s="54" t="str">
        <f>+VLOOKUP(O1457,'Selectable Table'!D:E,2,0)</f>
        <v>OTH CUST</v>
      </c>
      <c r="B1457" s="37" t="s">
        <v>1697</v>
      </c>
      <c r="C1457" s="50" t="s">
        <v>1698</v>
      </c>
      <c r="D1457" s="50" t="s">
        <v>1944</v>
      </c>
      <c r="E1457">
        <v>2025</v>
      </c>
      <c r="F1457">
        <v>6</v>
      </c>
      <c r="G1457" s="54" t="s">
        <v>854</v>
      </c>
      <c r="H1457" s="34" t="s">
        <v>324</v>
      </c>
      <c r="I1457" s="18">
        <v>-162.084</v>
      </c>
      <c r="J1457" s="34" t="s">
        <v>787</v>
      </c>
      <c r="K1457" s="19">
        <f t="shared" si="45"/>
        <v>-195.28204488</v>
      </c>
      <c r="L1457" t="s">
        <v>851</v>
      </c>
      <c r="M1457" s="51" t="s">
        <v>1699</v>
      </c>
      <c r="O1457" s="50" t="s">
        <v>875</v>
      </c>
      <c r="P1457" s="38">
        <f t="shared" si="44"/>
        <v>-195.28204488</v>
      </c>
      <c r="Q1457" s="52">
        <v>45831</v>
      </c>
      <c r="S1457">
        <v>40700</v>
      </c>
      <c r="T1457" t="s">
        <v>784</v>
      </c>
    </row>
    <row r="1458" spans="1:20" ht="14.45">
      <c r="A1458" s="54" t="str">
        <f>+VLOOKUP(O1458,'Selectable Table'!D:E,2,0)</f>
        <v>OTH CUST</v>
      </c>
      <c r="B1458" s="37" t="s">
        <v>1700</v>
      </c>
      <c r="C1458" s="50" t="s">
        <v>1701</v>
      </c>
      <c r="D1458" s="50" t="s">
        <v>1944</v>
      </c>
      <c r="E1458">
        <v>2025</v>
      </c>
      <c r="F1458">
        <v>6</v>
      </c>
      <c r="G1458" s="54" t="s">
        <v>854</v>
      </c>
      <c r="H1458" s="34" t="s">
        <v>324</v>
      </c>
      <c r="I1458" s="18">
        <v>-621.5680000000001</v>
      </c>
      <c r="J1458" s="34" t="s">
        <v>787</v>
      </c>
      <c r="K1458" s="19">
        <f t="shared" si="45"/>
        <v>-748.87755776000017</v>
      </c>
      <c r="L1458" t="s">
        <v>851</v>
      </c>
      <c r="M1458" s="51" t="s">
        <v>1702</v>
      </c>
      <c r="O1458" s="50" t="s">
        <v>944</v>
      </c>
      <c r="P1458" s="38">
        <f t="shared" si="44"/>
        <v>-748.87755776000017</v>
      </c>
      <c r="Q1458" s="52">
        <v>45831</v>
      </c>
      <c r="S1458">
        <v>40700</v>
      </c>
      <c r="T1458" t="s">
        <v>784</v>
      </c>
    </row>
    <row r="1459" spans="1:20" ht="29.1">
      <c r="A1459" s="54" t="str">
        <f>+VLOOKUP(O1459,'Selectable Table'!D:E,2,0)</f>
        <v>OTH CUST</v>
      </c>
      <c r="B1459" s="37" t="s">
        <v>1703</v>
      </c>
      <c r="C1459" s="50" t="s">
        <v>1704</v>
      </c>
      <c r="D1459" s="50" t="s">
        <v>1944</v>
      </c>
      <c r="E1459">
        <v>2025</v>
      </c>
      <c r="F1459">
        <v>6</v>
      </c>
      <c r="G1459" s="54" t="s">
        <v>880</v>
      </c>
      <c r="H1459" s="34" t="s">
        <v>616</v>
      </c>
      <c r="I1459" s="18">
        <v>-514.20000000000005</v>
      </c>
      <c r="J1459" s="34" t="s">
        <v>787</v>
      </c>
      <c r="K1459" s="19">
        <f t="shared" si="45"/>
        <v>-619.51844400000004</v>
      </c>
      <c r="L1459" t="s">
        <v>851</v>
      </c>
      <c r="M1459" s="51" t="s">
        <v>1705</v>
      </c>
      <c r="O1459" s="50" t="s">
        <v>860</v>
      </c>
      <c r="P1459" s="38">
        <f t="shared" si="44"/>
        <v>-619.51844400000004</v>
      </c>
      <c r="Q1459" s="52">
        <v>45831</v>
      </c>
      <c r="S1459">
        <v>40700</v>
      </c>
      <c r="T1459" t="s">
        <v>784</v>
      </c>
    </row>
    <row r="1460" spans="1:20" ht="29.1">
      <c r="A1460" s="54" t="str">
        <f>+VLOOKUP(O1460,'Selectable Table'!D:E,2,0)</f>
        <v>OTH CUST</v>
      </c>
      <c r="B1460" s="37" t="s">
        <v>1706</v>
      </c>
      <c r="C1460" s="50" t="s">
        <v>1707</v>
      </c>
      <c r="D1460" s="50" t="s">
        <v>1944</v>
      </c>
      <c r="E1460">
        <v>2025</v>
      </c>
      <c r="F1460">
        <v>6</v>
      </c>
      <c r="G1460" s="54" t="s">
        <v>880</v>
      </c>
      <c r="H1460" s="34" t="s">
        <v>616</v>
      </c>
      <c r="I1460" s="18">
        <v>-205.34800000000001</v>
      </c>
      <c r="J1460" s="34" t="s">
        <v>787</v>
      </c>
      <c r="K1460" s="19">
        <f t="shared" si="45"/>
        <v>-247.40737736000003</v>
      </c>
      <c r="L1460" t="s">
        <v>851</v>
      </c>
      <c r="M1460" s="51" t="s">
        <v>1709</v>
      </c>
      <c r="O1460" s="50" t="s">
        <v>929</v>
      </c>
      <c r="P1460" s="38">
        <f t="shared" si="44"/>
        <v>-247.40737736000003</v>
      </c>
      <c r="Q1460" s="52">
        <v>45831</v>
      </c>
      <c r="S1460">
        <v>40700</v>
      </c>
      <c r="T1460" t="s">
        <v>784</v>
      </c>
    </row>
    <row r="1461" spans="1:20" ht="29.1">
      <c r="A1461" s="54" t="str">
        <f>+VLOOKUP(O1461,'Selectable Table'!D:E,2,0)</f>
        <v>OTH CUST</v>
      </c>
      <c r="B1461" s="37" t="s">
        <v>1710</v>
      </c>
      <c r="C1461" s="50" t="s">
        <v>1711</v>
      </c>
      <c r="D1461" s="50" t="s">
        <v>1944</v>
      </c>
      <c r="E1461">
        <v>2025</v>
      </c>
      <c r="F1461">
        <v>6</v>
      </c>
      <c r="G1461" s="54" t="s">
        <v>850</v>
      </c>
      <c r="H1461" s="34" t="s">
        <v>323</v>
      </c>
      <c r="I1461" s="18">
        <v>-210.74400000000003</v>
      </c>
      <c r="J1461" s="34" t="s">
        <v>787</v>
      </c>
      <c r="K1461" s="19">
        <f t="shared" si="45"/>
        <v>-253.90858608000002</v>
      </c>
      <c r="L1461" t="s">
        <v>851</v>
      </c>
      <c r="M1461" s="51" t="s">
        <v>1712</v>
      </c>
      <c r="O1461" s="50" t="s">
        <v>929</v>
      </c>
      <c r="P1461" s="38">
        <f t="shared" si="44"/>
        <v>-253.90858608000002</v>
      </c>
      <c r="Q1461" s="52">
        <v>45831</v>
      </c>
      <c r="S1461">
        <v>40700</v>
      </c>
      <c r="T1461" t="s">
        <v>784</v>
      </c>
    </row>
    <row r="1462" spans="1:20" ht="14.45">
      <c r="A1462" s="54" t="str">
        <f>+VLOOKUP(O1462,'Selectable Table'!D:E,2,0)</f>
        <v>OTH CUST</v>
      </c>
      <c r="B1462" s="37" t="s">
        <v>1110</v>
      </c>
      <c r="C1462" s="50" t="s">
        <v>1111</v>
      </c>
      <c r="D1462" s="50" t="s">
        <v>1944</v>
      </c>
      <c r="E1462">
        <v>2025</v>
      </c>
      <c r="F1462">
        <v>6</v>
      </c>
      <c r="G1462" s="54" t="s">
        <v>850</v>
      </c>
      <c r="H1462" s="34" t="s">
        <v>323</v>
      </c>
      <c r="I1462" s="18">
        <v>-162.084</v>
      </c>
      <c r="J1462" s="34" t="s">
        <v>787</v>
      </c>
      <c r="K1462" s="19">
        <f t="shared" si="45"/>
        <v>-195.28204488</v>
      </c>
      <c r="L1462" t="s">
        <v>851</v>
      </c>
      <c r="M1462" s="51" t="s">
        <v>1112</v>
      </c>
      <c r="O1462" s="50" t="s">
        <v>875</v>
      </c>
      <c r="P1462" s="38">
        <f t="shared" si="44"/>
        <v>-195.28204488</v>
      </c>
      <c r="Q1462" s="52">
        <v>45831</v>
      </c>
      <c r="S1462">
        <v>40700</v>
      </c>
      <c r="T1462" t="s">
        <v>784</v>
      </c>
    </row>
    <row r="1463" spans="1:20" ht="14.45">
      <c r="A1463" s="54" t="str">
        <f>+VLOOKUP(O1463,'Selectable Table'!D:E,2,0)</f>
        <v>OTH CUST</v>
      </c>
      <c r="B1463" s="37" t="s">
        <v>1113</v>
      </c>
      <c r="C1463" s="50" t="s">
        <v>1114</v>
      </c>
      <c r="D1463" s="50" t="s">
        <v>1944</v>
      </c>
      <c r="E1463">
        <v>2025</v>
      </c>
      <c r="F1463">
        <v>6</v>
      </c>
      <c r="G1463" s="54" t="s">
        <v>850</v>
      </c>
      <c r="H1463" s="34" t="s">
        <v>323</v>
      </c>
      <c r="I1463" s="18">
        <v>-652.64800000000002</v>
      </c>
      <c r="J1463" s="34" t="s">
        <v>787</v>
      </c>
      <c r="K1463" s="19">
        <f t="shared" si="45"/>
        <v>-786.32336336000003</v>
      </c>
      <c r="L1463" t="s">
        <v>851</v>
      </c>
      <c r="M1463" s="51" t="s">
        <v>1115</v>
      </c>
      <c r="O1463" s="50" t="s">
        <v>1116</v>
      </c>
      <c r="P1463" s="38">
        <f t="shared" si="44"/>
        <v>-786.32336336000003</v>
      </c>
      <c r="Q1463" s="52">
        <v>45831</v>
      </c>
      <c r="S1463">
        <v>40700</v>
      </c>
      <c r="T1463" t="s">
        <v>784</v>
      </c>
    </row>
    <row r="1464" spans="1:20" ht="14.45">
      <c r="A1464" s="54" t="str">
        <f>+VLOOKUP(O1464,'Selectable Table'!D:E,2,0)</f>
        <v>OTH CUST</v>
      </c>
      <c r="B1464" s="37" t="s">
        <v>1714</v>
      </c>
      <c r="C1464" s="50" t="s">
        <v>1715</v>
      </c>
      <c r="D1464" s="50" t="s">
        <v>539</v>
      </c>
      <c r="E1464">
        <v>2025</v>
      </c>
      <c r="F1464">
        <v>6</v>
      </c>
      <c r="G1464" s="54" t="s">
        <v>854</v>
      </c>
      <c r="H1464" s="34" t="s">
        <v>324</v>
      </c>
      <c r="I1464" s="18">
        <v>-619.01200000000006</v>
      </c>
      <c r="J1464" s="34" t="s">
        <v>787</v>
      </c>
      <c r="K1464" s="19">
        <f t="shared" si="45"/>
        <v>-745.79803784000012</v>
      </c>
      <c r="L1464" t="s">
        <v>851</v>
      </c>
      <c r="M1464" s="51" t="s">
        <v>1260</v>
      </c>
      <c r="O1464" s="50" t="s">
        <v>1010</v>
      </c>
      <c r="P1464" s="38">
        <f t="shared" si="44"/>
        <v>-745.79803784000012</v>
      </c>
      <c r="Q1464" s="52">
        <v>45831</v>
      </c>
      <c r="S1464">
        <v>40700</v>
      </c>
      <c r="T1464" t="s">
        <v>784</v>
      </c>
    </row>
    <row r="1465" spans="1:20" ht="14.45">
      <c r="A1465" s="54" t="str">
        <f>+VLOOKUP(O1465,'Selectable Table'!D:E,2,0)</f>
        <v>OTH CUST</v>
      </c>
      <c r="B1465" s="37" t="s">
        <v>1117</v>
      </c>
      <c r="C1465" s="50" t="s">
        <v>1118</v>
      </c>
      <c r="D1465" s="50" t="s">
        <v>539</v>
      </c>
      <c r="E1465">
        <v>2025</v>
      </c>
      <c r="F1465">
        <v>6</v>
      </c>
      <c r="G1465" s="54" t="s">
        <v>850</v>
      </c>
      <c r="H1465" s="34" t="s">
        <v>323</v>
      </c>
      <c r="I1465" s="18">
        <v>-160.20000000000002</v>
      </c>
      <c r="J1465" s="34" t="s">
        <v>787</v>
      </c>
      <c r="K1465" s="19">
        <f t="shared" si="45"/>
        <v>-193.01216400000001</v>
      </c>
      <c r="L1465" t="s">
        <v>851</v>
      </c>
      <c r="M1465" s="51" t="s">
        <v>1119</v>
      </c>
      <c r="O1465" s="50" t="s">
        <v>937</v>
      </c>
      <c r="P1465" s="38">
        <f t="shared" si="44"/>
        <v>-193.01216400000001</v>
      </c>
      <c r="Q1465" s="52">
        <v>45831</v>
      </c>
      <c r="S1465">
        <v>40700</v>
      </c>
      <c r="T1465" t="s">
        <v>784</v>
      </c>
    </row>
    <row r="1466" spans="1:20" ht="29.1">
      <c r="A1466" s="54" t="str">
        <f>+VLOOKUP(O1466,'Selectable Table'!D:E,2,0)</f>
        <v>OTH CUST</v>
      </c>
      <c r="B1466" s="37" t="s">
        <v>1716</v>
      </c>
      <c r="C1466" s="50" t="s">
        <v>1717</v>
      </c>
      <c r="D1466" s="50">
        <v>1001</v>
      </c>
      <c r="E1466">
        <v>2025</v>
      </c>
      <c r="F1466">
        <v>6</v>
      </c>
      <c r="G1466" s="54" t="s">
        <v>880</v>
      </c>
      <c r="H1466" s="34" t="s">
        <v>616</v>
      </c>
      <c r="I1466" s="18">
        <v>-210.74400000000003</v>
      </c>
      <c r="J1466" s="34" t="s">
        <v>785</v>
      </c>
      <c r="K1466" s="19">
        <f t="shared" si="45"/>
        <v>-237.49584336000004</v>
      </c>
      <c r="L1466" t="s">
        <v>851</v>
      </c>
      <c r="M1466" s="51" t="s">
        <v>1718</v>
      </c>
      <c r="O1466" s="50" t="s">
        <v>929</v>
      </c>
      <c r="P1466" s="38">
        <f t="shared" si="44"/>
        <v>-237.49584336000004</v>
      </c>
      <c r="Q1466" s="52">
        <v>45831</v>
      </c>
      <c r="S1466">
        <v>40700</v>
      </c>
      <c r="T1466" t="s">
        <v>784</v>
      </c>
    </row>
    <row r="1467" spans="1:20" ht="29.1">
      <c r="A1467" s="54" t="str">
        <f>+VLOOKUP(O1467,'Selectable Table'!D:E,2,0)</f>
        <v>OTH CUST</v>
      </c>
      <c r="B1467" s="37" t="s">
        <v>1120</v>
      </c>
      <c r="C1467" s="50" t="s">
        <v>1121</v>
      </c>
      <c r="D1467" s="50">
        <v>1001</v>
      </c>
      <c r="E1467">
        <v>2025</v>
      </c>
      <c r="F1467">
        <v>6</v>
      </c>
      <c r="G1467" s="54" t="s">
        <v>880</v>
      </c>
      <c r="H1467" s="34" t="s">
        <v>616</v>
      </c>
      <c r="I1467" s="18">
        <v>-621.5680000000001</v>
      </c>
      <c r="J1467" s="34" t="s">
        <v>785</v>
      </c>
      <c r="K1467" s="19">
        <f t="shared" si="45"/>
        <v>-700.46984192000014</v>
      </c>
      <c r="L1467" t="s">
        <v>851</v>
      </c>
      <c r="M1467" s="51" t="s">
        <v>1122</v>
      </c>
      <c r="O1467" s="50" t="s">
        <v>944</v>
      </c>
      <c r="P1467" s="38">
        <f t="shared" si="44"/>
        <v>-700.46984192000014</v>
      </c>
      <c r="Q1467" s="52">
        <v>45831</v>
      </c>
      <c r="S1467">
        <v>40700</v>
      </c>
      <c r="T1467" t="s">
        <v>784</v>
      </c>
    </row>
    <row r="1468" spans="1:20" ht="14.45">
      <c r="A1468" s="54" t="str">
        <f>+VLOOKUP(O1468,'Selectable Table'!D:E,2,0)</f>
        <v>OTH CUST</v>
      </c>
      <c r="B1468" s="37" t="s">
        <v>1123</v>
      </c>
      <c r="C1468" s="50" t="s">
        <v>1124</v>
      </c>
      <c r="D1468" s="50">
        <v>1001</v>
      </c>
      <c r="E1468">
        <v>2025</v>
      </c>
      <c r="F1468">
        <v>6</v>
      </c>
      <c r="G1468" s="54" t="s">
        <v>854</v>
      </c>
      <c r="H1468" s="34" t="s">
        <v>324</v>
      </c>
      <c r="I1468" s="18">
        <v>-162.084</v>
      </c>
      <c r="J1468" s="34" t="s">
        <v>785</v>
      </c>
      <c r="K1468" s="19">
        <f t="shared" si="45"/>
        <v>-182.65894296000002</v>
      </c>
      <c r="L1468" t="s">
        <v>851</v>
      </c>
      <c r="M1468" s="51" t="s">
        <v>1125</v>
      </c>
      <c r="O1468" s="50" t="s">
        <v>875</v>
      </c>
      <c r="P1468" s="38">
        <f t="shared" si="44"/>
        <v>-182.65894296000002</v>
      </c>
      <c r="Q1468" s="52">
        <v>45831</v>
      </c>
      <c r="S1468">
        <v>40700</v>
      </c>
      <c r="T1468" t="s">
        <v>784</v>
      </c>
    </row>
    <row r="1469" spans="1:20" ht="14.45">
      <c r="A1469" s="54" t="str">
        <f>+VLOOKUP(O1469,'Selectable Table'!D:E,2,0)</f>
        <v>OTH CUST</v>
      </c>
      <c r="B1469" s="37" t="s">
        <v>1126</v>
      </c>
      <c r="C1469" s="50" t="s">
        <v>1127</v>
      </c>
      <c r="D1469" s="50">
        <v>1001</v>
      </c>
      <c r="E1469">
        <v>2025</v>
      </c>
      <c r="F1469">
        <v>6</v>
      </c>
      <c r="G1469" s="54" t="s">
        <v>854</v>
      </c>
      <c r="H1469" s="34" t="s">
        <v>324</v>
      </c>
      <c r="I1469" s="18">
        <v>-574.55600000000004</v>
      </c>
      <c r="J1469" s="34" t="s">
        <v>785</v>
      </c>
      <c r="K1469" s="19">
        <f t="shared" si="45"/>
        <v>-647.49013864000005</v>
      </c>
      <c r="L1469" t="s">
        <v>851</v>
      </c>
      <c r="M1469" s="51" t="s">
        <v>1129</v>
      </c>
      <c r="O1469" s="50" t="s">
        <v>1010</v>
      </c>
      <c r="P1469" s="38">
        <f t="shared" si="44"/>
        <v>-647.49013864000005</v>
      </c>
      <c r="Q1469" s="52">
        <v>45831</v>
      </c>
      <c r="S1469">
        <v>40700</v>
      </c>
      <c r="T1469" t="s">
        <v>784</v>
      </c>
    </row>
    <row r="1470" spans="1:20" ht="29.1">
      <c r="A1470" s="54" t="str">
        <f>+VLOOKUP(O1470,'Selectable Table'!D:E,2,0)</f>
        <v>OTH CUST</v>
      </c>
      <c r="B1470" s="37" t="s">
        <v>1719</v>
      </c>
      <c r="C1470" s="50" t="s">
        <v>1720</v>
      </c>
      <c r="D1470" s="50" t="s">
        <v>1945</v>
      </c>
      <c r="E1470">
        <v>2025</v>
      </c>
      <c r="F1470">
        <v>6</v>
      </c>
      <c r="G1470" s="54" t="s">
        <v>854</v>
      </c>
      <c r="H1470" s="34" t="s">
        <v>324</v>
      </c>
      <c r="I1470" s="18">
        <v>-205.34800000000001</v>
      </c>
      <c r="J1470" s="34" t="s">
        <v>95</v>
      </c>
      <c r="K1470" s="19">
        <f t="shared" si="45"/>
        <v>-205.34800000000001</v>
      </c>
      <c r="L1470" t="s">
        <v>851</v>
      </c>
      <c r="M1470" s="51" t="s">
        <v>1722</v>
      </c>
      <c r="O1470" s="50" t="s">
        <v>929</v>
      </c>
      <c r="P1470" s="38">
        <f t="shared" si="44"/>
        <v>-205.34800000000001</v>
      </c>
      <c r="Q1470" s="52">
        <v>45831</v>
      </c>
      <c r="S1470">
        <v>40700</v>
      </c>
      <c r="T1470" t="s">
        <v>784</v>
      </c>
    </row>
    <row r="1471" spans="1:20" ht="14.45">
      <c r="A1471" s="54" t="str">
        <f>+VLOOKUP(O1471,'Selectable Table'!D:E,2,0)</f>
        <v>OTH CUST</v>
      </c>
      <c r="B1471" s="37" t="s">
        <v>1130</v>
      </c>
      <c r="C1471" s="50" t="s">
        <v>1131</v>
      </c>
      <c r="D1471" s="50" t="s">
        <v>1945</v>
      </c>
      <c r="E1471">
        <v>2025</v>
      </c>
      <c r="F1471">
        <v>6</v>
      </c>
      <c r="G1471" s="54" t="s">
        <v>850</v>
      </c>
      <c r="H1471" s="34" t="s">
        <v>323</v>
      </c>
      <c r="I1471" s="18">
        <v>-233.4</v>
      </c>
      <c r="J1471" s="34" t="s">
        <v>95</v>
      </c>
      <c r="K1471" s="19">
        <f t="shared" si="45"/>
        <v>-233.4</v>
      </c>
      <c r="L1471" t="s">
        <v>851</v>
      </c>
      <c r="M1471" s="51" t="s">
        <v>1132</v>
      </c>
      <c r="O1471" s="50" t="s">
        <v>860</v>
      </c>
      <c r="P1471" s="38">
        <f t="shared" si="44"/>
        <v>-233.4</v>
      </c>
      <c r="Q1471" s="52">
        <v>45831</v>
      </c>
      <c r="S1471">
        <v>40700</v>
      </c>
      <c r="T1471" t="s">
        <v>784</v>
      </c>
    </row>
    <row r="1472" spans="1:20" ht="14.45">
      <c r="A1472" s="54" t="str">
        <f>+VLOOKUP(O1472,'Selectable Table'!D:E,2,0)</f>
        <v>OTH CUST</v>
      </c>
      <c r="B1472" s="37" t="s">
        <v>1723</v>
      </c>
      <c r="C1472" s="50" t="s">
        <v>1724</v>
      </c>
      <c r="D1472" s="50" t="s">
        <v>1946</v>
      </c>
      <c r="E1472">
        <v>2025</v>
      </c>
      <c r="F1472">
        <v>6</v>
      </c>
      <c r="G1472" s="54" t="s">
        <v>854</v>
      </c>
      <c r="H1472" s="34" t="s">
        <v>324</v>
      </c>
      <c r="I1472" s="18">
        <v>-465.69600000000003</v>
      </c>
      <c r="J1472" s="34" t="s">
        <v>785</v>
      </c>
      <c r="K1472" s="19">
        <f t="shared" si="45"/>
        <v>-524.81145024</v>
      </c>
      <c r="L1472" t="s">
        <v>851</v>
      </c>
      <c r="M1472" s="51" t="s">
        <v>1725</v>
      </c>
      <c r="O1472" s="50" t="s">
        <v>944</v>
      </c>
      <c r="P1472" s="38">
        <f t="shared" si="44"/>
        <v>-524.81145024</v>
      </c>
      <c r="Q1472" s="52">
        <v>45831</v>
      </c>
      <c r="S1472">
        <v>40700</v>
      </c>
      <c r="T1472" t="s">
        <v>784</v>
      </c>
    </row>
    <row r="1473" spans="1:20" ht="14.45">
      <c r="A1473" s="54" t="str">
        <f>+VLOOKUP(O1473,'Selectable Table'!D:E,2,0)</f>
        <v>OTH CUST</v>
      </c>
      <c r="B1473" s="37" t="s">
        <v>1133</v>
      </c>
      <c r="C1473" s="50" t="s">
        <v>1134</v>
      </c>
      <c r="D1473" s="50" t="s">
        <v>1946</v>
      </c>
      <c r="E1473">
        <v>2025</v>
      </c>
      <c r="F1473">
        <v>6</v>
      </c>
      <c r="G1473" s="54" t="s">
        <v>854</v>
      </c>
      <c r="H1473" s="34" t="s">
        <v>324</v>
      </c>
      <c r="I1473" s="18">
        <v>-532.77200000000005</v>
      </c>
      <c r="J1473" s="34" t="s">
        <v>785</v>
      </c>
      <c r="K1473" s="19">
        <f t="shared" si="45"/>
        <v>-600.40207768000005</v>
      </c>
      <c r="L1473" t="s">
        <v>851</v>
      </c>
      <c r="M1473" s="51" t="s">
        <v>1135</v>
      </c>
      <c r="O1473" s="50" t="s">
        <v>1136</v>
      </c>
      <c r="P1473" s="38">
        <f t="shared" si="44"/>
        <v>-600.40207768000005</v>
      </c>
      <c r="Q1473" s="52">
        <v>45831</v>
      </c>
      <c r="S1473">
        <v>40700</v>
      </c>
      <c r="T1473" t="s">
        <v>784</v>
      </c>
    </row>
    <row r="1474" spans="1:20" ht="29.1">
      <c r="A1474" s="54" t="str">
        <f>+VLOOKUP(O1474,'Selectable Table'!D:E,2,0)</f>
        <v>OTH CUST</v>
      </c>
      <c r="B1474" s="37" t="s">
        <v>1137</v>
      </c>
      <c r="C1474" s="50" t="s">
        <v>1138</v>
      </c>
      <c r="D1474" s="50" t="s">
        <v>1946</v>
      </c>
      <c r="E1474">
        <v>2025</v>
      </c>
      <c r="F1474">
        <v>6</v>
      </c>
      <c r="G1474" s="54" t="s">
        <v>854</v>
      </c>
      <c r="H1474" s="34" t="s">
        <v>324</v>
      </c>
      <c r="I1474" s="18">
        <v>-199.60000000000002</v>
      </c>
      <c r="J1474" s="34" t="s">
        <v>785</v>
      </c>
      <c r="K1474" s="19">
        <f t="shared" si="45"/>
        <v>-224.93722400000004</v>
      </c>
      <c r="L1474" t="s">
        <v>851</v>
      </c>
      <c r="M1474" s="51" t="s">
        <v>1139</v>
      </c>
      <c r="O1474" s="50" t="s">
        <v>929</v>
      </c>
      <c r="P1474" s="38">
        <f t="shared" ref="P1474:P1537" si="46">K1474</f>
        <v>-224.93722400000004</v>
      </c>
      <c r="Q1474" s="52">
        <v>45831</v>
      </c>
      <c r="S1474">
        <v>40700</v>
      </c>
      <c r="T1474" t="s">
        <v>784</v>
      </c>
    </row>
    <row r="1475" spans="1:20" ht="29.1">
      <c r="A1475" s="54" t="str">
        <f>+VLOOKUP(O1475,'Selectable Table'!D:E,2,0)</f>
        <v>OTH CUST</v>
      </c>
      <c r="B1475" s="37" t="s">
        <v>1140</v>
      </c>
      <c r="C1475" s="50" t="s">
        <v>1141</v>
      </c>
      <c r="D1475" s="50" t="s">
        <v>1946</v>
      </c>
      <c r="E1475">
        <v>2025</v>
      </c>
      <c r="F1475">
        <v>6</v>
      </c>
      <c r="G1475" s="54" t="s">
        <v>850</v>
      </c>
      <c r="H1475" s="34" t="s">
        <v>323</v>
      </c>
      <c r="I1475" s="18">
        <v>-199.60000000000002</v>
      </c>
      <c r="J1475" s="34" t="s">
        <v>785</v>
      </c>
      <c r="K1475" s="19">
        <f t="shared" ref="K1475:K1538" si="47">+VLOOKUP(J1475,$W$2:$X$7,2,0)*I1475</f>
        <v>-224.93722400000004</v>
      </c>
      <c r="L1475" t="s">
        <v>851</v>
      </c>
      <c r="M1475" s="51" t="s">
        <v>1142</v>
      </c>
      <c r="O1475" s="50" t="s">
        <v>929</v>
      </c>
      <c r="P1475" s="38">
        <f t="shared" si="46"/>
        <v>-224.93722400000004</v>
      </c>
      <c r="Q1475" s="52">
        <v>45831</v>
      </c>
      <c r="S1475">
        <v>40700</v>
      </c>
      <c r="T1475" t="s">
        <v>784</v>
      </c>
    </row>
    <row r="1476" spans="1:20" ht="14.45">
      <c r="A1476" s="54" t="str">
        <f>+VLOOKUP(O1476,'Selectable Table'!D:E,2,0)</f>
        <v>OTH CUST</v>
      </c>
      <c r="B1476" s="37" t="s">
        <v>1727</v>
      </c>
      <c r="C1476" s="50" t="s">
        <v>1728</v>
      </c>
      <c r="D1476" s="50" t="s">
        <v>1946</v>
      </c>
      <c r="E1476">
        <v>2025</v>
      </c>
      <c r="F1476">
        <v>6</v>
      </c>
      <c r="G1476" s="54" t="s">
        <v>850</v>
      </c>
      <c r="H1476" s="34" t="s">
        <v>323</v>
      </c>
      <c r="I1476" s="18">
        <v>-498.72399999999999</v>
      </c>
      <c r="J1476" s="34" t="s">
        <v>785</v>
      </c>
      <c r="K1476" s="19">
        <f t="shared" si="47"/>
        <v>-562.03202455999997</v>
      </c>
      <c r="L1476" t="s">
        <v>851</v>
      </c>
      <c r="M1476" s="51" t="s">
        <v>1730</v>
      </c>
      <c r="O1476" s="50" t="s">
        <v>875</v>
      </c>
      <c r="P1476" s="38">
        <f t="shared" si="46"/>
        <v>-562.03202455999997</v>
      </c>
      <c r="Q1476" s="52">
        <v>45831</v>
      </c>
      <c r="S1476">
        <v>40700</v>
      </c>
      <c r="T1476" t="s">
        <v>784</v>
      </c>
    </row>
    <row r="1477" spans="1:20" ht="14.45">
      <c r="A1477" s="54" t="str">
        <f>+VLOOKUP(O1477,'Selectable Table'!D:E,2,0)</f>
        <v>OTH CUST</v>
      </c>
      <c r="B1477" s="37" t="s">
        <v>1143</v>
      </c>
      <c r="C1477" s="50" t="s">
        <v>1144</v>
      </c>
      <c r="D1477" s="50" t="s">
        <v>1947</v>
      </c>
      <c r="E1477">
        <v>2025</v>
      </c>
      <c r="F1477">
        <v>6</v>
      </c>
      <c r="G1477" s="54" t="s">
        <v>854</v>
      </c>
      <c r="H1477" s="34" t="s">
        <v>324</v>
      </c>
      <c r="I1477" s="18">
        <v>-162.084</v>
      </c>
      <c r="J1477" s="34" t="s">
        <v>785</v>
      </c>
      <c r="K1477" s="19">
        <f t="shared" si="47"/>
        <v>-182.65894296000002</v>
      </c>
      <c r="L1477" t="s">
        <v>851</v>
      </c>
      <c r="M1477" s="51" t="s">
        <v>1145</v>
      </c>
      <c r="O1477" s="50" t="s">
        <v>875</v>
      </c>
      <c r="P1477" s="38">
        <f t="shared" si="46"/>
        <v>-182.65894296000002</v>
      </c>
      <c r="Q1477" s="52">
        <v>45831</v>
      </c>
      <c r="S1477">
        <v>40700</v>
      </c>
      <c r="T1477" t="s">
        <v>784</v>
      </c>
    </row>
    <row r="1478" spans="1:20" ht="14.45">
      <c r="A1478" s="54" t="str">
        <f>+VLOOKUP(O1478,'Selectable Table'!D:E,2,0)</f>
        <v>ASTRAZENECA</v>
      </c>
      <c r="B1478" s="37" t="s">
        <v>1146</v>
      </c>
      <c r="C1478" s="50" t="s">
        <v>1147</v>
      </c>
      <c r="D1478" s="50" t="s">
        <v>1947</v>
      </c>
      <c r="E1478">
        <v>2025</v>
      </c>
      <c r="F1478">
        <v>6</v>
      </c>
      <c r="G1478" s="54" t="s">
        <v>854</v>
      </c>
      <c r="H1478" s="34" t="s">
        <v>324</v>
      </c>
      <c r="I1478" s="18">
        <v>-150.50399999999999</v>
      </c>
      <c r="J1478" s="34" t="s">
        <v>785</v>
      </c>
      <c r="K1478" s="19">
        <f t="shared" si="47"/>
        <v>-169.60897775999999</v>
      </c>
      <c r="L1478" t="s">
        <v>851</v>
      </c>
      <c r="M1478" s="51" t="s">
        <v>1148</v>
      </c>
      <c r="O1478" s="50" t="s">
        <v>1149</v>
      </c>
      <c r="P1478" s="38">
        <f t="shared" si="46"/>
        <v>-169.60897775999999</v>
      </c>
      <c r="Q1478" s="52">
        <v>45831</v>
      </c>
      <c r="S1478">
        <v>40700</v>
      </c>
      <c r="T1478" t="s">
        <v>784</v>
      </c>
    </row>
    <row r="1479" spans="1:20" ht="14.45">
      <c r="A1479" s="54" t="str">
        <f>+VLOOKUP(O1479,'Selectable Table'!D:E,2,0)</f>
        <v>OTH CUST</v>
      </c>
      <c r="B1479" s="37" t="s">
        <v>1150</v>
      </c>
      <c r="C1479" s="50" t="s">
        <v>1151</v>
      </c>
      <c r="D1479" s="50" t="s">
        <v>1947</v>
      </c>
      <c r="E1479">
        <v>2025</v>
      </c>
      <c r="F1479">
        <v>6</v>
      </c>
      <c r="G1479" s="54" t="s">
        <v>850</v>
      </c>
      <c r="H1479" s="34" t="s">
        <v>323</v>
      </c>
      <c r="I1479" s="18">
        <v>-718.19600000000003</v>
      </c>
      <c r="J1479" s="34" t="s">
        <v>785</v>
      </c>
      <c r="K1479" s="19">
        <f t="shared" si="47"/>
        <v>-809.36380024000005</v>
      </c>
      <c r="L1479" t="s">
        <v>851</v>
      </c>
      <c r="M1479" s="51" t="s">
        <v>1152</v>
      </c>
      <c r="O1479" s="50" t="s">
        <v>1010</v>
      </c>
      <c r="P1479" s="38">
        <f t="shared" si="46"/>
        <v>-809.36380024000005</v>
      </c>
      <c r="Q1479" s="52">
        <v>45831</v>
      </c>
      <c r="S1479">
        <v>40700</v>
      </c>
      <c r="T1479" t="s">
        <v>784</v>
      </c>
    </row>
    <row r="1480" spans="1:20" ht="14.45">
      <c r="A1480" s="54" t="str">
        <f>+VLOOKUP(O1480,'Selectable Table'!D:E,2,0)</f>
        <v>OTH CUST</v>
      </c>
      <c r="B1480" s="37" t="s">
        <v>1914</v>
      </c>
      <c r="C1480" s="50" t="s">
        <v>1915</v>
      </c>
      <c r="D1480" s="50" t="s">
        <v>1948</v>
      </c>
      <c r="E1480">
        <v>2025</v>
      </c>
      <c r="F1480">
        <v>6</v>
      </c>
      <c r="G1480" s="54" t="s">
        <v>854</v>
      </c>
      <c r="H1480" s="34" t="s">
        <v>324</v>
      </c>
      <c r="I1480" s="18">
        <v>-233.4</v>
      </c>
      <c r="J1480" s="34" t="s">
        <v>787</v>
      </c>
      <c r="K1480" s="19">
        <f t="shared" si="47"/>
        <v>-281.20498800000001</v>
      </c>
      <c r="L1480" t="s">
        <v>851</v>
      </c>
      <c r="M1480" s="51" t="s">
        <v>1916</v>
      </c>
      <c r="O1480" s="50" t="s">
        <v>860</v>
      </c>
      <c r="P1480" s="38">
        <f t="shared" si="46"/>
        <v>-281.20498800000001</v>
      </c>
      <c r="Q1480" s="52">
        <v>45831</v>
      </c>
      <c r="S1480">
        <v>40700</v>
      </c>
      <c r="T1480" t="s">
        <v>784</v>
      </c>
    </row>
    <row r="1481" spans="1:20" ht="14.45">
      <c r="A1481" s="54" t="str">
        <f>+VLOOKUP(O1481,'Selectable Table'!D:E,2,0)</f>
        <v>OTH CUST</v>
      </c>
      <c r="B1481" s="37" t="s">
        <v>1737</v>
      </c>
      <c r="C1481" s="50" t="s">
        <v>1738</v>
      </c>
      <c r="D1481" s="50" t="s">
        <v>1948</v>
      </c>
      <c r="E1481">
        <v>2025</v>
      </c>
      <c r="F1481">
        <v>6</v>
      </c>
      <c r="G1481" s="54" t="s">
        <v>858</v>
      </c>
      <c r="H1481" s="34" t="s">
        <v>325</v>
      </c>
      <c r="I1481" s="18">
        <v>-233.4</v>
      </c>
      <c r="J1481" s="34" t="s">
        <v>787</v>
      </c>
      <c r="K1481" s="19">
        <f t="shared" si="47"/>
        <v>-281.20498800000001</v>
      </c>
      <c r="L1481" t="s">
        <v>851</v>
      </c>
      <c r="M1481" s="51" t="s">
        <v>1739</v>
      </c>
      <c r="O1481" s="50" t="s">
        <v>860</v>
      </c>
      <c r="P1481" s="38">
        <f t="shared" si="46"/>
        <v>-281.20498800000001</v>
      </c>
      <c r="Q1481" s="52">
        <v>45831</v>
      </c>
      <c r="S1481">
        <v>40700</v>
      </c>
      <c r="T1481" t="s">
        <v>784</v>
      </c>
    </row>
    <row r="1482" spans="1:20" ht="14.45">
      <c r="A1482" s="54" t="str">
        <f>+VLOOKUP(O1482,'Selectable Table'!D:E,2,0)</f>
        <v>OTH CUST</v>
      </c>
      <c r="B1482" s="37" t="s">
        <v>1153</v>
      </c>
      <c r="C1482" s="50" t="s">
        <v>1154</v>
      </c>
      <c r="D1482" s="50" t="s">
        <v>1948</v>
      </c>
      <c r="E1482">
        <v>2025</v>
      </c>
      <c r="F1482">
        <v>6</v>
      </c>
      <c r="G1482" s="54" t="s">
        <v>854</v>
      </c>
      <c r="H1482" s="34" t="s">
        <v>324</v>
      </c>
      <c r="I1482" s="18">
        <v>-678.75200000000007</v>
      </c>
      <c r="J1482" s="34" t="s">
        <v>787</v>
      </c>
      <c r="K1482" s="19">
        <f t="shared" si="47"/>
        <v>-817.77398464000009</v>
      </c>
      <c r="L1482" t="s">
        <v>851</v>
      </c>
      <c r="M1482" s="51" t="s">
        <v>1155</v>
      </c>
      <c r="O1482" s="50" t="s">
        <v>1156</v>
      </c>
      <c r="P1482" s="38">
        <f t="shared" si="46"/>
        <v>-817.77398464000009</v>
      </c>
      <c r="Q1482" s="52">
        <v>45831</v>
      </c>
      <c r="S1482">
        <v>40700</v>
      </c>
      <c r="T1482" t="s">
        <v>784</v>
      </c>
    </row>
    <row r="1483" spans="1:20" ht="14.45">
      <c r="A1483" s="54" t="str">
        <f>+VLOOKUP(O1483,'Selectable Table'!D:E,2,0)</f>
        <v>OTH CUST</v>
      </c>
      <c r="B1483" s="37" t="s">
        <v>1157</v>
      </c>
      <c r="C1483" s="50" t="s">
        <v>1158</v>
      </c>
      <c r="D1483" s="50" t="s">
        <v>1948</v>
      </c>
      <c r="E1483">
        <v>2025</v>
      </c>
      <c r="F1483">
        <v>6</v>
      </c>
      <c r="G1483" s="54" t="s">
        <v>854</v>
      </c>
      <c r="H1483" s="34" t="s">
        <v>324</v>
      </c>
      <c r="I1483" s="18">
        <v>-621.5680000000001</v>
      </c>
      <c r="J1483" s="34" t="s">
        <v>787</v>
      </c>
      <c r="K1483" s="19">
        <f t="shared" si="47"/>
        <v>-748.87755776000017</v>
      </c>
      <c r="L1483" t="s">
        <v>851</v>
      </c>
      <c r="M1483" s="51" t="s">
        <v>1159</v>
      </c>
      <c r="O1483" s="50" t="s">
        <v>1022</v>
      </c>
      <c r="P1483" s="38">
        <f t="shared" si="46"/>
        <v>-748.87755776000017</v>
      </c>
      <c r="Q1483" s="52">
        <v>45831</v>
      </c>
      <c r="S1483">
        <v>40700</v>
      </c>
      <c r="T1483" t="s">
        <v>784</v>
      </c>
    </row>
    <row r="1484" spans="1:20" ht="14.45">
      <c r="A1484" s="54" t="str">
        <f>+VLOOKUP(O1484,'Selectable Table'!D:E,2,0)</f>
        <v>OTH CUST</v>
      </c>
      <c r="B1484" s="37" t="s">
        <v>1160</v>
      </c>
      <c r="C1484" s="50" t="s">
        <v>1161</v>
      </c>
      <c r="D1484" s="50" t="s">
        <v>1948</v>
      </c>
      <c r="E1484">
        <v>2025</v>
      </c>
      <c r="F1484">
        <v>6</v>
      </c>
      <c r="G1484" s="54" t="s">
        <v>854</v>
      </c>
      <c r="H1484" s="34" t="s">
        <v>324</v>
      </c>
      <c r="I1484" s="18">
        <v>-591.96800000000007</v>
      </c>
      <c r="J1484" s="34" t="s">
        <v>787</v>
      </c>
      <c r="K1484" s="19">
        <f t="shared" si="47"/>
        <v>-713.21488576000013</v>
      </c>
      <c r="L1484" t="s">
        <v>851</v>
      </c>
      <c r="M1484" s="51" t="s">
        <v>901</v>
      </c>
      <c r="O1484" s="50" t="s">
        <v>902</v>
      </c>
      <c r="P1484" s="38">
        <f t="shared" si="46"/>
        <v>-713.21488576000013</v>
      </c>
      <c r="Q1484" s="52">
        <v>45831</v>
      </c>
      <c r="S1484">
        <v>40700</v>
      </c>
      <c r="T1484" t="s">
        <v>784</v>
      </c>
    </row>
    <row r="1485" spans="1:20" ht="14.45">
      <c r="A1485" s="54" t="str">
        <f>+VLOOKUP(O1485,'Selectable Table'!D:E,2,0)</f>
        <v>OTH CUST</v>
      </c>
      <c r="B1485" s="37" t="s">
        <v>1162</v>
      </c>
      <c r="C1485" s="50" t="s">
        <v>1163</v>
      </c>
      <c r="D1485" s="50" t="s">
        <v>1948</v>
      </c>
      <c r="E1485">
        <v>2025</v>
      </c>
      <c r="F1485">
        <v>6</v>
      </c>
      <c r="G1485" s="54" t="s">
        <v>854</v>
      </c>
      <c r="H1485" s="34" t="s">
        <v>324</v>
      </c>
      <c r="I1485" s="18">
        <v>-162.084</v>
      </c>
      <c r="J1485" s="34" t="s">
        <v>787</v>
      </c>
      <c r="K1485" s="19">
        <f t="shared" si="47"/>
        <v>-195.28204488</v>
      </c>
      <c r="L1485" t="s">
        <v>851</v>
      </c>
      <c r="M1485" s="51" t="s">
        <v>1164</v>
      </c>
      <c r="O1485" s="50" t="s">
        <v>875</v>
      </c>
      <c r="P1485" s="38">
        <f t="shared" si="46"/>
        <v>-195.28204488</v>
      </c>
      <c r="Q1485" s="52">
        <v>45831</v>
      </c>
      <c r="S1485">
        <v>40700</v>
      </c>
      <c r="T1485" t="s">
        <v>784</v>
      </c>
    </row>
    <row r="1486" spans="1:20" ht="14.45">
      <c r="A1486" s="54" t="str">
        <f>+VLOOKUP(O1486,'Selectable Table'!D:E,2,0)</f>
        <v>MEDIMMUNE</v>
      </c>
      <c r="B1486" s="37" t="s">
        <v>1165</v>
      </c>
      <c r="C1486" s="50" t="s">
        <v>1166</v>
      </c>
      <c r="D1486" s="50" t="s">
        <v>1948</v>
      </c>
      <c r="E1486">
        <v>2025</v>
      </c>
      <c r="F1486">
        <v>6</v>
      </c>
      <c r="G1486" s="54" t="s">
        <v>850</v>
      </c>
      <c r="H1486" s="34" t="s">
        <v>323</v>
      </c>
      <c r="I1486" s="18">
        <v>-141.30000000000001</v>
      </c>
      <c r="J1486" s="34" t="s">
        <v>787</v>
      </c>
      <c r="K1486" s="19">
        <f t="shared" si="47"/>
        <v>-170.24106600000002</v>
      </c>
      <c r="L1486" t="s">
        <v>851</v>
      </c>
      <c r="M1486" s="51" t="s">
        <v>1167</v>
      </c>
      <c r="O1486" s="50" t="s">
        <v>1168</v>
      </c>
      <c r="P1486" s="38">
        <f t="shared" si="46"/>
        <v>-170.24106600000002</v>
      </c>
      <c r="Q1486" s="52">
        <v>45831</v>
      </c>
      <c r="S1486">
        <v>40700</v>
      </c>
      <c r="T1486" t="s">
        <v>784</v>
      </c>
    </row>
    <row r="1487" spans="1:20" ht="14.45">
      <c r="A1487" s="54" t="str">
        <f>+VLOOKUP(O1487,'Selectable Table'!D:E,2,0)</f>
        <v>OTH CUST</v>
      </c>
      <c r="B1487" s="37" t="s">
        <v>1741</v>
      </c>
      <c r="C1487" s="50" t="s">
        <v>1499</v>
      </c>
      <c r="D1487" s="50" t="s">
        <v>1948</v>
      </c>
      <c r="E1487">
        <v>2025</v>
      </c>
      <c r="F1487">
        <v>6</v>
      </c>
      <c r="G1487" s="54" t="s">
        <v>850</v>
      </c>
      <c r="H1487" s="34" t="s">
        <v>323</v>
      </c>
      <c r="I1487" s="18">
        <v>-453.6</v>
      </c>
      <c r="J1487" s="34" t="s">
        <v>787</v>
      </c>
      <c r="K1487" s="19">
        <f t="shared" si="47"/>
        <v>-546.50635199999999</v>
      </c>
      <c r="L1487" t="s">
        <v>851</v>
      </c>
      <c r="M1487" s="51" t="s">
        <v>1500</v>
      </c>
      <c r="O1487" s="50" t="s">
        <v>1156</v>
      </c>
      <c r="P1487" s="38">
        <f t="shared" si="46"/>
        <v>-546.50635199999999</v>
      </c>
      <c r="Q1487" s="52">
        <v>45831</v>
      </c>
      <c r="S1487">
        <v>40700</v>
      </c>
      <c r="T1487" t="s">
        <v>784</v>
      </c>
    </row>
    <row r="1488" spans="1:20" ht="14.45">
      <c r="A1488" s="54" t="str">
        <f>+VLOOKUP(O1488,'Selectable Table'!D:E,2,0)</f>
        <v>TAKEDA</v>
      </c>
      <c r="B1488" s="37" t="s">
        <v>1170</v>
      </c>
      <c r="C1488" s="50" t="s">
        <v>1171</v>
      </c>
      <c r="D1488" s="50" t="s">
        <v>1949</v>
      </c>
      <c r="E1488">
        <v>2025</v>
      </c>
      <c r="F1488">
        <v>6</v>
      </c>
      <c r="G1488" s="54" t="s">
        <v>854</v>
      </c>
      <c r="H1488" s="34" t="s">
        <v>324</v>
      </c>
      <c r="I1488" s="18">
        <v>-240</v>
      </c>
      <c r="J1488" s="34" t="s">
        <v>787</v>
      </c>
      <c r="K1488" s="19">
        <f t="shared" si="47"/>
        <v>-289.15679999999998</v>
      </c>
      <c r="L1488" t="s">
        <v>851</v>
      </c>
      <c r="M1488" s="51" t="s">
        <v>1172</v>
      </c>
      <c r="O1488" s="50" t="s">
        <v>1173</v>
      </c>
      <c r="P1488" s="38">
        <f t="shared" si="46"/>
        <v>-289.15679999999998</v>
      </c>
      <c r="Q1488" s="52">
        <v>45831</v>
      </c>
      <c r="S1488">
        <v>40700</v>
      </c>
      <c r="T1488" t="s">
        <v>784</v>
      </c>
    </row>
    <row r="1489" spans="1:20" ht="29.1">
      <c r="A1489" s="54" t="str">
        <f>+VLOOKUP(O1489,'Selectable Table'!D:E,2,0)</f>
        <v>OTH CUST</v>
      </c>
      <c r="B1489" s="37" t="s">
        <v>1174</v>
      </c>
      <c r="C1489" s="50" t="s">
        <v>1175</v>
      </c>
      <c r="D1489" s="50" t="s">
        <v>1949</v>
      </c>
      <c r="E1489">
        <v>2025</v>
      </c>
      <c r="F1489">
        <v>6</v>
      </c>
      <c r="G1489" s="54" t="s">
        <v>880</v>
      </c>
      <c r="H1489" s="34" t="s">
        <v>616</v>
      </c>
      <c r="I1489" s="18">
        <v>-682.28800000000001</v>
      </c>
      <c r="J1489" s="34" t="s">
        <v>787</v>
      </c>
      <c r="K1489" s="19">
        <f t="shared" si="47"/>
        <v>-822.03422816</v>
      </c>
      <c r="L1489" t="s">
        <v>851</v>
      </c>
      <c r="M1489" s="51" t="s">
        <v>1176</v>
      </c>
      <c r="O1489" s="50" t="s">
        <v>1010</v>
      </c>
      <c r="P1489" s="38">
        <f t="shared" si="46"/>
        <v>-822.03422816</v>
      </c>
      <c r="Q1489" s="52">
        <v>45831</v>
      </c>
      <c r="S1489">
        <v>40700</v>
      </c>
      <c r="T1489" t="s">
        <v>784</v>
      </c>
    </row>
    <row r="1490" spans="1:20" ht="29.1">
      <c r="A1490" s="54" t="str">
        <f>+VLOOKUP(O1490,'Selectable Table'!D:E,2,0)</f>
        <v>OTH CUST</v>
      </c>
      <c r="B1490" s="37" t="s">
        <v>1746</v>
      </c>
      <c r="C1490" s="50" t="s">
        <v>1747</v>
      </c>
      <c r="D1490" s="50" t="s">
        <v>1949</v>
      </c>
      <c r="E1490">
        <v>2025</v>
      </c>
      <c r="F1490">
        <v>6</v>
      </c>
      <c r="G1490" s="54" t="s">
        <v>880</v>
      </c>
      <c r="H1490" s="34" t="s">
        <v>616</v>
      </c>
      <c r="I1490" s="18">
        <v>-619.00800000000004</v>
      </c>
      <c r="J1490" s="34" t="s">
        <v>787</v>
      </c>
      <c r="K1490" s="19">
        <f t="shared" si="47"/>
        <v>-745.79321856000001</v>
      </c>
      <c r="L1490" t="s">
        <v>851</v>
      </c>
      <c r="M1490" s="51" t="s">
        <v>1748</v>
      </c>
      <c r="O1490" s="50" t="s">
        <v>1010</v>
      </c>
      <c r="P1490" s="38">
        <f t="shared" si="46"/>
        <v>-745.79321856000001</v>
      </c>
      <c r="Q1490" s="52">
        <v>45831</v>
      </c>
      <c r="S1490">
        <v>40700</v>
      </c>
      <c r="T1490" t="s">
        <v>784</v>
      </c>
    </row>
    <row r="1491" spans="1:20" ht="14.45">
      <c r="A1491" s="54" t="str">
        <f>+VLOOKUP(O1491,'Selectable Table'!D:E,2,0)</f>
        <v>OTH CUST</v>
      </c>
      <c r="B1491" s="37" t="s">
        <v>1177</v>
      </c>
      <c r="C1491" s="50" t="s">
        <v>1178</v>
      </c>
      <c r="D1491" s="50" t="s">
        <v>1949</v>
      </c>
      <c r="E1491">
        <v>2025</v>
      </c>
      <c r="F1491">
        <v>6</v>
      </c>
      <c r="G1491" s="54" t="s">
        <v>850</v>
      </c>
      <c r="H1491" s="34" t="s">
        <v>323</v>
      </c>
      <c r="I1491" s="18">
        <v>-621.5680000000001</v>
      </c>
      <c r="J1491" s="34" t="s">
        <v>787</v>
      </c>
      <c r="K1491" s="19">
        <f t="shared" si="47"/>
        <v>-748.87755776000017</v>
      </c>
      <c r="L1491" t="s">
        <v>851</v>
      </c>
      <c r="M1491" s="51" t="s">
        <v>1179</v>
      </c>
      <c r="O1491" s="50" t="s">
        <v>1156</v>
      </c>
      <c r="P1491" s="38">
        <f t="shared" si="46"/>
        <v>-748.87755776000017</v>
      </c>
      <c r="Q1491" s="52">
        <v>45831</v>
      </c>
      <c r="S1491">
        <v>40700</v>
      </c>
      <c r="T1491" t="s">
        <v>784</v>
      </c>
    </row>
    <row r="1492" spans="1:20" ht="14.45">
      <c r="A1492" s="54" t="str">
        <f>+VLOOKUP(O1492,'Selectable Table'!D:E,2,0)</f>
        <v>CSL</v>
      </c>
      <c r="B1492" s="37" t="s">
        <v>1749</v>
      </c>
      <c r="C1492" s="50" t="s">
        <v>1750</v>
      </c>
      <c r="D1492" s="50" t="s">
        <v>1949</v>
      </c>
      <c r="E1492">
        <v>2025</v>
      </c>
      <c r="F1492">
        <v>6</v>
      </c>
      <c r="G1492" s="54" t="s">
        <v>850</v>
      </c>
      <c r="H1492" s="34" t="s">
        <v>323</v>
      </c>
      <c r="I1492" s="18">
        <v>-465.59200000000004</v>
      </c>
      <c r="J1492" s="34" t="s">
        <v>787</v>
      </c>
      <c r="K1492" s="19">
        <f t="shared" si="47"/>
        <v>-560.95455344000004</v>
      </c>
      <c r="L1492" t="s">
        <v>851</v>
      </c>
      <c r="M1492" s="51" t="s">
        <v>1751</v>
      </c>
      <c r="O1492" s="50" t="s">
        <v>933</v>
      </c>
      <c r="P1492" s="38">
        <f t="shared" si="46"/>
        <v>-560.95455344000004</v>
      </c>
      <c r="Q1492" s="52">
        <v>45831</v>
      </c>
      <c r="S1492">
        <v>40700</v>
      </c>
      <c r="T1492" t="s">
        <v>784</v>
      </c>
    </row>
    <row r="1493" spans="1:20" ht="14.45">
      <c r="A1493" s="54" t="str">
        <f>+VLOOKUP(O1493,'Selectable Table'!D:E,2,0)</f>
        <v>ASTRAZENECA</v>
      </c>
      <c r="B1493" s="37" t="s">
        <v>1180</v>
      </c>
      <c r="C1493" s="50" t="s">
        <v>1181</v>
      </c>
      <c r="D1493" s="50" t="s">
        <v>1949</v>
      </c>
      <c r="E1493">
        <v>2025</v>
      </c>
      <c r="F1493">
        <v>6</v>
      </c>
      <c r="G1493" s="54" t="s">
        <v>850</v>
      </c>
      <c r="H1493" s="34" t="s">
        <v>323</v>
      </c>
      <c r="I1493" s="18">
        <v>-141.30000000000001</v>
      </c>
      <c r="J1493" s="34" t="s">
        <v>787</v>
      </c>
      <c r="K1493" s="19">
        <f t="shared" si="47"/>
        <v>-170.24106600000002</v>
      </c>
      <c r="L1493" t="s">
        <v>851</v>
      </c>
      <c r="M1493" s="51" t="s">
        <v>1182</v>
      </c>
      <c r="O1493" s="50" t="s">
        <v>954</v>
      </c>
      <c r="P1493" s="38">
        <f t="shared" si="46"/>
        <v>-170.24106600000002</v>
      </c>
      <c r="Q1493" s="52">
        <v>45831</v>
      </c>
      <c r="S1493">
        <v>40700</v>
      </c>
      <c r="T1493" t="s">
        <v>784</v>
      </c>
    </row>
    <row r="1494" spans="1:20" ht="29.1">
      <c r="A1494" s="54" t="str">
        <f>+VLOOKUP(O1494,'Selectable Table'!D:E,2,0)</f>
        <v>OTH CUST</v>
      </c>
      <c r="B1494" s="37" t="s">
        <v>1183</v>
      </c>
      <c r="C1494" s="50" t="s">
        <v>1184</v>
      </c>
      <c r="D1494" s="50" t="s">
        <v>1950</v>
      </c>
      <c r="E1494">
        <v>2025</v>
      </c>
      <c r="F1494">
        <v>6</v>
      </c>
      <c r="G1494" s="54" t="s">
        <v>854</v>
      </c>
      <c r="H1494" s="34" t="s">
        <v>324</v>
      </c>
      <c r="I1494" s="18">
        <v>-205.34800000000001</v>
      </c>
      <c r="J1494" s="34" t="s">
        <v>787</v>
      </c>
      <c r="K1494" s="19">
        <f t="shared" si="47"/>
        <v>-247.40737736000003</v>
      </c>
      <c r="L1494" t="s">
        <v>851</v>
      </c>
      <c r="M1494" s="51" t="s">
        <v>1185</v>
      </c>
      <c r="O1494" s="50" t="s">
        <v>929</v>
      </c>
      <c r="P1494" s="38">
        <f t="shared" si="46"/>
        <v>-247.40737736000003</v>
      </c>
      <c r="Q1494" s="52">
        <v>45831</v>
      </c>
      <c r="S1494">
        <v>40700</v>
      </c>
      <c r="T1494" t="s">
        <v>784</v>
      </c>
    </row>
    <row r="1495" spans="1:20" ht="29.1">
      <c r="A1495" s="54" t="str">
        <f>+VLOOKUP(O1495,'Selectable Table'!D:E,2,0)</f>
        <v>OTH CUST</v>
      </c>
      <c r="B1495" s="37" t="s">
        <v>1186</v>
      </c>
      <c r="C1495" s="50" t="s">
        <v>1187</v>
      </c>
      <c r="D1495" s="50" t="s">
        <v>1950</v>
      </c>
      <c r="E1495">
        <v>2025</v>
      </c>
      <c r="F1495">
        <v>6</v>
      </c>
      <c r="G1495" s="54" t="s">
        <v>880</v>
      </c>
      <c r="H1495" s="34" t="s">
        <v>616</v>
      </c>
      <c r="I1495" s="18">
        <v>-205.34800000000001</v>
      </c>
      <c r="J1495" s="34" t="s">
        <v>787</v>
      </c>
      <c r="K1495" s="19">
        <f t="shared" si="47"/>
        <v>-247.40737736000003</v>
      </c>
      <c r="L1495" t="s">
        <v>851</v>
      </c>
      <c r="M1495" s="51" t="s">
        <v>1188</v>
      </c>
      <c r="O1495" s="50" t="s">
        <v>929</v>
      </c>
      <c r="P1495" s="38">
        <f t="shared" si="46"/>
        <v>-247.40737736000003</v>
      </c>
      <c r="Q1495" s="52">
        <v>45831</v>
      </c>
      <c r="S1495">
        <v>40700</v>
      </c>
      <c r="T1495" t="s">
        <v>784</v>
      </c>
    </row>
    <row r="1496" spans="1:20" ht="29.1">
      <c r="A1496" s="54" t="str">
        <f>+VLOOKUP(O1496,'Selectable Table'!D:E,2,0)</f>
        <v>OTH CUST</v>
      </c>
      <c r="B1496" s="37" t="s">
        <v>1752</v>
      </c>
      <c r="C1496" s="50" t="s">
        <v>1753</v>
      </c>
      <c r="D1496" s="50" t="s">
        <v>1950</v>
      </c>
      <c r="E1496">
        <v>2025</v>
      </c>
      <c r="F1496">
        <v>6</v>
      </c>
      <c r="G1496" s="54" t="s">
        <v>880</v>
      </c>
      <c r="H1496" s="34" t="s">
        <v>616</v>
      </c>
      <c r="I1496" s="18">
        <v>-205.34800000000001</v>
      </c>
      <c r="J1496" s="34" t="s">
        <v>787</v>
      </c>
      <c r="K1496" s="19">
        <f t="shared" si="47"/>
        <v>-247.40737736000003</v>
      </c>
      <c r="L1496" t="s">
        <v>851</v>
      </c>
      <c r="M1496" s="51" t="s">
        <v>1754</v>
      </c>
      <c r="O1496" s="50" t="s">
        <v>929</v>
      </c>
      <c r="P1496" s="38">
        <f t="shared" si="46"/>
        <v>-247.40737736000003</v>
      </c>
      <c r="Q1496" s="52">
        <v>45831</v>
      </c>
      <c r="S1496">
        <v>40700</v>
      </c>
      <c r="T1496" t="s">
        <v>784</v>
      </c>
    </row>
    <row r="1497" spans="1:20" ht="29.1">
      <c r="A1497" s="54" t="str">
        <f>+VLOOKUP(O1497,'Selectable Table'!D:E,2,0)</f>
        <v>OTH CUST</v>
      </c>
      <c r="B1497" s="37" t="s">
        <v>1755</v>
      </c>
      <c r="C1497" s="50" t="s">
        <v>1756</v>
      </c>
      <c r="D1497" s="50" t="s">
        <v>1950</v>
      </c>
      <c r="E1497">
        <v>2025</v>
      </c>
      <c r="F1497">
        <v>6</v>
      </c>
      <c r="G1497" s="54" t="s">
        <v>850</v>
      </c>
      <c r="H1497" s="34" t="s">
        <v>323</v>
      </c>
      <c r="I1497" s="18">
        <v>-199.60000000000002</v>
      </c>
      <c r="J1497" s="34" t="s">
        <v>787</v>
      </c>
      <c r="K1497" s="19">
        <f t="shared" si="47"/>
        <v>-240.48207200000002</v>
      </c>
      <c r="L1497" t="s">
        <v>851</v>
      </c>
      <c r="M1497" s="51" t="s">
        <v>1757</v>
      </c>
      <c r="O1497" s="50" t="s">
        <v>929</v>
      </c>
      <c r="P1497" s="38">
        <f t="shared" si="46"/>
        <v>-240.48207200000002</v>
      </c>
      <c r="Q1497" s="52">
        <v>45831</v>
      </c>
      <c r="S1497">
        <v>40700</v>
      </c>
      <c r="T1497" t="s">
        <v>784</v>
      </c>
    </row>
    <row r="1498" spans="1:20" ht="14.45">
      <c r="A1498" s="54" t="str">
        <f>+VLOOKUP(O1498,'Selectable Table'!D:E,2,0)</f>
        <v>OTH CUST</v>
      </c>
      <c r="B1498" s="37" t="s">
        <v>1189</v>
      </c>
      <c r="C1498" s="50" t="s">
        <v>1190</v>
      </c>
      <c r="D1498" s="50" t="s">
        <v>1950</v>
      </c>
      <c r="E1498">
        <v>2025</v>
      </c>
      <c r="F1498">
        <v>6</v>
      </c>
      <c r="G1498" s="54" t="s">
        <v>850</v>
      </c>
      <c r="H1498" s="34" t="s">
        <v>323</v>
      </c>
      <c r="I1498" s="18">
        <v>-621.5680000000001</v>
      </c>
      <c r="J1498" s="34" t="s">
        <v>787</v>
      </c>
      <c r="K1498" s="19">
        <f t="shared" si="47"/>
        <v>-748.87755776000017</v>
      </c>
      <c r="L1498" t="s">
        <v>851</v>
      </c>
      <c r="M1498" s="51" t="s">
        <v>1191</v>
      </c>
      <c r="O1498" s="50" t="s">
        <v>944</v>
      </c>
      <c r="P1498" s="38">
        <f t="shared" si="46"/>
        <v>-748.87755776000017</v>
      </c>
      <c r="Q1498" s="52">
        <v>45831</v>
      </c>
      <c r="S1498">
        <v>40700</v>
      </c>
      <c r="T1498" t="s">
        <v>784</v>
      </c>
    </row>
    <row r="1499" spans="1:20" ht="14.45">
      <c r="A1499" s="54" t="str">
        <f>+VLOOKUP(O1499,'Selectable Table'!D:E,2,0)</f>
        <v>OTH CUST</v>
      </c>
      <c r="B1499" s="37" t="s">
        <v>1758</v>
      </c>
      <c r="C1499" s="50" t="s">
        <v>1759</v>
      </c>
      <c r="D1499" s="50" t="s">
        <v>1951</v>
      </c>
      <c r="E1499">
        <v>2025</v>
      </c>
      <c r="F1499">
        <v>6</v>
      </c>
      <c r="G1499" s="54" t="s">
        <v>854</v>
      </c>
      <c r="H1499" s="34" t="s">
        <v>324</v>
      </c>
      <c r="I1499" s="18">
        <v>-621.5680000000001</v>
      </c>
      <c r="J1499" s="34" t="s">
        <v>787</v>
      </c>
      <c r="K1499" s="19">
        <f t="shared" si="47"/>
        <v>-748.87755776000017</v>
      </c>
      <c r="L1499" t="s">
        <v>851</v>
      </c>
      <c r="M1499" s="51" t="s">
        <v>1761</v>
      </c>
      <c r="O1499" s="50" t="s">
        <v>944</v>
      </c>
      <c r="P1499" s="38">
        <f t="shared" si="46"/>
        <v>-748.87755776000017</v>
      </c>
      <c r="Q1499" s="52">
        <v>45831</v>
      </c>
      <c r="S1499">
        <v>40700</v>
      </c>
      <c r="T1499" t="s">
        <v>784</v>
      </c>
    </row>
    <row r="1500" spans="1:20" ht="14.45">
      <c r="A1500" s="54" t="str">
        <f>+VLOOKUP(O1500,'Selectable Table'!D:E,2,0)</f>
        <v>OTH CUST</v>
      </c>
      <c r="B1500" s="37" t="s">
        <v>1192</v>
      </c>
      <c r="C1500" s="50" t="s">
        <v>1193</v>
      </c>
      <c r="D1500" s="50" t="s">
        <v>1951</v>
      </c>
      <c r="E1500">
        <v>2025</v>
      </c>
      <c r="F1500">
        <v>6</v>
      </c>
      <c r="G1500" s="54" t="s">
        <v>850</v>
      </c>
      <c r="H1500" s="34" t="s">
        <v>323</v>
      </c>
      <c r="I1500" s="18">
        <v>-621.5680000000001</v>
      </c>
      <c r="J1500" s="34" t="s">
        <v>787</v>
      </c>
      <c r="K1500" s="19">
        <f t="shared" si="47"/>
        <v>-748.87755776000017</v>
      </c>
      <c r="L1500" t="s">
        <v>851</v>
      </c>
      <c r="M1500" s="51" t="s">
        <v>1195</v>
      </c>
      <c r="O1500" s="50" t="s">
        <v>919</v>
      </c>
      <c r="P1500" s="38">
        <f t="shared" si="46"/>
        <v>-748.87755776000017</v>
      </c>
      <c r="Q1500" s="52">
        <v>45831</v>
      </c>
      <c r="S1500">
        <v>40700</v>
      </c>
      <c r="T1500" t="s">
        <v>784</v>
      </c>
    </row>
    <row r="1501" spans="1:20" ht="14.45">
      <c r="A1501" s="54" t="str">
        <f>+VLOOKUP(O1501,'Selectable Table'!D:E,2,0)</f>
        <v>OTH CUST</v>
      </c>
      <c r="B1501" s="37" t="s">
        <v>1762</v>
      </c>
      <c r="C1501" s="50" t="s">
        <v>1763</v>
      </c>
      <c r="D1501" s="50" t="s">
        <v>1952</v>
      </c>
      <c r="E1501">
        <v>2025</v>
      </c>
      <c r="F1501">
        <v>6</v>
      </c>
      <c r="G1501" s="54" t="s">
        <v>858</v>
      </c>
      <c r="H1501" s="34" t="s">
        <v>325</v>
      </c>
      <c r="I1501" s="18">
        <v>-621.5680000000001</v>
      </c>
      <c r="J1501" s="34" t="s">
        <v>95</v>
      </c>
      <c r="K1501" s="19">
        <f t="shared" si="47"/>
        <v>-621.5680000000001</v>
      </c>
      <c r="L1501" t="s">
        <v>851</v>
      </c>
      <c r="M1501" s="51" t="s">
        <v>1764</v>
      </c>
      <c r="O1501" s="50" t="s">
        <v>1053</v>
      </c>
      <c r="P1501" s="38">
        <f t="shared" si="46"/>
        <v>-621.5680000000001</v>
      </c>
      <c r="Q1501" s="52">
        <v>45831</v>
      </c>
      <c r="S1501">
        <v>40700</v>
      </c>
      <c r="T1501" t="s">
        <v>784</v>
      </c>
    </row>
    <row r="1502" spans="1:20" ht="29.1">
      <c r="A1502" s="54" t="str">
        <f>+VLOOKUP(O1502,'Selectable Table'!D:E,2,0)</f>
        <v>OTH CUST</v>
      </c>
      <c r="B1502" s="37" t="s">
        <v>1766</v>
      </c>
      <c r="C1502" s="50" t="s">
        <v>1767</v>
      </c>
      <c r="D1502" s="50" t="s">
        <v>1952</v>
      </c>
      <c r="E1502">
        <v>2025</v>
      </c>
      <c r="F1502">
        <v>6</v>
      </c>
      <c r="G1502" s="54" t="s">
        <v>854</v>
      </c>
      <c r="H1502" s="34" t="s">
        <v>324</v>
      </c>
      <c r="I1502" s="18">
        <v>-199.60000000000002</v>
      </c>
      <c r="J1502" s="34" t="s">
        <v>95</v>
      </c>
      <c r="K1502" s="19">
        <f t="shared" si="47"/>
        <v>-199.60000000000002</v>
      </c>
      <c r="L1502" t="s">
        <v>851</v>
      </c>
      <c r="M1502" s="51" t="s">
        <v>1768</v>
      </c>
      <c r="O1502" s="50" t="s">
        <v>929</v>
      </c>
      <c r="P1502" s="38">
        <f t="shared" si="46"/>
        <v>-199.60000000000002</v>
      </c>
      <c r="Q1502" s="52">
        <v>45831</v>
      </c>
      <c r="S1502">
        <v>40700</v>
      </c>
      <c r="T1502" t="s">
        <v>784</v>
      </c>
    </row>
    <row r="1503" spans="1:20" ht="14.45">
      <c r="A1503" s="54" t="str">
        <f>+VLOOKUP(O1503,'Selectable Table'!D:E,2,0)</f>
        <v>ASTRAZENECA</v>
      </c>
      <c r="B1503" s="37" t="s">
        <v>1196</v>
      </c>
      <c r="C1503" s="50" t="s">
        <v>1197</v>
      </c>
      <c r="D1503" s="50" t="s">
        <v>1952</v>
      </c>
      <c r="E1503">
        <v>2025</v>
      </c>
      <c r="F1503">
        <v>6</v>
      </c>
      <c r="G1503" s="54" t="s">
        <v>854</v>
      </c>
      <c r="H1503" s="34" t="s">
        <v>324</v>
      </c>
      <c r="I1503" s="18">
        <v>-141.30000000000001</v>
      </c>
      <c r="J1503" s="34" t="s">
        <v>95</v>
      </c>
      <c r="K1503" s="19">
        <f t="shared" si="47"/>
        <v>-141.30000000000001</v>
      </c>
      <c r="L1503" t="s">
        <v>851</v>
      </c>
      <c r="M1503" s="51" t="s">
        <v>1198</v>
      </c>
      <c r="O1503" s="50" t="s">
        <v>1199</v>
      </c>
      <c r="P1503" s="38">
        <f t="shared" si="46"/>
        <v>-141.30000000000001</v>
      </c>
      <c r="Q1503" s="52">
        <v>45831</v>
      </c>
      <c r="S1503">
        <v>40700</v>
      </c>
      <c r="T1503" t="s">
        <v>784</v>
      </c>
    </row>
    <row r="1504" spans="1:20" ht="14.45">
      <c r="A1504" s="54" t="str">
        <f>+VLOOKUP(O1504,'Selectable Table'!D:E,2,0)</f>
        <v>OTH CUST</v>
      </c>
      <c r="B1504" s="37" t="s">
        <v>1200</v>
      </c>
      <c r="C1504" s="50" t="s">
        <v>1201</v>
      </c>
      <c r="D1504" s="50" t="s">
        <v>1952</v>
      </c>
      <c r="E1504">
        <v>2025</v>
      </c>
      <c r="F1504">
        <v>6</v>
      </c>
      <c r="G1504" s="54" t="s">
        <v>850</v>
      </c>
      <c r="H1504" s="34" t="s">
        <v>323</v>
      </c>
      <c r="I1504" s="18">
        <v>-294.08800000000002</v>
      </c>
      <c r="J1504" s="34" t="s">
        <v>95</v>
      </c>
      <c r="K1504" s="19">
        <f t="shared" si="47"/>
        <v>-294.08800000000002</v>
      </c>
      <c r="L1504" t="s">
        <v>851</v>
      </c>
      <c r="M1504" s="51" t="s">
        <v>905</v>
      </c>
      <c r="O1504" s="50" t="s">
        <v>1203</v>
      </c>
      <c r="P1504" s="38">
        <f t="shared" si="46"/>
        <v>-294.08800000000002</v>
      </c>
      <c r="Q1504" s="52">
        <v>45831</v>
      </c>
      <c r="S1504">
        <v>40700</v>
      </c>
      <c r="T1504" t="s">
        <v>784</v>
      </c>
    </row>
    <row r="1505" spans="1:20" ht="14.45">
      <c r="A1505" s="54" t="str">
        <f>+VLOOKUP(O1505,'Selectable Table'!D:E,2,0)</f>
        <v>ASTRAZENECA</v>
      </c>
      <c r="B1505" s="37" t="s">
        <v>1204</v>
      </c>
      <c r="C1505" s="50" t="s">
        <v>1205</v>
      </c>
      <c r="D1505" s="50" t="s">
        <v>1953</v>
      </c>
      <c r="E1505">
        <v>2025</v>
      </c>
      <c r="F1505">
        <v>6</v>
      </c>
      <c r="G1505" s="54" t="s">
        <v>854</v>
      </c>
      <c r="H1505" s="34" t="s">
        <v>324</v>
      </c>
      <c r="I1505" s="18">
        <v>-141.30000000000001</v>
      </c>
      <c r="J1505" s="34" t="s">
        <v>787</v>
      </c>
      <c r="K1505" s="19">
        <f t="shared" si="47"/>
        <v>-170.24106600000002</v>
      </c>
      <c r="L1505" t="s">
        <v>851</v>
      </c>
      <c r="M1505" s="51" t="s">
        <v>1206</v>
      </c>
      <c r="O1505" s="50" t="s">
        <v>954</v>
      </c>
      <c r="P1505" s="38">
        <f t="shared" si="46"/>
        <v>-170.24106600000002</v>
      </c>
      <c r="Q1505" s="52">
        <v>45831</v>
      </c>
      <c r="S1505">
        <v>40700</v>
      </c>
      <c r="T1505" t="s">
        <v>784</v>
      </c>
    </row>
    <row r="1506" spans="1:20" ht="14.45">
      <c r="A1506" s="54" t="str">
        <f>+VLOOKUP(O1506,'Selectable Table'!D:E,2,0)</f>
        <v>OTH CUST</v>
      </c>
      <c r="B1506" s="37" t="s">
        <v>1207</v>
      </c>
      <c r="C1506" s="50" t="s">
        <v>1208</v>
      </c>
      <c r="D1506" s="50" t="s">
        <v>1953</v>
      </c>
      <c r="E1506">
        <v>2025</v>
      </c>
      <c r="F1506">
        <v>6</v>
      </c>
      <c r="G1506" s="54" t="s">
        <v>858</v>
      </c>
      <c r="H1506" s="34" t="s">
        <v>325</v>
      </c>
      <c r="I1506" s="18">
        <v>-532.77200000000005</v>
      </c>
      <c r="J1506" s="34" t="s">
        <v>787</v>
      </c>
      <c r="K1506" s="19">
        <f t="shared" si="47"/>
        <v>-641.89436104000004</v>
      </c>
      <c r="L1506" t="s">
        <v>851</v>
      </c>
      <c r="M1506" s="51" t="s">
        <v>1210</v>
      </c>
      <c r="O1506" s="50" t="s">
        <v>919</v>
      </c>
      <c r="P1506" s="38">
        <f t="shared" si="46"/>
        <v>-641.89436104000004</v>
      </c>
      <c r="Q1506" s="52">
        <v>45831</v>
      </c>
      <c r="S1506">
        <v>40700</v>
      </c>
      <c r="T1506" t="s">
        <v>784</v>
      </c>
    </row>
    <row r="1507" spans="1:20" ht="14.45">
      <c r="A1507" s="54" t="str">
        <f>+VLOOKUP(O1507,'Selectable Table'!D:E,2,0)</f>
        <v>OTH CUST</v>
      </c>
      <c r="B1507" s="37" t="s">
        <v>1211</v>
      </c>
      <c r="C1507" s="50" t="s">
        <v>1212</v>
      </c>
      <c r="D1507" s="50" t="s">
        <v>1953</v>
      </c>
      <c r="E1507">
        <v>2025</v>
      </c>
      <c r="F1507">
        <v>6</v>
      </c>
      <c r="G1507" s="54" t="s">
        <v>854</v>
      </c>
      <c r="H1507" s="34" t="s">
        <v>324</v>
      </c>
      <c r="I1507" s="18">
        <v>-162.084</v>
      </c>
      <c r="J1507" s="34" t="s">
        <v>787</v>
      </c>
      <c r="K1507" s="19">
        <f t="shared" si="47"/>
        <v>-195.28204488</v>
      </c>
      <c r="L1507" t="s">
        <v>851</v>
      </c>
      <c r="M1507" s="51" t="s">
        <v>1213</v>
      </c>
      <c r="O1507" s="50" t="s">
        <v>875</v>
      </c>
      <c r="P1507" s="38">
        <f t="shared" si="46"/>
        <v>-195.28204488</v>
      </c>
      <c r="Q1507" s="52">
        <v>45831</v>
      </c>
      <c r="S1507">
        <v>40700</v>
      </c>
      <c r="T1507" t="s">
        <v>784</v>
      </c>
    </row>
    <row r="1508" spans="1:20" ht="14.45">
      <c r="A1508" s="54" t="str">
        <f>+VLOOKUP(O1508,'Selectable Table'!D:E,2,0)</f>
        <v>OTH CUST</v>
      </c>
      <c r="B1508" s="37" t="s">
        <v>1769</v>
      </c>
      <c r="C1508" s="50" t="s">
        <v>1770</v>
      </c>
      <c r="D1508" s="50" t="s">
        <v>1953</v>
      </c>
      <c r="E1508">
        <v>2025</v>
      </c>
      <c r="F1508">
        <v>6</v>
      </c>
      <c r="G1508" s="54" t="s">
        <v>854</v>
      </c>
      <c r="H1508" s="34" t="s">
        <v>324</v>
      </c>
      <c r="I1508" s="18">
        <v>-619.00800000000004</v>
      </c>
      <c r="J1508" s="34" t="s">
        <v>787</v>
      </c>
      <c r="K1508" s="19">
        <f t="shared" si="47"/>
        <v>-745.79321856000001</v>
      </c>
      <c r="L1508" t="s">
        <v>851</v>
      </c>
      <c r="M1508" s="51" t="s">
        <v>1748</v>
      </c>
      <c r="O1508" s="50" t="s">
        <v>1010</v>
      </c>
      <c r="P1508" s="38">
        <f t="shared" si="46"/>
        <v>-745.79321856000001</v>
      </c>
      <c r="Q1508" s="52">
        <v>45831</v>
      </c>
      <c r="S1508">
        <v>40700</v>
      </c>
      <c r="T1508" t="s">
        <v>784</v>
      </c>
    </row>
    <row r="1509" spans="1:20" ht="14.45">
      <c r="A1509" s="54" t="str">
        <f>+VLOOKUP(O1509,'Selectable Table'!D:E,2,0)</f>
        <v>OTH CUST</v>
      </c>
      <c r="B1509" s="37" t="s">
        <v>1214</v>
      </c>
      <c r="C1509" s="50" t="s">
        <v>1215</v>
      </c>
      <c r="D1509" s="50" t="s">
        <v>1953</v>
      </c>
      <c r="E1509">
        <v>2025</v>
      </c>
      <c r="F1509">
        <v>6</v>
      </c>
      <c r="G1509" s="54" t="s">
        <v>854</v>
      </c>
      <c r="H1509" s="34" t="s">
        <v>324</v>
      </c>
      <c r="I1509" s="18">
        <v>-621.5680000000001</v>
      </c>
      <c r="J1509" s="34" t="s">
        <v>787</v>
      </c>
      <c r="K1509" s="19">
        <f t="shared" si="47"/>
        <v>-748.87755776000017</v>
      </c>
      <c r="L1509" t="s">
        <v>851</v>
      </c>
      <c r="M1509" s="51" t="s">
        <v>1217</v>
      </c>
      <c r="O1509" s="50" t="s">
        <v>919</v>
      </c>
      <c r="P1509" s="38">
        <f t="shared" si="46"/>
        <v>-748.87755776000017</v>
      </c>
      <c r="Q1509" s="52">
        <v>45831</v>
      </c>
      <c r="S1509">
        <v>40700</v>
      </c>
      <c r="T1509" t="s">
        <v>784</v>
      </c>
    </row>
    <row r="1510" spans="1:20" ht="14.45">
      <c r="A1510" s="54" t="str">
        <f>+VLOOKUP(O1510,'Selectable Table'!D:E,2,0)</f>
        <v>ASTRAZENECA</v>
      </c>
      <c r="B1510" s="37" t="s">
        <v>1218</v>
      </c>
      <c r="C1510" s="50" t="s">
        <v>1219</v>
      </c>
      <c r="D1510" s="50" t="s">
        <v>1953</v>
      </c>
      <c r="E1510">
        <v>2025</v>
      </c>
      <c r="F1510">
        <v>6</v>
      </c>
      <c r="G1510" s="54" t="s">
        <v>850</v>
      </c>
      <c r="H1510" s="34" t="s">
        <v>323</v>
      </c>
      <c r="I1510" s="18">
        <v>-167.84400000000002</v>
      </c>
      <c r="J1510" s="34" t="s">
        <v>787</v>
      </c>
      <c r="K1510" s="19">
        <f t="shared" si="47"/>
        <v>-202.22180808000002</v>
      </c>
      <c r="L1510" t="s">
        <v>851</v>
      </c>
      <c r="M1510" s="51" t="s">
        <v>1220</v>
      </c>
      <c r="O1510" s="50" t="s">
        <v>954</v>
      </c>
      <c r="P1510" s="38">
        <f t="shared" si="46"/>
        <v>-202.22180808000002</v>
      </c>
      <c r="Q1510" s="52">
        <v>45831</v>
      </c>
      <c r="S1510">
        <v>40700</v>
      </c>
      <c r="T1510" t="s">
        <v>784</v>
      </c>
    </row>
    <row r="1511" spans="1:20" ht="29.1">
      <c r="A1511" s="54" t="str">
        <f>+VLOOKUP(O1511,'Selectable Table'!D:E,2,0)</f>
        <v>ASTRAZENECA</v>
      </c>
      <c r="B1511" s="37" t="s">
        <v>1221</v>
      </c>
      <c r="C1511" s="50" t="s">
        <v>1222</v>
      </c>
      <c r="D1511" s="50" t="s">
        <v>1953</v>
      </c>
      <c r="E1511">
        <v>2025</v>
      </c>
      <c r="F1511">
        <v>6</v>
      </c>
      <c r="G1511" s="54" t="s">
        <v>880</v>
      </c>
      <c r="H1511" s="34" t="s">
        <v>616</v>
      </c>
      <c r="I1511" s="18">
        <v>-148.36800000000002</v>
      </c>
      <c r="J1511" s="34" t="s">
        <v>787</v>
      </c>
      <c r="K1511" s="19">
        <f t="shared" si="47"/>
        <v>-178.75673376000003</v>
      </c>
      <c r="L1511" t="s">
        <v>851</v>
      </c>
      <c r="M1511" s="51" t="s">
        <v>1223</v>
      </c>
      <c r="O1511" s="50" t="s">
        <v>954</v>
      </c>
      <c r="P1511" s="38">
        <f t="shared" si="46"/>
        <v>-178.75673376000003</v>
      </c>
      <c r="Q1511" s="52">
        <v>45831</v>
      </c>
      <c r="S1511">
        <v>40700</v>
      </c>
      <c r="T1511" t="s">
        <v>784</v>
      </c>
    </row>
    <row r="1512" spans="1:20" ht="29.1">
      <c r="A1512" s="54" t="str">
        <f>+VLOOKUP(O1512,'Selectable Table'!D:E,2,0)</f>
        <v>OTH CUST</v>
      </c>
      <c r="B1512" s="37" t="s">
        <v>1224</v>
      </c>
      <c r="C1512" s="50" t="s">
        <v>1225</v>
      </c>
      <c r="D1512" s="50" t="s">
        <v>1953</v>
      </c>
      <c r="E1512">
        <v>2025</v>
      </c>
      <c r="F1512">
        <v>6</v>
      </c>
      <c r="G1512" s="54" t="s">
        <v>880</v>
      </c>
      <c r="H1512" s="34" t="s">
        <v>616</v>
      </c>
      <c r="I1512" s="18">
        <v>-621.5680000000001</v>
      </c>
      <c r="J1512" s="34" t="s">
        <v>787</v>
      </c>
      <c r="K1512" s="19">
        <f t="shared" si="47"/>
        <v>-748.87755776000017</v>
      </c>
      <c r="L1512" t="s">
        <v>851</v>
      </c>
      <c r="M1512" s="51" t="s">
        <v>901</v>
      </c>
      <c r="O1512" s="50" t="s">
        <v>902</v>
      </c>
      <c r="P1512" s="38">
        <f t="shared" si="46"/>
        <v>-748.87755776000017</v>
      </c>
      <c r="Q1512" s="52">
        <v>45831</v>
      </c>
      <c r="S1512">
        <v>40700</v>
      </c>
      <c r="T1512" t="s">
        <v>784</v>
      </c>
    </row>
    <row r="1513" spans="1:20" ht="14.45">
      <c r="A1513" s="54" t="str">
        <f>+VLOOKUP(O1513,'Selectable Table'!D:E,2,0)</f>
        <v>OTH CUST</v>
      </c>
      <c r="B1513" s="37" t="s">
        <v>1227</v>
      </c>
      <c r="C1513" s="50" t="s">
        <v>1228</v>
      </c>
      <c r="D1513" s="50" t="s">
        <v>1953</v>
      </c>
      <c r="E1513">
        <v>2025</v>
      </c>
      <c r="F1513">
        <v>6</v>
      </c>
      <c r="G1513" s="54" t="s">
        <v>850</v>
      </c>
      <c r="H1513" s="34" t="s">
        <v>323</v>
      </c>
      <c r="I1513" s="18">
        <v>-621.5680000000001</v>
      </c>
      <c r="J1513" s="34" t="s">
        <v>787</v>
      </c>
      <c r="K1513" s="19">
        <f t="shared" si="47"/>
        <v>-748.87755776000017</v>
      </c>
      <c r="L1513" t="s">
        <v>851</v>
      </c>
      <c r="M1513" s="51" t="s">
        <v>1230</v>
      </c>
      <c r="O1513" s="50" t="s">
        <v>1231</v>
      </c>
      <c r="P1513" s="38">
        <f t="shared" si="46"/>
        <v>-748.87755776000017</v>
      </c>
      <c r="Q1513" s="52">
        <v>45831</v>
      </c>
      <c r="S1513">
        <v>40700</v>
      </c>
      <c r="T1513" t="s">
        <v>784</v>
      </c>
    </row>
    <row r="1514" spans="1:20" ht="14.45">
      <c r="A1514" s="54" t="str">
        <f>+VLOOKUP(O1514,'Selectable Table'!D:E,2,0)</f>
        <v>OTH CUST</v>
      </c>
      <c r="B1514" s="37" t="s">
        <v>1775</v>
      </c>
      <c r="C1514" s="50" t="s">
        <v>1776</v>
      </c>
      <c r="D1514" s="50" t="s">
        <v>541</v>
      </c>
      <c r="E1514">
        <v>2025</v>
      </c>
      <c r="F1514">
        <v>6</v>
      </c>
      <c r="G1514" s="54" t="s">
        <v>854</v>
      </c>
      <c r="H1514" s="34" t="s">
        <v>324</v>
      </c>
      <c r="I1514" s="18">
        <v>-199.60000000000002</v>
      </c>
      <c r="J1514" s="34" t="s">
        <v>787</v>
      </c>
      <c r="K1514" s="19">
        <f t="shared" si="47"/>
        <v>-240.48207200000002</v>
      </c>
      <c r="L1514" t="s">
        <v>851</v>
      </c>
      <c r="M1514" s="51" t="s">
        <v>1777</v>
      </c>
      <c r="O1514" s="50" t="s">
        <v>929</v>
      </c>
      <c r="P1514" s="38">
        <f t="shared" si="46"/>
        <v>-240.48207200000002</v>
      </c>
      <c r="Q1514" s="52">
        <v>45831</v>
      </c>
      <c r="S1514">
        <v>40700</v>
      </c>
      <c r="T1514" t="s">
        <v>784</v>
      </c>
    </row>
    <row r="1515" spans="1:20" ht="14.45">
      <c r="A1515" s="54" t="str">
        <f>+VLOOKUP(O1515,'Selectable Table'!D:E,2,0)</f>
        <v>OTH CUST</v>
      </c>
      <c r="B1515" s="37" t="s">
        <v>1232</v>
      </c>
      <c r="C1515" s="50" t="s">
        <v>1233</v>
      </c>
      <c r="D1515" s="50" t="s">
        <v>541</v>
      </c>
      <c r="E1515">
        <v>2025</v>
      </c>
      <c r="F1515">
        <v>6</v>
      </c>
      <c r="G1515" s="54" t="s">
        <v>858</v>
      </c>
      <c r="H1515" s="34" t="s">
        <v>325</v>
      </c>
      <c r="I1515" s="18">
        <v>-307.67600000000004</v>
      </c>
      <c r="J1515" s="34" t="s">
        <v>787</v>
      </c>
      <c r="K1515" s="19">
        <f t="shared" si="47"/>
        <v>-370.69419832000005</v>
      </c>
      <c r="L1515" t="s">
        <v>851</v>
      </c>
      <c r="M1515" s="51" t="s">
        <v>1235</v>
      </c>
      <c r="O1515" s="50" t="s">
        <v>860</v>
      </c>
      <c r="P1515" s="38">
        <f t="shared" si="46"/>
        <v>-370.69419832000005</v>
      </c>
      <c r="Q1515" s="52">
        <v>45831</v>
      </c>
      <c r="S1515">
        <v>40700</v>
      </c>
      <c r="T1515" t="s">
        <v>784</v>
      </c>
    </row>
    <row r="1516" spans="1:20" ht="14.45">
      <c r="A1516" s="54" t="str">
        <f>+VLOOKUP(O1516,'Selectable Table'!D:E,2,0)</f>
        <v>ASTRAZENECA</v>
      </c>
      <c r="B1516" s="37" t="s">
        <v>1241</v>
      </c>
      <c r="C1516" s="50" t="s">
        <v>1242</v>
      </c>
      <c r="D1516" s="50" t="s">
        <v>541</v>
      </c>
      <c r="E1516">
        <v>2025</v>
      </c>
      <c r="F1516">
        <v>6</v>
      </c>
      <c r="G1516" s="54" t="s">
        <v>858</v>
      </c>
      <c r="H1516" s="34" t="s">
        <v>325</v>
      </c>
      <c r="I1516" s="18">
        <v>-148.36800000000002</v>
      </c>
      <c r="J1516" s="34" t="s">
        <v>787</v>
      </c>
      <c r="K1516" s="19">
        <f t="shared" si="47"/>
        <v>-178.75673376000003</v>
      </c>
      <c r="L1516" t="s">
        <v>851</v>
      </c>
      <c r="M1516" s="51" t="s">
        <v>1244</v>
      </c>
      <c r="O1516" s="50" t="s">
        <v>954</v>
      </c>
      <c r="P1516" s="38">
        <f t="shared" si="46"/>
        <v>-178.75673376000003</v>
      </c>
      <c r="Q1516" s="52">
        <v>45831</v>
      </c>
      <c r="S1516">
        <v>40700</v>
      </c>
      <c r="T1516" t="s">
        <v>784</v>
      </c>
    </row>
    <row r="1517" spans="1:20" ht="14.45">
      <c r="A1517" s="54" t="str">
        <f>+VLOOKUP(O1517,'Selectable Table'!D:E,2,0)</f>
        <v>OTH CUST</v>
      </c>
      <c r="B1517" s="37" t="s">
        <v>1245</v>
      </c>
      <c r="C1517" s="50" t="s">
        <v>1246</v>
      </c>
      <c r="D1517" s="50" t="s">
        <v>541</v>
      </c>
      <c r="E1517">
        <v>2025</v>
      </c>
      <c r="F1517">
        <v>6</v>
      </c>
      <c r="G1517" s="54" t="s">
        <v>854</v>
      </c>
      <c r="H1517" s="34" t="s">
        <v>324</v>
      </c>
      <c r="I1517" s="18">
        <v>-162.084</v>
      </c>
      <c r="J1517" s="34" t="s">
        <v>787</v>
      </c>
      <c r="K1517" s="19">
        <f t="shared" si="47"/>
        <v>-195.28204488</v>
      </c>
      <c r="L1517" t="s">
        <v>851</v>
      </c>
      <c r="M1517" s="51" t="s">
        <v>1248</v>
      </c>
      <c r="O1517" s="50" t="s">
        <v>875</v>
      </c>
      <c r="P1517" s="38">
        <f t="shared" si="46"/>
        <v>-195.28204488</v>
      </c>
      <c r="Q1517" s="52">
        <v>45831</v>
      </c>
      <c r="S1517">
        <v>40700</v>
      </c>
      <c r="T1517" t="s">
        <v>784</v>
      </c>
    </row>
    <row r="1518" spans="1:20" ht="29.1">
      <c r="A1518" s="54" t="str">
        <f>+VLOOKUP(O1518,'Selectable Table'!D:E,2,0)</f>
        <v>OTH CUST</v>
      </c>
      <c r="B1518" s="37" t="s">
        <v>1250</v>
      </c>
      <c r="C1518" s="50" t="s">
        <v>1251</v>
      </c>
      <c r="D1518" s="50" t="s">
        <v>541</v>
      </c>
      <c r="E1518">
        <v>2025</v>
      </c>
      <c r="F1518">
        <v>6</v>
      </c>
      <c r="G1518" s="54" t="s">
        <v>854</v>
      </c>
      <c r="H1518" s="34" t="s">
        <v>324</v>
      </c>
      <c r="I1518" s="18">
        <v>-205.34800000000001</v>
      </c>
      <c r="J1518" s="34" t="s">
        <v>787</v>
      </c>
      <c r="K1518" s="19">
        <f t="shared" si="47"/>
        <v>-247.40737736000003</v>
      </c>
      <c r="L1518" t="s">
        <v>851</v>
      </c>
      <c r="M1518" s="51" t="s">
        <v>1252</v>
      </c>
      <c r="O1518" s="50" t="s">
        <v>929</v>
      </c>
      <c r="P1518" s="38">
        <f t="shared" si="46"/>
        <v>-247.40737736000003</v>
      </c>
      <c r="Q1518" s="52">
        <v>45831</v>
      </c>
      <c r="S1518">
        <v>40700</v>
      </c>
      <c r="T1518" t="s">
        <v>784</v>
      </c>
    </row>
    <row r="1519" spans="1:20" ht="14.45">
      <c r="A1519" s="54" t="str">
        <f>+VLOOKUP(O1519,'Selectable Table'!D:E,2,0)</f>
        <v>OTH CUST</v>
      </c>
      <c r="B1519" s="37" t="s">
        <v>1253</v>
      </c>
      <c r="C1519" s="50" t="s">
        <v>1254</v>
      </c>
      <c r="D1519" s="50" t="s">
        <v>541</v>
      </c>
      <c r="E1519">
        <v>2025</v>
      </c>
      <c r="F1519">
        <v>6</v>
      </c>
      <c r="G1519" s="54" t="s">
        <v>854</v>
      </c>
      <c r="H1519" s="34" t="s">
        <v>324</v>
      </c>
      <c r="I1519" s="18">
        <v>-494.83199999999999</v>
      </c>
      <c r="J1519" s="34" t="s">
        <v>787</v>
      </c>
      <c r="K1519" s="19">
        <f t="shared" si="47"/>
        <v>-596.18349023999997</v>
      </c>
      <c r="L1519" t="s">
        <v>851</v>
      </c>
      <c r="M1519" s="51" t="s">
        <v>1009</v>
      </c>
      <c r="O1519" s="50" t="s">
        <v>1010</v>
      </c>
      <c r="P1519" s="38">
        <f t="shared" si="46"/>
        <v>-596.18349023999997</v>
      </c>
      <c r="Q1519" s="52">
        <v>45831</v>
      </c>
      <c r="S1519">
        <v>40700</v>
      </c>
      <c r="T1519" t="s">
        <v>784</v>
      </c>
    </row>
    <row r="1520" spans="1:20" ht="29.1">
      <c r="A1520" s="54" t="str">
        <f>+VLOOKUP(O1520,'Selectable Table'!D:E,2,0)</f>
        <v>OTH CUST</v>
      </c>
      <c r="B1520" s="37" t="s">
        <v>1255</v>
      </c>
      <c r="C1520" s="50" t="s">
        <v>1256</v>
      </c>
      <c r="D1520" s="50" t="s">
        <v>541</v>
      </c>
      <c r="E1520">
        <v>2025</v>
      </c>
      <c r="F1520">
        <v>6</v>
      </c>
      <c r="G1520" s="54" t="s">
        <v>880</v>
      </c>
      <c r="H1520" s="34" t="s">
        <v>616</v>
      </c>
      <c r="I1520" s="18">
        <v>-559.41200000000003</v>
      </c>
      <c r="J1520" s="34" t="s">
        <v>787</v>
      </c>
      <c r="K1520" s="19">
        <f t="shared" si="47"/>
        <v>-673.99076583999999</v>
      </c>
      <c r="L1520" t="s">
        <v>851</v>
      </c>
      <c r="M1520" s="51" t="s">
        <v>1257</v>
      </c>
      <c r="O1520" s="50" t="s">
        <v>1116</v>
      </c>
      <c r="P1520" s="38">
        <f t="shared" si="46"/>
        <v>-673.99076583999999</v>
      </c>
      <c r="Q1520" s="52">
        <v>45831</v>
      </c>
      <c r="S1520">
        <v>40700</v>
      </c>
      <c r="T1520" t="s">
        <v>784</v>
      </c>
    </row>
    <row r="1521" spans="1:20" ht="29.1">
      <c r="A1521" s="54" t="str">
        <f>+VLOOKUP(O1521,'Selectable Table'!D:E,2,0)</f>
        <v>OTH CUST</v>
      </c>
      <c r="B1521" s="37" t="s">
        <v>1258</v>
      </c>
      <c r="C1521" s="50" t="s">
        <v>1259</v>
      </c>
      <c r="D1521" s="50" t="s">
        <v>541</v>
      </c>
      <c r="E1521">
        <v>2025</v>
      </c>
      <c r="F1521">
        <v>6</v>
      </c>
      <c r="G1521" s="54" t="s">
        <v>880</v>
      </c>
      <c r="H1521" s="34" t="s">
        <v>616</v>
      </c>
      <c r="I1521" s="18">
        <v>-621.5680000000001</v>
      </c>
      <c r="J1521" s="34" t="s">
        <v>787</v>
      </c>
      <c r="K1521" s="19">
        <f t="shared" si="47"/>
        <v>-748.87755776000017</v>
      </c>
      <c r="L1521" t="s">
        <v>851</v>
      </c>
      <c r="M1521" s="51" t="s">
        <v>1260</v>
      </c>
      <c r="O1521" s="50" t="s">
        <v>860</v>
      </c>
      <c r="P1521" s="38">
        <f t="shared" si="46"/>
        <v>-748.87755776000017</v>
      </c>
      <c r="Q1521" s="52">
        <v>45831</v>
      </c>
      <c r="S1521">
        <v>40700</v>
      </c>
      <c r="T1521" t="s">
        <v>784</v>
      </c>
    </row>
    <row r="1522" spans="1:20" ht="14.45">
      <c r="A1522" s="54" t="str">
        <f>+VLOOKUP(O1522,'Selectable Table'!D:E,2,0)</f>
        <v>OTH CUST</v>
      </c>
      <c r="B1522" s="37" t="s">
        <v>1261</v>
      </c>
      <c r="C1522" s="50" t="s">
        <v>1262</v>
      </c>
      <c r="D1522" s="50" t="s">
        <v>541</v>
      </c>
      <c r="E1522">
        <v>2025</v>
      </c>
      <c r="F1522">
        <v>6</v>
      </c>
      <c r="G1522" s="54" t="s">
        <v>850</v>
      </c>
      <c r="H1522" s="34" t="s">
        <v>323</v>
      </c>
      <c r="I1522" s="18">
        <v>-455.99600000000004</v>
      </c>
      <c r="J1522" s="34" t="s">
        <v>787</v>
      </c>
      <c r="K1522" s="19">
        <f t="shared" si="47"/>
        <v>-549.39310072000001</v>
      </c>
      <c r="L1522" t="s">
        <v>851</v>
      </c>
      <c r="M1522" s="51" t="s">
        <v>874</v>
      </c>
      <c r="O1522" s="50" t="s">
        <v>875</v>
      </c>
      <c r="P1522" s="38">
        <f t="shared" si="46"/>
        <v>-549.39310072000001</v>
      </c>
      <c r="Q1522" s="52">
        <v>45831</v>
      </c>
      <c r="S1522">
        <v>40700</v>
      </c>
      <c r="T1522" t="s">
        <v>784</v>
      </c>
    </row>
    <row r="1523" spans="1:20" ht="14.45">
      <c r="A1523" s="54" t="str">
        <f>+VLOOKUP(O1523,'Selectable Table'!D:E,2,0)</f>
        <v>OTH CUST</v>
      </c>
      <c r="B1523" s="37" t="s">
        <v>1263</v>
      </c>
      <c r="C1523" s="50" t="s">
        <v>1264</v>
      </c>
      <c r="D1523" s="50" t="s">
        <v>541</v>
      </c>
      <c r="E1523">
        <v>2025</v>
      </c>
      <c r="F1523">
        <v>6</v>
      </c>
      <c r="G1523" s="54" t="s">
        <v>850</v>
      </c>
      <c r="H1523" s="34" t="s">
        <v>323</v>
      </c>
      <c r="I1523" s="18">
        <v>-294.08800000000002</v>
      </c>
      <c r="J1523" s="34" t="s">
        <v>787</v>
      </c>
      <c r="K1523" s="19">
        <f t="shared" si="47"/>
        <v>-354.32310416000001</v>
      </c>
      <c r="L1523" t="s">
        <v>851</v>
      </c>
      <c r="M1523" s="51" t="s">
        <v>905</v>
      </c>
      <c r="O1523" s="50" t="s">
        <v>906</v>
      </c>
      <c r="P1523" s="38">
        <f t="shared" si="46"/>
        <v>-354.32310416000001</v>
      </c>
      <c r="Q1523" s="52">
        <v>45831</v>
      </c>
      <c r="S1523">
        <v>40700</v>
      </c>
      <c r="T1523" t="s">
        <v>784</v>
      </c>
    </row>
    <row r="1524" spans="1:20" ht="14.45">
      <c r="A1524" s="54" t="str">
        <f>+VLOOKUP(O1524,'Selectable Table'!D:E,2,0)</f>
        <v>OTH CUST</v>
      </c>
      <c r="B1524" s="37" t="s">
        <v>1265</v>
      </c>
      <c r="C1524" s="50" t="s">
        <v>1266</v>
      </c>
      <c r="D1524" s="50" t="s">
        <v>542</v>
      </c>
      <c r="E1524">
        <v>2025</v>
      </c>
      <c r="F1524">
        <v>6</v>
      </c>
      <c r="G1524" s="54" t="s">
        <v>854</v>
      </c>
      <c r="H1524" s="34" t="s">
        <v>324</v>
      </c>
      <c r="I1524" s="18">
        <v>-455.99600000000004</v>
      </c>
      <c r="J1524" s="34" t="s">
        <v>787</v>
      </c>
      <c r="K1524" s="19">
        <f t="shared" si="47"/>
        <v>-549.39310072000001</v>
      </c>
      <c r="L1524" t="s">
        <v>851</v>
      </c>
      <c r="M1524" s="51" t="s">
        <v>874</v>
      </c>
      <c r="O1524" s="50" t="s">
        <v>875</v>
      </c>
      <c r="P1524" s="38">
        <f t="shared" si="46"/>
        <v>-549.39310072000001</v>
      </c>
      <c r="Q1524" s="52">
        <v>45831</v>
      </c>
      <c r="S1524">
        <v>40700</v>
      </c>
      <c r="T1524" t="s">
        <v>784</v>
      </c>
    </row>
    <row r="1525" spans="1:20" ht="29.1">
      <c r="A1525" s="54" t="str">
        <f>+VLOOKUP(O1525,'Selectable Table'!D:E,2,0)</f>
        <v>OTH CUST</v>
      </c>
      <c r="B1525" s="37" t="s">
        <v>1268</v>
      </c>
      <c r="C1525" s="50" t="s">
        <v>1269</v>
      </c>
      <c r="D1525" s="50" t="s">
        <v>542</v>
      </c>
      <c r="E1525">
        <v>2025</v>
      </c>
      <c r="F1525">
        <v>6</v>
      </c>
      <c r="G1525" s="54" t="s">
        <v>854</v>
      </c>
      <c r="H1525" s="34" t="s">
        <v>324</v>
      </c>
      <c r="I1525" s="18">
        <v>-205.34800000000001</v>
      </c>
      <c r="J1525" s="34" t="s">
        <v>787</v>
      </c>
      <c r="K1525" s="19">
        <f t="shared" si="47"/>
        <v>-247.40737736000003</v>
      </c>
      <c r="L1525" t="s">
        <v>851</v>
      </c>
      <c r="M1525" s="51" t="s">
        <v>1270</v>
      </c>
      <c r="O1525" s="50" t="s">
        <v>929</v>
      </c>
      <c r="P1525" s="38">
        <f t="shared" si="46"/>
        <v>-247.40737736000003</v>
      </c>
      <c r="Q1525" s="52">
        <v>45831</v>
      </c>
      <c r="S1525">
        <v>40700</v>
      </c>
      <c r="T1525" t="s">
        <v>784</v>
      </c>
    </row>
    <row r="1526" spans="1:20" ht="14.45">
      <c r="A1526" s="54" t="str">
        <f>+VLOOKUP(O1526,'Selectable Table'!D:E,2,0)</f>
        <v>OTH CUST</v>
      </c>
      <c r="B1526" s="37" t="s">
        <v>1272</v>
      </c>
      <c r="C1526" s="50" t="s">
        <v>1273</v>
      </c>
      <c r="D1526" s="50" t="s">
        <v>542</v>
      </c>
      <c r="E1526">
        <v>2025</v>
      </c>
      <c r="F1526">
        <v>6</v>
      </c>
      <c r="G1526" s="54" t="s">
        <v>850</v>
      </c>
      <c r="H1526" s="34" t="s">
        <v>323</v>
      </c>
      <c r="I1526" s="18">
        <v>-652.64800000000002</v>
      </c>
      <c r="J1526" s="34" t="s">
        <v>787</v>
      </c>
      <c r="K1526" s="19">
        <f t="shared" si="47"/>
        <v>-786.32336336000003</v>
      </c>
      <c r="L1526" t="s">
        <v>851</v>
      </c>
      <c r="M1526" s="51" t="s">
        <v>1274</v>
      </c>
      <c r="O1526" s="50" t="s">
        <v>944</v>
      </c>
      <c r="P1526" s="38">
        <f t="shared" si="46"/>
        <v>-786.32336336000003</v>
      </c>
      <c r="Q1526" s="52">
        <v>45831</v>
      </c>
      <c r="S1526">
        <v>40700</v>
      </c>
      <c r="T1526" t="s">
        <v>784</v>
      </c>
    </row>
    <row r="1527" spans="1:20" ht="14.45">
      <c r="A1527" s="54" t="str">
        <f>+VLOOKUP(O1527,'Selectable Table'!D:E,2,0)</f>
        <v>OTH CUST</v>
      </c>
      <c r="B1527" s="37" t="s">
        <v>1275</v>
      </c>
      <c r="C1527" s="50" t="s">
        <v>1276</v>
      </c>
      <c r="D1527" s="50" t="s">
        <v>1954</v>
      </c>
      <c r="E1527">
        <v>2025</v>
      </c>
      <c r="F1527">
        <v>6</v>
      </c>
      <c r="G1527" s="54" t="s">
        <v>858</v>
      </c>
      <c r="H1527" s="34" t="s">
        <v>325</v>
      </c>
      <c r="I1527" s="18">
        <v>-621.5680000000001</v>
      </c>
      <c r="J1527" s="34" t="s">
        <v>787</v>
      </c>
      <c r="K1527" s="19">
        <f t="shared" si="47"/>
        <v>-748.87755776000017</v>
      </c>
      <c r="L1527" t="s">
        <v>851</v>
      </c>
      <c r="M1527" s="51" t="s">
        <v>1278</v>
      </c>
      <c r="O1527" s="50" t="s">
        <v>919</v>
      </c>
      <c r="P1527" s="38">
        <f t="shared" si="46"/>
        <v>-748.87755776000017</v>
      </c>
      <c r="Q1527" s="52">
        <v>45831</v>
      </c>
      <c r="S1527">
        <v>40700</v>
      </c>
      <c r="T1527" t="s">
        <v>784</v>
      </c>
    </row>
    <row r="1528" spans="1:20" ht="14.45">
      <c r="A1528" s="54" t="str">
        <f>+VLOOKUP(O1528,'Selectable Table'!D:E,2,0)</f>
        <v>OTH CUST</v>
      </c>
      <c r="B1528" s="37" t="s">
        <v>1279</v>
      </c>
      <c r="C1528" s="50" t="s">
        <v>1280</v>
      </c>
      <c r="D1528" s="50" t="s">
        <v>1954</v>
      </c>
      <c r="E1528">
        <v>2025</v>
      </c>
      <c r="F1528">
        <v>6</v>
      </c>
      <c r="G1528" s="54" t="s">
        <v>854</v>
      </c>
      <c r="H1528" s="34" t="s">
        <v>324</v>
      </c>
      <c r="I1528" s="18">
        <v>-498.72</v>
      </c>
      <c r="J1528" s="34" t="s">
        <v>787</v>
      </c>
      <c r="K1528" s="19">
        <f t="shared" si="47"/>
        <v>-600.8678304</v>
      </c>
      <c r="L1528" t="s">
        <v>851</v>
      </c>
      <c r="M1528" s="51" t="s">
        <v>1281</v>
      </c>
      <c r="O1528" s="50" t="s">
        <v>875</v>
      </c>
      <c r="P1528" s="38">
        <f t="shared" si="46"/>
        <v>-600.8678304</v>
      </c>
      <c r="Q1528" s="52">
        <v>45831</v>
      </c>
      <c r="S1528">
        <v>40700</v>
      </c>
      <c r="T1528" t="s">
        <v>784</v>
      </c>
    </row>
    <row r="1529" spans="1:20" ht="29.1">
      <c r="A1529" s="54" t="str">
        <f>+VLOOKUP(O1529,'Selectable Table'!D:E,2,0)</f>
        <v>OTH CUST</v>
      </c>
      <c r="B1529" s="37" t="s">
        <v>1282</v>
      </c>
      <c r="C1529" s="50" t="s">
        <v>1283</v>
      </c>
      <c r="D1529" s="50" t="s">
        <v>1954</v>
      </c>
      <c r="E1529">
        <v>2025</v>
      </c>
      <c r="F1529">
        <v>6</v>
      </c>
      <c r="G1529" s="54" t="s">
        <v>880</v>
      </c>
      <c r="H1529" s="34" t="s">
        <v>616</v>
      </c>
      <c r="I1529" s="18">
        <v>-652.64800000000002</v>
      </c>
      <c r="J1529" s="34" t="s">
        <v>787</v>
      </c>
      <c r="K1529" s="19">
        <f t="shared" si="47"/>
        <v>-786.32336336000003</v>
      </c>
      <c r="L1529" t="s">
        <v>851</v>
      </c>
      <c r="M1529" s="51" t="s">
        <v>1274</v>
      </c>
      <c r="O1529" s="50" t="s">
        <v>944</v>
      </c>
      <c r="P1529" s="38">
        <f t="shared" si="46"/>
        <v>-786.32336336000003</v>
      </c>
      <c r="Q1529" s="52">
        <v>45831</v>
      </c>
      <c r="S1529">
        <v>40700</v>
      </c>
      <c r="T1529" t="s">
        <v>784</v>
      </c>
    </row>
    <row r="1530" spans="1:20" ht="29.1">
      <c r="A1530" s="54" t="str">
        <f>+VLOOKUP(O1530,'Selectable Table'!D:E,2,0)</f>
        <v>OTH CUST</v>
      </c>
      <c r="B1530" s="37" t="s">
        <v>1284</v>
      </c>
      <c r="C1530" s="50" t="s">
        <v>1285</v>
      </c>
      <c r="D1530" s="50" t="s">
        <v>1954</v>
      </c>
      <c r="E1530">
        <v>2025</v>
      </c>
      <c r="F1530">
        <v>6</v>
      </c>
      <c r="G1530" s="54" t="s">
        <v>880</v>
      </c>
      <c r="H1530" s="34" t="s">
        <v>616</v>
      </c>
      <c r="I1530" s="18">
        <v>-248.62800000000004</v>
      </c>
      <c r="J1530" s="34" t="s">
        <v>787</v>
      </c>
      <c r="K1530" s="19">
        <f t="shared" si="47"/>
        <v>-299.55198696000008</v>
      </c>
      <c r="L1530" t="s">
        <v>851</v>
      </c>
      <c r="M1530" s="51" t="s">
        <v>1286</v>
      </c>
      <c r="O1530" s="50" t="s">
        <v>919</v>
      </c>
      <c r="P1530" s="38">
        <f t="shared" si="46"/>
        <v>-299.55198696000008</v>
      </c>
      <c r="Q1530" s="52">
        <v>45831</v>
      </c>
      <c r="S1530">
        <v>40700</v>
      </c>
      <c r="T1530" t="s">
        <v>784</v>
      </c>
    </row>
    <row r="1531" spans="1:20" ht="14.45">
      <c r="A1531" s="54" t="str">
        <f>+VLOOKUP(O1531,'Selectable Table'!D:E,2,0)</f>
        <v>OTH CUST</v>
      </c>
      <c r="B1531" s="37" t="s">
        <v>1784</v>
      </c>
      <c r="C1531" s="50" t="s">
        <v>1785</v>
      </c>
      <c r="D1531" s="50" t="s">
        <v>1954</v>
      </c>
      <c r="E1531">
        <v>2025</v>
      </c>
      <c r="F1531">
        <v>6</v>
      </c>
      <c r="G1531" s="54" t="s">
        <v>850</v>
      </c>
      <c r="H1531" s="34" t="s">
        <v>323</v>
      </c>
      <c r="I1531" s="18">
        <v>-621.5680000000001</v>
      </c>
      <c r="J1531" s="34" t="s">
        <v>787</v>
      </c>
      <c r="K1531" s="19">
        <f t="shared" si="47"/>
        <v>-748.87755776000017</v>
      </c>
      <c r="L1531" t="s">
        <v>851</v>
      </c>
      <c r="M1531" s="51" t="s">
        <v>1786</v>
      </c>
      <c r="O1531" s="50" t="s">
        <v>944</v>
      </c>
      <c r="P1531" s="38">
        <f t="shared" si="46"/>
        <v>-748.87755776000017</v>
      </c>
      <c r="Q1531" s="52">
        <v>45831</v>
      </c>
      <c r="S1531">
        <v>40700</v>
      </c>
      <c r="T1531" t="s">
        <v>784</v>
      </c>
    </row>
    <row r="1532" spans="1:20" ht="14.45">
      <c r="A1532" s="54" t="str">
        <f>+VLOOKUP(O1532,'Selectable Table'!D:E,2,0)</f>
        <v>OTH CUST</v>
      </c>
      <c r="B1532" s="37" t="s">
        <v>1787</v>
      </c>
      <c r="C1532" s="50" t="s">
        <v>1788</v>
      </c>
      <c r="D1532" s="50" t="s">
        <v>1954</v>
      </c>
      <c r="E1532">
        <v>2025</v>
      </c>
      <c r="F1532">
        <v>6</v>
      </c>
      <c r="G1532" s="54" t="s">
        <v>850</v>
      </c>
      <c r="H1532" s="34" t="s">
        <v>323</v>
      </c>
      <c r="I1532" s="18">
        <v>-621.5680000000001</v>
      </c>
      <c r="J1532" s="34" t="s">
        <v>787</v>
      </c>
      <c r="K1532" s="19">
        <f t="shared" si="47"/>
        <v>-748.87755776000017</v>
      </c>
      <c r="L1532" t="s">
        <v>851</v>
      </c>
      <c r="M1532" s="51" t="s">
        <v>1191</v>
      </c>
      <c r="O1532" s="50" t="s">
        <v>944</v>
      </c>
      <c r="P1532" s="38">
        <f t="shared" si="46"/>
        <v>-748.87755776000017</v>
      </c>
      <c r="Q1532" s="52">
        <v>45831</v>
      </c>
      <c r="S1532">
        <v>40700</v>
      </c>
      <c r="T1532" t="s">
        <v>784</v>
      </c>
    </row>
    <row r="1533" spans="1:20" ht="29.1">
      <c r="A1533" s="54" t="str">
        <f>+VLOOKUP(O1533,'Selectable Table'!D:E,2,0)</f>
        <v>OTH CUST</v>
      </c>
      <c r="B1533" s="37" t="s">
        <v>1287</v>
      </c>
      <c r="C1533" s="50" t="s">
        <v>1288</v>
      </c>
      <c r="D1533" s="50" t="s">
        <v>1954</v>
      </c>
      <c r="E1533">
        <v>2025</v>
      </c>
      <c r="F1533">
        <v>6</v>
      </c>
      <c r="G1533" s="54" t="s">
        <v>850</v>
      </c>
      <c r="H1533" s="34" t="s">
        <v>323</v>
      </c>
      <c r="I1533" s="18">
        <v>-205.34800000000001</v>
      </c>
      <c r="J1533" s="34" t="s">
        <v>787</v>
      </c>
      <c r="K1533" s="19">
        <f t="shared" si="47"/>
        <v>-247.40737736000003</v>
      </c>
      <c r="L1533" t="s">
        <v>851</v>
      </c>
      <c r="M1533" s="51" t="s">
        <v>1290</v>
      </c>
      <c r="O1533" s="50" t="s">
        <v>929</v>
      </c>
      <c r="P1533" s="38">
        <f t="shared" si="46"/>
        <v>-247.40737736000003</v>
      </c>
      <c r="Q1533" s="52">
        <v>45831</v>
      </c>
      <c r="S1533">
        <v>40700</v>
      </c>
      <c r="T1533" t="s">
        <v>784</v>
      </c>
    </row>
    <row r="1534" spans="1:20" ht="14.45">
      <c r="A1534" s="54" t="str">
        <f>+VLOOKUP(O1534,'Selectable Table'!D:E,2,0)</f>
        <v>OTH CUST</v>
      </c>
      <c r="B1534" s="37" t="s">
        <v>1291</v>
      </c>
      <c r="C1534" s="50" t="s">
        <v>1292</v>
      </c>
      <c r="D1534" s="50" t="s">
        <v>1955</v>
      </c>
      <c r="E1534">
        <v>2025</v>
      </c>
      <c r="F1534">
        <v>6</v>
      </c>
      <c r="G1534" s="54" t="s">
        <v>858</v>
      </c>
      <c r="H1534" s="34" t="s">
        <v>325</v>
      </c>
      <c r="I1534" s="18">
        <v>-146.48400000000001</v>
      </c>
      <c r="J1534" s="34" t="s">
        <v>787</v>
      </c>
      <c r="K1534" s="19">
        <f t="shared" si="47"/>
        <v>-176.48685288000001</v>
      </c>
      <c r="L1534" t="s">
        <v>851</v>
      </c>
      <c r="M1534" s="51" t="s">
        <v>1293</v>
      </c>
      <c r="O1534" s="50" t="s">
        <v>944</v>
      </c>
      <c r="P1534" s="38">
        <f t="shared" si="46"/>
        <v>-176.48685288000001</v>
      </c>
      <c r="Q1534" s="52">
        <v>45831</v>
      </c>
      <c r="S1534">
        <v>40700</v>
      </c>
      <c r="T1534" t="s">
        <v>784</v>
      </c>
    </row>
    <row r="1535" spans="1:20" ht="14.45">
      <c r="A1535" s="54" t="str">
        <f>+VLOOKUP(O1535,'Selectable Table'!D:E,2,0)</f>
        <v>OTH CUST</v>
      </c>
      <c r="B1535" s="37" t="s">
        <v>1790</v>
      </c>
      <c r="C1535" s="50" t="s">
        <v>1791</v>
      </c>
      <c r="D1535" s="50" t="s">
        <v>1955</v>
      </c>
      <c r="E1535">
        <v>2025</v>
      </c>
      <c r="F1535">
        <v>6</v>
      </c>
      <c r="G1535" s="54" t="s">
        <v>854</v>
      </c>
      <c r="H1535" s="34" t="s">
        <v>324</v>
      </c>
      <c r="I1535" s="18">
        <v>-653.70000000000005</v>
      </c>
      <c r="J1535" s="34" t="s">
        <v>787</v>
      </c>
      <c r="K1535" s="19">
        <f t="shared" si="47"/>
        <v>-787.59083400000009</v>
      </c>
      <c r="L1535" t="s">
        <v>851</v>
      </c>
      <c r="M1535" s="51" t="s">
        <v>1792</v>
      </c>
      <c r="O1535" s="50" t="s">
        <v>937</v>
      </c>
      <c r="P1535" s="38">
        <f t="shared" si="46"/>
        <v>-787.59083400000009</v>
      </c>
      <c r="Q1535" s="52">
        <v>45831</v>
      </c>
      <c r="S1535">
        <v>40700</v>
      </c>
      <c r="T1535" t="s">
        <v>784</v>
      </c>
    </row>
    <row r="1536" spans="1:20" ht="14.45">
      <c r="A1536" s="54" t="str">
        <f>+VLOOKUP(O1536,'Selectable Table'!D:E,2,0)</f>
        <v>OTH CUST</v>
      </c>
      <c r="B1536" s="37" t="s">
        <v>1294</v>
      </c>
      <c r="C1536" s="50" t="s">
        <v>1295</v>
      </c>
      <c r="D1536" s="50" t="s">
        <v>1955</v>
      </c>
      <c r="E1536">
        <v>2025</v>
      </c>
      <c r="F1536">
        <v>6</v>
      </c>
      <c r="G1536" s="54" t="s">
        <v>854</v>
      </c>
      <c r="H1536" s="34" t="s">
        <v>324</v>
      </c>
      <c r="I1536" s="18">
        <v>-559.41200000000003</v>
      </c>
      <c r="J1536" s="34" t="s">
        <v>787</v>
      </c>
      <c r="K1536" s="19">
        <f t="shared" si="47"/>
        <v>-673.99076583999999</v>
      </c>
      <c r="L1536" t="s">
        <v>851</v>
      </c>
      <c r="M1536" s="51" t="s">
        <v>1297</v>
      </c>
      <c r="O1536" s="50" t="s">
        <v>1136</v>
      </c>
      <c r="P1536" s="38">
        <f t="shared" si="46"/>
        <v>-673.99076583999999</v>
      </c>
      <c r="Q1536" s="52">
        <v>45831</v>
      </c>
      <c r="S1536">
        <v>40700</v>
      </c>
      <c r="T1536" t="s">
        <v>784</v>
      </c>
    </row>
    <row r="1537" spans="1:20" ht="14.45">
      <c r="A1537" s="54" t="str">
        <f>+VLOOKUP(O1537,'Selectable Table'!D:E,2,0)</f>
        <v>OTH CUST</v>
      </c>
      <c r="B1537" s="37" t="s">
        <v>1298</v>
      </c>
      <c r="C1537" s="50" t="s">
        <v>1299</v>
      </c>
      <c r="D1537" s="50" t="s">
        <v>1955</v>
      </c>
      <c r="E1537">
        <v>2025</v>
      </c>
      <c r="F1537">
        <v>6</v>
      </c>
      <c r="G1537" s="54" t="s">
        <v>854</v>
      </c>
      <c r="H1537" s="34" t="s">
        <v>324</v>
      </c>
      <c r="I1537" s="18">
        <v>-548.72799999999995</v>
      </c>
      <c r="J1537" s="34" t="s">
        <v>787</v>
      </c>
      <c r="K1537" s="19">
        <f t="shared" si="47"/>
        <v>-661.11846895999997</v>
      </c>
      <c r="L1537" t="s">
        <v>851</v>
      </c>
      <c r="M1537" s="51" t="s">
        <v>1300</v>
      </c>
      <c r="O1537" s="50" t="s">
        <v>919</v>
      </c>
      <c r="P1537" s="38">
        <f t="shared" si="46"/>
        <v>-661.11846895999997</v>
      </c>
      <c r="Q1537" s="52">
        <v>45831</v>
      </c>
      <c r="S1537">
        <v>40700</v>
      </c>
      <c r="T1537" t="s">
        <v>784</v>
      </c>
    </row>
    <row r="1538" spans="1:20" ht="14.45">
      <c r="A1538" s="54" t="str">
        <f>+VLOOKUP(O1538,'Selectable Table'!D:E,2,0)</f>
        <v>ASTRAZENECA</v>
      </c>
      <c r="B1538" s="37" t="s">
        <v>1301</v>
      </c>
      <c r="C1538" s="50" t="s">
        <v>1302</v>
      </c>
      <c r="D1538" s="50" t="s">
        <v>1955</v>
      </c>
      <c r="E1538">
        <v>2025</v>
      </c>
      <c r="F1538">
        <v>6</v>
      </c>
      <c r="G1538" s="54" t="s">
        <v>850</v>
      </c>
      <c r="H1538" s="34" t="s">
        <v>323</v>
      </c>
      <c r="I1538" s="18">
        <v>-148.36800000000002</v>
      </c>
      <c r="J1538" s="34" t="s">
        <v>787</v>
      </c>
      <c r="K1538" s="19">
        <f t="shared" si="47"/>
        <v>-178.75673376000003</v>
      </c>
      <c r="L1538" t="s">
        <v>851</v>
      </c>
      <c r="M1538" s="51" t="s">
        <v>1304</v>
      </c>
      <c r="O1538" s="50" t="s">
        <v>1199</v>
      </c>
      <c r="P1538" s="38">
        <f t="shared" ref="P1538:P1601" si="48">K1538</f>
        <v>-178.75673376000003</v>
      </c>
      <c r="Q1538" s="52">
        <v>45831</v>
      </c>
      <c r="S1538">
        <v>40700</v>
      </c>
      <c r="T1538" t="s">
        <v>784</v>
      </c>
    </row>
    <row r="1539" spans="1:20" ht="14.45">
      <c r="A1539" s="54" t="str">
        <f>+VLOOKUP(O1539,'Selectable Table'!D:E,2,0)</f>
        <v>OTH CUST</v>
      </c>
      <c r="B1539" s="37" t="s">
        <v>1306</v>
      </c>
      <c r="C1539" s="50" t="s">
        <v>1307</v>
      </c>
      <c r="D1539" s="50" t="s">
        <v>1955</v>
      </c>
      <c r="E1539">
        <v>2025</v>
      </c>
      <c r="F1539">
        <v>6</v>
      </c>
      <c r="G1539" s="54" t="s">
        <v>854</v>
      </c>
      <c r="H1539" s="34" t="s">
        <v>324</v>
      </c>
      <c r="I1539" s="18">
        <v>-498.84399999999999</v>
      </c>
      <c r="J1539" s="34" t="s">
        <v>787</v>
      </c>
      <c r="K1539" s="19">
        <f t="shared" ref="K1539:K1602" si="49">+VLOOKUP(J1539,$W$2:$X$7,2,0)*I1539</f>
        <v>-601.01722808</v>
      </c>
      <c r="L1539" t="s">
        <v>851</v>
      </c>
      <c r="M1539" s="51" t="s">
        <v>1309</v>
      </c>
      <c r="O1539" s="50" t="s">
        <v>944</v>
      </c>
      <c r="P1539" s="38">
        <f t="shared" si="48"/>
        <v>-601.01722808</v>
      </c>
      <c r="Q1539" s="52">
        <v>45831</v>
      </c>
      <c r="S1539">
        <v>40700</v>
      </c>
      <c r="T1539" t="s">
        <v>784</v>
      </c>
    </row>
    <row r="1540" spans="1:20" ht="14.45">
      <c r="A1540" s="54" t="str">
        <f>+VLOOKUP(O1540,'Selectable Table'!D:E,2,0)</f>
        <v>ASTRAZENECA</v>
      </c>
      <c r="B1540" s="37" t="s">
        <v>1793</v>
      </c>
      <c r="C1540" s="50" t="s">
        <v>1794</v>
      </c>
      <c r="D1540" s="50" t="s">
        <v>1956</v>
      </c>
      <c r="E1540">
        <v>2025</v>
      </c>
      <c r="F1540">
        <v>6</v>
      </c>
      <c r="G1540" s="54" t="s">
        <v>854</v>
      </c>
      <c r="H1540" s="34" t="s">
        <v>324</v>
      </c>
      <c r="I1540" s="18">
        <v>-148.36800000000002</v>
      </c>
      <c r="J1540" s="34" t="s">
        <v>95</v>
      </c>
      <c r="K1540" s="19">
        <f t="shared" si="49"/>
        <v>-148.36800000000002</v>
      </c>
      <c r="L1540" t="s">
        <v>851</v>
      </c>
      <c r="M1540" s="51" t="s">
        <v>1795</v>
      </c>
      <c r="O1540" s="50" t="s">
        <v>954</v>
      </c>
      <c r="P1540" s="38">
        <f t="shared" si="48"/>
        <v>-148.36800000000002</v>
      </c>
      <c r="Q1540" s="52">
        <v>45831</v>
      </c>
      <c r="S1540">
        <v>40700</v>
      </c>
      <c r="T1540" t="s">
        <v>784</v>
      </c>
    </row>
    <row r="1541" spans="1:20" ht="14.45">
      <c r="A1541" s="54" t="str">
        <f>+VLOOKUP(O1541,'Selectable Table'!D:E,2,0)</f>
        <v>OTH CUST</v>
      </c>
      <c r="B1541" s="37" t="s">
        <v>1310</v>
      </c>
      <c r="C1541" s="50" t="s">
        <v>1311</v>
      </c>
      <c r="D1541" s="50" t="s">
        <v>1956</v>
      </c>
      <c r="E1541">
        <v>2025</v>
      </c>
      <c r="F1541">
        <v>6</v>
      </c>
      <c r="G1541" s="54" t="s">
        <v>854</v>
      </c>
      <c r="H1541" s="34" t="s">
        <v>324</v>
      </c>
      <c r="I1541" s="18">
        <v>-185.184</v>
      </c>
      <c r="J1541" s="34" t="s">
        <v>95</v>
      </c>
      <c r="K1541" s="19">
        <f t="shared" si="49"/>
        <v>-185.184</v>
      </c>
      <c r="L1541" t="s">
        <v>851</v>
      </c>
      <c r="M1541" s="51" t="s">
        <v>1312</v>
      </c>
      <c r="O1541" s="50" t="s">
        <v>919</v>
      </c>
      <c r="P1541" s="38">
        <f t="shared" si="48"/>
        <v>-185.184</v>
      </c>
      <c r="Q1541" s="52">
        <v>45831</v>
      </c>
      <c r="S1541">
        <v>40700</v>
      </c>
      <c r="T1541" t="s">
        <v>784</v>
      </c>
    </row>
    <row r="1542" spans="1:20" ht="29.1">
      <c r="A1542" s="54" t="str">
        <f>+VLOOKUP(O1542,'Selectable Table'!D:E,2,0)</f>
        <v>OTH CUST</v>
      </c>
      <c r="B1542" s="37" t="s">
        <v>1313</v>
      </c>
      <c r="C1542" s="50" t="s">
        <v>1314</v>
      </c>
      <c r="D1542" s="50" t="s">
        <v>1956</v>
      </c>
      <c r="E1542">
        <v>2025</v>
      </c>
      <c r="F1542">
        <v>6</v>
      </c>
      <c r="G1542" s="54" t="s">
        <v>854</v>
      </c>
      <c r="H1542" s="34" t="s">
        <v>324</v>
      </c>
      <c r="I1542" s="18">
        <v>-205.34800000000001</v>
      </c>
      <c r="J1542" s="34" t="s">
        <v>95</v>
      </c>
      <c r="K1542" s="19">
        <f t="shared" si="49"/>
        <v>-205.34800000000001</v>
      </c>
      <c r="L1542" t="s">
        <v>851</v>
      </c>
      <c r="M1542" s="51" t="s">
        <v>1315</v>
      </c>
      <c r="O1542" s="50" t="s">
        <v>929</v>
      </c>
      <c r="P1542" s="38">
        <f t="shared" si="48"/>
        <v>-205.34800000000001</v>
      </c>
      <c r="Q1542" s="52">
        <v>45831</v>
      </c>
      <c r="S1542">
        <v>40700</v>
      </c>
      <c r="T1542" t="s">
        <v>784</v>
      </c>
    </row>
    <row r="1543" spans="1:20" ht="14.45">
      <c r="A1543" s="54" t="str">
        <f>+VLOOKUP(O1543,'Selectable Table'!D:E,2,0)</f>
        <v>OTH CUST</v>
      </c>
      <c r="B1543" s="37" t="s">
        <v>1317</v>
      </c>
      <c r="C1543" s="50" t="s">
        <v>1318</v>
      </c>
      <c r="D1543" s="50" t="s">
        <v>1956</v>
      </c>
      <c r="E1543">
        <v>2025</v>
      </c>
      <c r="F1543">
        <v>6</v>
      </c>
      <c r="G1543" s="54" t="s">
        <v>850</v>
      </c>
      <c r="H1543" s="34" t="s">
        <v>323</v>
      </c>
      <c r="I1543" s="18">
        <v>-124.328</v>
      </c>
      <c r="J1543" s="34" t="s">
        <v>95</v>
      </c>
      <c r="K1543" s="19">
        <f t="shared" si="49"/>
        <v>-124.328</v>
      </c>
      <c r="L1543" t="s">
        <v>851</v>
      </c>
      <c r="M1543" s="51" t="s">
        <v>1320</v>
      </c>
      <c r="O1543" s="50" t="s">
        <v>1321</v>
      </c>
      <c r="P1543" s="38">
        <f t="shared" si="48"/>
        <v>-124.328</v>
      </c>
      <c r="Q1543" s="52">
        <v>45831</v>
      </c>
      <c r="S1543">
        <v>40700</v>
      </c>
      <c r="T1543" t="s">
        <v>784</v>
      </c>
    </row>
    <row r="1544" spans="1:20" ht="14.45">
      <c r="A1544" s="54" t="str">
        <f>+VLOOKUP(O1544,'Selectable Table'!D:E,2,0)</f>
        <v>OTH CUST</v>
      </c>
      <c r="B1544" s="37" t="s">
        <v>1796</v>
      </c>
      <c r="C1544" s="50" t="s">
        <v>1797</v>
      </c>
      <c r="D1544" s="50" t="s">
        <v>1956</v>
      </c>
      <c r="E1544">
        <v>2025</v>
      </c>
      <c r="F1544">
        <v>6</v>
      </c>
      <c r="G1544" s="54" t="s">
        <v>854</v>
      </c>
      <c r="H1544" s="34" t="s">
        <v>324</v>
      </c>
      <c r="I1544" s="18">
        <v>-652.64800000000002</v>
      </c>
      <c r="J1544" s="34" t="s">
        <v>95</v>
      </c>
      <c r="K1544" s="19">
        <f t="shared" si="49"/>
        <v>-652.64800000000002</v>
      </c>
      <c r="L1544" t="s">
        <v>851</v>
      </c>
      <c r="M1544" s="51" t="s">
        <v>1798</v>
      </c>
      <c r="O1544" s="50" t="s">
        <v>1799</v>
      </c>
      <c r="P1544" s="38">
        <f t="shared" si="48"/>
        <v>-652.64800000000002</v>
      </c>
      <c r="Q1544" s="52">
        <v>45831</v>
      </c>
      <c r="S1544">
        <v>40700</v>
      </c>
      <c r="T1544" t="s">
        <v>784</v>
      </c>
    </row>
    <row r="1545" spans="1:20" ht="14.45">
      <c r="A1545" s="54" t="str">
        <f>+VLOOKUP(O1545,'Selectable Table'!D:E,2,0)</f>
        <v>OTH CUST</v>
      </c>
      <c r="B1545" s="37" t="s">
        <v>1322</v>
      </c>
      <c r="C1545" s="50" t="s">
        <v>1323</v>
      </c>
      <c r="D1545" s="50" t="s">
        <v>1957</v>
      </c>
      <c r="E1545">
        <v>2025</v>
      </c>
      <c r="F1545">
        <v>6</v>
      </c>
      <c r="G1545" s="54" t="s">
        <v>854</v>
      </c>
      <c r="H1545" s="34" t="s">
        <v>324</v>
      </c>
      <c r="I1545" s="18">
        <v>-162.084</v>
      </c>
      <c r="J1545" s="34" t="s">
        <v>787</v>
      </c>
      <c r="K1545" s="19">
        <f t="shared" si="49"/>
        <v>-195.28204488</v>
      </c>
      <c r="L1545" t="s">
        <v>851</v>
      </c>
      <c r="M1545" s="51" t="s">
        <v>1324</v>
      </c>
      <c r="O1545" s="50" t="s">
        <v>875</v>
      </c>
      <c r="P1545" s="38">
        <f t="shared" si="48"/>
        <v>-195.28204488</v>
      </c>
      <c r="Q1545" s="52">
        <v>45831</v>
      </c>
      <c r="S1545">
        <v>40700</v>
      </c>
      <c r="T1545" t="s">
        <v>784</v>
      </c>
    </row>
    <row r="1546" spans="1:20" ht="14.45">
      <c r="A1546" s="54" t="str">
        <f>+VLOOKUP(O1546,'Selectable Table'!D:E,2,0)</f>
        <v>J &amp; J</v>
      </c>
      <c r="B1546" s="37" t="s">
        <v>1800</v>
      </c>
      <c r="C1546" s="50" t="s">
        <v>1801</v>
      </c>
      <c r="D1546" s="50" t="s">
        <v>1957</v>
      </c>
      <c r="E1546">
        <v>2025</v>
      </c>
      <c r="F1546">
        <v>6</v>
      </c>
      <c r="G1546" s="54" t="s">
        <v>858</v>
      </c>
      <c r="H1546" s="34" t="s">
        <v>325</v>
      </c>
      <c r="I1546" s="18">
        <v>-233.4</v>
      </c>
      <c r="J1546" s="34" t="s">
        <v>787</v>
      </c>
      <c r="K1546" s="19">
        <f t="shared" si="49"/>
        <v>-281.20498800000001</v>
      </c>
      <c r="L1546" t="s">
        <v>851</v>
      </c>
      <c r="M1546" s="51" t="s">
        <v>1802</v>
      </c>
      <c r="O1546" s="50" t="s">
        <v>976</v>
      </c>
      <c r="P1546" s="38">
        <f t="shared" si="48"/>
        <v>-281.20498800000001</v>
      </c>
      <c r="Q1546" s="52">
        <v>45831</v>
      </c>
      <c r="S1546">
        <v>40700</v>
      </c>
      <c r="T1546" t="s">
        <v>784</v>
      </c>
    </row>
    <row r="1547" spans="1:20" ht="14.45">
      <c r="A1547" s="54" t="str">
        <f>+VLOOKUP(O1547,'Selectable Table'!D:E,2,0)</f>
        <v>J &amp; J</v>
      </c>
      <c r="B1547" s="37" t="s">
        <v>1803</v>
      </c>
      <c r="C1547" s="50" t="s">
        <v>1804</v>
      </c>
      <c r="D1547" s="50" t="s">
        <v>1957</v>
      </c>
      <c r="E1547">
        <v>2025</v>
      </c>
      <c r="F1547">
        <v>6</v>
      </c>
      <c r="G1547" s="54" t="s">
        <v>854</v>
      </c>
      <c r="H1547" s="34" t="s">
        <v>324</v>
      </c>
      <c r="I1547" s="18">
        <v>-233.4</v>
      </c>
      <c r="J1547" s="34" t="s">
        <v>787</v>
      </c>
      <c r="K1547" s="19">
        <f t="shared" si="49"/>
        <v>-281.20498800000001</v>
      </c>
      <c r="L1547" t="s">
        <v>851</v>
      </c>
      <c r="M1547" s="51" t="s">
        <v>1805</v>
      </c>
      <c r="O1547" s="50" t="s">
        <v>976</v>
      </c>
      <c r="P1547" s="38">
        <f t="shared" si="48"/>
        <v>-281.20498800000001</v>
      </c>
      <c r="Q1547" s="52">
        <v>45831</v>
      </c>
      <c r="S1547">
        <v>40700</v>
      </c>
      <c r="T1547" t="s">
        <v>784</v>
      </c>
    </row>
    <row r="1548" spans="1:20" ht="14.45">
      <c r="A1548" s="54" t="str">
        <f>+VLOOKUP(O1548,'Selectable Table'!D:E,2,0)</f>
        <v>OTH CUST</v>
      </c>
      <c r="B1548" s="37" t="s">
        <v>1806</v>
      </c>
      <c r="C1548" s="50" t="s">
        <v>1494</v>
      </c>
      <c r="D1548" s="50" t="s">
        <v>1957</v>
      </c>
      <c r="E1548">
        <v>2025</v>
      </c>
      <c r="F1548">
        <v>6</v>
      </c>
      <c r="G1548" s="54" t="s">
        <v>854</v>
      </c>
      <c r="H1548" s="34" t="s">
        <v>324</v>
      </c>
      <c r="I1548" s="18">
        <v>-519.20000000000005</v>
      </c>
      <c r="J1548" s="34" t="s">
        <v>787</v>
      </c>
      <c r="K1548" s="19">
        <f t="shared" si="49"/>
        <v>-625.54254400000002</v>
      </c>
      <c r="L1548" t="s">
        <v>851</v>
      </c>
      <c r="M1548" s="51" t="s">
        <v>1495</v>
      </c>
      <c r="O1548" s="50" t="s">
        <v>1361</v>
      </c>
      <c r="P1548" s="38">
        <f t="shared" si="48"/>
        <v>-625.54254400000002</v>
      </c>
      <c r="Q1548" s="52">
        <v>45831</v>
      </c>
      <c r="S1548">
        <v>40700</v>
      </c>
      <c r="T1548" t="s">
        <v>784</v>
      </c>
    </row>
    <row r="1549" spans="1:20" ht="14.45">
      <c r="A1549" s="54" t="str">
        <f>+VLOOKUP(O1549,'Selectable Table'!D:E,2,0)</f>
        <v>OTH CUST</v>
      </c>
      <c r="B1549" s="37" t="s">
        <v>1325</v>
      </c>
      <c r="C1549" s="50" t="s">
        <v>1326</v>
      </c>
      <c r="D1549" s="50" t="s">
        <v>1957</v>
      </c>
      <c r="E1549">
        <v>2025</v>
      </c>
      <c r="F1549">
        <v>6</v>
      </c>
      <c r="G1549" s="54" t="s">
        <v>854</v>
      </c>
      <c r="H1549" s="34" t="s">
        <v>324</v>
      </c>
      <c r="I1549" s="18">
        <v>-162.084</v>
      </c>
      <c r="J1549" s="34" t="s">
        <v>787</v>
      </c>
      <c r="K1549" s="19">
        <f t="shared" si="49"/>
        <v>-195.28204488</v>
      </c>
      <c r="L1549" t="s">
        <v>851</v>
      </c>
      <c r="M1549" s="51" t="s">
        <v>1327</v>
      </c>
      <c r="O1549" s="50" t="s">
        <v>875</v>
      </c>
      <c r="P1549" s="38">
        <f t="shared" si="48"/>
        <v>-195.28204488</v>
      </c>
      <c r="Q1549" s="52">
        <v>45831</v>
      </c>
      <c r="S1549">
        <v>40700</v>
      </c>
      <c r="T1549" t="s">
        <v>784</v>
      </c>
    </row>
    <row r="1550" spans="1:20" ht="14.45">
      <c r="A1550" s="54" t="str">
        <f>+VLOOKUP(O1550,'Selectable Table'!D:E,2,0)</f>
        <v>OTH CUST</v>
      </c>
      <c r="B1550" s="37" t="s">
        <v>1328</v>
      </c>
      <c r="C1550" s="50" t="s">
        <v>1329</v>
      </c>
      <c r="D1550" s="50" t="s">
        <v>1957</v>
      </c>
      <c r="E1550">
        <v>2025</v>
      </c>
      <c r="F1550">
        <v>6</v>
      </c>
      <c r="G1550" s="54" t="s">
        <v>850</v>
      </c>
      <c r="H1550" s="34" t="s">
        <v>323</v>
      </c>
      <c r="I1550" s="18">
        <v>-748.05600000000004</v>
      </c>
      <c r="J1550" s="34" t="s">
        <v>787</v>
      </c>
      <c r="K1550" s="19">
        <f t="shared" si="49"/>
        <v>-901.27282992000005</v>
      </c>
      <c r="L1550" t="s">
        <v>851</v>
      </c>
      <c r="M1550" s="51" t="s">
        <v>1330</v>
      </c>
      <c r="O1550" s="50" t="s">
        <v>929</v>
      </c>
      <c r="P1550" s="38">
        <f t="shared" si="48"/>
        <v>-901.27282992000005</v>
      </c>
      <c r="Q1550" s="52">
        <v>45831</v>
      </c>
      <c r="S1550">
        <v>40700</v>
      </c>
      <c r="T1550" t="s">
        <v>784</v>
      </c>
    </row>
    <row r="1551" spans="1:20" ht="29.1">
      <c r="A1551" s="54" t="str">
        <f>+VLOOKUP(O1551,'Selectable Table'!D:E,2,0)</f>
        <v>OTH CUST</v>
      </c>
      <c r="B1551" s="37" t="s">
        <v>1331</v>
      </c>
      <c r="C1551" s="50" t="s">
        <v>1332</v>
      </c>
      <c r="D1551" s="50" t="s">
        <v>1958</v>
      </c>
      <c r="E1551">
        <v>2025</v>
      </c>
      <c r="F1551">
        <v>6</v>
      </c>
      <c r="G1551" s="54" t="s">
        <v>854</v>
      </c>
      <c r="H1551" s="34" t="s">
        <v>324</v>
      </c>
      <c r="I1551" s="18">
        <v>-205.352</v>
      </c>
      <c r="J1551" s="34" t="s">
        <v>787</v>
      </c>
      <c r="K1551" s="19">
        <f t="shared" si="49"/>
        <v>-247.41219664000002</v>
      </c>
      <c r="L1551" t="s">
        <v>851</v>
      </c>
      <c r="M1551" s="51" t="s">
        <v>1333</v>
      </c>
      <c r="O1551" s="50" t="s">
        <v>929</v>
      </c>
      <c r="P1551" s="38">
        <f t="shared" si="48"/>
        <v>-247.41219664000002</v>
      </c>
      <c r="Q1551" s="52">
        <v>45831</v>
      </c>
      <c r="S1551">
        <v>40700</v>
      </c>
      <c r="T1551" t="s">
        <v>784</v>
      </c>
    </row>
    <row r="1552" spans="1:20" ht="14.45">
      <c r="A1552" s="54" t="str">
        <f>+VLOOKUP(O1552,'Selectable Table'!D:E,2,0)</f>
        <v>J &amp; J</v>
      </c>
      <c r="B1552" s="37" t="s">
        <v>1808</v>
      </c>
      <c r="C1552" s="50" t="s">
        <v>1809</v>
      </c>
      <c r="D1552" s="50" t="s">
        <v>1958</v>
      </c>
      <c r="E1552">
        <v>2025</v>
      </c>
      <c r="F1552">
        <v>6</v>
      </c>
      <c r="G1552" s="54" t="s">
        <v>858</v>
      </c>
      <c r="H1552" s="34" t="s">
        <v>325</v>
      </c>
      <c r="I1552" s="18">
        <v>-233.4</v>
      </c>
      <c r="J1552" s="34" t="s">
        <v>787</v>
      </c>
      <c r="K1552" s="19">
        <f t="shared" si="49"/>
        <v>-281.20498800000001</v>
      </c>
      <c r="L1552" t="s">
        <v>851</v>
      </c>
      <c r="M1552" s="51" t="s">
        <v>1810</v>
      </c>
      <c r="O1552" s="50" t="s">
        <v>976</v>
      </c>
      <c r="P1552" s="38">
        <f t="shared" si="48"/>
        <v>-281.20498800000001</v>
      </c>
      <c r="Q1552" s="52">
        <v>45831</v>
      </c>
      <c r="S1552">
        <v>40700</v>
      </c>
      <c r="T1552" t="s">
        <v>784</v>
      </c>
    </row>
    <row r="1553" spans="1:20" ht="14.45">
      <c r="A1553" s="54" t="str">
        <f>+VLOOKUP(O1553,'Selectable Table'!D:E,2,0)</f>
        <v>OTH CUST</v>
      </c>
      <c r="B1553" s="37" t="s">
        <v>1334</v>
      </c>
      <c r="C1553" s="50" t="s">
        <v>1335</v>
      </c>
      <c r="D1553" s="50" t="s">
        <v>1958</v>
      </c>
      <c r="E1553">
        <v>2025</v>
      </c>
      <c r="F1553">
        <v>6</v>
      </c>
      <c r="G1553" s="54" t="s">
        <v>858</v>
      </c>
      <c r="H1553" s="34" t="s">
        <v>325</v>
      </c>
      <c r="I1553" s="18">
        <v>-587.38400000000001</v>
      </c>
      <c r="J1553" s="34" t="s">
        <v>787</v>
      </c>
      <c r="K1553" s="19">
        <f t="shared" si="49"/>
        <v>-707.69199088000005</v>
      </c>
      <c r="L1553" t="s">
        <v>851</v>
      </c>
      <c r="M1553" s="51" t="s">
        <v>1336</v>
      </c>
      <c r="O1553" s="50" t="s">
        <v>1116</v>
      </c>
      <c r="P1553" s="38">
        <f t="shared" si="48"/>
        <v>-707.69199088000005</v>
      </c>
      <c r="Q1553" s="52">
        <v>45831</v>
      </c>
      <c r="S1553">
        <v>40700</v>
      </c>
      <c r="T1553" t="s">
        <v>784</v>
      </c>
    </row>
    <row r="1554" spans="1:20" ht="14.45">
      <c r="A1554" s="54" t="str">
        <f>+VLOOKUP(O1554,'Selectable Table'!D:E,2,0)</f>
        <v>OTH CUST</v>
      </c>
      <c r="B1554" s="37" t="s">
        <v>1811</v>
      </c>
      <c r="C1554" s="50" t="s">
        <v>1812</v>
      </c>
      <c r="D1554" s="50" t="s">
        <v>1958</v>
      </c>
      <c r="E1554">
        <v>2025</v>
      </c>
      <c r="F1554">
        <v>6</v>
      </c>
      <c r="G1554" s="54" t="s">
        <v>854</v>
      </c>
      <c r="H1554" s="34" t="s">
        <v>324</v>
      </c>
      <c r="I1554" s="18">
        <v>-587.38400000000001</v>
      </c>
      <c r="J1554" s="34" t="s">
        <v>787</v>
      </c>
      <c r="K1554" s="19">
        <f t="shared" si="49"/>
        <v>-707.69199088000005</v>
      </c>
      <c r="L1554" t="s">
        <v>851</v>
      </c>
      <c r="M1554" s="51" t="s">
        <v>1813</v>
      </c>
      <c r="O1554" s="50" t="s">
        <v>1156</v>
      </c>
      <c r="P1554" s="38">
        <f t="shared" si="48"/>
        <v>-707.69199088000005</v>
      </c>
      <c r="Q1554" s="52">
        <v>45831</v>
      </c>
      <c r="S1554">
        <v>40700</v>
      </c>
      <c r="T1554" t="s">
        <v>784</v>
      </c>
    </row>
    <row r="1555" spans="1:20" ht="14.45">
      <c r="A1555" s="54" t="str">
        <f>+VLOOKUP(O1555,'Selectable Table'!D:E,2,0)</f>
        <v>ASTRAZENECA</v>
      </c>
      <c r="B1555" s="37" t="s">
        <v>1337</v>
      </c>
      <c r="C1555" s="50" t="s">
        <v>1338</v>
      </c>
      <c r="D1555" s="50" t="s">
        <v>1958</v>
      </c>
      <c r="E1555">
        <v>2025</v>
      </c>
      <c r="F1555">
        <v>6</v>
      </c>
      <c r="G1555" s="54" t="s">
        <v>854</v>
      </c>
      <c r="H1555" s="34" t="s">
        <v>324</v>
      </c>
      <c r="I1555" s="18">
        <v>-146.48400000000001</v>
      </c>
      <c r="J1555" s="34" t="s">
        <v>787</v>
      </c>
      <c r="K1555" s="19">
        <f t="shared" si="49"/>
        <v>-176.48685288000001</v>
      </c>
      <c r="L1555" t="s">
        <v>851</v>
      </c>
      <c r="M1555" s="51" t="s">
        <v>1339</v>
      </c>
      <c r="O1555" s="50" t="s">
        <v>1340</v>
      </c>
      <c r="P1555" s="38">
        <f t="shared" si="48"/>
        <v>-176.48685288000001</v>
      </c>
      <c r="Q1555" s="52">
        <v>45831</v>
      </c>
      <c r="S1555">
        <v>40700</v>
      </c>
      <c r="T1555" t="s">
        <v>784</v>
      </c>
    </row>
    <row r="1556" spans="1:20" ht="14.45">
      <c r="A1556" s="54" t="str">
        <f>+VLOOKUP(O1556,'Selectable Table'!D:E,2,0)</f>
        <v>OTH CUST</v>
      </c>
      <c r="B1556" s="37" t="s">
        <v>1343</v>
      </c>
      <c r="C1556" s="50" t="s">
        <v>1344</v>
      </c>
      <c r="D1556" s="50" t="s">
        <v>1958</v>
      </c>
      <c r="E1556">
        <v>2025</v>
      </c>
      <c r="F1556">
        <v>6</v>
      </c>
      <c r="G1556" s="54" t="s">
        <v>854</v>
      </c>
      <c r="H1556" s="34" t="s">
        <v>324</v>
      </c>
      <c r="I1556" s="18">
        <v>-455.99600000000004</v>
      </c>
      <c r="J1556" s="34" t="s">
        <v>787</v>
      </c>
      <c r="K1556" s="19">
        <f t="shared" si="49"/>
        <v>-549.39310072000001</v>
      </c>
      <c r="L1556" t="s">
        <v>851</v>
      </c>
      <c r="M1556" s="51" t="s">
        <v>874</v>
      </c>
      <c r="O1556" s="50" t="s">
        <v>875</v>
      </c>
      <c r="P1556" s="38">
        <f t="shared" si="48"/>
        <v>-549.39310072000001</v>
      </c>
      <c r="Q1556" s="52">
        <v>45831</v>
      </c>
      <c r="S1556">
        <v>40700</v>
      </c>
      <c r="T1556" t="s">
        <v>784</v>
      </c>
    </row>
    <row r="1557" spans="1:20" ht="14.45">
      <c r="A1557" s="54" t="str">
        <f>+VLOOKUP(O1557,'Selectable Table'!D:E,2,0)</f>
        <v>OTH CUST</v>
      </c>
      <c r="B1557" s="37" t="s">
        <v>1345</v>
      </c>
      <c r="C1557" s="50" t="s">
        <v>1346</v>
      </c>
      <c r="D1557" s="50" t="s">
        <v>1958</v>
      </c>
      <c r="E1557">
        <v>2025</v>
      </c>
      <c r="F1557">
        <v>6</v>
      </c>
      <c r="G1557" s="54" t="s">
        <v>850</v>
      </c>
      <c r="H1557" s="34" t="s">
        <v>323</v>
      </c>
      <c r="I1557" s="18">
        <v>-559.41200000000003</v>
      </c>
      <c r="J1557" s="34" t="s">
        <v>787</v>
      </c>
      <c r="K1557" s="19">
        <f t="shared" si="49"/>
        <v>-673.99076583999999</v>
      </c>
      <c r="L1557" t="s">
        <v>851</v>
      </c>
      <c r="M1557" s="51" t="s">
        <v>1260</v>
      </c>
      <c r="O1557" s="50" t="s">
        <v>1347</v>
      </c>
      <c r="P1557" s="38">
        <f t="shared" si="48"/>
        <v>-673.99076583999999</v>
      </c>
      <c r="Q1557" s="52">
        <v>45831</v>
      </c>
      <c r="S1557">
        <v>40700</v>
      </c>
      <c r="T1557" t="s">
        <v>784</v>
      </c>
    </row>
    <row r="1558" spans="1:20" ht="14.45">
      <c r="A1558" s="54" t="str">
        <f>+VLOOKUP(O1558,'Selectable Table'!D:E,2,0)</f>
        <v>OTH CUST</v>
      </c>
      <c r="B1558" s="37" t="s">
        <v>1348</v>
      </c>
      <c r="C1558" s="50" t="s">
        <v>1349</v>
      </c>
      <c r="D1558" s="50" t="s">
        <v>1958</v>
      </c>
      <c r="E1558">
        <v>2025</v>
      </c>
      <c r="F1558">
        <v>6</v>
      </c>
      <c r="G1558" s="54" t="s">
        <v>850</v>
      </c>
      <c r="H1558" s="34" t="s">
        <v>323</v>
      </c>
      <c r="I1558" s="18">
        <v>-652.64800000000002</v>
      </c>
      <c r="J1558" s="34" t="s">
        <v>787</v>
      </c>
      <c r="K1558" s="19">
        <f t="shared" si="49"/>
        <v>-786.32336336000003</v>
      </c>
      <c r="L1558" t="s">
        <v>851</v>
      </c>
      <c r="M1558" s="51" t="s">
        <v>1350</v>
      </c>
      <c r="O1558" s="50" t="s">
        <v>1156</v>
      </c>
      <c r="P1558" s="38">
        <f t="shared" si="48"/>
        <v>-786.32336336000003</v>
      </c>
      <c r="Q1558" s="52">
        <v>45831</v>
      </c>
      <c r="S1558">
        <v>40700</v>
      </c>
      <c r="T1558" t="s">
        <v>784</v>
      </c>
    </row>
    <row r="1559" spans="1:20" ht="14.45">
      <c r="A1559" s="54" t="str">
        <f>+VLOOKUP(O1559,'Selectable Table'!D:E,2,0)</f>
        <v>OTH CUST</v>
      </c>
      <c r="B1559" s="37" t="s">
        <v>1351</v>
      </c>
      <c r="C1559" s="50" t="s">
        <v>1352</v>
      </c>
      <c r="D1559" s="50" t="s">
        <v>1959</v>
      </c>
      <c r="E1559">
        <v>2025</v>
      </c>
      <c r="F1559">
        <v>6</v>
      </c>
      <c r="G1559" s="54" t="s">
        <v>854</v>
      </c>
      <c r="H1559" s="34" t="s">
        <v>324</v>
      </c>
      <c r="I1559" s="18">
        <v>-478.8</v>
      </c>
      <c r="J1559" s="34" t="s">
        <v>787</v>
      </c>
      <c r="K1559" s="19">
        <f t="shared" si="49"/>
        <v>-576.86781600000006</v>
      </c>
      <c r="L1559" t="s">
        <v>851</v>
      </c>
      <c r="M1559" s="51" t="s">
        <v>1354</v>
      </c>
      <c r="O1559" s="50" t="s">
        <v>919</v>
      </c>
      <c r="P1559" s="38">
        <f t="shared" si="48"/>
        <v>-576.86781600000006</v>
      </c>
      <c r="Q1559" s="52">
        <v>45831</v>
      </c>
      <c r="S1559">
        <v>40700</v>
      </c>
      <c r="T1559" t="s">
        <v>784</v>
      </c>
    </row>
    <row r="1560" spans="1:20" ht="29.1">
      <c r="A1560" s="54" t="str">
        <f>+VLOOKUP(O1560,'Selectable Table'!D:E,2,0)</f>
        <v>OTH CUST</v>
      </c>
      <c r="B1560" s="37" t="s">
        <v>1355</v>
      </c>
      <c r="C1560" s="50" t="s">
        <v>1356</v>
      </c>
      <c r="D1560" s="50" t="s">
        <v>1959</v>
      </c>
      <c r="E1560">
        <v>2025</v>
      </c>
      <c r="F1560">
        <v>6</v>
      </c>
      <c r="G1560" s="54" t="s">
        <v>880</v>
      </c>
      <c r="H1560" s="34" t="s">
        <v>616</v>
      </c>
      <c r="I1560" s="18">
        <v>-548.72799999999995</v>
      </c>
      <c r="J1560" s="34" t="s">
        <v>787</v>
      </c>
      <c r="K1560" s="19">
        <f t="shared" si="49"/>
        <v>-661.11846895999997</v>
      </c>
      <c r="L1560" t="s">
        <v>851</v>
      </c>
      <c r="M1560" s="51" t="s">
        <v>1357</v>
      </c>
      <c r="O1560" s="50" t="s">
        <v>944</v>
      </c>
      <c r="P1560" s="38">
        <f t="shared" si="48"/>
        <v>-661.11846895999997</v>
      </c>
      <c r="Q1560" s="52">
        <v>45831</v>
      </c>
      <c r="S1560">
        <v>40700</v>
      </c>
      <c r="T1560" t="s">
        <v>784</v>
      </c>
    </row>
    <row r="1561" spans="1:20" ht="29.1">
      <c r="A1561" s="54" t="str">
        <f>+VLOOKUP(O1561,'Selectable Table'!D:E,2,0)</f>
        <v>OTH CUST</v>
      </c>
      <c r="B1561" s="37" t="s">
        <v>1815</v>
      </c>
      <c r="C1561" s="50" t="s">
        <v>1816</v>
      </c>
      <c r="D1561" s="50" t="s">
        <v>1959</v>
      </c>
      <c r="E1561">
        <v>2025</v>
      </c>
      <c r="F1561">
        <v>6</v>
      </c>
      <c r="G1561" s="54" t="s">
        <v>880</v>
      </c>
      <c r="H1561" s="34" t="s">
        <v>616</v>
      </c>
      <c r="I1561" s="18">
        <v>-174.54400000000001</v>
      </c>
      <c r="J1561" s="34" t="s">
        <v>787</v>
      </c>
      <c r="K1561" s="19">
        <f t="shared" si="49"/>
        <v>-210.29410208000002</v>
      </c>
      <c r="L1561" t="s">
        <v>851</v>
      </c>
      <c r="M1561" s="51" t="s">
        <v>1817</v>
      </c>
      <c r="O1561" s="50" t="s">
        <v>929</v>
      </c>
      <c r="P1561" s="38">
        <f t="shared" si="48"/>
        <v>-210.29410208000002</v>
      </c>
      <c r="Q1561" s="52">
        <v>45831</v>
      </c>
      <c r="S1561">
        <v>40700</v>
      </c>
      <c r="T1561" t="s">
        <v>784</v>
      </c>
    </row>
    <row r="1562" spans="1:20" ht="14.45">
      <c r="A1562" s="54" t="str">
        <f>+VLOOKUP(O1562,'Selectable Table'!D:E,2,0)</f>
        <v>OTH CUST</v>
      </c>
      <c r="B1562" s="37" t="s">
        <v>1358</v>
      </c>
      <c r="C1562" s="50" t="s">
        <v>1359</v>
      </c>
      <c r="D1562" s="50" t="s">
        <v>1959</v>
      </c>
      <c r="E1562">
        <v>2025</v>
      </c>
      <c r="F1562">
        <v>6</v>
      </c>
      <c r="G1562" s="54" t="s">
        <v>850</v>
      </c>
      <c r="H1562" s="34" t="s">
        <v>323</v>
      </c>
      <c r="I1562" s="18">
        <v>-519.20000000000005</v>
      </c>
      <c r="J1562" s="34" t="s">
        <v>787</v>
      </c>
      <c r="K1562" s="19">
        <f t="shared" si="49"/>
        <v>-625.54254400000002</v>
      </c>
      <c r="L1562" t="s">
        <v>851</v>
      </c>
      <c r="M1562" s="51" t="s">
        <v>1360</v>
      </c>
      <c r="O1562" s="50" t="s">
        <v>1361</v>
      </c>
      <c r="P1562" s="38">
        <f t="shared" si="48"/>
        <v>-625.54254400000002</v>
      </c>
      <c r="Q1562" s="52">
        <v>45831</v>
      </c>
      <c r="S1562">
        <v>40700</v>
      </c>
      <c r="T1562" t="s">
        <v>784</v>
      </c>
    </row>
    <row r="1563" spans="1:20" ht="14.45">
      <c r="A1563" s="54" t="str">
        <f>+VLOOKUP(O1563,'Selectable Table'!D:E,2,0)</f>
        <v>GILEAD SCI</v>
      </c>
      <c r="B1563" s="37" t="s">
        <v>1362</v>
      </c>
      <c r="C1563" s="50" t="s">
        <v>1363</v>
      </c>
      <c r="D1563" s="50" t="s">
        <v>1959</v>
      </c>
      <c r="E1563">
        <v>2025</v>
      </c>
      <c r="F1563">
        <v>6</v>
      </c>
      <c r="G1563" s="54" t="s">
        <v>850</v>
      </c>
      <c r="H1563" s="34" t="s">
        <v>323</v>
      </c>
      <c r="I1563" s="18">
        <v>-548.72799999999995</v>
      </c>
      <c r="J1563" s="34" t="s">
        <v>787</v>
      </c>
      <c r="K1563" s="19">
        <f t="shared" si="49"/>
        <v>-661.11846895999997</v>
      </c>
      <c r="L1563" t="s">
        <v>851</v>
      </c>
      <c r="M1563" s="51" t="s">
        <v>1364</v>
      </c>
      <c r="O1563" s="50" t="s">
        <v>1069</v>
      </c>
      <c r="P1563" s="38">
        <f t="shared" si="48"/>
        <v>-661.11846895999997</v>
      </c>
      <c r="Q1563" s="52">
        <v>45831</v>
      </c>
      <c r="S1563">
        <v>40700</v>
      </c>
      <c r="T1563" t="s">
        <v>784</v>
      </c>
    </row>
    <row r="1564" spans="1:20" ht="14.45">
      <c r="A1564" s="54" t="str">
        <f>+VLOOKUP(O1564,'Selectable Table'!D:E,2,0)</f>
        <v>ASTRAZENECA</v>
      </c>
      <c r="B1564" s="37" t="s">
        <v>1365</v>
      </c>
      <c r="C1564" s="50" t="s">
        <v>1366</v>
      </c>
      <c r="D1564" s="50" t="s">
        <v>1960</v>
      </c>
      <c r="E1564">
        <v>2025</v>
      </c>
      <c r="F1564">
        <v>6</v>
      </c>
      <c r="G1564" s="54" t="s">
        <v>858</v>
      </c>
      <c r="H1564" s="34" t="s">
        <v>325</v>
      </c>
      <c r="I1564" s="18">
        <v>-151.584</v>
      </c>
      <c r="J1564" s="34" t="s">
        <v>787</v>
      </c>
      <c r="K1564" s="19">
        <f t="shared" si="49"/>
        <v>-182.63143488</v>
      </c>
      <c r="L1564" t="s">
        <v>851</v>
      </c>
      <c r="M1564" s="51" t="s">
        <v>1367</v>
      </c>
      <c r="O1564" s="50" t="s">
        <v>1199</v>
      </c>
      <c r="P1564" s="38">
        <f t="shared" si="48"/>
        <v>-182.63143488</v>
      </c>
      <c r="Q1564" s="52">
        <v>45831</v>
      </c>
      <c r="S1564">
        <v>40700</v>
      </c>
      <c r="T1564" t="s">
        <v>784</v>
      </c>
    </row>
    <row r="1565" spans="1:20" ht="29.1">
      <c r="A1565" s="54" t="str">
        <f>+VLOOKUP(O1565,'Selectable Table'!D:E,2,0)</f>
        <v>OTH CUST</v>
      </c>
      <c r="B1565" s="37" t="s">
        <v>1819</v>
      </c>
      <c r="C1565" s="50" t="s">
        <v>1820</v>
      </c>
      <c r="D1565" s="50" t="s">
        <v>1960</v>
      </c>
      <c r="E1565">
        <v>2025</v>
      </c>
      <c r="F1565">
        <v>6</v>
      </c>
      <c r="G1565" s="54" t="s">
        <v>858</v>
      </c>
      <c r="H1565" s="34" t="s">
        <v>325</v>
      </c>
      <c r="I1565" s="18">
        <v>-174.548</v>
      </c>
      <c r="J1565" s="34" t="s">
        <v>787</v>
      </c>
      <c r="K1565" s="19">
        <f t="shared" si="49"/>
        <v>-210.29892136000001</v>
      </c>
      <c r="L1565" t="s">
        <v>851</v>
      </c>
      <c r="M1565" s="51" t="s">
        <v>1821</v>
      </c>
      <c r="O1565" s="50" t="s">
        <v>929</v>
      </c>
      <c r="P1565" s="38">
        <f t="shared" si="48"/>
        <v>-210.29892136000001</v>
      </c>
      <c r="Q1565" s="52">
        <v>45831</v>
      </c>
      <c r="S1565">
        <v>40700</v>
      </c>
      <c r="T1565" t="s">
        <v>784</v>
      </c>
    </row>
    <row r="1566" spans="1:20" ht="14.45">
      <c r="A1566" s="54" t="str">
        <f>+VLOOKUP(O1566,'Selectable Table'!D:E,2,0)</f>
        <v>GILEAD SCI</v>
      </c>
      <c r="B1566" s="37" t="s">
        <v>1822</v>
      </c>
      <c r="C1566" s="50" t="s">
        <v>1823</v>
      </c>
      <c r="D1566" s="50" t="s">
        <v>1960</v>
      </c>
      <c r="E1566">
        <v>2025</v>
      </c>
      <c r="F1566">
        <v>6</v>
      </c>
      <c r="G1566" s="54" t="s">
        <v>854</v>
      </c>
      <c r="H1566" s="34" t="s">
        <v>324</v>
      </c>
      <c r="I1566" s="18">
        <v>-548.72799999999995</v>
      </c>
      <c r="J1566" s="34" t="s">
        <v>787</v>
      </c>
      <c r="K1566" s="19">
        <f t="shared" si="49"/>
        <v>-661.11846895999997</v>
      </c>
      <c r="L1566" t="s">
        <v>851</v>
      </c>
      <c r="M1566" s="51" t="s">
        <v>1824</v>
      </c>
      <c r="O1566" s="50" t="s">
        <v>1069</v>
      </c>
      <c r="P1566" s="38">
        <f t="shared" si="48"/>
        <v>-661.11846895999997</v>
      </c>
      <c r="Q1566" s="52">
        <v>45831</v>
      </c>
      <c r="S1566">
        <v>40700</v>
      </c>
      <c r="T1566" t="s">
        <v>784</v>
      </c>
    </row>
    <row r="1567" spans="1:20" ht="14.45">
      <c r="A1567" s="54" t="str">
        <f>+VLOOKUP(O1567,'Selectable Table'!D:E,2,0)</f>
        <v>OTH CUST</v>
      </c>
      <c r="B1567" s="37" t="s">
        <v>1368</v>
      </c>
      <c r="C1567" s="50" t="s">
        <v>1369</v>
      </c>
      <c r="D1567" s="50" t="s">
        <v>1960</v>
      </c>
      <c r="E1567">
        <v>2025</v>
      </c>
      <c r="F1567">
        <v>6</v>
      </c>
      <c r="G1567" s="54" t="s">
        <v>850</v>
      </c>
      <c r="H1567" s="34" t="s">
        <v>323</v>
      </c>
      <c r="I1567" s="18">
        <v>-455.99600000000004</v>
      </c>
      <c r="J1567" s="34" t="s">
        <v>787</v>
      </c>
      <c r="K1567" s="19">
        <f t="shared" si="49"/>
        <v>-549.39310072000001</v>
      </c>
      <c r="L1567" t="s">
        <v>851</v>
      </c>
      <c r="M1567" s="51" t="s">
        <v>874</v>
      </c>
      <c r="O1567" s="50" t="s">
        <v>875</v>
      </c>
      <c r="P1567" s="38">
        <f t="shared" si="48"/>
        <v>-549.39310072000001</v>
      </c>
      <c r="Q1567" s="52">
        <v>45831</v>
      </c>
      <c r="S1567">
        <v>40700</v>
      </c>
      <c r="T1567" t="s">
        <v>784</v>
      </c>
    </row>
    <row r="1568" spans="1:20" ht="14.45">
      <c r="A1568" s="54" t="str">
        <f>+VLOOKUP(O1568,'Selectable Table'!D:E,2,0)</f>
        <v>OTH CUST</v>
      </c>
      <c r="B1568" s="37" t="s">
        <v>1825</v>
      </c>
      <c r="C1568" s="50" t="s">
        <v>1826</v>
      </c>
      <c r="D1568" s="50" t="s">
        <v>1960</v>
      </c>
      <c r="E1568">
        <v>2025</v>
      </c>
      <c r="F1568">
        <v>6</v>
      </c>
      <c r="G1568" s="54" t="s">
        <v>850</v>
      </c>
      <c r="H1568" s="34" t="s">
        <v>323</v>
      </c>
      <c r="I1568" s="18">
        <v>-554.75200000000007</v>
      </c>
      <c r="J1568" s="34" t="s">
        <v>787</v>
      </c>
      <c r="K1568" s="19">
        <f t="shared" si="49"/>
        <v>-668.37630464000006</v>
      </c>
      <c r="L1568" t="s">
        <v>851</v>
      </c>
      <c r="M1568" s="51" t="s">
        <v>1827</v>
      </c>
      <c r="O1568" s="50" t="s">
        <v>919</v>
      </c>
      <c r="P1568" s="38">
        <f t="shared" si="48"/>
        <v>-668.37630464000006</v>
      </c>
      <c r="Q1568" s="52">
        <v>45831</v>
      </c>
      <c r="S1568">
        <v>40700</v>
      </c>
      <c r="T1568" t="s">
        <v>784</v>
      </c>
    </row>
    <row r="1569" spans="1:20" ht="14.45">
      <c r="A1569" s="54" t="str">
        <f>+VLOOKUP(O1569,'Selectable Table'!D:E,2,0)</f>
        <v>OTH CUST</v>
      </c>
      <c r="B1569" s="37" t="s">
        <v>1370</v>
      </c>
      <c r="C1569" s="50" t="s">
        <v>1371</v>
      </c>
      <c r="D1569" s="50" t="s">
        <v>1961</v>
      </c>
      <c r="E1569">
        <v>2025</v>
      </c>
      <c r="F1569">
        <v>6</v>
      </c>
      <c r="G1569" s="54" t="s">
        <v>854</v>
      </c>
      <c r="H1569" s="34" t="s">
        <v>324</v>
      </c>
      <c r="I1569" s="18">
        <v>-548.72799999999995</v>
      </c>
      <c r="J1569" s="34" t="s">
        <v>785</v>
      </c>
      <c r="K1569" s="19">
        <f t="shared" si="49"/>
        <v>-618.38353231999997</v>
      </c>
      <c r="L1569" t="s">
        <v>851</v>
      </c>
      <c r="M1569" s="51" t="s">
        <v>1372</v>
      </c>
      <c r="O1569" s="50" t="s">
        <v>944</v>
      </c>
      <c r="P1569" s="38">
        <f t="shared" si="48"/>
        <v>-618.38353231999997</v>
      </c>
      <c r="Q1569" s="52">
        <v>45831</v>
      </c>
      <c r="S1569">
        <v>40700</v>
      </c>
      <c r="T1569" t="s">
        <v>784</v>
      </c>
    </row>
    <row r="1570" spans="1:20" ht="14.45">
      <c r="A1570" s="54" t="str">
        <f>+VLOOKUP(O1570,'Selectable Table'!D:E,2,0)</f>
        <v>OTH CUST</v>
      </c>
      <c r="B1570" s="37" t="s">
        <v>1828</v>
      </c>
      <c r="C1570" s="50" t="s">
        <v>1829</v>
      </c>
      <c r="D1570" s="50" t="s">
        <v>1961</v>
      </c>
      <c r="E1570">
        <v>2025</v>
      </c>
      <c r="F1570">
        <v>6</v>
      </c>
      <c r="G1570" s="54" t="s">
        <v>850</v>
      </c>
      <c r="H1570" s="34" t="s">
        <v>323</v>
      </c>
      <c r="I1570" s="18">
        <v>-652.64800000000002</v>
      </c>
      <c r="J1570" s="34" t="s">
        <v>785</v>
      </c>
      <c r="K1570" s="19">
        <f t="shared" si="49"/>
        <v>-735.49513712000009</v>
      </c>
      <c r="L1570" t="s">
        <v>851</v>
      </c>
      <c r="M1570" s="51" t="s">
        <v>1830</v>
      </c>
      <c r="O1570" s="50" t="s">
        <v>1156</v>
      </c>
      <c r="P1570" s="38">
        <f t="shared" si="48"/>
        <v>-735.49513712000009</v>
      </c>
      <c r="Q1570" s="52">
        <v>45831</v>
      </c>
      <c r="S1570">
        <v>40700</v>
      </c>
      <c r="T1570" t="s">
        <v>784</v>
      </c>
    </row>
    <row r="1571" spans="1:20" ht="14.45">
      <c r="A1571" s="54" t="str">
        <f>+VLOOKUP(O1571,'Selectable Table'!D:E,2,0)</f>
        <v>ASTRAZENECA</v>
      </c>
      <c r="B1571" s="37" t="s">
        <v>1373</v>
      </c>
      <c r="C1571" s="50" t="s">
        <v>1374</v>
      </c>
      <c r="D1571" s="50" t="s">
        <v>1961</v>
      </c>
      <c r="E1571">
        <v>2025</v>
      </c>
      <c r="F1571">
        <v>6</v>
      </c>
      <c r="G1571" s="54" t="s">
        <v>850</v>
      </c>
      <c r="H1571" s="34" t="s">
        <v>323</v>
      </c>
      <c r="I1571" s="18">
        <v>-151.584</v>
      </c>
      <c r="J1571" s="34" t="s">
        <v>785</v>
      </c>
      <c r="K1571" s="19">
        <f t="shared" si="49"/>
        <v>-170.82607296</v>
      </c>
      <c r="L1571" t="s">
        <v>851</v>
      </c>
      <c r="M1571" s="51" t="s">
        <v>1376</v>
      </c>
      <c r="O1571" s="50" t="s">
        <v>954</v>
      </c>
      <c r="P1571" s="38">
        <f t="shared" si="48"/>
        <v>-170.82607296</v>
      </c>
      <c r="Q1571" s="52">
        <v>45831</v>
      </c>
      <c r="S1571">
        <v>40700</v>
      </c>
      <c r="T1571" t="s">
        <v>784</v>
      </c>
    </row>
    <row r="1572" spans="1:20" ht="14.45">
      <c r="A1572" s="54" t="str">
        <f>+VLOOKUP(O1572,'Selectable Table'!D:E,2,0)</f>
        <v>OTH CUST</v>
      </c>
      <c r="B1572" s="37" t="s">
        <v>1377</v>
      </c>
      <c r="C1572" s="50" t="s">
        <v>1378</v>
      </c>
      <c r="D1572" s="50" t="s">
        <v>1962</v>
      </c>
      <c r="E1572">
        <v>2025</v>
      </c>
      <c r="F1572">
        <v>6</v>
      </c>
      <c r="G1572" s="54" t="s">
        <v>854</v>
      </c>
      <c r="H1572" s="34" t="s">
        <v>324</v>
      </c>
      <c r="I1572" s="18">
        <v>-548.72799999999995</v>
      </c>
      <c r="J1572" s="34" t="s">
        <v>95</v>
      </c>
      <c r="K1572" s="19">
        <f t="shared" si="49"/>
        <v>-548.72799999999995</v>
      </c>
      <c r="L1572" t="s">
        <v>851</v>
      </c>
      <c r="M1572" s="51" t="s">
        <v>1379</v>
      </c>
      <c r="O1572" s="50" t="s">
        <v>944</v>
      </c>
      <c r="P1572" s="38">
        <f t="shared" si="48"/>
        <v>-548.72799999999995</v>
      </c>
      <c r="Q1572" s="52">
        <v>45831</v>
      </c>
      <c r="S1572">
        <v>40700</v>
      </c>
      <c r="T1572" t="s">
        <v>784</v>
      </c>
    </row>
    <row r="1573" spans="1:20" ht="14.45">
      <c r="A1573" s="54" t="str">
        <f>+VLOOKUP(O1573,'Selectable Table'!D:E,2,0)</f>
        <v>Worldwide Clinical</v>
      </c>
      <c r="B1573" s="37" t="s">
        <v>1831</v>
      </c>
      <c r="C1573" s="50" t="s">
        <v>1832</v>
      </c>
      <c r="D1573" s="50" t="s">
        <v>1962</v>
      </c>
      <c r="E1573">
        <v>2025</v>
      </c>
      <c r="F1573">
        <v>6</v>
      </c>
      <c r="G1573" s="54" t="s">
        <v>858</v>
      </c>
      <c r="H1573" s="34" t="s">
        <v>325</v>
      </c>
      <c r="I1573" s="18">
        <v>-652.64800000000002</v>
      </c>
      <c r="J1573" s="34" t="s">
        <v>95</v>
      </c>
      <c r="K1573" s="19">
        <f t="shared" si="49"/>
        <v>-652.64800000000002</v>
      </c>
      <c r="L1573" t="s">
        <v>851</v>
      </c>
      <c r="M1573" s="51" t="s">
        <v>1260</v>
      </c>
      <c r="O1573" s="50" t="s">
        <v>1833</v>
      </c>
      <c r="P1573" s="38">
        <f t="shared" si="48"/>
        <v>-652.64800000000002</v>
      </c>
      <c r="Q1573" s="52">
        <v>45831</v>
      </c>
      <c r="S1573">
        <v>40700</v>
      </c>
      <c r="T1573" t="s">
        <v>784</v>
      </c>
    </row>
    <row r="1574" spans="1:20" ht="14.45">
      <c r="A1574" s="54" t="str">
        <f>+VLOOKUP(O1574,'Selectable Table'!D:E,2,0)</f>
        <v>IQVIA</v>
      </c>
      <c r="B1574" s="37" t="s">
        <v>1834</v>
      </c>
      <c r="C1574" s="50" t="s">
        <v>1835</v>
      </c>
      <c r="D1574" s="50" t="s">
        <v>1962</v>
      </c>
      <c r="E1574">
        <v>2025</v>
      </c>
      <c r="F1574">
        <v>6</v>
      </c>
      <c r="G1574" s="54" t="s">
        <v>854</v>
      </c>
      <c r="H1574" s="34" t="s">
        <v>324</v>
      </c>
      <c r="I1574" s="18">
        <v>-483.43599999999998</v>
      </c>
      <c r="J1574" s="34" t="s">
        <v>95</v>
      </c>
      <c r="K1574" s="19">
        <f t="shared" si="49"/>
        <v>-483.43599999999998</v>
      </c>
      <c r="L1574" t="s">
        <v>851</v>
      </c>
      <c r="M1574" s="51" t="s">
        <v>1836</v>
      </c>
      <c r="O1574" s="50" t="s">
        <v>1412</v>
      </c>
      <c r="P1574" s="38">
        <f t="shared" si="48"/>
        <v>-483.43599999999998</v>
      </c>
      <c r="Q1574" s="52">
        <v>45831</v>
      </c>
      <c r="S1574">
        <v>40700</v>
      </c>
      <c r="T1574" t="s">
        <v>784</v>
      </c>
    </row>
    <row r="1575" spans="1:20" ht="14.45">
      <c r="A1575" s="54" t="str">
        <f>+VLOOKUP(O1575,'Selectable Table'!D:E,2,0)</f>
        <v>ELI LILLY</v>
      </c>
      <c r="B1575" s="37" t="s">
        <v>1380</v>
      </c>
      <c r="C1575" s="50" t="s">
        <v>1381</v>
      </c>
      <c r="D1575" s="50" t="s">
        <v>1962</v>
      </c>
      <c r="E1575">
        <v>2025</v>
      </c>
      <c r="F1575">
        <v>6</v>
      </c>
      <c r="G1575" s="54" t="s">
        <v>854</v>
      </c>
      <c r="H1575" s="34" t="s">
        <v>324</v>
      </c>
      <c r="I1575" s="18">
        <v>-652.64800000000002</v>
      </c>
      <c r="J1575" s="34" t="s">
        <v>95</v>
      </c>
      <c r="K1575" s="19">
        <f t="shared" si="49"/>
        <v>-652.64800000000002</v>
      </c>
      <c r="L1575" t="s">
        <v>851</v>
      </c>
      <c r="M1575" s="51" t="s">
        <v>1382</v>
      </c>
      <c r="O1575" s="50" t="s">
        <v>853</v>
      </c>
      <c r="P1575" s="38">
        <f t="shared" si="48"/>
        <v>-652.64800000000002</v>
      </c>
      <c r="Q1575" s="52">
        <v>45831</v>
      </c>
      <c r="S1575">
        <v>40700</v>
      </c>
      <c r="T1575" t="s">
        <v>784</v>
      </c>
    </row>
    <row r="1576" spans="1:20" ht="14.45">
      <c r="A1576" s="54" t="str">
        <f>+VLOOKUP(O1576,'Selectable Table'!D:E,2,0)</f>
        <v>IQVIA</v>
      </c>
      <c r="B1576" s="37" t="s">
        <v>1837</v>
      </c>
      <c r="C1576" s="50" t="s">
        <v>1838</v>
      </c>
      <c r="D1576" s="50" t="s">
        <v>1962</v>
      </c>
      <c r="E1576">
        <v>2025</v>
      </c>
      <c r="F1576">
        <v>6</v>
      </c>
      <c r="G1576" s="54" t="s">
        <v>854</v>
      </c>
      <c r="H1576" s="34" t="s">
        <v>324</v>
      </c>
      <c r="I1576" s="18">
        <v>-483.43599999999998</v>
      </c>
      <c r="J1576" s="34" t="s">
        <v>95</v>
      </c>
      <c r="K1576" s="19">
        <f t="shared" si="49"/>
        <v>-483.43599999999998</v>
      </c>
      <c r="L1576" t="s">
        <v>851</v>
      </c>
      <c r="M1576" s="51" t="s">
        <v>1839</v>
      </c>
      <c r="O1576" s="50" t="s">
        <v>1412</v>
      </c>
      <c r="P1576" s="38">
        <f t="shared" si="48"/>
        <v>-483.43599999999998</v>
      </c>
      <c r="Q1576" s="52">
        <v>45831</v>
      </c>
      <c r="S1576">
        <v>40700</v>
      </c>
      <c r="T1576" t="s">
        <v>784</v>
      </c>
    </row>
    <row r="1577" spans="1:20" ht="14.45">
      <c r="A1577" s="54" t="str">
        <f>+VLOOKUP(O1577,'Selectable Table'!D:E,2,0)</f>
        <v>OTH CUST</v>
      </c>
      <c r="B1577" s="37" t="s">
        <v>1389</v>
      </c>
      <c r="C1577" s="50" t="s">
        <v>1390</v>
      </c>
      <c r="D1577" s="50" t="s">
        <v>1962</v>
      </c>
      <c r="E1577">
        <v>2025</v>
      </c>
      <c r="F1577">
        <v>6</v>
      </c>
      <c r="G1577" s="54" t="s">
        <v>854</v>
      </c>
      <c r="H1577" s="34" t="s">
        <v>324</v>
      </c>
      <c r="I1577" s="18">
        <v>-519.20000000000005</v>
      </c>
      <c r="J1577" s="34" t="s">
        <v>95</v>
      </c>
      <c r="K1577" s="19">
        <f t="shared" si="49"/>
        <v>-519.20000000000005</v>
      </c>
      <c r="L1577" t="s">
        <v>851</v>
      </c>
      <c r="M1577" s="51" t="s">
        <v>1392</v>
      </c>
      <c r="O1577" s="50" t="s">
        <v>1361</v>
      </c>
      <c r="P1577" s="38">
        <f t="shared" si="48"/>
        <v>-519.20000000000005</v>
      </c>
      <c r="Q1577" s="52">
        <v>45831</v>
      </c>
      <c r="S1577">
        <v>40700</v>
      </c>
      <c r="T1577" t="s">
        <v>784</v>
      </c>
    </row>
    <row r="1578" spans="1:20" ht="14.45">
      <c r="A1578" s="54" t="str">
        <f>+VLOOKUP(O1578,'Selectable Table'!D:E,2,0)</f>
        <v>ELI LILLY</v>
      </c>
      <c r="B1578" s="37" t="s">
        <v>1393</v>
      </c>
      <c r="C1578" s="50" t="s">
        <v>1394</v>
      </c>
      <c r="D1578" s="50" t="s">
        <v>1962</v>
      </c>
      <c r="E1578">
        <v>2025</v>
      </c>
      <c r="F1578">
        <v>6</v>
      </c>
      <c r="G1578" s="54" t="s">
        <v>850</v>
      </c>
      <c r="H1578" s="34" t="s">
        <v>323</v>
      </c>
      <c r="I1578" s="18">
        <v>-519.20000000000005</v>
      </c>
      <c r="J1578" s="34" t="s">
        <v>95</v>
      </c>
      <c r="K1578" s="19">
        <f t="shared" si="49"/>
        <v>-519.20000000000005</v>
      </c>
      <c r="L1578" t="s">
        <v>851</v>
      </c>
      <c r="M1578" s="51" t="s">
        <v>1395</v>
      </c>
      <c r="O1578" s="50" t="s">
        <v>853</v>
      </c>
      <c r="P1578" s="38">
        <f t="shared" si="48"/>
        <v>-519.20000000000005</v>
      </c>
      <c r="Q1578" s="52">
        <v>45831</v>
      </c>
      <c r="S1578">
        <v>40700</v>
      </c>
      <c r="T1578" t="s">
        <v>784</v>
      </c>
    </row>
    <row r="1579" spans="1:20" ht="14.45">
      <c r="A1579" s="54" t="str">
        <f>+VLOOKUP(O1579,'Selectable Table'!D:E,2,0)</f>
        <v>OTH CUST</v>
      </c>
      <c r="B1579" s="37" t="s">
        <v>1396</v>
      </c>
      <c r="C1579" s="50" t="s">
        <v>1397</v>
      </c>
      <c r="D1579" s="50" t="s">
        <v>1963</v>
      </c>
      <c r="E1579">
        <v>2025</v>
      </c>
      <c r="F1579">
        <v>6</v>
      </c>
      <c r="G1579" s="54" t="s">
        <v>854</v>
      </c>
      <c r="H1579" s="34" t="s">
        <v>324</v>
      </c>
      <c r="I1579" s="18">
        <v>-652.64800000000002</v>
      </c>
      <c r="J1579" s="34" t="s">
        <v>787</v>
      </c>
      <c r="K1579" s="19">
        <f t="shared" si="49"/>
        <v>-786.32336336000003</v>
      </c>
      <c r="L1579" t="s">
        <v>851</v>
      </c>
      <c r="M1579" s="51" t="s">
        <v>1399</v>
      </c>
      <c r="O1579" s="50" t="s">
        <v>1400</v>
      </c>
      <c r="P1579" s="38">
        <f t="shared" si="48"/>
        <v>-786.32336336000003</v>
      </c>
      <c r="Q1579" s="52">
        <v>45831</v>
      </c>
      <c r="S1579">
        <v>40700</v>
      </c>
      <c r="T1579" t="s">
        <v>784</v>
      </c>
    </row>
    <row r="1580" spans="1:20" ht="29.1">
      <c r="A1580" s="54" t="str">
        <f>+VLOOKUP(O1580,'Selectable Table'!D:E,2,0)</f>
        <v>OTH CUST</v>
      </c>
      <c r="B1580" s="37" t="s">
        <v>1401</v>
      </c>
      <c r="C1580" s="50" t="s">
        <v>1402</v>
      </c>
      <c r="D1580" s="50" t="s">
        <v>1963</v>
      </c>
      <c r="E1580">
        <v>2025</v>
      </c>
      <c r="F1580">
        <v>6</v>
      </c>
      <c r="G1580" s="54" t="s">
        <v>850</v>
      </c>
      <c r="H1580" s="34" t="s">
        <v>323</v>
      </c>
      <c r="I1580" s="18">
        <v>-174.54400000000001</v>
      </c>
      <c r="J1580" s="34" t="s">
        <v>787</v>
      </c>
      <c r="K1580" s="19">
        <f t="shared" si="49"/>
        <v>-210.29410208000002</v>
      </c>
      <c r="L1580" t="s">
        <v>851</v>
      </c>
      <c r="M1580" s="51" t="s">
        <v>1403</v>
      </c>
      <c r="O1580" s="50" t="s">
        <v>929</v>
      </c>
      <c r="P1580" s="38">
        <f t="shared" si="48"/>
        <v>-210.29410208000002</v>
      </c>
      <c r="Q1580" s="52">
        <v>45831</v>
      </c>
      <c r="S1580">
        <v>40700</v>
      </c>
      <c r="T1580" t="s">
        <v>784</v>
      </c>
    </row>
    <row r="1581" spans="1:20" ht="14.45">
      <c r="A1581" s="54" t="str">
        <f>+VLOOKUP(O1581,'Selectable Table'!D:E,2,0)</f>
        <v>ELI LILLY</v>
      </c>
      <c r="B1581" s="37" t="s">
        <v>1404</v>
      </c>
      <c r="C1581" s="50" t="s">
        <v>1405</v>
      </c>
      <c r="D1581" s="50" t="s">
        <v>1964</v>
      </c>
      <c r="E1581">
        <v>2025</v>
      </c>
      <c r="F1581">
        <v>6</v>
      </c>
      <c r="G1581" s="54" t="s">
        <v>858</v>
      </c>
      <c r="H1581" s="34" t="s">
        <v>325</v>
      </c>
      <c r="I1581" s="18">
        <v>-678.75200000000007</v>
      </c>
      <c r="J1581" s="34" t="s">
        <v>785</v>
      </c>
      <c r="K1581" s="19">
        <f t="shared" si="49"/>
        <v>-764.91277888000013</v>
      </c>
      <c r="L1581" t="s">
        <v>851</v>
      </c>
      <c r="M1581" s="51" t="s">
        <v>1407</v>
      </c>
      <c r="O1581" s="50" t="s">
        <v>853</v>
      </c>
      <c r="P1581" s="38">
        <f t="shared" si="48"/>
        <v>-764.91277888000013</v>
      </c>
      <c r="Q1581" s="52">
        <v>45831</v>
      </c>
      <c r="S1581">
        <v>40700</v>
      </c>
      <c r="T1581" t="s">
        <v>784</v>
      </c>
    </row>
    <row r="1582" spans="1:20" ht="14.45">
      <c r="A1582" s="54" t="str">
        <f>+VLOOKUP(O1582,'Selectable Table'!D:E,2,0)</f>
        <v>IQVIA</v>
      </c>
      <c r="B1582" s="37" t="s">
        <v>1408</v>
      </c>
      <c r="C1582" s="50" t="s">
        <v>1409</v>
      </c>
      <c r="D1582" s="50" t="s">
        <v>1964</v>
      </c>
      <c r="E1582">
        <v>2025</v>
      </c>
      <c r="F1582">
        <v>6</v>
      </c>
      <c r="G1582" s="54" t="s">
        <v>854</v>
      </c>
      <c r="H1582" s="34" t="s">
        <v>324</v>
      </c>
      <c r="I1582" s="18">
        <v>-483.43599999999998</v>
      </c>
      <c r="J1582" s="34" t="s">
        <v>785</v>
      </c>
      <c r="K1582" s="19">
        <f t="shared" si="49"/>
        <v>-544.80336583999997</v>
      </c>
      <c r="L1582" t="s">
        <v>851</v>
      </c>
      <c r="M1582" s="51" t="s">
        <v>1411</v>
      </c>
      <c r="O1582" s="50" t="s">
        <v>1412</v>
      </c>
      <c r="P1582" s="38">
        <f t="shared" si="48"/>
        <v>-544.80336583999997</v>
      </c>
      <c r="Q1582" s="52">
        <v>45831</v>
      </c>
      <c r="S1582">
        <v>40700</v>
      </c>
      <c r="T1582" t="s">
        <v>784</v>
      </c>
    </row>
    <row r="1583" spans="1:20" ht="14.45">
      <c r="A1583" s="54" t="str">
        <f>+VLOOKUP(O1583,'Selectable Table'!D:E,2,0)</f>
        <v>OTH CUST</v>
      </c>
      <c r="B1583" s="37" t="s">
        <v>1413</v>
      </c>
      <c r="C1583" s="50" t="s">
        <v>1414</v>
      </c>
      <c r="D1583" s="50" t="s">
        <v>1964</v>
      </c>
      <c r="E1583">
        <v>2025</v>
      </c>
      <c r="F1583">
        <v>6</v>
      </c>
      <c r="G1583" s="54" t="s">
        <v>854</v>
      </c>
      <c r="H1583" s="34" t="s">
        <v>324</v>
      </c>
      <c r="I1583" s="18">
        <v>-652.64800000000002</v>
      </c>
      <c r="J1583" s="34" t="s">
        <v>785</v>
      </c>
      <c r="K1583" s="19">
        <f t="shared" si="49"/>
        <v>-735.49513712000009</v>
      </c>
      <c r="L1583" t="s">
        <v>851</v>
      </c>
      <c r="M1583" s="51" t="s">
        <v>1415</v>
      </c>
      <c r="O1583" s="50" t="s">
        <v>1156</v>
      </c>
      <c r="P1583" s="38">
        <f t="shared" si="48"/>
        <v>-735.49513712000009</v>
      </c>
      <c r="Q1583" s="52">
        <v>45831</v>
      </c>
      <c r="S1583">
        <v>40700</v>
      </c>
      <c r="T1583" t="s">
        <v>784</v>
      </c>
    </row>
    <row r="1584" spans="1:20" ht="14.45">
      <c r="A1584" s="54" t="str">
        <f>+VLOOKUP(O1584,'Selectable Table'!D:E,2,0)</f>
        <v>OTH CUST</v>
      </c>
      <c r="B1584" s="37" t="s">
        <v>1840</v>
      </c>
      <c r="C1584" s="50" t="s">
        <v>1841</v>
      </c>
      <c r="D1584" s="50" t="s">
        <v>1964</v>
      </c>
      <c r="E1584">
        <v>2025</v>
      </c>
      <c r="F1584">
        <v>6</v>
      </c>
      <c r="G1584" s="54" t="s">
        <v>854</v>
      </c>
      <c r="H1584" s="34" t="s">
        <v>324</v>
      </c>
      <c r="I1584" s="18">
        <v>-652.64800000000002</v>
      </c>
      <c r="J1584" s="34" t="s">
        <v>785</v>
      </c>
      <c r="K1584" s="19">
        <f t="shared" si="49"/>
        <v>-735.49513712000009</v>
      </c>
      <c r="L1584" t="s">
        <v>851</v>
      </c>
      <c r="M1584" s="51" t="s">
        <v>1842</v>
      </c>
      <c r="O1584" s="50" t="s">
        <v>1156</v>
      </c>
      <c r="P1584" s="38">
        <f t="shared" si="48"/>
        <v>-735.49513712000009</v>
      </c>
      <c r="Q1584" s="52">
        <v>45831</v>
      </c>
      <c r="S1584">
        <v>40700</v>
      </c>
      <c r="T1584" t="s">
        <v>784</v>
      </c>
    </row>
    <row r="1585" spans="1:20" ht="14.45">
      <c r="A1585" s="54" t="str">
        <f>+VLOOKUP(O1585,'Selectable Table'!D:E,2,0)</f>
        <v>OTH CUST</v>
      </c>
      <c r="B1585" s="37" t="s">
        <v>1843</v>
      </c>
      <c r="C1585" s="50" t="s">
        <v>1844</v>
      </c>
      <c r="D1585" s="50" t="s">
        <v>1964</v>
      </c>
      <c r="E1585">
        <v>2025</v>
      </c>
      <c r="F1585">
        <v>6</v>
      </c>
      <c r="G1585" s="54" t="s">
        <v>850</v>
      </c>
      <c r="H1585" s="34" t="s">
        <v>323</v>
      </c>
      <c r="I1585" s="18">
        <v>-554.75200000000007</v>
      </c>
      <c r="J1585" s="34" t="s">
        <v>785</v>
      </c>
      <c r="K1585" s="19">
        <f t="shared" si="49"/>
        <v>-625.17221888000006</v>
      </c>
      <c r="L1585" t="s">
        <v>851</v>
      </c>
      <c r="M1585" s="51" t="s">
        <v>1846</v>
      </c>
      <c r="O1585" s="50" t="s">
        <v>1156</v>
      </c>
      <c r="P1585" s="38">
        <f t="shared" si="48"/>
        <v>-625.17221888000006</v>
      </c>
      <c r="Q1585" s="52">
        <v>45831</v>
      </c>
      <c r="S1585">
        <v>40700</v>
      </c>
      <c r="T1585" t="s">
        <v>784</v>
      </c>
    </row>
    <row r="1586" spans="1:20" ht="14.45">
      <c r="A1586" s="54" t="str">
        <f>+VLOOKUP(O1586,'Selectable Table'!D:E,2,0)</f>
        <v>ELI LILLY</v>
      </c>
      <c r="B1586" s="37" t="s">
        <v>1416</v>
      </c>
      <c r="C1586" s="50" t="s">
        <v>1417</v>
      </c>
      <c r="D1586" s="50" t="s">
        <v>1964</v>
      </c>
      <c r="E1586">
        <v>2025</v>
      </c>
      <c r="F1586">
        <v>6</v>
      </c>
      <c r="G1586" s="54" t="s">
        <v>854</v>
      </c>
      <c r="H1586" s="34" t="s">
        <v>324</v>
      </c>
      <c r="I1586" s="18">
        <v>-519.20000000000005</v>
      </c>
      <c r="J1586" s="34" t="s">
        <v>785</v>
      </c>
      <c r="K1586" s="19">
        <f t="shared" si="49"/>
        <v>-585.10724800000003</v>
      </c>
      <c r="L1586" t="s">
        <v>851</v>
      </c>
      <c r="M1586" s="51" t="s">
        <v>1418</v>
      </c>
      <c r="O1586" s="50" t="s">
        <v>853</v>
      </c>
      <c r="P1586" s="38">
        <f t="shared" si="48"/>
        <v>-585.10724800000003</v>
      </c>
      <c r="Q1586" s="52">
        <v>45831</v>
      </c>
      <c r="S1586">
        <v>40700</v>
      </c>
      <c r="T1586" t="s">
        <v>784</v>
      </c>
    </row>
    <row r="1587" spans="1:20" ht="29.1">
      <c r="A1587" s="54" t="str">
        <f>+VLOOKUP(O1587,'Selectable Table'!D:E,2,0)</f>
        <v>OTH CUST</v>
      </c>
      <c r="B1587" s="37" t="s">
        <v>1420</v>
      </c>
      <c r="C1587" s="50" t="s">
        <v>1421</v>
      </c>
      <c r="D1587" s="50" t="s">
        <v>547</v>
      </c>
      <c r="E1587">
        <v>2025</v>
      </c>
      <c r="F1587">
        <v>6</v>
      </c>
      <c r="G1587" s="54" t="s">
        <v>858</v>
      </c>
      <c r="H1587" s="34" t="s">
        <v>325</v>
      </c>
      <c r="I1587" s="18">
        <v>-205.352</v>
      </c>
      <c r="J1587" s="34" t="s">
        <v>787</v>
      </c>
      <c r="K1587" s="19">
        <f t="shared" si="49"/>
        <v>-247.41219664000002</v>
      </c>
      <c r="L1587" t="s">
        <v>851</v>
      </c>
      <c r="M1587" s="51" t="s">
        <v>1423</v>
      </c>
      <c r="O1587" s="50" t="s">
        <v>929</v>
      </c>
      <c r="P1587" s="38">
        <f t="shared" si="48"/>
        <v>-247.41219664000002</v>
      </c>
      <c r="Q1587" s="52">
        <v>45831</v>
      </c>
      <c r="S1587">
        <v>40700</v>
      </c>
      <c r="T1587" t="s">
        <v>784</v>
      </c>
    </row>
    <row r="1588" spans="1:20" ht="29.1">
      <c r="A1588" s="54" t="str">
        <f>+VLOOKUP(O1588,'Selectable Table'!D:E,2,0)</f>
        <v>OTH CUST</v>
      </c>
      <c r="B1588" s="37" t="s">
        <v>1424</v>
      </c>
      <c r="C1588" s="50" t="s">
        <v>1425</v>
      </c>
      <c r="D1588" s="50" t="s">
        <v>547</v>
      </c>
      <c r="E1588">
        <v>2025</v>
      </c>
      <c r="F1588">
        <v>6</v>
      </c>
      <c r="G1588" s="54" t="s">
        <v>854</v>
      </c>
      <c r="H1588" s="34" t="s">
        <v>324</v>
      </c>
      <c r="I1588" s="18">
        <v>-174.548</v>
      </c>
      <c r="J1588" s="34" t="s">
        <v>787</v>
      </c>
      <c r="K1588" s="19">
        <f t="shared" si="49"/>
        <v>-210.29892136000001</v>
      </c>
      <c r="L1588" t="s">
        <v>851</v>
      </c>
      <c r="M1588" s="51" t="s">
        <v>1426</v>
      </c>
      <c r="O1588" s="50" t="s">
        <v>929</v>
      </c>
      <c r="P1588" s="38">
        <f t="shared" si="48"/>
        <v>-210.29892136000001</v>
      </c>
      <c r="Q1588" s="52">
        <v>45831</v>
      </c>
      <c r="S1588">
        <v>40700</v>
      </c>
      <c r="T1588" t="s">
        <v>784</v>
      </c>
    </row>
    <row r="1589" spans="1:20" ht="14.45">
      <c r="A1589" s="54" t="str">
        <f>+VLOOKUP(O1589,'Selectable Table'!D:E,2,0)</f>
        <v>IQVIA</v>
      </c>
      <c r="B1589" s="37" t="s">
        <v>1847</v>
      </c>
      <c r="C1589" s="50" t="s">
        <v>1848</v>
      </c>
      <c r="D1589" s="50" t="s">
        <v>547</v>
      </c>
      <c r="E1589">
        <v>2025</v>
      </c>
      <c r="F1589">
        <v>6</v>
      </c>
      <c r="G1589" s="54" t="s">
        <v>850</v>
      </c>
      <c r="H1589" s="34" t="s">
        <v>323</v>
      </c>
      <c r="I1589" s="18">
        <v>-483.43599999999998</v>
      </c>
      <c r="J1589" s="34" t="s">
        <v>787</v>
      </c>
      <c r="K1589" s="19">
        <f t="shared" si="49"/>
        <v>-582.45336151999993</v>
      </c>
      <c r="L1589" t="s">
        <v>851</v>
      </c>
      <c r="M1589" s="51" t="s">
        <v>1849</v>
      </c>
      <c r="O1589" s="50" t="s">
        <v>1412</v>
      </c>
      <c r="P1589" s="38">
        <f t="shared" si="48"/>
        <v>-582.45336151999993</v>
      </c>
      <c r="Q1589" s="52">
        <v>45831</v>
      </c>
      <c r="S1589">
        <v>40700</v>
      </c>
      <c r="T1589" t="s">
        <v>784</v>
      </c>
    </row>
    <row r="1590" spans="1:20" ht="29.1">
      <c r="A1590" s="54" t="str">
        <f>+VLOOKUP(O1590,'Selectable Table'!D:E,2,0)</f>
        <v>OTH CUST</v>
      </c>
      <c r="B1590" s="37" t="s">
        <v>1427</v>
      </c>
      <c r="C1590" s="50" t="s">
        <v>1428</v>
      </c>
      <c r="D1590" s="50" t="s">
        <v>547</v>
      </c>
      <c r="E1590">
        <v>2025</v>
      </c>
      <c r="F1590">
        <v>6</v>
      </c>
      <c r="G1590" s="54" t="s">
        <v>850</v>
      </c>
      <c r="H1590" s="34" t="s">
        <v>323</v>
      </c>
      <c r="I1590" s="18">
        <v>-205.34800000000001</v>
      </c>
      <c r="J1590" s="34" t="s">
        <v>787</v>
      </c>
      <c r="K1590" s="19">
        <f t="shared" si="49"/>
        <v>-247.40737736000003</v>
      </c>
      <c r="L1590" t="s">
        <v>851</v>
      </c>
      <c r="M1590" s="51" t="s">
        <v>1429</v>
      </c>
      <c r="O1590" s="50" t="s">
        <v>929</v>
      </c>
      <c r="P1590" s="38">
        <f t="shared" si="48"/>
        <v>-247.40737736000003</v>
      </c>
      <c r="Q1590" s="52">
        <v>45831</v>
      </c>
      <c r="S1590">
        <v>40700</v>
      </c>
      <c r="T1590" t="s">
        <v>784</v>
      </c>
    </row>
    <row r="1591" spans="1:20" ht="14.45">
      <c r="A1591" s="54" t="str">
        <f>+VLOOKUP(O1591,'Selectable Table'!D:E,2,0)</f>
        <v>OTH CUST</v>
      </c>
      <c r="B1591" s="37" t="s">
        <v>1851</v>
      </c>
      <c r="C1591" s="50" t="s">
        <v>856</v>
      </c>
      <c r="D1591" s="50" t="s">
        <v>1965</v>
      </c>
      <c r="E1591">
        <v>2025</v>
      </c>
      <c r="F1591">
        <v>6</v>
      </c>
      <c r="G1591" s="54" t="s">
        <v>854</v>
      </c>
      <c r="H1591" s="34" t="s">
        <v>324</v>
      </c>
      <c r="I1591" s="18">
        <v>-453.6</v>
      </c>
      <c r="J1591" s="34" t="s">
        <v>787</v>
      </c>
      <c r="K1591" s="19">
        <f t="shared" si="49"/>
        <v>-546.50635199999999</v>
      </c>
      <c r="L1591" t="s">
        <v>851</v>
      </c>
      <c r="M1591" s="51" t="s">
        <v>859</v>
      </c>
      <c r="O1591" s="50" t="s">
        <v>860</v>
      </c>
      <c r="P1591" s="38">
        <f t="shared" si="48"/>
        <v>-546.50635199999999</v>
      </c>
      <c r="Q1591" s="52">
        <v>45831</v>
      </c>
      <c r="S1591">
        <v>40700</v>
      </c>
      <c r="T1591" t="s">
        <v>784</v>
      </c>
    </row>
    <row r="1592" spans="1:20" ht="14.45">
      <c r="A1592" s="54" t="str">
        <f>+VLOOKUP(O1592,'Selectable Table'!D:E,2,0)</f>
        <v>ASTRAZENECA</v>
      </c>
      <c r="B1592" s="37" t="s">
        <v>1430</v>
      </c>
      <c r="C1592" s="50" t="s">
        <v>1431</v>
      </c>
      <c r="D1592" s="50" t="s">
        <v>1965</v>
      </c>
      <c r="E1592">
        <v>2025</v>
      </c>
      <c r="F1592">
        <v>6</v>
      </c>
      <c r="G1592" s="54" t="s">
        <v>858</v>
      </c>
      <c r="H1592" s="34" t="s">
        <v>325</v>
      </c>
      <c r="I1592" s="18">
        <v>-146.48400000000001</v>
      </c>
      <c r="J1592" s="34" t="s">
        <v>787</v>
      </c>
      <c r="K1592" s="19">
        <f t="shared" si="49"/>
        <v>-176.48685288000001</v>
      </c>
      <c r="L1592" t="s">
        <v>851</v>
      </c>
      <c r="M1592" s="51" t="s">
        <v>1432</v>
      </c>
      <c r="O1592" s="50" t="s">
        <v>1340</v>
      </c>
      <c r="P1592" s="38">
        <f t="shared" si="48"/>
        <v>-176.48685288000001</v>
      </c>
      <c r="Q1592" s="52">
        <v>45831</v>
      </c>
      <c r="S1592">
        <v>40700</v>
      </c>
      <c r="T1592" t="s">
        <v>784</v>
      </c>
    </row>
    <row r="1593" spans="1:20" ht="14.45">
      <c r="A1593" s="54" t="str">
        <f>+VLOOKUP(O1593,'Selectable Table'!D:E,2,0)</f>
        <v>OTH CUST</v>
      </c>
      <c r="B1593" s="37" t="s">
        <v>1433</v>
      </c>
      <c r="C1593" s="50" t="s">
        <v>1434</v>
      </c>
      <c r="D1593" s="50" t="s">
        <v>1965</v>
      </c>
      <c r="E1593">
        <v>2025</v>
      </c>
      <c r="F1593">
        <v>6</v>
      </c>
      <c r="G1593" s="54" t="s">
        <v>854</v>
      </c>
      <c r="H1593" s="34" t="s">
        <v>324</v>
      </c>
      <c r="I1593" s="18">
        <v>-678.75200000000007</v>
      </c>
      <c r="J1593" s="34" t="s">
        <v>787</v>
      </c>
      <c r="K1593" s="19">
        <f t="shared" si="49"/>
        <v>-817.77398464000009</v>
      </c>
      <c r="L1593" t="s">
        <v>851</v>
      </c>
      <c r="M1593" s="51" t="s">
        <v>1435</v>
      </c>
      <c r="O1593" s="50" t="s">
        <v>1361</v>
      </c>
      <c r="P1593" s="38">
        <f t="shared" si="48"/>
        <v>-817.77398464000009</v>
      </c>
      <c r="Q1593" s="52">
        <v>45831</v>
      </c>
      <c r="S1593">
        <v>40700</v>
      </c>
      <c r="T1593" t="s">
        <v>784</v>
      </c>
    </row>
    <row r="1594" spans="1:20" ht="14.45">
      <c r="A1594" s="54" t="str">
        <f>+VLOOKUP(O1594,'Selectable Table'!D:E,2,0)</f>
        <v>GILEAD SCI</v>
      </c>
      <c r="B1594" s="37" t="s">
        <v>1852</v>
      </c>
      <c r="C1594" s="50" t="s">
        <v>1853</v>
      </c>
      <c r="D1594" s="50" t="s">
        <v>1965</v>
      </c>
      <c r="E1594">
        <v>2025</v>
      </c>
      <c r="F1594">
        <v>6</v>
      </c>
      <c r="G1594" s="54" t="s">
        <v>854</v>
      </c>
      <c r="H1594" s="34" t="s">
        <v>324</v>
      </c>
      <c r="I1594" s="18">
        <v>-548.72799999999995</v>
      </c>
      <c r="J1594" s="34" t="s">
        <v>787</v>
      </c>
      <c r="K1594" s="19">
        <f t="shared" si="49"/>
        <v>-661.11846895999997</v>
      </c>
      <c r="L1594" t="s">
        <v>851</v>
      </c>
      <c r="M1594" s="51" t="s">
        <v>1855</v>
      </c>
      <c r="O1594" s="50" t="s">
        <v>1069</v>
      </c>
      <c r="P1594" s="38">
        <f t="shared" si="48"/>
        <v>-661.11846895999997</v>
      </c>
      <c r="Q1594" s="52">
        <v>45831</v>
      </c>
      <c r="S1594">
        <v>40700</v>
      </c>
      <c r="T1594" t="s">
        <v>784</v>
      </c>
    </row>
    <row r="1595" spans="1:20" ht="14.45">
      <c r="A1595" s="54" t="str">
        <f>+VLOOKUP(O1595,'Selectable Table'!D:E,2,0)</f>
        <v>OTH CUST</v>
      </c>
      <c r="B1595" s="37" t="s">
        <v>1438</v>
      </c>
      <c r="C1595" s="50" t="s">
        <v>1439</v>
      </c>
      <c r="D1595" s="50" t="s">
        <v>1965</v>
      </c>
      <c r="E1595">
        <v>2025</v>
      </c>
      <c r="F1595">
        <v>6</v>
      </c>
      <c r="G1595" s="54" t="s">
        <v>854</v>
      </c>
      <c r="H1595" s="34" t="s">
        <v>324</v>
      </c>
      <c r="I1595" s="18">
        <v>-489.6</v>
      </c>
      <c r="J1595" s="34" t="s">
        <v>787</v>
      </c>
      <c r="K1595" s="19">
        <f t="shared" si="49"/>
        <v>-589.87987199999998</v>
      </c>
      <c r="L1595" t="s">
        <v>851</v>
      </c>
      <c r="M1595" s="51" t="s">
        <v>1260</v>
      </c>
      <c r="O1595" s="50" t="s">
        <v>919</v>
      </c>
      <c r="P1595" s="38">
        <f t="shared" si="48"/>
        <v>-589.87987199999998</v>
      </c>
      <c r="Q1595" s="52">
        <v>45831</v>
      </c>
      <c r="S1595">
        <v>40700</v>
      </c>
      <c r="T1595" t="s">
        <v>784</v>
      </c>
    </row>
    <row r="1596" spans="1:20" ht="29.1">
      <c r="A1596" s="54" t="str">
        <f>+VLOOKUP(O1596,'Selectable Table'!D:E,2,0)</f>
        <v>IQVIA</v>
      </c>
      <c r="B1596" s="37" t="s">
        <v>1441</v>
      </c>
      <c r="C1596" s="50" t="s">
        <v>1442</v>
      </c>
      <c r="D1596" s="50" t="s">
        <v>1965</v>
      </c>
      <c r="E1596">
        <v>2025</v>
      </c>
      <c r="F1596">
        <v>6</v>
      </c>
      <c r="G1596" s="54" t="s">
        <v>880</v>
      </c>
      <c r="H1596" s="34" t="s">
        <v>616</v>
      </c>
      <c r="I1596" s="18">
        <v>-483.43599999999998</v>
      </c>
      <c r="J1596" s="34" t="s">
        <v>787</v>
      </c>
      <c r="K1596" s="19">
        <f t="shared" si="49"/>
        <v>-582.45336151999993</v>
      </c>
      <c r="L1596" t="s">
        <v>851</v>
      </c>
      <c r="M1596" s="51" t="s">
        <v>1443</v>
      </c>
      <c r="O1596" s="50" t="s">
        <v>1412</v>
      </c>
      <c r="P1596" s="38">
        <f t="shared" si="48"/>
        <v>-582.45336151999993</v>
      </c>
      <c r="Q1596" s="52">
        <v>45831</v>
      </c>
      <c r="S1596">
        <v>40700</v>
      </c>
      <c r="T1596" t="s">
        <v>784</v>
      </c>
    </row>
    <row r="1597" spans="1:20" ht="29.1">
      <c r="A1597" s="54" t="str">
        <f>+VLOOKUP(O1597,'Selectable Table'!D:E,2,0)</f>
        <v>IQVIA</v>
      </c>
      <c r="B1597" s="37" t="s">
        <v>1446</v>
      </c>
      <c r="C1597" s="50" t="s">
        <v>1447</v>
      </c>
      <c r="D1597" s="50" t="s">
        <v>1965</v>
      </c>
      <c r="E1597">
        <v>2025</v>
      </c>
      <c r="F1597">
        <v>6</v>
      </c>
      <c r="G1597" s="54" t="s">
        <v>880</v>
      </c>
      <c r="H1597" s="34" t="s">
        <v>616</v>
      </c>
      <c r="I1597" s="18">
        <v>-483.43599999999998</v>
      </c>
      <c r="J1597" s="34" t="s">
        <v>787</v>
      </c>
      <c r="K1597" s="19">
        <f t="shared" si="49"/>
        <v>-582.45336151999993</v>
      </c>
      <c r="L1597" t="s">
        <v>851</v>
      </c>
      <c r="M1597" s="51" t="s">
        <v>1448</v>
      </c>
      <c r="O1597" s="50" t="s">
        <v>1412</v>
      </c>
      <c r="P1597" s="38">
        <f t="shared" si="48"/>
        <v>-582.45336151999993</v>
      </c>
      <c r="Q1597" s="52">
        <v>45831</v>
      </c>
      <c r="S1597">
        <v>40700</v>
      </c>
      <c r="T1597" t="s">
        <v>784</v>
      </c>
    </row>
    <row r="1598" spans="1:20" ht="14.45">
      <c r="A1598" s="54" t="str">
        <f>+VLOOKUP(O1598,'Selectable Table'!D:E,2,0)</f>
        <v>IQVIA</v>
      </c>
      <c r="B1598" s="37" t="s">
        <v>1450</v>
      </c>
      <c r="C1598" s="50" t="s">
        <v>1451</v>
      </c>
      <c r="D1598" s="50" t="s">
        <v>1965</v>
      </c>
      <c r="E1598">
        <v>2025</v>
      </c>
      <c r="F1598">
        <v>6</v>
      </c>
      <c r="G1598" s="54" t="s">
        <v>850</v>
      </c>
      <c r="H1598" s="34" t="s">
        <v>323</v>
      </c>
      <c r="I1598" s="18">
        <v>-483.43599999999998</v>
      </c>
      <c r="J1598" s="34" t="s">
        <v>787</v>
      </c>
      <c r="K1598" s="19">
        <f t="shared" si="49"/>
        <v>-582.45336151999993</v>
      </c>
      <c r="L1598" t="s">
        <v>851</v>
      </c>
      <c r="M1598" s="51" t="s">
        <v>1452</v>
      </c>
      <c r="O1598" s="50" t="s">
        <v>1412</v>
      </c>
      <c r="P1598" s="38">
        <f t="shared" si="48"/>
        <v>-582.45336151999993</v>
      </c>
      <c r="Q1598" s="52">
        <v>45831</v>
      </c>
      <c r="S1598">
        <v>40700</v>
      </c>
      <c r="T1598" t="s">
        <v>784</v>
      </c>
    </row>
    <row r="1599" spans="1:20" ht="14.45">
      <c r="A1599" s="54" t="str">
        <f>+VLOOKUP(O1599,'Selectable Table'!D:E,2,0)</f>
        <v>ASTRAZENECA</v>
      </c>
      <c r="B1599" s="37" t="s">
        <v>1454</v>
      </c>
      <c r="C1599" s="50" t="s">
        <v>1455</v>
      </c>
      <c r="D1599" s="50" t="s">
        <v>1965</v>
      </c>
      <c r="E1599">
        <v>2025</v>
      </c>
      <c r="F1599">
        <v>6</v>
      </c>
      <c r="G1599" s="54" t="s">
        <v>850</v>
      </c>
      <c r="H1599" s="34" t="s">
        <v>323</v>
      </c>
      <c r="I1599" s="18">
        <v>-151.584</v>
      </c>
      <c r="J1599" s="34" t="s">
        <v>787</v>
      </c>
      <c r="K1599" s="19">
        <f t="shared" si="49"/>
        <v>-182.63143488</v>
      </c>
      <c r="L1599" t="s">
        <v>851</v>
      </c>
      <c r="M1599" s="51" t="s">
        <v>1456</v>
      </c>
      <c r="O1599" s="50" t="s">
        <v>1340</v>
      </c>
      <c r="P1599" s="38">
        <f t="shared" si="48"/>
        <v>-182.63143488</v>
      </c>
      <c r="Q1599" s="52">
        <v>45831</v>
      </c>
      <c r="S1599">
        <v>40700</v>
      </c>
      <c r="T1599" t="s">
        <v>784</v>
      </c>
    </row>
    <row r="1600" spans="1:20" ht="14.45">
      <c r="A1600" s="54" t="str">
        <f>+VLOOKUP(O1600,'Selectable Table'!D:E,2,0)</f>
        <v>ELI LILLY</v>
      </c>
      <c r="B1600" s="37" t="s">
        <v>1457</v>
      </c>
      <c r="C1600" s="50" t="s">
        <v>1458</v>
      </c>
      <c r="D1600" s="50" t="s">
        <v>1966</v>
      </c>
      <c r="E1600">
        <v>2025</v>
      </c>
      <c r="F1600">
        <v>6</v>
      </c>
      <c r="G1600" s="54" t="s">
        <v>854</v>
      </c>
      <c r="H1600" s="34" t="s">
        <v>324</v>
      </c>
      <c r="I1600" s="18">
        <v>-678.75200000000007</v>
      </c>
      <c r="J1600" s="34" t="s">
        <v>787</v>
      </c>
      <c r="K1600" s="19">
        <f t="shared" si="49"/>
        <v>-817.77398464000009</v>
      </c>
      <c r="L1600" t="s">
        <v>851</v>
      </c>
      <c r="M1600" s="51" t="s">
        <v>1459</v>
      </c>
      <c r="O1600" s="50" t="s">
        <v>853</v>
      </c>
      <c r="P1600" s="38">
        <f t="shared" si="48"/>
        <v>-817.77398464000009</v>
      </c>
      <c r="Q1600" s="52">
        <v>45831</v>
      </c>
      <c r="S1600">
        <v>40700</v>
      </c>
      <c r="T1600" t="s">
        <v>784</v>
      </c>
    </row>
    <row r="1601" spans="1:20" ht="14.45">
      <c r="A1601" s="54" t="str">
        <f>+VLOOKUP(O1601,'Selectable Table'!D:E,2,0)</f>
        <v>OTH CUST</v>
      </c>
      <c r="B1601" s="37" t="s">
        <v>1856</v>
      </c>
      <c r="C1601" s="50" t="s">
        <v>1494</v>
      </c>
      <c r="D1601" s="50" t="s">
        <v>1966</v>
      </c>
      <c r="E1601">
        <v>2025</v>
      </c>
      <c r="F1601">
        <v>6</v>
      </c>
      <c r="G1601" s="54" t="s">
        <v>858</v>
      </c>
      <c r="H1601" s="34" t="s">
        <v>325</v>
      </c>
      <c r="I1601" s="18">
        <v>519.20000000000005</v>
      </c>
      <c r="J1601" s="34" t="s">
        <v>787</v>
      </c>
      <c r="K1601" s="19">
        <f t="shared" si="49"/>
        <v>625.54254400000002</v>
      </c>
      <c r="L1601" t="s">
        <v>851</v>
      </c>
      <c r="M1601" s="51" t="s">
        <v>1857</v>
      </c>
      <c r="O1601" s="50" t="s">
        <v>1858</v>
      </c>
      <c r="P1601" s="38">
        <f t="shared" si="48"/>
        <v>625.54254400000002</v>
      </c>
      <c r="Q1601" s="52">
        <v>45824</v>
      </c>
      <c r="S1601">
        <v>40700</v>
      </c>
      <c r="T1601" t="s">
        <v>784</v>
      </c>
    </row>
    <row r="1602" spans="1:20" ht="14.45">
      <c r="A1602" s="54" t="str">
        <f>+VLOOKUP(O1602,'Selectable Table'!D:E,2,0)</f>
        <v>OTH CUST</v>
      </c>
      <c r="B1602" s="37" t="s">
        <v>1464</v>
      </c>
      <c r="C1602" s="50" t="s">
        <v>856</v>
      </c>
      <c r="D1602" s="50" t="s">
        <v>1966</v>
      </c>
      <c r="E1602">
        <v>2025</v>
      </c>
      <c r="F1602">
        <v>6</v>
      </c>
      <c r="G1602" s="54" t="s">
        <v>854</v>
      </c>
      <c r="H1602" s="34" t="s">
        <v>324</v>
      </c>
      <c r="I1602" s="18">
        <v>453.6</v>
      </c>
      <c r="J1602" s="34" t="s">
        <v>787</v>
      </c>
      <c r="K1602" s="19">
        <f t="shared" si="49"/>
        <v>546.50635199999999</v>
      </c>
      <c r="L1602" t="s">
        <v>851</v>
      </c>
      <c r="M1602" s="51" t="s">
        <v>1465</v>
      </c>
      <c r="O1602" s="50" t="s">
        <v>860</v>
      </c>
      <c r="P1602" s="38">
        <f t="shared" ref="P1602:P1665" si="50">K1602</f>
        <v>546.50635199999999</v>
      </c>
      <c r="Q1602" s="52">
        <v>45824</v>
      </c>
      <c r="S1602">
        <v>40700</v>
      </c>
      <c r="T1602" t="s">
        <v>784</v>
      </c>
    </row>
    <row r="1603" spans="1:20" ht="29.1">
      <c r="A1603" s="54" t="str">
        <f>+VLOOKUP(O1603,'Selectable Table'!D:E,2,0)</f>
        <v>OTH CUST</v>
      </c>
      <c r="B1603" s="37" t="s">
        <v>1859</v>
      </c>
      <c r="C1603" s="50" t="s">
        <v>1497</v>
      </c>
      <c r="D1603" s="50" t="s">
        <v>1966</v>
      </c>
      <c r="E1603">
        <v>2025</v>
      </c>
      <c r="F1603">
        <v>6</v>
      </c>
      <c r="G1603" s="54" t="s">
        <v>854</v>
      </c>
      <c r="H1603" s="34" t="s">
        <v>324</v>
      </c>
      <c r="I1603" s="18">
        <v>210.74400000000003</v>
      </c>
      <c r="J1603" s="34" t="s">
        <v>787</v>
      </c>
      <c r="K1603" s="19">
        <f t="shared" ref="K1603:K1666" si="51">+VLOOKUP(J1603,$W$2:$X$7,2,0)*I1603</f>
        <v>253.90858608000002</v>
      </c>
      <c r="L1603" t="s">
        <v>851</v>
      </c>
      <c r="M1603" s="51" t="s">
        <v>1860</v>
      </c>
      <c r="O1603" s="50" t="s">
        <v>929</v>
      </c>
      <c r="P1603" s="38">
        <f t="shared" si="50"/>
        <v>253.90858608000002</v>
      </c>
      <c r="Q1603" s="52">
        <v>45824</v>
      </c>
      <c r="S1603">
        <v>40700</v>
      </c>
      <c r="T1603" t="s">
        <v>784</v>
      </c>
    </row>
    <row r="1604" spans="1:20" ht="14.45">
      <c r="A1604" s="54" t="str">
        <f>+VLOOKUP(O1604,'Selectable Table'!D:E,2,0)</f>
        <v>OTH CUST</v>
      </c>
      <c r="B1604" s="37" t="s">
        <v>1861</v>
      </c>
      <c r="C1604" s="50" t="s">
        <v>1499</v>
      </c>
      <c r="D1604" s="50" t="s">
        <v>1966</v>
      </c>
      <c r="E1604">
        <v>2025</v>
      </c>
      <c r="F1604">
        <v>6</v>
      </c>
      <c r="G1604" s="54" t="s">
        <v>854</v>
      </c>
      <c r="H1604" s="34" t="s">
        <v>324</v>
      </c>
      <c r="I1604" s="18">
        <v>453.6</v>
      </c>
      <c r="J1604" s="34" t="s">
        <v>787</v>
      </c>
      <c r="K1604" s="19">
        <f t="shared" si="51"/>
        <v>546.50635199999999</v>
      </c>
      <c r="L1604" t="s">
        <v>851</v>
      </c>
      <c r="M1604" s="51" t="s">
        <v>1500</v>
      </c>
      <c r="O1604" s="50" t="s">
        <v>1156</v>
      </c>
      <c r="P1604" s="38">
        <f t="shared" si="50"/>
        <v>546.50635199999999</v>
      </c>
      <c r="Q1604" s="52">
        <v>45831</v>
      </c>
      <c r="S1604">
        <v>40700</v>
      </c>
      <c r="T1604" t="s">
        <v>784</v>
      </c>
    </row>
    <row r="1605" spans="1:20" ht="14.45">
      <c r="A1605" s="54" t="str">
        <f>+VLOOKUP(O1605,'Selectable Table'!D:E,2,0)</f>
        <v>OTH CUST</v>
      </c>
      <c r="B1605" s="37" t="s">
        <v>1967</v>
      </c>
      <c r="C1605" s="50" t="s">
        <v>1924</v>
      </c>
      <c r="D1605" s="50" t="s">
        <v>1966</v>
      </c>
      <c r="E1605">
        <v>2025</v>
      </c>
      <c r="F1605">
        <v>6</v>
      </c>
      <c r="G1605" s="54" t="s">
        <v>850</v>
      </c>
      <c r="H1605" s="34" t="s">
        <v>323</v>
      </c>
      <c r="I1605" s="18">
        <v>621.5680000000001</v>
      </c>
      <c r="J1605" s="34" t="s">
        <v>787</v>
      </c>
      <c r="K1605" s="19">
        <f t="shared" si="51"/>
        <v>748.87755776000017</v>
      </c>
      <c r="L1605" t="s">
        <v>851</v>
      </c>
      <c r="M1605" s="51" t="s">
        <v>1926</v>
      </c>
      <c r="O1605" s="50" t="s">
        <v>1156</v>
      </c>
      <c r="P1605" s="38">
        <f t="shared" si="50"/>
        <v>748.87755776000017</v>
      </c>
      <c r="Q1605" s="52">
        <v>45831</v>
      </c>
      <c r="S1605">
        <v>40700</v>
      </c>
      <c r="T1605" t="s">
        <v>784</v>
      </c>
    </row>
    <row r="1606" spans="1:20" ht="14.45">
      <c r="A1606" s="54" t="str">
        <f>+VLOOKUP(O1606,'Selectable Table'!D:E,2,0)</f>
        <v>OTH CUST</v>
      </c>
      <c r="B1606" s="37" t="s">
        <v>1493</v>
      </c>
      <c r="C1606" s="50" t="s">
        <v>1494</v>
      </c>
      <c r="D1606" s="50" t="s">
        <v>1966</v>
      </c>
      <c r="E1606">
        <v>2025</v>
      </c>
      <c r="F1606">
        <v>6</v>
      </c>
      <c r="G1606" s="54" t="s">
        <v>850</v>
      </c>
      <c r="H1606" s="34" t="s">
        <v>323</v>
      </c>
      <c r="I1606" s="18">
        <v>88.26400000000001</v>
      </c>
      <c r="J1606" s="34" t="s">
        <v>787</v>
      </c>
      <c r="K1606" s="19">
        <f t="shared" si="51"/>
        <v>106.34223248000001</v>
      </c>
      <c r="L1606" t="s">
        <v>851</v>
      </c>
      <c r="M1606" s="51" t="s">
        <v>1495</v>
      </c>
      <c r="O1606" s="50" t="s">
        <v>1361</v>
      </c>
      <c r="P1606" s="38">
        <f t="shared" si="50"/>
        <v>106.34223248000001</v>
      </c>
      <c r="Q1606" s="52">
        <v>45824</v>
      </c>
      <c r="S1606">
        <v>40700</v>
      </c>
      <c r="T1606" t="s">
        <v>784</v>
      </c>
    </row>
    <row r="1607" spans="1:20" ht="29.1">
      <c r="A1607" s="54" t="str">
        <f>+VLOOKUP(O1607,'Selectable Table'!D:E,2,0)</f>
        <v>OTH CUST</v>
      </c>
      <c r="B1607" s="37" t="s">
        <v>1496</v>
      </c>
      <c r="C1607" s="50" t="s">
        <v>1497</v>
      </c>
      <c r="D1607" s="50" t="s">
        <v>1966</v>
      </c>
      <c r="E1607">
        <v>2025</v>
      </c>
      <c r="F1607">
        <v>6</v>
      </c>
      <c r="G1607" s="54" t="s">
        <v>850</v>
      </c>
      <c r="H1607" s="34" t="s">
        <v>323</v>
      </c>
      <c r="I1607" s="18">
        <v>30.980000000000004</v>
      </c>
      <c r="J1607" s="34" t="s">
        <v>787</v>
      </c>
      <c r="K1607" s="19">
        <f t="shared" si="51"/>
        <v>37.325323600000004</v>
      </c>
      <c r="L1607" t="s">
        <v>851</v>
      </c>
      <c r="M1607" s="51" t="s">
        <v>1185</v>
      </c>
      <c r="O1607" s="50" t="s">
        <v>929</v>
      </c>
      <c r="P1607" s="38">
        <f t="shared" si="50"/>
        <v>37.325323600000004</v>
      </c>
      <c r="Q1607" s="52">
        <v>45824</v>
      </c>
      <c r="S1607">
        <v>40700</v>
      </c>
      <c r="T1607" t="s">
        <v>784</v>
      </c>
    </row>
    <row r="1608" spans="1:20" ht="14.45">
      <c r="A1608" s="54" t="str">
        <f>+VLOOKUP(O1608,'Selectable Table'!D:E,2,0)</f>
        <v>J &amp; J</v>
      </c>
      <c r="B1608" s="37" t="s">
        <v>1508</v>
      </c>
      <c r="C1608" s="50" t="s">
        <v>1509</v>
      </c>
      <c r="D1608" s="50" t="s">
        <v>1968</v>
      </c>
      <c r="E1608">
        <v>2025</v>
      </c>
      <c r="F1608">
        <v>6</v>
      </c>
      <c r="G1608" s="54" t="s">
        <v>850</v>
      </c>
      <c r="H1608" s="34" t="s">
        <v>323</v>
      </c>
      <c r="I1608" s="18">
        <v>33</v>
      </c>
      <c r="J1608" s="34" t="s">
        <v>95</v>
      </c>
      <c r="K1608" s="19">
        <f t="shared" si="51"/>
        <v>33</v>
      </c>
      <c r="L1608" t="s">
        <v>851</v>
      </c>
      <c r="M1608" s="51" t="s">
        <v>889</v>
      </c>
      <c r="O1608" s="50" t="s">
        <v>890</v>
      </c>
      <c r="P1608" s="38">
        <f t="shared" si="50"/>
        <v>33</v>
      </c>
      <c r="Q1608" s="52">
        <v>45831</v>
      </c>
      <c r="S1608">
        <v>40700</v>
      </c>
      <c r="T1608" t="s">
        <v>784</v>
      </c>
    </row>
    <row r="1609" spans="1:20" ht="14.45">
      <c r="A1609" s="54" t="str">
        <f>+VLOOKUP(O1609,'Selectable Table'!D:E,2,0)</f>
        <v>OTH CUST</v>
      </c>
      <c r="B1609" s="37" t="s">
        <v>872</v>
      </c>
      <c r="C1609" s="50" t="s">
        <v>873</v>
      </c>
      <c r="D1609" s="50" t="s">
        <v>1969</v>
      </c>
      <c r="E1609">
        <v>2025</v>
      </c>
      <c r="F1609">
        <v>6</v>
      </c>
      <c r="G1609" s="54" t="s">
        <v>858</v>
      </c>
      <c r="H1609" s="34" t="s">
        <v>325</v>
      </c>
      <c r="I1609" s="18">
        <v>18.240000000000002</v>
      </c>
      <c r="J1609" s="34" t="s">
        <v>785</v>
      </c>
      <c r="K1609" s="19">
        <f t="shared" si="51"/>
        <v>20.555385600000005</v>
      </c>
      <c r="L1609" t="s">
        <v>851</v>
      </c>
      <c r="M1609" s="51" t="s">
        <v>874</v>
      </c>
      <c r="O1609" s="50" t="s">
        <v>875</v>
      </c>
      <c r="P1609" s="38">
        <f t="shared" si="50"/>
        <v>20.555385600000005</v>
      </c>
      <c r="Q1609" s="52">
        <v>45831</v>
      </c>
      <c r="S1609">
        <v>40700</v>
      </c>
      <c r="T1609" t="s">
        <v>784</v>
      </c>
    </row>
    <row r="1610" spans="1:20" ht="14.45">
      <c r="A1610" s="54" t="str">
        <f>+VLOOKUP(O1610,'Selectable Table'!D:E,2,0)</f>
        <v>J &amp; J</v>
      </c>
      <c r="B1610" s="37" t="s">
        <v>887</v>
      </c>
      <c r="C1610" s="50" t="s">
        <v>888</v>
      </c>
      <c r="D1610" s="50" t="s">
        <v>1969</v>
      </c>
      <c r="E1610">
        <v>2025</v>
      </c>
      <c r="F1610">
        <v>6</v>
      </c>
      <c r="G1610" s="54" t="s">
        <v>854</v>
      </c>
      <c r="H1610" s="34" t="s">
        <v>324</v>
      </c>
      <c r="I1610" s="18">
        <v>35.012</v>
      </c>
      <c r="J1610" s="34" t="s">
        <v>785</v>
      </c>
      <c r="K1610" s="19">
        <f t="shared" si="51"/>
        <v>39.456423280000003</v>
      </c>
      <c r="L1610" t="s">
        <v>851</v>
      </c>
      <c r="M1610" s="51" t="s">
        <v>889</v>
      </c>
      <c r="O1610" s="50" t="s">
        <v>890</v>
      </c>
      <c r="P1610" s="38">
        <f t="shared" si="50"/>
        <v>39.456423280000003</v>
      </c>
      <c r="Q1610" s="52">
        <v>45831</v>
      </c>
      <c r="S1610">
        <v>40700</v>
      </c>
      <c r="T1610" t="s">
        <v>784</v>
      </c>
    </row>
    <row r="1611" spans="1:20" ht="14.45">
      <c r="A1611" s="54" t="str">
        <f>+VLOOKUP(O1611,'Selectable Table'!D:E,2,0)</f>
        <v>OTH CUST</v>
      </c>
      <c r="B1611" s="37" t="s">
        <v>891</v>
      </c>
      <c r="C1611" s="50" t="s">
        <v>892</v>
      </c>
      <c r="D1611" s="50" t="s">
        <v>1969</v>
      </c>
      <c r="E1611">
        <v>2025</v>
      </c>
      <c r="F1611">
        <v>6</v>
      </c>
      <c r="G1611" s="54" t="s">
        <v>854</v>
      </c>
      <c r="H1611" s="34" t="s">
        <v>324</v>
      </c>
      <c r="I1611" s="18">
        <v>46.800000000000004</v>
      </c>
      <c r="J1611" s="34" t="s">
        <v>785</v>
      </c>
      <c r="K1611" s="19">
        <f t="shared" si="51"/>
        <v>52.740792000000006</v>
      </c>
      <c r="L1611" t="s">
        <v>851</v>
      </c>
      <c r="M1611" s="51" t="s">
        <v>893</v>
      </c>
      <c r="O1611" s="50" t="s">
        <v>860</v>
      </c>
      <c r="P1611" s="38">
        <f t="shared" si="50"/>
        <v>52.740792000000006</v>
      </c>
      <c r="Q1611" s="52">
        <v>45831</v>
      </c>
      <c r="S1611">
        <v>40700</v>
      </c>
      <c r="T1611" t="s">
        <v>784</v>
      </c>
    </row>
    <row r="1612" spans="1:20" ht="14.45">
      <c r="A1612" s="54" t="str">
        <f>+VLOOKUP(O1612,'Selectable Table'!D:E,2,0)</f>
        <v>J &amp; J</v>
      </c>
      <c r="B1612" s="37" t="s">
        <v>894</v>
      </c>
      <c r="C1612" s="50" t="s">
        <v>895</v>
      </c>
      <c r="D1612" s="50" t="s">
        <v>1969</v>
      </c>
      <c r="E1612">
        <v>2025</v>
      </c>
      <c r="F1612">
        <v>6</v>
      </c>
      <c r="G1612" s="54" t="s">
        <v>854</v>
      </c>
      <c r="H1612" s="34" t="s">
        <v>324</v>
      </c>
      <c r="I1612" s="18">
        <v>35.012</v>
      </c>
      <c r="J1612" s="34" t="s">
        <v>785</v>
      </c>
      <c r="K1612" s="19">
        <f t="shared" si="51"/>
        <v>39.456423280000003</v>
      </c>
      <c r="L1612" t="s">
        <v>851</v>
      </c>
      <c r="M1612" s="51" t="s">
        <v>889</v>
      </c>
      <c r="O1612" s="50" t="s">
        <v>890</v>
      </c>
      <c r="P1612" s="38">
        <f t="shared" si="50"/>
        <v>39.456423280000003</v>
      </c>
      <c r="Q1612" s="52">
        <v>45831</v>
      </c>
      <c r="S1612">
        <v>40700</v>
      </c>
      <c r="T1612" t="s">
        <v>784</v>
      </c>
    </row>
    <row r="1613" spans="1:20" ht="14.45">
      <c r="A1613" s="54" t="str">
        <f>+VLOOKUP(O1613,'Selectable Table'!D:E,2,0)</f>
        <v>J &amp; J</v>
      </c>
      <c r="B1613" s="37" t="s">
        <v>1535</v>
      </c>
      <c r="C1613" s="50" t="s">
        <v>1536</v>
      </c>
      <c r="D1613" s="50" t="s">
        <v>1969</v>
      </c>
      <c r="E1613">
        <v>2025</v>
      </c>
      <c r="F1613">
        <v>6</v>
      </c>
      <c r="G1613" s="54" t="s">
        <v>854</v>
      </c>
      <c r="H1613" s="34" t="s">
        <v>324</v>
      </c>
      <c r="I1613" s="18">
        <v>35.012</v>
      </c>
      <c r="J1613" s="34" t="s">
        <v>785</v>
      </c>
      <c r="K1613" s="19">
        <f t="shared" si="51"/>
        <v>39.456423280000003</v>
      </c>
      <c r="L1613" t="s">
        <v>851</v>
      </c>
      <c r="M1613" s="51" t="s">
        <v>1537</v>
      </c>
      <c r="O1613" s="50" t="s">
        <v>976</v>
      </c>
      <c r="P1613" s="38">
        <f t="shared" si="50"/>
        <v>39.456423280000003</v>
      </c>
      <c r="Q1613" s="52">
        <v>45831</v>
      </c>
      <c r="S1613">
        <v>40700</v>
      </c>
      <c r="T1613" t="s">
        <v>784</v>
      </c>
    </row>
    <row r="1614" spans="1:20" ht="14.45">
      <c r="A1614" s="54" t="str">
        <f>+VLOOKUP(O1614,'Selectable Table'!D:E,2,0)</f>
        <v>J &amp; J</v>
      </c>
      <c r="B1614" s="37" t="s">
        <v>897</v>
      </c>
      <c r="C1614" s="50" t="s">
        <v>898</v>
      </c>
      <c r="D1614" s="50" t="s">
        <v>1969</v>
      </c>
      <c r="E1614">
        <v>2025</v>
      </c>
      <c r="F1614">
        <v>6</v>
      </c>
      <c r="G1614" s="54" t="s">
        <v>854</v>
      </c>
      <c r="H1614" s="34" t="s">
        <v>324</v>
      </c>
      <c r="I1614" s="18">
        <v>35.012</v>
      </c>
      <c r="J1614" s="34" t="s">
        <v>785</v>
      </c>
      <c r="K1614" s="19">
        <f t="shared" si="51"/>
        <v>39.456423280000003</v>
      </c>
      <c r="L1614" t="s">
        <v>851</v>
      </c>
      <c r="M1614" s="51" t="s">
        <v>889</v>
      </c>
      <c r="O1614" s="50" t="s">
        <v>890</v>
      </c>
      <c r="P1614" s="38">
        <f t="shared" si="50"/>
        <v>39.456423280000003</v>
      </c>
      <c r="Q1614" s="52">
        <v>45831</v>
      </c>
      <c r="S1614">
        <v>40700</v>
      </c>
      <c r="T1614" t="s">
        <v>784</v>
      </c>
    </row>
    <row r="1615" spans="1:20" ht="14.45">
      <c r="A1615" s="54" t="str">
        <f>+VLOOKUP(O1615,'Selectable Table'!D:E,2,0)</f>
        <v>J &amp; J</v>
      </c>
      <c r="B1615" s="37" t="s">
        <v>1542</v>
      </c>
      <c r="C1615" s="50" t="s">
        <v>1543</v>
      </c>
      <c r="D1615" s="50" t="s">
        <v>1969</v>
      </c>
      <c r="E1615">
        <v>2025</v>
      </c>
      <c r="F1615">
        <v>6</v>
      </c>
      <c r="G1615" s="54" t="s">
        <v>850</v>
      </c>
      <c r="H1615" s="34" t="s">
        <v>323</v>
      </c>
      <c r="I1615" s="18">
        <v>35.012</v>
      </c>
      <c r="J1615" s="34" t="s">
        <v>785</v>
      </c>
      <c r="K1615" s="19">
        <f t="shared" si="51"/>
        <v>39.456423280000003</v>
      </c>
      <c r="L1615" t="s">
        <v>851</v>
      </c>
      <c r="M1615" s="51" t="s">
        <v>889</v>
      </c>
      <c r="O1615" s="50" t="s">
        <v>890</v>
      </c>
      <c r="P1615" s="38">
        <f t="shared" si="50"/>
        <v>39.456423280000003</v>
      </c>
      <c r="Q1615" s="52">
        <v>45831</v>
      </c>
      <c r="S1615">
        <v>40700</v>
      </c>
      <c r="T1615" t="s">
        <v>784</v>
      </c>
    </row>
    <row r="1616" spans="1:20" ht="14.45">
      <c r="A1616" s="54" t="str">
        <f>+VLOOKUP(O1616,'Selectable Table'!D:E,2,0)</f>
        <v>OTH CUST</v>
      </c>
      <c r="B1616" s="37" t="s">
        <v>1545</v>
      </c>
      <c r="C1616" s="50" t="s">
        <v>1546</v>
      </c>
      <c r="D1616" s="50" t="s">
        <v>1969</v>
      </c>
      <c r="E1616">
        <v>2025</v>
      </c>
      <c r="F1616">
        <v>6</v>
      </c>
      <c r="G1616" s="54" t="s">
        <v>850</v>
      </c>
      <c r="H1616" s="34" t="s">
        <v>323</v>
      </c>
      <c r="I1616" s="18">
        <v>28.556000000000001</v>
      </c>
      <c r="J1616" s="34" t="s">
        <v>785</v>
      </c>
      <c r="K1616" s="19">
        <f t="shared" si="51"/>
        <v>32.180898640000002</v>
      </c>
      <c r="L1616" t="s">
        <v>851</v>
      </c>
      <c r="M1616" s="51" t="s">
        <v>1547</v>
      </c>
      <c r="O1616" s="50" t="s">
        <v>944</v>
      </c>
      <c r="P1616" s="38">
        <f t="shared" si="50"/>
        <v>32.180898640000002</v>
      </c>
      <c r="Q1616" s="52">
        <v>45831</v>
      </c>
      <c r="S1616">
        <v>40700</v>
      </c>
      <c r="T1616" t="s">
        <v>784</v>
      </c>
    </row>
    <row r="1617" spans="1:20" ht="14.45">
      <c r="A1617" s="54" t="str">
        <f>+VLOOKUP(O1617,'Selectable Table'!D:E,2,0)</f>
        <v>J &amp; J</v>
      </c>
      <c r="B1617" s="37" t="s">
        <v>920</v>
      </c>
      <c r="C1617" s="50" t="s">
        <v>921</v>
      </c>
      <c r="D1617" s="50" t="s">
        <v>1969</v>
      </c>
      <c r="E1617">
        <v>2025</v>
      </c>
      <c r="F1617">
        <v>6</v>
      </c>
      <c r="G1617" s="54" t="s">
        <v>854</v>
      </c>
      <c r="H1617" s="34" t="s">
        <v>324</v>
      </c>
      <c r="I1617" s="18">
        <v>35.012</v>
      </c>
      <c r="J1617" s="34" t="s">
        <v>785</v>
      </c>
      <c r="K1617" s="19">
        <f t="shared" si="51"/>
        <v>39.456423280000003</v>
      </c>
      <c r="L1617" t="s">
        <v>851</v>
      </c>
      <c r="M1617" s="51" t="s">
        <v>889</v>
      </c>
      <c r="O1617" s="50" t="s">
        <v>890</v>
      </c>
      <c r="P1617" s="38">
        <f t="shared" si="50"/>
        <v>39.456423280000003</v>
      </c>
      <c r="Q1617" s="52">
        <v>45831</v>
      </c>
      <c r="S1617">
        <v>40700</v>
      </c>
      <c r="T1617" t="s">
        <v>784</v>
      </c>
    </row>
    <row r="1618" spans="1:20" ht="14.45">
      <c r="A1618" s="54" t="str">
        <f>+VLOOKUP(O1618,'Selectable Table'!D:E,2,0)</f>
        <v>J &amp; J</v>
      </c>
      <c r="B1618" s="37" t="s">
        <v>922</v>
      </c>
      <c r="C1618" s="50" t="s">
        <v>923</v>
      </c>
      <c r="D1618" s="50" t="s">
        <v>1970</v>
      </c>
      <c r="E1618">
        <v>2025</v>
      </c>
      <c r="F1618">
        <v>6</v>
      </c>
      <c r="G1618" s="54" t="s">
        <v>858</v>
      </c>
      <c r="H1618" s="34" t="s">
        <v>325</v>
      </c>
      <c r="I1618" s="18">
        <v>35.012</v>
      </c>
      <c r="J1618" s="34" t="s">
        <v>785</v>
      </c>
      <c r="K1618" s="19">
        <f t="shared" si="51"/>
        <v>39.456423280000003</v>
      </c>
      <c r="L1618" t="s">
        <v>851</v>
      </c>
      <c r="M1618" s="51" t="s">
        <v>889</v>
      </c>
      <c r="O1618" s="50" t="s">
        <v>890</v>
      </c>
      <c r="P1618" s="38">
        <f t="shared" si="50"/>
        <v>39.456423280000003</v>
      </c>
      <c r="Q1618" s="52">
        <v>45831</v>
      </c>
      <c r="S1618">
        <v>40700</v>
      </c>
      <c r="T1618" t="s">
        <v>784</v>
      </c>
    </row>
    <row r="1619" spans="1:20" ht="14.45">
      <c r="A1619" s="54" t="str">
        <f>+VLOOKUP(O1619,'Selectable Table'!D:E,2,0)</f>
        <v>OTH CUST</v>
      </c>
      <c r="B1619" s="37" t="s">
        <v>1554</v>
      </c>
      <c r="C1619" s="50" t="s">
        <v>1555</v>
      </c>
      <c r="D1619" s="50" t="s">
        <v>1970</v>
      </c>
      <c r="E1619">
        <v>2025</v>
      </c>
      <c r="F1619">
        <v>6</v>
      </c>
      <c r="G1619" s="54" t="s">
        <v>858</v>
      </c>
      <c r="H1619" s="34" t="s">
        <v>325</v>
      </c>
      <c r="I1619" s="18">
        <v>46.800000000000004</v>
      </c>
      <c r="J1619" s="34" t="s">
        <v>785</v>
      </c>
      <c r="K1619" s="19">
        <f t="shared" si="51"/>
        <v>52.740792000000006</v>
      </c>
      <c r="L1619" t="s">
        <v>851</v>
      </c>
      <c r="M1619" s="51" t="s">
        <v>1557</v>
      </c>
      <c r="O1619" s="50" t="s">
        <v>944</v>
      </c>
      <c r="P1619" s="38">
        <f t="shared" si="50"/>
        <v>52.740792000000006</v>
      </c>
      <c r="Q1619" s="52">
        <v>45831</v>
      </c>
      <c r="S1619">
        <v>40700</v>
      </c>
      <c r="T1619" t="s">
        <v>784</v>
      </c>
    </row>
    <row r="1620" spans="1:20" ht="29.1">
      <c r="A1620" s="54" t="str">
        <f>+VLOOKUP(O1620,'Selectable Table'!D:E,2,0)</f>
        <v>OTH CUST</v>
      </c>
      <c r="B1620" s="37" t="s">
        <v>926</v>
      </c>
      <c r="C1620" s="50" t="s">
        <v>927</v>
      </c>
      <c r="D1620" s="50" t="s">
        <v>1970</v>
      </c>
      <c r="E1620">
        <v>2025</v>
      </c>
      <c r="F1620">
        <v>6</v>
      </c>
      <c r="G1620" s="54" t="s">
        <v>854</v>
      </c>
      <c r="H1620" s="34" t="s">
        <v>324</v>
      </c>
      <c r="I1620" s="18">
        <v>31.048000000000002</v>
      </c>
      <c r="J1620" s="34" t="s">
        <v>785</v>
      </c>
      <c r="K1620" s="19">
        <f t="shared" si="51"/>
        <v>34.989233120000002</v>
      </c>
      <c r="L1620" t="s">
        <v>851</v>
      </c>
      <c r="M1620" s="51" t="s">
        <v>928</v>
      </c>
      <c r="O1620" s="50" t="s">
        <v>929</v>
      </c>
      <c r="P1620" s="38">
        <f t="shared" si="50"/>
        <v>34.989233120000002</v>
      </c>
      <c r="Q1620" s="52">
        <v>45831</v>
      </c>
      <c r="S1620">
        <v>40700</v>
      </c>
      <c r="T1620" t="s">
        <v>784</v>
      </c>
    </row>
    <row r="1621" spans="1:20" ht="14.45">
      <c r="A1621" s="54" t="str">
        <f>+VLOOKUP(O1621,'Selectable Table'!D:E,2,0)</f>
        <v>OTH CUST</v>
      </c>
      <c r="B1621" s="37" t="s">
        <v>938</v>
      </c>
      <c r="C1621" s="50" t="s">
        <v>939</v>
      </c>
      <c r="D1621" s="50" t="s">
        <v>1970</v>
      </c>
      <c r="E1621">
        <v>2025</v>
      </c>
      <c r="F1621">
        <v>6</v>
      </c>
      <c r="G1621" s="54" t="s">
        <v>854</v>
      </c>
      <c r="H1621" s="34" t="s">
        <v>324</v>
      </c>
      <c r="I1621" s="18">
        <v>18.240000000000002</v>
      </c>
      <c r="J1621" s="34" t="s">
        <v>785</v>
      </c>
      <c r="K1621" s="19">
        <f t="shared" si="51"/>
        <v>20.555385600000005</v>
      </c>
      <c r="L1621" t="s">
        <v>851</v>
      </c>
      <c r="M1621" s="51" t="s">
        <v>874</v>
      </c>
      <c r="O1621" s="50" t="s">
        <v>875</v>
      </c>
      <c r="P1621" s="38">
        <f t="shared" si="50"/>
        <v>20.555385600000005</v>
      </c>
      <c r="Q1621" s="52">
        <v>45831</v>
      </c>
      <c r="S1621">
        <v>40700</v>
      </c>
      <c r="T1621" t="s">
        <v>784</v>
      </c>
    </row>
    <row r="1622" spans="1:20" ht="29.1">
      <c r="A1622" s="54" t="str">
        <f>+VLOOKUP(O1622,'Selectable Table'!D:E,2,0)</f>
        <v>OTH CUST</v>
      </c>
      <c r="B1622" s="37" t="s">
        <v>1572</v>
      </c>
      <c r="C1622" s="50" t="s">
        <v>1573</v>
      </c>
      <c r="D1622" s="50" t="s">
        <v>1970</v>
      </c>
      <c r="E1622">
        <v>2025</v>
      </c>
      <c r="F1622">
        <v>6</v>
      </c>
      <c r="G1622" s="54" t="s">
        <v>854</v>
      </c>
      <c r="H1622" s="34" t="s">
        <v>324</v>
      </c>
      <c r="I1622" s="18">
        <v>30.980000000000004</v>
      </c>
      <c r="J1622" s="34" t="s">
        <v>785</v>
      </c>
      <c r="K1622" s="19">
        <f t="shared" si="51"/>
        <v>34.912601200000005</v>
      </c>
      <c r="L1622" t="s">
        <v>851</v>
      </c>
      <c r="M1622" s="51" t="s">
        <v>1574</v>
      </c>
      <c r="O1622" s="50" t="s">
        <v>929</v>
      </c>
      <c r="P1622" s="38">
        <f t="shared" si="50"/>
        <v>34.912601200000005</v>
      </c>
      <c r="Q1622" s="52">
        <v>45831</v>
      </c>
      <c r="S1622">
        <v>40700</v>
      </c>
      <c r="T1622" t="s">
        <v>784</v>
      </c>
    </row>
    <row r="1623" spans="1:20" ht="14.45">
      <c r="A1623" s="54" t="str">
        <f>+VLOOKUP(O1623,'Selectable Table'!D:E,2,0)</f>
        <v>OTH CUST</v>
      </c>
      <c r="B1623" s="37" t="s">
        <v>1578</v>
      </c>
      <c r="C1623" s="50" t="s">
        <v>1579</v>
      </c>
      <c r="D1623" s="50" t="s">
        <v>1970</v>
      </c>
      <c r="E1623">
        <v>2025</v>
      </c>
      <c r="F1623">
        <v>6</v>
      </c>
      <c r="G1623" s="54" t="s">
        <v>854</v>
      </c>
      <c r="H1623" s="34" t="s">
        <v>324</v>
      </c>
      <c r="I1623" s="18">
        <v>30.980000000000004</v>
      </c>
      <c r="J1623" s="34" t="s">
        <v>785</v>
      </c>
      <c r="K1623" s="19">
        <f t="shared" si="51"/>
        <v>34.912601200000005</v>
      </c>
      <c r="L1623" t="s">
        <v>851</v>
      </c>
      <c r="M1623" s="51" t="s">
        <v>1580</v>
      </c>
      <c r="O1623" s="50" t="s">
        <v>929</v>
      </c>
      <c r="P1623" s="38">
        <f t="shared" si="50"/>
        <v>34.912601200000005</v>
      </c>
      <c r="Q1623" s="52">
        <v>45831</v>
      </c>
      <c r="S1623">
        <v>40700</v>
      </c>
      <c r="T1623" t="s">
        <v>784</v>
      </c>
    </row>
    <row r="1624" spans="1:20" ht="14.45">
      <c r="A1624" s="54" t="str">
        <f>+VLOOKUP(O1624,'Selectable Table'!D:E,2,0)</f>
        <v>OTH CUST</v>
      </c>
      <c r="B1624" s="37" t="s">
        <v>1582</v>
      </c>
      <c r="C1624" s="50" t="s">
        <v>1583</v>
      </c>
      <c r="D1624" s="50" t="s">
        <v>1970</v>
      </c>
      <c r="E1624">
        <v>2025</v>
      </c>
      <c r="F1624">
        <v>6</v>
      </c>
      <c r="G1624" s="54" t="s">
        <v>854</v>
      </c>
      <c r="H1624" s="34" t="s">
        <v>324</v>
      </c>
      <c r="I1624" s="18">
        <v>18.240000000000002</v>
      </c>
      <c r="J1624" s="34" t="s">
        <v>785</v>
      </c>
      <c r="K1624" s="19">
        <f t="shared" si="51"/>
        <v>20.555385600000005</v>
      </c>
      <c r="L1624" t="s">
        <v>851</v>
      </c>
      <c r="M1624" s="51" t="s">
        <v>874</v>
      </c>
      <c r="O1624" s="50" t="s">
        <v>875</v>
      </c>
      <c r="P1624" s="38">
        <f t="shared" si="50"/>
        <v>20.555385600000005</v>
      </c>
      <c r="Q1624" s="52">
        <v>45831</v>
      </c>
      <c r="S1624">
        <v>40700</v>
      </c>
      <c r="T1624" t="s">
        <v>784</v>
      </c>
    </row>
    <row r="1625" spans="1:20" ht="29.1">
      <c r="A1625" s="54" t="str">
        <f>+VLOOKUP(O1625,'Selectable Table'!D:E,2,0)</f>
        <v>OTH CUST</v>
      </c>
      <c r="B1625" s="37" t="s">
        <v>948</v>
      </c>
      <c r="C1625" s="50" t="s">
        <v>949</v>
      </c>
      <c r="D1625" s="50" t="s">
        <v>1970</v>
      </c>
      <c r="E1625">
        <v>2025</v>
      </c>
      <c r="F1625">
        <v>6</v>
      </c>
      <c r="G1625" s="54" t="s">
        <v>850</v>
      </c>
      <c r="H1625" s="34" t="s">
        <v>323</v>
      </c>
      <c r="I1625" s="18">
        <v>30.980000000000004</v>
      </c>
      <c r="J1625" s="34" t="s">
        <v>785</v>
      </c>
      <c r="K1625" s="19">
        <f t="shared" si="51"/>
        <v>34.912601200000005</v>
      </c>
      <c r="L1625" t="s">
        <v>851</v>
      </c>
      <c r="M1625" s="51" t="s">
        <v>950</v>
      </c>
      <c r="O1625" s="50" t="s">
        <v>929</v>
      </c>
      <c r="P1625" s="38">
        <f t="shared" si="50"/>
        <v>34.912601200000005</v>
      </c>
      <c r="Q1625" s="52">
        <v>45831</v>
      </c>
      <c r="S1625">
        <v>40700</v>
      </c>
      <c r="T1625" t="s">
        <v>784</v>
      </c>
    </row>
    <row r="1626" spans="1:20" ht="14.45">
      <c r="A1626" s="54" t="str">
        <f>+VLOOKUP(O1626,'Selectable Table'!D:E,2,0)</f>
        <v>J &amp; J</v>
      </c>
      <c r="B1626" s="37" t="s">
        <v>959</v>
      </c>
      <c r="C1626" s="50" t="s">
        <v>960</v>
      </c>
      <c r="D1626" s="50" t="s">
        <v>1970</v>
      </c>
      <c r="E1626">
        <v>2025</v>
      </c>
      <c r="F1626">
        <v>6</v>
      </c>
      <c r="G1626" s="54" t="s">
        <v>850</v>
      </c>
      <c r="H1626" s="34" t="s">
        <v>323</v>
      </c>
      <c r="I1626" s="18">
        <v>35.012</v>
      </c>
      <c r="J1626" s="34" t="s">
        <v>785</v>
      </c>
      <c r="K1626" s="19">
        <f t="shared" si="51"/>
        <v>39.456423280000003</v>
      </c>
      <c r="L1626" t="s">
        <v>851</v>
      </c>
      <c r="M1626" s="51" t="s">
        <v>889</v>
      </c>
      <c r="O1626" s="50" t="s">
        <v>890</v>
      </c>
      <c r="P1626" s="38">
        <f t="shared" si="50"/>
        <v>39.456423280000003</v>
      </c>
      <c r="Q1626" s="52">
        <v>45831</v>
      </c>
      <c r="S1626">
        <v>40700</v>
      </c>
      <c r="T1626" t="s">
        <v>784</v>
      </c>
    </row>
    <row r="1627" spans="1:20" ht="29.1">
      <c r="A1627" s="54" t="str">
        <f>+VLOOKUP(O1627,'Selectable Table'!D:E,2,0)</f>
        <v>OTH CUST</v>
      </c>
      <c r="B1627" s="37" t="s">
        <v>1591</v>
      </c>
      <c r="C1627" s="50" t="s">
        <v>1592</v>
      </c>
      <c r="D1627" s="50" t="s">
        <v>1970</v>
      </c>
      <c r="E1627">
        <v>2025</v>
      </c>
      <c r="F1627">
        <v>6</v>
      </c>
      <c r="G1627" s="54" t="s">
        <v>854</v>
      </c>
      <c r="H1627" s="34" t="s">
        <v>324</v>
      </c>
      <c r="I1627" s="18">
        <v>30.980000000000004</v>
      </c>
      <c r="J1627" s="34" t="s">
        <v>785</v>
      </c>
      <c r="K1627" s="19">
        <f t="shared" si="51"/>
        <v>34.912601200000005</v>
      </c>
      <c r="L1627" t="s">
        <v>851</v>
      </c>
      <c r="M1627" s="51" t="s">
        <v>1593</v>
      </c>
      <c r="O1627" s="50" t="s">
        <v>929</v>
      </c>
      <c r="P1627" s="38">
        <f t="shared" si="50"/>
        <v>34.912601200000005</v>
      </c>
      <c r="Q1627" s="52">
        <v>45831</v>
      </c>
      <c r="S1627">
        <v>40700</v>
      </c>
      <c r="T1627" t="s">
        <v>784</v>
      </c>
    </row>
    <row r="1628" spans="1:20" ht="29.1">
      <c r="A1628" s="54" t="str">
        <f>+VLOOKUP(O1628,'Selectable Table'!D:E,2,0)</f>
        <v>OTH CUST</v>
      </c>
      <c r="B1628" s="37" t="s">
        <v>1594</v>
      </c>
      <c r="C1628" s="50" t="s">
        <v>1595</v>
      </c>
      <c r="D1628" s="50" t="s">
        <v>1971</v>
      </c>
      <c r="E1628">
        <v>2025</v>
      </c>
      <c r="F1628">
        <v>6</v>
      </c>
      <c r="G1628" s="54" t="s">
        <v>854</v>
      </c>
      <c r="H1628" s="34" t="s">
        <v>324</v>
      </c>
      <c r="I1628" s="18">
        <v>30.980000000000004</v>
      </c>
      <c r="J1628" s="34" t="s">
        <v>95</v>
      </c>
      <c r="K1628" s="19">
        <f t="shared" si="51"/>
        <v>30.980000000000004</v>
      </c>
      <c r="L1628" t="s">
        <v>851</v>
      </c>
      <c r="M1628" s="51" t="s">
        <v>1596</v>
      </c>
      <c r="O1628" s="50" t="s">
        <v>929</v>
      </c>
      <c r="P1628" s="38">
        <f t="shared" si="50"/>
        <v>30.980000000000004</v>
      </c>
      <c r="Q1628" s="52">
        <v>45831</v>
      </c>
      <c r="S1628">
        <v>40700</v>
      </c>
      <c r="T1628" t="s">
        <v>784</v>
      </c>
    </row>
    <row r="1629" spans="1:20" ht="29.1">
      <c r="A1629" s="54" t="str">
        <f>+VLOOKUP(O1629,'Selectable Table'!D:E,2,0)</f>
        <v>OTH CUST</v>
      </c>
      <c r="B1629" s="37" t="s">
        <v>965</v>
      </c>
      <c r="C1629" s="50" t="s">
        <v>966</v>
      </c>
      <c r="D1629" s="50" t="s">
        <v>1971</v>
      </c>
      <c r="E1629">
        <v>2025</v>
      </c>
      <c r="F1629">
        <v>6</v>
      </c>
      <c r="G1629" s="54" t="s">
        <v>854</v>
      </c>
      <c r="H1629" s="34" t="s">
        <v>324</v>
      </c>
      <c r="I1629" s="18">
        <v>30.980000000000004</v>
      </c>
      <c r="J1629" s="34" t="s">
        <v>95</v>
      </c>
      <c r="K1629" s="19">
        <f t="shared" si="51"/>
        <v>30.980000000000004</v>
      </c>
      <c r="L1629" t="s">
        <v>851</v>
      </c>
      <c r="M1629" s="51" t="s">
        <v>967</v>
      </c>
      <c r="O1629" s="50" t="s">
        <v>929</v>
      </c>
      <c r="P1629" s="38">
        <f t="shared" si="50"/>
        <v>30.980000000000004</v>
      </c>
      <c r="Q1629" s="52">
        <v>45831</v>
      </c>
      <c r="S1629">
        <v>40700</v>
      </c>
      <c r="T1629" t="s">
        <v>784</v>
      </c>
    </row>
    <row r="1630" spans="1:20" ht="29.1">
      <c r="A1630" s="54" t="str">
        <f>+VLOOKUP(O1630,'Selectable Table'!D:E,2,0)</f>
        <v>OTH CUST</v>
      </c>
      <c r="B1630" s="37" t="s">
        <v>1604</v>
      </c>
      <c r="C1630" s="50" t="s">
        <v>1605</v>
      </c>
      <c r="D1630" s="50" t="s">
        <v>1971</v>
      </c>
      <c r="E1630">
        <v>2025</v>
      </c>
      <c r="F1630">
        <v>6</v>
      </c>
      <c r="G1630" s="54" t="s">
        <v>854</v>
      </c>
      <c r="H1630" s="34" t="s">
        <v>324</v>
      </c>
      <c r="I1630" s="18">
        <v>30.983999999999998</v>
      </c>
      <c r="J1630" s="34" t="s">
        <v>95</v>
      </c>
      <c r="K1630" s="19">
        <f t="shared" si="51"/>
        <v>30.983999999999998</v>
      </c>
      <c r="L1630" t="s">
        <v>851</v>
      </c>
      <c r="M1630" s="51" t="s">
        <v>1606</v>
      </c>
      <c r="O1630" s="50" t="s">
        <v>929</v>
      </c>
      <c r="P1630" s="38">
        <f t="shared" si="50"/>
        <v>30.983999999999998</v>
      </c>
      <c r="Q1630" s="52">
        <v>45831</v>
      </c>
      <c r="S1630">
        <v>40700</v>
      </c>
      <c r="T1630" t="s">
        <v>784</v>
      </c>
    </row>
    <row r="1631" spans="1:20" ht="29.1">
      <c r="A1631" s="54" t="str">
        <f>+VLOOKUP(O1631,'Selectable Table'!D:E,2,0)</f>
        <v>OTH CUST</v>
      </c>
      <c r="B1631" s="37" t="s">
        <v>971</v>
      </c>
      <c r="C1631" s="50" t="s">
        <v>972</v>
      </c>
      <c r="D1631" s="50" t="s">
        <v>1971</v>
      </c>
      <c r="E1631">
        <v>2025</v>
      </c>
      <c r="F1631">
        <v>6</v>
      </c>
      <c r="G1631" s="54" t="s">
        <v>854</v>
      </c>
      <c r="H1631" s="34" t="s">
        <v>324</v>
      </c>
      <c r="I1631" s="18">
        <v>30.980000000000004</v>
      </c>
      <c r="J1631" s="34" t="s">
        <v>95</v>
      </c>
      <c r="K1631" s="19">
        <f t="shared" si="51"/>
        <v>30.980000000000004</v>
      </c>
      <c r="L1631" t="s">
        <v>851</v>
      </c>
      <c r="M1631" s="51" t="s">
        <v>973</v>
      </c>
      <c r="O1631" s="50" t="s">
        <v>929</v>
      </c>
      <c r="P1631" s="38">
        <f t="shared" si="50"/>
        <v>30.980000000000004</v>
      </c>
      <c r="Q1631" s="52">
        <v>45831</v>
      </c>
      <c r="S1631">
        <v>40700</v>
      </c>
      <c r="T1631" t="s">
        <v>784</v>
      </c>
    </row>
    <row r="1632" spans="1:20" ht="14.45">
      <c r="A1632" s="54" t="str">
        <f>+VLOOKUP(O1632,'Selectable Table'!D:E,2,0)</f>
        <v>J &amp; J</v>
      </c>
      <c r="B1632" s="37" t="s">
        <v>974</v>
      </c>
      <c r="C1632" s="50" t="s">
        <v>975</v>
      </c>
      <c r="D1632" s="50" t="s">
        <v>1971</v>
      </c>
      <c r="E1632">
        <v>2025</v>
      </c>
      <c r="F1632">
        <v>6</v>
      </c>
      <c r="G1632" s="54" t="s">
        <v>850</v>
      </c>
      <c r="H1632" s="34" t="s">
        <v>323</v>
      </c>
      <c r="I1632" s="18">
        <v>35.012</v>
      </c>
      <c r="J1632" s="34" t="s">
        <v>95</v>
      </c>
      <c r="K1632" s="19">
        <f t="shared" si="51"/>
        <v>35.012</v>
      </c>
      <c r="L1632" t="s">
        <v>851</v>
      </c>
      <c r="M1632" s="51" t="s">
        <v>889</v>
      </c>
      <c r="O1632" s="50" t="s">
        <v>976</v>
      </c>
      <c r="P1632" s="38">
        <f t="shared" si="50"/>
        <v>35.012</v>
      </c>
      <c r="Q1632" s="52">
        <v>45831</v>
      </c>
      <c r="S1632">
        <v>40700</v>
      </c>
      <c r="T1632" t="s">
        <v>784</v>
      </c>
    </row>
    <row r="1633" spans="1:20" ht="14.45">
      <c r="A1633" s="54" t="str">
        <f>+VLOOKUP(O1633,'Selectable Table'!D:E,2,0)</f>
        <v>J &amp; J</v>
      </c>
      <c r="B1633" s="37" t="s">
        <v>977</v>
      </c>
      <c r="C1633" s="50" t="s">
        <v>978</v>
      </c>
      <c r="D1633" s="50" t="s">
        <v>1972</v>
      </c>
      <c r="E1633">
        <v>2025</v>
      </c>
      <c r="F1633">
        <v>6</v>
      </c>
      <c r="G1633" s="54" t="s">
        <v>850</v>
      </c>
      <c r="H1633" s="34" t="s">
        <v>323</v>
      </c>
      <c r="I1633" s="18">
        <v>76.384</v>
      </c>
      <c r="J1633" s="34" t="s">
        <v>785</v>
      </c>
      <c r="K1633" s="19">
        <f t="shared" si="51"/>
        <v>86.080184960000011</v>
      </c>
      <c r="L1633" t="s">
        <v>851</v>
      </c>
      <c r="M1633" s="51" t="s">
        <v>889</v>
      </c>
      <c r="O1633" s="50" t="s">
        <v>976</v>
      </c>
      <c r="P1633" s="38">
        <f t="shared" si="50"/>
        <v>86.080184960000011</v>
      </c>
      <c r="Q1633" s="52">
        <v>45831</v>
      </c>
      <c r="S1633">
        <v>40700</v>
      </c>
      <c r="T1633" t="s">
        <v>784</v>
      </c>
    </row>
    <row r="1634" spans="1:20" ht="14.45">
      <c r="A1634" s="54" t="str">
        <f>+VLOOKUP(O1634,'Selectable Table'!D:E,2,0)</f>
        <v>J &amp; J</v>
      </c>
      <c r="B1634" s="37" t="s">
        <v>979</v>
      </c>
      <c r="C1634" s="50" t="s">
        <v>980</v>
      </c>
      <c r="D1634" s="50" t="s">
        <v>1972</v>
      </c>
      <c r="E1634">
        <v>2025</v>
      </c>
      <c r="F1634">
        <v>6</v>
      </c>
      <c r="G1634" s="54" t="s">
        <v>854</v>
      </c>
      <c r="H1634" s="34" t="s">
        <v>324</v>
      </c>
      <c r="I1634" s="18">
        <v>35.012</v>
      </c>
      <c r="J1634" s="34" t="s">
        <v>785</v>
      </c>
      <c r="K1634" s="19">
        <f t="shared" si="51"/>
        <v>39.456423280000003</v>
      </c>
      <c r="L1634" t="s">
        <v>851</v>
      </c>
      <c r="M1634" s="51" t="s">
        <v>889</v>
      </c>
      <c r="O1634" s="50" t="s">
        <v>890</v>
      </c>
      <c r="P1634" s="38">
        <f t="shared" si="50"/>
        <v>39.456423280000003</v>
      </c>
      <c r="Q1634" s="52">
        <v>45831</v>
      </c>
      <c r="S1634">
        <v>40700</v>
      </c>
      <c r="T1634" t="s">
        <v>784</v>
      </c>
    </row>
    <row r="1635" spans="1:20" ht="29.1">
      <c r="A1635" s="54" t="str">
        <f>+VLOOKUP(O1635,'Selectable Table'!D:E,2,0)</f>
        <v>OTH CUST</v>
      </c>
      <c r="B1635" s="37" t="s">
        <v>1612</v>
      </c>
      <c r="C1635" s="50" t="s">
        <v>1613</v>
      </c>
      <c r="D1635" s="50" t="s">
        <v>549</v>
      </c>
      <c r="E1635">
        <v>2025</v>
      </c>
      <c r="F1635">
        <v>6</v>
      </c>
      <c r="G1635" s="54" t="s">
        <v>854</v>
      </c>
      <c r="H1635" s="34" t="s">
        <v>324</v>
      </c>
      <c r="I1635" s="18">
        <v>30.980000000000004</v>
      </c>
      <c r="J1635" s="34" t="s">
        <v>787</v>
      </c>
      <c r="K1635" s="19">
        <f t="shared" si="51"/>
        <v>37.325323600000004</v>
      </c>
      <c r="L1635" t="s">
        <v>851</v>
      </c>
      <c r="M1635" s="51" t="s">
        <v>1614</v>
      </c>
      <c r="O1635" s="50" t="s">
        <v>929</v>
      </c>
      <c r="P1635" s="38">
        <f t="shared" si="50"/>
        <v>37.325323600000004</v>
      </c>
      <c r="Q1635" s="52">
        <v>45831</v>
      </c>
      <c r="S1635">
        <v>40700</v>
      </c>
      <c r="T1635" t="s">
        <v>784</v>
      </c>
    </row>
    <row r="1636" spans="1:20" ht="29.1">
      <c r="A1636" s="54" t="str">
        <f>+VLOOKUP(O1636,'Selectable Table'!D:E,2,0)</f>
        <v>OTH CUST</v>
      </c>
      <c r="B1636" s="37" t="s">
        <v>981</v>
      </c>
      <c r="C1636" s="50" t="s">
        <v>982</v>
      </c>
      <c r="D1636" s="50" t="s">
        <v>549</v>
      </c>
      <c r="E1636">
        <v>2025</v>
      </c>
      <c r="F1636">
        <v>6</v>
      </c>
      <c r="G1636" s="54" t="s">
        <v>858</v>
      </c>
      <c r="H1636" s="34" t="s">
        <v>325</v>
      </c>
      <c r="I1636" s="18">
        <v>30.983999999999998</v>
      </c>
      <c r="J1636" s="34" t="s">
        <v>787</v>
      </c>
      <c r="K1636" s="19">
        <f t="shared" si="51"/>
        <v>37.330142879999997</v>
      </c>
      <c r="L1636" t="s">
        <v>851</v>
      </c>
      <c r="M1636" s="51" t="s">
        <v>983</v>
      </c>
      <c r="O1636" s="50" t="s">
        <v>929</v>
      </c>
      <c r="P1636" s="38">
        <f t="shared" si="50"/>
        <v>37.330142879999997</v>
      </c>
      <c r="Q1636" s="52">
        <v>45831</v>
      </c>
      <c r="S1636">
        <v>40700</v>
      </c>
      <c r="T1636" t="s">
        <v>784</v>
      </c>
    </row>
    <row r="1637" spans="1:20" ht="29.1">
      <c r="A1637" s="54" t="str">
        <f>+VLOOKUP(O1637,'Selectable Table'!D:E,2,0)</f>
        <v>OTH CUST</v>
      </c>
      <c r="B1637" s="37" t="s">
        <v>985</v>
      </c>
      <c r="C1637" s="50" t="s">
        <v>986</v>
      </c>
      <c r="D1637" s="50" t="s">
        <v>549</v>
      </c>
      <c r="E1637">
        <v>2025</v>
      </c>
      <c r="F1637">
        <v>6</v>
      </c>
      <c r="G1637" s="54" t="s">
        <v>854</v>
      </c>
      <c r="H1637" s="34" t="s">
        <v>324</v>
      </c>
      <c r="I1637" s="18">
        <v>30.980000000000004</v>
      </c>
      <c r="J1637" s="34" t="s">
        <v>787</v>
      </c>
      <c r="K1637" s="19">
        <f t="shared" si="51"/>
        <v>37.325323600000004</v>
      </c>
      <c r="L1637" t="s">
        <v>851</v>
      </c>
      <c r="M1637" s="51" t="s">
        <v>987</v>
      </c>
      <c r="O1637" s="50" t="s">
        <v>929</v>
      </c>
      <c r="P1637" s="38">
        <f t="shared" si="50"/>
        <v>37.325323600000004</v>
      </c>
      <c r="Q1637" s="52">
        <v>45831</v>
      </c>
      <c r="S1637">
        <v>40700</v>
      </c>
      <c r="T1637" t="s">
        <v>784</v>
      </c>
    </row>
    <row r="1638" spans="1:20" ht="29.1">
      <c r="A1638" s="54" t="str">
        <f>+VLOOKUP(O1638,'Selectable Table'!D:E,2,0)</f>
        <v>OTH CUST</v>
      </c>
      <c r="B1638" s="37" t="s">
        <v>1615</v>
      </c>
      <c r="C1638" s="50" t="s">
        <v>1616</v>
      </c>
      <c r="D1638" s="50" t="s">
        <v>549</v>
      </c>
      <c r="E1638">
        <v>2025</v>
      </c>
      <c r="F1638">
        <v>6</v>
      </c>
      <c r="G1638" s="54" t="s">
        <v>854</v>
      </c>
      <c r="H1638" s="34" t="s">
        <v>324</v>
      </c>
      <c r="I1638" s="18">
        <v>30.980000000000004</v>
      </c>
      <c r="J1638" s="34" t="s">
        <v>787</v>
      </c>
      <c r="K1638" s="19">
        <f t="shared" si="51"/>
        <v>37.325323600000004</v>
      </c>
      <c r="L1638" t="s">
        <v>851</v>
      </c>
      <c r="M1638" s="51" t="s">
        <v>1617</v>
      </c>
      <c r="O1638" s="50" t="s">
        <v>929</v>
      </c>
      <c r="P1638" s="38">
        <f t="shared" si="50"/>
        <v>37.325323600000004</v>
      </c>
      <c r="Q1638" s="52">
        <v>45831</v>
      </c>
      <c r="S1638">
        <v>40700</v>
      </c>
      <c r="T1638" t="s">
        <v>784</v>
      </c>
    </row>
    <row r="1639" spans="1:20" ht="14.45">
      <c r="A1639" s="54" t="str">
        <f>+VLOOKUP(O1639,'Selectable Table'!D:E,2,0)</f>
        <v>OTH CUST</v>
      </c>
      <c r="B1639" s="37" t="s">
        <v>991</v>
      </c>
      <c r="C1639" s="50" t="s">
        <v>992</v>
      </c>
      <c r="D1639" s="50" t="s">
        <v>549</v>
      </c>
      <c r="E1639">
        <v>2025</v>
      </c>
      <c r="F1639">
        <v>6</v>
      </c>
      <c r="G1639" s="54" t="s">
        <v>854</v>
      </c>
      <c r="H1639" s="34" t="s">
        <v>324</v>
      </c>
      <c r="I1639" s="18">
        <v>18.236000000000001</v>
      </c>
      <c r="J1639" s="34" t="s">
        <v>787</v>
      </c>
      <c r="K1639" s="19">
        <f t="shared" si="51"/>
        <v>21.971097520000001</v>
      </c>
      <c r="L1639" t="s">
        <v>851</v>
      </c>
      <c r="M1639" s="51" t="s">
        <v>874</v>
      </c>
      <c r="O1639" s="50" t="s">
        <v>875</v>
      </c>
      <c r="P1639" s="38">
        <f t="shared" si="50"/>
        <v>21.971097520000001</v>
      </c>
      <c r="Q1639" s="52">
        <v>45831</v>
      </c>
      <c r="S1639">
        <v>40700</v>
      </c>
      <c r="T1639" t="s">
        <v>784</v>
      </c>
    </row>
    <row r="1640" spans="1:20" ht="14.45">
      <c r="A1640" s="54" t="str">
        <f>+VLOOKUP(O1640,'Selectable Table'!D:E,2,0)</f>
        <v>J &amp; J</v>
      </c>
      <c r="B1640" s="37" t="s">
        <v>993</v>
      </c>
      <c r="C1640" s="50" t="s">
        <v>994</v>
      </c>
      <c r="D1640" s="50" t="s">
        <v>549</v>
      </c>
      <c r="E1640">
        <v>2025</v>
      </c>
      <c r="F1640">
        <v>6</v>
      </c>
      <c r="G1640" s="54" t="s">
        <v>854</v>
      </c>
      <c r="H1640" s="34" t="s">
        <v>324</v>
      </c>
      <c r="I1640" s="18">
        <v>35.012</v>
      </c>
      <c r="J1640" s="34" t="s">
        <v>787</v>
      </c>
      <c r="K1640" s="19">
        <f t="shared" si="51"/>
        <v>42.18315784</v>
      </c>
      <c r="L1640" t="s">
        <v>851</v>
      </c>
      <c r="M1640" s="51" t="s">
        <v>889</v>
      </c>
      <c r="O1640" s="50" t="s">
        <v>890</v>
      </c>
      <c r="P1640" s="38">
        <f t="shared" si="50"/>
        <v>42.18315784</v>
      </c>
      <c r="Q1640" s="52">
        <v>45831</v>
      </c>
      <c r="S1640">
        <v>40700</v>
      </c>
      <c r="T1640" t="s">
        <v>784</v>
      </c>
    </row>
    <row r="1641" spans="1:20" ht="14.45">
      <c r="A1641" s="54" t="str">
        <f>+VLOOKUP(O1641,'Selectable Table'!D:E,2,0)</f>
        <v>PFIZER</v>
      </c>
      <c r="B1641" s="37" t="s">
        <v>995</v>
      </c>
      <c r="C1641" s="50" t="s">
        <v>996</v>
      </c>
      <c r="D1641" s="50" t="s">
        <v>549</v>
      </c>
      <c r="E1641">
        <v>2025</v>
      </c>
      <c r="F1641">
        <v>6</v>
      </c>
      <c r="G1641" s="54" t="s">
        <v>854</v>
      </c>
      <c r="H1641" s="34" t="s">
        <v>324</v>
      </c>
      <c r="I1641" s="18">
        <v>20.256</v>
      </c>
      <c r="J1641" s="34" t="s">
        <v>787</v>
      </c>
      <c r="K1641" s="19">
        <f t="shared" si="51"/>
        <v>24.404833920000002</v>
      </c>
      <c r="L1641" t="s">
        <v>851</v>
      </c>
      <c r="M1641" s="51" t="s">
        <v>901</v>
      </c>
      <c r="O1641" s="50" t="s">
        <v>997</v>
      </c>
      <c r="P1641" s="38">
        <f t="shared" si="50"/>
        <v>24.404833920000002</v>
      </c>
      <c r="Q1641" s="52">
        <v>45831</v>
      </c>
      <c r="S1641">
        <v>40700</v>
      </c>
      <c r="T1641" t="s">
        <v>784</v>
      </c>
    </row>
    <row r="1642" spans="1:20" ht="29.1">
      <c r="A1642" s="54" t="str">
        <f>+VLOOKUP(O1642,'Selectable Table'!D:E,2,0)</f>
        <v>OTH CUST</v>
      </c>
      <c r="B1642" s="37" t="s">
        <v>1001</v>
      </c>
      <c r="C1642" s="50" t="s">
        <v>1002</v>
      </c>
      <c r="D1642" s="50" t="s">
        <v>549</v>
      </c>
      <c r="E1642">
        <v>2025</v>
      </c>
      <c r="F1642">
        <v>6</v>
      </c>
      <c r="G1642" s="54" t="s">
        <v>880</v>
      </c>
      <c r="H1642" s="34" t="s">
        <v>616</v>
      </c>
      <c r="I1642" s="18">
        <v>30.983999999999998</v>
      </c>
      <c r="J1642" s="34" t="s">
        <v>787</v>
      </c>
      <c r="K1642" s="19">
        <f t="shared" si="51"/>
        <v>37.330142879999997</v>
      </c>
      <c r="L1642" t="s">
        <v>851</v>
      </c>
      <c r="M1642" s="51" t="s">
        <v>1003</v>
      </c>
      <c r="O1642" s="50" t="s">
        <v>929</v>
      </c>
      <c r="P1642" s="38">
        <f t="shared" si="50"/>
        <v>37.330142879999997</v>
      </c>
      <c r="Q1642" s="52">
        <v>45831</v>
      </c>
      <c r="S1642">
        <v>40700</v>
      </c>
      <c r="T1642" t="s">
        <v>784</v>
      </c>
    </row>
    <row r="1643" spans="1:20" ht="29.1">
      <c r="A1643" s="54" t="str">
        <f>+VLOOKUP(O1643,'Selectable Table'!D:E,2,0)</f>
        <v>OTH CUST</v>
      </c>
      <c r="B1643" s="37" t="s">
        <v>1004</v>
      </c>
      <c r="C1643" s="50" t="s">
        <v>1005</v>
      </c>
      <c r="D1643" s="50" t="s">
        <v>549</v>
      </c>
      <c r="E1643">
        <v>2025</v>
      </c>
      <c r="F1643">
        <v>6</v>
      </c>
      <c r="G1643" s="54" t="s">
        <v>880</v>
      </c>
      <c r="H1643" s="34" t="s">
        <v>616</v>
      </c>
      <c r="I1643" s="18">
        <v>18.240000000000002</v>
      </c>
      <c r="J1643" s="34" t="s">
        <v>787</v>
      </c>
      <c r="K1643" s="19">
        <f t="shared" si="51"/>
        <v>21.975916800000004</v>
      </c>
      <c r="L1643" t="s">
        <v>851</v>
      </c>
      <c r="M1643" s="51" t="s">
        <v>874</v>
      </c>
      <c r="O1643" s="50" t="s">
        <v>875</v>
      </c>
      <c r="P1643" s="38">
        <f t="shared" si="50"/>
        <v>21.975916800000004</v>
      </c>
      <c r="Q1643" s="52">
        <v>45831</v>
      </c>
      <c r="S1643">
        <v>40700</v>
      </c>
      <c r="T1643" t="s">
        <v>784</v>
      </c>
    </row>
    <row r="1644" spans="1:20" ht="14.45">
      <c r="A1644" s="54" t="str">
        <f>+VLOOKUP(O1644,'Selectable Table'!D:E,2,0)</f>
        <v>OTH CUST</v>
      </c>
      <c r="B1644" s="37" t="s">
        <v>1011</v>
      </c>
      <c r="C1644" s="50" t="s">
        <v>1012</v>
      </c>
      <c r="D1644" s="50" t="s">
        <v>549</v>
      </c>
      <c r="E1644">
        <v>2025</v>
      </c>
      <c r="F1644">
        <v>6</v>
      </c>
      <c r="G1644" s="54" t="s">
        <v>850</v>
      </c>
      <c r="H1644" s="34" t="s">
        <v>323</v>
      </c>
      <c r="I1644" s="18">
        <v>57.312000000000005</v>
      </c>
      <c r="J1644" s="34" t="s">
        <v>787</v>
      </c>
      <c r="K1644" s="19">
        <f t="shared" si="51"/>
        <v>69.050643840000006</v>
      </c>
      <c r="L1644" t="s">
        <v>851</v>
      </c>
      <c r="M1644" s="51" t="s">
        <v>1013</v>
      </c>
      <c r="O1644" s="50" t="s">
        <v>1010</v>
      </c>
      <c r="P1644" s="38">
        <f t="shared" si="50"/>
        <v>69.050643840000006</v>
      </c>
      <c r="Q1644" s="52">
        <v>45831</v>
      </c>
      <c r="S1644">
        <v>40700</v>
      </c>
      <c r="T1644" t="s">
        <v>784</v>
      </c>
    </row>
    <row r="1645" spans="1:20" ht="14.45">
      <c r="A1645" s="54" t="str">
        <f>+VLOOKUP(O1645,'Selectable Table'!D:E,2,0)</f>
        <v>OTH CUST</v>
      </c>
      <c r="B1645" s="37" t="s">
        <v>1017</v>
      </c>
      <c r="C1645" s="50" t="s">
        <v>1018</v>
      </c>
      <c r="D1645" s="50" t="s">
        <v>549</v>
      </c>
      <c r="E1645">
        <v>2025</v>
      </c>
      <c r="F1645">
        <v>6</v>
      </c>
      <c r="G1645" s="54" t="s">
        <v>850</v>
      </c>
      <c r="H1645" s="34" t="s">
        <v>323</v>
      </c>
      <c r="I1645" s="18">
        <v>18.240000000000002</v>
      </c>
      <c r="J1645" s="34" t="s">
        <v>787</v>
      </c>
      <c r="K1645" s="19">
        <f t="shared" si="51"/>
        <v>21.975916800000004</v>
      </c>
      <c r="L1645" t="s">
        <v>851</v>
      </c>
      <c r="M1645" s="51" t="s">
        <v>874</v>
      </c>
      <c r="O1645" s="50" t="s">
        <v>875</v>
      </c>
      <c r="P1645" s="38">
        <f t="shared" si="50"/>
        <v>21.975916800000004</v>
      </c>
      <c r="Q1645" s="52">
        <v>45831</v>
      </c>
      <c r="S1645">
        <v>40700</v>
      </c>
      <c r="T1645" t="s">
        <v>784</v>
      </c>
    </row>
    <row r="1646" spans="1:20" ht="29.1">
      <c r="A1646" s="54" t="str">
        <f>+VLOOKUP(O1646,'Selectable Table'!D:E,2,0)</f>
        <v>OTH CUST</v>
      </c>
      <c r="B1646" s="37" t="s">
        <v>1623</v>
      </c>
      <c r="C1646" s="50" t="s">
        <v>1624</v>
      </c>
      <c r="D1646" s="50" t="s">
        <v>1973</v>
      </c>
      <c r="E1646">
        <v>2025</v>
      </c>
      <c r="F1646">
        <v>6</v>
      </c>
      <c r="G1646" s="54" t="s">
        <v>854</v>
      </c>
      <c r="H1646" s="34" t="s">
        <v>324</v>
      </c>
      <c r="I1646" s="18">
        <v>30.980000000000004</v>
      </c>
      <c r="J1646" s="34" t="s">
        <v>787</v>
      </c>
      <c r="K1646" s="19">
        <f t="shared" si="51"/>
        <v>37.325323600000004</v>
      </c>
      <c r="L1646" t="s">
        <v>851</v>
      </c>
      <c r="M1646" s="51" t="s">
        <v>1626</v>
      </c>
      <c r="O1646" s="50" t="s">
        <v>929</v>
      </c>
      <c r="P1646" s="38">
        <f t="shared" si="50"/>
        <v>37.325323600000004</v>
      </c>
      <c r="Q1646" s="52">
        <v>45831</v>
      </c>
      <c r="S1646">
        <v>40700</v>
      </c>
      <c r="T1646" t="s">
        <v>784</v>
      </c>
    </row>
    <row r="1647" spans="1:20" ht="29.1">
      <c r="A1647" s="54" t="str">
        <f>+VLOOKUP(O1647,'Selectable Table'!D:E,2,0)</f>
        <v>OTH CUST</v>
      </c>
      <c r="B1647" s="37" t="s">
        <v>1627</v>
      </c>
      <c r="C1647" s="50" t="s">
        <v>1628</v>
      </c>
      <c r="D1647" s="50" t="s">
        <v>1973</v>
      </c>
      <c r="E1647">
        <v>2025</v>
      </c>
      <c r="F1647">
        <v>6</v>
      </c>
      <c r="G1647" s="54" t="s">
        <v>858</v>
      </c>
      <c r="H1647" s="34" t="s">
        <v>325</v>
      </c>
      <c r="I1647" s="18">
        <v>30.192000000000004</v>
      </c>
      <c r="J1647" s="34" t="s">
        <v>787</v>
      </c>
      <c r="K1647" s="19">
        <f t="shared" si="51"/>
        <v>36.375925440000003</v>
      </c>
      <c r="L1647" t="s">
        <v>851</v>
      </c>
      <c r="M1647" s="51" t="s">
        <v>1630</v>
      </c>
      <c r="O1647" s="50" t="s">
        <v>929</v>
      </c>
      <c r="P1647" s="38">
        <f t="shared" si="50"/>
        <v>36.375925440000003</v>
      </c>
      <c r="Q1647" s="52">
        <v>45831</v>
      </c>
      <c r="S1647">
        <v>40700</v>
      </c>
      <c r="T1647" t="s">
        <v>784</v>
      </c>
    </row>
    <row r="1648" spans="1:20" ht="14.45">
      <c r="A1648" s="54" t="str">
        <f>+VLOOKUP(O1648,'Selectable Table'!D:E,2,0)</f>
        <v>OTH CUST</v>
      </c>
      <c r="B1648" s="37" t="s">
        <v>1631</v>
      </c>
      <c r="C1648" s="50" t="s">
        <v>1632</v>
      </c>
      <c r="D1648" s="50" t="s">
        <v>1973</v>
      </c>
      <c r="E1648">
        <v>2025</v>
      </c>
      <c r="F1648">
        <v>6</v>
      </c>
      <c r="G1648" s="54" t="s">
        <v>854</v>
      </c>
      <c r="H1648" s="34" t="s">
        <v>324</v>
      </c>
      <c r="I1648" s="18">
        <v>72.63600000000001</v>
      </c>
      <c r="J1648" s="34" t="s">
        <v>787</v>
      </c>
      <c r="K1648" s="19">
        <f t="shared" si="51"/>
        <v>87.513305520000017</v>
      </c>
      <c r="L1648" t="s">
        <v>851</v>
      </c>
      <c r="M1648" s="51" t="s">
        <v>1013</v>
      </c>
      <c r="O1648" s="50" t="s">
        <v>1010</v>
      </c>
      <c r="P1648" s="38">
        <f t="shared" si="50"/>
        <v>87.513305520000017</v>
      </c>
      <c r="Q1648" s="52">
        <v>45831</v>
      </c>
      <c r="S1648">
        <v>40700</v>
      </c>
      <c r="T1648" t="s">
        <v>784</v>
      </c>
    </row>
    <row r="1649" spans="1:20" ht="14.45">
      <c r="A1649" s="54" t="str">
        <f>+VLOOKUP(O1649,'Selectable Table'!D:E,2,0)</f>
        <v>OTH CUST</v>
      </c>
      <c r="B1649" s="37" t="s">
        <v>1019</v>
      </c>
      <c r="C1649" s="50" t="s">
        <v>1020</v>
      </c>
      <c r="D1649" s="50" t="s">
        <v>1973</v>
      </c>
      <c r="E1649">
        <v>2025</v>
      </c>
      <c r="F1649">
        <v>6</v>
      </c>
      <c r="G1649" s="54" t="s">
        <v>850</v>
      </c>
      <c r="H1649" s="34" t="s">
        <v>323</v>
      </c>
      <c r="I1649" s="18">
        <v>32.887999999999998</v>
      </c>
      <c r="J1649" s="34" t="s">
        <v>787</v>
      </c>
      <c r="K1649" s="19">
        <f t="shared" si="51"/>
        <v>39.624120159999997</v>
      </c>
      <c r="L1649" t="s">
        <v>851</v>
      </c>
      <c r="M1649" s="51" t="s">
        <v>1021</v>
      </c>
      <c r="O1649" s="50" t="s">
        <v>1022</v>
      </c>
      <c r="P1649" s="38">
        <f t="shared" si="50"/>
        <v>39.624120159999997</v>
      </c>
      <c r="Q1649" s="52">
        <v>45831</v>
      </c>
      <c r="S1649">
        <v>40700</v>
      </c>
      <c r="T1649" t="s">
        <v>784</v>
      </c>
    </row>
    <row r="1650" spans="1:20" ht="29.1">
      <c r="A1650" s="54" t="str">
        <f>+VLOOKUP(O1650,'Selectable Table'!D:E,2,0)</f>
        <v>OTH CUST</v>
      </c>
      <c r="B1650" s="37" t="s">
        <v>1633</v>
      </c>
      <c r="C1650" s="50" t="s">
        <v>1634</v>
      </c>
      <c r="D1650" s="50" t="s">
        <v>1973</v>
      </c>
      <c r="E1650">
        <v>2025</v>
      </c>
      <c r="F1650">
        <v>6</v>
      </c>
      <c r="G1650" s="54" t="s">
        <v>854</v>
      </c>
      <c r="H1650" s="34" t="s">
        <v>324</v>
      </c>
      <c r="I1650" s="18">
        <v>30.980000000000004</v>
      </c>
      <c r="J1650" s="34" t="s">
        <v>787</v>
      </c>
      <c r="K1650" s="19">
        <f t="shared" si="51"/>
        <v>37.325323600000004</v>
      </c>
      <c r="L1650" t="s">
        <v>851</v>
      </c>
      <c r="M1650" s="51" t="s">
        <v>1635</v>
      </c>
      <c r="O1650" s="50" t="s">
        <v>929</v>
      </c>
      <c r="P1650" s="38">
        <f t="shared" si="50"/>
        <v>37.325323600000004</v>
      </c>
      <c r="Q1650" s="52">
        <v>45831</v>
      </c>
      <c r="S1650">
        <v>40700</v>
      </c>
      <c r="T1650" t="s">
        <v>784</v>
      </c>
    </row>
    <row r="1651" spans="1:20" ht="14.45">
      <c r="A1651" s="54" t="str">
        <f>+VLOOKUP(O1651,'Selectable Table'!D:E,2,0)</f>
        <v>J &amp; J</v>
      </c>
      <c r="B1651" s="37" t="s">
        <v>1023</v>
      </c>
      <c r="C1651" s="50" t="s">
        <v>1024</v>
      </c>
      <c r="D1651" s="50" t="s">
        <v>1973</v>
      </c>
      <c r="E1651">
        <v>2025</v>
      </c>
      <c r="F1651">
        <v>6</v>
      </c>
      <c r="G1651" s="54" t="s">
        <v>854</v>
      </c>
      <c r="H1651" s="34" t="s">
        <v>324</v>
      </c>
      <c r="I1651" s="18">
        <v>35.012</v>
      </c>
      <c r="J1651" s="34" t="s">
        <v>787</v>
      </c>
      <c r="K1651" s="19">
        <f t="shared" si="51"/>
        <v>42.18315784</v>
      </c>
      <c r="L1651" t="s">
        <v>851</v>
      </c>
      <c r="M1651" s="51" t="s">
        <v>889</v>
      </c>
      <c r="O1651" s="50" t="s">
        <v>976</v>
      </c>
      <c r="P1651" s="38">
        <f t="shared" si="50"/>
        <v>42.18315784</v>
      </c>
      <c r="Q1651" s="52">
        <v>45831</v>
      </c>
      <c r="S1651">
        <v>40700</v>
      </c>
      <c r="T1651" t="s">
        <v>784</v>
      </c>
    </row>
    <row r="1652" spans="1:20" ht="29.1">
      <c r="A1652" s="54" t="str">
        <f>+VLOOKUP(O1652,'Selectable Table'!D:E,2,0)</f>
        <v>OTH CUST</v>
      </c>
      <c r="B1652" s="37" t="s">
        <v>1034</v>
      </c>
      <c r="C1652" s="50" t="s">
        <v>1035</v>
      </c>
      <c r="D1652" s="50" t="s">
        <v>1973</v>
      </c>
      <c r="E1652">
        <v>2025</v>
      </c>
      <c r="F1652">
        <v>6</v>
      </c>
      <c r="G1652" s="54" t="s">
        <v>850</v>
      </c>
      <c r="H1652" s="34" t="s">
        <v>323</v>
      </c>
      <c r="I1652" s="18">
        <v>30.980000000000004</v>
      </c>
      <c r="J1652" s="34" t="s">
        <v>787</v>
      </c>
      <c r="K1652" s="19">
        <f t="shared" si="51"/>
        <v>37.325323600000004</v>
      </c>
      <c r="L1652" t="s">
        <v>851</v>
      </c>
      <c r="M1652" s="51" t="s">
        <v>1036</v>
      </c>
      <c r="O1652" s="50" t="s">
        <v>929</v>
      </c>
      <c r="P1652" s="38">
        <f t="shared" si="50"/>
        <v>37.325323600000004</v>
      </c>
      <c r="Q1652" s="52">
        <v>45831</v>
      </c>
      <c r="S1652">
        <v>40700</v>
      </c>
      <c r="T1652" t="s">
        <v>784</v>
      </c>
    </row>
    <row r="1653" spans="1:20" ht="29.1">
      <c r="A1653" s="54" t="str">
        <f>+VLOOKUP(O1653,'Selectable Table'!D:E,2,0)</f>
        <v>OTH CUST</v>
      </c>
      <c r="B1653" s="37" t="s">
        <v>1639</v>
      </c>
      <c r="C1653" s="50" t="s">
        <v>1640</v>
      </c>
      <c r="D1653" s="50" t="s">
        <v>1973</v>
      </c>
      <c r="E1653">
        <v>2025</v>
      </c>
      <c r="F1653">
        <v>6</v>
      </c>
      <c r="G1653" s="54" t="s">
        <v>850</v>
      </c>
      <c r="H1653" s="34" t="s">
        <v>323</v>
      </c>
      <c r="I1653" s="18">
        <v>30.980000000000004</v>
      </c>
      <c r="J1653" s="34" t="s">
        <v>787</v>
      </c>
      <c r="K1653" s="19">
        <f t="shared" si="51"/>
        <v>37.325323600000004</v>
      </c>
      <c r="L1653" t="s">
        <v>851</v>
      </c>
      <c r="M1653" s="51" t="s">
        <v>1641</v>
      </c>
      <c r="O1653" s="50" t="s">
        <v>929</v>
      </c>
      <c r="P1653" s="38">
        <f t="shared" si="50"/>
        <v>37.325323600000004</v>
      </c>
      <c r="Q1653" s="52">
        <v>45831</v>
      </c>
      <c r="S1653">
        <v>40700</v>
      </c>
      <c r="T1653" t="s">
        <v>784</v>
      </c>
    </row>
    <row r="1654" spans="1:20" ht="14.45">
      <c r="A1654" s="54" t="str">
        <f>+VLOOKUP(O1654,'Selectable Table'!D:E,2,0)</f>
        <v>J &amp; J</v>
      </c>
      <c r="B1654" s="37" t="s">
        <v>1043</v>
      </c>
      <c r="C1654" s="50" t="s">
        <v>1044</v>
      </c>
      <c r="D1654" s="50" t="s">
        <v>1974</v>
      </c>
      <c r="E1654">
        <v>2025</v>
      </c>
      <c r="F1654">
        <v>6</v>
      </c>
      <c r="G1654" s="54" t="s">
        <v>858</v>
      </c>
      <c r="H1654" s="34" t="s">
        <v>325</v>
      </c>
      <c r="I1654" s="18">
        <v>35.012</v>
      </c>
      <c r="J1654" s="34" t="s">
        <v>787</v>
      </c>
      <c r="K1654" s="19">
        <f t="shared" si="51"/>
        <v>42.18315784</v>
      </c>
      <c r="L1654" t="s">
        <v>851</v>
      </c>
      <c r="M1654" s="51" t="s">
        <v>889</v>
      </c>
      <c r="O1654" s="50" t="s">
        <v>976</v>
      </c>
      <c r="P1654" s="38">
        <f t="shared" si="50"/>
        <v>42.18315784</v>
      </c>
      <c r="Q1654" s="52">
        <v>45831</v>
      </c>
      <c r="S1654">
        <v>40700</v>
      </c>
      <c r="T1654" t="s">
        <v>784</v>
      </c>
    </row>
    <row r="1655" spans="1:20" ht="14.45">
      <c r="A1655" s="54" t="str">
        <f>+VLOOKUP(O1655,'Selectable Table'!D:E,2,0)</f>
        <v>OTH CUST</v>
      </c>
      <c r="B1655" s="37" t="s">
        <v>1045</v>
      </c>
      <c r="C1655" s="50" t="s">
        <v>1046</v>
      </c>
      <c r="D1655" s="50" t="s">
        <v>1974</v>
      </c>
      <c r="E1655">
        <v>2025</v>
      </c>
      <c r="F1655">
        <v>6</v>
      </c>
      <c r="G1655" s="54" t="s">
        <v>854</v>
      </c>
      <c r="H1655" s="34" t="s">
        <v>324</v>
      </c>
      <c r="I1655" s="18">
        <v>18.240000000000002</v>
      </c>
      <c r="J1655" s="34" t="s">
        <v>787</v>
      </c>
      <c r="K1655" s="19">
        <f t="shared" si="51"/>
        <v>21.975916800000004</v>
      </c>
      <c r="L1655" t="s">
        <v>851</v>
      </c>
      <c r="M1655" s="51" t="s">
        <v>874</v>
      </c>
      <c r="O1655" s="50" t="s">
        <v>875</v>
      </c>
      <c r="P1655" s="38">
        <f t="shared" si="50"/>
        <v>21.975916800000004</v>
      </c>
      <c r="Q1655" s="52">
        <v>45831</v>
      </c>
      <c r="S1655">
        <v>40700</v>
      </c>
      <c r="T1655" t="s">
        <v>784</v>
      </c>
    </row>
    <row r="1656" spans="1:20" ht="14.45">
      <c r="A1656" s="54" t="str">
        <f>+VLOOKUP(O1656,'Selectable Table'!D:E,2,0)</f>
        <v>J &amp; J</v>
      </c>
      <c r="B1656" s="37" t="s">
        <v>1047</v>
      </c>
      <c r="C1656" s="50" t="s">
        <v>1048</v>
      </c>
      <c r="D1656" s="50" t="s">
        <v>1974</v>
      </c>
      <c r="E1656">
        <v>2025</v>
      </c>
      <c r="F1656">
        <v>6</v>
      </c>
      <c r="G1656" s="54" t="s">
        <v>850</v>
      </c>
      <c r="H1656" s="34" t="s">
        <v>323</v>
      </c>
      <c r="I1656" s="18">
        <v>35.012</v>
      </c>
      <c r="J1656" s="34" t="s">
        <v>787</v>
      </c>
      <c r="K1656" s="19">
        <f t="shared" si="51"/>
        <v>42.18315784</v>
      </c>
      <c r="L1656" t="s">
        <v>851</v>
      </c>
      <c r="M1656" s="51" t="s">
        <v>889</v>
      </c>
      <c r="O1656" s="50" t="s">
        <v>976</v>
      </c>
      <c r="P1656" s="38">
        <f t="shared" si="50"/>
        <v>42.18315784</v>
      </c>
      <c r="Q1656" s="52">
        <v>45831</v>
      </c>
      <c r="S1656">
        <v>40700</v>
      </c>
      <c r="T1656" t="s">
        <v>784</v>
      </c>
    </row>
    <row r="1657" spans="1:20" ht="14.45">
      <c r="A1657" s="54" t="str">
        <f>+VLOOKUP(O1657,'Selectable Table'!D:E,2,0)</f>
        <v>J &amp; J</v>
      </c>
      <c r="B1657" s="37" t="s">
        <v>1645</v>
      </c>
      <c r="C1657" s="50" t="s">
        <v>1646</v>
      </c>
      <c r="D1657" s="50" t="s">
        <v>1975</v>
      </c>
      <c r="E1657">
        <v>2025</v>
      </c>
      <c r="F1657">
        <v>6</v>
      </c>
      <c r="G1657" s="54" t="s">
        <v>854</v>
      </c>
      <c r="H1657" s="34" t="s">
        <v>324</v>
      </c>
      <c r="I1657" s="18">
        <v>35.012</v>
      </c>
      <c r="J1657" s="34" t="s">
        <v>787</v>
      </c>
      <c r="K1657" s="19">
        <f t="shared" si="51"/>
        <v>42.18315784</v>
      </c>
      <c r="L1657" t="s">
        <v>851</v>
      </c>
      <c r="M1657" s="51" t="s">
        <v>889</v>
      </c>
      <c r="O1657" s="50" t="s">
        <v>976</v>
      </c>
      <c r="P1657" s="38">
        <f t="shared" si="50"/>
        <v>42.18315784</v>
      </c>
      <c r="Q1657" s="52">
        <v>45831</v>
      </c>
      <c r="S1657">
        <v>40700</v>
      </c>
      <c r="T1657" t="s">
        <v>784</v>
      </c>
    </row>
    <row r="1658" spans="1:20" ht="29.1">
      <c r="A1658" s="54" t="str">
        <f>+VLOOKUP(O1658,'Selectable Table'!D:E,2,0)</f>
        <v>OTH CUST</v>
      </c>
      <c r="B1658" s="37" t="s">
        <v>1054</v>
      </c>
      <c r="C1658" s="50" t="s">
        <v>1055</v>
      </c>
      <c r="D1658" s="50" t="s">
        <v>1975</v>
      </c>
      <c r="E1658">
        <v>2025</v>
      </c>
      <c r="F1658">
        <v>6</v>
      </c>
      <c r="G1658" s="54" t="s">
        <v>850</v>
      </c>
      <c r="H1658" s="34" t="s">
        <v>323</v>
      </c>
      <c r="I1658" s="18">
        <v>30.983999999999998</v>
      </c>
      <c r="J1658" s="34" t="s">
        <v>787</v>
      </c>
      <c r="K1658" s="19">
        <f t="shared" si="51"/>
        <v>37.330142879999997</v>
      </c>
      <c r="L1658" t="s">
        <v>851</v>
      </c>
      <c r="M1658" s="51" t="s">
        <v>1056</v>
      </c>
      <c r="O1658" s="50" t="s">
        <v>929</v>
      </c>
      <c r="P1658" s="38">
        <f t="shared" si="50"/>
        <v>37.330142879999997</v>
      </c>
      <c r="Q1658" s="52">
        <v>45831</v>
      </c>
      <c r="S1658">
        <v>40700</v>
      </c>
      <c r="T1658" t="s">
        <v>784</v>
      </c>
    </row>
    <row r="1659" spans="1:20" ht="14.45">
      <c r="A1659" s="54" t="str">
        <f>+VLOOKUP(O1659,'Selectable Table'!D:E,2,0)</f>
        <v>J &amp; J</v>
      </c>
      <c r="B1659" s="37" t="s">
        <v>1061</v>
      </c>
      <c r="C1659" s="50" t="s">
        <v>1062</v>
      </c>
      <c r="D1659" s="50" t="s">
        <v>1975</v>
      </c>
      <c r="E1659">
        <v>2025</v>
      </c>
      <c r="F1659">
        <v>6</v>
      </c>
      <c r="G1659" s="54" t="s">
        <v>850</v>
      </c>
      <c r="H1659" s="34" t="s">
        <v>323</v>
      </c>
      <c r="I1659" s="18">
        <v>35.012</v>
      </c>
      <c r="J1659" s="34" t="s">
        <v>787</v>
      </c>
      <c r="K1659" s="19">
        <f t="shared" si="51"/>
        <v>42.18315784</v>
      </c>
      <c r="L1659" t="s">
        <v>851</v>
      </c>
      <c r="M1659" s="51" t="s">
        <v>889</v>
      </c>
      <c r="O1659" s="50" t="s">
        <v>976</v>
      </c>
      <c r="P1659" s="38">
        <f t="shared" si="50"/>
        <v>42.18315784</v>
      </c>
      <c r="Q1659" s="52">
        <v>45831</v>
      </c>
      <c r="S1659">
        <v>40700</v>
      </c>
      <c r="T1659" t="s">
        <v>784</v>
      </c>
    </row>
    <row r="1660" spans="1:20" ht="29.1">
      <c r="A1660" s="54" t="str">
        <f>+VLOOKUP(O1660,'Selectable Table'!D:E,2,0)</f>
        <v>OTH CUST</v>
      </c>
      <c r="B1660" s="37" t="s">
        <v>1659</v>
      </c>
      <c r="C1660" s="50" t="s">
        <v>1660</v>
      </c>
      <c r="D1660" s="50" t="s">
        <v>1976</v>
      </c>
      <c r="E1660">
        <v>2025</v>
      </c>
      <c r="F1660">
        <v>6</v>
      </c>
      <c r="G1660" s="54" t="s">
        <v>858</v>
      </c>
      <c r="H1660" s="34" t="s">
        <v>325</v>
      </c>
      <c r="I1660" s="18">
        <v>29.344000000000001</v>
      </c>
      <c r="J1660" s="34" t="s">
        <v>95</v>
      </c>
      <c r="K1660" s="19">
        <f t="shared" si="51"/>
        <v>29.344000000000001</v>
      </c>
      <c r="L1660" t="s">
        <v>851</v>
      </c>
      <c r="M1660" s="51" t="s">
        <v>1661</v>
      </c>
      <c r="O1660" s="50" t="s">
        <v>929</v>
      </c>
      <c r="P1660" s="38">
        <f t="shared" si="50"/>
        <v>29.344000000000001</v>
      </c>
      <c r="Q1660" s="52">
        <v>45831</v>
      </c>
      <c r="S1660">
        <v>40700</v>
      </c>
      <c r="T1660" t="s">
        <v>784</v>
      </c>
    </row>
    <row r="1661" spans="1:20" ht="29.1">
      <c r="A1661" s="54" t="str">
        <f>+VLOOKUP(O1661,'Selectable Table'!D:E,2,0)</f>
        <v>OTH CUST</v>
      </c>
      <c r="B1661" s="37" t="s">
        <v>1663</v>
      </c>
      <c r="C1661" s="50" t="s">
        <v>1664</v>
      </c>
      <c r="D1661" s="50" t="s">
        <v>1976</v>
      </c>
      <c r="E1661">
        <v>2025</v>
      </c>
      <c r="F1661">
        <v>6</v>
      </c>
      <c r="G1661" s="54" t="s">
        <v>854</v>
      </c>
      <c r="H1661" s="34" t="s">
        <v>324</v>
      </c>
      <c r="I1661" s="18">
        <v>29.344000000000001</v>
      </c>
      <c r="J1661" s="34" t="s">
        <v>95</v>
      </c>
      <c r="K1661" s="19">
        <f t="shared" si="51"/>
        <v>29.344000000000001</v>
      </c>
      <c r="L1661" t="s">
        <v>851</v>
      </c>
      <c r="M1661" s="51" t="s">
        <v>1666</v>
      </c>
      <c r="O1661" s="50" t="s">
        <v>929</v>
      </c>
      <c r="P1661" s="38">
        <f t="shared" si="50"/>
        <v>29.344000000000001</v>
      </c>
      <c r="Q1661" s="52">
        <v>45831</v>
      </c>
      <c r="S1661">
        <v>40700</v>
      </c>
      <c r="T1661" t="s">
        <v>784</v>
      </c>
    </row>
    <row r="1662" spans="1:20" ht="29.1">
      <c r="A1662" s="54" t="str">
        <f>+VLOOKUP(O1662,'Selectable Table'!D:E,2,0)</f>
        <v>OTH CUST</v>
      </c>
      <c r="B1662" s="37" t="s">
        <v>1667</v>
      </c>
      <c r="C1662" s="50" t="s">
        <v>1668</v>
      </c>
      <c r="D1662" s="50" t="s">
        <v>1976</v>
      </c>
      <c r="E1662">
        <v>2025</v>
      </c>
      <c r="F1662">
        <v>6</v>
      </c>
      <c r="G1662" s="54" t="s">
        <v>850</v>
      </c>
      <c r="H1662" s="34" t="s">
        <v>323</v>
      </c>
      <c r="I1662" s="18">
        <v>29.344000000000001</v>
      </c>
      <c r="J1662" s="34" t="s">
        <v>95</v>
      </c>
      <c r="K1662" s="19">
        <f t="shared" si="51"/>
        <v>29.344000000000001</v>
      </c>
      <c r="L1662" t="s">
        <v>851</v>
      </c>
      <c r="M1662" s="51" t="s">
        <v>1669</v>
      </c>
      <c r="O1662" s="50" t="s">
        <v>929</v>
      </c>
      <c r="P1662" s="38">
        <f t="shared" si="50"/>
        <v>29.344000000000001</v>
      </c>
      <c r="Q1662" s="52">
        <v>45831</v>
      </c>
      <c r="S1662">
        <v>40700</v>
      </c>
      <c r="T1662" t="s">
        <v>784</v>
      </c>
    </row>
    <row r="1663" spans="1:20" ht="29.1">
      <c r="A1663" s="54" t="str">
        <f>+VLOOKUP(O1663,'Selectable Table'!D:E,2,0)</f>
        <v>OTH CUST</v>
      </c>
      <c r="B1663" s="37" t="s">
        <v>1070</v>
      </c>
      <c r="C1663" s="50" t="s">
        <v>1071</v>
      </c>
      <c r="D1663" s="50" t="s">
        <v>1976</v>
      </c>
      <c r="E1663">
        <v>2025</v>
      </c>
      <c r="F1663">
        <v>6</v>
      </c>
      <c r="G1663" s="54" t="s">
        <v>854</v>
      </c>
      <c r="H1663" s="34" t="s">
        <v>324</v>
      </c>
      <c r="I1663" s="18">
        <v>30.983999999999998</v>
      </c>
      <c r="J1663" s="34" t="s">
        <v>95</v>
      </c>
      <c r="K1663" s="19">
        <f t="shared" si="51"/>
        <v>30.983999999999998</v>
      </c>
      <c r="L1663" t="s">
        <v>851</v>
      </c>
      <c r="M1663" s="51" t="s">
        <v>1072</v>
      </c>
      <c r="O1663" s="50" t="s">
        <v>929</v>
      </c>
      <c r="P1663" s="38">
        <f t="shared" si="50"/>
        <v>30.983999999999998</v>
      </c>
      <c r="Q1663" s="52">
        <v>45831</v>
      </c>
      <c r="S1663">
        <v>40700</v>
      </c>
      <c r="T1663" t="s">
        <v>784</v>
      </c>
    </row>
    <row r="1664" spans="1:20" ht="29.1">
      <c r="A1664" s="54" t="str">
        <f>+VLOOKUP(O1664,'Selectable Table'!D:E,2,0)</f>
        <v>OTH CUST</v>
      </c>
      <c r="B1664" s="37" t="s">
        <v>1083</v>
      </c>
      <c r="C1664" s="50" t="s">
        <v>1084</v>
      </c>
      <c r="D1664" s="50" t="s">
        <v>1976</v>
      </c>
      <c r="E1664">
        <v>2025</v>
      </c>
      <c r="F1664">
        <v>6</v>
      </c>
      <c r="G1664" s="54" t="s">
        <v>854</v>
      </c>
      <c r="H1664" s="34" t="s">
        <v>324</v>
      </c>
      <c r="I1664" s="18">
        <v>29.34</v>
      </c>
      <c r="J1664" s="34" t="s">
        <v>95</v>
      </c>
      <c r="K1664" s="19">
        <f t="shared" si="51"/>
        <v>29.34</v>
      </c>
      <c r="L1664" t="s">
        <v>851</v>
      </c>
      <c r="M1664" s="51" t="s">
        <v>1085</v>
      </c>
      <c r="O1664" s="50" t="s">
        <v>929</v>
      </c>
      <c r="P1664" s="38">
        <f t="shared" si="50"/>
        <v>29.34</v>
      </c>
      <c r="Q1664" s="52">
        <v>45831</v>
      </c>
      <c r="S1664">
        <v>40700</v>
      </c>
      <c r="T1664" t="s">
        <v>784</v>
      </c>
    </row>
    <row r="1665" spans="1:20" ht="29.1">
      <c r="A1665" s="54" t="str">
        <f>+VLOOKUP(O1665,'Selectable Table'!D:E,2,0)</f>
        <v>OTH CUST</v>
      </c>
      <c r="B1665" s="37" t="s">
        <v>1673</v>
      </c>
      <c r="C1665" s="50" t="s">
        <v>1674</v>
      </c>
      <c r="D1665" s="50" t="s">
        <v>1976</v>
      </c>
      <c r="E1665">
        <v>2025</v>
      </c>
      <c r="F1665">
        <v>6</v>
      </c>
      <c r="G1665" s="54" t="s">
        <v>850</v>
      </c>
      <c r="H1665" s="34" t="s">
        <v>323</v>
      </c>
      <c r="I1665" s="18">
        <v>29.344000000000001</v>
      </c>
      <c r="J1665" s="34" t="s">
        <v>95</v>
      </c>
      <c r="K1665" s="19">
        <f t="shared" si="51"/>
        <v>29.344000000000001</v>
      </c>
      <c r="L1665" t="s">
        <v>851</v>
      </c>
      <c r="M1665" s="51" t="s">
        <v>1675</v>
      </c>
      <c r="O1665" s="50" t="s">
        <v>929</v>
      </c>
      <c r="P1665" s="38">
        <f t="shared" si="50"/>
        <v>29.344000000000001</v>
      </c>
      <c r="Q1665" s="52">
        <v>45831</v>
      </c>
      <c r="S1665">
        <v>40700</v>
      </c>
      <c r="T1665" t="s">
        <v>784</v>
      </c>
    </row>
    <row r="1666" spans="1:20" ht="29.1">
      <c r="A1666" s="54" t="str">
        <f>+VLOOKUP(O1666,'Selectable Table'!D:E,2,0)</f>
        <v>OTH CUST</v>
      </c>
      <c r="B1666" s="37" t="s">
        <v>1676</v>
      </c>
      <c r="C1666" s="50" t="s">
        <v>1677</v>
      </c>
      <c r="D1666" s="50" t="s">
        <v>1976</v>
      </c>
      <c r="E1666">
        <v>2025</v>
      </c>
      <c r="F1666">
        <v>6</v>
      </c>
      <c r="G1666" s="54" t="s">
        <v>854</v>
      </c>
      <c r="H1666" s="34" t="s">
        <v>324</v>
      </c>
      <c r="I1666" s="18">
        <v>29.344000000000001</v>
      </c>
      <c r="J1666" s="34" t="s">
        <v>95</v>
      </c>
      <c r="K1666" s="19">
        <f t="shared" si="51"/>
        <v>29.344000000000001</v>
      </c>
      <c r="L1666" t="s">
        <v>851</v>
      </c>
      <c r="M1666" s="51" t="s">
        <v>1678</v>
      </c>
      <c r="O1666" s="50" t="s">
        <v>929</v>
      </c>
      <c r="P1666" s="38">
        <f t="shared" ref="P1666:P1729" si="52">K1666</f>
        <v>29.344000000000001</v>
      </c>
      <c r="Q1666" s="52">
        <v>45831</v>
      </c>
      <c r="S1666">
        <v>40700</v>
      </c>
      <c r="T1666" t="s">
        <v>784</v>
      </c>
    </row>
    <row r="1667" spans="1:20" ht="14.45">
      <c r="A1667" s="54" t="str">
        <f>+VLOOKUP(O1667,'Selectable Table'!D:E,2,0)</f>
        <v>OTH CUST</v>
      </c>
      <c r="B1667" s="37" t="s">
        <v>1094</v>
      </c>
      <c r="C1667" s="50" t="s">
        <v>1095</v>
      </c>
      <c r="D1667" s="50" t="s">
        <v>1977</v>
      </c>
      <c r="E1667">
        <v>2025</v>
      </c>
      <c r="F1667">
        <v>6</v>
      </c>
      <c r="G1667" s="54" t="s">
        <v>854</v>
      </c>
      <c r="H1667" s="34" t="s">
        <v>324</v>
      </c>
      <c r="I1667" s="18">
        <v>18.240000000000002</v>
      </c>
      <c r="J1667" s="34" t="s">
        <v>787</v>
      </c>
      <c r="K1667" s="19">
        <f t="shared" ref="K1667:K1730" si="53">+VLOOKUP(J1667,$W$2:$X$7,2,0)*I1667</f>
        <v>21.975916800000004</v>
      </c>
      <c r="L1667" t="s">
        <v>851</v>
      </c>
      <c r="M1667" s="51" t="s">
        <v>874</v>
      </c>
      <c r="O1667" s="50" t="s">
        <v>875</v>
      </c>
      <c r="P1667" s="38">
        <f t="shared" si="52"/>
        <v>21.975916800000004</v>
      </c>
      <c r="Q1667" s="52">
        <v>45831</v>
      </c>
      <c r="S1667">
        <v>40700</v>
      </c>
      <c r="T1667" t="s">
        <v>784</v>
      </c>
    </row>
    <row r="1668" spans="1:20" ht="14.45">
      <c r="A1668" s="54" t="str">
        <f>+VLOOKUP(O1668,'Selectable Table'!D:E,2,0)</f>
        <v>OTH CUST</v>
      </c>
      <c r="B1668" s="37" t="s">
        <v>1100</v>
      </c>
      <c r="C1668" s="50" t="s">
        <v>1101</v>
      </c>
      <c r="D1668" s="50" t="s">
        <v>1977</v>
      </c>
      <c r="E1668">
        <v>2025</v>
      </c>
      <c r="F1668">
        <v>6</v>
      </c>
      <c r="G1668" s="54" t="s">
        <v>850</v>
      </c>
      <c r="H1668" s="34" t="s">
        <v>323</v>
      </c>
      <c r="I1668" s="18">
        <v>18.240000000000002</v>
      </c>
      <c r="J1668" s="34" t="s">
        <v>787</v>
      </c>
      <c r="K1668" s="19">
        <f t="shared" si="53"/>
        <v>21.975916800000004</v>
      </c>
      <c r="L1668" t="s">
        <v>851</v>
      </c>
      <c r="M1668" s="51" t="s">
        <v>874</v>
      </c>
      <c r="O1668" s="50" t="s">
        <v>875</v>
      </c>
      <c r="P1668" s="38">
        <f t="shared" si="52"/>
        <v>21.975916800000004</v>
      </c>
      <c r="Q1668" s="52">
        <v>45831</v>
      </c>
      <c r="S1668">
        <v>40700</v>
      </c>
      <c r="T1668" t="s">
        <v>784</v>
      </c>
    </row>
    <row r="1669" spans="1:20" ht="14.45">
      <c r="A1669" s="54" t="str">
        <f>+VLOOKUP(O1669,'Selectable Table'!D:E,2,0)</f>
        <v>J &amp; J</v>
      </c>
      <c r="B1669" s="37" t="s">
        <v>1102</v>
      </c>
      <c r="C1669" s="50" t="s">
        <v>1103</v>
      </c>
      <c r="D1669" s="50" t="s">
        <v>1977</v>
      </c>
      <c r="E1669">
        <v>2025</v>
      </c>
      <c r="F1669">
        <v>6</v>
      </c>
      <c r="G1669" s="54" t="s">
        <v>850</v>
      </c>
      <c r="H1669" s="34" t="s">
        <v>323</v>
      </c>
      <c r="I1669" s="18">
        <v>35.012</v>
      </c>
      <c r="J1669" s="34" t="s">
        <v>787</v>
      </c>
      <c r="K1669" s="19">
        <f t="shared" si="53"/>
        <v>42.18315784</v>
      </c>
      <c r="L1669" t="s">
        <v>851</v>
      </c>
      <c r="M1669" s="51" t="s">
        <v>889</v>
      </c>
      <c r="O1669" s="50" t="s">
        <v>976</v>
      </c>
      <c r="P1669" s="38">
        <f t="shared" si="52"/>
        <v>42.18315784</v>
      </c>
      <c r="Q1669" s="52">
        <v>45831</v>
      </c>
      <c r="S1669">
        <v>40700</v>
      </c>
      <c r="T1669" t="s">
        <v>784</v>
      </c>
    </row>
    <row r="1670" spans="1:20" ht="29.1">
      <c r="A1670" s="54" t="str">
        <f>+VLOOKUP(O1670,'Selectable Table'!D:E,2,0)</f>
        <v>OTH CUST</v>
      </c>
      <c r="B1670" s="37" t="s">
        <v>1104</v>
      </c>
      <c r="C1670" s="50" t="s">
        <v>1105</v>
      </c>
      <c r="D1670" s="50" t="s">
        <v>1978</v>
      </c>
      <c r="E1670">
        <v>2025</v>
      </c>
      <c r="F1670">
        <v>6</v>
      </c>
      <c r="G1670" s="54" t="s">
        <v>880</v>
      </c>
      <c r="H1670" s="34" t="s">
        <v>616</v>
      </c>
      <c r="I1670" s="18">
        <v>29.344000000000001</v>
      </c>
      <c r="J1670" s="34" t="s">
        <v>95</v>
      </c>
      <c r="K1670" s="19">
        <f t="shared" si="53"/>
        <v>29.344000000000001</v>
      </c>
      <c r="L1670" t="s">
        <v>851</v>
      </c>
      <c r="M1670" s="51" t="s">
        <v>1106</v>
      </c>
      <c r="O1670" s="50" t="s">
        <v>929</v>
      </c>
      <c r="P1670" s="38">
        <f t="shared" si="52"/>
        <v>29.344000000000001</v>
      </c>
      <c r="Q1670" s="52">
        <v>45831</v>
      </c>
      <c r="S1670">
        <v>40700</v>
      </c>
      <c r="T1670" t="s">
        <v>784</v>
      </c>
    </row>
    <row r="1671" spans="1:20" ht="29.1">
      <c r="A1671" s="54" t="str">
        <f>+VLOOKUP(O1671,'Selectable Table'!D:E,2,0)</f>
        <v>OTH CUST</v>
      </c>
      <c r="B1671" s="37" t="s">
        <v>1107</v>
      </c>
      <c r="C1671" s="50" t="s">
        <v>1108</v>
      </c>
      <c r="D1671" s="50" t="s">
        <v>1978</v>
      </c>
      <c r="E1671">
        <v>2025</v>
      </c>
      <c r="F1671">
        <v>6</v>
      </c>
      <c r="G1671" s="54" t="s">
        <v>880</v>
      </c>
      <c r="H1671" s="34" t="s">
        <v>616</v>
      </c>
      <c r="I1671" s="18">
        <v>30.980000000000004</v>
      </c>
      <c r="J1671" s="34" t="s">
        <v>95</v>
      </c>
      <c r="K1671" s="19">
        <f t="shared" si="53"/>
        <v>30.980000000000004</v>
      </c>
      <c r="L1671" t="s">
        <v>851</v>
      </c>
      <c r="M1671" s="51" t="s">
        <v>1109</v>
      </c>
      <c r="O1671" s="50" t="s">
        <v>929</v>
      </c>
      <c r="P1671" s="38">
        <f t="shared" si="52"/>
        <v>30.980000000000004</v>
      </c>
      <c r="Q1671" s="52">
        <v>45831</v>
      </c>
      <c r="S1671">
        <v>40700</v>
      </c>
      <c r="T1671" t="s">
        <v>784</v>
      </c>
    </row>
    <row r="1672" spans="1:20" ht="29.1">
      <c r="A1672" s="54" t="str">
        <f>+VLOOKUP(O1672,'Selectable Table'!D:E,2,0)</f>
        <v>OTH CUST</v>
      </c>
      <c r="B1672" s="37" t="s">
        <v>1706</v>
      </c>
      <c r="C1672" s="50" t="s">
        <v>1707</v>
      </c>
      <c r="D1672" s="50" t="s">
        <v>1978</v>
      </c>
      <c r="E1672">
        <v>2025</v>
      </c>
      <c r="F1672">
        <v>6</v>
      </c>
      <c r="G1672" s="54" t="s">
        <v>854</v>
      </c>
      <c r="H1672" s="34" t="s">
        <v>324</v>
      </c>
      <c r="I1672" s="18">
        <v>30.192000000000004</v>
      </c>
      <c r="J1672" s="34" t="s">
        <v>95</v>
      </c>
      <c r="K1672" s="19">
        <f t="shared" si="53"/>
        <v>30.192000000000004</v>
      </c>
      <c r="L1672" t="s">
        <v>851</v>
      </c>
      <c r="M1672" s="51" t="s">
        <v>1709</v>
      </c>
      <c r="O1672" s="50" t="s">
        <v>929</v>
      </c>
      <c r="P1672" s="38">
        <f t="shared" si="52"/>
        <v>30.192000000000004</v>
      </c>
      <c r="Q1672" s="52">
        <v>45831</v>
      </c>
      <c r="S1672">
        <v>40700</v>
      </c>
      <c r="T1672" t="s">
        <v>784</v>
      </c>
    </row>
    <row r="1673" spans="1:20" ht="29.1">
      <c r="A1673" s="54" t="str">
        <f>+VLOOKUP(O1673,'Selectable Table'!D:E,2,0)</f>
        <v>OTH CUST</v>
      </c>
      <c r="B1673" s="37" t="s">
        <v>1710</v>
      </c>
      <c r="C1673" s="50" t="s">
        <v>1711</v>
      </c>
      <c r="D1673" s="50" t="s">
        <v>1978</v>
      </c>
      <c r="E1673">
        <v>2025</v>
      </c>
      <c r="F1673">
        <v>6</v>
      </c>
      <c r="G1673" s="54" t="s">
        <v>858</v>
      </c>
      <c r="H1673" s="34" t="s">
        <v>325</v>
      </c>
      <c r="I1673" s="18">
        <v>30.980000000000004</v>
      </c>
      <c r="J1673" s="34" t="s">
        <v>95</v>
      </c>
      <c r="K1673" s="19">
        <f t="shared" si="53"/>
        <v>30.980000000000004</v>
      </c>
      <c r="L1673" t="s">
        <v>851</v>
      </c>
      <c r="M1673" s="51" t="s">
        <v>1712</v>
      </c>
      <c r="O1673" s="50" t="s">
        <v>929</v>
      </c>
      <c r="P1673" s="38">
        <f t="shared" si="52"/>
        <v>30.980000000000004</v>
      </c>
      <c r="Q1673" s="52">
        <v>45831</v>
      </c>
      <c r="S1673">
        <v>40700</v>
      </c>
      <c r="T1673" t="s">
        <v>784</v>
      </c>
    </row>
    <row r="1674" spans="1:20" ht="29.1">
      <c r="A1674" s="54" t="str">
        <f>+VLOOKUP(O1674,'Selectable Table'!D:E,2,0)</f>
        <v>OTH CUST</v>
      </c>
      <c r="B1674" s="37" t="s">
        <v>1716</v>
      </c>
      <c r="C1674" s="50" t="s">
        <v>1717</v>
      </c>
      <c r="D1674" s="50" t="s">
        <v>1978</v>
      </c>
      <c r="E1674">
        <v>2025</v>
      </c>
      <c r="F1674">
        <v>6</v>
      </c>
      <c r="G1674" s="54" t="s">
        <v>854</v>
      </c>
      <c r="H1674" s="34" t="s">
        <v>324</v>
      </c>
      <c r="I1674" s="18">
        <v>30.983999999999998</v>
      </c>
      <c r="J1674" s="34" t="s">
        <v>95</v>
      </c>
      <c r="K1674" s="19">
        <f t="shared" si="53"/>
        <v>30.983999999999998</v>
      </c>
      <c r="L1674" t="s">
        <v>851</v>
      </c>
      <c r="M1674" s="51" t="s">
        <v>1718</v>
      </c>
      <c r="O1674" s="50" t="s">
        <v>929</v>
      </c>
      <c r="P1674" s="38">
        <f t="shared" si="52"/>
        <v>30.983999999999998</v>
      </c>
      <c r="Q1674" s="52">
        <v>45831</v>
      </c>
      <c r="S1674">
        <v>40700</v>
      </c>
      <c r="T1674" t="s">
        <v>784</v>
      </c>
    </row>
    <row r="1675" spans="1:20" ht="29.1">
      <c r="A1675" s="54" t="str">
        <f>+VLOOKUP(O1675,'Selectable Table'!D:E,2,0)</f>
        <v>OTH CUST</v>
      </c>
      <c r="B1675" s="37" t="s">
        <v>1719</v>
      </c>
      <c r="C1675" s="50" t="s">
        <v>1720</v>
      </c>
      <c r="D1675" s="50" t="s">
        <v>1979</v>
      </c>
      <c r="E1675">
        <v>2025</v>
      </c>
      <c r="F1675">
        <v>6</v>
      </c>
      <c r="G1675" s="54" t="s">
        <v>854</v>
      </c>
      <c r="H1675" s="34" t="s">
        <v>324</v>
      </c>
      <c r="I1675" s="18">
        <v>30.188000000000002</v>
      </c>
      <c r="J1675" s="34" t="s">
        <v>785</v>
      </c>
      <c r="K1675" s="19">
        <f t="shared" si="53"/>
        <v>34.020064720000008</v>
      </c>
      <c r="L1675" t="s">
        <v>851</v>
      </c>
      <c r="M1675" s="51" t="s">
        <v>1722</v>
      </c>
      <c r="O1675" s="50" t="s">
        <v>929</v>
      </c>
      <c r="P1675" s="38">
        <f t="shared" si="52"/>
        <v>34.020064720000008</v>
      </c>
      <c r="Q1675" s="52">
        <v>45831</v>
      </c>
      <c r="S1675">
        <v>40700</v>
      </c>
      <c r="T1675" t="s">
        <v>784</v>
      </c>
    </row>
    <row r="1676" spans="1:20" ht="29.1">
      <c r="A1676" s="54" t="str">
        <f>+VLOOKUP(O1676,'Selectable Table'!D:E,2,0)</f>
        <v>OTH CUST</v>
      </c>
      <c r="B1676" s="37" t="s">
        <v>1137</v>
      </c>
      <c r="C1676" s="50" t="s">
        <v>1138</v>
      </c>
      <c r="D1676" s="50" t="s">
        <v>1979</v>
      </c>
      <c r="E1676">
        <v>2025</v>
      </c>
      <c r="F1676">
        <v>6</v>
      </c>
      <c r="G1676" s="54" t="s">
        <v>850</v>
      </c>
      <c r="H1676" s="34" t="s">
        <v>323</v>
      </c>
      <c r="I1676" s="18">
        <v>29.344000000000001</v>
      </c>
      <c r="J1676" s="34" t="s">
        <v>785</v>
      </c>
      <c r="K1676" s="19">
        <f t="shared" si="53"/>
        <v>33.068927360000004</v>
      </c>
      <c r="L1676" t="s">
        <v>851</v>
      </c>
      <c r="M1676" s="51" t="s">
        <v>1139</v>
      </c>
      <c r="O1676" s="50" t="s">
        <v>929</v>
      </c>
      <c r="P1676" s="38">
        <f t="shared" si="52"/>
        <v>33.068927360000004</v>
      </c>
      <c r="Q1676" s="52">
        <v>45831</v>
      </c>
      <c r="S1676">
        <v>40700</v>
      </c>
      <c r="T1676" t="s">
        <v>784</v>
      </c>
    </row>
    <row r="1677" spans="1:20" ht="29.1">
      <c r="A1677" s="54" t="str">
        <f>+VLOOKUP(O1677,'Selectable Table'!D:E,2,0)</f>
        <v>OTH CUST</v>
      </c>
      <c r="B1677" s="37" t="s">
        <v>1140</v>
      </c>
      <c r="C1677" s="50" t="s">
        <v>1141</v>
      </c>
      <c r="D1677" s="50" t="s">
        <v>1980</v>
      </c>
      <c r="E1677">
        <v>2025</v>
      </c>
      <c r="F1677">
        <v>6</v>
      </c>
      <c r="G1677" s="54" t="s">
        <v>858</v>
      </c>
      <c r="H1677" s="34" t="s">
        <v>325</v>
      </c>
      <c r="I1677" s="18">
        <v>29.344000000000001</v>
      </c>
      <c r="J1677" s="34" t="s">
        <v>95</v>
      </c>
      <c r="K1677" s="19">
        <f t="shared" si="53"/>
        <v>29.344000000000001</v>
      </c>
      <c r="L1677" t="s">
        <v>851</v>
      </c>
      <c r="M1677" s="51" t="s">
        <v>1142</v>
      </c>
      <c r="O1677" s="50" t="s">
        <v>929</v>
      </c>
      <c r="P1677" s="38">
        <f t="shared" si="52"/>
        <v>29.344000000000001</v>
      </c>
      <c r="Q1677" s="52">
        <v>45831</v>
      </c>
      <c r="S1677">
        <v>40700</v>
      </c>
      <c r="T1677" t="s">
        <v>784</v>
      </c>
    </row>
    <row r="1678" spans="1:20" ht="14.45">
      <c r="A1678" s="54" t="str">
        <f>+VLOOKUP(O1678,'Selectable Table'!D:E,2,0)</f>
        <v>OTH CUST</v>
      </c>
      <c r="B1678" s="37" t="s">
        <v>1727</v>
      </c>
      <c r="C1678" s="50" t="s">
        <v>1728</v>
      </c>
      <c r="D1678" s="50" t="s">
        <v>1980</v>
      </c>
      <c r="E1678">
        <v>2025</v>
      </c>
      <c r="F1678">
        <v>6</v>
      </c>
      <c r="G1678" s="54" t="s">
        <v>854</v>
      </c>
      <c r="H1678" s="34" t="s">
        <v>324</v>
      </c>
      <c r="I1678" s="18">
        <v>39.900000000000006</v>
      </c>
      <c r="J1678" s="34" t="s">
        <v>95</v>
      </c>
      <c r="K1678" s="19">
        <f t="shared" si="53"/>
        <v>39.900000000000006</v>
      </c>
      <c r="L1678" t="s">
        <v>851</v>
      </c>
      <c r="M1678" s="51" t="s">
        <v>1730</v>
      </c>
      <c r="O1678" s="50" t="s">
        <v>875</v>
      </c>
      <c r="P1678" s="38">
        <f t="shared" si="52"/>
        <v>39.900000000000006</v>
      </c>
      <c r="Q1678" s="52">
        <v>45831</v>
      </c>
      <c r="S1678">
        <v>40700</v>
      </c>
      <c r="T1678" t="s">
        <v>784</v>
      </c>
    </row>
    <row r="1679" spans="1:20" ht="14.45">
      <c r="A1679" s="54" t="str">
        <f>+VLOOKUP(O1679,'Selectable Table'!D:E,2,0)</f>
        <v>OTH CUST</v>
      </c>
      <c r="B1679" s="37" t="s">
        <v>1914</v>
      </c>
      <c r="C1679" s="50" t="s">
        <v>1915</v>
      </c>
      <c r="D1679" s="50" t="s">
        <v>1980</v>
      </c>
      <c r="E1679">
        <v>2025</v>
      </c>
      <c r="F1679">
        <v>6</v>
      </c>
      <c r="G1679" s="54" t="s">
        <v>854</v>
      </c>
      <c r="H1679" s="34" t="s">
        <v>324</v>
      </c>
      <c r="I1679" s="18">
        <v>35.012</v>
      </c>
      <c r="J1679" s="34" t="s">
        <v>95</v>
      </c>
      <c r="K1679" s="19">
        <f t="shared" si="53"/>
        <v>35.012</v>
      </c>
      <c r="L1679" t="s">
        <v>851</v>
      </c>
      <c r="M1679" s="51" t="s">
        <v>1916</v>
      </c>
      <c r="O1679" s="50" t="s">
        <v>860</v>
      </c>
      <c r="P1679" s="38">
        <f t="shared" si="52"/>
        <v>35.012</v>
      </c>
      <c r="Q1679" s="52">
        <v>45831</v>
      </c>
      <c r="S1679">
        <v>40700</v>
      </c>
      <c r="T1679" t="s">
        <v>784</v>
      </c>
    </row>
    <row r="1680" spans="1:20" ht="14.45">
      <c r="A1680" s="54" t="str">
        <f>+VLOOKUP(O1680,'Selectable Table'!D:E,2,0)</f>
        <v>OTH CUST</v>
      </c>
      <c r="B1680" s="37" t="s">
        <v>1737</v>
      </c>
      <c r="C1680" s="50" t="s">
        <v>1738</v>
      </c>
      <c r="D1680" s="50" t="s">
        <v>1980</v>
      </c>
      <c r="E1680">
        <v>2025</v>
      </c>
      <c r="F1680">
        <v>6</v>
      </c>
      <c r="G1680" s="54" t="s">
        <v>854</v>
      </c>
      <c r="H1680" s="34" t="s">
        <v>324</v>
      </c>
      <c r="I1680" s="18">
        <v>35.012</v>
      </c>
      <c r="J1680" s="34" t="s">
        <v>95</v>
      </c>
      <c r="K1680" s="19">
        <f t="shared" si="53"/>
        <v>35.012</v>
      </c>
      <c r="L1680" t="s">
        <v>851</v>
      </c>
      <c r="M1680" s="51" t="s">
        <v>1739</v>
      </c>
      <c r="O1680" s="50" t="s">
        <v>860</v>
      </c>
      <c r="P1680" s="38">
        <f t="shared" si="52"/>
        <v>35.012</v>
      </c>
      <c r="Q1680" s="52">
        <v>45831</v>
      </c>
      <c r="S1680">
        <v>40700</v>
      </c>
      <c r="T1680" t="s">
        <v>784</v>
      </c>
    </row>
    <row r="1681" spans="1:20" ht="14.45">
      <c r="A1681" s="54" t="str">
        <f>+VLOOKUP(O1681,'Selectable Table'!D:E,2,0)</f>
        <v>OTH CUST</v>
      </c>
      <c r="B1681" s="37" t="s">
        <v>1157</v>
      </c>
      <c r="C1681" s="50" t="s">
        <v>1158</v>
      </c>
      <c r="D1681" s="50" t="s">
        <v>1980</v>
      </c>
      <c r="E1681">
        <v>2025</v>
      </c>
      <c r="F1681">
        <v>6</v>
      </c>
      <c r="G1681" s="54" t="s">
        <v>850</v>
      </c>
      <c r="H1681" s="34" t="s">
        <v>323</v>
      </c>
      <c r="I1681" s="18">
        <v>37.295999999999999</v>
      </c>
      <c r="J1681" s="34" t="s">
        <v>95</v>
      </c>
      <c r="K1681" s="19">
        <f t="shared" si="53"/>
        <v>37.295999999999999</v>
      </c>
      <c r="L1681" t="s">
        <v>851</v>
      </c>
      <c r="M1681" s="51" t="s">
        <v>1159</v>
      </c>
      <c r="O1681" s="50" t="s">
        <v>1022</v>
      </c>
      <c r="P1681" s="38">
        <f t="shared" si="52"/>
        <v>37.295999999999999</v>
      </c>
      <c r="Q1681" s="52">
        <v>45831</v>
      </c>
      <c r="S1681">
        <v>40700</v>
      </c>
      <c r="T1681" t="s">
        <v>784</v>
      </c>
    </row>
    <row r="1682" spans="1:20" ht="14.45">
      <c r="A1682" s="54" t="str">
        <f>+VLOOKUP(O1682,'Selectable Table'!D:E,2,0)</f>
        <v>TAKEDA</v>
      </c>
      <c r="B1682" s="37" t="s">
        <v>1170</v>
      </c>
      <c r="C1682" s="50" t="s">
        <v>1171</v>
      </c>
      <c r="D1682" s="50" t="s">
        <v>1980</v>
      </c>
      <c r="E1682">
        <v>2025</v>
      </c>
      <c r="F1682">
        <v>6</v>
      </c>
      <c r="G1682" s="54" t="s">
        <v>854</v>
      </c>
      <c r="H1682" s="34" t="s">
        <v>324</v>
      </c>
      <c r="I1682" s="18">
        <v>46.800000000000004</v>
      </c>
      <c r="J1682" s="34" t="s">
        <v>95</v>
      </c>
      <c r="K1682" s="19">
        <f t="shared" si="53"/>
        <v>46.800000000000004</v>
      </c>
      <c r="L1682" t="s">
        <v>851</v>
      </c>
      <c r="M1682" s="51" t="s">
        <v>1172</v>
      </c>
      <c r="O1682" s="50" t="s">
        <v>1173</v>
      </c>
      <c r="P1682" s="38">
        <f t="shared" si="52"/>
        <v>46.800000000000004</v>
      </c>
      <c r="Q1682" s="52">
        <v>45831</v>
      </c>
      <c r="S1682">
        <v>40700</v>
      </c>
      <c r="T1682" t="s">
        <v>784</v>
      </c>
    </row>
    <row r="1683" spans="1:20" ht="14.45">
      <c r="A1683" s="54" t="str">
        <f>+VLOOKUP(O1683,'Selectable Table'!D:E,2,0)</f>
        <v>OTH CUST</v>
      </c>
      <c r="B1683" s="37" t="s">
        <v>1746</v>
      </c>
      <c r="C1683" s="50" t="s">
        <v>1747</v>
      </c>
      <c r="D1683" s="50" t="s">
        <v>1981</v>
      </c>
      <c r="E1683">
        <v>2025</v>
      </c>
      <c r="F1683">
        <v>6</v>
      </c>
      <c r="G1683" s="54" t="s">
        <v>854</v>
      </c>
      <c r="H1683" s="34" t="s">
        <v>324</v>
      </c>
      <c r="I1683" s="18">
        <v>61.900000000000006</v>
      </c>
      <c r="J1683" s="34" t="s">
        <v>787</v>
      </c>
      <c r="K1683" s="19">
        <f t="shared" si="53"/>
        <v>74.578358000000009</v>
      </c>
      <c r="L1683" t="s">
        <v>851</v>
      </c>
      <c r="M1683" s="51" t="s">
        <v>1748</v>
      </c>
      <c r="O1683" s="50" t="s">
        <v>1010</v>
      </c>
      <c r="P1683" s="38">
        <f t="shared" si="52"/>
        <v>74.578358000000009</v>
      </c>
      <c r="Q1683" s="52">
        <v>45831</v>
      </c>
      <c r="S1683">
        <v>40700</v>
      </c>
      <c r="T1683" t="s">
        <v>784</v>
      </c>
    </row>
    <row r="1684" spans="1:20" ht="29.1">
      <c r="A1684" s="54" t="str">
        <f>+VLOOKUP(O1684,'Selectable Table'!D:E,2,0)</f>
        <v>OTH CUST</v>
      </c>
      <c r="B1684" s="37" t="s">
        <v>1183</v>
      </c>
      <c r="C1684" s="50" t="s">
        <v>1184</v>
      </c>
      <c r="D1684" s="50" t="s">
        <v>1981</v>
      </c>
      <c r="E1684">
        <v>2025</v>
      </c>
      <c r="F1684">
        <v>6</v>
      </c>
      <c r="G1684" s="54" t="s">
        <v>850</v>
      </c>
      <c r="H1684" s="34" t="s">
        <v>323</v>
      </c>
      <c r="I1684" s="18">
        <v>30.188000000000002</v>
      </c>
      <c r="J1684" s="34" t="s">
        <v>787</v>
      </c>
      <c r="K1684" s="19">
        <f t="shared" si="53"/>
        <v>36.371106160000004</v>
      </c>
      <c r="L1684" t="s">
        <v>851</v>
      </c>
      <c r="M1684" s="51" t="s">
        <v>1185</v>
      </c>
      <c r="O1684" s="50" t="s">
        <v>929</v>
      </c>
      <c r="P1684" s="38">
        <f t="shared" si="52"/>
        <v>36.371106160000004</v>
      </c>
      <c r="Q1684" s="52">
        <v>45831</v>
      </c>
      <c r="S1684">
        <v>40700</v>
      </c>
      <c r="T1684" t="s">
        <v>784</v>
      </c>
    </row>
    <row r="1685" spans="1:20" ht="29.1">
      <c r="A1685" s="54" t="str">
        <f>+VLOOKUP(O1685,'Selectable Table'!D:E,2,0)</f>
        <v>OTH CUST</v>
      </c>
      <c r="B1685" s="37" t="s">
        <v>1186</v>
      </c>
      <c r="C1685" s="50" t="s">
        <v>1187</v>
      </c>
      <c r="D1685" s="50" t="s">
        <v>1981</v>
      </c>
      <c r="E1685">
        <v>2025</v>
      </c>
      <c r="F1685">
        <v>6</v>
      </c>
      <c r="G1685" s="54" t="s">
        <v>850</v>
      </c>
      <c r="H1685" s="34" t="s">
        <v>323</v>
      </c>
      <c r="I1685" s="18">
        <v>30.188000000000002</v>
      </c>
      <c r="J1685" s="34" t="s">
        <v>787</v>
      </c>
      <c r="K1685" s="19">
        <f t="shared" si="53"/>
        <v>36.371106160000004</v>
      </c>
      <c r="L1685" t="s">
        <v>851</v>
      </c>
      <c r="M1685" s="51" t="s">
        <v>1188</v>
      </c>
      <c r="O1685" s="50" t="s">
        <v>929</v>
      </c>
      <c r="P1685" s="38">
        <f t="shared" si="52"/>
        <v>36.371106160000004</v>
      </c>
      <c r="Q1685" s="52">
        <v>45831</v>
      </c>
      <c r="S1685">
        <v>40700</v>
      </c>
      <c r="T1685" t="s">
        <v>784</v>
      </c>
    </row>
    <row r="1686" spans="1:20" ht="29.1">
      <c r="A1686" s="54" t="str">
        <f>+VLOOKUP(O1686,'Selectable Table'!D:E,2,0)</f>
        <v>OTH CUST</v>
      </c>
      <c r="B1686" s="37" t="s">
        <v>1752</v>
      </c>
      <c r="C1686" s="50" t="s">
        <v>1753</v>
      </c>
      <c r="D1686" s="50" t="s">
        <v>550</v>
      </c>
      <c r="E1686">
        <v>2025</v>
      </c>
      <c r="F1686">
        <v>6</v>
      </c>
      <c r="G1686" s="54" t="s">
        <v>854</v>
      </c>
      <c r="H1686" s="34" t="s">
        <v>324</v>
      </c>
      <c r="I1686" s="18">
        <v>30.188000000000002</v>
      </c>
      <c r="J1686" s="34" t="s">
        <v>787</v>
      </c>
      <c r="K1686" s="19">
        <f t="shared" si="53"/>
        <v>36.371106160000004</v>
      </c>
      <c r="L1686" t="s">
        <v>851</v>
      </c>
      <c r="M1686" s="51" t="s">
        <v>1754</v>
      </c>
      <c r="O1686" s="50" t="s">
        <v>929</v>
      </c>
      <c r="P1686" s="38">
        <f t="shared" si="52"/>
        <v>36.371106160000004</v>
      </c>
      <c r="Q1686" s="52">
        <v>45831</v>
      </c>
      <c r="S1686">
        <v>40700</v>
      </c>
      <c r="T1686" t="s">
        <v>784</v>
      </c>
    </row>
    <row r="1687" spans="1:20" ht="29.1">
      <c r="A1687" s="54" t="str">
        <f>+VLOOKUP(O1687,'Selectable Table'!D:E,2,0)</f>
        <v>OTH CUST</v>
      </c>
      <c r="B1687" s="37" t="s">
        <v>1755</v>
      </c>
      <c r="C1687" s="50" t="s">
        <v>1756</v>
      </c>
      <c r="D1687" s="50" t="s">
        <v>550</v>
      </c>
      <c r="E1687">
        <v>2025</v>
      </c>
      <c r="F1687">
        <v>6</v>
      </c>
      <c r="G1687" s="54" t="s">
        <v>854</v>
      </c>
      <c r="H1687" s="34" t="s">
        <v>324</v>
      </c>
      <c r="I1687" s="18">
        <v>29.344000000000001</v>
      </c>
      <c r="J1687" s="34" t="s">
        <v>787</v>
      </c>
      <c r="K1687" s="19">
        <f t="shared" si="53"/>
        <v>35.354238080000002</v>
      </c>
      <c r="L1687" t="s">
        <v>851</v>
      </c>
      <c r="M1687" s="51" t="s">
        <v>1757</v>
      </c>
      <c r="O1687" s="50" t="s">
        <v>929</v>
      </c>
      <c r="P1687" s="38">
        <f t="shared" si="52"/>
        <v>35.354238080000002</v>
      </c>
      <c r="Q1687" s="52">
        <v>45831</v>
      </c>
      <c r="S1687">
        <v>40700</v>
      </c>
      <c r="T1687" t="s">
        <v>784</v>
      </c>
    </row>
    <row r="1688" spans="1:20" ht="29.1">
      <c r="A1688" s="54" t="str">
        <f>+VLOOKUP(O1688,'Selectable Table'!D:E,2,0)</f>
        <v>OTH CUST</v>
      </c>
      <c r="B1688" s="37" t="s">
        <v>1766</v>
      </c>
      <c r="C1688" s="50" t="s">
        <v>1767</v>
      </c>
      <c r="D1688" s="50" t="s">
        <v>550</v>
      </c>
      <c r="E1688">
        <v>2025</v>
      </c>
      <c r="F1688">
        <v>6</v>
      </c>
      <c r="G1688" s="54" t="s">
        <v>854</v>
      </c>
      <c r="H1688" s="34" t="s">
        <v>324</v>
      </c>
      <c r="I1688" s="18">
        <v>29.34</v>
      </c>
      <c r="J1688" s="34" t="s">
        <v>787</v>
      </c>
      <c r="K1688" s="19">
        <f t="shared" si="53"/>
        <v>35.349418800000002</v>
      </c>
      <c r="L1688" t="s">
        <v>851</v>
      </c>
      <c r="M1688" s="51" t="s">
        <v>1768</v>
      </c>
      <c r="O1688" s="50" t="s">
        <v>929</v>
      </c>
      <c r="P1688" s="38">
        <f t="shared" si="52"/>
        <v>35.349418800000002</v>
      </c>
      <c r="Q1688" s="52">
        <v>45831</v>
      </c>
      <c r="S1688">
        <v>40700</v>
      </c>
      <c r="T1688" t="s">
        <v>784</v>
      </c>
    </row>
    <row r="1689" spans="1:20" ht="14.45">
      <c r="A1689" s="54" t="str">
        <f>+VLOOKUP(O1689,'Selectable Table'!D:E,2,0)</f>
        <v>OTH CUST</v>
      </c>
      <c r="B1689" s="37" t="s">
        <v>1769</v>
      </c>
      <c r="C1689" s="50" t="s">
        <v>1770</v>
      </c>
      <c r="D1689" s="50" t="s">
        <v>550</v>
      </c>
      <c r="E1689">
        <v>2025</v>
      </c>
      <c r="F1689">
        <v>6</v>
      </c>
      <c r="G1689" s="54" t="s">
        <v>854</v>
      </c>
      <c r="H1689" s="34" t="s">
        <v>324</v>
      </c>
      <c r="I1689" s="18">
        <v>61.900000000000006</v>
      </c>
      <c r="J1689" s="34" t="s">
        <v>787</v>
      </c>
      <c r="K1689" s="19">
        <f t="shared" si="53"/>
        <v>74.578358000000009</v>
      </c>
      <c r="L1689" t="s">
        <v>851</v>
      </c>
      <c r="M1689" s="51" t="s">
        <v>1748</v>
      </c>
      <c r="O1689" s="50" t="s">
        <v>1010</v>
      </c>
      <c r="P1689" s="38">
        <f t="shared" si="52"/>
        <v>74.578358000000009</v>
      </c>
      <c r="Q1689" s="52">
        <v>45831</v>
      </c>
      <c r="S1689">
        <v>40700</v>
      </c>
      <c r="T1689" t="s">
        <v>784</v>
      </c>
    </row>
    <row r="1690" spans="1:20" ht="14.45">
      <c r="A1690" s="54" t="str">
        <f>+VLOOKUP(O1690,'Selectable Table'!D:E,2,0)</f>
        <v>OTH CUST</v>
      </c>
      <c r="B1690" s="37" t="s">
        <v>1775</v>
      </c>
      <c r="C1690" s="50" t="s">
        <v>1776</v>
      </c>
      <c r="D1690" s="50" t="s">
        <v>550</v>
      </c>
      <c r="E1690">
        <v>2025</v>
      </c>
      <c r="F1690">
        <v>6</v>
      </c>
      <c r="G1690" s="54" t="s">
        <v>854</v>
      </c>
      <c r="H1690" s="34" t="s">
        <v>324</v>
      </c>
      <c r="I1690" s="18">
        <v>29.344000000000001</v>
      </c>
      <c r="J1690" s="34" t="s">
        <v>787</v>
      </c>
      <c r="K1690" s="19">
        <f t="shared" si="53"/>
        <v>35.354238080000002</v>
      </c>
      <c r="L1690" t="s">
        <v>851</v>
      </c>
      <c r="M1690" s="51" t="s">
        <v>1777</v>
      </c>
      <c r="O1690" s="50" t="s">
        <v>929</v>
      </c>
      <c r="P1690" s="38">
        <f t="shared" si="52"/>
        <v>35.354238080000002</v>
      </c>
      <c r="Q1690" s="52">
        <v>45831</v>
      </c>
      <c r="S1690">
        <v>40700</v>
      </c>
      <c r="T1690" t="s">
        <v>784</v>
      </c>
    </row>
    <row r="1691" spans="1:20" ht="29.1">
      <c r="A1691" s="54" t="str">
        <f>+VLOOKUP(O1691,'Selectable Table'!D:E,2,0)</f>
        <v>OTH CUST</v>
      </c>
      <c r="B1691" s="37" t="s">
        <v>1250</v>
      </c>
      <c r="C1691" s="50" t="s">
        <v>1251</v>
      </c>
      <c r="D1691" s="50" t="s">
        <v>550</v>
      </c>
      <c r="E1691">
        <v>2025</v>
      </c>
      <c r="F1691">
        <v>6</v>
      </c>
      <c r="G1691" s="54" t="s">
        <v>850</v>
      </c>
      <c r="H1691" s="34" t="s">
        <v>323</v>
      </c>
      <c r="I1691" s="18">
        <v>30.188000000000002</v>
      </c>
      <c r="J1691" s="34" t="s">
        <v>787</v>
      </c>
      <c r="K1691" s="19">
        <f t="shared" si="53"/>
        <v>36.371106160000004</v>
      </c>
      <c r="L1691" t="s">
        <v>851</v>
      </c>
      <c r="M1691" s="51" t="s">
        <v>1252</v>
      </c>
      <c r="O1691" s="50" t="s">
        <v>929</v>
      </c>
      <c r="P1691" s="38">
        <f t="shared" si="52"/>
        <v>36.371106160000004</v>
      </c>
      <c r="Q1691" s="52">
        <v>45831</v>
      </c>
      <c r="S1691">
        <v>40700</v>
      </c>
      <c r="T1691" t="s">
        <v>784</v>
      </c>
    </row>
    <row r="1692" spans="1:20" ht="14.45">
      <c r="A1692" s="54" t="str">
        <f>+VLOOKUP(O1692,'Selectable Table'!D:E,2,0)</f>
        <v>OTH CUST</v>
      </c>
      <c r="B1692" s="37" t="s">
        <v>1261</v>
      </c>
      <c r="C1692" s="50" t="s">
        <v>1262</v>
      </c>
      <c r="D1692" s="50" t="s">
        <v>1982</v>
      </c>
      <c r="E1692">
        <v>2025</v>
      </c>
      <c r="F1692">
        <v>6</v>
      </c>
      <c r="G1692" s="54" t="s">
        <v>854</v>
      </c>
      <c r="H1692" s="34" t="s">
        <v>324</v>
      </c>
      <c r="I1692" s="18">
        <v>18.240000000000002</v>
      </c>
      <c r="J1692" s="34" t="s">
        <v>785</v>
      </c>
      <c r="K1692" s="19">
        <f t="shared" si="53"/>
        <v>20.555385600000005</v>
      </c>
      <c r="L1692" t="s">
        <v>851</v>
      </c>
      <c r="M1692" s="51" t="s">
        <v>874</v>
      </c>
      <c r="O1692" s="50" t="s">
        <v>875</v>
      </c>
      <c r="P1692" s="38">
        <f t="shared" si="52"/>
        <v>20.555385600000005</v>
      </c>
      <c r="Q1692" s="52">
        <v>45831</v>
      </c>
      <c r="S1692">
        <v>40700</v>
      </c>
      <c r="T1692" t="s">
        <v>784</v>
      </c>
    </row>
    <row r="1693" spans="1:20" ht="14.45">
      <c r="A1693" s="54" t="str">
        <f>+VLOOKUP(O1693,'Selectable Table'!D:E,2,0)</f>
        <v>OTH CUST</v>
      </c>
      <c r="B1693" s="37" t="s">
        <v>1265</v>
      </c>
      <c r="C1693" s="50" t="s">
        <v>1266</v>
      </c>
      <c r="D1693" s="50" t="s">
        <v>1982</v>
      </c>
      <c r="E1693">
        <v>2025</v>
      </c>
      <c r="F1693">
        <v>6</v>
      </c>
      <c r="G1693" s="54" t="s">
        <v>858</v>
      </c>
      <c r="H1693" s="34" t="s">
        <v>325</v>
      </c>
      <c r="I1693" s="18">
        <v>18.240000000000002</v>
      </c>
      <c r="J1693" s="34" t="s">
        <v>785</v>
      </c>
      <c r="K1693" s="19">
        <f t="shared" si="53"/>
        <v>20.555385600000005</v>
      </c>
      <c r="L1693" t="s">
        <v>851</v>
      </c>
      <c r="M1693" s="51" t="s">
        <v>874</v>
      </c>
      <c r="O1693" s="50" t="s">
        <v>875</v>
      </c>
      <c r="P1693" s="38">
        <f t="shared" si="52"/>
        <v>20.555385600000005</v>
      </c>
      <c r="Q1693" s="52">
        <v>45831</v>
      </c>
      <c r="S1693">
        <v>40700</v>
      </c>
      <c r="T1693" t="s">
        <v>784</v>
      </c>
    </row>
    <row r="1694" spans="1:20" ht="29.1">
      <c r="A1694" s="54" t="str">
        <f>+VLOOKUP(O1694,'Selectable Table'!D:E,2,0)</f>
        <v>OTH CUST</v>
      </c>
      <c r="B1694" s="37" t="s">
        <v>1268</v>
      </c>
      <c r="C1694" s="50" t="s">
        <v>1269</v>
      </c>
      <c r="D1694" s="50" t="s">
        <v>1982</v>
      </c>
      <c r="E1694">
        <v>2025</v>
      </c>
      <c r="F1694">
        <v>6</v>
      </c>
      <c r="G1694" s="54" t="s">
        <v>854</v>
      </c>
      <c r="H1694" s="34" t="s">
        <v>324</v>
      </c>
      <c r="I1694" s="18">
        <v>30.188000000000002</v>
      </c>
      <c r="J1694" s="34" t="s">
        <v>785</v>
      </c>
      <c r="K1694" s="19">
        <f t="shared" si="53"/>
        <v>34.020064720000008</v>
      </c>
      <c r="L1694" t="s">
        <v>851</v>
      </c>
      <c r="M1694" s="51" t="s">
        <v>1270</v>
      </c>
      <c r="O1694" s="50" t="s">
        <v>929</v>
      </c>
      <c r="P1694" s="38">
        <f t="shared" si="52"/>
        <v>34.020064720000008</v>
      </c>
      <c r="Q1694" s="52">
        <v>45831</v>
      </c>
      <c r="S1694">
        <v>40700</v>
      </c>
      <c r="T1694" t="s">
        <v>784</v>
      </c>
    </row>
    <row r="1695" spans="1:20" ht="14.45">
      <c r="A1695" s="54" t="str">
        <f>+VLOOKUP(O1695,'Selectable Table'!D:E,2,0)</f>
        <v>OTH CUST</v>
      </c>
      <c r="B1695" s="37" t="s">
        <v>1279</v>
      </c>
      <c r="C1695" s="50" t="s">
        <v>1280</v>
      </c>
      <c r="D1695" s="50" t="s">
        <v>1982</v>
      </c>
      <c r="E1695">
        <v>2025</v>
      </c>
      <c r="F1695">
        <v>6</v>
      </c>
      <c r="G1695" s="54" t="s">
        <v>850</v>
      </c>
      <c r="H1695" s="34" t="s">
        <v>323</v>
      </c>
      <c r="I1695" s="18">
        <v>39.900000000000006</v>
      </c>
      <c r="J1695" s="34" t="s">
        <v>785</v>
      </c>
      <c r="K1695" s="19">
        <f t="shared" si="53"/>
        <v>44.964906000000006</v>
      </c>
      <c r="L1695" t="s">
        <v>851</v>
      </c>
      <c r="M1695" s="51" t="s">
        <v>1281</v>
      </c>
      <c r="O1695" s="50" t="s">
        <v>875</v>
      </c>
      <c r="P1695" s="38">
        <f t="shared" si="52"/>
        <v>44.964906000000006</v>
      </c>
      <c r="Q1695" s="52">
        <v>45831</v>
      </c>
      <c r="S1695">
        <v>40700</v>
      </c>
      <c r="T1695" t="s">
        <v>784</v>
      </c>
    </row>
    <row r="1696" spans="1:20" ht="29.1">
      <c r="A1696" s="54" t="str">
        <f>+VLOOKUP(O1696,'Selectable Table'!D:E,2,0)</f>
        <v>OTH CUST</v>
      </c>
      <c r="B1696" s="37" t="s">
        <v>1287</v>
      </c>
      <c r="C1696" s="50" t="s">
        <v>1288</v>
      </c>
      <c r="D1696" s="50" t="s">
        <v>1982</v>
      </c>
      <c r="E1696">
        <v>2025</v>
      </c>
      <c r="F1696">
        <v>6</v>
      </c>
      <c r="G1696" s="54" t="s">
        <v>854</v>
      </c>
      <c r="H1696" s="34" t="s">
        <v>324</v>
      </c>
      <c r="I1696" s="18">
        <v>30.188000000000002</v>
      </c>
      <c r="J1696" s="34" t="s">
        <v>785</v>
      </c>
      <c r="K1696" s="19">
        <f t="shared" si="53"/>
        <v>34.020064720000008</v>
      </c>
      <c r="L1696" t="s">
        <v>851</v>
      </c>
      <c r="M1696" s="51" t="s">
        <v>1290</v>
      </c>
      <c r="O1696" s="50" t="s">
        <v>929</v>
      </c>
      <c r="P1696" s="38">
        <f t="shared" si="52"/>
        <v>34.020064720000008</v>
      </c>
      <c r="Q1696" s="52">
        <v>45831</v>
      </c>
      <c r="S1696">
        <v>40700</v>
      </c>
      <c r="T1696" t="s">
        <v>784</v>
      </c>
    </row>
    <row r="1697" spans="1:20" ht="29.1">
      <c r="A1697" s="54" t="str">
        <f>+VLOOKUP(O1697,'Selectable Table'!D:E,2,0)</f>
        <v>OTH CUST</v>
      </c>
      <c r="B1697" s="37" t="s">
        <v>1313</v>
      </c>
      <c r="C1697" s="50" t="s">
        <v>1314</v>
      </c>
      <c r="D1697" s="50" t="s">
        <v>1982</v>
      </c>
      <c r="E1697">
        <v>2025</v>
      </c>
      <c r="F1697">
        <v>6</v>
      </c>
      <c r="G1697" s="54" t="s">
        <v>854</v>
      </c>
      <c r="H1697" s="34" t="s">
        <v>324</v>
      </c>
      <c r="I1697" s="18">
        <v>30.188000000000002</v>
      </c>
      <c r="J1697" s="34" t="s">
        <v>785</v>
      </c>
      <c r="K1697" s="19">
        <f t="shared" si="53"/>
        <v>34.020064720000008</v>
      </c>
      <c r="L1697" t="s">
        <v>851</v>
      </c>
      <c r="M1697" s="51" t="s">
        <v>1315</v>
      </c>
      <c r="O1697" s="50" t="s">
        <v>929</v>
      </c>
      <c r="P1697" s="38">
        <f t="shared" si="52"/>
        <v>34.020064720000008</v>
      </c>
      <c r="Q1697" s="52">
        <v>45831</v>
      </c>
      <c r="S1697">
        <v>40700</v>
      </c>
      <c r="T1697" t="s">
        <v>784</v>
      </c>
    </row>
    <row r="1698" spans="1:20" ht="14.45">
      <c r="A1698" s="54" t="str">
        <f>+VLOOKUP(O1698,'Selectable Table'!D:E,2,0)</f>
        <v>J &amp; J</v>
      </c>
      <c r="B1698" s="37" t="s">
        <v>1800</v>
      </c>
      <c r="C1698" s="50" t="s">
        <v>1801</v>
      </c>
      <c r="D1698" s="50" t="s">
        <v>1982</v>
      </c>
      <c r="E1698">
        <v>2025</v>
      </c>
      <c r="F1698">
        <v>6</v>
      </c>
      <c r="G1698" s="54" t="s">
        <v>850</v>
      </c>
      <c r="H1698" s="34" t="s">
        <v>323</v>
      </c>
      <c r="I1698" s="18">
        <v>35.012</v>
      </c>
      <c r="J1698" s="34" t="s">
        <v>785</v>
      </c>
      <c r="K1698" s="19">
        <f t="shared" si="53"/>
        <v>39.456423280000003</v>
      </c>
      <c r="L1698" t="s">
        <v>851</v>
      </c>
      <c r="M1698" s="51" t="s">
        <v>1802</v>
      </c>
      <c r="O1698" s="50" t="s">
        <v>976</v>
      </c>
      <c r="P1698" s="38">
        <f t="shared" si="52"/>
        <v>39.456423280000003</v>
      </c>
      <c r="Q1698" s="52">
        <v>45831</v>
      </c>
      <c r="S1698">
        <v>40700</v>
      </c>
      <c r="T1698" t="s">
        <v>784</v>
      </c>
    </row>
    <row r="1699" spans="1:20" ht="29.1">
      <c r="A1699" s="54" t="str">
        <f>+VLOOKUP(O1699,'Selectable Table'!D:E,2,0)</f>
        <v>J &amp; J</v>
      </c>
      <c r="B1699" s="37" t="s">
        <v>1803</v>
      </c>
      <c r="C1699" s="50" t="s">
        <v>1804</v>
      </c>
      <c r="D1699" s="50" t="s">
        <v>1983</v>
      </c>
      <c r="E1699">
        <v>2025</v>
      </c>
      <c r="F1699">
        <v>6</v>
      </c>
      <c r="G1699" s="54" t="s">
        <v>880</v>
      </c>
      <c r="H1699" s="34" t="s">
        <v>616</v>
      </c>
      <c r="I1699" s="18">
        <v>35.012</v>
      </c>
      <c r="J1699" s="34" t="s">
        <v>785</v>
      </c>
      <c r="K1699" s="19">
        <f t="shared" si="53"/>
        <v>39.456423280000003</v>
      </c>
      <c r="L1699" t="s">
        <v>851</v>
      </c>
      <c r="M1699" s="51" t="s">
        <v>1805</v>
      </c>
      <c r="O1699" s="50" t="s">
        <v>976</v>
      </c>
      <c r="P1699" s="38">
        <f t="shared" si="52"/>
        <v>39.456423280000003</v>
      </c>
      <c r="Q1699" s="52">
        <v>45831</v>
      </c>
      <c r="S1699">
        <v>40700</v>
      </c>
      <c r="T1699" t="s">
        <v>784</v>
      </c>
    </row>
    <row r="1700" spans="1:20" ht="29.1">
      <c r="A1700" s="54" t="str">
        <f>+VLOOKUP(O1700,'Selectable Table'!D:E,2,0)</f>
        <v>OTH CUST</v>
      </c>
      <c r="B1700" s="37" t="s">
        <v>1806</v>
      </c>
      <c r="C1700" s="50" t="s">
        <v>1494</v>
      </c>
      <c r="D1700" s="50" t="s">
        <v>1983</v>
      </c>
      <c r="E1700">
        <v>2025</v>
      </c>
      <c r="F1700">
        <v>6</v>
      </c>
      <c r="G1700" s="54" t="s">
        <v>880</v>
      </c>
      <c r="H1700" s="34" t="s">
        <v>616</v>
      </c>
      <c r="I1700" s="18">
        <v>88.26400000000001</v>
      </c>
      <c r="J1700" s="34" t="s">
        <v>785</v>
      </c>
      <c r="K1700" s="19">
        <f t="shared" si="53"/>
        <v>99.468232160000014</v>
      </c>
      <c r="L1700" t="s">
        <v>851</v>
      </c>
      <c r="M1700" s="51" t="s">
        <v>1495</v>
      </c>
      <c r="O1700" s="50" t="s">
        <v>1361</v>
      </c>
      <c r="P1700" s="38">
        <f t="shared" si="52"/>
        <v>99.468232160000014</v>
      </c>
      <c r="Q1700" s="52">
        <v>45831</v>
      </c>
      <c r="S1700">
        <v>40700</v>
      </c>
      <c r="T1700" t="s">
        <v>784</v>
      </c>
    </row>
    <row r="1701" spans="1:20" ht="29.1">
      <c r="A1701" s="54" t="str">
        <f>+VLOOKUP(O1701,'Selectable Table'!D:E,2,0)</f>
        <v>OTH CUST</v>
      </c>
      <c r="B1701" s="37" t="s">
        <v>1331</v>
      </c>
      <c r="C1701" s="50" t="s">
        <v>1332</v>
      </c>
      <c r="D1701" s="50" t="s">
        <v>1983</v>
      </c>
      <c r="E1701">
        <v>2025</v>
      </c>
      <c r="F1701">
        <v>6</v>
      </c>
      <c r="G1701" s="54" t="s">
        <v>850</v>
      </c>
      <c r="H1701" s="34" t="s">
        <v>323</v>
      </c>
      <c r="I1701" s="18">
        <v>30.192000000000004</v>
      </c>
      <c r="J1701" s="34" t="s">
        <v>785</v>
      </c>
      <c r="K1701" s="19">
        <f t="shared" si="53"/>
        <v>34.024572480000003</v>
      </c>
      <c r="L1701" t="s">
        <v>851</v>
      </c>
      <c r="M1701" s="51" t="s">
        <v>1333</v>
      </c>
      <c r="O1701" s="50" t="s">
        <v>929</v>
      </c>
      <c r="P1701" s="38">
        <f t="shared" si="52"/>
        <v>34.024572480000003</v>
      </c>
      <c r="Q1701" s="52">
        <v>45831</v>
      </c>
      <c r="S1701">
        <v>40700</v>
      </c>
      <c r="T1701" t="s">
        <v>784</v>
      </c>
    </row>
    <row r="1702" spans="1:20" ht="14.45">
      <c r="A1702" s="54" t="str">
        <f>+VLOOKUP(O1702,'Selectable Table'!D:E,2,0)</f>
        <v>J &amp; J</v>
      </c>
      <c r="B1702" s="37" t="s">
        <v>1808</v>
      </c>
      <c r="C1702" s="50" t="s">
        <v>1809</v>
      </c>
      <c r="D1702" s="50" t="s">
        <v>551</v>
      </c>
      <c r="E1702">
        <v>2025</v>
      </c>
      <c r="F1702">
        <v>6</v>
      </c>
      <c r="G1702" s="54" t="s">
        <v>854</v>
      </c>
      <c r="H1702" s="34" t="s">
        <v>324</v>
      </c>
      <c r="I1702" s="18">
        <v>35.012</v>
      </c>
      <c r="J1702" s="34" t="s">
        <v>787</v>
      </c>
      <c r="K1702" s="19">
        <f t="shared" si="53"/>
        <v>42.18315784</v>
      </c>
      <c r="L1702" t="s">
        <v>851</v>
      </c>
      <c r="M1702" s="51" t="s">
        <v>1810</v>
      </c>
      <c r="O1702" s="50" t="s">
        <v>976</v>
      </c>
      <c r="P1702" s="38">
        <f t="shared" si="52"/>
        <v>42.18315784</v>
      </c>
      <c r="Q1702" s="52">
        <v>45831</v>
      </c>
      <c r="S1702">
        <v>40700</v>
      </c>
      <c r="T1702" t="s">
        <v>784</v>
      </c>
    </row>
    <row r="1703" spans="1:20" ht="14.45">
      <c r="A1703" s="54" t="str">
        <f>+VLOOKUP(O1703,'Selectable Table'!D:E,2,0)</f>
        <v>OTH CUST</v>
      </c>
      <c r="B1703" s="37" t="s">
        <v>1343</v>
      </c>
      <c r="C1703" s="50" t="s">
        <v>1344</v>
      </c>
      <c r="D1703" s="50" t="s">
        <v>551</v>
      </c>
      <c r="E1703">
        <v>2025</v>
      </c>
      <c r="F1703">
        <v>6</v>
      </c>
      <c r="G1703" s="54" t="s">
        <v>858</v>
      </c>
      <c r="H1703" s="34" t="s">
        <v>325</v>
      </c>
      <c r="I1703" s="18">
        <v>18.240000000000002</v>
      </c>
      <c r="J1703" s="34" t="s">
        <v>787</v>
      </c>
      <c r="K1703" s="19">
        <f t="shared" si="53"/>
        <v>21.975916800000004</v>
      </c>
      <c r="L1703" t="s">
        <v>851</v>
      </c>
      <c r="M1703" s="51" t="s">
        <v>874</v>
      </c>
      <c r="O1703" s="50" t="s">
        <v>875</v>
      </c>
      <c r="P1703" s="38">
        <f t="shared" si="52"/>
        <v>21.975916800000004</v>
      </c>
      <c r="Q1703" s="52">
        <v>45831</v>
      </c>
      <c r="S1703">
        <v>40700</v>
      </c>
      <c r="T1703" t="s">
        <v>784</v>
      </c>
    </row>
    <row r="1704" spans="1:20" ht="29.1">
      <c r="A1704" s="54" t="str">
        <f>+VLOOKUP(O1704,'Selectable Table'!D:E,2,0)</f>
        <v>OTH CUST</v>
      </c>
      <c r="B1704" s="37" t="s">
        <v>1815</v>
      </c>
      <c r="C1704" s="50" t="s">
        <v>1816</v>
      </c>
      <c r="D1704" s="50" t="s">
        <v>551</v>
      </c>
      <c r="E1704">
        <v>2025</v>
      </c>
      <c r="F1704">
        <v>6</v>
      </c>
      <c r="G1704" s="54" t="s">
        <v>854</v>
      </c>
      <c r="H1704" s="34" t="s">
        <v>324</v>
      </c>
      <c r="I1704" s="18">
        <v>25.660000000000004</v>
      </c>
      <c r="J1704" s="34" t="s">
        <v>787</v>
      </c>
      <c r="K1704" s="19">
        <f t="shared" si="53"/>
        <v>30.915681200000005</v>
      </c>
      <c r="L1704" t="s">
        <v>851</v>
      </c>
      <c r="M1704" s="51" t="s">
        <v>1817</v>
      </c>
      <c r="O1704" s="50" t="s">
        <v>929</v>
      </c>
      <c r="P1704" s="38">
        <f t="shared" si="52"/>
        <v>30.915681200000005</v>
      </c>
      <c r="Q1704" s="52">
        <v>45831</v>
      </c>
      <c r="S1704">
        <v>40700</v>
      </c>
      <c r="T1704" t="s">
        <v>784</v>
      </c>
    </row>
    <row r="1705" spans="1:20" ht="14.45">
      <c r="A1705" s="54" t="str">
        <f>+VLOOKUP(O1705,'Selectable Table'!D:E,2,0)</f>
        <v>OTH CUST</v>
      </c>
      <c r="B1705" s="37" t="s">
        <v>1358</v>
      </c>
      <c r="C1705" s="50" t="s">
        <v>1359</v>
      </c>
      <c r="D1705" s="50" t="s">
        <v>551</v>
      </c>
      <c r="E1705">
        <v>2025</v>
      </c>
      <c r="F1705">
        <v>6</v>
      </c>
      <c r="G1705" s="54" t="s">
        <v>854</v>
      </c>
      <c r="H1705" s="34" t="s">
        <v>324</v>
      </c>
      <c r="I1705" s="18">
        <v>88.26400000000001</v>
      </c>
      <c r="J1705" s="34" t="s">
        <v>787</v>
      </c>
      <c r="K1705" s="19">
        <f t="shared" si="53"/>
        <v>106.34223248000001</v>
      </c>
      <c r="L1705" t="s">
        <v>851</v>
      </c>
      <c r="M1705" s="51" t="s">
        <v>1360</v>
      </c>
      <c r="O1705" s="50" t="s">
        <v>1361</v>
      </c>
      <c r="P1705" s="38">
        <f t="shared" si="52"/>
        <v>106.34223248000001</v>
      </c>
      <c r="Q1705" s="52">
        <v>45831</v>
      </c>
      <c r="S1705">
        <v>40700</v>
      </c>
      <c r="T1705" t="s">
        <v>784</v>
      </c>
    </row>
    <row r="1706" spans="1:20" ht="29.1">
      <c r="A1706" s="54" t="str">
        <f>+VLOOKUP(O1706,'Selectable Table'!D:E,2,0)</f>
        <v>OTH CUST</v>
      </c>
      <c r="B1706" s="37" t="s">
        <v>1819</v>
      </c>
      <c r="C1706" s="50" t="s">
        <v>1820</v>
      </c>
      <c r="D1706" s="50" t="s">
        <v>551</v>
      </c>
      <c r="E1706">
        <v>2025</v>
      </c>
      <c r="F1706">
        <v>6</v>
      </c>
      <c r="G1706" s="54" t="s">
        <v>854</v>
      </c>
      <c r="H1706" s="34" t="s">
        <v>324</v>
      </c>
      <c r="I1706" s="18">
        <v>25.660000000000004</v>
      </c>
      <c r="J1706" s="34" t="s">
        <v>787</v>
      </c>
      <c r="K1706" s="19">
        <f t="shared" si="53"/>
        <v>30.915681200000005</v>
      </c>
      <c r="L1706" t="s">
        <v>851</v>
      </c>
      <c r="M1706" s="51" t="s">
        <v>1821</v>
      </c>
      <c r="O1706" s="50" t="s">
        <v>929</v>
      </c>
      <c r="P1706" s="38">
        <f t="shared" si="52"/>
        <v>30.915681200000005</v>
      </c>
      <c r="Q1706" s="52">
        <v>45831</v>
      </c>
      <c r="S1706">
        <v>40700</v>
      </c>
      <c r="T1706" t="s">
        <v>784</v>
      </c>
    </row>
    <row r="1707" spans="1:20" ht="14.45">
      <c r="A1707" s="54" t="str">
        <f>+VLOOKUP(O1707,'Selectable Table'!D:E,2,0)</f>
        <v>OTH CUST</v>
      </c>
      <c r="B1707" s="37" t="s">
        <v>1368</v>
      </c>
      <c r="C1707" s="50" t="s">
        <v>1369</v>
      </c>
      <c r="D1707" s="50" t="s">
        <v>551</v>
      </c>
      <c r="E1707">
        <v>2025</v>
      </c>
      <c r="F1707">
        <v>6</v>
      </c>
      <c r="G1707" s="54" t="s">
        <v>854</v>
      </c>
      <c r="H1707" s="34" t="s">
        <v>324</v>
      </c>
      <c r="I1707" s="18">
        <v>18.240000000000002</v>
      </c>
      <c r="J1707" s="34" t="s">
        <v>787</v>
      </c>
      <c r="K1707" s="19">
        <f t="shared" si="53"/>
        <v>21.975916800000004</v>
      </c>
      <c r="L1707" t="s">
        <v>851</v>
      </c>
      <c r="M1707" s="51" t="s">
        <v>874</v>
      </c>
      <c r="O1707" s="50" t="s">
        <v>875</v>
      </c>
      <c r="P1707" s="38">
        <f t="shared" si="52"/>
        <v>21.975916800000004</v>
      </c>
      <c r="Q1707" s="52">
        <v>45831</v>
      </c>
      <c r="S1707">
        <v>40700</v>
      </c>
      <c r="T1707" t="s">
        <v>784</v>
      </c>
    </row>
    <row r="1708" spans="1:20" ht="14.45">
      <c r="A1708" s="54" t="str">
        <f>+VLOOKUP(O1708,'Selectable Table'!D:E,2,0)</f>
        <v>ELI LILLY</v>
      </c>
      <c r="B1708" s="37" t="s">
        <v>1380</v>
      </c>
      <c r="C1708" s="50" t="s">
        <v>1381</v>
      </c>
      <c r="D1708" s="50" t="s">
        <v>551</v>
      </c>
      <c r="E1708">
        <v>2025</v>
      </c>
      <c r="F1708">
        <v>6</v>
      </c>
      <c r="G1708" s="54" t="s">
        <v>850</v>
      </c>
      <c r="H1708" s="34" t="s">
        <v>323</v>
      </c>
      <c r="I1708" s="18">
        <v>110.952</v>
      </c>
      <c r="J1708" s="34" t="s">
        <v>787</v>
      </c>
      <c r="K1708" s="19">
        <f t="shared" si="53"/>
        <v>133.67718864</v>
      </c>
      <c r="L1708" t="s">
        <v>851</v>
      </c>
      <c r="M1708" s="51" t="s">
        <v>1382</v>
      </c>
      <c r="O1708" s="50" t="s">
        <v>853</v>
      </c>
      <c r="P1708" s="38">
        <f t="shared" si="52"/>
        <v>133.67718864</v>
      </c>
      <c r="Q1708" s="52">
        <v>45831</v>
      </c>
      <c r="S1708">
        <v>40700</v>
      </c>
      <c r="T1708" t="s">
        <v>784</v>
      </c>
    </row>
    <row r="1709" spans="1:20" ht="14.45">
      <c r="A1709" s="54" t="str">
        <f>+VLOOKUP(O1709,'Selectable Table'!D:E,2,0)</f>
        <v>OTH CUST</v>
      </c>
      <c r="B1709" s="37" t="s">
        <v>1389</v>
      </c>
      <c r="C1709" s="50" t="s">
        <v>1390</v>
      </c>
      <c r="D1709" s="50" t="s">
        <v>1984</v>
      </c>
      <c r="E1709">
        <v>2025</v>
      </c>
      <c r="F1709">
        <v>6</v>
      </c>
      <c r="G1709" s="54" t="s">
        <v>854</v>
      </c>
      <c r="H1709" s="34" t="s">
        <v>324</v>
      </c>
      <c r="I1709" s="18">
        <v>88.26400000000001</v>
      </c>
      <c r="J1709" s="34" t="s">
        <v>95</v>
      </c>
      <c r="K1709" s="19">
        <f t="shared" si="53"/>
        <v>88.26400000000001</v>
      </c>
      <c r="L1709" t="s">
        <v>851</v>
      </c>
      <c r="M1709" s="51" t="s">
        <v>1392</v>
      </c>
      <c r="O1709" s="50" t="s">
        <v>1361</v>
      </c>
      <c r="P1709" s="38">
        <f t="shared" si="52"/>
        <v>88.26400000000001</v>
      </c>
      <c r="Q1709" s="52">
        <v>45831</v>
      </c>
      <c r="S1709">
        <v>40700</v>
      </c>
      <c r="T1709" t="s">
        <v>784</v>
      </c>
    </row>
    <row r="1710" spans="1:20" ht="14.45">
      <c r="A1710" s="54" t="str">
        <f>+VLOOKUP(O1710,'Selectable Table'!D:E,2,0)</f>
        <v>ELI LILLY</v>
      </c>
      <c r="B1710" s="37" t="s">
        <v>1393</v>
      </c>
      <c r="C1710" s="50" t="s">
        <v>1394</v>
      </c>
      <c r="D1710" s="50" t="s">
        <v>1984</v>
      </c>
      <c r="E1710">
        <v>2025</v>
      </c>
      <c r="F1710">
        <v>6</v>
      </c>
      <c r="G1710" s="54" t="s">
        <v>854</v>
      </c>
      <c r="H1710" s="34" t="s">
        <v>324</v>
      </c>
      <c r="I1710" s="18">
        <v>88.26400000000001</v>
      </c>
      <c r="J1710" s="34" t="s">
        <v>95</v>
      </c>
      <c r="K1710" s="19">
        <f t="shared" si="53"/>
        <v>88.26400000000001</v>
      </c>
      <c r="L1710" t="s">
        <v>851</v>
      </c>
      <c r="M1710" s="51" t="s">
        <v>1395</v>
      </c>
      <c r="O1710" s="50" t="s">
        <v>853</v>
      </c>
      <c r="P1710" s="38">
        <f t="shared" si="52"/>
        <v>88.26400000000001</v>
      </c>
      <c r="Q1710" s="52">
        <v>45831</v>
      </c>
      <c r="S1710">
        <v>40700</v>
      </c>
      <c r="T1710" t="s">
        <v>784</v>
      </c>
    </row>
    <row r="1711" spans="1:20" ht="29.1">
      <c r="A1711" s="54" t="str">
        <f>+VLOOKUP(O1711,'Selectable Table'!D:E,2,0)</f>
        <v>OTH CUST</v>
      </c>
      <c r="B1711" s="37" t="s">
        <v>1401</v>
      </c>
      <c r="C1711" s="50" t="s">
        <v>1402</v>
      </c>
      <c r="D1711" s="50" t="s">
        <v>1984</v>
      </c>
      <c r="E1711">
        <v>2025</v>
      </c>
      <c r="F1711">
        <v>6</v>
      </c>
      <c r="G1711" s="54" t="s">
        <v>854</v>
      </c>
      <c r="H1711" s="34" t="s">
        <v>324</v>
      </c>
      <c r="I1711" s="18">
        <v>25.656000000000002</v>
      </c>
      <c r="J1711" s="34" t="s">
        <v>95</v>
      </c>
      <c r="K1711" s="19">
        <f t="shared" si="53"/>
        <v>25.656000000000002</v>
      </c>
      <c r="L1711" t="s">
        <v>851</v>
      </c>
      <c r="M1711" s="51" t="s">
        <v>1403</v>
      </c>
      <c r="O1711" s="50" t="s">
        <v>929</v>
      </c>
      <c r="P1711" s="38">
        <f t="shared" si="52"/>
        <v>25.656000000000002</v>
      </c>
      <c r="Q1711" s="52">
        <v>45831</v>
      </c>
      <c r="S1711">
        <v>40700</v>
      </c>
      <c r="T1711" t="s">
        <v>784</v>
      </c>
    </row>
    <row r="1712" spans="1:20" ht="14.45">
      <c r="A1712" s="54" t="str">
        <f>+VLOOKUP(O1712,'Selectable Table'!D:E,2,0)</f>
        <v>ELI LILLY</v>
      </c>
      <c r="B1712" s="37" t="s">
        <v>1404</v>
      </c>
      <c r="C1712" s="50" t="s">
        <v>1405</v>
      </c>
      <c r="D1712" s="50" t="s">
        <v>1984</v>
      </c>
      <c r="E1712">
        <v>2025</v>
      </c>
      <c r="F1712">
        <v>6</v>
      </c>
      <c r="G1712" s="54" t="s">
        <v>850</v>
      </c>
      <c r="H1712" s="34" t="s">
        <v>323</v>
      </c>
      <c r="I1712" s="18">
        <v>115.38800000000002</v>
      </c>
      <c r="J1712" s="34" t="s">
        <v>95</v>
      </c>
      <c r="K1712" s="19">
        <f t="shared" si="53"/>
        <v>115.38800000000002</v>
      </c>
      <c r="L1712" t="s">
        <v>851</v>
      </c>
      <c r="M1712" s="51" t="s">
        <v>1407</v>
      </c>
      <c r="O1712" s="50" t="s">
        <v>853</v>
      </c>
      <c r="P1712" s="38">
        <f t="shared" si="52"/>
        <v>115.38800000000002</v>
      </c>
      <c r="Q1712" s="52">
        <v>45831</v>
      </c>
      <c r="S1712">
        <v>40700</v>
      </c>
      <c r="T1712" t="s">
        <v>784</v>
      </c>
    </row>
    <row r="1713" spans="1:20" ht="14.45">
      <c r="A1713" s="54" t="str">
        <f>+VLOOKUP(O1713,'Selectable Table'!D:E,2,0)</f>
        <v>ELI LILLY</v>
      </c>
      <c r="B1713" s="37" t="s">
        <v>1416</v>
      </c>
      <c r="C1713" s="50" t="s">
        <v>1417</v>
      </c>
      <c r="D1713" s="50" t="s">
        <v>1984</v>
      </c>
      <c r="E1713">
        <v>2025</v>
      </c>
      <c r="F1713">
        <v>6</v>
      </c>
      <c r="G1713" s="54" t="s">
        <v>854</v>
      </c>
      <c r="H1713" s="34" t="s">
        <v>324</v>
      </c>
      <c r="I1713" s="18">
        <v>88.26400000000001</v>
      </c>
      <c r="J1713" s="34" t="s">
        <v>95</v>
      </c>
      <c r="K1713" s="19">
        <f t="shared" si="53"/>
        <v>88.26400000000001</v>
      </c>
      <c r="L1713" t="s">
        <v>851</v>
      </c>
      <c r="M1713" s="51" t="s">
        <v>1418</v>
      </c>
      <c r="O1713" s="50" t="s">
        <v>853</v>
      </c>
      <c r="P1713" s="38">
        <f t="shared" si="52"/>
        <v>88.26400000000001</v>
      </c>
      <c r="Q1713" s="52">
        <v>45831</v>
      </c>
      <c r="S1713">
        <v>40700</v>
      </c>
      <c r="T1713" t="s">
        <v>784</v>
      </c>
    </row>
    <row r="1714" spans="1:20" ht="29.1">
      <c r="A1714" s="54" t="str">
        <f>+VLOOKUP(O1714,'Selectable Table'!D:E,2,0)</f>
        <v>OTH CUST</v>
      </c>
      <c r="B1714" s="37" t="s">
        <v>1420</v>
      </c>
      <c r="C1714" s="50" t="s">
        <v>1421</v>
      </c>
      <c r="D1714" s="50" t="s">
        <v>1985</v>
      </c>
      <c r="E1714">
        <v>2025</v>
      </c>
      <c r="F1714">
        <v>6</v>
      </c>
      <c r="G1714" s="54" t="s">
        <v>854</v>
      </c>
      <c r="H1714" s="34" t="s">
        <v>324</v>
      </c>
      <c r="I1714" s="18">
        <v>30.192000000000004</v>
      </c>
      <c r="J1714" s="34" t="s">
        <v>95</v>
      </c>
      <c r="K1714" s="19">
        <f t="shared" si="53"/>
        <v>30.192000000000004</v>
      </c>
      <c r="L1714" t="s">
        <v>851</v>
      </c>
      <c r="M1714" s="51" t="s">
        <v>1423</v>
      </c>
      <c r="O1714" s="50" t="s">
        <v>929</v>
      </c>
      <c r="P1714" s="38">
        <f t="shared" si="52"/>
        <v>30.192000000000004</v>
      </c>
      <c r="Q1714" s="52">
        <v>45831</v>
      </c>
      <c r="S1714">
        <v>40700</v>
      </c>
      <c r="T1714" t="s">
        <v>784</v>
      </c>
    </row>
    <row r="1715" spans="1:20" ht="29.1">
      <c r="A1715" s="54" t="str">
        <f>+VLOOKUP(O1715,'Selectable Table'!D:E,2,0)</f>
        <v>OTH CUST</v>
      </c>
      <c r="B1715" s="37" t="s">
        <v>1424</v>
      </c>
      <c r="C1715" s="50" t="s">
        <v>1425</v>
      </c>
      <c r="D1715" s="50" t="s">
        <v>1985</v>
      </c>
      <c r="E1715">
        <v>2025</v>
      </c>
      <c r="F1715">
        <v>6</v>
      </c>
      <c r="G1715" s="54" t="s">
        <v>854</v>
      </c>
      <c r="H1715" s="34" t="s">
        <v>324</v>
      </c>
      <c r="I1715" s="18">
        <v>25.660000000000004</v>
      </c>
      <c r="J1715" s="34" t="s">
        <v>95</v>
      </c>
      <c r="K1715" s="19">
        <f t="shared" si="53"/>
        <v>25.660000000000004</v>
      </c>
      <c r="L1715" t="s">
        <v>851</v>
      </c>
      <c r="M1715" s="51" t="s">
        <v>1426</v>
      </c>
      <c r="O1715" s="50" t="s">
        <v>929</v>
      </c>
      <c r="P1715" s="38">
        <f t="shared" si="52"/>
        <v>25.660000000000004</v>
      </c>
      <c r="Q1715" s="52">
        <v>45831</v>
      </c>
      <c r="S1715">
        <v>40700</v>
      </c>
      <c r="T1715" t="s">
        <v>784</v>
      </c>
    </row>
    <row r="1716" spans="1:20" ht="29.1">
      <c r="A1716" s="54" t="str">
        <f>+VLOOKUP(O1716,'Selectable Table'!D:E,2,0)</f>
        <v>OTH CUST</v>
      </c>
      <c r="B1716" s="37" t="s">
        <v>1427</v>
      </c>
      <c r="C1716" s="50" t="s">
        <v>1428</v>
      </c>
      <c r="D1716" s="50" t="s">
        <v>1985</v>
      </c>
      <c r="E1716">
        <v>2025</v>
      </c>
      <c r="F1716">
        <v>6</v>
      </c>
      <c r="G1716" s="54" t="s">
        <v>850</v>
      </c>
      <c r="H1716" s="34" t="s">
        <v>323</v>
      </c>
      <c r="I1716" s="18">
        <v>30.188000000000002</v>
      </c>
      <c r="J1716" s="34" t="s">
        <v>95</v>
      </c>
      <c r="K1716" s="19">
        <f t="shared" si="53"/>
        <v>30.188000000000002</v>
      </c>
      <c r="L1716" t="s">
        <v>851</v>
      </c>
      <c r="M1716" s="51" t="s">
        <v>1429</v>
      </c>
      <c r="O1716" s="50" t="s">
        <v>929</v>
      </c>
      <c r="P1716" s="38">
        <f t="shared" si="52"/>
        <v>30.188000000000002</v>
      </c>
      <c r="Q1716" s="52">
        <v>45831</v>
      </c>
      <c r="S1716">
        <v>40700</v>
      </c>
      <c r="T1716" t="s">
        <v>784</v>
      </c>
    </row>
    <row r="1717" spans="1:20" ht="14.45">
      <c r="A1717" s="54" t="str">
        <f>+VLOOKUP(O1717,'Selectable Table'!D:E,2,0)</f>
        <v>OTH CUST</v>
      </c>
      <c r="B1717" s="37" t="s">
        <v>1433</v>
      </c>
      <c r="C1717" s="50" t="s">
        <v>1434</v>
      </c>
      <c r="D1717" s="50" t="s">
        <v>554</v>
      </c>
      <c r="E1717">
        <v>2025</v>
      </c>
      <c r="F1717">
        <v>6</v>
      </c>
      <c r="G1717" s="54" t="s">
        <v>854</v>
      </c>
      <c r="H1717" s="34" t="s">
        <v>324</v>
      </c>
      <c r="I1717" s="18">
        <v>115.38800000000002</v>
      </c>
      <c r="J1717" s="34" t="s">
        <v>787</v>
      </c>
      <c r="K1717" s="19">
        <f t="shared" si="53"/>
        <v>139.02177016000002</v>
      </c>
      <c r="L1717" t="s">
        <v>851</v>
      </c>
      <c r="M1717" s="51" t="s">
        <v>1435</v>
      </c>
      <c r="O1717" s="50" t="s">
        <v>1361</v>
      </c>
      <c r="P1717" s="38">
        <f t="shared" si="52"/>
        <v>139.02177016000002</v>
      </c>
      <c r="Q1717" s="52">
        <v>45831</v>
      </c>
      <c r="S1717">
        <v>40700</v>
      </c>
      <c r="T1717" t="s">
        <v>784</v>
      </c>
    </row>
    <row r="1718" spans="1:20" ht="14.45">
      <c r="A1718" s="54" t="str">
        <f>+VLOOKUP(O1718,'Selectable Table'!D:E,2,0)</f>
        <v>ELI LILLY</v>
      </c>
      <c r="B1718" s="37" t="s">
        <v>1457</v>
      </c>
      <c r="C1718" s="50" t="s">
        <v>1458</v>
      </c>
      <c r="D1718" s="50" t="s">
        <v>554</v>
      </c>
      <c r="E1718">
        <v>2025</v>
      </c>
      <c r="F1718">
        <v>6</v>
      </c>
      <c r="G1718" s="54" t="s">
        <v>858</v>
      </c>
      <c r="H1718" s="34" t="s">
        <v>325</v>
      </c>
      <c r="I1718" s="18">
        <v>115.38800000000002</v>
      </c>
      <c r="J1718" s="34" t="s">
        <v>787</v>
      </c>
      <c r="K1718" s="19">
        <f t="shared" si="53"/>
        <v>139.02177016000002</v>
      </c>
      <c r="L1718" t="s">
        <v>851</v>
      </c>
      <c r="M1718" s="51" t="s">
        <v>1459</v>
      </c>
      <c r="O1718" s="50" t="s">
        <v>853</v>
      </c>
      <c r="P1718" s="38">
        <f t="shared" si="52"/>
        <v>139.02177016000002</v>
      </c>
      <c r="Q1718" s="52">
        <v>45831</v>
      </c>
      <c r="S1718">
        <v>40700</v>
      </c>
      <c r="T1718" t="s">
        <v>784</v>
      </c>
    </row>
    <row r="1719" spans="1:20" ht="14.45">
      <c r="A1719" s="54" t="str">
        <f>+VLOOKUP(O1719,'Selectable Table'!D:E,2,0)</f>
        <v>OTH CUST</v>
      </c>
      <c r="B1719" s="37" t="s">
        <v>1856</v>
      </c>
      <c r="C1719" s="50" t="s">
        <v>1494</v>
      </c>
      <c r="D1719" s="50" t="s">
        <v>554</v>
      </c>
      <c r="E1719">
        <v>2025</v>
      </c>
      <c r="F1719">
        <v>6</v>
      </c>
      <c r="G1719" s="54" t="s">
        <v>854</v>
      </c>
      <c r="H1719" s="34" t="s">
        <v>324</v>
      </c>
      <c r="I1719" s="18">
        <v>-88.26400000000001</v>
      </c>
      <c r="J1719" s="34" t="s">
        <v>787</v>
      </c>
      <c r="K1719" s="19">
        <f t="shared" si="53"/>
        <v>-106.34223248000001</v>
      </c>
      <c r="L1719" t="s">
        <v>851</v>
      </c>
      <c r="M1719" s="51" t="s">
        <v>1857</v>
      </c>
      <c r="O1719" s="50" t="s">
        <v>1858</v>
      </c>
      <c r="P1719" s="38">
        <f t="shared" si="52"/>
        <v>-106.34223248000001</v>
      </c>
      <c r="Q1719" s="52">
        <v>45824</v>
      </c>
      <c r="S1719">
        <v>40700</v>
      </c>
      <c r="T1719" t="s">
        <v>784</v>
      </c>
    </row>
    <row r="1720" spans="1:20" ht="29.1">
      <c r="A1720" s="54" t="str">
        <f>+VLOOKUP(O1720,'Selectable Table'!D:E,2,0)</f>
        <v>OTH CUST</v>
      </c>
      <c r="B1720" s="37" t="s">
        <v>1859</v>
      </c>
      <c r="C1720" s="50" t="s">
        <v>1497</v>
      </c>
      <c r="D1720" s="50" t="s">
        <v>554</v>
      </c>
      <c r="E1720">
        <v>2025</v>
      </c>
      <c r="F1720">
        <v>6</v>
      </c>
      <c r="G1720" s="54" t="s">
        <v>854</v>
      </c>
      <c r="H1720" s="34" t="s">
        <v>324</v>
      </c>
      <c r="I1720" s="18">
        <v>-30.980000000000004</v>
      </c>
      <c r="J1720" s="34" t="s">
        <v>787</v>
      </c>
      <c r="K1720" s="19">
        <f t="shared" si="53"/>
        <v>-37.325323600000004</v>
      </c>
      <c r="L1720" t="s">
        <v>851</v>
      </c>
      <c r="M1720" s="51" t="s">
        <v>1860</v>
      </c>
      <c r="O1720" s="50" t="s">
        <v>929</v>
      </c>
      <c r="P1720" s="38">
        <f t="shared" si="52"/>
        <v>-37.325323600000004</v>
      </c>
      <c r="Q1720" s="52">
        <v>45824</v>
      </c>
      <c r="S1720">
        <v>40700</v>
      </c>
      <c r="T1720" t="s">
        <v>784</v>
      </c>
    </row>
    <row r="1721" spans="1:20" ht="14.45">
      <c r="A1721" s="54" t="str">
        <f>+VLOOKUP(O1721,'Selectable Table'!D:E,2,0)</f>
        <v>OTH CUST</v>
      </c>
      <c r="B1721" s="37" t="s">
        <v>1923</v>
      </c>
      <c r="C1721" s="50" t="s">
        <v>1924</v>
      </c>
      <c r="D1721" s="50" t="s">
        <v>554</v>
      </c>
      <c r="E1721">
        <v>2025</v>
      </c>
      <c r="F1721">
        <v>6</v>
      </c>
      <c r="G1721" s="54" t="s">
        <v>854</v>
      </c>
      <c r="H1721" s="34" t="s">
        <v>324</v>
      </c>
      <c r="I1721" s="18">
        <v>-102.38400000000001</v>
      </c>
      <c r="J1721" s="34" t="s">
        <v>787</v>
      </c>
      <c r="K1721" s="19">
        <f t="shared" si="53"/>
        <v>-123.35429088000002</v>
      </c>
      <c r="L1721" t="s">
        <v>851</v>
      </c>
      <c r="M1721" s="51" t="s">
        <v>1926</v>
      </c>
      <c r="O1721" s="50" t="s">
        <v>1156</v>
      </c>
      <c r="P1721" s="38">
        <f t="shared" si="52"/>
        <v>-123.35429088000002</v>
      </c>
      <c r="Q1721" s="52">
        <v>45831</v>
      </c>
      <c r="S1721">
        <v>40700</v>
      </c>
      <c r="T1721" t="s">
        <v>784</v>
      </c>
    </row>
    <row r="1722" spans="1:20" ht="14.45">
      <c r="A1722" s="54" t="str">
        <f>+VLOOKUP(O1722,'Selectable Table'!D:E,2,0)</f>
        <v>ELI LILLY</v>
      </c>
      <c r="B1722" s="37" t="s">
        <v>847</v>
      </c>
      <c r="C1722" s="50" t="s">
        <v>848</v>
      </c>
      <c r="D1722" s="50" t="s">
        <v>554</v>
      </c>
      <c r="E1722">
        <v>2025</v>
      </c>
      <c r="F1722">
        <v>6</v>
      </c>
      <c r="G1722" s="54" t="s">
        <v>850</v>
      </c>
      <c r="H1722" s="34" t="s">
        <v>323</v>
      </c>
      <c r="I1722" s="18">
        <v>-2912.5520000000001</v>
      </c>
      <c r="J1722" s="34" t="s">
        <v>787</v>
      </c>
      <c r="K1722" s="19">
        <f t="shared" si="53"/>
        <v>-3509.10090064</v>
      </c>
      <c r="L1722" t="s">
        <v>851</v>
      </c>
      <c r="M1722" s="51" t="s">
        <v>852</v>
      </c>
      <c r="O1722" s="50" t="s">
        <v>853</v>
      </c>
      <c r="P1722" s="38">
        <f t="shared" si="52"/>
        <v>-3509.10090064</v>
      </c>
      <c r="Q1722" s="52">
        <v>45831</v>
      </c>
      <c r="S1722">
        <v>40700</v>
      </c>
      <c r="T1722" t="s">
        <v>784</v>
      </c>
    </row>
    <row r="1723" spans="1:20" ht="14.45">
      <c r="A1723" s="54" t="str">
        <f>+VLOOKUP(O1723,'Selectable Table'!D:E,2,0)</f>
        <v>DAIICHI</v>
      </c>
      <c r="B1723" s="37" t="s">
        <v>1549</v>
      </c>
      <c r="C1723" s="50" t="s">
        <v>1550</v>
      </c>
      <c r="D1723" s="50" t="s">
        <v>1986</v>
      </c>
      <c r="E1723">
        <v>2025</v>
      </c>
      <c r="F1723">
        <v>6</v>
      </c>
      <c r="G1723" s="54" t="s">
        <v>858</v>
      </c>
      <c r="H1723" s="34" t="s">
        <v>325</v>
      </c>
      <c r="I1723" s="18">
        <v>-80.004000000000005</v>
      </c>
      <c r="J1723" s="34" t="s">
        <v>95</v>
      </c>
      <c r="K1723" s="19">
        <f t="shared" si="53"/>
        <v>-80.004000000000005</v>
      </c>
      <c r="L1723" t="s">
        <v>851</v>
      </c>
      <c r="M1723" s="51" t="s">
        <v>1552</v>
      </c>
      <c r="O1723" s="50" t="s">
        <v>1553</v>
      </c>
      <c r="P1723" s="38">
        <f t="shared" si="52"/>
        <v>-80.004000000000005</v>
      </c>
      <c r="Q1723" s="52">
        <v>45831</v>
      </c>
      <c r="S1723">
        <v>40700</v>
      </c>
      <c r="T1723" t="s">
        <v>784</v>
      </c>
    </row>
    <row r="1724" spans="1:20" ht="14.45">
      <c r="A1724" s="54" t="str">
        <f>+VLOOKUP(O1724,'Selectable Table'!D:E,2,0)</f>
        <v>OTH CUST</v>
      </c>
      <c r="B1724" s="37" t="s">
        <v>1578</v>
      </c>
      <c r="C1724" s="50" t="s">
        <v>1579</v>
      </c>
      <c r="D1724" s="50" t="s">
        <v>1986</v>
      </c>
      <c r="E1724">
        <v>2025</v>
      </c>
      <c r="F1724">
        <v>6</v>
      </c>
      <c r="G1724" s="54" t="s">
        <v>854</v>
      </c>
      <c r="H1724" s="34" t="s">
        <v>324</v>
      </c>
      <c r="I1724" s="18">
        <v>-160.524</v>
      </c>
      <c r="J1724" s="34" t="s">
        <v>95</v>
      </c>
      <c r="K1724" s="19">
        <f t="shared" si="53"/>
        <v>-160.524</v>
      </c>
      <c r="L1724" t="s">
        <v>851</v>
      </c>
      <c r="M1724" s="51" t="s">
        <v>1580</v>
      </c>
      <c r="O1724" s="50" t="s">
        <v>929</v>
      </c>
      <c r="P1724" s="38">
        <f t="shared" si="52"/>
        <v>-160.524</v>
      </c>
      <c r="Q1724" s="52">
        <v>45831</v>
      </c>
      <c r="S1724">
        <v>40700</v>
      </c>
      <c r="T1724" t="s">
        <v>784</v>
      </c>
    </row>
    <row r="1725" spans="1:20" ht="14.45">
      <c r="A1725" s="54" t="str">
        <f>+VLOOKUP(O1725,'Selectable Table'!D:E,2,0)</f>
        <v>ASTRAZENECA</v>
      </c>
      <c r="B1725" s="37" t="s">
        <v>951</v>
      </c>
      <c r="C1725" s="50" t="s">
        <v>952</v>
      </c>
      <c r="D1725" s="50" t="s">
        <v>1986</v>
      </c>
      <c r="E1725">
        <v>2025</v>
      </c>
      <c r="F1725">
        <v>6</v>
      </c>
      <c r="G1725" s="54" t="s">
        <v>854</v>
      </c>
      <c r="H1725" s="34" t="s">
        <v>324</v>
      </c>
      <c r="I1725" s="18">
        <v>-143.22800000000001</v>
      </c>
      <c r="J1725" s="34" t="s">
        <v>95</v>
      </c>
      <c r="K1725" s="19">
        <f t="shared" si="53"/>
        <v>-143.22800000000001</v>
      </c>
      <c r="L1725" t="s">
        <v>851</v>
      </c>
      <c r="M1725" s="51" t="s">
        <v>953</v>
      </c>
      <c r="O1725" s="50" t="s">
        <v>954</v>
      </c>
      <c r="P1725" s="38">
        <f t="shared" si="52"/>
        <v>-143.22800000000001</v>
      </c>
      <c r="Q1725" s="52">
        <v>45831</v>
      </c>
      <c r="S1725">
        <v>40700</v>
      </c>
      <c r="T1725" t="s">
        <v>784</v>
      </c>
    </row>
    <row r="1726" spans="1:20" ht="29.1">
      <c r="A1726" s="54" t="str">
        <f>+VLOOKUP(O1726,'Selectable Table'!D:E,2,0)</f>
        <v>OTH CUST</v>
      </c>
      <c r="B1726" s="37" t="s">
        <v>1612</v>
      </c>
      <c r="C1726" s="50" t="s">
        <v>1613</v>
      </c>
      <c r="D1726" s="50" t="s">
        <v>1986</v>
      </c>
      <c r="E1726">
        <v>2025</v>
      </c>
      <c r="F1726">
        <v>6</v>
      </c>
      <c r="G1726" s="54" t="s">
        <v>854</v>
      </c>
      <c r="H1726" s="34" t="s">
        <v>324</v>
      </c>
      <c r="I1726" s="18">
        <v>-80.260000000000005</v>
      </c>
      <c r="J1726" s="34" t="s">
        <v>95</v>
      </c>
      <c r="K1726" s="19">
        <f t="shared" si="53"/>
        <v>-80.260000000000005</v>
      </c>
      <c r="L1726" t="s">
        <v>851</v>
      </c>
      <c r="M1726" s="51" t="s">
        <v>1614</v>
      </c>
      <c r="O1726" s="50" t="s">
        <v>929</v>
      </c>
      <c r="P1726" s="38">
        <f t="shared" si="52"/>
        <v>-80.260000000000005</v>
      </c>
      <c r="Q1726" s="52">
        <v>45831</v>
      </c>
      <c r="S1726">
        <v>40700</v>
      </c>
      <c r="T1726" t="s">
        <v>784</v>
      </c>
    </row>
    <row r="1727" spans="1:20" ht="29.1">
      <c r="A1727" s="54" t="str">
        <f>+VLOOKUP(O1727,'Selectable Table'!D:E,2,0)</f>
        <v>OTH CUST</v>
      </c>
      <c r="B1727" s="37" t="s">
        <v>985</v>
      </c>
      <c r="C1727" s="50" t="s">
        <v>986</v>
      </c>
      <c r="D1727" s="50" t="s">
        <v>1986</v>
      </c>
      <c r="E1727">
        <v>2025</v>
      </c>
      <c r="F1727">
        <v>6</v>
      </c>
      <c r="G1727" s="54" t="s">
        <v>850</v>
      </c>
      <c r="H1727" s="34" t="s">
        <v>323</v>
      </c>
      <c r="I1727" s="18">
        <v>-287.38000000000005</v>
      </c>
      <c r="J1727" s="34" t="s">
        <v>95</v>
      </c>
      <c r="K1727" s="19">
        <f t="shared" si="53"/>
        <v>-287.38000000000005</v>
      </c>
      <c r="L1727" t="s">
        <v>851</v>
      </c>
      <c r="M1727" s="51" t="s">
        <v>987</v>
      </c>
      <c r="O1727" s="50" t="s">
        <v>929</v>
      </c>
      <c r="P1727" s="38">
        <f t="shared" si="52"/>
        <v>-287.38000000000005</v>
      </c>
      <c r="Q1727" s="52">
        <v>45831</v>
      </c>
      <c r="S1727">
        <v>40700</v>
      </c>
      <c r="T1727" t="s">
        <v>784</v>
      </c>
    </row>
    <row r="1728" spans="1:20" ht="14.45">
      <c r="A1728" s="54" t="str">
        <f>+VLOOKUP(O1728,'Selectable Table'!D:E,2,0)</f>
        <v>OTH CUST</v>
      </c>
      <c r="B1728" s="37" t="s">
        <v>1011</v>
      </c>
      <c r="C1728" s="50" t="s">
        <v>1012</v>
      </c>
      <c r="D1728" s="50" t="s">
        <v>1987</v>
      </c>
      <c r="E1728">
        <v>2025</v>
      </c>
      <c r="F1728">
        <v>6</v>
      </c>
      <c r="G1728" s="54" t="s">
        <v>854</v>
      </c>
      <c r="H1728" s="34" t="s">
        <v>324</v>
      </c>
      <c r="I1728" s="18">
        <v>-63.224000000000004</v>
      </c>
      <c r="J1728" s="34" t="s">
        <v>95</v>
      </c>
      <c r="K1728" s="19">
        <f t="shared" si="53"/>
        <v>-63.224000000000004</v>
      </c>
      <c r="L1728" t="s">
        <v>851</v>
      </c>
      <c r="M1728" s="51" t="s">
        <v>1013</v>
      </c>
      <c r="O1728" s="50" t="s">
        <v>1010</v>
      </c>
      <c r="P1728" s="38">
        <f t="shared" si="52"/>
        <v>-63.224000000000004</v>
      </c>
      <c r="Q1728" s="52">
        <v>45831</v>
      </c>
      <c r="S1728">
        <v>40700</v>
      </c>
      <c r="T1728" t="s">
        <v>784</v>
      </c>
    </row>
    <row r="1729" spans="1:20" ht="29.1">
      <c r="A1729" s="54" t="str">
        <f>+VLOOKUP(O1729,'Selectable Table'!D:E,2,0)</f>
        <v>OTH CUST</v>
      </c>
      <c r="B1729" s="37" t="s">
        <v>1633</v>
      </c>
      <c r="C1729" s="50" t="s">
        <v>1634</v>
      </c>
      <c r="D1729" s="50" t="s">
        <v>1987</v>
      </c>
      <c r="E1729">
        <v>2025</v>
      </c>
      <c r="F1729">
        <v>6</v>
      </c>
      <c r="G1729" s="54" t="s">
        <v>854</v>
      </c>
      <c r="H1729" s="34" t="s">
        <v>324</v>
      </c>
      <c r="I1729" s="18">
        <v>-63.427999999999997</v>
      </c>
      <c r="J1729" s="34" t="s">
        <v>95</v>
      </c>
      <c r="K1729" s="19">
        <f t="shared" si="53"/>
        <v>-63.427999999999997</v>
      </c>
      <c r="L1729" t="s">
        <v>851</v>
      </c>
      <c r="M1729" s="51" t="s">
        <v>1635</v>
      </c>
      <c r="O1729" s="50" t="s">
        <v>929</v>
      </c>
      <c r="P1729" s="38">
        <f t="shared" si="52"/>
        <v>-63.427999999999997</v>
      </c>
      <c r="Q1729" s="52">
        <v>45831</v>
      </c>
      <c r="S1729">
        <v>40700</v>
      </c>
      <c r="T1729" t="s">
        <v>784</v>
      </c>
    </row>
    <row r="1730" spans="1:20" ht="29.1">
      <c r="A1730" s="54" t="str">
        <f>+VLOOKUP(O1730,'Selectable Table'!D:E,2,0)</f>
        <v>OTH CUST</v>
      </c>
      <c r="B1730" s="37" t="s">
        <v>1034</v>
      </c>
      <c r="C1730" s="50" t="s">
        <v>1035</v>
      </c>
      <c r="D1730" s="50" t="s">
        <v>1987</v>
      </c>
      <c r="E1730">
        <v>2025</v>
      </c>
      <c r="F1730">
        <v>6</v>
      </c>
      <c r="G1730" s="54" t="s">
        <v>854</v>
      </c>
      <c r="H1730" s="34" t="s">
        <v>324</v>
      </c>
      <c r="I1730" s="18">
        <v>-63.427999999999997</v>
      </c>
      <c r="J1730" s="34" t="s">
        <v>95</v>
      </c>
      <c r="K1730" s="19">
        <f t="shared" si="53"/>
        <v>-63.427999999999997</v>
      </c>
      <c r="L1730" t="s">
        <v>851</v>
      </c>
      <c r="M1730" s="51" t="s">
        <v>1036</v>
      </c>
      <c r="O1730" s="50" t="s">
        <v>929</v>
      </c>
      <c r="P1730" s="38">
        <f t="shared" ref="P1730:P1793" si="54">K1730</f>
        <v>-63.427999999999997</v>
      </c>
      <c r="Q1730" s="52">
        <v>45831</v>
      </c>
      <c r="S1730">
        <v>40700</v>
      </c>
      <c r="T1730" t="s">
        <v>784</v>
      </c>
    </row>
    <row r="1731" spans="1:20" ht="29.1">
      <c r="A1731" s="54" t="str">
        <f>+VLOOKUP(O1731,'Selectable Table'!D:E,2,0)</f>
        <v>OTH CUST</v>
      </c>
      <c r="B1731" s="37" t="s">
        <v>1083</v>
      </c>
      <c r="C1731" s="50" t="s">
        <v>1084</v>
      </c>
      <c r="D1731" s="50" t="s">
        <v>1987</v>
      </c>
      <c r="E1731">
        <v>2025</v>
      </c>
      <c r="F1731">
        <v>6</v>
      </c>
      <c r="G1731" s="54" t="s">
        <v>850</v>
      </c>
      <c r="H1731" s="34" t="s">
        <v>323</v>
      </c>
      <c r="I1731" s="18">
        <v>-160.524</v>
      </c>
      <c r="J1731" s="34" t="s">
        <v>95</v>
      </c>
      <c r="K1731" s="19">
        <f t="shared" ref="K1731:K1794" si="55">+VLOOKUP(J1731,$W$2:$X$7,2,0)*I1731</f>
        <v>-160.524</v>
      </c>
      <c r="L1731" t="s">
        <v>851</v>
      </c>
      <c r="M1731" s="51" t="s">
        <v>1085</v>
      </c>
      <c r="O1731" s="50" t="s">
        <v>929</v>
      </c>
      <c r="P1731" s="38">
        <f t="shared" si="54"/>
        <v>-160.524</v>
      </c>
      <c r="Q1731" s="52">
        <v>45831</v>
      </c>
      <c r="S1731">
        <v>40700</v>
      </c>
      <c r="T1731" t="s">
        <v>784</v>
      </c>
    </row>
    <row r="1732" spans="1:20" ht="29.1">
      <c r="A1732" s="54" t="str">
        <f>+VLOOKUP(O1732,'Selectable Table'!D:E,2,0)</f>
        <v>OTH CUST</v>
      </c>
      <c r="B1732" s="37" t="s">
        <v>1107</v>
      </c>
      <c r="C1732" s="50" t="s">
        <v>1108</v>
      </c>
      <c r="D1732" s="50" t="s">
        <v>1987</v>
      </c>
      <c r="E1732">
        <v>2025</v>
      </c>
      <c r="F1732">
        <v>6</v>
      </c>
      <c r="G1732" s="54" t="s">
        <v>854</v>
      </c>
      <c r="H1732" s="34" t="s">
        <v>324</v>
      </c>
      <c r="I1732" s="18">
        <v>-63.427999999999997</v>
      </c>
      <c r="J1732" s="34" t="s">
        <v>95</v>
      </c>
      <c r="K1732" s="19">
        <f t="shared" si="55"/>
        <v>-63.427999999999997</v>
      </c>
      <c r="L1732" t="s">
        <v>851</v>
      </c>
      <c r="M1732" s="51" t="s">
        <v>1109</v>
      </c>
      <c r="O1732" s="50" t="s">
        <v>929</v>
      </c>
      <c r="P1732" s="38">
        <f t="shared" si="54"/>
        <v>-63.427999999999997</v>
      </c>
      <c r="Q1732" s="52">
        <v>45831</v>
      </c>
      <c r="S1732">
        <v>40700</v>
      </c>
      <c r="T1732" t="s">
        <v>784</v>
      </c>
    </row>
    <row r="1733" spans="1:20" ht="29.1">
      <c r="A1733" s="54" t="str">
        <f>+VLOOKUP(O1733,'Selectable Table'!D:E,2,0)</f>
        <v>OTH CUST</v>
      </c>
      <c r="B1733" s="37" t="s">
        <v>1710</v>
      </c>
      <c r="C1733" s="50" t="s">
        <v>1711</v>
      </c>
      <c r="D1733" s="50" t="s">
        <v>1988</v>
      </c>
      <c r="E1733">
        <v>2025</v>
      </c>
      <c r="F1733">
        <v>6</v>
      </c>
      <c r="G1733" s="54" t="s">
        <v>854</v>
      </c>
      <c r="H1733" s="34" t="s">
        <v>324</v>
      </c>
      <c r="I1733" s="18">
        <v>-63.427999999999997</v>
      </c>
      <c r="J1733" s="34" t="s">
        <v>787</v>
      </c>
      <c r="K1733" s="19">
        <f t="shared" si="55"/>
        <v>-76.419322960000002</v>
      </c>
      <c r="L1733" t="s">
        <v>851</v>
      </c>
      <c r="M1733" s="51" t="s">
        <v>1712</v>
      </c>
      <c r="O1733" s="50" t="s">
        <v>929</v>
      </c>
      <c r="P1733" s="38">
        <f t="shared" si="54"/>
        <v>-76.419322960000002</v>
      </c>
      <c r="Q1733" s="52">
        <v>45831</v>
      </c>
      <c r="S1733">
        <v>40700</v>
      </c>
      <c r="T1733" t="s">
        <v>784</v>
      </c>
    </row>
    <row r="1734" spans="1:20" ht="14.45">
      <c r="A1734" s="54" t="str">
        <f>+VLOOKUP(O1734,'Selectable Table'!D:E,2,0)</f>
        <v>OTH CUST</v>
      </c>
      <c r="B1734" s="37" t="s">
        <v>1174</v>
      </c>
      <c r="C1734" s="50" t="s">
        <v>1175</v>
      </c>
      <c r="D1734" s="50" t="s">
        <v>1988</v>
      </c>
      <c r="E1734">
        <v>2025</v>
      </c>
      <c r="F1734">
        <v>6</v>
      </c>
      <c r="G1734" s="54" t="s">
        <v>858</v>
      </c>
      <c r="H1734" s="34" t="s">
        <v>325</v>
      </c>
      <c r="I1734" s="18">
        <v>-63.224000000000004</v>
      </c>
      <c r="J1734" s="34" t="s">
        <v>787</v>
      </c>
      <c r="K1734" s="19">
        <f t="shared" si="55"/>
        <v>-76.173539680000005</v>
      </c>
      <c r="L1734" t="s">
        <v>851</v>
      </c>
      <c r="M1734" s="51" t="s">
        <v>1176</v>
      </c>
      <c r="O1734" s="50" t="s">
        <v>1010</v>
      </c>
      <c r="P1734" s="38">
        <f t="shared" si="54"/>
        <v>-76.173539680000005</v>
      </c>
      <c r="Q1734" s="52">
        <v>45831</v>
      </c>
      <c r="S1734">
        <v>40700</v>
      </c>
      <c r="T1734" t="s">
        <v>784</v>
      </c>
    </row>
    <row r="1735" spans="1:20" ht="14.45">
      <c r="A1735" s="54" t="str">
        <f>+VLOOKUP(O1735,'Selectable Table'!D:E,2,0)</f>
        <v>OTH CUST</v>
      </c>
      <c r="B1735" s="37" t="s">
        <v>1207</v>
      </c>
      <c r="C1735" s="50" t="s">
        <v>1208</v>
      </c>
      <c r="D1735" s="50" t="s">
        <v>1988</v>
      </c>
      <c r="E1735">
        <v>2025</v>
      </c>
      <c r="F1735">
        <v>6</v>
      </c>
      <c r="G1735" s="54" t="s">
        <v>854</v>
      </c>
      <c r="H1735" s="34" t="s">
        <v>324</v>
      </c>
      <c r="I1735" s="18">
        <v>-63.224000000000004</v>
      </c>
      <c r="J1735" s="34" t="s">
        <v>787</v>
      </c>
      <c r="K1735" s="19">
        <f t="shared" si="55"/>
        <v>-76.173539680000005</v>
      </c>
      <c r="L1735" t="s">
        <v>851</v>
      </c>
      <c r="M1735" s="51" t="s">
        <v>1210</v>
      </c>
      <c r="O1735" s="50" t="s">
        <v>919</v>
      </c>
      <c r="P1735" s="38">
        <f t="shared" si="54"/>
        <v>-76.173539680000005</v>
      </c>
      <c r="Q1735" s="52">
        <v>45831</v>
      </c>
      <c r="S1735">
        <v>40700</v>
      </c>
      <c r="T1735" t="s">
        <v>784</v>
      </c>
    </row>
    <row r="1736" spans="1:20" ht="14.45">
      <c r="A1736" s="54" t="str">
        <f>+VLOOKUP(O1736,'Selectable Table'!D:E,2,0)</f>
        <v>OTH CUST</v>
      </c>
      <c r="B1736" s="37" t="s">
        <v>1771</v>
      </c>
      <c r="C1736" s="50" t="s">
        <v>1772</v>
      </c>
      <c r="D1736" s="50" t="s">
        <v>1988</v>
      </c>
      <c r="E1736">
        <v>2025</v>
      </c>
      <c r="F1736">
        <v>6</v>
      </c>
      <c r="G1736" s="54" t="s">
        <v>854</v>
      </c>
      <c r="H1736" s="34" t="s">
        <v>324</v>
      </c>
      <c r="I1736" s="18">
        <v>-349.68000000000006</v>
      </c>
      <c r="J1736" s="34" t="s">
        <v>787</v>
      </c>
      <c r="K1736" s="19">
        <f t="shared" si="55"/>
        <v>-421.30145760000011</v>
      </c>
      <c r="L1736" t="s">
        <v>851</v>
      </c>
      <c r="M1736" s="51" t="s">
        <v>1773</v>
      </c>
      <c r="O1736" s="50" t="s">
        <v>1156</v>
      </c>
      <c r="P1736" s="38">
        <f t="shared" si="54"/>
        <v>-421.30145760000011</v>
      </c>
      <c r="Q1736" s="52">
        <v>45831</v>
      </c>
      <c r="S1736">
        <v>40700</v>
      </c>
      <c r="T1736" t="s">
        <v>784</v>
      </c>
    </row>
    <row r="1737" spans="1:20" ht="14.45">
      <c r="A1737" s="54" t="str">
        <f>+VLOOKUP(O1737,'Selectable Table'!D:E,2,0)</f>
        <v>J &amp; J</v>
      </c>
      <c r="B1737" s="37" t="s">
        <v>1808</v>
      </c>
      <c r="C1737" s="50" t="s">
        <v>1809</v>
      </c>
      <c r="D1737" s="50" t="s">
        <v>1988</v>
      </c>
      <c r="E1737">
        <v>2025</v>
      </c>
      <c r="F1737">
        <v>6</v>
      </c>
      <c r="G1737" s="54" t="s">
        <v>854</v>
      </c>
      <c r="H1737" s="34" t="s">
        <v>324</v>
      </c>
      <c r="I1737" s="18">
        <v>-359.14800000000002</v>
      </c>
      <c r="J1737" s="34" t="s">
        <v>787</v>
      </c>
      <c r="K1737" s="19">
        <f t="shared" si="55"/>
        <v>-432.70869336000004</v>
      </c>
      <c r="L1737" t="s">
        <v>851</v>
      </c>
      <c r="M1737" s="51" t="s">
        <v>1810</v>
      </c>
      <c r="O1737" s="50" t="s">
        <v>976</v>
      </c>
      <c r="P1737" s="38">
        <f t="shared" si="54"/>
        <v>-432.70869336000004</v>
      </c>
      <c r="Q1737" s="52">
        <v>45831</v>
      </c>
      <c r="S1737">
        <v>40700</v>
      </c>
      <c r="T1737" t="s">
        <v>784</v>
      </c>
    </row>
    <row r="1738" spans="1:20" ht="14.45">
      <c r="A1738" s="54" t="str">
        <f>+VLOOKUP(O1738,'Selectable Table'!D:E,2,0)</f>
        <v>OTH CUST</v>
      </c>
      <c r="B1738" s="37" t="s">
        <v>1811</v>
      </c>
      <c r="C1738" s="50" t="s">
        <v>1812</v>
      </c>
      <c r="D1738" s="50" t="s">
        <v>1988</v>
      </c>
      <c r="E1738">
        <v>2025</v>
      </c>
      <c r="F1738">
        <v>6</v>
      </c>
      <c r="G1738" s="54" t="s">
        <v>850</v>
      </c>
      <c r="H1738" s="34" t="s">
        <v>323</v>
      </c>
      <c r="I1738" s="18">
        <v>-126.44800000000001</v>
      </c>
      <c r="J1738" s="34" t="s">
        <v>787</v>
      </c>
      <c r="K1738" s="19">
        <f t="shared" si="55"/>
        <v>-152.34707936000001</v>
      </c>
      <c r="L1738" t="s">
        <v>851</v>
      </c>
      <c r="M1738" s="51" t="s">
        <v>1813</v>
      </c>
      <c r="O1738" s="50" t="s">
        <v>1156</v>
      </c>
      <c r="P1738" s="38">
        <f t="shared" si="54"/>
        <v>-152.34707936000001</v>
      </c>
      <c r="Q1738" s="52">
        <v>45831</v>
      </c>
      <c r="S1738">
        <v>40700</v>
      </c>
      <c r="T1738" t="s">
        <v>784</v>
      </c>
    </row>
    <row r="1739" spans="1:20" ht="14.45">
      <c r="A1739" s="54" t="str">
        <f>+VLOOKUP(O1739,'Selectable Table'!D:E,2,0)</f>
        <v>OTH CUST</v>
      </c>
      <c r="B1739" s="37" t="s">
        <v>1967</v>
      </c>
      <c r="C1739" s="50" t="s">
        <v>1924</v>
      </c>
      <c r="D1739" s="50" t="s">
        <v>556</v>
      </c>
      <c r="E1739">
        <v>2025</v>
      </c>
      <c r="F1739">
        <v>6</v>
      </c>
      <c r="G1739" s="54" t="s">
        <v>854</v>
      </c>
      <c r="H1739" s="34" t="s">
        <v>324</v>
      </c>
      <c r="I1739" s="18">
        <v>102.38400000000001</v>
      </c>
      <c r="J1739" s="34" t="s">
        <v>787</v>
      </c>
      <c r="K1739" s="19">
        <f t="shared" si="55"/>
        <v>123.35429088000002</v>
      </c>
      <c r="L1739" t="s">
        <v>851</v>
      </c>
      <c r="M1739" s="51" t="s">
        <v>1926</v>
      </c>
      <c r="O1739" s="50" t="s">
        <v>1156</v>
      </c>
      <c r="P1739" s="38">
        <f t="shared" si="54"/>
        <v>123.35429088000002</v>
      </c>
      <c r="Q1739" s="52">
        <v>45831</v>
      </c>
      <c r="S1739">
        <v>40700</v>
      </c>
      <c r="T1739" t="s">
        <v>784</v>
      </c>
    </row>
    <row r="1740" spans="1:20" ht="14.45">
      <c r="A1740" s="54" t="str">
        <f>+VLOOKUP(O1740,'Selectable Table'!D:E,2,0)</f>
        <v>DEBIOPHARM</v>
      </c>
      <c r="B1740" s="37" t="s">
        <v>861</v>
      </c>
      <c r="C1740" s="50" t="s">
        <v>862</v>
      </c>
      <c r="D1740" s="50" t="s">
        <v>556</v>
      </c>
      <c r="E1740">
        <v>2025</v>
      </c>
      <c r="F1740">
        <v>6</v>
      </c>
      <c r="G1740" s="54" t="s">
        <v>854</v>
      </c>
      <c r="H1740" s="34" t="s">
        <v>324</v>
      </c>
      <c r="I1740" s="18">
        <v>-296.44400000000002</v>
      </c>
      <c r="J1740" s="34" t="s">
        <v>787</v>
      </c>
      <c r="K1740" s="19">
        <f t="shared" si="55"/>
        <v>-357.16166008000005</v>
      </c>
      <c r="L1740" t="s">
        <v>851</v>
      </c>
      <c r="M1740" s="51" t="s">
        <v>863</v>
      </c>
      <c r="O1740" s="50" t="s">
        <v>864</v>
      </c>
      <c r="P1740" s="38">
        <f t="shared" si="54"/>
        <v>-357.16166008000005</v>
      </c>
      <c r="Q1740" s="52">
        <v>45831</v>
      </c>
      <c r="S1740">
        <v>40700</v>
      </c>
      <c r="T1740" t="s">
        <v>784</v>
      </c>
    </row>
    <row r="1741" spans="1:20" ht="14.45">
      <c r="A1741" s="54" t="str">
        <f>+VLOOKUP(O1741,'Selectable Table'!D:E,2,0)</f>
        <v>DEBIOPHARM</v>
      </c>
      <c r="B1741" s="37" t="s">
        <v>861</v>
      </c>
      <c r="C1741" s="50" t="s">
        <v>862</v>
      </c>
      <c r="D1741" s="50" t="s">
        <v>556</v>
      </c>
      <c r="E1741">
        <v>2025</v>
      </c>
      <c r="F1741">
        <v>6</v>
      </c>
      <c r="G1741" s="54" t="s">
        <v>854</v>
      </c>
      <c r="H1741" s="34" t="s">
        <v>324</v>
      </c>
      <c r="I1741" s="18">
        <v>-97.268000000000001</v>
      </c>
      <c r="J1741" s="34" t="s">
        <v>787</v>
      </c>
      <c r="K1741" s="19">
        <f t="shared" si="55"/>
        <v>-117.19043176</v>
      </c>
      <c r="L1741" t="s">
        <v>851</v>
      </c>
      <c r="M1741" s="51" t="s">
        <v>863</v>
      </c>
      <c r="O1741" s="50" t="s">
        <v>864</v>
      </c>
      <c r="P1741" s="38">
        <f t="shared" si="54"/>
        <v>-117.19043176</v>
      </c>
      <c r="Q1741" s="52">
        <v>45831</v>
      </c>
      <c r="S1741">
        <v>40700</v>
      </c>
      <c r="T1741" t="s">
        <v>784</v>
      </c>
    </row>
    <row r="1742" spans="1:20" ht="14.45">
      <c r="A1742" s="54" t="str">
        <f>+VLOOKUP(O1742,'Selectable Table'!D:E,2,0)</f>
        <v>ELI LILLY</v>
      </c>
      <c r="B1742" s="37" t="s">
        <v>847</v>
      </c>
      <c r="C1742" s="50" t="s">
        <v>848</v>
      </c>
      <c r="D1742" s="50" t="s">
        <v>556</v>
      </c>
      <c r="E1742">
        <v>2025</v>
      </c>
      <c r="F1742">
        <v>6</v>
      </c>
      <c r="G1742" s="54" t="s">
        <v>850</v>
      </c>
      <c r="H1742" s="34" t="s">
        <v>323</v>
      </c>
      <c r="I1742" s="18">
        <v>-7768.9920000000002</v>
      </c>
      <c r="J1742" s="34" t="s">
        <v>787</v>
      </c>
      <c r="K1742" s="19">
        <f t="shared" si="55"/>
        <v>-9360.23694144</v>
      </c>
      <c r="L1742" t="s">
        <v>851</v>
      </c>
      <c r="M1742" s="51" t="s">
        <v>852</v>
      </c>
      <c r="O1742" s="50" t="s">
        <v>853</v>
      </c>
      <c r="P1742" s="38">
        <f t="shared" si="54"/>
        <v>-9360.23694144</v>
      </c>
      <c r="Q1742" s="52">
        <v>45831</v>
      </c>
      <c r="S1742">
        <v>40700</v>
      </c>
      <c r="T1742" t="s">
        <v>784</v>
      </c>
    </row>
    <row r="1743" spans="1:20" ht="14.45">
      <c r="A1743" s="54" t="str">
        <f>+VLOOKUP(O1743,'Selectable Table'!D:E,2,0)</f>
        <v>OTH CUST</v>
      </c>
      <c r="B1743" s="37" t="s">
        <v>868</v>
      </c>
      <c r="C1743" s="50" t="s">
        <v>869</v>
      </c>
      <c r="D1743" s="50" t="s">
        <v>556</v>
      </c>
      <c r="E1743">
        <v>2025</v>
      </c>
      <c r="F1743">
        <v>6</v>
      </c>
      <c r="G1743" s="54" t="s">
        <v>854</v>
      </c>
      <c r="H1743" s="34" t="s">
        <v>324</v>
      </c>
      <c r="I1743" s="18">
        <v>-617.65200000000004</v>
      </c>
      <c r="J1743" s="34" t="s">
        <v>787</v>
      </c>
      <c r="K1743" s="19">
        <f t="shared" si="55"/>
        <v>-744.15948264000008</v>
      </c>
      <c r="L1743" t="s">
        <v>851</v>
      </c>
      <c r="M1743" s="51" t="s">
        <v>870</v>
      </c>
      <c r="O1743" s="50" t="s">
        <v>860</v>
      </c>
      <c r="P1743" s="38">
        <f t="shared" si="54"/>
        <v>-744.15948264000008</v>
      </c>
      <c r="Q1743" s="52">
        <v>45831</v>
      </c>
      <c r="S1743">
        <v>40700</v>
      </c>
      <c r="T1743" t="s">
        <v>784</v>
      </c>
    </row>
    <row r="1744" spans="1:20" ht="14.45">
      <c r="A1744" s="54" t="str">
        <f>+VLOOKUP(O1744,'Selectable Table'!D:E,2,0)</f>
        <v>OTH CUST</v>
      </c>
      <c r="B1744" s="37" t="s">
        <v>868</v>
      </c>
      <c r="C1744" s="50" t="s">
        <v>869</v>
      </c>
      <c r="D1744" s="50" t="s">
        <v>1989</v>
      </c>
      <c r="E1744">
        <v>2025</v>
      </c>
      <c r="F1744">
        <v>6</v>
      </c>
      <c r="G1744" s="54" t="s">
        <v>854</v>
      </c>
      <c r="H1744" s="34" t="s">
        <v>324</v>
      </c>
      <c r="I1744" s="18">
        <v>-6601.5039999999999</v>
      </c>
      <c r="J1744" s="34" t="s">
        <v>787</v>
      </c>
      <c r="K1744" s="19">
        <f t="shared" si="55"/>
        <v>-7953.6240492799998</v>
      </c>
      <c r="L1744" t="s">
        <v>851</v>
      </c>
      <c r="M1744" s="51" t="s">
        <v>870</v>
      </c>
      <c r="O1744" s="50" t="s">
        <v>860</v>
      </c>
      <c r="P1744" s="38">
        <f t="shared" si="54"/>
        <v>-7953.6240492799998</v>
      </c>
      <c r="Q1744" s="52">
        <v>45831</v>
      </c>
      <c r="S1744">
        <v>40700</v>
      </c>
      <c r="T1744" t="s">
        <v>784</v>
      </c>
    </row>
    <row r="1745" spans="1:20" ht="14.45">
      <c r="A1745" s="54" t="str">
        <f>+VLOOKUP(O1745,'Selectable Table'!D:E,2,0)</f>
        <v>OTH CUST</v>
      </c>
      <c r="B1745" s="37" t="s">
        <v>868</v>
      </c>
      <c r="C1745" s="50" t="s">
        <v>869</v>
      </c>
      <c r="D1745" s="50" t="s">
        <v>1989</v>
      </c>
      <c r="E1745">
        <v>2025</v>
      </c>
      <c r="F1745">
        <v>6</v>
      </c>
      <c r="G1745" s="54" t="s">
        <v>858</v>
      </c>
      <c r="H1745" s="34" t="s">
        <v>325</v>
      </c>
      <c r="I1745" s="18">
        <v>-634.7600000000001</v>
      </c>
      <c r="J1745" s="34" t="s">
        <v>787</v>
      </c>
      <c r="K1745" s="19">
        <f t="shared" si="55"/>
        <v>-764.77154320000011</v>
      </c>
      <c r="L1745" t="s">
        <v>851</v>
      </c>
      <c r="M1745" s="51" t="s">
        <v>870</v>
      </c>
      <c r="O1745" s="50" t="s">
        <v>860</v>
      </c>
      <c r="P1745" s="38">
        <f t="shared" si="54"/>
        <v>-764.77154320000011</v>
      </c>
      <c r="Q1745" s="52">
        <v>45831</v>
      </c>
      <c r="S1745">
        <v>40700</v>
      </c>
      <c r="T1745" t="s">
        <v>784</v>
      </c>
    </row>
    <row r="1746" spans="1:20" ht="14.45">
      <c r="A1746" s="54" t="str">
        <f>+VLOOKUP(O1746,'Selectable Table'!D:E,2,0)</f>
        <v>OTH CUST</v>
      </c>
      <c r="B1746" s="37" t="s">
        <v>868</v>
      </c>
      <c r="C1746" s="50" t="s">
        <v>869</v>
      </c>
      <c r="D1746" s="50" t="s">
        <v>1989</v>
      </c>
      <c r="E1746">
        <v>2025</v>
      </c>
      <c r="F1746">
        <v>6</v>
      </c>
      <c r="G1746" s="54" t="s">
        <v>854</v>
      </c>
      <c r="H1746" s="34" t="s">
        <v>324</v>
      </c>
      <c r="I1746" s="18">
        <v>-2241.3440000000001</v>
      </c>
      <c r="J1746" s="34" t="s">
        <v>787</v>
      </c>
      <c r="K1746" s="19">
        <f t="shared" si="55"/>
        <v>-2700.4160780800003</v>
      </c>
      <c r="L1746" t="s">
        <v>851</v>
      </c>
      <c r="M1746" s="51" t="s">
        <v>870</v>
      </c>
      <c r="O1746" s="50" t="s">
        <v>860</v>
      </c>
      <c r="P1746" s="38">
        <f t="shared" si="54"/>
        <v>-2700.4160780800003</v>
      </c>
      <c r="Q1746" s="52">
        <v>45831</v>
      </c>
      <c r="S1746">
        <v>40700</v>
      </c>
      <c r="T1746" t="s">
        <v>784</v>
      </c>
    </row>
    <row r="1747" spans="1:20" ht="14.45">
      <c r="A1747" s="54" t="str">
        <f>+VLOOKUP(O1747,'Selectable Table'!D:E,2,0)</f>
        <v>OTH CUST</v>
      </c>
      <c r="B1747" s="37" t="s">
        <v>868</v>
      </c>
      <c r="C1747" s="50" t="s">
        <v>869</v>
      </c>
      <c r="D1747" s="50" t="s">
        <v>1989</v>
      </c>
      <c r="E1747">
        <v>2025</v>
      </c>
      <c r="F1747">
        <v>6</v>
      </c>
      <c r="G1747" s="54" t="s">
        <v>854</v>
      </c>
      <c r="H1747" s="34" t="s">
        <v>324</v>
      </c>
      <c r="I1747" s="18">
        <v>-173.376</v>
      </c>
      <c r="J1747" s="34" t="s">
        <v>787</v>
      </c>
      <c r="K1747" s="19">
        <f t="shared" si="55"/>
        <v>-208.88687232000001</v>
      </c>
      <c r="L1747" t="s">
        <v>851</v>
      </c>
      <c r="M1747" s="51" t="s">
        <v>870</v>
      </c>
      <c r="O1747" s="50" t="s">
        <v>860</v>
      </c>
      <c r="P1747" s="38">
        <f t="shared" si="54"/>
        <v>-208.88687232000001</v>
      </c>
      <c r="Q1747" s="52">
        <v>45831</v>
      </c>
      <c r="S1747">
        <v>40700</v>
      </c>
      <c r="T1747" t="s">
        <v>784</v>
      </c>
    </row>
    <row r="1748" spans="1:20" ht="14.45">
      <c r="A1748" s="54" t="str">
        <f>+VLOOKUP(O1748,'Selectable Table'!D:E,2,0)</f>
        <v>MERCK</v>
      </c>
      <c r="B1748" s="37" t="s">
        <v>876</v>
      </c>
      <c r="C1748" s="50" t="s">
        <v>877</v>
      </c>
      <c r="D1748" s="50" t="s">
        <v>1989</v>
      </c>
      <c r="E1748">
        <v>2025</v>
      </c>
      <c r="F1748">
        <v>6</v>
      </c>
      <c r="G1748" s="54" t="s">
        <v>854</v>
      </c>
      <c r="H1748" s="34" t="s">
        <v>324</v>
      </c>
      <c r="I1748" s="18">
        <v>-792</v>
      </c>
      <c r="J1748" s="34" t="s">
        <v>787</v>
      </c>
      <c r="K1748" s="19">
        <f t="shared" si="55"/>
        <v>-954.21744000000001</v>
      </c>
      <c r="L1748" t="s">
        <v>851</v>
      </c>
      <c r="M1748" s="51" t="s">
        <v>878</v>
      </c>
      <c r="O1748" s="50" t="s">
        <v>879</v>
      </c>
      <c r="P1748" s="38">
        <f t="shared" si="54"/>
        <v>-954.21744000000001</v>
      </c>
      <c r="Q1748" s="52">
        <v>45831</v>
      </c>
      <c r="S1748">
        <v>40700</v>
      </c>
      <c r="T1748" t="s">
        <v>784</v>
      </c>
    </row>
    <row r="1749" spans="1:20" ht="14.45">
      <c r="A1749" s="54" t="str">
        <f>+VLOOKUP(O1749,'Selectable Table'!D:E,2,0)</f>
        <v>OTH CUST</v>
      </c>
      <c r="B1749" s="37" t="s">
        <v>881</v>
      </c>
      <c r="C1749" s="50" t="s">
        <v>882</v>
      </c>
      <c r="D1749" s="50" t="s">
        <v>1989</v>
      </c>
      <c r="E1749">
        <v>2025</v>
      </c>
      <c r="F1749">
        <v>6</v>
      </c>
      <c r="G1749" s="54" t="s">
        <v>854</v>
      </c>
      <c r="H1749" s="34" t="s">
        <v>324</v>
      </c>
      <c r="I1749" s="18">
        <v>-134.43199999999999</v>
      </c>
      <c r="J1749" s="34" t="s">
        <v>787</v>
      </c>
      <c r="K1749" s="19">
        <f t="shared" si="55"/>
        <v>-161.96636224</v>
      </c>
      <c r="L1749" t="s">
        <v>851</v>
      </c>
      <c r="M1749" s="51" t="s">
        <v>883</v>
      </c>
      <c r="O1749" s="50" t="s">
        <v>875</v>
      </c>
      <c r="P1749" s="38">
        <f t="shared" si="54"/>
        <v>-161.96636224</v>
      </c>
      <c r="Q1749" s="52">
        <v>45831</v>
      </c>
      <c r="S1749">
        <v>40700</v>
      </c>
      <c r="T1749" t="s">
        <v>784</v>
      </c>
    </row>
    <row r="1750" spans="1:20" ht="14.45">
      <c r="A1750" s="54" t="str">
        <f>+VLOOKUP(O1750,'Selectable Table'!D:E,2,0)</f>
        <v>OTH CUST</v>
      </c>
      <c r="B1750" s="37" t="s">
        <v>881</v>
      </c>
      <c r="C1750" s="50" t="s">
        <v>882</v>
      </c>
      <c r="D1750" s="50" t="s">
        <v>1989</v>
      </c>
      <c r="E1750">
        <v>2025</v>
      </c>
      <c r="F1750">
        <v>6</v>
      </c>
      <c r="G1750" s="54" t="s">
        <v>850</v>
      </c>
      <c r="H1750" s="34" t="s">
        <v>323</v>
      </c>
      <c r="I1750" s="18">
        <v>-17.86</v>
      </c>
      <c r="J1750" s="34" t="s">
        <v>787</v>
      </c>
      <c r="K1750" s="19">
        <f t="shared" si="55"/>
        <v>-21.518085199999998</v>
      </c>
      <c r="L1750" t="s">
        <v>851</v>
      </c>
      <c r="M1750" s="51" t="s">
        <v>883</v>
      </c>
      <c r="O1750" s="50" t="s">
        <v>875</v>
      </c>
      <c r="P1750" s="38">
        <f t="shared" si="54"/>
        <v>-21.518085199999998</v>
      </c>
      <c r="Q1750" s="52">
        <v>45831</v>
      </c>
      <c r="S1750">
        <v>40700</v>
      </c>
      <c r="T1750" t="s">
        <v>784</v>
      </c>
    </row>
    <row r="1751" spans="1:20" ht="14.45">
      <c r="A1751" s="54" t="str">
        <f>+VLOOKUP(O1751,'Selectable Table'!D:E,2,0)</f>
        <v>J &amp; J</v>
      </c>
      <c r="B1751" s="37" t="s">
        <v>887</v>
      </c>
      <c r="C1751" s="50" t="s">
        <v>888</v>
      </c>
      <c r="D1751" s="50" t="s">
        <v>1990</v>
      </c>
      <c r="E1751">
        <v>2025</v>
      </c>
      <c r="F1751">
        <v>6</v>
      </c>
      <c r="G1751" s="54" t="s">
        <v>854</v>
      </c>
      <c r="H1751" s="34" t="s">
        <v>324</v>
      </c>
      <c r="I1751" s="18">
        <v>-135.79600000000002</v>
      </c>
      <c r="J1751" s="34" t="s">
        <v>95</v>
      </c>
      <c r="K1751" s="19">
        <f t="shared" si="55"/>
        <v>-135.79600000000002</v>
      </c>
      <c r="L1751" t="s">
        <v>851</v>
      </c>
      <c r="M1751" s="51" t="s">
        <v>889</v>
      </c>
      <c r="O1751" s="50" t="s">
        <v>890</v>
      </c>
      <c r="P1751" s="38">
        <f t="shared" si="54"/>
        <v>-135.79600000000002</v>
      </c>
      <c r="Q1751" s="52">
        <v>45831</v>
      </c>
      <c r="S1751">
        <v>40700</v>
      </c>
      <c r="T1751" t="s">
        <v>784</v>
      </c>
    </row>
    <row r="1752" spans="1:20" ht="14.45">
      <c r="A1752" s="54" t="str">
        <f>+VLOOKUP(O1752,'Selectable Table'!D:E,2,0)</f>
        <v>OTH CUST</v>
      </c>
      <c r="B1752" s="37" t="s">
        <v>891</v>
      </c>
      <c r="C1752" s="50" t="s">
        <v>892</v>
      </c>
      <c r="D1752" s="50" t="s">
        <v>1990</v>
      </c>
      <c r="E1752">
        <v>2025</v>
      </c>
      <c r="F1752">
        <v>6</v>
      </c>
      <c r="G1752" s="54" t="s">
        <v>858</v>
      </c>
      <c r="H1752" s="34" t="s">
        <v>325</v>
      </c>
      <c r="I1752" s="18">
        <v>-130.56</v>
      </c>
      <c r="J1752" s="34" t="s">
        <v>95</v>
      </c>
      <c r="K1752" s="19">
        <f t="shared" si="55"/>
        <v>-130.56</v>
      </c>
      <c r="L1752" t="s">
        <v>851</v>
      </c>
      <c r="M1752" s="51" t="s">
        <v>893</v>
      </c>
      <c r="O1752" s="50" t="s">
        <v>860</v>
      </c>
      <c r="P1752" s="38">
        <f t="shared" si="54"/>
        <v>-130.56</v>
      </c>
      <c r="Q1752" s="52">
        <v>45831</v>
      </c>
      <c r="S1752">
        <v>40700</v>
      </c>
      <c r="T1752" t="s">
        <v>784</v>
      </c>
    </row>
    <row r="1753" spans="1:20" ht="14.45">
      <c r="A1753" s="54" t="str">
        <f>+VLOOKUP(O1753,'Selectable Table'!D:E,2,0)</f>
        <v>OTH CUST</v>
      </c>
      <c r="B1753" s="37" t="s">
        <v>891</v>
      </c>
      <c r="C1753" s="50" t="s">
        <v>892</v>
      </c>
      <c r="D1753" s="50" t="s">
        <v>1990</v>
      </c>
      <c r="E1753">
        <v>2025</v>
      </c>
      <c r="F1753">
        <v>6</v>
      </c>
      <c r="G1753" s="54" t="s">
        <v>854</v>
      </c>
      <c r="H1753" s="34" t="s">
        <v>324</v>
      </c>
      <c r="I1753" s="18">
        <v>-175.44000000000003</v>
      </c>
      <c r="J1753" s="34" t="s">
        <v>95</v>
      </c>
      <c r="K1753" s="19">
        <f t="shared" si="55"/>
        <v>-175.44000000000003</v>
      </c>
      <c r="L1753" t="s">
        <v>851</v>
      </c>
      <c r="M1753" s="51" t="s">
        <v>893</v>
      </c>
      <c r="O1753" s="50" t="s">
        <v>860</v>
      </c>
      <c r="P1753" s="38">
        <f t="shared" si="54"/>
        <v>-175.44000000000003</v>
      </c>
      <c r="Q1753" s="52">
        <v>45831</v>
      </c>
      <c r="S1753">
        <v>40700</v>
      </c>
      <c r="T1753" t="s">
        <v>784</v>
      </c>
    </row>
    <row r="1754" spans="1:20" ht="14.45">
      <c r="A1754" s="54" t="str">
        <f>+VLOOKUP(O1754,'Selectable Table'!D:E,2,0)</f>
        <v>OTH CUST</v>
      </c>
      <c r="B1754" s="37" t="s">
        <v>891</v>
      </c>
      <c r="C1754" s="50" t="s">
        <v>892</v>
      </c>
      <c r="D1754" s="50" t="s">
        <v>1990</v>
      </c>
      <c r="E1754">
        <v>2025</v>
      </c>
      <c r="F1754">
        <v>6</v>
      </c>
      <c r="G1754" s="54" t="s">
        <v>854</v>
      </c>
      <c r="H1754" s="34" t="s">
        <v>324</v>
      </c>
      <c r="I1754" s="18">
        <v>-42.84</v>
      </c>
      <c r="J1754" s="34" t="s">
        <v>95</v>
      </c>
      <c r="K1754" s="19">
        <f t="shared" si="55"/>
        <v>-42.84</v>
      </c>
      <c r="L1754" t="s">
        <v>851</v>
      </c>
      <c r="M1754" s="51" t="s">
        <v>893</v>
      </c>
      <c r="O1754" s="50" t="s">
        <v>860</v>
      </c>
      <c r="P1754" s="38">
        <f t="shared" si="54"/>
        <v>-42.84</v>
      </c>
      <c r="Q1754" s="52">
        <v>45831</v>
      </c>
      <c r="S1754">
        <v>40700</v>
      </c>
      <c r="T1754" t="s">
        <v>784</v>
      </c>
    </row>
    <row r="1755" spans="1:20" ht="14.45">
      <c r="A1755" s="54" t="str">
        <f>+VLOOKUP(O1755,'Selectable Table'!D:E,2,0)</f>
        <v>OTH CUST</v>
      </c>
      <c r="B1755" s="37" t="s">
        <v>891</v>
      </c>
      <c r="C1755" s="50" t="s">
        <v>892</v>
      </c>
      <c r="D1755" s="50" t="s">
        <v>1990</v>
      </c>
      <c r="E1755">
        <v>2025</v>
      </c>
      <c r="F1755">
        <v>6</v>
      </c>
      <c r="G1755" s="54" t="s">
        <v>850</v>
      </c>
      <c r="H1755" s="34" t="s">
        <v>323</v>
      </c>
      <c r="I1755" s="18">
        <v>-42.84</v>
      </c>
      <c r="J1755" s="34" t="s">
        <v>95</v>
      </c>
      <c r="K1755" s="19">
        <f t="shared" si="55"/>
        <v>-42.84</v>
      </c>
      <c r="L1755" t="s">
        <v>851</v>
      </c>
      <c r="M1755" s="51" t="s">
        <v>893</v>
      </c>
      <c r="O1755" s="50" t="s">
        <v>860</v>
      </c>
      <c r="P1755" s="38">
        <f t="shared" si="54"/>
        <v>-42.84</v>
      </c>
      <c r="Q1755" s="52">
        <v>45831</v>
      </c>
      <c r="S1755">
        <v>40700</v>
      </c>
      <c r="T1755" t="s">
        <v>784</v>
      </c>
    </row>
    <row r="1756" spans="1:20" ht="14.45">
      <c r="A1756" s="54" t="str">
        <f>+VLOOKUP(O1756,'Selectable Table'!D:E,2,0)</f>
        <v>J &amp; J</v>
      </c>
      <c r="B1756" s="37" t="s">
        <v>894</v>
      </c>
      <c r="C1756" s="50" t="s">
        <v>895</v>
      </c>
      <c r="D1756" s="50" t="s">
        <v>1991</v>
      </c>
      <c r="E1756">
        <v>2025</v>
      </c>
      <c r="F1756">
        <v>6</v>
      </c>
      <c r="G1756" s="54" t="s">
        <v>858</v>
      </c>
      <c r="H1756" s="34" t="s">
        <v>325</v>
      </c>
      <c r="I1756" s="18">
        <v>-123.06400000000002</v>
      </c>
      <c r="J1756" s="34" t="s">
        <v>95</v>
      </c>
      <c r="K1756" s="19">
        <f t="shared" si="55"/>
        <v>-123.06400000000002</v>
      </c>
      <c r="L1756" t="s">
        <v>851</v>
      </c>
      <c r="M1756" s="51" t="s">
        <v>889</v>
      </c>
      <c r="O1756" s="50" t="s">
        <v>890</v>
      </c>
      <c r="P1756" s="38">
        <f t="shared" si="54"/>
        <v>-123.06400000000002</v>
      </c>
      <c r="Q1756" s="52">
        <v>45831</v>
      </c>
      <c r="S1756">
        <v>40700</v>
      </c>
      <c r="T1756" t="s">
        <v>784</v>
      </c>
    </row>
    <row r="1757" spans="1:20" ht="14.45">
      <c r="A1757" s="54" t="str">
        <f>+VLOOKUP(O1757,'Selectable Table'!D:E,2,0)</f>
        <v>J &amp; J</v>
      </c>
      <c r="B1757" s="37" t="s">
        <v>897</v>
      </c>
      <c r="C1757" s="50" t="s">
        <v>898</v>
      </c>
      <c r="D1757" s="50" t="s">
        <v>1991</v>
      </c>
      <c r="E1757">
        <v>2025</v>
      </c>
      <c r="F1757">
        <v>6</v>
      </c>
      <c r="G1757" s="54" t="s">
        <v>854</v>
      </c>
      <c r="H1757" s="34" t="s">
        <v>324</v>
      </c>
      <c r="I1757" s="18">
        <v>-543.18400000000008</v>
      </c>
      <c r="J1757" s="34" t="s">
        <v>95</v>
      </c>
      <c r="K1757" s="19">
        <f t="shared" si="55"/>
        <v>-543.18400000000008</v>
      </c>
      <c r="L1757" t="s">
        <v>851</v>
      </c>
      <c r="M1757" s="51" t="s">
        <v>889</v>
      </c>
      <c r="O1757" s="50" t="s">
        <v>890</v>
      </c>
      <c r="P1757" s="38">
        <f t="shared" si="54"/>
        <v>-543.18400000000008</v>
      </c>
      <c r="Q1757" s="52">
        <v>45831</v>
      </c>
      <c r="S1757">
        <v>40700</v>
      </c>
      <c r="T1757" t="s">
        <v>784</v>
      </c>
    </row>
    <row r="1758" spans="1:20" ht="14.45">
      <c r="A1758" s="54" t="str">
        <f>+VLOOKUP(O1758,'Selectable Table'!D:E,2,0)</f>
        <v>OTH CUST</v>
      </c>
      <c r="B1758" s="37" t="s">
        <v>899</v>
      </c>
      <c r="C1758" s="50" t="s">
        <v>900</v>
      </c>
      <c r="D1758" s="50" t="s">
        <v>1991</v>
      </c>
      <c r="E1758">
        <v>2025</v>
      </c>
      <c r="F1758">
        <v>6</v>
      </c>
      <c r="G1758" s="54" t="s">
        <v>854</v>
      </c>
      <c r="H1758" s="34" t="s">
        <v>324</v>
      </c>
      <c r="I1758" s="18">
        <v>-116</v>
      </c>
      <c r="J1758" s="34" t="s">
        <v>95</v>
      </c>
      <c r="K1758" s="19">
        <f t="shared" si="55"/>
        <v>-116</v>
      </c>
      <c r="L1758" t="s">
        <v>851</v>
      </c>
      <c r="M1758" s="51" t="s">
        <v>901</v>
      </c>
      <c r="O1758" s="50" t="s">
        <v>902</v>
      </c>
      <c r="P1758" s="38">
        <f t="shared" si="54"/>
        <v>-116</v>
      </c>
      <c r="Q1758" s="52">
        <v>45831</v>
      </c>
      <c r="S1758">
        <v>40700</v>
      </c>
      <c r="T1758" t="s">
        <v>784</v>
      </c>
    </row>
    <row r="1759" spans="1:20" ht="14.45">
      <c r="A1759" s="54" t="str">
        <f>+VLOOKUP(O1759,'Selectable Table'!D:E,2,0)</f>
        <v>OTH CUST</v>
      </c>
      <c r="B1759" s="37" t="s">
        <v>899</v>
      </c>
      <c r="C1759" s="50" t="s">
        <v>900</v>
      </c>
      <c r="D1759" s="50" t="s">
        <v>1991</v>
      </c>
      <c r="E1759">
        <v>2025</v>
      </c>
      <c r="F1759">
        <v>6</v>
      </c>
      <c r="G1759" s="54" t="s">
        <v>854</v>
      </c>
      <c r="H1759" s="34" t="s">
        <v>324</v>
      </c>
      <c r="I1759" s="18">
        <v>-42</v>
      </c>
      <c r="J1759" s="34" t="s">
        <v>95</v>
      </c>
      <c r="K1759" s="19">
        <f t="shared" si="55"/>
        <v>-42</v>
      </c>
      <c r="L1759" t="s">
        <v>851</v>
      </c>
      <c r="M1759" s="51" t="s">
        <v>901</v>
      </c>
      <c r="O1759" s="50" t="s">
        <v>902</v>
      </c>
      <c r="P1759" s="38">
        <f t="shared" si="54"/>
        <v>-42</v>
      </c>
      <c r="Q1759" s="52">
        <v>45831</v>
      </c>
      <c r="S1759">
        <v>40700</v>
      </c>
      <c r="T1759" t="s">
        <v>784</v>
      </c>
    </row>
    <row r="1760" spans="1:20" ht="14.45">
      <c r="A1760" s="54" t="str">
        <f>+VLOOKUP(O1760,'Selectable Table'!D:E,2,0)</f>
        <v>OTH CUST</v>
      </c>
      <c r="B1760" s="37" t="s">
        <v>903</v>
      </c>
      <c r="C1760" s="50" t="s">
        <v>904</v>
      </c>
      <c r="D1760" s="50" t="s">
        <v>1991</v>
      </c>
      <c r="E1760">
        <v>2025</v>
      </c>
      <c r="F1760">
        <v>6</v>
      </c>
      <c r="G1760" s="54" t="s">
        <v>850</v>
      </c>
      <c r="H1760" s="34" t="s">
        <v>323</v>
      </c>
      <c r="I1760" s="18">
        <v>-10.836</v>
      </c>
      <c r="J1760" s="34" t="s">
        <v>95</v>
      </c>
      <c r="K1760" s="19">
        <f t="shared" si="55"/>
        <v>-10.836</v>
      </c>
      <c r="L1760" t="s">
        <v>851</v>
      </c>
      <c r="M1760" s="51" t="s">
        <v>905</v>
      </c>
      <c r="O1760" s="50" t="s">
        <v>906</v>
      </c>
      <c r="P1760" s="38">
        <f t="shared" si="54"/>
        <v>-10.836</v>
      </c>
      <c r="Q1760" s="52">
        <v>45831</v>
      </c>
      <c r="S1760">
        <v>40700</v>
      </c>
      <c r="T1760" t="s">
        <v>784</v>
      </c>
    </row>
    <row r="1761" spans="1:20" ht="14.45">
      <c r="A1761" s="54" t="str">
        <f>+VLOOKUP(O1761,'Selectable Table'!D:E,2,0)</f>
        <v>OTH CUST</v>
      </c>
      <c r="B1761" s="37" t="s">
        <v>903</v>
      </c>
      <c r="C1761" s="50" t="s">
        <v>904</v>
      </c>
      <c r="D1761" s="50" t="s">
        <v>1991</v>
      </c>
      <c r="E1761">
        <v>2025</v>
      </c>
      <c r="F1761">
        <v>6</v>
      </c>
      <c r="G1761" s="54" t="s">
        <v>854</v>
      </c>
      <c r="H1761" s="34" t="s">
        <v>324</v>
      </c>
      <c r="I1761" s="18">
        <v>-126.952</v>
      </c>
      <c r="J1761" s="34" t="s">
        <v>95</v>
      </c>
      <c r="K1761" s="19">
        <f t="shared" si="55"/>
        <v>-126.952</v>
      </c>
      <c r="L1761" t="s">
        <v>851</v>
      </c>
      <c r="M1761" s="51" t="s">
        <v>905</v>
      </c>
      <c r="O1761" s="50" t="s">
        <v>906</v>
      </c>
      <c r="P1761" s="38">
        <f t="shared" si="54"/>
        <v>-126.952</v>
      </c>
      <c r="Q1761" s="52">
        <v>45831</v>
      </c>
      <c r="S1761">
        <v>40700</v>
      </c>
      <c r="T1761" t="s">
        <v>784</v>
      </c>
    </row>
    <row r="1762" spans="1:20" ht="14.45">
      <c r="A1762" s="54" t="str">
        <f>+VLOOKUP(O1762,'Selectable Table'!D:E,2,0)</f>
        <v>OTH CUST</v>
      </c>
      <c r="B1762" s="37" t="s">
        <v>907</v>
      </c>
      <c r="C1762" s="50" t="s">
        <v>908</v>
      </c>
      <c r="D1762" s="50" t="s">
        <v>1992</v>
      </c>
      <c r="E1762">
        <v>2025</v>
      </c>
      <c r="F1762">
        <v>6</v>
      </c>
      <c r="G1762" s="54" t="s">
        <v>854</v>
      </c>
      <c r="H1762" s="34" t="s">
        <v>324</v>
      </c>
      <c r="I1762" s="18">
        <v>-101.66800000000001</v>
      </c>
      <c r="J1762" s="34" t="s">
        <v>787</v>
      </c>
      <c r="K1762" s="19">
        <f t="shared" si="55"/>
        <v>-122.49163976000001</v>
      </c>
      <c r="L1762" t="s">
        <v>851</v>
      </c>
      <c r="M1762" s="51" t="s">
        <v>909</v>
      </c>
      <c r="O1762" s="50" t="s">
        <v>875</v>
      </c>
      <c r="P1762" s="38">
        <f t="shared" si="54"/>
        <v>-122.49163976000001</v>
      </c>
      <c r="Q1762" s="52">
        <v>45831</v>
      </c>
      <c r="S1762">
        <v>40700</v>
      </c>
      <c r="T1762" t="s">
        <v>784</v>
      </c>
    </row>
    <row r="1763" spans="1:20" ht="14.45">
      <c r="A1763" s="54" t="str">
        <f>+VLOOKUP(O1763,'Selectable Table'!D:E,2,0)</f>
        <v>OTH CUST</v>
      </c>
      <c r="B1763" s="37" t="s">
        <v>910</v>
      </c>
      <c r="C1763" s="50" t="s">
        <v>911</v>
      </c>
      <c r="D1763" s="50" t="s">
        <v>1992</v>
      </c>
      <c r="E1763">
        <v>2025</v>
      </c>
      <c r="F1763">
        <v>6</v>
      </c>
      <c r="G1763" s="54" t="s">
        <v>850</v>
      </c>
      <c r="H1763" s="34" t="s">
        <v>323</v>
      </c>
      <c r="I1763" s="18">
        <v>-71.424000000000007</v>
      </c>
      <c r="J1763" s="34" t="s">
        <v>787</v>
      </c>
      <c r="K1763" s="19">
        <f t="shared" si="55"/>
        <v>-86.053063680000008</v>
      </c>
      <c r="L1763" t="s">
        <v>851</v>
      </c>
      <c r="M1763" s="51" t="s">
        <v>912</v>
      </c>
      <c r="O1763" s="50" t="s">
        <v>875</v>
      </c>
      <c r="P1763" s="38">
        <f t="shared" si="54"/>
        <v>-86.053063680000008</v>
      </c>
      <c r="Q1763" s="52">
        <v>45831</v>
      </c>
      <c r="S1763">
        <v>40700</v>
      </c>
      <c r="T1763" t="s">
        <v>784</v>
      </c>
    </row>
    <row r="1764" spans="1:20" ht="14.45">
      <c r="A1764" s="54" t="str">
        <f>+VLOOKUP(O1764,'Selectable Table'!D:E,2,0)</f>
        <v>OTH CUST</v>
      </c>
      <c r="B1764" s="37" t="s">
        <v>1545</v>
      </c>
      <c r="C1764" s="50" t="s">
        <v>1546</v>
      </c>
      <c r="D1764" s="50" t="s">
        <v>304</v>
      </c>
      <c r="E1764">
        <v>2025</v>
      </c>
      <c r="F1764">
        <v>6</v>
      </c>
      <c r="G1764" s="54" t="s">
        <v>858</v>
      </c>
      <c r="H1764" s="34" t="s">
        <v>325</v>
      </c>
      <c r="I1764" s="18">
        <v>-116</v>
      </c>
      <c r="J1764" s="34" t="s">
        <v>787</v>
      </c>
      <c r="K1764" s="19">
        <f t="shared" si="55"/>
        <v>-139.75912</v>
      </c>
      <c r="L1764" t="s">
        <v>851</v>
      </c>
      <c r="M1764" s="51" t="s">
        <v>1547</v>
      </c>
      <c r="O1764" s="50" t="s">
        <v>944</v>
      </c>
      <c r="P1764" s="38">
        <f t="shared" si="54"/>
        <v>-139.75912</v>
      </c>
      <c r="Q1764" s="52">
        <v>45831</v>
      </c>
      <c r="S1764">
        <v>40700</v>
      </c>
      <c r="T1764" t="s">
        <v>784</v>
      </c>
    </row>
    <row r="1765" spans="1:20" ht="14.45">
      <c r="A1765" s="54" t="str">
        <f>+VLOOKUP(O1765,'Selectable Table'!D:E,2,0)</f>
        <v>OTH CUST</v>
      </c>
      <c r="B1765" s="37" t="s">
        <v>913</v>
      </c>
      <c r="C1765" s="50" t="s">
        <v>914</v>
      </c>
      <c r="D1765" s="50" t="s">
        <v>304</v>
      </c>
      <c r="E1765">
        <v>2025</v>
      </c>
      <c r="F1765">
        <v>6</v>
      </c>
      <c r="G1765" s="54" t="s">
        <v>854</v>
      </c>
      <c r="H1765" s="34" t="s">
        <v>324</v>
      </c>
      <c r="I1765" s="18">
        <v>-112.176</v>
      </c>
      <c r="J1765" s="34" t="s">
        <v>787</v>
      </c>
      <c r="K1765" s="19">
        <f t="shared" si="55"/>
        <v>-135.15188832000001</v>
      </c>
      <c r="L1765" t="s">
        <v>851</v>
      </c>
      <c r="M1765" s="51" t="s">
        <v>915</v>
      </c>
      <c r="O1765" s="50" t="s">
        <v>875</v>
      </c>
      <c r="P1765" s="38">
        <f t="shared" si="54"/>
        <v>-135.15188832000001</v>
      </c>
      <c r="Q1765" s="52">
        <v>45831</v>
      </c>
      <c r="S1765">
        <v>40700</v>
      </c>
      <c r="T1765" t="s">
        <v>784</v>
      </c>
    </row>
    <row r="1766" spans="1:20" ht="14.45">
      <c r="A1766" s="54" t="str">
        <f>+VLOOKUP(O1766,'Selectable Table'!D:E,2,0)</f>
        <v>OTH CUST</v>
      </c>
      <c r="B1766" s="37" t="s">
        <v>913</v>
      </c>
      <c r="C1766" s="50" t="s">
        <v>914</v>
      </c>
      <c r="D1766" s="50" t="s">
        <v>304</v>
      </c>
      <c r="E1766">
        <v>2025</v>
      </c>
      <c r="F1766">
        <v>6</v>
      </c>
      <c r="G1766" s="54" t="s">
        <v>850</v>
      </c>
      <c r="H1766" s="34" t="s">
        <v>323</v>
      </c>
      <c r="I1766" s="18">
        <v>-17.456</v>
      </c>
      <c r="J1766" s="34" t="s">
        <v>787</v>
      </c>
      <c r="K1766" s="19">
        <f t="shared" si="55"/>
        <v>-21.031337919999999</v>
      </c>
      <c r="L1766" t="s">
        <v>851</v>
      </c>
      <c r="M1766" s="51" t="s">
        <v>915</v>
      </c>
      <c r="O1766" s="50" t="s">
        <v>875</v>
      </c>
      <c r="P1766" s="38">
        <f t="shared" si="54"/>
        <v>-21.031337919999999</v>
      </c>
      <c r="Q1766" s="52">
        <v>45831</v>
      </c>
      <c r="S1766">
        <v>40700</v>
      </c>
      <c r="T1766" t="s">
        <v>784</v>
      </c>
    </row>
    <row r="1767" spans="1:20" ht="14.45">
      <c r="A1767" s="54" t="str">
        <f>+VLOOKUP(O1767,'Selectable Table'!D:E,2,0)</f>
        <v>OTH CUST</v>
      </c>
      <c r="B1767" s="37" t="s">
        <v>916</v>
      </c>
      <c r="C1767" s="50" t="s">
        <v>917</v>
      </c>
      <c r="D1767" s="50" t="s">
        <v>1993</v>
      </c>
      <c r="E1767">
        <v>2025</v>
      </c>
      <c r="F1767">
        <v>6</v>
      </c>
      <c r="G1767" s="54" t="s">
        <v>858</v>
      </c>
      <c r="H1767" s="34" t="s">
        <v>325</v>
      </c>
      <c r="I1767" s="18">
        <v>-397.89600000000002</v>
      </c>
      <c r="J1767" s="34" t="s">
        <v>95</v>
      </c>
      <c r="K1767" s="19">
        <f t="shared" si="55"/>
        <v>-397.89600000000002</v>
      </c>
      <c r="L1767" t="s">
        <v>851</v>
      </c>
      <c r="M1767" s="51" t="s">
        <v>918</v>
      </c>
      <c r="O1767" s="50" t="s">
        <v>919</v>
      </c>
      <c r="P1767" s="38">
        <f t="shared" si="54"/>
        <v>-397.89600000000002</v>
      </c>
      <c r="Q1767" s="52">
        <v>45831</v>
      </c>
      <c r="S1767">
        <v>40700</v>
      </c>
      <c r="T1767" t="s">
        <v>784</v>
      </c>
    </row>
    <row r="1768" spans="1:20" ht="14.45">
      <c r="A1768" s="54" t="str">
        <f>+VLOOKUP(O1768,'Selectable Table'!D:E,2,0)</f>
        <v>OTH CUST</v>
      </c>
      <c r="B1768" s="37" t="s">
        <v>916</v>
      </c>
      <c r="C1768" s="50" t="s">
        <v>917</v>
      </c>
      <c r="D1768" s="50" t="s">
        <v>1993</v>
      </c>
      <c r="E1768">
        <v>2025</v>
      </c>
      <c r="F1768">
        <v>6</v>
      </c>
      <c r="G1768" s="54" t="s">
        <v>854</v>
      </c>
      <c r="H1768" s="34" t="s">
        <v>324</v>
      </c>
      <c r="I1768" s="18">
        <v>-148.05600000000001</v>
      </c>
      <c r="J1768" s="34" t="s">
        <v>95</v>
      </c>
      <c r="K1768" s="19">
        <f t="shared" si="55"/>
        <v>-148.05600000000001</v>
      </c>
      <c r="L1768" t="s">
        <v>851</v>
      </c>
      <c r="M1768" s="51" t="s">
        <v>918</v>
      </c>
      <c r="O1768" s="50" t="s">
        <v>919</v>
      </c>
      <c r="P1768" s="38">
        <f t="shared" si="54"/>
        <v>-148.05600000000001</v>
      </c>
      <c r="Q1768" s="52">
        <v>45831</v>
      </c>
      <c r="S1768">
        <v>40700</v>
      </c>
      <c r="T1768" t="s">
        <v>784</v>
      </c>
    </row>
    <row r="1769" spans="1:20" ht="14.45">
      <c r="A1769" s="54" t="str">
        <f>+VLOOKUP(O1769,'Selectable Table'!D:E,2,0)</f>
        <v>J &amp; J</v>
      </c>
      <c r="B1769" s="37" t="s">
        <v>920</v>
      </c>
      <c r="C1769" s="50" t="s">
        <v>921</v>
      </c>
      <c r="D1769" s="50" t="s">
        <v>1993</v>
      </c>
      <c r="E1769">
        <v>2025</v>
      </c>
      <c r="F1769">
        <v>6</v>
      </c>
      <c r="G1769" s="54" t="s">
        <v>850</v>
      </c>
      <c r="H1769" s="34" t="s">
        <v>323</v>
      </c>
      <c r="I1769" s="18">
        <v>-814.77600000000007</v>
      </c>
      <c r="J1769" s="34" t="s">
        <v>95</v>
      </c>
      <c r="K1769" s="19">
        <f t="shared" si="55"/>
        <v>-814.77600000000007</v>
      </c>
      <c r="L1769" t="s">
        <v>851</v>
      </c>
      <c r="M1769" s="51" t="s">
        <v>889</v>
      </c>
      <c r="O1769" s="50" t="s">
        <v>890</v>
      </c>
      <c r="P1769" s="38">
        <f t="shared" si="54"/>
        <v>-814.77600000000007</v>
      </c>
      <c r="Q1769" s="52">
        <v>45831</v>
      </c>
      <c r="S1769">
        <v>40700</v>
      </c>
      <c r="T1769" t="s">
        <v>784</v>
      </c>
    </row>
    <row r="1770" spans="1:20" ht="14.45">
      <c r="A1770" s="54" t="str">
        <f>+VLOOKUP(O1770,'Selectable Table'!D:E,2,0)</f>
        <v>J &amp; J</v>
      </c>
      <c r="B1770" s="37" t="s">
        <v>922</v>
      </c>
      <c r="C1770" s="50" t="s">
        <v>923</v>
      </c>
      <c r="D1770" s="50" t="s">
        <v>1994</v>
      </c>
      <c r="E1770">
        <v>2025</v>
      </c>
      <c r="F1770">
        <v>6</v>
      </c>
      <c r="G1770" s="54" t="s">
        <v>850</v>
      </c>
      <c r="H1770" s="34" t="s">
        <v>323</v>
      </c>
      <c r="I1770" s="18">
        <v>-292.80799999999999</v>
      </c>
      <c r="J1770" s="34" t="s">
        <v>785</v>
      </c>
      <c r="K1770" s="19">
        <f t="shared" si="55"/>
        <v>-329.97704751999999</v>
      </c>
      <c r="L1770" t="s">
        <v>851</v>
      </c>
      <c r="M1770" s="51" t="s">
        <v>889</v>
      </c>
      <c r="O1770" s="50" t="s">
        <v>890</v>
      </c>
      <c r="P1770" s="38">
        <f t="shared" si="54"/>
        <v>-329.97704751999999</v>
      </c>
      <c r="Q1770" s="52">
        <v>45831</v>
      </c>
      <c r="S1770">
        <v>40700</v>
      </c>
      <c r="T1770" t="s">
        <v>784</v>
      </c>
    </row>
    <row r="1771" spans="1:20" ht="14.45">
      <c r="A1771" s="54" t="str">
        <f>+VLOOKUP(O1771,'Selectable Table'!D:E,2,0)</f>
        <v>J &amp; J</v>
      </c>
      <c r="B1771" s="37" t="s">
        <v>922</v>
      </c>
      <c r="C1771" s="50" t="s">
        <v>923</v>
      </c>
      <c r="D1771" s="50" t="s">
        <v>1994</v>
      </c>
      <c r="E1771">
        <v>2025</v>
      </c>
      <c r="F1771">
        <v>6</v>
      </c>
      <c r="G1771" s="54" t="s">
        <v>854</v>
      </c>
      <c r="H1771" s="34" t="s">
        <v>324</v>
      </c>
      <c r="I1771" s="18">
        <v>-135.79600000000002</v>
      </c>
      <c r="J1771" s="34" t="s">
        <v>785</v>
      </c>
      <c r="K1771" s="19">
        <f t="shared" si="55"/>
        <v>-153.03394424000004</v>
      </c>
      <c r="L1771" t="s">
        <v>851</v>
      </c>
      <c r="M1771" s="51" t="s">
        <v>889</v>
      </c>
      <c r="O1771" s="50" t="s">
        <v>890</v>
      </c>
      <c r="P1771" s="38">
        <f t="shared" si="54"/>
        <v>-153.03394424000004</v>
      </c>
      <c r="Q1771" s="52">
        <v>45831</v>
      </c>
      <c r="S1771">
        <v>40700</v>
      </c>
      <c r="T1771" t="s">
        <v>784</v>
      </c>
    </row>
    <row r="1772" spans="1:20" ht="14.45">
      <c r="A1772" s="54" t="str">
        <f>+VLOOKUP(O1772,'Selectable Table'!D:E,2,0)</f>
        <v>OTH CUST</v>
      </c>
      <c r="B1772" s="37" t="s">
        <v>924</v>
      </c>
      <c r="C1772" s="50" t="s">
        <v>925</v>
      </c>
      <c r="D1772" s="50" t="s">
        <v>1994</v>
      </c>
      <c r="E1772">
        <v>2025</v>
      </c>
      <c r="F1772">
        <v>6</v>
      </c>
      <c r="G1772" s="54" t="s">
        <v>854</v>
      </c>
      <c r="H1772" s="34" t="s">
        <v>324</v>
      </c>
      <c r="I1772" s="18">
        <v>-126.952</v>
      </c>
      <c r="J1772" s="34" t="s">
        <v>785</v>
      </c>
      <c r="K1772" s="19">
        <f t="shared" si="55"/>
        <v>-143.06728688000001</v>
      </c>
      <c r="L1772" t="s">
        <v>851</v>
      </c>
      <c r="M1772" s="51" t="s">
        <v>905</v>
      </c>
      <c r="O1772" s="50" t="s">
        <v>906</v>
      </c>
      <c r="P1772" s="38">
        <f t="shared" si="54"/>
        <v>-143.06728688000001</v>
      </c>
      <c r="Q1772" s="52">
        <v>45831</v>
      </c>
      <c r="S1772">
        <v>40700</v>
      </c>
      <c r="T1772" t="s">
        <v>784</v>
      </c>
    </row>
    <row r="1773" spans="1:20" ht="14.45">
      <c r="A1773" s="54" t="str">
        <f>+VLOOKUP(O1773,'Selectable Table'!D:E,2,0)</f>
        <v>OTH CUST</v>
      </c>
      <c r="B1773" s="37" t="s">
        <v>924</v>
      </c>
      <c r="C1773" s="50" t="s">
        <v>925</v>
      </c>
      <c r="D1773" s="50" t="s">
        <v>1995</v>
      </c>
      <c r="E1773">
        <v>2025</v>
      </c>
      <c r="F1773">
        <v>6</v>
      </c>
      <c r="G1773" s="54" t="s">
        <v>854</v>
      </c>
      <c r="H1773" s="34" t="s">
        <v>324</v>
      </c>
      <c r="I1773" s="18">
        <v>-10.836</v>
      </c>
      <c r="J1773" s="34" t="s">
        <v>787</v>
      </c>
      <c r="K1773" s="19">
        <f t="shared" si="55"/>
        <v>-13.055429520000001</v>
      </c>
      <c r="L1773" t="s">
        <v>851</v>
      </c>
      <c r="M1773" s="51" t="s">
        <v>905</v>
      </c>
      <c r="O1773" s="50" t="s">
        <v>906</v>
      </c>
      <c r="P1773" s="38">
        <f t="shared" si="54"/>
        <v>-13.055429520000001</v>
      </c>
      <c r="Q1773" s="52">
        <v>45831</v>
      </c>
      <c r="S1773">
        <v>40700</v>
      </c>
      <c r="T1773" t="s">
        <v>784</v>
      </c>
    </row>
    <row r="1774" spans="1:20" ht="29.1">
      <c r="A1774" s="54" t="str">
        <f>+VLOOKUP(O1774,'Selectable Table'!D:E,2,0)</f>
        <v>OTH CUST</v>
      </c>
      <c r="B1774" s="37" t="s">
        <v>926</v>
      </c>
      <c r="C1774" s="50" t="s">
        <v>927</v>
      </c>
      <c r="D1774" s="50" t="s">
        <v>1995</v>
      </c>
      <c r="E1774">
        <v>2025</v>
      </c>
      <c r="F1774">
        <v>6</v>
      </c>
      <c r="G1774" s="54" t="s">
        <v>858</v>
      </c>
      <c r="H1774" s="34" t="s">
        <v>325</v>
      </c>
      <c r="I1774" s="18">
        <v>-304.80400000000003</v>
      </c>
      <c r="J1774" s="34" t="s">
        <v>787</v>
      </c>
      <c r="K1774" s="19">
        <f t="shared" si="55"/>
        <v>-367.23395528000003</v>
      </c>
      <c r="L1774" t="s">
        <v>851</v>
      </c>
      <c r="M1774" s="51" t="s">
        <v>928</v>
      </c>
      <c r="O1774" s="50" t="s">
        <v>929</v>
      </c>
      <c r="P1774" s="38">
        <f t="shared" si="54"/>
        <v>-367.23395528000003</v>
      </c>
      <c r="Q1774" s="52">
        <v>45831</v>
      </c>
      <c r="S1774">
        <v>40700</v>
      </c>
      <c r="T1774" t="s">
        <v>784</v>
      </c>
    </row>
    <row r="1775" spans="1:20" ht="14.45">
      <c r="A1775" s="54" t="str">
        <f>+VLOOKUP(O1775,'Selectable Table'!D:E,2,0)</f>
        <v>OTH CUST</v>
      </c>
      <c r="B1775" s="37" t="s">
        <v>934</v>
      </c>
      <c r="C1775" s="50" t="s">
        <v>935</v>
      </c>
      <c r="D1775" s="50" t="s">
        <v>1995</v>
      </c>
      <c r="E1775">
        <v>2025</v>
      </c>
      <c r="F1775">
        <v>6</v>
      </c>
      <c r="G1775" s="54" t="s">
        <v>854</v>
      </c>
      <c r="H1775" s="34" t="s">
        <v>324</v>
      </c>
      <c r="I1775" s="18">
        <v>-54.292000000000002</v>
      </c>
      <c r="J1775" s="34" t="s">
        <v>787</v>
      </c>
      <c r="K1775" s="19">
        <f t="shared" si="55"/>
        <v>-65.412087440000008</v>
      </c>
      <c r="L1775" t="s">
        <v>851</v>
      </c>
      <c r="M1775" s="51" t="s">
        <v>936</v>
      </c>
      <c r="O1775" s="50" t="s">
        <v>937</v>
      </c>
      <c r="P1775" s="38">
        <f t="shared" si="54"/>
        <v>-65.412087440000008</v>
      </c>
      <c r="Q1775" s="52">
        <v>45831</v>
      </c>
      <c r="S1775">
        <v>40700</v>
      </c>
      <c r="T1775" t="s">
        <v>784</v>
      </c>
    </row>
    <row r="1776" spans="1:20" ht="14.45">
      <c r="A1776" s="54" t="str">
        <f>+VLOOKUP(O1776,'Selectable Table'!D:E,2,0)</f>
        <v>OTH CUST</v>
      </c>
      <c r="B1776" s="37" t="s">
        <v>934</v>
      </c>
      <c r="C1776" s="50" t="s">
        <v>935</v>
      </c>
      <c r="D1776" s="50" t="s">
        <v>1995</v>
      </c>
      <c r="E1776">
        <v>2025</v>
      </c>
      <c r="F1776">
        <v>6</v>
      </c>
      <c r="G1776" s="54" t="s">
        <v>854</v>
      </c>
      <c r="H1776" s="34" t="s">
        <v>324</v>
      </c>
      <c r="I1776" s="18">
        <v>-116.232</v>
      </c>
      <c r="J1776" s="34" t="s">
        <v>787</v>
      </c>
      <c r="K1776" s="19">
        <f t="shared" si="55"/>
        <v>-140.03863824000001</v>
      </c>
      <c r="L1776" t="s">
        <v>851</v>
      </c>
      <c r="M1776" s="51" t="s">
        <v>936</v>
      </c>
      <c r="O1776" s="50" t="s">
        <v>937</v>
      </c>
      <c r="P1776" s="38">
        <f t="shared" si="54"/>
        <v>-140.03863824000001</v>
      </c>
      <c r="Q1776" s="52">
        <v>45831</v>
      </c>
      <c r="S1776">
        <v>40700</v>
      </c>
      <c r="T1776" t="s">
        <v>784</v>
      </c>
    </row>
    <row r="1777" spans="1:20" ht="14.45">
      <c r="A1777" s="54" t="str">
        <f>+VLOOKUP(O1777,'Selectable Table'!D:E,2,0)</f>
        <v>OTH CUST</v>
      </c>
      <c r="B1777" s="37" t="s">
        <v>934</v>
      </c>
      <c r="C1777" s="50" t="s">
        <v>935</v>
      </c>
      <c r="D1777" s="50" t="s">
        <v>1995</v>
      </c>
      <c r="E1777">
        <v>2025</v>
      </c>
      <c r="F1777">
        <v>6</v>
      </c>
      <c r="G1777" s="54" t="s">
        <v>854</v>
      </c>
      <c r="H1777" s="34" t="s">
        <v>324</v>
      </c>
      <c r="I1777" s="18">
        <v>-312.37200000000001</v>
      </c>
      <c r="J1777" s="34" t="s">
        <v>787</v>
      </c>
      <c r="K1777" s="19">
        <f t="shared" si="55"/>
        <v>-376.35203304000004</v>
      </c>
      <c r="L1777" t="s">
        <v>851</v>
      </c>
      <c r="M1777" s="51" t="s">
        <v>936</v>
      </c>
      <c r="O1777" s="50" t="s">
        <v>937</v>
      </c>
      <c r="P1777" s="38">
        <f t="shared" si="54"/>
        <v>-376.35203304000004</v>
      </c>
      <c r="Q1777" s="52">
        <v>45831</v>
      </c>
      <c r="S1777">
        <v>40700</v>
      </c>
      <c r="T1777" t="s">
        <v>784</v>
      </c>
    </row>
    <row r="1778" spans="1:20" ht="14.45">
      <c r="A1778" s="54" t="str">
        <f>+VLOOKUP(O1778,'Selectable Table'!D:E,2,0)</f>
        <v>OTH CUST</v>
      </c>
      <c r="B1778" s="37" t="s">
        <v>938</v>
      </c>
      <c r="C1778" s="50" t="s">
        <v>939</v>
      </c>
      <c r="D1778" s="50" t="s">
        <v>1995</v>
      </c>
      <c r="E1778">
        <v>2025</v>
      </c>
      <c r="F1778">
        <v>6</v>
      </c>
      <c r="G1778" s="54" t="s">
        <v>854</v>
      </c>
      <c r="H1778" s="34" t="s">
        <v>324</v>
      </c>
      <c r="I1778" s="18">
        <v>-258.76</v>
      </c>
      <c r="J1778" s="34" t="s">
        <v>787</v>
      </c>
      <c r="K1778" s="19">
        <f t="shared" si="55"/>
        <v>-311.75922320000001</v>
      </c>
      <c r="L1778" t="s">
        <v>851</v>
      </c>
      <c r="M1778" s="51" t="s">
        <v>874</v>
      </c>
      <c r="O1778" s="50" t="s">
        <v>875</v>
      </c>
      <c r="P1778" s="38">
        <f t="shared" si="54"/>
        <v>-311.75922320000001</v>
      </c>
      <c r="Q1778" s="52">
        <v>45831</v>
      </c>
      <c r="S1778">
        <v>40700</v>
      </c>
      <c r="T1778" t="s">
        <v>784</v>
      </c>
    </row>
    <row r="1779" spans="1:20" ht="14.45">
      <c r="A1779" s="54" t="str">
        <f>+VLOOKUP(O1779,'Selectable Table'!D:E,2,0)</f>
        <v>OTH CUST</v>
      </c>
      <c r="B1779" s="37" t="s">
        <v>938</v>
      </c>
      <c r="C1779" s="50" t="s">
        <v>939</v>
      </c>
      <c r="D1779" s="50" t="s">
        <v>1995</v>
      </c>
      <c r="E1779">
        <v>2025</v>
      </c>
      <c r="F1779">
        <v>6</v>
      </c>
      <c r="G1779" s="54" t="s">
        <v>850</v>
      </c>
      <c r="H1779" s="34" t="s">
        <v>323</v>
      </c>
      <c r="I1779" s="18">
        <v>-285.55200000000002</v>
      </c>
      <c r="J1779" s="34" t="s">
        <v>787</v>
      </c>
      <c r="K1779" s="19">
        <f t="shared" si="55"/>
        <v>-344.03876064000002</v>
      </c>
      <c r="L1779" t="s">
        <v>851</v>
      </c>
      <c r="M1779" s="51" t="s">
        <v>874</v>
      </c>
      <c r="O1779" s="50" t="s">
        <v>875</v>
      </c>
      <c r="P1779" s="38">
        <f t="shared" si="54"/>
        <v>-344.03876064000002</v>
      </c>
      <c r="Q1779" s="52">
        <v>45831</v>
      </c>
      <c r="S1779">
        <v>40700</v>
      </c>
      <c r="T1779" t="s">
        <v>784</v>
      </c>
    </row>
    <row r="1780" spans="1:20" ht="14.45">
      <c r="A1780" s="54" t="str">
        <f>+VLOOKUP(O1780,'Selectable Table'!D:E,2,0)</f>
        <v>OTH CUST</v>
      </c>
      <c r="B1780" s="37" t="s">
        <v>945</v>
      </c>
      <c r="C1780" s="50" t="s">
        <v>946</v>
      </c>
      <c r="D1780" s="50" t="s">
        <v>1996</v>
      </c>
      <c r="E1780">
        <v>2025</v>
      </c>
      <c r="F1780">
        <v>6</v>
      </c>
      <c r="G1780" s="54" t="s">
        <v>854</v>
      </c>
      <c r="H1780" s="34" t="s">
        <v>324</v>
      </c>
      <c r="I1780" s="18">
        <v>-276.25600000000003</v>
      </c>
      <c r="J1780" s="34" t="s">
        <v>787</v>
      </c>
      <c r="K1780" s="19">
        <f t="shared" si="55"/>
        <v>-332.83875392000004</v>
      </c>
      <c r="L1780" t="s">
        <v>851</v>
      </c>
      <c r="M1780" s="51" t="s">
        <v>947</v>
      </c>
      <c r="O1780" s="50" t="s">
        <v>875</v>
      </c>
      <c r="P1780" s="38">
        <f t="shared" si="54"/>
        <v>-332.83875392000004</v>
      </c>
      <c r="Q1780" s="52">
        <v>45831</v>
      </c>
      <c r="S1780">
        <v>40700</v>
      </c>
      <c r="T1780" t="s">
        <v>784</v>
      </c>
    </row>
    <row r="1781" spans="1:20" ht="14.45">
      <c r="A1781" s="54" t="str">
        <f>+VLOOKUP(O1781,'Selectable Table'!D:E,2,0)</f>
        <v>OTH CUST</v>
      </c>
      <c r="B1781" s="37" t="s">
        <v>945</v>
      </c>
      <c r="C1781" s="50" t="s">
        <v>946</v>
      </c>
      <c r="D1781" s="50" t="s">
        <v>1996</v>
      </c>
      <c r="E1781">
        <v>2025</v>
      </c>
      <c r="F1781">
        <v>6</v>
      </c>
      <c r="G1781" s="54" t="s">
        <v>858</v>
      </c>
      <c r="H1781" s="34" t="s">
        <v>325</v>
      </c>
      <c r="I1781" s="18">
        <v>-34.916000000000004</v>
      </c>
      <c r="J1781" s="34" t="s">
        <v>787</v>
      </c>
      <c r="K1781" s="19">
        <f t="shared" si="55"/>
        <v>-42.067495120000004</v>
      </c>
      <c r="L1781" t="s">
        <v>851</v>
      </c>
      <c r="M1781" s="51" t="s">
        <v>947</v>
      </c>
      <c r="O1781" s="50" t="s">
        <v>875</v>
      </c>
      <c r="P1781" s="38">
        <f t="shared" si="54"/>
        <v>-42.067495120000004</v>
      </c>
      <c r="Q1781" s="52">
        <v>45831</v>
      </c>
      <c r="S1781">
        <v>40700</v>
      </c>
      <c r="T1781" t="s">
        <v>784</v>
      </c>
    </row>
    <row r="1782" spans="1:20" ht="29.1">
      <c r="A1782" s="54" t="str">
        <f>+VLOOKUP(O1782,'Selectable Table'!D:E,2,0)</f>
        <v>OTH CUST</v>
      </c>
      <c r="B1782" s="37" t="s">
        <v>948</v>
      </c>
      <c r="C1782" s="50" t="s">
        <v>949</v>
      </c>
      <c r="D1782" s="50" t="s">
        <v>1996</v>
      </c>
      <c r="E1782">
        <v>2025</v>
      </c>
      <c r="F1782">
        <v>6</v>
      </c>
      <c r="G1782" s="54" t="s">
        <v>854</v>
      </c>
      <c r="H1782" s="34" t="s">
        <v>324</v>
      </c>
      <c r="I1782" s="18">
        <v>-118.02000000000001</v>
      </c>
      <c r="J1782" s="34" t="s">
        <v>787</v>
      </c>
      <c r="K1782" s="19">
        <f t="shared" si="55"/>
        <v>-142.19285640000001</v>
      </c>
      <c r="L1782" t="s">
        <v>851</v>
      </c>
      <c r="M1782" s="51" t="s">
        <v>950</v>
      </c>
      <c r="O1782" s="50" t="s">
        <v>929</v>
      </c>
      <c r="P1782" s="38">
        <f t="shared" si="54"/>
        <v>-142.19285640000001</v>
      </c>
      <c r="Q1782" s="52">
        <v>45831</v>
      </c>
      <c r="S1782">
        <v>40700</v>
      </c>
      <c r="T1782" t="s">
        <v>784</v>
      </c>
    </row>
    <row r="1783" spans="1:20" ht="14.45">
      <c r="A1783" s="54" t="str">
        <f>+VLOOKUP(O1783,'Selectable Table'!D:E,2,0)</f>
        <v>ASTRAZENECA</v>
      </c>
      <c r="B1783" s="37" t="s">
        <v>951</v>
      </c>
      <c r="C1783" s="50" t="s">
        <v>952</v>
      </c>
      <c r="D1783" s="50" t="s">
        <v>1996</v>
      </c>
      <c r="E1783">
        <v>2025</v>
      </c>
      <c r="F1783">
        <v>6</v>
      </c>
      <c r="G1783" s="54" t="s">
        <v>854</v>
      </c>
      <c r="H1783" s="34" t="s">
        <v>324</v>
      </c>
      <c r="I1783" s="18">
        <v>-252.16</v>
      </c>
      <c r="J1783" s="34" t="s">
        <v>787</v>
      </c>
      <c r="K1783" s="19">
        <f t="shared" si="55"/>
        <v>-303.80741119999999</v>
      </c>
      <c r="L1783" t="s">
        <v>851</v>
      </c>
      <c r="M1783" s="51" t="s">
        <v>953</v>
      </c>
      <c r="O1783" s="50" t="s">
        <v>954</v>
      </c>
      <c r="P1783" s="38">
        <f t="shared" si="54"/>
        <v>-303.80741119999999</v>
      </c>
      <c r="Q1783" s="52">
        <v>45831</v>
      </c>
      <c r="S1783">
        <v>40700</v>
      </c>
      <c r="T1783" t="s">
        <v>784</v>
      </c>
    </row>
    <row r="1784" spans="1:20" ht="14.45">
      <c r="A1784" s="54" t="str">
        <f>+VLOOKUP(O1784,'Selectable Table'!D:E,2,0)</f>
        <v>ASTRAZENECA</v>
      </c>
      <c r="B1784" s="37" t="s">
        <v>951</v>
      </c>
      <c r="C1784" s="50" t="s">
        <v>952</v>
      </c>
      <c r="D1784" s="50" t="s">
        <v>1996</v>
      </c>
      <c r="E1784">
        <v>2025</v>
      </c>
      <c r="F1784">
        <v>6</v>
      </c>
      <c r="G1784" s="54" t="s">
        <v>854</v>
      </c>
      <c r="H1784" s="34" t="s">
        <v>324</v>
      </c>
      <c r="I1784" s="18">
        <v>-31.864000000000001</v>
      </c>
      <c r="J1784" s="34" t="s">
        <v>787</v>
      </c>
      <c r="K1784" s="19">
        <f t="shared" si="55"/>
        <v>-38.390384480000002</v>
      </c>
      <c r="L1784" t="s">
        <v>851</v>
      </c>
      <c r="M1784" s="51" t="s">
        <v>953</v>
      </c>
      <c r="O1784" s="50" t="s">
        <v>954</v>
      </c>
      <c r="P1784" s="38">
        <f t="shared" si="54"/>
        <v>-38.390384480000002</v>
      </c>
      <c r="Q1784" s="52">
        <v>45831</v>
      </c>
      <c r="S1784">
        <v>40700</v>
      </c>
      <c r="T1784" t="s">
        <v>784</v>
      </c>
    </row>
    <row r="1785" spans="1:20" ht="14.45">
      <c r="A1785" s="54" t="str">
        <f>+VLOOKUP(O1785,'Selectable Table'!D:E,2,0)</f>
        <v>OTH CUST</v>
      </c>
      <c r="B1785" s="37" t="s">
        <v>955</v>
      </c>
      <c r="C1785" s="50" t="s">
        <v>956</v>
      </c>
      <c r="D1785" s="50" t="s">
        <v>1996</v>
      </c>
      <c r="E1785">
        <v>2025</v>
      </c>
      <c r="F1785">
        <v>6</v>
      </c>
      <c r="G1785" s="54" t="s">
        <v>854</v>
      </c>
      <c r="H1785" s="34" t="s">
        <v>324</v>
      </c>
      <c r="I1785" s="18">
        <v>-79.800000000000011</v>
      </c>
      <c r="J1785" s="34" t="s">
        <v>787</v>
      </c>
      <c r="K1785" s="19">
        <f t="shared" si="55"/>
        <v>-96.14463600000002</v>
      </c>
      <c r="L1785" t="s">
        <v>851</v>
      </c>
      <c r="M1785" s="51" t="s">
        <v>957</v>
      </c>
      <c r="O1785" s="50" t="s">
        <v>958</v>
      </c>
      <c r="P1785" s="38">
        <f t="shared" si="54"/>
        <v>-96.14463600000002</v>
      </c>
      <c r="Q1785" s="52">
        <v>45831</v>
      </c>
      <c r="S1785">
        <v>40700</v>
      </c>
      <c r="T1785" t="s">
        <v>784</v>
      </c>
    </row>
    <row r="1786" spans="1:20" ht="14.45">
      <c r="A1786" s="54" t="str">
        <f>+VLOOKUP(O1786,'Selectable Table'!D:E,2,0)</f>
        <v>OTH CUST</v>
      </c>
      <c r="B1786" s="37" t="s">
        <v>955</v>
      </c>
      <c r="C1786" s="50" t="s">
        <v>956</v>
      </c>
      <c r="D1786" s="50" t="s">
        <v>1996</v>
      </c>
      <c r="E1786">
        <v>2025</v>
      </c>
      <c r="F1786">
        <v>6</v>
      </c>
      <c r="G1786" s="54" t="s">
        <v>850</v>
      </c>
      <c r="H1786" s="34" t="s">
        <v>323</v>
      </c>
      <c r="I1786" s="18">
        <v>-220.4</v>
      </c>
      <c r="J1786" s="34" t="s">
        <v>787</v>
      </c>
      <c r="K1786" s="19">
        <f t="shared" si="55"/>
        <v>-265.542328</v>
      </c>
      <c r="L1786" t="s">
        <v>851</v>
      </c>
      <c r="M1786" s="51" t="s">
        <v>957</v>
      </c>
      <c r="O1786" s="50" t="s">
        <v>958</v>
      </c>
      <c r="P1786" s="38">
        <f t="shared" si="54"/>
        <v>-265.542328</v>
      </c>
      <c r="Q1786" s="52">
        <v>45831</v>
      </c>
      <c r="S1786">
        <v>40700</v>
      </c>
      <c r="T1786" t="s">
        <v>784</v>
      </c>
    </row>
    <row r="1787" spans="1:20" ht="14.45">
      <c r="A1787" s="54" t="str">
        <f>+VLOOKUP(O1787,'Selectable Table'!D:E,2,0)</f>
        <v>J &amp; J</v>
      </c>
      <c r="B1787" s="37" t="s">
        <v>959</v>
      </c>
      <c r="C1787" s="50" t="s">
        <v>960</v>
      </c>
      <c r="D1787" s="50" t="s">
        <v>559</v>
      </c>
      <c r="E1787">
        <v>2025</v>
      </c>
      <c r="F1787">
        <v>6</v>
      </c>
      <c r="G1787" s="54" t="s">
        <v>854</v>
      </c>
      <c r="H1787" s="34" t="s">
        <v>324</v>
      </c>
      <c r="I1787" s="18">
        <v>-1171.232</v>
      </c>
      <c r="J1787" s="34" t="s">
        <v>787</v>
      </c>
      <c r="K1787" s="19">
        <f t="shared" si="55"/>
        <v>-1411.12373824</v>
      </c>
      <c r="L1787" t="s">
        <v>851</v>
      </c>
      <c r="M1787" s="51" t="s">
        <v>889</v>
      </c>
      <c r="O1787" s="50" t="s">
        <v>890</v>
      </c>
      <c r="P1787" s="38">
        <f t="shared" si="54"/>
        <v>-1411.12373824</v>
      </c>
      <c r="Q1787" s="52">
        <v>45831</v>
      </c>
      <c r="S1787">
        <v>40700</v>
      </c>
      <c r="T1787" t="s">
        <v>784</v>
      </c>
    </row>
    <row r="1788" spans="1:20" ht="14.45">
      <c r="A1788" s="54" t="str">
        <f>+VLOOKUP(O1788,'Selectable Table'!D:E,2,0)</f>
        <v>OTH CUST</v>
      </c>
      <c r="B1788" s="37" t="s">
        <v>961</v>
      </c>
      <c r="C1788" s="50" t="s">
        <v>962</v>
      </c>
      <c r="D1788" s="50" t="s">
        <v>559</v>
      </c>
      <c r="E1788">
        <v>2025</v>
      </c>
      <c r="F1788">
        <v>6</v>
      </c>
      <c r="G1788" s="54" t="s">
        <v>854</v>
      </c>
      <c r="H1788" s="34" t="s">
        <v>324</v>
      </c>
      <c r="I1788" s="18">
        <v>-46.268000000000001</v>
      </c>
      <c r="J1788" s="34" t="s">
        <v>787</v>
      </c>
      <c r="K1788" s="19">
        <f t="shared" si="55"/>
        <v>-55.744611759999998</v>
      </c>
      <c r="L1788" t="s">
        <v>851</v>
      </c>
      <c r="M1788" s="51" t="s">
        <v>963</v>
      </c>
      <c r="O1788" s="50" t="s">
        <v>964</v>
      </c>
      <c r="P1788" s="38">
        <f t="shared" si="54"/>
        <v>-55.744611759999998</v>
      </c>
      <c r="Q1788" s="52">
        <v>45831</v>
      </c>
      <c r="S1788">
        <v>40700</v>
      </c>
      <c r="T1788" t="s">
        <v>784</v>
      </c>
    </row>
    <row r="1789" spans="1:20" ht="14.45">
      <c r="A1789" s="54" t="str">
        <f>+VLOOKUP(O1789,'Selectable Table'!D:E,2,0)</f>
        <v>OTH CUST</v>
      </c>
      <c r="B1789" s="37" t="s">
        <v>961</v>
      </c>
      <c r="C1789" s="50" t="s">
        <v>962</v>
      </c>
      <c r="D1789" s="50" t="s">
        <v>559</v>
      </c>
      <c r="E1789">
        <v>2025</v>
      </c>
      <c r="F1789">
        <v>6</v>
      </c>
      <c r="G1789" s="54" t="s">
        <v>854</v>
      </c>
      <c r="H1789" s="34" t="s">
        <v>324</v>
      </c>
      <c r="I1789" s="18">
        <v>-127.78399999999999</v>
      </c>
      <c r="J1789" s="34" t="s">
        <v>787</v>
      </c>
      <c r="K1789" s="19">
        <f t="shared" si="55"/>
        <v>-153.95671887999998</v>
      </c>
      <c r="L1789" t="s">
        <v>851</v>
      </c>
      <c r="M1789" s="51" t="s">
        <v>963</v>
      </c>
      <c r="O1789" s="50" t="s">
        <v>964</v>
      </c>
      <c r="P1789" s="38">
        <f t="shared" si="54"/>
        <v>-153.95671887999998</v>
      </c>
      <c r="Q1789" s="52">
        <v>45831</v>
      </c>
      <c r="S1789">
        <v>40700</v>
      </c>
      <c r="T1789" t="s">
        <v>784</v>
      </c>
    </row>
    <row r="1790" spans="1:20" ht="29.1">
      <c r="A1790" s="54" t="str">
        <f>+VLOOKUP(O1790,'Selectable Table'!D:E,2,0)</f>
        <v>OTH CUST</v>
      </c>
      <c r="B1790" s="37" t="s">
        <v>965</v>
      </c>
      <c r="C1790" s="50" t="s">
        <v>966</v>
      </c>
      <c r="D1790" s="50" t="s">
        <v>559</v>
      </c>
      <c r="E1790">
        <v>2025</v>
      </c>
      <c r="F1790">
        <v>6</v>
      </c>
      <c r="G1790" s="54" t="s">
        <v>854</v>
      </c>
      <c r="H1790" s="34" t="s">
        <v>324</v>
      </c>
      <c r="I1790" s="18">
        <v>-118.01600000000002</v>
      </c>
      <c r="J1790" s="34" t="s">
        <v>787</v>
      </c>
      <c r="K1790" s="19">
        <f t="shared" si="55"/>
        <v>-142.18803712000002</v>
      </c>
      <c r="L1790" t="s">
        <v>851</v>
      </c>
      <c r="M1790" s="51" t="s">
        <v>967</v>
      </c>
      <c r="O1790" s="50" t="s">
        <v>929</v>
      </c>
      <c r="P1790" s="38">
        <f t="shared" si="54"/>
        <v>-142.18803712000002</v>
      </c>
      <c r="Q1790" s="52">
        <v>45831</v>
      </c>
      <c r="S1790">
        <v>40700</v>
      </c>
      <c r="T1790" t="s">
        <v>784</v>
      </c>
    </row>
    <row r="1791" spans="1:20" ht="14.45">
      <c r="A1791" s="54" t="str">
        <f>+VLOOKUP(O1791,'Selectable Table'!D:E,2,0)</f>
        <v>OTH CUST</v>
      </c>
      <c r="B1791" s="37" t="s">
        <v>968</v>
      </c>
      <c r="C1791" s="50" t="s">
        <v>969</v>
      </c>
      <c r="D1791" s="50" t="s">
        <v>559</v>
      </c>
      <c r="E1791">
        <v>2025</v>
      </c>
      <c r="F1791">
        <v>6</v>
      </c>
      <c r="G1791" s="54" t="s">
        <v>854</v>
      </c>
      <c r="H1791" s="34" t="s">
        <v>324</v>
      </c>
      <c r="I1791" s="18">
        <v>-128</v>
      </c>
      <c r="J1791" s="34" t="s">
        <v>787</v>
      </c>
      <c r="K1791" s="19">
        <f t="shared" si="55"/>
        <v>-154.21696</v>
      </c>
      <c r="L1791" t="s">
        <v>851</v>
      </c>
      <c r="M1791" s="51" t="s">
        <v>970</v>
      </c>
      <c r="O1791" s="50" t="s">
        <v>944</v>
      </c>
      <c r="P1791" s="38">
        <f t="shared" si="54"/>
        <v>-154.21696</v>
      </c>
      <c r="Q1791" s="52">
        <v>45831</v>
      </c>
      <c r="S1791">
        <v>40700</v>
      </c>
      <c r="T1791" t="s">
        <v>784</v>
      </c>
    </row>
    <row r="1792" spans="1:20" ht="29.1">
      <c r="A1792" s="54" t="str">
        <f>+VLOOKUP(O1792,'Selectable Table'!D:E,2,0)</f>
        <v>OTH CUST</v>
      </c>
      <c r="B1792" s="37" t="s">
        <v>968</v>
      </c>
      <c r="C1792" s="50" t="s">
        <v>969</v>
      </c>
      <c r="D1792" s="50" t="s">
        <v>559</v>
      </c>
      <c r="E1792">
        <v>2025</v>
      </c>
      <c r="F1792">
        <v>6</v>
      </c>
      <c r="G1792" s="54" t="s">
        <v>880</v>
      </c>
      <c r="H1792" s="34" t="s">
        <v>616</v>
      </c>
      <c r="I1792" s="18">
        <v>-39.24</v>
      </c>
      <c r="J1792" s="34" t="s">
        <v>787</v>
      </c>
      <c r="K1792" s="19">
        <f t="shared" si="55"/>
        <v>-47.277136800000001</v>
      </c>
      <c r="L1792" t="s">
        <v>851</v>
      </c>
      <c r="M1792" s="51" t="s">
        <v>970</v>
      </c>
      <c r="O1792" s="50" t="s">
        <v>944</v>
      </c>
      <c r="P1792" s="38">
        <f t="shared" si="54"/>
        <v>-47.277136800000001</v>
      </c>
      <c r="Q1792" s="52">
        <v>45831</v>
      </c>
      <c r="S1792">
        <v>40700</v>
      </c>
      <c r="T1792" t="s">
        <v>784</v>
      </c>
    </row>
    <row r="1793" spans="1:20" ht="29.1">
      <c r="A1793" s="54" t="str">
        <f>+VLOOKUP(O1793,'Selectable Table'!D:E,2,0)</f>
        <v>OTH CUST</v>
      </c>
      <c r="B1793" s="37" t="s">
        <v>971</v>
      </c>
      <c r="C1793" s="50" t="s">
        <v>972</v>
      </c>
      <c r="D1793" s="50" t="s">
        <v>559</v>
      </c>
      <c r="E1793">
        <v>2025</v>
      </c>
      <c r="F1793">
        <v>6</v>
      </c>
      <c r="G1793" s="54" t="s">
        <v>880</v>
      </c>
      <c r="H1793" s="34" t="s">
        <v>616</v>
      </c>
      <c r="I1793" s="18">
        <v>-177.02800000000002</v>
      </c>
      <c r="J1793" s="34" t="s">
        <v>787</v>
      </c>
      <c r="K1793" s="19">
        <f t="shared" si="55"/>
        <v>-213.28687496000003</v>
      </c>
      <c r="L1793" t="s">
        <v>851</v>
      </c>
      <c r="M1793" s="51" t="s">
        <v>973</v>
      </c>
      <c r="O1793" s="50" t="s">
        <v>929</v>
      </c>
      <c r="P1793" s="38">
        <f t="shared" si="54"/>
        <v>-213.28687496000003</v>
      </c>
      <c r="Q1793" s="52">
        <v>45831</v>
      </c>
      <c r="S1793">
        <v>40700</v>
      </c>
      <c r="T1793" t="s">
        <v>784</v>
      </c>
    </row>
    <row r="1794" spans="1:20" ht="14.45">
      <c r="A1794" s="54" t="str">
        <f>+VLOOKUP(O1794,'Selectable Table'!D:E,2,0)</f>
        <v>J &amp; J</v>
      </c>
      <c r="B1794" s="37" t="s">
        <v>974</v>
      </c>
      <c r="C1794" s="50" t="s">
        <v>975</v>
      </c>
      <c r="D1794" s="50" t="s">
        <v>559</v>
      </c>
      <c r="E1794">
        <v>2025</v>
      </c>
      <c r="F1794">
        <v>6</v>
      </c>
      <c r="G1794" s="54" t="s">
        <v>850</v>
      </c>
      <c r="H1794" s="34" t="s">
        <v>323</v>
      </c>
      <c r="I1794" s="18">
        <v>-292.80799999999999</v>
      </c>
      <c r="J1794" s="34" t="s">
        <v>787</v>
      </c>
      <c r="K1794" s="19">
        <f t="shared" si="55"/>
        <v>-352.78093455999999</v>
      </c>
      <c r="L1794" t="s">
        <v>851</v>
      </c>
      <c r="M1794" s="51" t="s">
        <v>889</v>
      </c>
      <c r="O1794" s="50" t="s">
        <v>976</v>
      </c>
      <c r="P1794" s="38">
        <f t="shared" ref="P1794:P1857" si="56">K1794</f>
        <v>-352.78093455999999</v>
      </c>
      <c r="Q1794" s="52">
        <v>45831</v>
      </c>
      <c r="S1794">
        <v>40700</v>
      </c>
      <c r="T1794" t="s">
        <v>784</v>
      </c>
    </row>
    <row r="1795" spans="1:20" ht="14.45">
      <c r="A1795" s="54" t="str">
        <f>+VLOOKUP(O1795,'Selectable Table'!D:E,2,0)</f>
        <v>J &amp; J</v>
      </c>
      <c r="B1795" s="37" t="s">
        <v>977</v>
      </c>
      <c r="C1795" s="50" t="s">
        <v>978</v>
      </c>
      <c r="D1795" s="50" t="s">
        <v>559</v>
      </c>
      <c r="E1795">
        <v>2025</v>
      </c>
      <c r="F1795">
        <v>6</v>
      </c>
      <c r="G1795" s="54" t="s">
        <v>850</v>
      </c>
      <c r="H1795" s="34" t="s">
        <v>323</v>
      </c>
      <c r="I1795" s="18">
        <v>-334.39200000000005</v>
      </c>
      <c r="J1795" s="34" t="s">
        <v>787</v>
      </c>
      <c r="K1795" s="19">
        <f t="shared" ref="K1795:K1858" si="57">+VLOOKUP(J1795,$W$2:$X$7,2,0)*I1795</f>
        <v>-402.88216944000004</v>
      </c>
      <c r="L1795" t="s">
        <v>851</v>
      </c>
      <c r="M1795" s="51" t="s">
        <v>889</v>
      </c>
      <c r="O1795" s="50" t="s">
        <v>976</v>
      </c>
      <c r="P1795" s="38">
        <f t="shared" si="56"/>
        <v>-402.88216944000004</v>
      </c>
      <c r="Q1795" s="52">
        <v>45831</v>
      </c>
      <c r="S1795">
        <v>40700</v>
      </c>
      <c r="T1795" t="s">
        <v>784</v>
      </c>
    </row>
    <row r="1796" spans="1:20" ht="14.45">
      <c r="A1796" s="54" t="str">
        <f>+VLOOKUP(O1796,'Selectable Table'!D:E,2,0)</f>
        <v>J &amp; J</v>
      </c>
      <c r="B1796" s="37" t="s">
        <v>977</v>
      </c>
      <c r="C1796" s="50" t="s">
        <v>978</v>
      </c>
      <c r="D1796" s="50" t="s">
        <v>1997</v>
      </c>
      <c r="E1796">
        <v>2025</v>
      </c>
      <c r="F1796">
        <v>6</v>
      </c>
      <c r="G1796" s="54" t="s">
        <v>854</v>
      </c>
      <c r="H1796" s="34" t="s">
        <v>324</v>
      </c>
      <c r="I1796" s="18">
        <v>-364.952</v>
      </c>
      <c r="J1796" s="34" t="s">
        <v>787</v>
      </c>
      <c r="K1796" s="19">
        <f t="shared" si="57"/>
        <v>-439.70146863999997</v>
      </c>
      <c r="L1796" t="s">
        <v>851</v>
      </c>
      <c r="M1796" s="51" t="s">
        <v>889</v>
      </c>
      <c r="O1796" s="50" t="s">
        <v>976</v>
      </c>
      <c r="P1796" s="38">
        <f t="shared" si="56"/>
        <v>-439.70146863999997</v>
      </c>
      <c r="Q1796" s="52">
        <v>45831</v>
      </c>
      <c r="S1796">
        <v>40700</v>
      </c>
      <c r="T1796" t="s">
        <v>784</v>
      </c>
    </row>
    <row r="1797" spans="1:20" ht="14.45">
      <c r="A1797" s="54" t="str">
        <f>+VLOOKUP(O1797,'Selectable Table'!D:E,2,0)</f>
        <v>J &amp; J</v>
      </c>
      <c r="B1797" s="37" t="s">
        <v>979</v>
      </c>
      <c r="C1797" s="50" t="s">
        <v>980</v>
      </c>
      <c r="D1797" s="50" t="s">
        <v>1997</v>
      </c>
      <c r="E1797">
        <v>2025</v>
      </c>
      <c r="F1797">
        <v>6</v>
      </c>
      <c r="G1797" s="54" t="s">
        <v>854</v>
      </c>
      <c r="H1797" s="34" t="s">
        <v>324</v>
      </c>
      <c r="I1797" s="18">
        <v>-1357.96</v>
      </c>
      <c r="J1797" s="34" t="s">
        <v>787</v>
      </c>
      <c r="K1797" s="19">
        <f t="shared" si="57"/>
        <v>-1636.0973672</v>
      </c>
      <c r="L1797" t="s">
        <v>851</v>
      </c>
      <c r="M1797" s="51" t="s">
        <v>889</v>
      </c>
      <c r="O1797" s="50" t="s">
        <v>890</v>
      </c>
      <c r="P1797" s="38">
        <f t="shared" si="56"/>
        <v>-1636.0973672</v>
      </c>
      <c r="Q1797" s="52">
        <v>45831</v>
      </c>
      <c r="S1797">
        <v>40700</v>
      </c>
      <c r="T1797" t="s">
        <v>784</v>
      </c>
    </row>
    <row r="1798" spans="1:20" ht="29.1">
      <c r="A1798" s="54" t="str">
        <f>+VLOOKUP(O1798,'Selectable Table'!D:E,2,0)</f>
        <v>OTH CUST</v>
      </c>
      <c r="B1798" s="37" t="s">
        <v>981</v>
      </c>
      <c r="C1798" s="50" t="s">
        <v>982</v>
      </c>
      <c r="D1798" s="50" t="s">
        <v>1997</v>
      </c>
      <c r="E1798">
        <v>2025</v>
      </c>
      <c r="F1798">
        <v>6</v>
      </c>
      <c r="G1798" s="54" t="s">
        <v>854</v>
      </c>
      <c r="H1798" s="34" t="s">
        <v>324</v>
      </c>
      <c r="I1798" s="18">
        <v>-177.024</v>
      </c>
      <c r="J1798" s="34" t="s">
        <v>787</v>
      </c>
      <c r="K1798" s="19">
        <f t="shared" si="57"/>
        <v>-213.28205568000001</v>
      </c>
      <c r="L1798" t="s">
        <v>851</v>
      </c>
      <c r="M1798" s="51" t="s">
        <v>983</v>
      </c>
      <c r="O1798" s="50" t="s">
        <v>929</v>
      </c>
      <c r="P1798" s="38">
        <f t="shared" si="56"/>
        <v>-213.28205568000001</v>
      </c>
      <c r="Q1798" s="52">
        <v>45831</v>
      </c>
      <c r="S1798">
        <v>40700</v>
      </c>
      <c r="T1798" t="s">
        <v>784</v>
      </c>
    </row>
    <row r="1799" spans="1:20" ht="29.1">
      <c r="A1799" s="54" t="str">
        <f>+VLOOKUP(O1799,'Selectable Table'!D:E,2,0)</f>
        <v>OTH CUST</v>
      </c>
      <c r="B1799" s="37" t="s">
        <v>981</v>
      </c>
      <c r="C1799" s="50" t="s">
        <v>982</v>
      </c>
      <c r="D1799" s="50" t="s">
        <v>1997</v>
      </c>
      <c r="E1799">
        <v>2025</v>
      </c>
      <c r="F1799">
        <v>6</v>
      </c>
      <c r="G1799" s="54" t="s">
        <v>854</v>
      </c>
      <c r="H1799" s="34" t="s">
        <v>324</v>
      </c>
      <c r="I1799" s="18">
        <v>-491.74799999999999</v>
      </c>
      <c r="J1799" s="34" t="s">
        <v>787</v>
      </c>
      <c r="K1799" s="19">
        <f t="shared" si="57"/>
        <v>-592.46782536000001</v>
      </c>
      <c r="L1799" t="s">
        <v>851</v>
      </c>
      <c r="M1799" s="51" t="s">
        <v>983</v>
      </c>
      <c r="O1799" s="50" t="s">
        <v>929</v>
      </c>
      <c r="P1799" s="38">
        <f t="shared" si="56"/>
        <v>-592.46782536000001</v>
      </c>
      <c r="Q1799" s="52">
        <v>45831</v>
      </c>
      <c r="S1799">
        <v>40700</v>
      </c>
      <c r="T1799" t="s">
        <v>784</v>
      </c>
    </row>
    <row r="1800" spans="1:20" ht="29.1">
      <c r="A1800" s="54" t="str">
        <f>+VLOOKUP(O1800,'Selectable Table'!D:E,2,0)</f>
        <v>OTH CUST</v>
      </c>
      <c r="B1800" s="37" t="s">
        <v>985</v>
      </c>
      <c r="C1800" s="50" t="s">
        <v>986</v>
      </c>
      <c r="D1800" s="50" t="s">
        <v>1997</v>
      </c>
      <c r="E1800">
        <v>2025</v>
      </c>
      <c r="F1800">
        <v>6</v>
      </c>
      <c r="G1800" s="54" t="s">
        <v>850</v>
      </c>
      <c r="H1800" s="34" t="s">
        <v>323</v>
      </c>
      <c r="I1800" s="18">
        <v>-531.08000000000004</v>
      </c>
      <c r="J1800" s="34" t="s">
        <v>787</v>
      </c>
      <c r="K1800" s="19">
        <f t="shared" si="57"/>
        <v>-639.85580560000005</v>
      </c>
      <c r="L1800" t="s">
        <v>851</v>
      </c>
      <c r="M1800" s="51" t="s">
        <v>987</v>
      </c>
      <c r="O1800" s="50" t="s">
        <v>929</v>
      </c>
      <c r="P1800" s="38">
        <f t="shared" si="56"/>
        <v>-639.85580560000005</v>
      </c>
      <c r="Q1800" s="52">
        <v>45831</v>
      </c>
      <c r="S1800">
        <v>40700</v>
      </c>
      <c r="T1800" t="s">
        <v>784</v>
      </c>
    </row>
    <row r="1801" spans="1:20" ht="29.1">
      <c r="A1801" s="54" t="str">
        <f>+VLOOKUP(O1801,'Selectable Table'!D:E,2,0)</f>
        <v>OTH CUST</v>
      </c>
      <c r="B1801" s="37" t="s">
        <v>985</v>
      </c>
      <c r="C1801" s="50" t="s">
        <v>986</v>
      </c>
      <c r="D1801" s="50" t="s">
        <v>1998</v>
      </c>
      <c r="E1801">
        <v>2025</v>
      </c>
      <c r="F1801">
        <v>6</v>
      </c>
      <c r="G1801" s="54" t="s">
        <v>854</v>
      </c>
      <c r="H1801" s="34" t="s">
        <v>324</v>
      </c>
      <c r="I1801" s="18">
        <v>-421.49600000000004</v>
      </c>
      <c r="J1801" s="34" t="s">
        <v>95</v>
      </c>
      <c r="K1801" s="19">
        <f t="shared" si="57"/>
        <v>-421.49600000000004</v>
      </c>
      <c r="L1801" t="s">
        <v>851</v>
      </c>
      <c r="M1801" s="51" t="s">
        <v>987</v>
      </c>
      <c r="O1801" s="50" t="s">
        <v>929</v>
      </c>
      <c r="P1801" s="38">
        <f t="shared" si="56"/>
        <v>-421.49600000000004</v>
      </c>
      <c r="Q1801" s="52">
        <v>45831</v>
      </c>
      <c r="S1801">
        <v>40700</v>
      </c>
      <c r="T1801" t="s">
        <v>784</v>
      </c>
    </row>
    <row r="1802" spans="1:20" ht="14.45">
      <c r="A1802" s="54" t="str">
        <f>+VLOOKUP(O1802,'Selectable Table'!D:E,2,0)</f>
        <v>OTH CUST</v>
      </c>
      <c r="B1802" s="37" t="s">
        <v>988</v>
      </c>
      <c r="C1802" s="50" t="s">
        <v>989</v>
      </c>
      <c r="D1802" s="50" t="s">
        <v>1998</v>
      </c>
      <c r="E1802">
        <v>2025</v>
      </c>
      <c r="F1802">
        <v>6</v>
      </c>
      <c r="G1802" s="54" t="s">
        <v>854</v>
      </c>
      <c r="H1802" s="34" t="s">
        <v>324</v>
      </c>
      <c r="I1802" s="18">
        <v>-126.08</v>
      </c>
      <c r="J1802" s="34" t="s">
        <v>95</v>
      </c>
      <c r="K1802" s="19">
        <f t="shared" si="57"/>
        <v>-126.08</v>
      </c>
      <c r="L1802" t="s">
        <v>851</v>
      </c>
      <c r="M1802" s="51" t="s">
        <v>990</v>
      </c>
      <c r="O1802" s="50" t="s">
        <v>860</v>
      </c>
      <c r="P1802" s="38">
        <f t="shared" si="56"/>
        <v>-126.08</v>
      </c>
      <c r="Q1802" s="52">
        <v>45831</v>
      </c>
      <c r="S1802">
        <v>40700</v>
      </c>
      <c r="T1802" t="s">
        <v>784</v>
      </c>
    </row>
    <row r="1803" spans="1:20" ht="14.45">
      <c r="A1803" s="54" t="str">
        <f>+VLOOKUP(O1803,'Selectable Table'!D:E,2,0)</f>
        <v>OTH CUST</v>
      </c>
      <c r="B1803" s="37" t="s">
        <v>988</v>
      </c>
      <c r="C1803" s="50" t="s">
        <v>989</v>
      </c>
      <c r="D1803" s="50" t="s">
        <v>1998</v>
      </c>
      <c r="E1803">
        <v>2025</v>
      </c>
      <c r="F1803">
        <v>6</v>
      </c>
      <c r="G1803" s="54" t="s">
        <v>854</v>
      </c>
      <c r="H1803" s="34" t="s">
        <v>324</v>
      </c>
      <c r="I1803" s="18">
        <v>-15.932</v>
      </c>
      <c r="J1803" s="34" t="s">
        <v>95</v>
      </c>
      <c r="K1803" s="19">
        <f t="shared" si="57"/>
        <v>-15.932</v>
      </c>
      <c r="L1803" t="s">
        <v>851</v>
      </c>
      <c r="M1803" s="51" t="s">
        <v>990</v>
      </c>
      <c r="O1803" s="50" t="s">
        <v>860</v>
      </c>
      <c r="P1803" s="38">
        <f t="shared" si="56"/>
        <v>-15.932</v>
      </c>
      <c r="Q1803" s="52">
        <v>45831</v>
      </c>
      <c r="S1803">
        <v>40700</v>
      </c>
      <c r="T1803" t="s">
        <v>784</v>
      </c>
    </row>
    <row r="1804" spans="1:20" ht="14.45">
      <c r="A1804" s="54" t="str">
        <f>+VLOOKUP(O1804,'Selectable Table'!D:E,2,0)</f>
        <v>PFIZER</v>
      </c>
      <c r="B1804" s="37" t="s">
        <v>995</v>
      </c>
      <c r="C1804" s="50" t="s">
        <v>996</v>
      </c>
      <c r="D1804" s="50" t="s">
        <v>1998</v>
      </c>
      <c r="E1804">
        <v>2025</v>
      </c>
      <c r="F1804">
        <v>6</v>
      </c>
      <c r="G1804" s="54" t="s">
        <v>854</v>
      </c>
      <c r="H1804" s="34" t="s">
        <v>324</v>
      </c>
      <c r="I1804" s="18">
        <v>-135.04000000000002</v>
      </c>
      <c r="J1804" s="34" t="s">
        <v>95</v>
      </c>
      <c r="K1804" s="19">
        <f t="shared" si="57"/>
        <v>-135.04000000000002</v>
      </c>
      <c r="L1804" t="s">
        <v>851</v>
      </c>
      <c r="M1804" s="51" t="s">
        <v>901</v>
      </c>
      <c r="O1804" s="50" t="s">
        <v>997</v>
      </c>
      <c r="P1804" s="38">
        <f t="shared" si="56"/>
        <v>-135.04000000000002</v>
      </c>
      <c r="Q1804" s="52">
        <v>45831</v>
      </c>
      <c r="S1804">
        <v>40700</v>
      </c>
      <c r="T1804" t="s">
        <v>784</v>
      </c>
    </row>
    <row r="1805" spans="1:20" ht="14.45">
      <c r="A1805" s="54" t="str">
        <f>+VLOOKUP(O1805,'Selectable Table'!D:E,2,0)</f>
        <v>OTH CUST</v>
      </c>
      <c r="B1805" s="37" t="s">
        <v>998</v>
      </c>
      <c r="C1805" s="50" t="s">
        <v>999</v>
      </c>
      <c r="D1805" s="50" t="s">
        <v>1998</v>
      </c>
      <c r="E1805">
        <v>2025</v>
      </c>
      <c r="F1805">
        <v>6</v>
      </c>
      <c r="G1805" s="54" t="s">
        <v>854</v>
      </c>
      <c r="H1805" s="34" t="s">
        <v>324</v>
      </c>
      <c r="I1805" s="18">
        <v>-17.46</v>
      </c>
      <c r="J1805" s="34" t="s">
        <v>95</v>
      </c>
      <c r="K1805" s="19">
        <f t="shared" si="57"/>
        <v>-17.46</v>
      </c>
      <c r="L1805" t="s">
        <v>851</v>
      </c>
      <c r="M1805" s="51" t="s">
        <v>1000</v>
      </c>
      <c r="O1805" s="50" t="s">
        <v>875</v>
      </c>
      <c r="P1805" s="38">
        <f t="shared" si="56"/>
        <v>-17.46</v>
      </c>
      <c r="Q1805" s="52">
        <v>45831</v>
      </c>
      <c r="S1805">
        <v>40700</v>
      </c>
      <c r="T1805" t="s">
        <v>784</v>
      </c>
    </row>
    <row r="1806" spans="1:20" ht="29.1">
      <c r="A1806" s="54" t="str">
        <f>+VLOOKUP(O1806,'Selectable Table'!D:E,2,0)</f>
        <v>OTH CUST</v>
      </c>
      <c r="B1806" s="37" t="s">
        <v>1001</v>
      </c>
      <c r="C1806" s="50" t="s">
        <v>1002</v>
      </c>
      <c r="D1806" s="50" t="s">
        <v>1999</v>
      </c>
      <c r="E1806">
        <v>2025</v>
      </c>
      <c r="F1806">
        <v>6</v>
      </c>
      <c r="G1806" s="54" t="s">
        <v>854</v>
      </c>
      <c r="H1806" s="34" t="s">
        <v>324</v>
      </c>
      <c r="I1806" s="18">
        <v>-177.02800000000002</v>
      </c>
      <c r="J1806" s="34" t="s">
        <v>95</v>
      </c>
      <c r="K1806" s="19">
        <f t="shared" si="57"/>
        <v>-177.02800000000002</v>
      </c>
      <c r="L1806" t="s">
        <v>851</v>
      </c>
      <c r="M1806" s="51" t="s">
        <v>1003</v>
      </c>
      <c r="O1806" s="50" t="s">
        <v>929</v>
      </c>
      <c r="P1806" s="38">
        <f t="shared" si="56"/>
        <v>-177.02800000000002</v>
      </c>
      <c r="Q1806" s="52">
        <v>45831</v>
      </c>
      <c r="S1806">
        <v>40700</v>
      </c>
      <c r="T1806" t="s">
        <v>784</v>
      </c>
    </row>
    <row r="1807" spans="1:20" ht="29.1">
      <c r="A1807" s="54" t="str">
        <f>+VLOOKUP(O1807,'Selectable Table'!D:E,2,0)</f>
        <v>OTH CUST</v>
      </c>
      <c r="B1807" s="37" t="s">
        <v>1007</v>
      </c>
      <c r="C1807" s="50" t="s">
        <v>1008</v>
      </c>
      <c r="D1807" s="50" t="s">
        <v>1999</v>
      </c>
      <c r="E1807">
        <v>2025</v>
      </c>
      <c r="F1807">
        <v>6</v>
      </c>
      <c r="G1807" s="54" t="s">
        <v>880</v>
      </c>
      <c r="H1807" s="34" t="s">
        <v>616</v>
      </c>
      <c r="I1807" s="18">
        <v>-366.90800000000002</v>
      </c>
      <c r="J1807" s="34" t="s">
        <v>95</v>
      </c>
      <c r="K1807" s="19">
        <f t="shared" si="57"/>
        <v>-366.90800000000002</v>
      </c>
      <c r="L1807" t="s">
        <v>851</v>
      </c>
      <c r="M1807" s="51" t="s">
        <v>1009</v>
      </c>
      <c r="O1807" s="50" t="s">
        <v>1010</v>
      </c>
      <c r="P1807" s="38">
        <f t="shared" si="56"/>
        <v>-366.90800000000002</v>
      </c>
      <c r="Q1807" s="52">
        <v>45831</v>
      </c>
      <c r="S1807">
        <v>40700</v>
      </c>
      <c r="T1807" t="s">
        <v>784</v>
      </c>
    </row>
    <row r="1808" spans="1:20" ht="14.45">
      <c r="A1808" s="54" t="str">
        <f>+VLOOKUP(O1808,'Selectable Table'!D:E,2,0)</f>
        <v>OTH CUST</v>
      </c>
      <c r="B1808" s="37" t="s">
        <v>1007</v>
      </c>
      <c r="C1808" s="50" t="s">
        <v>1008</v>
      </c>
      <c r="D1808" s="50" t="s">
        <v>2000</v>
      </c>
      <c r="E1808">
        <v>2025</v>
      </c>
      <c r="F1808">
        <v>6</v>
      </c>
      <c r="G1808" s="54" t="s">
        <v>858</v>
      </c>
      <c r="H1808" s="34" t="s">
        <v>325</v>
      </c>
      <c r="I1808" s="18">
        <v>-72.320000000000007</v>
      </c>
      <c r="J1808" s="34" t="s">
        <v>789</v>
      </c>
      <c r="K1808" s="19">
        <f t="shared" si="57"/>
        <v>-96.51899520000002</v>
      </c>
      <c r="L1808" t="s">
        <v>851</v>
      </c>
      <c r="M1808" s="51" t="s">
        <v>1009</v>
      </c>
      <c r="O1808" s="50" t="s">
        <v>1010</v>
      </c>
      <c r="P1808" s="38">
        <f t="shared" si="56"/>
        <v>-96.51899520000002</v>
      </c>
      <c r="Q1808" s="52">
        <v>45831</v>
      </c>
      <c r="S1808">
        <v>40700</v>
      </c>
      <c r="T1808" t="s">
        <v>784</v>
      </c>
    </row>
    <row r="1809" spans="1:20" ht="14.45">
      <c r="A1809" s="54" t="str">
        <f>+VLOOKUP(O1809,'Selectable Table'!D:E,2,0)</f>
        <v>OTH CUST</v>
      </c>
      <c r="B1809" s="37" t="s">
        <v>1011</v>
      </c>
      <c r="C1809" s="50" t="s">
        <v>1012</v>
      </c>
      <c r="D1809" s="50" t="s">
        <v>2000</v>
      </c>
      <c r="E1809">
        <v>2025</v>
      </c>
      <c r="F1809">
        <v>6</v>
      </c>
      <c r="G1809" s="54" t="s">
        <v>854</v>
      </c>
      <c r="H1809" s="34" t="s">
        <v>324</v>
      </c>
      <c r="I1809" s="18">
        <v>-247.44800000000001</v>
      </c>
      <c r="J1809" s="34" t="s">
        <v>789</v>
      </c>
      <c r="K1809" s="19">
        <f t="shared" si="57"/>
        <v>-330.24657528</v>
      </c>
      <c r="L1809" t="s">
        <v>851</v>
      </c>
      <c r="M1809" s="51" t="s">
        <v>1013</v>
      </c>
      <c r="O1809" s="50" t="s">
        <v>1010</v>
      </c>
      <c r="P1809" s="38">
        <f t="shared" si="56"/>
        <v>-330.24657528</v>
      </c>
      <c r="Q1809" s="52">
        <v>45831</v>
      </c>
      <c r="S1809">
        <v>40700</v>
      </c>
      <c r="T1809" t="s">
        <v>784</v>
      </c>
    </row>
    <row r="1810" spans="1:20" ht="14.45">
      <c r="A1810" s="54" t="str">
        <f>+VLOOKUP(O1810,'Selectable Table'!D:E,2,0)</f>
        <v>OTH CUST</v>
      </c>
      <c r="B1810" s="37" t="s">
        <v>1011</v>
      </c>
      <c r="C1810" s="50" t="s">
        <v>1012</v>
      </c>
      <c r="D1810" s="50" t="s">
        <v>2000</v>
      </c>
      <c r="E1810">
        <v>2025</v>
      </c>
      <c r="F1810">
        <v>6</v>
      </c>
      <c r="G1810" s="54" t="s">
        <v>854</v>
      </c>
      <c r="H1810" s="34" t="s">
        <v>324</v>
      </c>
      <c r="I1810" s="18">
        <v>-89.588000000000008</v>
      </c>
      <c r="J1810" s="34" t="s">
        <v>789</v>
      </c>
      <c r="K1810" s="19">
        <f t="shared" si="57"/>
        <v>-119.56504068000002</v>
      </c>
      <c r="L1810" t="s">
        <v>851</v>
      </c>
      <c r="M1810" s="51" t="s">
        <v>1013</v>
      </c>
      <c r="O1810" s="50" t="s">
        <v>1010</v>
      </c>
      <c r="P1810" s="38">
        <f t="shared" si="56"/>
        <v>-119.56504068000002</v>
      </c>
      <c r="Q1810" s="52">
        <v>45831</v>
      </c>
      <c r="S1810">
        <v>40700</v>
      </c>
      <c r="T1810" t="s">
        <v>784</v>
      </c>
    </row>
    <row r="1811" spans="1:20" ht="14.45">
      <c r="A1811" s="54" t="str">
        <f>+VLOOKUP(O1811,'Selectable Table'!D:E,2,0)</f>
        <v>OTH CUST</v>
      </c>
      <c r="B1811" s="37" t="s">
        <v>1014</v>
      </c>
      <c r="C1811" s="50" t="s">
        <v>1015</v>
      </c>
      <c r="D1811" s="50" t="s">
        <v>2000</v>
      </c>
      <c r="E1811">
        <v>2025</v>
      </c>
      <c r="F1811">
        <v>6</v>
      </c>
      <c r="G1811" s="54" t="s">
        <v>850</v>
      </c>
      <c r="H1811" s="34" t="s">
        <v>323</v>
      </c>
      <c r="I1811" s="18">
        <v>-203.34000000000003</v>
      </c>
      <c r="J1811" s="34" t="s">
        <v>789</v>
      </c>
      <c r="K1811" s="19">
        <f t="shared" si="57"/>
        <v>-271.37959740000008</v>
      </c>
      <c r="L1811" t="s">
        <v>851</v>
      </c>
      <c r="M1811" s="51" t="s">
        <v>1016</v>
      </c>
      <c r="O1811" s="50" t="s">
        <v>875</v>
      </c>
      <c r="P1811" s="38">
        <f t="shared" si="56"/>
        <v>-271.37959740000008</v>
      </c>
      <c r="Q1811" s="52">
        <v>45831</v>
      </c>
      <c r="S1811">
        <v>40700</v>
      </c>
      <c r="T1811" t="s">
        <v>784</v>
      </c>
    </row>
    <row r="1812" spans="1:20" ht="14.45">
      <c r="A1812" s="54" t="str">
        <f>+VLOOKUP(O1812,'Selectable Table'!D:E,2,0)</f>
        <v>OTH CUST</v>
      </c>
      <c r="B1812" s="37" t="s">
        <v>1014</v>
      </c>
      <c r="C1812" s="50" t="s">
        <v>1015</v>
      </c>
      <c r="D1812" s="50" t="s">
        <v>2001</v>
      </c>
      <c r="E1812">
        <v>2025</v>
      </c>
      <c r="F1812">
        <v>6</v>
      </c>
      <c r="G1812" s="54" t="s">
        <v>854</v>
      </c>
      <c r="H1812" s="34" t="s">
        <v>324</v>
      </c>
      <c r="I1812" s="18">
        <v>-34.911999999999999</v>
      </c>
      <c r="J1812" s="34" t="s">
        <v>789</v>
      </c>
      <c r="K1812" s="19">
        <f t="shared" si="57"/>
        <v>-46.59390432</v>
      </c>
      <c r="L1812" t="s">
        <v>851</v>
      </c>
      <c r="M1812" s="51" t="s">
        <v>1016</v>
      </c>
      <c r="O1812" s="50" t="s">
        <v>875</v>
      </c>
      <c r="P1812" s="38">
        <f t="shared" si="56"/>
        <v>-46.59390432</v>
      </c>
      <c r="Q1812" s="52">
        <v>45831</v>
      </c>
      <c r="S1812">
        <v>40700</v>
      </c>
      <c r="T1812" t="s">
        <v>784</v>
      </c>
    </row>
    <row r="1813" spans="1:20" ht="14.45">
      <c r="A1813" s="54" t="str">
        <f>+VLOOKUP(O1813,'Selectable Table'!D:E,2,0)</f>
        <v>OTH CUST</v>
      </c>
      <c r="B1813" s="37" t="s">
        <v>1017</v>
      </c>
      <c r="C1813" s="50" t="s">
        <v>1018</v>
      </c>
      <c r="D1813" s="50" t="s">
        <v>2001</v>
      </c>
      <c r="E1813">
        <v>2025</v>
      </c>
      <c r="F1813">
        <v>6</v>
      </c>
      <c r="G1813" s="54" t="s">
        <v>854</v>
      </c>
      <c r="H1813" s="34" t="s">
        <v>324</v>
      </c>
      <c r="I1813" s="18">
        <v>-258.76</v>
      </c>
      <c r="J1813" s="34" t="s">
        <v>789</v>
      </c>
      <c r="K1813" s="19">
        <f t="shared" si="57"/>
        <v>-345.34368360000002</v>
      </c>
      <c r="L1813" t="s">
        <v>851</v>
      </c>
      <c r="M1813" s="51" t="s">
        <v>874</v>
      </c>
      <c r="O1813" s="50" t="s">
        <v>875</v>
      </c>
      <c r="P1813" s="38">
        <f t="shared" si="56"/>
        <v>-345.34368360000002</v>
      </c>
      <c r="Q1813" s="52">
        <v>45831</v>
      </c>
      <c r="S1813">
        <v>40700</v>
      </c>
      <c r="T1813" t="s">
        <v>784</v>
      </c>
    </row>
    <row r="1814" spans="1:20" ht="14.45">
      <c r="A1814" s="54" t="str">
        <f>+VLOOKUP(O1814,'Selectable Table'!D:E,2,0)</f>
        <v>OTH CUST</v>
      </c>
      <c r="B1814" s="37" t="s">
        <v>1019</v>
      </c>
      <c r="C1814" s="50" t="s">
        <v>1020</v>
      </c>
      <c r="D1814" s="50" t="s">
        <v>2001</v>
      </c>
      <c r="E1814">
        <v>2025</v>
      </c>
      <c r="F1814">
        <v>6</v>
      </c>
      <c r="G1814" s="54" t="s">
        <v>854</v>
      </c>
      <c r="H1814" s="34" t="s">
        <v>324</v>
      </c>
      <c r="I1814" s="18">
        <v>-128.52000000000001</v>
      </c>
      <c r="J1814" s="34" t="s">
        <v>789</v>
      </c>
      <c r="K1814" s="19">
        <f t="shared" si="57"/>
        <v>-171.52407720000002</v>
      </c>
      <c r="L1814" t="s">
        <v>851</v>
      </c>
      <c r="M1814" s="51" t="s">
        <v>1021</v>
      </c>
      <c r="O1814" s="50" t="s">
        <v>1022</v>
      </c>
      <c r="P1814" s="38">
        <f t="shared" si="56"/>
        <v>-171.52407720000002</v>
      </c>
      <c r="Q1814" s="52">
        <v>45831</v>
      </c>
      <c r="S1814">
        <v>40700</v>
      </c>
      <c r="T1814" t="s">
        <v>784</v>
      </c>
    </row>
    <row r="1815" spans="1:20" ht="14.45">
      <c r="A1815" s="54" t="str">
        <f>+VLOOKUP(O1815,'Selectable Table'!D:E,2,0)</f>
        <v>OTH CUST</v>
      </c>
      <c r="B1815" s="37" t="s">
        <v>1019</v>
      </c>
      <c r="C1815" s="50" t="s">
        <v>1020</v>
      </c>
      <c r="D1815" s="50" t="s">
        <v>2001</v>
      </c>
      <c r="E1815">
        <v>2025</v>
      </c>
      <c r="F1815">
        <v>6</v>
      </c>
      <c r="G1815" s="54" t="s">
        <v>850</v>
      </c>
      <c r="H1815" s="34" t="s">
        <v>323</v>
      </c>
      <c r="I1815" s="18">
        <v>-482.25600000000009</v>
      </c>
      <c r="J1815" s="34" t="s">
        <v>789</v>
      </c>
      <c r="K1815" s="19">
        <f t="shared" si="57"/>
        <v>-643.62368016000016</v>
      </c>
      <c r="L1815" t="s">
        <v>851</v>
      </c>
      <c r="M1815" s="51" t="s">
        <v>1021</v>
      </c>
      <c r="O1815" s="50" t="s">
        <v>1022</v>
      </c>
      <c r="P1815" s="38">
        <f t="shared" si="56"/>
        <v>-643.62368016000016</v>
      </c>
      <c r="Q1815" s="52">
        <v>45831</v>
      </c>
      <c r="S1815">
        <v>40700</v>
      </c>
      <c r="T1815" t="s">
        <v>784</v>
      </c>
    </row>
    <row r="1816" spans="1:20" ht="14.45">
      <c r="A1816" s="54" t="str">
        <f>+VLOOKUP(O1816,'Selectable Table'!D:E,2,0)</f>
        <v>J &amp; J</v>
      </c>
      <c r="B1816" s="37" t="s">
        <v>1023</v>
      </c>
      <c r="C1816" s="50" t="s">
        <v>1024</v>
      </c>
      <c r="D1816" s="50" t="s">
        <v>2001</v>
      </c>
      <c r="E1816">
        <v>2025</v>
      </c>
      <c r="F1816">
        <v>6</v>
      </c>
      <c r="G1816" s="54" t="s">
        <v>854</v>
      </c>
      <c r="H1816" s="34" t="s">
        <v>324</v>
      </c>
      <c r="I1816" s="18">
        <v>-116</v>
      </c>
      <c r="J1816" s="34" t="s">
        <v>789</v>
      </c>
      <c r="K1816" s="19">
        <f t="shared" si="57"/>
        <v>-154.81476000000001</v>
      </c>
      <c r="L1816" t="s">
        <v>851</v>
      </c>
      <c r="M1816" s="51" t="s">
        <v>889</v>
      </c>
      <c r="O1816" s="50" t="s">
        <v>976</v>
      </c>
      <c r="P1816" s="38">
        <f t="shared" si="56"/>
        <v>-154.81476000000001</v>
      </c>
      <c r="Q1816" s="52">
        <v>45831</v>
      </c>
      <c r="S1816">
        <v>40700</v>
      </c>
      <c r="T1816" t="s">
        <v>784</v>
      </c>
    </row>
    <row r="1817" spans="1:20" ht="14.45">
      <c r="A1817" s="54" t="str">
        <f>+VLOOKUP(O1817,'Selectable Table'!D:E,2,0)</f>
        <v>OTH CUST</v>
      </c>
      <c r="B1817" s="37" t="s">
        <v>1025</v>
      </c>
      <c r="C1817" s="50" t="s">
        <v>1026</v>
      </c>
      <c r="D1817" s="50" t="s">
        <v>570</v>
      </c>
      <c r="E1817">
        <v>2025</v>
      </c>
      <c r="F1817">
        <v>6</v>
      </c>
      <c r="G1817" s="54" t="s">
        <v>854</v>
      </c>
      <c r="H1817" s="34" t="s">
        <v>324</v>
      </c>
      <c r="I1817" s="18">
        <v>-15.384</v>
      </c>
      <c r="J1817" s="34" t="s">
        <v>789</v>
      </c>
      <c r="K1817" s="19">
        <f t="shared" si="57"/>
        <v>-20.531640240000002</v>
      </c>
      <c r="L1817" t="s">
        <v>851</v>
      </c>
      <c r="M1817" s="51" t="s">
        <v>1027</v>
      </c>
      <c r="O1817" s="50" t="s">
        <v>875</v>
      </c>
      <c r="P1817" s="38">
        <f t="shared" si="56"/>
        <v>-20.531640240000002</v>
      </c>
      <c r="Q1817" s="52">
        <v>45831</v>
      </c>
      <c r="S1817">
        <v>40700</v>
      </c>
      <c r="T1817" t="s">
        <v>784</v>
      </c>
    </row>
    <row r="1818" spans="1:20" ht="14.45">
      <c r="A1818" s="54" t="str">
        <f>+VLOOKUP(O1818,'Selectable Table'!D:E,2,0)</f>
        <v>OTH CUST</v>
      </c>
      <c r="B1818" s="37" t="s">
        <v>1025</v>
      </c>
      <c r="C1818" s="50" t="s">
        <v>1026</v>
      </c>
      <c r="D1818" s="50" t="s">
        <v>570</v>
      </c>
      <c r="E1818">
        <v>2025</v>
      </c>
      <c r="F1818">
        <v>6</v>
      </c>
      <c r="G1818" s="54" t="s">
        <v>854</v>
      </c>
      <c r="H1818" s="34" t="s">
        <v>324</v>
      </c>
      <c r="I1818" s="18">
        <v>-89.632000000000005</v>
      </c>
      <c r="J1818" s="34" t="s">
        <v>789</v>
      </c>
      <c r="K1818" s="19">
        <f t="shared" si="57"/>
        <v>-119.62376352000001</v>
      </c>
      <c r="L1818" t="s">
        <v>851</v>
      </c>
      <c r="M1818" s="51" t="s">
        <v>1027</v>
      </c>
      <c r="O1818" s="50" t="s">
        <v>875</v>
      </c>
      <c r="P1818" s="38">
        <f t="shared" si="56"/>
        <v>-119.62376352000001</v>
      </c>
      <c r="Q1818" s="52">
        <v>45831</v>
      </c>
      <c r="S1818">
        <v>40700</v>
      </c>
      <c r="T1818" t="s">
        <v>784</v>
      </c>
    </row>
    <row r="1819" spans="1:20" ht="14.45">
      <c r="A1819" s="54" t="str">
        <f>+VLOOKUP(O1819,'Selectable Table'!D:E,2,0)</f>
        <v>OTH CUST</v>
      </c>
      <c r="B1819" s="37" t="s">
        <v>1025</v>
      </c>
      <c r="C1819" s="50" t="s">
        <v>1026</v>
      </c>
      <c r="D1819" s="50" t="s">
        <v>570</v>
      </c>
      <c r="E1819">
        <v>2025</v>
      </c>
      <c r="F1819">
        <v>6</v>
      </c>
      <c r="G1819" s="54" t="s">
        <v>867</v>
      </c>
      <c r="H1819" s="34" t="s">
        <v>333</v>
      </c>
      <c r="I1819" s="18">
        <v>-15.388</v>
      </c>
      <c r="J1819" s="34" t="s">
        <v>789</v>
      </c>
      <c r="K1819" s="19">
        <f t="shared" si="57"/>
        <v>-20.536978680000001</v>
      </c>
      <c r="L1819" t="s">
        <v>851</v>
      </c>
      <c r="M1819" s="51" t="s">
        <v>1027</v>
      </c>
      <c r="O1819" s="50" t="s">
        <v>875</v>
      </c>
      <c r="P1819" s="38">
        <f t="shared" si="56"/>
        <v>-20.536978680000001</v>
      </c>
      <c r="Q1819" s="52">
        <v>45831</v>
      </c>
      <c r="S1819">
        <v>40700</v>
      </c>
      <c r="T1819" t="s">
        <v>784</v>
      </c>
    </row>
    <row r="1820" spans="1:20" ht="14.45">
      <c r="A1820" s="54" t="str">
        <f>+VLOOKUP(O1820,'Selectable Table'!D:E,2,0)</f>
        <v>OTH CUST</v>
      </c>
      <c r="B1820" s="37" t="s">
        <v>1028</v>
      </c>
      <c r="C1820" s="50" t="s">
        <v>1029</v>
      </c>
      <c r="D1820" s="50" t="s">
        <v>570</v>
      </c>
      <c r="E1820">
        <v>2025</v>
      </c>
      <c r="F1820">
        <v>6</v>
      </c>
      <c r="G1820" s="54" t="s">
        <v>854</v>
      </c>
      <c r="H1820" s="34" t="s">
        <v>324</v>
      </c>
      <c r="I1820" s="18">
        <v>-197.81600000000003</v>
      </c>
      <c r="J1820" s="34" t="s">
        <v>789</v>
      </c>
      <c r="K1820" s="19">
        <f t="shared" si="57"/>
        <v>-264.00721176000008</v>
      </c>
      <c r="L1820" t="s">
        <v>851</v>
      </c>
      <c r="M1820" s="51" t="s">
        <v>1030</v>
      </c>
      <c r="O1820" s="50" t="s">
        <v>875</v>
      </c>
      <c r="P1820" s="38">
        <f t="shared" si="56"/>
        <v>-264.00721176000008</v>
      </c>
      <c r="Q1820" s="52">
        <v>45831</v>
      </c>
      <c r="S1820">
        <v>40700</v>
      </c>
      <c r="T1820" t="s">
        <v>784</v>
      </c>
    </row>
    <row r="1821" spans="1:20" ht="14.45">
      <c r="A1821" s="54" t="str">
        <f>+VLOOKUP(O1821,'Selectable Table'!D:E,2,0)</f>
        <v>OTH CUST</v>
      </c>
      <c r="B1821" s="37" t="s">
        <v>1028</v>
      </c>
      <c r="C1821" s="50" t="s">
        <v>1029</v>
      </c>
      <c r="D1821" s="50" t="s">
        <v>570</v>
      </c>
      <c r="E1821">
        <v>2025</v>
      </c>
      <c r="F1821">
        <v>6</v>
      </c>
      <c r="G1821" s="54" t="s">
        <v>850</v>
      </c>
      <c r="H1821" s="34" t="s">
        <v>323</v>
      </c>
      <c r="I1821" s="18">
        <v>-46.164000000000001</v>
      </c>
      <c r="J1821" s="34" t="s">
        <v>789</v>
      </c>
      <c r="K1821" s="19">
        <f t="shared" si="57"/>
        <v>-61.610936040000006</v>
      </c>
      <c r="L1821" t="s">
        <v>851</v>
      </c>
      <c r="M1821" s="51" t="s">
        <v>1030</v>
      </c>
      <c r="O1821" s="50" t="s">
        <v>875</v>
      </c>
      <c r="P1821" s="38">
        <f t="shared" si="56"/>
        <v>-61.610936040000006</v>
      </c>
      <c r="Q1821" s="52">
        <v>45831</v>
      </c>
      <c r="S1821">
        <v>40700</v>
      </c>
      <c r="T1821" t="s">
        <v>784</v>
      </c>
    </row>
    <row r="1822" spans="1:20" ht="14.45">
      <c r="A1822" s="54" t="str">
        <f>+VLOOKUP(O1822,'Selectable Table'!D:E,2,0)</f>
        <v>OTH CUST</v>
      </c>
      <c r="B1822" s="37" t="s">
        <v>1031</v>
      </c>
      <c r="C1822" s="50" t="s">
        <v>1032</v>
      </c>
      <c r="D1822" s="50">
        <v>20140315</v>
      </c>
      <c r="E1822">
        <v>2025</v>
      </c>
      <c r="F1822">
        <v>6</v>
      </c>
      <c r="G1822" s="54" t="s">
        <v>854</v>
      </c>
      <c r="H1822" s="34" t="s">
        <v>324</v>
      </c>
      <c r="I1822" s="18">
        <v>-406.68000000000006</v>
      </c>
      <c r="J1822" s="34" t="s">
        <v>95</v>
      </c>
      <c r="K1822" s="19">
        <f t="shared" si="57"/>
        <v>-406.68000000000006</v>
      </c>
      <c r="L1822" t="s">
        <v>851</v>
      </c>
      <c r="M1822" s="51" t="s">
        <v>1033</v>
      </c>
      <c r="O1822" s="50" t="s">
        <v>875</v>
      </c>
      <c r="P1822" s="38">
        <f t="shared" si="56"/>
        <v>-406.68000000000006</v>
      </c>
      <c r="Q1822" s="52">
        <v>45831</v>
      </c>
      <c r="S1822">
        <v>40700</v>
      </c>
      <c r="T1822" t="s">
        <v>784</v>
      </c>
    </row>
    <row r="1823" spans="1:20" ht="29.1">
      <c r="A1823" s="54" t="str">
        <f>+VLOOKUP(O1823,'Selectable Table'!D:E,2,0)</f>
        <v>OTH CUST</v>
      </c>
      <c r="B1823" s="37" t="s">
        <v>1034</v>
      </c>
      <c r="C1823" s="50" t="s">
        <v>1035</v>
      </c>
      <c r="D1823" s="50">
        <v>20140315</v>
      </c>
      <c r="E1823">
        <v>2025</v>
      </c>
      <c r="F1823">
        <v>6</v>
      </c>
      <c r="G1823" s="54" t="s">
        <v>850</v>
      </c>
      <c r="H1823" s="34" t="s">
        <v>323</v>
      </c>
      <c r="I1823" s="18">
        <v>-354.05200000000002</v>
      </c>
      <c r="J1823" s="34" t="s">
        <v>95</v>
      </c>
      <c r="K1823" s="19">
        <f t="shared" si="57"/>
        <v>-354.05200000000002</v>
      </c>
      <c r="L1823" t="s">
        <v>851</v>
      </c>
      <c r="M1823" s="51" t="s">
        <v>1036</v>
      </c>
      <c r="O1823" s="50" t="s">
        <v>929</v>
      </c>
      <c r="P1823" s="38">
        <f t="shared" si="56"/>
        <v>-354.05200000000002</v>
      </c>
      <c r="Q1823" s="52">
        <v>45831</v>
      </c>
      <c r="S1823">
        <v>40700</v>
      </c>
      <c r="T1823" t="s">
        <v>784</v>
      </c>
    </row>
    <row r="1824" spans="1:20" ht="29.1">
      <c r="A1824" s="54" t="str">
        <f>+VLOOKUP(O1824,'Selectable Table'!D:E,2,0)</f>
        <v>OTH CUST</v>
      </c>
      <c r="B1824" s="37" t="s">
        <v>1034</v>
      </c>
      <c r="C1824" s="50" t="s">
        <v>1035</v>
      </c>
      <c r="D1824" s="50" t="s">
        <v>2002</v>
      </c>
      <c r="E1824">
        <v>2025</v>
      </c>
      <c r="F1824">
        <v>6</v>
      </c>
      <c r="G1824" s="54" t="s">
        <v>854</v>
      </c>
      <c r="H1824" s="34" t="s">
        <v>324</v>
      </c>
      <c r="I1824" s="18">
        <v>-421.49600000000004</v>
      </c>
      <c r="J1824" s="34" t="s">
        <v>789</v>
      </c>
      <c r="K1824" s="19">
        <f t="shared" si="57"/>
        <v>-562.53277656000012</v>
      </c>
      <c r="L1824" t="s">
        <v>851</v>
      </c>
      <c r="M1824" s="51" t="s">
        <v>1036</v>
      </c>
      <c r="O1824" s="50" t="s">
        <v>929</v>
      </c>
      <c r="P1824" s="38">
        <f t="shared" si="56"/>
        <v>-562.53277656000012</v>
      </c>
      <c r="Q1824" s="52">
        <v>45831</v>
      </c>
      <c r="S1824">
        <v>40700</v>
      </c>
      <c r="T1824" t="s">
        <v>784</v>
      </c>
    </row>
    <row r="1825" spans="1:20" ht="14.45">
      <c r="A1825" s="54" t="str">
        <f>+VLOOKUP(O1825,'Selectable Table'!D:E,2,0)</f>
        <v>OTH CUST</v>
      </c>
      <c r="B1825" s="37" t="s">
        <v>1040</v>
      </c>
      <c r="C1825" s="50" t="s">
        <v>1041</v>
      </c>
      <c r="D1825" s="50" t="s">
        <v>2002</v>
      </c>
      <c r="E1825">
        <v>2025</v>
      </c>
      <c r="F1825">
        <v>6</v>
      </c>
      <c r="G1825" s="54" t="s">
        <v>850</v>
      </c>
      <c r="H1825" s="34" t="s">
        <v>323</v>
      </c>
      <c r="I1825" s="18">
        <v>-278.40000000000003</v>
      </c>
      <c r="J1825" s="34" t="s">
        <v>789</v>
      </c>
      <c r="K1825" s="19">
        <f t="shared" si="57"/>
        <v>-371.55542400000007</v>
      </c>
      <c r="L1825" t="s">
        <v>851</v>
      </c>
      <c r="M1825" s="51" t="s">
        <v>1042</v>
      </c>
      <c r="O1825" s="50" t="s">
        <v>944</v>
      </c>
      <c r="P1825" s="38">
        <f t="shared" si="56"/>
        <v>-371.55542400000007</v>
      </c>
      <c r="Q1825" s="52">
        <v>45831</v>
      </c>
      <c r="S1825">
        <v>40700</v>
      </c>
      <c r="T1825" t="s">
        <v>784</v>
      </c>
    </row>
    <row r="1826" spans="1:20" ht="14.45">
      <c r="A1826" s="54" t="str">
        <f>+VLOOKUP(O1826,'Selectable Table'!D:E,2,0)</f>
        <v>OTH CUST</v>
      </c>
      <c r="B1826" s="37" t="s">
        <v>1040</v>
      </c>
      <c r="C1826" s="50" t="s">
        <v>1041</v>
      </c>
      <c r="D1826" s="50">
        <v>20170625</v>
      </c>
      <c r="E1826">
        <v>2025</v>
      </c>
      <c r="F1826">
        <v>6</v>
      </c>
      <c r="G1826" s="54" t="s">
        <v>858</v>
      </c>
      <c r="H1826" s="34" t="s">
        <v>325</v>
      </c>
      <c r="I1826" s="18">
        <v>-47.795999999999999</v>
      </c>
      <c r="J1826" s="34" t="s">
        <v>95</v>
      </c>
      <c r="K1826" s="19">
        <f t="shared" si="57"/>
        <v>-47.795999999999999</v>
      </c>
      <c r="L1826" t="s">
        <v>851</v>
      </c>
      <c r="M1826" s="51" t="s">
        <v>1042</v>
      </c>
      <c r="O1826" s="50" t="s">
        <v>944</v>
      </c>
      <c r="P1826" s="38">
        <f t="shared" si="56"/>
        <v>-47.795999999999999</v>
      </c>
      <c r="Q1826" s="52">
        <v>45831</v>
      </c>
      <c r="S1826">
        <v>40700</v>
      </c>
      <c r="T1826" t="s">
        <v>784</v>
      </c>
    </row>
    <row r="1827" spans="1:20" ht="14.45">
      <c r="A1827" s="54" t="str">
        <f>+VLOOKUP(O1827,'Selectable Table'!D:E,2,0)</f>
        <v>J &amp; J</v>
      </c>
      <c r="B1827" s="37" t="s">
        <v>1043</v>
      </c>
      <c r="C1827" s="50" t="s">
        <v>1044</v>
      </c>
      <c r="D1827" s="50">
        <v>20170625</v>
      </c>
      <c r="E1827">
        <v>2025</v>
      </c>
      <c r="F1827">
        <v>6</v>
      </c>
      <c r="G1827" s="54" t="s">
        <v>854</v>
      </c>
      <c r="H1827" s="34" t="s">
        <v>324</v>
      </c>
      <c r="I1827" s="18">
        <v>-146.404</v>
      </c>
      <c r="J1827" s="34" t="s">
        <v>95</v>
      </c>
      <c r="K1827" s="19">
        <f t="shared" si="57"/>
        <v>-146.404</v>
      </c>
      <c r="L1827" t="s">
        <v>851</v>
      </c>
      <c r="M1827" s="51" t="s">
        <v>889</v>
      </c>
      <c r="O1827" s="50" t="s">
        <v>976</v>
      </c>
      <c r="P1827" s="38">
        <f t="shared" si="56"/>
        <v>-146.404</v>
      </c>
      <c r="Q1827" s="52">
        <v>45831</v>
      </c>
      <c r="S1827">
        <v>40700</v>
      </c>
      <c r="T1827" t="s">
        <v>784</v>
      </c>
    </row>
    <row r="1828" spans="1:20" ht="14.45">
      <c r="A1828" s="54" t="str">
        <f>+VLOOKUP(O1828,'Selectable Table'!D:E,2,0)</f>
        <v>J &amp; J</v>
      </c>
      <c r="B1828" s="37" t="s">
        <v>1043</v>
      </c>
      <c r="C1828" s="50" t="s">
        <v>1044</v>
      </c>
      <c r="D1828" s="50">
        <v>20170625</v>
      </c>
      <c r="E1828">
        <v>2025</v>
      </c>
      <c r="F1828">
        <v>6</v>
      </c>
      <c r="G1828" s="54" t="s">
        <v>854</v>
      </c>
      <c r="H1828" s="34" t="s">
        <v>324</v>
      </c>
      <c r="I1828" s="18">
        <v>-135.79600000000002</v>
      </c>
      <c r="J1828" s="34" t="s">
        <v>95</v>
      </c>
      <c r="K1828" s="19">
        <f t="shared" si="57"/>
        <v>-135.79600000000002</v>
      </c>
      <c r="L1828" t="s">
        <v>851</v>
      </c>
      <c r="M1828" s="51" t="s">
        <v>889</v>
      </c>
      <c r="O1828" s="50" t="s">
        <v>976</v>
      </c>
      <c r="P1828" s="38">
        <f t="shared" si="56"/>
        <v>-135.79600000000002</v>
      </c>
      <c r="Q1828" s="52">
        <v>45831</v>
      </c>
      <c r="S1828">
        <v>40700</v>
      </c>
      <c r="T1828" t="s">
        <v>784</v>
      </c>
    </row>
    <row r="1829" spans="1:20" ht="14.45">
      <c r="A1829" s="54" t="str">
        <f>+VLOOKUP(O1829,'Selectable Table'!D:E,2,0)</f>
        <v>J &amp; J</v>
      </c>
      <c r="B1829" s="37" t="s">
        <v>1047</v>
      </c>
      <c r="C1829" s="50" t="s">
        <v>1048</v>
      </c>
      <c r="D1829" s="50">
        <v>20170625</v>
      </c>
      <c r="E1829">
        <v>2025</v>
      </c>
      <c r="F1829">
        <v>6</v>
      </c>
      <c r="G1829" s="54" t="s">
        <v>850</v>
      </c>
      <c r="H1829" s="34" t="s">
        <v>323</v>
      </c>
      <c r="I1829" s="18">
        <v>-123.06400000000002</v>
      </c>
      <c r="J1829" s="34" t="s">
        <v>95</v>
      </c>
      <c r="K1829" s="19">
        <f t="shared" si="57"/>
        <v>-123.06400000000002</v>
      </c>
      <c r="L1829" t="s">
        <v>851</v>
      </c>
      <c r="M1829" s="51" t="s">
        <v>889</v>
      </c>
      <c r="O1829" s="50" t="s">
        <v>976</v>
      </c>
      <c r="P1829" s="38">
        <f t="shared" si="56"/>
        <v>-123.06400000000002</v>
      </c>
      <c r="Q1829" s="52">
        <v>45831</v>
      </c>
      <c r="S1829">
        <v>40700</v>
      </c>
      <c r="T1829" t="s">
        <v>784</v>
      </c>
    </row>
    <row r="1830" spans="1:20" ht="14.45">
      <c r="A1830" s="54" t="str">
        <f>+VLOOKUP(O1830,'Selectable Table'!D:E,2,0)</f>
        <v>OTH CUST</v>
      </c>
      <c r="B1830" s="37" t="s">
        <v>1049</v>
      </c>
      <c r="C1830" s="50" t="s">
        <v>1050</v>
      </c>
      <c r="D1830" s="50">
        <v>20170625</v>
      </c>
      <c r="E1830">
        <v>2025</v>
      </c>
      <c r="F1830">
        <v>6</v>
      </c>
      <c r="G1830" s="54" t="s">
        <v>850</v>
      </c>
      <c r="H1830" s="34" t="s">
        <v>323</v>
      </c>
      <c r="I1830" s="18">
        <v>-158.50800000000001</v>
      </c>
      <c r="J1830" s="34" t="s">
        <v>95</v>
      </c>
      <c r="K1830" s="19">
        <f t="shared" si="57"/>
        <v>-158.50800000000001</v>
      </c>
      <c r="L1830" t="s">
        <v>851</v>
      </c>
      <c r="M1830" s="51" t="s">
        <v>1052</v>
      </c>
      <c r="O1830" s="50" t="s">
        <v>1053</v>
      </c>
      <c r="P1830" s="38">
        <f t="shared" si="56"/>
        <v>-158.50800000000001</v>
      </c>
      <c r="Q1830" s="52">
        <v>45831</v>
      </c>
      <c r="S1830">
        <v>40700</v>
      </c>
      <c r="T1830" t="s">
        <v>784</v>
      </c>
    </row>
    <row r="1831" spans="1:20" ht="14.45">
      <c r="A1831" s="54" t="str">
        <f>+VLOOKUP(O1831,'Selectable Table'!D:E,2,0)</f>
        <v>OTH CUST</v>
      </c>
      <c r="B1831" s="37" t="s">
        <v>1049</v>
      </c>
      <c r="C1831" s="50" t="s">
        <v>1050</v>
      </c>
      <c r="D1831" s="50" t="s">
        <v>2003</v>
      </c>
      <c r="E1831">
        <v>2025</v>
      </c>
      <c r="F1831">
        <v>6</v>
      </c>
      <c r="G1831" s="54" t="s">
        <v>854</v>
      </c>
      <c r="H1831" s="34" t="s">
        <v>324</v>
      </c>
      <c r="I1831" s="18">
        <v>-933.34400000000005</v>
      </c>
      <c r="J1831" s="34" t="s">
        <v>789</v>
      </c>
      <c r="K1831" s="19">
        <f t="shared" si="57"/>
        <v>-1245.6502358400001</v>
      </c>
      <c r="L1831" t="s">
        <v>851</v>
      </c>
      <c r="M1831" s="51" t="s">
        <v>1052</v>
      </c>
      <c r="O1831" s="50" t="s">
        <v>1053</v>
      </c>
      <c r="P1831" s="38">
        <f t="shared" si="56"/>
        <v>-1245.6502358400001</v>
      </c>
      <c r="Q1831" s="52">
        <v>45831</v>
      </c>
      <c r="S1831">
        <v>40700</v>
      </c>
      <c r="T1831" t="s">
        <v>784</v>
      </c>
    </row>
    <row r="1832" spans="1:20" ht="14.45">
      <c r="A1832" s="54" t="str">
        <f>+VLOOKUP(O1832,'Selectable Table'!D:E,2,0)</f>
        <v>OTH CUST</v>
      </c>
      <c r="B1832" s="37" t="s">
        <v>1049</v>
      </c>
      <c r="C1832" s="50" t="s">
        <v>1050</v>
      </c>
      <c r="D1832" s="50" t="s">
        <v>2003</v>
      </c>
      <c r="E1832">
        <v>2025</v>
      </c>
      <c r="F1832">
        <v>6</v>
      </c>
      <c r="G1832" s="54" t="s">
        <v>850</v>
      </c>
      <c r="H1832" s="34" t="s">
        <v>323</v>
      </c>
      <c r="I1832" s="18">
        <v>-1416.096</v>
      </c>
      <c r="J1832" s="34" t="s">
        <v>789</v>
      </c>
      <c r="K1832" s="19">
        <f t="shared" si="57"/>
        <v>-1889.9358825600002</v>
      </c>
      <c r="L1832" t="s">
        <v>851</v>
      </c>
      <c r="M1832" s="51" t="s">
        <v>1052</v>
      </c>
      <c r="O1832" s="50" t="s">
        <v>1053</v>
      </c>
      <c r="P1832" s="38">
        <f t="shared" si="56"/>
        <v>-1889.9358825600002</v>
      </c>
      <c r="Q1832" s="52">
        <v>45831</v>
      </c>
      <c r="S1832">
        <v>40700</v>
      </c>
      <c r="T1832" t="s">
        <v>784</v>
      </c>
    </row>
    <row r="1833" spans="1:20" ht="14.45">
      <c r="A1833" s="54" t="str">
        <f>+VLOOKUP(O1833,'Selectable Table'!D:E,2,0)</f>
        <v>OTH CUST</v>
      </c>
      <c r="B1833" s="37" t="s">
        <v>1049</v>
      </c>
      <c r="C1833" s="50" t="s">
        <v>1050</v>
      </c>
      <c r="D1833" s="50" t="s">
        <v>2004</v>
      </c>
      <c r="E1833">
        <v>2025</v>
      </c>
      <c r="F1833">
        <v>6</v>
      </c>
      <c r="G1833" s="54" t="s">
        <v>858</v>
      </c>
      <c r="H1833" s="34" t="s">
        <v>325</v>
      </c>
      <c r="I1833" s="18">
        <v>-337.952</v>
      </c>
      <c r="J1833" s="34" t="s">
        <v>95</v>
      </c>
      <c r="K1833" s="19">
        <f t="shared" si="57"/>
        <v>-337.952</v>
      </c>
      <c r="L1833" t="s">
        <v>851</v>
      </c>
      <c r="M1833" s="51" t="s">
        <v>1052</v>
      </c>
      <c r="O1833" s="50" t="s">
        <v>1053</v>
      </c>
      <c r="P1833" s="38">
        <f t="shared" si="56"/>
        <v>-337.952</v>
      </c>
      <c r="Q1833" s="52">
        <v>45831</v>
      </c>
      <c r="S1833">
        <v>40700</v>
      </c>
      <c r="T1833" t="s">
        <v>784</v>
      </c>
    </row>
    <row r="1834" spans="1:20" ht="14.45">
      <c r="A1834" s="54" t="str">
        <f>+VLOOKUP(O1834,'Selectable Table'!D:E,2,0)</f>
        <v>OTH CUST</v>
      </c>
      <c r="B1834" s="37" t="s">
        <v>1049</v>
      </c>
      <c r="C1834" s="50" t="s">
        <v>1050</v>
      </c>
      <c r="D1834" s="50" t="s">
        <v>2004</v>
      </c>
      <c r="E1834">
        <v>2025</v>
      </c>
      <c r="F1834">
        <v>6</v>
      </c>
      <c r="G1834" s="54" t="s">
        <v>854</v>
      </c>
      <c r="H1834" s="34" t="s">
        <v>324</v>
      </c>
      <c r="I1834" s="18">
        <v>-464.68400000000003</v>
      </c>
      <c r="J1834" s="34" t="s">
        <v>95</v>
      </c>
      <c r="K1834" s="19">
        <f t="shared" si="57"/>
        <v>-464.68400000000003</v>
      </c>
      <c r="L1834" t="s">
        <v>851</v>
      </c>
      <c r="M1834" s="51" t="s">
        <v>1052</v>
      </c>
      <c r="O1834" s="50" t="s">
        <v>1053</v>
      </c>
      <c r="P1834" s="38">
        <f t="shared" si="56"/>
        <v>-464.68400000000003</v>
      </c>
      <c r="Q1834" s="52">
        <v>45831</v>
      </c>
      <c r="S1834">
        <v>40700</v>
      </c>
      <c r="T1834" t="s">
        <v>784</v>
      </c>
    </row>
    <row r="1835" spans="1:20" ht="29.1">
      <c r="A1835" s="54" t="str">
        <f>+VLOOKUP(O1835,'Selectable Table'!D:E,2,0)</f>
        <v>OTH CUST</v>
      </c>
      <c r="B1835" s="37" t="s">
        <v>1054</v>
      </c>
      <c r="C1835" s="50" t="s">
        <v>1055</v>
      </c>
      <c r="D1835" s="50" t="s">
        <v>2004</v>
      </c>
      <c r="E1835">
        <v>2025</v>
      </c>
      <c r="F1835">
        <v>6</v>
      </c>
      <c r="G1835" s="54" t="s">
        <v>854</v>
      </c>
      <c r="H1835" s="34" t="s">
        <v>324</v>
      </c>
      <c r="I1835" s="18">
        <v>-55.888000000000005</v>
      </c>
      <c r="J1835" s="34" t="s">
        <v>95</v>
      </c>
      <c r="K1835" s="19">
        <f t="shared" si="57"/>
        <v>-55.888000000000005</v>
      </c>
      <c r="L1835" t="s">
        <v>851</v>
      </c>
      <c r="M1835" s="51" t="s">
        <v>1056</v>
      </c>
      <c r="O1835" s="50" t="s">
        <v>929</v>
      </c>
      <c r="P1835" s="38">
        <f t="shared" si="56"/>
        <v>-55.888000000000005</v>
      </c>
      <c r="Q1835" s="52">
        <v>45831</v>
      </c>
      <c r="S1835">
        <v>40700</v>
      </c>
      <c r="T1835" t="s">
        <v>784</v>
      </c>
    </row>
    <row r="1836" spans="1:20" ht="14.45">
      <c r="A1836" s="54" t="str">
        <f>+VLOOKUP(O1836,'Selectable Table'!D:E,2,0)</f>
        <v>IQVIA</v>
      </c>
      <c r="B1836" s="37" t="s">
        <v>1057</v>
      </c>
      <c r="C1836" s="50" t="s">
        <v>1058</v>
      </c>
      <c r="D1836" s="50" t="s">
        <v>2004</v>
      </c>
      <c r="E1836">
        <v>2025</v>
      </c>
      <c r="F1836">
        <v>6</v>
      </c>
      <c r="G1836" s="54" t="s">
        <v>854</v>
      </c>
      <c r="H1836" s="34" t="s">
        <v>324</v>
      </c>
      <c r="I1836" s="18">
        <v>-155.03200000000001</v>
      </c>
      <c r="J1836" s="34" t="s">
        <v>95</v>
      </c>
      <c r="K1836" s="19">
        <f t="shared" si="57"/>
        <v>-155.03200000000001</v>
      </c>
      <c r="L1836" t="s">
        <v>851</v>
      </c>
      <c r="M1836" s="51" t="s">
        <v>1059</v>
      </c>
      <c r="O1836" s="50" t="s">
        <v>1060</v>
      </c>
      <c r="P1836" s="38">
        <f t="shared" si="56"/>
        <v>-155.03200000000001</v>
      </c>
      <c r="Q1836" s="52">
        <v>45831</v>
      </c>
      <c r="S1836">
        <v>40700</v>
      </c>
      <c r="T1836" t="s">
        <v>784</v>
      </c>
    </row>
    <row r="1837" spans="1:20" ht="14.45">
      <c r="A1837" s="54" t="str">
        <f>+VLOOKUP(O1837,'Selectable Table'!D:E,2,0)</f>
        <v>IQVIA</v>
      </c>
      <c r="B1837" s="37" t="s">
        <v>1057</v>
      </c>
      <c r="C1837" s="50" t="s">
        <v>1058</v>
      </c>
      <c r="D1837" s="50" t="s">
        <v>2004</v>
      </c>
      <c r="E1837">
        <v>2025</v>
      </c>
      <c r="F1837">
        <v>6</v>
      </c>
      <c r="G1837" s="54" t="s">
        <v>854</v>
      </c>
      <c r="H1837" s="34" t="s">
        <v>324</v>
      </c>
      <c r="I1837" s="18">
        <v>-56.132000000000005</v>
      </c>
      <c r="J1837" s="34" t="s">
        <v>95</v>
      </c>
      <c r="K1837" s="19">
        <f t="shared" si="57"/>
        <v>-56.132000000000005</v>
      </c>
      <c r="L1837" t="s">
        <v>851</v>
      </c>
      <c r="M1837" s="51" t="s">
        <v>1059</v>
      </c>
      <c r="O1837" s="50" t="s">
        <v>1060</v>
      </c>
      <c r="P1837" s="38">
        <f t="shared" si="56"/>
        <v>-56.132000000000005</v>
      </c>
      <c r="Q1837" s="52">
        <v>45831</v>
      </c>
      <c r="S1837">
        <v>40700</v>
      </c>
      <c r="T1837" t="s">
        <v>784</v>
      </c>
    </row>
    <row r="1838" spans="1:20" ht="14.45">
      <c r="A1838" s="54" t="str">
        <f>+VLOOKUP(O1838,'Selectable Table'!D:E,2,0)</f>
        <v>J &amp; J</v>
      </c>
      <c r="B1838" s="37" t="s">
        <v>1061</v>
      </c>
      <c r="C1838" s="50" t="s">
        <v>1062</v>
      </c>
      <c r="D1838" s="50" t="s">
        <v>2004</v>
      </c>
      <c r="E1838">
        <v>2025</v>
      </c>
      <c r="F1838">
        <v>6</v>
      </c>
      <c r="G1838" s="54" t="s">
        <v>854</v>
      </c>
      <c r="H1838" s="34" t="s">
        <v>324</v>
      </c>
      <c r="I1838" s="18">
        <v>-146.404</v>
      </c>
      <c r="J1838" s="34" t="s">
        <v>95</v>
      </c>
      <c r="K1838" s="19">
        <f t="shared" si="57"/>
        <v>-146.404</v>
      </c>
      <c r="L1838" t="s">
        <v>851</v>
      </c>
      <c r="M1838" s="51" t="s">
        <v>889</v>
      </c>
      <c r="O1838" s="50" t="s">
        <v>976</v>
      </c>
      <c r="P1838" s="38">
        <f t="shared" si="56"/>
        <v>-146.404</v>
      </c>
      <c r="Q1838" s="52">
        <v>45831</v>
      </c>
      <c r="S1838">
        <v>40700</v>
      </c>
      <c r="T1838" t="s">
        <v>784</v>
      </c>
    </row>
    <row r="1839" spans="1:20" ht="14.45">
      <c r="A1839" s="54" t="str">
        <f>+VLOOKUP(O1839,'Selectable Table'!D:E,2,0)</f>
        <v>ASTRAZENECA</v>
      </c>
      <c r="B1839" s="37" t="s">
        <v>1063</v>
      </c>
      <c r="C1839" s="50" t="s">
        <v>1064</v>
      </c>
      <c r="D1839" s="50" t="s">
        <v>2004</v>
      </c>
      <c r="E1839">
        <v>2025</v>
      </c>
      <c r="F1839">
        <v>6</v>
      </c>
      <c r="G1839" s="54" t="s">
        <v>850</v>
      </c>
      <c r="H1839" s="34" t="s">
        <v>323</v>
      </c>
      <c r="I1839" s="18">
        <v>-185.60000000000002</v>
      </c>
      <c r="J1839" s="34" t="s">
        <v>95</v>
      </c>
      <c r="K1839" s="19">
        <f t="shared" si="57"/>
        <v>-185.60000000000002</v>
      </c>
      <c r="L1839" t="s">
        <v>851</v>
      </c>
      <c r="M1839" s="51" t="s">
        <v>1065</v>
      </c>
      <c r="O1839" s="50" t="s">
        <v>954</v>
      </c>
      <c r="P1839" s="38">
        <f t="shared" si="56"/>
        <v>-185.60000000000002</v>
      </c>
      <c r="Q1839" s="52">
        <v>45831</v>
      </c>
      <c r="S1839">
        <v>40700</v>
      </c>
      <c r="T1839" t="s">
        <v>784</v>
      </c>
    </row>
    <row r="1840" spans="1:20" ht="14.45">
      <c r="A1840" s="54" t="str">
        <f>+VLOOKUP(O1840,'Selectable Table'!D:E,2,0)</f>
        <v>GILEAD SCI</v>
      </c>
      <c r="B1840" s="37" t="s">
        <v>1066</v>
      </c>
      <c r="C1840" s="50" t="s">
        <v>1067</v>
      </c>
      <c r="D1840" s="50" t="s">
        <v>2004</v>
      </c>
      <c r="E1840">
        <v>2025</v>
      </c>
      <c r="F1840">
        <v>6</v>
      </c>
      <c r="G1840" s="54" t="s">
        <v>850</v>
      </c>
      <c r="H1840" s="34" t="s">
        <v>323</v>
      </c>
      <c r="I1840" s="18">
        <v>-1405.624</v>
      </c>
      <c r="J1840" s="34" t="s">
        <v>95</v>
      </c>
      <c r="K1840" s="19">
        <f t="shared" si="57"/>
        <v>-1405.624</v>
      </c>
      <c r="L1840" t="s">
        <v>851</v>
      </c>
      <c r="M1840" s="51" t="s">
        <v>1068</v>
      </c>
      <c r="O1840" s="50" t="s">
        <v>1069</v>
      </c>
      <c r="P1840" s="38">
        <f t="shared" si="56"/>
        <v>-1405.624</v>
      </c>
      <c r="Q1840" s="52">
        <v>45831</v>
      </c>
      <c r="S1840">
        <v>40700</v>
      </c>
      <c r="T1840" t="s">
        <v>784</v>
      </c>
    </row>
    <row r="1841" spans="1:20" ht="14.45">
      <c r="A1841" s="54" t="str">
        <f>+VLOOKUP(O1841,'Selectable Table'!D:E,2,0)</f>
        <v>GILEAD SCI</v>
      </c>
      <c r="B1841" s="37" t="s">
        <v>1066</v>
      </c>
      <c r="C1841" s="50" t="s">
        <v>1067</v>
      </c>
      <c r="D1841" s="50" t="s">
        <v>2004</v>
      </c>
      <c r="E1841">
        <v>2025</v>
      </c>
      <c r="F1841">
        <v>6</v>
      </c>
      <c r="G1841" s="54" t="s">
        <v>850</v>
      </c>
      <c r="H1841" s="34" t="s">
        <v>323</v>
      </c>
      <c r="I1841" s="18">
        <v>-1551.0440000000001</v>
      </c>
      <c r="J1841" s="34" t="s">
        <v>95</v>
      </c>
      <c r="K1841" s="19">
        <f t="shared" si="57"/>
        <v>-1551.0440000000001</v>
      </c>
      <c r="L1841" t="s">
        <v>851</v>
      </c>
      <c r="M1841" s="51" t="s">
        <v>1068</v>
      </c>
      <c r="O1841" s="50" t="s">
        <v>1069</v>
      </c>
      <c r="P1841" s="38">
        <f t="shared" si="56"/>
        <v>-1551.0440000000001</v>
      </c>
      <c r="Q1841" s="52">
        <v>45831</v>
      </c>
      <c r="S1841">
        <v>40700</v>
      </c>
      <c r="T1841" t="s">
        <v>784</v>
      </c>
    </row>
    <row r="1842" spans="1:20" ht="14.45">
      <c r="A1842" s="54" t="str">
        <f>+VLOOKUP(O1842,'Selectable Table'!D:E,2,0)</f>
        <v>GILEAD SCI</v>
      </c>
      <c r="B1842" s="37" t="s">
        <v>1066</v>
      </c>
      <c r="C1842" s="50" t="s">
        <v>1067</v>
      </c>
      <c r="D1842" s="50" t="s">
        <v>2004</v>
      </c>
      <c r="E1842">
        <v>2025</v>
      </c>
      <c r="F1842">
        <v>6</v>
      </c>
      <c r="G1842" s="54" t="s">
        <v>854</v>
      </c>
      <c r="H1842" s="34" t="s">
        <v>324</v>
      </c>
      <c r="I1842" s="18">
        <v>-363.83600000000001</v>
      </c>
      <c r="J1842" s="34" t="s">
        <v>95</v>
      </c>
      <c r="K1842" s="19">
        <f t="shared" si="57"/>
        <v>-363.83600000000001</v>
      </c>
      <c r="L1842" t="s">
        <v>851</v>
      </c>
      <c r="M1842" s="51" t="s">
        <v>1068</v>
      </c>
      <c r="O1842" s="50" t="s">
        <v>1069</v>
      </c>
      <c r="P1842" s="38">
        <f t="shared" si="56"/>
        <v>-363.83600000000001</v>
      </c>
      <c r="Q1842" s="52">
        <v>45831</v>
      </c>
      <c r="S1842">
        <v>40700</v>
      </c>
      <c r="T1842" t="s">
        <v>784</v>
      </c>
    </row>
    <row r="1843" spans="1:20" ht="14.45">
      <c r="A1843" s="54" t="str">
        <f>+VLOOKUP(O1843,'Selectable Table'!D:E,2,0)</f>
        <v>GILEAD SCI</v>
      </c>
      <c r="B1843" s="37" t="s">
        <v>1066</v>
      </c>
      <c r="C1843" s="50" t="s">
        <v>1067</v>
      </c>
      <c r="D1843" s="50" t="s">
        <v>2004</v>
      </c>
      <c r="E1843">
        <v>2025</v>
      </c>
      <c r="F1843">
        <v>6</v>
      </c>
      <c r="G1843" s="54" t="s">
        <v>854</v>
      </c>
      <c r="H1843" s="34" t="s">
        <v>324</v>
      </c>
      <c r="I1843" s="18">
        <v>-363.83600000000001</v>
      </c>
      <c r="J1843" s="34" t="s">
        <v>95</v>
      </c>
      <c r="K1843" s="19">
        <f t="shared" si="57"/>
        <v>-363.83600000000001</v>
      </c>
      <c r="L1843" t="s">
        <v>851</v>
      </c>
      <c r="M1843" s="51" t="s">
        <v>1068</v>
      </c>
      <c r="O1843" s="50" t="s">
        <v>1069</v>
      </c>
      <c r="P1843" s="38">
        <f t="shared" si="56"/>
        <v>-363.83600000000001</v>
      </c>
      <c r="Q1843" s="52">
        <v>45831</v>
      </c>
      <c r="S1843">
        <v>40700</v>
      </c>
      <c r="T1843" t="s">
        <v>784</v>
      </c>
    </row>
    <row r="1844" spans="1:20" ht="29.1">
      <c r="A1844" s="54" t="str">
        <f>+VLOOKUP(O1844,'Selectable Table'!D:E,2,0)</f>
        <v>OTH CUST</v>
      </c>
      <c r="B1844" s="37" t="s">
        <v>1070</v>
      </c>
      <c r="C1844" s="50" t="s">
        <v>1071</v>
      </c>
      <c r="D1844" s="50">
        <v>20170770</v>
      </c>
      <c r="E1844">
        <v>2025</v>
      </c>
      <c r="F1844">
        <v>6</v>
      </c>
      <c r="G1844" s="54" t="s">
        <v>854</v>
      </c>
      <c r="H1844" s="34" t="s">
        <v>324</v>
      </c>
      <c r="I1844" s="18">
        <v>-413.06000000000006</v>
      </c>
      <c r="J1844" s="34" t="s">
        <v>95</v>
      </c>
      <c r="K1844" s="19">
        <f t="shared" si="57"/>
        <v>-413.06000000000006</v>
      </c>
      <c r="L1844" t="s">
        <v>851</v>
      </c>
      <c r="M1844" s="51" t="s">
        <v>1072</v>
      </c>
      <c r="O1844" s="50" t="s">
        <v>929</v>
      </c>
      <c r="P1844" s="38">
        <f t="shared" si="56"/>
        <v>-413.06000000000006</v>
      </c>
      <c r="Q1844" s="52">
        <v>45831</v>
      </c>
      <c r="S1844">
        <v>40700</v>
      </c>
      <c r="T1844" t="s">
        <v>784</v>
      </c>
    </row>
    <row r="1845" spans="1:20" ht="14.45">
      <c r="A1845" s="54" t="str">
        <f>+VLOOKUP(O1845,'Selectable Table'!D:E,2,0)</f>
        <v>OTH CUST</v>
      </c>
      <c r="B1845" s="37" t="s">
        <v>1074</v>
      </c>
      <c r="C1845" s="50" t="s">
        <v>1075</v>
      </c>
      <c r="D1845" s="50">
        <v>20170770</v>
      </c>
      <c r="E1845">
        <v>2025</v>
      </c>
      <c r="F1845">
        <v>6</v>
      </c>
      <c r="G1845" s="54" t="s">
        <v>850</v>
      </c>
      <c r="H1845" s="34" t="s">
        <v>323</v>
      </c>
      <c r="I1845" s="18">
        <v>-93.484000000000009</v>
      </c>
      <c r="J1845" s="34" t="s">
        <v>95</v>
      </c>
      <c r="K1845" s="19">
        <f t="shared" si="57"/>
        <v>-93.484000000000009</v>
      </c>
      <c r="L1845" t="s">
        <v>851</v>
      </c>
      <c r="M1845" s="51" t="s">
        <v>1076</v>
      </c>
      <c r="O1845" s="50" t="s">
        <v>875</v>
      </c>
      <c r="P1845" s="38">
        <f t="shared" si="56"/>
        <v>-93.484000000000009</v>
      </c>
      <c r="Q1845" s="52">
        <v>45831</v>
      </c>
      <c r="S1845">
        <v>40700</v>
      </c>
      <c r="T1845" t="s">
        <v>784</v>
      </c>
    </row>
    <row r="1846" spans="1:20" ht="14.45">
      <c r="A1846" s="54" t="str">
        <f>+VLOOKUP(O1846,'Selectable Table'!D:E,2,0)</f>
        <v>OTH CUST</v>
      </c>
      <c r="B1846" s="37" t="s">
        <v>1077</v>
      </c>
      <c r="C1846" s="50" t="s">
        <v>1078</v>
      </c>
      <c r="D1846" s="50" t="s">
        <v>2005</v>
      </c>
      <c r="E1846">
        <v>2025</v>
      </c>
      <c r="F1846">
        <v>6</v>
      </c>
      <c r="G1846" s="54" t="s">
        <v>858</v>
      </c>
      <c r="H1846" s="34" t="s">
        <v>325</v>
      </c>
      <c r="I1846" s="18">
        <v>-467.42399999999998</v>
      </c>
      <c r="J1846" s="34" t="s">
        <v>789</v>
      </c>
      <c r="K1846" s="19">
        <f t="shared" si="57"/>
        <v>-623.82874463999997</v>
      </c>
      <c r="L1846" t="s">
        <v>851</v>
      </c>
      <c r="M1846" s="51" t="s">
        <v>1079</v>
      </c>
      <c r="O1846" s="50" t="s">
        <v>875</v>
      </c>
      <c r="P1846" s="38">
        <f t="shared" si="56"/>
        <v>-623.82874463999997</v>
      </c>
      <c r="Q1846" s="52">
        <v>45831</v>
      </c>
      <c r="S1846">
        <v>40700</v>
      </c>
      <c r="T1846" t="s">
        <v>784</v>
      </c>
    </row>
    <row r="1847" spans="1:20" ht="14.45">
      <c r="A1847" s="54" t="str">
        <f>+VLOOKUP(O1847,'Selectable Table'!D:E,2,0)</f>
        <v>OTH CUST</v>
      </c>
      <c r="B1847" s="37" t="s">
        <v>1077</v>
      </c>
      <c r="C1847" s="50" t="s">
        <v>1078</v>
      </c>
      <c r="D1847" s="50" t="s">
        <v>2005</v>
      </c>
      <c r="E1847">
        <v>2025</v>
      </c>
      <c r="F1847">
        <v>6</v>
      </c>
      <c r="G1847" s="54" t="s">
        <v>854</v>
      </c>
      <c r="H1847" s="34" t="s">
        <v>324</v>
      </c>
      <c r="I1847" s="18">
        <v>-80.256</v>
      </c>
      <c r="J1847" s="34" t="s">
        <v>789</v>
      </c>
      <c r="K1847" s="19">
        <f t="shared" si="57"/>
        <v>-107.11046016</v>
      </c>
      <c r="L1847" t="s">
        <v>851</v>
      </c>
      <c r="M1847" s="51" t="s">
        <v>1079</v>
      </c>
      <c r="O1847" s="50" t="s">
        <v>875</v>
      </c>
      <c r="P1847" s="38">
        <f t="shared" si="56"/>
        <v>-107.11046016</v>
      </c>
      <c r="Q1847" s="52">
        <v>45831</v>
      </c>
      <c r="S1847">
        <v>40700</v>
      </c>
      <c r="T1847" t="s">
        <v>784</v>
      </c>
    </row>
    <row r="1848" spans="1:20" ht="14.45">
      <c r="A1848" s="54" t="str">
        <f>+VLOOKUP(O1848,'Selectable Table'!D:E,2,0)</f>
        <v>OTH CUST</v>
      </c>
      <c r="B1848" s="37" t="s">
        <v>1080</v>
      </c>
      <c r="C1848" s="50" t="s">
        <v>1081</v>
      </c>
      <c r="D1848" s="50" t="s">
        <v>2005</v>
      </c>
      <c r="E1848">
        <v>2025</v>
      </c>
      <c r="F1848">
        <v>6</v>
      </c>
      <c r="G1848" s="54" t="s">
        <v>850</v>
      </c>
      <c r="H1848" s="34" t="s">
        <v>323</v>
      </c>
      <c r="I1848" s="18">
        <v>-649.6</v>
      </c>
      <c r="J1848" s="34" t="s">
        <v>789</v>
      </c>
      <c r="K1848" s="19">
        <f t="shared" si="57"/>
        <v>-866.96265600000004</v>
      </c>
      <c r="L1848" t="s">
        <v>851</v>
      </c>
      <c r="M1848" s="51" t="s">
        <v>1082</v>
      </c>
      <c r="O1848" s="50" t="s">
        <v>944</v>
      </c>
      <c r="P1848" s="38">
        <f t="shared" si="56"/>
        <v>-866.96265600000004</v>
      </c>
      <c r="Q1848" s="52">
        <v>45831</v>
      </c>
      <c r="S1848">
        <v>40700</v>
      </c>
      <c r="T1848" t="s">
        <v>784</v>
      </c>
    </row>
    <row r="1849" spans="1:20" ht="14.45">
      <c r="A1849" s="54" t="str">
        <f>+VLOOKUP(O1849,'Selectable Table'!D:E,2,0)</f>
        <v>OTH CUST</v>
      </c>
      <c r="B1849" s="37" t="s">
        <v>1080</v>
      </c>
      <c r="C1849" s="50" t="s">
        <v>1081</v>
      </c>
      <c r="D1849" s="50" t="s">
        <v>2005</v>
      </c>
      <c r="E1849">
        <v>2025</v>
      </c>
      <c r="F1849">
        <v>6</v>
      </c>
      <c r="G1849" s="54" t="s">
        <v>850</v>
      </c>
      <c r="H1849" s="34" t="s">
        <v>323</v>
      </c>
      <c r="I1849" s="18">
        <v>-111.524</v>
      </c>
      <c r="J1849" s="34" t="s">
        <v>789</v>
      </c>
      <c r="K1849" s="19">
        <f t="shared" si="57"/>
        <v>-148.84104564</v>
      </c>
      <c r="L1849" t="s">
        <v>851</v>
      </c>
      <c r="M1849" s="51" t="s">
        <v>1082</v>
      </c>
      <c r="O1849" s="50" t="s">
        <v>944</v>
      </c>
      <c r="P1849" s="38">
        <f t="shared" si="56"/>
        <v>-148.84104564</v>
      </c>
      <c r="Q1849" s="52">
        <v>45831</v>
      </c>
      <c r="S1849">
        <v>40700</v>
      </c>
      <c r="T1849" t="s">
        <v>784</v>
      </c>
    </row>
    <row r="1850" spans="1:20" ht="29.1">
      <c r="A1850" s="54" t="str">
        <f>+VLOOKUP(O1850,'Selectable Table'!D:E,2,0)</f>
        <v>OTH CUST</v>
      </c>
      <c r="B1850" s="37" t="s">
        <v>1083</v>
      </c>
      <c r="C1850" s="50" t="s">
        <v>1084</v>
      </c>
      <c r="D1850" s="50" t="s">
        <v>2006</v>
      </c>
      <c r="E1850">
        <v>2025</v>
      </c>
      <c r="F1850">
        <v>6</v>
      </c>
      <c r="G1850" s="54" t="s">
        <v>854</v>
      </c>
      <c r="H1850" s="34" t="s">
        <v>324</v>
      </c>
      <c r="I1850" s="18">
        <v>-670.68400000000008</v>
      </c>
      <c r="J1850" s="34" t="s">
        <v>789</v>
      </c>
      <c r="K1850" s="19">
        <f t="shared" si="57"/>
        <v>-895.10157324000011</v>
      </c>
      <c r="L1850" t="s">
        <v>851</v>
      </c>
      <c r="M1850" s="51" t="s">
        <v>1085</v>
      </c>
      <c r="O1850" s="50" t="s">
        <v>929</v>
      </c>
      <c r="P1850" s="38">
        <f t="shared" si="56"/>
        <v>-895.10157324000011</v>
      </c>
      <c r="Q1850" s="52">
        <v>45831</v>
      </c>
      <c r="S1850">
        <v>40700</v>
      </c>
      <c r="T1850" t="s">
        <v>784</v>
      </c>
    </row>
    <row r="1851" spans="1:20" ht="14.45">
      <c r="A1851" s="54" t="str">
        <f>+VLOOKUP(O1851,'Selectable Table'!D:E,2,0)</f>
        <v>OTH CUST</v>
      </c>
      <c r="B1851" s="37" t="s">
        <v>1086</v>
      </c>
      <c r="C1851" s="50" t="s">
        <v>1087</v>
      </c>
      <c r="D1851" s="50" t="s">
        <v>2006</v>
      </c>
      <c r="E1851">
        <v>2025</v>
      </c>
      <c r="F1851">
        <v>6</v>
      </c>
      <c r="G1851" s="54" t="s">
        <v>854</v>
      </c>
      <c r="H1851" s="34" t="s">
        <v>324</v>
      </c>
      <c r="I1851" s="18">
        <v>-112.44800000000001</v>
      </c>
      <c r="J1851" s="34" t="s">
        <v>789</v>
      </c>
      <c r="K1851" s="19">
        <f t="shared" si="57"/>
        <v>-150.07422528000001</v>
      </c>
      <c r="L1851" t="s">
        <v>851</v>
      </c>
      <c r="M1851" s="51" t="s">
        <v>1088</v>
      </c>
      <c r="O1851" s="50" t="s">
        <v>929</v>
      </c>
      <c r="P1851" s="38">
        <f t="shared" si="56"/>
        <v>-150.07422528000001</v>
      </c>
      <c r="Q1851" s="52">
        <v>45831</v>
      </c>
      <c r="S1851">
        <v>40700</v>
      </c>
      <c r="T1851" t="s">
        <v>784</v>
      </c>
    </row>
    <row r="1852" spans="1:20" ht="14.45">
      <c r="A1852" s="54" t="str">
        <f>+VLOOKUP(O1852,'Selectable Table'!D:E,2,0)</f>
        <v>OTH CUST</v>
      </c>
      <c r="B1852" s="37" t="s">
        <v>1086</v>
      </c>
      <c r="C1852" s="50" t="s">
        <v>1087</v>
      </c>
      <c r="D1852" s="50" t="s">
        <v>2006</v>
      </c>
      <c r="E1852">
        <v>2025</v>
      </c>
      <c r="F1852">
        <v>6</v>
      </c>
      <c r="G1852" s="54" t="s">
        <v>854</v>
      </c>
      <c r="H1852" s="34" t="s">
        <v>324</v>
      </c>
      <c r="I1852" s="18">
        <v>-460.51600000000002</v>
      </c>
      <c r="J1852" s="34" t="s">
        <v>789</v>
      </c>
      <c r="K1852" s="19">
        <f t="shared" si="57"/>
        <v>-614.6092587600001</v>
      </c>
      <c r="L1852" t="s">
        <v>851</v>
      </c>
      <c r="M1852" s="51" t="s">
        <v>1088</v>
      </c>
      <c r="O1852" s="50" t="s">
        <v>929</v>
      </c>
      <c r="P1852" s="38">
        <f t="shared" si="56"/>
        <v>-614.6092587600001</v>
      </c>
      <c r="Q1852" s="52">
        <v>45831</v>
      </c>
      <c r="S1852">
        <v>40700</v>
      </c>
      <c r="T1852" t="s">
        <v>784</v>
      </c>
    </row>
    <row r="1853" spans="1:20" ht="14.45">
      <c r="A1853" s="54" t="str">
        <f>+VLOOKUP(O1853,'Selectable Table'!D:E,2,0)</f>
        <v>OTH CUST</v>
      </c>
      <c r="B1853" s="37" t="s">
        <v>1089</v>
      </c>
      <c r="C1853" s="50" t="s">
        <v>1090</v>
      </c>
      <c r="D1853" s="50" t="s">
        <v>2006</v>
      </c>
      <c r="E1853">
        <v>2025</v>
      </c>
      <c r="F1853">
        <v>6</v>
      </c>
      <c r="G1853" s="54" t="s">
        <v>854</v>
      </c>
      <c r="H1853" s="34" t="s">
        <v>324</v>
      </c>
      <c r="I1853" s="18">
        <v>-92.536000000000001</v>
      </c>
      <c r="J1853" s="34" t="s">
        <v>789</v>
      </c>
      <c r="K1853" s="19">
        <f t="shared" si="57"/>
        <v>-123.49947096000001</v>
      </c>
      <c r="L1853" t="s">
        <v>851</v>
      </c>
      <c r="M1853" s="51" t="s">
        <v>1091</v>
      </c>
      <c r="O1853" s="50" t="s">
        <v>919</v>
      </c>
      <c r="P1853" s="38">
        <f t="shared" si="56"/>
        <v>-123.49947096000001</v>
      </c>
      <c r="Q1853" s="52">
        <v>45831</v>
      </c>
      <c r="S1853">
        <v>40700</v>
      </c>
      <c r="T1853" t="s">
        <v>784</v>
      </c>
    </row>
    <row r="1854" spans="1:20" ht="14.45">
      <c r="A1854" s="54" t="str">
        <f>+VLOOKUP(O1854,'Selectable Table'!D:E,2,0)</f>
        <v>OTH CUST</v>
      </c>
      <c r="B1854" s="37" t="s">
        <v>1089</v>
      </c>
      <c r="C1854" s="50" t="s">
        <v>1090</v>
      </c>
      <c r="D1854" s="50" t="s">
        <v>2006</v>
      </c>
      <c r="E1854">
        <v>2025</v>
      </c>
      <c r="F1854">
        <v>6</v>
      </c>
      <c r="G1854" s="54" t="s">
        <v>850</v>
      </c>
      <c r="H1854" s="34" t="s">
        <v>323</v>
      </c>
      <c r="I1854" s="18">
        <v>-255.56799999999998</v>
      </c>
      <c r="J1854" s="34" t="s">
        <v>789</v>
      </c>
      <c r="K1854" s="19">
        <f t="shared" si="57"/>
        <v>-341.08360848000001</v>
      </c>
      <c r="L1854" t="s">
        <v>851</v>
      </c>
      <c r="M1854" s="51" t="s">
        <v>1091</v>
      </c>
      <c r="O1854" s="50" t="s">
        <v>919</v>
      </c>
      <c r="P1854" s="38">
        <f t="shared" si="56"/>
        <v>-341.08360848000001</v>
      </c>
      <c r="Q1854" s="52">
        <v>45831</v>
      </c>
      <c r="S1854">
        <v>40700</v>
      </c>
      <c r="T1854" t="s">
        <v>784</v>
      </c>
    </row>
    <row r="1855" spans="1:20" ht="14.45">
      <c r="A1855" s="54" t="str">
        <f>+VLOOKUP(O1855,'Selectable Table'!D:E,2,0)</f>
        <v>OTH CUST</v>
      </c>
      <c r="B1855" s="37" t="s">
        <v>1092</v>
      </c>
      <c r="C1855" s="50" t="s">
        <v>1093</v>
      </c>
      <c r="D1855" s="50" t="s">
        <v>306</v>
      </c>
      <c r="E1855">
        <v>2025</v>
      </c>
      <c r="F1855">
        <v>6</v>
      </c>
      <c r="G1855" s="54" t="s">
        <v>858</v>
      </c>
      <c r="H1855" s="34" t="s">
        <v>325</v>
      </c>
      <c r="I1855" s="18">
        <v>-354.96000000000004</v>
      </c>
      <c r="J1855" s="34" t="s">
        <v>789</v>
      </c>
      <c r="K1855" s="19">
        <f t="shared" si="57"/>
        <v>-473.73316560000006</v>
      </c>
      <c r="L1855" t="s">
        <v>851</v>
      </c>
      <c r="M1855" s="51" t="s">
        <v>901</v>
      </c>
      <c r="O1855" s="50" t="s">
        <v>902</v>
      </c>
      <c r="P1855" s="38">
        <f t="shared" si="56"/>
        <v>-473.73316560000006</v>
      </c>
      <c r="Q1855" s="52">
        <v>45831</v>
      </c>
      <c r="S1855">
        <v>40700</v>
      </c>
      <c r="T1855" t="s">
        <v>784</v>
      </c>
    </row>
    <row r="1856" spans="1:20" ht="14.45">
      <c r="A1856" s="54" t="str">
        <f>+VLOOKUP(O1856,'Selectable Table'!D:E,2,0)</f>
        <v>OTH CUST</v>
      </c>
      <c r="B1856" s="37" t="s">
        <v>1092</v>
      </c>
      <c r="C1856" s="50" t="s">
        <v>1093</v>
      </c>
      <c r="D1856" s="50" t="s">
        <v>306</v>
      </c>
      <c r="E1856">
        <v>2025</v>
      </c>
      <c r="F1856">
        <v>6</v>
      </c>
      <c r="G1856" s="54" t="s">
        <v>854</v>
      </c>
      <c r="H1856" s="34" t="s">
        <v>324</v>
      </c>
      <c r="I1856" s="18">
        <v>-128.52000000000001</v>
      </c>
      <c r="J1856" s="34" t="s">
        <v>789</v>
      </c>
      <c r="K1856" s="19">
        <f t="shared" si="57"/>
        <v>-171.52407720000002</v>
      </c>
      <c r="L1856" t="s">
        <v>851</v>
      </c>
      <c r="M1856" s="51" t="s">
        <v>901</v>
      </c>
      <c r="O1856" s="50" t="s">
        <v>902</v>
      </c>
      <c r="P1856" s="38">
        <f t="shared" si="56"/>
        <v>-171.52407720000002</v>
      </c>
      <c r="Q1856" s="52">
        <v>45831</v>
      </c>
      <c r="S1856">
        <v>40700</v>
      </c>
      <c r="T1856" t="s">
        <v>784</v>
      </c>
    </row>
    <row r="1857" spans="1:20" ht="14.45">
      <c r="A1857" s="54" t="str">
        <f>+VLOOKUP(O1857,'Selectable Table'!D:E,2,0)</f>
        <v>OTH CUST</v>
      </c>
      <c r="B1857" s="37" t="s">
        <v>1096</v>
      </c>
      <c r="C1857" s="50" t="s">
        <v>1097</v>
      </c>
      <c r="D1857" s="50" t="s">
        <v>306</v>
      </c>
      <c r="E1857">
        <v>2025</v>
      </c>
      <c r="F1857">
        <v>6</v>
      </c>
      <c r="G1857" s="54" t="s">
        <v>854</v>
      </c>
      <c r="H1857" s="34" t="s">
        <v>324</v>
      </c>
      <c r="I1857" s="18">
        <v>-193.39200000000002</v>
      </c>
      <c r="J1857" s="34" t="s">
        <v>789</v>
      </c>
      <c r="K1857" s="19">
        <f t="shared" si="57"/>
        <v>-258.10289712000002</v>
      </c>
      <c r="L1857" t="s">
        <v>851</v>
      </c>
      <c r="M1857" s="51" t="s">
        <v>1098</v>
      </c>
      <c r="O1857" s="50" t="s">
        <v>1099</v>
      </c>
      <c r="P1857" s="38">
        <f t="shared" si="56"/>
        <v>-258.10289712000002</v>
      </c>
      <c r="Q1857" s="52">
        <v>45831</v>
      </c>
      <c r="S1857">
        <v>40700</v>
      </c>
      <c r="T1857" t="s">
        <v>784</v>
      </c>
    </row>
    <row r="1858" spans="1:20" ht="14.45">
      <c r="A1858" s="54" t="str">
        <f>+VLOOKUP(O1858,'Selectable Table'!D:E,2,0)</f>
        <v>OTH CUST</v>
      </c>
      <c r="B1858" s="37" t="s">
        <v>1096</v>
      </c>
      <c r="C1858" s="50" t="s">
        <v>1097</v>
      </c>
      <c r="D1858" s="50" t="s">
        <v>306</v>
      </c>
      <c r="E1858">
        <v>2025</v>
      </c>
      <c r="F1858">
        <v>6</v>
      </c>
      <c r="G1858" s="54" t="s">
        <v>867</v>
      </c>
      <c r="H1858" s="34" t="s">
        <v>333</v>
      </c>
      <c r="I1858" s="18">
        <v>-46.268000000000001</v>
      </c>
      <c r="J1858" s="34" t="s">
        <v>789</v>
      </c>
      <c r="K1858" s="19">
        <f t="shared" si="57"/>
        <v>-61.749735480000005</v>
      </c>
      <c r="L1858" t="s">
        <v>851</v>
      </c>
      <c r="M1858" s="51" t="s">
        <v>1098</v>
      </c>
      <c r="O1858" s="50" t="s">
        <v>1099</v>
      </c>
      <c r="P1858" s="38">
        <f t="shared" ref="P1858:P1921" si="58">K1858</f>
        <v>-61.749735480000005</v>
      </c>
      <c r="Q1858" s="52">
        <v>45831</v>
      </c>
      <c r="S1858">
        <v>40700</v>
      </c>
      <c r="T1858" t="s">
        <v>784</v>
      </c>
    </row>
    <row r="1859" spans="1:20" ht="14.45">
      <c r="A1859" s="54" t="str">
        <f>+VLOOKUP(O1859,'Selectable Table'!D:E,2,0)</f>
        <v>OTH CUST</v>
      </c>
      <c r="B1859" s="37" t="s">
        <v>1096</v>
      </c>
      <c r="C1859" s="50" t="s">
        <v>1097</v>
      </c>
      <c r="D1859" s="50" t="s">
        <v>306</v>
      </c>
      <c r="E1859">
        <v>2025</v>
      </c>
      <c r="F1859">
        <v>6</v>
      </c>
      <c r="G1859" s="54" t="s">
        <v>854</v>
      </c>
      <c r="H1859" s="34" t="s">
        <v>324</v>
      </c>
      <c r="I1859" s="18">
        <v>-46.268000000000001</v>
      </c>
      <c r="J1859" s="34" t="s">
        <v>789</v>
      </c>
      <c r="K1859" s="19">
        <f t="shared" ref="K1859:K1922" si="59">+VLOOKUP(J1859,$W$2:$X$7,2,0)*I1859</f>
        <v>-61.749735480000005</v>
      </c>
      <c r="L1859" t="s">
        <v>851</v>
      </c>
      <c r="M1859" s="51" t="s">
        <v>1098</v>
      </c>
      <c r="O1859" s="50" t="s">
        <v>1099</v>
      </c>
      <c r="P1859" s="38">
        <f t="shared" si="58"/>
        <v>-61.749735480000005</v>
      </c>
      <c r="Q1859" s="52">
        <v>45831</v>
      </c>
      <c r="S1859">
        <v>40700</v>
      </c>
      <c r="T1859" t="s">
        <v>784</v>
      </c>
    </row>
    <row r="1860" spans="1:20" ht="14.45">
      <c r="A1860" s="54" t="str">
        <f>+VLOOKUP(O1860,'Selectable Table'!D:E,2,0)</f>
        <v>OTH CUST</v>
      </c>
      <c r="B1860" s="37" t="s">
        <v>1100</v>
      </c>
      <c r="C1860" s="50" t="s">
        <v>1101</v>
      </c>
      <c r="D1860" s="50" t="s">
        <v>306</v>
      </c>
      <c r="E1860">
        <v>2025</v>
      </c>
      <c r="F1860">
        <v>6</v>
      </c>
      <c r="G1860" s="54" t="s">
        <v>850</v>
      </c>
      <c r="H1860" s="34" t="s">
        <v>323</v>
      </c>
      <c r="I1860" s="18">
        <v>-175.78800000000001</v>
      </c>
      <c r="J1860" s="34" t="s">
        <v>789</v>
      </c>
      <c r="K1860" s="19">
        <f t="shared" si="59"/>
        <v>-234.60842268000002</v>
      </c>
      <c r="L1860" t="s">
        <v>851</v>
      </c>
      <c r="M1860" s="51" t="s">
        <v>874</v>
      </c>
      <c r="O1860" s="50" t="s">
        <v>875</v>
      </c>
      <c r="P1860" s="38">
        <f t="shared" si="58"/>
        <v>-234.60842268000002</v>
      </c>
      <c r="Q1860" s="52">
        <v>45831</v>
      </c>
      <c r="S1860">
        <v>40700</v>
      </c>
      <c r="T1860" t="s">
        <v>784</v>
      </c>
    </row>
    <row r="1861" spans="1:20" ht="14.45">
      <c r="A1861" s="54" t="str">
        <f>+VLOOKUP(O1861,'Selectable Table'!D:E,2,0)</f>
        <v>J &amp; J</v>
      </c>
      <c r="B1861" s="37" t="s">
        <v>1102</v>
      </c>
      <c r="C1861" s="50" t="s">
        <v>1103</v>
      </c>
      <c r="D1861" s="50" t="s">
        <v>306</v>
      </c>
      <c r="E1861">
        <v>2025</v>
      </c>
      <c r="F1861">
        <v>6</v>
      </c>
      <c r="G1861" s="54" t="s">
        <v>854</v>
      </c>
      <c r="H1861" s="34" t="s">
        <v>324</v>
      </c>
      <c r="I1861" s="18">
        <v>-292.80799999999999</v>
      </c>
      <c r="J1861" s="34" t="s">
        <v>789</v>
      </c>
      <c r="K1861" s="19">
        <f t="shared" si="59"/>
        <v>-390.78448488000004</v>
      </c>
      <c r="L1861" t="s">
        <v>851</v>
      </c>
      <c r="M1861" s="51" t="s">
        <v>889</v>
      </c>
      <c r="O1861" s="50" t="s">
        <v>976</v>
      </c>
      <c r="P1861" s="38">
        <f t="shared" si="58"/>
        <v>-390.78448488000004</v>
      </c>
      <c r="Q1861" s="52">
        <v>45831</v>
      </c>
      <c r="S1861">
        <v>40700</v>
      </c>
      <c r="T1861" t="s">
        <v>784</v>
      </c>
    </row>
    <row r="1862" spans="1:20" ht="14.45">
      <c r="A1862" s="54" t="str">
        <f>+VLOOKUP(O1862,'Selectable Table'!D:E,2,0)</f>
        <v>OTH CUST</v>
      </c>
      <c r="B1862" s="37" t="s">
        <v>1104</v>
      </c>
      <c r="C1862" s="50" t="s">
        <v>1105</v>
      </c>
      <c r="D1862" s="50" t="s">
        <v>306</v>
      </c>
      <c r="E1862">
        <v>2025</v>
      </c>
      <c r="F1862">
        <v>6</v>
      </c>
      <c r="G1862" s="54" t="s">
        <v>854</v>
      </c>
      <c r="H1862" s="34" t="s">
        <v>324</v>
      </c>
      <c r="I1862" s="18">
        <v>-335.34000000000003</v>
      </c>
      <c r="J1862" s="34" t="s">
        <v>789</v>
      </c>
      <c r="K1862" s="19">
        <f t="shared" si="59"/>
        <v>-447.54811740000008</v>
      </c>
      <c r="L1862" t="s">
        <v>851</v>
      </c>
      <c r="M1862" s="51" t="s">
        <v>1106</v>
      </c>
      <c r="O1862" s="50" t="s">
        <v>929</v>
      </c>
      <c r="P1862" s="38">
        <f t="shared" si="58"/>
        <v>-447.54811740000008</v>
      </c>
      <c r="Q1862" s="52">
        <v>45831</v>
      </c>
      <c r="S1862">
        <v>40700</v>
      </c>
      <c r="T1862" t="s">
        <v>784</v>
      </c>
    </row>
    <row r="1863" spans="1:20" ht="29.1">
      <c r="A1863" s="54" t="str">
        <f>+VLOOKUP(O1863,'Selectable Table'!D:E,2,0)</f>
        <v>OTH CUST</v>
      </c>
      <c r="B1863" s="37" t="s">
        <v>1107</v>
      </c>
      <c r="C1863" s="50" t="s">
        <v>1108</v>
      </c>
      <c r="D1863" s="50" t="s">
        <v>2007</v>
      </c>
      <c r="E1863">
        <v>2025</v>
      </c>
      <c r="F1863">
        <v>6</v>
      </c>
      <c r="G1863" s="54" t="s">
        <v>854</v>
      </c>
      <c r="H1863" s="34" t="s">
        <v>324</v>
      </c>
      <c r="I1863" s="18">
        <v>-118.01600000000002</v>
      </c>
      <c r="J1863" s="34" t="s">
        <v>789</v>
      </c>
      <c r="K1863" s="19">
        <f t="shared" si="59"/>
        <v>-157.50533376000004</v>
      </c>
      <c r="L1863" t="s">
        <v>851</v>
      </c>
      <c r="M1863" s="51" t="s">
        <v>1109</v>
      </c>
      <c r="O1863" s="50" t="s">
        <v>929</v>
      </c>
      <c r="P1863" s="38">
        <f t="shared" si="58"/>
        <v>-157.50533376000004</v>
      </c>
      <c r="Q1863" s="52">
        <v>45831</v>
      </c>
      <c r="S1863">
        <v>40700</v>
      </c>
      <c r="T1863" t="s">
        <v>784</v>
      </c>
    </row>
    <row r="1864" spans="1:20" ht="14.45">
      <c r="A1864" s="54" t="str">
        <f>+VLOOKUP(O1864,'Selectable Table'!D:E,2,0)</f>
        <v>OTH CUST</v>
      </c>
      <c r="B1864" s="37" t="s">
        <v>1110</v>
      </c>
      <c r="C1864" s="50" t="s">
        <v>1111</v>
      </c>
      <c r="D1864" s="50" t="s">
        <v>2007</v>
      </c>
      <c r="E1864">
        <v>2025</v>
      </c>
      <c r="F1864">
        <v>6</v>
      </c>
      <c r="G1864" s="54" t="s">
        <v>854</v>
      </c>
      <c r="H1864" s="34" t="s">
        <v>324</v>
      </c>
      <c r="I1864" s="18">
        <v>-32.104000000000006</v>
      </c>
      <c r="J1864" s="34" t="s">
        <v>789</v>
      </c>
      <c r="K1864" s="19">
        <f t="shared" si="59"/>
        <v>-42.846319440000009</v>
      </c>
      <c r="L1864" t="s">
        <v>851</v>
      </c>
      <c r="M1864" s="51" t="s">
        <v>1112</v>
      </c>
      <c r="O1864" s="50" t="s">
        <v>875</v>
      </c>
      <c r="P1864" s="38">
        <f t="shared" si="58"/>
        <v>-42.846319440000009</v>
      </c>
      <c r="Q1864" s="52">
        <v>45831</v>
      </c>
      <c r="S1864">
        <v>40700</v>
      </c>
      <c r="T1864" t="s">
        <v>784</v>
      </c>
    </row>
    <row r="1865" spans="1:20" ht="14.45">
      <c r="A1865" s="54" t="str">
        <f>+VLOOKUP(O1865,'Selectable Table'!D:E,2,0)</f>
        <v>OTH CUST</v>
      </c>
      <c r="B1865" s="37" t="s">
        <v>1113</v>
      </c>
      <c r="C1865" s="50" t="s">
        <v>1114</v>
      </c>
      <c r="D1865" s="50" t="s">
        <v>2007</v>
      </c>
      <c r="E1865">
        <v>2025</v>
      </c>
      <c r="F1865">
        <v>6</v>
      </c>
      <c r="G1865" s="54" t="s">
        <v>854</v>
      </c>
      <c r="H1865" s="34" t="s">
        <v>324</v>
      </c>
      <c r="I1865" s="18">
        <v>-201.256</v>
      </c>
      <c r="J1865" s="34" t="s">
        <v>789</v>
      </c>
      <c r="K1865" s="19">
        <f t="shared" si="59"/>
        <v>-268.59827016000003</v>
      </c>
      <c r="L1865" t="s">
        <v>851</v>
      </c>
      <c r="M1865" s="51" t="s">
        <v>1115</v>
      </c>
      <c r="O1865" s="50" t="s">
        <v>1116</v>
      </c>
      <c r="P1865" s="38">
        <f t="shared" si="58"/>
        <v>-268.59827016000003</v>
      </c>
      <c r="Q1865" s="52">
        <v>45831</v>
      </c>
      <c r="S1865">
        <v>40700</v>
      </c>
      <c r="T1865" t="s">
        <v>784</v>
      </c>
    </row>
    <row r="1866" spans="1:20" ht="14.45">
      <c r="A1866" s="54" t="str">
        <f>+VLOOKUP(O1866,'Selectable Table'!D:E,2,0)</f>
        <v>OTH CUST</v>
      </c>
      <c r="B1866" s="37" t="s">
        <v>1113</v>
      </c>
      <c r="C1866" s="50" t="s">
        <v>1114</v>
      </c>
      <c r="D1866" s="50" t="s">
        <v>2007</v>
      </c>
      <c r="E1866">
        <v>2025</v>
      </c>
      <c r="F1866">
        <v>6</v>
      </c>
      <c r="G1866" s="54" t="s">
        <v>854</v>
      </c>
      <c r="H1866" s="34" t="s">
        <v>324</v>
      </c>
      <c r="I1866" s="18">
        <v>-546.87600000000009</v>
      </c>
      <c r="J1866" s="34" t="s">
        <v>789</v>
      </c>
      <c r="K1866" s="19">
        <f t="shared" si="59"/>
        <v>-729.86617836000016</v>
      </c>
      <c r="L1866" t="s">
        <v>851</v>
      </c>
      <c r="M1866" s="51" t="s">
        <v>1115</v>
      </c>
      <c r="O1866" s="50" t="s">
        <v>1116</v>
      </c>
      <c r="P1866" s="38">
        <f t="shared" si="58"/>
        <v>-729.86617836000016</v>
      </c>
      <c r="Q1866" s="52">
        <v>45831</v>
      </c>
      <c r="S1866">
        <v>40700</v>
      </c>
      <c r="T1866" t="s">
        <v>784</v>
      </c>
    </row>
    <row r="1867" spans="1:20" ht="14.45">
      <c r="A1867" s="54" t="str">
        <f>+VLOOKUP(O1867,'Selectable Table'!D:E,2,0)</f>
        <v>OTH CUST</v>
      </c>
      <c r="B1867" s="37" t="s">
        <v>1113</v>
      </c>
      <c r="C1867" s="50" t="s">
        <v>1114</v>
      </c>
      <c r="D1867" s="50" t="s">
        <v>2007</v>
      </c>
      <c r="E1867">
        <v>2025</v>
      </c>
      <c r="F1867">
        <v>6</v>
      </c>
      <c r="G1867" s="54" t="s">
        <v>867</v>
      </c>
      <c r="H1867" s="34" t="s">
        <v>333</v>
      </c>
      <c r="I1867" s="18">
        <v>-255.04000000000002</v>
      </c>
      <c r="J1867" s="34" t="s">
        <v>789</v>
      </c>
      <c r="K1867" s="19">
        <f t="shared" si="59"/>
        <v>-340.37893440000005</v>
      </c>
      <c r="L1867" t="s">
        <v>851</v>
      </c>
      <c r="M1867" s="51" t="s">
        <v>1115</v>
      </c>
      <c r="O1867" s="50" t="s">
        <v>1116</v>
      </c>
      <c r="P1867" s="38">
        <f t="shared" si="58"/>
        <v>-340.37893440000005</v>
      </c>
      <c r="Q1867" s="52">
        <v>45831</v>
      </c>
      <c r="S1867">
        <v>40700</v>
      </c>
      <c r="T1867" t="s">
        <v>784</v>
      </c>
    </row>
    <row r="1868" spans="1:20" ht="14.45">
      <c r="A1868" s="54" t="str">
        <f>+VLOOKUP(O1868,'Selectable Table'!D:E,2,0)</f>
        <v>OTH CUST</v>
      </c>
      <c r="B1868" s="37" t="s">
        <v>1117</v>
      </c>
      <c r="C1868" s="50" t="s">
        <v>1118</v>
      </c>
      <c r="D1868" s="50" t="s">
        <v>2007</v>
      </c>
      <c r="E1868">
        <v>2025</v>
      </c>
      <c r="F1868">
        <v>6</v>
      </c>
      <c r="G1868" s="54" t="s">
        <v>850</v>
      </c>
      <c r="H1868" s="34" t="s">
        <v>323</v>
      </c>
      <c r="I1868" s="18">
        <v>-237.50800000000001</v>
      </c>
      <c r="J1868" s="34" t="s">
        <v>789</v>
      </c>
      <c r="K1868" s="19">
        <f t="shared" si="59"/>
        <v>-316.98055188000001</v>
      </c>
      <c r="L1868" t="s">
        <v>851</v>
      </c>
      <c r="M1868" s="51" t="s">
        <v>1119</v>
      </c>
      <c r="O1868" s="50" t="s">
        <v>937</v>
      </c>
      <c r="P1868" s="38">
        <f t="shared" si="58"/>
        <v>-316.98055188000001</v>
      </c>
      <c r="Q1868" s="52">
        <v>45831</v>
      </c>
      <c r="S1868">
        <v>40700</v>
      </c>
      <c r="T1868" t="s">
        <v>784</v>
      </c>
    </row>
    <row r="1869" spans="1:20" ht="14.45">
      <c r="A1869" s="54" t="str">
        <f>+VLOOKUP(O1869,'Selectable Table'!D:E,2,0)</f>
        <v>OTH CUST</v>
      </c>
      <c r="B1869" s="37" t="s">
        <v>1123</v>
      </c>
      <c r="C1869" s="50" t="s">
        <v>1124</v>
      </c>
      <c r="D1869" s="50" t="s">
        <v>2007</v>
      </c>
      <c r="E1869">
        <v>2025</v>
      </c>
      <c r="F1869">
        <v>6</v>
      </c>
      <c r="G1869" s="54" t="s">
        <v>854</v>
      </c>
      <c r="H1869" s="34" t="s">
        <v>324</v>
      </c>
      <c r="I1869" s="18">
        <v>-73.172000000000011</v>
      </c>
      <c r="J1869" s="34" t="s">
        <v>789</v>
      </c>
      <c r="K1869" s="19">
        <f t="shared" si="59"/>
        <v>-97.656082920000017</v>
      </c>
      <c r="L1869" t="s">
        <v>851</v>
      </c>
      <c r="M1869" s="51" t="s">
        <v>1125</v>
      </c>
      <c r="O1869" s="50" t="s">
        <v>875</v>
      </c>
      <c r="P1869" s="38">
        <f t="shared" si="58"/>
        <v>-97.656082920000017</v>
      </c>
      <c r="Q1869" s="52">
        <v>45831</v>
      </c>
      <c r="S1869">
        <v>40700</v>
      </c>
      <c r="T1869" t="s">
        <v>784</v>
      </c>
    </row>
    <row r="1870" spans="1:20" ht="14.45">
      <c r="A1870" s="54" t="str">
        <f>+VLOOKUP(O1870,'Selectable Table'!D:E,2,0)</f>
        <v>OTH CUST</v>
      </c>
      <c r="B1870" s="37" t="s">
        <v>1123</v>
      </c>
      <c r="C1870" s="50" t="s">
        <v>1124</v>
      </c>
      <c r="D1870" s="50">
        <v>20140106</v>
      </c>
      <c r="E1870">
        <v>2025</v>
      </c>
      <c r="F1870">
        <v>6</v>
      </c>
      <c r="G1870" s="54" t="s">
        <v>854</v>
      </c>
      <c r="H1870" s="34" t="s">
        <v>324</v>
      </c>
      <c r="I1870" s="18">
        <v>-426.28400000000005</v>
      </c>
      <c r="J1870" s="34" t="s">
        <v>95</v>
      </c>
      <c r="K1870" s="19">
        <f t="shared" si="59"/>
        <v>-426.28400000000005</v>
      </c>
      <c r="L1870" t="s">
        <v>851</v>
      </c>
      <c r="M1870" s="51" t="s">
        <v>1125</v>
      </c>
      <c r="O1870" s="50" t="s">
        <v>875</v>
      </c>
      <c r="P1870" s="38">
        <f t="shared" si="58"/>
        <v>-426.28400000000005</v>
      </c>
      <c r="Q1870" s="52">
        <v>45831</v>
      </c>
      <c r="S1870">
        <v>40700</v>
      </c>
      <c r="T1870" t="s">
        <v>784</v>
      </c>
    </row>
    <row r="1871" spans="1:20" ht="14.45">
      <c r="A1871" s="54" t="str">
        <f>+VLOOKUP(O1871,'Selectable Table'!D:E,2,0)</f>
        <v>OTH CUST</v>
      </c>
      <c r="B1871" s="37" t="s">
        <v>1126</v>
      </c>
      <c r="C1871" s="50" t="s">
        <v>1127</v>
      </c>
      <c r="D1871" s="50">
        <v>20140106</v>
      </c>
      <c r="E1871">
        <v>2025</v>
      </c>
      <c r="F1871">
        <v>6</v>
      </c>
      <c r="G1871" s="54" t="s">
        <v>850</v>
      </c>
      <c r="H1871" s="34" t="s">
        <v>323</v>
      </c>
      <c r="I1871" s="18">
        <v>-213.31200000000001</v>
      </c>
      <c r="J1871" s="34" t="s">
        <v>95</v>
      </c>
      <c r="K1871" s="19">
        <f t="shared" si="59"/>
        <v>-213.31200000000001</v>
      </c>
      <c r="L1871" t="s">
        <v>851</v>
      </c>
      <c r="M1871" s="51" t="s">
        <v>1129</v>
      </c>
      <c r="O1871" s="50" t="s">
        <v>1010</v>
      </c>
      <c r="P1871" s="38">
        <f t="shared" si="58"/>
        <v>-213.31200000000001</v>
      </c>
      <c r="Q1871" s="52">
        <v>45831</v>
      </c>
      <c r="S1871">
        <v>40700</v>
      </c>
      <c r="T1871" t="s">
        <v>784</v>
      </c>
    </row>
    <row r="1872" spans="1:20" ht="14.45">
      <c r="A1872" s="54" t="str">
        <f>+VLOOKUP(O1872,'Selectable Table'!D:E,2,0)</f>
        <v>OTH CUST</v>
      </c>
      <c r="B1872" s="37" t="s">
        <v>1126</v>
      </c>
      <c r="C1872" s="50" t="s">
        <v>1127</v>
      </c>
      <c r="D1872" s="50" t="s">
        <v>365</v>
      </c>
      <c r="E1872">
        <v>2025</v>
      </c>
      <c r="F1872">
        <v>6</v>
      </c>
      <c r="G1872" s="54" t="s">
        <v>867</v>
      </c>
      <c r="H1872" s="34" t="s">
        <v>333</v>
      </c>
      <c r="I1872" s="18">
        <v>-650.06400000000008</v>
      </c>
      <c r="J1872" s="34" t="s">
        <v>785</v>
      </c>
      <c r="K1872" s="19">
        <f t="shared" si="59"/>
        <v>-732.58312416000012</v>
      </c>
      <c r="L1872" t="s">
        <v>851</v>
      </c>
      <c r="M1872" s="51" t="s">
        <v>1129</v>
      </c>
      <c r="O1872" s="50" t="s">
        <v>1010</v>
      </c>
      <c r="P1872" s="38">
        <f t="shared" si="58"/>
        <v>-732.58312416000012</v>
      </c>
      <c r="Q1872" s="52">
        <v>45831</v>
      </c>
      <c r="S1872">
        <v>40700</v>
      </c>
      <c r="T1872" t="s">
        <v>784</v>
      </c>
    </row>
    <row r="1873" spans="1:20" ht="14.45">
      <c r="A1873" s="54" t="str">
        <f>+VLOOKUP(O1873,'Selectable Table'!D:E,2,0)</f>
        <v>OTH CUST</v>
      </c>
      <c r="B1873" s="37" t="s">
        <v>1133</v>
      </c>
      <c r="C1873" s="50" t="s">
        <v>1134</v>
      </c>
      <c r="D1873" s="50" t="s">
        <v>365</v>
      </c>
      <c r="E1873">
        <v>2025</v>
      </c>
      <c r="F1873">
        <v>6</v>
      </c>
      <c r="G1873" s="54" t="s">
        <v>858</v>
      </c>
      <c r="H1873" s="34" t="s">
        <v>325</v>
      </c>
      <c r="I1873" s="18">
        <v>-1410.04</v>
      </c>
      <c r="J1873" s="34" t="s">
        <v>785</v>
      </c>
      <c r="K1873" s="19">
        <f t="shared" si="59"/>
        <v>-1589.0304776</v>
      </c>
      <c r="L1873" t="s">
        <v>851</v>
      </c>
      <c r="M1873" s="51" t="s">
        <v>1135</v>
      </c>
      <c r="O1873" s="50" t="s">
        <v>1136</v>
      </c>
      <c r="P1873" s="38">
        <f t="shared" si="58"/>
        <v>-1589.0304776</v>
      </c>
      <c r="Q1873" s="52">
        <v>45831</v>
      </c>
      <c r="S1873">
        <v>40700</v>
      </c>
      <c r="T1873" t="s">
        <v>784</v>
      </c>
    </row>
    <row r="1874" spans="1:20" ht="14.45">
      <c r="A1874" s="54" t="str">
        <f>+VLOOKUP(O1874,'Selectable Table'!D:E,2,0)</f>
        <v>OTH CUST</v>
      </c>
      <c r="B1874" s="37" t="s">
        <v>1133</v>
      </c>
      <c r="C1874" s="50" t="s">
        <v>1134</v>
      </c>
      <c r="D1874" s="50" t="s">
        <v>365</v>
      </c>
      <c r="E1874">
        <v>2025</v>
      </c>
      <c r="F1874">
        <v>6</v>
      </c>
      <c r="G1874" s="54" t="s">
        <v>854</v>
      </c>
      <c r="H1874" s="34" t="s">
        <v>324</v>
      </c>
      <c r="I1874" s="18">
        <v>-189.476</v>
      </c>
      <c r="J1874" s="34" t="s">
        <v>785</v>
      </c>
      <c r="K1874" s="19">
        <f t="shared" si="59"/>
        <v>-213.52808344000002</v>
      </c>
      <c r="L1874" t="s">
        <v>851</v>
      </c>
      <c r="M1874" s="51" t="s">
        <v>1135</v>
      </c>
      <c r="O1874" s="50" t="s">
        <v>1136</v>
      </c>
      <c r="P1874" s="38">
        <f t="shared" si="58"/>
        <v>-213.52808344000002</v>
      </c>
      <c r="Q1874" s="52">
        <v>45831</v>
      </c>
      <c r="S1874">
        <v>40700</v>
      </c>
      <c r="T1874" t="s">
        <v>784</v>
      </c>
    </row>
    <row r="1875" spans="1:20" ht="14.45">
      <c r="A1875" s="54" t="str">
        <f>+VLOOKUP(O1875,'Selectable Table'!D:E,2,0)</f>
        <v>OTH CUST</v>
      </c>
      <c r="B1875" s="37" t="s">
        <v>1133</v>
      </c>
      <c r="C1875" s="50" t="s">
        <v>1134</v>
      </c>
      <c r="D1875" s="50" t="s">
        <v>365</v>
      </c>
      <c r="E1875">
        <v>2025</v>
      </c>
      <c r="F1875">
        <v>6</v>
      </c>
      <c r="G1875" s="54" t="s">
        <v>854</v>
      </c>
      <c r="H1875" s="34" t="s">
        <v>324</v>
      </c>
      <c r="I1875" s="18">
        <v>-508.94799999999998</v>
      </c>
      <c r="J1875" s="34" t="s">
        <v>785</v>
      </c>
      <c r="K1875" s="19">
        <f t="shared" si="59"/>
        <v>-573.55385911999997</v>
      </c>
      <c r="L1875" t="s">
        <v>851</v>
      </c>
      <c r="M1875" s="51" t="s">
        <v>1135</v>
      </c>
      <c r="O1875" s="50" t="s">
        <v>1136</v>
      </c>
      <c r="P1875" s="38">
        <f t="shared" si="58"/>
        <v>-573.55385911999997</v>
      </c>
      <c r="Q1875" s="52">
        <v>45831</v>
      </c>
      <c r="S1875">
        <v>40700</v>
      </c>
      <c r="T1875" t="s">
        <v>784</v>
      </c>
    </row>
    <row r="1876" spans="1:20" ht="29.1">
      <c r="A1876" s="54" t="str">
        <f>+VLOOKUP(O1876,'Selectable Table'!D:E,2,0)</f>
        <v>OTH CUST</v>
      </c>
      <c r="B1876" s="37" t="s">
        <v>1137</v>
      </c>
      <c r="C1876" s="50" t="s">
        <v>1138</v>
      </c>
      <c r="D1876" s="50" t="s">
        <v>365</v>
      </c>
      <c r="E1876">
        <v>2025</v>
      </c>
      <c r="F1876">
        <v>6</v>
      </c>
      <c r="G1876" s="54" t="s">
        <v>854</v>
      </c>
      <c r="H1876" s="34" t="s">
        <v>324</v>
      </c>
      <c r="I1876" s="18">
        <v>-391.23200000000003</v>
      </c>
      <c r="J1876" s="34" t="s">
        <v>785</v>
      </c>
      <c r="K1876" s="19">
        <f t="shared" si="59"/>
        <v>-440.89499008000007</v>
      </c>
      <c r="L1876" t="s">
        <v>851</v>
      </c>
      <c r="M1876" s="51" t="s">
        <v>1139</v>
      </c>
      <c r="O1876" s="50" t="s">
        <v>929</v>
      </c>
      <c r="P1876" s="38">
        <f t="shared" si="58"/>
        <v>-440.89499008000007</v>
      </c>
      <c r="Q1876" s="52">
        <v>45831</v>
      </c>
      <c r="S1876">
        <v>40700</v>
      </c>
      <c r="T1876" t="s">
        <v>784</v>
      </c>
    </row>
    <row r="1877" spans="1:20" ht="29.1">
      <c r="A1877" s="54" t="str">
        <f>+VLOOKUP(O1877,'Selectable Table'!D:E,2,0)</f>
        <v>OTH CUST</v>
      </c>
      <c r="B1877" s="37" t="s">
        <v>1140</v>
      </c>
      <c r="C1877" s="50" t="s">
        <v>1141</v>
      </c>
      <c r="D1877" s="50" t="s">
        <v>365</v>
      </c>
      <c r="E1877">
        <v>2025</v>
      </c>
      <c r="F1877">
        <v>6</v>
      </c>
      <c r="G1877" s="54" t="s">
        <v>854</v>
      </c>
      <c r="H1877" s="34" t="s">
        <v>324</v>
      </c>
      <c r="I1877" s="18">
        <v>-55.888000000000005</v>
      </c>
      <c r="J1877" s="34" t="s">
        <v>785</v>
      </c>
      <c r="K1877" s="19">
        <f t="shared" si="59"/>
        <v>-62.98242272000001</v>
      </c>
      <c r="L1877" t="s">
        <v>851</v>
      </c>
      <c r="M1877" s="51" t="s">
        <v>1142</v>
      </c>
      <c r="O1877" s="50" t="s">
        <v>929</v>
      </c>
      <c r="P1877" s="38">
        <f t="shared" si="58"/>
        <v>-62.98242272000001</v>
      </c>
      <c r="Q1877" s="52">
        <v>45831</v>
      </c>
      <c r="S1877">
        <v>40700</v>
      </c>
      <c r="T1877" t="s">
        <v>784</v>
      </c>
    </row>
    <row r="1878" spans="1:20" ht="14.45">
      <c r="A1878" s="54" t="str">
        <f>+VLOOKUP(O1878,'Selectable Table'!D:E,2,0)</f>
        <v>OTH CUST</v>
      </c>
      <c r="B1878" s="37" t="s">
        <v>1143</v>
      </c>
      <c r="C1878" s="50" t="s">
        <v>1144</v>
      </c>
      <c r="D1878" s="50" t="s">
        <v>365</v>
      </c>
      <c r="E1878">
        <v>2025</v>
      </c>
      <c r="F1878">
        <v>6</v>
      </c>
      <c r="G1878" s="54" t="s">
        <v>854</v>
      </c>
      <c r="H1878" s="34" t="s">
        <v>324</v>
      </c>
      <c r="I1878" s="18">
        <v>-237.82</v>
      </c>
      <c r="J1878" s="34" t="s">
        <v>785</v>
      </c>
      <c r="K1878" s="19">
        <f t="shared" si="59"/>
        <v>-268.00887080000001</v>
      </c>
      <c r="L1878" t="s">
        <v>851</v>
      </c>
      <c r="M1878" s="51" t="s">
        <v>1145</v>
      </c>
      <c r="O1878" s="50" t="s">
        <v>875</v>
      </c>
      <c r="P1878" s="38">
        <f t="shared" si="58"/>
        <v>-268.00887080000001</v>
      </c>
      <c r="Q1878" s="52">
        <v>45831</v>
      </c>
      <c r="S1878">
        <v>40700</v>
      </c>
      <c r="T1878" t="s">
        <v>784</v>
      </c>
    </row>
    <row r="1879" spans="1:20" ht="14.45">
      <c r="A1879" s="54" t="str">
        <f>+VLOOKUP(O1879,'Selectable Table'!D:E,2,0)</f>
        <v>OTH CUST</v>
      </c>
      <c r="B1879" s="37" t="s">
        <v>1143</v>
      </c>
      <c r="C1879" s="50" t="s">
        <v>1144</v>
      </c>
      <c r="D1879" s="50" t="s">
        <v>365</v>
      </c>
      <c r="E1879">
        <v>2025</v>
      </c>
      <c r="F1879">
        <v>6</v>
      </c>
      <c r="G1879" s="54" t="s">
        <v>854</v>
      </c>
      <c r="H1879" s="34" t="s">
        <v>324</v>
      </c>
      <c r="I1879" s="18">
        <v>-1411.1040000000003</v>
      </c>
      <c r="J1879" s="34" t="s">
        <v>785</v>
      </c>
      <c r="K1879" s="19">
        <f t="shared" si="59"/>
        <v>-1590.2295417600003</v>
      </c>
      <c r="L1879" t="s">
        <v>851</v>
      </c>
      <c r="M1879" s="51" t="s">
        <v>1145</v>
      </c>
      <c r="O1879" s="50" t="s">
        <v>875</v>
      </c>
      <c r="P1879" s="38">
        <f t="shared" si="58"/>
        <v>-1590.2295417600003</v>
      </c>
      <c r="Q1879" s="52">
        <v>45831</v>
      </c>
      <c r="S1879">
        <v>40700</v>
      </c>
      <c r="T1879" t="s">
        <v>784</v>
      </c>
    </row>
    <row r="1880" spans="1:20" ht="14.45">
      <c r="A1880" s="54" t="str">
        <f>+VLOOKUP(O1880,'Selectable Table'!D:E,2,0)</f>
        <v>OTH CUST</v>
      </c>
      <c r="B1880" s="37" t="s">
        <v>1143</v>
      </c>
      <c r="C1880" s="50" t="s">
        <v>1144</v>
      </c>
      <c r="D1880" s="50" t="s">
        <v>365</v>
      </c>
      <c r="E1880">
        <v>2025</v>
      </c>
      <c r="F1880">
        <v>6</v>
      </c>
      <c r="G1880" s="54" t="s">
        <v>850</v>
      </c>
      <c r="H1880" s="34" t="s">
        <v>323</v>
      </c>
      <c r="I1880" s="18">
        <v>-158.01600000000002</v>
      </c>
      <c r="J1880" s="34" t="s">
        <v>785</v>
      </c>
      <c r="K1880" s="19">
        <f t="shared" si="59"/>
        <v>-178.07455104000002</v>
      </c>
      <c r="L1880" t="s">
        <v>851</v>
      </c>
      <c r="M1880" s="51" t="s">
        <v>1145</v>
      </c>
      <c r="O1880" s="50" t="s">
        <v>875</v>
      </c>
      <c r="P1880" s="38">
        <f t="shared" si="58"/>
        <v>-178.07455104000002</v>
      </c>
      <c r="Q1880" s="52">
        <v>45831</v>
      </c>
      <c r="S1880">
        <v>40700</v>
      </c>
      <c r="T1880" t="s">
        <v>784</v>
      </c>
    </row>
    <row r="1881" spans="1:20" ht="14.45">
      <c r="A1881" s="54" t="str">
        <f>+VLOOKUP(O1881,'Selectable Table'!D:E,2,0)</f>
        <v>ASTRAZENECA</v>
      </c>
      <c r="B1881" s="37" t="s">
        <v>1146</v>
      </c>
      <c r="C1881" s="50" t="s">
        <v>1147</v>
      </c>
      <c r="D1881" s="50" t="s">
        <v>365</v>
      </c>
      <c r="E1881">
        <v>2025</v>
      </c>
      <c r="F1881">
        <v>6</v>
      </c>
      <c r="G1881" s="54" t="s">
        <v>850</v>
      </c>
      <c r="H1881" s="34" t="s">
        <v>323</v>
      </c>
      <c r="I1881" s="18">
        <v>-278.40000000000003</v>
      </c>
      <c r="J1881" s="34" t="s">
        <v>785</v>
      </c>
      <c r="K1881" s="19">
        <f t="shared" si="59"/>
        <v>-313.74009600000005</v>
      </c>
      <c r="L1881" t="s">
        <v>851</v>
      </c>
      <c r="M1881" s="51" t="s">
        <v>1148</v>
      </c>
      <c r="O1881" s="50" t="s">
        <v>1149</v>
      </c>
      <c r="P1881" s="38">
        <f t="shared" si="58"/>
        <v>-313.74009600000005</v>
      </c>
      <c r="Q1881" s="52">
        <v>45831</v>
      </c>
      <c r="S1881">
        <v>40700</v>
      </c>
      <c r="T1881" t="s">
        <v>784</v>
      </c>
    </row>
    <row r="1882" spans="1:20" ht="14.45">
      <c r="A1882" s="54" t="str">
        <f>+VLOOKUP(O1882,'Selectable Table'!D:E,2,0)</f>
        <v>OTH CUST</v>
      </c>
      <c r="B1882" s="37" t="s">
        <v>1150</v>
      </c>
      <c r="C1882" s="50" t="s">
        <v>1151</v>
      </c>
      <c r="D1882" s="50" t="s">
        <v>365</v>
      </c>
      <c r="E1882">
        <v>2025</v>
      </c>
      <c r="F1882">
        <v>6</v>
      </c>
      <c r="G1882" s="54" t="s">
        <v>854</v>
      </c>
      <c r="H1882" s="34" t="s">
        <v>324</v>
      </c>
      <c r="I1882" s="18">
        <v>-459.75200000000007</v>
      </c>
      <c r="J1882" s="34" t="s">
        <v>785</v>
      </c>
      <c r="K1882" s="19">
        <f t="shared" si="59"/>
        <v>-518.11291888000005</v>
      </c>
      <c r="L1882" t="s">
        <v>851</v>
      </c>
      <c r="M1882" s="51" t="s">
        <v>1152</v>
      </c>
      <c r="O1882" s="50" t="s">
        <v>1010</v>
      </c>
      <c r="P1882" s="38">
        <f t="shared" si="58"/>
        <v>-518.11291888000005</v>
      </c>
      <c r="Q1882" s="52">
        <v>45831</v>
      </c>
      <c r="S1882">
        <v>40700</v>
      </c>
      <c r="T1882" t="s">
        <v>784</v>
      </c>
    </row>
    <row r="1883" spans="1:20" ht="14.45">
      <c r="A1883" s="54" t="str">
        <f>+VLOOKUP(O1883,'Selectable Table'!D:E,2,0)</f>
        <v>OTH CUST</v>
      </c>
      <c r="B1883" s="37" t="s">
        <v>1150</v>
      </c>
      <c r="C1883" s="50" t="s">
        <v>1151</v>
      </c>
      <c r="D1883" s="50" t="s">
        <v>2008</v>
      </c>
      <c r="E1883">
        <v>2025</v>
      </c>
      <c r="F1883">
        <v>6</v>
      </c>
      <c r="G1883" s="54" t="s">
        <v>858</v>
      </c>
      <c r="H1883" s="34" t="s">
        <v>325</v>
      </c>
      <c r="I1883" s="18">
        <v>-168.39600000000002</v>
      </c>
      <c r="J1883" s="34" t="s">
        <v>789</v>
      </c>
      <c r="K1883" s="19">
        <f t="shared" si="59"/>
        <v>-224.74298556000002</v>
      </c>
      <c r="L1883" t="s">
        <v>851</v>
      </c>
      <c r="M1883" s="51" t="s">
        <v>1152</v>
      </c>
      <c r="O1883" s="50" t="s">
        <v>1010</v>
      </c>
      <c r="P1883" s="38">
        <f t="shared" si="58"/>
        <v>-224.74298556000002</v>
      </c>
      <c r="Q1883" s="52">
        <v>45831</v>
      </c>
      <c r="S1883">
        <v>40700</v>
      </c>
      <c r="T1883" t="s">
        <v>784</v>
      </c>
    </row>
    <row r="1884" spans="1:20" ht="14.45">
      <c r="A1884" s="54" t="str">
        <f>+VLOOKUP(O1884,'Selectable Table'!D:E,2,0)</f>
        <v>OTH CUST</v>
      </c>
      <c r="B1884" s="37" t="s">
        <v>1150</v>
      </c>
      <c r="C1884" s="50" t="s">
        <v>1151</v>
      </c>
      <c r="D1884" s="50" t="s">
        <v>2008</v>
      </c>
      <c r="E1884">
        <v>2025</v>
      </c>
      <c r="F1884">
        <v>6</v>
      </c>
      <c r="G1884" s="54" t="s">
        <v>854</v>
      </c>
      <c r="H1884" s="34" t="s">
        <v>324</v>
      </c>
      <c r="I1884" s="18">
        <v>-171.072</v>
      </c>
      <c r="J1884" s="34" t="s">
        <v>789</v>
      </c>
      <c r="K1884" s="19">
        <f t="shared" si="59"/>
        <v>-228.31440192000002</v>
      </c>
      <c r="L1884" t="s">
        <v>851</v>
      </c>
      <c r="M1884" s="51" t="s">
        <v>1152</v>
      </c>
      <c r="O1884" s="50" t="s">
        <v>1010</v>
      </c>
      <c r="P1884" s="38">
        <f t="shared" si="58"/>
        <v>-228.31440192000002</v>
      </c>
      <c r="Q1884" s="52">
        <v>45831</v>
      </c>
      <c r="S1884">
        <v>40700</v>
      </c>
      <c r="T1884" t="s">
        <v>784</v>
      </c>
    </row>
    <row r="1885" spans="1:20" ht="14.45">
      <c r="A1885" s="54" t="str">
        <f>+VLOOKUP(O1885,'Selectable Table'!D:E,2,0)</f>
        <v>OTH CUST</v>
      </c>
      <c r="B1885" s="37" t="s">
        <v>1160</v>
      </c>
      <c r="C1885" s="50" t="s">
        <v>1161</v>
      </c>
      <c r="D1885" s="50" t="s">
        <v>2008</v>
      </c>
      <c r="E1885">
        <v>2025</v>
      </c>
      <c r="F1885">
        <v>6</v>
      </c>
      <c r="G1885" s="54" t="s">
        <v>854</v>
      </c>
      <c r="H1885" s="34" t="s">
        <v>324</v>
      </c>
      <c r="I1885" s="18">
        <v>-383.35200000000003</v>
      </c>
      <c r="J1885" s="34" t="s">
        <v>789</v>
      </c>
      <c r="K1885" s="19">
        <f t="shared" si="59"/>
        <v>-511.6254127200001</v>
      </c>
      <c r="L1885" t="s">
        <v>851</v>
      </c>
      <c r="M1885" s="51" t="s">
        <v>901</v>
      </c>
      <c r="O1885" s="50" t="s">
        <v>902</v>
      </c>
      <c r="P1885" s="38">
        <f t="shared" si="58"/>
        <v>-511.6254127200001</v>
      </c>
      <c r="Q1885" s="52">
        <v>45831</v>
      </c>
      <c r="S1885">
        <v>40700</v>
      </c>
      <c r="T1885" t="s">
        <v>784</v>
      </c>
    </row>
    <row r="1886" spans="1:20" ht="14.45">
      <c r="A1886" s="54" t="str">
        <f>+VLOOKUP(O1886,'Selectable Table'!D:E,2,0)</f>
        <v>OTH CUST</v>
      </c>
      <c r="B1886" s="37" t="s">
        <v>1160</v>
      </c>
      <c r="C1886" s="50" t="s">
        <v>1161</v>
      </c>
      <c r="D1886" s="50" t="s">
        <v>2008</v>
      </c>
      <c r="E1886">
        <v>2025</v>
      </c>
      <c r="F1886">
        <v>6</v>
      </c>
      <c r="G1886" s="54" t="s">
        <v>854</v>
      </c>
      <c r="H1886" s="34" t="s">
        <v>324</v>
      </c>
      <c r="I1886" s="18">
        <v>-1269.0360000000001</v>
      </c>
      <c r="J1886" s="34" t="s">
        <v>789</v>
      </c>
      <c r="K1886" s="19">
        <f t="shared" si="59"/>
        <v>-1693.6681359600002</v>
      </c>
      <c r="L1886" t="s">
        <v>851</v>
      </c>
      <c r="M1886" s="51" t="s">
        <v>901</v>
      </c>
      <c r="O1886" s="50" t="s">
        <v>902</v>
      </c>
      <c r="P1886" s="38">
        <f t="shared" si="58"/>
        <v>-1693.6681359600002</v>
      </c>
      <c r="Q1886" s="52">
        <v>45831</v>
      </c>
      <c r="S1886">
        <v>40700</v>
      </c>
      <c r="T1886" t="s">
        <v>784</v>
      </c>
    </row>
    <row r="1887" spans="1:20" ht="14.45">
      <c r="A1887" s="54" t="str">
        <f>+VLOOKUP(O1887,'Selectable Table'!D:E,2,0)</f>
        <v>OTH CUST</v>
      </c>
      <c r="B1887" s="37" t="s">
        <v>1160</v>
      </c>
      <c r="C1887" s="50" t="s">
        <v>1161</v>
      </c>
      <c r="D1887" s="50" t="s">
        <v>2008</v>
      </c>
      <c r="E1887">
        <v>2025</v>
      </c>
      <c r="F1887">
        <v>6</v>
      </c>
      <c r="G1887" s="54" t="s">
        <v>854</v>
      </c>
      <c r="H1887" s="34" t="s">
        <v>324</v>
      </c>
      <c r="I1887" s="18">
        <v>-92.536000000000001</v>
      </c>
      <c r="J1887" s="34" t="s">
        <v>789</v>
      </c>
      <c r="K1887" s="19">
        <f t="shared" si="59"/>
        <v>-123.49947096000001</v>
      </c>
      <c r="L1887" t="s">
        <v>851</v>
      </c>
      <c r="M1887" s="51" t="s">
        <v>901</v>
      </c>
      <c r="O1887" s="50" t="s">
        <v>902</v>
      </c>
      <c r="P1887" s="38">
        <f t="shared" si="58"/>
        <v>-123.49947096000001</v>
      </c>
      <c r="Q1887" s="52">
        <v>45831</v>
      </c>
      <c r="S1887">
        <v>40700</v>
      </c>
      <c r="T1887" t="s">
        <v>784</v>
      </c>
    </row>
    <row r="1888" spans="1:20" ht="14.45">
      <c r="A1888" s="54" t="str">
        <f>+VLOOKUP(O1888,'Selectable Table'!D:E,2,0)</f>
        <v>OTH CUST</v>
      </c>
      <c r="B1888" s="37" t="s">
        <v>1160</v>
      </c>
      <c r="C1888" s="50" t="s">
        <v>1161</v>
      </c>
      <c r="D1888" s="50" t="s">
        <v>2008</v>
      </c>
      <c r="E1888">
        <v>2025</v>
      </c>
      <c r="F1888">
        <v>6</v>
      </c>
      <c r="G1888" s="54" t="s">
        <v>854</v>
      </c>
      <c r="H1888" s="34" t="s">
        <v>324</v>
      </c>
      <c r="I1888" s="18">
        <v>-416.41200000000003</v>
      </c>
      <c r="J1888" s="34" t="s">
        <v>789</v>
      </c>
      <c r="K1888" s="19">
        <f t="shared" si="59"/>
        <v>-555.74761932000013</v>
      </c>
      <c r="L1888" t="s">
        <v>851</v>
      </c>
      <c r="M1888" s="51" t="s">
        <v>901</v>
      </c>
      <c r="O1888" s="50" t="s">
        <v>902</v>
      </c>
      <c r="P1888" s="38">
        <f t="shared" si="58"/>
        <v>-555.74761932000013</v>
      </c>
      <c r="Q1888" s="52">
        <v>45831</v>
      </c>
      <c r="S1888">
        <v>40700</v>
      </c>
      <c r="T1888" t="s">
        <v>784</v>
      </c>
    </row>
    <row r="1889" spans="1:20" ht="14.45">
      <c r="A1889" s="54" t="str">
        <f>+VLOOKUP(O1889,'Selectable Table'!D:E,2,0)</f>
        <v>MEDIMMUNE</v>
      </c>
      <c r="B1889" s="37" t="s">
        <v>1165</v>
      </c>
      <c r="C1889" s="50" t="s">
        <v>1166</v>
      </c>
      <c r="D1889" s="50" t="s">
        <v>2008</v>
      </c>
      <c r="E1889">
        <v>2025</v>
      </c>
      <c r="F1889">
        <v>6</v>
      </c>
      <c r="G1889" s="54" t="s">
        <v>850</v>
      </c>
      <c r="H1889" s="34" t="s">
        <v>323</v>
      </c>
      <c r="I1889" s="18">
        <v>-185.60000000000002</v>
      </c>
      <c r="J1889" s="34" t="s">
        <v>789</v>
      </c>
      <c r="K1889" s="19">
        <f t="shared" si="59"/>
        <v>-247.70361600000004</v>
      </c>
      <c r="L1889" t="s">
        <v>851</v>
      </c>
      <c r="M1889" s="51" t="s">
        <v>1167</v>
      </c>
      <c r="O1889" s="50" t="s">
        <v>1168</v>
      </c>
      <c r="P1889" s="38">
        <f t="shared" si="58"/>
        <v>-247.70361600000004</v>
      </c>
      <c r="Q1889" s="52">
        <v>45831</v>
      </c>
      <c r="S1889">
        <v>40700</v>
      </c>
      <c r="T1889" t="s">
        <v>784</v>
      </c>
    </row>
    <row r="1890" spans="1:20" ht="14.45">
      <c r="A1890" s="54" t="str">
        <f>+VLOOKUP(O1890,'Selectable Table'!D:E,2,0)</f>
        <v>MEDIMMUNE</v>
      </c>
      <c r="B1890" s="37" t="s">
        <v>1165</v>
      </c>
      <c r="C1890" s="50" t="s">
        <v>1166</v>
      </c>
      <c r="D1890" s="50" t="s">
        <v>2008</v>
      </c>
      <c r="E1890">
        <v>2025</v>
      </c>
      <c r="F1890">
        <v>6</v>
      </c>
      <c r="G1890" s="54" t="s">
        <v>850</v>
      </c>
      <c r="H1890" s="34" t="s">
        <v>323</v>
      </c>
      <c r="I1890" s="18">
        <v>-378.24</v>
      </c>
      <c r="J1890" s="34" t="s">
        <v>789</v>
      </c>
      <c r="K1890" s="19">
        <f t="shared" si="59"/>
        <v>-504.80288640000003</v>
      </c>
      <c r="L1890" t="s">
        <v>851</v>
      </c>
      <c r="M1890" s="51" t="s">
        <v>1167</v>
      </c>
      <c r="O1890" s="50" t="s">
        <v>1168</v>
      </c>
      <c r="P1890" s="38">
        <f t="shared" si="58"/>
        <v>-504.80288640000003</v>
      </c>
      <c r="Q1890" s="52">
        <v>45831</v>
      </c>
      <c r="S1890">
        <v>40700</v>
      </c>
      <c r="T1890" t="s">
        <v>784</v>
      </c>
    </row>
    <row r="1891" spans="1:20" ht="14.45">
      <c r="A1891" s="54" t="str">
        <f>+VLOOKUP(O1891,'Selectable Table'!D:E,2,0)</f>
        <v>TAKEDA</v>
      </c>
      <c r="B1891" s="37" t="s">
        <v>1170</v>
      </c>
      <c r="C1891" s="50" t="s">
        <v>1171</v>
      </c>
      <c r="D1891" s="50" t="s">
        <v>2009</v>
      </c>
      <c r="E1891">
        <v>2025</v>
      </c>
      <c r="F1891">
        <v>6</v>
      </c>
      <c r="G1891" s="54" t="s">
        <v>850</v>
      </c>
      <c r="H1891" s="34" t="s">
        <v>323</v>
      </c>
      <c r="I1891" s="18">
        <v>-795.79200000000003</v>
      </c>
      <c r="J1891" s="34" t="s">
        <v>785</v>
      </c>
      <c r="K1891" s="19">
        <f t="shared" si="59"/>
        <v>-896.80983648000006</v>
      </c>
      <c r="L1891" t="s">
        <v>851</v>
      </c>
      <c r="M1891" s="51" t="s">
        <v>1172</v>
      </c>
      <c r="O1891" s="50" t="s">
        <v>1173</v>
      </c>
      <c r="P1891" s="38">
        <f t="shared" si="58"/>
        <v>-896.80983648000006</v>
      </c>
      <c r="Q1891" s="52">
        <v>45831</v>
      </c>
      <c r="S1891">
        <v>40700</v>
      </c>
      <c r="T1891" t="s">
        <v>784</v>
      </c>
    </row>
    <row r="1892" spans="1:20" ht="14.45">
      <c r="A1892" s="54" t="str">
        <f>+VLOOKUP(O1892,'Selectable Table'!D:E,2,0)</f>
        <v>TAKEDA</v>
      </c>
      <c r="B1892" s="37" t="s">
        <v>1170</v>
      </c>
      <c r="C1892" s="50" t="s">
        <v>1171</v>
      </c>
      <c r="D1892" s="50" t="s">
        <v>2010</v>
      </c>
      <c r="E1892">
        <v>2025</v>
      </c>
      <c r="F1892">
        <v>6</v>
      </c>
      <c r="G1892" s="54" t="s">
        <v>858</v>
      </c>
      <c r="H1892" s="34" t="s">
        <v>325</v>
      </c>
      <c r="I1892" s="18">
        <v>-194.32000000000002</v>
      </c>
      <c r="J1892" s="34" t="s">
        <v>789</v>
      </c>
      <c r="K1892" s="19">
        <f t="shared" si="59"/>
        <v>-259.34141520000003</v>
      </c>
      <c r="L1892" t="s">
        <v>851</v>
      </c>
      <c r="M1892" s="51" t="s">
        <v>1172</v>
      </c>
      <c r="O1892" s="50" t="s">
        <v>1173</v>
      </c>
      <c r="P1892" s="38">
        <f t="shared" si="58"/>
        <v>-259.34141520000003</v>
      </c>
      <c r="Q1892" s="52">
        <v>45831</v>
      </c>
      <c r="S1892">
        <v>40700</v>
      </c>
      <c r="T1892" t="s">
        <v>784</v>
      </c>
    </row>
    <row r="1893" spans="1:20" ht="14.45">
      <c r="A1893" s="54" t="str">
        <f>+VLOOKUP(O1893,'Selectable Table'!D:E,2,0)</f>
        <v>OTH CUST</v>
      </c>
      <c r="B1893" s="37" t="s">
        <v>1174</v>
      </c>
      <c r="C1893" s="50" t="s">
        <v>1175</v>
      </c>
      <c r="D1893" s="50" t="s">
        <v>2010</v>
      </c>
      <c r="E1893">
        <v>2025</v>
      </c>
      <c r="F1893">
        <v>6</v>
      </c>
      <c r="G1893" s="54" t="s">
        <v>854</v>
      </c>
      <c r="H1893" s="34" t="s">
        <v>324</v>
      </c>
      <c r="I1893" s="18">
        <v>-855.35599999999999</v>
      </c>
      <c r="J1893" s="34" t="s">
        <v>789</v>
      </c>
      <c r="K1893" s="19">
        <f t="shared" si="59"/>
        <v>-1141.5666711600002</v>
      </c>
      <c r="L1893" t="s">
        <v>851</v>
      </c>
      <c r="M1893" s="51" t="s">
        <v>1176</v>
      </c>
      <c r="O1893" s="50" t="s">
        <v>1010</v>
      </c>
      <c r="P1893" s="38">
        <f t="shared" si="58"/>
        <v>-1141.5666711600002</v>
      </c>
      <c r="Q1893" s="52">
        <v>45831</v>
      </c>
      <c r="S1893">
        <v>40700</v>
      </c>
      <c r="T1893" t="s">
        <v>784</v>
      </c>
    </row>
    <row r="1894" spans="1:20" ht="14.45">
      <c r="A1894" s="54" t="str">
        <f>+VLOOKUP(O1894,'Selectable Table'!D:E,2,0)</f>
        <v>OTH CUST</v>
      </c>
      <c r="B1894" s="37" t="s">
        <v>1174</v>
      </c>
      <c r="C1894" s="50" t="s">
        <v>1175</v>
      </c>
      <c r="D1894" s="50" t="s">
        <v>2010</v>
      </c>
      <c r="E1894">
        <v>2025</v>
      </c>
      <c r="F1894">
        <v>6</v>
      </c>
      <c r="G1894" s="54" t="s">
        <v>850</v>
      </c>
      <c r="H1894" s="34" t="s">
        <v>323</v>
      </c>
      <c r="I1894" s="18">
        <v>-1379.2600000000002</v>
      </c>
      <c r="J1894" s="34" t="s">
        <v>789</v>
      </c>
      <c r="K1894" s="19">
        <f t="shared" si="59"/>
        <v>-1840.7741886000003</v>
      </c>
      <c r="L1894" t="s">
        <v>851</v>
      </c>
      <c r="M1894" s="51" t="s">
        <v>1176</v>
      </c>
      <c r="O1894" s="50" t="s">
        <v>1010</v>
      </c>
      <c r="P1894" s="38">
        <f t="shared" si="58"/>
        <v>-1840.7741886000003</v>
      </c>
      <c r="Q1894" s="52">
        <v>45831</v>
      </c>
      <c r="S1894">
        <v>40700</v>
      </c>
      <c r="T1894" t="s">
        <v>784</v>
      </c>
    </row>
    <row r="1895" spans="1:20" ht="14.45">
      <c r="A1895" s="54" t="str">
        <f>+VLOOKUP(O1895,'Selectable Table'!D:E,2,0)</f>
        <v>OTH CUST</v>
      </c>
      <c r="B1895" s="37" t="s">
        <v>1174</v>
      </c>
      <c r="C1895" s="50" t="s">
        <v>1175</v>
      </c>
      <c r="D1895" s="50" t="s">
        <v>2010</v>
      </c>
      <c r="E1895">
        <v>2025</v>
      </c>
      <c r="F1895">
        <v>6</v>
      </c>
      <c r="G1895" s="54" t="s">
        <v>850</v>
      </c>
      <c r="H1895" s="34" t="s">
        <v>323</v>
      </c>
      <c r="I1895" s="18">
        <v>-617.45600000000013</v>
      </c>
      <c r="J1895" s="34" t="s">
        <v>789</v>
      </c>
      <c r="K1895" s="19">
        <f t="shared" si="59"/>
        <v>-824.06295216000024</v>
      </c>
      <c r="L1895" t="s">
        <v>851</v>
      </c>
      <c r="M1895" s="51" t="s">
        <v>1176</v>
      </c>
      <c r="O1895" s="50" t="s">
        <v>1010</v>
      </c>
      <c r="P1895" s="38">
        <f t="shared" si="58"/>
        <v>-824.06295216000024</v>
      </c>
      <c r="Q1895" s="52">
        <v>45831</v>
      </c>
      <c r="S1895">
        <v>40700</v>
      </c>
      <c r="T1895" t="s">
        <v>784</v>
      </c>
    </row>
    <row r="1896" spans="1:20" ht="29.1">
      <c r="A1896" s="54" t="str">
        <f>+VLOOKUP(O1896,'Selectable Table'!D:E,2,0)</f>
        <v>OTH CUST</v>
      </c>
      <c r="B1896" s="37" t="s">
        <v>1183</v>
      </c>
      <c r="C1896" s="50" t="s">
        <v>1184</v>
      </c>
      <c r="D1896" s="50" t="s">
        <v>573</v>
      </c>
      <c r="E1896">
        <v>2025</v>
      </c>
      <c r="F1896">
        <v>6</v>
      </c>
      <c r="G1896" s="54" t="s">
        <v>858</v>
      </c>
      <c r="H1896" s="34" t="s">
        <v>325</v>
      </c>
      <c r="I1896" s="18">
        <v>-230.00400000000002</v>
      </c>
      <c r="J1896" s="34" t="s">
        <v>789</v>
      </c>
      <c r="K1896" s="19">
        <f t="shared" si="59"/>
        <v>-306.96563844000002</v>
      </c>
      <c r="L1896" t="s">
        <v>851</v>
      </c>
      <c r="M1896" s="51" t="s">
        <v>1185</v>
      </c>
      <c r="O1896" s="50" t="s">
        <v>929</v>
      </c>
      <c r="P1896" s="38">
        <f t="shared" si="58"/>
        <v>-306.96563844000002</v>
      </c>
      <c r="Q1896" s="52">
        <v>45831</v>
      </c>
      <c r="S1896">
        <v>40700</v>
      </c>
      <c r="T1896" t="s">
        <v>784</v>
      </c>
    </row>
    <row r="1897" spans="1:20" ht="29.1">
      <c r="A1897" s="54" t="str">
        <f>+VLOOKUP(O1897,'Selectable Table'!D:E,2,0)</f>
        <v>OTH CUST</v>
      </c>
      <c r="B1897" s="37" t="s">
        <v>1183</v>
      </c>
      <c r="C1897" s="50" t="s">
        <v>1184</v>
      </c>
      <c r="D1897" s="50" t="s">
        <v>573</v>
      </c>
      <c r="E1897">
        <v>2025</v>
      </c>
      <c r="F1897">
        <v>6</v>
      </c>
      <c r="G1897" s="54" t="s">
        <v>854</v>
      </c>
      <c r="H1897" s="34" t="s">
        <v>324</v>
      </c>
      <c r="I1897" s="18">
        <v>-68.444000000000003</v>
      </c>
      <c r="J1897" s="34" t="s">
        <v>789</v>
      </c>
      <c r="K1897" s="19">
        <f t="shared" si="59"/>
        <v>-91.346046840000014</v>
      </c>
      <c r="L1897" t="s">
        <v>851</v>
      </c>
      <c r="M1897" s="51" t="s">
        <v>1185</v>
      </c>
      <c r="O1897" s="50" t="s">
        <v>929</v>
      </c>
      <c r="P1897" s="38">
        <f t="shared" si="58"/>
        <v>-91.346046840000014</v>
      </c>
      <c r="Q1897" s="52">
        <v>45831</v>
      </c>
      <c r="S1897">
        <v>40700</v>
      </c>
      <c r="T1897" t="s">
        <v>784</v>
      </c>
    </row>
    <row r="1898" spans="1:20" ht="29.1">
      <c r="A1898" s="54" t="str">
        <f>+VLOOKUP(O1898,'Selectable Table'!D:E,2,0)</f>
        <v>OTH CUST</v>
      </c>
      <c r="B1898" s="37" t="s">
        <v>1186</v>
      </c>
      <c r="C1898" s="50" t="s">
        <v>1187</v>
      </c>
      <c r="D1898" s="50" t="s">
        <v>573</v>
      </c>
      <c r="E1898">
        <v>2025</v>
      </c>
      <c r="F1898">
        <v>6</v>
      </c>
      <c r="G1898" s="54" t="s">
        <v>854</v>
      </c>
      <c r="H1898" s="34" t="s">
        <v>324</v>
      </c>
      <c r="I1898" s="18">
        <v>-684.46</v>
      </c>
      <c r="J1898" s="34" t="s">
        <v>789</v>
      </c>
      <c r="K1898" s="19">
        <f t="shared" si="59"/>
        <v>-913.48716060000015</v>
      </c>
      <c r="L1898" t="s">
        <v>851</v>
      </c>
      <c r="M1898" s="51" t="s">
        <v>1188</v>
      </c>
      <c r="O1898" s="50" t="s">
        <v>929</v>
      </c>
      <c r="P1898" s="38">
        <f t="shared" si="58"/>
        <v>-913.48716060000015</v>
      </c>
      <c r="Q1898" s="52">
        <v>45831</v>
      </c>
      <c r="S1898">
        <v>40700</v>
      </c>
      <c r="T1898" t="s">
        <v>784</v>
      </c>
    </row>
    <row r="1899" spans="1:20" ht="14.45">
      <c r="A1899" s="54" t="str">
        <f>+VLOOKUP(O1899,'Selectable Table'!D:E,2,0)</f>
        <v>OTH CUST</v>
      </c>
      <c r="B1899" s="37" t="s">
        <v>1189</v>
      </c>
      <c r="C1899" s="50" t="s">
        <v>1190</v>
      </c>
      <c r="D1899" s="50" t="s">
        <v>573</v>
      </c>
      <c r="E1899">
        <v>2025</v>
      </c>
      <c r="F1899">
        <v>6</v>
      </c>
      <c r="G1899" s="54" t="s">
        <v>854</v>
      </c>
      <c r="H1899" s="34" t="s">
        <v>324</v>
      </c>
      <c r="I1899" s="18">
        <v>-536.68799999999999</v>
      </c>
      <c r="J1899" s="34" t="s">
        <v>789</v>
      </c>
      <c r="K1899" s="19">
        <f t="shared" si="59"/>
        <v>-716.26917168</v>
      </c>
      <c r="L1899" t="s">
        <v>851</v>
      </c>
      <c r="M1899" s="51" t="s">
        <v>1191</v>
      </c>
      <c r="O1899" s="50" t="s">
        <v>944</v>
      </c>
      <c r="P1899" s="38">
        <f t="shared" si="58"/>
        <v>-716.26917168</v>
      </c>
      <c r="Q1899" s="52">
        <v>45831</v>
      </c>
      <c r="S1899">
        <v>40700</v>
      </c>
      <c r="T1899" t="s">
        <v>784</v>
      </c>
    </row>
    <row r="1900" spans="1:20" ht="14.45">
      <c r="A1900" s="54" t="str">
        <f>+VLOOKUP(O1900,'Selectable Table'!D:E,2,0)</f>
        <v>OTH CUST</v>
      </c>
      <c r="B1900" s="37" t="s">
        <v>1189</v>
      </c>
      <c r="C1900" s="50" t="s">
        <v>1190</v>
      </c>
      <c r="D1900" s="50" t="s">
        <v>573</v>
      </c>
      <c r="E1900">
        <v>2025</v>
      </c>
      <c r="F1900">
        <v>6</v>
      </c>
      <c r="G1900" s="54" t="s">
        <v>854</v>
      </c>
      <c r="H1900" s="34" t="s">
        <v>324</v>
      </c>
      <c r="I1900" s="18">
        <v>-1276.0440000000001</v>
      </c>
      <c r="J1900" s="34" t="s">
        <v>789</v>
      </c>
      <c r="K1900" s="19">
        <f t="shared" si="59"/>
        <v>-1703.0210828400002</v>
      </c>
      <c r="L1900" t="s">
        <v>851</v>
      </c>
      <c r="M1900" s="51" t="s">
        <v>1191</v>
      </c>
      <c r="O1900" s="50" t="s">
        <v>944</v>
      </c>
      <c r="P1900" s="38">
        <f t="shared" si="58"/>
        <v>-1703.0210828400002</v>
      </c>
      <c r="Q1900" s="52">
        <v>45831</v>
      </c>
      <c r="S1900">
        <v>40700</v>
      </c>
      <c r="T1900" t="s">
        <v>784</v>
      </c>
    </row>
    <row r="1901" spans="1:20" ht="14.45">
      <c r="A1901" s="54" t="str">
        <f>+VLOOKUP(O1901,'Selectable Table'!D:E,2,0)</f>
        <v>OTH CUST</v>
      </c>
      <c r="B1901" s="37" t="s">
        <v>1189</v>
      </c>
      <c r="C1901" s="50" t="s">
        <v>1190</v>
      </c>
      <c r="D1901" s="50" t="s">
        <v>573</v>
      </c>
      <c r="E1901">
        <v>2025</v>
      </c>
      <c r="F1901">
        <v>6</v>
      </c>
      <c r="G1901" s="54" t="s">
        <v>867</v>
      </c>
      <c r="H1901" s="34" t="s">
        <v>333</v>
      </c>
      <c r="I1901" s="18">
        <v>-534.38</v>
      </c>
      <c r="J1901" s="34" t="s">
        <v>789</v>
      </c>
      <c r="K1901" s="19">
        <f t="shared" si="59"/>
        <v>-713.18889180000008</v>
      </c>
      <c r="L1901" t="s">
        <v>851</v>
      </c>
      <c r="M1901" s="51" t="s">
        <v>1191</v>
      </c>
      <c r="O1901" s="50" t="s">
        <v>944</v>
      </c>
      <c r="P1901" s="38">
        <f t="shared" si="58"/>
        <v>-713.18889180000008</v>
      </c>
      <c r="Q1901" s="52">
        <v>45831</v>
      </c>
      <c r="S1901">
        <v>40700</v>
      </c>
      <c r="T1901" t="s">
        <v>784</v>
      </c>
    </row>
    <row r="1902" spans="1:20" ht="14.45">
      <c r="A1902" s="54" t="str">
        <f>+VLOOKUP(O1902,'Selectable Table'!D:E,2,0)</f>
        <v>OTH CUST</v>
      </c>
      <c r="B1902" s="37" t="s">
        <v>1192</v>
      </c>
      <c r="C1902" s="50" t="s">
        <v>1193</v>
      </c>
      <c r="D1902" s="50" t="s">
        <v>573</v>
      </c>
      <c r="E1902">
        <v>2025</v>
      </c>
      <c r="F1902">
        <v>6</v>
      </c>
      <c r="G1902" s="54" t="s">
        <v>854</v>
      </c>
      <c r="H1902" s="34" t="s">
        <v>324</v>
      </c>
      <c r="I1902" s="18">
        <v>-242.9</v>
      </c>
      <c r="J1902" s="34" t="s">
        <v>789</v>
      </c>
      <c r="K1902" s="19">
        <f t="shared" si="59"/>
        <v>-324.17676900000004</v>
      </c>
      <c r="L1902" t="s">
        <v>851</v>
      </c>
      <c r="M1902" s="51" t="s">
        <v>1195</v>
      </c>
      <c r="O1902" s="50" t="s">
        <v>919</v>
      </c>
      <c r="P1902" s="38">
        <f t="shared" si="58"/>
        <v>-324.17676900000004</v>
      </c>
      <c r="Q1902" s="52">
        <v>45831</v>
      </c>
      <c r="S1902">
        <v>40700</v>
      </c>
      <c r="T1902" t="s">
        <v>784</v>
      </c>
    </row>
    <row r="1903" spans="1:20" ht="14.45">
      <c r="A1903" s="54" t="str">
        <f>+VLOOKUP(O1903,'Selectable Table'!D:E,2,0)</f>
        <v>OTH CUST</v>
      </c>
      <c r="B1903" s="37" t="s">
        <v>1192</v>
      </c>
      <c r="C1903" s="50" t="s">
        <v>1193</v>
      </c>
      <c r="D1903" s="50" t="s">
        <v>573</v>
      </c>
      <c r="E1903">
        <v>2025</v>
      </c>
      <c r="F1903">
        <v>6</v>
      </c>
      <c r="G1903" s="54" t="s">
        <v>850</v>
      </c>
      <c r="H1903" s="34" t="s">
        <v>323</v>
      </c>
      <c r="I1903" s="18">
        <v>-740.28000000000009</v>
      </c>
      <c r="J1903" s="34" t="s">
        <v>789</v>
      </c>
      <c r="K1903" s="19">
        <f t="shared" si="59"/>
        <v>-987.98509080000019</v>
      </c>
      <c r="L1903" t="s">
        <v>851</v>
      </c>
      <c r="M1903" s="51" t="s">
        <v>1195</v>
      </c>
      <c r="O1903" s="50" t="s">
        <v>919</v>
      </c>
      <c r="P1903" s="38">
        <f t="shared" si="58"/>
        <v>-987.98509080000019</v>
      </c>
      <c r="Q1903" s="52">
        <v>45831</v>
      </c>
      <c r="S1903">
        <v>40700</v>
      </c>
      <c r="T1903" t="s">
        <v>784</v>
      </c>
    </row>
    <row r="1904" spans="1:20" ht="14.45">
      <c r="A1904" s="54" t="str">
        <f>+VLOOKUP(O1904,'Selectable Table'!D:E,2,0)</f>
        <v>ASTRAZENECA</v>
      </c>
      <c r="B1904" s="37" t="s">
        <v>1196</v>
      </c>
      <c r="C1904" s="50" t="s">
        <v>1197</v>
      </c>
      <c r="D1904" s="50" t="s">
        <v>573</v>
      </c>
      <c r="E1904">
        <v>2025</v>
      </c>
      <c r="F1904">
        <v>6</v>
      </c>
      <c r="G1904" s="54" t="s">
        <v>854</v>
      </c>
      <c r="H1904" s="34" t="s">
        <v>324</v>
      </c>
      <c r="I1904" s="18">
        <v>-204.8</v>
      </c>
      <c r="J1904" s="34" t="s">
        <v>789</v>
      </c>
      <c r="K1904" s="19">
        <f t="shared" si="59"/>
        <v>-273.32812800000005</v>
      </c>
      <c r="L1904" t="s">
        <v>851</v>
      </c>
      <c r="M1904" s="51" t="s">
        <v>1198</v>
      </c>
      <c r="O1904" s="50" t="s">
        <v>1199</v>
      </c>
      <c r="P1904" s="38">
        <f t="shared" si="58"/>
        <v>-273.32812800000005</v>
      </c>
      <c r="Q1904" s="52">
        <v>45831</v>
      </c>
      <c r="S1904">
        <v>40700</v>
      </c>
      <c r="T1904" t="s">
        <v>784</v>
      </c>
    </row>
    <row r="1905" spans="1:20" ht="14.45">
      <c r="A1905" s="54" t="str">
        <f>+VLOOKUP(O1905,'Selectable Table'!D:E,2,0)</f>
        <v>OTH CUST</v>
      </c>
      <c r="B1905" s="37" t="s">
        <v>1200</v>
      </c>
      <c r="C1905" s="50" t="s">
        <v>1201</v>
      </c>
      <c r="D1905" s="50" t="s">
        <v>574</v>
      </c>
      <c r="E1905">
        <v>2025</v>
      </c>
      <c r="F1905">
        <v>6</v>
      </c>
      <c r="G1905" s="54" t="s">
        <v>858</v>
      </c>
      <c r="H1905" s="34" t="s">
        <v>325</v>
      </c>
      <c r="I1905" s="18">
        <v>-507.80799999999999</v>
      </c>
      <c r="J1905" s="34" t="s">
        <v>789</v>
      </c>
      <c r="K1905" s="19">
        <f t="shared" si="59"/>
        <v>-677.72563488000003</v>
      </c>
      <c r="L1905" t="s">
        <v>851</v>
      </c>
      <c r="M1905" s="51" t="s">
        <v>905</v>
      </c>
      <c r="O1905" s="50" t="s">
        <v>1203</v>
      </c>
      <c r="P1905" s="38">
        <f t="shared" si="58"/>
        <v>-677.72563488000003</v>
      </c>
      <c r="Q1905" s="52">
        <v>45831</v>
      </c>
      <c r="S1905">
        <v>40700</v>
      </c>
      <c r="T1905" t="s">
        <v>784</v>
      </c>
    </row>
    <row r="1906" spans="1:20" ht="14.45">
      <c r="A1906" s="54" t="str">
        <f>+VLOOKUP(O1906,'Selectable Table'!D:E,2,0)</f>
        <v>OTH CUST</v>
      </c>
      <c r="B1906" s="37" t="s">
        <v>1200</v>
      </c>
      <c r="C1906" s="50" t="s">
        <v>1201</v>
      </c>
      <c r="D1906" s="50" t="s">
        <v>574</v>
      </c>
      <c r="E1906">
        <v>2025</v>
      </c>
      <c r="F1906">
        <v>6</v>
      </c>
      <c r="G1906" s="54" t="s">
        <v>854</v>
      </c>
      <c r="H1906" s="34" t="s">
        <v>324</v>
      </c>
      <c r="I1906" s="18">
        <v>-172.48000000000002</v>
      </c>
      <c r="J1906" s="34" t="s">
        <v>789</v>
      </c>
      <c r="K1906" s="19">
        <f t="shared" si="59"/>
        <v>-230.19353280000004</v>
      </c>
      <c r="L1906" t="s">
        <v>851</v>
      </c>
      <c r="M1906" s="51" t="s">
        <v>905</v>
      </c>
      <c r="O1906" s="50" t="s">
        <v>1203</v>
      </c>
      <c r="P1906" s="38">
        <f t="shared" si="58"/>
        <v>-230.19353280000004</v>
      </c>
      <c r="Q1906" s="52">
        <v>45831</v>
      </c>
      <c r="S1906">
        <v>40700</v>
      </c>
      <c r="T1906" t="s">
        <v>784</v>
      </c>
    </row>
    <row r="1907" spans="1:20" ht="14.45">
      <c r="A1907" s="54" t="str">
        <f>+VLOOKUP(O1907,'Selectable Table'!D:E,2,0)</f>
        <v>OTH CUST</v>
      </c>
      <c r="B1907" s="37" t="s">
        <v>1200</v>
      </c>
      <c r="C1907" s="50" t="s">
        <v>1201</v>
      </c>
      <c r="D1907" s="50" t="s">
        <v>574</v>
      </c>
      <c r="E1907">
        <v>2025</v>
      </c>
      <c r="F1907">
        <v>6</v>
      </c>
      <c r="G1907" s="54" t="s">
        <v>850</v>
      </c>
      <c r="H1907" s="34" t="s">
        <v>323</v>
      </c>
      <c r="I1907" s="18">
        <v>-54.18</v>
      </c>
      <c r="J1907" s="34" t="s">
        <v>789</v>
      </c>
      <c r="K1907" s="19">
        <f t="shared" si="59"/>
        <v>-72.309169800000006</v>
      </c>
      <c r="L1907" t="s">
        <v>851</v>
      </c>
      <c r="M1907" s="51" t="s">
        <v>905</v>
      </c>
      <c r="O1907" s="50" t="s">
        <v>1203</v>
      </c>
      <c r="P1907" s="38">
        <f t="shared" si="58"/>
        <v>-72.309169800000006</v>
      </c>
      <c r="Q1907" s="52">
        <v>45831</v>
      </c>
      <c r="S1907">
        <v>40700</v>
      </c>
      <c r="T1907" t="s">
        <v>784</v>
      </c>
    </row>
    <row r="1908" spans="1:20" ht="14.45">
      <c r="A1908" s="54" t="str">
        <f>+VLOOKUP(O1908,'Selectable Table'!D:E,2,0)</f>
        <v>OTH CUST</v>
      </c>
      <c r="B1908" s="37" t="s">
        <v>1211</v>
      </c>
      <c r="C1908" s="50" t="s">
        <v>1212</v>
      </c>
      <c r="D1908" s="50" t="s">
        <v>574</v>
      </c>
      <c r="E1908">
        <v>2025</v>
      </c>
      <c r="F1908">
        <v>6</v>
      </c>
      <c r="G1908" s="54" t="s">
        <v>850</v>
      </c>
      <c r="H1908" s="34" t="s">
        <v>323</v>
      </c>
      <c r="I1908" s="18">
        <v>-407.59200000000004</v>
      </c>
      <c r="J1908" s="34" t="s">
        <v>789</v>
      </c>
      <c r="K1908" s="19">
        <f t="shared" si="59"/>
        <v>-543.9763591200001</v>
      </c>
      <c r="L1908" t="s">
        <v>851</v>
      </c>
      <c r="M1908" s="51" t="s">
        <v>1213</v>
      </c>
      <c r="O1908" s="50" t="s">
        <v>875</v>
      </c>
      <c r="P1908" s="38">
        <f t="shared" si="58"/>
        <v>-543.9763591200001</v>
      </c>
      <c r="Q1908" s="52">
        <v>45831</v>
      </c>
      <c r="S1908">
        <v>40700</v>
      </c>
      <c r="T1908" t="s">
        <v>784</v>
      </c>
    </row>
    <row r="1909" spans="1:20" ht="14.45">
      <c r="A1909" s="54" t="str">
        <f>+VLOOKUP(O1909,'Selectable Table'!D:E,2,0)</f>
        <v>OTH CUST</v>
      </c>
      <c r="B1909" s="37" t="s">
        <v>1211</v>
      </c>
      <c r="C1909" s="50" t="s">
        <v>1212</v>
      </c>
      <c r="D1909" s="50" t="s">
        <v>2011</v>
      </c>
      <c r="E1909">
        <v>2025</v>
      </c>
      <c r="F1909">
        <v>6</v>
      </c>
      <c r="G1909" s="54" t="s">
        <v>854</v>
      </c>
      <c r="H1909" s="34" t="s">
        <v>324</v>
      </c>
      <c r="I1909" s="18">
        <v>-220.69600000000003</v>
      </c>
      <c r="J1909" s="34" t="s">
        <v>789</v>
      </c>
      <c r="K1909" s="19">
        <f t="shared" si="59"/>
        <v>-294.54308856000006</v>
      </c>
      <c r="L1909" t="s">
        <v>851</v>
      </c>
      <c r="M1909" s="51" t="s">
        <v>1213</v>
      </c>
      <c r="O1909" s="50" t="s">
        <v>875</v>
      </c>
      <c r="P1909" s="38">
        <f t="shared" si="58"/>
        <v>-294.54308856000006</v>
      </c>
      <c r="Q1909" s="52">
        <v>45831</v>
      </c>
      <c r="S1909">
        <v>40700</v>
      </c>
      <c r="T1909" t="s">
        <v>784</v>
      </c>
    </row>
    <row r="1910" spans="1:20" ht="14.45">
      <c r="A1910" s="54" t="str">
        <f>+VLOOKUP(O1910,'Selectable Table'!D:E,2,0)</f>
        <v>OTH CUST</v>
      </c>
      <c r="B1910" s="37" t="s">
        <v>1214</v>
      </c>
      <c r="C1910" s="50" t="s">
        <v>1215</v>
      </c>
      <c r="D1910" s="50" t="s">
        <v>2011</v>
      </c>
      <c r="E1910">
        <v>2025</v>
      </c>
      <c r="F1910">
        <v>6</v>
      </c>
      <c r="G1910" s="54" t="s">
        <v>850</v>
      </c>
      <c r="H1910" s="34" t="s">
        <v>323</v>
      </c>
      <c r="I1910" s="18">
        <v>-485.8</v>
      </c>
      <c r="J1910" s="34" t="s">
        <v>789</v>
      </c>
      <c r="K1910" s="19">
        <f t="shared" si="59"/>
        <v>-648.35353800000007</v>
      </c>
      <c r="L1910" t="s">
        <v>851</v>
      </c>
      <c r="M1910" s="51" t="s">
        <v>1217</v>
      </c>
      <c r="O1910" s="50" t="s">
        <v>919</v>
      </c>
      <c r="P1910" s="38">
        <f t="shared" si="58"/>
        <v>-648.35353800000007</v>
      </c>
      <c r="Q1910" s="52">
        <v>45831</v>
      </c>
      <c r="S1910">
        <v>40700</v>
      </c>
      <c r="T1910" t="s">
        <v>784</v>
      </c>
    </row>
    <row r="1911" spans="1:20" ht="14.45">
      <c r="A1911" s="54" t="str">
        <f>+VLOOKUP(O1911,'Selectable Table'!D:E,2,0)</f>
        <v>OTH CUST</v>
      </c>
      <c r="B1911" s="37" t="s">
        <v>1214</v>
      </c>
      <c r="C1911" s="50" t="s">
        <v>1215</v>
      </c>
      <c r="D1911" s="50" t="s">
        <v>2012</v>
      </c>
      <c r="E1911">
        <v>2025</v>
      </c>
      <c r="F1911">
        <v>6</v>
      </c>
      <c r="G1911" s="54" t="s">
        <v>850</v>
      </c>
      <c r="H1911" s="34" t="s">
        <v>323</v>
      </c>
      <c r="I1911" s="18">
        <v>-1341.7200000000003</v>
      </c>
      <c r="J1911" s="34" t="s">
        <v>789</v>
      </c>
      <c r="K1911" s="19">
        <f t="shared" si="59"/>
        <v>-1790.6729292000005</v>
      </c>
      <c r="L1911" t="s">
        <v>851</v>
      </c>
      <c r="M1911" s="51" t="s">
        <v>1217</v>
      </c>
      <c r="O1911" s="50" t="s">
        <v>919</v>
      </c>
      <c r="P1911" s="38">
        <f t="shared" si="58"/>
        <v>-1790.6729292000005</v>
      </c>
      <c r="Q1911" s="52">
        <v>45831</v>
      </c>
      <c r="S1911">
        <v>40700</v>
      </c>
      <c r="T1911" t="s">
        <v>784</v>
      </c>
    </row>
    <row r="1912" spans="1:20" ht="14.45">
      <c r="A1912" s="54" t="str">
        <f>+VLOOKUP(O1912,'Selectable Table'!D:E,2,0)</f>
        <v>ASTRAZENECA</v>
      </c>
      <c r="B1912" s="37" t="s">
        <v>1218</v>
      </c>
      <c r="C1912" s="50" t="s">
        <v>1219</v>
      </c>
      <c r="D1912" s="50" t="s">
        <v>2012</v>
      </c>
      <c r="E1912">
        <v>2025</v>
      </c>
      <c r="F1912">
        <v>6</v>
      </c>
      <c r="G1912" s="54" t="s">
        <v>850</v>
      </c>
      <c r="H1912" s="34" t="s">
        <v>323</v>
      </c>
      <c r="I1912" s="18">
        <v>-371.20000000000005</v>
      </c>
      <c r="J1912" s="34" t="s">
        <v>789</v>
      </c>
      <c r="K1912" s="19">
        <f t="shared" si="59"/>
        <v>-495.40723200000008</v>
      </c>
      <c r="L1912" t="s">
        <v>851</v>
      </c>
      <c r="M1912" s="51" t="s">
        <v>1220</v>
      </c>
      <c r="O1912" s="50" t="s">
        <v>954</v>
      </c>
      <c r="P1912" s="38">
        <f t="shared" si="58"/>
        <v>-495.40723200000008</v>
      </c>
      <c r="Q1912" s="52">
        <v>45831</v>
      </c>
      <c r="S1912">
        <v>40700</v>
      </c>
      <c r="T1912" t="s">
        <v>784</v>
      </c>
    </row>
    <row r="1913" spans="1:20" ht="14.45">
      <c r="A1913" s="54" t="str">
        <f>+VLOOKUP(O1913,'Selectable Table'!D:E,2,0)</f>
        <v>ASTRAZENECA</v>
      </c>
      <c r="B1913" s="37" t="s">
        <v>1218</v>
      </c>
      <c r="C1913" s="50" t="s">
        <v>1219</v>
      </c>
      <c r="D1913" s="50" t="s">
        <v>2012</v>
      </c>
      <c r="E1913">
        <v>2025</v>
      </c>
      <c r="F1913">
        <v>6</v>
      </c>
      <c r="G1913" s="54" t="s">
        <v>867</v>
      </c>
      <c r="H1913" s="34" t="s">
        <v>333</v>
      </c>
      <c r="I1913" s="18">
        <v>-63.728000000000002</v>
      </c>
      <c r="J1913" s="34" t="s">
        <v>789</v>
      </c>
      <c r="K1913" s="19">
        <f t="shared" si="59"/>
        <v>-85.052026080000005</v>
      </c>
      <c r="L1913" t="s">
        <v>851</v>
      </c>
      <c r="M1913" s="51" t="s">
        <v>1220</v>
      </c>
      <c r="O1913" s="50" t="s">
        <v>954</v>
      </c>
      <c r="P1913" s="38">
        <f t="shared" si="58"/>
        <v>-85.052026080000005</v>
      </c>
      <c r="Q1913" s="52">
        <v>45831</v>
      </c>
      <c r="S1913">
        <v>40700</v>
      </c>
      <c r="T1913" t="s">
        <v>784</v>
      </c>
    </row>
    <row r="1914" spans="1:20" ht="14.45">
      <c r="A1914" s="54" t="str">
        <f>+VLOOKUP(O1914,'Selectable Table'!D:E,2,0)</f>
        <v>OTH CUST</v>
      </c>
      <c r="B1914" s="37" t="s">
        <v>1224</v>
      </c>
      <c r="C1914" s="50" t="s">
        <v>1225</v>
      </c>
      <c r="D1914" s="50" t="s">
        <v>2013</v>
      </c>
      <c r="E1914">
        <v>2025</v>
      </c>
      <c r="F1914">
        <v>6</v>
      </c>
      <c r="G1914" s="54" t="s">
        <v>858</v>
      </c>
      <c r="H1914" s="34" t="s">
        <v>325</v>
      </c>
      <c r="I1914" s="18">
        <v>-242.9</v>
      </c>
      <c r="J1914" s="34" t="s">
        <v>95</v>
      </c>
      <c r="K1914" s="19">
        <f t="shared" si="59"/>
        <v>-242.9</v>
      </c>
      <c r="L1914" t="s">
        <v>851</v>
      </c>
      <c r="M1914" s="51" t="s">
        <v>901</v>
      </c>
      <c r="O1914" s="50" t="s">
        <v>902</v>
      </c>
      <c r="P1914" s="38">
        <f t="shared" si="58"/>
        <v>-242.9</v>
      </c>
      <c r="Q1914" s="52">
        <v>45831</v>
      </c>
      <c r="S1914">
        <v>40700</v>
      </c>
      <c r="T1914" t="s">
        <v>784</v>
      </c>
    </row>
    <row r="1915" spans="1:20" ht="14.45">
      <c r="A1915" s="54" t="str">
        <f>+VLOOKUP(O1915,'Selectable Table'!D:E,2,0)</f>
        <v>OTH CUST</v>
      </c>
      <c r="B1915" s="37" t="s">
        <v>1224</v>
      </c>
      <c r="C1915" s="50" t="s">
        <v>1225</v>
      </c>
      <c r="D1915" s="50" t="s">
        <v>2013</v>
      </c>
      <c r="E1915">
        <v>2025</v>
      </c>
      <c r="F1915">
        <v>6</v>
      </c>
      <c r="G1915" s="54" t="s">
        <v>854</v>
      </c>
      <c r="H1915" s="34" t="s">
        <v>324</v>
      </c>
      <c r="I1915" s="18">
        <v>-194.32000000000002</v>
      </c>
      <c r="J1915" s="34" t="s">
        <v>95</v>
      </c>
      <c r="K1915" s="19">
        <f t="shared" si="59"/>
        <v>-194.32000000000002</v>
      </c>
      <c r="L1915" t="s">
        <v>851</v>
      </c>
      <c r="M1915" s="51" t="s">
        <v>901</v>
      </c>
      <c r="O1915" s="50" t="s">
        <v>902</v>
      </c>
      <c r="P1915" s="38">
        <f t="shared" si="58"/>
        <v>-194.32000000000002</v>
      </c>
      <c r="Q1915" s="52">
        <v>45831</v>
      </c>
      <c r="S1915">
        <v>40700</v>
      </c>
      <c r="T1915" t="s">
        <v>784</v>
      </c>
    </row>
    <row r="1916" spans="1:20" ht="14.45">
      <c r="A1916" s="54" t="str">
        <f>+VLOOKUP(O1916,'Selectable Table'!D:E,2,0)</f>
        <v>OTH CUST</v>
      </c>
      <c r="B1916" s="37" t="s">
        <v>1224</v>
      </c>
      <c r="C1916" s="50" t="s">
        <v>1225</v>
      </c>
      <c r="D1916" s="50" t="s">
        <v>2013</v>
      </c>
      <c r="E1916">
        <v>2025</v>
      </c>
      <c r="F1916">
        <v>6</v>
      </c>
      <c r="G1916" s="54" t="s">
        <v>854</v>
      </c>
      <c r="H1916" s="34" t="s">
        <v>324</v>
      </c>
      <c r="I1916" s="18">
        <v>-670.86000000000013</v>
      </c>
      <c r="J1916" s="34" t="s">
        <v>95</v>
      </c>
      <c r="K1916" s="19">
        <f t="shared" si="59"/>
        <v>-670.86000000000013</v>
      </c>
      <c r="L1916" t="s">
        <v>851</v>
      </c>
      <c r="M1916" s="51" t="s">
        <v>901</v>
      </c>
      <c r="O1916" s="50" t="s">
        <v>902</v>
      </c>
      <c r="P1916" s="38">
        <f t="shared" si="58"/>
        <v>-670.86000000000013</v>
      </c>
      <c r="Q1916" s="52">
        <v>45831</v>
      </c>
      <c r="S1916">
        <v>40700</v>
      </c>
      <c r="T1916" t="s">
        <v>784</v>
      </c>
    </row>
    <row r="1917" spans="1:20" ht="14.45">
      <c r="A1917" s="54" t="str">
        <f>+VLOOKUP(O1917,'Selectable Table'!D:E,2,0)</f>
        <v>OTH CUST</v>
      </c>
      <c r="B1917" s="37" t="s">
        <v>1224</v>
      </c>
      <c r="C1917" s="50" t="s">
        <v>1225</v>
      </c>
      <c r="D1917" s="50" t="s">
        <v>2013</v>
      </c>
      <c r="E1917">
        <v>2025</v>
      </c>
      <c r="F1917">
        <v>6</v>
      </c>
      <c r="G1917" s="54" t="s">
        <v>854</v>
      </c>
      <c r="H1917" s="34" t="s">
        <v>324</v>
      </c>
      <c r="I1917" s="18">
        <v>-592.22400000000005</v>
      </c>
      <c r="J1917" s="34" t="s">
        <v>95</v>
      </c>
      <c r="K1917" s="19">
        <f t="shared" si="59"/>
        <v>-592.22400000000005</v>
      </c>
      <c r="L1917" t="s">
        <v>851</v>
      </c>
      <c r="M1917" s="51" t="s">
        <v>901</v>
      </c>
      <c r="O1917" s="50" t="s">
        <v>902</v>
      </c>
      <c r="P1917" s="38">
        <f t="shared" si="58"/>
        <v>-592.22400000000005</v>
      </c>
      <c r="Q1917" s="52">
        <v>45831</v>
      </c>
      <c r="S1917">
        <v>40700</v>
      </c>
      <c r="T1917" t="s">
        <v>784</v>
      </c>
    </row>
    <row r="1918" spans="1:20" ht="14.45">
      <c r="A1918" s="54" t="str">
        <f>+VLOOKUP(O1918,'Selectable Table'!D:E,2,0)</f>
        <v>OTH CUST</v>
      </c>
      <c r="B1918" s="37" t="s">
        <v>1227</v>
      </c>
      <c r="C1918" s="50" t="s">
        <v>1228</v>
      </c>
      <c r="D1918" s="50" t="s">
        <v>2013</v>
      </c>
      <c r="E1918">
        <v>2025</v>
      </c>
      <c r="F1918">
        <v>6</v>
      </c>
      <c r="G1918" s="54" t="s">
        <v>850</v>
      </c>
      <c r="H1918" s="34" t="s">
        <v>323</v>
      </c>
      <c r="I1918" s="18">
        <v>-134.172</v>
      </c>
      <c r="J1918" s="34" t="s">
        <v>95</v>
      </c>
      <c r="K1918" s="19">
        <f t="shared" si="59"/>
        <v>-134.172</v>
      </c>
      <c r="L1918" t="s">
        <v>851</v>
      </c>
      <c r="M1918" s="51" t="s">
        <v>1230</v>
      </c>
      <c r="O1918" s="50" t="s">
        <v>1231</v>
      </c>
      <c r="P1918" s="38">
        <f t="shared" si="58"/>
        <v>-134.172</v>
      </c>
      <c r="Q1918" s="52">
        <v>45831</v>
      </c>
      <c r="S1918">
        <v>40700</v>
      </c>
      <c r="T1918" t="s">
        <v>784</v>
      </c>
    </row>
    <row r="1919" spans="1:20" ht="14.45">
      <c r="A1919" s="54" t="str">
        <f>+VLOOKUP(O1919,'Selectable Table'!D:E,2,0)</f>
        <v>OTH CUST</v>
      </c>
      <c r="B1919" s="37" t="s">
        <v>1227</v>
      </c>
      <c r="C1919" s="50" t="s">
        <v>1228</v>
      </c>
      <c r="D1919" s="50" t="s">
        <v>2013</v>
      </c>
      <c r="E1919">
        <v>2025</v>
      </c>
      <c r="F1919">
        <v>6</v>
      </c>
      <c r="G1919" s="54" t="s">
        <v>854</v>
      </c>
      <c r="H1919" s="34" t="s">
        <v>324</v>
      </c>
      <c r="I1919" s="18">
        <v>-48.580000000000005</v>
      </c>
      <c r="J1919" s="34" t="s">
        <v>95</v>
      </c>
      <c r="K1919" s="19">
        <f t="shared" si="59"/>
        <v>-48.580000000000005</v>
      </c>
      <c r="L1919" t="s">
        <v>851</v>
      </c>
      <c r="M1919" s="51" t="s">
        <v>1230</v>
      </c>
      <c r="O1919" s="50" t="s">
        <v>1231</v>
      </c>
      <c r="P1919" s="38">
        <f t="shared" si="58"/>
        <v>-48.580000000000005</v>
      </c>
      <c r="Q1919" s="52">
        <v>45831</v>
      </c>
      <c r="S1919">
        <v>40700</v>
      </c>
      <c r="T1919" t="s">
        <v>784</v>
      </c>
    </row>
    <row r="1920" spans="1:20" ht="14.45">
      <c r="A1920" s="54" t="str">
        <f>+VLOOKUP(O1920,'Selectable Table'!D:E,2,0)</f>
        <v>OTH CUST</v>
      </c>
      <c r="B1920" s="37" t="s">
        <v>1232</v>
      </c>
      <c r="C1920" s="50" t="s">
        <v>1233</v>
      </c>
      <c r="D1920" s="50" t="s">
        <v>2014</v>
      </c>
      <c r="E1920">
        <v>2025</v>
      </c>
      <c r="F1920">
        <v>6</v>
      </c>
      <c r="G1920" s="54" t="s">
        <v>858</v>
      </c>
      <c r="H1920" s="34" t="s">
        <v>325</v>
      </c>
      <c r="I1920" s="18">
        <v>-2361.5279999999998</v>
      </c>
      <c r="J1920" s="34" t="s">
        <v>789</v>
      </c>
      <c r="K1920" s="19">
        <f t="shared" si="59"/>
        <v>-3151.71888408</v>
      </c>
      <c r="L1920" t="s">
        <v>851</v>
      </c>
      <c r="M1920" s="51" t="s">
        <v>1235</v>
      </c>
      <c r="O1920" s="50" t="s">
        <v>860</v>
      </c>
      <c r="P1920" s="38">
        <f t="shared" si="58"/>
        <v>-3151.71888408</v>
      </c>
      <c r="Q1920" s="52">
        <v>45831</v>
      </c>
      <c r="S1920">
        <v>40700</v>
      </c>
      <c r="T1920" t="s">
        <v>784</v>
      </c>
    </row>
    <row r="1921" spans="1:20" ht="14.45">
      <c r="A1921" s="54" t="str">
        <f>+VLOOKUP(O1921,'Selectable Table'!D:E,2,0)</f>
        <v>OTH CUST</v>
      </c>
      <c r="B1921" s="37" t="s">
        <v>1232</v>
      </c>
      <c r="C1921" s="50" t="s">
        <v>1233</v>
      </c>
      <c r="D1921" s="50" t="s">
        <v>2014</v>
      </c>
      <c r="E1921">
        <v>2025</v>
      </c>
      <c r="F1921">
        <v>6</v>
      </c>
      <c r="G1921" s="54" t="s">
        <v>854</v>
      </c>
      <c r="H1921" s="34" t="s">
        <v>324</v>
      </c>
      <c r="I1921" s="18">
        <v>-1750.7200000000003</v>
      </c>
      <c r="J1921" s="34" t="s">
        <v>789</v>
      </c>
      <c r="K1921" s="19">
        <f t="shared" si="59"/>
        <v>-2336.5284192000004</v>
      </c>
      <c r="L1921" t="s">
        <v>851</v>
      </c>
      <c r="M1921" s="51" t="s">
        <v>1235</v>
      </c>
      <c r="O1921" s="50" t="s">
        <v>860</v>
      </c>
      <c r="P1921" s="38">
        <f t="shared" si="58"/>
        <v>-2336.5284192000004</v>
      </c>
      <c r="Q1921" s="52">
        <v>45831</v>
      </c>
      <c r="S1921">
        <v>40700</v>
      </c>
      <c r="T1921" t="s">
        <v>784</v>
      </c>
    </row>
    <row r="1922" spans="1:20" ht="14.45">
      <c r="A1922" s="54" t="str">
        <f>+VLOOKUP(O1922,'Selectable Table'!D:E,2,0)</f>
        <v>OTH CUST</v>
      </c>
      <c r="B1922" s="37" t="s">
        <v>1232</v>
      </c>
      <c r="C1922" s="50" t="s">
        <v>1233</v>
      </c>
      <c r="D1922" s="50" t="s">
        <v>2014</v>
      </c>
      <c r="E1922">
        <v>2025</v>
      </c>
      <c r="F1922">
        <v>6</v>
      </c>
      <c r="G1922" s="54" t="s">
        <v>854</v>
      </c>
      <c r="H1922" s="34" t="s">
        <v>324</v>
      </c>
      <c r="I1922" s="18">
        <v>-1202.4000000000001</v>
      </c>
      <c r="J1922" s="34" t="s">
        <v>789</v>
      </c>
      <c r="K1922" s="19">
        <f t="shared" si="59"/>
        <v>-1604.7350640000002</v>
      </c>
      <c r="L1922" t="s">
        <v>851</v>
      </c>
      <c r="M1922" s="51" t="s">
        <v>1235</v>
      </c>
      <c r="O1922" s="50" t="s">
        <v>860</v>
      </c>
      <c r="P1922" s="38">
        <f t="shared" ref="P1922:P1985" si="60">K1922</f>
        <v>-1604.7350640000002</v>
      </c>
      <c r="Q1922" s="52">
        <v>45831</v>
      </c>
      <c r="S1922">
        <v>40700</v>
      </c>
      <c r="T1922" t="s">
        <v>784</v>
      </c>
    </row>
    <row r="1923" spans="1:20" ht="29.1">
      <c r="A1923" s="54" t="str">
        <f>+VLOOKUP(O1923,'Selectable Table'!D:E,2,0)</f>
        <v>OTH CUST</v>
      </c>
      <c r="B1923" s="37" t="s">
        <v>1250</v>
      </c>
      <c r="C1923" s="50" t="s">
        <v>1251</v>
      </c>
      <c r="D1923" s="50" t="s">
        <v>2014</v>
      </c>
      <c r="E1923">
        <v>2025</v>
      </c>
      <c r="F1923">
        <v>6</v>
      </c>
      <c r="G1923" s="54" t="s">
        <v>850</v>
      </c>
      <c r="H1923" s="34" t="s">
        <v>323</v>
      </c>
      <c r="I1923" s="18">
        <v>-57.5</v>
      </c>
      <c r="J1923" s="34" t="s">
        <v>789</v>
      </c>
      <c r="K1923" s="19">
        <f t="shared" ref="K1923:K1986" si="61">+VLOOKUP(J1923,$W$2:$X$7,2,0)*I1923</f>
        <v>-76.740075000000004</v>
      </c>
      <c r="L1923" t="s">
        <v>851</v>
      </c>
      <c r="M1923" s="51" t="s">
        <v>1252</v>
      </c>
      <c r="O1923" s="50" t="s">
        <v>929</v>
      </c>
      <c r="P1923" s="38">
        <f t="shared" si="60"/>
        <v>-76.740075000000004</v>
      </c>
      <c r="Q1923" s="52">
        <v>45831</v>
      </c>
      <c r="S1923">
        <v>40700</v>
      </c>
      <c r="T1923" t="s">
        <v>784</v>
      </c>
    </row>
    <row r="1924" spans="1:20" ht="14.45">
      <c r="A1924" s="54" t="str">
        <f>+VLOOKUP(O1924,'Selectable Table'!D:E,2,0)</f>
        <v>OTH CUST</v>
      </c>
      <c r="B1924" s="37" t="s">
        <v>1253</v>
      </c>
      <c r="C1924" s="50" t="s">
        <v>1254</v>
      </c>
      <c r="D1924" s="50" t="s">
        <v>2015</v>
      </c>
      <c r="E1924">
        <v>2025</v>
      </c>
      <c r="F1924">
        <v>6</v>
      </c>
      <c r="G1924" s="54" t="s">
        <v>854</v>
      </c>
      <c r="H1924" s="34" t="s">
        <v>324</v>
      </c>
      <c r="I1924" s="18">
        <v>-684.28400000000011</v>
      </c>
      <c r="J1924" s="34" t="s">
        <v>789</v>
      </c>
      <c r="K1924" s="19">
        <f t="shared" si="61"/>
        <v>-913.25226924000015</v>
      </c>
      <c r="L1924" t="s">
        <v>851</v>
      </c>
      <c r="M1924" s="51" t="s">
        <v>1009</v>
      </c>
      <c r="O1924" s="50" t="s">
        <v>1010</v>
      </c>
      <c r="P1924" s="38">
        <f t="shared" si="60"/>
        <v>-913.25226924000015</v>
      </c>
      <c r="Q1924" s="52">
        <v>45831</v>
      </c>
      <c r="S1924">
        <v>40700</v>
      </c>
      <c r="T1924" t="s">
        <v>784</v>
      </c>
    </row>
    <row r="1925" spans="1:20" ht="14.45">
      <c r="A1925" s="54" t="str">
        <f>+VLOOKUP(O1925,'Selectable Table'!D:E,2,0)</f>
        <v>OTH CUST</v>
      </c>
      <c r="B1925" s="37" t="s">
        <v>1255</v>
      </c>
      <c r="C1925" s="50" t="s">
        <v>1256</v>
      </c>
      <c r="D1925" s="50" t="s">
        <v>2015</v>
      </c>
      <c r="E1925">
        <v>2025</v>
      </c>
      <c r="F1925">
        <v>6</v>
      </c>
      <c r="G1925" s="54" t="s">
        <v>854</v>
      </c>
      <c r="H1925" s="34" t="s">
        <v>324</v>
      </c>
      <c r="I1925" s="18">
        <v>-85.504000000000005</v>
      </c>
      <c r="J1925" s="34" t="s">
        <v>789</v>
      </c>
      <c r="K1925" s="19">
        <f t="shared" si="61"/>
        <v>-114.11449344000002</v>
      </c>
      <c r="L1925" t="s">
        <v>851</v>
      </c>
      <c r="M1925" s="51" t="s">
        <v>1257</v>
      </c>
      <c r="O1925" s="50" t="s">
        <v>1116</v>
      </c>
      <c r="P1925" s="38">
        <f t="shared" si="60"/>
        <v>-114.11449344000002</v>
      </c>
      <c r="Q1925" s="52">
        <v>45831</v>
      </c>
      <c r="S1925">
        <v>40700</v>
      </c>
      <c r="T1925" t="s">
        <v>784</v>
      </c>
    </row>
    <row r="1926" spans="1:20" ht="14.45">
      <c r="A1926" s="54" t="str">
        <f>+VLOOKUP(O1926,'Selectable Table'!D:E,2,0)</f>
        <v>OTH CUST</v>
      </c>
      <c r="B1926" s="37" t="s">
        <v>1255</v>
      </c>
      <c r="C1926" s="50" t="s">
        <v>1256</v>
      </c>
      <c r="D1926" s="50" t="s">
        <v>2015</v>
      </c>
      <c r="E1926">
        <v>2025</v>
      </c>
      <c r="F1926">
        <v>6</v>
      </c>
      <c r="G1926" s="54" t="s">
        <v>850</v>
      </c>
      <c r="H1926" s="34" t="s">
        <v>323</v>
      </c>
      <c r="I1926" s="18">
        <v>-236.14400000000001</v>
      </c>
      <c r="J1926" s="34" t="s">
        <v>789</v>
      </c>
      <c r="K1926" s="19">
        <f t="shared" si="61"/>
        <v>-315.16014384000005</v>
      </c>
      <c r="L1926" t="s">
        <v>851</v>
      </c>
      <c r="M1926" s="51" t="s">
        <v>1257</v>
      </c>
      <c r="O1926" s="50" t="s">
        <v>1116</v>
      </c>
      <c r="P1926" s="38">
        <f t="shared" si="60"/>
        <v>-315.16014384000005</v>
      </c>
      <c r="Q1926" s="52">
        <v>45831</v>
      </c>
      <c r="S1926">
        <v>40700</v>
      </c>
      <c r="T1926" t="s">
        <v>784</v>
      </c>
    </row>
    <row r="1927" spans="1:20" ht="14.45">
      <c r="A1927" s="54" t="str">
        <f>+VLOOKUP(O1927,'Selectable Table'!D:E,2,0)</f>
        <v>OTH CUST</v>
      </c>
      <c r="B1927" s="37" t="s">
        <v>1261</v>
      </c>
      <c r="C1927" s="50" t="s">
        <v>1262</v>
      </c>
      <c r="D1927" s="50" t="s">
        <v>2015</v>
      </c>
      <c r="E1927">
        <v>2025</v>
      </c>
      <c r="F1927">
        <v>6</v>
      </c>
      <c r="G1927" s="54" t="s">
        <v>854</v>
      </c>
      <c r="H1927" s="34" t="s">
        <v>324</v>
      </c>
      <c r="I1927" s="18">
        <v>-1035.048</v>
      </c>
      <c r="J1927" s="34" t="s">
        <v>789</v>
      </c>
      <c r="K1927" s="19">
        <f t="shared" si="61"/>
        <v>-1381.38541128</v>
      </c>
      <c r="L1927" t="s">
        <v>851</v>
      </c>
      <c r="M1927" s="51" t="s">
        <v>874</v>
      </c>
      <c r="O1927" s="50" t="s">
        <v>875</v>
      </c>
      <c r="P1927" s="38">
        <f t="shared" si="60"/>
        <v>-1381.38541128</v>
      </c>
      <c r="Q1927" s="52">
        <v>45831</v>
      </c>
      <c r="S1927">
        <v>40700</v>
      </c>
      <c r="T1927" t="s">
        <v>784</v>
      </c>
    </row>
    <row r="1928" spans="1:20" ht="14.45">
      <c r="A1928" s="54" t="str">
        <f>+VLOOKUP(O1928,'Selectable Table'!D:E,2,0)</f>
        <v>OTH CUST</v>
      </c>
      <c r="B1928" s="37" t="s">
        <v>1263</v>
      </c>
      <c r="C1928" s="50" t="s">
        <v>1264</v>
      </c>
      <c r="D1928" s="50">
        <v>20210096</v>
      </c>
      <c r="E1928">
        <v>2025</v>
      </c>
      <c r="F1928">
        <v>6</v>
      </c>
      <c r="G1928" s="54" t="s">
        <v>854</v>
      </c>
      <c r="H1928" s="34" t="s">
        <v>324</v>
      </c>
      <c r="I1928" s="18">
        <v>-43.344000000000001</v>
      </c>
      <c r="J1928" s="34" t="s">
        <v>95</v>
      </c>
      <c r="K1928" s="19">
        <f t="shared" si="61"/>
        <v>-43.344000000000001</v>
      </c>
      <c r="L1928" t="s">
        <v>851</v>
      </c>
      <c r="M1928" s="51" t="s">
        <v>905</v>
      </c>
      <c r="O1928" s="50" t="s">
        <v>906</v>
      </c>
      <c r="P1928" s="38">
        <f t="shared" si="60"/>
        <v>-43.344000000000001</v>
      </c>
      <c r="Q1928" s="52">
        <v>45831</v>
      </c>
      <c r="S1928">
        <v>40700</v>
      </c>
      <c r="T1928" t="s">
        <v>784</v>
      </c>
    </row>
    <row r="1929" spans="1:20" ht="14.45">
      <c r="A1929" s="54" t="str">
        <f>+VLOOKUP(O1929,'Selectable Table'!D:E,2,0)</f>
        <v>OTH CUST</v>
      </c>
      <c r="B1929" s="37" t="s">
        <v>1263</v>
      </c>
      <c r="C1929" s="50" t="s">
        <v>1264</v>
      </c>
      <c r="D1929" s="50">
        <v>20210096</v>
      </c>
      <c r="E1929">
        <v>2025</v>
      </c>
      <c r="F1929">
        <v>6</v>
      </c>
      <c r="G1929" s="54" t="s">
        <v>850</v>
      </c>
      <c r="H1929" s="34" t="s">
        <v>323</v>
      </c>
      <c r="I1929" s="18">
        <v>-507.80799999999999</v>
      </c>
      <c r="J1929" s="34" t="s">
        <v>95</v>
      </c>
      <c r="K1929" s="19">
        <f t="shared" si="61"/>
        <v>-507.80799999999999</v>
      </c>
      <c r="L1929" t="s">
        <v>851</v>
      </c>
      <c r="M1929" s="51" t="s">
        <v>905</v>
      </c>
      <c r="O1929" s="50" t="s">
        <v>906</v>
      </c>
      <c r="P1929" s="38">
        <f t="shared" si="60"/>
        <v>-507.80799999999999</v>
      </c>
      <c r="Q1929" s="52">
        <v>45831</v>
      </c>
      <c r="S1929">
        <v>40700</v>
      </c>
      <c r="T1929" t="s">
        <v>784</v>
      </c>
    </row>
    <row r="1930" spans="1:20" ht="29.1">
      <c r="A1930" s="54" t="str">
        <f>+VLOOKUP(O1930,'Selectable Table'!D:E,2,0)</f>
        <v>OTH CUST</v>
      </c>
      <c r="B1930" s="37" t="s">
        <v>1268</v>
      </c>
      <c r="C1930" s="50" t="s">
        <v>1269</v>
      </c>
      <c r="D1930" s="50" t="s">
        <v>2016</v>
      </c>
      <c r="E1930">
        <v>2025</v>
      </c>
      <c r="F1930">
        <v>6</v>
      </c>
      <c r="G1930" s="54" t="s">
        <v>854</v>
      </c>
      <c r="H1930" s="34" t="s">
        <v>324</v>
      </c>
      <c r="I1930" s="18">
        <v>-57.5</v>
      </c>
      <c r="J1930" s="34" t="s">
        <v>789</v>
      </c>
      <c r="K1930" s="19">
        <f t="shared" si="61"/>
        <v>-76.740075000000004</v>
      </c>
      <c r="L1930" t="s">
        <v>851</v>
      </c>
      <c r="M1930" s="51" t="s">
        <v>1270</v>
      </c>
      <c r="O1930" s="50" t="s">
        <v>929</v>
      </c>
      <c r="P1930" s="38">
        <f t="shared" si="60"/>
        <v>-76.740075000000004</v>
      </c>
      <c r="Q1930" s="52">
        <v>45831</v>
      </c>
      <c r="S1930">
        <v>40700</v>
      </c>
      <c r="T1930" t="s">
        <v>784</v>
      </c>
    </row>
    <row r="1931" spans="1:20" ht="14.45">
      <c r="A1931" s="54" t="str">
        <f>+VLOOKUP(O1931,'Selectable Table'!D:E,2,0)</f>
        <v>OTH CUST</v>
      </c>
      <c r="B1931" s="37" t="s">
        <v>1272</v>
      </c>
      <c r="C1931" s="50" t="s">
        <v>1273</v>
      </c>
      <c r="D1931" s="50" t="s">
        <v>2016</v>
      </c>
      <c r="E1931">
        <v>2025</v>
      </c>
      <c r="F1931">
        <v>6</v>
      </c>
      <c r="G1931" s="54" t="s">
        <v>858</v>
      </c>
      <c r="H1931" s="34" t="s">
        <v>325</v>
      </c>
      <c r="I1931" s="18">
        <v>-382.81600000000003</v>
      </c>
      <c r="J1931" s="34" t="s">
        <v>789</v>
      </c>
      <c r="K1931" s="19">
        <f t="shared" si="61"/>
        <v>-510.91006176000008</v>
      </c>
      <c r="L1931" t="s">
        <v>851</v>
      </c>
      <c r="M1931" s="51" t="s">
        <v>1274</v>
      </c>
      <c r="O1931" s="50" t="s">
        <v>944</v>
      </c>
      <c r="P1931" s="38">
        <f t="shared" si="60"/>
        <v>-510.91006176000008</v>
      </c>
      <c r="Q1931" s="52">
        <v>45831</v>
      </c>
      <c r="S1931">
        <v>40700</v>
      </c>
      <c r="T1931" t="s">
        <v>784</v>
      </c>
    </row>
    <row r="1932" spans="1:20" ht="14.45">
      <c r="A1932" s="54" t="str">
        <f>+VLOOKUP(O1932,'Selectable Table'!D:E,2,0)</f>
        <v>OTH CUST</v>
      </c>
      <c r="B1932" s="37" t="s">
        <v>1272</v>
      </c>
      <c r="C1932" s="50" t="s">
        <v>1273</v>
      </c>
      <c r="D1932" s="50" t="s">
        <v>2016</v>
      </c>
      <c r="E1932">
        <v>2025</v>
      </c>
      <c r="F1932">
        <v>6</v>
      </c>
      <c r="G1932" s="54" t="s">
        <v>854</v>
      </c>
      <c r="H1932" s="34" t="s">
        <v>324</v>
      </c>
      <c r="I1932" s="18">
        <v>-204.03200000000001</v>
      </c>
      <c r="J1932" s="34" t="s">
        <v>789</v>
      </c>
      <c r="K1932" s="19">
        <f t="shared" si="61"/>
        <v>-272.30314752000004</v>
      </c>
      <c r="L1932" t="s">
        <v>851</v>
      </c>
      <c r="M1932" s="51" t="s">
        <v>1274</v>
      </c>
      <c r="O1932" s="50" t="s">
        <v>944</v>
      </c>
      <c r="P1932" s="38">
        <f t="shared" si="60"/>
        <v>-272.30314752000004</v>
      </c>
      <c r="Q1932" s="52">
        <v>45831</v>
      </c>
      <c r="S1932">
        <v>40700</v>
      </c>
      <c r="T1932" t="s">
        <v>784</v>
      </c>
    </row>
    <row r="1933" spans="1:20" ht="14.45">
      <c r="A1933" s="54" t="str">
        <f>+VLOOKUP(O1933,'Selectable Table'!D:E,2,0)</f>
        <v>OTH CUST</v>
      </c>
      <c r="B1933" s="37" t="s">
        <v>1275</v>
      </c>
      <c r="C1933" s="50" t="s">
        <v>1276</v>
      </c>
      <c r="D1933" s="50" t="s">
        <v>2016</v>
      </c>
      <c r="E1933">
        <v>2025</v>
      </c>
      <c r="F1933">
        <v>6</v>
      </c>
      <c r="G1933" s="54" t="s">
        <v>854</v>
      </c>
      <c r="H1933" s="34" t="s">
        <v>324</v>
      </c>
      <c r="I1933" s="18">
        <v>-182.29200000000003</v>
      </c>
      <c r="J1933" s="34" t="s">
        <v>789</v>
      </c>
      <c r="K1933" s="19">
        <f t="shared" si="61"/>
        <v>-243.28872612000006</v>
      </c>
      <c r="L1933" t="s">
        <v>851</v>
      </c>
      <c r="M1933" s="51" t="s">
        <v>1278</v>
      </c>
      <c r="O1933" s="50" t="s">
        <v>919</v>
      </c>
      <c r="P1933" s="38">
        <f t="shared" si="60"/>
        <v>-243.28872612000006</v>
      </c>
      <c r="Q1933" s="52">
        <v>45831</v>
      </c>
      <c r="S1933">
        <v>40700</v>
      </c>
      <c r="T1933" t="s">
        <v>784</v>
      </c>
    </row>
    <row r="1934" spans="1:20" ht="14.45">
      <c r="A1934" s="54" t="str">
        <f>+VLOOKUP(O1934,'Selectable Table'!D:E,2,0)</f>
        <v>OTH CUST</v>
      </c>
      <c r="B1934" s="37" t="s">
        <v>1275</v>
      </c>
      <c r="C1934" s="50" t="s">
        <v>1276</v>
      </c>
      <c r="D1934" s="50" t="s">
        <v>2016</v>
      </c>
      <c r="E1934">
        <v>2025</v>
      </c>
      <c r="F1934">
        <v>6</v>
      </c>
      <c r="G1934" s="54" t="s">
        <v>850</v>
      </c>
      <c r="H1934" s="34" t="s">
        <v>323</v>
      </c>
      <c r="I1934" s="18">
        <v>-48.580000000000005</v>
      </c>
      <c r="J1934" s="34" t="s">
        <v>789</v>
      </c>
      <c r="K1934" s="19">
        <f t="shared" si="61"/>
        <v>-64.835353800000007</v>
      </c>
      <c r="L1934" t="s">
        <v>851</v>
      </c>
      <c r="M1934" s="51" t="s">
        <v>1278</v>
      </c>
      <c r="O1934" s="50" t="s">
        <v>919</v>
      </c>
      <c r="P1934" s="38">
        <f t="shared" si="60"/>
        <v>-64.835353800000007</v>
      </c>
      <c r="Q1934" s="52">
        <v>45831</v>
      </c>
      <c r="S1934">
        <v>40700</v>
      </c>
      <c r="T1934" t="s">
        <v>784</v>
      </c>
    </row>
    <row r="1935" spans="1:20" ht="14.45">
      <c r="A1935" s="54" t="str">
        <f>+VLOOKUP(O1935,'Selectable Table'!D:E,2,0)</f>
        <v>OTH CUST</v>
      </c>
      <c r="B1935" s="37" t="s">
        <v>1279</v>
      </c>
      <c r="C1935" s="50" t="s">
        <v>1280</v>
      </c>
      <c r="D1935" s="50" t="s">
        <v>2016</v>
      </c>
      <c r="E1935">
        <v>2025</v>
      </c>
      <c r="F1935">
        <v>6</v>
      </c>
      <c r="G1935" s="54" t="s">
        <v>850</v>
      </c>
      <c r="H1935" s="34" t="s">
        <v>323</v>
      </c>
      <c r="I1935" s="18">
        <v>-148.34</v>
      </c>
      <c r="J1935" s="34" t="s">
        <v>789</v>
      </c>
      <c r="K1935" s="19">
        <f t="shared" si="61"/>
        <v>-197.97604740000003</v>
      </c>
      <c r="L1935" t="s">
        <v>851</v>
      </c>
      <c r="M1935" s="51" t="s">
        <v>1281</v>
      </c>
      <c r="O1935" s="50" t="s">
        <v>875</v>
      </c>
      <c r="P1935" s="38">
        <f t="shared" si="60"/>
        <v>-197.97604740000003</v>
      </c>
      <c r="Q1935" s="52">
        <v>45831</v>
      </c>
      <c r="S1935">
        <v>40700</v>
      </c>
      <c r="T1935" t="s">
        <v>784</v>
      </c>
    </row>
    <row r="1936" spans="1:20" ht="14.45">
      <c r="A1936" s="54" t="str">
        <f>+VLOOKUP(O1936,'Selectable Table'!D:E,2,0)</f>
        <v>OTH CUST</v>
      </c>
      <c r="B1936" s="37" t="s">
        <v>1279</v>
      </c>
      <c r="C1936" s="50" t="s">
        <v>1280</v>
      </c>
      <c r="D1936" s="50" t="s">
        <v>2017</v>
      </c>
      <c r="E1936">
        <v>2025</v>
      </c>
      <c r="F1936">
        <v>6</v>
      </c>
      <c r="G1936" s="54" t="s">
        <v>858</v>
      </c>
      <c r="H1936" s="34" t="s">
        <v>325</v>
      </c>
      <c r="I1936" s="18">
        <v>-57.744000000000007</v>
      </c>
      <c r="J1936" s="34" t="s">
        <v>789</v>
      </c>
      <c r="K1936" s="19">
        <f t="shared" si="61"/>
        <v>-77.065719840000014</v>
      </c>
      <c r="L1936" t="s">
        <v>851</v>
      </c>
      <c r="M1936" s="51" t="s">
        <v>1281</v>
      </c>
      <c r="O1936" s="50" t="s">
        <v>875</v>
      </c>
      <c r="P1936" s="38">
        <f t="shared" si="60"/>
        <v>-77.065719840000014</v>
      </c>
      <c r="Q1936" s="52">
        <v>45831</v>
      </c>
      <c r="S1936">
        <v>40700</v>
      </c>
      <c r="T1936" t="s">
        <v>784</v>
      </c>
    </row>
    <row r="1937" spans="1:20" ht="29.1">
      <c r="A1937" s="54" t="str">
        <f>+VLOOKUP(O1937,'Selectable Table'!D:E,2,0)</f>
        <v>OTH CUST</v>
      </c>
      <c r="B1937" s="37" t="s">
        <v>1287</v>
      </c>
      <c r="C1937" s="50" t="s">
        <v>1288</v>
      </c>
      <c r="D1937" s="50" t="s">
        <v>2017</v>
      </c>
      <c r="E1937">
        <v>2025</v>
      </c>
      <c r="F1937">
        <v>6</v>
      </c>
      <c r="G1937" s="54" t="s">
        <v>854</v>
      </c>
      <c r="H1937" s="34" t="s">
        <v>324</v>
      </c>
      <c r="I1937" s="18">
        <v>-115</v>
      </c>
      <c r="J1937" s="34" t="s">
        <v>789</v>
      </c>
      <c r="K1937" s="19">
        <f t="shared" si="61"/>
        <v>-153.48015000000001</v>
      </c>
      <c r="L1937" t="s">
        <v>851</v>
      </c>
      <c r="M1937" s="51" t="s">
        <v>1290</v>
      </c>
      <c r="O1937" s="50" t="s">
        <v>929</v>
      </c>
      <c r="P1937" s="38">
        <f t="shared" si="60"/>
        <v>-153.48015000000001</v>
      </c>
      <c r="Q1937" s="52">
        <v>45831</v>
      </c>
      <c r="S1937">
        <v>40700</v>
      </c>
      <c r="T1937" t="s">
        <v>784</v>
      </c>
    </row>
    <row r="1938" spans="1:20" ht="14.45">
      <c r="A1938" s="54" t="str">
        <f>+VLOOKUP(O1938,'Selectable Table'!D:E,2,0)</f>
        <v>OTH CUST</v>
      </c>
      <c r="B1938" s="37" t="s">
        <v>1291</v>
      </c>
      <c r="C1938" s="50" t="s">
        <v>1292</v>
      </c>
      <c r="D1938" s="50" t="s">
        <v>2017</v>
      </c>
      <c r="E1938">
        <v>2025</v>
      </c>
      <c r="F1938">
        <v>6</v>
      </c>
      <c r="G1938" s="54" t="s">
        <v>854</v>
      </c>
      <c r="H1938" s="34" t="s">
        <v>324</v>
      </c>
      <c r="I1938" s="18">
        <v>-47.795999999999999</v>
      </c>
      <c r="J1938" s="34" t="s">
        <v>789</v>
      </c>
      <c r="K1938" s="19">
        <f t="shared" si="61"/>
        <v>-63.78901956</v>
      </c>
      <c r="L1938" t="s">
        <v>851</v>
      </c>
      <c r="M1938" s="51" t="s">
        <v>1293</v>
      </c>
      <c r="O1938" s="50" t="s">
        <v>944</v>
      </c>
      <c r="P1938" s="38">
        <f t="shared" si="60"/>
        <v>-63.78901956</v>
      </c>
      <c r="Q1938" s="52">
        <v>45831</v>
      </c>
      <c r="S1938">
        <v>40700</v>
      </c>
      <c r="T1938" t="s">
        <v>784</v>
      </c>
    </row>
    <row r="1939" spans="1:20" ht="14.45">
      <c r="A1939" s="54" t="str">
        <f>+VLOOKUP(O1939,'Selectable Table'!D:E,2,0)</f>
        <v>OTH CUST</v>
      </c>
      <c r="B1939" s="37" t="s">
        <v>1291</v>
      </c>
      <c r="C1939" s="50" t="s">
        <v>1292</v>
      </c>
      <c r="D1939" s="50" t="s">
        <v>2017</v>
      </c>
      <c r="E1939">
        <v>2025</v>
      </c>
      <c r="F1939">
        <v>6</v>
      </c>
      <c r="G1939" s="54" t="s">
        <v>854</v>
      </c>
      <c r="H1939" s="34" t="s">
        <v>324</v>
      </c>
      <c r="I1939" s="18">
        <v>-278.40000000000003</v>
      </c>
      <c r="J1939" s="34" t="s">
        <v>789</v>
      </c>
      <c r="K1939" s="19">
        <f t="shared" si="61"/>
        <v>-371.55542400000007</v>
      </c>
      <c r="L1939" t="s">
        <v>851</v>
      </c>
      <c r="M1939" s="51" t="s">
        <v>1293</v>
      </c>
      <c r="O1939" s="50" t="s">
        <v>944</v>
      </c>
      <c r="P1939" s="38">
        <f t="shared" si="60"/>
        <v>-371.55542400000007</v>
      </c>
      <c r="Q1939" s="52">
        <v>45831</v>
      </c>
      <c r="S1939">
        <v>40700</v>
      </c>
      <c r="T1939" t="s">
        <v>784</v>
      </c>
    </row>
    <row r="1940" spans="1:20" ht="14.45">
      <c r="A1940" s="54" t="str">
        <f>+VLOOKUP(O1940,'Selectable Table'!D:E,2,0)</f>
        <v>OTH CUST</v>
      </c>
      <c r="B1940" s="37" t="s">
        <v>1294</v>
      </c>
      <c r="C1940" s="50" t="s">
        <v>1295</v>
      </c>
      <c r="D1940" s="50" t="s">
        <v>2017</v>
      </c>
      <c r="E1940">
        <v>2025</v>
      </c>
      <c r="F1940">
        <v>6</v>
      </c>
      <c r="G1940" s="54" t="s">
        <v>850</v>
      </c>
      <c r="H1940" s="34" t="s">
        <v>323</v>
      </c>
      <c r="I1940" s="18">
        <v>-281.30400000000003</v>
      </c>
      <c r="J1940" s="34" t="s">
        <v>789</v>
      </c>
      <c r="K1940" s="19">
        <f t="shared" si="61"/>
        <v>-375.43113144000006</v>
      </c>
      <c r="L1940" t="s">
        <v>851</v>
      </c>
      <c r="M1940" s="51" t="s">
        <v>1297</v>
      </c>
      <c r="O1940" s="50" t="s">
        <v>1136</v>
      </c>
      <c r="P1940" s="38">
        <f t="shared" si="60"/>
        <v>-375.43113144000006</v>
      </c>
      <c r="Q1940" s="52">
        <v>45831</v>
      </c>
      <c r="S1940">
        <v>40700</v>
      </c>
      <c r="T1940" t="s">
        <v>784</v>
      </c>
    </row>
    <row r="1941" spans="1:20" ht="14.45">
      <c r="A1941" s="54" t="str">
        <f>+VLOOKUP(O1941,'Selectable Table'!D:E,2,0)</f>
        <v>OTH CUST</v>
      </c>
      <c r="B1941" s="37" t="s">
        <v>1294</v>
      </c>
      <c r="C1941" s="50" t="s">
        <v>1295</v>
      </c>
      <c r="D1941" s="50" t="s">
        <v>2017</v>
      </c>
      <c r="E1941">
        <v>2025</v>
      </c>
      <c r="F1941">
        <v>6</v>
      </c>
      <c r="G1941" s="54" t="s">
        <v>854</v>
      </c>
      <c r="H1941" s="34" t="s">
        <v>324</v>
      </c>
      <c r="I1941" s="18">
        <v>-92.304000000000002</v>
      </c>
      <c r="J1941" s="34" t="s">
        <v>789</v>
      </c>
      <c r="K1941" s="19">
        <f t="shared" si="61"/>
        <v>-123.18984144000001</v>
      </c>
      <c r="L1941" t="s">
        <v>851</v>
      </c>
      <c r="M1941" s="51" t="s">
        <v>1297</v>
      </c>
      <c r="O1941" s="50" t="s">
        <v>1136</v>
      </c>
      <c r="P1941" s="38">
        <f t="shared" si="60"/>
        <v>-123.18984144000001</v>
      </c>
      <c r="Q1941" s="52">
        <v>45831</v>
      </c>
      <c r="S1941">
        <v>40700</v>
      </c>
      <c r="T1941" t="s">
        <v>784</v>
      </c>
    </row>
    <row r="1942" spans="1:20" ht="14.45">
      <c r="A1942" s="54" t="str">
        <f>+VLOOKUP(O1942,'Selectable Table'!D:E,2,0)</f>
        <v>OTH CUST</v>
      </c>
      <c r="B1942" s="37" t="s">
        <v>1310</v>
      </c>
      <c r="C1942" s="50" t="s">
        <v>1311</v>
      </c>
      <c r="D1942" s="50" t="s">
        <v>2018</v>
      </c>
      <c r="E1942">
        <v>2025</v>
      </c>
      <c r="F1942">
        <v>6</v>
      </c>
      <c r="G1942" s="54" t="s">
        <v>858</v>
      </c>
      <c r="H1942" s="34" t="s">
        <v>325</v>
      </c>
      <c r="I1942" s="18">
        <v>-69.13600000000001</v>
      </c>
      <c r="J1942" s="34" t="s">
        <v>789</v>
      </c>
      <c r="K1942" s="19">
        <f t="shared" si="61"/>
        <v>-92.269596960000015</v>
      </c>
      <c r="L1942" t="s">
        <v>851</v>
      </c>
      <c r="M1942" s="51" t="s">
        <v>1312</v>
      </c>
      <c r="O1942" s="50" t="s">
        <v>919</v>
      </c>
      <c r="P1942" s="38">
        <f t="shared" si="60"/>
        <v>-92.269596960000015</v>
      </c>
      <c r="Q1942" s="52">
        <v>45831</v>
      </c>
      <c r="S1942">
        <v>40700</v>
      </c>
      <c r="T1942" t="s">
        <v>784</v>
      </c>
    </row>
    <row r="1943" spans="1:20" ht="14.45">
      <c r="A1943" s="54" t="str">
        <f>+VLOOKUP(O1943,'Selectable Table'!D:E,2,0)</f>
        <v>OTH CUST</v>
      </c>
      <c r="B1943" s="37" t="s">
        <v>1310</v>
      </c>
      <c r="C1943" s="50" t="s">
        <v>1311</v>
      </c>
      <c r="D1943" s="50" t="s">
        <v>2018</v>
      </c>
      <c r="E1943">
        <v>2025</v>
      </c>
      <c r="F1943">
        <v>6</v>
      </c>
      <c r="G1943" s="54" t="s">
        <v>854</v>
      </c>
      <c r="H1943" s="34" t="s">
        <v>324</v>
      </c>
      <c r="I1943" s="18">
        <v>-103.70400000000001</v>
      </c>
      <c r="J1943" s="34" t="s">
        <v>789</v>
      </c>
      <c r="K1943" s="19">
        <f t="shared" si="61"/>
        <v>-138.40439544000003</v>
      </c>
      <c r="L1943" t="s">
        <v>851</v>
      </c>
      <c r="M1943" s="51" t="s">
        <v>1312</v>
      </c>
      <c r="O1943" s="50" t="s">
        <v>919</v>
      </c>
      <c r="P1943" s="38">
        <f t="shared" si="60"/>
        <v>-138.40439544000003</v>
      </c>
      <c r="Q1943" s="52">
        <v>45831</v>
      </c>
      <c r="S1943">
        <v>40700</v>
      </c>
      <c r="T1943" t="s">
        <v>784</v>
      </c>
    </row>
    <row r="1944" spans="1:20" ht="29.1">
      <c r="A1944" s="54" t="str">
        <f>+VLOOKUP(O1944,'Selectable Table'!D:E,2,0)</f>
        <v>OTH CUST</v>
      </c>
      <c r="B1944" s="37" t="s">
        <v>1313</v>
      </c>
      <c r="C1944" s="50" t="s">
        <v>1314</v>
      </c>
      <c r="D1944" s="50" t="s">
        <v>2018</v>
      </c>
      <c r="E1944">
        <v>2025</v>
      </c>
      <c r="F1944">
        <v>6</v>
      </c>
      <c r="G1944" s="54" t="s">
        <v>854</v>
      </c>
      <c r="H1944" s="34" t="s">
        <v>324</v>
      </c>
      <c r="I1944" s="18">
        <v>-230.00400000000002</v>
      </c>
      <c r="J1944" s="34" t="s">
        <v>789</v>
      </c>
      <c r="K1944" s="19">
        <f t="shared" si="61"/>
        <v>-306.96563844000002</v>
      </c>
      <c r="L1944" t="s">
        <v>851</v>
      </c>
      <c r="M1944" s="51" t="s">
        <v>1315</v>
      </c>
      <c r="O1944" s="50" t="s">
        <v>929</v>
      </c>
      <c r="P1944" s="38">
        <f t="shared" si="60"/>
        <v>-306.96563844000002</v>
      </c>
      <c r="Q1944" s="52">
        <v>45831</v>
      </c>
      <c r="S1944">
        <v>40700</v>
      </c>
      <c r="T1944" t="s">
        <v>784</v>
      </c>
    </row>
    <row r="1945" spans="1:20" ht="14.45">
      <c r="A1945" s="54" t="str">
        <f>+VLOOKUP(O1945,'Selectable Table'!D:E,2,0)</f>
        <v>OTH CUST</v>
      </c>
      <c r="B1945" s="37" t="s">
        <v>1317</v>
      </c>
      <c r="C1945" s="50" t="s">
        <v>1318</v>
      </c>
      <c r="D1945" s="50" t="s">
        <v>2018</v>
      </c>
      <c r="E1945">
        <v>2025</v>
      </c>
      <c r="F1945">
        <v>6</v>
      </c>
      <c r="G1945" s="54" t="s">
        <v>854</v>
      </c>
      <c r="H1945" s="34" t="s">
        <v>324</v>
      </c>
      <c r="I1945" s="18">
        <v>-140.88</v>
      </c>
      <c r="J1945" s="34" t="s">
        <v>789</v>
      </c>
      <c r="K1945" s="19">
        <f t="shared" si="61"/>
        <v>-188.01985680000001</v>
      </c>
      <c r="L1945" t="s">
        <v>851</v>
      </c>
      <c r="M1945" s="51" t="s">
        <v>1320</v>
      </c>
      <c r="O1945" s="50" t="s">
        <v>1321</v>
      </c>
      <c r="P1945" s="38">
        <f t="shared" si="60"/>
        <v>-188.01985680000001</v>
      </c>
      <c r="Q1945" s="52">
        <v>45831</v>
      </c>
      <c r="S1945">
        <v>40700</v>
      </c>
      <c r="T1945" t="s">
        <v>784</v>
      </c>
    </row>
    <row r="1946" spans="1:20" ht="14.45">
      <c r="A1946" s="54" t="str">
        <f>+VLOOKUP(O1946,'Selectable Table'!D:E,2,0)</f>
        <v>OTH CUST</v>
      </c>
      <c r="B1946" s="37" t="s">
        <v>1317</v>
      </c>
      <c r="C1946" s="50" t="s">
        <v>1318</v>
      </c>
      <c r="D1946" s="50" t="s">
        <v>2018</v>
      </c>
      <c r="E1946">
        <v>2025</v>
      </c>
      <c r="F1946">
        <v>6</v>
      </c>
      <c r="G1946" s="54" t="s">
        <v>850</v>
      </c>
      <c r="H1946" s="34" t="s">
        <v>323</v>
      </c>
      <c r="I1946" s="18">
        <v>-51.008000000000003</v>
      </c>
      <c r="J1946" s="34" t="s">
        <v>789</v>
      </c>
      <c r="K1946" s="19">
        <f t="shared" si="61"/>
        <v>-68.07578688000001</v>
      </c>
      <c r="L1946" t="s">
        <v>851</v>
      </c>
      <c r="M1946" s="51" t="s">
        <v>1320</v>
      </c>
      <c r="O1946" s="50" t="s">
        <v>1321</v>
      </c>
      <c r="P1946" s="38">
        <f t="shared" si="60"/>
        <v>-68.07578688000001</v>
      </c>
      <c r="Q1946" s="52">
        <v>45831</v>
      </c>
      <c r="S1946">
        <v>40700</v>
      </c>
      <c r="T1946" t="s">
        <v>784</v>
      </c>
    </row>
    <row r="1947" spans="1:20" ht="14.45">
      <c r="A1947" s="54" t="str">
        <f>+VLOOKUP(O1947,'Selectable Table'!D:E,2,0)</f>
        <v>OTH CUST</v>
      </c>
      <c r="B1947" s="37" t="s">
        <v>1322</v>
      </c>
      <c r="C1947" s="50" t="s">
        <v>1323</v>
      </c>
      <c r="D1947" s="50" t="s">
        <v>2019</v>
      </c>
      <c r="E1947">
        <v>2025</v>
      </c>
      <c r="F1947">
        <v>6</v>
      </c>
      <c r="G1947" s="54" t="s">
        <v>850</v>
      </c>
      <c r="H1947" s="34" t="s">
        <v>323</v>
      </c>
      <c r="I1947" s="18">
        <v>-102.68</v>
      </c>
      <c r="J1947" s="34" t="s">
        <v>789</v>
      </c>
      <c r="K1947" s="19">
        <f t="shared" si="61"/>
        <v>-137.03775480000002</v>
      </c>
      <c r="L1947" t="s">
        <v>851</v>
      </c>
      <c r="M1947" s="51" t="s">
        <v>1324</v>
      </c>
      <c r="O1947" s="50" t="s">
        <v>875</v>
      </c>
      <c r="P1947" s="38">
        <f t="shared" si="60"/>
        <v>-137.03775480000002</v>
      </c>
      <c r="Q1947" s="52">
        <v>45831</v>
      </c>
      <c r="S1947">
        <v>40700</v>
      </c>
      <c r="T1947" t="s">
        <v>784</v>
      </c>
    </row>
    <row r="1948" spans="1:20" ht="14.45">
      <c r="A1948" s="54" t="str">
        <f>+VLOOKUP(O1948,'Selectable Table'!D:E,2,0)</f>
        <v>OTH CUST</v>
      </c>
      <c r="B1948" s="37" t="s">
        <v>1322</v>
      </c>
      <c r="C1948" s="50" t="s">
        <v>1323</v>
      </c>
      <c r="D1948" s="50">
        <v>20210104</v>
      </c>
      <c r="E1948">
        <v>2025</v>
      </c>
      <c r="F1948">
        <v>6</v>
      </c>
      <c r="G1948" s="54" t="s">
        <v>854</v>
      </c>
      <c r="H1948" s="34" t="s">
        <v>324</v>
      </c>
      <c r="I1948" s="18">
        <v>-17.632000000000001</v>
      </c>
      <c r="J1948" s="34" t="s">
        <v>95</v>
      </c>
      <c r="K1948" s="19">
        <f t="shared" si="61"/>
        <v>-17.632000000000001</v>
      </c>
      <c r="L1948" t="s">
        <v>851</v>
      </c>
      <c r="M1948" s="51" t="s">
        <v>1324</v>
      </c>
      <c r="O1948" s="50" t="s">
        <v>875</v>
      </c>
      <c r="P1948" s="38">
        <f t="shared" si="60"/>
        <v>-17.632000000000001</v>
      </c>
      <c r="Q1948" s="52">
        <v>45831</v>
      </c>
      <c r="S1948">
        <v>40700</v>
      </c>
      <c r="T1948" t="s">
        <v>784</v>
      </c>
    </row>
    <row r="1949" spans="1:20" ht="14.45">
      <c r="A1949" s="54" t="str">
        <f>+VLOOKUP(O1949,'Selectable Table'!D:E,2,0)</f>
        <v>OTH CUST</v>
      </c>
      <c r="B1949" s="37" t="s">
        <v>1325</v>
      </c>
      <c r="C1949" s="50" t="s">
        <v>1326</v>
      </c>
      <c r="D1949" s="50">
        <v>20210104</v>
      </c>
      <c r="E1949">
        <v>2025</v>
      </c>
      <c r="F1949">
        <v>6</v>
      </c>
      <c r="G1949" s="54" t="s">
        <v>850</v>
      </c>
      <c r="H1949" s="34" t="s">
        <v>323</v>
      </c>
      <c r="I1949" s="18">
        <v>-205.36</v>
      </c>
      <c r="J1949" s="34" t="s">
        <v>95</v>
      </c>
      <c r="K1949" s="19">
        <f t="shared" si="61"/>
        <v>-205.36</v>
      </c>
      <c r="L1949" t="s">
        <v>851</v>
      </c>
      <c r="M1949" s="51" t="s">
        <v>1327</v>
      </c>
      <c r="O1949" s="50" t="s">
        <v>875</v>
      </c>
      <c r="P1949" s="38">
        <f t="shared" si="60"/>
        <v>-205.36</v>
      </c>
      <c r="Q1949" s="52">
        <v>45831</v>
      </c>
      <c r="S1949">
        <v>40700</v>
      </c>
      <c r="T1949" t="s">
        <v>784</v>
      </c>
    </row>
    <row r="1950" spans="1:20" ht="14.45">
      <c r="A1950" s="54" t="str">
        <f>+VLOOKUP(O1950,'Selectable Table'!D:E,2,0)</f>
        <v>OTH CUST</v>
      </c>
      <c r="B1950" s="37" t="s">
        <v>1325</v>
      </c>
      <c r="C1950" s="50" t="s">
        <v>1326</v>
      </c>
      <c r="D1950" s="50" t="s">
        <v>2020</v>
      </c>
      <c r="E1950">
        <v>2025</v>
      </c>
      <c r="F1950">
        <v>6</v>
      </c>
      <c r="G1950" s="54" t="s">
        <v>854</v>
      </c>
      <c r="H1950" s="34" t="s">
        <v>324</v>
      </c>
      <c r="I1950" s="18">
        <v>-35.260000000000005</v>
      </c>
      <c r="J1950" s="34" t="s">
        <v>789</v>
      </c>
      <c r="K1950" s="19">
        <f t="shared" si="61"/>
        <v>-47.058348600000009</v>
      </c>
      <c r="L1950" t="s">
        <v>851</v>
      </c>
      <c r="M1950" s="51" t="s">
        <v>1327</v>
      </c>
      <c r="O1950" s="50" t="s">
        <v>875</v>
      </c>
      <c r="P1950" s="38">
        <f t="shared" si="60"/>
        <v>-47.058348600000009</v>
      </c>
      <c r="Q1950" s="52">
        <v>45831</v>
      </c>
      <c r="S1950">
        <v>40700</v>
      </c>
      <c r="T1950" t="s">
        <v>784</v>
      </c>
    </row>
    <row r="1951" spans="1:20" ht="14.45">
      <c r="A1951" s="54" t="str">
        <f>+VLOOKUP(O1951,'Selectable Table'!D:E,2,0)</f>
        <v>OTH CUST</v>
      </c>
      <c r="B1951" s="37" t="s">
        <v>1328</v>
      </c>
      <c r="C1951" s="50" t="s">
        <v>1329</v>
      </c>
      <c r="D1951" s="50" t="s">
        <v>2020</v>
      </c>
      <c r="E1951">
        <v>2025</v>
      </c>
      <c r="F1951">
        <v>6</v>
      </c>
      <c r="G1951" s="54" t="s">
        <v>854</v>
      </c>
      <c r="H1951" s="34" t="s">
        <v>324</v>
      </c>
      <c r="I1951" s="18">
        <v>-175.38800000000003</v>
      </c>
      <c r="J1951" s="34" t="s">
        <v>789</v>
      </c>
      <c r="K1951" s="19">
        <f t="shared" si="61"/>
        <v>-234.07457868000006</v>
      </c>
      <c r="L1951" t="s">
        <v>851</v>
      </c>
      <c r="M1951" s="51" t="s">
        <v>1330</v>
      </c>
      <c r="O1951" s="50" t="s">
        <v>929</v>
      </c>
      <c r="P1951" s="38">
        <f t="shared" si="60"/>
        <v>-234.07457868000006</v>
      </c>
      <c r="Q1951" s="52">
        <v>45831</v>
      </c>
      <c r="S1951">
        <v>40700</v>
      </c>
      <c r="T1951" t="s">
        <v>784</v>
      </c>
    </row>
    <row r="1952" spans="1:20" ht="14.45">
      <c r="A1952" s="54" t="str">
        <f>+VLOOKUP(O1952,'Selectable Table'!D:E,2,0)</f>
        <v>OTH CUST</v>
      </c>
      <c r="B1952" s="37" t="s">
        <v>1328</v>
      </c>
      <c r="C1952" s="50" t="s">
        <v>1329</v>
      </c>
      <c r="D1952" s="50" t="s">
        <v>2020</v>
      </c>
      <c r="E1952">
        <v>2025</v>
      </c>
      <c r="F1952">
        <v>6</v>
      </c>
      <c r="G1952" s="54" t="s">
        <v>854</v>
      </c>
      <c r="H1952" s="34" t="s">
        <v>324</v>
      </c>
      <c r="I1952" s="18">
        <v>-534.56000000000006</v>
      </c>
      <c r="J1952" s="34" t="s">
        <v>789</v>
      </c>
      <c r="K1952" s="19">
        <f t="shared" si="61"/>
        <v>-713.42912160000014</v>
      </c>
      <c r="L1952" t="s">
        <v>851</v>
      </c>
      <c r="M1952" s="51" t="s">
        <v>1330</v>
      </c>
      <c r="O1952" s="50" t="s">
        <v>929</v>
      </c>
      <c r="P1952" s="38">
        <f t="shared" si="60"/>
        <v>-713.42912160000014</v>
      </c>
      <c r="Q1952" s="52">
        <v>45831</v>
      </c>
      <c r="S1952">
        <v>40700</v>
      </c>
      <c r="T1952" t="s">
        <v>784</v>
      </c>
    </row>
    <row r="1953" spans="1:20" ht="29.1">
      <c r="A1953" s="54" t="str">
        <f>+VLOOKUP(O1953,'Selectable Table'!D:E,2,0)</f>
        <v>OTH CUST</v>
      </c>
      <c r="B1953" s="37" t="s">
        <v>1331</v>
      </c>
      <c r="C1953" s="50" t="s">
        <v>1332</v>
      </c>
      <c r="D1953" s="50" t="s">
        <v>2020</v>
      </c>
      <c r="E1953">
        <v>2025</v>
      </c>
      <c r="F1953">
        <v>6</v>
      </c>
      <c r="G1953" s="54" t="s">
        <v>854</v>
      </c>
      <c r="H1953" s="34" t="s">
        <v>324</v>
      </c>
      <c r="I1953" s="18">
        <v>-115</v>
      </c>
      <c r="J1953" s="34" t="s">
        <v>789</v>
      </c>
      <c r="K1953" s="19">
        <f t="shared" si="61"/>
        <v>-153.48015000000001</v>
      </c>
      <c r="L1953" t="s">
        <v>851</v>
      </c>
      <c r="M1953" s="51" t="s">
        <v>1333</v>
      </c>
      <c r="O1953" s="50" t="s">
        <v>929</v>
      </c>
      <c r="P1953" s="38">
        <f t="shared" si="60"/>
        <v>-153.48015000000001</v>
      </c>
      <c r="Q1953" s="52">
        <v>45831</v>
      </c>
      <c r="S1953">
        <v>40700</v>
      </c>
      <c r="T1953" t="s">
        <v>784</v>
      </c>
    </row>
    <row r="1954" spans="1:20" ht="14.45">
      <c r="A1954" s="54" t="str">
        <f>+VLOOKUP(O1954,'Selectable Table'!D:E,2,0)</f>
        <v>OTH CUST</v>
      </c>
      <c r="B1954" s="37" t="s">
        <v>1334</v>
      </c>
      <c r="C1954" s="50" t="s">
        <v>1335</v>
      </c>
      <c r="D1954" s="50" t="s">
        <v>2020</v>
      </c>
      <c r="E1954">
        <v>2025</v>
      </c>
      <c r="F1954">
        <v>6</v>
      </c>
      <c r="G1954" s="54" t="s">
        <v>850</v>
      </c>
      <c r="H1954" s="34" t="s">
        <v>323</v>
      </c>
      <c r="I1954" s="18">
        <v>-44.888000000000005</v>
      </c>
      <c r="J1954" s="34" t="s">
        <v>789</v>
      </c>
      <c r="K1954" s="19">
        <f t="shared" si="61"/>
        <v>-59.907973680000012</v>
      </c>
      <c r="L1954" t="s">
        <v>851</v>
      </c>
      <c r="M1954" s="51" t="s">
        <v>1336</v>
      </c>
      <c r="O1954" s="50" t="s">
        <v>1116</v>
      </c>
      <c r="P1954" s="38">
        <f t="shared" si="60"/>
        <v>-59.907973680000012</v>
      </c>
      <c r="Q1954" s="52">
        <v>45831</v>
      </c>
      <c r="S1954">
        <v>40700</v>
      </c>
      <c r="T1954" t="s">
        <v>784</v>
      </c>
    </row>
    <row r="1955" spans="1:20" ht="14.45">
      <c r="A1955" s="54" t="str">
        <f>+VLOOKUP(O1955,'Selectable Table'!D:E,2,0)</f>
        <v>OTH CUST</v>
      </c>
      <c r="B1955" s="37" t="s">
        <v>1334</v>
      </c>
      <c r="C1955" s="50" t="s">
        <v>1335</v>
      </c>
      <c r="D1955" s="50" t="s">
        <v>2020</v>
      </c>
      <c r="E1955">
        <v>2025</v>
      </c>
      <c r="F1955">
        <v>6</v>
      </c>
      <c r="G1955" s="54" t="s">
        <v>850</v>
      </c>
      <c r="H1955" s="34" t="s">
        <v>323</v>
      </c>
      <c r="I1955" s="18">
        <v>-118.072</v>
      </c>
      <c r="J1955" s="34" t="s">
        <v>789</v>
      </c>
      <c r="K1955" s="19">
        <f t="shared" si="61"/>
        <v>-157.58007192000002</v>
      </c>
      <c r="L1955" t="s">
        <v>851</v>
      </c>
      <c r="M1955" s="51" t="s">
        <v>1336</v>
      </c>
      <c r="O1955" s="50" t="s">
        <v>1116</v>
      </c>
      <c r="P1955" s="38">
        <f t="shared" si="60"/>
        <v>-157.58007192000002</v>
      </c>
      <c r="Q1955" s="52">
        <v>45831</v>
      </c>
      <c r="S1955">
        <v>40700</v>
      </c>
      <c r="T1955" t="s">
        <v>784</v>
      </c>
    </row>
    <row r="1956" spans="1:20" ht="14.45">
      <c r="A1956" s="54" t="str">
        <f>+VLOOKUP(O1956,'Selectable Table'!D:E,2,0)</f>
        <v>ASTRAZENECA</v>
      </c>
      <c r="B1956" s="37" t="s">
        <v>1337</v>
      </c>
      <c r="C1956" s="50" t="s">
        <v>1338</v>
      </c>
      <c r="D1956" s="50" t="s">
        <v>2020</v>
      </c>
      <c r="E1956">
        <v>2025</v>
      </c>
      <c r="F1956">
        <v>6</v>
      </c>
      <c r="G1956" s="54" t="s">
        <v>854</v>
      </c>
      <c r="H1956" s="34" t="s">
        <v>324</v>
      </c>
      <c r="I1956" s="18">
        <v>-204.8</v>
      </c>
      <c r="J1956" s="34" t="s">
        <v>789</v>
      </c>
      <c r="K1956" s="19">
        <f t="shared" si="61"/>
        <v>-273.32812800000005</v>
      </c>
      <c r="L1956" t="s">
        <v>851</v>
      </c>
      <c r="M1956" s="51" t="s">
        <v>1339</v>
      </c>
      <c r="O1956" s="50" t="s">
        <v>1340</v>
      </c>
      <c r="P1956" s="38">
        <f t="shared" si="60"/>
        <v>-273.32812800000005</v>
      </c>
      <c r="Q1956" s="52">
        <v>45831</v>
      </c>
      <c r="S1956">
        <v>40700</v>
      </c>
      <c r="T1956" t="s">
        <v>784</v>
      </c>
    </row>
    <row r="1957" spans="1:20" ht="14.45">
      <c r="A1957" s="54" t="str">
        <f>+VLOOKUP(O1957,'Selectable Table'!D:E,2,0)</f>
        <v>OTH CUST</v>
      </c>
      <c r="B1957" s="37" t="s">
        <v>1345</v>
      </c>
      <c r="C1957" s="50" t="s">
        <v>1346</v>
      </c>
      <c r="D1957" s="50" t="s">
        <v>2020</v>
      </c>
      <c r="E1957">
        <v>2025</v>
      </c>
      <c r="F1957">
        <v>6</v>
      </c>
      <c r="G1957" s="54" t="s">
        <v>854</v>
      </c>
      <c r="H1957" s="34" t="s">
        <v>324</v>
      </c>
      <c r="I1957" s="18">
        <v>-92.304000000000002</v>
      </c>
      <c r="J1957" s="34" t="s">
        <v>789</v>
      </c>
      <c r="K1957" s="19">
        <f t="shared" si="61"/>
        <v>-123.18984144000001</v>
      </c>
      <c r="L1957" t="s">
        <v>851</v>
      </c>
      <c r="M1957" s="51" t="s">
        <v>1260</v>
      </c>
      <c r="O1957" s="50" t="s">
        <v>1347</v>
      </c>
      <c r="P1957" s="38">
        <f t="shared" si="60"/>
        <v>-123.18984144000001</v>
      </c>
      <c r="Q1957" s="52">
        <v>45831</v>
      </c>
      <c r="S1957">
        <v>40700</v>
      </c>
      <c r="T1957" t="s">
        <v>784</v>
      </c>
    </row>
    <row r="1958" spans="1:20" ht="14.45">
      <c r="A1958" s="54" t="str">
        <f>+VLOOKUP(O1958,'Selectable Table'!D:E,2,0)</f>
        <v>OTH CUST</v>
      </c>
      <c r="B1958" s="37" t="s">
        <v>1345</v>
      </c>
      <c r="C1958" s="50" t="s">
        <v>1346</v>
      </c>
      <c r="D1958" s="50" t="s">
        <v>2021</v>
      </c>
      <c r="E1958">
        <v>2025</v>
      </c>
      <c r="F1958">
        <v>6</v>
      </c>
      <c r="G1958" s="54" t="s">
        <v>858</v>
      </c>
      <c r="H1958" s="34" t="s">
        <v>325</v>
      </c>
      <c r="I1958" s="18">
        <v>-281.30400000000003</v>
      </c>
      <c r="J1958" s="34" t="s">
        <v>789</v>
      </c>
      <c r="K1958" s="19">
        <f t="shared" si="61"/>
        <v>-375.43113144000006</v>
      </c>
      <c r="L1958" t="s">
        <v>851</v>
      </c>
      <c r="M1958" s="51" t="s">
        <v>1260</v>
      </c>
      <c r="O1958" s="50" t="s">
        <v>1347</v>
      </c>
      <c r="P1958" s="38">
        <f t="shared" si="60"/>
        <v>-375.43113144000006</v>
      </c>
      <c r="Q1958" s="52">
        <v>45831</v>
      </c>
      <c r="S1958">
        <v>40700</v>
      </c>
      <c r="T1958" t="s">
        <v>784</v>
      </c>
    </row>
    <row r="1959" spans="1:20" ht="14.45">
      <c r="A1959" s="54" t="str">
        <f>+VLOOKUP(O1959,'Selectable Table'!D:E,2,0)</f>
        <v>OTH CUST</v>
      </c>
      <c r="B1959" s="37" t="s">
        <v>1351</v>
      </c>
      <c r="C1959" s="50" t="s">
        <v>1352</v>
      </c>
      <c r="D1959" s="50" t="s">
        <v>2021</v>
      </c>
      <c r="E1959">
        <v>2025</v>
      </c>
      <c r="F1959">
        <v>6</v>
      </c>
      <c r="G1959" s="54" t="s">
        <v>854</v>
      </c>
      <c r="H1959" s="34" t="s">
        <v>324</v>
      </c>
      <c r="I1959" s="18">
        <v>-79.800000000000011</v>
      </c>
      <c r="J1959" s="34" t="s">
        <v>789</v>
      </c>
      <c r="K1959" s="19">
        <f t="shared" si="61"/>
        <v>-106.50187800000002</v>
      </c>
      <c r="L1959" t="s">
        <v>851</v>
      </c>
      <c r="M1959" s="51" t="s">
        <v>1354</v>
      </c>
      <c r="O1959" s="50" t="s">
        <v>919</v>
      </c>
      <c r="P1959" s="38">
        <f t="shared" si="60"/>
        <v>-106.50187800000002</v>
      </c>
      <c r="Q1959" s="52">
        <v>45831</v>
      </c>
      <c r="S1959">
        <v>40700</v>
      </c>
      <c r="T1959" t="s">
        <v>784</v>
      </c>
    </row>
    <row r="1960" spans="1:20" ht="14.45">
      <c r="A1960" s="54" t="str">
        <f>+VLOOKUP(O1960,'Selectable Table'!D:E,2,0)</f>
        <v>OTH CUST</v>
      </c>
      <c r="B1960" s="37" t="s">
        <v>1351</v>
      </c>
      <c r="C1960" s="50" t="s">
        <v>1352</v>
      </c>
      <c r="D1960" s="50" t="s">
        <v>2021</v>
      </c>
      <c r="E1960">
        <v>2025</v>
      </c>
      <c r="F1960">
        <v>6</v>
      </c>
      <c r="G1960" s="54" t="s">
        <v>854</v>
      </c>
      <c r="H1960" s="34" t="s">
        <v>324</v>
      </c>
      <c r="I1960" s="18">
        <v>-281.76</v>
      </c>
      <c r="J1960" s="34" t="s">
        <v>789</v>
      </c>
      <c r="K1960" s="19">
        <f t="shared" si="61"/>
        <v>-376.03971360000003</v>
      </c>
      <c r="L1960" t="s">
        <v>851</v>
      </c>
      <c r="M1960" s="51" t="s">
        <v>1354</v>
      </c>
      <c r="O1960" s="50" t="s">
        <v>919</v>
      </c>
      <c r="P1960" s="38">
        <f t="shared" si="60"/>
        <v>-376.03971360000003</v>
      </c>
      <c r="Q1960" s="52">
        <v>45831</v>
      </c>
      <c r="S1960">
        <v>40700</v>
      </c>
      <c r="T1960" t="s">
        <v>784</v>
      </c>
    </row>
    <row r="1961" spans="1:20" ht="14.45">
      <c r="A1961" s="54" t="str">
        <f>+VLOOKUP(O1961,'Selectable Table'!D:E,2,0)</f>
        <v>GILEAD SCI</v>
      </c>
      <c r="B1961" s="37" t="s">
        <v>1362</v>
      </c>
      <c r="C1961" s="50" t="s">
        <v>1363</v>
      </c>
      <c r="D1961" s="50" t="s">
        <v>2021</v>
      </c>
      <c r="E1961">
        <v>2025</v>
      </c>
      <c r="F1961">
        <v>6</v>
      </c>
      <c r="G1961" s="54" t="s">
        <v>854</v>
      </c>
      <c r="H1961" s="34" t="s">
        <v>324</v>
      </c>
      <c r="I1961" s="18">
        <v>-106.88</v>
      </c>
      <c r="J1961" s="34" t="s">
        <v>789</v>
      </c>
      <c r="K1961" s="19">
        <f t="shared" si="61"/>
        <v>-142.6431168</v>
      </c>
      <c r="L1961" t="s">
        <v>851</v>
      </c>
      <c r="M1961" s="51" t="s">
        <v>1364</v>
      </c>
      <c r="O1961" s="50" t="s">
        <v>1069</v>
      </c>
      <c r="P1961" s="38">
        <f t="shared" si="60"/>
        <v>-142.6431168</v>
      </c>
      <c r="Q1961" s="52">
        <v>45831</v>
      </c>
      <c r="S1961">
        <v>40700</v>
      </c>
      <c r="T1961" t="s">
        <v>784</v>
      </c>
    </row>
    <row r="1962" spans="1:20" ht="14.45">
      <c r="A1962" s="54" t="str">
        <f>+VLOOKUP(O1962,'Selectable Table'!D:E,2,0)</f>
        <v>GILEAD SCI</v>
      </c>
      <c r="B1962" s="37" t="s">
        <v>1362</v>
      </c>
      <c r="C1962" s="50" t="s">
        <v>1363</v>
      </c>
      <c r="D1962" s="50" t="s">
        <v>2021</v>
      </c>
      <c r="E1962">
        <v>2025</v>
      </c>
      <c r="F1962">
        <v>6</v>
      </c>
      <c r="G1962" s="54" t="s">
        <v>854</v>
      </c>
      <c r="H1962" s="34" t="s">
        <v>324</v>
      </c>
      <c r="I1962" s="18">
        <v>-1865.4880000000003</v>
      </c>
      <c r="J1962" s="34" t="s">
        <v>789</v>
      </c>
      <c r="K1962" s="19">
        <f t="shared" si="61"/>
        <v>-2489.6989396800004</v>
      </c>
      <c r="L1962" t="s">
        <v>851</v>
      </c>
      <c r="M1962" s="51" t="s">
        <v>1364</v>
      </c>
      <c r="O1962" s="50" t="s">
        <v>1069</v>
      </c>
      <c r="P1962" s="38">
        <f t="shared" si="60"/>
        <v>-2489.6989396800004</v>
      </c>
      <c r="Q1962" s="52">
        <v>45831</v>
      </c>
      <c r="S1962">
        <v>40700</v>
      </c>
      <c r="T1962" t="s">
        <v>784</v>
      </c>
    </row>
    <row r="1963" spans="1:20" ht="14.45">
      <c r="A1963" s="54" t="str">
        <f>+VLOOKUP(O1963,'Selectable Table'!D:E,2,0)</f>
        <v>OTH CUST</v>
      </c>
      <c r="B1963" s="37" t="s">
        <v>1396</v>
      </c>
      <c r="C1963" s="50" t="s">
        <v>1397</v>
      </c>
      <c r="D1963" s="50" t="s">
        <v>2021</v>
      </c>
      <c r="E1963">
        <v>2025</v>
      </c>
      <c r="F1963">
        <v>6</v>
      </c>
      <c r="G1963" s="54" t="s">
        <v>854</v>
      </c>
      <c r="H1963" s="34" t="s">
        <v>324</v>
      </c>
      <c r="I1963" s="18">
        <v>-408.06400000000002</v>
      </c>
      <c r="J1963" s="34" t="s">
        <v>789</v>
      </c>
      <c r="K1963" s="19">
        <f t="shared" si="61"/>
        <v>-544.60629504000008</v>
      </c>
      <c r="L1963" t="s">
        <v>851</v>
      </c>
      <c r="M1963" s="51" t="s">
        <v>1399</v>
      </c>
      <c r="O1963" s="50" t="s">
        <v>1400</v>
      </c>
      <c r="P1963" s="38">
        <f t="shared" si="60"/>
        <v>-544.60629504000008</v>
      </c>
      <c r="Q1963" s="52">
        <v>45831</v>
      </c>
      <c r="S1963">
        <v>40700</v>
      </c>
      <c r="T1963" t="s">
        <v>784</v>
      </c>
    </row>
    <row r="1964" spans="1:20" ht="14.45">
      <c r="A1964" s="54" t="str">
        <f>+VLOOKUP(O1964,'Selectable Table'!D:E,2,0)</f>
        <v>OTH CUST</v>
      </c>
      <c r="B1964" s="37" t="s">
        <v>1396</v>
      </c>
      <c r="C1964" s="50" t="s">
        <v>1397</v>
      </c>
      <c r="D1964" s="50" t="s">
        <v>2021</v>
      </c>
      <c r="E1964">
        <v>2025</v>
      </c>
      <c r="F1964">
        <v>6</v>
      </c>
      <c r="G1964" s="54" t="s">
        <v>850</v>
      </c>
      <c r="H1964" s="34" t="s">
        <v>323</v>
      </c>
      <c r="I1964" s="18">
        <v>-1243.68</v>
      </c>
      <c r="J1964" s="34" t="s">
        <v>789</v>
      </c>
      <c r="K1964" s="19">
        <f t="shared" si="61"/>
        <v>-1659.8277648000001</v>
      </c>
      <c r="L1964" t="s">
        <v>851</v>
      </c>
      <c r="M1964" s="51" t="s">
        <v>1399</v>
      </c>
      <c r="O1964" s="50" t="s">
        <v>1400</v>
      </c>
      <c r="P1964" s="38">
        <f t="shared" si="60"/>
        <v>-1659.8277648000001</v>
      </c>
      <c r="Q1964" s="52">
        <v>45831</v>
      </c>
      <c r="S1964">
        <v>40700</v>
      </c>
      <c r="T1964" t="s">
        <v>784</v>
      </c>
    </row>
    <row r="1965" spans="1:20" ht="29.1">
      <c r="A1965" s="54" t="str">
        <f>+VLOOKUP(O1965,'Selectable Table'!D:E,2,0)</f>
        <v>OTH CUST</v>
      </c>
      <c r="B1965" s="37" t="s">
        <v>1401</v>
      </c>
      <c r="C1965" s="50" t="s">
        <v>1402</v>
      </c>
      <c r="D1965" s="50" t="s">
        <v>2021</v>
      </c>
      <c r="E1965">
        <v>2025</v>
      </c>
      <c r="F1965">
        <v>6</v>
      </c>
      <c r="G1965" s="54" t="s">
        <v>854</v>
      </c>
      <c r="H1965" s="34" t="s">
        <v>324</v>
      </c>
      <c r="I1965" s="18">
        <v>-238.01999999999998</v>
      </c>
      <c r="J1965" s="34" t="s">
        <v>789</v>
      </c>
      <c r="K1965" s="19">
        <f t="shared" si="61"/>
        <v>-317.66387220000001</v>
      </c>
      <c r="L1965" t="s">
        <v>851</v>
      </c>
      <c r="M1965" s="51" t="s">
        <v>1403</v>
      </c>
      <c r="O1965" s="50" t="s">
        <v>929</v>
      </c>
      <c r="P1965" s="38">
        <f t="shared" si="60"/>
        <v>-317.66387220000001</v>
      </c>
      <c r="Q1965" s="52">
        <v>45831</v>
      </c>
      <c r="S1965">
        <v>40700</v>
      </c>
      <c r="T1965" t="s">
        <v>784</v>
      </c>
    </row>
    <row r="1966" spans="1:20" ht="29.1">
      <c r="A1966" s="54" t="str">
        <f>+VLOOKUP(O1966,'Selectable Table'!D:E,2,0)</f>
        <v>OTH CUST</v>
      </c>
      <c r="B1966" s="37" t="s">
        <v>1401</v>
      </c>
      <c r="C1966" s="50" t="s">
        <v>1402</v>
      </c>
      <c r="D1966" s="50">
        <v>20170104</v>
      </c>
      <c r="E1966">
        <v>2025</v>
      </c>
      <c r="F1966">
        <v>6</v>
      </c>
      <c r="G1966" s="54" t="s">
        <v>854</v>
      </c>
      <c r="H1966" s="34" t="s">
        <v>324</v>
      </c>
      <c r="I1966" s="18">
        <v>-58.176000000000002</v>
      </c>
      <c r="J1966" s="34" t="s">
        <v>95</v>
      </c>
      <c r="K1966" s="19">
        <f t="shared" si="61"/>
        <v>-58.176000000000002</v>
      </c>
      <c r="L1966" t="s">
        <v>851</v>
      </c>
      <c r="M1966" s="51" t="s">
        <v>1403</v>
      </c>
      <c r="O1966" s="50" t="s">
        <v>929</v>
      </c>
      <c r="P1966" s="38">
        <f t="shared" si="60"/>
        <v>-58.176000000000002</v>
      </c>
      <c r="Q1966" s="52">
        <v>45831</v>
      </c>
      <c r="S1966">
        <v>40700</v>
      </c>
      <c r="T1966" t="s">
        <v>784</v>
      </c>
    </row>
    <row r="1967" spans="1:20" ht="14.45">
      <c r="A1967" s="54" t="str">
        <f>+VLOOKUP(O1967,'Selectable Table'!D:E,2,0)</f>
        <v>IQVIA</v>
      </c>
      <c r="B1967" s="37" t="s">
        <v>1408</v>
      </c>
      <c r="C1967" s="50" t="s">
        <v>1409</v>
      </c>
      <c r="D1967" s="50">
        <v>20170104</v>
      </c>
      <c r="E1967">
        <v>2025</v>
      </c>
      <c r="F1967">
        <v>6</v>
      </c>
      <c r="G1967" s="54" t="s">
        <v>850</v>
      </c>
      <c r="H1967" s="34" t="s">
        <v>323</v>
      </c>
      <c r="I1967" s="18">
        <v>-282.01600000000002</v>
      </c>
      <c r="J1967" s="34" t="s">
        <v>95</v>
      </c>
      <c r="K1967" s="19">
        <f t="shared" si="61"/>
        <v>-282.01600000000002</v>
      </c>
      <c r="L1967" t="s">
        <v>851</v>
      </c>
      <c r="M1967" s="51" t="s">
        <v>1411</v>
      </c>
      <c r="O1967" s="50" t="s">
        <v>1412</v>
      </c>
      <c r="P1967" s="38">
        <f t="shared" si="60"/>
        <v>-282.01600000000002</v>
      </c>
      <c r="Q1967" s="52">
        <v>45831</v>
      </c>
      <c r="S1967">
        <v>40700</v>
      </c>
      <c r="T1967" t="s">
        <v>784</v>
      </c>
    </row>
    <row r="1968" spans="1:20" ht="14.45">
      <c r="A1968" s="54" t="str">
        <f>+VLOOKUP(O1968,'Selectable Table'!D:E,2,0)</f>
        <v>OTH CUST</v>
      </c>
      <c r="B1968" s="37" t="s">
        <v>1413</v>
      </c>
      <c r="C1968" s="50" t="s">
        <v>1414</v>
      </c>
      <c r="D1968" s="50">
        <v>20210098</v>
      </c>
      <c r="E1968">
        <v>2025</v>
      </c>
      <c r="F1968">
        <v>6</v>
      </c>
      <c r="G1968" s="54" t="s">
        <v>854</v>
      </c>
      <c r="H1968" s="34" t="s">
        <v>324</v>
      </c>
      <c r="I1968" s="18">
        <v>-1726.0439999999999</v>
      </c>
      <c r="J1968" s="34" t="s">
        <v>95</v>
      </c>
      <c r="K1968" s="19">
        <f t="shared" si="61"/>
        <v>-1726.0439999999999</v>
      </c>
      <c r="L1968" t="s">
        <v>851</v>
      </c>
      <c r="M1968" s="51" t="s">
        <v>1415</v>
      </c>
      <c r="O1968" s="50" t="s">
        <v>1156</v>
      </c>
      <c r="P1968" s="38">
        <f t="shared" si="60"/>
        <v>-1726.0439999999999</v>
      </c>
      <c r="Q1968" s="52">
        <v>45831</v>
      </c>
      <c r="S1968">
        <v>40700</v>
      </c>
      <c r="T1968" t="s">
        <v>784</v>
      </c>
    </row>
    <row r="1969" spans="1:20" ht="29.1">
      <c r="A1969" s="54" t="str">
        <f>+VLOOKUP(O1969,'Selectable Table'!D:E,2,0)</f>
        <v>OTH CUST</v>
      </c>
      <c r="B1969" s="37" t="s">
        <v>1413</v>
      </c>
      <c r="C1969" s="50" t="s">
        <v>1414</v>
      </c>
      <c r="D1969" s="50">
        <v>20210098</v>
      </c>
      <c r="E1969">
        <v>2025</v>
      </c>
      <c r="F1969">
        <v>6</v>
      </c>
      <c r="G1969" s="54" t="s">
        <v>880</v>
      </c>
      <c r="H1969" s="34" t="s">
        <v>616</v>
      </c>
      <c r="I1969" s="18">
        <v>-867.13600000000008</v>
      </c>
      <c r="J1969" s="34" t="s">
        <v>95</v>
      </c>
      <c r="K1969" s="19">
        <f t="shared" si="61"/>
        <v>-867.13600000000008</v>
      </c>
      <c r="L1969" t="s">
        <v>851</v>
      </c>
      <c r="M1969" s="51" t="s">
        <v>1415</v>
      </c>
      <c r="O1969" s="50" t="s">
        <v>1156</v>
      </c>
      <c r="P1969" s="38">
        <f t="shared" si="60"/>
        <v>-867.13600000000008</v>
      </c>
      <c r="Q1969" s="52">
        <v>45831</v>
      </c>
      <c r="S1969">
        <v>40700</v>
      </c>
      <c r="T1969" t="s">
        <v>784</v>
      </c>
    </row>
    <row r="1970" spans="1:20" ht="29.1">
      <c r="A1970" s="54" t="str">
        <f>+VLOOKUP(O1970,'Selectable Table'!D:E,2,0)</f>
        <v>OTH CUST</v>
      </c>
      <c r="B1970" s="37" t="s">
        <v>1420</v>
      </c>
      <c r="C1970" s="50" t="s">
        <v>1421</v>
      </c>
      <c r="D1970" s="50">
        <v>20210098</v>
      </c>
      <c r="E1970">
        <v>2025</v>
      </c>
      <c r="F1970">
        <v>6</v>
      </c>
      <c r="G1970" s="54" t="s">
        <v>880</v>
      </c>
      <c r="H1970" s="34" t="s">
        <v>616</v>
      </c>
      <c r="I1970" s="18">
        <v>-115.004</v>
      </c>
      <c r="J1970" s="34" t="s">
        <v>95</v>
      </c>
      <c r="K1970" s="19">
        <f t="shared" si="61"/>
        <v>-115.004</v>
      </c>
      <c r="L1970" t="s">
        <v>851</v>
      </c>
      <c r="M1970" s="51" t="s">
        <v>1423</v>
      </c>
      <c r="O1970" s="50" t="s">
        <v>929</v>
      </c>
      <c r="P1970" s="38">
        <f t="shared" si="60"/>
        <v>-115.004</v>
      </c>
      <c r="Q1970" s="52">
        <v>45831</v>
      </c>
      <c r="S1970">
        <v>40700</v>
      </c>
      <c r="T1970" t="s">
        <v>784</v>
      </c>
    </row>
    <row r="1971" spans="1:20" ht="29.1">
      <c r="A1971" s="54" t="str">
        <f>+VLOOKUP(O1971,'Selectable Table'!D:E,2,0)</f>
        <v>OTH CUST</v>
      </c>
      <c r="B1971" s="37" t="s">
        <v>1420</v>
      </c>
      <c r="C1971" s="50" t="s">
        <v>1421</v>
      </c>
      <c r="D1971" s="50">
        <v>20210098</v>
      </c>
      <c r="E1971">
        <v>2025</v>
      </c>
      <c r="F1971">
        <v>6</v>
      </c>
      <c r="G1971" s="54" t="s">
        <v>850</v>
      </c>
      <c r="H1971" s="34" t="s">
        <v>323</v>
      </c>
      <c r="I1971" s="18">
        <v>-68.444000000000003</v>
      </c>
      <c r="J1971" s="34" t="s">
        <v>95</v>
      </c>
      <c r="K1971" s="19">
        <f t="shared" si="61"/>
        <v>-68.444000000000003</v>
      </c>
      <c r="L1971" t="s">
        <v>851</v>
      </c>
      <c r="M1971" s="51" t="s">
        <v>1423</v>
      </c>
      <c r="O1971" s="50" t="s">
        <v>929</v>
      </c>
      <c r="P1971" s="38">
        <f t="shared" si="60"/>
        <v>-68.444000000000003</v>
      </c>
      <c r="Q1971" s="52">
        <v>45831</v>
      </c>
      <c r="S1971">
        <v>40700</v>
      </c>
      <c r="T1971" t="s">
        <v>784</v>
      </c>
    </row>
    <row r="1972" spans="1:20" ht="29.1">
      <c r="A1972" s="54" t="str">
        <f>+VLOOKUP(O1972,'Selectable Table'!D:E,2,0)</f>
        <v>OTH CUST</v>
      </c>
      <c r="B1972" s="37" t="s">
        <v>1424</v>
      </c>
      <c r="C1972" s="50" t="s">
        <v>1425</v>
      </c>
      <c r="D1972" s="50">
        <v>20210098</v>
      </c>
      <c r="E1972">
        <v>2025</v>
      </c>
      <c r="F1972">
        <v>6</v>
      </c>
      <c r="G1972" s="54" t="s">
        <v>850</v>
      </c>
      <c r="H1972" s="34" t="s">
        <v>323</v>
      </c>
      <c r="I1972" s="18">
        <v>-142.80799999999999</v>
      </c>
      <c r="J1972" s="34" t="s">
        <v>95</v>
      </c>
      <c r="K1972" s="19">
        <f t="shared" si="61"/>
        <v>-142.80799999999999</v>
      </c>
      <c r="L1972" t="s">
        <v>851</v>
      </c>
      <c r="M1972" s="51" t="s">
        <v>1426</v>
      </c>
      <c r="O1972" s="50" t="s">
        <v>929</v>
      </c>
      <c r="P1972" s="38">
        <f t="shared" si="60"/>
        <v>-142.80799999999999</v>
      </c>
      <c r="Q1972" s="52">
        <v>45831</v>
      </c>
      <c r="S1972">
        <v>40700</v>
      </c>
      <c r="T1972" t="s">
        <v>784</v>
      </c>
    </row>
    <row r="1973" spans="1:20" ht="29.1">
      <c r="A1973" s="54" t="str">
        <f>+VLOOKUP(O1973,'Selectable Table'!D:E,2,0)</f>
        <v>OTH CUST</v>
      </c>
      <c r="B1973" s="37" t="s">
        <v>1427</v>
      </c>
      <c r="C1973" s="50" t="s">
        <v>1428</v>
      </c>
      <c r="D1973" s="50">
        <v>20210098</v>
      </c>
      <c r="E1973">
        <v>2025</v>
      </c>
      <c r="F1973">
        <v>6</v>
      </c>
      <c r="G1973" s="54" t="s">
        <v>850</v>
      </c>
      <c r="H1973" s="34" t="s">
        <v>323</v>
      </c>
      <c r="I1973" s="18">
        <v>-68.444000000000003</v>
      </c>
      <c r="J1973" s="34" t="s">
        <v>95</v>
      </c>
      <c r="K1973" s="19">
        <f t="shared" si="61"/>
        <v>-68.444000000000003</v>
      </c>
      <c r="L1973" t="s">
        <v>851</v>
      </c>
      <c r="M1973" s="51" t="s">
        <v>1429</v>
      </c>
      <c r="O1973" s="50" t="s">
        <v>929</v>
      </c>
      <c r="P1973" s="38">
        <f t="shared" si="60"/>
        <v>-68.444000000000003</v>
      </c>
      <c r="Q1973" s="52">
        <v>45831</v>
      </c>
      <c r="S1973">
        <v>40700</v>
      </c>
      <c r="T1973" t="s">
        <v>784</v>
      </c>
    </row>
    <row r="1974" spans="1:20" ht="14.45">
      <c r="A1974" s="54" t="str">
        <f>+VLOOKUP(O1974,'Selectable Table'!D:E,2,0)</f>
        <v>OTH CUST</v>
      </c>
      <c r="B1974" s="37" t="s">
        <v>1438</v>
      </c>
      <c r="C1974" s="50" t="s">
        <v>1439</v>
      </c>
      <c r="D1974" s="50" t="s">
        <v>371</v>
      </c>
      <c r="E1974">
        <v>2025</v>
      </c>
      <c r="F1974">
        <v>6</v>
      </c>
      <c r="G1974" s="54" t="s">
        <v>854</v>
      </c>
      <c r="H1974" s="34" t="s">
        <v>324</v>
      </c>
      <c r="I1974" s="18">
        <v>-85.68</v>
      </c>
      <c r="J1974" s="34" t="s">
        <v>789</v>
      </c>
      <c r="K1974" s="19">
        <f t="shared" si="61"/>
        <v>-114.34938480000001</v>
      </c>
      <c r="L1974" t="s">
        <v>851</v>
      </c>
      <c r="M1974" s="51" t="s">
        <v>1260</v>
      </c>
      <c r="O1974" s="50" t="s">
        <v>919</v>
      </c>
      <c r="P1974" s="38">
        <f t="shared" si="60"/>
        <v>-114.34938480000001</v>
      </c>
      <c r="Q1974" s="52">
        <v>45831</v>
      </c>
      <c r="S1974">
        <v>40700</v>
      </c>
      <c r="T1974" t="s">
        <v>784</v>
      </c>
    </row>
    <row r="1975" spans="1:20" ht="14.45">
      <c r="A1975" s="54" t="str">
        <f>+VLOOKUP(O1975,'Selectable Table'!D:E,2,0)</f>
        <v>OTH CUST</v>
      </c>
      <c r="B1975" s="37" t="s">
        <v>1438</v>
      </c>
      <c r="C1975" s="50" t="s">
        <v>1439</v>
      </c>
      <c r="D1975" s="50" t="s">
        <v>371</v>
      </c>
      <c r="E1975">
        <v>2025</v>
      </c>
      <c r="F1975">
        <v>6</v>
      </c>
      <c r="G1975" s="54" t="s">
        <v>858</v>
      </c>
      <c r="H1975" s="34" t="s">
        <v>325</v>
      </c>
      <c r="I1975" s="18">
        <v>-350.88000000000005</v>
      </c>
      <c r="J1975" s="34" t="s">
        <v>789</v>
      </c>
      <c r="K1975" s="19">
        <f t="shared" si="61"/>
        <v>-468.28795680000007</v>
      </c>
      <c r="L1975" t="s">
        <v>851</v>
      </c>
      <c r="M1975" s="51" t="s">
        <v>1260</v>
      </c>
      <c r="O1975" s="50" t="s">
        <v>919</v>
      </c>
      <c r="P1975" s="38">
        <f t="shared" si="60"/>
        <v>-468.28795680000007</v>
      </c>
      <c r="Q1975" s="52">
        <v>45831</v>
      </c>
      <c r="S1975">
        <v>40700</v>
      </c>
      <c r="T1975" t="s">
        <v>784</v>
      </c>
    </row>
    <row r="1976" spans="1:20" ht="14.45">
      <c r="A1976" s="54" t="str">
        <f>+VLOOKUP(O1976,'Selectable Table'!D:E,2,0)</f>
        <v>OTH CUST</v>
      </c>
      <c r="B1976" s="37" t="s">
        <v>1261</v>
      </c>
      <c r="C1976" s="50" t="s">
        <v>1262</v>
      </c>
      <c r="D1976" s="50" t="s">
        <v>371</v>
      </c>
      <c r="E1976">
        <v>2025</v>
      </c>
      <c r="F1976">
        <v>6</v>
      </c>
      <c r="G1976" s="54" t="s">
        <v>854</v>
      </c>
      <c r="H1976" s="34" t="s">
        <v>324</v>
      </c>
      <c r="I1976" s="18">
        <v>41.400000000000006</v>
      </c>
      <c r="J1976" s="34" t="s">
        <v>789</v>
      </c>
      <c r="K1976" s="19">
        <f t="shared" si="61"/>
        <v>55.252854000000013</v>
      </c>
      <c r="L1976" t="s">
        <v>851</v>
      </c>
      <c r="M1976" s="51" t="s">
        <v>874</v>
      </c>
      <c r="O1976" s="50" t="s">
        <v>875</v>
      </c>
      <c r="P1976" s="38">
        <f t="shared" si="60"/>
        <v>55.252854000000013</v>
      </c>
      <c r="Q1976" s="52">
        <v>45831</v>
      </c>
      <c r="S1976">
        <v>40700</v>
      </c>
      <c r="T1976" t="s">
        <v>784</v>
      </c>
    </row>
    <row r="1977" spans="1:20" ht="14.45">
      <c r="A1977" s="54" t="str">
        <f>+VLOOKUP(O1977,'Selectable Table'!D:E,2,0)</f>
        <v>ELI LILLY</v>
      </c>
      <c r="B1977" s="37" t="s">
        <v>847</v>
      </c>
      <c r="C1977" s="50" t="s">
        <v>848</v>
      </c>
      <c r="D1977" s="50" t="s">
        <v>371</v>
      </c>
      <c r="E1977">
        <v>2025</v>
      </c>
      <c r="F1977">
        <v>6</v>
      </c>
      <c r="G1977" s="54" t="s">
        <v>854</v>
      </c>
      <c r="H1977" s="34" t="s">
        <v>324</v>
      </c>
      <c r="I1977" s="18">
        <v>-230124.88</v>
      </c>
      <c r="J1977" s="34" t="s">
        <v>789</v>
      </c>
      <c r="K1977" s="19">
        <f t="shared" si="61"/>
        <v>-307126.9660968</v>
      </c>
      <c r="L1977" t="s">
        <v>851</v>
      </c>
      <c r="M1977" s="51" t="s">
        <v>852</v>
      </c>
      <c r="O1977" s="50" t="s">
        <v>853</v>
      </c>
      <c r="P1977" s="38">
        <f t="shared" si="60"/>
        <v>-307126.9660968</v>
      </c>
      <c r="Q1977" s="52">
        <v>45831</v>
      </c>
      <c r="S1977">
        <v>40700</v>
      </c>
      <c r="T1977" t="s">
        <v>784</v>
      </c>
    </row>
    <row r="1978" spans="1:20" ht="14.45">
      <c r="A1978" s="54" t="str">
        <f>+VLOOKUP(O1978,'Selectable Table'!D:E,2,0)</f>
        <v>OTH CUST</v>
      </c>
      <c r="B1978" s="37" t="s">
        <v>884</v>
      </c>
      <c r="C1978" s="50" t="s">
        <v>885</v>
      </c>
      <c r="D1978" s="50" t="s">
        <v>371</v>
      </c>
      <c r="E1978">
        <v>2025</v>
      </c>
      <c r="F1978">
        <v>6</v>
      </c>
      <c r="G1978" s="54" t="s">
        <v>854</v>
      </c>
      <c r="H1978" s="34" t="s">
        <v>324</v>
      </c>
      <c r="I1978" s="18">
        <v>-5941.8879999999999</v>
      </c>
      <c r="J1978" s="34" t="s">
        <v>789</v>
      </c>
      <c r="K1978" s="19">
        <f t="shared" si="61"/>
        <v>-7930.1031436800004</v>
      </c>
      <c r="L1978" t="s">
        <v>851</v>
      </c>
      <c r="M1978" s="51" t="s">
        <v>886</v>
      </c>
      <c r="O1978" s="50" t="s">
        <v>875</v>
      </c>
      <c r="P1978" s="38">
        <f t="shared" si="60"/>
        <v>-7930.1031436800004</v>
      </c>
      <c r="Q1978" s="52">
        <v>45831</v>
      </c>
      <c r="S1978">
        <v>40700</v>
      </c>
      <c r="T1978" t="s">
        <v>784</v>
      </c>
    </row>
    <row r="1979" spans="1:20" ht="14.45">
      <c r="A1979" s="54" t="str">
        <f>+VLOOKUP(O1979,'Selectable Table'!D:E,2,0)</f>
        <v>OTH CUST</v>
      </c>
      <c r="B1979" s="37" t="s">
        <v>910</v>
      </c>
      <c r="C1979" s="50" t="s">
        <v>911</v>
      </c>
      <c r="D1979" s="50" t="s">
        <v>371</v>
      </c>
      <c r="E1979">
        <v>2025</v>
      </c>
      <c r="F1979">
        <v>6</v>
      </c>
      <c r="G1979" s="54" t="s">
        <v>850</v>
      </c>
      <c r="H1979" s="34" t="s">
        <v>323</v>
      </c>
      <c r="I1979" s="18">
        <v>-1968.0119999999999</v>
      </c>
      <c r="J1979" s="34" t="s">
        <v>789</v>
      </c>
      <c r="K1979" s="19">
        <f t="shared" si="61"/>
        <v>-2626.5284953200003</v>
      </c>
      <c r="L1979" t="s">
        <v>851</v>
      </c>
      <c r="M1979" s="51" t="s">
        <v>912</v>
      </c>
      <c r="O1979" s="50" t="s">
        <v>875</v>
      </c>
      <c r="P1979" s="38">
        <f t="shared" si="60"/>
        <v>-2626.5284953200003</v>
      </c>
      <c r="Q1979" s="52">
        <v>45831</v>
      </c>
      <c r="S1979">
        <v>40700</v>
      </c>
      <c r="T1979" t="s">
        <v>784</v>
      </c>
    </row>
    <row r="1980" spans="1:20" ht="29.1">
      <c r="A1980" s="54" t="str">
        <f>+VLOOKUP(O1980,'Selectable Table'!D:E,2,0)</f>
        <v>OTH CUST</v>
      </c>
      <c r="B1980" s="37" t="s">
        <v>913</v>
      </c>
      <c r="C1980" s="50" t="s">
        <v>914</v>
      </c>
      <c r="D1980" s="50">
        <v>20210142</v>
      </c>
      <c r="E1980">
        <v>2025</v>
      </c>
      <c r="F1980">
        <v>6</v>
      </c>
      <c r="G1980" s="54" t="s">
        <v>880</v>
      </c>
      <c r="H1980" s="34" t="s">
        <v>616</v>
      </c>
      <c r="I1980" s="18">
        <v>-2011.144</v>
      </c>
      <c r="J1980" s="34" t="s">
        <v>95</v>
      </c>
      <c r="K1980" s="19">
        <f t="shared" si="61"/>
        <v>-2011.144</v>
      </c>
      <c r="L1980" t="s">
        <v>851</v>
      </c>
      <c r="M1980" s="51" t="s">
        <v>915</v>
      </c>
      <c r="O1980" s="50" t="s">
        <v>875</v>
      </c>
      <c r="P1980" s="38">
        <f t="shared" si="60"/>
        <v>-2011.144</v>
      </c>
      <c r="Q1980" s="52">
        <v>45831</v>
      </c>
      <c r="S1980">
        <v>40700</v>
      </c>
      <c r="T1980" t="s">
        <v>784</v>
      </c>
    </row>
    <row r="1981" spans="1:20" ht="14.45">
      <c r="A1981" s="54" t="str">
        <f>+VLOOKUP(O1981,'Selectable Table'!D:E,2,0)</f>
        <v>OTH CUST</v>
      </c>
      <c r="B1981" s="37" t="s">
        <v>934</v>
      </c>
      <c r="C1981" s="50" t="s">
        <v>935</v>
      </c>
      <c r="D1981" s="50" t="s">
        <v>417</v>
      </c>
      <c r="E1981">
        <v>2025</v>
      </c>
      <c r="F1981">
        <v>6</v>
      </c>
      <c r="G1981" s="54" t="s">
        <v>858</v>
      </c>
      <c r="H1981" s="34" t="s">
        <v>325</v>
      </c>
      <c r="I1981" s="18">
        <v>-7211.4160000000011</v>
      </c>
      <c r="J1981" s="34" t="s">
        <v>789</v>
      </c>
      <c r="K1981" s="19">
        <f t="shared" si="61"/>
        <v>-9624.4279077600022</v>
      </c>
      <c r="L1981" t="s">
        <v>851</v>
      </c>
      <c r="M1981" s="51" t="s">
        <v>936</v>
      </c>
      <c r="O1981" s="50" t="s">
        <v>937</v>
      </c>
      <c r="P1981" s="38">
        <f t="shared" si="60"/>
        <v>-9624.4279077600022</v>
      </c>
      <c r="Q1981" s="52">
        <v>45831</v>
      </c>
      <c r="S1981">
        <v>40700</v>
      </c>
      <c r="T1981" t="s">
        <v>784</v>
      </c>
    </row>
    <row r="1982" spans="1:20" ht="14.45">
      <c r="A1982" s="54" t="str">
        <f>+VLOOKUP(O1982,'Selectable Table'!D:E,2,0)</f>
        <v>OTH CUST</v>
      </c>
      <c r="B1982" s="37" t="s">
        <v>945</v>
      </c>
      <c r="C1982" s="50" t="s">
        <v>946</v>
      </c>
      <c r="D1982" s="50" t="s">
        <v>417</v>
      </c>
      <c r="E1982">
        <v>2025</v>
      </c>
      <c r="F1982">
        <v>6</v>
      </c>
      <c r="G1982" s="54" t="s">
        <v>854</v>
      </c>
      <c r="H1982" s="34" t="s">
        <v>324</v>
      </c>
      <c r="I1982" s="18">
        <v>-17453.48</v>
      </c>
      <c r="J1982" s="34" t="s">
        <v>789</v>
      </c>
      <c r="K1982" s="19">
        <f t="shared" si="61"/>
        <v>-23293.588942800001</v>
      </c>
      <c r="L1982" t="s">
        <v>851</v>
      </c>
      <c r="M1982" s="51" t="s">
        <v>947</v>
      </c>
      <c r="O1982" s="50" t="s">
        <v>875</v>
      </c>
      <c r="P1982" s="38">
        <f t="shared" si="60"/>
        <v>-23293.588942800001</v>
      </c>
      <c r="Q1982" s="52">
        <v>45831</v>
      </c>
      <c r="S1982">
        <v>40700</v>
      </c>
      <c r="T1982" t="s">
        <v>784</v>
      </c>
    </row>
    <row r="1983" spans="1:20" ht="14.45">
      <c r="A1983" s="54" t="str">
        <f>+VLOOKUP(O1983,'Selectable Table'!D:E,2,0)</f>
        <v>OTH CUST</v>
      </c>
      <c r="B1983" s="37" t="s">
        <v>1608</v>
      </c>
      <c r="C1983" s="50" t="s">
        <v>1609</v>
      </c>
      <c r="D1983" s="50" t="s">
        <v>417</v>
      </c>
      <c r="E1983">
        <v>2025</v>
      </c>
      <c r="F1983">
        <v>6</v>
      </c>
      <c r="G1983" s="54" t="s">
        <v>854</v>
      </c>
      <c r="H1983" s="34" t="s">
        <v>324</v>
      </c>
      <c r="I1983" s="18">
        <v>-5611.9920000000002</v>
      </c>
      <c r="J1983" s="34" t="s">
        <v>789</v>
      </c>
      <c r="K1983" s="19">
        <f t="shared" si="61"/>
        <v>-7489.8206431200006</v>
      </c>
      <c r="L1983" t="s">
        <v>851</v>
      </c>
      <c r="M1983" s="51" t="s">
        <v>874</v>
      </c>
      <c r="O1983" s="50" t="s">
        <v>875</v>
      </c>
      <c r="P1983" s="38">
        <f t="shared" si="60"/>
        <v>-7489.8206431200006</v>
      </c>
      <c r="Q1983" s="52">
        <v>45831</v>
      </c>
      <c r="S1983">
        <v>40700</v>
      </c>
      <c r="T1983" t="s">
        <v>784</v>
      </c>
    </row>
    <row r="1984" spans="1:20" ht="14.45">
      <c r="A1984" s="54" t="str">
        <f>+VLOOKUP(O1984,'Selectable Table'!D:E,2,0)</f>
        <v>OTH CUST</v>
      </c>
      <c r="B1984" s="37" t="s">
        <v>1040</v>
      </c>
      <c r="C1984" s="50" t="s">
        <v>1041</v>
      </c>
      <c r="D1984" s="50" t="s">
        <v>417</v>
      </c>
      <c r="E1984">
        <v>2025</v>
      </c>
      <c r="F1984">
        <v>6</v>
      </c>
      <c r="G1984" s="54" t="s">
        <v>850</v>
      </c>
      <c r="H1984" s="34" t="s">
        <v>323</v>
      </c>
      <c r="I1984" s="18">
        <v>-9869.8720000000012</v>
      </c>
      <c r="J1984" s="34" t="s">
        <v>789</v>
      </c>
      <c r="K1984" s="19">
        <f t="shared" si="61"/>
        <v>-13172.429869920003</v>
      </c>
      <c r="L1984" t="s">
        <v>851</v>
      </c>
      <c r="M1984" s="51" t="s">
        <v>1042</v>
      </c>
      <c r="O1984" s="50" t="s">
        <v>944</v>
      </c>
      <c r="P1984" s="38">
        <f t="shared" si="60"/>
        <v>-13172.429869920003</v>
      </c>
      <c r="Q1984" s="52">
        <v>45831</v>
      </c>
      <c r="S1984">
        <v>40700</v>
      </c>
      <c r="T1984" t="s">
        <v>784</v>
      </c>
    </row>
    <row r="1985" spans="1:20" ht="14.45">
      <c r="A1985" s="54" t="str">
        <f>+VLOOKUP(O1985,'Selectable Table'!D:E,2,0)</f>
        <v>ASTRAZENECA</v>
      </c>
      <c r="B1985" s="37" t="s">
        <v>1063</v>
      </c>
      <c r="C1985" s="50" t="s">
        <v>1064</v>
      </c>
      <c r="D1985" s="50" t="s">
        <v>417</v>
      </c>
      <c r="E1985">
        <v>2025</v>
      </c>
      <c r="F1985">
        <v>6</v>
      </c>
      <c r="G1985" s="54" t="s">
        <v>850</v>
      </c>
      <c r="H1985" s="34" t="s">
        <v>323</v>
      </c>
      <c r="I1985" s="18">
        <v>-5497.8240000000005</v>
      </c>
      <c r="J1985" s="34" t="s">
        <v>789</v>
      </c>
      <c r="K1985" s="19">
        <f t="shared" si="61"/>
        <v>-7337.4508886400008</v>
      </c>
      <c r="L1985" t="s">
        <v>851</v>
      </c>
      <c r="M1985" s="51" t="s">
        <v>1065</v>
      </c>
      <c r="O1985" s="50" t="s">
        <v>954</v>
      </c>
      <c r="P1985" s="38">
        <f t="shared" si="60"/>
        <v>-7337.4508886400008</v>
      </c>
      <c r="Q1985" s="52">
        <v>45831</v>
      </c>
      <c r="S1985">
        <v>40700</v>
      </c>
      <c r="T1985" t="s">
        <v>784</v>
      </c>
    </row>
    <row r="1986" spans="1:20" ht="14.45">
      <c r="A1986" s="54" t="str">
        <f>+VLOOKUP(O1986,'Selectable Table'!D:E,2,0)</f>
        <v>OTH CUST</v>
      </c>
      <c r="B1986" s="37" t="s">
        <v>1077</v>
      </c>
      <c r="C1986" s="50" t="s">
        <v>1078</v>
      </c>
      <c r="D1986" s="50">
        <v>20180244</v>
      </c>
      <c r="E1986">
        <v>2025</v>
      </c>
      <c r="F1986">
        <v>6</v>
      </c>
      <c r="G1986" s="54" t="s">
        <v>858</v>
      </c>
      <c r="H1986" s="34" t="s">
        <v>325</v>
      </c>
      <c r="I1986" s="18">
        <v>-19788.851999999999</v>
      </c>
      <c r="J1986" s="34" t="s">
        <v>95</v>
      </c>
      <c r="K1986" s="19">
        <f t="shared" si="61"/>
        <v>-19788.851999999999</v>
      </c>
      <c r="L1986" t="s">
        <v>851</v>
      </c>
      <c r="M1986" s="51" t="s">
        <v>1079</v>
      </c>
      <c r="O1986" s="50" t="s">
        <v>875</v>
      </c>
      <c r="P1986" s="38">
        <f t="shared" ref="P1986:P2049" si="62">K1986</f>
        <v>-19788.851999999999</v>
      </c>
      <c r="Q1986" s="52">
        <v>45831</v>
      </c>
      <c r="S1986">
        <v>40700</v>
      </c>
      <c r="T1986" t="s">
        <v>784</v>
      </c>
    </row>
    <row r="1987" spans="1:20" ht="14.45">
      <c r="A1987" s="54" t="str">
        <f>+VLOOKUP(O1987,'Selectable Table'!D:E,2,0)</f>
        <v>OTH CUST</v>
      </c>
      <c r="B1987" s="37" t="s">
        <v>1120</v>
      </c>
      <c r="C1987" s="50" t="s">
        <v>1121</v>
      </c>
      <c r="D1987" s="50">
        <v>20180244</v>
      </c>
      <c r="E1987">
        <v>2025</v>
      </c>
      <c r="F1987">
        <v>6</v>
      </c>
      <c r="G1987" s="54" t="s">
        <v>854</v>
      </c>
      <c r="H1987" s="34" t="s">
        <v>324</v>
      </c>
      <c r="I1987" s="18">
        <v>-8977.8960000000006</v>
      </c>
      <c r="J1987" s="34" t="s">
        <v>95</v>
      </c>
      <c r="K1987" s="19">
        <f t="shared" ref="K1987:K2050" si="63">+VLOOKUP(J1987,$W$2:$X$7,2,0)*I1987</f>
        <v>-8977.8960000000006</v>
      </c>
      <c r="L1987" t="s">
        <v>851</v>
      </c>
      <c r="M1987" s="51" t="s">
        <v>1122</v>
      </c>
      <c r="O1987" s="50" t="s">
        <v>944</v>
      </c>
      <c r="P1987" s="38">
        <f t="shared" si="62"/>
        <v>-8977.8960000000006</v>
      </c>
      <c r="Q1987" s="52">
        <v>45831</v>
      </c>
      <c r="S1987">
        <v>40700</v>
      </c>
      <c r="T1987" t="s">
        <v>784</v>
      </c>
    </row>
    <row r="1988" spans="1:20" ht="14.45">
      <c r="A1988" s="54" t="str">
        <f>+VLOOKUP(O1988,'Selectable Table'!D:E,2,0)</f>
        <v>ASTRAZENECA</v>
      </c>
      <c r="B1988" s="37" t="s">
        <v>1146</v>
      </c>
      <c r="C1988" s="50" t="s">
        <v>1147</v>
      </c>
      <c r="D1988" s="50">
        <v>20180244</v>
      </c>
      <c r="E1988">
        <v>2025</v>
      </c>
      <c r="F1988">
        <v>6</v>
      </c>
      <c r="G1988" s="54" t="s">
        <v>854</v>
      </c>
      <c r="H1988" s="34" t="s">
        <v>324</v>
      </c>
      <c r="I1988" s="18">
        <v>-3606.9760000000006</v>
      </c>
      <c r="J1988" s="34" t="s">
        <v>95</v>
      </c>
      <c r="K1988" s="19">
        <f t="shared" si="63"/>
        <v>-3606.9760000000006</v>
      </c>
      <c r="L1988" t="s">
        <v>851</v>
      </c>
      <c r="M1988" s="51" t="s">
        <v>1148</v>
      </c>
      <c r="O1988" s="50" t="s">
        <v>1149</v>
      </c>
      <c r="P1988" s="38">
        <f t="shared" si="62"/>
        <v>-3606.9760000000006</v>
      </c>
      <c r="Q1988" s="52">
        <v>45831</v>
      </c>
      <c r="S1988">
        <v>40700</v>
      </c>
      <c r="T1988" t="s">
        <v>784</v>
      </c>
    </row>
    <row r="1989" spans="1:20" ht="14.45">
      <c r="A1989" s="54" t="str">
        <f>+VLOOKUP(O1989,'Selectable Table'!D:E,2,0)</f>
        <v>OTH CUST</v>
      </c>
      <c r="B1989" s="37" t="s">
        <v>1162</v>
      </c>
      <c r="C1989" s="50" t="s">
        <v>1163</v>
      </c>
      <c r="D1989" s="50">
        <v>20180244</v>
      </c>
      <c r="E1989">
        <v>2025</v>
      </c>
      <c r="F1989">
        <v>6</v>
      </c>
      <c r="G1989" s="54" t="s">
        <v>854</v>
      </c>
      <c r="H1989" s="34" t="s">
        <v>324</v>
      </c>
      <c r="I1989" s="18">
        <v>-4628.3760000000002</v>
      </c>
      <c r="J1989" s="34" t="s">
        <v>95</v>
      </c>
      <c r="K1989" s="19">
        <f t="shared" si="63"/>
        <v>-4628.3760000000002</v>
      </c>
      <c r="L1989" t="s">
        <v>851</v>
      </c>
      <c r="M1989" s="51" t="s">
        <v>1164</v>
      </c>
      <c r="O1989" s="50" t="s">
        <v>875</v>
      </c>
      <c r="P1989" s="38">
        <f t="shared" si="62"/>
        <v>-4628.3760000000002</v>
      </c>
      <c r="Q1989" s="52">
        <v>45831</v>
      </c>
      <c r="S1989">
        <v>40700</v>
      </c>
      <c r="T1989" t="s">
        <v>784</v>
      </c>
    </row>
    <row r="1990" spans="1:20" ht="14.45">
      <c r="A1990" s="54" t="str">
        <f>+VLOOKUP(O1990,'Selectable Table'!D:E,2,0)</f>
        <v>ASTRAZENECA</v>
      </c>
      <c r="B1990" s="37" t="s">
        <v>1180</v>
      </c>
      <c r="C1990" s="50" t="s">
        <v>1181</v>
      </c>
      <c r="D1990" s="50">
        <v>20180244</v>
      </c>
      <c r="E1990">
        <v>2025</v>
      </c>
      <c r="F1990">
        <v>6</v>
      </c>
      <c r="G1990" s="54" t="s">
        <v>850</v>
      </c>
      <c r="H1990" s="34" t="s">
        <v>323</v>
      </c>
      <c r="I1990" s="18">
        <v>-4270.5080000000007</v>
      </c>
      <c r="J1990" s="34" t="s">
        <v>95</v>
      </c>
      <c r="K1990" s="19">
        <f t="shared" si="63"/>
        <v>-4270.5080000000007</v>
      </c>
      <c r="L1990" t="s">
        <v>851</v>
      </c>
      <c r="M1990" s="51" t="s">
        <v>1182</v>
      </c>
      <c r="O1990" s="50" t="s">
        <v>954</v>
      </c>
      <c r="P1990" s="38">
        <f t="shared" si="62"/>
        <v>-4270.5080000000007</v>
      </c>
      <c r="Q1990" s="52">
        <v>45831</v>
      </c>
      <c r="S1990">
        <v>40700</v>
      </c>
      <c r="T1990" t="s">
        <v>784</v>
      </c>
    </row>
    <row r="1991" spans="1:20" ht="14.45">
      <c r="A1991" s="54" t="str">
        <f>+VLOOKUP(O1991,'Selectable Table'!D:E,2,0)</f>
        <v>OTH CUST</v>
      </c>
      <c r="B1991" s="37" t="s">
        <v>1211</v>
      </c>
      <c r="C1991" s="50" t="s">
        <v>1212</v>
      </c>
      <c r="D1991" s="50">
        <v>20180244</v>
      </c>
      <c r="E1991">
        <v>2025</v>
      </c>
      <c r="F1991">
        <v>6</v>
      </c>
      <c r="G1991" s="54" t="s">
        <v>854</v>
      </c>
      <c r="H1991" s="34" t="s">
        <v>324</v>
      </c>
      <c r="I1991" s="18">
        <v>-2549.096</v>
      </c>
      <c r="J1991" s="34" t="s">
        <v>95</v>
      </c>
      <c r="K1991" s="19">
        <f t="shared" si="63"/>
        <v>-2549.096</v>
      </c>
      <c r="L1991" t="s">
        <v>851</v>
      </c>
      <c r="M1991" s="51" t="s">
        <v>1213</v>
      </c>
      <c r="O1991" s="50" t="s">
        <v>875</v>
      </c>
      <c r="P1991" s="38">
        <f t="shared" si="62"/>
        <v>-2549.096</v>
      </c>
      <c r="Q1991" s="52">
        <v>45831</v>
      </c>
      <c r="S1991">
        <v>40700</v>
      </c>
      <c r="T1991" t="s">
        <v>784</v>
      </c>
    </row>
    <row r="1992" spans="1:20" ht="14.45">
      <c r="A1992" s="54" t="str">
        <f>+VLOOKUP(O1992,'Selectable Table'!D:E,2,0)</f>
        <v>ASTRAZENECA</v>
      </c>
      <c r="B1992" s="37" t="s">
        <v>1218</v>
      </c>
      <c r="C1992" s="50" t="s">
        <v>1219</v>
      </c>
      <c r="D1992" s="50" t="s">
        <v>2022</v>
      </c>
      <c r="E1992">
        <v>2025</v>
      </c>
      <c r="F1992">
        <v>6</v>
      </c>
      <c r="G1992" s="54" t="s">
        <v>854</v>
      </c>
      <c r="H1992" s="34" t="s">
        <v>324</v>
      </c>
      <c r="I1992" s="18">
        <v>-22119.360000000001</v>
      </c>
      <c r="J1992" s="34" t="s">
        <v>789</v>
      </c>
      <c r="K1992" s="19">
        <f t="shared" si="63"/>
        <v>-29520.719049600004</v>
      </c>
      <c r="L1992" t="s">
        <v>851</v>
      </c>
      <c r="M1992" s="51" t="s">
        <v>1220</v>
      </c>
      <c r="O1992" s="50" t="s">
        <v>954</v>
      </c>
      <c r="P1992" s="38">
        <f t="shared" si="62"/>
        <v>-29520.719049600004</v>
      </c>
      <c r="Q1992" s="52">
        <v>45831</v>
      </c>
      <c r="S1992">
        <v>40700</v>
      </c>
      <c r="T1992" t="s">
        <v>784</v>
      </c>
    </row>
    <row r="1993" spans="1:20" ht="14.45">
      <c r="A1993" s="54" t="str">
        <f>+VLOOKUP(O1993,'Selectable Table'!D:E,2,0)</f>
        <v>OTH CUST</v>
      </c>
      <c r="B1993" s="37" t="s">
        <v>1272</v>
      </c>
      <c r="C1993" s="50" t="s">
        <v>1273</v>
      </c>
      <c r="D1993" s="50" t="s">
        <v>2022</v>
      </c>
      <c r="E1993">
        <v>2025</v>
      </c>
      <c r="F1993">
        <v>6</v>
      </c>
      <c r="G1993" s="54" t="s">
        <v>854</v>
      </c>
      <c r="H1993" s="34" t="s">
        <v>324</v>
      </c>
      <c r="I1993" s="18">
        <v>-6195.8519999999999</v>
      </c>
      <c r="J1993" s="34" t="s">
        <v>789</v>
      </c>
      <c r="K1993" s="19">
        <f t="shared" si="63"/>
        <v>-8269.0460377199997</v>
      </c>
      <c r="L1993" t="s">
        <v>851</v>
      </c>
      <c r="M1993" s="51" t="s">
        <v>1274</v>
      </c>
      <c r="O1993" s="50" t="s">
        <v>944</v>
      </c>
      <c r="P1993" s="38">
        <f t="shared" si="62"/>
        <v>-8269.0460377199997</v>
      </c>
      <c r="Q1993" s="52">
        <v>45831</v>
      </c>
      <c r="S1993">
        <v>40700</v>
      </c>
      <c r="T1993" t="s">
        <v>784</v>
      </c>
    </row>
    <row r="1994" spans="1:20" ht="14.45">
      <c r="A1994" s="54" t="str">
        <f>+VLOOKUP(O1994,'Selectable Table'!D:E,2,0)</f>
        <v>OTH CUST</v>
      </c>
      <c r="B1994" s="37" t="s">
        <v>1325</v>
      </c>
      <c r="C1994" s="50" t="s">
        <v>1326</v>
      </c>
      <c r="D1994" s="50" t="s">
        <v>2022</v>
      </c>
      <c r="E1994">
        <v>2025</v>
      </c>
      <c r="F1994">
        <v>6</v>
      </c>
      <c r="G1994" s="54" t="s">
        <v>854</v>
      </c>
      <c r="H1994" s="34" t="s">
        <v>324</v>
      </c>
      <c r="I1994" s="18">
        <v>-9715.4320000000007</v>
      </c>
      <c r="J1994" s="34" t="s">
        <v>789</v>
      </c>
      <c r="K1994" s="19">
        <f t="shared" si="63"/>
        <v>-12966.312701520003</v>
      </c>
      <c r="L1994" t="s">
        <v>851</v>
      </c>
      <c r="M1994" s="51" t="s">
        <v>1327</v>
      </c>
      <c r="O1994" s="50" t="s">
        <v>875</v>
      </c>
      <c r="P1994" s="38">
        <f t="shared" si="62"/>
        <v>-12966.312701520003</v>
      </c>
      <c r="Q1994" s="52">
        <v>45831</v>
      </c>
      <c r="S1994">
        <v>40700</v>
      </c>
      <c r="T1994" t="s">
        <v>784</v>
      </c>
    </row>
    <row r="1995" spans="1:20" ht="14.45">
      <c r="A1995" s="54" t="str">
        <f>+VLOOKUP(O1995,'Selectable Table'!D:E,2,0)</f>
        <v>ASTRAZENECA</v>
      </c>
      <c r="B1995" s="37" t="s">
        <v>1337</v>
      </c>
      <c r="C1995" s="50" t="s">
        <v>1338</v>
      </c>
      <c r="D1995" s="50" t="s">
        <v>2022</v>
      </c>
      <c r="E1995">
        <v>2025</v>
      </c>
      <c r="F1995">
        <v>6</v>
      </c>
      <c r="G1995" s="54" t="s">
        <v>854</v>
      </c>
      <c r="H1995" s="34" t="s">
        <v>324</v>
      </c>
      <c r="I1995" s="18">
        <v>-15480.044000000002</v>
      </c>
      <c r="J1995" s="34" t="s">
        <v>789</v>
      </c>
      <c r="K1995" s="19">
        <f t="shared" si="63"/>
        <v>-20659.821522840004</v>
      </c>
      <c r="L1995" t="s">
        <v>851</v>
      </c>
      <c r="M1995" s="51" t="s">
        <v>1339</v>
      </c>
      <c r="O1995" s="50" t="s">
        <v>1340</v>
      </c>
      <c r="P1995" s="38">
        <f t="shared" si="62"/>
        <v>-20659.821522840004</v>
      </c>
      <c r="Q1995" s="52">
        <v>45831</v>
      </c>
      <c r="S1995">
        <v>40700</v>
      </c>
      <c r="T1995" t="s">
        <v>784</v>
      </c>
    </row>
    <row r="1996" spans="1:20" ht="14.45">
      <c r="A1996" s="54" t="str">
        <f>+VLOOKUP(O1996,'Selectable Table'!D:E,2,0)</f>
        <v>ASTRAZENECA</v>
      </c>
      <c r="B1996" s="37" t="s">
        <v>1365</v>
      </c>
      <c r="C1996" s="50" t="s">
        <v>1366</v>
      </c>
      <c r="D1996" s="50" t="s">
        <v>2022</v>
      </c>
      <c r="E1996">
        <v>2025</v>
      </c>
      <c r="F1996">
        <v>6</v>
      </c>
      <c r="G1996" s="54" t="s">
        <v>850</v>
      </c>
      <c r="H1996" s="34" t="s">
        <v>323</v>
      </c>
      <c r="I1996" s="18">
        <v>-5232.1000000000004</v>
      </c>
      <c r="J1996" s="34" t="s">
        <v>789</v>
      </c>
      <c r="K1996" s="19">
        <f t="shared" si="63"/>
        <v>-6982.8129810000009</v>
      </c>
      <c r="L1996" t="s">
        <v>851</v>
      </c>
      <c r="M1996" s="51" t="s">
        <v>1367</v>
      </c>
      <c r="O1996" s="50" t="s">
        <v>1199</v>
      </c>
      <c r="P1996" s="38">
        <f t="shared" si="62"/>
        <v>-6982.8129810000009</v>
      </c>
      <c r="Q1996" s="52">
        <v>45831</v>
      </c>
      <c r="S1996">
        <v>40700</v>
      </c>
      <c r="T1996" t="s">
        <v>784</v>
      </c>
    </row>
    <row r="1997" spans="1:20" ht="14.45">
      <c r="A1997" s="54" t="str">
        <f>+VLOOKUP(O1997,'Selectable Table'!D:E,2,0)</f>
        <v>ELI LILLY</v>
      </c>
      <c r="B1997" s="37" t="s">
        <v>1380</v>
      </c>
      <c r="C1997" s="50" t="s">
        <v>1381</v>
      </c>
      <c r="D1997" s="50" t="s">
        <v>577</v>
      </c>
      <c r="E1997">
        <v>2025</v>
      </c>
      <c r="F1997">
        <v>6</v>
      </c>
      <c r="G1997" s="54" t="s">
        <v>858</v>
      </c>
      <c r="H1997" s="34" t="s">
        <v>325</v>
      </c>
      <c r="I1997" s="18">
        <v>-5061.6360000000004</v>
      </c>
      <c r="J1997" s="34" t="s">
        <v>789</v>
      </c>
      <c r="K1997" s="19">
        <f t="shared" si="63"/>
        <v>-6755.310021960001</v>
      </c>
      <c r="L1997" t="s">
        <v>851</v>
      </c>
      <c r="M1997" s="51" t="s">
        <v>1382</v>
      </c>
      <c r="O1997" s="50" t="s">
        <v>853</v>
      </c>
      <c r="P1997" s="38">
        <f t="shared" si="62"/>
        <v>-6755.310021960001</v>
      </c>
      <c r="Q1997" s="52">
        <v>45831</v>
      </c>
      <c r="S1997">
        <v>40700</v>
      </c>
      <c r="T1997" t="s">
        <v>784</v>
      </c>
    </row>
    <row r="1998" spans="1:20" ht="14.45">
      <c r="A1998" s="54" t="str">
        <f>+VLOOKUP(O1998,'Selectable Table'!D:E,2,0)</f>
        <v>ELI LILLY</v>
      </c>
      <c r="B1998" s="37" t="s">
        <v>1393</v>
      </c>
      <c r="C1998" s="50" t="s">
        <v>1394</v>
      </c>
      <c r="D1998" s="50" t="s">
        <v>577</v>
      </c>
      <c r="E1998">
        <v>2025</v>
      </c>
      <c r="F1998">
        <v>6</v>
      </c>
      <c r="G1998" s="54" t="s">
        <v>854</v>
      </c>
      <c r="H1998" s="34" t="s">
        <v>324</v>
      </c>
      <c r="I1998" s="18">
        <v>-8186.9880000000012</v>
      </c>
      <c r="J1998" s="34" t="s">
        <v>789</v>
      </c>
      <c r="K1998" s="19">
        <f t="shared" si="63"/>
        <v>-10926.436054680002</v>
      </c>
      <c r="L1998" t="s">
        <v>851</v>
      </c>
      <c r="M1998" s="51" t="s">
        <v>1395</v>
      </c>
      <c r="O1998" s="50" t="s">
        <v>853</v>
      </c>
      <c r="P1998" s="38">
        <f t="shared" si="62"/>
        <v>-10926.436054680002</v>
      </c>
      <c r="Q1998" s="52">
        <v>45831</v>
      </c>
      <c r="S1998">
        <v>40700</v>
      </c>
      <c r="T1998" t="s">
        <v>784</v>
      </c>
    </row>
    <row r="1999" spans="1:20" ht="14.45">
      <c r="A1999" s="54" t="str">
        <f>+VLOOKUP(O1999,'Selectable Table'!D:E,2,0)</f>
        <v>ASTRAZENECA</v>
      </c>
      <c r="B1999" s="37" t="s">
        <v>1430</v>
      </c>
      <c r="C1999" s="50" t="s">
        <v>1431</v>
      </c>
      <c r="D1999" s="50" t="s">
        <v>577</v>
      </c>
      <c r="E1999">
        <v>2025</v>
      </c>
      <c r="F1999">
        <v>6</v>
      </c>
      <c r="G1999" s="54" t="s">
        <v>854</v>
      </c>
      <c r="H1999" s="34" t="s">
        <v>324</v>
      </c>
      <c r="I1999" s="18">
        <v>-3750.864</v>
      </c>
      <c r="J1999" s="34" t="s">
        <v>789</v>
      </c>
      <c r="K1999" s="19">
        <f t="shared" si="63"/>
        <v>-5005.9406030400005</v>
      </c>
      <c r="L1999" t="s">
        <v>851</v>
      </c>
      <c r="M1999" s="51" t="s">
        <v>1432</v>
      </c>
      <c r="O1999" s="50" t="s">
        <v>1340</v>
      </c>
      <c r="P1999" s="38">
        <f t="shared" si="62"/>
        <v>-5005.9406030400005</v>
      </c>
      <c r="Q1999" s="52">
        <v>45831</v>
      </c>
      <c r="S1999">
        <v>40700</v>
      </c>
      <c r="T1999" t="s">
        <v>784</v>
      </c>
    </row>
    <row r="2000" spans="1:20" ht="14.45">
      <c r="A2000" s="54" t="str">
        <f>+VLOOKUP(O2000,'Selectable Table'!D:E,2,0)</f>
        <v>OTH CUST</v>
      </c>
      <c r="B2000" s="37" t="s">
        <v>1433</v>
      </c>
      <c r="C2000" s="50" t="s">
        <v>1434</v>
      </c>
      <c r="D2000" s="50" t="s">
        <v>577</v>
      </c>
      <c r="E2000">
        <v>2025</v>
      </c>
      <c r="F2000">
        <v>6</v>
      </c>
      <c r="G2000" s="54" t="s">
        <v>854</v>
      </c>
      <c r="H2000" s="34" t="s">
        <v>324</v>
      </c>
      <c r="I2000" s="18">
        <v>-3439.6000000000004</v>
      </c>
      <c r="J2000" s="34" t="s">
        <v>789</v>
      </c>
      <c r="K2000" s="19">
        <f t="shared" si="63"/>
        <v>-4590.5245560000003</v>
      </c>
      <c r="L2000" t="s">
        <v>851</v>
      </c>
      <c r="M2000" s="51" t="s">
        <v>1435</v>
      </c>
      <c r="O2000" s="50" t="s">
        <v>1361</v>
      </c>
      <c r="P2000" s="38">
        <f t="shared" si="62"/>
        <v>-4590.5245560000003</v>
      </c>
      <c r="Q2000" s="52">
        <v>45831</v>
      </c>
      <c r="S2000">
        <v>40700</v>
      </c>
      <c r="T2000" t="s">
        <v>784</v>
      </c>
    </row>
    <row r="2001" spans="1:20" ht="14.45">
      <c r="A2001" s="54" t="str">
        <f>+VLOOKUP(O2001,'Selectable Table'!D:E,2,0)</f>
        <v>IQVIA</v>
      </c>
      <c r="B2001" s="37" t="s">
        <v>1441</v>
      </c>
      <c r="C2001" s="50" t="s">
        <v>1442</v>
      </c>
      <c r="D2001" s="50" t="s">
        <v>577</v>
      </c>
      <c r="E2001">
        <v>2025</v>
      </c>
      <c r="F2001">
        <v>6</v>
      </c>
      <c r="G2001" s="54" t="s">
        <v>854</v>
      </c>
      <c r="H2001" s="34" t="s">
        <v>324</v>
      </c>
      <c r="I2001" s="18">
        <v>-7766.3</v>
      </c>
      <c r="J2001" s="34" t="s">
        <v>789</v>
      </c>
      <c r="K2001" s="19">
        <f t="shared" si="63"/>
        <v>-10364.981643000001</v>
      </c>
      <c r="L2001" t="s">
        <v>851</v>
      </c>
      <c r="M2001" s="51" t="s">
        <v>1443</v>
      </c>
      <c r="O2001" s="50" t="s">
        <v>1412</v>
      </c>
      <c r="P2001" s="38">
        <f t="shared" si="62"/>
        <v>-10364.981643000001</v>
      </c>
      <c r="Q2001" s="52">
        <v>45831</v>
      </c>
      <c r="S2001">
        <v>40700</v>
      </c>
      <c r="T2001" t="s">
        <v>784</v>
      </c>
    </row>
    <row r="2002" spans="1:20" ht="14.45">
      <c r="A2002" s="54" t="str">
        <f>+VLOOKUP(O2002,'Selectable Table'!D:E,2,0)</f>
        <v>IQVIA</v>
      </c>
      <c r="B2002" s="37" t="s">
        <v>1446</v>
      </c>
      <c r="C2002" s="50" t="s">
        <v>1447</v>
      </c>
      <c r="D2002" s="50" t="s">
        <v>577</v>
      </c>
      <c r="E2002">
        <v>2025</v>
      </c>
      <c r="F2002">
        <v>6</v>
      </c>
      <c r="G2002" s="54" t="s">
        <v>867</v>
      </c>
      <c r="H2002" s="34" t="s">
        <v>333</v>
      </c>
      <c r="I2002" s="18">
        <v>-5693.3559999999998</v>
      </c>
      <c r="J2002" s="34" t="s">
        <v>789</v>
      </c>
      <c r="K2002" s="19">
        <f t="shared" si="63"/>
        <v>-7598.4098511600005</v>
      </c>
      <c r="L2002" t="s">
        <v>851</v>
      </c>
      <c r="M2002" s="51" t="s">
        <v>1448</v>
      </c>
      <c r="O2002" s="50" t="s">
        <v>1412</v>
      </c>
      <c r="P2002" s="38">
        <f t="shared" si="62"/>
        <v>-7598.4098511600005</v>
      </c>
      <c r="Q2002" s="52">
        <v>45831</v>
      </c>
      <c r="S2002">
        <v>40700</v>
      </c>
      <c r="T2002" t="s">
        <v>784</v>
      </c>
    </row>
    <row r="2003" spans="1:20" ht="14.45">
      <c r="A2003" s="54" t="str">
        <f>+VLOOKUP(O2003,'Selectable Table'!D:E,2,0)</f>
        <v>IQVIA</v>
      </c>
      <c r="B2003" s="37" t="s">
        <v>1450</v>
      </c>
      <c r="C2003" s="50" t="s">
        <v>1451</v>
      </c>
      <c r="D2003" s="50" t="s">
        <v>577</v>
      </c>
      <c r="E2003">
        <v>2025</v>
      </c>
      <c r="F2003">
        <v>6</v>
      </c>
      <c r="G2003" s="54" t="s">
        <v>854</v>
      </c>
      <c r="H2003" s="34" t="s">
        <v>324</v>
      </c>
      <c r="I2003" s="18">
        <v>-6111.7080000000005</v>
      </c>
      <c r="J2003" s="34" t="s">
        <v>789</v>
      </c>
      <c r="K2003" s="19">
        <f t="shared" si="63"/>
        <v>-8156.746613880001</v>
      </c>
      <c r="L2003" t="s">
        <v>851</v>
      </c>
      <c r="M2003" s="51" t="s">
        <v>1452</v>
      </c>
      <c r="O2003" s="50" t="s">
        <v>1412</v>
      </c>
      <c r="P2003" s="38">
        <f t="shared" si="62"/>
        <v>-8156.746613880001</v>
      </c>
      <c r="Q2003" s="52">
        <v>45831</v>
      </c>
      <c r="S2003">
        <v>40700</v>
      </c>
      <c r="T2003" t="s">
        <v>784</v>
      </c>
    </row>
    <row r="2004" spans="1:20" ht="14.45">
      <c r="A2004" s="54" t="str">
        <f>+VLOOKUP(O2004,'Selectable Table'!D:E,2,0)</f>
        <v>ASTRAZENECA</v>
      </c>
      <c r="B2004" s="37" t="s">
        <v>1454</v>
      </c>
      <c r="C2004" s="50" t="s">
        <v>1455</v>
      </c>
      <c r="D2004" s="50" t="s">
        <v>577</v>
      </c>
      <c r="E2004">
        <v>2025</v>
      </c>
      <c r="F2004">
        <v>6</v>
      </c>
      <c r="G2004" s="54" t="s">
        <v>850</v>
      </c>
      <c r="H2004" s="34" t="s">
        <v>323</v>
      </c>
      <c r="I2004" s="18">
        <v>-9484.6839999999993</v>
      </c>
      <c r="J2004" s="34" t="s">
        <v>789</v>
      </c>
      <c r="K2004" s="19">
        <f t="shared" si="63"/>
        <v>-12658.354113240001</v>
      </c>
      <c r="L2004" t="s">
        <v>851</v>
      </c>
      <c r="M2004" s="51" t="s">
        <v>1456</v>
      </c>
      <c r="O2004" s="50" t="s">
        <v>1340</v>
      </c>
      <c r="P2004" s="38">
        <f t="shared" si="62"/>
        <v>-12658.354113240001</v>
      </c>
      <c r="Q2004" s="52">
        <v>45831</v>
      </c>
      <c r="S2004">
        <v>40700</v>
      </c>
      <c r="T2004" t="s">
        <v>784</v>
      </c>
    </row>
    <row r="2005" spans="1:20" ht="14.45">
      <c r="A2005" s="54" t="str">
        <f>+VLOOKUP(O2005,'Selectable Table'!D:E,2,0)</f>
        <v>ELI LILLY</v>
      </c>
      <c r="B2005" s="37" t="s">
        <v>1457</v>
      </c>
      <c r="C2005" s="50" t="s">
        <v>1458</v>
      </c>
      <c r="D2005" s="50" t="s">
        <v>577</v>
      </c>
      <c r="E2005">
        <v>2025</v>
      </c>
      <c r="F2005">
        <v>6</v>
      </c>
      <c r="G2005" s="54" t="s">
        <v>854</v>
      </c>
      <c r="H2005" s="34" t="s">
        <v>324</v>
      </c>
      <c r="I2005" s="18">
        <v>-8298.5480000000007</v>
      </c>
      <c r="J2005" s="34" t="s">
        <v>789</v>
      </c>
      <c r="K2005" s="19">
        <f t="shared" si="63"/>
        <v>-11075.325146280002</v>
      </c>
      <c r="L2005" t="s">
        <v>851</v>
      </c>
      <c r="M2005" s="51" t="s">
        <v>1459</v>
      </c>
      <c r="O2005" s="50" t="s">
        <v>853</v>
      </c>
      <c r="P2005" s="38">
        <f t="shared" si="62"/>
        <v>-11075.325146280002</v>
      </c>
      <c r="Q2005" s="52">
        <v>45831</v>
      </c>
      <c r="S2005">
        <v>40700</v>
      </c>
      <c r="T2005" t="s">
        <v>784</v>
      </c>
    </row>
    <row r="2006" spans="1:20" ht="14.45">
      <c r="A2006" s="54" t="str">
        <f>+VLOOKUP(O2006,'Selectable Table'!D:E,2,0)</f>
        <v>OTH CUST</v>
      </c>
      <c r="B2006" s="37" t="s">
        <v>1461</v>
      </c>
      <c r="C2006" s="50" t="s">
        <v>1462</v>
      </c>
      <c r="D2006" s="50">
        <v>20210263</v>
      </c>
      <c r="E2006">
        <v>2025</v>
      </c>
      <c r="F2006">
        <v>6</v>
      </c>
      <c r="G2006" s="54" t="s">
        <v>854</v>
      </c>
      <c r="H2006" s="34" t="s">
        <v>324</v>
      </c>
      <c r="I2006" s="18">
        <v>-2210.2400000000002</v>
      </c>
      <c r="J2006" s="34" t="s">
        <v>95</v>
      </c>
      <c r="K2006" s="19">
        <f t="shared" si="63"/>
        <v>-2210.2400000000002</v>
      </c>
      <c r="L2006" t="s">
        <v>851</v>
      </c>
      <c r="M2006" s="51" t="s">
        <v>1463</v>
      </c>
      <c r="O2006" s="50" t="s">
        <v>1361</v>
      </c>
      <c r="P2006" s="38">
        <f t="shared" si="62"/>
        <v>-2210.2400000000002</v>
      </c>
      <c r="Q2006" s="52">
        <v>45831</v>
      </c>
      <c r="S2006">
        <v>40700</v>
      </c>
      <c r="T2006" t="s">
        <v>784</v>
      </c>
    </row>
    <row r="2007" spans="1:20" ht="14.45">
      <c r="A2007" s="54" t="str">
        <f>+VLOOKUP(O2007,'Selectable Table'!D:E,2,0)</f>
        <v>OTH CUST</v>
      </c>
      <c r="B2007" s="37" t="s">
        <v>855</v>
      </c>
      <c r="C2007" s="50" t="s">
        <v>856</v>
      </c>
      <c r="D2007" s="50">
        <v>20210263</v>
      </c>
      <c r="E2007">
        <v>2025</v>
      </c>
      <c r="F2007">
        <v>6</v>
      </c>
      <c r="G2007" s="54" t="s">
        <v>850</v>
      </c>
      <c r="H2007" s="34" t="s">
        <v>323</v>
      </c>
      <c r="I2007" s="18">
        <v>-4440</v>
      </c>
      <c r="J2007" s="34" t="s">
        <v>95</v>
      </c>
      <c r="K2007" s="19">
        <f t="shared" si="63"/>
        <v>-4440</v>
      </c>
      <c r="L2007" t="s">
        <v>851</v>
      </c>
      <c r="M2007" s="51" t="s">
        <v>859</v>
      </c>
      <c r="O2007" s="50" t="s">
        <v>860</v>
      </c>
      <c r="P2007" s="38">
        <f t="shared" si="62"/>
        <v>-4440</v>
      </c>
      <c r="Q2007" s="52">
        <v>45824</v>
      </c>
      <c r="S2007">
        <v>40700</v>
      </c>
      <c r="T2007" t="s">
        <v>784</v>
      </c>
    </row>
    <row r="2008" spans="1:20" ht="14.45">
      <c r="A2008" s="54" t="str">
        <f>+VLOOKUP(O2008,'Selectable Table'!D:E,2,0)</f>
        <v>ELI LILLY</v>
      </c>
      <c r="B2008" s="37" t="s">
        <v>847</v>
      </c>
      <c r="C2008" s="50" t="s">
        <v>848</v>
      </c>
      <c r="D2008" s="50" t="s">
        <v>578</v>
      </c>
      <c r="E2008">
        <v>2025</v>
      </c>
      <c r="F2008">
        <v>6</v>
      </c>
      <c r="G2008" s="54" t="s">
        <v>858</v>
      </c>
      <c r="H2008" s="34" t="s">
        <v>325</v>
      </c>
      <c r="I2008" s="18">
        <v>-832.39200000000005</v>
      </c>
      <c r="J2008" s="34" t="s">
        <v>789</v>
      </c>
      <c r="K2008" s="19">
        <f t="shared" si="63"/>
        <v>-1110.9186871200002</v>
      </c>
      <c r="L2008" t="s">
        <v>851</v>
      </c>
      <c r="M2008" s="51" t="s">
        <v>852</v>
      </c>
      <c r="O2008" s="50" t="s">
        <v>853</v>
      </c>
      <c r="P2008" s="38">
        <f t="shared" si="62"/>
        <v>-1110.9186871200002</v>
      </c>
      <c r="Q2008" s="52">
        <v>45831</v>
      </c>
      <c r="S2008">
        <v>40700</v>
      </c>
      <c r="T2008" t="s">
        <v>784</v>
      </c>
    </row>
    <row r="2009" spans="1:20" ht="14.45">
      <c r="A2009" s="54" t="str">
        <f>+VLOOKUP(O2009,'Selectable Table'!D:E,2,0)</f>
        <v>ELI LILLY</v>
      </c>
      <c r="B2009" s="37" t="s">
        <v>847</v>
      </c>
      <c r="C2009" s="50" t="s">
        <v>848</v>
      </c>
      <c r="D2009" s="50" t="s">
        <v>578</v>
      </c>
      <c r="E2009">
        <v>2025</v>
      </c>
      <c r="F2009">
        <v>6</v>
      </c>
      <c r="G2009" s="54" t="s">
        <v>854</v>
      </c>
      <c r="H2009" s="34" t="s">
        <v>324</v>
      </c>
      <c r="I2009" s="18">
        <v>-44</v>
      </c>
      <c r="J2009" s="34" t="s">
        <v>789</v>
      </c>
      <c r="K2009" s="19">
        <f t="shared" si="63"/>
        <v>-58.722840000000005</v>
      </c>
      <c r="L2009" t="s">
        <v>851</v>
      </c>
      <c r="M2009" s="51" t="s">
        <v>852</v>
      </c>
      <c r="O2009" s="50" t="s">
        <v>853</v>
      </c>
      <c r="P2009" s="38">
        <f t="shared" si="62"/>
        <v>-58.722840000000005</v>
      </c>
      <c r="Q2009" s="52">
        <v>45831</v>
      </c>
      <c r="S2009">
        <v>40700</v>
      </c>
      <c r="T2009" t="s">
        <v>784</v>
      </c>
    </row>
    <row r="2010" spans="1:20" ht="14.45">
      <c r="A2010" s="54" t="str">
        <f>+VLOOKUP(O2010,'Selectable Table'!D:E,2,0)</f>
        <v>ELI LILLY</v>
      </c>
      <c r="B2010" s="37" t="s">
        <v>847</v>
      </c>
      <c r="C2010" s="50" t="s">
        <v>848</v>
      </c>
      <c r="D2010" s="50" t="s">
        <v>578</v>
      </c>
      <c r="E2010">
        <v>2025</v>
      </c>
      <c r="F2010">
        <v>6</v>
      </c>
      <c r="G2010" s="54" t="s">
        <v>854</v>
      </c>
      <c r="H2010" s="34" t="s">
        <v>324</v>
      </c>
      <c r="I2010" s="18">
        <v>-725.22</v>
      </c>
      <c r="J2010" s="34" t="s">
        <v>789</v>
      </c>
      <c r="K2010" s="19">
        <f t="shared" si="63"/>
        <v>-967.88586420000013</v>
      </c>
      <c r="L2010" t="s">
        <v>851</v>
      </c>
      <c r="M2010" s="51" t="s">
        <v>852</v>
      </c>
      <c r="O2010" s="50" t="s">
        <v>853</v>
      </c>
      <c r="P2010" s="38">
        <f t="shared" si="62"/>
        <v>-967.88586420000013</v>
      </c>
      <c r="Q2010" s="52">
        <v>45831</v>
      </c>
      <c r="S2010">
        <v>40700</v>
      </c>
      <c r="T2010" t="s">
        <v>784</v>
      </c>
    </row>
    <row r="2011" spans="1:20" ht="14.45">
      <c r="A2011" s="54" t="str">
        <f>+VLOOKUP(O2011,'Selectable Table'!D:E,2,0)</f>
        <v>ELI LILLY</v>
      </c>
      <c r="B2011" s="37" t="s">
        <v>847</v>
      </c>
      <c r="C2011" s="50" t="s">
        <v>848</v>
      </c>
      <c r="D2011" s="50" t="s">
        <v>578</v>
      </c>
      <c r="E2011">
        <v>2025</v>
      </c>
      <c r="F2011">
        <v>6</v>
      </c>
      <c r="G2011" s="54" t="s">
        <v>850</v>
      </c>
      <c r="H2011" s="34" t="s">
        <v>323</v>
      </c>
      <c r="I2011" s="18">
        <v>-860.18799999999999</v>
      </c>
      <c r="J2011" s="34" t="s">
        <v>789</v>
      </c>
      <c r="K2011" s="19">
        <f t="shared" si="63"/>
        <v>-1148.01550668</v>
      </c>
      <c r="L2011" t="s">
        <v>851</v>
      </c>
      <c r="M2011" s="51" t="s">
        <v>852</v>
      </c>
      <c r="O2011" s="50" t="s">
        <v>853</v>
      </c>
      <c r="P2011" s="38">
        <f t="shared" si="62"/>
        <v>-1148.01550668</v>
      </c>
      <c r="Q2011" s="52">
        <v>45831</v>
      </c>
      <c r="S2011">
        <v>40700</v>
      </c>
      <c r="T2011" t="s">
        <v>784</v>
      </c>
    </row>
    <row r="2012" spans="1:20" ht="14.45">
      <c r="A2012" s="54" t="str">
        <f>+VLOOKUP(O2012,'Selectable Table'!D:E,2,0)</f>
        <v>ELI LILLY</v>
      </c>
      <c r="B2012" s="37" t="s">
        <v>847</v>
      </c>
      <c r="C2012" s="50" t="s">
        <v>848</v>
      </c>
      <c r="D2012" s="50" t="s">
        <v>2023</v>
      </c>
      <c r="E2012">
        <v>2025</v>
      </c>
      <c r="F2012">
        <v>6</v>
      </c>
      <c r="G2012" s="54" t="s">
        <v>854</v>
      </c>
      <c r="H2012" s="34" t="s">
        <v>324</v>
      </c>
      <c r="I2012" s="18">
        <v>-46.244</v>
      </c>
      <c r="J2012" s="34" t="s">
        <v>789</v>
      </c>
      <c r="K2012" s="19">
        <f t="shared" si="63"/>
        <v>-61.717704840000003</v>
      </c>
      <c r="L2012" t="s">
        <v>851</v>
      </c>
      <c r="M2012" s="51" t="s">
        <v>852</v>
      </c>
      <c r="O2012" s="50" t="s">
        <v>853</v>
      </c>
      <c r="P2012" s="38">
        <f t="shared" si="62"/>
        <v>-61.717704840000003</v>
      </c>
      <c r="Q2012" s="52">
        <v>45831</v>
      </c>
      <c r="S2012">
        <v>40700</v>
      </c>
      <c r="T2012" t="s">
        <v>784</v>
      </c>
    </row>
    <row r="2013" spans="1:20" ht="14.45">
      <c r="A2013" s="54" t="str">
        <f>+VLOOKUP(O2013,'Selectable Table'!D:E,2,0)</f>
        <v>ELI LILLY</v>
      </c>
      <c r="B2013" s="37" t="s">
        <v>847</v>
      </c>
      <c r="C2013" s="50" t="s">
        <v>848</v>
      </c>
      <c r="D2013" s="50" t="s">
        <v>2023</v>
      </c>
      <c r="E2013">
        <v>2025</v>
      </c>
      <c r="F2013">
        <v>6</v>
      </c>
      <c r="G2013" s="54" t="s">
        <v>854</v>
      </c>
      <c r="H2013" s="34" t="s">
        <v>324</v>
      </c>
      <c r="I2013" s="18">
        <v>-554.928</v>
      </c>
      <c r="J2013" s="34" t="s">
        <v>789</v>
      </c>
      <c r="K2013" s="19">
        <f t="shared" si="63"/>
        <v>-740.61245808000001</v>
      </c>
      <c r="L2013" t="s">
        <v>851</v>
      </c>
      <c r="M2013" s="51" t="s">
        <v>852</v>
      </c>
      <c r="O2013" s="50" t="s">
        <v>853</v>
      </c>
      <c r="P2013" s="38">
        <f t="shared" si="62"/>
        <v>-740.61245808000001</v>
      </c>
      <c r="Q2013" s="52">
        <v>45831</v>
      </c>
      <c r="S2013">
        <v>40700</v>
      </c>
      <c r="T2013" t="s">
        <v>784</v>
      </c>
    </row>
    <row r="2014" spans="1:20" ht="14.45">
      <c r="A2014" s="54" t="str">
        <f>+VLOOKUP(O2014,'Selectable Table'!D:E,2,0)</f>
        <v>ELI LILLY</v>
      </c>
      <c r="B2014" s="37" t="s">
        <v>847</v>
      </c>
      <c r="C2014" s="50" t="s">
        <v>848</v>
      </c>
      <c r="D2014" s="50" t="s">
        <v>2023</v>
      </c>
      <c r="E2014">
        <v>2025</v>
      </c>
      <c r="F2014">
        <v>6</v>
      </c>
      <c r="G2014" s="54" t="s">
        <v>854</v>
      </c>
      <c r="H2014" s="34" t="s">
        <v>324</v>
      </c>
      <c r="I2014" s="18">
        <v>-647.41600000000005</v>
      </c>
      <c r="J2014" s="34" t="s">
        <v>789</v>
      </c>
      <c r="K2014" s="19">
        <f t="shared" si="63"/>
        <v>-864.04786776000014</v>
      </c>
      <c r="L2014" t="s">
        <v>851</v>
      </c>
      <c r="M2014" s="51" t="s">
        <v>852</v>
      </c>
      <c r="O2014" s="50" t="s">
        <v>853</v>
      </c>
      <c r="P2014" s="38">
        <f t="shared" si="62"/>
        <v>-864.04786776000014</v>
      </c>
      <c r="Q2014" s="52">
        <v>45831</v>
      </c>
      <c r="S2014">
        <v>40700</v>
      </c>
      <c r="T2014" t="s">
        <v>784</v>
      </c>
    </row>
    <row r="2015" spans="1:20" ht="14.45">
      <c r="A2015" s="54" t="str">
        <f>+VLOOKUP(O2015,'Selectable Table'!D:E,2,0)</f>
        <v>ELI LILLY</v>
      </c>
      <c r="B2015" s="37" t="s">
        <v>847</v>
      </c>
      <c r="C2015" s="50" t="s">
        <v>848</v>
      </c>
      <c r="D2015" s="50" t="s">
        <v>2023</v>
      </c>
      <c r="E2015">
        <v>2025</v>
      </c>
      <c r="F2015">
        <v>6</v>
      </c>
      <c r="G2015" s="54" t="s">
        <v>850</v>
      </c>
      <c r="H2015" s="34" t="s">
        <v>323</v>
      </c>
      <c r="I2015" s="18">
        <v>-1137.6680000000001</v>
      </c>
      <c r="J2015" s="34" t="s">
        <v>789</v>
      </c>
      <c r="K2015" s="19">
        <f t="shared" si="63"/>
        <v>-1518.3430894800003</v>
      </c>
      <c r="L2015" t="s">
        <v>851</v>
      </c>
      <c r="M2015" s="51" t="s">
        <v>852</v>
      </c>
      <c r="O2015" s="50" t="s">
        <v>853</v>
      </c>
      <c r="P2015" s="38">
        <f t="shared" si="62"/>
        <v>-1518.3430894800003</v>
      </c>
      <c r="Q2015" s="52">
        <v>45831</v>
      </c>
      <c r="S2015">
        <v>40700</v>
      </c>
      <c r="T2015" t="s">
        <v>784</v>
      </c>
    </row>
    <row r="2016" spans="1:20" ht="14.45">
      <c r="A2016" s="54" t="str">
        <f>+VLOOKUP(O2016,'Selectable Table'!D:E,2,0)</f>
        <v>ELI LILLY</v>
      </c>
      <c r="B2016" s="37" t="s">
        <v>847</v>
      </c>
      <c r="C2016" s="50" t="s">
        <v>848</v>
      </c>
      <c r="D2016" s="50" t="s">
        <v>307</v>
      </c>
      <c r="E2016">
        <v>2025</v>
      </c>
      <c r="F2016">
        <v>6</v>
      </c>
      <c r="G2016" s="54" t="s">
        <v>850</v>
      </c>
      <c r="H2016" s="34" t="s">
        <v>323</v>
      </c>
      <c r="I2016" s="18">
        <v>-435.13200000000001</v>
      </c>
      <c r="J2016" s="34" t="s">
        <v>789</v>
      </c>
      <c r="K2016" s="19">
        <f t="shared" si="63"/>
        <v>-580.73151852000001</v>
      </c>
      <c r="L2016" t="s">
        <v>851</v>
      </c>
      <c r="M2016" s="51" t="s">
        <v>852</v>
      </c>
      <c r="O2016" s="50" t="s">
        <v>853</v>
      </c>
      <c r="P2016" s="38">
        <f t="shared" si="62"/>
        <v>-580.73151852000001</v>
      </c>
      <c r="Q2016" s="52">
        <v>45831</v>
      </c>
      <c r="S2016">
        <v>40700</v>
      </c>
      <c r="T2016" t="s">
        <v>784</v>
      </c>
    </row>
    <row r="2017" spans="1:20" ht="14.45">
      <c r="A2017" s="54" t="str">
        <f>+VLOOKUP(O2017,'Selectable Table'!D:E,2,0)</f>
        <v>ELI LILLY</v>
      </c>
      <c r="B2017" s="37" t="s">
        <v>847</v>
      </c>
      <c r="C2017" s="50" t="s">
        <v>848</v>
      </c>
      <c r="D2017" s="50" t="s">
        <v>307</v>
      </c>
      <c r="E2017">
        <v>2025</v>
      </c>
      <c r="F2017">
        <v>6</v>
      </c>
      <c r="G2017" s="54" t="s">
        <v>850</v>
      </c>
      <c r="H2017" s="34" t="s">
        <v>323</v>
      </c>
      <c r="I2017" s="18">
        <v>-184.976</v>
      </c>
      <c r="J2017" s="34" t="s">
        <v>789</v>
      </c>
      <c r="K2017" s="19">
        <f t="shared" si="63"/>
        <v>-246.87081936000001</v>
      </c>
      <c r="L2017" t="s">
        <v>851</v>
      </c>
      <c r="M2017" s="51" t="s">
        <v>852</v>
      </c>
      <c r="O2017" s="50" t="s">
        <v>853</v>
      </c>
      <c r="P2017" s="38">
        <f t="shared" si="62"/>
        <v>-246.87081936000001</v>
      </c>
      <c r="Q2017" s="52">
        <v>45831</v>
      </c>
      <c r="S2017">
        <v>40700</v>
      </c>
      <c r="T2017" t="s">
        <v>784</v>
      </c>
    </row>
    <row r="2018" spans="1:20" ht="14.45">
      <c r="A2018" s="54" t="str">
        <f>+VLOOKUP(O2018,'Selectable Table'!D:E,2,0)</f>
        <v>ELI LILLY</v>
      </c>
      <c r="B2018" s="37" t="s">
        <v>847</v>
      </c>
      <c r="C2018" s="50" t="s">
        <v>848</v>
      </c>
      <c r="D2018" s="50">
        <v>20210004</v>
      </c>
      <c r="E2018">
        <v>2025</v>
      </c>
      <c r="F2018">
        <v>6</v>
      </c>
      <c r="G2018" s="54" t="s">
        <v>854</v>
      </c>
      <c r="H2018" s="34" t="s">
        <v>324</v>
      </c>
      <c r="I2018" s="18">
        <v>-46.244</v>
      </c>
      <c r="J2018" s="34" t="s">
        <v>95</v>
      </c>
      <c r="K2018" s="19">
        <f t="shared" si="63"/>
        <v>-46.244</v>
      </c>
      <c r="L2018" t="s">
        <v>851</v>
      </c>
      <c r="M2018" s="51" t="s">
        <v>852</v>
      </c>
      <c r="O2018" s="50" t="s">
        <v>853</v>
      </c>
      <c r="P2018" s="38">
        <f t="shared" si="62"/>
        <v>-46.244</v>
      </c>
      <c r="Q2018" s="52">
        <v>45831</v>
      </c>
      <c r="S2018">
        <v>40700</v>
      </c>
      <c r="T2018" t="s">
        <v>784</v>
      </c>
    </row>
    <row r="2019" spans="1:20" ht="14.45">
      <c r="A2019" s="54" t="str">
        <f>+VLOOKUP(O2019,'Selectable Table'!D:E,2,0)</f>
        <v>OTH CUST</v>
      </c>
      <c r="B2019" s="37" t="s">
        <v>868</v>
      </c>
      <c r="C2019" s="50" t="s">
        <v>869</v>
      </c>
      <c r="D2019" s="50">
        <v>20210004</v>
      </c>
      <c r="E2019">
        <v>2025</v>
      </c>
      <c r="F2019">
        <v>6</v>
      </c>
      <c r="G2019" s="54" t="s">
        <v>850</v>
      </c>
      <c r="H2019" s="34" t="s">
        <v>323</v>
      </c>
      <c r="I2019" s="18">
        <v>-242.96</v>
      </c>
      <c r="J2019" s="34" t="s">
        <v>95</v>
      </c>
      <c r="K2019" s="19">
        <f t="shared" si="63"/>
        <v>-242.96</v>
      </c>
      <c r="L2019" t="s">
        <v>851</v>
      </c>
      <c r="M2019" s="51" t="s">
        <v>870</v>
      </c>
      <c r="O2019" s="50" t="s">
        <v>860</v>
      </c>
      <c r="P2019" s="38">
        <f t="shared" si="62"/>
        <v>-242.96</v>
      </c>
      <c r="Q2019" s="52">
        <v>45831</v>
      </c>
      <c r="S2019">
        <v>40700</v>
      </c>
      <c r="T2019" t="s">
        <v>784</v>
      </c>
    </row>
    <row r="2020" spans="1:20" ht="14.45">
      <c r="A2020" s="54" t="str">
        <f>+VLOOKUP(O2020,'Selectable Table'!D:E,2,0)</f>
        <v>OTH CUST</v>
      </c>
      <c r="B2020" s="37" t="s">
        <v>868</v>
      </c>
      <c r="C2020" s="50" t="s">
        <v>869</v>
      </c>
      <c r="D2020" s="50">
        <v>20210004</v>
      </c>
      <c r="E2020">
        <v>2025</v>
      </c>
      <c r="F2020">
        <v>6</v>
      </c>
      <c r="G2020" s="54" t="s">
        <v>850</v>
      </c>
      <c r="H2020" s="34" t="s">
        <v>323</v>
      </c>
      <c r="I2020" s="18">
        <v>-2915.5200000000004</v>
      </c>
      <c r="J2020" s="34" t="s">
        <v>95</v>
      </c>
      <c r="K2020" s="19">
        <f t="shared" si="63"/>
        <v>-2915.5200000000004</v>
      </c>
      <c r="L2020" t="s">
        <v>851</v>
      </c>
      <c r="M2020" s="51" t="s">
        <v>870</v>
      </c>
      <c r="O2020" s="50" t="s">
        <v>860</v>
      </c>
      <c r="P2020" s="38">
        <f t="shared" si="62"/>
        <v>-2915.5200000000004</v>
      </c>
      <c r="Q2020" s="52">
        <v>45831</v>
      </c>
      <c r="S2020">
        <v>40700</v>
      </c>
      <c r="T2020" t="s">
        <v>784</v>
      </c>
    </row>
    <row r="2021" spans="1:20" ht="14.45">
      <c r="A2021" s="54" t="str">
        <f>+VLOOKUP(O2021,'Selectable Table'!D:E,2,0)</f>
        <v>OTH CUST</v>
      </c>
      <c r="B2021" s="37" t="s">
        <v>868</v>
      </c>
      <c r="C2021" s="50" t="s">
        <v>869</v>
      </c>
      <c r="D2021" s="50" t="s">
        <v>2024</v>
      </c>
      <c r="E2021">
        <v>2025</v>
      </c>
      <c r="F2021">
        <v>6</v>
      </c>
      <c r="G2021" s="54" t="s">
        <v>854</v>
      </c>
      <c r="H2021" s="34" t="s">
        <v>324</v>
      </c>
      <c r="I2021" s="18">
        <v>-5102.16</v>
      </c>
      <c r="J2021" s="34" t="s">
        <v>95</v>
      </c>
      <c r="K2021" s="19">
        <f t="shared" si="63"/>
        <v>-5102.16</v>
      </c>
      <c r="L2021" t="s">
        <v>851</v>
      </c>
      <c r="M2021" s="51" t="s">
        <v>870</v>
      </c>
      <c r="O2021" s="50" t="s">
        <v>860</v>
      </c>
      <c r="P2021" s="38">
        <f t="shared" si="62"/>
        <v>-5102.16</v>
      </c>
      <c r="Q2021" s="52">
        <v>45831</v>
      </c>
      <c r="S2021">
        <v>40700</v>
      </c>
      <c r="T2021" t="s">
        <v>784</v>
      </c>
    </row>
    <row r="2022" spans="1:20" ht="14.45">
      <c r="A2022" s="54" t="str">
        <f>+VLOOKUP(O2022,'Selectable Table'!D:E,2,0)</f>
        <v>OTH CUST</v>
      </c>
      <c r="B2022" s="37" t="s">
        <v>868</v>
      </c>
      <c r="C2022" s="50" t="s">
        <v>869</v>
      </c>
      <c r="D2022" s="50" t="s">
        <v>2024</v>
      </c>
      <c r="E2022">
        <v>2025</v>
      </c>
      <c r="F2022">
        <v>6</v>
      </c>
      <c r="G2022" s="54" t="s">
        <v>850</v>
      </c>
      <c r="H2022" s="34" t="s">
        <v>323</v>
      </c>
      <c r="I2022" s="18">
        <v>-583.10400000000004</v>
      </c>
      <c r="J2022" s="34" t="s">
        <v>95</v>
      </c>
      <c r="K2022" s="19">
        <f t="shared" si="63"/>
        <v>-583.10400000000004</v>
      </c>
      <c r="L2022" t="s">
        <v>851</v>
      </c>
      <c r="M2022" s="51" t="s">
        <v>870</v>
      </c>
      <c r="O2022" s="50" t="s">
        <v>860</v>
      </c>
      <c r="P2022" s="38">
        <f t="shared" si="62"/>
        <v>-583.10400000000004</v>
      </c>
      <c r="Q2022" s="52">
        <v>45831</v>
      </c>
      <c r="S2022">
        <v>40700</v>
      </c>
      <c r="T2022" t="s">
        <v>784</v>
      </c>
    </row>
    <row r="2023" spans="1:20" ht="14.45">
      <c r="A2023" s="54" t="str">
        <f>+VLOOKUP(O2023,'Selectable Table'!D:E,2,0)</f>
        <v>MERCK</v>
      </c>
      <c r="B2023" s="37" t="s">
        <v>876</v>
      </c>
      <c r="C2023" s="50" t="s">
        <v>877</v>
      </c>
      <c r="D2023" s="50" t="s">
        <v>2024</v>
      </c>
      <c r="E2023">
        <v>2025</v>
      </c>
      <c r="F2023">
        <v>6</v>
      </c>
      <c r="G2023" s="54" t="s">
        <v>850</v>
      </c>
      <c r="H2023" s="34" t="s">
        <v>323</v>
      </c>
      <c r="I2023" s="18">
        <v>-2259.9</v>
      </c>
      <c r="J2023" s="34" t="s">
        <v>95</v>
      </c>
      <c r="K2023" s="19">
        <f t="shared" si="63"/>
        <v>-2259.9</v>
      </c>
      <c r="L2023" t="s">
        <v>851</v>
      </c>
      <c r="M2023" s="51" t="s">
        <v>878</v>
      </c>
      <c r="O2023" s="50" t="s">
        <v>879</v>
      </c>
      <c r="P2023" s="38">
        <f t="shared" si="62"/>
        <v>-2259.9</v>
      </c>
      <c r="Q2023" s="52">
        <v>45831</v>
      </c>
      <c r="S2023">
        <v>40700</v>
      </c>
      <c r="T2023" t="s">
        <v>784</v>
      </c>
    </row>
    <row r="2024" spans="1:20" ht="14.45">
      <c r="A2024" s="54" t="str">
        <f>+VLOOKUP(O2024,'Selectable Table'!D:E,2,0)</f>
        <v>MERCK</v>
      </c>
      <c r="B2024" s="37" t="s">
        <v>876</v>
      </c>
      <c r="C2024" s="50" t="s">
        <v>877</v>
      </c>
      <c r="D2024" s="50" t="s">
        <v>2025</v>
      </c>
      <c r="E2024">
        <v>2025</v>
      </c>
      <c r="F2024">
        <v>6</v>
      </c>
      <c r="G2024" s="54" t="s">
        <v>854</v>
      </c>
      <c r="H2024" s="34" t="s">
        <v>324</v>
      </c>
      <c r="I2024" s="18">
        <v>-602.64</v>
      </c>
      <c r="J2024" s="34" t="s">
        <v>789</v>
      </c>
      <c r="K2024" s="19">
        <f t="shared" si="63"/>
        <v>-804.28937040000005</v>
      </c>
      <c r="L2024" t="s">
        <v>851</v>
      </c>
      <c r="M2024" s="51" t="s">
        <v>878</v>
      </c>
      <c r="O2024" s="50" t="s">
        <v>879</v>
      </c>
      <c r="P2024" s="38">
        <f t="shared" si="62"/>
        <v>-804.28937040000005</v>
      </c>
      <c r="Q2024" s="52">
        <v>45831</v>
      </c>
      <c r="S2024">
        <v>40700</v>
      </c>
      <c r="T2024" t="s">
        <v>784</v>
      </c>
    </row>
    <row r="2025" spans="1:20" ht="14.45">
      <c r="A2025" s="54" t="str">
        <f>+VLOOKUP(O2025,'Selectable Table'!D:E,2,0)</f>
        <v>MERCK</v>
      </c>
      <c r="B2025" s="37" t="s">
        <v>876</v>
      </c>
      <c r="C2025" s="50" t="s">
        <v>877</v>
      </c>
      <c r="D2025" s="50" t="s">
        <v>2025</v>
      </c>
      <c r="E2025">
        <v>2025</v>
      </c>
      <c r="F2025">
        <v>6</v>
      </c>
      <c r="G2025" s="54" t="s">
        <v>850</v>
      </c>
      <c r="H2025" s="34" t="s">
        <v>323</v>
      </c>
      <c r="I2025" s="18">
        <v>-1707.48</v>
      </c>
      <c r="J2025" s="34" t="s">
        <v>789</v>
      </c>
      <c r="K2025" s="19">
        <f t="shared" si="63"/>
        <v>-2278.8198828</v>
      </c>
      <c r="L2025" t="s">
        <v>851</v>
      </c>
      <c r="M2025" s="51" t="s">
        <v>878</v>
      </c>
      <c r="O2025" s="50" t="s">
        <v>879</v>
      </c>
      <c r="P2025" s="38">
        <f t="shared" si="62"/>
        <v>-2278.8198828</v>
      </c>
      <c r="Q2025" s="52">
        <v>45831</v>
      </c>
      <c r="S2025">
        <v>40700</v>
      </c>
      <c r="T2025" t="s">
        <v>784</v>
      </c>
    </row>
    <row r="2026" spans="1:20" ht="14.45">
      <c r="A2026" s="54" t="str">
        <f>+VLOOKUP(O2026,'Selectable Table'!D:E,2,0)</f>
        <v>MERCK</v>
      </c>
      <c r="B2026" s="37" t="s">
        <v>876</v>
      </c>
      <c r="C2026" s="50" t="s">
        <v>877</v>
      </c>
      <c r="D2026" s="50" t="s">
        <v>579</v>
      </c>
      <c r="E2026">
        <v>2025</v>
      </c>
      <c r="F2026">
        <v>6</v>
      </c>
      <c r="G2026" s="54" t="s">
        <v>858</v>
      </c>
      <c r="H2026" s="34" t="s">
        <v>325</v>
      </c>
      <c r="I2026" s="18">
        <v>-770.71600000000001</v>
      </c>
      <c r="J2026" s="34" t="s">
        <v>95</v>
      </c>
      <c r="K2026" s="19">
        <f t="shared" si="63"/>
        <v>-770.71600000000001</v>
      </c>
      <c r="L2026" t="s">
        <v>851</v>
      </c>
      <c r="M2026" s="51" t="s">
        <v>878</v>
      </c>
      <c r="O2026" s="50" t="s">
        <v>879</v>
      </c>
      <c r="P2026" s="38">
        <f t="shared" si="62"/>
        <v>-770.71600000000001</v>
      </c>
      <c r="Q2026" s="52">
        <v>45831</v>
      </c>
      <c r="S2026">
        <v>40700</v>
      </c>
      <c r="T2026" t="s">
        <v>784</v>
      </c>
    </row>
    <row r="2027" spans="1:20" ht="14.45">
      <c r="A2027" s="54" t="str">
        <f>+VLOOKUP(O2027,'Selectable Table'!D:E,2,0)</f>
        <v>MERCK</v>
      </c>
      <c r="B2027" s="37" t="s">
        <v>876</v>
      </c>
      <c r="C2027" s="50" t="s">
        <v>877</v>
      </c>
      <c r="D2027" s="50" t="s">
        <v>579</v>
      </c>
      <c r="E2027">
        <v>2025</v>
      </c>
      <c r="F2027">
        <v>6</v>
      </c>
      <c r="G2027" s="54" t="s">
        <v>854</v>
      </c>
      <c r="H2027" s="34" t="s">
        <v>324</v>
      </c>
      <c r="I2027" s="18">
        <v>-162.256</v>
      </c>
      <c r="J2027" s="34" t="s">
        <v>95</v>
      </c>
      <c r="K2027" s="19">
        <f t="shared" si="63"/>
        <v>-162.256</v>
      </c>
      <c r="L2027" t="s">
        <v>851</v>
      </c>
      <c r="M2027" s="51" t="s">
        <v>878</v>
      </c>
      <c r="O2027" s="50" t="s">
        <v>879</v>
      </c>
      <c r="P2027" s="38">
        <f t="shared" si="62"/>
        <v>-162.256</v>
      </c>
      <c r="Q2027" s="52">
        <v>45831</v>
      </c>
      <c r="S2027">
        <v>40700</v>
      </c>
      <c r="T2027" t="s">
        <v>784</v>
      </c>
    </row>
    <row r="2028" spans="1:20" ht="14.45">
      <c r="A2028" s="54" t="str">
        <f>+VLOOKUP(O2028,'Selectable Table'!D:E,2,0)</f>
        <v>OTH CUST</v>
      </c>
      <c r="B2028" s="37" t="s">
        <v>924</v>
      </c>
      <c r="C2028" s="50" t="s">
        <v>925</v>
      </c>
      <c r="D2028" s="50" t="s">
        <v>579</v>
      </c>
      <c r="E2028">
        <v>2025</v>
      </c>
      <c r="F2028">
        <v>6</v>
      </c>
      <c r="G2028" s="54" t="s">
        <v>850</v>
      </c>
      <c r="H2028" s="34" t="s">
        <v>323</v>
      </c>
      <c r="I2028" s="18">
        <v>-242.96</v>
      </c>
      <c r="J2028" s="34" t="s">
        <v>95</v>
      </c>
      <c r="K2028" s="19">
        <f t="shared" si="63"/>
        <v>-242.96</v>
      </c>
      <c r="L2028" t="s">
        <v>851</v>
      </c>
      <c r="M2028" s="51" t="s">
        <v>905</v>
      </c>
      <c r="O2028" s="50" t="s">
        <v>906</v>
      </c>
      <c r="P2028" s="38">
        <f t="shared" si="62"/>
        <v>-242.96</v>
      </c>
      <c r="Q2028" s="52">
        <v>45831</v>
      </c>
      <c r="S2028">
        <v>40700</v>
      </c>
      <c r="T2028" t="s">
        <v>784</v>
      </c>
    </row>
    <row r="2029" spans="1:20" ht="29.1">
      <c r="A2029" s="54" t="str">
        <f>+VLOOKUP(O2029,'Selectable Table'!D:E,2,0)</f>
        <v>OTH CUST</v>
      </c>
      <c r="B2029" s="37" t="s">
        <v>926</v>
      </c>
      <c r="C2029" s="50" t="s">
        <v>927</v>
      </c>
      <c r="D2029" s="50">
        <v>20210210</v>
      </c>
      <c r="E2029">
        <v>2025</v>
      </c>
      <c r="F2029">
        <v>6</v>
      </c>
      <c r="G2029" s="54" t="s">
        <v>854</v>
      </c>
      <c r="H2029" s="34" t="s">
        <v>324</v>
      </c>
      <c r="I2029" s="18">
        <v>-93.891999999999996</v>
      </c>
      <c r="J2029" s="34" t="s">
        <v>95</v>
      </c>
      <c r="K2029" s="19">
        <f t="shared" si="63"/>
        <v>-93.891999999999996</v>
      </c>
      <c r="L2029" t="s">
        <v>851</v>
      </c>
      <c r="M2029" s="51" t="s">
        <v>928</v>
      </c>
      <c r="O2029" s="50" t="s">
        <v>929</v>
      </c>
      <c r="P2029" s="38">
        <f t="shared" si="62"/>
        <v>-93.891999999999996</v>
      </c>
      <c r="Q2029" s="52">
        <v>45831</v>
      </c>
      <c r="S2029">
        <v>40700</v>
      </c>
      <c r="T2029" t="s">
        <v>784</v>
      </c>
    </row>
    <row r="2030" spans="1:20" ht="29.1">
      <c r="A2030" s="54" t="str">
        <f>+VLOOKUP(O2030,'Selectable Table'!D:E,2,0)</f>
        <v>OTH CUST</v>
      </c>
      <c r="B2030" s="37" t="s">
        <v>926</v>
      </c>
      <c r="C2030" s="50" t="s">
        <v>927</v>
      </c>
      <c r="D2030" s="50">
        <v>20210210</v>
      </c>
      <c r="E2030">
        <v>2025</v>
      </c>
      <c r="F2030">
        <v>6</v>
      </c>
      <c r="G2030" s="54" t="s">
        <v>850</v>
      </c>
      <c r="H2030" s="34" t="s">
        <v>323</v>
      </c>
      <c r="I2030" s="18">
        <v>-93.668000000000006</v>
      </c>
      <c r="J2030" s="34" t="s">
        <v>95</v>
      </c>
      <c r="K2030" s="19">
        <f t="shared" si="63"/>
        <v>-93.668000000000006</v>
      </c>
      <c r="L2030" t="s">
        <v>851</v>
      </c>
      <c r="M2030" s="51" t="s">
        <v>928</v>
      </c>
      <c r="O2030" s="50" t="s">
        <v>929</v>
      </c>
      <c r="P2030" s="38">
        <f t="shared" si="62"/>
        <v>-93.668000000000006</v>
      </c>
      <c r="Q2030" s="52">
        <v>45831</v>
      </c>
      <c r="S2030">
        <v>40700</v>
      </c>
      <c r="T2030" t="s">
        <v>784</v>
      </c>
    </row>
    <row r="2031" spans="1:20" ht="14.45">
      <c r="A2031" s="54" t="str">
        <f>+VLOOKUP(O2031,'Selectable Table'!D:E,2,0)</f>
        <v>OTH CUST</v>
      </c>
      <c r="B2031" s="37" t="s">
        <v>934</v>
      </c>
      <c r="C2031" s="50" t="s">
        <v>935</v>
      </c>
      <c r="D2031" s="50" t="s">
        <v>309</v>
      </c>
      <c r="E2031">
        <v>2025</v>
      </c>
      <c r="F2031">
        <v>6</v>
      </c>
      <c r="G2031" s="54" t="s">
        <v>858</v>
      </c>
      <c r="H2031" s="34" t="s">
        <v>325</v>
      </c>
      <c r="I2031" s="18">
        <v>-416.77200000000005</v>
      </c>
      <c r="J2031" s="34" t="s">
        <v>789</v>
      </c>
      <c r="K2031" s="19">
        <f t="shared" si="63"/>
        <v>-556.22807892000014</v>
      </c>
      <c r="L2031" t="s">
        <v>851</v>
      </c>
      <c r="M2031" s="51" t="s">
        <v>936</v>
      </c>
      <c r="O2031" s="50" t="s">
        <v>937</v>
      </c>
      <c r="P2031" s="38">
        <f t="shared" si="62"/>
        <v>-556.22807892000014</v>
      </c>
      <c r="Q2031" s="52">
        <v>45831</v>
      </c>
      <c r="S2031">
        <v>40700</v>
      </c>
      <c r="T2031" t="s">
        <v>784</v>
      </c>
    </row>
    <row r="2032" spans="1:20" ht="29.1">
      <c r="A2032" s="54" t="str">
        <f>+VLOOKUP(O2032,'Selectable Table'!D:E,2,0)</f>
        <v>OTH CUST</v>
      </c>
      <c r="B2032" s="37" t="s">
        <v>948</v>
      </c>
      <c r="C2032" s="50" t="s">
        <v>949</v>
      </c>
      <c r="D2032" s="50" t="s">
        <v>309</v>
      </c>
      <c r="E2032">
        <v>2025</v>
      </c>
      <c r="F2032">
        <v>6</v>
      </c>
      <c r="G2032" s="54" t="s">
        <v>854</v>
      </c>
      <c r="H2032" s="34" t="s">
        <v>324</v>
      </c>
      <c r="I2032" s="18">
        <v>-93.664000000000001</v>
      </c>
      <c r="J2032" s="34" t="s">
        <v>789</v>
      </c>
      <c r="K2032" s="19">
        <f t="shared" si="63"/>
        <v>-125.00491104000001</v>
      </c>
      <c r="L2032" t="s">
        <v>851</v>
      </c>
      <c r="M2032" s="51" t="s">
        <v>950</v>
      </c>
      <c r="O2032" s="50" t="s">
        <v>929</v>
      </c>
      <c r="P2032" s="38">
        <f t="shared" si="62"/>
        <v>-125.00491104000001</v>
      </c>
      <c r="Q2032" s="52">
        <v>45831</v>
      </c>
      <c r="S2032">
        <v>40700</v>
      </c>
      <c r="T2032" t="s">
        <v>784</v>
      </c>
    </row>
    <row r="2033" spans="1:20" ht="29.1">
      <c r="A2033" s="54" t="str">
        <f>+VLOOKUP(O2033,'Selectable Table'!D:E,2,0)</f>
        <v>OTH CUST</v>
      </c>
      <c r="B2033" s="37" t="s">
        <v>971</v>
      </c>
      <c r="C2033" s="50" t="s">
        <v>972</v>
      </c>
      <c r="D2033" s="50" t="s">
        <v>309</v>
      </c>
      <c r="E2033">
        <v>2025</v>
      </c>
      <c r="F2033">
        <v>6</v>
      </c>
      <c r="G2033" s="54" t="s">
        <v>854</v>
      </c>
      <c r="H2033" s="34" t="s">
        <v>324</v>
      </c>
      <c r="I2033" s="18">
        <v>-93.664000000000001</v>
      </c>
      <c r="J2033" s="34" t="s">
        <v>789</v>
      </c>
      <c r="K2033" s="19">
        <f t="shared" si="63"/>
        <v>-125.00491104000001</v>
      </c>
      <c r="L2033" t="s">
        <v>851</v>
      </c>
      <c r="M2033" s="51" t="s">
        <v>973</v>
      </c>
      <c r="O2033" s="50" t="s">
        <v>929</v>
      </c>
      <c r="P2033" s="38">
        <f t="shared" si="62"/>
        <v>-125.00491104000001</v>
      </c>
      <c r="Q2033" s="52">
        <v>45831</v>
      </c>
      <c r="S2033">
        <v>40700</v>
      </c>
      <c r="T2033" t="s">
        <v>784</v>
      </c>
    </row>
    <row r="2034" spans="1:20" ht="14.45">
      <c r="A2034" s="54" t="str">
        <f>+VLOOKUP(O2034,'Selectable Table'!D:E,2,0)</f>
        <v>J &amp; J</v>
      </c>
      <c r="B2034" s="37" t="s">
        <v>979</v>
      </c>
      <c r="C2034" s="50" t="s">
        <v>980</v>
      </c>
      <c r="D2034" s="50" t="s">
        <v>309</v>
      </c>
      <c r="E2034">
        <v>2025</v>
      </c>
      <c r="F2034">
        <v>6</v>
      </c>
      <c r="G2034" s="54" t="s">
        <v>850</v>
      </c>
      <c r="H2034" s="34" t="s">
        <v>323</v>
      </c>
      <c r="I2034" s="18">
        <v>-373.44000000000005</v>
      </c>
      <c r="J2034" s="34" t="s">
        <v>789</v>
      </c>
      <c r="K2034" s="19">
        <f t="shared" si="63"/>
        <v>-498.39675840000012</v>
      </c>
      <c r="L2034" t="s">
        <v>851</v>
      </c>
      <c r="M2034" s="51" t="s">
        <v>889</v>
      </c>
      <c r="O2034" s="50" t="s">
        <v>890</v>
      </c>
      <c r="P2034" s="38">
        <f t="shared" si="62"/>
        <v>-498.39675840000012</v>
      </c>
      <c r="Q2034" s="52">
        <v>45831</v>
      </c>
      <c r="S2034">
        <v>40700</v>
      </c>
      <c r="T2034" t="s">
        <v>784</v>
      </c>
    </row>
    <row r="2035" spans="1:20" ht="29.1">
      <c r="A2035" s="54" t="str">
        <f>+VLOOKUP(O2035,'Selectable Table'!D:E,2,0)</f>
        <v>OTH CUST</v>
      </c>
      <c r="B2035" s="37" t="s">
        <v>1001</v>
      </c>
      <c r="C2035" s="50" t="s">
        <v>1002</v>
      </c>
      <c r="D2035" s="50" t="s">
        <v>309</v>
      </c>
      <c r="E2035">
        <v>2025</v>
      </c>
      <c r="F2035">
        <v>6</v>
      </c>
      <c r="G2035" s="54" t="s">
        <v>854</v>
      </c>
      <c r="H2035" s="34" t="s">
        <v>324</v>
      </c>
      <c r="I2035" s="18">
        <v>-187.328</v>
      </c>
      <c r="J2035" s="34" t="s">
        <v>789</v>
      </c>
      <c r="K2035" s="19">
        <f t="shared" si="63"/>
        <v>-250.00982208000002</v>
      </c>
      <c r="L2035" t="s">
        <v>851</v>
      </c>
      <c r="M2035" s="51" t="s">
        <v>1003</v>
      </c>
      <c r="O2035" s="50" t="s">
        <v>929</v>
      </c>
      <c r="P2035" s="38">
        <f t="shared" si="62"/>
        <v>-250.00982208000002</v>
      </c>
      <c r="Q2035" s="52">
        <v>45831</v>
      </c>
      <c r="S2035">
        <v>40700</v>
      </c>
      <c r="T2035" t="s">
        <v>784</v>
      </c>
    </row>
    <row r="2036" spans="1:20" ht="14.45">
      <c r="A2036" s="54" t="str">
        <f>+VLOOKUP(O2036,'Selectable Table'!D:E,2,0)</f>
        <v>J &amp; J</v>
      </c>
      <c r="B2036" s="37" t="s">
        <v>1023</v>
      </c>
      <c r="C2036" s="50" t="s">
        <v>1024</v>
      </c>
      <c r="D2036" s="50" t="s">
        <v>2026</v>
      </c>
      <c r="E2036">
        <v>2025</v>
      </c>
      <c r="F2036">
        <v>6</v>
      </c>
      <c r="G2036" s="54" t="s">
        <v>858</v>
      </c>
      <c r="H2036" s="34" t="s">
        <v>325</v>
      </c>
      <c r="I2036" s="18">
        <v>-186.72000000000003</v>
      </c>
      <c r="J2036" s="34" t="s">
        <v>785</v>
      </c>
      <c r="K2036" s="19">
        <f t="shared" si="63"/>
        <v>-210.42223680000004</v>
      </c>
      <c r="L2036" t="s">
        <v>851</v>
      </c>
      <c r="M2036" s="51" t="s">
        <v>889</v>
      </c>
      <c r="O2036" s="50" t="s">
        <v>976</v>
      </c>
      <c r="P2036" s="38">
        <f t="shared" si="62"/>
        <v>-210.42223680000004</v>
      </c>
      <c r="Q2036" s="52">
        <v>45831</v>
      </c>
      <c r="S2036">
        <v>40700</v>
      </c>
      <c r="T2036" t="s">
        <v>784</v>
      </c>
    </row>
    <row r="2037" spans="1:20" ht="14.45">
      <c r="A2037" s="54" t="str">
        <f>+VLOOKUP(O2037,'Selectable Table'!D:E,2,0)</f>
        <v>J &amp; J</v>
      </c>
      <c r="B2037" s="37" t="s">
        <v>1043</v>
      </c>
      <c r="C2037" s="50" t="s">
        <v>1044</v>
      </c>
      <c r="D2037" s="50" t="s">
        <v>2026</v>
      </c>
      <c r="E2037">
        <v>2025</v>
      </c>
      <c r="F2037">
        <v>6</v>
      </c>
      <c r="G2037" s="54" t="s">
        <v>854</v>
      </c>
      <c r="H2037" s="34" t="s">
        <v>324</v>
      </c>
      <c r="I2037" s="18">
        <v>-93.360000000000014</v>
      </c>
      <c r="J2037" s="34" t="s">
        <v>785</v>
      </c>
      <c r="K2037" s="19">
        <f t="shared" si="63"/>
        <v>-105.21111840000002</v>
      </c>
      <c r="L2037" t="s">
        <v>851</v>
      </c>
      <c r="M2037" s="51" t="s">
        <v>889</v>
      </c>
      <c r="O2037" s="50" t="s">
        <v>976</v>
      </c>
      <c r="P2037" s="38">
        <f t="shared" si="62"/>
        <v>-105.21111840000002</v>
      </c>
      <c r="Q2037" s="52">
        <v>45831</v>
      </c>
      <c r="S2037">
        <v>40700</v>
      </c>
      <c r="T2037" t="s">
        <v>784</v>
      </c>
    </row>
    <row r="2038" spans="1:20" ht="14.45">
      <c r="A2038" s="54" t="str">
        <f>+VLOOKUP(O2038,'Selectable Table'!D:E,2,0)</f>
        <v>J &amp; J</v>
      </c>
      <c r="B2038" s="37" t="s">
        <v>1043</v>
      </c>
      <c r="C2038" s="50" t="s">
        <v>1044</v>
      </c>
      <c r="D2038" s="50" t="s">
        <v>2026</v>
      </c>
      <c r="E2038">
        <v>2025</v>
      </c>
      <c r="F2038">
        <v>6</v>
      </c>
      <c r="G2038" s="54" t="s">
        <v>854</v>
      </c>
      <c r="H2038" s="34" t="s">
        <v>324</v>
      </c>
      <c r="I2038" s="18">
        <v>-93.360000000000014</v>
      </c>
      <c r="J2038" s="34" t="s">
        <v>785</v>
      </c>
      <c r="K2038" s="19">
        <f t="shared" si="63"/>
        <v>-105.21111840000002</v>
      </c>
      <c r="L2038" t="s">
        <v>851</v>
      </c>
      <c r="M2038" s="51" t="s">
        <v>889</v>
      </c>
      <c r="O2038" s="50" t="s">
        <v>976</v>
      </c>
      <c r="P2038" s="38">
        <f t="shared" si="62"/>
        <v>-105.21111840000002</v>
      </c>
      <c r="Q2038" s="52">
        <v>45831</v>
      </c>
      <c r="S2038">
        <v>40700</v>
      </c>
      <c r="T2038" t="s">
        <v>784</v>
      </c>
    </row>
    <row r="2039" spans="1:20" ht="14.45">
      <c r="A2039" s="54" t="str">
        <f>+VLOOKUP(O2039,'Selectable Table'!D:E,2,0)</f>
        <v>J &amp; J</v>
      </c>
      <c r="B2039" s="37" t="s">
        <v>1645</v>
      </c>
      <c r="C2039" s="50" t="s">
        <v>1646</v>
      </c>
      <c r="D2039" s="50" t="s">
        <v>2026</v>
      </c>
      <c r="E2039">
        <v>2025</v>
      </c>
      <c r="F2039">
        <v>6</v>
      </c>
      <c r="G2039" s="54" t="s">
        <v>850</v>
      </c>
      <c r="H2039" s="34" t="s">
        <v>323</v>
      </c>
      <c r="I2039" s="18">
        <v>-93.360000000000014</v>
      </c>
      <c r="J2039" s="34" t="s">
        <v>785</v>
      </c>
      <c r="K2039" s="19">
        <f t="shared" si="63"/>
        <v>-105.21111840000002</v>
      </c>
      <c r="L2039" t="s">
        <v>851</v>
      </c>
      <c r="M2039" s="51" t="s">
        <v>889</v>
      </c>
      <c r="O2039" s="50" t="s">
        <v>976</v>
      </c>
      <c r="P2039" s="38">
        <f t="shared" si="62"/>
        <v>-105.21111840000002</v>
      </c>
      <c r="Q2039" s="52">
        <v>45831</v>
      </c>
      <c r="S2039">
        <v>40700</v>
      </c>
      <c r="T2039" t="s">
        <v>784</v>
      </c>
    </row>
    <row r="2040" spans="1:20" ht="14.45">
      <c r="A2040" s="54" t="str">
        <f>+VLOOKUP(O2040,'Selectable Table'!D:E,2,0)</f>
        <v>OTH CUST</v>
      </c>
      <c r="B2040" s="37" t="s">
        <v>1049</v>
      </c>
      <c r="C2040" s="50" t="s">
        <v>1050</v>
      </c>
      <c r="D2040" s="50" t="s">
        <v>2026</v>
      </c>
      <c r="E2040">
        <v>2025</v>
      </c>
      <c r="F2040">
        <v>6</v>
      </c>
      <c r="G2040" s="54" t="s">
        <v>854</v>
      </c>
      <c r="H2040" s="34" t="s">
        <v>324</v>
      </c>
      <c r="I2040" s="18">
        <v>-1043.9280000000001</v>
      </c>
      <c r="J2040" s="34" t="s">
        <v>785</v>
      </c>
      <c r="K2040" s="19">
        <f t="shared" si="63"/>
        <v>-1176.4442203200001</v>
      </c>
      <c r="L2040" t="s">
        <v>851</v>
      </c>
      <c r="M2040" s="51" t="s">
        <v>1052</v>
      </c>
      <c r="O2040" s="50" t="s">
        <v>1053</v>
      </c>
      <c r="P2040" s="38">
        <f t="shared" si="62"/>
        <v>-1176.4442203200001</v>
      </c>
      <c r="Q2040" s="52">
        <v>45831</v>
      </c>
      <c r="S2040">
        <v>40700</v>
      </c>
      <c r="T2040" t="s">
        <v>784</v>
      </c>
    </row>
    <row r="2041" spans="1:20" ht="14.45">
      <c r="A2041" s="54" t="str">
        <f>+VLOOKUP(O2041,'Selectable Table'!D:E,2,0)</f>
        <v>OTH CUST</v>
      </c>
      <c r="B2041" s="37" t="s">
        <v>1652</v>
      </c>
      <c r="C2041" s="50" t="s">
        <v>1653</v>
      </c>
      <c r="D2041" s="50" t="s">
        <v>580</v>
      </c>
      <c r="E2041">
        <v>2025</v>
      </c>
      <c r="F2041">
        <v>6</v>
      </c>
      <c r="G2041" s="54" t="s">
        <v>858</v>
      </c>
      <c r="H2041" s="34" t="s">
        <v>325</v>
      </c>
      <c r="I2041" s="18">
        <v>-1819.3680000000002</v>
      </c>
      <c r="J2041" s="34" t="s">
        <v>789</v>
      </c>
      <c r="K2041" s="19">
        <f t="shared" si="63"/>
        <v>-2428.1467264800003</v>
      </c>
      <c r="L2041" t="s">
        <v>851</v>
      </c>
      <c r="M2041" s="51" t="s">
        <v>1654</v>
      </c>
      <c r="O2041" s="50" t="s">
        <v>1010</v>
      </c>
      <c r="P2041" s="38">
        <f t="shared" si="62"/>
        <v>-2428.1467264800003</v>
      </c>
      <c r="Q2041" s="52">
        <v>45831</v>
      </c>
      <c r="S2041">
        <v>40700</v>
      </c>
      <c r="T2041" t="s">
        <v>784</v>
      </c>
    </row>
    <row r="2042" spans="1:20" ht="14.45">
      <c r="A2042" s="54" t="str">
        <f>+VLOOKUP(O2042,'Selectable Table'!D:E,2,0)</f>
        <v>OTH CUST</v>
      </c>
      <c r="B2042" s="37" t="s">
        <v>1652</v>
      </c>
      <c r="C2042" s="50" t="s">
        <v>1653</v>
      </c>
      <c r="D2042" s="50" t="s">
        <v>580</v>
      </c>
      <c r="E2042">
        <v>2025</v>
      </c>
      <c r="F2042">
        <v>6</v>
      </c>
      <c r="G2042" s="54" t="s">
        <v>854</v>
      </c>
      <c r="H2042" s="34" t="s">
        <v>324</v>
      </c>
      <c r="I2042" s="18">
        <v>-436.84399999999999</v>
      </c>
      <c r="J2042" s="34" t="s">
        <v>789</v>
      </c>
      <c r="K2042" s="19">
        <f t="shared" si="63"/>
        <v>-583.01637084000004</v>
      </c>
      <c r="L2042" t="s">
        <v>851</v>
      </c>
      <c r="M2042" s="51" t="s">
        <v>1654</v>
      </c>
      <c r="O2042" s="50" t="s">
        <v>1010</v>
      </c>
      <c r="P2042" s="38">
        <f t="shared" si="62"/>
        <v>-583.01637084000004</v>
      </c>
      <c r="Q2042" s="52">
        <v>45831</v>
      </c>
      <c r="S2042">
        <v>40700</v>
      </c>
      <c r="T2042" t="s">
        <v>784</v>
      </c>
    </row>
    <row r="2043" spans="1:20" ht="14.45">
      <c r="A2043" s="54" t="str">
        <f>+VLOOKUP(O2043,'Selectable Table'!D:E,2,0)</f>
        <v>OTH CUST</v>
      </c>
      <c r="B2043" s="37" t="s">
        <v>1655</v>
      </c>
      <c r="C2043" s="50" t="s">
        <v>1656</v>
      </c>
      <c r="D2043" s="50" t="s">
        <v>580</v>
      </c>
      <c r="E2043">
        <v>2025</v>
      </c>
      <c r="F2043">
        <v>6</v>
      </c>
      <c r="G2043" s="54" t="s">
        <v>854</v>
      </c>
      <c r="H2043" s="34" t="s">
        <v>324</v>
      </c>
      <c r="I2043" s="18">
        <v>-363.87600000000003</v>
      </c>
      <c r="J2043" s="34" t="s">
        <v>789</v>
      </c>
      <c r="K2043" s="19">
        <f t="shared" si="63"/>
        <v>-485.63254836000004</v>
      </c>
      <c r="L2043" t="s">
        <v>851</v>
      </c>
      <c r="M2043" s="51" t="s">
        <v>1658</v>
      </c>
      <c r="O2043" s="50" t="s">
        <v>1010</v>
      </c>
      <c r="P2043" s="38">
        <f t="shared" si="62"/>
        <v>-485.63254836000004</v>
      </c>
      <c r="Q2043" s="52">
        <v>45831</v>
      </c>
      <c r="S2043">
        <v>40700</v>
      </c>
      <c r="T2043" t="s">
        <v>784</v>
      </c>
    </row>
    <row r="2044" spans="1:20" ht="29.1">
      <c r="A2044" s="54" t="str">
        <f>+VLOOKUP(O2044,'Selectable Table'!D:E,2,0)</f>
        <v>OTH CUST</v>
      </c>
      <c r="B2044" s="37" t="s">
        <v>1054</v>
      </c>
      <c r="C2044" s="50" t="s">
        <v>1055</v>
      </c>
      <c r="D2044" s="50" t="s">
        <v>580</v>
      </c>
      <c r="E2044">
        <v>2025</v>
      </c>
      <c r="F2044">
        <v>6</v>
      </c>
      <c r="G2044" s="54" t="s">
        <v>854</v>
      </c>
      <c r="H2044" s="34" t="s">
        <v>324</v>
      </c>
      <c r="I2044" s="18">
        <v>-93.664000000000001</v>
      </c>
      <c r="J2044" s="34" t="s">
        <v>789</v>
      </c>
      <c r="K2044" s="19">
        <f t="shared" si="63"/>
        <v>-125.00491104000001</v>
      </c>
      <c r="L2044" t="s">
        <v>851</v>
      </c>
      <c r="M2044" s="51" t="s">
        <v>1056</v>
      </c>
      <c r="O2044" s="50" t="s">
        <v>929</v>
      </c>
      <c r="P2044" s="38">
        <f t="shared" si="62"/>
        <v>-125.00491104000001</v>
      </c>
      <c r="Q2044" s="52">
        <v>45831</v>
      </c>
      <c r="S2044">
        <v>40700</v>
      </c>
      <c r="T2044" t="s">
        <v>784</v>
      </c>
    </row>
    <row r="2045" spans="1:20" ht="29.1">
      <c r="A2045" s="54" t="str">
        <f>+VLOOKUP(O2045,'Selectable Table'!D:E,2,0)</f>
        <v>OTH CUST</v>
      </c>
      <c r="B2045" s="37" t="s">
        <v>1673</v>
      </c>
      <c r="C2045" s="50" t="s">
        <v>1674</v>
      </c>
      <c r="D2045" s="50" t="s">
        <v>580</v>
      </c>
      <c r="E2045">
        <v>2025</v>
      </c>
      <c r="F2045">
        <v>6</v>
      </c>
      <c r="G2045" s="54" t="s">
        <v>850</v>
      </c>
      <c r="H2045" s="34" t="s">
        <v>323</v>
      </c>
      <c r="I2045" s="18">
        <v>-532.28000000000009</v>
      </c>
      <c r="J2045" s="34" t="s">
        <v>789</v>
      </c>
      <c r="K2045" s="19">
        <f t="shared" si="63"/>
        <v>-710.38621080000019</v>
      </c>
      <c r="L2045" t="s">
        <v>851</v>
      </c>
      <c r="M2045" s="51" t="s">
        <v>1675</v>
      </c>
      <c r="O2045" s="50" t="s">
        <v>929</v>
      </c>
      <c r="P2045" s="38">
        <f t="shared" si="62"/>
        <v>-710.38621080000019</v>
      </c>
      <c r="Q2045" s="52">
        <v>45831</v>
      </c>
      <c r="S2045">
        <v>40700</v>
      </c>
      <c r="T2045" t="s">
        <v>784</v>
      </c>
    </row>
    <row r="2046" spans="1:20" ht="14.45">
      <c r="A2046" s="54" t="str">
        <f>+VLOOKUP(O2046,'Selectable Table'!D:E,2,0)</f>
        <v>OTH CUST</v>
      </c>
      <c r="B2046" s="37" t="s">
        <v>1092</v>
      </c>
      <c r="C2046" s="50" t="s">
        <v>1093</v>
      </c>
      <c r="D2046" s="50" t="s">
        <v>580</v>
      </c>
      <c r="E2046">
        <v>2025</v>
      </c>
      <c r="F2046">
        <v>6</v>
      </c>
      <c r="G2046" s="54" t="s">
        <v>854</v>
      </c>
      <c r="H2046" s="34" t="s">
        <v>324</v>
      </c>
      <c r="I2046" s="18">
        <v>-644.40000000000009</v>
      </c>
      <c r="J2046" s="34" t="s">
        <v>789</v>
      </c>
      <c r="K2046" s="19">
        <f t="shared" si="63"/>
        <v>-860.02268400000014</v>
      </c>
      <c r="L2046" t="s">
        <v>851</v>
      </c>
      <c r="M2046" s="51" t="s">
        <v>901</v>
      </c>
      <c r="O2046" s="50" t="s">
        <v>902</v>
      </c>
      <c r="P2046" s="38">
        <f t="shared" si="62"/>
        <v>-860.02268400000014</v>
      </c>
      <c r="Q2046" s="52">
        <v>45831</v>
      </c>
      <c r="S2046">
        <v>40700</v>
      </c>
      <c r="T2046" t="s">
        <v>784</v>
      </c>
    </row>
    <row r="2047" spans="1:20" ht="14.45">
      <c r="A2047" s="54" t="str">
        <f>+VLOOKUP(O2047,'Selectable Table'!D:E,2,0)</f>
        <v>J &amp; J</v>
      </c>
      <c r="B2047" s="37" t="s">
        <v>1102</v>
      </c>
      <c r="C2047" s="50" t="s">
        <v>1103</v>
      </c>
      <c r="D2047" s="50" t="s">
        <v>2027</v>
      </c>
      <c r="E2047">
        <v>2025</v>
      </c>
      <c r="F2047">
        <v>6</v>
      </c>
      <c r="G2047" s="54" t="s">
        <v>850</v>
      </c>
      <c r="H2047" s="34" t="s">
        <v>323</v>
      </c>
      <c r="I2047" s="18">
        <v>-186.72000000000003</v>
      </c>
      <c r="J2047" s="34" t="s">
        <v>95</v>
      </c>
      <c r="K2047" s="19">
        <f t="shared" si="63"/>
        <v>-186.72000000000003</v>
      </c>
      <c r="L2047" t="s">
        <v>851</v>
      </c>
      <c r="M2047" s="51" t="s">
        <v>889</v>
      </c>
      <c r="O2047" s="50" t="s">
        <v>976</v>
      </c>
      <c r="P2047" s="38">
        <f t="shared" si="62"/>
        <v>-186.72000000000003</v>
      </c>
      <c r="Q2047" s="52">
        <v>45831</v>
      </c>
      <c r="S2047">
        <v>40700</v>
      </c>
      <c r="T2047" t="s">
        <v>784</v>
      </c>
    </row>
    <row r="2048" spans="1:20" ht="14.45">
      <c r="A2048" s="54" t="str">
        <f>+VLOOKUP(O2048,'Selectable Table'!D:E,2,0)</f>
        <v>OTH CUST</v>
      </c>
      <c r="B2048" s="37" t="s">
        <v>1120</v>
      </c>
      <c r="C2048" s="50" t="s">
        <v>1121</v>
      </c>
      <c r="D2048" s="50" t="s">
        <v>2027</v>
      </c>
      <c r="E2048">
        <v>2025</v>
      </c>
      <c r="F2048">
        <v>6</v>
      </c>
      <c r="G2048" s="54" t="s">
        <v>854</v>
      </c>
      <c r="H2048" s="34" t="s">
        <v>324</v>
      </c>
      <c r="I2048" s="18">
        <v>-365.37600000000003</v>
      </c>
      <c r="J2048" s="34" t="s">
        <v>95</v>
      </c>
      <c r="K2048" s="19">
        <f t="shared" si="63"/>
        <v>-365.37600000000003</v>
      </c>
      <c r="L2048" t="s">
        <v>851</v>
      </c>
      <c r="M2048" s="51" t="s">
        <v>1122</v>
      </c>
      <c r="O2048" s="50" t="s">
        <v>944</v>
      </c>
      <c r="P2048" s="38">
        <f t="shared" si="62"/>
        <v>-365.37600000000003</v>
      </c>
      <c r="Q2048" s="52">
        <v>45831</v>
      </c>
      <c r="S2048">
        <v>40700</v>
      </c>
      <c r="T2048" t="s">
        <v>784</v>
      </c>
    </row>
    <row r="2049" spans="1:20" ht="14.45">
      <c r="A2049" s="54" t="str">
        <f>+VLOOKUP(O2049,'Selectable Table'!D:E,2,0)</f>
        <v>OTH CUST</v>
      </c>
      <c r="B2049" s="37" t="s">
        <v>1727</v>
      </c>
      <c r="C2049" s="50" t="s">
        <v>1728</v>
      </c>
      <c r="D2049" s="50" t="s">
        <v>2027</v>
      </c>
      <c r="E2049">
        <v>2025</v>
      </c>
      <c r="F2049">
        <v>6</v>
      </c>
      <c r="G2049" s="54" t="s">
        <v>854</v>
      </c>
      <c r="H2049" s="34" t="s">
        <v>324</v>
      </c>
      <c r="I2049" s="18">
        <v>-99.744000000000014</v>
      </c>
      <c r="J2049" s="34" t="s">
        <v>95</v>
      </c>
      <c r="K2049" s="19">
        <f t="shared" si="63"/>
        <v>-99.744000000000014</v>
      </c>
      <c r="L2049" t="s">
        <v>851</v>
      </c>
      <c r="M2049" s="51" t="s">
        <v>1730</v>
      </c>
      <c r="O2049" s="50" t="s">
        <v>875</v>
      </c>
      <c r="P2049" s="38">
        <f t="shared" si="62"/>
        <v>-99.744000000000014</v>
      </c>
      <c r="Q2049" s="52">
        <v>45831</v>
      </c>
      <c r="S2049">
        <v>40700</v>
      </c>
      <c r="T2049" t="s">
        <v>784</v>
      </c>
    </row>
    <row r="2050" spans="1:20" ht="14.45">
      <c r="A2050" s="54" t="str">
        <f>+VLOOKUP(O2050,'Selectable Table'!D:E,2,0)</f>
        <v>OTH CUST</v>
      </c>
      <c r="B2050" s="37" t="s">
        <v>1150</v>
      </c>
      <c r="C2050" s="50" t="s">
        <v>1151</v>
      </c>
      <c r="D2050" s="50" t="s">
        <v>2027</v>
      </c>
      <c r="E2050">
        <v>2025</v>
      </c>
      <c r="F2050">
        <v>6</v>
      </c>
      <c r="G2050" s="54" t="s">
        <v>850</v>
      </c>
      <c r="H2050" s="34" t="s">
        <v>323</v>
      </c>
      <c r="I2050" s="18">
        <v>-1688.7040000000002</v>
      </c>
      <c r="J2050" s="34" t="s">
        <v>95</v>
      </c>
      <c r="K2050" s="19">
        <f t="shared" si="63"/>
        <v>-1688.7040000000002</v>
      </c>
      <c r="L2050" t="s">
        <v>851</v>
      </c>
      <c r="M2050" s="51" t="s">
        <v>1152</v>
      </c>
      <c r="O2050" s="50" t="s">
        <v>1010</v>
      </c>
      <c r="P2050" s="38">
        <f t="shared" ref="P2050:P2113" si="64">K2050</f>
        <v>-1688.7040000000002</v>
      </c>
      <c r="Q2050" s="52">
        <v>45831</v>
      </c>
      <c r="S2050">
        <v>40700</v>
      </c>
      <c r="T2050" t="s">
        <v>784</v>
      </c>
    </row>
    <row r="2051" spans="1:20" ht="14.45">
      <c r="A2051" s="54" t="str">
        <f>+VLOOKUP(O2051,'Selectable Table'!D:E,2,0)</f>
        <v>OTH CUST</v>
      </c>
      <c r="B2051" s="37" t="s">
        <v>1157</v>
      </c>
      <c r="C2051" s="50" t="s">
        <v>1158</v>
      </c>
      <c r="D2051" s="50" t="s">
        <v>2027</v>
      </c>
      <c r="E2051">
        <v>2025</v>
      </c>
      <c r="F2051">
        <v>6</v>
      </c>
      <c r="G2051" s="54" t="s">
        <v>850</v>
      </c>
      <c r="H2051" s="34" t="s">
        <v>323</v>
      </c>
      <c r="I2051" s="18">
        <v>-365.37600000000003</v>
      </c>
      <c r="J2051" s="34" t="s">
        <v>95</v>
      </c>
      <c r="K2051" s="19">
        <f t="shared" ref="K2051:K2114" si="65">+VLOOKUP(J2051,$W$2:$X$7,2,0)*I2051</f>
        <v>-365.37600000000003</v>
      </c>
      <c r="L2051" t="s">
        <v>851</v>
      </c>
      <c r="M2051" s="51" t="s">
        <v>1159</v>
      </c>
      <c r="O2051" s="50" t="s">
        <v>1022</v>
      </c>
      <c r="P2051" s="38">
        <f t="shared" si="64"/>
        <v>-365.37600000000003</v>
      </c>
      <c r="Q2051" s="52">
        <v>45831</v>
      </c>
      <c r="S2051">
        <v>40700</v>
      </c>
      <c r="T2051" t="s">
        <v>784</v>
      </c>
    </row>
    <row r="2052" spans="1:20" ht="14.45">
      <c r="A2052" s="54" t="str">
        <f>+VLOOKUP(O2052,'Selectable Table'!D:E,2,0)</f>
        <v>OTH CUST</v>
      </c>
      <c r="B2052" s="37" t="s">
        <v>1160</v>
      </c>
      <c r="C2052" s="50" t="s">
        <v>1161</v>
      </c>
      <c r="D2052" s="50" t="s">
        <v>2028</v>
      </c>
      <c r="E2052">
        <v>2025</v>
      </c>
      <c r="F2052">
        <v>6</v>
      </c>
      <c r="G2052" s="54" t="s">
        <v>854</v>
      </c>
      <c r="H2052" s="34" t="s">
        <v>324</v>
      </c>
      <c r="I2052" s="18">
        <v>-347.97600000000006</v>
      </c>
      <c r="J2052" s="34" t="s">
        <v>789</v>
      </c>
      <c r="K2052" s="19">
        <f t="shared" si="65"/>
        <v>-464.41224936000009</v>
      </c>
      <c r="L2052" t="s">
        <v>851</v>
      </c>
      <c r="M2052" s="51" t="s">
        <v>901</v>
      </c>
      <c r="O2052" s="50" t="s">
        <v>902</v>
      </c>
      <c r="P2052" s="38">
        <f t="shared" si="64"/>
        <v>-464.41224936000009</v>
      </c>
      <c r="Q2052" s="52">
        <v>45831</v>
      </c>
      <c r="S2052">
        <v>40700</v>
      </c>
      <c r="T2052" t="s">
        <v>784</v>
      </c>
    </row>
    <row r="2053" spans="1:20" ht="14.45">
      <c r="A2053" s="54" t="str">
        <f>+VLOOKUP(O2053,'Selectable Table'!D:E,2,0)</f>
        <v>TAKEDA</v>
      </c>
      <c r="B2053" s="37" t="s">
        <v>1170</v>
      </c>
      <c r="C2053" s="50" t="s">
        <v>1171</v>
      </c>
      <c r="D2053" s="50" t="s">
        <v>2028</v>
      </c>
      <c r="E2053">
        <v>2025</v>
      </c>
      <c r="F2053">
        <v>6</v>
      </c>
      <c r="G2053" s="54" t="s">
        <v>854</v>
      </c>
      <c r="H2053" s="34" t="s">
        <v>324</v>
      </c>
      <c r="I2053" s="18">
        <v>-420</v>
      </c>
      <c r="J2053" s="34" t="s">
        <v>789</v>
      </c>
      <c r="K2053" s="19">
        <f t="shared" si="65"/>
        <v>-560.53620000000001</v>
      </c>
      <c r="L2053" t="s">
        <v>851</v>
      </c>
      <c r="M2053" s="51" t="s">
        <v>1172</v>
      </c>
      <c r="O2053" s="50" t="s">
        <v>1173</v>
      </c>
      <c r="P2053" s="38">
        <f t="shared" si="64"/>
        <v>-560.53620000000001</v>
      </c>
      <c r="Q2053" s="52">
        <v>45831</v>
      </c>
      <c r="S2053">
        <v>40700</v>
      </c>
      <c r="T2053" t="s">
        <v>784</v>
      </c>
    </row>
    <row r="2054" spans="1:20" ht="14.45">
      <c r="A2054" s="54" t="str">
        <f>+VLOOKUP(O2054,'Selectable Table'!D:E,2,0)</f>
        <v>OTH CUST</v>
      </c>
      <c r="B2054" s="37" t="s">
        <v>1174</v>
      </c>
      <c r="C2054" s="50" t="s">
        <v>1175</v>
      </c>
      <c r="D2054" s="50" t="s">
        <v>2028</v>
      </c>
      <c r="E2054">
        <v>2025</v>
      </c>
      <c r="F2054">
        <v>6</v>
      </c>
      <c r="G2054" s="54" t="s">
        <v>850</v>
      </c>
      <c r="H2054" s="34" t="s">
        <v>323</v>
      </c>
      <c r="I2054" s="18">
        <v>-1203.1959999999999</v>
      </c>
      <c r="J2054" s="34" t="s">
        <v>789</v>
      </c>
      <c r="K2054" s="19">
        <f t="shared" si="65"/>
        <v>-1605.79741356</v>
      </c>
      <c r="L2054" t="s">
        <v>851</v>
      </c>
      <c r="M2054" s="51" t="s">
        <v>1176</v>
      </c>
      <c r="O2054" s="50" t="s">
        <v>1010</v>
      </c>
      <c r="P2054" s="38">
        <f t="shared" si="64"/>
        <v>-1605.79741356</v>
      </c>
      <c r="Q2054" s="52">
        <v>45831</v>
      </c>
      <c r="S2054">
        <v>40700</v>
      </c>
      <c r="T2054" t="s">
        <v>784</v>
      </c>
    </row>
    <row r="2055" spans="1:20" ht="14.45">
      <c r="A2055" s="54" t="str">
        <f>+VLOOKUP(O2055,'Selectable Table'!D:E,2,0)</f>
        <v>OTH CUST</v>
      </c>
      <c r="B2055" s="37" t="s">
        <v>1177</v>
      </c>
      <c r="C2055" s="50" t="s">
        <v>1178</v>
      </c>
      <c r="D2055" s="50" t="s">
        <v>372</v>
      </c>
      <c r="E2055">
        <v>2025</v>
      </c>
      <c r="F2055">
        <v>6</v>
      </c>
      <c r="G2055" s="54" t="s">
        <v>858</v>
      </c>
      <c r="H2055" s="34" t="s">
        <v>325</v>
      </c>
      <c r="I2055" s="18">
        <v>-730.75200000000007</v>
      </c>
      <c r="J2055" s="34" t="s">
        <v>789</v>
      </c>
      <c r="K2055" s="19">
        <f t="shared" si="65"/>
        <v>-975.2689267200002</v>
      </c>
      <c r="L2055" t="s">
        <v>851</v>
      </c>
      <c r="M2055" s="51" t="s">
        <v>1179</v>
      </c>
      <c r="O2055" s="50" t="s">
        <v>1156</v>
      </c>
      <c r="P2055" s="38">
        <f t="shared" si="64"/>
        <v>-975.2689267200002</v>
      </c>
      <c r="Q2055" s="52">
        <v>45831</v>
      </c>
      <c r="S2055">
        <v>40700</v>
      </c>
      <c r="T2055" t="s">
        <v>784</v>
      </c>
    </row>
    <row r="2056" spans="1:20" ht="29.1">
      <c r="A2056" s="54" t="str">
        <f>+VLOOKUP(O2056,'Selectable Table'!D:E,2,0)</f>
        <v>OTH CUST</v>
      </c>
      <c r="B2056" s="37" t="s">
        <v>1183</v>
      </c>
      <c r="C2056" s="50" t="s">
        <v>1184</v>
      </c>
      <c r="D2056" s="50" t="s">
        <v>372</v>
      </c>
      <c r="E2056">
        <v>2025</v>
      </c>
      <c r="F2056">
        <v>6</v>
      </c>
      <c r="G2056" s="54" t="s">
        <v>854</v>
      </c>
      <c r="H2056" s="34" t="s">
        <v>324</v>
      </c>
      <c r="I2056" s="18">
        <v>-182.53200000000001</v>
      </c>
      <c r="J2056" s="34" t="s">
        <v>789</v>
      </c>
      <c r="K2056" s="19">
        <f t="shared" si="65"/>
        <v>-243.60903252000003</v>
      </c>
      <c r="L2056" t="s">
        <v>851</v>
      </c>
      <c r="M2056" s="51" t="s">
        <v>1185</v>
      </c>
      <c r="O2056" s="50" t="s">
        <v>929</v>
      </c>
      <c r="P2056" s="38">
        <f t="shared" si="64"/>
        <v>-243.60903252000003</v>
      </c>
      <c r="Q2056" s="52">
        <v>45831</v>
      </c>
      <c r="S2056">
        <v>40700</v>
      </c>
      <c r="T2056" t="s">
        <v>784</v>
      </c>
    </row>
    <row r="2057" spans="1:20" ht="29.1">
      <c r="A2057" s="54" t="str">
        <f>+VLOOKUP(O2057,'Selectable Table'!D:E,2,0)</f>
        <v>OTH CUST</v>
      </c>
      <c r="B2057" s="37" t="s">
        <v>1250</v>
      </c>
      <c r="C2057" s="50" t="s">
        <v>1251</v>
      </c>
      <c r="D2057" s="50" t="s">
        <v>372</v>
      </c>
      <c r="E2057">
        <v>2025</v>
      </c>
      <c r="F2057">
        <v>6</v>
      </c>
      <c r="G2057" s="54" t="s">
        <v>854</v>
      </c>
      <c r="H2057" s="34" t="s">
        <v>324</v>
      </c>
      <c r="I2057" s="18">
        <v>-91.268000000000001</v>
      </c>
      <c r="J2057" s="34" t="s">
        <v>789</v>
      </c>
      <c r="K2057" s="19">
        <f t="shared" si="65"/>
        <v>-121.80718548</v>
      </c>
      <c r="L2057" t="s">
        <v>851</v>
      </c>
      <c r="M2057" s="51" t="s">
        <v>1252</v>
      </c>
      <c r="O2057" s="50" t="s">
        <v>929</v>
      </c>
      <c r="P2057" s="38">
        <f t="shared" si="64"/>
        <v>-121.80718548</v>
      </c>
      <c r="Q2057" s="52">
        <v>45831</v>
      </c>
      <c r="S2057">
        <v>40700</v>
      </c>
      <c r="T2057" t="s">
        <v>784</v>
      </c>
    </row>
    <row r="2058" spans="1:20" ht="14.45">
      <c r="A2058" s="54" t="str">
        <f>+VLOOKUP(O2058,'Selectable Table'!D:E,2,0)</f>
        <v>OTH CUST</v>
      </c>
      <c r="B2058" s="37" t="s">
        <v>1258</v>
      </c>
      <c r="C2058" s="50" t="s">
        <v>1259</v>
      </c>
      <c r="D2058" s="50" t="s">
        <v>372</v>
      </c>
      <c r="E2058">
        <v>2025</v>
      </c>
      <c r="F2058">
        <v>6</v>
      </c>
      <c r="G2058" s="54" t="s">
        <v>854</v>
      </c>
      <c r="H2058" s="34" t="s">
        <v>324</v>
      </c>
      <c r="I2058" s="18">
        <v>-730.75200000000007</v>
      </c>
      <c r="J2058" s="34" t="s">
        <v>789</v>
      </c>
      <c r="K2058" s="19">
        <f t="shared" si="65"/>
        <v>-975.2689267200002</v>
      </c>
      <c r="L2058" t="s">
        <v>851</v>
      </c>
      <c r="M2058" s="51" t="s">
        <v>1260</v>
      </c>
      <c r="O2058" s="50" t="s">
        <v>860</v>
      </c>
      <c r="P2058" s="38">
        <f t="shared" si="64"/>
        <v>-975.2689267200002</v>
      </c>
      <c r="Q2058" s="52">
        <v>45831</v>
      </c>
      <c r="S2058">
        <v>40700</v>
      </c>
      <c r="T2058" t="s">
        <v>784</v>
      </c>
    </row>
    <row r="2059" spans="1:20" ht="29.1">
      <c r="A2059" s="54" t="str">
        <f>+VLOOKUP(O2059,'Selectable Table'!D:E,2,0)</f>
        <v>OTH CUST</v>
      </c>
      <c r="B2059" s="37" t="s">
        <v>1268</v>
      </c>
      <c r="C2059" s="50" t="s">
        <v>1269</v>
      </c>
      <c r="D2059" s="50" t="s">
        <v>372</v>
      </c>
      <c r="E2059">
        <v>2025</v>
      </c>
      <c r="F2059">
        <v>6</v>
      </c>
      <c r="G2059" s="54" t="s">
        <v>854</v>
      </c>
      <c r="H2059" s="34" t="s">
        <v>324</v>
      </c>
      <c r="I2059" s="18">
        <v>-365.06799999999998</v>
      </c>
      <c r="J2059" s="34" t="s">
        <v>789</v>
      </c>
      <c r="K2059" s="19">
        <f t="shared" si="65"/>
        <v>-487.22340348</v>
      </c>
      <c r="L2059" t="s">
        <v>851</v>
      </c>
      <c r="M2059" s="51" t="s">
        <v>1270</v>
      </c>
      <c r="O2059" s="50" t="s">
        <v>929</v>
      </c>
      <c r="P2059" s="38">
        <f t="shared" si="64"/>
        <v>-487.22340348</v>
      </c>
      <c r="Q2059" s="52">
        <v>45831</v>
      </c>
      <c r="S2059">
        <v>40700</v>
      </c>
      <c r="T2059" t="s">
        <v>784</v>
      </c>
    </row>
    <row r="2060" spans="1:20" ht="14.45">
      <c r="A2060" s="54" t="str">
        <f>+VLOOKUP(O2060,'Selectable Table'!D:E,2,0)</f>
        <v>OTH CUST</v>
      </c>
      <c r="B2060" s="37" t="s">
        <v>1279</v>
      </c>
      <c r="C2060" s="50" t="s">
        <v>1280</v>
      </c>
      <c r="D2060" s="50" t="s">
        <v>372</v>
      </c>
      <c r="E2060">
        <v>2025</v>
      </c>
      <c r="F2060">
        <v>6</v>
      </c>
      <c r="G2060" s="54" t="s">
        <v>850</v>
      </c>
      <c r="H2060" s="34" t="s">
        <v>323</v>
      </c>
      <c r="I2060" s="18">
        <v>-307.54400000000004</v>
      </c>
      <c r="J2060" s="34" t="s">
        <v>789</v>
      </c>
      <c r="K2060" s="19">
        <f t="shared" si="65"/>
        <v>-410.45129784000005</v>
      </c>
      <c r="L2060" t="s">
        <v>851</v>
      </c>
      <c r="M2060" s="51" t="s">
        <v>1281</v>
      </c>
      <c r="O2060" s="50" t="s">
        <v>875</v>
      </c>
      <c r="P2060" s="38">
        <f t="shared" si="64"/>
        <v>-410.45129784000005</v>
      </c>
      <c r="Q2060" s="52">
        <v>45831</v>
      </c>
      <c r="S2060">
        <v>40700</v>
      </c>
      <c r="T2060" t="s">
        <v>784</v>
      </c>
    </row>
    <row r="2061" spans="1:20" ht="14.45">
      <c r="A2061" s="54" t="str">
        <f>+VLOOKUP(O2061,'Selectable Table'!D:E,2,0)</f>
        <v>OTH CUST</v>
      </c>
      <c r="B2061" s="37" t="s">
        <v>1279</v>
      </c>
      <c r="C2061" s="50" t="s">
        <v>1280</v>
      </c>
      <c r="D2061" s="50" t="s">
        <v>372</v>
      </c>
      <c r="E2061">
        <v>2025</v>
      </c>
      <c r="F2061">
        <v>6</v>
      </c>
      <c r="G2061" s="54" t="s">
        <v>854</v>
      </c>
      <c r="H2061" s="34" t="s">
        <v>324</v>
      </c>
      <c r="I2061" s="18">
        <v>-615.08800000000008</v>
      </c>
      <c r="J2061" s="34" t="s">
        <v>789</v>
      </c>
      <c r="K2061" s="19">
        <f t="shared" si="65"/>
        <v>-820.9025956800001</v>
      </c>
      <c r="L2061" t="s">
        <v>851</v>
      </c>
      <c r="M2061" s="51" t="s">
        <v>1281</v>
      </c>
      <c r="O2061" s="50" t="s">
        <v>875</v>
      </c>
      <c r="P2061" s="38">
        <f t="shared" si="64"/>
        <v>-820.9025956800001</v>
      </c>
      <c r="Q2061" s="52">
        <v>45831</v>
      </c>
      <c r="S2061">
        <v>40700</v>
      </c>
      <c r="T2061" t="s">
        <v>784</v>
      </c>
    </row>
    <row r="2062" spans="1:20" ht="14.45">
      <c r="A2062" s="54" t="str">
        <f>+VLOOKUP(O2062,'Selectable Table'!D:E,2,0)</f>
        <v>OTH CUST</v>
      </c>
      <c r="B2062" s="37" t="s">
        <v>1294</v>
      </c>
      <c r="C2062" s="50" t="s">
        <v>1295</v>
      </c>
      <c r="D2062" s="50">
        <v>20190341</v>
      </c>
      <c r="E2062">
        <v>2025</v>
      </c>
      <c r="F2062">
        <v>6</v>
      </c>
      <c r="G2062" s="54" t="s">
        <v>858</v>
      </c>
      <c r="H2062" s="34" t="s">
        <v>325</v>
      </c>
      <c r="I2062" s="18">
        <v>-730.75200000000007</v>
      </c>
      <c r="J2062" s="34" t="s">
        <v>95</v>
      </c>
      <c r="K2062" s="19">
        <f t="shared" si="65"/>
        <v>-730.75200000000007</v>
      </c>
      <c r="L2062" t="s">
        <v>851</v>
      </c>
      <c r="M2062" s="51" t="s">
        <v>1297</v>
      </c>
      <c r="O2062" s="50" t="s">
        <v>1136</v>
      </c>
      <c r="P2062" s="38">
        <f t="shared" si="64"/>
        <v>-730.75200000000007</v>
      </c>
      <c r="Q2062" s="52">
        <v>45831</v>
      </c>
      <c r="S2062">
        <v>40700</v>
      </c>
      <c r="T2062" t="s">
        <v>784</v>
      </c>
    </row>
    <row r="2063" spans="1:20" ht="14.45">
      <c r="A2063" s="54" t="str">
        <f>+VLOOKUP(O2063,'Selectable Table'!D:E,2,0)</f>
        <v>OTH CUST</v>
      </c>
      <c r="B2063" s="37" t="s">
        <v>1298</v>
      </c>
      <c r="C2063" s="50" t="s">
        <v>1299</v>
      </c>
      <c r="D2063" s="50">
        <v>20190341</v>
      </c>
      <c r="E2063">
        <v>2025</v>
      </c>
      <c r="F2063">
        <v>6</v>
      </c>
      <c r="G2063" s="54" t="s">
        <v>854</v>
      </c>
      <c r="H2063" s="34" t="s">
        <v>324</v>
      </c>
      <c r="I2063" s="18">
        <v>-365.82</v>
      </c>
      <c r="J2063" s="34" t="s">
        <v>95</v>
      </c>
      <c r="K2063" s="19">
        <f t="shared" si="65"/>
        <v>-365.82</v>
      </c>
      <c r="L2063" t="s">
        <v>851</v>
      </c>
      <c r="M2063" s="51" t="s">
        <v>1300</v>
      </c>
      <c r="O2063" s="50" t="s">
        <v>919</v>
      </c>
      <c r="P2063" s="38">
        <f t="shared" si="64"/>
        <v>-365.82</v>
      </c>
      <c r="Q2063" s="52">
        <v>45831</v>
      </c>
      <c r="S2063">
        <v>40700</v>
      </c>
      <c r="T2063" t="s">
        <v>784</v>
      </c>
    </row>
    <row r="2064" spans="1:20" ht="29.1">
      <c r="A2064" s="54" t="str">
        <f>+VLOOKUP(O2064,'Selectable Table'!D:E,2,0)</f>
        <v>OTH CUST</v>
      </c>
      <c r="B2064" s="37" t="s">
        <v>1331</v>
      </c>
      <c r="C2064" s="50" t="s">
        <v>1332</v>
      </c>
      <c r="D2064" s="50">
        <v>20190341</v>
      </c>
      <c r="E2064">
        <v>2025</v>
      </c>
      <c r="F2064">
        <v>6</v>
      </c>
      <c r="G2064" s="54" t="s">
        <v>854</v>
      </c>
      <c r="H2064" s="34" t="s">
        <v>324</v>
      </c>
      <c r="I2064" s="18">
        <v>-365.06400000000002</v>
      </c>
      <c r="J2064" s="34" t="s">
        <v>95</v>
      </c>
      <c r="K2064" s="19">
        <f t="shared" si="65"/>
        <v>-365.06400000000002</v>
      </c>
      <c r="L2064" t="s">
        <v>851</v>
      </c>
      <c r="M2064" s="51" t="s">
        <v>1333</v>
      </c>
      <c r="O2064" s="50" t="s">
        <v>929</v>
      </c>
      <c r="P2064" s="38">
        <f t="shared" si="64"/>
        <v>-365.06400000000002</v>
      </c>
      <c r="Q2064" s="52">
        <v>45831</v>
      </c>
      <c r="S2064">
        <v>40700</v>
      </c>
      <c r="T2064" t="s">
        <v>784</v>
      </c>
    </row>
    <row r="2065" spans="1:20" ht="14.45">
      <c r="A2065" s="54" t="str">
        <f>+VLOOKUP(O2065,'Selectable Table'!D:E,2,0)</f>
        <v>OTH CUST</v>
      </c>
      <c r="B2065" s="37" t="s">
        <v>1343</v>
      </c>
      <c r="C2065" s="50" t="s">
        <v>1344</v>
      </c>
      <c r="D2065" s="50">
        <v>20190341</v>
      </c>
      <c r="E2065">
        <v>2025</v>
      </c>
      <c r="F2065">
        <v>6</v>
      </c>
      <c r="G2065" s="54" t="s">
        <v>854</v>
      </c>
      <c r="H2065" s="34" t="s">
        <v>324</v>
      </c>
      <c r="I2065" s="18">
        <v>-303.81200000000001</v>
      </c>
      <c r="J2065" s="34" t="s">
        <v>95</v>
      </c>
      <c r="K2065" s="19">
        <f t="shared" si="65"/>
        <v>-303.81200000000001</v>
      </c>
      <c r="L2065" t="s">
        <v>851</v>
      </c>
      <c r="M2065" s="51" t="s">
        <v>874</v>
      </c>
      <c r="O2065" s="50" t="s">
        <v>875</v>
      </c>
      <c r="P2065" s="38">
        <f t="shared" si="64"/>
        <v>-303.81200000000001</v>
      </c>
      <c r="Q2065" s="52">
        <v>45831</v>
      </c>
      <c r="S2065">
        <v>40700</v>
      </c>
      <c r="T2065" t="s">
        <v>784</v>
      </c>
    </row>
    <row r="2066" spans="1:20" ht="14.45">
      <c r="A2066" s="54" t="str">
        <f>+VLOOKUP(O2066,'Selectable Table'!D:E,2,0)</f>
        <v>OTH CUST</v>
      </c>
      <c r="B2066" s="37" t="s">
        <v>1370</v>
      </c>
      <c r="C2066" s="50" t="s">
        <v>1371</v>
      </c>
      <c r="D2066" s="50">
        <v>20190341</v>
      </c>
      <c r="E2066">
        <v>2025</v>
      </c>
      <c r="F2066">
        <v>6</v>
      </c>
      <c r="G2066" s="54" t="s">
        <v>854</v>
      </c>
      <c r="H2066" s="34" t="s">
        <v>324</v>
      </c>
      <c r="I2066" s="18">
        <v>-731.64</v>
      </c>
      <c r="J2066" s="34" t="s">
        <v>95</v>
      </c>
      <c r="K2066" s="19">
        <f t="shared" si="65"/>
        <v>-731.64</v>
      </c>
      <c r="L2066" t="s">
        <v>851</v>
      </c>
      <c r="M2066" s="51" t="s">
        <v>1372</v>
      </c>
      <c r="O2066" s="50" t="s">
        <v>944</v>
      </c>
      <c r="P2066" s="38">
        <f t="shared" si="64"/>
        <v>-731.64</v>
      </c>
      <c r="Q2066" s="52">
        <v>45831</v>
      </c>
      <c r="S2066">
        <v>40700</v>
      </c>
      <c r="T2066" t="s">
        <v>784</v>
      </c>
    </row>
    <row r="2067" spans="1:20" ht="14.45">
      <c r="A2067" s="54" t="str">
        <f>+VLOOKUP(O2067,'Selectable Table'!D:E,2,0)</f>
        <v>ELI LILLY</v>
      </c>
      <c r="B2067" s="37" t="s">
        <v>1380</v>
      </c>
      <c r="C2067" s="50" t="s">
        <v>1381</v>
      </c>
      <c r="D2067" s="50">
        <v>20190341</v>
      </c>
      <c r="E2067">
        <v>2025</v>
      </c>
      <c r="F2067">
        <v>6</v>
      </c>
      <c r="G2067" s="54" t="s">
        <v>854</v>
      </c>
      <c r="H2067" s="34" t="s">
        <v>324</v>
      </c>
      <c r="I2067" s="18">
        <v>-161.86800000000002</v>
      </c>
      <c r="J2067" s="34" t="s">
        <v>95</v>
      </c>
      <c r="K2067" s="19">
        <f t="shared" si="65"/>
        <v>-161.86800000000002</v>
      </c>
      <c r="L2067" t="s">
        <v>851</v>
      </c>
      <c r="M2067" s="51" t="s">
        <v>1382</v>
      </c>
      <c r="O2067" s="50" t="s">
        <v>853</v>
      </c>
      <c r="P2067" s="38">
        <f t="shared" si="64"/>
        <v>-161.86800000000002</v>
      </c>
      <c r="Q2067" s="52">
        <v>45831</v>
      </c>
      <c r="S2067">
        <v>40700</v>
      </c>
      <c r="T2067" t="s">
        <v>784</v>
      </c>
    </row>
    <row r="2068" spans="1:20" ht="14.45">
      <c r="A2068" s="54" t="str">
        <f>+VLOOKUP(O2068,'Selectable Table'!D:E,2,0)</f>
        <v>ELI LILLY</v>
      </c>
      <c r="B2068" s="37" t="s">
        <v>1380</v>
      </c>
      <c r="C2068" s="50" t="s">
        <v>1381</v>
      </c>
      <c r="D2068" s="50">
        <v>20190341</v>
      </c>
      <c r="E2068">
        <v>2025</v>
      </c>
      <c r="F2068">
        <v>6</v>
      </c>
      <c r="G2068" s="54" t="s">
        <v>854</v>
      </c>
      <c r="H2068" s="34" t="s">
        <v>324</v>
      </c>
      <c r="I2068" s="18">
        <v>-69.372</v>
      </c>
      <c r="J2068" s="34" t="s">
        <v>95</v>
      </c>
      <c r="K2068" s="19">
        <f t="shared" si="65"/>
        <v>-69.372</v>
      </c>
      <c r="L2068" t="s">
        <v>851</v>
      </c>
      <c r="M2068" s="51" t="s">
        <v>1382</v>
      </c>
      <c r="O2068" s="50" t="s">
        <v>853</v>
      </c>
      <c r="P2068" s="38">
        <f t="shared" si="64"/>
        <v>-69.372</v>
      </c>
      <c r="Q2068" s="52">
        <v>45831</v>
      </c>
      <c r="S2068">
        <v>40700</v>
      </c>
      <c r="T2068" t="s">
        <v>784</v>
      </c>
    </row>
    <row r="2069" spans="1:20" ht="29.1">
      <c r="A2069" s="54" t="str">
        <f>+VLOOKUP(O2069,'Selectable Table'!D:E,2,0)</f>
        <v>OTH CUST</v>
      </c>
      <c r="B2069" s="37" t="s">
        <v>1383</v>
      </c>
      <c r="C2069" s="50" t="s">
        <v>1384</v>
      </c>
      <c r="D2069" s="50">
        <v>20190341</v>
      </c>
      <c r="E2069">
        <v>2025</v>
      </c>
      <c r="F2069">
        <v>6</v>
      </c>
      <c r="G2069" s="54" t="s">
        <v>850</v>
      </c>
      <c r="H2069" s="34" t="s">
        <v>323</v>
      </c>
      <c r="I2069" s="18">
        <v>-1707.848</v>
      </c>
      <c r="J2069" s="34" t="s">
        <v>95</v>
      </c>
      <c r="K2069" s="19">
        <f t="shared" si="65"/>
        <v>-1707.848</v>
      </c>
      <c r="L2069" t="s">
        <v>851</v>
      </c>
      <c r="M2069" s="51" t="s">
        <v>1385</v>
      </c>
      <c r="O2069" s="50" t="s">
        <v>1010</v>
      </c>
      <c r="P2069" s="38">
        <f t="shared" si="64"/>
        <v>-1707.848</v>
      </c>
      <c r="Q2069" s="52">
        <v>45831</v>
      </c>
      <c r="S2069">
        <v>40700</v>
      </c>
      <c r="T2069" t="s">
        <v>784</v>
      </c>
    </row>
    <row r="2070" spans="1:20" ht="14.45">
      <c r="A2070" s="54" t="str">
        <f>+VLOOKUP(O2070,'Selectable Table'!D:E,2,0)</f>
        <v>OTH CUST</v>
      </c>
      <c r="B2070" s="37" t="s">
        <v>1386</v>
      </c>
      <c r="C2070" s="50" t="s">
        <v>1387</v>
      </c>
      <c r="D2070" s="50">
        <v>20190341</v>
      </c>
      <c r="E2070">
        <v>2025</v>
      </c>
      <c r="F2070">
        <v>6</v>
      </c>
      <c r="G2070" s="54" t="s">
        <v>850</v>
      </c>
      <c r="H2070" s="34" t="s">
        <v>323</v>
      </c>
      <c r="I2070" s="18">
        <v>-1534.576</v>
      </c>
      <c r="J2070" s="34" t="s">
        <v>95</v>
      </c>
      <c r="K2070" s="19">
        <f t="shared" si="65"/>
        <v>-1534.576</v>
      </c>
      <c r="L2070" t="s">
        <v>851</v>
      </c>
      <c r="M2070" s="51" t="s">
        <v>1388</v>
      </c>
      <c r="O2070" s="50" t="s">
        <v>944</v>
      </c>
      <c r="P2070" s="38">
        <f t="shared" si="64"/>
        <v>-1534.576</v>
      </c>
      <c r="Q2070" s="52">
        <v>45831</v>
      </c>
      <c r="S2070">
        <v>40700</v>
      </c>
      <c r="T2070" t="s">
        <v>784</v>
      </c>
    </row>
    <row r="2071" spans="1:20" ht="14.45">
      <c r="A2071" s="54" t="str">
        <f>+VLOOKUP(O2071,'Selectable Table'!D:E,2,0)</f>
        <v>IQVIA</v>
      </c>
      <c r="B2071" s="37" t="s">
        <v>1408</v>
      </c>
      <c r="C2071" s="50" t="s">
        <v>1409</v>
      </c>
      <c r="D2071" s="50">
        <v>20190341</v>
      </c>
      <c r="E2071">
        <v>2025</v>
      </c>
      <c r="F2071">
        <v>6</v>
      </c>
      <c r="G2071" s="54" t="s">
        <v>854</v>
      </c>
      <c r="H2071" s="34" t="s">
        <v>324</v>
      </c>
      <c r="I2071" s="18">
        <v>-1987.4680000000001</v>
      </c>
      <c r="J2071" s="34" t="s">
        <v>95</v>
      </c>
      <c r="K2071" s="19">
        <f t="shared" si="65"/>
        <v>-1987.4680000000001</v>
      </c>
      <c r="L2071" t="s">
        <v>851</v>
      </c>
      <c r="M2071" s="51" t="s">
        <v>1411</v>
      </c>
      <c r="O2071" s="50" t="s">
        <v>1412</v>
      </c>
      <c r="P2071" s="38">
        <f t="shared" si="64"/>
        <v>-1987.4680000000001</v>
      </c>
      <c r="Q2071" s="52">
        <v>45831</v>
      </c>
      <c r="S2071">
        <v>40700</v>
      </c>
      <c r="T2071" t="s">
        <v>784</v>
      </c>
    </row>
    <row r="2072" spans="1:20" ht="14.45">
      <c r="A2072" s="54" t="str">
        <f>+VLOOKUP(O2072,'Selectable Table'!D:E,2,0)</f>
        <v>OTH CUST</v>
      </c>
      <c r="B2072" s="37" t="s">
        <v>1413</v>
      </c>
      <c r="C2072" s="50" t="s">
        <v>1414</v>
      </c>
      <c r="D2072" s="50">
        <v>20190341</v>
      </c>
      <c r="E2072">
        <v>2025</v>
      </c>
      <c r="F2072">
        <v>6</v>
      </c>
      <c r="G2072" s="54" t="s">
        <v>854</v>
      </c>
      <c r="H2072" s="34" t="s">
        <v>324</v>
      </c>
      <c r="I2072" s="18">
        <v>-383.64400000000001</v>
      </c>
      <c r="J2072" s="34" t="s">
        <v>95</v>
      </c>
      <c r="K2072" s="19">
        <f t="shared" si="65"/>
        <v>-383.64400000000001</v>
      </c>
      <c r="L2072" t="s">
        <v>851</v>
      </c>
      <c r="M2072" s="51" t="s">
        <v>1415</v>
      </c>
      <c r="O2072" s="50" t="s">
        <v>1156</v>
      </c>
      <c r="P2072" s="38">
        <f t="shared" si="64"/>
        <v>-383.64400000000001</v>
      </c>
      <c r="Q2072" s="52">
        <v>45831</v>
      </c>
      <c r="S2072">
        <v>40700</v>
      </c>
      <c r="T2072" t="s">
        <v>784</v>
      </c>
    </row>
    <row r="2073" spans="1:20" ht="29.1">
      <c r="A2073" s="54" t="str">
        <f>+VLOOKUP(O2073,'Selectable Table'!D:E,2,0)</f>
        <v>OTH CUST</v>
      </c>
      <c r="B2073" s="37" t="s">
        <v>1413</v>
      </c>
      <c r="C2073" s="50" t="s">
        <v>1414</v>
      </c>
      <c r="D2073" s="50" t="s">
        <v>2029</v>
      </c>
      <c r="E2073">
        <v>2025</v>
      </c>
      <c r="F2073">
        <v>6</v>
      </c>
      <c r="G2073" s="54" t="s">
        <v>880</v>
      </c>
      <c r="H2073" s="34" t="s">
        <v>616</v>
      </c>
      <c r="I2073" s="18">
        <v>-115.14800000000001</v>
      </c>
      <c r="J2073" s="34" t="s">
        <v>95</v>
      </c>
      <c r="K2073" s="19">
        <f t="shared" si="65"/>
        <v>-115.14800000000001</v>
      </c>
      <c r="L2073" t="s">
        <v>851</v>
      </c>
      <c r="M2073" s="51" t="s">
        <v>1415</v>
      </c>
      <c r="O2073" s="50" t="s">
        <v>1156</v>
      </c>
      <c r="P2073" s="38">
        <f t="shared" si="64"/>
        <v>-115.14800000000001</v>
      </c>
      <c r="Q2073" s="52">
        <v>45831</v>
      </c>
      <c r="S2073">
        <v>40700</v>
      </c>
      <c r="T2073" t="s">
        <v>784</v>
      </c>
    </row>
    <row r="2074" spans="1:20" ht="29.1">
      <c r="A2074" s="54" t="str">
        <f>+VLOOKUP(O2074,'Selectable Table'!D:E,2,0)</f>
        <v>OTH CUST</v>
      </c>
      <c r="B2074" s="37" t="s">
        <v>1840</v>
      </c>
      <c r="C2074" s="50" t="s">
        <v>1841</v>
      </c>
      <c r="D2074" s="50" t="s">
        <v>2029</v>
      </c>
      <c r="E2074">
        <v>2025</v>
      </c>
      <c r="F2074">
        <v>6</v>
      </c>
      <c r="G2074" s="54" t="s">
        <v>880</v>
      </c>
      <c r="H2074" s="34" t="s">
        <v>616</v>
      </c>
      <c r="I2074" s="18">
        <v>-767.28800000000001</v>
      </c>
      <c r="J2074" s="34" t="s">
        <v>95</v>
      </c>
      <c r="K2074" s="19">
        <f t="shared" si="65"/>
        <v>-767.28800000000001</v>
      </c>
      <c r="L2074" t="s">
        <v>851</v>
      </c>
      <c r="M2074" s="51" t="s">
        <v>1842</v>
      </c>
      <c r="O2074" s="50" t="s">
        <v>1156</v>
      </c>
      <c r="P2074" s="38">
        <f t="shared" si="64"/>
        <v>-767.28800000000001</v>
      </c>
      <c r="Q2074" s="52">
        <v>45831</v>
      </c>
      <c r="S2074">
        <v>40700</v>
      </c>
      <c r="T2074" t="s">
        <v>784</v>
      </c>
    </row>
    <row r="2075" spans="1:20" ht="29.1">
      <c r="A2075" s="54" t="str">
        <f>+VLOOKUP(O2075,'Selectable Table'!D:E,2,0)</f>
        <v>ELI LILLY</v>
      </c>
      <c r="B2075" s="37" t="s">
        <v>1416</v>
      </c>
      <c r="C2075" s="50" t="s">
        <v>1417</v>
      </c>
      <c r="D2075" s="50" t="s">
        <v>2029</v>
      </c>
      <c r="E2075">
        <v>2025</v>
      </c>
      <c r="F2075">
        <v>6</v>
      </c>
      <c r="G2075" s="54" t="s">
        <v>854</v>
      </c>
      <c r="H2075" s="34" t="s">
        <v>324</v>
      </c>
      <c r="I2075" s="18">
        <v>-254.364</v>
      </c>
      <c r="J2075" s="34" t="s">
        <v>95</v>
      </c>
      <c r="K2075" s="19">
        <f t="shared" si="65"/>
        <v>-254.364</v>
      </c>
      <c r="L2075" t="s">
        <v>851</v>
      </c>
      <c r="M2075" s="51" t="s">
        <v>1418</v>
      </c>
      <c r="O2075" s="50" t="s">
        <v>853</v>
      </c>
      <c r="P2075" s="38">
        <f t="shared" si="64"/>
        <v>-254.364</v>
      </c>
      <c r="Q2075" s="52">
        <v>45831</v>
      </c>
      <c r="S2075">
        <v>40700</v>
      </c>
      <c r="T2075" t="s">
        <v>784</v>
      </c>
    </row>
    <row r="2076" spans="1:20" ht="29.1">
      <c r="A2076" s="54" t="str">
        <f>+VLOOKUP(O2076,'Selectable Table'!D:E,2,0)</f>
        <v>OTH CUST</v>
      </c>
      <c r="B2076" s="37" t="s">
        <v>1424</v>
      </c>
      <c r="C2076" s="50" t="s">
        <v>1425</v>
      </c>
      <c r="D2076" s="50" t="s">
        <v>2030</v>
      </c>
      <c r="E2076">
        <v>2025</v>
      </c>
      <c r="F2076">
        <v>6</v>
      </c>
      <c r="G2076" s="54" t="s">
        <v>854</v>
      </c>
      <c r="H2076" s="34" t="s">
        <v>324</v>
      </c>
      <c r="I2076" s="18">
        <v>-77.576000000000008</v>
      </c>
      <c r="J2076" s="34" t="s">
        <v>95</v>
      </c>
      <c r="K2076" s="19">
        <f t="shared" si="65"/>
        <v>-77.576000000000008</v>
      </c>
      <c r="L2076" t="s">
        <v>851</v>
      </c>
      <c r="M2076" s="51" t="s">
        <v>1426</v>
      </c>
      <c r="O2076" s="50" t="s">
        <v>929</v>
      </c>
      <c r="P2076" s="38">
        <f t="shared" si="64"/>
        <v>-77.576000000000008</v>
      </c>
      <c r="Q2076" s="52">
        <v>45831</v>
      </c>
      <c r="S2076">
        <v>40700</v>
      </c>
      <c r="T2076" t="s">
        <v>784</v>
      </c>
    </row>
    <row r="2077" spans="1:20" ht="29.1">
      <c r="A2077" s="54" t="str">
        <f>+VLOOKUP(O2077,'Selectable Table'!D:E,2,0)</f>
        <v>OTH CUST</v>
      </c>
      <c r="B2077" s="37" t="s">
        <v>1433</v>
      </c>
      <c r="C2077" s="50" t="s">
        <v>1434</v>
      </c>
      <c r="D2077" s="50" t="s">
        <v>2030</v>
      </c>
      <c r="E2077">
        <v>2025</v>
      </c>
      <c r="F2077">
        <v>6</v>
      </c>
      <c r="G2077" s="54" t="s">
        <v>850</v>
      </c>
      <c r="H2077" s="34" t="s">
        <v>323</v>
      </c>
      <c r="I2077" s="18">
        <v>-184.99200000000002</v>
      </c>
      <c r="J2077" s="34" t="s">
        <v>95</v>
      </c>
      <c r="K2077" s="19">
        <f t="shared" si="65"/>
        <v>-184.99200000000002</v>
      </c>
      <c r="L2077" t="s">
        <v>851</v>
      </c>
      <c r="M2077" s="51" t="s">
        <v>1435</v>
      </c>
      <c r="O2077" s="50" t="s">
        <v>1361</v>
      </c>
      <c r="P2077" s="38">
        <f t="shared" si="64"/>
        <v>-184.99200000000002</v>
      </c>
      <c r="Q2077" s="52">
        <v>45831</v>
      </c>
      <c r="S2077">
        <v>40700</v>
      </c>
      <c r="T2077" t="s">
        <v>784</v>
      </c>
    </row>
    <row r="2078" spans="1:20" ht="29.1">
      <c r="A2078" s="54" t="str">
        <f>+VLOOKUP(O2078,'Selectable Table'!D:E,2,0)</f>
        <v>OTH CUST</v>
      </c>
      <c r="B2078" s="37" t="s">
        <v>1436</v>
      </c>
      <c r="C2078" s="50" t="s">
        <v>1437</v>
      </c>
      <c r="D2078" s="50" t="s">
        <v>2031</v>
      </c>
      <c r="E2078">
        <v>2025</v>
      </c>
      <c r="F2078">
        <v>6</v>
      </c>
      <c r="G2078" s="54" t="s">
        <v>880</v>
      </c>
      <c r="H2078" s="34" t="s">
        <v>616</v>
      </c>
      <c r="I2078" s="18">
        <v>-2734.2919999999999</v>
      </c>
      <c r="J2078" s="34" t="s">
        <v>95</v>
      </c>
      <c r="K2078" s="19">
        <f t="shared" si="65"/>
        <v>-2734.2919999999999</v>
      </c>
      <c r="L2078" t="s">
        <v>851</v>
      </c>
      <c r="M2078" s="51" t="s">
        <v>874</v>
      </c>
      <c r="O2078" s="50" t="s">
        <v>875</v>
      </c>
      <c r="P2078" s="38">
        <f t="shared" si="64"/>
        <v>-2734.2919999999999</v>
      </c>
      <c r="Q2078" s="52">
        <v>45831</v>
      </c>
      <c r="S2078">
        <v>40700</v>
      </c>
      <c r="T2078" t="s">
        <v>784</v>
      </c>
    </row>
    <row r="2079" spans="1:20" ht="14.45">
      <c r="A2079" s="54" t="str">
        <f>+VLOOKUP(O2079,'Selectable Table'!D:E,2,0)</f>
        <v>IQVIA</v>
      </c>
      <c r="B2079" s="37" t="s">
        <v>1441</v>
      </c>
      <c r="C2079" s="50" t="s">
        <v>1442</v>
      </c>
      <c r="D2079" s="50" t="s">
        <v>2032</v>
      </c>
      <c r="E2079">
        <v>2025</v>
      </c>
      <c r="F2079">
        <v>6</v>
      </c>
      <c r="G2079" s="54" t="s">
        <v>854</v>
      </c>
      <c r="H2079" s="34" t="s">
        <v>324</v>
      </c>
      <c r="I2079" s="18">
        <v>-567.84799999999996</v>
      </c>
      <c r="J2079" s="34" t="s">
        <v>789</v>
      </c>
      <c r="K2079" s="19">
        <f t="shared" si="65"/>
        <v>-757.85561927999993</v>
      </c>
      <c r="L2079" t="s">
        <v>851</v>
      </c>
      <c r="M2079" s="51" t="s">
        <v>1443</v>
      </c>
      <c r="O2079" s="50" t="s">
        <v>1412</v>
      </c>
      <c r="P2079" s="38">
        <f t="shared" si="64"/>
        <v>-757.85561927999993</v>
      </c>
      <c r="Q2079" s="52">
        <v>45831</v>
      </c>
      <c r="S2079">
        <v>40700</v>
      </c>
      <c r="T2079" t="s">
        <v>784</v>
      </c>
    </row>
    <row r="2080" spans="1:20" ht="14.45">
      <c r="A2080" s="54" t="str">
        <f>+VLOOKUP(O2080,'Selectable Table'!D:E,2,0)</f>
        <v>IQVIA</v>
      </c>
      <c r="B2080" s="37" t="s">
        <v>1441</v>
      </c>
      <c r="C2080" s="50" t="s">
        <v>1442</v>
      </c>
      <c r="D2080" s="50" t="s">
        <v>2032</v>
      </c>
      <c r="E2080">
        <v>2025</v>
      </c>
      <c r="F2080">
        <v>6</v>
      </c>
      <c r="G2080" s="54" t="s">
        <v>858</v>
      </c>
      <c r="H2080" s="34" t="s">
        <v>325</v>
      </c>
      <c r="I2080" s="18">
        <v>-1703.5439999999999</v>
      </c>
      <c r="J2080" s="34" t="s">
        <v>789</v>
      </c>
      <c r="K2080" s="19">
        <f t="shared" si="65"/>
        <v>-2273.56685784</v>
      </c>
      <c r="L2080" t="s">
        <v>851</v>
      </c>
      <c r="M2080" s="51" t="s">
        <v>1443</v>
      </c>
      <c r="O2080" s="50" t="s">
        <v>1412</v>
      </c>
      <c r="P2080" s="38">
        <f t="shared" si="64"/>
        <v>-2273.56685784</v>
      </c>
      <c r="Q2080" s="52">
        <v>45831</v>
      </c>
      <c r="S2080">
        <v>40700</v>
      </c>
      <c r="T2080" t="s">
        <v>784</v>
      </c>
    </row>
    <row r="2081" spans="1:20" ht="14.45">
      <c r="A2081" s="54" t="str">
        <f>+VLOOKUP(O2081,'Selectable Table'!D:E,2,0)</f>
        <v>IQVIA</v>
      </c>
      <c r="B2081" s="37" t="s">
        <v>1446</v>
      </c>
      <c r="C2081" s="50" t="s">
        <v>1447</v>
      </c>
      <c r="D2081" s="50" t="s">
        <v>2032</v>
      </c>
      <c r="E2081">
        <v>2025</v>
      </c>
      <c r="F2081">
        <v>6</v>
      </c>
      <c r="G2081" s="54" t="s">
        <v>854</v>
      </c>
      <c r="H2081" s="34" t="s">
        <v>324</v>
      </c>
      <c r="I2081" s="18">
        <v>-283.92399999999998</v>
      </c>
      <c r="J2081" s="34" t="s">
        <v>789</v>
      </c>
      <c r="K2081" s="19">
        <f t="shared" si="65"/>
        <v>-378.92780963999996</v>
      </c>
      <c r="L2081" t="s">
        <v>851</v>
      </c>
      <c r="M2081" s="51" t="s">
        <v>1448</v>
      </c>
      <c r="O2081" s="50" t="s">
        <v>1412</v>
      </c>
      <c r="P2081" s="38">
        <f t="shared" si="64"/>
        <v>-378.92780963999996</v>
      </c>
      <c r="Q2081" s="52">
        <v>45831</v>
      </c>
      <c r="S2081">
        <v>40700</v>
      </c>
      <c r="T2081" t="s">
        <v>784</v>
      </c>
    </row>
    <row r="2082" spans="1:20" ht="14.45">
      <c r="A2082" s="54" t="str">
        <f>+VLOOKUP(O2082,'Selectable Table'!D:E,2,0)</f>
        <v>IQVIA</v>
      </c>
      <c r="B2082" s="37" t="s">
        <v>1446</v>
      </c>
      <c r="C2082" s="50" t="s">
        <v>1447</v>
      </c>
      <c r="D2082" s="50" t="s">
        <v>2032</v>
      </c>
      <c r="E2082">
        <v>2025</v>
      </c>
      <c r="F2082">
        <v>6</v>
      </c>
      <c r="G2082" s="54" t="s">
        <v>854</v>
      </c>
      <c r="H2082" s="34" t="s">
        <v>324</v>
      </c>
      <c r="I2082" s="18">
        <v>-1135.6959999999999</v>
      </c>
      <c r="J2082" s="34" t="s">
        <v>789</v>
      </c>
      <c r="K2082" s="19">
        <f t="shared" si="65"/>
        <v>-1515.7112385599999</v>
      </c>
      <c r="L2082" t="s">
        <v>851</v>
      </c>
      <c r="M2082" s="51" t="s">
        <v>1448</v>
      </c>
      <c r="O2082" s="50" t="s">
        <v>1412</v>
      </c>
      <c r="P2082" s="38">
        <f t="shared" si="64"/>
        <v>-1515.7112385599999</v>
      </c>
      <c r="Q2082" s="52">
        <v>45831</v>
      </c>
      <c r="S2082">
        <v>40700</v>
      </c>
      <c r="T2082" t="s">
        <v>784</v>
      </c>
    </row>
    <row r="2083" spans="1:20" ht="14.45">
      <c r="A2083" s="54" t="str">
        <f>+VLOOKUP(O2083,'Selectable Table'!D:E,2,0)</f>
        <v>IQVIA</v>
      </c>
      <c r="B2083" s="37" t="s">
        <v>1450</v>
      </c>
      <c r="C2083" s="50" t="s">
        <v>1451</v>
      </c>
      <c r="D2083" s="50" t="s">
        <v>2032</v>
      </c>
      <c r="E2083">
        <v>2025</v>
      </c>
      <c r="F2083">
        <v>6</v>
      </c>
      <c r="G2083" s="54" t="s">
        <v>854</v>
      </c>
      <c r="H2083" s="34" t="s">
        <v>324</v>
      </c>
      <c r="I2083" s="18">
        <v>-1419.6200000000001</v>
      </c>
      <c r="J2083" s="34" t="s">
        <v>789</v>
      </c>
      <c r="K2083" s="19">
        <f t="shared" si="65"/>
        <v>-1894.6390482000002</v>
      </c>
      <c r="L2083" t="s">
        <v>851</v>
      </c>
      <c r="M2083" s="51" t="s">
        <v>1452</v>
      </c>
      <c r="O2083" s="50" t="s">
        <v>1412</v>
      </c>
      <c r="P2083" s="38">
        <f t="shared" si="64"/>
        <v>-1894.6390482000002</v>
      </c>
      <c r="Q2083" s="52">
        <v>45831</v>
      </c>
      <c r="S2083">
        <v>40700</v>
      </c>
      <c r="T2083" t="s">
        <v>784</v>
      </c>
    </row>
    <row r="2084" spans="1:20" ht="14.45">
      <c r="A2084" s="54" t="str">
        <f>+VLOOKUP(O2084,'Selectable Table'!D:E,2,0)</f>
        <v>IQVIA</v>
      </c>
      <c r="B2084" s="37" t="s">
        <v>1450</v>
      </c>
      <c r="C2084" s="50" t="s">
        <v>1451</v>
      </c>
      <c r="D2084" s="50" t="s">
        <v>2032</v>
      </c>
      <c r="E2084">
        <v>2025</v>
      </c>
      <c r="F2084">
        <v>6</v>
      </c>
      <c r="G2084" s="54" t="s">
        <v>867</v>
      </c>
      <c r="H2084" s="34" t="s">
        <v>333</v>
      </c>
      <c r="I2084" s="18">
        <v>-567.84799999999996</v>
      </c>
      <c r="J2084" s="34" t="s">
        <v>789</v>
      </c>
      <c r="K2084" s="19">
        <f t="shared" si="65"/>
        <v>-757.85561927999993</v>
      </c>
      <c r="L2084" t="s">
        <v>851</v>
      </c>
      <c r="M2084" s="51" t="s">
        <v>1452</v>
      </c>
      <c r="O2084" s="50" t="s">
        <v>1412</v>
      </c>
      <c r="P2084" s="38">
        <f t="shared" si="64"/>
        <v>-757.85561927999993</v>
      </c>
      <c r="Q2084" s="52">
        <v>45831</v>
      </c>
      <c r="S2084">
        <v>40700</v>
      </c>
      <c r="T2084" t="s">
        <v>784</v>
      </c>
    </row>
    <row r="2085" spans="1:20" ht="14.45">
      <c r="A2085" s="54" t="str">
        <f>+VLOOKUP(O2085,'Selectable Table'!D:E,2,0)</f>
        <v>ELI LILLY</v>
      </c>
      <c r="B2085" s="37" t="s">
        <v>1457</v>
      </c>
      <c r="C2085" s="50" t="s">
        <v>1458</v>
      </c>
      <c r="D2085" s="50" t="s">
        <v>2032</v>
      </c>
      <c r="E2085">
        <v>2025</v>
      </c>
      <c r="F2085">
        <v>6</v>
      </c>
      <c r="G2085" s="54" t="s">
        <v>854</v>
      </c>
      <c r="H2085" s="34" t="s">
        <v>324</v>
      </c>
      <c r="I2085" s="18">
        <v>-92.496000000000009</v>
      </c>
      <c r="J2085" s="34" t="s">
        <v>789</v>
      </c>
      <c r="K2085" s="19">
        <f t="shared" si="65"/>
        <v>-123.44608656000003</v>
      </c>
      <c r="L2085" t="s">
        <v>851</v>
      </c>
      <c r="M2085" s="51" t="s">
        <v>1459</v>
      </c>
      <c r="O2085" s="50" t="s">
        <v>853</v>
      </c>
      <c r="P2085" s="38">
        <f t="shared" si="64"/>
        <v>-123.44608656000003</v>
      </c>
      <c r="Q2085" s="52">
        <v>45831</v>
      </c>
      <c r="S2085">
        <v>40700</v>
      </c>
      <c r="T2085" t="s">
        <v>784</v>
      </c>
    </row>
    <row r="2086" spans="1:20" ht="14.45">
      <c r="A2086" s="54" t="str">
        <f>+VLOOKUP(O2086,'Selectable Table'!D:E,2,0)</f>
        <v>ELI LILLY</v>
      </c>
      <c r="B2086" s="37" t="s">
        <v>1457</v>
      </c>
      <c r="C2086" s="50" t="s">
        <v>1458</v>
      </c>
      <c r="D2086" s="50" t="s">
        <v>2032</v>
      </c>
      <c r="E2086">
        <v>2025</v>
      </c>
      <c r="F2086">
        <v>6</v>
      </c>
      <c r="G2086" s="54" t="s">
        <v>850</v>
      </c>
      <c r="H2086" s="34" t="s">
        <v>323</v>
      </c>
      <c r="I2086" s="18">
        <v>-46.248000000000005</v>
      </c>
      <c r="J2086" s="34" t="s">
        <v>789</v>
      </c>
      <c r="K2086" s="19">
        <f t="shared" si="65"/>
        <v>-61.723043280000013</v>
      </c>
      <c r="L2086" t="s">
        <v>851</v>
      </c>
      <c r="M2086" s="51" t="s">
        <v>1459</v>
      </c>
      <c r="O2086" s="50" t="s">
        <v>853</v>
      </c>
      <c r="P2086" s="38">
        <f t="shared" si="64"/>
        <v>-61.723043280000013</v>
      </c>
      <c r="Q2086" s="52">
        <v>45831</v>
      </c>
      <c r="S2086">
        <v>40700</v>
      </c>
      <c r="T2086" t="s">
        <v>784</v>
      </c>
    </row>
    <row r="2087" spans="1:20" ht="14.45">
      <c r="A2087" s="54" t="str">
        <f>+VLOOKUP(O2087,'Selectable Table'!D:E,2,0)</f>
        <v>OTH CUST</v>
      </c>
      <c r="B2087" s="37" t="s">
        <v>1464</v>
      </c>
      <c r="C2087" s="50" t="s">
        <v>856</v>
      </c>
      <c r="D2087" s="50" t="s">
        <v>2033</v>
      </c>
      <c r="E2087">
        <v>2025</v>
      </c>
      <c r="F2087">
        <v>6</v>
      </c>
      <c r="G2087" s="54" t="s">
        <v>850</v>
      </c>
      <c r="H2087" s="34" t="s">
        <v>323</v>
      </c>
      <c r="I2087" s="18">
        <v>4440</v>
      </c>
      <c r="J2087" s="34" t="s">
        <v>95</v>
      </c>
      <c r="K2087" s="19">
        <f t="shared" si="65"/>
        <v>4440</v>
      </c>
      <c r="L2087" t="s">
        <v>851</v>
      </c>
      <c r="M2087" s="51" t="s">
        <v>1465</v>
      </c>
      <c r="O2087" s="50" t="s">
        <v>860</v>
      </c>
      <c r="P2087" s="38">
        <f t="shared" si="64"/>
        <v>4440</v>
      </c>
      <c r="Q2087" s="52">
        <v>45824</v>
      </c>
      <c r="S2087">
        <v>40700</v>
      </c>
      <c r="T2087" t="s">
        <v>784</v>
      </c>
    </row>
    <row r="2088" spans="1:20" ht="14.45">
      <c r="A2088" s="54" t="str">
        <f>+VLOOKUP(O2088,'Selectable Table'!D:E,2,0)</f>
        <v>ELI LILLY</v>
      </c>
      <c r="B2088" s="37" t="s">
        <v>847</v>
      </c>
      <c r="C2088" s="50" t="s">
        <v>848</v>
      </c>
      <c r="D2088" s="50">
        <v>20210146</v>
      </c>
      <c r="E2088">
        <v>2025</v>
      </c>
      <c r="F2088">
        <v>6</v>
      </c>
      <c r="G2088" s="54" t="s">
        <v>858</v>
      </c>
      <c r="H2088" s="34" t="s">
        <v>325</v>
      </c>
      <c r="I2088" s="18">
        <v>141.50800000000001</v>
      </c>
      <c r="J2088" s="34" t="s">
        <v>95</v>
      </c>
      <c r="K2088" s="19">
        <f t="shared" si="65"/>
        <v>141.50800000000001</v>
      </c>
      <c r="L2088" t="s">
        <v>851</v>
      </c>
      <c r="M2088" s="51" t="s">
        <v>852</v>
      </c>
      <c r="O2088" s="50" t="s">
        <v>853</v>
      </c>
      <c r="P2088" s="38">
        <f t="shared" si="64"/>
        <v>141.50800000000001</v>
      </c>
      <c r="Q2088" s="52">
        <v>45831</v>
      </c>
      <c r="S2088">
        <v>40700</v>
      </c>
      <c r="T2088" t="s">
        <v>784</v>
      </c>
    </row>
    <row r="2089" spans="1:20" ht="14.45">
      <c r="A2089" s="54" t="str">
        <f>+VLOOKUP(O2089,'Selectable Table'!D:E,2,0)</f>
        <v>ELI LILLY</v>
      </c>
      <c r="B2089" s="37" t="s">
        <v>847</v>
      </c>
      <c r="C2089" s="50" t="s">
        <v>848</v>
      </c>
      <c r="D2089" s="50">
        <v>20210146</v>
      </c>
      <c r="E2089">
        <v>2025</v>
      </c>
      <c r="F2089">
        <v>6</v>
      </c>
      <c r="G2089" s="54" t="s">
        <v>854</v>
      </c>
      <c r="H2089" s="34" t="s">
        <v>324</v>
      </c>
      <c r="I2089" s="18">
        <v>7.48</v>
      </c>
      <c r="J2089" s="34" t="s">
        <v>95</v>
      </c>
      <c r="K2089" s="19">
        <f t="shared" si="65"/>
        <v>7.48</v>
      </c>
      <c r="L2089" t="s">
        <v>851</v>
      </c>
      <c r="M2089" s="51" t="s">
        <v>852</v>
      </c>
      <c r="O2089" s="50" t="s">
        <v>853</v>
      </c>
      <c r="P2089" s="38">
        <f t="shared" si="64"/>
        <v>7.48</v>
      </c>
      <c r="Q2089" s="52">
        <v>45831</v>
      </c>
      <c r="S2089">
        <v>40700</v>
      </c>
      <c r="T2089" t="s">
        <v>784</v>
      </c>
    </row>
    <row r="2090" spans="1:20" ht="14.45">
      <c r="A2090" s="54" t="str">
        <f>+VLOOKUP(O2090,'Selectable Table'!D:E,2,0)</f>
        <v>ELI LILLY</v>
      </c>
      <c r="B2090" s="37" t="s">
        <v>847</v>
      </c>
      <c r="C2090" s="50" t="s">
        <v>848</v>
      </c>
      <c r="D2090" s="50">
        <v>20210146</v>
      </c>
      <c r="E2090">
        <v>2025</v>
      </c>
      <c r="F2090">
        <v>6</v>
      </c>
      <c r="G2090" s="54" t="s">
        <v>854</v>
      </c>
      <c r="H2090" s="34" t="s">
        <v>324</v>
      </c>
      <c r="I2090" s="18">
        <v>123.29200000000002</v>
      </c>
      <c r="J2090" s="34" t="s">
        <v>95</v>
      </c>
      <c r="K2090" s="19">
        <f t="shared" si="65"/>
        <v>123.29200000000002</v>
      </c>
      <c r="L2090" t="s">
        <v>851</v>
      </c>
      <c r="M2090" s="51" t="s">
        <v>852</v>
      </c>
      <c r="O2090" s="50" t="s">
        <v>853</v>
      </c>
      <c r="P2090" s="38">
        <f t="shared" si="64"/>
        <v>123.29200000000002</v>
      </c>
      <c r="Q2090" s="52">
        <v>45831</v>
      </c>
      <c r="S2090">
        <v>40700</v>
      </c>
      <c r="T2090" t="s">
        <v>784</v>
      </c>
    </row>
    <row r="2091" spans="1:20" ht="14.45">
      <c r="A2091" s="54" t="str">
        <f>+VLOOKUP(O2091,'Selectable Table'!D:E,2,0)</f>
        <v>ELI LILLY</v>
      </c>
      <c r="B2091" s="37" t="s">
        <v>847</v>
      </c>
      <c r="C2091" s="50" t="s">
        <v>848</v>
      </c>
      <c r="D2091" s="50">
        <v>20210146</v>
      </c>
      <c r="E2091">
        <v>2025</v>
      </c>
      <c r="F2091">
        <v>6</v>
      </c>
      <c r="G2091" s="54" t="s">
        <v>854</v>
      </c>
      <c r="H2091" s="34" t="s">
        <v>324</v>
      </c>
      <c r="I2091" s="18">
        <v>146.232</v>
      </c>
      <c r="J2091" s="34" t="s">
        <v>95</v>
      </c>
      <c r="K2091" s="19">
        <f t="shared" si="65"/>
        <v>146.232</v>
      </c>
      <c r="L2091" t="s">
        <v>851</v>
      </c>
      <c r="M2091" s="51" t="s">
        <v>852</v>
      </c>
      <c r="O2091" s="50" t="s">
        <v>853</v>
      </c>
      <c r="P2091" s="38">
        <f t="shared" si="64"/>
        <v>146.232</v>
      </c>
      <c r="Q2091" s="52">
        <v>45831</v>
      </c>
      <c r="S2091">
        <v>40700</v>
      </c>
      <c r="T2091" t="s">
        <v>784</v>
      </c>
    </row>
    <row r="2092" spans="1:20" ht="14.45">
      <c r="A2092" s="54" t="str">
        <f>+VLOOKUP(O2092,'Selectable Table'!D:E,2,0)</f>
        <v>ELI LILLY</v>
      </c>
      <c r="B2092" s="37" t="s">
        <v>847</v>
      </c>
      <c r="C2092" s="50" t="s">
        <v>848</v>
      </c>
      <c r="D2092" s="50">
        <v>20210146</v>
      </c>
      <c r="E2092">
        <v>2025</v>
      </c>
      <c r="F2092">
        <v>6</v>
      </c>
      <c r="G2092" s="54" t="s">
        <v>850</v>
      </c>
      <c r="H2092" s="34" t="s">
        <v>323</v>
      </c>
      <c r="I2092" s="18">
        <v>7.8599999999999994</v>
      </c>
      <c r="J2092" s="34" t="s">
        <v>95</v>
      </c>
      <c r="K2092" s="19">
        <f t="shared" si="65"/>
        <v>7.8599999999999994</v>
      </c>
      <c r="L2092" t="s">
        <v>851</v>
      </c>
      <c r="M2092" s="51" t="s">
        <v>852</v>
      </c>
      <c r="O2092" s="50" t="s">
        <v>853</v>
      </c>
      <c r="P2092" s="38">
        <f t="shared" si="64"/>
        <v>7.8599999999999994</v>
      </c>
      <c r="Q2092" s="52">
        <v>45831</v>
      </c>
      <c r="S2092">
        <v>40700</v>
      </c>
      <c r="T2092" t="s">
        <v>784</v>
      </c>
    </row>
    <row r="2093" spans="1:20" ht="14.45">
      <c r="A2093" s="54" t="str">
        <f>+VLOOKUP(O2093,'Selectable Table'!D:E,2,0)</f>
        <v>ELI LILLY</v>
      </c>
      <c r="B2093" s="37" t="s">
        <v>847</v>
      </c>
      <c r="C2093" s="50" t="s">
        <v>848</v>
      </c>
      <c r="D2093" s="50">
        <v>20210146</v>
      </c>
      <c r="E2093">
        <v>2025</v>
      </c>
      <c r="F2093">
        <v>6</v>
      </c>
      <c r="G2093" s="54" t="s">
        <v>854</v>
      </c>
      <c r="H2093" s="34" t="s">
        <v>324</v>
      </c>
      <c r="I2093" s="18">
        <v>94.336000000000013</v>
      </c>
      <c r="J2093" s="34" t="s">
        <v>95</v>
      </c>
      <c r="K2093" s="19">
        <f t="shared" si="65"/>
        <v>94.336000000000013</v>
      </c>
      <c r="L2093" t="s">
        <v>851</v>
      </c>
      <c r="M2093" s="51" t="s">
        <v>852</v>
      </c>
      <c r="O2093" s="50" t="s">
        <v>853</v>
      </c>
      <c r="P2093" s="38">
        <f t="shared" si="64"/>
        <v>94.336000000000013</v>
      </c>
      <c r="Q2093" s="52">
        <v>45831</v>
      </c>
      <c r="S2093">
        <v>40700</v>
      </c>
      <c r="T2093" t="s">
        <v>784</v>
      </c>
    </row>
    <row r="2094" spans="1:20" ht="14.45">
      <c r="A2094" s="54" t="str">
        <f>+VLOOKUP(O2094,'Selectable Table'!D:E,2,0)</f>
        <v>ELI LILLY</v>
      </c>
      <c r="B2094" s="37" t="s">
        <v>847</v>
      </c>
      <c r="C2094" s="50" t="s">
        <v>848</v>
      </c>
      <c r="D2094" s="50">
        <v>20230016</v>
      </c>
      <c r="E2094">
        <v>2025</v>
      </c>
      <c r="F2094">
        <v>6</v>
      </c>
      <c r="G2094" s="54" t="s">
        <v>858</v>
      </c>
      <c r="H2094" s="34" t="s">
        <v>325</v>
      </c>
      <c r="I2094" s="18">
        <v>110.06400000000002</v>
      </c>
      <c r="J2094" s="34" t="s">
        <v>95</v>
      </c>
      <c r="K2094" s="19">
        <f t="shared" si="65"/>
        <v>110.06400000000002</v>
      </c>
      <c r="L2094" t="s">
        <v>851</v>
      </c>
      <c r="M2094" s="51" t="s">
        <v>852</v>
      </c>
      <c r="O2094" s="50" t="s">
        <v>853</v>
      </c>
      <c r="P2094" s="38">
        <f t="shared" si="64"/>
        <v>110.06400000000002</v>
      </c>
      <c r="Q2094" s="52">
        <v>45831</v>
      </c>
      <c r="S2094">
        <v>40700</v>
      </c>
      <c r="T2094" t="s">
        <v>784</v>
      </c>
    </row>
    <row r="2095" spans="1:20" ht="14.45">
      <c r="A2095" s="54" t="str">
        <f>+VLOOKUP(O2095,'Selectable Table'!D:E,2,0)</f>
        <v>ELI LILLY</v>
      </c>
      <c r="B2095" s="37" t="s">
        <v>847</v>
      </c>
      <c r="C2095" s="50" t="s">
        <v>848</v>
      </c>
      <c r="D2095" s="50">
        <v>20230016</v>
      </c>
      <c r="E2095">
        <v>2025</v>
      </c>
      <c r="F2095">
        <v>6</v>
      </c>
      <c r="G2095" s="54" t="s">
        <v>854</v>
      </c>
      <c r="H2095" s="34" t="s">
        <v>324</v>
      </c>
      <c r="I2095" s="18">
        <v>193.404</v>
      </c>
      <c r="J2095" s="34" t="s">
        <v>95</v>
      </c>
      <c r="K2095" s="19">
        <f t="shared" si="65"/>
        <v>193.404</v>
      </c>
      <c r="L2095" t="s">
        <v>851</v>
      </c>
      <c r="M2095" s="51" t="s">
        <v>852</v>
      </c>
      <c r="O2095" s="50" t="s">
        <v>853</v>
      </c>
      <c r="P2095" s="38">
        <f t="shared" si="64"/>
        <v>193.404</v>
      </c>
      <c r="Q2095" s="52">
        <v>45831</v>
      </c>
      <c r="S2095">
        <v>40700</v>
      </c>
      <c r="T2095" t="s">
        <v>784</v>
      </c>
    </row>
    <row r="2096" spans="1:20" ht="14.45">
      <c r="A2096" s="54" t="str">
        <f>+VLOOKUP(O2096,'Selectable Table'!D:E,2,0)</f>
        <v>ELI LILLY</v>
      </c>
      <c r="B2096" s="37" t="s">
        <v>847</v>
      </c>
      <c r="C2096" s="50" t="s">
        <v>848</v>
      </c>
      <c r="D2096" s="50">
        <v>20230016</v>
      </c>
      <c r="E2096">
        <v>2025</v>
      </c>
      <c r="F2096">
        <v>6</v>
      </c>
      <c r="G2096" s="54" t="s">
        <v>854</v>
      </c>
      <c r="H2096" s="34" t="s">
        <v>324</v>
      </c>
      <c r="I2096" s="18">
        <v>73.975999999999999</v>
      </c>
      <c r="J2096" s="34" t="s">
        <v>95</v>
      </c>
      <c r="K2096" s="19">
        <f t="shared" si="65"/>
        <v>73.975999999999999</v>
      </c>
      <c r="L2096" t="s">
        <v>851</v>
      </c>
      <c r="M2096" s="51" t="s">
        <v>852</v>
      </c>
      <c r="O2096" s="50" t="s">
        <v>853</v>
      </c>
      <c r="P2096" s="38">
        <f t="shared" si="64"/>
        <v>73.975999999999999</v>
      </c>
      <c r="Q2096" s="52">
        <v>45831</v>
      </c>
      <c r="S2096">
        <v>40700</v>
      </c>
      <c r="T2096" t="s">
        <v>784</v>
      </c>
    </row>
    <row r="2097" spans="1:20" ht="14.45">
      <c r="A2097" s="54" t="str">
        <f>+VLOOKUP(O2097,'Selectable Table'!D:E,2,0)</f>
        <v>ELI LILLY</v>
      </c>
      <c r="B2097" s="37" t="s">
        <v>847</v>
      </c>
      <c r="C2097" s="50" t="s">
        <v>848</v>
      </c>
      <c r="D2097" s="50">
        <v>20230016</v>
      </c>
      <c r="E2097">
        <v>2025</v>
      </c>
      <c r="F2097">
        <v>6</v>
      </c>
      <c r="G2097" s="54" t="s">
        <v>854</v>
      </c>
      <c r="H2097" s="34" t="s">
        <v>324</v>
      </c>
      <c r="I2097" s="18">
        <v>31.448000000000004</v>
      </c>
      <c r="J2097" s="34" t="s">
        <v>95</v>
      </c>
      <c r="K2097" s="19">
        <f t="shared" si="65"/>
        <v>31.448000000000004</v>
      </c>
      <c r="L2097" t="s">
        <v>851</v>
      </c>
      <c r="M2097" s="51" t="s">
        <v>852</v>
      </c>
      <c r="O2097" s="50" t="s">
        <v>853</v>
      </c>
      <c r="P2097" s="38">
        <f t="shared" si="64"/>
        <v>31.448000000000004</v>
      </c>
      <c r="Q2097" s="52">
        <v>45831</v>
      </c>
      <c r="S2097">
        <v>40700</v>
      </c>
      <c r="T2097" t="s">
        <v>784</v>
      </c>
    </row>
    <row r="2098" spans="1:20" ht="14.45">
      <c r="A2098" s="54" t="str">
        <f>+VLOOKUP(O2098,'Selectable Table'!D:E,2,0)</f>
        <v>ELI LILLY</v>
      </c>
      <c r="B2098" s="37" t="s">
        <v>847</v>
      </c>
      <c r="C2098" s="50" t="s">
        <v>848</v>
      </c>
      <c r="D2098" s="50">
        <v>20230016</v>
      </c>
      <c r="E2098">
        <v>2025</v>
      </c>
      <c r="F2098">
        <v>6</v>
      </c>
      <c r="G2098" s="54" t="s">
        <v>850</v>
      </c>
      <c r="H2098" s="34" t="s">
        <v>323</v>
      </c>
      <c r="I2098" s="18">
        <v>7.8599999999999994</v>
      </c>
      <c r="J2098" s="34" t="s">
        <v>95</v>
      </c>
      <c r="K2098" s="19">
        <f t="shared" si="65"/>
        <v>7.8599999999999994</v>
      </c>
      <c r="L2098" t="s">
        <v>851</v>
      </c>
      <c r="M2098" s="51" t="s">
        <v>852</v>
      </c>
      <c r="O2098" s="50" t="s">
        <v>853</v>
      </c>
      <c r="P2098" s="38">
        <f t="shared" si="64"/>
        <v>7.8599999999999994</v>
      </c>
      <c r="Q2098" s="52">
        <v>45831</v>
      </c>
      <c r="S2098">
        <v>40700</v>
      </c>
      <c r="T2098" t="s">
        <v>784</v>
      </c>
    </row>
    <row r="2099" spans="1:20" ht="29.1">
      <c r="A2099" s="54" t="str">
        <f>+VLOOKUP(O2099,'Selectable Table'!D:E,2,0)</f>
        <v>OTH CUST</v>
      </c>
      <c r="B2099" s="37" t="s">
        <v>926</v>
      </c>
      <c r="C2099" s="50" t="s">
        <v>927</v>
      </c>
      <c r="D2099" s="50">
        <v>20230016</v>
      </c>
      <c r="E2099">
        <v>2025</v>
      </c>
      <c r="F2099">
        <v>6</v>
      </c>
      <c r="G2099" s="54" t="s">
        <v>854</v>
      </c>
      <c r="H2099" s="34" t="s">
        <v>324</v>
      </c>
      <c r="I2099" s="18">
        <v>13.804</v>
      </c>
      <c r="J2099" s="34" t="s">
        <v>95</v>
      </c>
      <c r="K2099" s="19">
        <f t="shared" si="65"/>
        <v>13.804</v>
      </c>
      <c r="L2099" t="s">
        <v>851</v>
      </c>
      <c r="M2099" s="51" t="s">
        <v>928</v>
      </c>
      <c r="O2099" s="50" t="s">
        <v>929</v>
      </c>
      <c r="P2099" s="38">
        <f t="shared" si="64"/>
        <v>13.804</v>
      </c>
      <c r="Q2099" s="52">
        <v>45831</v>
      </c>
      <c r="S2099">
        <v>40700</v>
      </c>
      <c r="T2099" t="s">
        <v>784</v>
      </c>
    </row>
    <row r="2100" spans="1:20" ht="29.1">
      <c r="A2100" s="54" t="str">
        <f>+VLOOKUP(O2100,'Selectable Table'!D:E,2,0)</f>
        <v>OTH CUST</v>
      </c>
      <c r="B2100" s="37" t="s">
        <v>926</v>
      </c>
      <c r="C2100" s="50" t="s">
        <v>927</v>
      </c>
      <c r="D2100" s="50">
        <v>20200041</v>
      </c>
      <c r="E2100">
        <v>2025</v>
      </c>
      <c r="F2100">
        <v>6</v>
      </c>
      <c r="G2100" s="54" t="s">
        <v>854</v>
      </c>
      <c r="H2100" s="34" t="s">
        <v>324</v>
      </c>
      <c r="I2100" s="18">
        <v>13.772</v>
      </c>
      <c r="J2100" s="34" t="s">
        <v>95</v>
      </c>
      <c r="K2100" s="19">
        <f t="shared" si="65"/>
        <v>13.772</v>
      </c>
      <c r="L2100" t="s">
        <v>851</v>
      </c>
      <c r="M2100" s="51" t="s">
        <v>928</v>
      </c>
      <c r="O2100" s="50" t="s">
        <v>929</v>
      </c>
      <c r="P2100" s="38">
        <f t="shared" si="64"/>
        <v>13.772</v>
      </c>
      <c r="Q2100" s="52">
        <v>45831</v>
      </c>
      <c r="S2100">
        <v>40700</v>
      </c>
      <c r="T2100" t="s">
        <v>784</v>
      </c>
    </row>
    <row r="2101" spans="1:20" ht="29.1">
      <c r="A2101" s="54" t="str">
        <f>+VLOOKUP(O2101,'Selectable Table'!D:E,2,0)</f>
        <v>OTH CUST</v>
      </c>
      <c r="B2101" s="37" t="s">
        <v>948</v>
      </c>
      <c r="C2101" s="50" t="s">
        <v>949</v>
      </c>
      <c r="D2101" s="50">
        <v>20200041</v>
      </c>
      <c r="E2101">
        <v>2025</v>
      </c>
      <c r="F2101">
        <v>6</v>
      </c>
      <c r="G2101" s="54" t="s">
        <v>854</v>
      </c>
      <c r="H2101" s="34" t="s">
        <v>324</v>
      </c>
      <c r="I2101" s="18">
        <v>13.768000000000001</v>
      </c>
      <c r="J2101" s="34" t="s">
        <v>95</v>
      </c>
      <c r="K2101" s="19">
        <f t="shared" si="65"/>
        <v>13.768000000000001</v>
      </c>
      <c r="L2101" t="s">
        <v>851</v>
      </c>
      <c r="M2101" s="51" t="s">
        <v>950</v>
      </c>
      <c r="O2101" s="50" t="s">
        <v>929</v>
      </c>
      <c r="P2101" s="38">
        <f t="shared" si="64"/>
        <v>13.768000000000001</v>
      </c>
      <c r="Q2101" s="52">
        <v>45831</v>
      </c>
      <c r="S2101">
        <v>40700</v>
      </c>
      <c r="T2101" t="s">
        <v>784</v>
      </c>
    </row>
    <row r="2102" spans="1:20" ht="29.1">
      <c r="A2102" s="54" t="str">
        <f>+VLOOKUP(O2102,'Selectable Table'!D:E,2,0)</f>
        <v>OTH CUST</v>
      </c>
      <c r="B2102" s="37" t="s">
        <v>971</v>
      </c>
      <c r="C2102" s="50" t="s">
        <v>972</v>
      </c>
      <c r="D2102" s="50">
        <v>20200041</v>
      </c>
      <c r="E2102">
        <v>2025</v>
      </c>
      <c r="F2102">
        <v>6</v>
      </c>
      <c r="G2102" s="54" t="s">
        <v>850</v>
      </c>
      <c r="H2102" s="34" t="s">
        <v>323</v>
      </c>
      <c r="I2102" s="18">
        <v>13.772</v>
      </c>
      <c r="J2102" s="34" t="s">
        <v>95</v>
      </c>
      <c r="K2102" s="19">
        <f t="shared" si="65"/>
        <v>13.772</v>
      </c>
      <c r="L2102" t="s">
        <v>851</v>
      </c>
      <c r="M2102" s="51" t="s">
        <v>973</v>
      </c>
      <c r="O2102" s="50" t="s">
        <v>929</v>
      </c>
      <c r="P2102" s="38">
        <f t="shared" si="64"/>
        <v>13.772</v>
      </c>
      <c r="Q2102" s="52">
        <v>45831</v>
      </c>
      <c r="S2102">
        <v>40700</v>
      </c>
      <c r="T2102" t="s">
        <v>784</v>
      </c>
    </row>
    <row r="2103" spans="1:20" ht="14.45">
      <c r="A2103" s="54" t="str">
        <f>+VLOOKUP(O2103,'Selectable Table'!D:E,2,0)</f>
        <v>J &amp; J</v>
      </c>
      <c r="B2103" s="37" t="s">
        <v>979</v>
      </c>
      <c r="C2103" s="50" t="s">
        <v>980</v>
      </c>
      <c r="D2103" s="50" t="s">
        <v>583</v>
      </c>
      <c r="E2103">
        <v>2025</v>
      </c>
      <c r="F2103">
        <v>6</v>
      </c>
      <c r="G2103" s="54" t="s">
        <v>854</v>
      </c>
      <c r="H2103" s="34" t="s">
        <v>324</v>
      </c>
      <c r="I2103" s="18">
        <v>56.015999999999998</v>
      </c>
      <c r="J2103" s="34" t="s">
        <v>789</v>
      </c>
      <c r="K2103" s="19">
        <f t="shared" si="65"/>
        <v>74.759513760000004</v>
      </c>
      <c r="L2103" t="s">
        <v>851</v>
      </c>
      <c r="M2103" s="51" t="s">
        <v>889</v>
      </c>
      <c r="O2103" s="50" t="s">
        <v>890</v>
      </c>
      <c r="P2103" s="38">
        <f t="shared" si="64"/>
        <v>74.759513760000004</v>
      </c>
      <c r="Q2103" s="52">
        <v>45831</v>
      </c>
      <c r="S2103">
        <v>40700</v>
      </c>
      <c r="T2103" t="s">
        <v>784</v>
      </c>
    </row>
    <row r="2104" spans="1:20" ht="29.1">
      <c r="A2104" s="54" t="str">
        <f>+VLOOKUP(O2104,'Selectable Table'!D:E,2,0)</f>
        <v>OTH CUST</v>
      </c>
      <c r="B2104" s="37" t="s">
        <v>1001</v>
      </c>
      <c r="C2104" s="50" t="s">
        <v>1002</v>
      </c>
      <c r="D2104" s="50" t="s">
        <v>583</v>
      </c>
      <c r="E2104">
        <v>2025</v>
      </c>
      <c r="F2104">
        <v>6</v>
      </c>
      <c r="G2104" s="54" t="s">
        <v>858</v>
      </c>
      <c r="H2104" s="34" t="s">
        <v>325</v>
      </c>
      <c r="I2104" s="18">
        <v>27.536000000000001</v>
      </c>
      <c r="J2104" s="34" t="s">
        <v>789</v>
      </c>
      <c r="K2104" s="19">
        <f t="shared" si="65"/>
        <v>36.749820960000001</v>
      </c>
      <c r="L2104" t="s">
        <v>851</v>
      </c>
      <c r="M2104" s="51" t="s">
        <v>1003</v>
      </c>
      <c r="O2104" s="50" t="s">
        <v>929</v>
      </c>
      <c r="P2104" s="38">
        <f t="shared" si="64"/>
        <v>36.749820960000001</v>
      </c>
      <c r="Q2104" s="52">
        <v>45831</v>
      </c>
      <c r="S2104">
        <v>40700</v>
      </c>
      <c r="T2104" t="s">
        <v>784</v>
      </c>
    </row>
    <row r="2105" spans="1:20" ht="14.45">
      <c r="A2105" s="54" t="str">
        <f>+VLOOKUP(O2105,'Selectable Table'!D:E,2,0)</f>
        <v>J &amp; J</v>
      </c>
      <c r="B2105" s="37" t="s">
        <v>1023</v>
      </c>
      <c r="C2105" s="50" t="s">
        <v>1024</v>
      </c>
      <c r="D2105" s="50" t="s">
        <v>583</v>
      </c>
      <c r="E2105">
        <v>2025</v>
      </c>
      <c r="F2105">
        <v>6</v>
      </c>
      <c r="G2105" s="54" t="s">
        <v>854</v>
      </c>
      <c r="H2105" s="34" t="s">
        <v>324</v>
      </c>
      <c r="I2105" s="18">
        <v>28.007999999999999</v>
      </c>
      <c r="J2105" s="34" t="s">
        <v>789</v>
      </c>
      <c r="K2105" s="19">
        <f t="shared" si="65"/>
        <v>37.379756880000002</v>
      </c>
      <c r="L2105" t="s">
        <v>851</v>
      </c>
      <c r="M2105" s="51" t="s">
        <v>889</v>
      </c>
      <c r="O2105" s="50" t="s">
        <v>976</v>
      </c>
      <c r="P2105" s="38">
        <f t="shared" si="64"/>
        <v>37.379756880000002</v>
      </c>
      <c r="Q2105" s="52">
        <v>45831</v>
      </c>
      <c r="S2105">
        <v>40700</v>
      </c>
      <c r="T2105" t="s">
        <v>784</v>
      </c>
    </row>
    <row r="2106" spans="1:20" ht="14.45">
      <c r="A2106" s="54" t="str">
        <f>+VLOOKUP(O2106,'Selectable Table'!D:E,2,0)</f>
        <v>J &amp; J</v>
      </c>
      <c r="B2106" s="37" t="s">
        <v>1043</v>
      </c>
      <c r="C2106" s="50" t="s">
        <v>1044</v>
      </c>
      <c r="D2106" s="50" t="s">
        <v>583</v>
      </c>
      <c r="E2106">
        <v>2025</v>
      </c>
      <c r="F2106">
        <v>6</v>
      </c>
      <c r="G2106" s="54" t="s">
        <v>854</v>
      </c>
      <c r="H2106" s="34" t="s">
        <v>324</v>
      </c>
      <c r="I2106" s="18">
        <v>14.004</v>
      </c>
      <c r="J2106" s="34" t="s">
        <v>789</v>
      </c>
      <c r="K2106" s="19">
        <f t="shared" si="65"/>
        <v>18.689878440000001</v>
      </c>
      <c r="L2106" t="s">
        <v>851</v>
      </c>
      <c r="M2106" s="51" t="s">
        <v>889</v>
      </c>
      <c r="O2106" s="50" t="s">
        <v>976</v>
      </c>
      <c r="P2106" s="38">
        <f t="shared" si="64"/>
        <v>18.689878440000001</v>
      </c>
      <c r="Q2106" s="52">
        <v>45831</v>
      </c>
      <c r="S2106">
        <v>40700</v>
      </c>
      <c r="T2106" t="s">
        <v>784</v>
      </c>
    </row>
    <row r="2107" spans="1:20" ht="14.45">
      <c r="A2107" s="54" t="str">
        <f>+VLOOKUP(O2107,'Selectable Table'!D:E,2,0)</f>
        <v>J &amp; J</v>
      </c>
      <c r="B2107" s="37" t="s">
        <v>1043</v>
      </c>
      <c r="C2107" s="50" t="s">
        <v>1044</v>
      </c>
      <c r="D2107" s="50" t="s">
        <v>583</v>
      </c>
      <c r="E2107">
        <v>2025</v>
      </c>
      <c r="F2107">
        <v>6</v>
      </c>
      <c r="G2107" s="54" t="s">
        <v>854</v>
      </c>
      <c r="H2107" s="34" t="s">
        <v>324</v>
      </c>
      <c r="I2107" s="18">
        <v>14.004</v>
      </c>
      <c r="J2107" s="34" t="s">
        <v>789</v>
      </c>
      <c r="K2107" s="19">
        <f t="shared" si="65"/>
        <v>18.689878440000001</v>
      </c>
      <c r="L2107" t="s">
        <v>851</v>
      </c>
      <c r="M2107" s="51" t="s">
        <v>889</v>
      </c>
      <c r="O2107" s="50" t="s">
        <v>976</v>
      </c>
      <c r="P2107" s="38">
        <f t="shared" si="64"/>
        <v>18.689878440000001</v>
      </c>
      <c r="Q2107" s="52">
        <v>45831</v>
      </c>
      <c r="S2107">
        <v>40700</v>
      </c>
      <c r="T2107" t="s">
        <v>784</v>
      </c>
    </row>
    <row r="2108" spans="1:20" ht="14.45">
      <c r="A2108" s="54" t="str">
        <f>+VLOOKUP(O2108,'Selectable Table'!D:E,2,0)</f>
        <v>J &amp; J</v>
      </c>
      <c r="B2108" s="37" t="s">
        <v>1645</v>
      </c>
      <c r="C2108" s="50" t="s">
        <v>1646</v>
      </c>
      <c r="D2108" s="50" t="s">
        <v>583</v>
      </c>
      <c r="E2108">
        <v>2025</v>
      </c>
      <c r="F2108">
        <v>6</v>
      </c>
      <c r="G2108" s="54" t="s">
        <v>854</v>
      </c>
      <c r="H2108" s="34" t="s">
        <v>324</v>
      </c>
      <c r="I2108" s="18">
        <v>14.004</v>
      </c>
      <c r="J2108" s="34" t="s">
        <v>789</v>
      </c>
      <c r="K2108" s="19">
        <f t="shared" si="65"/>
        <v>18.689878440000001</v>
      </c>
      <c r="L2108" t="s">
        <v>851</v>
      </c>
      <c r="M2108" s="51" t="s">
        <v>889</v>
      </c>
      <c r="O2108" s="50" t="s">
        <v>976</v>
      </c>
      <c r="P2108" s="38">
        <f t="shared" si="64"/>
        <v>18.689878440000001</v>
      </c>
      <c r="Q2108" s="52">
        <v>45831</v>
      </c>
      <c r="S2108">
        <v>40700</v>
      </c>
      <c r="T2108" t="s">
        <v>784</v>
      </c>
    </row>
    <row r="2109" spans="1:20" ht="29.1">
      <c r="A2109" s="54" t="str">
        <f>+VLOOKUP(O2109,'Selectable Table'!D:E,2,0)</f>
        <v>OTH CUST</v>
      </c>
      <c r="B2109" s="37" t="s">
        <v>1054</v>
      </c>
      <c r="C2109" s="50" t="s">
        <v>1055</v>
      </c>
      <c r="D2109" s="50" t="s">
        <v>583</v>
      </c>
      <c r="E2109">
        <v>2025</v>
      </c>
      <c r="F2109">
        <v>6</v>
      </c>
      <c r="G2109" s="54" t="s">
        <v>854</v>
      </c>
      <c r="H2109" s="34" t="s">
        <v>324</v>
      </c>
      <c r="I2109" s="18">
        <v>13.768000000000001</v>
      </c>
      <c r="J2109" s="34" t="s">
        <v>789</v>
      </c>
      <c r="K2109" s="19">
        <f t="shared" si="65"/>
        <v>18.37491048</v>
      </c>
      <c r="L2109" t="s">
        <v>851</v>
      </c>
      <c r="M2109" s="51" t="s">
        <v>1056</v>
      </c>
      <c r="O2109" s="50" t="s">
        <v>929</v>
      </c>
      <c r="P2109" s="38">
        <f t="shared" si="64"/>
        <v>18.37491048</v>
      </c>
      <c r="Q2109" s="52">
        <v>45831</v>
      </c>
      <c r="S2109">
        <v>40700</v>
      </c>
      <c r="T2109" t="s">
        <v>784</v>
      </c>
    </row>
    <row r="2110" spans="1:20" ht="29.1">
      <c r="A2110" s="54" t="str">
        <f>+VLOOKUP(O2110,'Selectable Table'!D:E,2,0)</f>
        <v>OTH CUST</v>
      </c>
      <c r="B2110" s="37" t="s">
        <v>1673</v>
      </c>
      <c r="C2110" s="50" t="s">
        <v>1674</v>
      </c>
      <c r="D2110" s="50" t="s">
        <v>583</v>
      </c>
      <c r="E2110">
        <v>2025</v>
      </c>
      <c r="F2110">
        <v>6</v>
      </c>
      <c r="G2110" s="54" t="s">
        <v>854</v>
      </c>
      <c r="H2110" s="34" t="s">
        <v>324</v>
      </c>
      <c r="I2110" s="18">
        <v>78.244000000000014</v>
      </c>
      <c r="J2110" s="34" t="s">
        <v>789</v>
      </c>
      <c r="K2110" s="19">
        <f t="shared" si="65"/>
        <v>104.42522484000003</v>
      </c>
      <c r="L2110" t="s">
        <v>851</v>
      </c>
      <c r="M2110" s="51" t="s">
        <v>1675</v>
      </c>
      <c r="O2110" s="50" t="s">
        <v>929</v>
      </c>
      <c r="P2110" s="38">
        <f t="shared" si="64"/>
        <v>104.42522484000003</v>
      </c>
      <c r="Q2110" s="52">
        <v>45831</v>
      </c>
      <c r="S2110">
        <v>40700</v>
      </c>
      <c r="T2110" t="s">
        <v>784</v>
      </c>
    </row>
    <row r="2111" spans="1:20" ht="14.45">
      <c r="A2111" s="54" t="str">
        <f>+VLOOKUP(O2111,'Selectable Table'!D:E,2,0)</f>
        <v>J &amp; J</v>
      </c>
      <c r="B2111" s="37" t="s">
        <v>1102</v>
      </c>
      <c r="C2111" s="50" t="s">
        <v>1103</v>
      </c>
      <c r="D2111" s="50" t="s">
        <v>583</v>
      </c>
      <c r="E2111">
        <v>2025</v>
      </c>
      <c r="F2111">
        <v>6</v>
      </c>
      <c r="G2111" s="54" t="s">
        <v>867</v>
      </c>
      <c r="H2111" s="34" t="s">
        <v>333</v>
      </c>
      <c r="I2111" s="18">
        <v>28.007999999999999</v>
      </c>
      <c r="J2111" s="34" t="s">
        <v>789</v>
      </c>
      <c r="K2111" s="19">
        <f t="shared" si="65"/>
        <v>37.379756880000002</v>
      </c>
      <c r="L2111" t="s">
        <v>851</v>
      </c>
      <c r="M2111" s="51" t="s">
        <v>889</v>
      </c>
      <c r="O2111" s="50" t="s">
        <v>976</v>
      </c>
      <c r="P2111" s="38">
        <f t="shared" si="64"/>
        <v>37.379756880000002</v>
      </c>
      <c r="Q2111" s="52">
        <v>45831</v>
      </c>
      <c r="S2111">
        <v>40700</v>
      </c>
      <c r="T2111" t="s">
        <v>784</v>
      </c>
    </row>
    <row r="2112" spans="1:20" ht="14.45">
      <c r="A2112" s="54" t="str">
        <f>+VLOOKUP(O2112,'Selectable Table'!D:E,2,0)</f>
        <v>OTH CUST</v>
      </c>
      <c r="B2112" s="37" t="s">
        <v>1727</v>
      </c>
      <c r="C2112" s="50" t="s">
        <v>1728</v>
      </c>
      <c r="D2112" s="50" t="s">
        <v>583</v>
      </c>
      <c r="E2112">
        <v>2025</v>
      </c>
      <c r="F2112">
        <v>6</v>
      </c>
      <c r="G2112" s="54" t="s">
        <v>850</v>
      </c>
      <c r="H2112" s="34" t="s">
        <v>323</v>
      </c>
      <c r="I2112" s="18">
        <v>7.98</v>
      </c>
      <c r="J2112" s="34" t="s">
        <v>789</v>
      </c>
      <c r="K2112" s="19">
        <f t="shared" si="65"/>
        <v>10.650187800000001</v>
      </c>
      <c r="L2112" t="s">
        <v>851</v>
      </c>
      <c r="M2112" s="51" t="s">
        <v>1730</v>
      </c>
      <c r="O2112" s="50" t="s">
        <v>875</v>
      </c>
      <c r="P2112" s="38">
        <f t="shared" si="64"/>
        <v>10.650187800000001</v>
      </c>
      <c r="Q2112" s="52">
        <v>45831</v>
      </c>
      <c r="S2112">
        <v>40700</v>
      </c>
      <c r="T2112" t="s">
        <v>784</v>
      </c>
    </row>
    <row r="2113" spans="1:20" ht="14.45">
      <c r="A2113" s="54" t="str">
        <f>+VLOOKUP(O2113,'Selectable Table'!D:E,2,0)</f>
        <v>OTH CUST</v>
      </c>
      <c r="B2113" s="37" t="s">
        <v>1157</v>
      </c>
      <c r="C2113" s="50" t="s">
        <v>1158</v>
      </c>
      <c r="D2113" s="50" t="s">
        <v>583</v>
      </c>
      <c r="E2113">
        <v>2025</v>
      </c>
      <c r="F2113">
        <v>6</v>
      </c>
      <c r="G2113" s="54" t="s">
        <v>850</v>
      </c>
      <c r="H2113" s="34" t="s">
        <v>323</v>
      </c>
      <c r="I2113" s="18">
        <v>21.924000000000003</v>
      </c>
      <c r="J2113" s="34" t="s">
        <v>789</v>
      </c>
      <c r="K2113" s="19">
        <f t="shared" si="65"/>
        <v>29.259989640000004</v>
      </c>
      <c r="L2113" t="s">
        <v>851</v>
      </c>
      <c r="M2113" s="51" t="s">
        <v>1159</v>
      </c>
      <c r="O2113" s="50" t="s">
        <v>1022</v>
      </c>
      <c r="P2113" s="38">
        <f t="shared" si="64"/>
        <v>29.259989640000004</v>
      </c>
      <c r="Q2113" s="52">
        <v>45831</v>
      </c>
      <c r="S2113">
        <v>40700</v>
      </c>
      <c r="T2113" t="s">
        <v>784</v>
      </c>
    </row>
    <row r="2114" spans="1:20" ht="14.45">
      <c r="A2114" s="54" t="str">
        <f>+VLOOKUP(O2114,'Selectable Table'!D:E,2,0)</f>
        <v>TAKEDA</v>
      </c>
      <c r="B2114" s="37" t="s">
        <v>1170</v>
      </c>
      <c r="C2114" s="50" t="s">
        <v>1171</v>
      </c>
      <c r="D2114" s="50">
        <v>20210081</v>
      </c>
      <c r="E2114">
        <v>2025</v>
      </c>
      <c r="F2114">
        <v>6</v>
      </c>
      <c r="G2114" s="54" t="s">
        <v>858</v>
      </c>
      <c r="H2114" s="34" t="s">
        <v>325</v>
      </c>
      <c r="I2114" s="18">
        <v>81.900000000000006</v>
      </c>
      <c r="J2114" s="34" t="s">
        <v>95</v>
      </c>
      <c r="K2114" s="19">
        <f t="shared" si="65"/>
        <v>81.900000000000006</v>
      </c>
      <c r="L2114" t="s">
        <v>851</v>
      </c>
      <c r="M2114" s="51" t="s">
        <v>1172</v>
      </c>
      <c r="O2114" s="50" t="s">
        <v>1173</v>
      </c>
      <c r="P2114" s="38">
        <f t="shared" ref="P2114:P2177" si="66">K2114</f>
        <v>81.900000000000006</v>
      </c>
      <c r="Q2114" s="52">
        <v>45831</v>
      </c>
      <c r="S2114">
        <v>40700</v>
      </c>
      <c r="T2114" t="s">
        <v>784</v>
      </c>
    </row>
    <row r="2115" spans="1:20" ht="29.1">
      <c r="A2115" s="54" t="str">
        <f>+VLOOKUP(O2115,'Selectable Table'!D:E,2,0)</f>
        <v>OTH CUST</v>
      </c>
      <c r="B2115" s="37" t="s">
        <v>1183</v>
      </c>
      <c r="C2115" s="50" t="s">
        <v>1184</v>
      </c>
      <c r="D2115" s="50">
        <v>20210081</v>
      </c>
      <c r="E2115">
        <v>2025</v>
      </c>
      <c r="F2115">
        <v>6</v>
      </c>
      <c r="G2115" s="54" t="s">
        <v>854</v>
      </c>
      <c r="H2115" s="34" t="s">
        <v>324</v>
      </c>
      <c r="I2115" s="18">
        <v>26.832000000000001</v>
      </c>
      <c r="J2115" s="34" t="s">
        <v>95</v>
      </c>
      <c r="K2115" s="19">
        <f t="shared" ref="K2115:K2178" si="67">+VLOOKUP(J2115,$W$2:$X$7,2,0)*I2115</f>
        <v>26.832000000000001</v>
      </c>
      <c r="L2115" t="s">
        <v>851</v>
      </c>
      <c r="M2115" s="51" t="s">
        <v>1185</v>
      </c>
      <c r="O2115" s="50" t="s">
        <v>929</v>
      </c>
      <c r="P2115" s="38">
        <f t="shared" si="66"/>
        <v>26.832000000000001</v>
      </c>
      <c r="Q2115" s="52">
        <v>45831</v>
      </c>
      <c r="S2115">
        <v>40700</v>
      </c>
      <c r="T2115" t="s">
        <v>784</v>
      </c>
    </row>
    <row r="2116" spans="1:20" ht="29.1">
      <c r="A2116" s="54" t="str">
        <f>+VLOOKUP(O2116,'Selectable Table'!D:E,2,0)</f>
        <v>OTH CUST</v>
      </c>
      <c r="B2116" s="37" t="s">
        <v>1250</v>
      </c>
      <c r="C2116" s="50" t="s">
        <v>1251</v>
      </c>
      <c r="D2116" s="50">
        <v>20210081</v>
      </c>
      <c r="E2116">
        <v>2025</v>
      </c>
      <c r="F2116">
        <v>6</v>
      </c>
      <c r="G2116" s="54" t="s">
        <v>854</v>
      </c>
      <c r="H2116" s="34" t="s">
        <v>324</v>
      </c>
      <c r="I2116" s="18">
        <v>13.416</v>
      </c>
      <c r="J2116" s="34" t="s">
        <v>95</v>
      </c>
      <c r="K2116" s="19">
        <f t="shared" si="67"/>
        <v>13.416</v>
      </c>
      <c r="L2116" t="s">
        <v>851</v>
      </c>
      <c r="M2116" s="51" t="s">
        <v>1252</v>
      </c>
      <c r="O2116" s="50" t="s">
        <v>929</v>
      </c>
      <c r="P2116" s="38">
        <f t="shared" si="66"/>
        <v>13.416</v>
      </c>
      <c r="Q2116" s="52">
        <v>45831</v>
      </c>
      <c r="S2116">
        <v>40700</v>
      </c>
      <c r="T2116" t="s">
        <v>784</v>
      </c>
    </row>
    <row r="2117" spans="1:20" ht="29.1">
      <c r="A2117" s="54" t="str">
        <f>+VLOOKUP(O2117,'Selectable Table'!D:E,2,0)</f>
        <v>OTH CUST</v>
      </c>
      <c r="B2117" s="37" t="s">
        <v>1268</v>
      </c>
      <c r="C2117" s="50" t="s">
        <v>1269</v>
      </c>
      <c r="D2117" s="50">
        <v>20210081</v>
      </c>
      <c r="E2117">
        <v>2025</v>
      </c>
      <c r="F2117">
        <v>6</v>
      </c>
      <c r="G2117" s="54" t="s">
        <v>854</v>
      </c>
      <c r="H2117" s="34" t="s">
        <v>324</v>
      </c>
      <c r="I2117" s="18">
        <v>53.667999999999999</v>
      </c>
      <c r="J2117" s="34" t="s">
        <v>95</v>
      </c>
      <c r="K2117" s="19">
        <f t="shared" si="67"/>
        <v>53.667999999999999</v>
      </c>
      <c r="L2117" t="s">
        <v>851</v>
      </c>
      <c r="M2117" s="51" t="s">
        <v>1270</v>
      </c>
      <c r="O2117" s="50" t="s">
        <v>929</v>
      </c>
      <c r="P2117" s="38">
        <f t="shared" si="66"/>
        <v>53.667999999999999</v>
      </c>
      <c r="Q2117" s="52">
        <v>45831</v>
      </c>
      <c r="S2117">
        <v>40700</v>
      </c>
      <c r="T2117" t="s">
        <v>784</v>
      </c>
    </row>
    <row r="2118" spans="1:20" ht="14.45">
      <c r="A2118" s="54" t="str">
        <f>+VLOOKUP(O2118,'Selectable Table'!D:E,2,0)</f>
        <v>OTH CUST</v>
      </c>
      <c r="B2118" s="37" t="s">
        <v>1279</v>
      </c>
      <c r="C2118" s="50" t="s">
        <v>1280</v>
      </c>
      <c r="D2118" s="50">
        <v>20210081</v>
      </c>
      <c r="E2118">
        <v>2025</v>
      </c>
      <c r="F2118">
        <v>6</v>
      </c>
      <c r="G2118" s="54" t="s">
        <v>854</v>
      </c>
      <c r="H2118" s="34" t="s">
        <v>324</v>
      </c>
      <c r="I2118" s="18">
        <v>24.603999999999999</v>
      </c>
      <c r="J2118" s="34" t="s">
        <v>95</v>
      </c>
      <c r="K2118" s="19">
        <f t="shared" si="67"/>
        <v>24.603999999999999</v>
      </c>
      <c r="L2118" t="s">
        <v>851</v>
      </c>
      <c r="M2118" s="51" t="s">
        <v>1281</v>
      </c>
      <c r="O2118" s="50" t="s">
        <v>875</v>
      </c>
      <c r="P2118" s="38">
        <f t="shared" si="66"/>
        <v>24.603999999999999</v>
      </c>
      <c r="Q2118" s="52">
        <v>45831</v>
      </c>
      <c r="S2118">
        <v>40700</v>
      </c>
      <c r="T2118" t="s">
        <v>784</v>
      </c>
    </row>
    <row r="2119" spans="1:20" ht="14.45">
      <c r="A2119" s="54" t="str">
        <f>+VLOOKUP(O2119,'Selectable Table'!D:E,2,0)</f>
        <v>OTH CUST</v>
      </c>
      <c r="B2119" s="37" t="s">
        <v>1279</v>
      </c>
      <c r="C2119" s="50" t="s">
        <v>1280</v>
      </c>
      <c r="D2119" s="50">
        <v>20210081</v>
      </c>
      <c r="E2119">
        <v>2025</v>
      </c>
      <c r="F2119">
        <v>6</v>
      </c>
      <c r="G2119" s="54" t="s">
        <v>854</v>
      </c>
      <c r="H2119" s="34" t="s">
        <v>324</v>
      </c>
      <c r="I2119" s="18">
        <v>49.207999999999998</v>
      </c>
      <c r="J2119" s="34" t="s">
        <v>95</v>
      </c>
      <c r="K2119" s="19">
        <f t="shared" si="67"/>
        <v>49.207999999999998</v>
      </c>
      <c r="L2119" t="s">
        <v>851</v>
      </c>
      <c r="M2119" s="51" t="s">
        <v>1281</v>
      </c>
      <c r="O2119" s="50" t="s">
        <v>875</v>
      </c>
      <c r="P2119" s="38">
        <f t="shared" si="66"/>
        <v>49.207999999999998</v>
      </c>
      <c r="Q2119" s="52">
        <v>45831</v>
      </c>
      <c r="S2119">
        <v>40700</v>
      </c>
      <c r="T2119" t="s">
        <v>784</v>
      </c>
    </row>
    <row r="2120" spans="1:20" ht="29.1">
      <c r="A2120" s="54" t="str">
        <f>+VLOOKUP(O2120,'Selectable Table'!D:E,2,0)</f>
        <v>OTH CUST</v>
      </c>
      <c r="B2120" s="37" t="s">
        <v>1331</v>
      </c>
      <c r="C2120" s="50" t="s">
        <v>1332</v>
      </c>
      <c r="D2120" s="50">
        <v>20210081</v>
      </c>
      <c r="E2120">
        <v>2025</v>
      </c>
      <c r="F2120">
        <v>6</v>
      </c>
      <c r="G2120" s="54" t="s">
        <v>850</v>
      </c>
      <c r="H2120" s="34" t="s">
        <v>323</v>
      </c>
      <c r="I2120" s="18">
        <v>53.667999999999999</v>
      </c>
      <c r="J2120" s="34" t="s">
        <v>95</v>
      </c>
      <c r="K2120" s="19">
        <f t="shared" si="67"/>
        <v>53.667999999999999</v>
      </c>
      <c r="L2120" t="s">
        <v>851</v>
      </c>
      <c r="M2120" s="51" t="s">
        <v>1333</v>
      </c>
      <c r="O2120" s="50" t="s">
        <v>929</v>
      </c>
      <c r="P2120" s="38">
        <f t="shared" si="66"/>
        <v>53.667999999999999</v>
      </c>
      <c r="Q2120" s="52">
        <v>45831</v>
      </c>
      <c r="S2120">
        <v>40700</v>
      </c>
      <c r="T2120" t="s">
        <v>784</v>
      </c>
    </row>
    <row r="2121" spans="1:20" ht="14.45">
      <c r="A2121" s="54" t="str">
        <f>+VLOOKUP(O2121,'Selectable Table'!D:E,2,0)</f>
        <v>OTH CUST</v>
      </c>
      <c r="B2121" s="37" t="s">
        <v>1343</v>
      </c>
      <c r="C2121" s="50" t="s">
        <v>1344</v>
      </c>
      <c r="D2121" s="50">
        <v>20210081</v>
      </c>
      <c r="E2121">
        <v>2025</v>
      </c>
      <c r="F2121">
        <v>6</v>
      </c>
      <c r="G2121" s="54" t="s">
        <v>850</v>
      </c>
      <c r="H2121" s="34" t="s">
        <v>323</v>
      </c>
      <c r="I2121" s="18">
        <v>12.152000000000001</v>
      </c>
      <c r="J2121" s="34" t="s">
        <v>95</v>
      </c>
      <c r="K2121" s="19">
        <f t="shared" si="67"/>
        <v>12.152000000000001</v>
      </c>
      <c r="L2121" t="s">
        <v>851</v>
      </c>
      <c r="M2121" s="51" t="s">
        <v>874</v>
      </c>
      <c r="O2121" s="50" t="s">
        <v>875</v>
      </c>
      <c r="P2121" s="38">
        <f t="shared" si="66"/>
        <v>12.152000000000001</v>
      </c>
      <c r="Q2121" s="52">
        <v>45831</v>
      </c>
      <c r="S2121">
        <v>40700</v>
      </c>
      <c r="T2121" t="s">
        <v>784</v>
      </c>
    </row>
    <row r="2122" spans="1:20" ht="14.45">
      <c r="A2122" s="54" t="str">
        <f>+VLOOKUP(O2122,'Selectable Table'!D:E,2,0)</f>
        <v>ELI LILLY</v>
      </c>
      <c r="B2122" s="37" t="s">
        <v>1380</v>
      </c>
      <c r="C2122" s="50" t="s">
        <v>1381</v>
      </c>
      <c r="D2122" s="50">
        <v>20210081</v>
      </c>
      <c r="E2122">
        <v>2025</v>
      </c>
      <c r="F2122">
        <v>6</v>
      </c>
      <c r="G2122" s="54" t="s">
        <v>854</v>
      </c>
      <c r="H2122" s="34" t="s">
        <v>324</v>
      </c>
      <c r="I2122" s="18">
        <v>27.516000000000005</v>
      </c>
      <c r="J2122" s="34" t="s">
        <v>95</v>
      </c>
      <c r="K2122" s="19">
        <f t="shared" si="67"/>
        <v>27.516000000000005</v>
      </c>
      <c r="L2122" t="s">
        <v>851</v>
      </c>
      <c r="M2122" s="51" t="s">
        <v>1382</v>
      </c>
      <c r="O2122" s="50" t="s">
        <v>853</v>
      </c>
      <c r="P2122" s="38">
        <f t="shared" si="66"/>
        <v>27.516000000000005</v>
      </c>
      <c r="Q2122" s="52">
        <v>45831</v>
      </c>
      <c r="S2122">
        <v>40700</v>
      </c>
      <c r="T2122" t="s">
        <v>784</v>
      </c>
    </row>
    <row r="2123" spans="1:20" ht="14.45">
      <c r="A2123" s="54" t="str">
        <f>+VLOOKUP(O2123,'Selectable Table'!D:E,2,0)</f>
        <v>ELI LILLY</v>
      </c>
      <c r="B2123" s="37" t="s">
        <v>1380</v>
      </c>
      <c r="C2123" s="50" t="s">
        <v>1381</v>
      </c>
      <c r="D2123" s="50">
        <v>20210081</v>
      </c>
      <c r="E2123">
        <v>2025</v>
      </c>
      <c r="F2123">
        <v>6</v>
      </c>
      <c r="G2123" s="54" t="s">
        <v>854</v>
      </c>
      <c r="H2123" s="34" t="s">
        <v>324</v>
      </c>
      <c r="I2123" s="18">
        <v>11.792000000000002</v>
      </c>
      <c r="J2123" s="34" t="s">
        <v>95</v>
      </c>
      <c r="K2123" s="19">
        <f t="shared" si="67"/>
        <v>11.792000000000002</v>
      </c>
      <c r="L2123" t="s">
        <v>851</v>
      </c>
      <c r="M2123" s="51" t="s">
        <v>1382</v>
      </c>
      <c r="O2123" s="50" t="s">
        <v>853</v>
      </c>
      <c r="P2123" s="38">
        <f t="shared" si="66"/>
        <v>11.792000000000002</v>
      </c>
      <c r="Q2123" s="52">
        <v>45831</v>
      </c>
      <c r="S2123">
        <v>40700</v>
      </c>
      <c r="T2123" t="s">
        <v>784</v>
      </c>
    </row>
    <row r="2124" spans="1:20" ht="29.1">
      <c r="A2124" s="54" t="str">
        <f>+VLOOKUP(O2124,'Selectable Table'!D:E,2,0)</f>
        <v>OTH CUST</v>
      </c>
      <c r="B2124" s="37" t="s">
        <v>1383</v>
      </c>
      <c r="C2124" s="50" t="s">
        <v>1384</v>
      </c>
      <c r="D2124" s="50" t="s">
        <v>2034</v>
      </c>
      <c r="E2124">
        <v>2025</v>
      </c>
      <c r="F2124">
        <v>6</v>
      </c>
      <c r="G2124" s="54" t="s">
        <v>858</v>
      </c>
      <c r="H2124" s="34" t="s">
        <v>325</v>
      </c>
      <c r="I2124" s="18">
        <v>170.78800000000001</v>
      </c>
      <c r="J2124" s="34" t="s">
        <v>95</v>
      </c>
      <c r="K2124" s="19">
        <f t="shared" si="67"/>
        <v>170.78800000000001</v>
      </c>
      <c r="L2124" t="s">
        <v>851</v>
      </c>
      <c r="M2124" s="51" t="s">
        <v>1385</v>
      </c>
      <c r="O2124" s="50" t="s">
        <v>1010</v>
      </c>
      <c r="P2124" s="38">
        <f t="shared" si="66"/>
        <v>170.78800000000001</v>
      </c>
      <c r="Q2124" s="52">
        <v>45831</v>
      </c>
      <c r="S2124">
        <v>40700</v>
      </c>
      <c r="T2124" t="s">
        <v>784</v>
      </c>
    </row>
    <row r="2125" spans="1:20" ht="14.45">
      <c r="A2125" s="54" t="str">
        <f>+VLOOKUP(O2125,'Selectable Table'!D:E,2,0)</f>
        <v>ELI LILLY</v>
      </c>
      <c r="B2125" s="37" t="s">
        <v>1416</v>
      </c>
      <c r="C2125" s="50" t="s">
        <v>1417</v>
      </c>
      <c r="D2125" s="50" t="s">
        <v>2034</v>
      </c>
      <c r="E2125">
        <v>2025</v>
      </c>
      <c r="F2125">
        <v>6</v>
      </c>
      <c r="G2125" s="54" t="s">
        <v>854</v>
      </c>
      <c r="H2125" s="34" t="s">
        <v>324</v>
      </c>
      <c r="I2125" s="18">
        <v>43.24</v>
      </c>
      <c r="J2125" s="34" t="s">
        <v>95</v>
      </c>
      <c r="K2125" s="19">
        <f t="shared" si="67"/>
        <v>43.24</v>
      </c>
      <c r="L2125" t="s">
        <v>851</v>
      </c>
      <c r="M2125" s="51" t="s">
        <v>1418</v>
      </c>
      <c r="O2125" s="50" t="s">
        <v>853</v>
      </c>
      <c r="P2125" s="38">
        <f t="shared" si="66"/>
        <v>43.24</v>
      </c>
      <c r="Q2125" s="52">
        <v>45831</v>
      </c>
      <c r="S2125">
        <v>40700</v>
      </c>
      <c r="T2125" t="s">
        <v>784</v>
      </c>
    </row>
    <row r="2126" spans="1:20" ht="29.1">
      <c r="A2126" s="54" t="str">
        <f>+VLOOKUP(O2126,'Selectable Table'!D:E,2,0)</f>
        <v>OTH CUST</v>
      </c>
      <c r="B2126" s="37" t="s">
        <v>1424</v>
      </c>
      <c r="C2126" s="50" t="s">
        <v>1425</v>
      </c>
      <c r="D2126" s="50" t="s">
        <v>2034</v>
      </c>
      <c r="E2126">
        <v>2025</v>
      </c>
      <c r="F2126">
        <v>6</v>
      </c>
      <c r="G2126" s="54" t="s">
        <v>854</v>
      </c>
      <c r="H2126" s="34" t="s">
        <v>324</v>
      </c>
      <c r="I2126" s="18">
        <v>11.408000000000001</v>
      </c>
      <c r="J2126" s="34" t="s">
        <v>95</v>
      </c>
      <c r="K2126" s="19">
        <f t="shared" si="67"/>
        <v>11.408000000000001</v>
      </c>
      <c r="L2126" t="s">
        <v>851</v>
      </c>
      <c r="M2126" s="51" t="s">
        <v>1426</v>
      </c>
      <c r="O2126" s="50" t="s">
        <v>929</v>
      </c>
      <c r="P2126" s="38">
        <f t="shared" si="66"/>
        <v>11.408000000000001</v>
      </c>
      <c r="Q2126" s="52">
        <v>45831</v>
      </c>
      <c r="S2126">
        <v>40700</v>
      </c>
      <c r="T2126" t="s">
        <v>784</v>
      </c>
    </row>
    <row r="2127" spans="1:20" ht="14.45">
      <c r="A2127" s="54" t="str">
        <f>+VLOOKUP(O2127,'Selectable Table'!D:E,2,0)</f>
        <v>OTH CUST</v>
      </c>
      <c r="B2127" s="37" t="s">
        <v>1433</v>
      </c>
      <c r="C2127" s="50" t="s">
        <v>1434</v>
      </c>
      <c r="D2127" s="50" t="s">
        <v>2034</v>
      </c>
      <c r="E2127">
        <v>2025</v>
      </c>
      <c r="F2127">
        <v>6</v>
      </c>
      <c r="G2127" s="54" t="s">
        <v>854</v>
      </c>
      <c r="H2127" s="34" t="s">
        <v>324</v>
      </c>
      <c r="I2127" s="18">
        <v>31.448000000000004</v>
      </c>
      <c r="J2127" s="34" t="s">
        <v>95</v>
      </c>
      <c r="K2127" s="19">
        <f t="shared" si="67"/>
        <v>31.448000000000004</v>
      </c>
      <c r="L2127" t="s">
        <v>851</v>
      </c>
      <c r="M2127" s="51" t="s">
        <v>1435</v>
      </c>
      <c r="O2127" s="50" t="s">
        <v>1361</v>
      </c>
      <c r="P2127" s="38">
        <f t="shared" si="66"/>
        <v>31.448000000000004</v>
      </c>
      <c r="Q2127" s="52">
        <v>45831</v>
      </c>
      <c r="S2127">
        <v>40700</v>
      </c>
      <c r="T2127" t="s">
        <v>784</v>
      </c>
    </row>
    <row r="2128" spans="1:20" ht="14.45">
      <c r="A2128" s="54" t="str">
        <f>+VLOOKUP(O2128,'Selectable Table'!D:E,2,0)</f>
        <v>OTH CUST</v>
      </c>
      <c r="B2128" s="37" t="s">
        <v>1436</v>
      </c>
      <c r="C2128" s="50" t="s">
        <v>1437</v>
      </c>
      <c r="D2128" s="50" t="s">
        <v>2034</v>
      </c>
      <c r="E2128">
        <v>2025</v>
      </c>
      <c r="F2128">
        <v>6</v>
      </c>
      <c r="G2128" s="54" t="s">
        <v>854</v>
      </c>
      <c r="H2128" s="34" t="s">
        <v>324</v>
      </c>
      <c r="I2128" s="18">
        <v>109.376</v>
      </c>
      <c r="J2128" s="34" t="s">
        <v>95</v>
      </c>
      <c r="K2128" s="19">
        <f t="shared" si="67"/>
        <v>109.376</v>
      </c>
      <c r="L2128" t="s">
        <v>851</v>
      </c>
      <c r="M2128" s="51" t="s">
        <v>874</v>
      </c>
      <c r="O2128" s="50" t="s">
        <v>875</v>
      </c>
      <c r="P2128" s="38">
        <f t="shared" si="66"/>
        <v>109.376</v>
      </c>
      <c r="Q2128" s="52">
        <v>45831</v>
      </c>
      <c r="S2128">
        <v>40700</v>
      </c>
      <c r="T2128" t="s">
        <v>784</v>
      </c>
    </row>
    <row r="2129" spans="1:20" ht="14.45">
      <c r="A2129" s="54" t="str">
        <f>+VLOOKUP(O2129,'Selectable Table'!D:E,2,0)</f>
        <v>ELI LILLY</v>
      </c>
      <c r="B2129" s="37" t="s">
        <v>1457</v>
      </c>
      <c r="C2129" s="50" t="s">
        <v>1458</v>
      </c>
      <c r="D2129" s="50" t="s">
        <v>2034</v>
      </c>
      <c r="E2129">
        <v>2025</v>
      </c>
      <c r="F2129">
        <v>6</v>
      </c>
      <c r="G2129" s="54" t="s">
        <v>850</v>
      </c>
      <c r="H2129" s="34" t="s">
        <v>323</v>
      </c>
      <c r="I2129" s="18">
        <v>15.724000000000002</v>
      </c>
      <c r="J2129" s="34" t="s">
        <v>95</v>
      </c>
      <c r="K2129" s="19">
        <f t="shared" si="67"/>
        <v>15.724000000000002</v>
      </c>
      <c r="L2129" t="s">
        <v>851</v>
      </c>
      <c r="M2129" s="51" t="s">
        <v>1459</v>
      </c>
      <c r="O2129" s="50" t="s">
        <v>853</v>
      </c>
      <c r="P2129" s="38">
        <f t="shared" si="66"/>
        <v>15.724000000000002</v>
      </c>
      <c r="Q2129" s="52">
        <v>45831</v>
      </c>
      <c r="S2129">
        <v>40700</v>
      </c>
      <c r="T2129" t="s">
        <v>784</v>
      </c>
    </row>
    <row r="2130" spans="1:20" ht="14.45">
      <c r="A2130" s="54" t="str">
        <f>+VLOOKUP(O2130,'Selectable Table'!D:E,2,0)</f>
        <v>ELI LILLY</v>
      </c>
      <c r="B2130" s="37" t="s">
        <v>1457</v>
      </c>
      <c r="C2130" s="50" t="s">
        <v>1458</v>
      </c>
      <c r="D2130" s="50" t="s">
        <v>2034</v>
      </c>
      <c r="E2130">
        <v>2025</v>
      </c>
      <c r="F2130">
        <v>6</v>
      </c>
      <c r="G2130" s="54" t="s">
        <v>854</v>
      </c>
      <c r="H2130" s="34" t="s">
        <v>324</v>
      </c>
      <c r="I2130" s="18">
        <v>7.8640000000000008</v>
      </c>
      <c r="J2130" s="34" t="s">
        <v>95</v>
      </c>
      <c r="K2130" s="19">
        <f t="shared" si="67"/>
        <v>7.8640000000000008</v>
      </c>
      <c r="L2130" t="s">
        <v>851</v>
      </c>
      <c r="M2130" s="51" t="s">
        <v>1459</v>
      </c>
      <c r="O2130" s="50" t="s">
        <v>853</v>
      </c>
      <c r="P2130" s="38">
        <f t="shared" si="66"/>
        <v>7.8640000000000008</v>
      </c>
      <c r="Q2130" s="52">
        <v>45831</v>
      </c>
      <c r="S2130">
        <v>40700</v>
      </c>
      <c r="T2130" t="s">
        <v>784</v>
      </c>
    </row>
    <row r="2131" spans="1:20" ht="14.45">
      <c r="A2131" s="54" t="str">
        <f>+VLOOKUP(O2131,'Selectable Table'!D:E,2,0)</f>
        <v>ELI LILLY</v>
      </c>
      <c r="B2131" s="37" t="s">
        <v>847</v>
      </c>
      <c r="C2131" s="50" t="s">
        <v>848</v>
      </c>
      <c r="D2131" s="50" t="s">
        <v>310</v>
      </c>
      <c r="E2131">
        <v>2025</v>
      </c>
      <c r="F2131">
        <v>6</v>
      </c>
      <c r="G2131" s="54" t="s">
        <v>854</v>
      </c>
      <c r="H2131" s="34" t="s">
        <v>324</v>
      </c>
      <c r="I2131" s="18">
        <v>-4035.84</v>
      </c>
      <c r="J2131" s="34" t="s">
        <v>789</v>
      </c>
      <c r="K2131" s="19">
        <f t="shared" si="67"/>
        <v>-5386.2724224000003</v>
      </c>
      <c r="L2131" t="s">
        <v>851</v>
      </c>
      <c r="M2131" s="51" t="s">
        <v>852</v>
      </c>
      <c r="O2131" s="50" t="s">
        <v>853</v>
      </c>
      <c r="P2131" s="38">
        <f t="shared" si="66"/>
        <v>-5386.2724224000003</v>
      </c>
      <c r="Q2131" s="52">
        <v>45831</v>
      </c>
      <c r="S2131">
        <v>40700</v>
      </c>
      <c r="T2131" t="s">
        <v>784</v>
      </c>
    </row>
    <row r="2132" spans="1:20" ht="14.45">
      <c r="A2132" s="54" t="str">
        <f>+VLOOKUP(O2132,'Selectable Table'!D:E,2,0)</f>
        <v>OTH CUST</v>
      </c>
      <c r="B2132" s="37" t="s">
        <v>868</v>
      </c>
      <c r="C2132" s="50" t="s">
        <v>869</v>
      </c>
      <c r="D2132" s="50" t="s">
        <v>310</v>
      </c>
      <c r="E2132">
        <v>2025</v>
      </c>
      <c r="F2132">
        <v>6</v>
      </c>
      <c r="G2132" s="54" t="s">
        <v>858</v>
      </c>
      <c r="H2132" s="34" t="s">
        <v>325</v>
      </c>
      <c r="I2132" s="18">
        <v>-68.951999999999998</v>
      </c>
      <c r="J2132" s="34" t="s">
        <v>789</v>
      </c>
      <c r="K2132" s="19">
        <f t="shared" si="67"/>
        <v>-92.024028720000004</v>
      </c>
      <c r="L2132" t="s">
        <v>851</v>
      </c>
      <c r="M2132" s="51" t="s">
        <v>870</v>
      </c>
      <c r="O2132" s="50" t="s">
        <v>860</v>
      </c>
      <c r="P2132" s="38">
        <f t="shared" si="66"/>
        <v>-92.024028720000004</v>
      </c>
      <c r="Q2132" s="52">
        <v>45831</v>
      </c>
      <c r="S2132">
        <v>40700</v>
      </c>
      <c r="T2132" t="s">
        <v>784</v>
      </c>
    </row>
    <row r="2133" spans="1:20" ht="14.45">
      <c r="A2133" s="54" t="str">
        <f>+VLOOKUP(O2133,'Selectable Table'!D:E,2,0)</f>
        <v>OTH CUST</v>
      </c>
      <c r="B2133" s="37" t="s">
        <v>868</v>
      </c>
      <c r="C2133" s="50" t="s">
        <v>869</v>
      </c>
      <c r="D2133" s="50" t="s">
        <v>310</v>
      </c>
      <c r="E2133">
        <v>2025</v>
      </c>
      <c r="F2133">
        <v>6</v>
      </c>
      <c r="G2133" s="54" t="s">
        <v>854</v>
      </c>
      <c r="H2133" s="34" t="s">
        <v>324</v>
      </c>
      <c r="I2133" s="18">
        <v>-55.160000000000004</v>
      </c>
      <c r="J2133" s="34" t="s">
        <v>789</v>
      </c>
      <c r="K2133" s="19">
        <f t="shared" si="67"/>
        <v>-73.617087600000005</v>
      </c>
      <c r="L2133" t="s">
        <v>851</v>
      </c>
      <c r="M2133" s="51" t="s">
        <v>870</v>
      </c>
      <c r="O2133" s="50" t="s">
        <v>860</v>
      </c>
      <c r="P2133" s="38">
        <f t="shared" si="66"/>
        <v>-73.617087600000005</v>
      </c>
      <c r="Q2133" s="52">
        <v>45831</v>
      </c>
      <c r="S2133">
        <v>40700</v>
      </c>
      <c r="T2133" t="s">
        <v>784</v>
      </c>
    </row>
    <row r="2134" spans="1:20" ht="29.1">
      <c r="A2134" s="54" t="str">
        <f>+VLOOKUP(O2134,'Selectable Table'!D:E,2,0)</f>
        <v>OTH CUST</v>
      </c>
      <c r="B2134" s="37" t="s">
        <v>965</v>
      </c>
      <c r="C2134" s="50" t="s">
        <v>966</v>
      </c>
      <c r="D2134" s="50" t="s">
        <v>310</v>
      </c>
      <c r="E2134">
        <v>2025</v>
      </c>
      <c r="F2134">
        <v>6</v>
      </c>
      <c r="G2134" s="54" t="s">
        <v>854</v>
      </c>
      <c r="H2134" s="34" t="s">
        <v>324</v>
      </c>
      <c r="I2134" s="18">
        <v>-70.811999999999998</v>
      </c>
      <c r="J2134" s="34" t="s">
        <v>789</v>
      </c>
      <c r="K2134" s="19">
        <f t="shared" si="67"/>
        <v>-94.506403320000004</v>
      </c>
      <c r="L2134" t="s">
        <v>851</v>
      </c>
      <c r="M2134" s="51" t="s">
        <v>967</v>
      </c>
      <c r="O2134" s="50" t="s">
        <v>929</v>
      </c>
      <c r="P2134" s="38">
        <f t="shared" si="66"/>
        <v>-94.506403320000004</v>
      </c>
      <c r="Q2134" s="52">
        <v>45831</v>
      </c>
      <c r="S2134">
        <v>40700</v>
      </c>
      <c r="T2134" t="s">
        <v>784</v>
      </c>
    </row>
    <row r="2135" spans="1:20" ht="29.1">
      <c r="A2135" s="54" t="str">
        <f>+VLOOKUP(O2135,'Selectable Table'!D:E,2,0)</f>
        <v>OTH CUST</v>
      </c>
      <c r="B2135" s="37" t="s">
        <v>965</v>
      </c>
      <c r="C2135" s="50" t="s">
        <v>966</v>
      </c>
      <c r="D2135" s="50" t="s">
        <v>310</v>
      </c>
      <c r="E2135">
        <v>2025</v>
      </c>
      <c r="F2135">
        <v>6</v>
      </c>
      <c r="G2135" s="54" t="s">
        <v>854</v>
      </c>
      <c r="H2135" s="34" t="s">
        <v>324</v>
      </c>
      <c r="I2135" s="18">
        <v>-28.24</v>
      </c>
      <c r="J2135" s="34" t="s">
        <v>789</v>
      </c>
      <c r="K2135" s="19">
        <f t="shared" si="67"/>
        <v>-37.689386399999997</v>
      </c>
      <c r="L2135" t="s">
        <v>851</v>
      </c>
      <c r="M2135" s="51" t="s">
        <v>967</v>
      </c>
      <c r="O2135" s="50" t="s">
        <v>929</v>
      </c>
      <c r="P2135" s="38">
        <f t="shared" si="66"/>
        <v>-37.689386399999997</v>
      </c>
      <c r="Q2135" s="52">
        <v>45831</v>
      </c>
      <c r="S2135">
        <v>40700</v>
      </c>
      <c r="T2135" t="s">
        <v>784</v>
      </c>
    </row>
    <row r="2136" spans="1:20" ht="29.1">
      <c r="A2136" s="54" t="str">
        <f>+VLOOKUP(O2136,'Selectable Table'!D:E,2,0)</f>
        <v>OTH CUST</v>
      </c>
      <c r="B2136" s="37" t="s">
        <v>971</v>
      </c>
      <c r="C2136" s="50" t="s">
        <v>972</v>
      </c>
      <c r="D2136" s="50" t="s">
        <v>310</v>
      </c>
      <c r="E2136">
        <v>2025</v>
      </c>
      <c r="F2136">
        <v>6</v>
      </c>
      <c r="G2136" s="54" t="s">
        <v>850</v>
      </c>
      <c r="H2136" s="34" t="s">
        <v>323</v>
      </c>
      <c r="I2136" s="18">
        <v>-70.811999999999998</v>
      </c>
      <c r="J2136" s="34" t="s">
        <v>789</v>
      </c>
      <c r="K2136" s="19">
        <f t="shared" si="67"/>
        <v>-94.506403320000004</v>
      </c>
      <c r="L2136" t="s">
        <v>851</v>
      </c>
      <c r="M2136" s="51" t="s">
        <v>973</v>
      </c>
      <c r="O2136" s="50" t="s">
        <v>929</v>
      </c>
      <c r="P2136" s="38">
        <f t="shared" si="66"/>
        <v>-94.506403320000004</v>
      </c>
      <c r="Q2136" s="52">
        <v>45831</v>
      </c>
      <c r="S2136">
        <v>40700</v>
      </c>
      <c r="T2136" t="s">
        <v>784</v>
      </c>
    </row>
    <row r="2137" spans="1:20" ht="29.1">
      <c r="A2137" s="54" t="str">
        <f>+VLOOKUP(O2137,'Selectable Table'!D:E,2,0)</f>
        <v>OTH CUST</v>
      </c>
      <c r="B2137" s="37" t="s">
        <v>971</v>
      </c>
      <c r="C2137" s="50" t="s">
        <v>972</v>
      </c>
      <c r="D2137" s="50" t="s">
        <v>2035</v>
      </c>
      <c r="E2137">
        <v>2025</v>
      </c>
      <c r="F2137">
        <v>6</v>
      </c>
      <c r="G2137" s="54" t="s">
        <v>854</v>
      </c>
      <c r="H2137" s="34" t="s">
        <v>324</v>
      </c>
      <c r="I2137" s="18">
        <v>-28.24</v>
      </c>
      <c r="J2137" s="34" t="s">
        <v>95</v>
      </c>
      <c r="K2137" s="19">
        <f t="shared" si="67"/>
        <v>-28.24</v>
      </c>
      <c r="L2137" t="s">
        <v>851</v>
      </c>
      <c r="M2137" s="51" t="s">
        <v>973</v>
      </c>
      <c r="O2137" s="50" t="s">
        <v>929</v>
      </c>
      <c r="P2137" s="38">
        <f t="shared" si="66"/>
        <v>-28.24</v>
      </c>
      <c r="Q2137" s="52">
        <v>45831</v>
      </c>
      <c r="S2137">
        <v>40700</v>
      </c>
      <c r="T2137" t="s">
        <v>784</v>
      </c>
    </row>
    <row r="2138" spans="1:20" ht="29.1">
      <c r="A2138" s="54" t="str">
        <f>+VLOOKUP(O2138,'Selectable Table'!D:E,2,0)</f>
        <v>OTH CUST</v>
      </c>
      <c r="B2138" s="37" t="s">
        <v>1612</v>
      </c>
      <c r="C2138" s="50" t="s">
        <v>1613</v>
      </c>
      <c r="D2138" s="50" t="s">
        <v>2035</v>
      </c>
      <c r="E2138">
        <v>2025</v>
      </c>
      <c r="F2138">
        <v>6</v>
      </c>
      <c r="G2138" s="54" t="s">
        <v>854</v>
      </c>
      <c r="H2138" s="34" t="s">
        <v>324</v>
      </c>
      <c r="I2138" s="18">
        <v>-68.996000000000009</v>
      </c>
      <c r="J2138" s="34" t="s">
        <v>95</v>
      </c>
      <c r="K2138" s="19">
        <f t="shared" si="67"/>
        <v>-68.996000000000009</v>
      </c>
      <c r="L2138" t="s">
        <v>851</v>
      </c>
      <c r="M2138" s="51" t="s">
        <v>1614</v>
      </c>
      <c r="O2138" s="50" t="s">
        <v>929</v>
      </c>
      <c r="P2138" s="38">
        <f t="shared" si="66"/>
        <v>-68.996000000000009</v>
      </c>
      <c r="Q2138" s="52">
        <v>45831</v>
      </c>
      <c r="S2138">
        <v>40700</v>
      </c>
      <c r="T2138" t="s">
        <v>784</v>
      </c>
    </row>
    <row r="2139" spans="1:20" ht="29.1">
      <c r="A2139" s="54" t="str">
        <f>+VLOOKUP(O2139,'Selectable Table'!D:E,2,0)</f>
        <v>OTH CUST</v>
      </c>
      <c r="B2139" s="37" t="s">
        <v>1612</v>
      </c>
      <c r="C2139" s="50" t="s">
        <v>1613</v>
      </c>
      <c r="D2139" s="50" t="s">
        <v>2035</v>
      </c>
      <c r="E2139">
        <v>2025</v>
      </c>
      <c r="F2139">
        <v>6</v>
      </c>
      <c r="G2139" s="54" t="s">
        <v>854</v>
      </c>
      <c r="H2139" s="34" t="s">
        <v>324</v>
      </c>
      <c r="I2139" s="18">
        <v>-27.516000000000005</v>
      </c>
      <c r="J2139" s="34" t="s">
        <v>95</v>
      </c>
      <c r="K2139" s="19">
        <f t="shared" si="67"/>
        <v>-27.516000000000005</v>
      </c>
      <c r="L2139" t="s">
        <v>851</v>
      </c>
      <c r="M2139" s="51" t="s">
        <v>1614</v>
      </c>
      <c r="O2139" s="50" t="s">
        <v>929</v>
      </c>
      <c r="P2139" s="38">
        <f t="shared" si="66"/>
        <v>-27.516000000000005</v>
      </c>
      <c r="Q2139" s="52">
        <v>45831</v>
      </c>
      <c r="S2139">
        <v>40700</v>
      </c>
      <c r="T2139" t="s">
        <v>784</v>
      </c>
    </row>
    <row r="2140" spans="1:20" ht="29.1">
      <c r="A2140" s="54" t="str">
        <f>+VLOOKUP(O2140,'Selectable Table'!D:E,2,0)</f>
        <v>OTH CUST</v>
      </c>
      <c r="B2140" s="37" t="s">
        <v>985</v>
      </c>
      <c r="C2140" s="50" t="s">
        <v>986</v>
      </c>
      <c r="D2140" s="50" t="s">
        <v>2035</v>
      </c>
      <c r="E2140">
        <v>2025</v>
      </c>
      <c r="F2140">
        <v>6</v>
      </c>
      <c r="G2140" s="54" t="s">
        <v>850</v>
      </c>
      <c r="H2140" s="34" t="s">
        <v>323</v>
      </c>
      <c r="I2140" s="18">
        <v>-141.62</v>
      </c>
      <c r="J2140" s="34" t="s">
        <v>95</v>
      </c>
      <c r="K2140" s="19">
        <f t="shared" si="67"/>
        <v>-141.62</v>
      </c>
      <c r="L2140" t="s">
        <v>851</v>
      </c>
      <c r="M2140" s="51" t="s">
        <v>987</v>
      </c>
      <c r="O2140" s="50" t="s">
        <v>929</v>
      </c>
      <c r="P2140" s="38">
        <f t="shared" si="66"/>
        <v>-141.62</v>
      </c>
      <c r="Q2140" s="52">
        <v>45831</v>
      </c>
      <c r="S2140">
        <v>40700</v>
      </c>
      <c r="T2140" t="s">
        <v>784</v>
      </c>
    </row>
    <row r="2141" spans="1:20" ht="29.1">
      <c r="A2141" s="54" t="str">
        <f>+VLOOKUP(O2141,'Selectable Table'!D:E,2,0)</f>
        <v>OTH CUST</v>
      </c>
      <c r="B2141" s="37" t="s">
        <v>985</v>
      </c>
      <c r="C2141" s="50" t="s">
        <v>986</v>
      </c>
      <c r="D2141" s="50" t="s">
        <v>584</v>
      </c>
      <c r="E2141">
        <v>2025</v>
      </c>
      <c r="F2141">
        <v>6</v>
      </c>
      <c r="G2141" s="54" t="s">
        <v>858</v>
      </c>
      <c r="H2141" s="34" t="s">
        <v>325</v>
      </c>
      <c r="I2141" s="18">
        <v>-56.48</v>
      </c>
      <c r="J2141" s="34" t="s">
        <v>789</v>
      </c>
      <c r="K2141" s="19">
        <f t="shared" si="67"/>
        <v>-75.378772799999993</v>
      </c>
      <c r="L2141" t="s">
        <v>851</v>
      </c>
      <c r="M2141" s="51" t="s">
        <v>987</v>
      </c>
      <c r="O2141" s="50" t="s">
        <v>929</v>
      </c>
      <c r="P2141" s="38">
        <f t="shared" si="66"/>
        <v>-75.378772799999993</v>
      </c>
      <c r="Q2141" s="52">
        <v>45831</v>
      </c>
      <c r="S2141">
        <v>40700</v>
      </c>
      <c r="T2141" t="s">
        <v>784</v>
      </c>
    </row>
    <row r="2142" spans="1:20" ht="14.45">
      <c r="A2142" s="54" t="str">
        <f>+VLOOKUP(O2142,'Selectable Table'!D:E,2,0)</f>
        <v>OTH CUST</v>
      </c>
      <c r="B2142" s="37" t="s">
        <v>1618</v>
      </c>
      <c r="C2142" s="50" t="s">
        <v>1619</v>
      </c>
      <c r="D2142" s="50" t="s">
        <v>584</v>
      </c>
      <c r="E2142">
        <v>2025</v>
      </c>
      <c r="F2142">
        <v>6</v>
      </c>
      <c r="G2142" s="54" t="s">
        <v>854</v>
      </c>
      <c r="H2142" s="34" t="s">
        <v>324</v>
      </c>
      <c r="I2142" s="18">
        <v>-159.60000000000002</v>
      </c>
      <c r="J2142" s="34" t="s">
        <v>789</v>
      </c>
      <c r="K2142" s="19">
        <f t="shared" si="67"/>
        <v>-213.00375600000004</v>
      </c>
      <c r="L2142" t="s">
        <v>851</v>
      </c>
      <c r="M2142" s="51" t="s">
        <v>1620</v>
      </c>
      <c r="O2142" s="50" t="s">
        <v>1621</v>
      </c>
      <c r="P2142" s="38">
        <f t="shared" si="66"/>
        <v>-213.00375600000004</v>
      </c>
      <c r="Q2142" s="52">
        <v>45831</v>
      </c>
      <c r="S2142">
        <v>40700</v>
      </c>
      <c r="T2142" t="s">
        <v>784</v>
      </c>
    </row>
    <row r="2143" spans="1:20" ht="14.45">
      <c r="A2143" s="54" t="str">
        <f>+VLOOKUP(O2143,'Selectable Table'!D:E,2,0)</f>
        <v>OTH CUST</v>
      </c>
      <c r="B2143" s="37" t="s">
        <v>1618</v>
      </c>
      <c r="C2143" s="50" t="s">
        <v>1619</v>
      </c>
      <c r="D2143" s="50" t="s">
        <v>584</v>
      </c>
      <c r="E2143">
        <v>2025</v>
      </c>
      <c r="F2143">
        <v>6</v>
      </c>
      <c r="G2143" s="54" t="s">
        <v>854</v>
      </c>
      <c r="H2143" s="34" t="s">
        <v>324</v>
      </c>
      <c r="I2143" s="18">
        <v>-63.84</v>
      </c>
      <c r="J2143" s="34" t="s">
        <v>789</v>
      </c>
      <c r="K2143" s="19">
        <f t="shared" si="67"/>
        <v>-85.20150240000001</v>
      </c>
      <c r="L2143" t="s">
        <v>851</v>
      </c>
      <c r="M2143" s="51" t="s">
        <v>1620</v>
      </c>
      <c r="O2143" s="50" t="s">
        <v>1621</v>
      </c>
      <c r="P2143" s="38">
        <f t="shared" si="66"/>
        <v>-85.20150240000001</v>
      </c>
      <c r="Q2143" s="52">
        <v>45831</v>
      </c>
      <c r="S2143">
        <v>40700</v>
      </c>
      <c r="T2143" t="s">
        <v>784</v>
      </c>
    </row>
    <row r="2144" spans="1:20" ht="29.1">
      <c r="A2144" s="54" t="str">
        <f>+VLOOKUP(O2144,'Selectable Table'!D:E,2,0)</f>
        <v>OTH CUST</v>
      </c>
      <c r="B2144" s="37" t="s">
        <v>1633</v>
      </c>
      <c r="C2144" s="50" t="s">
        <v>1634</v>
      </c>
      <c r="D2144" s="50" t="s">
        <v>584</v>
      </c>
      <c r="E2144">
        <v>2025</v>
      </c>
      <c r="F2144">
        <v>6</v>
      </c>
      <c r="G2144" s="54" t="s">
        <v>854</v>
      </c>
      <c r="H2144" s="34" t="s">
        <v>324</v>
      </c>
      <c r="I2144" s="18">
        <v>-70.811999999999998</v>
      </c>
      <c r="J2144" s="34" t="s">
        <v>789</v>
      </c>
      <c r="K2144" s="19">
        <f t="shared" si="67"/>
        <v>-94.506403320000004</v>
      </c>
      <c r="L2144" t="s">
        <v>851</v>
      </c>
      <c r="M2144" s="51" t="s">
        <v>1635</v>
      </c>
      <c r="O2144" s="50" t="s">
        <v>929</v>
      </c>
      <c r="P2144" s="38">
        <f t="shared" si="66"/>
        <v>-94.506403320000004</v>
      </c>
      <c r="Q2144" s="52">
        <v>45831</v>
      </c>
      <c r="S2144">
        <v>40700</v>
      </c>
      <c r="T2144" t="s">
        <v>784</v>
      </c>
    </row>
    <row r="2145" spans="1:20" ht="29.1">
      <c r="A2145" s="54" t="str">
        <f>+VLOOKUP(O2145,'Selectable Table'!D:E,2,0)</f>
        <v>OTH CUST</v>
      </c>
      <c r="B2145" s="37" t="s">
        <v>1633</v>
      </c>
      <c r="C2145" s="50" t="s">
        <v>1634</v>
      </c>
      <c r="D2145" s="50" t="s">
        <v>584</v>
      </c>
      <c r="E2145">
        <v>2025</v>
      </c>
      <c r="F2145">
        <v>6</v>
      </c>
      <c r="G2145" s="54" t="s">
        <v>854</v>
      </c>
      <c r="H2145" s="34" t="s">
        <v>324</v>
      </c>
      <c r="I2145" s="18">
        <v>-28.24</v>
      </c>
      <c r="J2145" s="34" t="s">
        <v>789</v>
      </c>
      <c r="K2145" s="19">
        <f t="shared" si="67"/>
        <v>-37.689386399999997</v>
      </c>
      <c r="L2145" t="s">
        <v>851</v>
      </c>
      <c r="M2145" s="51" t="s">
        <v>1635</v>
      </c>
      <c r="O2145" s="50" t="s">
        <v>929</v>
      </c>
      <c r="P2145" s="38">
        <f t="shared" si="66"/>
        <v>-37.689386399999997</v>
      </c>
      <c r="Q2145" s="52">
        <v>45831</v>
      </c>
      <c r="S2145">
        <v>40700</v>
      </c>
      <c r="T2145" t="s">
        <v>784</v>
      </c>
    </row>
    <row r="2146" spans="1:20" ht="29.1">
      <c r="A2146" s="54" t="str">
        <f>+VLOOKUP(O2146,'Selectable Table'!D:E,2,0)</f>
        <v>OTH CUST</v>
      </c>
      <c r="B2146" s="37" t="s">
        <v>1034</v>
      </c>
      <c r="C2146" s="50" t="s">
        <v>1035</v>
      </c>
      <c r="D2146" s="50" t="s">
        <v>584</v>
      </c>
      <c r="E2146">
        <v>2025</v>
      </c>
      <c r="F2146">
        <v>6</v>
      </c>
      <c r="G2146" s="54" t="s">
        <v>850</v>
      </c>
      <c r="H2146" s="34" t="s">
        <v>323</v>
      </c>
      <c r="I2146" s="18">
        <v>-70.811999999999998</v>
      </c>
      <c r="J2146" s="34" t="s">
        <v>789</v>
      </c>
      <c r="K2146" s="19">
        <f t="shared" si="67"/>
        <v>-94.506403320000004</v>
      </c>
      <c r="L2146" t="s">
        <v>851</v>
      </c>
      <c r="M2146" s="51" t="s">
        <v>1036</v>
      </c>
      <c r="O2146" s="50" t="s">
        <v>929</v>
      </c>
      <c r="P2146" s="38">
        <f t="shared" si="66"/>
        <v>-94.506403320000004</v>
      </c>
      <c r="Q2146" s="52">
        <v>45831</v>
      </c>
      <c r="S2146">
        <v>40700</v>
      </c>
      <c r="T2146" t="s">
        <v>784</v>
      </c>
    </row>
    <row r="2147" spans="1:20" ht="29.1">
      <c r="A2147" s="54" t="str">
        <f>+VLOOKUP(O2147,'Selectable Table'!D:E,2,0)</f>
        <v>OTH CUST</v>
      </c>
      <c r="B2147" s="37" t="s">
        <v>1034</v>
      </c>
      <c r="C2147" s="50" t="s">
        <v>1035</v>
      </c>
      <c r="D2147" s="50" t="s">
        <v>584</v>
      </c>
      <c r="E2147">
        <v>2025</v>
      </c>
      <c r="F2147">
        <v>6</v>
      </c>
      <c r="G2147" s="54" t="s">
        <v>850</v>
      </c>
      <c r="H2147" s="34" t="s">
        <v>323</v>
      </c>
      <c r="I2147" s="18">
        <v>-28.24</v>
      </c>
      <c r="J2147" s="34" t="s">
        <v>789</v>
      </c>
      <c r="K2147" s="19">
        <f t="shared" si="67"/>
        <v>-37.689386399999997</v>
      </c>
      <c r="L2147" t="s">
        <v>851</v>
      </c>
      <c r="M2147" s="51" t="s">
        <v>1036</v>
      </c>
      <c r="O2147" s="50" t="s">
        <v>929</v>
      </c>
      <c r="P2147" s="38">
        <f t="shared" si="66"/>
        <v>-37.689386399999997</v>
      </c>
      <c r="Q2147" s="52">
        <v>45831</v>
      </c>
      <c r="S2147">
        <v>40700</v>
      </c>
      <c r="T2147" t="s">
        <v>784</v>
      </c>
    </row>
    <row r="2148" spans="1:20" ht="29.1">
      <c r="A2148" s="54" t="str">
        <f>+VLOOKUP(O2148,'Selectable Table'!D:E,2,0)</f>
        <v>OTH CUST</v>
      </c>
      <c r="B2148" s="37" t="s">
        <v>1659</v>
      </c>
      <c r="C2148" s="50" t="s">
        <v>1660</v>
      </c>
      <c r="D2148" s="50" t="s">
        <v>2036</v>
      </c>
      <c r="E2148">
        <v>2025</v>
      </c>
      <c r="F2148">
        <v>6</v>
      </c>
      <c r="G2148" s="54" t="s">
        <v>858</v>
      </c>
      <c r="H2148" s="34" t="s">
        <v>325</v>
      </c>
      <c r="I2148" s="18">
        <v>-134.136</v>
      </c>
      <c r="J2148" s="34" t="s">
        <v>789</v>
      </c>
      <c r="K2148" s="19">
        <f t="shared" si="67"/>
        <v>-179.01924696</v>
      </c>
      <c r="L2148" t="s">
        <v>851</v>
      </c>
      <c r="M2148" s="51" t="s">
        <v>1661</v>
      </c>
      <c r="O2148" s="50" t="s">
        <v>929</v>
      </c>
      <c r="P2148" s="38">
        <f t="shared" si="66"/>
        <v>-179.01924696</v>
      </c>
      <c r="Q2148" s="52">
        <v>45831</v>
      </c>
      <c r="S2148">
        <v>40700</v>
      </c>
      <c r="T2148" t="s">
        <v>784</v>
      </c>
    </row>
    <row r="2149" spans="1:20" ht="29.1">
      <c r="A2149" s="54" t="str">
        <f>+VLOOKUP(O2149,'Selectable Table'!D:E,2,0)</f>
        <v>OTH CUST</v>
      </c>
      <c r="B2149" s="37" t="s">
        <v>1659</v>
      </c>
      <c r="C2149" s="50" t="s">
        <v>1660</v>
      </c>
      <c r="D2149" s="50" t="s">
        <v>2036</v>
      </c>
      <c r="E2149">
        <v>2025</v>
      </c>
      <c r="F2149">
        <v>6</v>
      </c>
      <c r="G2149" s="54" t="s">
        <v>854</v>
      </c>
      <c r="H2149" s="34" t="s">
        <v>324</v>
      </c>
      <c r="I2149" s="18">
        <v>-53.491999999999997</v>
      </c>
      <c r="J2149" s="34" t="s">
        <v>789</v>
      </c>
      <c r="K2149" s="19">
        <f t="shared" si="67"/>
        <v>-71.390958119999993</v>
      </c>
      <c r="L2149" t="s">
        <v>851</v>
      </c>
      <c r="M2149" s="51" t="s">
        <v>1661</v>
      </c>
      <c r="O2149" s="50" t="s">
        <v>929</v>
      </c>
      <c r="P2149" s="38">
        <f t="shared" si="66"/>
        <v>-71.390958119999993</v>
      </c>
      <c r="Q2149" s="52">
        <v>45831</v>
      </c>
      <c r="S2149">
        <v>40700</v>
      </c>
      <c r="T2149" t="s">
        <v>784</v>
      </c>
    </row>
    <row r="2150" spans="1:20" ht="29.1">
      <c r="A2150" s="54" t="str">
        <f>+VLOOKUP(O2150,'Selectable Table'!D:E,2,0)</f>
        <v>OTH CUST</v>
      </c>
      <c r="B2150" s="37" t="s">
        <v>1663</v>
      </c>
      <c r="C2150" s="50" t="s">
        <v>1664</v>
      </c>
      <c r="D2150" s="50" t="s">
        <v>2036</v>
      </c>
      <c r="E2150">
        <v>2025</v>
      </c>
      <c r="F2150">
        <v>6</v>
      </c>
      <c r="G2150" s="54" t="s">
        <v>854</v>
      </c>
      <c r="H2150" s="34" t="s">
        <v>324</v>
      </c>
      <c r="I2150" s="18">
        <v>-67.067999999999998</v>
      </c>
      <c r="J2150" s="34" t="s">
        <v>789</v>
      </c>
      <c r="K2150" s="19">
        <f t="shared" si="67"/>
        <v>-89.509623480000002</v>
      </c>
      <c r="L2150" t="s">
        <v>851</v>
      </c>
      <c r="M2150" s="51" t="s">
        <v>1666</v>
      </c>
      <c r="O2150" s="50" t="s">
        <v>929</v>
      </c>
      <c r="P2150" s="38">
        <f t="shared" si="66"/>
        <v>-89.509623480000002</v>
      </c>
      <c r="Q2150" s="52">
        <v>45831</v>
      </c>
      <c r="S2150">
        <v>40700</v>
      </c>
      <c r="T2150" t="s">
        <v>784</v>
      </c>
    </row>
    <row r="2151" spans="1:20" ht="29.1">
      <c r="A2151" s="54" t="str">
        <f>+VLOOKUP(O2151,'Selectable Table'!D:E,2,0)</f>
        <v>OTH CUST</v>
      </c>
      <c r="B2151" s="37" t="s">
        <v>1663</v>
      </c>
      <c r="C2151" s="50" t="s">
        <v>1664</v>
      </c>
      <c r="D2151" s="50" t="s">
        <v>2036</v>
      </c>
      <c r="E2151">
        <v>2025</v>
      </c>
      <c r="F2151">
        <v>6</v>
      </c>
      <c r="G2151" s="54" t="s">
        <v>850</v>
      </c>
      <c r="H2151" s="34" t="s">
        <v>323</v>
      </c>
      <c r="I2151" s="18">
        <v>-26.744</v>
      </c>
      <c r="J2151" s="34" t="s">
        <v>789</v>
      </c>
      <c r="K2151" s="19">
        <f t="shared" si="67"/>
        <v>-35.692809840000002</v>
      </c>
      <c r="L2151" t="s">
        <v>851</v>
      </c>
      <c r="M2151" s="51" t="s">
        <v>1666</v>
      </c>
      <c r="O2151" s="50" t="s">
        <v>929</v>
      </c>
      <c r="P2151" s="38">
        <f t="shared" si="66"/>
        <v>-35.692809840000002</v>
      </c>
      <c r="Q2151" s="52">
        <v>45831</v>
      </c>
      <c r="S2151">
        <v>40700</v>
      </c>
      <c r="T2151" t="s">
        <v>784</v>
      </c>
    </row>
    <row r="2152" spans="1:20" ht="29.1">
      <c r="A2152" s="54" t="str">
        <f>+VLOOKUP(O2152,'Selectable Table'!D:E,2,0)</f>
        <v>OTH CUST</v>
      </c>
      <c r="B2152" s="37" t="s">
        <v>1070</v>
      </c>
      <c r="C2152" s="50" t="s">
        <v>1071</v>
      </c>
      <c r="D2152" s="50" t="s">
        <v>2037</v>
      </c>
      <c r="E2152">
        <v>2025</v>
      </c>
      <c r="F2152">
        <v>6</v>
      </c>
      <c r="G2152" s="54" t="s">
        <v>858</v>
      </c>
      <c r="H2152" s="34" t="s">
        <v>325</v>
      </c>
      <c r="I2152" s="18">
        <v>-67.067999999999998</v>
      </c>
      <c r="J2152" s="34" t="s">
        <v>789</v>
      </c>
      <c r="K2152" s="19">
        <f t="shared" si="67"/>
        <v>-89.509623480000002</v>
      </c>
      <c r="L2152" t="s">
        <v>851</v>
      </c>
      <c r="M2152" s="51" t="s">
        <v>1072</v>
      </c>
      <c r="O2152" s="50" t="s">
        <v>929</v>
      </c>
      <c r="P2152" s="38">
        <f t="shared" si="66"/>
        <v>-89.509623480000002</v>
      </c>
      <c r="Q2152" s="52">
        <v>45831</v>
      </c>
      <c r="S2152">
        <v>40700</v>
      </c>
      <c r="T2152" t="s">
        <v>784</v>
      </c>
    </row>
    <row r="2153" spans="1:20" ht="29.1">
      <c r="A2153" s="54" t="str">
        <f>+VLOOKUP(O2153,'Selectable Table'!D:E,2,0)</f>
        <v>OTH CUST</v>
      </c>
      <c r="B2153" s="37" t="s">
        <v>1070</v>
      </c>
      <c r="C2153" s="50" t="s">
        <v>1071</v>
      </c>
      <c r="D2153" s="50" t="s">
        <v>2037</v>
      </c>
      <c r="E2153">
        <v>2025</v>
      </c>
      <c r="F2153">
        <v>6</v>
      </c>
      <c r="G2153" s="54" t="s">
        <v>854</v>
      </c>
      <c r="H2153" s="34" t="s">
        <v>324</v>
      </c>
      <c r="I2153" s="18">
        <v>-26.744</v>
      </c>
      <c r="J2153" s="34" t="s">
        <v>789</v>
      </c>
      <c r="K2153" s="19">
        <f t="shared" si="67"/>
        <v>-35.692809840000002</v>
      </c>
      <c r="L2153" t="s">
        <v>851</v>
      </c>
      <c r="M2153" s="51" t="s">
        <v>1072</v>
      </c>
      <c r="O2153" s="50" t="s">
        <v>929</v>
      </c>
      <c r="P2153" s="38">
        <f t="shared" si="66"/>
        <v>-35.692809840000002</v>
      </c>
      <c r="Q2153" s="52">
        <v>45831</v>
      </c>
      <c r="S2153">
        <v>40700</v>
      </c>
      <c r="T2153" t="s">
        <v>784</v>
      </c>
    </row>
    <row r="2154" spans="1:20" ht="29.1">
      <c r="A2154" s="54" t="str">
        <f>+VLOOKUP(O2154,'Selectable Table'!D:E,2,0)</f>
        <v>OTH CUST</v>
      </c>
      <c r="B2154" s="37" t="s">
        <v>1083</v>
      </c>
      <c r="C2154" s="50" t="s">
        <v>1084</v>
      </c>
      <c r="D2154" s="50" t="s">
        <v>2037</v>
      </c>
      <c r="E2154">
        <v>2025</v>
      </c>
      <c r="F2154">
        <v>6</v>
      </c>
      <c r="G2154" s="54" t="s">
        <v>854</v>
      </c>
      <c r="H2154" s="34" t="s">
        <v>324</v>
      </c>
      <c r="I2154" s="18">
        <v>-268.27199999999999</v>
      </c>
      <c r="J2154" s="34" t="s">
        <v>789</v>
      </c>
      <c r="K2154" s="19">
        <f t="shared" si="67"/>
        <v>-358.03849392000001</v>
      </c>
      <c r="L2154" t="s">
        <v>851</v>
      </c>
      <c r="M2154" s="51" t="s">
        <v>1085</v>
      </c>
      <c r="O2154" s="50" t="s">
        <v>929</v>
      </c>
      <c r="P2154" s="38">
        <f t="shared" si="66"/>
        <v>-358.03849392000001</v>
      </c>
      <c r="Q2154" s="52">
        <v>45831</v>
      </c>
      <c r="S2154">
        <v>40700</v>
      </c>
      <c r="T2154" t="s">
        <v>784</v>
      </c>
    </row>
    <row r="2155" spans="1:20" ht="29.1">
      <c r="A2155" s="54" t="str">
        <f>+VLOOKUP(O2155,'Selectable Table'!D:E,2,0)</f>
        <v>OTH CUST</v>
      </c>
      <c r="B2155" s="37" t="s">
        <v>1083</v>
      </c>
      <c r="C2155" s="50" t="s">
        <v>1084</v>
      </c>
      <c r="D2155" s="50" t="s">
        <v>2037</v>
      </c>
      <c r="E2155">
        <v>2025</v>
      </c>
      <c r="F2155">
        <v>6</v>
      </c>
      <c r="G2155" s="54" t="s">
        <v>854</v>
      </c>
      <c r="H2155" s="34" t="s">
        <v>324</v>
      </c>
      <c r="I2155" s="18">
        <v>-106.98399999999999</v>
      </c>
      <c r="J2155" s="34" t="s">
        <v>789</v>
      </c>
      <c r="K2155" s="19">
        <f t="shared" si="67"/>
        <v>-142.78191623999999</v>
      </c>
      <c r="L2155" t="s">
        <v>851</v>
      </c>
      <c r="M2155" s="51" t="s">
        <v>1085</v>
      </c>
      <c r="O2155" s="50" t="s">
        <v>929</v>
      </c>
      <c r="P2155" s="38">
        <f t="shared" si="66"/>
        <v>-142.78191623999999</v>
      </c>
      <c r="Q2155" s="52">
        <v>45831</v>
      </c>
      <c r="S2155">
        <v>40700</v>
      </c>
      <c r="T2155" t="s">
        <v>784</v>
      </c>
    </row>
    <row r="2156" spans="1:20" ht="29.1">
      <c r="A2156" s="54" t="str">
        <f>+VLOOKUP(O2156,'Selectable Table'!D:E,2,0)</f>
        <v>OTH CUST</v>
      </c>
      <c r="B2156" s="37" t="s">
        <v>1676</v>
      </c>
      <c r="C2156" s="50" t="s">
        <v>1677</v>
      </c>
      <c r="D2156" s="50" t="s">
        <v>2037</v>
      </c>
      <c r="E2156">
        <v>2025</v>
      </c>
      <c r="F2156">
        <v>6</v>
      </c>
      <c r="G2156" s="54" t="s">
        <v>854</v>
      </c>
      <c r="H2156" s="34" t="s">
        <v>324</v>
      </c>
      <c r="I2156" s="18">
        <v>-67.067999999999998</v>
      </c>
      <c r="J2156" s="34" t="s">
        <v>789</v>
      </c>
      <c r="K2156" s="19">
        <f t="shared" si="67"/>
        <v>-89.509623480000002</v>
      </c>
      <c r="L2156" t="s">
        <v>851</v>
      </c>
      <c r="M2156" s="51" t="s">
        <v>1678</v>
      </c>
      <c r="O2156" s="50" t="s">
        <v>929</v>
      </c>
      <c r="P2156" s="38">
        <f t="shared" si="66"/>
        <v>-89.509623480000002</v>
      </c>
      <c r="Q2156" s="52">
        <v>45831</v>
      </c>
      <c r="S2156">
        <v>40700</v>
      </c>
      <c r="T2156" t="s">
        <v>784</v>
      </c>
    </row>
    <row r="2157" spans="1:20" ht="29.1">
      <c r="A2157" s="54" t="str">
        <f>+VLOOKUP(O2157,'Selectable Table'!D:E,2,0)</f>
        <v>OTH CUST</v>
      </c>
      <c r="B2157" s="37" t="s">
        <v>1676</v>
      </c>
      <c r="C2157" s="50" t="s">
        <v>1677</v>
      </c>
      <c r="D2157" s="50" t="s">
        <v>2037</v>
      </c>
      <c r="E2157">
        <v>2025</v>
      </c>
      <c r="F2157">
        <v>6</v>
      </c>
      <c r="G2157" s="54" t="s">
        <v>854</v>
      </c>
      <c r="H2157" s="34" t="s">
        <v>324</v>
      </c>
      <c r="I2157" s="18">
        <v>-26.744</v>
      </c>
      <c r="J2157" s="34" t="s">
        <v>789</v>
      </c>
      <c r="K2157" s="19">
        <f t="shared" si="67"/>
        <v>-35.692809840000002</v>
      </c>
      <c r="L2157" t="s">
        <v>851</v>
      </c>
      <c r="M2157" s="51" t="s">
        <v>1678</v>
      </c>
      <c r="O2157" s="50" t="s">
        <v>929</v>
      </c>
      <c r="P2157" s="38">
        <f t="shared" si="66"/>
        <v>-35.692809840000002</v>
      </c>
      <c r="Q2157" s="52">
        <v>45831</v>
      </c>
      <c r="S2157">
        <v>40700</v>
      </c>
      <c r="T2157" t="s">
        <v>784</v>
      </c>
    </row>
    <row r="2158" spans="1:20" ht="29.1">
      <c r="A2158" s="54" t="str">
        <f>+VLOOKUP(O2158,'Selectable Table'!D:E,2,0)</f>
        <v>OTH CUST</v>
      </c>
      <c r="B2158" s="37" t="s">
        <v>1706</v>
      </c>
      <c r="C2158" s="50" t="s">
        <v>1707</v>
      </c>
      <c r="D2158" s="50" t="s">
        <v>2037</v>
      </c>
      <c r="E2158">
        <v>2025</v>
      </c>
      <c r="F2158">
        <v>6</v>
      </c>
      <c r="G2158" s="54" t="s">
        <v>850</v>
      </c>
      <c r="H2158" s="34" t="s">
        <v>323</v>
      </c>
      <c r="I2158" s="18">
        <v>-69</v>
      </c>
      <c r="J2158" s="34" t="s">
        <v>789</v>
      </c>
      <c r="K2158" s="19">
        <f t="shared" si="67"/>
        <v>-92.088090000000008</v>
      </c>
      <c r="L2158" t="s">
        <v>851</v>
      </c>
      <c r="M2158" s="51" t="s">
        <v>1709</v>
      </c>
      <c r="O2158" s="50" t="s">
        <v>929</v>
      </c>
      <c r="P2158" s="38">
        <f t="shared" si="66"/>
        <v>-92.088090000000008</v>
      </c>
      <c r="Q2158" s="52">
        <v>45831</v>
      </c>
      <c r="S2158">
        <v>40700</v>
      </c>
      <c r="T2158" t="s">
        <v>784</v>
      </c>
    </row>
    <row r="2159" spans="1:20" ht="29.1">
      <c r="A2159" s="54" t="str">
        <f>+VLOOKUP(O2159,'Selectable Table'!D:E,2,0)</f>
        <v>OTH CUST</v>
      </c>
      <c r="B2159" s="37" t="s">
        <v>1706</v>
      </c>
      <c r="C2159" s="50" t="s">
        <v>1707</v>
      </c>
      <c r="D2159" s="50" t="s">
        <v>2037</v>
      </c>
      <c r="E2159">
        <v>2025</v>
      </c>
      <c r="F2159">
        <v>6</v>
      </c>
      <c r="G2159" s="54" t="s">
        <v>850</v>
      </c>
      <c r="H2159" s="34" t="s">
        <v>323</v>
      </c>
      <c r="I2159" s="18">
        <v>-27.516000000000005</v>
      </c>
      <c r="J2159" s="34" t="s">
        <v>789</v>
      </c>
      <c r="K2159" s="19">
        <f t="shared" si="67"/>
        <v>-36.723128760000009</v>
      </c>
      <c r="L2159" t="s">
        <v>851</v>
      </c>
      <c r="M2159" s="51" t="s">
        <v>1709</v>
      </c>
      <c r="O2159" s="50" t="s">
        <v>929</v>
      </c>
      <c r="P2159" s="38">
        <f t="shared" si="66"/>
        <v>-36.723128760000009</v>
      </c>
      <c r="Q2159" s="52">
        <v>45831</v>
      </c>
      <c r="S2159">
        <v>40700</v>
      </c>
      <c r="T2159" t="s">
        <v>784</v>
      </c>
    </row>
    <row r="2160" spans="1:20" ht="14.45">
      <c r="A2160" s="54" t="str">
        <f>+VLOOKUP(O2160,'Selectable Table'!D:E,2,0)</f>
        <v>OTH CUST</v>
      </c>
      <c r="B2160" s="37" t="s">
        <v>1113</v>
      </c>
      <c r="C2160" s="50" t="s">
        <v>1114</v>
      </c>
      <c r="D2160" s="50" t="s">
        <v>2037</v>
      </c>
      <c r="E2160">
        <v>2025</v>
      </c>
      <c r="F2160">
        <v>6</v>
      </c>
      <c r="G2160" s="54" t="s">
        <v>854</v>
      </c>
      <c r="H2160" s="34" t="s">
        <v>324</v>
      </c>
      <c r="I2160" s="18">
        <v>-87.496000000000009</v>
      </c>
      <c r="J2160" s="34" t="s">
        <v>789</v>
      </c>
      <c r="K2160" s="19">
        <f t="shared" si="67"/>
        <v>-116.77303656000002</v>
      </c>
      <c r="L2160" t="s">
        <v>851</v>
      </c>
      <c r="M2160" s="51" t="s">
        <v>1115</v>
      </c>
      <c r="O2160" s="50" t="s">
        <v>1116</v>
      </c>
      <c r="P2160" s="38">
        <f t="shared" si="66"/>
        <v>-116.77303656000002</v>
      </c>
      <c r="Q2160" s="52">
        <v>45831</v>
      </c>
      <c r="S2160">
        <v>40700</v>
      </c>
      <c r="T2160" t="s">
        <v>784</v>
      </c>
    </row>
    <row r="2161" spans="1:20" ht="14.45">
      <c r="A2161" s="54" t="str">
        <f>+VLOOKUP(O2161,'Selectable Table'!D:E,2,0)</f>
        <v>OTH CUST</v>
      </c>
      <c r="B2161" s="37" t="s">
        <v>1113</v>
      </c>
      <c r="C2161" s="50" t="s">
        <v>1114</v>
      </c>
      <c r="D2161" s="50">
        <v>20220093</v>
      </c>
      <c r="E2161">
        <v>2025</v>
      </c>
      <c r="F2161">
        <v>6</v>
      </c>
      <c r="G2161" s="54" t="s">
        <v>858</v>
      </c>
      <c r="H2161" s="34" t="s">
        <v>325</v>
      </c>
      <c r="I2161" s="18">
        <v>-218.22399999999999</v>
      </c>
      <c r="J2161" s="34" t="s">
        <v>95</v>
      </c>
      <c r="K2161" s="19">
        <f t="shared" si="67"/>
        <v>-218.22399999999999</v>
      </c>
      <c r="L2161" t="s">
        <v>851</v>
      </c>
      <c r="M2161" s="51" t="s">
        <v>1115</v>
      </c>
      <c r="O2161" s="50" t="s">
        <v>1116</v>
      </c>
      <c r="P2161" s="38">
        <f t="shared" si="66"/>
        <v>-218.22399999999999</v>
      </c>
      <c r="Q2161" s="52">
        <v>45831</v>
      </c>
      <c r="S2161">
        <v>40700</v>
      </c>
      <c r="T2161" t="s">
        <v>784</v>
      </c>
    </row>
    <row r="2162" spans="1:20" ht="29.1">
      <c r="A2162" s="54" t="str">
        <f>+VLOOKUP(O2162,'Selectable Table'!D:E,2,0)</f>
        <v>OTH CUST</v>
      </c>
      <c r="B2162" s="37" t="s">
        <v>1137</v>
      </c>
      <c r="C2162" s="50" t="s">
        <v>1138</v>
      </c>
      <c r="D2162" s="50">
        <v>20220093</v>
      </c>
      <c r="E2162">
        <v>2025</v>
      </c>
      <c r="F2162">
        <v>6</v>
      </c>
      <c r="G2162" s="54" t="s">
        <v>854</v>
      </c>
      <c r="H2162" s="34" t="s">
        <v>324</v>
      </c>
      <c r="I2162" s="18">
        <v>-53.491999999999997</v>
      </c>
      <c r="J2162" s="34" t="s">
        <v>95</v>
      </c>
      <c r="K2162" s="19">
        <f t="shared" si="67"/>
        <v>-53.491999999999997</v>
      </c>
      <c r="L2162" t="s">
        <v>851</v>
      </c>
      <c r="M2162" s="51" t="s">
        <v>1139</v>
      </c>
      <c r="O2162" s="50" t="s">
        <v>929</v>
      </c>
      <c r="P2162" s="38">
        <f t="shared" si="66"/>
        <v>-53.491999999999997</v>
      </c>
      <c r="Q2162" s="52">
        <v>45831</v>
      </c>
      <c r="S2162">
        <v>40700</v>
      </c>
      <c r="T2162" t="s">
        <v>784</v>
      </c>
    </row>
    <row r="2163" spans="1:20" ht="29.1">
      <c r="A2163" s="54" t="str">
        <f>+VLOOKUP(O2163,'Selectable Table'!D:E,2,0)</f>
        <v>OTH CUST</v>
      </c>
      <c r="B2163" s="37" t="s">
        <v>1137</v>
      </c>
      <c r="C2163" s="50" t="s">
        <v>1138</v>
      </c>
      <c r="D2163" s="50">
        <v>20220093</v>
      </c>
      <c r="E2163">
        <v>2025</v>
      </c>
      <c r="F2163">
        <v>6</v>
      </c>
      <c r="G2163" s="54" t="s">
        <v>854</v>
      </c>
      <c r="H2163" s="34" t="s">
        <v>324</v>
      </c>
      <c r="I2163" s="18">
        <v>-134.136</v>
      </c>
      <c r="J2163" s="34" t="s">
        <v>95</v>
      </c>
      <c r="K2163" s="19">
        <f t="shared" si="67"/>
        <v>-134.136</v>
      </c>
      <c r="L2163" t="s">
        <v>851</v>
      </c>
      <c r="M2163" s="51" t="s">
        <v>1139</v>
      </c>
      <c r="O2163" s="50" t="s">
        <v>929</v>
      </c>
      <c r="P2163" s="38">
        <f t="shared" si="66"/>
        <v>-134.136</v>
      </c>
      <c r="Q2163" s="52">
        <v>45831</v>
      </c>
      <c r="S2163">
        <v>40700</v>
      </c>
      <c r="T2163" t="s">
        <v>784</v>
      </c>
    </row>
    <row r="2164" spans="1:20" ht="14.45">
      <c r="A2164" s="54" t="str">
        <f>+VLOOKUP(O2164,'Selectable Table'!D:E,2,0)</f>
        <v>OTH CUST</v>
      </c>
      <c r="B2164" s="37" t="s">
        <v>2038</v>
      </c>
      <c r="C2164" s="50" t="s">
        <v>2039</v>
      </c>
      <c r="D2164" s="50">
        <v>20220093</v>
      </c>
      <c r="E2164">
        <v>2025</v>
      </c>
      <c r="F2164">
        <v>6</v>
      </c>
      <c r="G2164" s="54" t="s">
        <v>854</v>
      </c>
      <c r="H2164" s="34" t="s">
        <v>324</v>
      </c>
      <c r="I2164" s="18">
        <v>-23.763999999999999</v>
      </c>
      <c r="J2164" s="34" t="s">
        <v>95</v>
      </c>
      <c r="K2164" s="19">
        <f t="shared" si="67"/>
        <v>-23.763999999999999</v>
      </c>
      <c r="L2164" t="s">
        <v>851</v>
      </c>
      <c r="M2164" s="51" t="s">
        <v>2040</v>
      </c>
      <c r="O2164" s="50" t="s">
        <v>860</v>
      </c>
      <c r="P2164" s="38">
        <f t="shared" si="66"/>
        <v>-23.763999999999999</v>
      </c>
      <c r="Q2164" s="52">
        <v>45831</v>
      </c>
      <c r="S2164">
        <v>40700</v>
      </c>
      <c r="T2164" t="s">
        <v>784</v>
      </c>
    </row>
    <row r="2165" spans="1:20" ht="29.1">
      <c r="A2165" s="54" t="str">
        <f>+VLOOKUP(O2165,'Selectable Table'!D:E,2,0)</f>
        <v>OTH CUST</v>
      </c>
      <c r="B2165" s="37" t="s">
        <v>1183</v>
      </c>
      <c r="C2165" s="50" t="s">
        <v>1184</v>
      </c>
      <c r="D2165" s="50">
        <v>20220093</v>
      </c>
      <c r="E2165">
        <v>2025</v>
      </c>
      <c r="F2165">
        <v>6</v>
      </c>
      <c r="G2165" s="54" t="s">
        <v>854</v>
      </c>
      <c r="H2165" s="34" t="s">
        <v>324</v>
      </c>
      <c r="I2165" s="18">
        <v>-69.004000000000005</v>
      </c>
      <c r="J2165" s="34" t="s">
        <v>95</v>
      </c>
      <c r="K2165" s="19">
        <f t="shared" si="67"/>
        <v>-69.004000000000005</v>
      </c>
      <c r="L2165" t="s">
        <v>851</v>
      </c>
      <c r="M2165" s="51" t="s">
        <v>1185</v>
      </c>
      <c r="O2165" s="50" t="s">
        <v>929</v>
      </c>
      <c r="P2165" s="38">
        <f t="shared" si="66"/>
        <v>-69.004000000000005</v>
      </c>
      <c r="Q2165" s="52">
        <v>45831</v>
      </c>
      <c r="S2165">
        <v>40700</v>
      </c>
      <c r="T2165" t="s">
        <v>784</v>
      </c>
    </row>
    <row r="2166" spans="1:20" ht="29.1">
      <c r="A2166" s="54" t="str">
        <f>+VLOOKUP(O2166,'Selectable Table'!D:E,2,0)</f>
        <v>OTH CUST</v>
      </c>
      <c r="B2166" s="37" t="s">
        <v>1183</v>
      </c>
      <c r="C2166" s="50" t="s">
        <v>1184</v>
      </c>
      <c r="D2166" s="50">
        <v>20220093</v>
      </c>
      <c r="E2166">
        <v>2025</v>
      </c>
      <c r="F2166">
        <v>6</v>
      </c>
      <c r="G2166" s="54" t="s">
        <v>850</v>
      </c>
      <c r="H2166" s="34" t="s">
        <v>323</v>
      </c>
      <c r="I2166" s="18">
        <v>-27.516000000000005</v>
      </c>
      <c r="J2166" s="34" t="s">
        <v>95</v>
      </c>
      <c r="K2166" s="19">
        <f t="shared" si="67"/>
        <v>-27.516000000000005</v>
      </c>
      <c r="L2166" t="s">
        <v>851</v>
      </c>
      <c r="M2166" s="51" t="s">
        <v>1185</v>
      </c>
      <c r="O2166" s="50" t="s">
        <v>929</v>
      </c>
      <c r="P2166" s="38">
        <f t="shared" si="66"/>
        <v>-27.516000000000005</v>
      </c>
      <c r="Q2166" s="52">
        <v>45831</v>
      </c>
      <c r="S2166">
        <v>40700</v>
      </c>
      <c r="T2166" t="s">
        <v>784</v>
      </c>
    </row>
    <row r="2167" spans="1:20" ht="14.45">
      <c r="A2167" s="54" t="str">
        <f>+VLOOKUP(O2167,'Selectable Table'!D:E,2,0)</f>
        <v>OTH CUST</v>
      </c>
      <c r="B2167" s="37" t="s">
        <v>1771</v>
      </c>
      <c r="C2167" s="50" t="s">
        <v>1772</v>
      </c>
      <c r="D2167" s="50">
        <v>20220093</v>
      </c>
      <c r="E2167">
        <v>2025</v>
      </c>
      <c r="F2167">
        <v>6</v>
      </c>
      <c r="G2167" s="54" t="s">
        <v>854</v>
      </c>
      <c r="H2167" s="34" t="s">
        <v>324</v>
      </c>
      <c r="I2167" s="18">
        <v>-253.20000000000002</v>
      </c>
      <c r="J2167" s="34" t="s">
        <v>95</v>
      </c>
      <c r="K2167" s="19">
        <f t="shared" si="67"/>
        <v>-253.20000000000002</v>
      </c>
      <c r="L2167" t="s">
        <v>851</v>
      </c>
      <c r="M2167" s="51" t="s">
        <v>1773</v>
      </c>
      <c r="O2167" s="50" t="s">
        <v>1156</v>
      </c>
      <c r="P2167" s="38">
        <f t="shared" si="66"/>
        <v>-253.20000000000002</v>
      </c>
      <c r="Q2167" s="52">
        <v>45831</v>
      </c>
      <c r="S2167">
        <v>40700</v>
      </c>
      <c r="T2167" t="s">
        <v>784</v>
      </c>
    </row>
    <row r="2168" spans="1:20" ht="14.45">
      <c r="A2168" s="54" t="str">
        <f>+VLOOKUP(O2168,'Selectable Table'!D:E,2,0)</f>
        <v>OTH CUST</v>
      </c>
      <c r="B2168" s="37" t="s">
        <v>1771</v>
      </c>
      <c r="C2168" s="50" t="s">
        <v>1772</v>
      </c>
      <c r="D2168" s="50" t="s">
        <v>2041</v>
      </c>
      <c r="E2168">
        <v>2025</v>
      </c>
      <c r="F2168">
        <v>6</v>
      </c>
      <c r="G2168" s="54" t="s">
        <v>854</v>
      </c>
      <c r="H2168" s="34" t="s">
        <v>324</v>
      </c>
      <c r="I2168" s="18">
        <v>-124.99200000000002</v>
      </c>
      <c r="J2168" s="34" t="s">
        <v>785</v>
      </c>
      <c r="K2168" s="19">
        <f t="shared" si="67"/>
        <v>-140.85848448000002</v>
      </c>
      <c r="L2168" t="s">
        <v>851</v>
      </c>
      <c r="M2168" s="51" t="s">
        <v>1773</v>
      </c>
      <c r="O2168" s="50" t="s">
        <v>1156</v>
      </c>
      <c r="P2168" s="38">
        <f t="shared" si="66"/>
        <v>-140.85848448000002</v>
      </c>
      <c r="Q2168" s="52">
        <v>45831</v>
      </c>
      <c r="S2168">
        <v>40700</v>
      </c>
      <c r="T2168" t="s">
        <v>784</v>
      </c>
    </row>
    <row r="2169" spans="1:20" ht="14.45">
      <c r="A2169" s="54" t="str">
        <f>+VLOOKUP(O2169,'Selectable Table'!D:E,2,0)</f>
        <v>OTH CUST</v>
      </c>
      <c r="B2169" s="37" t="s">
        <v>1780</v>
      </c>
      <c r="C2169" s="50" t="s">
        <v>1781</v>
      </c>
      <c r="D2169" s="50" t="s">
        <v>2041</v>
      </c>
      <c r="E2169">
        <v>2025</v>
      </c>
      <c r="F2169">
        <v>6</v>
      </c>
      <c r="G2169" s="54" t="s">
        <v>850</v>
      </c>
      <c r="H2169" s="34" t="s">
        <v>323</v>
      </c>
      <c r="I2169" s="18">
        <v>-120.072</v>
      </c>
      <c r="J2169" s="34" t="s">
        <v>785</v>
      </c>
      <c r="K2169" s="19">
        <f t="shared" si="67"/>
        <v>-135.31393968</v>
      </c>
      <c r="L2169" t="s">
        <v>851</v>
      </c>
      <c r="M2169" s="51" t="s">
        <v>1782</v>
      </c>
      <c r="O2169" s="50" t="s">
        <v>1010</v>
      </c>
      <c r="P2169" s="38">
        <f t="shared" si="66"/>
        <v>-135.31393968</v>
      </c>
      <c r="Q2169" s="52">
        <v>45831</v>
      </c>
      <c r="S2169">
        <v>40700</v>
      </c>
      <c r="T2169" t="s">
        <v>784</v>
      </c>
    </row>
    <row r="2170" spans="1:20" ht="14.45">
      <c r="A2170" s="54" t="str">
        <f>+VLOOKUP(O2170,'Selectable Table'!D:E,2,0)</f>
        <v>OTH CUST</v>
      </c>
      <c r="B2170" s="37" t="s">
        <v>1780</v>
      </c>
      <c r="C2170" s="50" t="s">
        <v>1781</v>
      </c>
      <c r="D2170" s="50" t="s">
        <v>2041</v>
      </c>
      <c r="E2170">
        <v>2025</v>
      </c>
      <c r="F2170">
        <v>6</v>
      </c>
      <c r="G2170" s="54" t="s">
        <v>850</v>
      </c>
      <c r="H2170" s="34" t="s">
        <v>323</v>
      </c>
      <c r="I2170" s="18">
        <v>-48.136000000000003</v>
      </c>
      <c r="J2170" s="34" t="s">
        <v>785</v>
      </c>
      <c r="K2170" s="19">
        <f t="shared" si="67"/>
        <v>-54.246383840000007</v>
      </c>
      <c r="L2170" t="s">
        <v>851</v>
      </c>
      <c r="M2170" s="51" t="s">
        <v>1782</v>
      </c>
      <c r="O2170" s="50" t="s">
        <v>1010</v>
      </c>
      <c r="P2170" s="38">
        <f t="shared" si="66"/>
        <v>-54.246383840000007</v>
      </c>
      <c r="Q2170" s="52">
        <v>45831</v>
      </c>
      <c r="S2170">
        <v>40700</v>
      </c>
      <c r="T2170" t="s">
        <v>784</v>
      </c>
    </row>
    <row r="2171" spans="1:20" ht="14.45">
      <c r="A2171" s="54" t="str">
        <f>+VLOOKUP(O2171,'Selectable Table'!D:E,2,0)</f>
        <v>J &amp; J</v>
      </c>
      <c r="B2171" s="37" t="s">
        <v>1803</v>
      </c>
      <c r="C2171" s="50" t="s">
        <v>1804</v>
      </c>
      <c r="D2171" s="50">
        <v>20230167</v>
      </c>
      <c r="E2171">
        <v>2025</v>
      </c>
      <c r="F2171">
        <v>6</v>
      </c>
      <c r="G2171" s="54" t="s">
        <v>854</v>
      </c>
      <c r="H2171" s="34" t="s">
        <v>324</v>
      </c>
      <c r="I2171" s="18">
        <v>-62.379999999999995</v>
      </c>
      <c r="J2171" s="34" t="s">
        <v>95</v>
      </c>
      <c r="K2171" s="19">
        <f t="shared" si="67"/>
        <v>-62.379999999999995</v>
      </c>
      <c r="L2171" t="s">
        <v>851</v>
      </c>
      <c r="M2171" s="51" t="s">
        <v>1805</v>
      </c>
      <c r="O2171" s="50" t="s">
        <v>976</v>
      </c>
      <c r="P2171" s="38">
        <f t="shared" si="66"/>
        <v>-62.379999999999995</v>
      </c>
      <c r="Q2171" s="52">
        <v>45831</v>
      </c>
      <c r="S2171">
        <v>40700</v>
      </c>
      <c r="T2171" t="s">
        <v>784</v>
      </c>
    </row>
    <row r="2172" spans="1:20" ht="14.45">
      <c r="A2172" s="54" t="str">
        <f>+VLOOKUP(O2172,'Selectable Table'!D:E,2,0)</f>
        <v>J &amp; J</v>
      </c>
      <c r="B2172" s="37" t="s">
        <v>1803</v>
      </c>
      <c r="C2172" s="50" t="s">
        <v>1804</v>
      </c>
      <c r="D2172" s="50">
        <v>20230167</v>
      </c>
      <c r="E2172">
        <v>2025</v>
      </c>
      <c r="F2172">
        <v>6</v>
      </c>
      <c r="G2172" s="54" t="s">
        <v>854</v>
      </c>
      <c r="H2172" s="34" t="s">
        <v>324</v>
      </c>
      <c r="I2172" s="18">
        <v>-23.763999999999999</v>
      </c>
      <c r="J2172" s="34" t="s">
        <v>95</v>
      </c>
      <c r="K2172" s="19">
        <f t="shared" si="67"/>
        <v>-23.763999999999999</v>
      </c>
      <c r="L2172" t="s">
        <v>851</v>
      </c>
      <c r="M2172" s="51" t="s">
        <v>1805</v>
      </c>
      <c r="O2172" s="50" t="s">
        <v>976</v>
      </c>
      <c r="P2172" s="38">
        <f t="shared" si="66"/>
        <v>-23.763999999999999</v>
      </c>
      <c r="Q2172" s="52">
        <v>45831</v>
      </c>
      <c r="S2172">
        <v>40700</v>
      </c>
      <c r="T2172" t="s">
        <v>784</v>
      </c>
    </row>
    <row r="2173" spans="1:20" ht="14.45">
      <c r="A2173" s="54" t="str">
        <f>+VLOOKUP(O2173,'Selectable Table'!D:E,2,0)</f>
        <v>J &amp; J</v>
      </c>
      <c r="B2173" s="37" t="s">
        <v>1808</v>
      </c>
      <c r="C2173" s="50" t="s">
        <v>1809</v>
      </c>
      <c r="D2173" s="50">
        <v>20230167</v>
      </c>
      <c r="E2173">
        <v>2025</v>
      </c>
      <c r="F2173">
        <v>6</v>
      </c>
      <c r="G2173" s="54" t="s">
        <v>854</v>
      </c>
      <c r="H2173" s="34" t="s">
        <v>324</v>
      </c>
      <c r="I2173" s="18">
        <v>-374.28000000000003</v>
      </c>
      <c r="J2173" s="34" t="s">
        <v>95</v>
      </c>
      <c r="K2173" s="19">
        <f t="shared" si="67"/>
        <v>-374.28000000000003</v>
      </c>
      <c r="L2173" t="s">
        <v>851</v>
      </c>
      <c r="M2173" s="51" t="s">
        <v>1810</v>
      </c>
      <c r="O2173" s="50" t="s">
        <v>976</v>
      </c>
      <c r="P2173" s="38">
        <f t="shared" si="66"/>
        <v>-374.28000000000003</v>
      </c>
      <c r="Q2173" s="52">
        <v>45831</v>
      </c>
      <c r="S2173">
        <v>40700</v>
      </c>
      <c r="T2173" t="s">
        <v>784</v>
      </c>
    </row>
    <row r="2174" spans="1:20" ht="14.45">
      <c r="A2174" s="54" t="str">
        <f>+VLOOKUP(O2174,'Selectable Table'!D:E,2,0)</f>
        <v>J &amp; J</v>
      </c>
      <c r="B2174" s="37" t="s">
        <v>1808</v>
      </c>
      <c r="C2174" s="50" t="s">
        <v>1809</v>
      </c>
      <c r="D2174" s="50">
        <v>20230167</v>
      </c>
      <c r="E2174">
        <v>2025</v>
      </c>
      <c r="F2174">
        <v>6</v>
      </c>
      <c r="G2174" s="54" t="s">
        <v>854</v>
      </c>
      <c r="H2174" s="34" t="s">
        <v>324</v>
      </c>
      <c r="I2174" s="18">
        <v>-142.584</v>
      </c>
      <c r="J2174" s="34" t="s">
        <v>95</v>
      </c>
      <c r="K2174" s="19">
        <f t="shared" si="67"/>
        <v>-142.584</v>
      </c>
      <c r="L2174" t="s">
        <v>851</v>
      </c>
      <c r="M2174" s="51" t="s">
        <v>1810</v>
      </c>
      <c r="O2174" s="50" t="s">
        <v>976</v>
      </c>
      <c r="P2174" s="38">
        <f t="shared" si="66"/>
        <v>-142.584</v>
      </c>
      <c r="Q2174" s="52">
        <v>45831</v>
      </c>
      <c r="S2174">
        <v>40700</v>
      </c>
      <c r="T2174" t="s">
        <v>784</v>
      </c>
    </row>
    <row r="2175" spans="1:20" ht="14.45">
      <c r="A2175" s="54" t="str">
        <f>+VLOOKUP(O2175,'Selectable Table'!D:E,2,0)</f>
        <v>OTH CUST</v>
      </c>
      <c r="B2175" s="37" t="s">
        <v>1811</v>
      </c>
      <c r="C2175" s="50" t="s">
        <v>1812</v>
      </c>
      <c r="D2175" s="50">
        <v>20230167</v>
      </c>
      <c r="E2175">
        <v>2025</v>
      </c>
      <c r="F2175">
        <v>6</v>
      </c>
      <c r="G2175" s="54" t="s">
        <v>850</v>
      </c>
      <c r="H2175" s="34" t="s">
        <v>323</v>
      </c>
      <c r="I2175" s="18">
        <v>-113.476</v>
      </c>
      <c r="J2175" s="34" t="s">
        <v>95</v>
      </c>
      <c r="K2175" s="19">
        <f t="shared" si="67"/>
        <v>-113.476</v>
      </c>
      <c r="L2175" t="s">
        <v>851</v>
      </c>
      <c r="M2175" s="51" t="s">
        <v>1813</v>
      </c>
      <c r="O2175" s="50" t="s">
        <v>1156</v>
      </c>
      <c r="P2175" s="38">
        <f t="shared" si="66"/>
        <v>-113.476</v>
      </c>
      <c r="Q2175" s="52">
        <v>45831</v>
      </c>
      <c r="S2175">
        <v>40700</v>
      </c>
      <c r="T2175" t="s">
        <v>784</v>
      </c>
    </row>
    <row r="2176" spans="1:20" ht="14.45">
      <c r="A2176" s="54" t="str">
        <f>+VLOOKUP(O2176,'Selectable Table'!D:E,2,0)</f>
        <v>OTH CUST</v>
      </c>
      <c r="B2176" s="37" t="s">
        <v>1811</v>
      </c>
      <c r="C2176" s="50" t="s">
        <v>1812</v>
      </c>
      <c r="D2176" s="50">
        <v>20230167</v>
      </c>
      <c r="E2176">
        <v>2025</v>
      </c>
      <c r="F2176">
        <v>6</v>
      </c>
      <c r="G2176" s="54" t="s">
        <v>850</v>
      </c>
      <c r="H2176" s="34" t="s">
        <v>323</v>
      </c>
      <c r="I2176" s="18">
        <v>-45.496000000000002</v>
      </c>
      <c r="J2176" s="34" t="s">
        <v>95</v>
      </c>
      <c r="K2176" s="19">
        <f t="shared" si="67"/>
        <v>-45.496000000000002</v>
      </c>
      <c r="L2176" t="s">
        <v>851</v>
      </c>
      <c r="M2176" s="51" t="s">
        <v>1813</v>
      </c>
      <c r="O2176" s="50" t="s">
        <v>1156</v>
      </c>
      <c r="P2176" s="38">
        <f t="shared" si="66"/>
        <v>-45.496000000000002</v>
      </c>
      <c r="Q2176" s="52">
        <v>45831</v>
      </c>
      <c r="S2176">
        <v>40700</v>
      </c>
      <c r="T2176" t="s">
        <v>784</v>
      </c>
    </row>
    <row r="2177" spans="1:20" ht="29.1">
      <c r="A2177" s="54" t="str">
        <f>+VLOOKUP(O2177,'Selectable Table'!D:E,2,0)</f>
        <v>OTH CUST</v>
      </c>
      <c r="B2177" s="37" t="s">
        <v>1424</v>
      </c>
      <c r="C2177" s="50" t="s">
        <v>1425</v>
      </c>
      <c r="D2177" s="50" t="s">
        <v>311</v>
      </c>
      <c r="E2177">
        <v>2025</v>
      </c>
      <c r="F2177">
        <v>6</v>
      </c>
      <c r="G2177" s="54" t="s">
        <v>858</v>
      </c>
      <c r="H2177" s="34" t="s">
        <v>325</v>
      </c>
      <c r="I2177" s="18">
        <v>-23.384</v>
      </c>
      <c r="J2177" s="34" t="s">
        <v>789</v>
      </c>
      <c r="K2177" s="19">
        <f t="shared" si="67"/>
        <v>-31.208520240000002</v>
      </c>
      <c r="L2177" t="s">
        <v>851</v>
      </c>
      <c r="M2177" s="51" t="s">
        <v>1426</v>
      </c>
      <c r="O2177" s="50" t="s">
        <v>929</v>
      </c>
      <c r="P2177" s="38">
        <f t="shared" si="66"/>
        <v>-31.208520240000002</v>
      </c>
      <c r="Q2177" s="52">
        <v>45831</v>
      </c>
      <c r="S2177">
        <v>40700</v>
      </c>
      <c r="T2177" t="s">
        <v>784</v>
      </c>
    </row>
    <row r="2178" spans="1:20" ht="29.1">
      <c r="A2178" s="54" t="str">
        <f>+VLOOKUP(O2178,'Selectable Table'!D:E,2,0)</f>
        <v>OTH CUST</v>
      </c>
      <c r="B2178" s="37" t="s">
        <v>1424</v>
      </c>
      <c r="C2178" s="50" t="s">
        <v>1425</v>
      </c>
      <c r="D2178" s="50" t="s">
        <v>311</v>
      </c>
      <c r="E2178">
        <v>2025</v>
      </c>
      <c r="F2178">
        <v>6</v>
      </c>
      <c r="G2178" s="54" t="s">
        <v>854</v>
      </c>
      <c r="H2178" s="34" t="s">
        <v>324</v>
      </c>
      <c r="I2178" s="18">
        <v>-58.652000000000001</v>
      </c>
      <c r="J2178" s="34" t="s">
        <v>789</v>
      </c>
      <c r="K2178" s="19">
        <f t="shared" si="67"/>
        <v>-78.277545720000006</v>
      </c>
      <c r="L2178" t="s">
        <v>851</v>
      </c>
      <c r="M2178" s="51" t="s">
        <v>1426</v>
      </c>
      <c r="O2178" s="50" t="s">
        <v>929</v>
      </c>
      <c r="P2178" s="38">
        <f t="shared" ref="P2178:P2241" si="68">K2178</f>
        <v>-78.277545720000006</v>
      </c>
      <c r="Q2178" s="52">
        <v>45831</v>
      </c>
      <c r="S2178">
        <v>40700</v>
      </c>
      <c r="T2178" t="s">
        <v>784</v>
      </c>
    </row>
    <row r="2179" spans="1:20" ht="14.45">
      <c r="A2179" s="54" t="str">
        <f>+VLOOKUP(O2179,'Selectable Table'!D:E,2,0)</f>
        <v>ELI LILLY</v>
      </c>
      <c r="B2179" s="37" t="s">
        <v>847</v>
      </c>
      <c r="C2179" s="50" t="s">
        <v>848</v>
      </c>
      <c r="D2179" s="50" t="s">
        <v>311</v>
      </c>
      <c r="E2179">
        <v>2025</v>
      </c>
      <c r="F2179">
        <v>6</v>
      </c>
      <c r="G2179" s="54" t="s">
        <v>854</v>
      </c>
      <c r="H2179" s="34" t="s">
        <v>324</v>
      </c>
      <c r="I2179" s="18">
        <v>686.0920000000001</v>
      </c>
      <c r="J2179" s="34" t="s">
        <v>789</v>
      </c>
      <c r="K2179" s="19">
        <f t="shared" ref="K2179:K2242" si="69">+VLOOKUP(J2179,$W$2:$X$7,2,0)*I2179</f>
        <v>915.66524412000024</v>
      </c>
      <c r="L2179" t="s">
        <v>851</v>
      </c>
      <c r="M2179" s="51" t="s">
        <v>852</v>
      </c>
      <c r="O2179" s="50" t="s">
        <v>853</v>
      </c>
      <c r="P2179" s="38">
        <f t="shared" si="68"/>
        <v>915.66524412000024</v>
      </c>
      <c r="Q2179" s="52">
        <v>45831</v>
      </c>
      <c r="S2179">
        <v>40700</v>
      </c>
      <c r="T2179" t="s">
        <v>784</v>
      </c>
    </row>
    <row r="2180" spans="1:20" ht="29.1">
      <c r="A2180" s="54" t="str">
        <f>+VLOOKUP(O2180,'Selectable Table'!D:E,2,0)</f>
        <v>OTH CUST</v>
      </c>
      <c r="B2180" s="37" t="s">
        <v>965</v>
      </c>
      <c r="C2180" s="50" t="s">
        <v>966</v>
      </c>
      <c r="D2180" s="50" t="s">
        <v>311</v>
      </c>
      <c r="E2180">
        <v>2025</v>
      </c>
      <c r="F2180">
        <v>6</v>
      </c>
      <c r="G2180" s="54" t="s">
        <v>854</v>
      </c>
      <c r="H2180" s="34" t="s">
        <v>324</v>
      </c>
      <c r="I2180" s="18">
        <v>10.412000000000001</v>
      </c>
      <c r="J2180" s="34" t="s">
        <v>789</v>
      </c>
      <c r="K2180" s="19">
        <f t="shared" si="69"/>
        <v>13.895959320000001</v>
      </c>
      <c r="L2180" t="s">
        <v>851</v>
      </c>
      <c r="M2180" s="51" t="s">
        <v>967</v>
      </c>
      <c r="O2180" s="50" t="s">
        <v>929</v>
      </c>
      <c r="P2180" s="38">
        <f t="shared" si="68"/>
        <v>13.895959320000001</v>
      </c>
      <c r="Q2180" s="52">
        <v>45831</v>
      </c>
      <c r="S2180">
        <v>40700</v>
      </c>
      <c r="T2180" t="s">
        <v>784</v>
      </c>
    </row>
    <row r="2181" spans="1:20" ht="29.1">
      <c r="A2181" s="54" t="str">
        <f>+VLOOKUP(O2181,'Selectable Table'!D:E,2,0)</f>
        <v>OTH CUST</v>
      </c>
      <c r="B2181" s="37" t="s">
        <v>965</v>
      </c>
      <c r="C2181" s="50" t="s">
        <v>966</v>
      </c>
      <c r="D2181" s="50" t="s">
        <v>311</v>
      </c>
      <c r="E2181">
        <v>2025</v>
      </c>
      <c r="F2181">
        <v>6</v>
      </c>
      <c r="G2181" s="54" t="s">
        <v>850</v>
      </c>
      <c r="H2181" s="34" t="s">
        <v>323</v>
      </c>
      <c r="I2181" s="18">
        <v>4.1520000000000001</v>
      </c>
      <c r="J2181" s="34" t="s">
        <v>789</v>
      </c>
      <c r="K2181" s="19">
        <f t="shared" si="69"/>
        <v>5.5413007200000006</v>
      </c>
      <c r="L2181" t="s">
        <v>851</v>
      </c>
      <c r="M2181" s="51" t="s">
        <v>967</v>
      </c>
      <c r="O2181" s="50" t="s">
        <v>929</v>
      </c>
      <c r="P2181" s="38">
        <f t="shared" si="68"/>
        <v>5.5413007200000006</v>
      </c>
      <c r="Q2181" s="52">
        <v>45831</v>
      </c>
      <c r="S2181">
        <v>40700</v>
      </c>
      <c r="T2181" t="s">
        <v>784</v>
      </c>
    </row>
    <row r="2182" spans="1:20" ht="29.1">
      <c r="A2182" s="54" t="str">
        <f>+VLOOKUP(O2182,'Selectable Table'!D:E,2,0)</f>
        <v>OTH CUST</v>
      </c>
      <c r="B2182" s="37" t="s">
        <v>971</v>
      </c>
      <c r="C2182" s="50" t="s">
        <v>972</v>
      </c>
      <c r="D2182" s="50" t="s">
        <v>311</v>
      </c>
      <c r="E2182">
        <v>2025</v>
      </c>
      <c r="F2182">
        <v>6</v>
      </c>
      <c r="G2182" s="54" t="s">
        <v>854</v>
      </c>
      <c r="H2182" s="34" t="s">
        <v>324</v>
      </c>
      <c r="I2182" s="18">
        <v>10.408000000000001</v>
      </c>
      <c r="J2182" s="34" t="s">
        <v>789</v>
      </c>
      <c r="K2182" s="19">
        <f t="shared" si="69"/>
        <v>13.890620880000002</v>
      </c>
      <c r="L2182" t="s">
        <v>851</v>
      </c>
      <c r="M2182" s="51" t="s">
        <v>973</v>
      </c>
      <c r="O2182" s="50" t="s">
        <v>929</v>
      </c>
      <c r="P2182" s="38">
        <f t="shared" si="68"/>
        <v>13.890620880000002</v>
      </c>
      <c r="Q2182" s="52">
        <v>45831</v>
      </c>
      <c r="S2182">
        <v>40700</v>
      </c>
      <c r="T2182" t="s">
        <v>784</v>
      </c>
    </row>
    <row r="2183" spans="1:20" ht="29.1">
      <c r="A2183" s="54" t="str">
        <f>+VLOOKUP(O2183,'Selectable Table'!D:E,2,0)</f>
        <v>OTH CUST</v>
      </c>
      <c r="B2183" s="37" t="s">
        <v>971</v>
      </c>
      <c r="C2183" s="50" t="s">
        <v>972</v>
      </c>
      <c r="D2183" s="50" t="s">
        <v>312</v>
      </c>
      <c r="E2183">
        <v>2025</v>
      </c>
      <c r="F2183">
        <v>6</v>
      </c>
      <c r="G2183" s="54" t="s">
        <v>854</v>
      </c>
      <c r="H2183" s="34" t="s">
        <v>324</v>
      </c>
      <c r="I2183" s="18">
        <v>4.1520000000000001</v>
      </c>
      <c r="J2183" s="34" t="s">
        <v>789</v>
      </c>
      <c r="K2183" s="19">
        <f t="shared" si="69"/>
        <v>5.5413007200000006</v>
      </c>
      <c r="L2183" t="s">
        <v>851</v>
      </c>
      <c r="M2183" s="51" t="s">
        <v>973</v>
      </c>
      <c r="O2183" s="50" t="s">
        <v>929</v>
      </c>
      <c r="P2183" s="38">
        <f t="shared" si="68"/>
        <v>5.5413007200000006</v>
      </c>
      <c r="Q2183" s="52">
        <v>45831</v>
      </c>
      <c r="S2183">
        <v>40700</v>
      </c>
      <c r="T2183" t="s">
        <v>784</v>
      </c>
    </row>
    <row r="2184" spans="1:20" ht="29.1">
      <c r="A2184" s="54" t="str">
        <f>+VLOOKUP(O2184,'Selectable Table'!D:E,2,0)</f>
        <v>OTH CUST</v>
      </c>
      <c r="B2184" s="37" t="s">
        <v>1612</v>
      </c>
      <c r="C2184" s="50" t="s">
        <v>1613</v>
      </c>
      <c r="D2184" s="50" t="s">
        <v>312</v>
      </c>
      <c r="E2184">
        <v>2025</v>
      </c>
      <c r="F2184">
        <v>6</v>
      </c>
      <c r="G2184" s="54" t="s">
        <v>854</v>
      </c>
      <c r="H2184" s="34" t="s">
        <v>324</v>
      </c>
      <c r="I2184" s="18">
        <v>10.144</v>
      </c>
      <c r="J2184" s="34" t="s">
        <v>789</v>
      </c>
      <c r="K2184" s="19">
        <f t="shared" si="69"/>
        <v>13.53828384</v>
      </c>
      <c r="L2184" t="s">
        <v>851</v>
      </c>
      <c r="M2184" s="51" t="s">
        <v>1614</v>
      </c>
      <c r="O2184" s="50" t="s">
        <v>929</v>
      </c>
      <c r="P2184" s="38">
        <f t="shared" si="68"/>
        <v>13.53828384</v>
      </c>
      <c r="Q2184" s="52">
        <v>45831</v>
      </c>
      <c r="S2184">
        <v>40700</v>
      </c>
      <c r="T2184" t="s">
        <v>784</v>
      </c>
    </row>
    <row r="2185" spans="1:20" ht="29.1">
      <c r="A2185" s="54" t="str">
        <f>+VLOOKUP(O2185,'Selectable Table'!D:E,2,0)</f>
        <v>OTH CUST</v>
      </c>
      <c r="B2185" s="37" t="s">
        <v>1612</v>
      </c>
      <c r="C2185" s="50" t="s">
        <v>1613</v>
      </c>
      <c r="D2185" s="50" t="s">
        <v>312</v>
      </c>
      <c r="E2185">
        <v>2025</v>
      </c>
      <c r="F2185">
        <v>6</v>
      </c>
      <c r="G2185" s="54" t="s">
        <v>854</v>
      </c>
      <c r="H2185" s="34" t="s">
        <v>324</v>
      </c>
      <c r="I2185" s="18">
        <v>4.048</v>
      </c>
      <c r="J2185" s="34" t="s">
        <v>789</v>
      </c>
      <c r="K2185" s="19">
        <f t="shared" si="69"/>
        <v>5.4025012800000001</v>
      </c>
      <c r="L2185" t="s">
        <v>851</v>
      </c>
      <c r="M2185" s="51" t="s">
        <v>1614</v>
      </c>
      <c r="O2185" s="50" t="s">
        <v>929</v>
      </c>
      <c r="P2185" s="38">
        <f t="shared" si="68"/>
        <v>5.4025012800000001</v>
      </c>
      <c r="Q2185" s="52">
        <v>45831</v>
      </c>
      <c r="S2185">
        <v>40700</v>
      </c>
      <c r="T2185" t="s">
        <v>784</v>
      </c>
    </row>
    <row r="2186" spans="1:20" ht="29.1">
      <c r="A2186" s="54" t="str">
        <f>+VLOOKUP(O2186,'Selectable Table'!D:E,2,0)</f>
        <v>OTH CUST</v>
      </c>
      <c r="B2186" s="37" t="s">
        <v>985</v>
      </c>
      <c r="C2186" s="50" t="s">
        <v>986</v>
      </c>
      <c r="D2186" s="50" t="s">
        <v>312</v>
      </c>
      <c r="E2186">
        <v>2025</v>
      </c>
      <c r="F2186">
        <v>6</v>
      </c>
      <c r="G2186" s="54" t="s">
        <v>854</v>
      </c>
      <c r="H2186" s="34" t="s">
        <v>324</v>
      </c>
      <c r="I2186" s="18">
        <v>20.82</v>
      </c>
      <c r="J2186" s="34" t="s">
        <v>789</v>
      </c>
      <c r="K2186" s="19">
        <f t="shared" si="69"/>
        <v>27.786580200000003</v>
      </c>
      <c r="L2186" t="s">
        <v>851</v>
      </c>
      <c r="M2186" s="51" t="s">
        <v>987</v>
      </c>
      <c r="O2186" s="50" t="s">
        <v>929</v>
      </c>
      <c r="P2186" s="38">
        <f t="shared" si="68"/>
        <v>27.786580200000003</v>
      </c>
      <c r="Q2186" s="52">
        <v>45831</v>
      </c>
      <c r="S2186">
        <v>40700</v>
      </c>
      <c r="T2186" t="s">
        <v>784</v>
      </c>
    </row>
    <row r="2187" spans="1:20" ht="29.1">
      <c r="A2187" s="54" t="str">
        <f>+VLOOKUP(O2187,'Selectable Table'!D:E,2,0)</f>
        <v>OTH CUST</v>
      </c>
      <c r="B2187" s="37" t="s">
        <v>985</v>
      </c>
      <c r="C2187" s="50" t="s">
        <v>986</v>
      </c>
      <c r="D2187" s="50" t="s">
        <v>312</v>
      </c>
      <c r="E2187">
        <v>2025</v>
      </c>
      <c r="F2187">
        <v>6</v>
      </c>
      <c r="G2187" s="54" t="s">
        <v>867</v>
      </c>
      <c r="H2187" s="34" t="s">
        <v>333</v>
      </c>
      <c r="I2187" s="18">
        <v>8.3000000000000007</v>
      </c>
      <c r="J2187" s="34" t="s">
        <v>789</v>
      </c>
      <c r="K2187" s="19">
        <f t="shared" si="69"/>
        <v>11.077263000000002</v>
      </c>
      <c r="L2187" t="s">
        <v>851</v>
      </c>
      <c r="M2187" s="51" t="s">
        <v>987</v>
      </c>
      <c r="O2187" s="50" t="s">
        <v>929</v>
      </c>
      <c r="P2187" s="38">
        <f t="shared" si="68"/>
        <v>11.077263000000002</v>
      </c>
      <c r="Q2187" s="52">
        <v>45831</v>
      </c>
      <c r="S2187">
        <v>40700</v>
      </c>
      <c r="T2187" t="s">
        <v>784</v>
      </c>
    </row>
    <row r="2188" spans="1:20" ht="29.1">
      <c r="A2188" s="54" t="str">
        <f>+VLOOKUP(O2188,'Selectable Table'!D:E,2,0)</f>
        <v>OTH CUST</v>
      </c>
      <c r="B2188" s="37" t="s">
        <v>1633</v>
      </c>
      <c r="C2188" s="50" t="s">
        <v>1634</v>
      </c>
      <c r="D2188" s="50" t="s">
        <v>312</v>
      </c>
      <c r="E2188">
        <v>2025</v>
      </c>
      <c r="F2188">
        <v>6</v>
      </c>
      <c r="G2188" s="54" t="s">
        <v>854</v>
      </c>
      <c r="H2188" s="34" t="s">
        <v>324</v>
      </c>
      <c r="I2188" s="18">
        <v>10.408000000000001</v>
      </c>
      <c r="J2188" s="34" t="s">
        <v>789</v>
      </c>
      <c r="K2188" s="19">
        <f t="shared" si="69"/>
        <v>13.890620880000002</v>
      </c>
      <c r="L2188" t="s">
        <v>851</v>
      </c>
      <c r="M2188" s="51" t="s">
        <v>1635</v>
      </c>
      <c r="O2188" s="50" t="s">
        <v>929</v>
      </c>
      <c r="P2188" s="38">
        <f t="shared" si="68"/>
        <v>13.890620880000002</v>
      </c>
      <c r="Q2188" s="52">
        <v>45831</v>
      </c>
      <c r="S2188">
        <v>40700</v>
      </c>
      <c r="T2188" t="s">
        <v>784</v>
      </c>
    </row>
    <row r="2189" spans="1:20" ht="29.1">
      <c r="A2189" s="54" t="str">
        <f>+VLOOKUP(O2189,'Selectable Table'!D:E,2,0)</f>
        <v>OTH CUST</v>
      </c>
      <c r="B2189" s="37" t="s">
        <v>1633</v>
      </c>
      <c r="C2189" s="50" t="s">
        <v>1634</v>
      </c>
      <c r="D2189" s="50" t="s">
        <v>312</v>
      </c>
      <c r="E2189">
        <v>2025</v>
      </c>
      <c r="F2189">
        <v>6</v>
      </c>
      <c r="G2189" s="54" t="s">
        <v>850</v>
      </c>
      <c r="H2189" s="34" t="s">
        <v>323</v>
      </c>
      <c r="I2189" s="18">
        <v>4.1560000000000006</v>
      </c>
      <c r="J2189" s="34" t="s">
        <v>789</v>
      </c>
      <c r="K2189" s="19">
        <f t="shared" si="69"/>
        <v>5.5466391600000007</v>
      </c>
      <c r="L2189" t="s">
        <v>851</v>
      </c>
      <c r="M2189" s="51" t="s">
        <v>1635</v>
      </c>
      <c r="O2189" s="50" t="s">
        <v>929</v>
      </c>
      <c r="P2189" s="38">
        <f t="shared" si="68"/>
        <v>5.5466391600000007</v>
      </c>
      <c r="Q2189" s="52">
        <v>45831</v>
      </c>
      <c r="S2189">
        <v>40700</v>
      </c>
      <c r="T2189" t="s">
        <v>784</v>
      </c>
    </row>
    <row r="2190" spans="1:20" ht="29.1">
      <c r="A2190" s="54" t="str">
        <f>+VLOOKUP(O2190,'Selectable Table'!D:E,2,0)</f>
        <v>OTH CUST</v>
      </c>
      <c r="B2190" s="37" t="s">
        <v>1034</v>
      </c>
      <c r="C2190" s="50" t="s">
        <v>1035</v>
      </c>
      <c r="D2190" s="50" t="s">
        <v>312</v>
      </c>
      <c r="E2190">
        <v>2025</v>
      </c>
      <c r="F2190">
        <v>6</v>
      </c>
      <c r="G2190" s="54" t="s">
        <v>854</v>
      </c>
      <c r="H2190" s="34" t="s">
        <v>324</v>
      </c>
      <c r="I2190" s="18">
        <v>10.408000000000001</v>
      </c>
      <c r="J2190" s="34" t="s">
        <v>789</v>
      </c>
      <c r="K2190" s="19">
        <f t="shared" si="69"/>
        <v>13.890620880000002</v>
      </c>
      <c r="L2190" t="s">
        <v>851</v>
      </c>
      <c r="M2190" s="51" t="s">
        <v>1036</v>
      </c>
      <c r="O2190" s="50" t="s">
        <v>929</v>
      </c>
      <c r="P2190" s="38">
        <f t="shared" si="68"/>
        <v>13.890620880000002</v>
      </c>
      <c r="Q2190" s="52">
        <v>45831</v>
      </c>
      <c r="S2190">
        <v>40700</v>
      </c>
      <c r="T2190" t="s">
        <v>784</v>
      </c>
    </row>
    <row r="2191" spans="1:20" ht="29.1">
      <c r="A2191" s="54" t="str">
        <f>+VLOOKUP(O2191,'Selectable Table'!D:E,2,0)</f>
        <v>OTH CUST</v>
      </c>
      <c r="B2191" s="37" t="s">
        <v>1034</v>
      </c>
      <c r="C2191" s="50" t="s">
        <v>1035</v>
      </c>
      <c r="D2191" s="50">
        <v>20230053</v>
      </c>
      <c r="E2191">
        <v>2025</v>
      </c>
      <c r="F2191">
        <v>6</v>
      </c>
      <c r="G2191" s="54" t="s">
        <v>858</v>
      </c>
      <c r="H2191" s="34" t="s">
        <v>325</v>
      </c>
      <c r="I2191" s="18">
        <v>4.1560000000000006</v>
      </c>
      <c r="J2191" s="34" t="s">
        <v>95</v>
      </c>
      <c r="K2191" s="19">
        <f t="shared" si="69"/>
        <v>4.1560000000000006</v>
      </c>
      <c r="L2191" t="s">
        <v>851</v>
      </c>
      <c r="M2191" s="51" t="s">
        <v>1036</v>
      </c>
      <c r="O2191" s="50" t="s">
        <v>929</v>
      </c>
      <c r="P2191" s="38">
        <f t="shared" si="68"/>
        <v>4.1560000000000006</v>
      </c>
      <c r="Q2191" s="52">
        <v>45831</v>
      </c>
      <c r="S2191">
        <v>40700</v>
      </c>
      <c r="T2191" t="s">
        <v>784</v>
      </c>
    </row>
    <row r="2192" spans="1:20" ht="29.1">
      <c r="A2192" s="54" t="str">
        <f>+VLOOKUP(O2192,'Selectable Table'!D:E,2,0)</f>
        <v>OTH CUST</v>
      </c>
      <c r="B2192" s="37" t="s">
        <v>1659</v>
      </c>
      <c r="C2192" s="50" t="s">
        <v>1660</v>
      </c>
      <c r="D2192" s="50">
        <v>20230053</v>
      </c>
      <c r="E2192">
        <v>2025</v>
      </c>
      <c r="F2192">
        <v>6</v>
      </c>
      <c r="G2192" s="54" t="s">
        <v>854</v>
      </c>
      <c r="H2192" s="34" t="s">
        <v>324</v>
      </c>
      <c r="I2192" s="18">
        <v>19.716000000000001</v>
      </c>
      <c r="J2192" s="34" t="s">
        <v>95</v>
      </c>
      <c r="K2192" s="19">
        <f t="shared" si="69"/>
        <v>19.716000000000001</v>
      </c>
      <c r="L2192" t="s">
        <v>851</v>
      </c>
      <c r="M2192" s="51" t="s">
        <v>1661</v>
      </c>
      <c r="O2192" s="50" t="s">
        <v>929</v>
      </c>
      <c r="P2192" s="38">
        <f t="shared" si="68"/>
        <v>19.716000000000001</v>
      </c>
      <c r="Q2192" s="52">
        <v>45831</v>
      </c>
      <c r="S2192">
        <v>40700</v>
      </c>
      <c r="T2192" t="s">
        <v>784</v>
      </c>
    </row>
    <row r="2193" spans="1:20" ht="29.1">
      <c r="A2193" s="54" t="str">
        <f>+VLOOKUP(O2193,'Selectable Table'!D:E,2,0)</f>
        <v>OTH CUST</v>
      </c>
      <c r="B2193" s="37" t="s">
        <v>1659</v>
      </c>
      <c r="C2193" s="50" t="s">
        <v>1660</v>
      </c>
      <c r="D2193" s="50">
        <v>20230053</v>
      </c>
      <c r="E2193">
        <v>2025</v>
      </c>
      <c r="F2193">
        <v>6</v>
      </c>
      <c r="G2193" s="54" t="s">
        <v>854</v>
      </c>
      <c r="H2193" s="34" t="s">
        <v>324</v>
      </c>
      <c r="I2193" s="18">
        <v>7.8599999999999994</v>
      </c>
      <c r="J2193" s="34" t="s">
        <v>95</v>
      </c>
      <c r="K2193" s="19">
        <f t="shared" si="69"/>
        <v>7.8599999999999994</v>
      </c>
      <c r="L2193" t="s">
        <v>851</v>
      </c>
      <c r="M2193" s="51" t="s">
        <v>1661</v>
      </c>
      <c r="O2193" s="50" t="s">
        <v>929</v>
      </c>
      <c r="P2193" s="38">
        <f t="shared" si="68"/>
        <v>7.8599999999999994</v>
      </c>
      <c r="Q2193" s="52">
        <v>45831</v>
      </c>
      <c r="S2193">
        <v>40700</v>
      </c>
      <c r="T2193" t="s">
        <v>784</v>
      </c>
    </row>
    <row r="2194" spans="1:20" ht="29.1">
      <c r="A2194" s="54" t="str">
        <f>+VLOOKUP(O2194,'Selectable Table'!D:E,2,0)</f>
        <v>OTH CUST</v>
      </c>
      <c r="B2194" s="37" t="s">
        <v>1663</v>
      </c>
      <c r="C2194" s="50" t="s">
        <v>1664</v>
      </c>
      <c r="D2194" s="50">
        <v>20230053</v>
      </c>
      <c r="E2194">
        <v>2025</v>
      </c>
      <c r="F2194">
        <v>6</v>
      </c>
      <c r="G2194" s="54" t="s">
        <v>854</v>
      </c>
      <c r="H2194" s="34" t="s">
        <v>324</v>
      </c>
      <c r="I2194" s="18">
        <v>9.8560000000000016</v>
      </c>
      <c r="J2194" s="34" t="s">
        <v>95</v>
      </c>
      <c r="K2194" s="19">
        <f t="shared" si="69"/>
        <v>9.8560000000000016</v>
      </c>
      <c r="L2194" t="s">
        <v>851</v>
      </c>
      <c r="M2194" s="51" t="s">
        <v>1666</v>
      </c>
      <c r="O2194" s="50" t="s">
        <v>929</v>
      </c>
      <c r="P2194" s="38">
        <f t="shared" si="68"/>
        <v>9.8560000000000016</v>
      </c>
      <c r="Q2194" s="52">
        <v>45831</v>
      </c>
      <c r="S2194">
        <v>40700</v>
      </c>
      <c r="T2194" t="s">
        <v>784</v>
      </c>
    </row>
    <row r="2195" spans="1:20" ht="29.1">
      <c r="A2195" s="54" t="str">
        <f>+VLOOKUP(O2195,'Selectable Table'!D:E,2,0)</f>
        <v>OTH CUST</v>
      </c>
      <c r="B2195" s="37" t="s">
        <v>1663</v>
      </c>
      <c r="C2195" s="50" t="s">
        <v>1664</v>
      </c>
      <c r="D2195" s="50">
        <v>20230053</v>
      </c>
      <c r="E2195">
        <v>2025</v>
      </c>
      <c r="F2195">
        <v>6</v>
      </c>
      <c r="G2195" s="54" t="s">
        <v>854</v>
      </c>
      <c r="H2195" s="34" t="s">
        <v>324</v>
      </c>
      <c r="I2195" s="18">
        <v>3.9280000000000004</v>
      </c>
      <c r="J2195" s="34" t="s">
        <v>95</v>
      </c>
      <c r="K2195" s="19">
        <f t="shared" si="69"/>
        <v>3.9280000000000004</v>
      </c>
      <c r="L2195" t="s">
        <v>851</v>
      </c>
      <c r="M2195" s="51" t="s">
        <v>1666</v>
      </c>
      <c r="O2195" s="50" t="s">
        <v>929</v>
      </c>
      <c r="P2195" s="38">
        <f t="shared" si="68"/>
        <v>3.9280000000000004</v>
      </c>
      <c r="Q2195" s="52">
        <v>45831</v>
      </c>
      <c r="S2195">
        <v>40700</v>
      </c>
      <c r="T2195" t="s">
        <v>784</v>
      </c>
    </row>
    <row r="2196" spans="1:20" ht="29.1">
      <c r="A2196" s="54" t="str">
        <f>+VLOOKUP(O2196,'Selectable Table'!D:E,2,0)</f>
        <v>OTH CUST</v>
      </c>
      <c r="B2196" s="37" t="s">
        <v>1070</v>
      </c>
      <c r="C2196" s="50" t="s">
        <v>1071</v>
      </c>
      <c r="D2196" s="50">
        <v>20230053</v>
      </c>
      <c r="E2196">
        <v>2025</v>
      </c>
      <c r="F2196">
        <v>6</v>
      </c>
      <c r="G2196" s="54" t="s">
        <v>850</v>
      </c>
      <c r="H2196" s="34" t="s">
        <v>323</v>
      </c>
      <c r="I2196" s="18">
        <v>9.8560000000000016</v>
      </c>
      <c r="J2196" s="34" t="s">
        <v>95</v>
      </c>
      <c r="K2196" s="19">
        <f t="shared" si="69"/>
        <v>9.8560000000000016</v>
      </c>
      <c r="L2196" t="s">
        <v>851</v>
      </c>
      <c r="M2196" s="51" t="s">
        <v>1072</v>
      </c>
      <c r="O2196" s="50" t="s">
        <v>929</v>
      </c>
      <c r="P2196" s="38">
        <f t="shared" si="68"/>
        <v>9.8560000000000016</v>
      </c>
      <c r="Q2196" s="52">
        <v>45831</v>
      </c>
      <c r="S2196">
        <v>40700</v>
      </c>
      <c r="T2196" t="s">
        <v>784</v>
      </c>
    </row>
    <row r="2197" spans="1:20" ht="29.1">
      <c r="A2197" s="54" t="str">
        <f>+VLOOKUP(O2197,'Selectable Table'!D:E,2,0)</f>
        <v>OTH CUST</v>
      </c>
      <c r="B2197" s="37" t="s">
        <v>1070</v>
      </c>
      <c r="C2197" s="50" t="s">
        <v>1071</v>
      </c>
      <c r="D2197" s="50">
        <v>20230053</v>
      </c>
      <c r="E2197">
        <v>2025</v>
      </c>
      <c r="F2197">
        <v>6</v>
      </c>
      <c r="G2197" s="54" t="s">
        <v>854</v>
      </c>
      <c r="H2197" s="34" t="s">
        <v>324</v>
      </c>
      <c r="I2197" s="18">
        <v>3.9280000000000004</v>
      </c>
      <c r="J2197" s="34" t="s">
        <v>95</v>
      </c>
      <c r="K2197" s="19">
        <f t="shared" si="69"/>
        <v>3.9280000000000004</v>
      </c>
      <c r="L2197" t="s">
        <v>851</v>
      </c>
      <c r="M2197" s="51" t="s">
        <v>1072</v>
      </c>
      <c r="O2197" s="50" t="s">
        <v>929</v>
      </c>
      <c r="P2197" s="38">
        <f t="shared" si="68"/>
        <v>3.9280000000000004</v>
      </c>
      <c r="Q2197" s="52">
        <v>45831</v>
      </c>
      <c r="S2197">
        <v>40700</v>
      </c>
      <c r="T2197" t="s">
        <v>784</v>
      </c>
    </row>
    <row r="2198" spans="1:20" ht="29.1">
      <c r="A2198" s="54" t="str">
        <f>+VLOOKUP(O2198,'Selectable Table'!D:E,2,0)</f>
        <v>OTH CUST</v>
      </c>
      <c r="B2198" s="37" t="s">
        <v>1083</v>
      </c>
      <c r="C2198" s="50" t="s">
        <v>1084</v>
      </c>
      <c r="D2198" s="50" t="s">
        <v>586</v>
      </c>
      <c r="E2198">
        <v>2025</v>
      </c>
      <c r="F2198">
        <v>6</v>
      </c>
      <c r="G2198" s="54" t="s">
        <v>858</v>
      </c>
      <c r="H2198" s="34" t="s">
        <v>325</v>
      </c>
      <c r="I2198" s="18">
        <v>39.436000000000007</v>
      </c>
      <c r="J2198" s="34" t="s">
        <v>789</v>
      </c>
      <c r="K2198" s="19">
        <f t="shared" si="69"/>
        <v>52.631679960000014</v>
      </c>
      <c r="L2198" t="s">
        <v>851</v>
      </c>
      <c r="M2198" s="51" t="s">
        <v>1085</v>
      </c>
      <c r="O2198" s="50" t="s">
        <v>929</v>
      </c>
      <c r="P2198" s="38">
        <f t="shared" si="68"/>
        <v>52.631679960000014</v>
      </c>
      <c r="Q2198" s="52">
        <v>45831</v>
      </c>
      <c r="S2198">
        <v>40700</v>
      </c>
      <c r="T2198" t="s">
        <v>784</v>
      </c>
    </row>
    <row r="2199" spans="1:20" ht="29.1">
      <c r="A2199" s="54" t="str">
        <f>+VLOOKUP(O2199,'Selectable Table'!D:E,2,0)</f>
        <v>OTH CUST</v>
      </c>
      <c r="B2199" s="37" t="s">
        <v>1083</v>
      </c>
      <c r="C2199" s="50" t="s">
        <v>1084</v>
      </c>
      <c r="D2199" s="50" t="s">
        <v>586</v>
      </c>
      <c r="E2199">
        <v>2025</v>
      </c>
      <c r="F2199">
        <v>6</v>
      </c>
      <c r="G2199" s="54" t="s">
        <v>854</v>
      </c>
      <c r="H2199" s="34" t="s">
        <v>324</v>
      </c>
      <c r="I2199" s="18">
        <v>15.728000000000002</v>
      </c>
      <c r="J2199" s="34" t="s">
        <v>789</v>
      </c>
      <c r="K2199" s="19">
        <f t="shared" si="69"/>
        <v>20.990746080000005</v>
      </c>
      <c r="L2199" t="s">
        <v>851</v>
      </c>
      <c r="M2199" s="51" t="s">
        <v>1085</v>
      </c>
      <c r="O2199" s="50" t="s">
        <v>929</v>
      </c>
      <c r="P2199" s="38">
        <f t="shared" si="68"/>
        <v>20.990746080000005</v>
      </c>
      <c r="Q2199" s="52">
        <v>45831</v>
      </c>
      <c r="S2199">
        <v>40700</v>
      </c>
      <c r="T2199" t="s">
        <v>784</v>
      </c>
    </row>
    <row r="2200" spans="1:20" ht="29.1">
      <c r="A2200" s="54" t="str">
        <f>+VLOOKUP(O2200,'Selectable Table'!D:E,2,0)</f>
        <v>OTH CUST</v>
      </c>
      <c r="B2200" s="37" t="s">
        <v>1676</v>
      </c>
      <c r="C2200" s="50" t="s">
        <v>1677</v>
      </c>
      <c r="D2200" s="50" t="s">
        <v>586</v>
      </c>
      <c r="E2200">
        <v>2025</v>
      </c>
      <c r="F2200">
        <v>6</v>
      </c>
      <c r="G2200" s="54" t="s">
        <v>854</v>
      </c>
      <c r="H2200" s="34" t="s">
        <v>324</v>
      </c>
      <c r="I2200" s="18">
        <v>9.8560000000000016</v>
      </c>
      <c r="J2200" s="34" t="s">
        <v>789</v>
      </c>
      <c r="K2200" s="19">
        <f t="shared" si="69"/>
        <v>13.153916160000003</v>
      </c>
      <c r="L2200" t="s">
        <v>851</v>
      </c>
      <c r="M2200" s="51" t="s">
        <v>1678</v>
      </c>
      <c r="O2200" s="50" t="s">
        <v>929</v>
      </c>
      <c r="P2200" s="38">
        <f t="shared" si="68"/>
        <v>13.153916160000003</v>
      </c>
      <c r="Q2200" s="52">
        <v>45831</v>
      </c>
      <c r="S2200">
        <v>40700</v>
      </c>
      <c r="T2200" t="s">
        <v>784</v>
      </c>
    </row>
    <row r="2201" spans="1:20" ht="29.1">
      <c r="A2201" s="54" t="str">
        <f>+VLOOKUP(O2201,'Selectable Table'!D:E,2,0)</f>
        <v>OTH CUST</v>
      </c>
      <c r="B2201" s="37" t="s">
        <v>1676</v>
      </c>
      <c r="C2201" s="50" t="s">
        <v>1677</v>
      </c>
      <c r="D2201" s="50" t="s">
        <v>586</v>
      </c>
      <c r="E2201">
        <v>2025</v>
      </c>
      <c r="F2201">
        <v>6</v>
      </c>
      <c r="G2201" s="54" t="s">
        <v>854</v>
      </c>
      <c r="H2201" s="34" t="s">
        <v>324</v>
      </c>
      <c r="I2201" s="18">
        <v>3.9280000000000004</v>
      </c>
      <c r="J2201" s="34" t="s">
        <v>789</v>
      </c>
      <c r="K2201" s="19">
        <f t="shared" si="69"/>
        <v>5.2423480800000011</v>
      </c>
      <c r="L2201" t="s">
        <v>851</v>
      </c>
      <c r="M2201" s="51" t="s">
        <v>1678</v>
      </c>
      <c r="O2201" s="50" t="s">
        <v>929</v>
      </c>
      <c r="P2201" s="38">
        <f t="shared" si="68"/>
        <v>5.2423480800000011</v>
      </c>
      <c r="Q2201" s="52">
        <v>45831</v>
      </c>
      <c r="S2201">
        <v>40700</v>
      </c>
      <c r="T2201" t="s">
        <v>784</v>
      </c>
    </row>
    <row r="2202" spans="1:20" ht="29.1">
      <c r="A2202" s="54" t="str">
        <f>+VLOOKUP(O2202,'Selectable Table'!D:E,2,0)</f>
        <v>OTH CUST</v>
      </c>
      <c r="B2202" s="37" t="s">
        <v>1706</v>
      </c>
      <c r="C2202" s="50" t="s">
        <v>1707</v>
      </c>
      <c r="D2202" s="50" t="s">
        <v>586</v>
      </c>
      <c r="E2202">
        <v>2025</v>
      </c>
      <c r="F2202">
        <v>6</v>
      </c>
      <c r="G2202" s="54" t="s">
        <v>850</v>
      </c>
      <c r="H2202" s="34" t="s">
        <v>323</v>
      </c>
      <c r="I2202" s="18">
        <v>10.144</v>
      </c>
      <c r="J2202" s="34" t="s">
        <v>789</v>
      </c>
      <c r="K2202" s="19">
        <f t="shared" si="69"/>
        <v>13.53828384</v>
      </c>
      <c r="L2202" t="s">
        <v>851</v>
      </c>
      <c r="M2202" s="51" t="s">
        <v>1709</v>
      </c>
      <c r="O2202" s="50" t="s">
        <v>929</v>
      </c>
      <c r="P2202" s="38">
        <f t="shared" si="68"/>
        <v>13.53828384</v>
      </c>
      <c r="Q2202" s="52">
        <v>45831</v>
      </c>
      <c r="S2202">
        <v>40700</v>
      </c>
      <c r="T2202" t="s">
        <v>784</v>
      </c>
    </row>
    <row r="2203" spans="1:20" ht="29.1">
      <c r="A2203" s="54" t="str">
        <f>+VLOOKUP(O2203,'Selectable Table'!D:E,2,0)</f>
        <v>OTH CUST</v>
      </c>
      <c r="B2203" s="37" t="s">
        <v>1706</v>
      </c>
      <c r="C2203" s="50" t="s">
        <v>1707</v>
      </c>
      <c r="D2203" s="50" t="s">
        <v>587</v>
      </c>
      <c r="E2203">
        <v>2025</v>
      </c>
      <c r="F2203">
        <v>6</v>
      </c>
      <c r="G2203" s="54" t="s">
        <v>858</v>
      </c>
      <c r="H2203" s="34" t="s">
        <v>325</v>
      </c>
      <c r="I2203" s="18">
        <v>4.0439999999999996</v>
      </c>
      <c r="J2203" s="34" t="s">
        <v>789</v>
      </c>
      <c r="K2203" s="19">
        <f t="shared" si="69"/>
        <v>5.39716284</v>
      </c>
      <c r="L2203" t="s">
        <v>851</v>
      </c>
      <c r="M2203" s="51" t="s">
        <v>1709</v>
      </c>
      <c r="O2203" s="50" t="s">
        <v>929</v>
      </c>
      <c r="P2203" s="38">
        <f t="shared" si="68"/>
        <v>5.39716284</v>
      </c>
      <c r="Q2203" s="52">
        <v>45831</v>
      </c>
      <c r="S2203">
        <v>40700</v>
      </c>
      <c r="T2203" t="s">
        <v>784</v>
      </c>
    </row>
    <row r="2204" spans="1:20" ht="29.1">
      <c r="A2204" s="54" t="str">
        <f>+VLOOKUP(O2204,'Selectable Table'!D:E,2,0)</f>
        <v>OTH CUST</v>
      </c>
      <c r="B2204" s="37" t="s">
        <v>1137</v>
      </c>
      <c r="C2204" s="50" t="s">
        <v>1138</v>
      </c>
      <c r="D2204" s="50" t="s">
        <v>587</v>
      </c>
      <c r="E2204">
        <v>2025</v>
      </c>
      <c r="F2204">
        <v>6</v>
      </c>
      <c r="G2204" s="54" t="s">
        <v>854</v>
      </c>
      <c r="H2204" s="34" t="s">
        <v>324</v>
      </c>
      <c r="I2204" s="18">
        <v>7.8599999999999994</v>
      </c>
      <c r="J2204" s="34" t="s">
        <v>789</v>
      </c>
      <c r="K2204" s="19">
        <f t="shared" si="69"/>
        <v>10.4900346</v>
      </c>
      <c r="L2204" t="s">
        <v>851</v>
      </c>
      <c r="M2204" s="51" t="s">
        <v>1139</v>
      </c>
      <c r="O2204" s="50" t="s">
        <v>929</v>
      </c>
      <c r="P2204" s="38">
        <f t="shared" si="68"/>
        <v>10.4900346</v>
      </c>
      <c r="Q2204" s="52">
        <v>45831</v>
      </c>
      <c r="S2204">
        <v>40700</v>
      </c>
      <c r="T2204" t="s">
        <v>784</v>
      </c>
    </row>
    <row r="2205" spans="1:20" ht="29.1">
      <c r="A2205" s="54" t="str">
        <f>+VLOOKUP(O2205,'Selectable Table'!D:E,2,0)</f>
        <v>OTH CUST</v>
      </c>
      <c r="B2205" s="37" t="s">
        <v>1137</v>
      </c>
      <c r="C2205" s="50" t="s">
        <v>1138</v>
      </c>
      <c r="D2205" s="50" t="s">
        <v>587</v>
      </c>
      <c r="E2205">
        <v>2025</v>
      </c>
      <c r="F2205">
        <v>6</v>
      </c>
      <c r="G2205" s="54" t="s">
        <v>854</v>
      </c>
      <c r="H2205" s="34" t="s">
        <v>324</v>
      </c>
      <c r="I2205" s="18">
        <v>19.716000000000001</v>
      </c>
      <c r="J2205" s="34" t="s">
        <v>789</v>
      </c>
      <c r="K2205" s="19">
        <f t="shared" si="69"/>
        <v>26.313170760000002</v>
      </c>
      <c r="L2205" t="s">
        <v>851</v>
      </c>
      <c r="M2205" s="51" t="s">
        <v>1139</v>
      </c>
      <c r="O2205" s="50" t="s">
        <v>929</v>
      </c>
      <c r="P2205" s="38">
        <f t="shared" si="68"/>
        <v>26.313170760000002</v>
      </c>
      <c r="Q2205" s="52">
        <v>45831</v>
      </c>
      <c r="S2205">
        <v>40700</v>
      </c>
      <c r="T2205" t="s">
        <v>784</v>
      </c>
    </row>
    <row r="2206" spans="1:20" ht="14.45">
      <c r="A2206" s="54" t="str">
        <f>+VLOOKUP(O2206,'Selectable Table'!D:E,2,0)</f>
        <v>OTH CUST</v>
      </c>
      <c r="B2206" s="37" t="s">
        <v>2038</v>
      </c>
      <c r="C2206" s="50" t="s">
        <v>2039</v>
      </c>
      <c r="D2206" s="50" t="s">
        <v>587</v>
      </c>
      <c r="E2206">
        <v>2025</v>
      </c>
      <c r="F2206">
        <v>6</v>
      </c>
      <c r="G2206" s="54" t="s">
        <v>850</v>
      </c>
      <c r="H2206" s="34" t="s">
        <v>323</v>
      </c>
      <c r="I2206" s="18">
        <v>3.5640000000000001</v>
      </c>
      <c r="J2206" s="34" t="s">
        <v>789</v>
      </c>
      <c r="K2206" s="19">
        <f t="shared" si="69"/>
        <v>4.7565500400000005</v>
      </c>
      <c r="L2206" t="s">
        <v>851</v>
      </c>
      <c r="M2206" s="51" t="s">
        <v>2040</v>
      </c>
      <c r="O2206" s="50" t="s">
        <v>860</v>
      </c>
      <c r="P2206" s="38">
        <f t="shared" si="68"/>
        <v>4.7565500400000005</v>
      </c>
      <c r="Q2206" s="52">
        <v>45831</v>
      </c>
      <c r="S2206">
        <v>40700</v>
      </c>
      <c r="T2206" t="s">
        <v>784</v>
      </c>
    </row>
    <row r="2207" spans="1:20" ht="29.1">
      <c r="A2207" s="54" t="str">
        <f>+VLOOKUP(O2207,'Selectable Table'!D:E,2,0)</f>
        <v>OTH CUST</v>
      </c>
      <c r="B2207" s="37" t="s">
        <v>1183</v>
      </c>
      <c r="C2207" s="50" t="s">
        <v>1184</v>
      </c>
      <c r="D2207" s="50">
        <v>20240092</v>
      </c>
      <c r="E2207">
        <v>2025</v>
      </c>
      <c r="F2207">
        <v>6</v>
      </c>
      <c r="G2207" s="54" t="s">
        <v>854</v>
      </c>
      <c r="H2207" s="34" t="s">
        <v>324</v>
      </c>
      <c r="I2207" s="18">
        <v>10.144</v>
      </c>
      <c r="J2207" s="34" t="s">
        <v>95</v>
      </c>
      <c r="K2207" s="19">
        <f t="shared" si="69"/>
        <v>10.144</v>
      </c>
      <c r="L2207" t="s">
        <v>851</v>
      </c>
      <c r="M2207" s="51" t="s">
        <v>1185</v>
      </c>
      <c r="O2207" s="50" t="s">
        <v>929</v>
      </c>
      <c r="P2207" s="38">
        <f t="shared" si="68"/>
        <v>10.144</v>
      </c>
      <c r="Q2207" s="52">
        <v>45831</v>
      </c>
      <c r="S2207">
        <v>40700</v>
      </c>
      <c r="T2207" t="s">
        <v>784</v>
      </c>
    </row>
    <row r="2208" spans="1:20" ht="29.1">
      <c r="A2208" s="54" t="str">
        <f>+VLOOKUP(O2208,'Selectable Table'!D:E,2,0)</f>
        <v>OTH CUST</v>
      </c>
      <c r="B2208" s="37" t="s">
        <v>1183</v>
      </c>
      <c r="C2208" s="50" t="s">
        <v>1184</v>
      </c>
      <c r="D2208" s="50">
        <v>20240092</v>
      </c>
      <c r="E2208">
        <v>2025</v>
      </c>
      <c r="F2208">
        <v>6</v>
      </c>
      <c r="G2208" s="54" t="s">
        <v>854</v>
      </c>
      <c r="H2208" s="34" t="s">
        <v>324</v>
      </c>
      <c r="I2208" s="18">
        <v>4.048</v>
      </c>
      <c r="J2208" s="34" t="s">
        <v>95</v>
      </c>
      <c r="K2208" s="19">
        <f t="shared" si="69"/>
        <v>4.048</v>
      </c>
      <c r="L2208" t="s">
        <v>851</v>
      </c>
      <c r="M2208" s="51" t="s">
        <v>1185</v>
      </c>
      <c r="O2208" s="50" t="s">
        <v>929</v>
      </c>
      <c r="P2208" s="38">
        <f t="shared" si="68"/>
        <v>4.048</v>
      </c>
      <c r="Q2208" s="52">
        <v>45831</v>
      </c>
      <c r="S2208">
        <v>40700</v>
      </c>
      <c r="T2208" t="s">
        <v>784</v>
      </c>
    </row>
    <row r="2209" spans="1:20" ht="14.45">
      <c r="A2209" s="54" t="str">
        <f>+VLOOKUP(O2209,'Selectable Table'!D:E,2,0)</f>
        <v>J &amp; J</v>
      </c>
      <c r="B2209" s="37" t="s">
        <v>1803</v>
      </c>
      <c r="C2209" s="50" t="s">
        <v>1804</v>
      </c>
      <c r="D2209" s="50">
        <v>20240092</v>
      </c>
      <c r="E2209">
        <v>2025</v>
      </c>
      <c r="F2209">
        <v>6</v>
      </c>
      <c r="G2209" s="54" t="s">
        <v>850</v>
      </c>
      <c r="H2209" s="34" t="s">
        <v>323</v>
      </c>
      <c r="I2209" s="18">
        <v>9.3559999999999999</v>
      </c>
      <c r="J2209" s="34" t="s">
        <v>95</v>
      </c>
      <c r="K2209" s="19">
        <f t="shared" si="69"/>
        <v>9.3559999999999999</v>
      </c>
      <c r="L2209" t="s">
        <v>851</v>
      </c>
      <c r="M2209" s="51" t="s">
        <v>1805</v>
      </c>
      <c r="O2209" s="50" t="s">
        <v>976</v>
      </c>
      <c r="P2209" s="38">
        <f t="shared" si="68"/>
        <v>9.3559999999999999</v>
      </c>
      <c r="Q2209" s="52">
        <v>45831</v>
      </c>
      <c r="S2209">
        <v>40700</v>
      </c>
      <c r="T2209" t="s">
        <v>784</v>
      </c>
    </row>
    <row r="2210" spans="1:20" ht="14.45">
      <c r="A2210" s="54" t="str">
        <f>+VLOOKUP(O2210,'Selectable Table'!D:E,2,0)</f>
        <v>J &amp; J</v>
      </c>
      <c r="B2210" s="37" t="s">
        <v>1803</v>
      </c>
      <c r="C2210" s="50" t="s">
        <v>1804</v>
      </c>
      <c r="D2210" s="50">
        <v>20230050</v>
      </c>
      <c r="E2210">
        <v>2025</v>
      </c>
      <c r="F2210">
        <v>6</v>
      </c>
      <c r="G2210" s="54" t="s">
        <v>854</v>
      </c>
      <c r="H2210" s="34" t="s">
        <v>324</v>
      </c>
      <c r="I2210" s="18">
        <v>3.5640000000000001</v>
      </c>
      <c r="J2210" s="34" t="s">
        <v>95</v>
      </c>
      <c r="K2210" s="19">
        <f t="shared" si="69"/>
        <v>3.5640000000000001</v>
      </c>
      <c r="L2210" t="s">
        <v>851</v>
      </c>
      <c r="M2210" s="51" t="s">
        <v>1805</v>
      </c>
      <c r="O2210" s="50" t="s">
        <v>976</v>
      </c>
      <c r="P2210" s="38">
        <f t="shared" si="68"/>
        <v>3.5640000000000001</v>
      </c>
      <c r="Q2210" s="52">
        <v>45831</v>
      </c>
      <c r="S2210">
        <v>40700</v>
      </c>
      <c r="T2210" t="s">
        <v>784</v>
      </c>
    </row>
    <row r="2211" spans="1:20" ht="14.45">
      <c r="A2211" s="54" t="str">
        <f>+VLOOKUP(O2211,'Selectable Table'!D:E,2,0)</f>
        <v>J &amp; J</v>
      </c>
      <c r="B2211" s="37" t="s">
        <v>1808</v>
      </c>
      <c r="C2211" s="50" t="s">
        <v>1809</v>
      </c>
      <c r="D2211" s="50">
        <v>20230050</v>
      </c>
      <c r="E2211">
        <v>2025</v>
      </c>
      <c r="F2211">
        <v>6</v>
      </c>
      <c r="G2211" s="54" t="s">
        <v>854</v>
      </c>
      <c r="H2211" s="34" t="s">
        <v>324</v>
      </c>
      <c r="I2211" s="18">
        <v>56.14</v>
      </c>
      <c r="J2211" s="34" t="s">
        <v>95</v>
      </c>
      <c r="K2211" s="19">
        <f t="shared" si="69"/>
        <v>56.14</v>
      </c>
      <c r="L2211" t="s">
        <v>851</v>
      </c>
      <c r="M2211" s="51" t="s">
        <v>1810</v>
      </c>
      <c r="O2211" s="50" t="s">
        <v>976</v>
      </c>
      <c r="P2211" s="38">
        <f t="shared" si="68"/>
        <v>56.14</v>
      </c>
      <c r="Q2211" s="52">
        <v>45831</v>
      </c>
      <c r="S2211">
        <v>40700</v>
      </c>
      <c r="T2211" t="s">
        <v>784</v>
      </c>
    </row>
    <row r="2212" spans="1:20" ht="14.45">
      <c r="A2212" s="54" t="str">
        <f>+VLOOKUP(O2212,'Selectable Table'!D:E,2,0)</f>
        <v>J &amp; J</v>
      </c>
      <c r="B2212" t="s">
        <v>1808</v>
      </c>
      <c r="C2212" t="s">
        <v>1809</v>
      </c>
      <c r="D2212">
        <v>20230050</v>
      </c>
      <c r="E2212">
        <v>2025</v>
      </c>
      <c r="F2212">
        <v>6</v>
      </c>
      <c r="G2212" s="54" t="s">
        <v>854</v>
      </c>
      <c r="H2212" t="s">
        <v>324</v>
      </c>
      <c r="I2212" s="18">
        <v>21.388000000000002</v>
      </c>
      <c r="J2212" t="s">
        <v>95</v>
      </c>
      <c r="K2212" s="19">
        <f t="shared" si="69"/>
        <v>21.388000000000002</v>
      </c>
      <c r="L2212" t="s">
        <v>851</v>
      </c>
      <c r="M2212" s="51" t="s">
        <v>1810</v>
      </c>
      <c r="O2212" s="15" t="s">
        <v>976</v>
      </c>
      <c r="P2212" s="15">
        <f t="shared" si="68"/>
        <v>21.388000000000002</v>
      </c>
      <c r="Q2212" s="52">
        <v>45831</v>
      </c>
      <c r="S2212">
        <v>40700</v>
      </c>
      <c r="T2212" t="s">
        <v>784</v>
      </c>
    </row>
    <row r="2213" spans="1:20" ht="29.1">
      <c r="A2213" s="54" t="str">
        <f>+VLOOKUP(O2213,'Selectable Table'!D:E,2,0)</f>
        <v>OTH CUST</v>
      </c>
      <c r="B2213" t="s">
        <v>1424</v>
      </c>
      <c r="C2213" t="s">
        <v>1425</v>
      </c>
      <c r="D2213">
        <v>20230050</v>
      </c>
      <c r="E2213">
        <v>2025</v>
      </c>
      <c r="F2213">
        <v>6</v>
      </c>
      <c r="G2213" s="54" t="s">
        <v>854</v>
      </c>
      <c r="H2213" t="s">
        <v>324</v>
      </c>
      <c r="I2213" s="18">
        <v>3.4359999999999999</v>
      </c>
      <c r="J2213" t="s">
        <v>95</v>
      </c>
      <c r="K2213" s="19">
        <f t="shared" si="69"/>
        <v>3.4359999999999999</v>
      </c>
      <c r="L2213" t="s">
        <v>851</v>
      </c>
      <c r="M2213" s="51" t="s">
        <v>1426</v>
      </c>
      <c r="O2213" s="15" t="s">
        <v>929</v>
      </c>
      <c r="P2213" s="15">
        <f t="shared" si="68"/>
        <v>3.4359999999999999</v>
      </c>
      <c r="Q2213" s="52">
        <v>45831</v>
      </c>
      <c r="S2213">
        <v>40700</v>
      </c>
      <c r="T2213" t="s">
        <v>784</v>
      </c>
    </row>
    <row r="2214" spans="1:20" ht="29.1">
      <c r="A2214" s="54" t="str">
        <f>+VLOOKUP(O2214,'Selectable Table'!D:E,2,0)</f>
        <v>OTH CUST</v>
      </c>
      <c r="B2214" t="s">
        <v>1424</v>
      </c>
      <c r="C2214" t="s">
        <v>1425</v>
      </c>
      <c r="D2214">
        <v>20230050</v>
      </c>
      <c r="E2214">
        <v>2025</v>
      </c>
      <c r="F2214">
        <v>6</v>
      </c>
      <c r="G2214" s="54" t="s">
        <v>854</v>
      </c>
      <c r="H2214" t="s">
        <v>324</v>
      </c>
      <c r="I2214" s="18">
        <v>8.620000000000001</v>
      </c>
      <c r="J2214" t="s">
        <v>95</v>
      </c>
      <c r="K2214" s="19">
        <f t="shared" si="69"/>
        <v>8.620000000000001</v>
      </c>
      <c r="L2214" t="s">
        <v>851</v>
      </c>
      <c r="M2214" s="51" t="s">
        <v>1426</v>
      </c>
      <c r="O2214" s="15" t="s">
        <v>929</v>
      </c>
      <c r="P2214" s="15">
        <f t="shared" si="68"/>
        <v>8.620000000000001</v>
      </c>
      <c r="Q2214" s="52">
        <v>45831</v>
      </c>
      <c r="S2214">
        <v>40700</v>
      </c>
      <c r="T2214" t="s">
        <v>784</v>
      </c>
    </row>
    <row r="2215" spans="1:20" ht="14.45">
      <c r="A2215" s="54" t="str">
        <f>+VLOOKUP(O2215,'Selectable Table'!D:E,2,0)</f>
        <v>AMGEN</v>
      </c>
      <c r="B2215">
        <v>30549</v>
      </c>
      <c r="C2215" t="s">
        <v>2042</v>
      </c>
      <c r="D2215">
        <v>20230050</v>
      </c>
      <c r="E2215">
        <v>2025</v>
      </c>
      <c r="F2215">
        <v>6</v>
      </c>
      <c r="G2215" s="54" t="s">
        <v>854</v>
      </c>
      <c r="H2215" t="s">
        <v>324</v>
      </c>
      <c r="I2215" s="18">
        <v>2607.0539000000003</v>
      </c>
      <c r="J2215" t="s">
        <v>95</v>
      </c>
      <c r="K2215" s="19">
        <f t="shared" si="69"/>
        <v>2607.0539000000003</v>
      </c>
      <c r="L2215" t="s">
        <v>851</v>
      </c>
      <c r="M2215" s="51" t="str">
        <f t="shared" ref="M2215:M2246" si="70">IFERROR(RIGHT(C2215,LEN(C2215)-IFERROR(FIND("PO#",C2215), FIND("PO",C2215))+1), C2215)</f>
        <v>PO 7300837283</v>
      </c>
      <c r="O2215" s="15" t="s">
        <v>313</v>
      </c>
      <c r="P2215" s="15">
        <f t="shared" si="68"/>
        <v>2607.0539000000003</v>
      </c>
      <c r="Q2215" s="52">
        <v>45831</v>
      </c>
      <c r="S2215">
        <v>40700</v>
      </c>
      <c r="T2215" t="s">
        <v>784</v>
      </c>
    </row>
    <row r="2216" spans="1:20" ht="14.45">
      <c r="A2216" s="54" t="str">
        <f>+VLOOKUP(O2216,'Selectable Table'!D:E,2,0)</f>
        <v>AMGEN</v>
      </c>
      <c r="B2216">
        <v>30549</v>
      </c>
      <c r="C2216" t="s">
        <v>2042</v>
      </c>
      <c r="D2216">
        <v>20230050</v>
      </c>
      <c r="E2216">
        <v>2025</v>
      </c>
      <c r="F2216">
        <v>6</v>
      </c>
      <c r="G2216" s="54" t="s">
        <v>850</v>
      </c>
      <c r="H2216" t="s">
        <v>323</v>
      </c>
      <c r="I2216" s="18">
        <v>1251.4304</v>
      </c>
      <c r="J2216" t="s">
        <v>95</v>
      </c>
      <c r="K2216" s="19">
        <f t="shared" si="69"/>
        <v>1251.4304</v>
      </c>
      <c r="L2216" t="s">
        <v>851</v>
      </c>
      <c r="M2216" s="51" t="str">
        <f t="shared" si="70"/>
        <v>PO 7300837283</v>
      </c>
      <c r="O2216" s="15" t="s">
        <v>313</v>
      </c>
      <c r="P2216" s="15">
        <f t="shared" si="68"/>
        <v>1251.4304</v>
      </c>
      <c r="Q2216" s="52">
        <v>45831</v>
      </c>
      <c r="S2216">
        <v>40700</v>
      </c>
      <c r="T2216" t="s">
        <v>784</v>
      </c>
    </row>
    <row r="2217" spans="1:20" ht="14.45">
      <c r="A2217" s="54" t="str">
        <f>+VLOOKUP(O2217,'Selectable Table'!D:E,2,0)</f>
        <v>AMGEN</v>
      </c>
      <c r="B2217">
        <v>30549</v>
      </c>
      <c r="C2217" t="s">
        <v>2042</v>
      </c>
      <c r="D2217">
        <v>20230050</v>
      </c>
      <c r="E2217">
        <v>2025</v>
      </c>
      <c r="F2217">
        <v>6</v>
      </c>
      <c r="G2217" s="54" t="s">
        <v>854</v>
      </c>
      <c r="H2217" t="s">
        <v>324</v>
      </c>
      <c r="I2217" s="18">
        <v>32.7789</v>
      </c>
      <c r="J2217" t="s">
        <v>95</v>
      </c>
      <c r="K2217" s="19">
        <f t="shared" si="69"/>
        <v>32.7789</v>
      </c>
      <c r="L2217" t="s">
        <v>851</v>
      </c>
      <c r="M2217" s="51" t="str">
        <f t="shared" si="70"/>
        <v>PO 7300837283</v>
      </c>
      <c r="O2217" s="15" t="s">
        <v>313</v>
      </c>
      <c r="P2217" s="15">
        <f t="shared" si="68"/>
        <v>32.7789</v>
      </c>
      <c r="Q2217" s="52">
        <v>45831</v>
      </c>
      <c r="S2217">
        <v>40700</v>
      </c>
      <c r="T2217" t="s">
        <v>784</v>
      </c>
    </row>
    <row r="2218" spans="1:20" ht="14.45">
      <c r="A2218" s="54" t="str">
        <f>+VLOOKUP(O2218,'Selectable Table'!D:E,2,0)</f>
        <v>S AVENTIS</v>
      </c>
      <c r="B2218">
        <v>30597</v>
      </c>
      <c r="C2218" t="s">
        <v>2043</v>
      </c>
      <c r="D2218" t="s">
        <v>2044</v>
      </c>
      <c r="E2218">
        <v>2025</v>
      </c>
      <c r="F2218">
        <v>6</v>
      </c>
      <c r="G2218" s="54" t="s">
        <v>850</v>
      </c>
      <c r="H2218" t="s">
        <v>323</v>
      </c>
      <c r="I2218" s="18">
        <v>1028.5</v>
      </c>
      <c r="J2218" t="s">
        <v>95</v>
      </c>
      <c r="K2218" s="19">
        <f t="shared" si="69"/>
        <v>1028.5</v>
      </c>
      <c r="L2218" t="s">
        <v>851</v>
      </c>
      <c r="M2218" s="51" t="str">
        <f t="shared" si="70"/>
        <v>PO E005473054</v>
      </c>
      <c r="O2218" s="15" t="s">
        <v>2045</v>
      </c>
      <c r="P2218" s="15">
        <f t="shared" si="68"/>
        <v>1028.5</v>
      </c>
      <c r="Q2218" s="52">
        <v>45831</v>
      </c>
      <c r="S2218">
        <v>40700</v>
      </c>
      <c r="T2218" t="s">
        <v>784</v>
      </c>
    </row>
    <row r="2219" spans="1:20" ht="14.45">
      <c r="A2219" s="54" t="str">
        <f>+VLOOKUP(O2219,'Selectable Table'!D:E,2,0)</f>
        <v>S AVENTIS</v>
      </c>
      <c r="B2219">
        <v>30597</v>
      </c>
      <c r="C2219" t="s">
        <v>2043</v>
      </c>
      <c r="D2219" t="s">
        <v>2044</v>
      </c>
      <c r="E2219">
        <v>2025</v>
      </c>
      <c r="F2219">
        <v>6</v>
      </c>
      <c r="G2219" s="54" t="s">
        <v>854</v>
      </c>
      <c r="H2219" t="s">
        <v>324</v>
      </c>
      <c r="I2219" s="18">
        <v>1372.1399999999999</v>
      </c>
      <c r="J2219" t="s">
        <v>95</v>
      </c>
      <c r="K2219" s="19">
        <f t="shared" si="69"/>
        <v>1372.1399999999999</v>
      </c>
      <c r="L2219" t="s">
        <v>851</v>
      </c>
      <c r="M2219" s="51" t="str">
        <f t="shared" si="70"/>
        <v>PO E005473054</v>
      </c>
      <c r="O2219" s="15" t="s">
        <v>2045</v>
      </c>
      <c r="P2219" s="15">
        <f t="shared" si="68"/>
        <v>1372.1399999999999</v>
      </c>
      <c r="Q2219" s="52">
        <v>45831</v>
      </c>
      <c r="S2219">
        <v>40700</v>
      </c>
      <c r="T2219" t="s">
        <v>784</v>
      </c>
    </row>
    <row r="2220" spans="1:20" ht="14.45">
      <c r="A2220" s="54" t="str">
        <f>+VLOOKUP(O2220,'Selectable Table'!D:E,2,0)</f>
        <v>PFIZER</v>
      </c>
      <c r="B2220">
        <v>30591</v>
      </c>
      <c r="C2220" t="s">
        <v>2046</v>
      </c>
      <c r="D2220" t="s">
        <v>591</v>
      </c>
      <c r="E2220">
        <v>2025</v>
      </c>
      <c r="F2220">
        <v>6</v>
      </c>
      <c r="G2220" s="54" t="s">
        <v>854</v>
      </c>
      <c r="H2220" t="s">
        <v>324</v>
      </c>
      <c r="I2220" s="18">
        <v>5878.7182080000002</v>
      </c>
      <c r="J2220" t="s">
        <v>789</v>
      </c>
      <c r="K2220" s="19">
        <f t="shared" si="69"/>
        <v>7845.7961075788808</v>
      </c>
      <c r="L2220" t="s">
        <v>851</v>
      </c>
      <c r="M2220" s="51" t="str">
        <f t="shared" si="70"/>
        <v>PO 9500854302</v>
      </c>
      <c r="O2220" s="15" t="s">
        <v>259</v>
      </c>
      <c r="P2220" s="15">
        <f t="shared" si="68"/>
        <v>7845.7961075788808</v>
      </c>
      <c r="Q2220" s="52">
        <v>45831</v>
      </c>
      <c r="S2220">
        <v>40700</v>
      </c>
      <c r="T2220" t="s">
        <v>784</v>
      </c>
    </row>
    <row r="2221" spans="1:20" ht="14.45">
      <c r="A2221" s="54" t="str">
        <f>+VLOOKUP(O2221,'Selectable Table'!D:E,2,0)</f>
        <v>PFIZER</v>
      </c>
      <c r="B2221">
        <v>30591</v>
      </c>
      <c r="C2221" t="s">
        <v>2046</v>
      </c>
      <c r="D2221" t="s">
        <v>591</v>
      </c>
      <c r="E2221">
        <v>2025</v>
      </c>
      <c r="F2221">
        <v>6</v>
      </c>
      <c r="G2221" s="54" t="s">
        <v>854</v>
      </c>
      <c r="H2221" t="s">
        <v>324</v>
      </c>
      <c r="I2221" s="18">
        <v>2042.8943039999999</v>
      </c>
      <c r="J2221" t="s">
        <v>789</v>
      </c>
      <c r="K2221" s="19">
        <f t="shared" si="69"/>
        <v>2726.4671670614403</v>
      </c>
      <c r="L2221" t="s">
        <v>851</v>
      </c>
      <c r="M2221" s="51" t="str">
        <f t="shared" si="70"/>
        <v>PO 9500854302</v>
      </c>
      <c r="O2221" s="15" t="s">
        <v>259</v>
      </c>
      <c r="P2221" s="15">
        <f t="shared" si="68"/>
        <v>2726.4671670614403</v>
      </c>
      <c r="Q2221" s="52">
        <v>45831</v>
      </c>
      <c r="S2221">
        <v>40700</v>
      </c>
      <c r="T2221" t="s">
        <v>784</v>
      </c>
    </row>
    <row r="2222" spans="1:20" ht="14.45">
      <c r="A2222" s="54" t="str">
        <f>+VLOOKUP(O2222,'Selectable Table'!D:E,2,0)</f>
        <v>PFIZER</v>
      </c>
      <c r="B2222">
        <v>30591</v>
      </c>
      <c r="C2222" t="s">
        <v>2046</v>
      </c>
      <c r="D2222" t="s">
        <v>591</v>
      </c>
      <c r="E2222">
        <v>2025</v>
      </c>
      <c r="F2222">
        <v>6</v>
      </c>
      <c r="G2222" s="54" t="s">
        <v>850</v>
      </c>
      <c r="H2222" t="s">
        <v>323</v>
      </c>
      <c r="I2222" s="18">
        <v>477.975168</v>
      </c>
      <c r="J2222" t="s">
        <v>789</v>
      </c>
      <c r="K2222" s="19">
        <f t="shared" si="69"/>
        <v>637.91043896448002</v>
      </c>
      <c r="L2222" t="s">
        <v>851</v>
      </c>
      <c r="M2222" s="51" t="str">
        <f t="shared" si="70"/>
        <v>PO 9500854302</v>
      </c>
      <c r="O2222" s="15" t="s">
        <v>259</v>
      </c>
      <c r="P2222" s="15">
        <f t="shared" si="68"/>
        <v>637.91043896448002</v>
      </c>
      <c r="Q2222" s="52">
        <v>45831</v>
      </c>
      <c r="S2222">
        <v>40700</v>
      </c>
      <c r="T2222" t="s">
        <v>784</v>
      </c>
    </row>
    <row r="2223" spans="1:20" ht="14.45">
      <c r="A2223" s="54" t="str">
        <f>+VLOOKUP(O2223,'Selectable Table'!D:E,2,0)</f>
        <v>AMGEN</v>
      </c>
      <c r="B2223">
        <v>30549</v>
      </c>
      <c r="C2223" t="s">
        <v>2042</v>
      </c>
      <c r="D2223">
        <v>20210184</v>
      </c>
      <c r="E2223">
        <v>2025</v>
      </c>
      <c r="F2223">
        <v>6</v>
      </c>
      <c r="G2223" s="54" t="s">
        <v>854</v>
      </c>
      <c r="H2223" t="s">
        <v>324</v>
      </c>
      <c r="I2223" s="18">
        <v>1469.9079999999999</v>
      </c>
      <c r="J2223" t="s">
        <v>95</v>
      </c>
      <c r="K2223" s="19">
        <f t="shared" si="69"/>
        <v>1469.9079999999999</v>
      </c>
      <c r="L2223" t="s">
        <v>851</v>
      </c>
      <c r="M2223" s="51" t="str">
        <f t="shared" si="70"/>
        <v>PO 7300837283</v>
      </c>
      <c r="O2223" s="15" t="s">
        <v>313</v>
      </c>
      <c r="P2223" s="15">
        <f t="shared" si="68"/>
        <v>1469.9079999999999</v>
      </c>
      <c r="Q2223" s="52">
        <v>45831</v>
      </c>
      <c r="S2223">
        <v>40700</v>
      </c>
      <c r="T2223" t="s">
        <v>784</v>
      </c>
    </row>
    <row r="2224" spans="1:20" ht="14.45">
      <c r="A2224" s="54" t="str">
        <f>+VLOOKUP(O2224,'Selectable Table'!D:E,2,0)</f>
        <v>AMGEN</v>
      </c>
      <c r="B2224">
        <v>30549</v>
      </c>
      <c r="C2224" t="s">
        <v>2042</v>
      </c>
      <c r="D2224">
        <v>20210184</v>
      </c>
      <c r="E2224">
        <v>2025</v>
      </c>
      <c r="F2224">
        <v>6</v>
      </c>
      <c r="G2224" s="54" t="s">
        <v>854</v>
      </c>
      <c r="H2224" t="s">
        <v>324</v>
      </c>
      <c r="I2224" s="18">
        <v>889.61620000000005</v>
      </c>
      <c r="J2224" t="s">
        <v>95</v>
      </c>
      <c r="K2224" s="19">
        <f t="shared" si="69"/>
        <v>889.61620000000005</v>
      </c>
      <c r="L2224" t="s">
        <v>851</v>
      </c>
      <c r="M2224" s="51" t="str">
        <f t="shared" si="70"/>
        <v>PO 7300837283</v>
      </c>
      <c r="O2224" s="15" t="s">
        <v>313</v>
      </c>
      <c r="P2224" s="15">
        <f t="shared" si="68"/>
        <v>889.61620000000005</v>
      </c>
      <c r="Q2224" s="52">
        <v>45831</v>
      </c>
      <c r="S2224">
        <v>40700</v>
      </c>
      <c r="T2224" t="s">
        <v>784</v>
      </c>
    </row>
    <row r="2225" spans="1:20" ht="14.45">
      <c r="A2225" s="54" t="str">
        <f>+VLOOKUP(O2225,'Selectable Table'!D:E,2,0)</f>
        <v>AMGEN</v>
      </c>
      <c r="B2225">
        <v>30549</v>
      </c>
      <c r="C2225" t="s">
        <v>2042</v>
      </c>
      <c r="D2225">
        <v>20210184</v>
      </c>
      <c r="E2225">
        <v>2025</v>
      </c>
      <c r="F2225">
        <v>6</v>
      </c>
      <c r="G2225" s="54" t="s">
        <v>854</v>
      </c>
      <c r="H2225" t="s">
        <v>324</v>
      </c>
      <c r="I2225" s="18">
        <v>2939.8159999999998</v>
      </c>
      <c r="J2225" t="s">
        <v>95</v>
      </c>
      <c r="K2225" s="19">
        <f t="shared" si="69"/>
        <v>2939.8159999999998</v>
      </c>
      <c r="L2225" t="s">
        <v>851</v>
      </c>
      <c r="M2225" s="51" t="str">
        <f t="shared" si="70"/>
        <v>PO 7300837283</v>
      </c>
      <c r="O2225" s="15" t="s">
        <v>313</v>
      </c>
      <c r="P2225" s="15">
        <f t="shared" si="68"/>
        <v>2939.8159999999998</v>
      </c>
      <c r="Q2225" s="52">
        <v>45831</v>
      </c>
      <c r="S2225">
        <v>40700</v>
      </c>
      <c r="T2225" t="s">
        <v>784</v>
      </c>
    </row>
    <row r="2226" spans="1:20" ht="14.45">
      <c r="A2226" s="54" t="str">
        <f>+VLOOKUP(O2226,'Selectable Table'!D:E,2,0)</f>
        <v>AMGEN</v>
      </c>
      <c r="B2226">
        <v>30549</v>
      </c>
      <c r="C2226" t="s">
        <v>2042</v>
      </c>
      <c r="D2226">
        <v>20210184</v>
      </c>
      <c r="E2226">
        <v>2025</v>
      </c>
      <c r="F2226">
        <v>6</v>
      </c>
      <c r="G2226" s="54" t="s">
        <v>854</v>
      </c>
      <c r="H2226" t="s">
        <v>324</v>
      </c>
      <c r="I2226" s="18">
        <v>2607.0539000000003</v>
      </c>
      <c r="J2226" t="s">
        <v>95</v>
      </c>
      <c r="K2226" s="19">
        <f t="shared" si="69"/>
        <v>2607.0539000000003</v>
      </c>
      <c r="L2226" t="s">
        <v>851</v>
      </c>
      <c r="M2226" s="51" t="str">
        <f t="shared" si="70"/>
        <v>PO 7300837283</v>
      </c>
      <c r="O2226" s="15" t="s">
        <v>313</v>
      </c>
      <c r="P2226" s="15">
        <f t="shared" si="68"/>
        <v>2607.0539000000003</v>
      </c>
      <c r="Q2226" s="52">
        <v>45831</v>
      </c>
      <c r="S2226">
        <v>40700</v>
      </c>
      <c r="T2226" t="s">
        <v>784</v>
      </c>
    </row>
    <row r="2227" spans="1:20" ht="14.45">
      <c r="A2227" s="54" t="str">
        <f>+VLOOKUP(O2227,'Selectable Table'!D:E,2,0)</f>
        <v>AMGEN</v>
      </c>
      <c r="B2227">
        <v>30549</v>
      </c>
      <c r="C2227" t="s">
        <v>2042</v>
      </c>
      <c r="D2227">
        <v>20210184</v>
      </c>
      <c r="E2227">
        <v>2025</v>
      </c>
      <c r="F2227">
        <v>6</v>
      </c>
      <c r="G2227" s="54" t="s">
        <v>850</v>
      </c>
      <c r="H2227" t="s">
        <v>323</v>
      </c>
      <c r="I2227" s="18">
        <v>2502.8607999999999</v>
      </c>
      <c r="J2227" t="s">
        <v>95</v>
      </c>
      <c r="K2227" s="19">
        <f t="shared" si="69"/>
        <v>2502.8607999999999</v>
      </c>
      <c r="L2227" t="s">
        <v>851</v>
      </c>
      <c r="M2227" s="51" t="str">
        <f t="shared" si="70"/>
        <v>PO 7300837283</v>
      </c>
      <c r="O2227" s="15" t="s">
        <v>313</v>
      </c>
      <c r="P2227" s="15">
        <f t="shared" si="68"/>
        <v>2502.8607999999999</v>
      </c>
      <c r="Q2227" s="52">
        <v>45831</v>
      </c>
      <c r="S2227">
        <v>40700</v>
      </c>
      <c r="T2227" t="s">
        <v>784</v>
      </c>
    </row>
    <row r="2228" spans="1:20" ht="14.45">
      <c r="A2228" s="54" t="str">
        <f>+VLOOKUP(O2228,'Selectable Table'!D:E,2,0)</f>
        <v>ALNYLAM</v>
      </c>
      <c r="B2228">
        <v>30701</v>
      </c>
      <c r="C2228" t="s">
        <v>2047</v>
      </c>
      <c r="D2228" t="s">
        <v>2048</v>
      </c>
      <c r="E2228">
        <v>2025</v>
      </c>
      <c r="F2228">
        <v>6</v>
      </c>
      <c r="G2228" s="54" t="s">
        <v>854</v>
      </c>
      <c r="H2228" t="s">
        <v>324</v>
      </c>
      <c r="I2228" s="18">
        <v>1448.37</v>
      </c>
      <c r="J2228" t="s">
        <v>95</v>
      </c>
      <c r="K2228" s="19">
        <f t="shared" si="69"/>
        <v>1448.37</v>
      </c>
      <c r="L2228" t="s">
        <v>851</v>
      </c>
      <c r="M2228" s="51" t="str">
        <f t="shared" si="70"/>
        <v>PO 4510001802</v>
      </c>
      <c r="O2228" s="15" t="s">
        <v>2049</v>
      </c>
      <c r="P2228" s="15">
        <f t="shared" si="68"/>
        <v>1448.37</v>
      </c>
      <c r="Q2228" s="52">
        <v>45831</v>
      </c>
      <c r="S2228">
        <v>40700</v>
      </c>
      <c r="T2228" t="s">
        <v>784</v>
      </c>
    </row>
    <row r="2229" spans="1:20" ht="14.45">
      <c r="A2229" s="54" t="str">
        <f>+VLOOKUP(O2229,'Selectable Table'!D:E,2,0)</f>
        <v>ALNYLAM</v>
      </c>
      <c r="B2229">
        <v>30701</v>
      </c>
      <c r="C2229" t="s">
        <v>2047</v>
      </c>
      <c r="D2229" t="s">
        <v>2048</v>
      </c>
      <c r="E2229">
        <v>2025</v>
      </c>
      <c r="F2229">
        <v>6</v>
      </c>
      <c r="G2229" s="54" t="s">
        <v>850</v>
      </c>
      <c r="H2229" t="s">
        <v>323</v>
      </c>
      <c r="I2229" s="18">
        <v>362.09249999999997</v>
      </c>
      <c r="J2229" t="s">
        <v>95</v>
      </c>
      <c r="K2229" s="19">
        <f t="shared" si="69"/>
        <v>362.09249999999997</v>
      </c>
      <c r="L2229" t="s">
        <v>851</v>
      </c>
      <c r="M2229" s="51" t="str">
        <f t="shared" si="70"/>
        <v>PO 4510001802</v>
      </c>
      <c r="O2229" s="15" t="s">
        <v>2049</v>
      </c>
      <c r="P2229" s="15">
        <f t="shared" si="68"/>
        <v>362.09249999999997</v>
      </c>
      <c r="Q2229" s="52">
        <v>45831</v>
      </c>
      <c r="S2229">
        <v>40700</v>
      </c>
      <c r="T2229" t="s">
        <v>784</v>
      </c>
    </row>
    <row r="2230" spans="1:20" ht="14.45">
      <c r="A2230" s="54" t="str">
        <f>+VLOOKUP(O2230,'Selectable Table'!D:E,2,0)</f>
        <v>AMGEN</v>
      </c>
      <c r="B2230">
        <v>30699</v>
      </c>
      <c r="C2230" t="s">
        <v>2050</v>
      </c>
      <c r="D2230" t="s">
        <v>2051</v>
      </c>
      <c r="E2230">
        <v>2025</v>
      </c>
      <c r="F2230">
        <v>6</v>
      </c>
      <c r="G2230" s="54" t="s">
        <v>850</v>
      </c>
      <c r="H2230" t="s">
        <v>323</v>
      </c>
      <c r="I2230" s="18">
        <v>242</v>
      </c>
      <c r="J2230" t="s">
        <v>95</v>
      </c>
      <c r="K2230" s="19">
        <f t="shared" si="69"/>
        <v>242</v>
      </c>
      <c r="L2230" t="s">
        <v>851</v>
      </c>
      <c r="M2230" s="51" t="str">
        <f t="shared" si="70"/>
        <v>PO 7300147790</v>
      </c>
      <c r="O2230" s="15" t="s">
        <v>2052</v>
      </c>
      <c r="P2230" s="15">
        <f t="shared" si="68"/>
        <v>242</v>
      </c>
      <c r="Q2230" s="52">
        <v>45831</v>
      </c>
      <c r="S2230">
        <v>40700</v>
      </c>
      <c r="T2230" t="s">
        <v>784</v>
      </c>
    </row>
    <row r="2231" spans="1:20" ht="14.45">
      <c r="A2231" s="54" t="str">
        <f>+VLOOKUP(O2231,'Selectable Table'!D:E,2,0)</f>
        <v>AMGEN</v>
      </c>
      <c r="B2231">
        <v>30699</v>
      </c>
      <c r="C2231" t="s">
        <v>2050</v>
      </c>
      <c r="D2231" t="s">
        <v>2051</v>
      </c>
      <c r="E2231">
        <v>2025</v>
      </c>
      <c r="F2231">
        <v>6</v>
      </c>
      <c r="G2231" s="54" t="s">
        <v>850</v>
      </c>
      <c r="H2231" t="s">
        <v>323</v>
      </c>
      <c r="I2231" s="18">
        <v>726</v>
      </c>
      <c r="J2231" t="s">
        <v>95</v>
      </c>
      <c r="K2231" s="19">
        <f t="shared" si="69"/>
        <v>726</v>
      </c>
      <c r="L2231" t="s">
        <v>851</v>
      </c>
      <c r="M2231" s="51" t="str">
        <f t="shared" si="70"/>
        <v>PO 7300147790</v>
      </c>
      <c r="O2231" s="15" t="s">
        <v>2052</v>
      </c>
      <c r="P2231" s="15">
        <f t="shared" si="68"/>
        <v>726</v>
      </c>
      <c r="Q2231" s="52">
        <v>45831</v>
      </c>
      <c r="S2231">
        <v>40700</v>
      </c>
      <c r="T2231" t="s">
        <v>784</v>
      </c>
    </row>
    <row r="2232" spans="1:20" ht="14.45">
      <c r="A2232" s="54" t="str">
        <f>+VLOOKUP(O2232,'Selectable Table'!D:E,2,0)</f>
        <v>OTH CUST</v>
      </c>
      <c r="B2232">
        <v>30708</v>
      </c>
      <c r="C2232" t="s">
        <v>2053</v>
      </c>
      <c r="D2232" t="s">
        <v>2054</v>
      </c>
      <c r="E2232">
        <v>2025</v>
      </c>
      <c r="F2232">
        <v>6</v>
      </c>
      <c r="G2232" s="54" t="s">
        <v>858</v>
      </c>
      <c r="H2232" t="s">
        <v>325</v>
      </c>
      <c r="I2232" s="18">
        <v>1961.3978999999999</v>
      </c>
      <c r="J2232" t="s">
        <v>95</v>
      </c>
      <c r="K2232" s="19">
        <f t="shared" si="69"/>
        <v>1961.3978999999999</v>
      </c>
      <c r="L2232" t="s">
        <v>851</v>
      </c>
      <c r="M2232" s="51" t="str">
        <f t="shared" si="70"/>
        <v>PO CH-12963</v>
      </c>
      <c r="O2232" s="15" t="s">
        <v>2055</v>
      </c>
      <c r="P2232" s="15">
        <f t="shared" si="68"/>
        <v>1961.3978999999999</v>
      </c>
      <c r="Q2232" s="52">
        <v>45831</v>
      </c>
      <c r="S2232">
        <v>40700</v>
      </c>
      <c r="T2232" t="s">
        <v>784</v>
      </c>
    </row>
    <row r="2233" spans="1:20" ht="14.45">
      <c r="A2233" s="54" t="str">
        <f>+VLOOKUP(O2233,'Selectable Table'!D:E,2,0)</f>
        <v>OTH CUST</v>
      </c>
      <c r="B2233">
        <v>30708</v>
      </c>
      <c r="C2233" t="s">
        <v>2053</v>
      </c>
      <c r="D2233" t="s">
        <v>2054</v>
      </c>
      <c r="E2233">
        <v>2025</v>
      </c>
      <c r="F2233">
        <v>6</v>
      </c>
      <c r="G2233" s="54" t="s">
        <v>854</v>
      </c>
      <c r="H2233" t="s">
        <v>324</v>
      </c>
      <c r="I2233" s="18">
        <v>350.9</v>
      </c>
      <c r="J2233" t="s">
        <v>95</v>
      </c>
      <c r="K2233" s="19">
        <f t="shared" si="69"/>
        <v>350.9</v>
      </c>
      <c r="L2233" t="s">
        <v>851</v>
      </c>
      <c r="M2233" s="51" t="str">
        <f t="shared" si="70"/>
        <v>PO CH-12963</v>
      </c>
      <c r="O2233" s="15" t="s">
        <v>2055</v>
      </c>
      <c r="P2233" s="15">
        <f t="shared" si="68"/>
        <v>350.9</v>
      </c>
      <c r="Q2233" s="52">
        <v>45831</v>
      </c>
      <c r="S2233">
        <v>40700</v>
      </c>
      <c r="T2233" t="s">
        <v>784</v>
      </c>
    </row>
    <row r="2234" spans="1:20" ht="14.45">
      <c r="A2234" s="54" t="str">
        <f>+VLOOKUP(O2234,'Selectable Table'!D:E,2,0)</f>
        <v>OTH CUST</v>
      </c>
      <c r="B2234">
        <v>30708</v>
      </c>
      <c r="C2234" t="s">
        <v>2053</v>
      </c>
      <c r="D2234" t="s">
        <v>2054</v>
      </c>
      <c r="E2234">
        <v>2025</v>
      </c>
      <c r="F2234">
        <v>6</v>
      </c>
      <c r="G2234" s="54" t="s">
        <v>854</v>
      </c>
      <c r="H2234" t="s">
        <v>324</v>
      </c>
      <c r="I2234" s="18">
        <v>1484.1980999999998</v>
      </c>
      <c r="J2234" t="s">
        <v>95</v>
      </c>
      <c r="K2234" s="19">
        <f t="shared" si="69"/>
        <v>1484.1980999999998</v>
      </c>
      <c r="L2234" t="s">
        <v>851</v>
      </c>
      <c r="M2234" s="51" t="str">
        <f t="shared" si="70"/>
        <v>PO CH-12963</v>
      </c>
      <c r="O2234" s="15" t="s">
        <v>2055</v>
      </c>
      <c r="P2234" s="15">
        <f t="shared" si="68"/>
        <v>1484.1980999999998</v>
      </c>
      <c r="Q2234" s="52">
        <v>45831</v>
      </c>
      <c r="S2234">
        <v>40700</v>
      </c>
      <c r="T2234" t="s">
        <v>784</v>
      </c>
    </row>
    <row r="2235" spans="1:20" ht="14.45">
      <c r="A2235" s="54" t="str">
        <f>+VLOOKUP(O2235,'Selectable Table'!D:E,2,0)</f>
        <v>OTH CUST</v>
      </c>
      <c r="B2235">
        <v>30708</v>
      </c>
      <c r="C2235" t="s">
        <v>2053</v>
      </c>
      <c r="D2235" t="s">
        <v>2054</v>
      </c>
      <c r="E2235">
        <v>2025</v>
      </c>
      <c r="F2235">
        <v>6</v>
      </c>
      <c r="G2235" s="54" t="s">
        <v>850</v>
      </c>
      <c r="H2235" t="s">
        <v>323</v>
      </c>
      <c r="I2235" s="18">
        <v>885.0302999999999</v>
      </c>
      <c r="J2235" t="s">
        <v>95</v>
      </c>
      <c r="K2235" s="19">
        <f t="shared" si="69"/>
        <v>885.0302999999999</v>
      </c>
      <c r="L2235" t="s">
        <v>851</v>
      </c>
      <c r="M2235" s="51" t="str">
        <f t="shared" si="70"/>
        <v>PO CH-12963</v>
      </c>
      <c r="O2235" s="15" t="s">
        <v>2055</v>
      </c>
      <c r="P2235" s="15">
        <f t="shared" si="68"/>
        <v>885.0302999999999</v>
      </c>
      <c r="Q2235" s="52">
        <v>45831</v>
      </c>
      <c r="S2235">
        <v>40700</v>
      </c>
      <c r="T2235" t="s">
        <v>784</v>
      </c>
    </row>
    <row r="2236" spans="1:20" ht="14.45">
      <c r="A2236" s="54" t="str">
        <f>+VLOOKUP(O2236,'Selectable Table'!D:E,2,0)</f>
        <v>OTH CUST</v>
      </c>
      <c r="B2236">
        <v>30708</v>
      </c>
      <c r="C2236" t="s">
        <v>2053</v>
      </c>
      <c r="D2236" t="s">
        <v>2054</v>
      </c>
      <c r="E2236">
        <v>2025</v>
      </c>
      <c r="F2236">
        <v>6</v>
      </c>
      <c r="G2236" s="54" t="s">
        <v>850</v>
      </c>
      <c r="H2236" t="s">
        <v>323</v>
      </c>
      <c r="I2236" s="18">
        <v>1858.10625</v>
      </c>
      <c r="J2236" t="s">
        <v>95</v>
      </c>
      <c r="K2236" s="19">
        <f t="shared" si="69"/>
        <v>1858.10625</v>
      </c>
      <c r="L2236" t="s">
        <v>851</v>
      </c>
      <c r="M2236" s="51" t="str">
        <f t="shared" si="70"/>
        <v>PO CH-12963</v>
      </c>
      <c r="O2236" s="15" t="s">
        <v>2055</v>
      </c>
      <c r="P2236" s="15">
        <f t="shared" si="68"/>
        <v>1858.10625</v>
      </c>
      <c r="Q2236" s="52">
        <v>45831</v>
      </c>
      <c r="S2236">
        <v>40700</v>
      </c>
      <c r="T2236" t="s">
        <v>784</v>
      </c>
    </row>
    <row r="2237" spans="1:20" ht="14.45">
      <c r="A2237" s="54" t="str">
        <f>+VLOOKUP(O2237,'Selectable Table'!D:E,2,0)</f>
        <v>MILLENNIUM</v>
      </c>
      <c r="B2237">
        <v>30700</v>
      </c>
      <c r="C2237" t="s">
        <v>2056</v>
      </c>
      <c r="D2237" t="s">
        <v>2057</v>
      </c>
      <c r="E2237">
        <v>2025</v>
      </c>
      <c r="F2237">
        <v>6</v>
      </c>
      <c r="G2237" s="54" t="s">
        <v>854</v>
      </c>
      <c r="H2237" t="s">
        <v>324</v>
      </c>
      <c r="I2237" s="18">
        <v>584.42999999999995</v>
      </c>
      <c r="J2237" t="s">
        <v>95</v>
      </c>
      <c r="K2237" s="19">
        <f t="shared" si="69"/>
        <v>584.42999999999995</v>
      </c>
      <c r="L2237" t="s">
        <v>851</v>
      </c>
      <c r="M2237" s="51" t="str">
        <f t="shared" si="70"/>
        <v>PO 8000581194</v>
      </c>
      <c r="O2237" s="15" t="s">
        <v>2058</v>
      </c>
      <c r="P2237" s="15">
        <f t="shared" si="68"/>
        <v>584.42999999999995</v>
      </c>
      <c r="Q2237" s="52">
        <v>45831</v>
      </c>
      <c r="S2237">
        <v>40700</v>
      </c>
      <c r="T2237" t="s">
        <v>784</v>
      </c>
    </row>
    <row r="2238" spans="1:20" ht="14.45">
      <c r="A2238" s="54" t="str">
        <f>+VLOOKUP(O2238,'Selectable Table'!D:E,2,0)</f>
        <v>MILLENNIUM</v>
      </c>
      <c r="B2238">
        <v>30700</v>
      </c>
      <c r="C2238" t="s">
        <v>2056</v>
      </c>
      <c r="D2238" t="s">
        <v>2057</v>
      </c>
      <c r="E2238">
        <v>2025</v>
      </c>
      <c r="F2238">
        <v>6</v>
      </c>
      <c r="G2238" s="54" t="s">
        <v>850</v>
      </c>
      <c r="H2238" t="s">
        <v>323</v>
      </c>
      <c r="I2238" s="18">
        <v>158.77015</v>
      </c>
      <c r="J2238" t="s">
        <v>95</v>
      </c>
      <c r="K2238" s="19">
        <f t="shared" si="69"/>
        <v>158.77015</v>
      </c>
      <c r="L2238" t="s">
        <v>851</v>
      </c>
      <c r="M2238" s="51" t="str">
        <f t="shared" si="70"/>
        <v>PO 8000581194</v>
      </c>
      <c r="O2238" s="15" t="s">
        <v>2058</v>
      </c>
      <c r="P2238" s="15">
        <f t="shared" si="68"/>
        <v>158.77015</v>
      </c>
      <c r="Q2238" s="52">
        <v>45831</v>
      </c>
      <c r="S2238">
        <v>40700</v>
      </c>
      <c r="T2238" t="s">
        <v>784</v>
      </c>
    </row>
    <row r="2239" spans="1:20" ht="14.45">
      <c r="A2239" s="54" t="str">
        <f>+VLOOKUP(O2239,'Selectable Table'!D:E,2,0)</f>
        <v>OTH CUST</v>
      </c>
      <c r="B2239">
        <v>30710</v>
      </c>
      <c r="C2239" t="s">
        <v>2059</v>
      </c>
      <c r="D2239" t="s">
        <v>377</v>
      </c>
      <c r="E2239">
        <v>2025</v>
      </c>
      <c r="F2239">
        <v>6</v>
      </c>
      <c r="G2239" s="54" t="s">
        <v>854</v>
      </c>
      <c r="H2239" t="s">
        <v>324</v>
      </c>
      <c r="I2239" s="18">
        <v>1570.58</v>
      </c>
      <c r="J2239" t="s">
        <v>95</v>
      </c>
      <c r="K2239" s="19">
        <f t="shared" si="69"/>
        <v>1570.58</v>
      </c>
      <c r="L2239" t="s">
        <v>851</v>
      </c>
      <c r="M2239" s="51" t="str">
        <f t="shared" si="70"/>
        <v>PO 30365</v>
      </c>
      <c r="O2239" s="15" t="s">
        <v>378</v>
      </c>
      <c r="P2239" s="15">
        <f t="shared" si="68"/>
        <v>1570.58</v>
      </c>
      <c r="Q2239" s="52">
        <v>45831</v>
      </c>
      <c r="S2239">
        <v>40700</v>
      </c>
      <c r="T2239" t="s">
        <v>784</v>
      </c>
    </row>
    <row r="2240" spans="1:20" ht="14.45">
      <c r="A2240" s="54" t="str">
        <f>+VLOOKUP(O2240,'Selectable Table'!D:E,2,0)</f>
        <v>OTH CUST</v>
      </c>
      <c r="B2240">
        <v>30710</v>
      </c>
      <c r="C2240" t="s">
        <v>2059</v>
      </c>
      <c r="D2240" t="s">
        <v>377</v>
      </c>
      <c r="E2240">
        <v>2025</v>
      </c>
      <c r="F2240">
        <v>6</v>
      </c>
      <c r="G2240" s="54" t="s">
        <v>850</v>
      </c>
      <c r="H2240" t="s">
        <v>323</v>
      </c>
      <c r="I2240" s="18">
        <v>786.5</v>
      </c>
      <c r="J2240" t="s">
        <v>95</v>
      </c>
      <c r="K2240" s="19">
        <f t="shared" si="69"/>
        <v>786.5</v>
      </c>
      <c r="L2240" t="s">
        <v>851</v>
      </c>
      <c r="M2240" s="51" t="str">
        <f t="shared" si="70"/>
        <v>PO 30365</v>
      </c>
      <c r="O2240" s="15" t="s">
        <v>378</v>
      </c>
      <c r="P2240" s="15">
        <f t="shared" si="68"/>
        <v>786.5</v>
      </c>
      <c r="Q2240" s="52">
        <v>45831</v>
      </c>
      <c r="S2240">
        <v>40700</v>
      </c>
      <c r="T2240" t="s">
        <v>784</v>
      </c>
    </row>
    <row r="2241" spans="1:20" ht="14.45">
      <c r="A2241" s="54" t="str">
        <f>+VLOOKUP(O2241,'Selectable Table'!D:E,2,0)</f>
        <v>GILEAD SCI</v>
      </c>
      <c r="B2241">
        <v>30702</v>
      </c>
      <c r="C2241" t="s">
        <v>2060</v>
      </c>
      <c r="D2241" t="s">
        <v>595</v>
      </c>
      <c r="E2241">
        <v>2025</v>
      </c>
      <c r="F2241">
        <v>6</v>
      </c>
      <c r="G2241" s="54" t="s">
        <v>858</v>
      </c>
      <c r="H2241" t="s">
        <v>325</v>
      </c>
      <c r="I2241" s="18">
        <v>2537.9992000000002</v>
      </c>
      <c r="J2241" t="s">
        <v>95</v>
      </c>
      <c r="K2241" s="19">
        <f t="shared" si="69"/>
        <v>2537.9992000000002</v>
      </c>
      <c r="L2241" t="s">
        <v>851</v>
      </c>
      <c r="M2241" s="51" t="str">
        <f t="shared" si="70"/>
        <v>PO 7000077619</v>
      </c>
      <c r="O2241" s="15" t="s">
        <v>431</v>
      </c>
      <c r="P2241" s="15">
        <f t="shared" si="68"/>
        <v>2537.9992000000002</v>
      </c>
      <c r="Q2241" s="52">
        <v>45831</v>
      </c>
      <c r="S2241">
        <v>40700</v>
      </c>
      <c r="T2241" t="s">
        <v>784</v>
      </c>
    </row>
    <row r="2242" spans="1:20" ht="14.45">
      <c r="A2242" s="54" t="str">
        <f>+VLOOKUP(O2242,'Selectable Table'!D:E,2,0)</f>
        <v>GILEAD SCI</v>
      </c>
      <c r="B2242">
        <v>30702</v>
      </c>
      <c r="C2242" t="s">
        <v>2060</v>
      </c>
      <c r="D2242" t="s">
        <v>595</v>
      </c>
      <c r="E2242">
        <v>2025</v>
      </c>
      <c r="F2242">
        <v>6</v>
      </c>
      <c r="G2242" s="54" t="s">
        <v>854</v>
      </c>
      <c r="H2242" t="s">
        <v>324</v>
      </c>
      <c r="I2242" s="18">
        <v>1793.462</v>
      </c>
      <c r="J2242" t="s">
        <v>95</v>
      </c>
      <c r="K2242" s="19">
        <f t="shared" si="69"/>
        <v>1793.462</v>
      </c>
      <c r="L2242" t="s">
        <v>851</v>
      </c>
      <c r="M2242" s="51" t="str">
        <f t="shared" si="70"/>
        <v>PO 7000077619</v>
      </c>
      <c r="O2242" s="15" t="s">
        <v>431</v>
      </c>
      <c r="P2242" s="15">
        <f t="shared" ref="P2242:P2305" si="71">K2242</f>
        <v>1793.462</v>
      </c>
      <c r="Q2242" s="52">
        <v>45831</v>
      </c>
      <c r="S2242">
        <v>40700</v>
      </c>
      <c r="T2242" t="s">
        <v>784</v>
      </c>
    </row>
    <row r="2243" spans="1:20" ht="14.45">
      <c r="A2243" s="54" t="str">
        <f>+VLOOKUP(O2243,'Selectable Table'!D:E,2,0)</f>
        <v>GILEAD SCI</v>
      </c>
      <c r="B2243">
        <v>30702</v>
      </c>
      <c r="C2243" t="s">
        <v>2060</v>
      </c>
      <c r="D2243" t="s">
        <v>595</v>
      </c>
      <c r="E2243">
        <v>2025</v>
      </c>
      <c r="F2243">
        <v>6</v>
      </c>
      <c r="G2243" s="54" t="s">
        <v>854</v>
      </c>
      <c r="H2243" t="s">
        <v>324</v>
      </c>
      <c r="I2243" s="18">
        <v>1509.0030999999999</v>
      </c>
      <c r="J2243" t="s">
        <v>95</v>
      </c>
      <c r="K2243" s="19">
        <f t="shared" ref="K2243:K2306" si="72">+VLOOKUP(J2243,$W$2:$X$7,2,0)*I2243</f>
        <v>1509.0030999999999</v>
      </c>
      <c r="L2243" t="s">
        <v>851</v>
      </c>
      <c r="M2243" s="51" t="str">
        <f t="shared" si="70"/>
        <v>PO 7000077619</v>
      </c>
      <c r="O2243" s="15" t="s">
        <v>431</v>
      </c>
      <c r="P2243" s="15">
        <f t="shared" si="71"/>
        <v>1509.0030999999999</v>
      </c>
      <c r="Q2243" s="52">
        <v>45831</v>
      </c>
      <c r="S2243">
        <v>40700</v>
      </c>
      <c r="T2243" t="s">
        <v>784</v>
      </c>
    </row>
    <row r="2244" spans="1:20" ht="14.45">
      <c r="A2244" s="54" t="str">
        <f>+VLOOKUP(O2244,'Selectable Table'!D:E,2,0)</f>
        <v>GILEAD SCI</v>
      </c>
      <c r="B2244">
        <v>30702</v>
      </c>
      <c r="C2244" t="s">
        <v>2060</v>
      </c>
      <c r="D2244" t="s">
        <v>595</v>
      </c>
      <c r="E2244">
        <v>2025</v>
      </c>
      <c r="F2244">
        <v>6</v>
      </c>
      <c r="G2244" s="54" t="s">
        <v>850</v>
      </c>
      <c r="H2244" t="s">
        <v>323</v>
      </c>
      <c r="I2244" s="18">
        <v>3300.9405000000002</v>
      </c>
      <c r="J2244" t="s">
        <v>95</v>
      </c>
      <c r="K2244" s="19">
        <f t="shared" si="72"/>
        <v>3300.9405000000002</v>
      </c>
      <c r="L2244" t="s">
        <v>851</v>
      </c>
      <c r="M2244" s="51" t="str">
        <f t="shared" si="70"/>
        <v>PO 7000077619</v>
      </c>
      <c r="O2244" s="15" t="s">
        <v>431</v>
      </c>
      <c r="P2244" s="15">
        <f t="shared" si="71"/>
        <v>3300.9405000000002</v>
      </c>
      <c r="Q2244" s="52">
        <v>45831</v>
      </c>
      <c r="S2244">
        <v>40700</v>
      </c>
      <c r="T2244" t="s">
        <v>784</v>
      </c>
    </row>
    <row r="2245" spans="1:20" ht="14.45">
      <c r="A2245" s="54" t="str">
        <f>+VLOOKUP(O2245,'Selectable Table'!D:E,2,0)</f>
        <v>GILEAD SCI</v>
      </c>
      <c r="B2245">
        <v>30702</v>
      </c>
      <c r="C2245" t="s">
        <v>2060</v>
      </c>
      <c r="D2245" t="s">
        <v>595</v>
      </c>
      <c r="E2245">
        <v>2025</v>
      </c>
      <c r="F2245">
        <v>6</v>
      </c>
      <c r="G2245" s="54" t="s">
        <v>850</v>
      </c>
      <c r="H2245" t="s">
        <v>323</v>
      </c>
      <c r="I2245" s="18">
        <v>1124.3924999999999</v>
      </c>
      <c r="J2245" t="s">
        <v>95</v>
      </c>
      <c r="K2245" s="19">
        <f t="shared" si="72"/>
        <v>1124.3924999999999</v>
      </c>
      <c r="L2245" t="s">
        <v>851</v>
      </c>
      <c r="M2245" s="51" t="str">
        <f t="shared" si="70"/>
        <v>PO 7000077619</v>
      </c>
      <c r="O2245" s="15" t="s">
        <v>431</v>
      </c>
      <c r="P2245" s="15">
        <f t="shared" si="71"/>
        <v>1124.3924999999999</v>
      </c>
      <c r="Q2245" s="52">
        <v>45831</v>
      </c>
      <c r="S2245">
        <v>40700</v>
      </c>
      <c r="T2245" t="s">
        <v>784</v>
      </c>
    </row>
    <row r="2246" spans="1:20" ht="14.45">
      <c r="A2246" s="54" t="str">
        <f>+VLOOKUP(O2246,'Selectable Table'!D:E,2,0)</f>
        <v>OTH CUST</v>
      </c>
      <c r="B2246">
        <v>30709</v>
      </c>
      <c r="C2246" t="s">
        <v>2061</v>
      </c>
      <c r="D2246" t="s">
        <v>379</v>
      </c>
      <c r="E2246">
        <v>2025</v>
      </c>
      <c r="F2246">
        <v>6</v>
      </c>
      <c r="G2246" s="54" t="s">
        <v>854</v>
      </c>
      <c r="H2246" t="s">
        <v>324</v>
      </c>
      <c r="I2246" s="18">
        <v>387.2</v>
      </c>
      <c r="J2246" t="s">
        <v>95</v>
      </c>
      <c r="K2246" s="19">
        <f t="shared" si="72"/>
        <v>387.2</v>
      </c>
      <c r="L2246" t="s">
        <v>851</v>
      </c>
      <c r="M2246" s="51" t="str">
        <f t="shared" si="70"/>
        <v>PO 10068</v>
      </c>
      <c r="O2246" s="15" t="s">
        <v>380</v>
      </c>
      <c r="P2246" s="15">
        <f t="shared" si="71"/>
        <v>387.2</v>
      </c>
      <c r="Q2246" s="52">
        <v>45831</v>
      </c>
      <c r="S2246">
        <v>40700</v>
      </c>
      <c r="T2246" t="s">
        <v>784</v>
      </c>
    </row>
    <row r="2247" spans="1:20" ht="14.45">
      <c r="A2247" s="54" t="str">
        <f>+VLOOKUP(O2247,'Selectable Table'!D:E,2,0)</f>
        <v>OTH CUST</v>
      </c>
      <c r="B2247">
        <v>30709</v>
      </c>
      <c r="C2247" t="s">
        <v>2061</v>
      </c>
      <c r="D2247" t="s">
        <v>379</v>
      </c>
      <c r="E2247">
        <v>2025</v>
      </c>
      <c r="F2247">
        <v>6</v>
      </c>
      <c r="G2247" s="54" t="s">
        <v>854</v>
      </c>
      <c r="H2247" t="s">
        <v>324</v>
      </c>
      <c r="I2247" s="18">
        <v>283.14</v>
      </c>
      <c r="J2247" t="s">
        <v>95</v>
      </c>
      <c r="K2247" s="19">
        <f t="shared" si="72"/>
        <v>283.14</v>
      </c>
      <c r="L2247" t="s">
        <v>851</v>
      </c>
      <c r="M2247" s="51" t="str">
        <f t="shared" ref="M2247:M2278" si="73">IFERROR(RIGHT(C2247,LEN(C2247)-IFERROR(FIND("PO#",C2247), FIND("PO",C2247))+1), C2247)</f>
        <v>PO 10068</v>
      </c>
      <c r="O2247" s="15" t="s">
        <v>380</v>
      </c>
      <c r="P2247" s="15">
        <f t="shared" si="71"/>
        <v>283.14</v>
      </c>
      <c r="Q2247" s="52">
        <v>45831</v>
      </c>
      <c r="S2247">
        <v>40700</v>
      </c>
      <c r="T2247" t="s">
        <v>784</v>
      </c>
    </row>
    <row r="2248" spans="1:20" ht="14.45">
      <c r="A2248" s="54" t="str">
        <f>+VLOOKUP(O2248,'Selectable Table'!D:E,2,0)</f>
        <v>OTH CUST</v>
      </c>
      <c r="B2248">
        <v>30709</v>
      </c>
      <c r="C2248" t="s">
        <v>2061</v>
      </c>
      <c r="D2248" t="s">
        <v>379</v>
      </c>
      <c r="E2248">
        <v>2025</v>
      </c>
      <c r="F2248">
        <v>6</v>
      </c>
      <c r="G2248" s="54" t="s">
        <v>854</v>
      </c>
      <c r="H2248" t="s">
        <v>324</v>
      </c>
      <c r="I2248" s="18">
        <v>1413.5219999999999</v>
      </c>
      <c r="J2248" t="s">
        <v>95</v>
      </c>
      <c r="K2248" s="19">
        <f t="shared" si="72"/>
        <v>1413.5219999999999</v>
      </c>
      <c r="L2248" t="s">
        <v>851</v>
      </c>
      <c r="M2248" s="51" t="str">
        <f t="shared" si="73"/>
        <v>PO 10068</v>
      </c>
      <c r="O2248" s="15" t="s">
        <v>380</v>
      </c>
      <c r="P2248" s="15">
        <f t="shared" si="71"/>
        <v>1413.5219999999999</v>
      </c>
      <c r="Q2248" s="52">
        <v>45831</v>
      </c>
      <c r="S2248">
        <v>40700</v>
      </c>
      <c r="T2248" t="s">
        <v>784</v>
      </c>
    </row>
    <row r="2249" spans="1:20" ht="14.45">
      <c r="A2249" s="54" t="str">
        <f>+VLOOKUP(O2249,'Selectable Table'!D:E,2,0)</f>
        <v>OTH CUST</v>
      </c>
      <c r="B2249">
        <v>30709</v>
      </c>
      <c r="C2249" t="s">
        <v>2061</v>
      </c>
      <c r="D2249" t="s">
        <v>379</v>
      </c>
      <c r="E2249">
        <v>2025</v>
      </c>
      <c r="F2249">
        <v>6</v>
      </c>
      <c r="G2249" s="54" t="s">
        <v>850</v>
      </c>
      <c r="H2249" t="s">
        <v>323</v>
      </c>
      <c r="I2249" s="18">
        <v>637.66999999999996</v>
      </c>
      <c r="J2249" t="s">
        <v>95</v>
      </c>
      <c r="K2249" s="19">
        <f t="shared" si="72"/>
        <v>637.66999999999996</v>
      </c>
      <c r="L2249" t="s">
        <v>851</v>
      </c>
      <c r="M2249" s="51" t="str">
        <f t="shared" si="73"/>
        <v>PO 10068</v>
      </c>
      <c r="O2249" s="15" t="s">
        <v>380</v>
      </c>
      <c r="P2249" s="15">
        <f t="shared" si="71"/>
        <v>637.66999999999996</v>
      </c>
      <c r="Q2249" s="52">
        <v>45831</v>
      </c>
      <c r="S2249">
        <v>40700</v>
      </c>
      <c r="T2249" t="s">
        <v>784</v>
      </c>
    </row>
    <row r="2250" spans="1:20" ht="14.45">
      <c r="A2250" s="54" t="str">
        <f>+VLOOKUP(O2250,'Selectable Table'!D:E,2,0)</f>
        <v>OTH CUST</v>
      </c>
      <c r="B2250">
        <v>30709</v>
      </c>
      <c r="C2250" t="s">
        <v>2062</v>
      </c>
      <c r="D2250" t="s">
        <v>379</v>
      </c>
      <c r="E2250">
        <v>2025</v>
      </c>
      <c r="F2250">
        <v>6</v>
      </c>
      <c r="G2250" s="54" t="s">
        <v>854</v>
      </c>
      <c r="H2250" t="s">
        <v>324</v>
      </c>
      <c r="I2250" s="18">
        <v>118.70099999999999</v>
      </c>
      <c r="J2250" t="s">
        <v>95</v>
      </c>
      <c r="K2250" s="19">
        <f t="shared" si="72"/>
        <v>118.70099999999999</v>
      </c>
      <c r="L2250" t="s">
        <v>851</v>
      </c>
      <c r="M2250" s="51" t="str">
        <f t="shared" si="73"/>
        <v>PO# 10068</v>
      </c>
      <c r="O2250" s="15" t="s">
        <v>380</v>
      </c>
      <c r="P2250" s="15">
        <f t="shared" si="71"/>
        <v>118.70099999999999</v>
      </c>
      <c r="Q2250" s="52">
        <v>45831</v>
      </c>
      <c r="S2250">
        <v>40700</v>
      </c>
      <c r="T2250" t="s">
        <v>784</v>
      </c>
    </row>
    <row r="2251" spans="1:20" ht="14.45">
      <c r="A2251" s="54" t="str">
        <f>+VLOOKUP(O2251,'Selectable Table'!D:E,2,0)</f>
        <v>OTH CUST</v>
      </c>
      <c r="B2251">
        <v>30718</v>
      </c>
      <c r="C2251" t="s">
        <v>2063</v>
      </c>
      <c r="D2251" t="s">
        <v>596</v>
      </c>
      <c r="E2251">
        <v>2025</v>
      </c>
      <c r="F2251">
        <v>6</v>
      </c>
      <c r="G2251" s="54" t="s">
        <v>858</v>
      </c>
      <c r="H2251" t="s">
        <v>325</v>
      </c>
      <c r="I2251" s="18">
        <v>3304.7640999999999</v>
      </c>
      <c r="J2251" t="s">
        <v>95</v>
      </c>
      <c r="K2251" s="19">
        <f t="shared" si="72"/>
        <v>3304.7640999999999</v>
      </c>
      <c r="L2251" t="s">
        <v>851</v>
      </c>
      <c r="M2251" s="51" t="str">
        <f t="shared" si="73"/>
        <v>PO 4800036921</v>
      </c>
      <c r="O2251" s="15" t="s">
        <v>597</v>
      </c>
      <c r="P2251" s="15">
        <f t="shared" si="71"/>
        <v>3304.7640999999999</v>
      </c>
      <c r="Q2251" s="52">
        <v>45831</v>
      </c>
      <c r="S2251">
        <v>40700</v>
      </c>
      <c r="T2251" t="s">
        <v>784</v>
      </c>
    </row>
    <row r="2252" spans="1:20" ht="14.45">
      <c r="A2252" s="54" t="str">
        <f>+VLOOKUP(O2252,'Selectable Table'!D:E,2,0)</f>
        <v>OTH CUST</v>
      </c>
      <c r="B2252">
        <v>30718</v>
      </c>
      <c r="C2252" t="s">
        <v>2063</v>
      </c>
      <c r="D2252" t="s">
        <v>596</v>
      </c>
      <c r="E2252">
        <v>2025</v>
      </c>
      <c r="F2252">
        <v>6</v>
      </c>
      <c r="G2252" s="54" t="s">
        <v>854</v>
      </c>
      <c r="H2252" t="s">
        <v>324</v>
      </c>
      <c r="I2252" s="18">
        <v>812.34559999999999</v>
      </c>
      <c r="J2252" t="s">
        <v>95</v>
      </c>
      <c r="K2252" s="19">
        <f t="shared" si="72"/>
        <v>812.34559999999999</v>
      </c>
      <c r="L2252" t="s">
        <v>851</v>
      </c>
      <c r="M2252" s="51" t="str">
        <f t="shared" si="73"/>
        <v>PO 4800036921</v>
      </c>
      <c r="O2252" s="15" t="s">
        <v>597</v>
      </c>
      <c r="P2252" s="15">
        <f t="shared" si="71"/>
        <v>812.34559999999999</v>
      </c>
      <c r="Q2252" s="52">
        <v>45831</v>
      </c>
      <c r="S2252">
        <v>40700</v>
      </c>
      <c r="T2252" t="s">
        <v>784</v>
      </c>
    </row>
    <row r="2253" spans="1:20" ht="14.45">
      <c r="A2253" s="54" t="str">
        <f>+VLOOKUP(O2253,'Selectable Table'!D:E,2,0)</f>
        <v>OTH CUST</v>
      </c>
      <c r="B2253">
        <v>30718</v>
      </c>
      <c r="C2253" t="s">
        <v>2063</v>
      </c>
      <c r="D2253" t="s">
        <v>596</v>
      </c>
      <c r="E2253">
        <v>2025</v>
      </c>
      <c r="F2253">
        <v>6</v>
      </c>
      <c r="G2253" s="54" t="s">
        <v>854</v>
      </c>
      <c r="H2253" t="s">
        <v>324</v>
      </c>
      <c r="I2253" s="18">
        <v>842.16</v>
      </c>
      <c r="J2253" t="s">
        <v>95</v>
      </c>
      <c r="K2253" s="19">
        <f t="shared" si="72"/>
        <v>842.16</v>
      </c>
      <c r="L2253" t="s">
        <v>851</v>
      </c>
      <c r="M2253" s="51" t="str">
        <f t="shared" si="73"/>
        <v>PO 4800036921</v>
      </c>
      <c r="O2253" s="15" t="s">
        <v>597</v>
      </c>
      <c r="P2253" s="15">
        <f t="shared" si="71"/>
        <v>842.16</v>
      </c>
      <c r="Q2253" s="52">
        <v>45831</v>
      </c>
      <c r="S2253">
        <v>40700</v>
      </c>
      <c r="T2253" t="s">
        <v>784</v>
      </c>
    </row>
    <row r="2254" spans="1:20" ht="14.45">
      <c r="A2254" s="54" t="str">
        <f>+VLOOKUP(O2254,'Selectable Table'!D:E,2,0)</f>
        <v>OTH CUST</v>
      </c>
      <c r="B2254">
        <v>30718</v>
      </c>
      <c r="C2254" t="s">
        <v>2063</v>
      </c>
      <c r="D2254" t="s">
        <v>596</v>
      </c>
      <c r="E2254">
        <v>2025</v>
      </c>
      <c r="F2254">
        <v>6</v>
      </c>
      <c r="G2254" s="54" t="s">
        <v>854</v>
      </c>
      <c r="H2254" t="s">
        <v>324</v>
      </c>
      <c r="I2254" s="18">
        <v>340.78440000000001</v>
      </c>
      <c r="J2254" t="s">
        <v>95</v>
      </c>
      <c r="K2254" s="19">
        <f t="shared" si="72"/>
        <v>340.78440000000001</v>
      </c>
      <c r="L2254" t="s">
        <v>851</v>
      </c>
      <c r="M2254" s="51" t="str">
        <f t="shared" si="73"/>
        <v>PO 4800036921</v>
      </c>
      <c r="O2254" s="15" t="s">
        <v>597</v>
      </c>
      <c r="P2254" s="15">
        <f t="shared" si="71"/>
        <v>340.78440000000001</v>
      </c>
      <c r="Q2254" s="52">
        <v>45831</v>
      </c>
      <c r="S2254">
        <v>40700</v>
      </c>
      <c r="T2254" t="s">
        <v>784</v>
      </c>
    </row>
    <row r="2255" spans="1:20" ht="14.45">
      <c r="A2255" s="54" t="str">
        <f>+VLOOKUP(O2255,'Selectable Table'!D:E,2,0)</f>
        <v>OTH CUST</v>
      </c>
      <c r="B2255">
        <v>30718</v>
      </c>
      <c r="C2255" t="s">
        <v>2063</v>
      </c>
      <c r="D2255" t="s">
        <v>596</v>
      </c>
      <c r="E2255">
        <v>2025</v>
      </c>
      <c r="F2255">
        <v>6</v>
      </c>
      <c r="G2255" s="54" t="s">
        <v>854</v>
      </c>
      <c r="H2255" t="s">
        <v>324</v>
      </c>
      <c r="I2255" s="18">
        <v>486.85559999999998</v>
      </c>
      <c r="J2255" t="s">
        <v>95</v>
      </c>
      <c r="K2255" s="19">
        <f t="shared" si="72"/>
        <v>486.85559999999998</v>
      </c>
      <c r="L2255" t="s">
        <v>851</v>
      </c>
      <c r="M2255" s="51" t="str">
        <f t="shared" si="73"/>
        <v>PO 4800036921</v>
      </c>
      <c r="O2255" s="15" t="s">
        <v>597</v>
      </c>
      <c r="P2255" s="15">
        <f t="shared" si="71"/>
        <v>486.85559999999998</v>
      </c>
      <c r="Q2255" s="52">
        <v>45831</v>
      </c>
      <c r="S2255">
        <v>40700</v>
      </c>
      <c r="T2255" t="s">
        <v>784</v>
      </c>
    </row>
    <row r="2256" spans="1:20" ht="14.45">
      <c r="A2256" s="54" t="str">
        <f>+VLOOKUP(O2256,'Selectable Table'!D:E,2,0)</f>
        <v>OTH CUST</v>
      </c>
      <c r="B2256">
        <v>30718</v>
      </c>
      <c r="C2256" t="s">
        <v>2063</v>
      </c>
      <c r="D2256" t="s">
        <v>596</v>
      </c>
      <c r="E2256">
        <v>2025</v>
      </c>
      <c r="F2256">
        <v>6</v>
      </c>
      <c r="G2256" s="54" t="s">
        <v>867</v>
      </c>
      <c r="H2256" t="s">
        <v>333</v>
      </c>
      <c r="I2256" s="18">
        <v>29856.362799999999</v>
      </c>
      <c r="J2256" t="s">
        <v>95</v>
      </c>
      <c r="K2256" s="19">
        <f t="shared" si="72"/>
        <v>29856.362799999999</v>
      </c>
      <c r="L2256" t="s">
        <v>851</v>
      </c>
      <c r="M2256" s="51" t="str">
        <f t="shared" si="73"/>
        <v>PO 4800036921</v>
      </c>
      <c r="O2256" s="15" t="s">
        <v>597</v>
      </c>
      <c r="P2256" s="15">
        <f t="shared" si="71"/>
        <v>29856.362799999999</v>
      </c>
      <c r="Q2256" s="52">
        <v>45831</v>
      </c>
      <c r="S2256">
        <v>40700</v>
      </c>
      <c r="T2256" t="s">
        <v>784</v>
      </c>
    </row>
    <row r="2257" spans="1:20" ht="14.45">
      <c r="A2257" s="54" t="str">
        <f>+VLOOKUP(O2257,'Selectable Table'!D:E,2,0)</f>
        <v>OTH CUST</v>
      </c>
      <c r="B2257">
        <v>30718</v>
      </c>
      <c r="C2257" t="s">
        <v>2063</v>
      </c>
      <c r="D2257" t="s">
        <v>596</v>
      </c>
      <c r="E2257">
        <v>2025</v>
      </c>
      <c r="F2257">
        <v>6</v>
      </c>
      <c r="G2257" s="54" t="s">
        <v>854</v>
      </c>
      <c r="H2257" t="s">
        <v>324</v>
      </c>
      <c r="I2257" s="18">
        <v>0</v>
      </c>
      <c r="J2257" t="s">
        <v>95</v>
      </c>
      <c r="K2257" s="19">
        <f t="shared" si="72"/>
        <v>0</v>
      </c>
      <c r="L2257" t="s">
        <v>851</v>
      </c>
      <c r="M2257" s="51" t="str">
        <f t="shared" si="73"/>
        <v>PO 4800036921</v>
      </c>
      <c r="O2257" s="15" t="s">
        <v>597</v>
      </c>
      <c r="P2257" s="15">
        <f t="shared" si="71"/>
        <v>0</v>
      </c>
      <c r="Q2257" s="52">
        <v>45831</v>
      </c>
      <c r="S2257">
        <v>40700</v>
      </c>
      <c r="T2257" t="s">
        <v>784</v>
      </c>
    </row>
    <row r="2258" spans="1:20" ht="14.45">
      <c r="A2258" s="54" t="str">
        <f>+VLOOKUP(O2258,'Selectable Table'!D:E,2,0)</f>
        <v>OTH CUST</v>
      </c>
      <c r="B2258">
        <v>30718</v>
      </c>
      <c r="C2258" t="s">
        <v>2063</v>
      </c>
      <c r="D2258" t="s">
        <v>596</v>
      </c>
      <c r="E2258">
        <v>2025</v>
      </c>
      <c r="F2258">
        <v>6</v>
      </c>
      <c r="G2258" s="54" t="s">
        <v>850</v>
      </c>
      <c r="H2258" t="s">
        <v>323</v>
      </c>
      <c r="I2258" s="18">
        <v>1011.0639</v>
      </c>
      <c r="J2258" t="s">
        <v>95</v>
      </c>
      <c r="K2258" s="19">
        <f t="shared" si="72"/>
        <v>1011.0639</v>
      </c>
      <c r="L2258" t="s">
        <v>851</v>
      </c>
      <c r="M2258" s="51" t="str">
        <f t="shared" si="73"/>
        <v>PO 4800036921</v>
      </c>
      <c r="O2258" s="15" t="s">
        <v>597</v>
      </c>
      <c r="P2258" s="15">
        <f t="shared" si="71"/>
        <v>1011.0639</v>
      </c>
      <c r="Q2258" s="52">
        <v>45831</v>
      </c>
      <c r="S2258">
        <v>40700</v>
      </c>
      <c r="T2258" t="s">
        <v>784</v>
      </c>
    </row>
    <row r="2259" spans="1:20" ht="14.45">
      <c r="A2259" s="54" t="str">
        <f>+VLOOKUP(O2259,'Selectable Table'!D:E,2,0)</f>
        <v>OTH CUST</v>
      </c>
      <c r="B2259">
        <v>30718</v>
      </c>
      <c r="C2259" t="s">
        <v>2063</v>
      </c>
      <c r="D2259" t="s">
        <v>596</v>
      </c>
      <c r="E2259">
        <v>2025</v>
      </c>
      <c r="F2259">
        <v>6</v>
      </c>
      <c r="G2259" s="54" t="s">
        <v>854</v>
      </c>
      <c r="H2259" t="s">
        <v>324</v>
      </c>
      <c r="I2259" s="18">
        <v>144.5829</v>
      </c>
      <c r="J2259" t="s">
        <v>95</v>
      </c>
      <c r="K2259" s="19">
        <f t="shared" si="72"/>
        <v>144.5829</v>
      </c>
      <c r="L2259" t="s">
        <v>851</v>
      </c>
      <c r="M2259" s="51" t="str">
        <f t="shared" si="73"/>
        <v>PO 4800036921</v>
      </c>
      <c r="O2259" s="15" t="s">
        <v>597</v>
      </c>
      <c r="P2259" s="15">
        <f t="shared" si="71"/>
        <v>144.5829</v>
      </c>
      <c r="Q2259" s="52">
        <v>45831</v>
      </c>
      <c r="S2259">
        <v>40700</v>
      </c>
      <c r="T2259" t="s">
        <v>784</v>
      </c>
    </row>
    <row r="2260" spans="1:20" ht="14.45">
      <c r="A2260" s="54" t="str">
        <f>+VLOOKUP(O2260,'Selectable Table'!D:E,2,0)</f>
        <v>MEDIMMUNE</v>
      </c>
      <c r="B2260">
        <v>30698</v>
      </c>
      <c r="C2260" t="s">
        <v>2064</v>
      </c>
      <c r="D2260" t="s">
        <v>2065</v>
      </c>
      <c r="E2260">
        <v>2025</v>
      </c>
      <c r="F2260">
        <v>6</v>
      </c>
      <c r="G2260" s="54" t="s">
        <v>858</v>
      </c>
      <c r="H2260" t="s">
        <v>325</v>
      </c>
      <c r="I2260" s="18">
        <v>1096.6956</v>
      </c>
      <c r="J2260" t="s">
        <v>95</v>
      </c>
      <c r="K2260" s="19">
        <f t="shared" si="72"/>
        <v>1096.6956</v>
      </c>
      <c r="L2260" t="s">
        <v>851</v>
      </c>
      <c r="M2260" s="51" t="str">
        <f t="shared" si="73"/>
        <v>PO 7100372740</v>
      </c>
      <c r="O2260" s="15" t="s">
        <v>370</v>
      </c>
      <c r="P2260" s="15">
        <f t="shared" si="71"/>
        <v>1096.6956</v>
      </c>
      <c r="Q2260" s="52">
        <v>45831</v>
      </c>
      <c r="S2260">
        <v>40700</v>
      </c>
      <c r="T2260" t="s">
        <v>784</v>
      </c>
    </row>
    <row r="2261" spans="1:20" ht="14.45">
      <c r="A2261" s="54" t="str">
        <f>+VLOOKUP(O2261,'Selectable Table'!D:E,2,0)</f>
        <v>MEDIMMUNE</v>
      </c>
      <c r="B2261">
        <v>30698</v>
      </c>
      <c r="C2261" t="s">
        <v>2064</v>
      </c>
      <c r="D2261" t="s">
        <v>2065</v>
      </c>
      <c r="E2261">
        <v>2025</v>
      </c>
      <c r="F2261">
        <v>6</v>
      </c>
      <c r="G2261" s="54" t="s">
        <v>854</v>
      </c>
      <c r="H2261" t="s">
        <v>324</v>
      </c>
      <c r="I2261" s="18">
        <v>795.16359999999997</v>
      </c>
      <c r="J2261" t="s">
        <v>95</v>
      </c>
      <c r="K2261" s="19">
        <f t="shared" si="72"/>
        <v>795.16359999999997</v>
      </c>
      <c r="L2261" t="s">
        <v>851</v>
      </c>
      <c r="M2261" s="51" t="str">
        <f t="shared" si="73"/>
        <v>PO 7100372740</v>
      </c>
      <c r="O2261" s="15" t="s">
        <v>370</v>
      </c>
      <c r="P2261" s="15">
        <f t="shared" si="71"/>
        <v>795.16359999999997</v>
      </c>
      <c r="Q2261" s="52">
        <v>45831</v>
      </c>
      <c r="S2261">
        <v>40700</v>
      </c>
      <c r="T2261" t="s">
        <v>784</v>
      </c>
    </row>
    <row r="2262" spans="1:20" ht="14.45">
      <c r="A2262" s="54" t="str">
        <f>+VLOOKUP(O2262,'Selectable Table'!D:E,2,0)</f>
        <v>MEDIMMUNE</v>
      </c>
      <c r="B2262">
        <v>30698</v>
      </c>
      <c r="C2262" t="s">
        <v>2064</v>
      </c>
      <c r="D2262" t="s">
        <v>2065</v>
      </c>
      <c r="E2262">
        <v>2025</v>
      </c>
      <c r="F2262">
        <v>6</v>
      </c>
      <c r="G2262" s="54" t="s">
        <v>854</v>
      </c>
      <c r="H2262" t="s">
        <v>324</v>
      </c>
      <c r="I2262" s="18">
        <v>486.85559999999998</v>
      </c>
      <c r="J2262" t="s">
        <v>95</v>
      </c>
      <c r="K2262" s="19">
        <f t="shared" si="72"/>
        <v>486.85559999999998</v>
      </c>
      <c r="L2262" t="s">
        <v>851</v>
      </c>
      <c r="M2262" s="51" t="str">
        <f t="shared" si="73"/>
        <v>PO 7100372740</v>
      </c>
      <c r="O2262" s="15" t="s">
        <v>370</v>
      </c>
      <c r="P2262" s="15">
        <f t="shared" si="71"/>
        <v>486.85559999999998</v>
      </c>
      <c r="Q2262" s="52">
        <v>45831</v>
      </c>
      <c r="S2262">
        <v>40700</v>
      </c>
      <c r="T2262" t="s">
        <v>784</v>
      </c>
    </row>
    <row r="2263" spans="1:20" ht="14.45">
      <c r="A2263" s="54" t="str">
        <f>+VLOOKUP(O2263,'Selectable Table'!D:E,2,0)</f>
        <v>MEDIMMUNE</v>
      </c>
      <c r="B2263">
        <v>30698</v>
      </c>
      <c r="C2263" t="s">
        <v>2064</v>
      </c>
      <c r="D2263" t="s">
        <v>2065</v>
      </c>
      <c r="E2263">
        <v>2025</v>
      </c>
      <c r="F2263">
        <v>6</v>
      </c>
      <c r="G2263" s="54" t="s">
        <v>850</v>
      </c>
      <c r="H2263" t="s">
        <v>323</v>
      </c>
      <c r="I2263" s="18">
        <v>746.52160000000003</v>
      </c>
      <c r="J2263" t="s">
        <v>95</v>
      </c>
      <c r="K2263" s="19">
        <f t="shared" si="72"/>
        <v>746.52160000000003</v>
      </c>
      <c r="L2263" t="s">
        <v>851</v>
      </c>
      <c r="M2263" s="51" t="str">
        <f t="shared" si="73"/>
        <v>PO 7100372740</v>
      </c>
      <c r="O2263" s="15" t="s">
        <v>370</v>
      </c>
      <c r="P2263" s="15">
        <f t="shared" si="71"/>
        <v>746.52160000000003</v>
      </c>
      <c r="Q2263" s="52">
        <v>45831</v>
      </c>
      <c r="S2263">
        <v>40700</v>
      </c>
      <c r="T2263" t="s">
        <v>784</v>
      </c>
    </row>
    <row r="2264" spans="1:20" ht="14.45">
      <c r="A2264" s="54" t="str">
        <f>+VLOOKUP(O2264,'Selectable Table'!D:E,2,0)</f>
        <v>MEDIMMUNE</v>
      </c>
      <c r="B2264">
        <v>30698</v>
      </c>
      <c r="C2264" t="s">
        <v>2064</v>
      </c>
      <c r="D2264" t="s">
        <v>2065</v>
      </c>
      <c r="E2264">
        <v>2025</v>
      </c>
      <c r="F2264">
        <v>6</v>
      </c>
      <c r="G2264" s="54" t="s">
        <v>854</v>
      </c>
      <c r="H2264" t="s">
        <v>324</v>
      </c>
      <c r="I2264" s="18">
        <v>337.36009999999999</v>
      </c>
      <c r="J2264" t="s">
        <v>95</v>
      </c>
      <c r="K2264" s="19">
        <f t="shared" si="72"/>
        <v>337.36009999999999</v>
      </c>
      <c r="L2264" t="s">
        <v>851</v>
      </c>
      <c r="M2264" s="51" t="str">
        <f t="shared" si="73"/>
        <v>PO 7100372740</v>
      </c>
      <c r="O2264" s="15" t="s">
        <v>370</v>
      </c>
      <c r="P2264" s="15">
        <f t="shared" si="71"/>
        <v>337.36009999999999</v>
      </c>
      <c r="Q2264" s="52">
        <v>45831</v>
      </c>
      <c r="S2264">
        <v>40700</v>
      </c>
      <c r="T2264" t="s">
        <v>784</v>
      </c>
    </row>
    <row r="2265" spans="1:20" ht="14.45">
      <c r="A2265" s="54" t="str">
        <f>+VLOOKUP(O2265,'Selectable Table'!D:E,2,0)</f>
        <v>MEDIMMUNE</v>
      </c>
      <c r="B2265">
        <v>30698</v>
      </c>
      <c r="C2265" t="s">
        <v>2066</v>
      </c>
      <c r="D2265" t="s">
        <v>2065</v>
      </c>
      <c r="E2265">
        <v>2025</v>
      </c>
      <c r="F2265">
        <v>6</v>
      </c>
      <c r="G2265" s="54" t="s">
        <v>854</v>
      </c>
      <c r="H2265" t="s">
        <v>324</v>
      </c>
      <c r="I2265" s="18">
        <v>1965.04</v>
      </c>
      <c r="J2265" t="s">
        <v>95</v>
      </c>
      <c r="K2265" s="19">
        <f t="shared" si="72"/>
        <v>1965.04</v>
      </c>
      <c r="L2265" t="s">
        <v>851</v>
      </c>
      <c r="M2265" s="51" t="str">
        <f t="shared" si="73"/>
        <v>PO 7100372740</v>
      </c>
      <c r="O2265" s="15" t="s">
        <v>370</v>
      </c>
      <c r="P2265" s="15">
        <f t="shared" si="71"/>
        <v>1965.04</v>
      </c>
      <c r="Q2265" s="52">
        <v>45831</v>
      </c>
      <c r="S2265">
        <v>40700</v>
      </c>
      <c r="T2265" t="s">
        <v>784</v>
      </c>
    </row>
    <row r="2266" spans="1:20" ht="14.45">
      <c r="A2266" s="54" t="str">
        <f>+VLOOKUP(O2266,'Selectable Table'!D:E,2,0)</f>
        <v>OTH CUST</v>
      </c>
      <c r="B2266">
        <v>30719</v>
      </c>
      <c r="C2266" t="s">
        <v>2067</v>
      </c>
      <c r="D2266" t="s">
        <v>2068</v>
      </c>
      <c r="E2266">
        <v>2025</v>
      </c>
      <c r="F2266">
        <v>6</v>
      </c>
      <c r="G2266" s="54" t="s">
        <v>858</v>
      </c>
      <c r="H2266" t="s">
        <v>325</v>
      </c>
      <c r="I2266" s="18">
        <v>1183.3679</v>
      </c>
      <c r="J2266" t="s">
        <v>95</v>
      </c>
      <c r="K2266" s="19">
        <f t="shared" si="72"/>
        <v>1183.3679</v>
      </c>
      <c r="L2266" t="s">
        <v>851</v>
      </c>
      <c r="M2266" s="51" t="str">
        <f t="shared" si="73"/>
        <v>PO CYT121784</v>
      </c>
      <c r="O2266" s="15" t="s">
        <v>601</v>
      </c>
      <c r="P2266" s="15">
        <f t="shared" si="71"/>
        <v>1183.3679</v>
      </c>
      <c r="Q2266" s="52">
        <v>45831</v>
      </c>
      <c r="S2266">
        <v>40700</v>
      </c>
      <c r="T2266" t="s">
        <v>784</v>
      </c>
    </row>
    <row r="2267" spans="1:20" ht="14.45">
      <c r="A2267" s="54" t="str">
        <f>+VLOOKUP(O2267,'Selectable Table'!D:E,2,0)</f>
        <v>OTH CUST</v>
      </c>
      <c r="B2267">
        <v>30719</v>
      </c>
      <c r="C2267" t="s">
        <v>2067</v>
      </c>
      <c r="D2267" t="s">
        <v>2068</v>
      </c>
      <c r="E2267">
        <v>2025</v>
      </c>
      <c r="F2267">
        <v>6</v>
      </c>
      <c r="G2267" s="54" t="s">
        <v>854</v>
      </c>
      <c r="H2267" t="s">
        <v>324</v>
      </c>
      <c r="I2267" s="18">
        <v>1880.2432000000001</v>
      </c>
      <c r="J2267" t="s">
        <v>95</v>
      </c>
      <c r="K2267" s="19">
        <f t="shared" si="72"/>
        <v>1880.2432000000001</v>
      </c>
      <c r="L2267" t="s">
        <v>851</v>
      </c>
      <c r="M2267" s="51" t="str">
        <f t="shared" si="73"/>
        <v>PO CYT121784</v>
      </c>
      <c r="O2267" s="15" t="s">
        <v>601</v>
      </c>
      <c r="P2267" s="15">
        <f t="shared" si="71"/>
        <v>1880.2432000000001</v>
      </c>
      <c r="Q2267" s="52">
        <v>45831</v>
      </c>
      <c r="S2267">
        <v>40700</v>
      </c>
      <c r="T2267" t="s">
        <v>784</v>
      </c>
    </row>
    <row r="2268" spans="1:20" ht="14.45">
      <c r="A2268" s="54" t="str">
        <f>+VLOOKUP(O2268,'Selectable Table'!D:E,2,0)</f>
        <v>OTH CUST</v>
      </c>
      <c r="B2268">
        <v>30719</v>
      </c>
      <c r="C2268" t="s">
        <v>2067</v>
      </c>
      <c r="D2268" t="s">
        <v>2068</v>
      </c>
      <c r="E2268">
        <v>2025</v>
      </c>
      <c r="F2268">
        <v>6</v>
      </c>
      <c r="G2268" s="54" t="s">
        <v>850</v>
      </c>
      <c r="H2268" t="s">
        <v>323</v>
      </c>
      <c r="I2268" s="18">
        <v>1347.1655999999998</v>
      </c>
      <c r="J2268" t="s">
        <v>95</v>
      </c>
      <c r="K2268" s="19">
        <f t="shared" si="72"/>
        <v>1347.1655999999998</v>
      </c>
      <c r="L2268" t="s">
        <v>851</v>
      </c>
      <c r="M2268" s="51" t="str">
        <f t="shared" si="73"/>
        <v>PO CYT121784</v>
      </c>
      <c r="O2268" s="15" t="s">
        <v>601</v>
      </c>
      <c r="P2268" s="15">
        <f t="shared" si="71"/>
        <v>1347.1655999999998</v>
      </c>
      <c r="Q2268" s="52">
        <v>45831</v>
      </c>
      <c r="S2268">
        <v>40700</v>
      </c>
      <c r="T2268" t="s">
        <v>784</v>
      </c>
    </row>
    <row r="2269" spans="1:20" ht="14.45">
      <c r="A2269" s="54" t="str">
        <f>+VLOOKUP(O2269,'Selectable Table'!D:E,2,0)</f>
        <v>OTH CUST</v>
      </c>
      <c r="B2269">
        <v>30717</v>
      </c>
      <c r="C2269" t="s">
        <v>2069</v>
      </c>
      <c r="D2269" t="s">
        <v>2070</v>
      </c>
      <c r="E2269">
        <v>2025</v>
      </c>
      <c r="F2269">
        <v>6</v>
      </c>
      <c r="G2269" s="54" t="s">
        <v>854</v>
      </c>
      <c r="H2269" t="s">
        <v>324</v>
      </c>
      <c r="I2269" s="18">
        <v>5070.0210000000006</v>
      </c>
      <c r="J2269" t="s">
        <v>95</v>
      </c>
      <c r="K2269" s="19">
        <f t="shared" si="72"/>
        <v>5070.0210000000006</v>
      </c>
      <c r="L2269" t="s">
        <v>851</v>
      </c>
      <c r="M2269" s="51" t="str">
        <f t="shared" si="73"/>
        <v>PO 4800061223</v>
      </c>
      <c r="O2269" s="15" t="s">
        <v>597</v>
      </c>
      <c r="P2269" s="15">
        <f t="shared" si="71"/>
        <v>5070.0210000000006</v>
      </c>
      <c r="Q2269" s="52">
        <v>45831</v>
      </c>
      <c r="S2269">
        <v>40700</v>
      </c>
      <c r="T2269" t="s">
        <v>784</v>
      </c>
    </row>
    <row r="2270" spans="1:20" ht="14.45">
      <c r="A2270" s="54" t="str">
        <f>+VLOOKUP(O2270,'Selectable Table'!D:E,2,0)</f>
        <v>OTH CUST</v>
      </c>
      <c r="B2270">
        <v>30717</v>
      </c>
      <c r="C2270" t="s">
        <v>2069</v>
      </c>
      <c r="D2270" t="s">
        <v>2070</v>
      </c>
      <c r="E2270">
        <v>2025</v>
      </c>
      <c r="F2270">
        <v>6</v>
      </c>
      <c r="G2270" s="54" t="s">
        <v>854</v>
      </c>
      <c r="H2270" t="s">
        <v>324</v>
      </c>
      <c r="I2270" s="18">
        <v>1880.2432000000001</v>
      </c>
      <c r="J2270" t="s">
        <v>95</v>
      </c>
      <c r="K2270" s="19">
        <f t="shared" si="72"/>
        <v>1880.2432000000001</v>
      </c>
      <c r="L2270" t="s">
        <v>851</v>
      </c>
      <c r="M2270" s="51" t="str">
        <f t="shared" si="73"/>
        <v>PO 4800061223</v>
      </c>
      <c r="O2270" s="15" t="s">
        <v>597</v>
      </c>
      <c r="P2270" s="15">
        <f t="shared" si="71"/>
        <v>1880.2432000000001</v>
      </c>
      <c r="Q2270" s="52">
        <v>45831</v>
      </c>
      <c r="S2270">
        <v>40700</v>
      </c>
      <c r="T2270" t="s">
        <v>784</v>
      </c>
    </row>
    <row r="2271" spans="1:20" ht="14.45">
      <c r="A2271" s="54" t="str">
        <f>+VLOOKUP(O2271,'Selectable Table'!D:E,2,0)</f>
        <v>OTH CUST</v>
      </c>
      <c r="B2271">
        <v>30717</v>
      </c>
      <c r="C2271" t="s">
        <v>2069</v>
      </c>
      <c r="D2271" t="s">
        <v>2070</v>
      </c>
      <c r="E2271">
        <v>2025</v>
      </c>
      <c r="F2271">
        <v>6</v>
      </c>
      <c r="G2271" s="54" t="s">
        <v>867</v>
      </c>
      <c r="H2271" t="s">
        <v>333</v>
      </c>
      <c r="I2271" s="18">
        <v>27158.135400000003</v>
      </c>
      <c r="J2271" t="s">
        <v>95</v>
      </c>
      <c r="K2271" s="19">
        <f t="shared" si="72"/>
        <v>27158.135400000003</v>
      </c>
      <c r="L2271" t="s">
        <v>851</v>
      </c>
      <c r="M2271" s="51" t="str">
        <f t="shared" si="73"/>
        <v>PO 4800061223</v>
      </c>
      <c r="O2271" s="15" t="s">
        <v>597</v>
      </c>
      <c r="P2271" s="15">
        <f t="shared" si="71"/>
        <v>27158.135400000003</v>
      </c>
      <c r="Q2271" s="52">
        <v>45831</v>
      </c>
      <c r="S2271">
        <v>40700</v>
      </c>
      <c r="T2271" t="s">
        <v>784</v>
      </c>
    </row>
    <row r="2272" spans="1:20" ht="14.45">
      <c r="A2272" s="54" t="str">
        <f>+VLOOKUP(O2272,'Selectable Table'!D:E,2,0)</f>
        <v>OTH CUST</v>
      </c>
      <c r="B2272">
        <v>30717</v>
      </c>
      <c r="C2272" t="s">
        <v>2069</v>
      </c>
      <c r="D2272" t="s">
        <v>2070</v>
      </c>
      <c r="E2272">
        <v>2025</v>
      </c>
      <c r="F2272">
        <v>6</v>
      </c>
      <c r="G2272" s="54" t="s">
        <v>854</v>
      </c>
      <c r="H2272" t="s">
        <v>324</v>
      </c>
      <c r="I2272" s="18">
        <v>1105.2624000000001</v>
      </c>
      <c r="J2272" t="s">
        <v>95</v>
      </c>
      <c r="K2272" s="19">
        <f t="shared" si="72"/>
        <v>1105.2624000000001</v>
      </c>
      <c r="L2272" t="s">
        <v>851</v>
      </c>
      <c r="M2272" s="51" t="str">
        <f t="shared" si="73"/>
        <v>PO 4800061223</v>
      </c>
      <c r="O2272" s="15" t="s">
        <v>597</v>
      </c>
      <c r="P2272" s="15">
        <f t="shared" si="71"/>
        <v>1105.2624000000001</v>
      </c>
      <c r="Q2272" s="52">
        <v>45831</v>
      </c>
      <c r="S2272">
        <v>40700</v>
      </c>
      <c r="T2272" t="s">
        <v>784</v>
      </c>
    </row>
    <row r="2273" spans="1:20" ht="14.45">
      <c r="A2273" s="54" t="str">
        <f>+VLOOKUP(O2273,'Selectable Table'!D:E,2,0)</f>
        <v>OTH CUST</v>
      </c>
      <c r="B2273">
        <v>30717</v>
      </c>
      <c r="C2273" t="s">
        <v>2069</v>
      </c>
      <c r="D2273" t="s">
        <v>2070</v>
      </c>
      <c r="E2273">
        <v>2025</v>
      </c>
      <c r="F2273">
        <v>6</v>
      </c>
      <c r="G2273" s="54" t="s">
        <v>850</v>
      </c>
      <c r="H2273" t="s">
        <v>323</v>
      </c>
      <c r="I2273" s="18">
        <v>747.46540000000005</v>
      </c>
      <c r="J2273" t="s">
        <v>95</v>
      </c>
      <c r="K2273" s="19">
        <f t="shared" si="72"/>
        <v>747.46540000000005</v>
      </c>
      <c r="L2273" t="s">
        <v>851</v>
      </c>
      <c r="M2273" s="51" t="str">
        <f t="shared" si="73"/>
        <v>PO 4800061223</v>
      </c>
      <c r="O2273" s="15" t="s">
        <v>597</v>
      </c>
      <c r="P2273" s="15">
        <f t="shared" si="71"/>
        <v>747.46540000000005</v>
      </c>
      <c r="Q2273" s="52">
        <v>45831</v>
      </c>
      <c r="S2273">
        <v>40700</v>
      </c>
      <c r="T2273" t="s">
        <v>784</v>
      </c>
    </row>
    <row r="2274" spans="1:20" ht="14.45">
      <c r="A2274" s="54" t="str">
        <f>+VLOOKUP(O2274,'Selectable Table'!D:E,2,0)</f>
        <v>OTH CUST</v>
      </c>
      <c r="B2274">
        <v>30717</v>
      </c>
      <c r="C2274" t="s">
        <v>2069</v>
      </c>
      <c r="D2274" t="s">
        <v>2070</v>
      </c>
      <c r="E2274">
        <v>2025</v>
      </c>
      <c r="F2274">
        <v>6</v>
      </c>
      <c r="G2274" s="54" t="s">
        <v>850</v>
      </c>
      <c r="H2274" t="s">
        <v>323</v>
      </c>
      <c r="I2274" s="18">
        <v>224.52760000000001</v>
      </c>
      <c r="J2274" t="s">
        <v>95</v>
      </c>
      <c r="K2274" s="19">
        <f t="shared" si="72"/>
        <v>224.52760000000001</v>
      </c>
      <c r="L2274" t="s">
        <v>851</v>
      </c>
      <c r="M2274" s="51" t="str">
        <f t="shared" si="73"/>
        <v>PO 4800061223</v>
      </c>
      <c r="O2274" s="15" t="s">
        <v>597</v>
      </c>
      <c r="P2274" s="15">
        <f t="shared" si="71"/>
        <v>224.52760000000001</v>
      </c>
      <c r="Q2274" s="52">
        <v>45831</v>
      </c>
      <c r="S2274">
        <v>40700</v>
      </c>
      <c r="T2274" t="s">
        <v>784</v>
      </c>
    </row>
    <row r="2275" spans="1:20" ht="14.45">
      <c r="A2275" s="54" t="str">
        <f>+VLOOKUP(O2275,'Selectable Table'!D:E,2,0)</f>
        <v>GSK</v>
      </c>
      <c r="B2275">
        <v>30707</v>
      </c>
      <c r="C2275" t="s">
        <v>2071</v>
      </c>
      <c r="D2275" t="s">
        <v>2072</v>
      </c>
      <c r="E2275">
        <v>2025</v>
      </c>
      <c r="F2275">
        <v>6</v>
      </c>
      <c r="G2275" s="54" t="s">
        <v>854</v>
      </c>
      <c r="H2275" t="s">
        <v>324</v>
      </c>
      <c r="I2275" s="18">
        <v>1408.7303999999999</v>
      </c>
      <c r="J2275" t="s">
        <v>95</v>
      </c>
      <c r="K2275" s="19">
        <f t="shared" si="72"/>
        <v>1408.7303999999999</v>
      </c>
      <c r="L2275" t="s">
        <v>851</v>
      </c>
      <c r="M2275" s="51" t="str">
        <f t="shared" si="73"/>
        <v>PO 6600638006</v>
      </c>
      <c r="O2275" s="15" t="s">
        <v>2073</v>
      </c>
      <c r="P2275" s="15">
        <f t="shared" si="71"/>
        <v>1408.7303999999999</v>
      </c>
      <c r="Q2275" s="52">
        <v>45831</v>
      </c>
      <c r="S2275">
        <v>40700</v>
      </c>
      <c r="T2275" t="s">
        <v>784</v>
      </c>
    </row>
    <row r="2276" spans="1:20" ht="14.45">
      <c r="A2276" s="54" t="str">
        <f>+VLOOKUP(O2276,'Selectable Table'!D:E,2,0)</f>
        <v>GSK</v>
      </c>
      <c r="B2276">
        <v>30707</v>
      </c>
      <c r="C2276" t="s">
        <v>2071</v>
      </c>
      <c r="D2276" t="s">
        <v>2072</v>
      </c>
      <c r="E2276">
        <v>2025</v>
      </c>
      <c r="F2276">
        <v>6</v>
      </c>
      <c r="G2276" s="54" t="s">
        <v>850</v>
      </c>
      <c r="H2276" t="s">
        <v>323</v>
      </c>
      <c r="I2276" s="18">
        <v>1094.2998</v>
      </c>
      <c r="J2276" t="s">
        <v>95</v>
      </c>
      <c r="K2276" s="19">
        <f t="shared" si="72"/>
        <v>1094.2998</v>
      </c>
      <c r="L2276" t="s">
        <v>851</v>
      </c>
      <c r="M2276" s="51" t="str">
        <f t="shared" si="73"/>
        <v>PO 6600638006</v>
      </c>
      <c r="O2276" s="15" t="s">
        <v>2073</v>
      </c>
      <c r="P2276" s="15">
        <f t="shared" si="71"/>
        <v>1094.2998</v>
      </c>
      <c r="Q2276" s="52">
        <v>45831</v>
      </c>
      <c r="S2276">
        <v>40700</v>
      </c>
      <c r="T2276" t="s">
        <v>784</v>
      </c>
    </row>
    <row r="2277" spans="1:20" ht="14.45">
      <c r="A2277" s="54" t="str">
        <f>+VLOOKUP(O2277,'Selectable Table'!D:E,2,0)</f>
        <v>OTH CUST</v>
      </c>
      <c r="B2277">
        <v>30711</v>
      </c>
      <c r="C2277" t="s">
        <v>2074</v>
      </c>
      <c r="D2277" t="s">
        <v>2075</v>
      </c>
      <c r="E2277">
        <v>2025</v>
      </c>
      <c r="F2277">
        <v>6</v>
      </c>
      <c r="G2277" s="54" t="s">
        <v>858</v>
      </c>
      <c r="H2277" t="s">
        <v>325</v>
      </c>
      <c r="I2277" s="18">
        <v>880.5412</v>
      </c>
      <c r="J2277" t="s">
        <v>95</v>
      </c>
      <c r="K2277" s="19">
        <f t="shared" si="72"/>
        <v>880.5412</v>
      </c>
      <c r="L2277" t="s">
        <v>851</v>
      </c>
      <c r="M2277" s="51" t="str">
        <f t="shared" si="73"/>
        <v>PO 4724</v>
      </c>
      <c r="O2277" s="15" t="s">
        <v>603</v>
      </c>
      <c r="P2277" s="15">
        <f t="shared" si="71"/>
        <v>880.5412</v>
      </c>
      <c r="Q2277" s="52">
        <v>45831</v>
      </c>
      <c r="S2277">
        <v>40700</v>
      </c>
      <c r="T2277" t="s">
        <v>784</v>
      </c>
    </row>
    <row r="2278" spans="1:20" ht="14.45">
      <c r="A2278" s="54" t="str">
        <f>+VLOOKUP(O2278,'Selectable Table'!D:E,2,0)</f>
        <v>OTH CUST</v>
      </c>
      <c r="B2278">
        <v>30711</v>
      </c>
      <c r="C2278" t="s">
        <v>2074</v>
      </c>
      <c r="D2278" t="s">
        <v>2075</v>
      </c>
      <c r="E2278">
        <v>2025</v>
      </c>
      <c r="F2278">
        <v>6</v>
      </c>
      <c r="G2278" s="54" t="s">
        <v>854</v>
      </c>
      <c r="H2278" t="s">
        <v>324</v>
      </c>
      <c r="I2278" s="18">
        <v>3860.0331000000001</v>
      </c>
      <c r="J2278" t="s">
        <v>95</v>
      </c>
      <c r="K2278" s="19">
        <f t="shared" si="72"/>
        <v>3860.0331000000001</v>
      </c>
      <c r="L2278" t="s">
        <v>851</v>
      </c>
      <c r="M2278" s="51" t="str">
        <f t="shared" si="73"/>
        <v>PO 4724</v>
      </c>
      <c r="O2278" s="15" t="s">
        <v>603</v>
      </c>
      <c r="P2278" s="15">
        <f t="shared" si="71"/>
        <v>3860.0331000000001</v>
      </c>
      <c r="Q2278" s="52">
        <v>45831</v>
      </c>
      <c r="S2278">
        <v>40700</v>
      </c>
      <c r="T2278" t="s">
        <v>784</v>
      </c>
    </row>
    <row r="2279" spans="1:20" ht="14.45">
      <c r="A2279" s="54" t="str">
        <f>+VLOOKUP(O2279,'Selectable Table'!D:E,2,0)</f>
        <v>OTH CUST</v>
      </c>
      <c r="B2279">
        <v>30711</v>
      </c>
      <c r="C2279" t="s">
        <v>2074</v>
      </c>
      <c r="D2279" t="s">
        <v>2075</v>
      </c>
      <c r="E2279">
        <v>2025</v>
      </c>
      <c r="F2279">
        <v>6</v>
      </c>
      <c r="G2279" s="54" t="s">
        <v>854</v>
      </c>
      <c r="H2279" t="s">
        <v>324</v>
      </c>
      <c r="I2279" s="18">
        <v>1623.4811999999999</v>
      </c>
      <c r="J2279" t="s">
        <v>95</v>
      </c>
      <c r="K2279" s="19">
        <f t="shared" si="72"/>
        <v>1623.4811999999999</v>
      </c>
      <c r="L2279" t="s">
        <v>851</v>
      </c>
      <c r="M2279" s="51" t="str">
        <f t="shared" ref="M2279:M2310" si="74">IFERROR(RIGHT(C2279,LEN(C2279)-IFERROR(FIND("PO#",C2279), FIND("PO",C2279))+1), C2279)</f>
        <v>PO 4724</v>
      </c>
      <c r="O2279" s="15" t="s">
        <v>603</v>
      </c>
      <c r="P2279" s="15">
        <f t="shared" si="71"/>
        <v>1623.4811999999999</v>
      </c>
      <c r="Q2279" s="52">
        <v>45831</v>
      </c>
      <c r="S2279">
        <v>40700</v>
      </c>
      <c r="T2279" t="s">
        <v>784</v>
      </c>
    </row>
    <row r="2280" spans="1:20" ht="14.45">
      <c r="A2280" s="54" t="str">
        <f>+VLOOKUP(O2280,'Selectable Table'!D:E,2,0)</f>
        <v>OTH CUST</v>
      </c>
      <c r="B2280">
        <v>30711</v>
      </c>
      <c r="C2280" t="s">
        <v>2074</v>
      </c>
      <c r="D2280" t="s">
        <v>2075</v>
      </c>
      <c r="E2280">
        <v>2025</v>
      </c>
      <c r="F2280">
        <v>6</v>
      </c>
      <c r="G2280" s="54" t="s">
        <v>854</v>
      </c>
      <c r="H2280" t="s">
        <v>324</v>
      </c>
      <c r="I2280" s="18">
        <v>2711.7551999999996</v>
      </c>
      <c r="J2280" t="s">
        <v>95</v>
      </c>
      <c r="K2280" s="19">
        <f t="shared" si="72"/>
        <v>2711.7551999999996</v>
      </c>
      <c r="L2280" t="s">
        <v>851</v>
      </c>
      <c r="M2280" s="51" t="str">
        <f t="shared" si="74"/>
        <v>PO 4724</v>
      </c>
      <c r="O2280" s="15" t="s">
        <v>603</v>
      </c>
      <c r="P2280" s="15">
        <f t="shared" si="71"/>
        <v>2711.7551999999996</v>
      </c>
      <c r="Q2280" s="52">
        <v>45831</v>
      </c>
      <c r="S2280">
        <v>40700</v>
      </c>
      <c r="T2280" t="s">
        <v>784</v>
      </c>
    </row>
    <row r="2281" spans="1:20" ht="14.45">
      <c r="A2281" s="54" t="str">
        <f>+VLOOKUP(O2281,'Selectable Table'!D:E,2,0)</f>
        <v>OTH CUST</v>
      </c>
      <c r="B2281">
        <v>30711</v>
      </c>
      <c r="C2281" t="s">
        <v>2074</v>
      </c>
      <c r="D2281" t="s">
        <v>2075</v>
      </c>
      <c r="E2281">
        <v>2025</v>
      </c>
      <c r="F2281">
        <v>6</v>
      </c>
      <c r="G2281" s="54" t="s">
        <v>854</v>
      </c>
      <c r="H2281" t="s">
        <v>324</v>
      </c>
      <c r="I2281" s="18">
        <v>1880.2432000000001</v>
      </c>
      <c r="J2281" t="s">
        <v>95</v>
      </c>
      <c r="K2281" s="19">
        <f t="shared" si="72"/>
        <v>1880.2432000000001</v>
      </c>
      <c r="L2281" t="s">
        <v>851</v>
      </c>
      <c r="M2281" s="51" t="str">
        <f t="shared" si="74"/>
        <v>PO 4724</v>
      </c>
      <c r="O2281" s="15" t="s">
        <v>603</v>
      </c>
      <c r="P2281" s="15">
        <f t="shared" si="71"/>
        <v>1880.2432000000001</v>
      </c>
      <c r="Q2281" s="52">
        <v>45831</v>
      </c>
      <c r="S2281">
        <v>40700</v>
      </c>
      <c r="T2281" t="s">
        <v>784</v>
      </c>
    </row>
    <row r="2282" spans="1:20" ht="14.45">
      <c r="A2282" s="54" t="str">
        <f>+VLOOKUP(O2282,'Selectable Table'!D:E,2,0)</f>
        <v>OTH CUST</v>
      </c>
      <c r="B2282">
        <v>30711</v>
      </c>
      <c r="C2282" t="s">
        <v>2074</v>
      </c>
      <c r="D2282" t="s">
        <v>2075</v>
      </c>
      <c r="E2282">
        <v>2025</v>
      </c>
      <c r="F2282">
        <v>6</v>
      </c>
      <c r="G2282" s="54" t="s">
        <v>850</v>
      </c>
      <c r="H2282" t="s">
        <v>323</v>
      </c>
      <c r="I2282" s="18">
        <v>6120.2284</v>
      </c>
      <c r="J2282" t="s">
        <v>95</v>
      </c>
      <c r="K2282" s="19">
        <f t="shared" si="72"/>
        <v>6120.2284</v>
      </c>
      <c r="L2282" t="s">
        <v>851</v>
      </c>
      <c r="M2282" s="51" t="str">
        <f t="shared" si="74"/>
        <v>PO 4724</v>
      </c>
      <c r="O2282" s="15" t="s">
        <v>603</v>
      </c>
      <c r="P2282" s="15">
        <f t="shared" si="71"/>
        <v>6120.2284</v>
      </c>
      <c r="Q2282" s="52">
        <v>45831</v>
      </c>
      <c r="S2282">
        <v>40700</v>
      </c>
      <c r="T2282" t="s">
        <v>784</v>
      </c>
    </row>
    <row r="2283" spans="1:20" ht="14.45">
      <c r="A2283" s="54" t="str">
        <f>+VLOOKUP(O2283,'Selectable Table'!D:E,2,0)</f>
        <v>OTH CUST</v>
      </c>
      <c r="B2283">
        <v>30711</v>
      </c>
      <c r="C2283" t="s">
        <v>2074</v>
      </c>
      <c r="D2283" t="s">
        <v>2075</v>
      </c>
      <c r="E2283">
        <v>2025</v>
      </c>
      <c r="F2283">
        <v>6</v>
      </c>
      <c r="G2283" s="54" t="s">
        <v>854</v>
      </c>
      <c r="H2283" t="s">
        <v>324</v>
      </c>
      <c r="I2283" s="18">
        <v>1616.4995000000001</v>
      </c>
      <c r="J2283" t="s">
        <v>95</v>
      </c>
      <c r="K2283" s="19">
        <f t="shared" si="72"/>
        <v>1616.4995000000001</v>
      </c>
      <c r="L2283" t="s">
        <v>851</v>
      </c>
      <c r="M2283" s="51" t="str">
        <f t="shared" si="74"/>
        <v>PO 4724</v>
      </c>
      <c r="O2283" s="15" t="s">
        <v>603</v>
      </c>
      <c r="P2283" s="15">
        <f t="shared" si="71"/>
        <v>1616.4995000000001</v>
      </c>
      <c r="Q2283" s="52">
        <v>45831</v>
      </c>
      <c r="S2283">
        <v>40700</v>
      </c>
      <c r="T2283" t="s">
        <v>784</v>
      </c>
    </row>
    <row r="2284" spans="1:20" ht="14.45">
      <c r="A2284" s="54" t="str">
        <f>+VLOOKUP(O2284,'Selectable Table'!D:E,2,0)</f>
        <v>OTH CUST</v>
      </c>
      <c r="B2284">
        <v>30712</v>
      </c>
      <c r="C2284" t="s">
        <v>2076</v>
      </c>
      <c r="D2284" t="s">
        <v>2077</v>
      </c>
      <c r="E2284">
        <v>2025</v>
      </c>
      <c r="F2284">
        <v>6</v>
      </c>
      <c r="G2284" s="54" t="s">
        <v>854</v>
      </c>
      <c r="H2284" t="s">
        <v>324</v>
      </c>
      <c r="I2284" s="18">
        <v>1880.2432000000001</v>
      </c>
      <c r="J2284" t="s">
        <v>95</v>
      </c>
      <c r="K2284" s="19">
        <f t="shared" si="72"/>
        <v>1880.2432000000001</v>
      </c>
      <c r="L2284" t="s">
        <v>851</v>
      </c>
      <c r="M2284" s="51" t="str">
        <f t="shared" si="74"/>
        <v>PO 5646</v>
      </c>
      <c r="O2284" s="15" t="s">
        <v>603</v>
      </c>
      <c r="P2284" s="15">
        <f t="shared" si="71"/>
        <v>1880.2432000000001</v>
      </c>
      <c r="Q2284" s="52">
        <v>45831</v>
      </c>
      <c r="S2284">
        <v>40700</v>
      </c>
      <c r="T2284" t="s">
        <v>784</v>
      </c>
    </row>
    <row r="2285" spans="1:20" ht="14.45">
      <c r="A2285" s="54" t="str">
        <f>+VLOOKUP(O2285,'Selectable Table'!D:E,2,0)</f>
        <v>OTH CUST</v>
      </c>
      <c r="B2285">
        <v>30712</v>
      </c>
      <c r="C2285" t="s">
        <v>2076</v>
      </c>
      <c r="D2285" t="s">
        <v>2077</v>
      </c>
      <c r="E2285">
        <v>2025</v>
      </c>
      <c r="F2285">
        <v>6</v>
      </c>
      <c r="G2285" s="54" t="s">
        <v>850</v>
      </c>
      <c r="H2285" t="s">
        <v>323</v>
      </c>
      <c r="I2285" s="18">
        <v>236.11939999999998</v>
      </c>
      <c r="J2285" t="s">
        <v>95</v>
      </c>
      <c r="K2285" s="19">
        <f t="shared" si="72"/>
        <v>236.11939999999998</v>
      </c>
      <c r="L2285" t="s">
        <v>851</v>
      </c>
      <c r="M2285" s="51" t="str">
        <f t="shared" si="74"/>
        <v>PO 5646</v>
      </c>
      <c r="O2285" s="15" t="s">
        <v>603</v>
      </c>
      <c r="P2285" s="15">
        <f t="shared" si="71"/>
        <v>236.11939999999998</v>
      </c>
      <c r="Q2285" s="52">
        <v>45831</v>
      </c>
      <c r="S2285">
        <v>40700</v>
      </c>
      <c r="T2285" t="s">
        <v>784</v>
      </c>
    </row>
    <row r="2286" spans="1:20" ht="14.45">
      <c r="A2286" s="54" t="str">
        <f>+VLOOKUP(O2286,'Selectable Table'!D:E,2,0)</f>
        <v>OTH CUST</v>
      </c>
      <c r="B2286">
        <v>30712</v>
      </c>
      <c r="C2286" t="s">
        <v>2076</v>
      </c>
      <c r="D2286" t="s">
        <v>2077</v>
      </c>
      <c r="E2286">
        <v>2025</v>
      </c>
      <c r="F2286">
        <v>6</v>
      </c>
      <c r="G2286" s="54" t="s">
        <v>850</v>
      </c>
      <c r="H2286" t="s">
        <v>323</v>
      </c>
      <c r="I2286" s="18">
        <v>2242.3962000000001</v>
      </c>
      <c r="J2286" t="s">
        <v>95</v>
      </c>
      <c r="K2286" s="19">
        <f t="shared" si="72"/>
        <v>2242.3962000000001</v>
      </c>
      <c r="L2286" t="s">
        <v>851</v>
      </c>
      <c r="M2286" s="51" t="str">
        <f t="shared" si="74"/>
        <v>PO 5646</v>
      </c>
      <c r="O2286" s="15" t="s">
        <v>603</v>
      </c>
      <c r="P2286" s="15">
        <f t="shared" si="71"/>
        <v>2242.3962000000001</v>
      </c>
      <c r="Q2286" s="52">
        <v>45831</v>
      </c>
      <c r="S2286">
        <v>40700</v>
      </c>
      <c r="T2286" t="s">
        <v>784</v>
      </c>
    </row>
    <row r="2287" spans="1:20" ht="14.45">
      <c r="A2287" s="54" t="str">
        <f>+VLOOKUP(O2287,'Selectable Table'!D:E,2,0)</f>
        <v>OTH CUST</v>
      </c>
      <c r="B2287">
        <v>30713</v>
      </c>
      <c r="C2287" t="s">
        <v>2078</v>
      </c>
      <c r="D2287" t="s">
        <v>602</v>
      </c>
      <c r="E2287">
        <v>2025</v>
      </c>
      <c r="F2287">
        <v>6</v>
      </c>
      <c r="G2287" s="54" t="s">
        <v>854</v>
      </c>
      <c r="H2287" t="s">
        <v>324</v>
      </c>
      <c r="I2287" s="18">
        <v>1158.0183999999999</v>
      </c>
      <c r="J2287" t="s">
        <v>95</v>
      </c>
      <c r="K2287" s="19">
        <f t="shared" si="72"/>
        <v>1158.0183999999999</v>
      </c>
      <c r="L2287" t="s">
        <v>851</v>
      </c>
      <c r="M2287" s="51" t="str">
        <f t="shared" si="74"/>
        <v>PO 6053</v>
      </c>
      <c r="O2287" s="15" t="s">
        <v>603</v>
      </c>
      <c r="P2287" s="15">
        <f t="shared" si="71"/>
        <v>1158.0183999999999</v>
      </c>
      <c r="Q2287" s="52">
        <v>45831</v>
      </c>
      <c r="S2287">
        <v>40700</v>
      </c>
      <c r="T2287" t="s">
        <v>784</v>
      </c>
    </row>
    <row r="2288" spans="1:20" ht="14.45">
      <c r="A2288" s="54" t="str">
        <f>+VLOOKUP(O2288,'Selectable Table'!D:E,2,0)</f>
        <v>OTH CUST</v>
      </c>
      <c r="B2288">
        <v>30713</v>
      </c>
      <c r="C2288" t="s">
        <v>2078</v>
      </c>
      <c r="D2288" t="s">
        <v>602</v>
      </c>
      <c r="E2288">
        <v>2025</v>
      </c>
      <c r="F2288">
        <v>6</v>
      </c>
      <c r="G2288" s="54" t="s">
        <v>854</v>
      </c>
      <c r="H2288" t="s">
        <v>324</v>
      </c>
      <c r="I2288" s="18">
        <v>1186.3566000000001</v>
      </c>
      <c r="J2288" t="s">
        <v>95</v>
      </c>
      <c r="K2288" s="19">
        <f t="shared" si="72"/>
        <v>1186.3566000000001</v>
      </c>
      <c r="L2288" t="s">
        <v>851</v>
      </c>
      <c r="M2288" s="51" t="str">
        <f t="shared" si="74"/>
        <v>PO 6053</v>
      </c>
      <c r="O2288" s="15" t="s">
        <v>603</v>
      </c>
      <c r="P2288" s="15">
        <f t="shared" si="71"/>
        <v>1186.3566000000001</v>
      </c>
      <c r="Q2288" s="52">
        <v>45831</v>
      </c>
      <c r="S2288">
        <v>40700</v>
      </c>
      <c r="T2288" t="s">
        <v>784</v>
      </c>
    </row>
    <row r="2289" spans="1:20" ht="14.45">
      <c r="A2289" s="54" t="str">
        <f>+VLOOKUP(O2289,'Selectable Table'!D:E,2,0)</f>
        <v>OTH CUST</v>
      </c>
      <c r="B2289">
        <v>30713</v>
      </c>
      <c r="C2289" t="s">
        <v>2078</v>
      </c>
      <c r="D2289" t="s">
        <v>602</v>
      </c>
      <c r="E2289">
        <v>2025</v>
      </c>
      <c r="F2289">
        <v>6</v>
      </c>
      <c r="G2289" s="54" t="s">
        <v>854</v>
      </c>
      <c r="H2289" t="s">
        <v>324</v>
      </c>
      <c r="I2289" s="18">
        <v>474.56200000000001</v>
      </c>
      <c r="J2289" t="s">
        <v>95</v>
      </c>
      <c r="K2289" s="19">
        <f t="shared" si="72"/>
        <v>474.56200000000001</v>
      </c>
      <c r="L2289" t="s">
        <v>851</v>
      </c>
      <c r="M2289" s="51" t="str">
        <f t="shared" si="74"/>
        <v>PO 6053</v>
      </c>
      <c r="O2289" s="15" t="s">
        <v>603</v>
      </c>
      <c r="P2289" s="15">
        <f t="shared" si="71"/>
        <v>474.56200000000001</v>
      </c>
      <c r="Q2289" s="52">
        <v>45831</v>
      </c>
      <c r="S2289">
        <v>40700</v>
      </c>
      <c r="T2289" t="s">
        <v>784</v>
      </c>
    </row>
    <row r="2290" spans="1:20" ht="14.45">
      <c r="A2290" s="54" t="str">
        <f>+VLOOKUP(O2290,'Selectable Table'!D:E,2,0)</f>
        <v>OTH CUST</v>
      </c>
      <c r="B2290">
        <v>30713</v>
      </c>
      <c r="C2290" t="s">
        <v>2078</v>
      </c>
      <c r="D2290" t="s">
        <v>602</v>
      </c>
      <c r="E2290">
        <v>2025</v>
      </c>
      <c r="F2290">
        <v>6</v>
      </c>
      <c r="G2290" s="54" t="s">
        <v>854</v>
      </c>
      <c r="H2290" t="s">
        <v>324</v>
      </c>
      <c r="I2290" s="18">
        <v>1974.2601999999997</v>
      </c>
      <c r="J2290" t="s">
        <v>95</v>
      </c>
      <c r="K2290" s="19">
        <f t="shared" si="72"/>
        <v>1974.2601999999997</v>
      </c>
      <c r="L2290" t="s">
        <v>851</v>
      </c>
      <c r="M2290" s="51" t="str">
        <f t="shared" si="74"/>
        <v>PO 6053</v>
      </c>
      <c r="O2290" s="15" t="s">
        <v>603</v>
      </c>
      <c r="P2290" s="15">
        <f t="shared" si="71"/>
        <v>1974.2601999999997</v>
      </c>
      <c r="Q2290" s="52">
        <v>45831</v>
      </c>
      <c r="S2290">
        <v>40700</v>
      </c>
      <c r="T2290" t="s">
        <v>784</v>
      </c>
    </row>
    <row r="2291" spans="1:20" ht="14.45">
      <c r="A2291" s="54" t="str">
        <f>+VLOOKUP(O2291,'Selectable Table'!D:E,2,0)</f>
        <v>OTH CUST</v>
      </c>
      <c r="B2291">
        <v>30713</v>
      </c>
      <c r="C2291" t="s">
        <v>2078</v>
      </c>
      <c r="D2291" t="s">
        <v>602</v>
      </c>
      <c r="E2291">
        <v>2025</v>
      </c>
      <c r="F2291">
        <v>6</v>
      </c>
      <c r="G2291" s="54" t="s">
        <v>867</v>
      </c>
      <c r="H2291" t="s">
        <v>333</v>
      </c>
      <c r="I2291" s="18">
        <v>18742.452299999997</v>
      </c>
      <c r="J2291" t="s">
        <v>95</v>
      </c>
      <c r="K2291" s="19">
        <f t="shared" si="72"/>
        <v>18742.452299999997</v>
      </c>
      <c r="L2291" t="s">
        <v>851</v>
      </c>
      <c r="M2291" s="51" t="str">
        <f t="shared" si="74"/>
        <v>PO 6053</v>
      </c>
      <c r="O2291" s="15" t="s">
        <v>603</v>
      </c>
      <c r="P2291" s="15">
        <f t="shared" si="71"/>
        <v>18742.452299999997</v>
      </c>
      <c r="Q2291" s="52">
        <v>45831</v>
      </c>
      <c r="S2291">
        <v>40700</v>
      </c>
      <c r="T2291" t="s">
        <v>784</v>
      </c>
    </row>
    <row r="2292" spans="1:20" ht="14.45">
      <c r="A2292" s="54" t="str">
        <f>+VLOOKUP(O2292,'Selectable Table'!D:E,2,0)</f>
        <v>OTH CUST</v>
      </c>
      <c r="B2292">
        <v>30713</v>
      </c>
      <c r="C2292" t="s">
        <v>2078</v>
      </c>
      <c r="D2292" t="s">
        <v>602</v>
      </c>
      <c r="E2292">
        <v>2025</v>
      </c>
      <c r="F2292">
        <v>6</v>
      </c>
      <c r="G2292" s="54" t="s">
        <v>850</v>
      </c>
      <c r="H2292" t="s">
        <v>323</v>
      </c>
      <c r="I2292" s="18">
        <v>392.4151</v>
      </c>
      <c r="J2292" t="s">
        <v>95</v>
      </c>
      <c r="K2292" s="19">
        <f t="shared" si="72"/>
        <v>392.4151</v>
      </c>
      <c r="L2292" t="s">
        <v>851</v>
      </c>
      <c r="M2292" s="51" t="str">
        <f t="shared" si="74"/>
        <v>PO 6053</v>
      </c>
      <c r="O2292" s="15" t="s">
        <v>603</v>
      </c>
      <c r="P2292" s="15">
        <f t="shared" si="71"/>
        <v>392.4151</v>
      </c>
      <c r="Q2292" s="52">
        <v>45831</v>
      </c>
      <c r="S2292">
        <v>40700</v>
      </c>
      <c r="T2292" t="s">
        <v>784</v>
      </c>
    </row>
    <row r="2293" spans="1:20" ht="14.45">
      <c r="A2293" s="54" t="str">
        <f>+VLOOKUP(O2293,'Selectable Table'!D:E,2,0)</f>
        <v>OTH CUST</v>
      </c>
      <c r="B2293">
        <v>30713</v>
      </c>
      <c r="C2293" t="s">
        <v>2078</v>
      </c>
      <c r="D2293" t="s">
        <v>602</v>
      </c>
      <c r="E2293">
        <v>2025</v>
      </c>
      <c r="F2293">
        <v>6</v>
      </c>
      <c r="G2293" s="54" t="s">
        <v>850</v>
      </c>
      <c r="H2293" t="s">
        <v>323</v>
      </c>
      <c r="I2293" s="18">
        <v>3954.5703999999996</v>
      </c>
      <c r="J2293" t="s">
        <v>95</v>
      </c>
      <c r="K2293" s="19">
        <f t="shared" si="72"/>
        <v>3954.5703999999996</v>
      </c>
      <c r="L2293" t="s">
        <v>851</v>
      </c>
      <c r="M2293" s="51" t="str">
        <f t="shared" si="74"/>
        <v>PO 6053</v>
      </c>
      <c r="O2293" s="15" t="s">
        <v>603</v>
      </c>
      <c r="P2293" s="15">
        <f t="shared" si="71"/>
        <v>3954.5703999999996</v>
      </c>
      <c r="Q2293" s="52">
        <v>45831</v>
      </c>
      <c r="S2293">
        <v>40700</v>
      </c>
      <c r="T2293" t="s">
        <v>784</v>
      </c>
    </row>
    <row r="2294" spans="1:20" ht="14.45">
      <c r="A2294" s="54" t="str">
        <f>+VLOOKUP(O2294,'Selectable Table'!D:E,2,0)</f>
        <v>OTH CUST</v>
      </c>
      <c r="B2294">
        <v>30713</v>
      </c>
      <c r="C2294" t="s">
        <v>2078</v>
      </c>
      <c r="D2294" t="s">
        <v>602</v>
      </c>
      <c r="E2294">
        <v>2025</v>
      </c>
      <c r="F2294">
        <v>6</v>
      </c>
      <c r="G2294" s="54" t="s">
        <v>854</v>
      </c>
      <c r="H2294" t="s">
        <v>324</v>
      </c>
      <c r="I2294" s="18">
        <v>617.19679999999994</v>
      </c>
      <c r="J2294" t="s">
        <v>95</v>
      </c>
      <c r="K2294" s="19">
        <f t="shared" si="72"/>
        <v>617.19679999999994</v>
      </c>
      <c r="L2294" t="s">
        <v>851</v>
      </c>
      <c r="M2294" s="51" t="str">
        <f t="shared" si="74"/>
        <v>PO 6053</v>
      </c>
      <c r="O2294" s="15" t="s">
        <v>603</v>
      </c>
      <c r="P2294" s="15">
        <f t="shared" si="71"/>
        <v>617.19679999999994</v>
      </c>
      <c r="Q2294" s="52">
        <v>45831</v>
      </c>
      <c r="S2294">
        <v>40700</v>
      </c>
      <c r="T2294" t="s">
        <v>784</v>
      </c>
    </row>
    <row r="2295" spans="1:20" ht="14.45">
      <c r="A2295" s="54" t="str">
        <f>+VLOOKUP(O2295,'Selectable Table'!D:E,2,0)</f>
        <v>OTH CUST</v>
      </c>
      <c r="B2295">
        <v>30714</v>
      </c>
      <c r="C2295" t="s">
        <v>2079</v>
      </c>
      <c r="D2295" t="s">
        <v>2080</v>
      </c>
      <c r="E2295">
        <v>2025</v>
      </c>
      <c r="F2295">
        <v>6</v>
      </c>
      <c r="G2295" s="54" t="s">
        <v>854</v>
      </c>
      <c r="H2295" t="s">
        <v>324</v>
      </c>
      <c r="I2295" s="18">
        <v>1068.4904999999999</v>
      </c>
      <c r="J2295" t="s">
        <v>95</v>
      </c>
      <c r="K2295" s="19">
        <f t="shared" si="72"/>
        <v>1068.4904999999999</v>
      </c>
      <c r="L2295" t="s">
        <v>851</v>
      </c>
      <c r="M2295" s="51" t="str">
        <f t="shared" si="74"/>
        <v>PO 6053</v>
      </c>
      <c r="O2295" s="15" t="s">
        <v>603</v>
      </c>
      <c r="P2295" s="15">
        <f t="shared" si="71"/>
        <v>1068.4904999999999</v>
      </c>
      <c r="Q2295" s="52">
        <v>45831</v>
      </c>
      <c r="S2295">
        <v>40700</v>
      </c>
      <c r="T2295" t="s">
        <v>784</v>
      </c>
    </row>
    <row r="2296" spans="1:20" ht="14.45">
      <c r="A2296" s="54" t="str">
        <f>+VLOOKUP(O2296,'Selectable Table'!D:E,2,0)</f>
        <v>OTH CUST</v>
      </c>
      <c r="B2296">
        <v>30714</v>
      </c>
      <c r="C2296" t="s">
        <v>2079</v>
      </c>
      <c r="D2296" t="s">
        <v>2080</v>
      </c>
      <c r="E2296">
        <v>2025</v>
      </c>
      <c r="F2296">
        <v>6</v>
      </c>
      <c r="G2296" s="54" t="s">
        <v>850</v>
      </c>
      <c r="H2296" t="s">
        <v>323</v>
      </c>
      <c r="I2296" s="18">
        <v>1177.2453</v>
      </c>
      <c r="J2296" t="s">
        <v>95</v>
      </c>
      <c r="K2296" s="19">
        <f t="shared" si="72"/>
        <v>1177.2453</v>
      </c>
      <c r="L2296" t="s">
        <v>851</v>
      </c>
      <c r="M2296" s="51" t="str">
        <f t="shared" si="74"/>
        <v>PO 6053</v>
      </c>
      <c r="O2296" s="15" t="s">
        <v>603</v>
      </c>
      <c r="P2296" s="15">
        <f t="shared" si="71"/>
        <v>1177.2453</v>
      </c>
      <c r="Q2296" s="52">
        <v>45831</v>
      </c>
      <c r="S2296">
        <v>40700</v>
      </c>
      <c r="T2296" t="s">
        <v>784</v>
      </c>
    </row>
    <row r="2297" spans="1:20" ht="14.45">
      <c r="A2297" s="54" t="str">
        <f>+VLOOKUP(O2297,'Selectable Table'!D:E,2,0)</f>
        <v>OTH CUST</v>
      </c>
      <c r="B2297">
        <v>30714</v>
      </c>
      <c r="C2297" t="s">
        <v>2079</v>
      </c>
      <c r="D2297" t="s">
        <v>2080</v>
      </c>
      <c r="E2297">
        <v>2025</v>
      </c>
      <c r="F2297">
        <v>6</v>
      </c>
      <c r="G2297" s="54" t="s">
        <v>854</v>
      </c>
      <c r="H2297" t="s">
        <v>324</v>
      </c>
      <c r="I2297" s="18">
        <v>822.87259999999992</v>
      </c>
      <c r="J2297" t="s">
        <v>95</v>
      </c>
      <c r="K2297" s="19">
        <f t="shared" si="72"/>
        <v>822.87259999999992</v>
      </c>
      <c r="L2297" t="s">
        <v>851</v>
      </c>
      <c r="M2297" s="51" t="str">
        <f t="shared" si="74"/>
        <v>PO 6053</v>
      </c>
      <c r="O2297" s="15" t="s">
        <v>603</v>
      </c>
      <c r="P2297" s="15">
        <f t="shared" si="71"/>
        <v>822.87259999999992</v>
      </c>
      <c r="Q2297" s="52">
        <v>45831</v>
      </c>
      <c r="S2297">
        <v>40700</v>
      </c>
      <c r="T2297" t="s">
        <v>784</v>
      </c>
    </row>
    <row r="2298" spans="1:20" ht="14.45">
      <c r="A2298" s="54" t="str">
        <f>+VLOOKUP(O2298,'Selectable Table'!D:E,2,0)</f>
        <v>OTH CUST</v>
      </c>
      <c r="B2298">
        <v>30714</v>
      </c>
      <c r="C2298" t="s">
        <v>2079</v>
      </c>
      <c r="D2298" t="s">
        <v>2080</v>
      </c>
      <c r="E2298">
        <v>2025</v>
      </c>
      <c r="F2298">
        <v>6</v>
      </c>
      <c r="G2298" s="54" t="s">
        <v>854</v>
      </c>
      <c r="H2298" t="s">
        <v>324</v>
      </c>
      <c r="I2298" s="18">
        <v>1974.2601999999997</v>
      </c>
      <c r="J2298" t="s">
        <v>95</v>
      </c>
      <c r="K2298" s="19">
        <f t="shared" si="72"/>
        <v>1974.2601999999997</v>
      </c>
      <c r="L2298" t="s">
        <v>851</v>
      </c>
      <c r="M2298" s="51" t="str">
        <f t="shared" si="74"/>
        <v>PO 6053</v>
      </c>
      <c r="O2298" s="15" t="s">
        <v>603</v>
      </c>
      <c r="P2298" s="15">
        <f t="shared" si="71"/>
        <v>1974.2601999999997</v>
      </c>
      <c r="Q2298" s="52">
        <v>45831</v>
      </c>
      <c r="S2298">
        <v>40700</v>
      </c>
      <c r="T2298" t="s">
        <v>784</v>
      </c>
    </row>
    <row r="2299" spans="1:20" ht="14.45">
      <c r="A2299" s="54" t="str">
        <f>+VLOOKUP(O2299,'Selectable Table'!D:E,2,0)</f>
        <v>OTH CUST</v>
      </c>
      <c r="B2299">
        <v>30715</v>
      </c>
      <c r="C2299" t="s">
        <v>2081</v>
      </c>
      <c r="D2299" t="s">
        <v>2082</v>
      </c>
      <c r="E2299">
        <v>2025</v>
      </c>
      <c r="F2299">
        <v>6</v>
      </c>
      <c r="G2299" s="54" t="s">
        <v>850</v>
      </c>
      <c r="H2299" t="s">
        <v>323</v>
      </c>
      <c r="I2299" s="18">
        <v>472.23879999999997</v>
      </c>
      <c r="J2299" t="s">
        <v>95</v>
      </c>
      <c r="K2299" s="19">
        <f t="shared" si="72"/>
        <v>472.23879999999997</v>
      </c>
      <c r="L2299" t="s">
        <v>851</v>
      </c>
      <c r="M2299" s="51" t="str">
        <f t="shared" si="74"/>
        <v>PO #5664</v>
      </c>
      <c r="O2299" s="15" t="s">
        <v>603</v>
      </c>
      <c r="P2299" s="15">
        <f t="shared" si="71"/>
        <v>472.23879999999997</v>
      </c>
      <c r="Q2299" s="52">
        <v>45831</v>
      </c>
      <c r="S2299">
        <v>40700</v>
      </c>
      <c r="T2299" t="s">
        <v>784</v>
      </c>
    </row>
    <row r="2300" spans="1:20" ht="14.45">
      <c r="A2300" s="54" t="str">
        <f>+VLOOKUP(O2300,'Selectable Table'!D:E,2,0)</f>
        <v>OTH CUST</v>
      </c>
      <c r="B2300">
        <v>30715</v>
      </c>
      <c r="C2300" t="s">
        <v>2081</v>
      </c>
      <c r="D2300" t="s">
        <v>2082</v>
      </c>
      <c r="E2300">
        <v>2025</v>
      </c>
      <c r="F2300">
        <v>6</v>
      </c>
      <c r="G2300" s="54" t="s">
        <v>854</v>
      </c>
      <c r="H2300" t="s">
        <v>324</v>
      </c>
      <c r="I2300" s="18">
        <v>1880.2432000000001</v>
      </c>
      <c r="J2300" t="s">
        <v>95</v>
      </c>
      <c r="K2300" s="19">
        <f t="shared" si="72"/>
        <v>1880.2432000000001</v>
      </c>
      <c r="L2300" t="s">
        <v>851</v>
      </c>
      <c r="M2300" s="51" t="str">
        <f t="shared" si="74"/>
        <v>PO #5664</v>
      </c>
      <c r="O2300" s="15" t="s">
        <v>603</v>
      </c>
      <c r="P2300" s="15">
        <f t="shared" si="71"/>
        <v>1880.2432000000001</v>
      </c>
      <c r="Q2300" s="52">
        <v>45831</v>
      </c>
      <c r="S2300">
        <v>40700</v>
      </c>
      <c r="T2300" t="s">
        <v>784</v>
      </c>
    </row>
    <row r="2301" spans="1:20" ht="14.45">
      <c r="A2301" s="54" t="str">
        <f>+VLOOKUP(O2301,'Selectable Table'!D:E,2,0)</f>
        <v>OTH CUST</v>
      </c>
      <c r="B2301">
        <v>30716</v>
      </c>
      <c r="C2301" t="s">
        <v>2083</v>
      </c>
      <c r="D2301" t="s">
        <v>2084</v>
      </c>
      <c r="E2301">
        <v>2025</v>
      </c>
      <c r="F2301">
        <v>6</v>
      </c>
      <c r="G2301" s="54" t="s">
        <v>850</v>
      </c>
      <c r="H2301" t="s">
        <v>323</v>
      </c>
      <c r="I2301" s="18">
        <v>1180.597</v>
      </c>
      <c r="J2301" t="s">
        <v>95</v>
      </c>
      <c r="K2301" s="19">
        <f t="shared" si="72"/>
        <v>1180.597</v>
      </c>
      <c r="L2301" t="s">
        <v>851</v>
      </c>
      <c r="M2301" s="51" t="str">
        <f t="shared" si="74"/>
        <v>PO #4724</v>
      </c>
      <c r="O2301" s="15" t="s">
        <v>603</v>
      </c>
      <c r="P2301" s="15">
        <f t="shared" si="71"/>
        <v>1180.597</v>
      </c>
      <c r="Q2301" s="52">
        <v>45831</v>
      </c>
      <c r="S2301">
        <v>40700</v>
      </c>
      <c r="T2301" t="s">
        <v>784</v>
      </c>
    </row>
    <row r="2302" spans="1:20" ht="14.45">
      <c r="A2302" s="54" t="str">
        <f>+VLOOKUP(O2302,'Selectable Table'!D:E,2,0)</f>
        <v>OTH CUST</v>
      </c>
      <c r="B2302">
        <v>30716</v>
      </c>
      <c r="C2302" t="s">
        <v>2083</v>
      </c>
      <c r="D2302" t="s">
        <v>2084</v>
      </c>
      <c r="E2302">
        <v>2025</v>
      </c>
      <c r="F2302">
        <v>6</v>
      </c>
      <c r="G2302" s="54" t="s">
        <v>854</v>
      </c>
      <c r="H2302" t="s">
        <v>324</v>
      </c>
      <c r="I2302" s="18">
        <v>1880.2432000000001</v>
      </c>
      <c r="J2302" t="s">
        <v>95</v>
      </c>
      <c r="K2302" s="19">
        <f t="shared" si="72"/>
        <v>1880.2432000000001</v>
      </c>
      <c r="L2302" t="s">
        <v>851</v>
      </c>
      <c r="M2302" s="51" t="str">
        <f t="shared" si="74"/>
        <v>PO #4724</v>
      </c>
      <c r="O2302" s="15" t="s">
        <v>603</v>
      </c>
      <c r="P2302" s="15">
        <f t="shared" si="71"/>
        <v>1880.2432000000001</v>
      </c>
      <c r="Q2302" s="52">
        <v>45831</v>
      </c>
      <c r="S2302">
        <v>40700</v>
      </c>
      <c r="T2302" t="s">
        <v>784</v>
      </c>
    </row>
    <row r="2303" spans="1:20" ht="14.45">
      <c r="A2303" s="54" t="str">
        <f>+VLOOKUP(O2303,'Selectable Table'!D:E,2,0)</f>
        <v>ASTRAZENECA</v>
      </c>
      <c r="B2303">
        <v>30697</v>
      </c>
      <c r="C2303" t="s">
        <v>2085</v>
      </c>
      <c r="D2303" t="s">
        <v>2086</v>
      </c>
      <c r="E2303">
        <v>2025</v>
      </c>
      <c r="F2303">
        <v>6</v>
      </c>
      <c r="G2303" s="54" t="s">
        <v>858</v>
      </c>
      <c r="H2303" t="s">
        <v>325</v>
      </c>
      <c r="I2303" s="18">
        <v>1019.3645</v>
      </c>
      <c r="J2303" t="s">
        <v>95</v>
      </c>
      <c r="K2303" s="19">
        <f t="shared" si="72"/>
        <v>1019.3645</v>
      </c>
      <c r="L2303" t="s">
        <v>851</v>
      </c>
      <c r="M2303" s="51" t="str">
        <f t="shared" si="74"/>
        <v>PO 7100995446</v>
      </c>
      <c r="O2303" s="15" t="s">
        <v>296</v>
      </c>
      <c r="P2303" s="15">
        <f t="shared" si="71"/>
        <v>1019.3645</v>
      </c>
      <c r="Q2303" s="52">
        <v>45831</v>
      </c>
      <c r="S2303">
        <v>40700</v>
      </c>
      <c r="T2303" t="s">
        <v>784</v>
      </c>
    </row>
    <row r="2304" spans="1:20" ht="14.45">
      <c r="A2304" s="54" t="str">
        <f>+VLOOKUP(O2304,'Selectable Table'!D:E,2,0)</f>
        <v>ASTRAZENECA</v>
      </c>
      <c r="B2304">
        <v>30697</v>
      </c>
      <c r="C2304" t="s">
        <v>2085</v>
      </c>
      <c r="D2304" t="s">
        <v>2086</v>
      </c>
      <c r="E2304">
        <v>2025</v>
      </c>
      <c r="F2304">
        <v>6</v>
      </c>
      <c r="G2304" s="54" t="s">
        <v>854</v>
      </c>
      <c r="H2304" t="s">
        <v>324</v>
      </c>
      <c r="I2304" s="18">
        <v>842.16</v>
      </c>
      <c r="J2304" t="s">
        <v>95</v>
      </c>
      <c r="K2304" s="19">
        <f t="shared" si="72"/>
        <v>842.16</v>
      </c>
      <c r="L2304" t="s">
        <v>851</v>
      </c>
      <c r="M2304" s="51" t="str">
        <f t="shared" si="74"/>
        <v>PO 7100995446</v>
      </c>
      <c r="O2304" s="15" t="s">
        <v>296</v>
      </c>
      <c r="P2304" s="15">
        <f t="shared" si="71"/>
        <v>842.16</v>
      </c>
      <c r="Q2304" s="52">
        <v>45831</v>
      </c>
      <c r="S2304">
        <v>40700</v>
      </c>
      <c r="T2304" t="s">
        <v>784</v>
      </c>
    </row>
    <row r="2305" spans="1:20" ht="14.45">
      <c r="A2305" s="54" t="str">
        <f>+VLOOKUP(O2305,'Selectable Table'!D:E,2,0)</f>
        <v>ASTRAZENECA</v>
      </c>
      <c r="B2305">
        <v>30697</v>
      </c>
      <c r="C2305" t="s">
        <v>2085</v>
      </c>
      <c r="D2305" t="s">
        <v>2086</v>
      </c>
      <c r="E2305">
        <v>2025</v>
      </c>
      <c r="F2305">
        <v>6</v>
      </c>
      <c r="G2305" s="54" t="s">
        <v>854</v>
      </c>
      <c r="H2305" t="s">
        <v>324</v>
      </c>
      <c r="I2305" s="18">
        <v>310.18350000000004</v>
      </c>
      <c r="J2305" t="s">
        <v>95</v>
      </c>
      <c r="K2305" s="19">
        <f t="shared" si="72"/>
        <v>310.18350000000004</v>
      </c>
      <c r="L2305" t="s">
        <v>851</v>
      </c>
      <c r="M2305" s="51" t="str">
        <f t="shared" si="74"/>
        <v>PO 7100995446</v>
      </c>
      <c r="O2305" s="15" t="s">
        <v>296</v>
      </c>
      <c r="P2305" s="15">
        <f t="shared" si="71"/>
        <v>310.18350000000004</v>
      </c>
      <c r="Q2305" s="52">
        <v>45831</v>
      </c>
      <c r="S2305">
        <v>40700</v>
      </c>
      <c r="T2305" t="s">
        <v>784</v>
      </c>
    </row>
    <row r="2306" spans="1:20" ht="14.45">
      <c r="A2306" s="54" t="str">
        <f>+VLOOKUP(O2306,'Selectable Table'!D:E,2,0)</f>
        <v>ASTRAZENECA</v>
      </c>
      <c r="B2306">
        <v>30697</v>
      </c>
      <c r="C2306" t="s">
        <v>2085</v>
      </c>
      <c r="D2306" t="s">
        <v>2086</v>
      </c>
      <c r="E2306">
        <v>2025</v>
      </c>
      <c r="F2306">
        <v>6</v>
      </c>
      <c r="G2306" s="54" t="s">
        <v>854</v>
      </c>
      <c r="H2306" t="s">
        <v>324</v>
      </c>
      <c r="I2306" s="18">
        <v>443.11410000000001</v>
      </c>
      <c r="J2306" t="s">
        <v>95</v>
      </c>
      <c r="K2306" s="19">
        <f t="shared" si="72"/>
        <v>443.11410000000001</v>
      </c>
      <c r="L2306" t="s">
        <v>851</v>
      </c>
      <c r="M2306" s="51" t="str">
        <f t="shared" si="74"/>
        <v>PO 7100995446</v>
      </c>
      <c r="O2306" s="15" t="s">
        <v>296</v>
      </c>
      <c r="P2306" s="15">
        <f t="shared" ref="P2306:P2348" si="75">K2306</f>
        <v>443.11410000000001</v>
      </c>
      <c r="Q2306" s="52">
        <v>45831</v>
      </c>
      <c r="S2306">
        <v>40700</v>
      </c>
      <c r="T2306" t="s">
        <v>784</v>
      </c>
    </row>
    <row r="2307" spans="1:20" ht="14.45">
      <c r="A2307" s="54" t="str">
        <f>+VLOOKUP(O2307,'Selectable Table'!D:E,2,0)</f>
        <v>ASTRAZENECA</v>
      </c>
      <c r="B2307">
        <v>30697</v>
      </c>
      <c r="C2307" t="s">
        <v>2085</v>
      </c>
      <c r="D2307" t="s">
        <v>2086</v>
      </c>
      <c r="E2307">
        <v>2025</v>
      </c>
      <c r="F2307">
        <v>6</v>
      </c>
      <c r="G2307" s="54" t="s">
        <v>850</v>
      </c>
      <c r="H2307" t="s">
        <v>323</v>
      </c>
      <c r="I2307" s="18">
        <v>339.71960000000001</v>
      </c>
      <c r="J2307" t="s">
        <v>95</v>
      </c>
      <c r="K2307" s="19">
        <f t="shared" ref="K2307:K2348" si="76">+VLOOKUP(J2307,$W$2:$X$7,2,0)*I2307</f>
        <v>339.71960000000001</v>
      </c>
      <c r="L2307" t="s">
        <v>851</v>
      </c>
      <c r="M2307" s="51" t="str">
        <f t="shared" si="74"/>
        <v>PO 7100995446</v>
      </c>
      <c r="O2307" s="15" t="s">
        <v>296</v>
      </c>
      <c r="P2307" s="15">
        <f t="shared" si="75"/>
        <v>339.71960000000001</v>
      </c>
      <c r="Q2307" s="52">
        <v>45831</v>
      </c>
      <c r="S2307">
        <v>40700</v>
      </c>
      <c r="T2307" t="s">
        <v>784</v>
      </c>
    </row>
    <row r="2308" spans="1:20" ht="14.45">
      <c r="A2308" s="54" t="str">
        <f>+VLOOKUP(O2308,'Selectable Table'!D:E,2,0)</f>
        <v>ASTRAZENECA</v>
      </c>
      <c r="B2308">
        <v>30697</v>
      </c>
      <c r="C2308" t="s">
        <v>2085</v>
      </c>
      <c r="D2308" t="s">
        <v>2086</v>
      </c>
      <c r="E2308">
        <v>2025</v>
      </c>
      <c r="F2308">
        <v>6</v>
      </c>
      <c r="G2308" s="54" t="s">
        <v>854</v>
      </c>
      <c r="H2308" t="s">
        <v>324</v>
      </c>
      <c r="I2308" s="18">
        <v>144.5829</v>
      </c>
      <c r="J2308" t="s">
        <v>95</v>
      </c>
      <c r="K2308" s="19">
        <f t="shared" si="76"/>
        <v>144.5829</v>
      </c>
      <c r="L2308" t="s">
        <v>851</v>
      </c>
      <c r="M2308" s="51" t="str">
        <f t="shared" si="74"/>
        <v>PO 7100995446</v>
      </c>
      <c r="O2308" s="15" t="s">
        <v>296</v>
      </c>
      <c r="P2308" s="15">
        <f t="shared" si="75"/>
        <v>144.5829</v>
      </c>
      <c r="Q2308" s="52">
        <v>45831</v>
      </c>
      <c r="S2308">
        <v>40700</v>
      </c>
      <c r="T2308" t="s">
        <v>784</v>
      </c>
    </row>
    <row r="2309" spans="1:20" ht="14.45">
      <c r="A2309" s="54" t="str">
        <f>+VLOOKUP(O2309,'Selectable Table'!D:E,2,0)</f>
        <v>GILEAD SCI</v>
      </c>
      <c r="B2309">
        <v>30703</v>
      </c>
      <c r="C2309" t="s">
        <v>2087</v>
      </c>
      <c r="D2309" t="s">
        <v>2088</v>
      </c>
      <c r="E2309">
        <v>2025</v>
      </c>
      <c r="F2309">
        <v>6</v>
      </c>
      <c r="G2309" s="54" t="s">
        <v>858</v>
      </c>
      <c r="H2309" t="s">
        <v>325</v>
      </c>
      <c r="I2309" s="18">
        <v>573.75779999999997</v>
      </c>
      <c r="J2309" t="s">
        <v>95</v>
      </c>
      <c r="K2309" s="19">
        <f t="shared" si="76"/>
        <v>573.75779999999997</v>
      </c>
      <c r="L2309" t="s">
        <v>851</v>
      </c>
      <c r="M2309" s="51" t="str">
        <f t="shared" si="74"/>
        <v>PO 7000006767</v>
      </c>
      <c r="O2309" s="15" t="s">
        <v>431</v>
      </c>
      <c r="P2309" s="15">
        <f t="shared" si="75"/>
        <v>573.75779999999997</v>
      </c>
      <c r="Q2309" s="52">
        <v>45831</v>
      </c>
      <c r="S2309">
        <v>40700</v>
      </c>
      <c r="T2309" t="s">
        <v>784</v>
      </c>
    </row>
    <row r="2310" spans="1:20" ht="14.45">
      <c r="A2310" s="54" t="str">
        <f>+VLOOKUP(O2310,'Selectable Table'!D:E,2,0)</f>
        <v>GILEAD SCI</v>
      </c>
      <c r="B2310">
        <v>30703</v>
      </c>
      <c r="C2310" t="s">
        <v>2087</v>
      </c>
      <c r="D2310" t="s">
        <v>2088</v>
      </c>
      <c r="E2310">
        <v>2025</v>
      </c>
      <c r="F2310">
        <v>6</v>
      </c>
      <c r="G2310" s="54" t="s">
        <v>854</v>
      </c>
      <c r="H2310" t="s">
        <v>324</v>
      </c>
      <c r="I2310" s="18">
        <v>754.49549999999999</v>
      </c>
      <c r="J2310" t="s">
        <v>95</v>
      </c>
      <c r="K2310" s="19">
        <f t="shared" si="76"/>
        <v>754.49549999999999</v>
      </c>
      <c r="L2310" t="s">
        <v>851</v>
      </c>
      <c r="M2310" s="51" t="str">
        <f t="shared" si="74"/>
        <v>PO 7000006767</v>
      </c>
      <c r="O2310" s="15" t="s">
        <v>431</v>
      </c>
      <c r="P2310" s="15">
        <f t="shared" si="75"/>
        <v>754.49549999999999</v>
      </c>
      <c r="Q2310" s="52">
        <v>45831</v>
      </c>
      <c r="S2310">
        <v>40700</v>
      </c>
      <c r="T2310" t="s">
        <v>784</v>
      </c>
    </row>
    <row r="2311" spans="1:20" ht="14.45">
      <c r="A2311" s="54" t="str">
        <f>+VLOOKUP(O2311,'Selectable Table'!D:E,2,0)</f>
        <v>GILEAD SCI</v>
      </c>
      <c r="B2311">
        <v>30703</v>
      </c>
      <c r="C2311" t="s">
        <v>2087</v>
      </c>
      <c r="D2311" t="s">
        <v>2088</v>
      </c>
      <c r="E2311">
        <v>2025</v>
      </c>
      <c r="F2311">
        <v>6</v>
      </c>
      <c r="G2311" s="54" t="s">
        <v>854</v>
      </c>
      <c r="H2311" t="s">
        <v>324</v>
      </c>
      <c r="I2311" s="18">
        <v>1509.0030999999999</v>
      </c>
      <c r="J2311" t="s">
        <v>95</v>
      </c>
      <c r="K2311" s="19">
        <f t="shared" si="76"/>
        <v>1509.0030999999999</v>
      </c>
      <c r="L2311" t="s">
        <v>851</v>
      </c>
      <c r="M2311" s="51" t="str">
        <f t="shared" ref="M2311:M2344" si="77">IFERROR(RIGHT(C2311,LEN(C2311)-IFERROR(FIND("PO#",C2311), FIND("PO",C2311))+1), C2311)</f>
        <v>PO 7000006767</v>
      </c>
      <c r="O2311" s="15" t="s">
        <v>431</v>
      </c>
      <c r="P2311" s="15">
        <f t="shared" si="75"/>
        <v>1509.0030999999999</v>
      </c>
      <c r="Q2311" s="52">
        <v>45831</v>
      </c>
      <c r="S2311">
        <v>40700</v>
      </c>
      <c r="T2311" t="s">
        <v>784</v>
      </c>
    </row>
    <row r="2312" spans="1:20" ht="14.45">
      <c r="A2312" s="54" t="str">
        <f>+VLOOKUP(O2312,'Selectable Table'!D:E,2,0)</f>
        <v>GILEAD SCI</v>
      </c>
      <c r="B2312">
        <v>30703</v>
      </c>
      <c r="C2312" t="s">
        <v>2087</v>
      </c>
      <c r="D2312" t="s">
        <v>2088</v>
      </c>
      <c r="E2312">
        <v>2025</v>
      </c>
      <c r="F2312">
        <v>6</v>
      </c>
      <c r="G2312" s="54" t="s">
        <v>850</v>
      </c>
      <c r="H2312" t="s">
        <v>323</v>
      </c>
      <c r="I2312" s="18">
        <v>1257.4925000000001</v>
      </c>
      <c r="J2312" t="s">
        <v>95</v>
      </c>
      <c r="K2312" s="19">
        <f t="shared" si="76"/>
        <v>1257.4925000000001</v>
      </c>
      <c r="L2312" t="s">
        <v>851</v>
      </c>
      <c r="M2312" s="51" t="str">
        <f t="shared" si="77"/>
        <v>PO 7000006767</v>
      </c>
      <c r="O2312" s="15" t="s">
        <v>431</v>
      </c>
      <c r="P2312" s="15">
        <f t="shared" si="75"/>
        <v>1257.4925000000001</v>
      </c>
      <c r="Q2312" s="52">
        <v>45831</v>
      </c>
      <c r="S2312">
        <v>40700</v>
      </c>
      <c r="T2312" t="s">
        <v>784</v>
      </c>
    </row>
    <row r="2313" spans="1:20" ht="14.45">
      <c r="A2313" s="54" t="str">
        <f>+VLOOKUP(O2313,'Selectable Table'!D:E,2,0)</f>
        <v>GILEAD SCI</v>
      </c>
      <c r="B2313">
        <v>30704</v>
      </c>
      <c r="C2313" t="s">
        <v>2089</v>
      </c>
      <c r="D2313" t="s">
        <v>2090</v>
      </c>
      <c r="E2313">
        <v>2025</v>
      </c>
      <c r="F2313">
        <v>6</v>
      </c>
      <c r="G2313" s="54" t="s">
        <v>854</v>
      </c>
      <c r="H2313" t="s">
        <v>324</v>
      </c>
      <c r="I2313" s="18">
        <v>331.97559999999999</v>
      </c>
      <c r="J2313" t="s">
        <v>95</v>
      </c>
      <c r="K2313" s="19">
        <f t="shared" si="76"/>
        <v>331.97559999999999</v>
      </c>
      <c r="L2313" t="s">
        <v>851</v>
      </c>
      <c r="M2313" s="51" t="str">
        <f t="shared" si="77"/>
        <v>PO 7000068341</v>
      </c>
      <c r="O2313" s="15" t="s">
        <v>431</v>
      </c>
      <c r="P2313" s="15">
        <f t="shared" si="75"/>
        <v>331.97559999999999</v>
      </c>
      <c r="Q2313" s="52">
        <v>45831</v>
      </c>
      <c r="S2313">
        <v>40700</v>
      </c>
      <c r="T2313" t="s">
        <v>784</v>
      </c>
    </row>
    <row r="2314" spans="1:20" ht="14.45">
      <c r="A2314" s="54" t="str">
        <f>+VLOOKUP(O2314,'Selectable Table'!D:E,2,0)</f>
        <v>GILEAD SCI</v>
      </c>
      <c r="B2314">
        <v>30704</v>
      </c>
      <c r="C2314" t="s">
        <v>2089</v>
      </c>
      <c r="D2314" t="s">
        <v>2090</v>
      </c>
      <c r="E2314">
        <v>2025</v>
      </c>
      <c r="F2314">
        <v>6</v>
      </c>
      <c r="G2314" s="54" t="s">
        <v>854</v>
      </c>
      <c r="H2314" t="s">
        <v>324</v>
      </c>
      <c r="I2314" s="18">
        <v>1659.9022</v>
      </c>
      <c r="J2314" t="s">
        <v>95</v>
      </c>
      <c r="K2314" s="19">
        <f t="shared" si="76"/>
        <v>1659.9022</v>
      </c>
      <c r="L2314" t="s">
        <v>851</v>
      </c>
      <c r="M2314" s="51" t="str">
        <f t="shared" si="77"/>
        <v>PO 7000068341</v>
      </c>
      <c r="O2314" s="15" t="s">
        <v>431</v>
      </c>
      <c r="P2314" s="15">
        <f t="shared" si="75"/>
        <v>1659.9022</v>
      </c>
      <c r="Q2314" s="52">
        <v>45831</v>
      </c>
      <c r="S2314">
        <v>40700</v>
      </c>
      <c r="T2314" t="s">
        <v>784</v>
      </c>
    </row>
    <row r="2315" spans="1:20" ht="14.45">
      <c r="A2315" s="54" t="str">
        <f>+VLOOKUP(O2315,'Selectable Table'!D:E,2,0)</f>
        <v>GILEAD SCI</v>
      </c>
      <c r="B2315">
        <v>30704</v>
      </c>
      <c r="C2315" t="s">
        <v>2089</v>
      </c>
      <c r="D2315" t="s">
        <v>2090</v>
      </c>
      <c r="E2315">
        <v>2025</v>
      </c>
      <c r="F2315">
        <v>6</v>
      </c>
      <c r="G2315" s="54" t="s">
        <v>850</v>
      </c>
      <c r="H2315" t="s">
        <v>323</v>
      </c>
      <c r="I2315" s="18">
        <v>1694.5082000000002</v>
      </c>
      <c r="J2315" t="s">
        <v>95</v>
      </c>
      <c r="K2315" s="19">
        <f t="shared" si="76"/>
        <v>1694.5082000000002</v>
      </c>
      <c r="L2315" t="s">
        <v>851</v>
      </c>
      <c r="M2315" s="51" t="str">
        <f t="shared" si="77"/>
        <v>PO 7000068341</v>
      </c>
      <c r="O2315" s="15" t="s">
        <v>431</v>
      </c>
      <c r="P2315" s="15">
        <f t="shared" si="75"/>
        <v>1694.5082000000002</v>
      </c>
      <c r="Q2315" s="52">
        <v>45831</v>
      </c>
      <c r="S2315">
        <v>40700</v>
      </c>
      <c r="T2315" t="s">
        <v>784</v>
      </c>
    </row>
    <row r="2316" spans="1:20" ht="14.45">
      <c r="A2316" s="54" t="str">
        <f>+VLOOKUP(O2316,'Selectable Table'!D:E,2,0)</f>
        <v>GILEAD SCI</v>
      </c>
      <c r="B2316">
        <v>30705</v>
      </c>
      <c r="C2316" t="s">
        <v>2091</v>
      </c>
      <c r="D2316" t="s">
        <v>2092</v>
      </c>
      <c r="E2316">
        <v>2025</v>
      </c>
      <c r="F2316">
        <v>6</v>
      </c>
      <c r="G2316" s="54" t="s">
        <v>858</v>
      </c>
      <c r="H2316" t="s">
        <v>325</v>
      </c>
      <c r="I2316" s="18">
        <v>2137.8038000000001</v>
      </c>
      <c r="J2316" t="s">
        <v>95</v>
      </c>
      <c r="K2316" s="19">
        <f t="shared" si="76"/>
        <v>2137.8038000000001</v>
      </c>
      <c r="L2316" t="s">
        <v>851</v>
      </c>
      <c r="M2316" s="51" t="str">
        <f t="shared" si="77"/>
        <v>PO 7000113634</v>
      </c>
      <c r="O2316" s="15" t="s">
        <v>431</v>
      </c>
      <c r="P2316" s="15">
        <f t="shared" si="75"/>
        <v>2137.8038000000001</v>
      </c>
      <c r="Q2316" s="52">
        <v>45831</v>
      </c>
      <c r="S2316">
        <v>40700</v>
      </c>
      <c r="T2316" t="s">
        <v>784</v>
      </c>
    </row>
    <row r="2317" spans="1:20" ht="14.45">
      <c r="A2317" s="54" t="str">
        <f>+VLOOKUP(O2317,'Selectable Table'!D:E,2,0)</f>
        <v>GILEAD SCI</v>
      </c>
      <c r="B2317">
        <v>30705</v>
      </c>
      <c r="C2317" t="s">
        <v>2091</v>
      </c>
      <c r="D2317" t="s">
        <v>2092</v>
      </c>
      <c r="E2317">
        <v>2025</v>
      </c>
      <c r="F2317">
        <v>6</v>
      </c>
      <c r="G2317" s="54" t="s">
        <v>854</v>
      </c>
      <c r="H2317" t="s">
        <v>324</v>
      </c>
      <c r="I2317" s="18">
        <v>1977.261</v>
      </c>
      <c r="J2317" t="s">
        <v>95</v>
      </c>
      <c r="K2317" s="19">
        <f t="shared" si="76"/>
        <v>1977.261</v>
      </c>
      <c r="L2317" t="s">
        <v>851</v>
      </c>
      <c r="M2317" s="51" t="str">
        <f t="shared" si="77"/>
        <v>PO 7000113634</v>
      </c>
      <c r="O2317" s="15" t="s">
        <v>431</v>
      </c>
      <c r="P2317" s="15">
        <f t="shared" si="75"/>
        <v>1977.261</v>
      </c>
      <c r="Q2317" s="52">
        <v>45831</v>
      </c>
      <c r="S2317">
        <v>40700</v>
      </c>
      <c r="T2317" t="s">
        <v>784</v>
      </c>
    </row>
    <row r="2318" spans="1:20" ht="14.45">
      <c r="A2318" s="54" t="str">
        <f>+VLOOKUP(O2318,'Selectable Table'!D:E,2,0)</f>
        <v>GILEAD SCI</v>
      </c>
      <c r="B2318">
        <v>30705</v>
      </c>
      <c r="C2318" t="s">
        <v>2091</v>
      </c>
      <c r="D2318" t="s">
        <v>2092</v>
      </c>
      <c r="E2318">
        <v>2025</v>
      </c>
      <c r="F2318">
        <v>6</v>
      </c>
      <c r="G2318" s="54" t="s">
        <v>854</v>
      </c>
      <c r="H2318" t="s">
        <v>324</v>
      </c>
      <c r="I2318" s="18">
        <v>1659.9022</v>
      </c>
      <c r="J2318" t="s">
        <v>95</v>
      </c>
      <c r="K2318" s="19">
        <f t="shared" si="76"/>
        <v>1659.9022</v>
      </c>
      <c r="L2318" t="s">
        <v>851</v>
      </c>
      <c r="M2318" s="51" t="str">
        <f t="shared" si="77"/>
        <v>PO 7000113634</v>
      </c>
      <c r="O2318" s="15" t="s">
        <v>431</v>
      </c>
      <c r="P2318" s="15">
        <f t="shared" si="75"/>
        <v>1659.9022</v>
      </c>
      <c r="Q2318" s="52">
        <v>45831</v>
      </c>
      <c r="S2318">
        <v>40700</v>
      </c>
      <c r="T2318" t="s">
        <v>784</v>
      </c>
    </row>
    <row r="2319" spans="1:20" ht="14.45">
      <c r="A2319" s="54" t="str">
        <f>+VLOOKUP(O2319,'Selectable Table'!D:E,2,0)</f>
        <v>GILEAD SCI</v>
      </c>
      <c r="B2319">
        <v>30705</v>
      </c>
      <c r="C2319" t="s">
        <v>2091</v>
      </c>
      <c r="D2319" t="s">
        <v>2092</v>
      </c>
      <c r="E2319">
        <v>2025</v>
      </c>
      <c r="F2319">
        <v>6</v>
      </c>
      <c r="G2319" s="54" t="s">
        <v>854</v>
      </c>
      <c r="H2319" t="s">
        <v>324</v>
      </c>
      <c r="I2319" s="18">
        <v>2213.2109999999998</v>
      </c>
      <c r="J2319" t="s">
        <v>95</v>
      </c>
      <c r="K2319" s="19">
        <f t="shared" si="76"/>
        <v>2213.2109999999998</v>
      </c>
      <c r="L2319" t="s">
        <v>851</v>
      </c>
      <c r="M2319" s="51" t="str">
        <f t="shared" si="77"/>
        <v>PO 7000113634</v>
      </c>
      <c r="O2319" s="15" t="s">
        <v>431</v>
      </c>
      <c r="P2319" s="15">
        <f t="shared" si="75"/>
        <v>2213.2109999999998</v>
      </c>
      <c r="Q2319" s="52">
        <v>45831</v>
      </c>
      <c r="S2319">
        <v>40700</v>
      </c>
      <c r="T2319" t="s">
        <v>784</v>
      </c>
    </row>
    <row r="2320" spans="1:20" ht="14.45">
      <c r="A2320" s="54" t="str">
        <f>+VLOOKUP(O2320,'Selectable Table'!D:E,2,0)</f>
        <v>GILEAD SCI</v>
      </c>
      <c r="B2320">
        <v>30705</v>
      </c>
      <c r="C2320" t="s">
        <v>2091</v>
      </c>
      <c r="D2320" t="s">
        <v>2092</v>
      </c>
      <c r="E2320">
        <v>2025</v>
      </c>
      <c r="F2320">
        <v>6</v>
      </c>
      <c r="G2320" s="54" t="s">
        <v>850</v>
      </c>
      <c r="H2320" t="s">
        <v>323</v>
      </c>
      <c r="I2320" s="18">
        <v>1659.9263999999998</v>
      </c>
      <c r="J2320" t="s">
        <v>95</v>
      </c>
      <c r="K2320" s="19">
        <f t="shared" si="76"/>
        <v>1659.9263999999998</v>
      </c>
      <c r="L2320" t="s">
        <v>851</v>
      </c>
      <c r="M2320" s="51" t="str">
        <f t="shared" si="77"/>
        <v>PO 7000113634</v>
      </c>
      <c r="O2320" s="15" t="s">
        <v>431</v>
      </c>
      <c r="P2320" s="15">
        <f t="shared" si="75"/>
        <v>1659.9263999999998</v>
      </c>
      <c r="Q2320" s="52">
        <v>45831</v>
      </c>
      <c r="S2320">
        <v>40700</v>
      </c>
      <c r="T2320" t="s">
        <v>784</v>
      </c>
    </row>
    <row r="2321" spans="1:20" ht="14.45">
      <c r="A2321" s="54" t="str">
        <f>+VLOOKUP(O2321,'Selectable Table'!D:E,2,0)</f>
        <v>GILEAD SCI</v>
      </c>
      <c r="B2321">
        <v>30706</v>
      </c>
      <c r="C2321" t="s">
        <v>2093</v>
      </c>
      <c r="D2321" t="s">
        <v>2094</v>
      </c>
      <c r="E2321">
        <v>2025</v>
      </c>
      <c r="F2321">
        <v>6</v>
      </c>
      <c r="G2321" s="54" t="s">
        <v>858</v>
      </c>
      <c r="H2321" t="s">
        <v>325</v>
      </c>
      <c r="I2321" s="18">
        <v>2329.1653000000001</v>
      </c>
      <c r="J2321" t="s">
        <v>95</v>
      </c>
      <c r="K2321" s="19">
        <f t="shared" si="76"/>
        <v>2329.1653000000001</v>
      </c>
      <c r="L2321" t="s">
        <v>851</v>
      </c>
      <c r="M2321" s="51" t="str">
        <f t="shared" si="77"/>
        <v>PO 7000112181</v>
      </c>
      <c r="O2321" s="15" t="s">
        <v>431</v>
      </c>
      <c r="P2321" s="15">
        <f t="shared" si="75"/>
        <v>2329.1653000000001</v>
      </c>
      <c r="Q2321" s="52">
        <v>45831</v>
      </c>
      <c r="S2321">
        <v>40700</v>
      </c>
      <c r="T2321" t="s">
        <v>784</v>
      </c>
    </row>
    <row r="2322" spans="1:20" ht="14.45">
      <c r="A2322" s="54" t="str">
        <f>+VLOOKUP(O2322,'Selectable Table'!D:E,2,0)</f>
        <v>GILEAD SCI</v>
      </c>
      <c r="B2322">
        <v>30706</v>
      </c>
      <c r="C2322" t="s">
        <v>2093</v>
      </c>
      <c r="D2322" t="s">
        <v>2094</v>
      </c>
      <c r="E2322">
        <v>2025</v>
      </c>
      <c r="F2322">
        <v>6</v>
      </c>
      <c r="G2322" s="54" t="s">
        <v>854</v>
      </c>
      <c r="H2322" t="s">
        <v>324</v>
      </c>
      <c r="I2322" s="18">
        <v>1106.6176</v>
      </c>
      <c r="J2322" t="s">
        <v>95</v>
      </c>
      <c r="K2322" s="19">
        <f t="shared" si="76"/>
        <v>1106.6176</v>
      </c>
      <c r="L2322" t="s">
        <v>851</v>
      </c>
      <c r="M2322" s="51" t="str">
        <f t="shared" si="77"/>
        <v>PO 7000112181</v>
      </c>
      <c r="O2322" s="15" t="s">
        <v>431</v>
      </c>
      <c r="P2322" s="15">
        <f t="shared" si="75"/>
        <v>1106.6176</v>
      </c>
      <c r="Q2322" s="52">
        <v>45831</v>
      </c>
      <c r="S2322">
        <v>40700</v>
      </c>
      <c r="T2322" t="s">
        <v>784</v>
      </c>
    </row>
    <row r="2323" spans="1:20" ht="14.45">
      <c r="A2323" s="54" t="str">
        <f>+VLOOKUP(O2323,'Selectable Table'!D:E,2,0)</f>
        <v>GILEAD SCI</v>
      </c>
      <c r="B2323">
        <v>30706</v>
      </c>
      <c r="C2323" t="s">
        <v>2093</v>
      </c>
      <c r="D2323" t="s">
        <v>2094</v>
      </c>
      <c r="E2323">
        <v>2025</v>
      </c>
      <c r="F2323">
        <v>6</v>
      </c>
      <c r="G2323" s="54" t="s">
        <v>854</v>
      </c>
      <c r="H2323" t="s">
        <v>324</v>
      </c>
      <c r="I2323" s="18">
        <v>1659.9022</v>
      </c>
      <c r="J2323" t="s">
        <v>95</v>
      </c>
      <c r="K2323" s="19">
        <f t="shared" si="76"/>
        <v>1659.9022</v>
      </c>
      <c r="L2323" t="s">
        <v>851</v>
      </c>
      <c r="M2323" s="51" t="str">
        <f t="shared" si="77"/>
        <v>PO 7000112181</v>
      </c>
      <c r="O2323" s="15" t="s">
        <v>431</v>
      </c>
      <c r="P2323" s="15">
        <f t="shared" si="75"/>
        <v>1659.9022</v>
      </c>
      <c r="Q2323" s="52">
        <v>45831</v>
      </c>
      <c r="S2323">
        <v>40700</v>
      </c>
      <c r="T2323" t="s">
        <v>784</v>
      </c>
    </row>
    <row r="2324" spans="1:20" ht="14.45">
      <c r="A2324" s="54" t="str">
        <f>+VLOOKUP(O2324,'Selectable Table'!D:E,2,0)</f>
        <v>GILEAD SCI</v>
      </c>
      <c r="B2324">
        <v>30706</v>
      </c>
      <c r="C2324" t="s">
        <v>2093</v>
      </c>
      <c r="D2324" t="s">
        <v>2094</v>
      </c>
      <c r="E2324">
        <v>2025</v>
      </c>
      <c r="F2324">
        <v>6</v>
      </c>
      <c r="G2324" s="54" t="s">
        <v>850</v>
      </c>
      <c r="H2324" t="s">
        <v>323</v>
      </c>
      <c r="I2324" s="18">
        <v>484.14519999999999</v>
      </c>
      <c r="J2324" t="s">
        <v>95</v>
      </c>
      <c r="K2324" s="19">
        <f t="shared" si="76"/>
        <v>484.14519999999999</v>
      </c>
      <c r="L2324" t="s">
        <v>851</v>
      </c>
      <c r="M2324" s="51" t="str">
        <f t="shared" si="77"/>
        <v>PO 7000112181</v>
      </c>
      <c r="O2324" s="15" t="s">
        <v>431</v>
      </c>
      <c r="P2324" s="15">
        <f t="shared" si="75"/>
        <v>484.14519999999999</v>
      </c>
      <c r="Q2324" s="52">
        <v>45831</v>
      </c>
      <c r="S2324">
        <v>40700</v>
      </c>
      <c r="T2324" t="s">
        <v>784</v>
      </c>
    </row>
    <row r="2325" spans="1:20" ht="29.1">
      <c r="A2325" s="54" t="str">
        <f>+VLOOKUP(O2325,'Selectable Table'!D:E,2,0)</f>
        <v>OTH CUST</v>
      </c>
      <c r="B2325">
        <v>30720</v>
      </c>
      <c r="C2325" t="s">
        <v>2095</v>
      </c>
      <c r="D2325" t="s">
        <v>2096</v>
      </c>
      <c r="E2325">
        <v>2025</v>
      </c>
      <c r="F2325">
        <v>6</v>
      </c>
      <c r="G2325" s="54" t="s">
        <v>854</v>
      </c>
      <c r="H2325" t="s">
        <v>324</v>
      </c>
      <c r="I2325" s="18">
        <v>4642.0923999999995</v>
      </c>
      <c r="J2325" t="s">
        <v>95</v>
      </c>
      <c r="K2325" s="19">
        <f t="shared" si="76"/>
        <v>4642.0923999999995</v>
      </c>
      <c r="L2325" t="s">
        <v>851</v>
      </c>
      <c r="M2325" s="51" t="str">
        <f t="shared" si="77"/>
        <v>PO 4100000042-6</v>
      </c>
      <c r="O2325" s="15" t="s">
        <v>2097</v>
      </c>
      <c r="P2325" s="15">
        <f t="shared" si="75"/>
        <v>4642.0923999999995</v>
      </c>
      <c r="Q2325" s="52">
        <v>45831</v>
      </c>
      <c r="S2325">
        <v>40700</v>
      </c>
      <c r="T2325" t="s">
        <v>784</v>
      </c>
    </row>
    <row r="2326" spans="1:20" ht="29.1">
      <c r="A2326" s="54" t="str">
        <f>+VLOOKUP(O2326,'Selectable Table'!D:E,2,0)</f>
        <v>OTH CUST</v>
      </c>
      <c r="B2326">
        <v>30720</v>
      </c>
      <c r="C2326" t="s">
        <v>2095</v>
      </c>
      <c r="D2326" t="s">
        <v>2096</v>
      </c>
      <c r="E2326">
        <v>2025</v>
      </c>
      <c r="F2326">
        <v>6</v>
      </c>
      <c r="G2326" s="54" t="s">
        <v>854</v>
      </c>
      <c r="H2326" t="s">
        <v>324</v>
      </c>
      <c r="I2326" s="18">
        <v>4112.7779</v>
      </c>
      <c r="J2326" t="s">
        <v>95</v>
      </c>
      <c r="K2326" s="19">
        <f t="shared" si="76"/>
        <v>4112.7779</v>
      </c>
      <c r="L2326" t="s">
        <v>851</v>
      </c>
      <c r="M2326" s="51" t="str">
        <f t="shared" si="77"/>
        <v>PO 4100000042-6</v>
      </c>
      <c r="O2326" s="15" t="s">
        <v>2097</v>
      </c>
      <c r="P2326" s="15">
        <f t="shared" si="75"/>
        <v>4112.7779</v>
      </c>
      <c r="Q2326" s="52">
        <v>45831</v>
      </c>
      <c r="S2326">
        <v>40700</v>
      </c>
      <c r="T2326" t="s">
        <v>784</v>
      </c>
    </row>
    <row r="2327" spans="1:20" ht="29.1">
      <c r="A2327" s="54" t="str">
        <f>+VLOOKUP(O2327,'Selectable Table'!D:E,2,0)</f>
        <v>OTH CUST</v>
      </c>
      <c r="B2327">
        <v>30720</v>
      </c>
      <c r="C2327" t="s">
        <v>2095</v>
      </c>
      <c r="D2327" t="s">
        <v>2096</v>
      </c>
      <c r="E2327">
        <v>2025</v>
      </c>
      <c r="F2327">
        <v>6</v>
      </c>
      <c r="G2327" s="54" t="s">
        <v>850</v>
      </c>
      <c r="H2327" t="s">
        <v>323</v>
      </c>
      <c r="I2327" s="18">
        <v>1177.2453</v>
      </c>
      <c r="J2327" t="s">
        <v>95</v>
      </c>
      <c r="K2327" s="19">
        <f t="shared" si="76"/>
        <v>1177.2453</v>
      </c>
      <c r="L2327" t="s">
        <v>851</v>
      </c>
      <c r="M2327" s="51" t="str">
        <f t="shared" si="77"/>
        <v>PO 4100000042-6</v>
      </c>
      <c r="O2327" s="15" t="s">
        <v>2097</v>
      </c>
      <c r="P2327" s="15">
        <f t="shared" si="75"/>
        <v>1177.2453</v>
      </c>
      <c r="Q2327" s="52">
        <v>45831</v>
      </c>
      <c r="S2327">
        <v>40700</v>
      </c>
      <c r="T2327" t="s">
        <v>784</v>
      </c>
    </row>
    <row r="2328" spans="1:20" ht="14.45">
      <c r="A2328" s="54" t="str">
        <f>+VLOOKUP(O2328,'Selectable Table'!D:E,2,0)</f>
        <v>OTH CUST</v>
      </c>
      <c r="B2328">
        <v>30722</v>
      </c>
      <c r="C2328" t="s">
        <v>2098</v>
      </c>
      <c r="D2328" t="s">
        <v>2099</v>
      </c>
      <c r="E2328">
        <v>2025</v>
      </c>
      <c r="F2328">
        <v>6</v>
      </c>
      <c r="G2328" s="54" t="s">
        <v>858</v>
      </c>
      <c r="H2328" t="s">
        <v>325</v>
      </c>
      <c r="I2328" s="18">
        <v>433.2647</v>
      </c>
      <c r="J2328" t="s">
        <v>95</v>
      </c>
      <c r="K2328" s="19">
        <f t="shared" si="76"/>
        <v>433.2647</v>
      </c>
      <c r="L2328" t="s">
        <v>851</v>
      </c>
      <c r="M2328" s="51" t="str">
        <f t="shared" si="77"/>
        <v>PO  0081031596</v>
      </c>
      <c r="O2328" s="15" t="s">
        <v>2100</v>
      </c>
      <c r="P2328" s="15">
        <f t="shared" si="75"/>
        <v>433.2647</v>
      </c>
      <c r="Q2328" s="52">
        <v>45831</v>
      </c>
      <c r="S2328">
        <v>40700</v>
      </c>
      <c r="T2328" t="s">
        <v>784</v>
      </c>
    </row>
    <row r="2329" spans="1:20" ht="14.45">
      <c r="A2329" s="54" t="str">
        <f>+VLOOKUP(O2329,'Selectable Table'!D:E,2,0)</f>
        <v>OTH CUST</v>
      </c>
      <c r="B2329">
        <v>30722</v>
      </c>
      <c r="C2329" t="s">
        <v>2098</v>
      </c>
      <c r="D2329" t="s">
        <v>2099</v>
      </c>
      <c r="E2329">
        <v>2025</v>
      </c>
      <c r="F2329">
        <v>6</v>
      </c>
      <c r="G2329" s="54" t="s">
        <v>850</v>
      </c>
      <c r="H2329" t="s">
        <v>323</v>
      </c>
      <c r="I2329" s="18">
        <v>417.63149999999996</v>
      </c>
      <c r="J2329" t="s">
        <v>95</v>
      </c>
      <c r="K2329" s="19">
        <f t="shared" si="76"/>
        <v>417.63149999999996</v>
      </c>
      <c r="L2329" t="s">
        <v>851</v>
      </c>
      <c r="M2329" s="51" t="str">
        <f t="shared" si="77"/>
        <v>PO  0081031596</v>
      </c>
      <c r="O2329" s="15" t="s">
        <v>2100</v>
      </c>
      <c r="P2329" s="15">
        <f t="shared" si="75"/>
        <v>417.63149999999996</v>
      </c>
      <c r="Q2329" s="52">
        <v>45831</v>
      </c>
      <c r="S2329">
        <v>40700</v>
      </c>
      <c r="T2329" t="s">
        <v>784</v>
      </c>
    </row>
    <row r="2330" spans="1:20" ht="14.45">
      <c r="A2330" s="54" t="str">
        <f>+VLOOKUP(O2330,'Selectable Table'!D:E,2,0)</f>
        <v>OTH CUST</v>
      </c>
      <c r="B2330">
        <v>30722</v>
      </c>
      <c r="C2330" t="s">
        <v>2098</v>
      </c>
      <c r="D2330" t="s">
        <v>2099</v>
      </c>
      <c r="E2330">
        <v>2025</v>
      </c>
      <c r="F2330">
        <v>6</v>
      </c>
      <c r="G2330" s="54" t="s">
        <v>854</v>
      </c>
      <c r="H2330" t="s">
        <v>324</v>
      </c>
      <c r="I2330" s="18">
        <v>1316.1654000000001</v>
      </c>
      <c r="J2330" t="s">
        <v>95</v>
      </c>
      <c r="K2330" s="19">
        <f t="shared" si="76"/>
        <v>1316.1654000000001</v>
      </c>
      <c r="L2330" t="s">
        <v>851</v>
      </c>
      <c r="M2330" s="51" t="str">
        <f t="shared" si="77"/>
        <v>PO  0081031596</v>
      </c>
      <c r="O2330" s="15" t="s">
        <v>2100</v>
      </c>
      <c r="P2330" s="15">
        <f t="shared" si="75"/>
        <v>1316.1654000000001</v>
      </c>
      <c r="Q2330" s="52">
        <v>45831</v>
      </c>
      <c r="S2330">
        <v>40700</v>
      </c>
      <c r="T2330" t="s">
        <v>784</v>
      </c>
    </row>
    <row r="2331" spans="1:20" ht="14.45">
      <c r="A2331" s="54" t="str">
        <f>+VLOOKUP(O2331,'Selectable Table'!D:E,2,0)</f>
        <v>OTH CUST</v>
      </c>
      <c r="B2331">
        <v>30722</v>
      </c>
      <c r="C2331" t="s">
        <v>2098</v>
      </c>
      <c r="D2331" t="s">
        <v>2099</v>
      </c>
      <c r="E2331">
        <v>2025</v>
      </c>
      <c r="F2331">
        <v>6</v>
      </c>
      <c r="G2331" s="54" t="s">
        <v>850</v>
      </c>
      <c r="H2331" t="s">
        <v>323</v>
      </c>
      <c r="I2331" s="18">
        <v>278.42099999999999</v>
      </c>
      <c r="J2331" t="s">
        <v>95</v>
      </c>
      <c r="K2331" s="19">
        <f t="shared" si="76"/>
        <v>278.42099999999999</v>
      </c>
      <c r="L2331" t="s">
        <v>851</v>
      </c>
      <c r="M2331" s="51" t="str">
        <f t="shared" si="77"/>
        <v>PO  0081031596</v>
      </c>
      <c r="O2331" s="15" t="s">
        <v>2100</v>
      </c>
      <c r="P2331" s="15">
        <f t="shared" si="75"/>
        <v>278.42099999999999</v>
      </c>
      <c r="Q2331" s="52">
        <v>45831</v>
      </c>
      <c r="S2331">
        <v>40700</v>
      </c>
      <c r="T2331" t="s">
        <v>784</v>
      </c>
    </row>
    <row r="2332" spans="1:20" ht="14.45">
      <c r="A2332" s="54" t="str">
        <f>+VLOOKUP(O2332,'Selectable Table'!D:E,2,0)</f>
        <v>OTH CUST</v>
      </c>
      <c r="B2332">
        <v>30822</v>
      </c>
      <c r="C2332" t="s">
        <v>2101</v>
      </c>
      <c r="D2332" t="s">
        <v>2102</v>
      </c>
      <c r="E2332">
        <v>2025</v>
      </c>
      <c r="F2332">
        <v>6</v>
      </c>
      <c r="G2332" s="54" t="s">
        <v>854</v>
      </c>
      <c r="H2332" t="s">
        <v>324</v>
      </c>
      <c r="I2332" s="18">
        <v>1452.7865000000002</v>
      </c>
      <c r="J2332" t="s">
        <v>95</v>
      </c>
      <c r="K2332" s="19">
        <f t="shared" si="76"/>
        <v>1452.7865000000002</v>
      </c>
      <c r="L2332" t="s">
        <v>851</v>
      </c>
      <c r="M2332" s="51" t="str">
        <f t="shared" si="77"/>
        <v>PSG-A-1031976</v>
      </c>
      <c r="O2332" s="15" t="s">
        <v>2103</v>
      </c>
      <c r="P2332" s="15">
        <f t="shared" si="75"/>
        <v>1452.7865000000002</v>
      </c>
      <c r="Q2332" s="52">
        <v>45831</v>
      </c>
      <c r="S2332">
        <v>40700</v>
      </c>
      <c r="T2332" t="s">
        <v>784</v>
      </c>
    </row>
    <row r="2333" spans="1:20" ht="14.45">
      <c r="A2333" s="54" t="str">
        <f>+VLOOKUP(O2333,'Selectable Table'!D:E,2,0)</f>
        <v>OTH CUST</v>
      </c>
      <c r="B2333">
        <v>30822</v>
      </c>
      <c r="C2333" t="s">
        <v>2101</v>
      </c>
      <c r="D2333" t="s">
        <v>2102</v>
      </c>
      <c r="E2333">
        <v>2025</v>
      </c>
      <c r="F2333">
        <v>6</v>
      </c>
      <c r="G2333" s="54" t="s">
        <v>850</v>
      </c>
      <c r="H2333" t="s">
        <v>323</v>
      </c>
      <c r="I2333" s="18">
        <v>2081.8775999999998</v>
      </c>
      <c r="J2333" t="s">
        <v>95</v>
      </c>
      <c r="K2333" s="19">
        <f t="shared" si="76"/>
        <v>2081.8775999999998</v>
      </c>
      <c r="L2333" t="s">
        <v>851</v>
      </c>
      <c r="M2333" s="51" t="str">
        <f t="shared" si="77"/>
        <v>PSG-A-1031976</v>
      </c>
      <c r="O2333" s="15" t="s">
        <v>2103</v>
      </c>
      <c r="P2333" s="15">
        <f t="shared" si="75"/>
        <v>2081.8775999999998</v>
      </c>
      <c r="Q2333" s="52">
        <v>45831</v>
      </c>
      <c r="S2333">
        <v>40700</v>
      </c>
      <c r="T2333" t="s">
        <v>784</v>
      </c>
    </row>
    <row r="2334" spans="1:20" ht="14.45">
      <c r="A2334" s="54" t="str">
        <f>+VLOOKUP(O2334,'Selectable Table'!D:E,2,0)</f>
        <v>OTH CUST</v>
      </c>
      <c r="B2334">
        <v>30822</v>
      </c>
      <c r="C2334" t="s">
        <v>2101</v>
      </c>
      <c r="D2334" t="s">
        <v>2102</v>
      </c>
      <c r="E2334">
        <v>2025</v>
      </c>
      <c r="F2334">
        <v>6</v>
      </c>
      <c r="G2334" s="54" t="s">
        <v>850</v>
      </c>
      <c r="H2334" t="s">
        <v>323</v>
      </c>
      <c r="I2334" s="18">
        <v>182.44380000000001</v>
      </c>
      <c r="J2334" t="s">
        <v>95</v>
      </c>
      <c r="K2334" s="19">
        <f t="shared" si="76"/>
        <v>182.44380000000001</v>
      </c>
      <c r="L2334" t="s">
        <v>851</v>
      </c>
      <c r="M2334" s="51" t="str">
        <f t="shared" si="77"/>
        <v>PSG-A-1031976</v>
      </c>
      <c r="O2334" s="15" t="s">
        <v>2103</v>
      </c>
      <c r="P2334" s="15">
        <f t="shared" si="75"/>
        <v>182.44380000000001</v>
      </c>
      <c r="Q2334" s="52">
        <v>45831</v>
      </c>
      <c r="S2334">
        <v>40700</v>
      </c>
      <c r="T2334" t="s">
        <v>784</v>
      </c>
    </row>
    <row r="2335" spans="1:20" ht="14.45">
      <c r="A2335" s="54" t="str">
        <f>+VLOOKUP(O2335,'Selectable Table'!D:E,2,0)</f>
        <v>OTH CUST</v>
      </c>
      <c r="B2335">
        <v>30823</v>
      </c>
      <c r="C2335" t="s">
        <v>2104</v>
      </c>
      <c r="D2335" t="s">
        <v>2105</v>
      </c>
      <c r="E2335">
        <v>2025</v>
      </c>
      <c r="F2335">
        <v>6</v>
      </c>
      <c r="G2335" s="54" t="s">
        <v>854</v>
      </c>
      <c r="H2335" t="s">
        <v>324</v>
      </c>
      <c r="I2335" s="18">
        <v>1790.7032000000002</v>
      </c>
      <c r="J2335" t="s">
        <v>95</v>
      </c>
      <c r="K2335" s="19">
        <f t="shared" si="76"/>
        <v>1790.7032000000002</v>
      </c>
      <c r="L2335" t="s">
        <v>851</v>
      </c>
      <c r="M2335" s="51" t="str">
        <f t="shared" si="77"/>
        <v>PSG-A-1056467</v>
      </c>
      <c r="O2335" s="15" t="s">
        <v>2103</v>
      </c>
      <c r="P2335" s="15">
        <f t="shared" si="75"/>
        <v>1790.7032000000002</v>
      </c>
      <c r="Q2335" s="52">
        <v>45831</v>
      </c>
      <c r="S2335">
        <v>40700</v>
      </c>
      <c r="T2335" t="s">
        <v>784</v>
      </c>
    </row>
    <row r="2336" spans="1:20" ht="14.45">
      <c r="A2336" s="54" t="str">
        <f>+VLOOKUP(O2336,'Selectable Table'!D:E,2,0)</f>
        <v>OTH CUST</v>
      </c>
      <c r="B2336">
        <v>30823</v>
      </c>
      <c r="C2336" t="s">
        <v>2104</v>
      </c>
      <c r="D2336" t="s">
        <v>2105</v>
      </c>
      <c r="E2336">
        <v>2025</v>
      </c>
      <c r="F2336">
        <v>6</v>
      </c>
      <c r="G2336" s="54" t="s">
        <v>850</v>
      </c>
      <c r="H2336" t="s">
        <v>323</v>
      </c>
      <c r="I2336" s="18">
        <v>2565.9744000000001</v>
      </c>
      <c r="J2336" t="s">
        <v>95</v>
      </c>
      <c r="K2336" s="19">
        <f t="shared" si="76"/>
        <v>2565.9744000000001</v>
      </c>
      <c r="L2336" t="s">
        <v>851</v>
      </c>
      <c r="M2336" s="51" t="str">
        <f t="shared" si="77"/>
        <v>PSG-A-1056467</v>
      </c>
      <c r="O2336" s="15" t="s">
        <v>2103</v>
      </c>
      <c r="P2336" s="15">
        <f t="shared" si="75"/>
        <v>2565.9744000000001</v>
      </c>
      <c r="Q2336" s="52">
        <v>45831</v>
      </c>
      <c r="S2336">
        <v>40700</v>
      </c>
      <c r="T2336" t="s">
        <v>784</v>
      </c>
    </row>
    <row r="2337" spans="1:20" ht="14.45">
      <c r="A2337" s="54" t="str">
        <f>+VLOOKUP(O2337,'Selectable Table'!D:E,2,0)</f>
        <v>OTH CUST</v>
      </c>
      <c r="B2337">
        <v>30824</v>
      </c>
      <c r="C2337" t="s">
        <v>2106</v>
      </c>
      <c r="D2337" t="s">
        <v>2107</v>
      </c>
      <c r="E2337">
        <v>2025</v>
      </c>
      <c r="F2337">
        <v>6</v>
      </c>
      <c r="G2337" s="54" t="s">
        <v>858</v>
      </c>
      <c r="H2337" t="s">
        <v>325</v>
      </c>
      <c r="I2337" s="18">
        <v>2847.1905000000002</v>
      </c>
      <c r="J2337" t="s">
        <v>95</v>
      </c>
      <c r="K2337" s="19">
        <f t="shared" si="76"/>
        <v>2847.1905000000002</v>
      </c>
      <c r="L2337" t="s">
        <v>851</v>
      </c>
      <c r="M2337" s="51" t="str">
        <f t="shared" si="77"/>
        <v>PSG-A-1083762</v>
      </c>
      <c r="O2337" s="15" t="s">
        <v>2103</v>
      </c>
      <c r="P2337" s="15">
        <f t="shared" si="75"/>
        <v>2847.1905000000002</v>
      </c>
      <c r="Q2337" s="52">
        <v>45831</v>
      </c>
      <c r="S2337">
        <v>40700</v>
      </c>
      <c r="T2337" t="s">
        <v>784</v>
      </c>
    </row>
    <row r="2338" spans="1:20" ht="14.45">
      <c r="A2338" s="54" t="str">
        <f>+VLOOKUP(O2338,'Selectable Table'!D:E,2,0)</f>
        <v>OTH CUST</v>
      </c>
      <c r="B2338">
        <v>30824</v>
      </c>
      <c r="C2338" t="s">
        <v>2106</v>
      </c>
      <c r="D2338" t="s">
        <v>2107</v>
      </c>
      <c r="E2338">
        <v>2025</v>
      </c>
      <c r="F2338">
        <v>6</v>
      </c>
      <c r="G2338" s="54" t="s">
        <v>854</v>
      </c>
      <c r="H2338" t="s">
        <v>324</v>
      </c>
      <c r="I2338" s="18">
        <v>850.94460000000004</v>
      </c>
      <c r="J2338" t="s">
        <v>95</v>
      </c>
      <c r="K2338" s="19">
        <f t="shared" si="76"/>
        <v>850.94460000000004</v>
      </c>
      <c r="L2338" t="s">
        <v>851</v>
      </c>
      <c r="M2338" s="51" t="str">
        <f t="shared" si="77"/>
        <v>PSG-A-1083762</v>
      </c>
      <c r="O2338" s="15" t="s">
        <v>2103</v>
      </c>
      <c r="P2338" s="15">
        <f t="shared" si="75"/>
        <v>850.94460000000004</v>
      </c>
      <c r="Q2338" s="52">
        <v>45831</v>
      </c>
      <c r="S2338">
        <v>40700</v>
      </c>
      <c r="T2338" t="s">
        <v>784</v>
      </c>
    </row>
    <row r="2339" spans="1:20" ht="14.45">
      <c r="A2339" s="54" t="str">
        <f>+VLOOKUP(O2339,'Selectable Table'!D:E,2,0)</f>
        <v>OTH CUST</v>
      </c>
      <c r="B2339">
        <v>30824</v>
      </c>
      <c r="C2339" t="s">
        <v>2106</v>
      </c>
      <c r="D2339" t="s">
        <v>2107</v>
      </c>
      <c r="E2339">
        <v>2025</v>
      </c>
      <c r="F2339">
        <v>6</v>
      </c>
      <c r="G2339" s="54" t="s">
        <v>854</v>
      </c>
      <c r="H2339" t="s">
        <v>324</v>
      </c>
      <c r="I2339" s="18">
        <v>677.91459999999995</v>
      </c>
      <c r="J2339" t="s">
        <v>95</v>
      </c>
      <c r="K2339" s="19">
        <f t="shared" si="76"/>
        <v>677.91459999999995</v>
      </c>
      <c r="L2339" t="s">
        <v>851</v>
      </c>
      <c r="M2339" s="51" t="str">
        <f t="shared" si="77"/>
        <v>PSG-A-1083762</v>
      </c>
      <c r="O2339" s="15" t="s">
        <v>2103</v>
      </c>
      <c r="P2339" s="15">
        <f t="shared" si="75"/>
        <v>677.91459999999995</v>
      </c>
      <c r="Q2339" s="52">
        <v>45831</v>
      </c>
      <c r="S2339">
        <v>40700</v>
      </c>
      <c r="T2339" t="s">
        <v>784</v>
      </c>
    </row>
    <row r="2340" spans="1:20" ht="14.45">
      <c r="A2340" s="54" t="str">
        <f>+VLOOKUP(O2340,'Selectable Table'!D:E,2,0)</f>
        <v>OTH CUST</v>
      </c>
      <c r="B2340">
        <v>30824</v>
      </c>
      <c r="C2340" t="s">
        <v>2106</v>
      </c>
      <c r="D2340" t="s">
        <v>2107</v>
      </c>
      <c r="E2340">
        <v>2025</v>
      </c>
      <c r="F2340">
        <v>6</v>
      </c>
      <c r="G2340" s="54" t="s">
        <v>854</v>
      </c>
      <c r="H2340" t="s">
        <v>324</v>
      </c>
      <c r="I2340" s="18">
        <v>1692.2212999999999</v>
      </c>
      <c r="J2340" t="s">
        <v>95</v>
      </c>
      <c r="K2340" s="19">
        <f t="shared" si="76"/>
        <v>1692.2212999999999</v>
      </c>
      <c r="L2340" t="s">
        <v>851</v>
      </c>
      <c r="M2340" s="51" t="str">
        <f t="shared" si="77"/>
        <v>PSG-A-1083762</v>
      </c>
      <c r="O2340" s="15" t="s">
        <v>2103</v>
      </c>
      <c r="P2340" s="15">
        <f t="shared" si="75"/>
        <v>1692.2212999999999</v>
      </c>
      <c r="Q2340" s="52">
        <v>45831</v>
      </c>
      <c r="S2340">
        <v>40700</v>
      </c>
      <c r="T2340" t="s">
        <v>784</v>
      </c>
    </row>
    <row r="2341" spans="1:20" ht="14.45">
      <c r="A2341" s="54" t="str">
        <f>+VLOOKUP(O2341,'Selectable Table'!D:E,2,0)</f>
        <v>OTH CUST</v>
      </c>
      <c r="B2341">
        <v>30824</v>
      </c>
      <c r="C2341" t="s">
        <v>2106</v>
      </c>
      <c r="D2341" t="s">
        <v>2107</v>
      </c>
      <c r="E2341">
        <v>2025</v>
      </c>
      <c r="F2341">
        <v>6</v>
      </c>
      <c r="G2341" s="54" t="s">
        <v>850</v>
      </c>
      <c r="H2341" t="s">
        <v>323</v>
      </c>
      <c r="I2341" s="18">
        <v>986.6703</v>
      </c>
      <c r="J2341" t="s">
        <v>95</v>
      </c>
      <c r="K2341" s="19">
        <f t="shared" si="76"/>
        <v>986.6703</v>
      </c>
      <c r="L2341" t="s">
        <v>851</v>
      </c>
      <c r="M2341" s="51" t="str">
        <f t="shared" si="77"/>
        <v>PSG-A-1083762</v>
      </c>
      <c r="O2341" s="15" t="s">
        <v>2103</v>
      </c>
      <c r="P2341" s="15">
        <f t="shared" si="75"/>
        <v>986.6703</v>
      </c>
      <c r="Q2341" s="52">
        <v>45831</v>
      </c>
      <c r="S2341">
        <v>40700</v>
      </c>
      <c r="T2341" t="s">
        <v>784</v>
      </c>
    </row>
    <row r="2342" spans="1:20" ht="14.45">
      <c r="A2342" s="54" t="str">
        <f>+VLOOKUP(O2342,'Selectable Table'!D:E,2,0)</f>
        <v>OTH CUST</v>
      </c>
      <c r="B2342">
        <v>30824</v>
      </c>
      <c r="C2342" t="s">
        <v>2106</v>
      </c>
      <c r="D2342" t="s">
        <v>2107</v>
      </c>
      <c r="E2342">
        <v>2025</v>
      </c>
      <c r="F2342">
        <v>6</v>
      </c>
      <c r="G2342" s="54" t="s">
        <v>854</v>
      </c>
      <c r="H2342" t="s">
        <v>324</v>
      </c>
      <c r="I2342" s="18">
        <v>279.21960000000001</v>
      </c>
      <c r="J2342" t="s">
        <v>95</v>
      </c>
      <c r="K2342" s="19">
        <f t="shared" si="76"/>
        <v>279.21960000000001</v>
      </c>
      <c r="L2342" t="s">
        <v>851</v>
      </c>
      <c r="M2342" s="51" t="str">
        <f t="shared" si="77"/>
        <v>PSG-A-1083762</v>
      </c>
      <c r="O2342" s="15" t="s">
        <v>2103</v>
      </c>
      <c r="P2342" s="15">
        <f t="shared" si="75"/>
        <v>279.21960000000001</v>
      </c>
      <c r="Q2342" s="52">
        <v>45831</v>
      </c>
      <c r="S2342">
        <v>40700</v>
      </c>
      <c r="T2342" t="s">
        <v>784</v>
      </c>
    </row>
    <row r="2343" spans="1:20" ht="14.45">
      <c r="A2343" s="54" t="str">
        <f>+VLOOKUP(O2343,'Selectable Table'!D:E,2,0)</f>
        <v>OTH CUST</v>
      </c>
      <c r="B2343">
        <v>30825</v>
      </c>
      <c r="C2343" t="s">
        <v>2108</v>
      </c>
      <c r="D2343" t="s">
        <v>2109</v>
      </c>
      <c r="E2343">
        <v>2025</v>
      </c>
      <c r="F2343">
        <v>6</v>
      </c>
      <c r="G2343" s="54" t="s">
        <v>858</v>
      </c>
      <c r="H2343" t="s">
        <v>325</v>
      </c>
      <c r="I2343" s="18">
        <v>1934.4270000000001</v>
      </c>
      <c r="J2343" t="s">
        <v>95</v>
      </c>
      <c r="K2343" s="19">
        <f t="shared" si="76"/>
        <v>1934.4270000000001</v>
      </c>
      <c r="L2343" t="s">
        <v>851</v>
      </c>
      <c r="M2343" s="51" t="str">
        <f t="shared" si="77"/>
        <v>PO POZYM13956</v>
      </c>
      <c r="O2343" s="15" t="s">
        <v>2110</v>
      </c>
      <c r="P2343" s="15">
        <f t="shared" si="75"/>
        <v>1934.4270000000001</v>
      </c>
      <c r="Q2343" s="52">
        <v>45831</v>
      </c>
      <c r="S2343">
        <v>40700</v>
      </c>
      <c r="T2343" t="s">
        <v>784</v>
      </c>
    </row>
    <row r="2344" spans="1:20" ht="14.45">
      <c r="A2344" s="54" t="str">
        <f>+VLOOKUP(O2344,'Selectable Table'!D:E,2,0)</f>
        <v>OTH CUST</v>
      </c>
      <c r="B2344">
        <v>30825</v>
      </c>
      <c r="C2344" t="s">
        <v>2108</v>
      </c>
      <c r="D2344" t="s">
        <v>2109</v>
      </c>
      <c r="E2344">
        <v>2025</v>
      </c>
      <c r="F2344">
        <v>6</v>
      </c>
      <c r="G2344" s="54" t="s">
        <v>854</v>
      </c>
      <c r="H2344" t="s">
        <v>324</v>
      </c>
      <c r="I2344" s="18">
        <v>666.71</v>
      </c>
      <c r="J2344" t="s">
        <v>95</v>
      </c>
      <c r="K2344" s="19">
        <f t="shared" si="76"/>
        <v>666.71</v>
      </c>
      <c r="L2344" t="s">
        <v>851</v>
      </c>
      <c r="M2344" s="51" t="str">
        <f t="shared" si="77"/>
        <v>PO POZYM13956</v>
      </c>
      <c r="O2344" s="15" t="s">
        <v>2110</v>
      </c>
      <c r="P2344" s="15">
        <f t="shared" si="75"/>
        <v>666.71</v>
      </c>
      <c r="Q2344" s="52">
        <v>45831</v>
      </c>
      <c r="S2344">
        <v>40700</v>
      </c>
      <c r="T2344" t="s">
        <v>784</v>
      </c>
    </row>
    <row r="2345" spans="1:20" ht="14.45">
      <c r="A2345" s="54" t="str">
        <f>+VLOOKUP(O2345,'Selectable Table'!D:E,2,0)</f>
        <v>OTH CUST</v>
      </c>
      <c r="B2345">
        <v>30825</v>
      </c>
      <c r="C2345" t="s">
        <v>2108</v>
      </c>
      <c r="D2345" t="s">
        <v>2109</v>
      </c>
      <c r="E2345">
        <v>2025</v>
      </c>
      <c r="F2345">
        <v>6</v>
      </c>
      <c r="G2345" s="54" t="s">
        <v>854</v>
      </c>
      <c r="H2345" t="s">
        <v>324</v>
      </c>
      <c r="I2345" s="18">
        <v>566.28</v>
      </c>
      <c r="J2345" t="s">
        <v>95</v>
      </c>
      <c r="K2345" s="19">
        <f t="shared" si="76"/>
        <v>566.28</v>
      </c>
      <c r="L2345" t="s">
        <v>851</v>
      </c>
      <c r="M2345" s="51" t="str">
        <f t="shared" ref="M2345:M2348" si="78">IFERROR(RIGHT(C2345,LEN(C2345)-IFERROR(FIND("PO#",C2345), FIND("PO",C2345))+1), C2345)</f>
        <v>PO POZYM13956</v>
      </c>
      <c r="O2345" s="15" t="s">
        <v>2110</v>
      </c>
      <c r="P2345" s="15">
        <f t="shared" si="75"/>
        <v>566.28</v>
      </c>
      <c r="Q2345" s="52">
        <v>45831</v>
      </c>
      <c r="S2345">
        <v>40701</v>
      </c>
      <c r="T2345" t="s">
        <v>784</v>
      </c>
    </row>
    <row r="2346" spans="1:20" ht="14.45">
      <c r="A2346" s="54" t="str">
        <f>+VLOOKUP(O2346,'Selectable Table'!D:E,2,0)</f>
        <v>OTH CUST</v>
      </c>
      <c r="B2346">
        <v>30825</v>
      </c>
      <c r="C2346" t="s">
        <v>2108</v>
      </c>
      <c r="D2346" t="s">
        <v>2109</v>
      </c>
      <c r="E2346">
        <v>2025</v>
      </c>
      <c r="F2346">
        <v>6</v>
      </c>
      <c r="G2346" s="54" t="s">
        <v>854</v>
      </c>
      <c r="H2346" t="s">
        <v>324</v>
      </c>
      <c r="I2346" s="18">
        <v>1413.5219999999999</v>
      </c>
      <c r="J2346" t="s">
        <v>95</v>
      </c>
      <c r="K2346" s="19">
        <f t="shared" si="76"/>
        <v>1413.5219999999999</v>
      </c>
      <c r="L2346" t="s">
        <v>851</v>
      </c>
      <c r="M2346" s="51" t="str">
        <f t="shared" si="78"/>
        <v>PO POZYM13956</v>
      </c>
      <c r="O2346" s="15" t="s">
        <v>2110</v>
      </c>
      <c r="P2346" s="15">
        <f t="shared" si="75"/>
        <v>1413.5219999999999</v>
      </c>
      <c r="Q2346" s="52">
        <v>45831</v>
      </c>
      <c r="S2346">
        <v>40702</v>
      </c>
      <c r="T2346" t="s">
        <v>784</v>
      </c>
    </row>
    <row r="2347" spans="1:20" ht="14.45">
      <c r="A2347" s="54" t="str">
        <f>+VLOOKUP(O2347,'Selectable Table'!D:E,2,0)</f>
        <v>OTH CUST</v>
      </c>
      <c r="B2347">
        <v>30825</v>
      </c>
      <c r="C2347" t="s">
        <v>2108</v>
      </c>
      <c r="D2347" t="s">
        <v>2109</v>
      </c>
      <c r="E2347">
        <v>2025</v>
      </c>
      <c r="F2347">
        <v>6</v>
      </c>
      <c r="G2347" s="54" t="s">
        <v>850</v>
      </c>
      <c r="H2347" t="s">
        <v>323</v>
      </c>
      <c r="I2347" s="18">
        <v>1671.3125</v>
      </c>
      <c r="J2347" t="s">
        <v>95</v>
      </c>
      <c r="K2347" s="19">
        <f t="shared" si="76"/>
        <v>1671.3125</v>
      </c>
      <c r="L2347" t="s">
        <v>851</v>
      </c>
      <c r="M2347" s="51" t="str">
        <f t="shared" si="78"/>
        <v>PO POZYM13956</v>
      </c>
      <c r="O2347" s="15" t="s">
        <v>2110</v>
      </c>
      <c r="P2347" s="15">
        <f t="shared" si="75"/>
        <v>1671.3125</v>
      </c>
      <c r="Q2347" s="52">
        <v>45831</v>
      </c>
      <c r="S2347">
        <v>40703</v>
      </c>
      <c r="T2347" t="s">
        <v>784</v>
      </c>
    </row>
    <row r="2348" spans="1:20" ht="14.45">
      <c r="A2348" s="54" t="str">
        <f>+VLOOKUP(O2348,'Selectable Table'!D:E,2,0)</f>
        <v>OTH CUST</v>
      </c>
      <c r="B2348">
        <v>30825</v>
      </c>
      <c r="C2348" t="s">
        <v>2108</v>
      </c>
      <c r="D2348" t="s">
        <v>2109</v>
      </c>
      <c r="E2348">
        <v>2025</v>
      </c>
      <c r="F2348">
        <v>6</v>
      </c>
      <c r="G2348" s="54" t="s">
        <v>854</v>
      </c>
      <c r="H2348" t="s">
        <v>324</v>
      </c>
      <c r="I2348" s="18">
        <v>241.39499999999998</v>
      </c>
      <c r="J2348" t="s">
        <v>95</v>
      </c>
      <c r="K2348" s="19">
        <f t="shared" si="76"/>
        <v>241.39499999999998</v>
      </c>
      <c r="L2348" t="s">
        <v>851</v>
      </c>
      <c r="M2348" s="51" t="str">
        <f t="shared" si="78"/>
        <v>PO POZYM13956</v>
      </c>
      <c r="O2348" s="15" t="s">
        <v>2110</v>
      </c>
      <c r="P2348" s="15">
        <f t="shared" si="75"/>
        <v>241.39499999999998</v>
      </c>
      <c r="Q2348" s="52">
        <v>45831</v>
      </c>
      <c r="S2348">
        <v>40704</v>
      </c>
      <c r="T2348" t="s">
        <v>784</v>
      </c>
    </row>
    <row r="2349" spans="1:20" ht="14.45"/>
    <row r="2350" spans="1:20" ht="14.45"/>
    <row r="2351" spans="1:20" ht="14.45"/>
    <row r="2352" spans="1:20" ht="14.45"/>
    <row r="2353" ht="14.45"/>
    <row r="2354" ht="14.45"/>
    <row r="2355" ht="14.45"/>
    <row r="2356" ht="14.45"/>
    <row r="2357" ht="14.45"/>
    <row r="2358" ht="14.45"/>
    <row r="2359" ht="14.45"/>
    <row r="2360" ht="14.45"/>
    <row r="2361" ht="14.45"/>
    <row r="2362" ht="14.45"/>
    <row r="2363" ht="14.45"/>
    <row r="2364" ht="14.45"/>
    <row r="2365" ht="14.45"/>
    <row r="2366" ht="14.45"/>
    <row r="2367" ht="14.45"/>
    <row r="2368" ht="14.45"/>
    <row r="2369" ht="14.45"/>
    <row r="2370" ht="14.45"/>
    <row r="2371" ht="14.45"/>
    <row r="2372" ht="14.45"/>
    <row r="2373" ht="14.45"/>
    <row r="2374" ht="14.45"/>
    <row r="2375" ht="14.45"/>
    <row r="2376" ht="14.45"/>
    <row r="2377" ht="14.45"/>
    <row r="2378" ht="14.45"/>
    <row r="2379" ht="14.45"/>
    <row r="2380" ht="14.45"/>
    <row r="2381" ht="14.45"/>
    <row r="2382" ht="14.45"/>
    <row r="2383" ht="14.45"/>
    <row r="2384" ht="14.45"/>
    <row r="2385" ht="14.45"/>
    <row r="2386" ht="14.45"/>
    <row r="2387" ht="14.45"/>
    <row r="2388" ht="14.45"/>
    <row r="2389" ht="14.45"/>
    <row r="2390" ht="14.45"/>
    <row r="2391" ht="14.45"/>
    <row r="2392" ht="14.45"/>
    <row r="2393" ht="14.45"/>
    <row r="2394" ht="14.45"/>
    <row r="2395" ht="14.45"/>
    <row r="2396" ht="14.45"/>
    <row r="2397" ht="14.45"/>
    <row r="2398" ht="14.45"/>
    <row r="2399" ht="14.45"/>
    <row r="2400" ht="14.45"/>
    <row r="2401" ht="14.45"/>
    <row r="2402" ht="14.45"/>
    <row r="2403" ht="14.45"/>
    <row r="2404" ht="14.45"/>
    <row r="2405" ht="14.45"/>
    <row r="2406" ht="14.45"/>
    <row r="2407" ht="14.45"/>
    <row r="2408" ht="14.45"/>
    <row r="2409" ht="14.45"/>
    <row r="2410" ht="14.45"/>
    <row r="2411" ht="14.45"/>
    <row r="2412" ht="14.45"/>
    <row r="2413" ht="14.45"/>
    <row r="2414" ht="14.45"/>
    <row r="2415" ht="14.45"/>
    <row r="2416" ht="14.45"/>
    <row r="2417" ht="14.45"/>
    <row r="2418" ht="14.45"/>
    <row r="2419" ht="14.45"/>
    <row r="2420" ht="14.45"/>
    <row r="2421" ht="14.45"/>
    <row r="2422" ht="14.45"/>
    <row r="2423" ht="14.45"/>
    <row r="2424" ht="14.45"/>
    <row r="2425" ht="14.45"/>
    <row r="2426" ht="14.45"/>
    <row r="2427" ht="14.45"/>
    <row r="2428" ht="14.45"/>
    <row r="2429" ht="14.45"/>
    <row r="2430" ht="14.45"/>
    <row r="2431" ht="14.45"/>
    <row r="2432" ht="14.45"/>
    <row r="2433" ht="14.45"/>
    <row r="2434" ht="14.45"/>
    <row r="2435" ht="14.45"/>
    <row r="2436" ht="14.45"/>
    <row r="2437" ht="14.45"/>
    <row r="2438" ht="14.45"/>
    <row r="2439" ht="14.45"/>
    <row r="2440" ht="14.45"/>
    <row r="2441" ht="14.45"/>
    <row r="2442" ht="14.45"/>
    <row r="2443" ht="14.45"/>
    <row r="2444" ht="14.45"/>
    <row r="2445" ht="14.45"/>
    <row r="2446" ht="14.45"/>
    <row r="2447" ht="14.45"/>
    <row r="2448" ht="14.45"/>
    <row r="2449" ht="14.45"/>
    <row r="2450" ht="14.45"/>
    <row r="2451" ht="14.45"/>
    <row r="2452" ht="14.45"/>
    <row r="2453" ht="14.45"/>
    <row r="2454" ht="14.45"/>
    <row r="2455" ht="14.45"/>
    <row r="2456" ht="14.45"/>
    <row r="2457" ht="14.45"/>
    <row r="2458" ht="14.45"/>
    <row r="2459" ht="14.45"/>
    <row r="2460" ht="14.45"/>
    <row r="2461" ht="14.45"/>
    <row r="2462" ht="14.45"/>
    <row r="2463" ht="14.45"/>
    <row r="2464" ht="14.45"/>
    <row r="2465" ht="14.45"/>
    <row r="2466" ht="14.45"/>
    <row r="2467" ht="14.45"/>
    <row r="2468" ht="14.45"/>
    <row r="2469" ht="14.45"/>
    <row r="2470" ht="14.45"/>
    <row r="2471" ht="14.45"/>
    <row r="2472" ht="14.45"/>
    <row r="2473" ht="14.45"/>
    <row r="2474" ht="14.45"/>
    <row r="2475" ht="14.45"/>
    <row r="2476" ht="14.45"/>
    <row r="2477" ht="14.45"/>
    <row r="2478" ht="14.45"/>
    <row r="2479" ht="14.45"/>
    <row r="2480" ht="14.45"/>
    <row r="2481" ht="14.45"/>
    <row r="2482" ht="14.45"/>
    <row r="2483" ht="14.45"/>
    <row r="2484" ht="14.45"/>
    <row r="2485" ht="14.45"/>
    <row r="2486" ht="14.45"/>
    <row r="2487" ht="14.45"/>
    <row r="2488" ht="14.45"/>
    <row r="2489" ht="14.45"/>
    <row r="2490" ht="14.45"/>
    <row r="2491" ht="14.45"/>
    <row r="2492" ht="14.45"/>
    <row r="2493" ht="14.45"/>
    <row r="2494" ht="14.45"/>
    <row r="2495" ht="14.45"/>
    <row r="2496" ht="14.45"/>
    <row r="2497" ht="14.45"/>
    <row r="2498" ht="14.45"/>
    <row r="2499" ht="14.45"/>
    <row r="2500" ht="14.45"/>
    <row r="2501" ht="14.45"/>
    <row r="2502" ht="14.45"/>
    <row r="2503" ht="14.45"/>
    <row r="2504" ht="14.45"/>
    <row r="2505" ht="14.45"/>
    <row r="2506" ht="14.45"/>
    <row r="2507" ht="14.45"/>
    <row r="2508" ht="14.45"/>
    <row r="2509" ht="14.45"/>
    <row r="2510" ht="14.45"/>
    <row r="2511" ht="14.45"/>
    <row r="2512" ht="14.45"/>
    <row r="2513" ht="14.45"/>
    <row r="2514" ht="14.45"/>
    <row r="2515" ht="14.45"/>
    <row r="2516" ht="14.45"/>
    <row r="2517" ht="14.45"/>
    <row r="2518" ht="14.45"/>
    <row r="2519" ht="14.45"/>
    <row r="2520" ht="14.45"/>
    <row r="2521" ht="14.45"/>
    <row r="2522" ht="14.45"/>
    <row r="2523" ht="14.45"/>
    <row r="2524" ht="14.45"/>
    <row r="2525" ht="14.45"/>
    <row r="2526" ht="14.45"/>
    <row r="2527" ht="14.45"/>
    <row r="2528" ht="14.45"/>
    <row r="2529" ht="14.45"/>
    <row r="2530" ht="14.45"/>
    <row r="2531" ht="14.45"/>
    <row r="2532" ht="14.45"/>
    <row r="2533" ht="14.45"/>
    <row r="2534" ht="14.45"/>
    <row r="2535" ht="14.45"/>
    <row r="2536" ht="14.45"/>
    <row r="2537" ht="14.45"/>
    <row r="2538" ht="14.45"/>
    <row r="2539" ht="14.45"/>
    <row r="2540" ht="14.45"/>
    <row r="2541" ht="14.45"/>
    <row r="2542" ht="14.45"/>
    <row r="2543" ht="14.45"/>
    <row r="2544" ht="14.45"/>
    <row r="2545" ht="14.45"/>
    <row r="2546" ht="14.45"/>
    <row r="2547" ht="14.45"/>
    <row r="2548" ht="14.45"/>
    <row r="2549" ht="14.45"/>
    <row r="2550" ht="14.45"/>
    <row r="2551" ht="14.45"/>
    <row r="2552" ht="14.45"/>
    <row r="2553" ht="14.45"/>
    <row r="2554" ht="14.45"/>
    <row r="2555" ht="14.45"/>
    <row r="2556" ht="14.45"/>
    <row r="2557" ht="14.45"/>
    <row r="2558" ht="14.45"/>
    <row r="2559" ht="14.45"/>
    <row r="2560" ht="14.45"/>
    <row r="2561" ht="14.45"/>
    <row r="2562" ht="14.45"/>
    <row r="2563" ht="14.45"/>
    <row r="2564" ht="14.45"/>
    <row r="2565" ht="14.45"/>
    <row r="2566" ht="14.45"/>
    <row r="2567" ht="14.45"/>
    <row r="2568" ht="14.45"/>
    <row r="2569" ht="14.45"/>
    <row r="2570" ht="14.45"/>
    <row r="2571" ht="14.45"/>
    <row r="2572" ht="14.45"/>
    <row r="2573" ht="14.45"/>
    <row r="2574" ht="14.45"/>
    <row r="2575" ht="14.45"/>
    <row r="2576" ht="14.45"/>
    <row r="2577" ht="14.45"/>
    <row r="2578" ht="14.45"/>
    <row r="2579" ht="14.45"/>
    <row r="2580" ht="14.45"/>
    <row r="2581" ht="14.45"/>
    <row r="2582" ht="14.45"/>
    <row r="2583" ht="14.45"/>
    <row r="2584" ht="14.45"/>
    <row r="2585" ht="14.45"/>
    <row r="2586" ht="14.45"/>
    <row r="2587" ht="14.45"/>
    <row r="2588" ht="14.45"/>
    <row r="2589" ht="14.45"/>
    <row r="2590" ht="14.45"/>
    <row r="2591" ht="14.45"/>
    <row r="2592" ht="14.45"/>
    <row r="2593" ht="14.45"/>
    <row r="2594" ht="14.45"/>
    <row r="2595" ht="14.45"/>
    <row r="2596" ht="14.45"/>
    <row r="2597" ht="14.45"/>
    <row r="2598" ht="14.45"/>
    <row r="2599" ht="14.45"/>
    <row r="2600" ht="14.45"/>
    <row r="2601" ht="14.45"/>
    <row r="2602" ht="14.45"/>
    <row r="2603" ht="14.45"/>
    <row r="2604" ht="14.45"/>
    <row r="2605" ht="14.45"/>
    <row r="2606" ht="14.45"/>
    <row r="2607" ht="14.45"/>
    <row r="2608" ht="14.45"/>
    <row r="2609" ht="14.45"/>
    <row r="2610" ht="14.45"/>
    <row r="2611" ht="14.45"/>
    <row r="2612" ht="14.45"/>
    <row r="2613" ht="14.45"/>
    <row r="2614" ht="14.45"/>
    <row r="2615" ht="14.45"/>
    <row r="2616" ht="14.45"/>
    <row r="2617" ht="14.45"/>
    <row r="2618" ht="14.45"/>
    <row r="2619" ht="14.45"/>
    <row r="2620" ht="14.45"/>
    <row r="2621" ht="14.45"/>
    <row r="2622" ht="14.45"/>
    <row r="2623" ht="14.45"/>
    <row r="2624" ht="14.45"/>
    <row r="2625" ht="14.45"/>
    <row r="2626" ht="14.45"/>
    <row r="2627" ht="14.45"/>
    <row r="2628" ht="14.45"/>
    <row r="2629" ht="14.45"/>
    <row r="2630" ht="14.45"/>
    <row r="2631" ht="14.45"/>
    <row r="2632" ht="14.45"/>
    <row r="2633" ht="14.45"/>
    <row r="2634" ht="14.45"/>
    <row r="2635" ht="14.45"/>
    <row r="2636" ht="14.45"/>
    <row r="2637" ht="14.45"/>
    <row r="2638" ht="14.45"/>
    <row r="2639" ht="14.45"/>
    <row r="2640" ht="14.45"/>
    <row r="2641" ht="14.45"/>
    <row r="2642" ht="14.45"/>
    <row r="2643" ht="14.45"/>
    <row r="2644" ht="14.45"/>
    <row r="2645" ht="14.45"/>
    <row r="2646" ht="14.45"/>
    <row r="2647" ht="14.45"/>
    <row r="2648" ht="14.45"/>
    <row r="2649" ht="14.45"/>
    <row r="2650" ht="14.45"/>
    <row r="2651" ht="14.45"/>
    <row r="2652" ht="14.45"/>
    <row r="2653" ht="14.45"/>
    <row r="2654" ht="14.45"/>
    <row r="2655" ht="14.45"/>
    <row r="2656" ht="14.45"/>
    <row r="2657" ht="14.45"/>
    <row r="2658" ht="14.45"/>
    <row r="2659" ht="14.45"/>
    <row r="2660" ht="14.45"/>
    <row r="2661" ht="14.45"/>
    <row r="2662" ht="14.45"/>
    <row r="2663" ht="14.45"/>
    <row r="2664" ht="14.45"/>
    <row r="2665" ht="14.45"/>
    <row r="2666" ht="14.45"/>
    <row r="2667" ht="14.45"/>
    <row r="2668" ht="14.45"/>
    <row r="2669" ht="14.45"/>
    <row r="2670" ht="14.45"/>
    <row r="2671" ht="14.45"/>
    <row r="2672" ht="14.45"/>
    <row r="2673" ht="14.45"/>
    <row r="2674" ht="14.45"/>
    <row r="2675" ht="14.45"/>
    <row r="2676" ht="14.45"/>
    <row r="2677" ht="14.45"/>
    <row r="2678" ht="14.45"/>
    <row r="2679" ht="14.45"/>
    <row r="2680" ht="14.45"/>
    <row r="2681" ht="14.45"/>
    <row r="2682" ht="14.45"/>
    <row r="2683" ht="14.45"/>
    <row r="2684" ht="14.45"/>
    <row r="2685" ht="14.45"/>
    <row r="2686" ht="14.45"/>
    <row r="2687" ht="14.45"/>
    <row r="2688" ht="14.45"/>
    <row r="2689" ht="14.45"/>
    <row r="2690" ht="14.45"/>
    <row r="2691" ht="14.45"/>
    <row r="2692" ht="14.45"/>
    <row r="2693" ht="14.45"/>
    <row r="2694" ht="14.45"/>
    <row r="2695" ht="14.45"/>
    <row r="2696" ht="14.45"/>
    <row r="2697" ht="14.45"/>
    <row r="2698" ht="14.45"/>
    <row r="2699" ht="14.45"/>
    <row r="2700" ht="14.45"/>
    <row r="2701" ht="14.45"/>
    <row r="2702" ht="14.45"/>
    <row r="2703" ht="14.45"/>
    <row r="2704" ht="14.45"/>
    <row r="2705" ht="14.45"/>
    <row r="2706" ht="14.45"/>
    <row r="2707" ht="14.45"/>
    <row r="2708" ht="14.45"/>
    <row r="2709" ht="14.45"/>
    <row r="2710" ht="14.45"/>
    <row r="2711" ht="14.45"/>
    <row r="2712" ht="14.45"/>
    <row r="2713" ht="14.45"/>
    <row r="2714" ht="14.45"/>
    <row r="2715" ht="14.45"/>
    <row r="2716" ht="14.45"/>
    <row r="2717" ht="14.45"/>
    <row r="2718" ht="14.45"/>
    <row r="2719" ht="14.45"/>
    <row r="2720" ht="14.45"/>
    <row r="2721" ht="14.45"/>
    <row r="2722" ht="14.45"/>
    <row r="2723" ht="14.45"/>
    <row r="2724" ht="14.45"/>
    <row r="2725" ht="14.45"/>
    <row r="2726" ht="14.45"/>
    <row r="2727" ht="14.45"/>
    <row r="2728" ht="14.45"/>
    <row r="2729" ht="14.45"/>
    <row r="2730" ht="14.45"/>
    <row r="2731" ht="14.45"/>
    <row r="2732" ht="14.45"/>
    <row r="2733" ht="14.45"/>
    <row r="2734" ht="14.45"/>
    <row r="2735" ht="14.45"/>
    <row r="2736" ht="14.45"/>
    <row r="2737" ht="14.45"/>
    <row r="2738" ht="14.45"/>
    <row r="2739" ht="14.45"/>
    <row r="2740" ht="14.45"/>
    <row r="2741" ht="14.45"/>
    <row r="2742" ht="14.45"/>
    <row r="2743" ht="14.45"/>
    <row r="2744" ht="14.45"/>
    <row r="2745" ht="14.45"/>
    <row r="2746" ht="14.45"/>
    <row r="2747" ht="14.45"/>
    <row r="2748" ht="14.45"/>
    <row r="2749" ht="14.45"/>
    <row r="2750" ht="14.45"/>
    <row r="2751" ht="14.45"/>
    <row r="2752" ht="14.45"/>
    <row r="2753" ht="14.45"/>
    <row r="2754" ht="14.45"/>
    <row r="2755" ht="14.45"/>
    <row r="2756" ht="14.45"/>
    <row r="2757" ht="14.45"/>
    <row r="2758" ht="14.45"/>
    <row r="2759" ht="14.45"/>
    <row r="2760" ht="14.45"/>
    <row r="2761" ht="14.45"/>
    <row r="2762" ht="14.45"/>
    <row r="2763" ht="14.45"/>
    <row r="2764" ht="14.45"/>
    <row r="2765" ht="14.45"/>
    <row r="2766" ht="14.45"/>
    <row r="2767" ht="14.45"/>
    <row r="2768" ht="14.45"/>
    <row r="2769" ht="14.45"/>
    <row r="2770" ht="14.45"/>
    <row r="2771" ht="14.45"/>
    <row r="2772" ht="14.45"/>
    <row r="2773" ht="14.45"/>
    <row r="2774" ht="14.45"/>
    <row r="2775" ht="14.45"/>
    <row r="2776" ht="14.45"/>
    <row r="2777" ht="14.45"/>
    <row r="2778" ht="14.45"/>
    <row r="2779" ht="14.45"/>
    <row r="2780" ht="14.45"/>
    <row r="2781" ht="14.45"/>
    <row r="2782" ht="14.45"/>
    <row r="2783" ht="14.45"/>
    <row r="2784" ht="14.45"/>
    <row r="2785" ht="14.45"/>
    <row r="2786" ht="14.45"/>
    <row r="2787" ht="14.45"/>
    <row r="2788" ht="14.45"/>
    <row r="2789" ht="14.45"/>
    <row r="2790" ht="14.45"/>
    <row r="2791" ht="14.45"/>
    <row r="2792" ht="14.45"/>
    <row r="2793" ht="14.45"/>
    <row r="2794" ht="14.45"/>
    <row r="2795" ht="14.45"/>
    <row r="2796" ht="14.45"/>
    <row r="2797" ht="14.45"/>
    <row r="2798" ht="14.45"/>
    <row r="2799" ht="14.45"/>
    <row r="2800" ht="14.45"/>
    <row r="2801" ht="14.45"/>
    <row r="2802" ht="14.45"/>
    <row r="2803" ht="14.45"/>
    <row r="2804" ht="14.45"/>
    <row r="2805" ht="14.45"/>
    <row r="2806" ht="14.45"/>
    <row r="2807" ht="14.45"/>
    <row r="2808" ht="14.45"/>
    <row r="2809" ht="14.45"/>
    <row r="2810" ht="14.45"/>
    <row r="2811" ht="14.45"/>
    <row r="2812" ht="14.45"/>
    <row r="2813" ht="14.45"/>
    <row r="2814" ht="14.45"/>
    <row r="2815" ht="14.45"/>
    <row r="2816" ht="14.45"/>
    <row r="2817" ht="14.45"/>
    <row r="2818" ht="14.45"/>
    <row r="2819" ht="14.45"/>
    <row r="2820" ht="14.45"/>
    <row r="2821" ht="14.45"/>
    <row r="2822" ht="14.45"/>
    <row r="2823" ht="14.45"/>
    <row r="2824" ht="14.45"/>
    <row r="2825" ht="14.45"/>
    <row r="2826" ht="14.45"/>
    <row r="2827" ht="14.45"/>
    <row r="2828" ht="14.45"/>
    <row r="2829" ht="14.45"/>
    <row r="2830" ht="14.45"/>
    <row r="2831" ht="14.45"/>
    <row r="2832" ht="14.45"/>
    <row r="2833" ht="14.45"/>
    <row r="2834" ht="14.45"/>
    <row r="2835" ht="14.45"/>
    <row r="2836" ht="14.45"/>
    <row r="2837" ht="14.45"/>
    <row r="2838" ht="14.45"/>
    <row r="2839" ht="14.45"/>
    <row r="2840" ht="14.45"/>
    <row r="2841" ht="14.45"/>
    <row r="2842" ht="14.45"/>
    <row r="2843" ht="14.45"/>
    <row r="2844" ht="14.45"/>
    <row r="2845" ht="14.45"/>
    <row r="2846" ht="14.45"/>
    <row r="2847" ht="14.45"/>
    <row r="2848" ht="14.45"/>
    <row r="2849" ht="14.45"/>
    <row r="2850" ht="14.45"/>
    <row r="2851" ht="14.45"/>
    <row r="2852" ht="14.45"/>
    <row r="2853" ht="14.45"/>
    <row r="2854" ht="14.45"/>
    <row r="2855" ht="14.45"/>
    <row r="2856" ht="14.45"/>
    <row r="2857" ht="14.45"/>
    <row r="2858" ht="14.45"/>
    <row r="2859" ht="14.45"/>
    <row r="2860" ht="14.45"/>
    <row r="2861" ht="14.45"/>
    <row r="2862" ht="14.45"/>
    <row r="2863" ht="14.45"/>
    <row r="2864" ht="14.45"/>
    <row r="2865" ht="14.45"/>
    <row r="2866" ht="14.45"/>
    <row r="2867" ht="14.45"/>
    <row r="2868" ht="14.45"/>
    <row r="2869" ht="14.45"/>
    <row r="2870" ht="14.45"/>
    <row r="2871" ht="14.45"/>
    <row r="2872" ht="14.45"/>
    <row r="2873" ht="14.45"/>
    <row r="2874" ht="14.45"/>
    <row r="2875" ht="14.45"/>
    <row r="2876" ht="14.45"/>
    <row r="2877" ht="14.45"/>
    <row r="2878" ht="14.45"/>
    <row r="2879" ht="14.45"/>
    <row r="2880" ht="14.45"/>
    <row r="2881" ht="14.45"/>
    <row r="2882" ht="14.45"/>
    <row r="2883" ht="14.45"/>
    <row r="2884" ht="14.45"/>
    <row r="2885" ht="14.45"/>
    <row r="2886" ht="14.45"/>
    <row r="2887" ht="14.45"/>
    <row r="2888" ht="14.45"/>
    <row r="2889" ht="14.45"/>
    <row r="2890" ht="14.45"/>
    <row r="2891" ht="14.45"/>
    <row r="2892" ht="14.45"/>
    <row r="2893" ht="14.45"/>
    <row r="2894" ht="14.45"/>
    <row r="2895" ht="14.45"/>
    <row r="2896" ht="14.45"/>
    <row r="2897" ht="14.45"/>
    <row r="2898" ht="14.45"/>
    <row r="2899" ht="14.45"/>
    <row r="2900" ht="14.45"/>
    <row r="2901" ht="14.45"/>
    <row r="2902" ht="14.45"/>
    <row r="2903" ht="14.45"/>
    <row r="2904" ht="14.45"/>
    <row r="2905" ht="14.45"/>
    <row r="2906" ht="14.45"/>
    <row r="2907" ht="14.45"/>
    <row r="2908" ht="14.45"/>
    <row r="2909" ht="14.45"/>
    <row r="2910" ht="14.45"/>
    <row r="2911" ht="14.45"/>
    <row r="2912" ht="14.45"/>
    <row r="2913" ht="14.45"/>
    <row r="2914" ht="14.45"/>
    <row r="2915" ht="14.45"/>
    <row r="2916" ht="14.45"/>
    <row r="2917" ht="14.45"/>
    <row r="2918" ht="14.45"/>
    <row r="2919" ht="14.45"/>
    <row r="2920" ht="14.45"/>
    <row r="2921" ht="14.45"/>
    <row r="2922" ht="14.45"/>
    <row r="2923" ht="14.45"/>
    <row r="2924" ht="14.45"/>
    <row r="2925" ht="14.45"/>
    <row r="2926" ht="14.45"/>
    <row r="2927" ht="14.45"/>
    <row r="2928" ht="14.45"/>
    <row r="2929" ht="14.45"/>
    <row r="2930" ht="14.45"/>
    <row r="2931" ht="14.45"/>
    <row r="2932" ht="14.45"/>
    <row r="2933" ht="14.45"/>
    <row r="2934" ht="14.45"/>
    <row r="2935" ht="14.45"/>
    <row r="2936" ht="14.45"/>
    <row r="2937" ht="14.45"/>
    <row r="2938" ht="14.45"/>
    <row r="2939" ht="14.45"/>
    <row r="2940" ht="14.45"/>
    <row r="2941" ht="14.45"/>
    <row r="2942" ht="14.45"/>
    <row r="2943" ht="14.45"/>
    <row r="2944" ht="14.45"/>
    <row r="2945" ht="14.45"/>
    <row r="2946" ht="14.45"/>
    <row r="2947" ht="14.45"/>
    <row r="2948" ht="14.45"/>
    <row r="2949" ht="14.45"/>
    <row r="2950" ht="14.45"/>
    <row r="2951" ht="14.45"/>
    <row r="2952" ht="14.45"/>
    <row r="2953" ht="14.45"/>
    <row r="2954" ht="14.45"/>
    <row r="2955" ht="14.45"/>
    <row r="2956" ht="14.45"/>
    <row r="2957" ht="14.45"/>
    <row r="2958" ht="14.45"/>
    <row r="2959" ht="14.45"/>
    <row r="2960" ht="14.45"/>
    <row r="2961" ht="14.45"/>
    <row r="2962" ht="14.45"/>
    <row r="2963" ht="14.45"/>
    <row r="2964" ht="14.45"/>
    <row r="2965" ht="14.45"/>
    <row r="2966" ht="14.45"/>
    <row r="2967" ht="14.45"/>
    <row r="2968" ht="14.45"/>
    <row r="2969" ht="14.45"/>
    <row r="2970" ht="14.45"/>
    <row r="2971" ht="14.45"/>
    <row r="2972" ht="14.45"/>
    <row r="2973" ht="14.45"/>
    <row r="2974" ht="14.45"/>
    <row r="2975" ht="14.45"/>
    <row r="2976" ht="14.45"/>
    <row r="2977" ht="14.45"/>
    <row r="2978" ht="14.45"/>
    <row r="2979" ht="14.45"/>
    <row r="2980" ht="14.45"/>
    <row r="2981" ht="14.45"/>
    <row r="2982" ht="14.45"/>
    <row r="2983" ht="14.45"/>
    <row r="2984" ht="14.45"/>
    <row r="2985" ht="14.45"/>
    <row r="2986" ht="14.45"/>
    <row r="2987" ht="14.45"/>
    <row r="2988" ht="14.45"/>
    <row r="2989" ht="14.45"/>
    <row r="2990" ht="14.45"/>
    <row r="2991" ht="14.45"/>
    <row r="2992" ht="14.45"/>
    <row r="2993" ht="14.45"/>
    <row r="2994" ht="14.45"/>
    <row r="2995" ht="14.45"/>
    <row r="2996" ht="14.45"/>
    <row r="2997" ht="14.45"/>
    <row r="2998" ht="14.45"/>
    <row r="2999" ht="14.45"/>
    <row r="3000" ht="14.45"/>
    <row r="3001" ht="14.45"/>
    <row r="3002" ht="14.45"/>
    <row r="3003" ht="14.45"/>
    <row r="3004" ht="14.45"/>
    <row r="3005" ht="14.45"/>
    <row r="3006" ht="14.45"/>
    <row r="3007" ht="14.45"/>
    <row r="3008" ht="14.45"/>
    <row r="3009" ht="14.45"/>
    <row r="3010" ht="14.45"/>
    <row r="3011" ht="14.45"/>
    <row r="3012" ht="14.45"/>
    <row r="3013" ht="14.45"/>
    <row r="3014" ht="14.45"/>
    <row r="3015" ht="14.45"/>
    <row r="3016" ht="14.45"/>
    <row r="3017" ht="14.45"/>
    <row r="3018" ht="14.45"/>
    <row r="3019" ht="14.45"/>
    <row r="3020" ht="14.45"/>
    <row r="3021" ht="14.45"/>
    <row r="3022" ht="14.45"/>
    <row r="3023" ht="14.45"/>
    <row r="3024" ht="14.45"/>
    <row r="3025" ht="14.45"/>
    <row r="3026" ht="14.45"/>
    <row r="3027" ht="14.45"/>
    <row r="3028" ht="14.45"/>
    <row r="3029" ht="14.45"/>
    <row r="3030" ht="14.45"/>
    <row r="3031" ht="14.45"/>
    <row r="3032" ht="14.45"/>
    <row r="3033" ht="14.45"/>
    <row r="3034" ht="14.45"/>
    <row r="3035" ht="14.45"/>
    <row r="3036" ht="14.45"/>
    <row r="3037" ht="14.45"/>
    <row r="3038" ht="14.45"/>
    <row r="3039" ht="14.45"/>
    <row r="3040" ht="14.45"/>
    <row r="3041" ht="14.45"/>
    <row r="3042" ht="14.45"/>
    <row r="3043" ht="14.45"/>
    <row r="3044" ht="14.45"/>
    <row r="3045" ht="14.45"/>
    <row r="3046" ht="14.45"/>
    <row r="3047" ht="14.45"/>
    <row r="3048" ht="14.45"/>
    <row r="3049" ht="14.45"/>
    <row r="3050" ht="14.45"/>
    <row r="3051" ht="14.45"/>
    <row r="3052" ht="14.45"/>
    <row r="3053" ht="14.45"/>
    <row r="3054" ht="14.45"/>
    <row r="3055" ht="14.45"/>
    <row r="3056" ht="14.45"/>
    <row r="3057" ht="14.45"/>
    <row r="3058" ht="14.45"/>
    <row r="3059" ht="14.45"/>
    <row r="3060" ht="14.45"/>
    <row r="3061" ht="14.45"/>
    <row r="3062" ht="14.45"/>
    <row r="3063" ht="14.45"/>
    <row r="3064" ht="14.45"/>
    <row r="3065" ht="14.45"/>
    <row r="3066" ht="14.45"/>
    <row r="3067" ht="14.45"/>
    <row r="3068" ht="14.45"/>
    <row r="3069" ht="14.45"/>
    <row r="3070" ht="14.45"/>
    <row r="3071" ht="14.45"/>
    <row r="3072" ht="14.45"/>
    <row r="3073" ht="14.45"/>
    <row r="3074" ht="14.45"/>
    <row r="3075" ht="14.45"/>
    <row r="3076" ht="14.45"/>
    <row r="3077" ht="14.45"/>
    <row r="3078" ht="14.45"/>
    <row r="3079" ht="14.45"/>
    <row r="3080" ht="14.45"/>
    <row r="3081" ht="14.45"/>
    <row r="3082" ht="14.45"/>
    <row r="3083" ht="14.45"/>
    <row r="3084" ht="14.45"/>
    <row r="3085" ht="14.45"/>
    <row r="3086" ht="14.45"/>
    <row r="3087" ht="14.45"/>
    <row r="3088" ht="14.45"/>
    <row r="3089" ht="14.45"/>
    <row r="3090" ht="14.45"/>
    <row r="3091" ht="14.45"/>
    <row r="3092" ht="14.45"/>
    <row r="3093" ht="14.45"/>
    <row r="3094" ht="14.45"/>
    <row r="3095" ht="14.45"/>
    <row r="3096" ht="14.45"/>
    <row r="3097" ht="14.45"/>
    <row r="3098" ht="14.45"/>
    <row r="3099" ht="14.45"/>
    <row r="3100" ht="14.45"/>
    <row r="3101" ht="14.45"/>
    <row r="3102" ht="14.45"/>
    <row r="3103" ht="14.45"/>
    <row r="3104" ht="14.45"/>
    <row r="3105" ht="14.45"/>
    <row r="3106" ht="14.45"/>
    <row r="3107" ht="14.45"/>
    <row r="3108" ht="14.45"/>
    <row r="3109" ht="14.45"/>
    <row r="3110" ht="14.45"/>
    <row r="3111" ht="14.45"/>
    <row r="3112" ht="14.45"/>
    <row r="3113" ht="14.45"/>
    <row r="3114" ht="14.45"/>
    <row r="3115" ht="14.45"/>
    <row r="3116" ht="14.45"/>
    <row r="3117" ht="14.45"/>
    <row r="3118" ht="14.45"/>
    <row r="3119" ht="14.45"/>
    <row r="3120" ht="14.45"/>
    <row r="3121" ht="14.45"/>
    <row r="3122" ht="14.45"/>
    <row r="3123" ht="14.45"/>
    <row r="3124" ht="14.45"/>
    <row r="3125" ht="14.45"/>
    <row r="3126" ht="14.45"/>
    <row r="3127" ht="14.45"/>
    <row r="3128" ht="14.45"/>
    <row r="3129" ht="14.45"/>
    <row r="3130" ht="14.45"/>
    <row r="3131" ht="14.45"/>
    <row r="3132" ht="14.45"/>
    <row r="3133" ht="14.45"/>
    <row r="3134" ht="14.45"/>
    <row r="3135" ht="14.45"/>
    <row r="3136" ht="14.45"/>
    <row r="3137" ht="14.45"/>
    <row r="3138" ht="14.45"/>
    <row r="3139" ht="14.45"/>
    <row r="3140" ht="14.45"/>
    <row r="3141" ht="14.45"/>
    <row r="3142" ht="14.45"/>
    <row r="3143" ht="14.45"/>
    <row r="3144" ht="14.45"/>
    <row r="3145" ht="14.45"/>
    <row r="3146" ht="14.45"/>
    <row r="3147" ht="14.45"/>
    <row r="3148" ht="14.45"/>
    <row r="3149" ht="14.45"/>
    <row r="3150" ht="14.45"/>
    <row r="3151" ht="14.45"/>
    <row r="3152" ht="14.45"/>
    <row r="3153" ht="14.45"/>
    <row r="3154" ht="14.45"/>
    <row r="3155" ht="14.45"/>
    <row r="3156" ht="14.45"/>
    <row r="3157" ht="14.45"/>
    <row r="3158" ht="14.45"/>
    <row r="3159" ht="14.45"/>
    <row r="3160" ht="14.45"/>
    <row r="3161" ht="14.45"/>
    <row r="3162" ht="14.45"/>
    <row r="3163" ht="14.45"/>
    <row r="3164" ht="14.45"/>
    <row r="3165" ht="14.45"/>
    <row r="3166" ht="14.45"/>
    <row r="3167" ht="14.45"/>
    <row r="3168" ht="14.45"/>
    <row r="3169" ht="14.45"/>
    <row r="3170" ht="14.45"/>
    <row r="3171" ht="14.45"/>
    <row r="3172" ht="14.45"/>
    <row r="3173" ht="14.45"/>
    <row r="3174" ht="14.45"/>
    <row r="3175" ht="14.45"/>
    <row r="3176" ht="14.45"/>
    <row r="3177" ht="14.45"/>
    <row r="3178" ht="14.45"/>
    <row r="3179" ht="14.45"/>
    <row r="3180" ht="14.45"/>
    <row r="3181" ht="14.45"/>
    <row r="3182" ht="14.45"/>
    <row r="3183" ht="14.45"/>
    <row r="3184" ht="14.45"/>
    <row r="3185" ht="14.45"/>
    <row r="3186" ht="14.45"/>
    <row r="3187" ht="14.45"/>
    <row r="3188" ht="14.45"/>
    <row r="3189" ht="14.45"/>
    <row r="3190" ht="14.45"/>
    <row r="3191" ht="14.45"/>
    <row r="3192" ht="14.45"/>
    <row r="3193" ht="14.45"/>
    <row r="3194" ht="14.45"/>
    <row r="3195" ht="14.45"/>
    <row r="3196" ht="14.45"/>
    <row r="3197" ht="14.45"/>
    <row r="3198" ht="14.45"/>
    <row r="3199" ht="14.45"/>
    <row r="3200" ht="14.45"/>
    <row r="3201" ht="14.45"/>
    <row r="3202" ht="14.45"/>
    <row r="3203" ht="14.45"/>
    <row r="3204" ht="14.45"/>
    <row r="3205" ht="14.45"/>
    <row r="3206" ht="14.45"/>
    <row r="3207" ht="14.45"/>
    <row r="3208" ht="14.45"/>
    <row r="3209" ht="14.45"/>
    <row r="3210" ht="14.45"/>
    <row r="3211" ht="14.45"/>
    <row r="3212" ht="14.45"/>
    <row r="3213" ht="14.45"/>
    <row r="3214" ht="14.45"/>
    <row r="3215" ht="14.45"/>
    <row r="3216" ht="14.45"/>
    <row r="3217" ht="14.45"/>
    <row r="3218" ht="14.45"/>
    <row r="3219" ht="14.45"/>
    <row r="3220" ht="14.45"/>
    <row r="3221" ht="14.45"/>
    <row r="3222" ht="14.45"/>
    <row r="3223" ht="14.45"/>
    <row r="3224" ht="14.45"/>
    <row r="3225" ht="14.45"/>
    <row r="3226" ht="14.45"/>
    <row r="3227" ht="14.45"/>
    <row r="3228" ht="14.45"/>
    <row r="3229" ht="14.45"/>
    <row r="3230" ht="14.45"/>
    <row r="3231" ht="14.45"/>
    <row r="3232" ht="14.45"/>
    <row r="3233" ht="14.45"/>
    <row r="3234" ht="14.45"/>
    <row r="3235" ht="14.45"/>
    <row r="3236" ht="14.45"/>
    <row r="3237" ht="14.45"/>
    <row r="3238" ht="14.45"/>
    <row r="3239" ht="14.45"/>
    <row r="3240" ht="14.45"/>
    <row r="3241" ht="14.45"/>
    <row r="3242" ht="14.45"/>
    <row r="3243" ht="14.45"/>
    <row r="3244" ht="14.45"/>
    <row r="3245" ht="14.45"/>
    <row r="3246" ht="14.45"/>
    <row r="3247" ht="14.45"/>
    <row r="3248" ht="14.45"/>
    <row r="3249" ht="14.45"/>
    <row r="3250" ht="14.45"/>
    <row r="3251" ht="14.45"/>
    <row r="3252" ht="14.45"/>
    <row r="3253" ht="14.45"/>
    <row r="3254" ht="14.45"/>
    <row r="3255" ht="14.45"/>
    <row r="3256" ht="14.45"/>
    <row r="3257" ht="14.45"/>
    <row r="3258" ht="14.45"/>
    <row r="3259" ht="14.45"/>
    <row r="3260" ht="14.45"/>
    <row r="3261" ht="14.45"/>
    <row r="3262" ht="14.45"/>
    <row r="3263" ht="14.45"/>
    <row r="3264" ht="14.45"/>
    <row r="3265" ht="14.45"/>
    <row r="3266" ht="14.45"/>
    <row r="3267" ht="14.45"/>
    <row r="3268" ht="14.45"/>
    <row r="3269" ht="14.45"/>
    <row r="3270" ht="14.45"/>
    <row r="3271" ht="14.45"/>
    <row r="3272" ht="14.45"/>
    <row r="3273" ht="14.45"/>
    <row r="3274" ht="14.45"/>
    <row r="3275" ht="14.45"/>
    <row r="3276" ht="14.45"/>
    <row r="3277" ht="14.45"/>
    <row r="3278" ht="14.45"/>
    <row r="3279" ht="14.45"/>
    <row r="3280" ht="14.45"/>
    <row r="3281" ht="14.45"/>
    <row r="3282" ht="14.45"/>
    <row r="3283" ht="14.45"/>
    <row r="3284" ht="14.45"/>
    <row r="3285" ht="14.45"/>
    <row r="3286" ht="14.45"/>
    <row r="3287" ht="14.45"/>
    <row r="3288" ht="14.45"/>
    <row r="3289" ht="14.45"/>
    <row r="3290" ht="14.45"/>
    <row r="3291" ht="14.45"/>
    <row r="3292" ht="14.45"/>
    <row r="3293" ht="14.45"/>
    <row r="3294" ht="14.45"/>
    <row r="3295" ht="14.45"/>
    <row r="3296" ht="14.45"/>
    <row r="3297" ht="14.45"/>
    <row r="3298" ht="14.45"/>
    <row r="3299" ht="14.45"/>
    <row r="3300" ht="14.45"/>
    <row r="3301" ht="14.45"/>
    <row r="3302" ht="14.45"/>
    <row r="3303" ht="14.45"/>
    <row r="3304" ht="14.45"/>
    <row r="3305" ht="14.45"/>
    <row r="3306" ht="14.45"/>
    <row r="3307" ht="14.45"/>
    <row r="3308" ht="14.45"/>
    <row r="3309" ht="14.45"/>
    <row r="3310" ht="14.45"/>
    <row r="3311" ht="14.45"/>
    <row r="3312" ht="14.45"/>
    <row r="3313" ht="14.45"/>
    <row r="3314" ht="14.45"/>
    <row r="3315" ht="14.45"/>
    <row r="3316" ht="14.45"/>
    <row r="3317" ht="14.45"/>
    <row r="3318" ht="14.45"/>
    <row r="3319" ht="14.45"/>
    <row r="3320" ht="14.45"/>
    <row r="3321" ht="14.45"/>
    <row r="3322" ht="14.45"/>
    <row r="3323" ht="14.45"/>
    <row r="3324" ht="14.45"/>
    <row r="3325" ht="14.45"/>
    <row r="3326" ht="14.45"/>
    <row r="3327" ht="14.45"/>
    <row r="3328" ht="14.45"/>
    <row r="3329" ht="14.45"/>
    <row r="3330" ht="14.45"/>
    <row r="3331" ht="14.45"/>
    <row r="3332" ht="14.45"/>
    <row r="3333" ht="14.45"/>
    <row r="3334" ht="14.45"/>
    <row r="3335" ht="14.45"/>
    <row r="3336" ht="14.45"/>
    <row r="3337" ht="14.45"/>
    <row r="3338" ht="14.45"/>
    <row r="3339" ht="14.45"/>
    <row r="3340" ht="14.45"/>
    <row r="3341" ht="14.45"/>
    <row r="3342" ht="14.45"/>
    <row r="3343" ht="14.45"/>
    <row r="3344" ht="14.45"/>
    <row r="3345" ht="14.45"/>
    <row r="3346" ht="14.45"/>
    <row r="3347" ht="14.45"/>
    <row r="3348" ht="14.45"/>
    <row r="3349" ht="14.45"/>
    <row r="3350" ht="14.45"/>
    <row r="3351" ht="14.45"/>
    <row r="3352" ht="14.45"/>
    <row r="3353" ht="14.45"/>
    <row r="3354" ht="14.45"/>
    <row r="3355" ht="14.45"/>
    <row r="3356" ht="14.45"/>
    <row r="3357" ht="14.45"/>
    <row r="3358" ht="14.45"/>
    <row r="3359" ht="14.45"/>
    <row r="3360" ht="14.45"/>
    <row r="3361" ht="14.45"/>
    <row r="3362" ht="14.45"/>
    <row r="3363" ht="14.45"/>
    <row r="3364" ht="14.45"/>
    <row r="3365" ht="14.45"/>
    <row r="3366" ht="14.45"/>
    <row r="3367" ht="14.45"/>
    <row r="3368" ht="14.45"/>
    <row r="3369" ht="14.45"/>
    <row r="3370" ht="14.45"/>
    <row r="3371" ht="14.45"/>
    <row r="3372" ht="14.45"/>
    <row r="3373" ht="14.45"/>
    <row r="3374" ht="14.45"/>
    <row r="3375" ht="14.45"/>
    <row r="3376" ht="14.45"/>
    <row r="3377" ht="14.45"/>
    <row r="3378" ht="14.45"/>
    <row r="3379" ht="14.45"/>
    <row r="3380" ht="14.45"/>
    <row r="3381" ht="14.45"/>
    <row r="3382" ht="14.45"/>
    <row r="3383" ht="14.45"/>
    <row r="3384" ht="14.45"/>
    <row r="3385" ht="14.45"/>
    <row r="3386" ht="14.45"/>
    <row r="3387" ht="14.45"/>
    <row r="3388" ht="14.45"/>
    <row r="3389" ht="14.45"/>
    <row r="3390" ht="14.45"/>
    <row r="3391" ht="14.45"/>
    <row r="3392" ht="14.45"/>
    <row r="3393" ht="14.45"/>
    <row r="3394" ht="14.45"/>
    <row r="3395" ht="14.45"/>
    <row r="3396" ht="14.45"/>
    <row r="3397" ht="14.45"/>
    <row r="3398" ht="14.45"/>
    <row r="3399" ht="14.45"/>
    <row r="3400" ht="14.45"/>
    <row r="3401" ht="14.45"/>
    <row r="3402" ht="14.45"/>
    <row r="3403" ht="14.45"/>
    <row r="3404" ht="14.45"/>
    <row r="3405" ht="14.45"/>
    <row r="3406" ht="14.45"/>
    <row r="3407" ht="14.45"/>
    <row r="3408" ht="14.45"/>
    <row r="3409" ht="14.45"/>
    <row r="3410" ht="14.45"/>
    <row r="3411" ht="14.45"/>
    <row r="3412" ht="14.45"/>
    <row r="3413" ht="14.45"/>
    <row r="3414" ht="14.45"/>
    <row r="3415" ht="14.45"/>
    <row r="3416" ht="14.45"/>
    <row r="3417" ht="14.45"/>
    <row r="3418" ht="14.45"/>
    <row r="3419" ht="14.45"/>
    <row r="3420" ht="14.45"/>
    <row r="3421" ht="14.45"/>
    <row r="3422" ht="14.45"/>
    <row r="3423" ht="14.45"/>
    <row r="3424" ht="14.45"/>
    <row r="3425" ht="14.45"/>
    <row r="3426" ht="14.45"/>
    <row r="3427" ht="14.45"/>
    <row r="3428" ht="14.45"/>
    <row r="3429" ht="14.45"/>
    <row r="3430" ht="14.45"/>
    <row r="3431" ht="14.45"/>
    <row r="3432" ht="14.45"/>
    <row r="3433" ht="14.45"/>
    <row r="3434" ht="14.45"/>
    <row r="3435" ht="14.45"/>
    <row r="3436" ht="14.45"/>
    <row r="3437" ht="14.45"/>
    <row r="3438" ht="14.45"/>
    <row r="3439" ht="14.45"/>
    <row r="3440" ht="14.45"/>
    <row r="3441" ht="14.45"/>
    <row r="3442" ht="14.45"/>
    <row r="3443" ht="14.45"/>
    <row r="3444" ht="14.45"/>
    <row r="3445" ht="14.45"/>
    <row r="3446" ht="14.45"/>
    <row r="3447" ht="14.45"/>
    <row r="3448" ht="14.45"/>
    <row r="3449" ht="14.45"/>
    <row r="3450" ht="14.45"/>
    <row r="3451" ht="14.45"/>
    <row r="3452" ht="14.45"/>
    <row r="3453" ht="14.45"/>
    <row r="3454" ht="14.45"/>
    <row r="3455" ht="14.45"/>
    <row r="3456" ht="14.45"/>
    <row r="3457" ht="14.45"/>
    <row r="3458" ht="14.45"/>
    <row r="3459" ht="14.45"/>
    <row r="3460" ht="14.45"/>
    <row r="3461" ht="14.45"/>
    <row r="3462" ht="14.45"/>
    <row r="3463" ht="14.45"/>
    <row r="3464" ht="14.45"/>
    <row r="3465" ht="14.45"/>
    <row r="3466" ht="14.45"/>
    <row r="3467" ht="14.45"/>
    <row r="3468" ht="14.45"/>
    <row r="3469" ht="14.45"/>
    <row r="3470" ht="14.45"/>
    <row r="3471" ht="14.45"/>
    <row r="3472" ht="14.45"/>
    <row r="3473" ht="14.45"/>
    <row r="3474" ht="14.45"/>
    <row r="3475" ht="14.45"/>
    <row r="3476" ht="14.45"/>
    <row r="3477" ht="14.45"/>
    <row r="3478" ht="14.45"/>
    <row r="3479" ht="14.45"/>
    <row r="3480" ht="14.45"/>
    <row r="3481" ht="14.45"/>
    <row r="3482" ht="14.45"/>
    <row r="3483" ht="14.45"/>
    <row r="3484" ht="14.45"/>
    <row r="3485" ht="14.45"/>
    <row r="3486" ht="14.45"/>
    <row r="3487" ht="14.45"/>
    <row r="3488" ht="14.45"/>
    <row r="3489" ht="14.45"/>
    <row r="3490" ht="14.45"/>
    <row r="3491" ht="14.45"/>
    <row r="3492" ht="14.45"/>
    <row r="3493" ht="14.45"/>
    <row r="3494" ht="14.45"/>
    <row r="3495" ht="14.45"/>
    <row r="3496" ht="14.45"/>
    <row r="3497" ht="14.45"/>
    <row r="3498" ht="14.45"/>
    <row r="3499" ht="14.45"/>
    <row r="3500" ht="14.45"/>
    <row r="3501" ht="14.45"/>
    <row r="3502" ht="14.45"/>
    <row r="3503" ht="14.45"/>
    <row r="3504" ht="14.45"/>
    <row r="3505" ht="14.45"/>
    <row r="3506" ht="14.45"/>
    <row r="3507" ht="14.45"/>
    <row r="3508" ht="14.45"/>
    <row r="3509" ht="14.45"/>
    <row r="3510" ht="14.45"/>
    <row r="3511" ht="14.45"/>
    <row r="3512" ht="14.45"/>
    <row r="3513" ht="14.45"/>
    <row r="3514" ht="14.45"/>
    <row r="3515" ht="14.45"/>
    <row r="3516" ht="14.45"/>
    <row r="3517" ht="14.45"/>
    <row r="3518" ht="14.45"/>
    <row r="3519" ht="14.45"/>
    <row r="3520" ht="14.45"/>
    <row r="3521" ht="14.45"/>
    <row r="3522" ht="14.45"/>
    <row r="3523" ht="14.45"/>
    <row r="3524" ht="14.45"/>
    <row r="3525" ht="14.45"/>
    <row r="3526" ht="14.45"/>
    <row r="3527" ht="14.45"/>
    <row r="3528" ht="14.45"/>
    <row r="3529" ht="14.45"/>
    <row r="3530" ht="14.45"/>
    <row r="3531" ht="14.45"/>
    <row r="3532" ht="14.45"/>
    <row r="3533" ht="14.45"/>
    <row r="3534" ht="14.45"/>
    <row r="3535" ht="14.45"/>
    <row r="3536" ht="14.45"/>
    <row r="3537" ht="14.45"/>
    <row r="3538" ht="14.45"/>
    <row r="3539" ht="14.45"/>
    <row r="3540" ht="14.45"/>
    <row r="3541" ht="14.45"/>
    <row r="3542" ht="14.45"/>
    <row r="3543" ht="14.45"/>
    <row r="3544" ht="14.45"/>
    <row r="3545" ht="14.45"/>
    <row r="3546" ht="14.45"/>
    <row r="3547" ht="14.45"/>
    <row r="3548" ht="14.45"/>
    <row r="3549" ht="14.45"/>
    <row r="3550" ht="14.45"/>
    <row r="3551" ht="14.45"/>
    <row r="3552" ht="14.45"/>
    <row r="3553" ht="14.45"/>
    <row r="3554" ht="14.45"/>
    <row r="3555" ht="14.45"/>
    <row r="3556" ht="14.45"/>
    <row r="3557" ht="14.45"/>
    <row r="3558" ht="14.45"/>
    <row r="3559" ht="14.45"/>
    <row r="3560" ht="14.45"/>
    <row r="3561" ht="14.45"/>
    <row r="3562" ht="14.45"/>
    <row r="3563" ht="14.45"/>
    <row r="3564" ht="14.45"/>
    <row r="3565" ht="14.45"/>
    <row r="3566" ht="14.45"/>
    <row r="3567" ht="14.45"/>
    <row r="3568" ht="14.45"/>
    <row r="3569" ht="14.45"/>
    <row r="3570" ht="14.45"/>
    <row r="3571" ht="14.45"/>
    <row r="3572" ht="14.45"/>
    <row r="3573" ht="14.45"/>
    <row r="3574" ht="14.45"/>
    <row r="3575" ht="14.45"/>
    <row r="3576" ht="14.45"/>
    <row r="3577" ht="14.45"/>
    <row r="3578" ht="14.45"/>
    <row r="3579" ht="14.45"/>
    <row r="3580" ht="14.45"/>
    <row r="3581" ht="14.45"/>
    <row r="3582" ht="14.45"/>
    <row r="3583" ht="14.45"/>
    <row r="3584" ht="14.45"/>
    <row r="3585" ht="14.45"/>
    <row r="3586" ht="14.45"/>
    <row r="3587" ht="14.45"/>
    <row r="3588" ht="14.45"/>
    <row r="3589" ht="14.45"/>
    <row r="3590" ht="14.45"/>
    <row r="3591" ht="14.45"/>
    <row r="3592" ht="14.45"/>
    <row r="3593" ht="14.45"/>
    <row r="3594" ht="14.45"/>
    <row r="3595" ht="14.45"/>
    <row r="3596" ht="14.45"/>
    <row r="3597" ht="14.45"/>
    <row r="3598" ht="14.45"/>
    <row r="3599" ht="14.45"/>
    <row r="3600" ht="14.45"/>
    <row r="3601" ht="14.45"/>
    <row r="3602" ht="14.45"/>
    <row r="3603" ht="14.45"/>
    <row r="3604" ht="14.45"/>
    <row r="3605" ht="14.45"/>
    <row r="3606" ht="14.45"/>
    <row r="3607" ht="14.45"/>
    <row r="3608" ht="14.45"/>
    <row r="3609" ht="14.45"/>
    <row r="3610" ht="14.45"/>
    <row r="3611" ht="14.45"/>
    <row r="3612" ht="14.45"/>
    <row r="3613" ht="14.45"/>
    <row r="3614" ht="14.45"/>
    <row r="3615" ht="14.45"/>
    <row r="3616" ht="14.45"/>
    <row r="3617" ht="14.45"/>
    <row r="3618" ht="14.45"/>
    <row r="3619" ht="14.45"/>
    <row r="3620" ht="14.45"/>
    <row r="3621" ht="14.45"/>
    <row r="3622" ht="14.45"/>
    <row r="3623" ht="14.45"/>
    <row r="3624" ht="14.45"/>
    <row r="3625" ht="14.45"/>
    <row r="3626" ht="14.45"/>
    <row r="3627" ht="14.45"/>
    <row r="3628" ht="14.45"/>
    <row r="3629" ht="14.45"/>
    <row r="3630" ht="14.45"/>
    <row r="3631" ht="14.45"/>
    <row r="3632" ht="14.45"/>
    <row r="3633" ht="14.45"/>
    <row r="3634" ht="14.45"/>
    <row r="3635" ht="14.45"/>
    <row r="3636" ht="14.45"/>
    <row r="3637" ht="14.45"/>
    <row r="3638" ht="14.45"/>
    <row r="3639" ht="14.45"/>
    <row r="3640" ht="14.45"/>
    <row r="3641" ht="14.45"/>
    <row r="3642" ht="14.45"/>
    <row r="3643" ht="14.45"/>
    <row r="3644" ht="14.45"/>
    <row r="3645" ht="14.45"/>
    <row r="3646" ht="14.45"/>
    <row r="3647" ht="14.45"/>
    <row r="3648" ht="14.45"/>
    <row r="3649" ht="14.45"/>
    <row r="3650" ht="14.45"/>
    <row r="3651" ht="14.45"/>
    <row r="3652" ht="14.45"/>
    <row r="3653" ht="14.45"/>
    <row r="3654" ht="14.45"/>
    <row r="3655" ht="14.45"/>
    <row r="3656" ht="14.45"/>
    <row r="3657" ht="14.45"/>
    <row r="3658" ht="14.45"/>
    <row r="3659" ht="14.45"/>
    <row r="3660" ht="14.45"/>
    <row r="3661" ht="14.45"/>
    <row r="3662" ht="14.45"/>
    <row r="3663" ht="14.45"/>
    <row r="3664" ht="14.45"/>
    <row r="3665" ht="14.45"/>
    <row r="3666" ht="14.45"/>
    <row r="3667" ht="14.45"/>
    <row r="3668" ht="14.45"/>
    <row r="3669" ht="14.45"/>
    <row r="3670" ht="14.45"/>
    <row r="3671" ht="14.45"/>
    <row r="3672" ht="14.45"/>
    <row r="3673" ht="14.45"/>
    <row r="3674" ht="14.45"/>
    <row r="3675" ht="14.45"/>
    <row r="3676" ht="14.45"/>
    <row r="3677" ht="14.45"/>
    <row r="3678" ht="14.45"/>
    <row r="3679" ht="14.45"/>
    <row r="3680" ht="14.45"/>
    <row r="3681" ht="14.45"/>
    <row r="3682" ht="14.45"/>
    <row r="3683" ht="14.45"/>
    <row r="3684" ht="14.45"/>
    <row r="3685" ht="14.45"/>
    <row r="3686" ht="14.45"/>
    <row r="3687" ht="14.45"/>
    <row r="3688" ht="14.45"/>
    <row r="3689" ht="14.45"/>
    <row r="3690" ht="14.45"/>
    <row r="3691" ht="14.45"/>
    <row r="3692" ht="14.45"/>
    <row r="3693" ht="14.45"/>
    <row r="3694" ht="14.45"/>
    <row r="3695" ht="14.45"/>
    <row r="3696" ht="14.45"/>
    <row r="3697" ht="14.45"/>
    <row r="3698" ht="14.45"/>
    <row r="3699" ht="14.45"/>
    <row r="3700" ht="14.45"/>
    <row r="3701" ht="14.45"/>
    <row r="3702" ht="14.45"/>
    <row r="3703" ht="14.45"/>
    <row r="3704" ht="14.45"/>
    <row r="3705" ht="14.45"/>
    <row r="3706" ht="14.45"/>
    <row r="3707" ht="14.45"/>
    <row r="3708" ht="14.45"/>
    <row r="3709" ht="14.45"/>
    <row r="3710" ht="14.45"/>
    <row r="3711" ht="14.45"/>
    <row r="3712" ht="14.45"/>
    <row r="3713" ht="14.45"/>
    <row r="3714" ht="14.45"/>
    <row r="3715" ht="14.45"/>
    <row r="3716" ht="14.45"/>
    <row r="3717" ht="14.45"/>
    <row r="3718" ht="14.45"/>
    <row r="3719" ht="14.45"/>
    <row r="3720" ht="14.45"/>
    <row r="3721" ht="14.45"/>
    <row r="3722" ht="14.45"/>
    <row r="3723" ht="14.45"/>
    <row r="3724" ht="14.45"/>
    <row r="3725" ht="14.45"/>
    <row r="3726" ht="14.45"/>
    <row r="3727" ht="14.45"/>
    <row r="3728" ht="14.45"/>
    <row r="3729" ht="14.45"/>
    <row r="3730" ht="14.45"/>
    <row r="3731" ht="14.45"/>
    <row r="3732" ht="14.45"/>
    <row r="3733" ht="14.45"/>
    <row r="3734" ht="14.45"/>
    <row r="3735" ht="14.45"/>
    <row r="3736" ht="14.45"/>
    <row r="3737" ht="14.45"/>
    <row r="3738" ht="14.45"/>
    <row r="3739" ht="14.45"/>
    <row r="3740" ht="14.45"/>
    <row r="3741" ht="14.45"/>
    <row r="3742" ht="14.45"/>
    <row r="3743" ht="14.45"/>
    <row r="3744" ht="14.45"/>
    <row r="3745" ht="14.45"/>
    <row r="3746" ht="14.45"/>
    <row r="3747" ht="14.45"/>
    <row r="3748" ht="14.45"/>
    <row r="3749" ht="14.45"/>
    <row r="3750" ht="14.45"/>
    <row r="3751" ht="14.45"/>
    <row r="3752" ht="14.45"/>
    <row r="3753" ht="14.45"/>
    <row r="3754" ht="14.45"/>
    <row r="3755" ht="14.45"/>
    <row r="3756" ht="14.45"/>
    <row r="3757" ht="14.45"/>
    <row r="3758" ht="14.45"/>
    <row r="3759" ht="14.45"/>
    <row r="3760" ht="14.45"/>
    <row r="3761" ht="14.45"/>
    <row r="3762" ht="14.45"/>
    <row r="3763" ht="14.45"/>
    <row r="3764" ht="14.45"/>
    <row r="3765" ht="14.45"/>
    <row r="3766" ht="14.45"/>
    <row r="3767" ht="14.45"/>
    <row r="3768" ht="14.45"/>
    <row r="3769" ht="14.45"/>
    <row r="3770" ht="14.45"/>
    <row r="3771" ht="14.45"/>
    <row r="3772" ht="14.45"/>
    <row r="3773" ht="14.45"/>
    <row r="3774" ht="14.45"/>
    <row r="3775" ht="14.45"/>
    <row r="3776" ht="14.45"/>
    <row r="3777" ht="14.45"/>
    <row r="3778" ht="14.45"/>
    <row r="3779" ht="14.45"/>
    <row r="3780" ht="14.45"/>
    <row r="3781" ht="14.45"/>
    <row r="3782" ht="14.45"/>
    <row r="3783" ht="14.45"/>
    <row r="3784" ht="14.45"/>
    <row r="3785" ht="14.45"/>
    <row r="3786" ht="14.45"/>
    <row r="3787" ht="14.45"/>
    <row r="3788" ht="14.45"/>
    <row r="3789" ht="14.45"/>
    <row r="3790" ht="14.45"/>
    <row r="3791" ht="14.45"/>
    <row r="3792" ht="14.45"/>
    <row r="3793" ht="14.45"/>
    <row r="3794" ht="14.45"/>
    <row r="3795" ht="14.45"/>
    <row r="3796" ht="14.45"/>
    <row r="3797" ht="14.45"/>
    <row r="3798" ht="14.45"/>
    <row r="3799" ht="14.45"/>
    <row r="3800" ht="14.45"/>
    <row r="3801" ht="14.45"/>
    <row r="3802" ht="14.45"/>
    <row r="3803" ht="14.45"/>
    <row r="3804" ht="14.45"/>
    <row r="3805" ht="14.45"/>
    <row r="3806" ht="14.45"/>
    <row r="3807" ht="14.45"/>
    <row r="3808" ht="14.45"/>
    <row r="3809" ht="14.45"/>
    <row r="3810" ht="14.45"/>
    <row r="3811" ht="14.45"/>
    <row r="3812" ht="14.45"/>
    <row r="3813" ht="14.45"/>
    <row r="3814" ht="14.45"/>
    <row r="3815" ht="14.45"/>
    <row r="3816" ht="14.45"/>
    <row r="3817" ht="14.45"/>
    <row r="3818" ht="14.45"/>
    <row r="3819" ht="14.45"/>
    <row r="3820" ht="14.45"/>
    <row r="3821" ht="14.45"/>
    <row r="3822" ht="14.45"/>
    <row r="3823" ht="14.45"/>
    <row r="3824" ht="14.45"/>
    <row r="3825" ht="14.45"/>
    <row r="3826" ht="14.45"/>
    <row r="3827" ht="14.45"/>
    <row r="3828" ht="14.45"/>
    <row r="3829" ht="14.45"/>
    <row r="3830" ht="14.45"/>
    <row r="3831" ht="14.45"/>
    <row r="3832" ht="14.45"/>
    <row r="3833" ht="14.45"/>
    <row r="3834" ht="14.45"/>
    <row r="3835" ht="14.45"/>
    <row r="3836" ht="14.45"/>
    <row r="3837" ht="14.45"/>
    <row r="3838" ht="14.45"/>
    <row r="3839" ht="14.45"/>
    <row r="3840" ht="14.45"/>
    <row r="3841" ht="14.45"/>
    <row r="3842" ht="14.45"/>
    <row r="3843" ht="14.45"/>
    <row r="3844" ht="14.45"/>
    <row r="3845" ht="14.45"/>
    <row r="3846" ht="14.45"/>
    <row r="3847" ht="14.45"/>
    <row r="3848" ht="14.45"/>
    <row r="3849" ht="14.45"/>
    <row r="3850" ht="14.45"/>
    <row r="3851" ht="14.45"/>
    <row r="3852" ht="14.45"/>
    <row r="3853" ht="14.45"/>
    <row r="3854" ht="14.45"/>
    <row r="3855" ht="14.45"/>
    <row r="3856" ht="14.45"/>
    <row r="3857" ht="14.45"/>
    <row r="3858" ht="14.45"/>
    <row r="3859" ht="14.45"/>
    <row r="3860" ht="14.45"/>
    <row r="3861" ht="14.45"/>
    <row r="3862" ht="14.45"/>
    <row r="3863" ht="14.45"/>
    <row r="3864" ht="14.45"/>
    <row r="3865" ht="14.45"/>
    <row r="3866" ht="14.45"/>
    <row r="3867" ht="14.45"/>
    <row r="3868" ht="14.45"/>
    <row r="3869" ht="14.45"/>
    <row r="3870" ht="14.45"/>
    <row r="3871" ht="14.45"/>
    <row r="3872" ht="14.45"/>
    <row r="3873" ht="14.45"/>
    <row r="3874" ht="14.45"/>
    <row r="3875" ht="14.45"/>
    <row r="3876" ht="14.45"/>
    <row r="3877" ht="14.45"/>
    <row r="3878" ht="14.45"/>
    <row r="3879" ht="14.45"/>
    <row r="3880" ht="14.45"/>
    <row r="3881" ht="14.45"/>
    <row r="3882" ht="14.45"/>
    <row r="3883" ht="14.45"/>
    <row r="3884" ht="14.45"/>
    <row r="3885" ht="14.45"/>
    <row r="3886" ht="14.45"/>
    <row r="3887" ht="14.45"/>
    <row r="3888" ht="14.45"/>
    <row r="3889" ht="14.45"/>
    <row r="3890" ht="14.45"/>
    <row r="3891" ht="14.45"/>
    <row r="3892" ht="14.45"/>
    <row r="3893" ht="14.45"/>
    <row r="3894" ht="14.45"/>
    <row r="3895" ht="14.45"/>
    <row r="3896" ht="14.45"/>
    <row r="3897" ht="14.45"/>
    <row r="3898" ht="14.45"/>
    <row r="3899" ht="14.45"/>
    <row r="3900" ht="14.45"/>
    <row r="3901" ht="14.45"/>
    <row r="3902" ht="14.45"/>
    <row r="3903" ht="14.45"/>
    <row r="3904" ht="14.45"/>
    <row r="3905" ht="14.45"/>
    <row r="3906" ht="14.45"/>
    <row r="3907" ht="14.45"/>
    <row r="3908" ht="14.45"/>
    <row r="3909" ht="14.45"/>
    <row r="3910" ht="14.45"/>
    <row r="3911" ht="14.45"/>
    <row r="3912" ht="14.45"/>
    <row r="3913" ht="14.45"/>
    <row r="3914" ht="14.45"/>
    <row r="3915" ht="14.45"/>
    <row r="3916" ht="14.45"/>
    <row r="3917" ht="14.45"/>
    <row r="3918" ht="14.45"/>
    <row r="3919" ht="14.45"/>
    <row r="3920" ht="14.45"/>
    <row r="3921" ht="14.45"/>
    <row r="3922" ht="14.45"/>
    <row r="3923" ht="14.45"/>
    <row r="3924" ht="14.45"/>
    <row r="3925" ht="14.45"/>
    <row r="3926" ht="14.45"/>
    <row r="3927" ht="14.45"/>
    <row r="3928" ht="14.45"/>
    <row r="3929" ht="14.45"/>
    <row r="3930" ht="14.45"/>
    <row r="3931" ht="14.45"/>
    <row r="3932" ht="14.45"/>
    <row r="3933" ht="14.45"/>
    <row r="3934" ht="14.45"/>
    <row r="3935" ht="14.45"/>
    <row r="3936" ht="14.45"/>
    <row r="3937" ht="14.45"/>
    <row r="3938" ht="14.45"/>
    <row r="3939" ht="14.45"/>
    <row r="3940" ht="14.45"/>
    <row r="3941" ht="14.45"/>
    <row r="3942" ht="14.45"/>
    <row r="3943" ht="14.45"/>
    <row r="3944" ht="14.45"/>
    <row r="3945" ht="14.45"/>
    <row r="3946" ht="14.45"/>
    <row r="3947" ht="14.45"/>
    <row r="3948" ht="14.45"/>
    <row r="3949" ht="14.45"/>
    <row r="3950" ht="14.45"/>
    <row r="3951" ht="14.45"/>
    <row r="3952" ht="14.45"/>
    <row r="3953" ht="14.45"/>
    <row r="3954" ht="14.45"/>
    <row r="3955" ht="14.45"/>
    <row r="3956" ht="14.45"/>
    <row r="3957" ht="14.45"/>
    <row r="3958" ht="14.45"/>
    <row r="3959" ht="14.45"/>
    <row r="3960" ht="14.45"/>
    <row r="3961" ht="14.45"/>
    <row r="3962" ht="14.45"/>
    <row r="3963" ht="14.45"/>
    <row r="3964" ht="14.45"/>
    <row r="3965" ht="14.45"/>
    <row r="3966" ht="14.45"/>
    <row r="3967" ht="14.45"/>
    <row r="3968" ht="14.45"/>
    <row r="3969" ht="14.45"/>
    <row r="3970" ht="14.45"/>
    <row r="3971" ht="14.45"/>
    <row r="3972" ht="14.45"/>
    <row r="3973" ht="14.45"/>
    <row r="3974" ht="14.45"/>
    <row r="3975" ht="14.45"/>
    <row r="3976" ht="14.45"/>
    <row r="3977" ht="14.45"/>
    <row r="3978" ht="14.45"/>
    <row r="3979" ht="14.45"/>
    <row r="3980" ht="14.45"/>
    <row r="3981" ht="14.45"/>
    <row r="3982" ht="14.45"/>
    <row r="3983" ht="14.45"/>
    <row r="3984" ht="14.45"/>
    <row r="3985" ht="14.45"/>
    <row r="3986" ht="14.45"/>
    <row r="3987" ht="14.45"/>
    <row r="3988" ht="14.45"/>
    <row r="3989" ht="14.45"/>
    <row r="3990" ht="14.45"/>
    <row r="3991" ht="14.45"/>
    <row r="3992" ht="14.45"/>
    <row r="3993" ht="14.45"/>
    <row r="3994" ht="14.45"/>
    <row r="3995" ht="14.45"/>
    <row r="3996" ht="14.45"/>
    <row r="3997" ht="14.45"/>
    <row r="3998" ht="14.45"/>
    <row r="3999" ht="14.45"/>
    <row r="4000" ht="14.45"/>
    <row r="4001" ht="14.45"/>
    <row r="4002" ht="14.45"/>
    <row r="4003" ht="14.45"/>
    <row r="4004" ht="14.45"/>
    <row r="4005" ht="14.45"/>
    <row r="4006" ht="14.45"/>
    <row r="4007" ht="14.45"/>
    <row r="4008" ht="14.45"/>
    <row r="4009" ht="14.45"/>
    <row r="4010" ht="14.45"/>
    <row r="4011" ht="14.45"/>
    <row r="4012" ht="14.45"/>
    <row r="4013" ht="14.45"/>
    <row r="4014" ht="14.45"/>
    <row r="4015" ht="14.45"/>
    <row r="4016" ht="14.45"/>
    <row r="4017" ht="14.45"/>
    <row r="4018" ht="14.45"/>
    <row r="4019" ht="14.45"/>
    <row r="4020" ht="14.45"/>
    <row r="4021" ht="14.45"/>
    <row r="4022" ht="14.45"/>
    <row r="4023" ht="14.45"/>
    <row r="4024" ht="14.45"/>
    <row r="4025" ht="14.45"/>
    <row r="4026" ht="14.45"/>
    <row r="4027" ht="14.45"/>
    <row r="4028" ht="14.45"/>
    <row r="4029" ht="14.45"/>
    <row r="4030" ht="14.45"/>
    <row r="4031" ht="14.45"/>
    <row r="4032" ht="14.45"/>
    <row r="4033" ht="14.45"/>
    <row r="4034" ht="14.45"/>
    <row r="4035" ht="14.45"/>
    <row r="4036" ht="14.45"/>
    <row r="4037" ht="14.45"/>
    <row r="4038" ht="14.45"/>
    <row r="4039" ht="14.45"/>
    <row r="4040" ht="14.45"/>
    <row r="4041" ht="14.45"/>
    <row r="4042" ht="14.45"/>
    <row r="4043" ht="14.45"/>
    <row r="4044" ht="14.45"/>
    <row r="4045" ht="14.45"/>
    <row r="4046" ht="14.45"/>
    <row r="4047" ht="14.45"/>
    <row r="4048" ht="14.45"/>
    <row r="4049" ht="14.45"/>
    <row r="4050" ht="14.45"/>
    <row r="4051" ht="14.45"/>
    <row r="4052" ht="14.45"/>
    <row r="4053" ht="14.45"/>
    <row r="4054" ht="14.45"/>
    <row r="4055" ht="14.45"/>
    <row r="4056" ht="14.45"/>
    <row r="4057" ht="14.45"/>
    <row r="4058" ht="14.45"/>
    <row r="4059" ht="14.45"/>
    <row r="4060" ht="14.45"/>
    <row r="4061" ht="14.45"/>
    <row r="4062" ht="14.45"/>
    <row r="4063" ht="14.45"/>
    <row r="4064" ht="14.45"/>
    <row r="4065" ht="14.45"/>
    <row r="4066" ht="14.45"/>
    <row r="4067" ht="14.45"/>
    <row r="4068" ht="14.45"/>
    <row r="4069" ht="14.45"/>
    <row r="4070" ht="14.45"/>
    <row r="4071" ht="14.45"/>
    <row r="4072" ht="14.45"/>
    <row r="4073" ht="14.45"/>
    <row r="4074" ht="14.45"/>
    <row r="4075" ht="14.45"/>
    <row r="4076" ht="14.45"/>
    <row r="4077" ht="14.45"/>
    <row r="4078" ht="14.45"/>
    <row r="4079" ht="14.45"/>
    <row r="4080" ht="14.45"/>
    <row r="4081" ht="14.45"/>
    <row r="4082" ht="14.45"/>
    <row r="4083" ht="14.45"/>
    <row r="4084" ht="14.45"/>
    <row r="4085" ht="14.45"/>
    <row r="4086" ht="14.45"/>
    <row r="4087" ht="14.45"/>
    <row r="4088" ht="14.45"/>
    <row r="4089" ht="14.45"/>
    <row r="4090" ht="14.45"/>
    <row r="4091" ht="14.45"/>
    <row r="4092" ht="14.45"/>
    <row r="4093" ht="14.45"/>
    <row r="4094" ht="14.45"/>
    <row r="4095" ht="14.45"/>
    <row r="4096" ht="14.45"/>
    <row r="4097" ht="14.45"/>
    <row r="4098" ht="14.45"/>
    <row r="4099" ht="14.45"/>
    <row r="4100" ht="14.45"/>
    <row r="4101" ht="14.45"/>
    <row r="4102" ht="14.45"/>
    <row r="4103" ht="14.45"/>
    <row r="4104" ht="14.45"/>
    <row r="4105" ht="14.45"/>
    <row r="4106" ht="14.45"/>
    <row r="4107" ht="14.45"/>
    <row r="4108" ht="14.45"/>
    <row r="4109" ht="14.45"/>
    <row r="4110" ht="14.45"/>
    <row r="4111" ht="14.45"/>
    <row r="4112" ht="14.45"/>
    <row r="4113" ht="14.45"/>
    <row r="4114" ht="14.45"/>
    <row r="4115" ht="14.45"/>
    <row r="4116" ht="14.45"/>
    <row r="4117" ht="14.45"/>
    <row r="4118" ht="14.45"/>
    <row r="4119" ht="14.45"/>
    <row r="4120" ht="14.45"/>
    <row r="4121" ht="14.45"/>
    <row r="4122" ht="14.45"/>
    <row r="4123" ht="14.45"/>
    <row r="4124" ht="14.45"/>
    <row r="4125" ht="14.45"/>
    <row r="4126" ht="14.45"/>
    <row r="4127" ht="14.45"/>
    <row r="4128" ht="14.45"/>
    <row r="4129" ht="14.45"/>
    <row r="4130" ht="14.45"/>
    <row r="4131" ht="14.45"/>
    <row r="4132" ht="14.45"/>
    <row r="4133" ht="14.45"/>
    <row r="4134" ht="14.45"/>
    <row r="4135" ht="14.45"/>
    <row r="4136" ht="14.45"/>
    <row r="4137" ht="14.45"/>
    <row r="4138" ht="14.45"/>
    <row r="4139" ht="14.45"/>
    <row r="4140" ht="14.45"/>
    <row r="4141" ht="14.45"/>
    <row r="4142" ht="14.45"/>
    <row r="4143" ht="14.45"/>
    <row r="4144" ht="14.45"/>
    <row r="4145" ht="14.45"/>
    <row r="4146" ht="14.45"/>
    <row r="4147" ht="14.45"/>
    <row r="4148" ht="14.45"/>
    <row r="4149" ht="14.45"/>
    <row r="4150" ht="14.45"/>
    <row r="4151" ht="14.45"/>
    <row r="4152" ht="14.45"/>
    <row r="4153" ht="14.45"/>
    <row r="4154" ht="14.45"/>
    <row r="4155" ht="14.45"/>
    <row r="4156" ht="14.45"/>
    <row r="4157" ht="14.45"/>
    <row r="4158" ht="14.45"/>
    <row r="4159" ht="14.45"/>
    <row r="4160" ht="14.45"/>
    <row r="4161" ht="14.45"/>
    <row r="4162" ht="14.45"/>
    <row r="4163" ht="14.45"/>
    <row r="4164" ht="14.45"/>
    <row r="4165" ht="14.45"/>
    <row r="4166" ht="14.45"/>
    <row r="4167" ht="14.45"/>
    <row r="4168" ht="14.45"/>
    <row r="4169" ht="14.45"/>
    <row r="4170" ht="14.45"/>
    <row r="4171" ht="14.45"/>
    <row r="4172" ht="14.45"/>
    <row r="4173" ht="14.45"/>
    <row r="4174" ht="14.45"/>
    <row r="4175" ht="14.45"/>
    <row r="4176" ht="14.45"/>
    <row r="4177" ht="14.45"/>
    <row r="4178" ht="14.45"/>
    <row r="4179" ht="14.45"/>
    <row r="4180" ht="14.45"/>
    <row r="4181" ht="14.45"/>
    <row r="4182" ht="14.45"/>
    <row r="4183" ht="14.45"/>
    <row r="4184" ht="14.45"/>
    <row r="4185" ht="14.45"/>
    <row r="4186" ht="14.45"/>
    <row r="4187" ht="14.45"/>
    <row r="4188" ht="14.45"/>
    <row r="4189" ht="14.45"/>
    <row r="4190" ht="14.45"/>
    <row r="4191" ht="14.45"/>
    <row r="4192" ht="14.45"/>
    <row r="4193" ht="14.45"/>
    <row r="4194" ht="14.45"/>
    <row r="4195" ht="14.45"/>
    <row r="4196" ht="14.45"/>
    <row r="4197" ht="14.45"/>
    <row r="4198" ht="14.45"/>
    <row r="4199" ht="14.45"/>
    <row r="4200" ht="14.45"/>
    <row r="4201" ht="14.45"/>
    <row r="4202" ht="14.45"/>
    <row r="4203" ht="14.45"/>
    <row r="4204" ht="14.45"/>
    <row r="4205" ht="14.45"/>
    <row r="4206" ht="14.45"/>
    <row r="4207" ht="14.45"/>
    <row r="4208" ht="14.45"/>
    <row r="4209" ht="14.45"/>
    <row r="4210" ht="14.45"/>
    <row r="4211" ht="14.45"/>
    <row r="4212" ht="14.45"/>
    <row r="4213" ht="14.45"/>
    <row r="4214" ht="14.45"/>
    <row r="4215" ht="14.45"/>
    <row r="4216" ht="14.45"/>
    <row r="4217" ht="14.45"/>
    <row r="4218" ht="14.45"/>
    <row r="4219" ht="14.45"/>
    <row r="4220" ht="14.45"/>
    <row r="4221" ht="14.45"/>
    <row r="4222" ht="14.45"/>
    <row r="4223" ht="14.45"/>
    <row r="4224" ht="14.45"/>
    <row r="4225" ht="14.45"/>
    <row r="4226" ht="14.45"/>
    <row r="4227" ht="14.45"/>
    <row r="4228" ht="14.45"/>
    <row r="4229" ht="14.45"/>
    <row r="4230" ht="14.45"/>
    <row r="4231" ht="14.45"/>
    <row r="4232" ht="14.45"/>
    <row r="4233" ht="14.45"/>
    <row r="4234" ht="14.45"/>
    <row r="4235" ht="14.45"/>
    <row r="4236" ht="14.45"/>
    <row r="4237" ht="14.45"/>
    <row r="4238" ht="14.45"/>
    <row r="4239" ht="14.45"/>
    <row r="4240" ht="14.45"/>
    <row r="4241" ht="14.45"/>
    <row r="4242" ht="14.45"/>
    <row r="4243" ht="14.45"/>
    <row r="4244" ht="14.45"/>
    <row r="4245" ht="14.45"/>
    <row r="4246" ht="14.45"/>
    <row r="4247" ht="14.45"/>
    <row r="4248" ht="14.45"/>
    <row r="4249" ht="14.45"/>
    <row r="4250" ht="14.45"/>
    <row r="4251" ht="14.45"/>
    <row r="4252" ht="14.45"/>
    <row r="4253" ht="14.45"/>
    <row r="4254" ht="14.45"/>
    <row r="4255" ht="14.45"/>
    <row r="4256" ht="14.45"/>
    <row r="4257" ht="14.45"/>
    <row r="4258" ht="14.45"/>
    <row r="4259" ht="14.45"/>
    <row r="4260" ht="14.45"/>
    <row r="4261" ht="14.45"/>
    <row r="4262" ht="14.45"/>
    <row r="4263" ht="14.45"/>
    <row r="4264" ht="14.45"/>
    <row r="4265" ht="14.45"/>
    <row r="4266" ht="14.45"/>
    <row r="4267" ht="14.45"/>
    <row r="4268" ht="14.45"/>
    <row r="4269" ht="14.45"/>
    <row r="4270" ht="14.45"/>
    <row r="4271" ht="14.45"/>
    <row r="4272" ht="14.45"/>
    <row r="4273" ht="14.45"/>
    <row r="4274" ht="14.45"/>
    <row r="4275" ht="14.45"/>
    <row r="4276" ht="14.45"/>
    <row r="4277" ht="14.45"/>
    <row r="4278" ht="14.45"/>
    <row r="4279" ht="14.45"/>
    <row r="4280" ht="14.45"/>
    <row r="4281" ht="14.45"/>
    <row r="4282" ht="14.45"/>
    <row r="4283" ht="14.45"/>
    <row r="4284" ht="14.45"/>
    <row r="4285" ht="14.45"/>
    <row r="4286" ht="14.45"/>
    <row r="4287" ht="14.45"/>
    <row r="4288" ht="14.45"/>
    <row r="4289" ht="14.45"/>
    <row r="4290" ht="14.45"/>
    <row r="4291" ht="14.45"/>
    <row r="4292" ht="14.45"/>
    <row r="4293" ht="14.45"/>
    <row r="4294" ht="14.45"/>
    <row r="4295" ht="14.45"/>
    <row r="4296" ht="14.45"/>
    <row r="4297" ht="14.45"/>
    <row r="4298" ht="14.45"/>
    <row r="4299" ht="14.45"/>
    <row r="4300" ht="14.45"/>
    <row r="4301" ht="14.45"/>
    <row r="4302" ht="14.45"/>
    <row r="4303" ht="14.45"/>
    <row r="4304" ht="14.45"/>
    <row r="4305" ht="14.45"/>
    <row r="4306" ht="14.45"/>
    <row r="4307" ht="14.45"/>
    <row r="4308" ht="14.45"/>
    <row r="4309" ht="14.45"/>
    <row r="4310" ht="14.45"/>
    <row r="4311" ht="14.45"/>
    <row r="4312" ht="14.45"/>
    <row r="4313" ht="14.45"/>
    <row r="4314" ht="14.45"/>
    <row r="4315" ht="14.45"/>
    <row r="4316" ht="14.45"/>
    <row r="4317" ht="14.45"/>
    <row r="4318" ht="14.45"/>
    <row r="4319" ht="14.45"/>
    <row r="4320" ht="14.45"/>
    <row r="4321" ht="14.45"/>
    <row r="4322" ht="14.45"/>
    <row r="4323" ht="14.45"/>
    <row r="4324" ht="14.45"/>
    <row r="4325" ht="14.45"/>
    <row r="4326" ht="14.45"/>
    <row r="4327" ht="14.45"/>
    <row r="4328" ht="14.45"/>
    <row r="4329" ht="14.45"/>
    <row r="4330" ht="14.45"/>
    <row r="4331" ht="14.45"/>
    <row r="4332" ht="14.45"/>
    <row r="4333" ht="14.45"/>
    <row r="4334" ht="14.45"/>
    <row r="4335" ht="14.45"/>
    <row r="4336" ht="14.45"/>
    <row r="4337" ht="14.45"/>
    <row r="4338" ht="14.45"/>
    <row r="4339" ht="14.45"/>
    <row r="4340" ht="14.45"/>
    <row r="4341" ht="14.45"/>
    <row r="4342" ht="14.45"/>
    <row r="4343" ht="14.45"/>
    <row r="4344" ht="14.45"/>
    <row r="4345" ht="14.45"/>
    <row r="4346" ht="14.45"/>
    <row r="4347" ht="14.45"/>
    <row r="4348" ht="14.45"/>
    <row r="4349" ht="14.45"/>
    <row r="4350" ht="14.45"/>
    <row r="4351" ht="14.45"/>
    <row r="4352" ht="14.45"/>
    <row r="4353" ht="14.45"/>
    <row r="4354" ht="14.45"/>
    <row r="4355" ht="14.45"/>
    <row r="4356" ht="14.45"/>
    <row r="4357" ht="14.45"/>
    <row r="4358" ht="14.45"/>
    <row r="4359" ht="14.45"/>
    <row r="4360" ht="14.45"/>
    <row r="4361" ht="14.45"/>
    <row r="4362" ht="14.45"/>
    <row r="4363" ht="14.45"/>
    <row r="4364" ht="14.45"/>
    <row r="4365" ht="14.45"/>
    <row r="4366" ht="14.45"/>
    <row r="4367" ht="14.45"/>
    <row r="4368" ht="14.45"/>
    <row r="4369" ht="14.45"/>
    <row r="4370" ht="14.45"/>
    <row r="4371" ht="14.45"/>
    <row r="4372" ht="14.45"/>
    <row r="4373" ht="14.45"/>
    <row r="4374" ht="14.45"/>
    <row r="4375" ht="14.45"/>
    <row r="4376" ht="14.45"/>
    <row r="4377" ht="14.45"/>
    <row r="4378" ht="14.45"/>
    <row r="4379" ht="14.45"/>
    <row r="4380" ht="14.45"/>
    <row r="4381" ht="14.45"/>
    <row r="4382" ht="14.45"/>
    <row r="4383" ht="14.45"/>
    <row r="4384" ht="14.45"/>
    <row r="4385" ht="14.45"/>
    <row r="4386" ht="14.45"/>
    <row r="4387" ht="14.45"/>
    <row r="4388" ht="14.45"/>
    <row r="4389" ht="14.45"/>
    <row r="4390" ht="14.45"/>
    <row r="4391" ht="14.45"/>
    <row r="4392" ht="14.45"/>
    <row r="4393" ht="14.45"/>
    <row r="4394" ht="14.45"/>
    <row r="4395" ht="14.45"/>
    <row r="4396" ht="14.45"/>
    <row r="4397" ht="14.45"/>
    <row r="4398" ht="14.45"/>
    <row r="4399" ht="14.45"/>
    <row r="4400" ht="14.45"/>
    <row r="4401" ht="14.45"/>
    <row r="4402" ht="14.45"/>
    <row r="4403" ht="14.45"/>
    <row r="4404" ht="14.45"/>
    <row r="4405" ht="14.45"/>
    <row r="4406" ht="14.45"/>
    <row r="4407" ht="14.45"/>
    <row r="4408" ht="14.45"/>
    <row r="4409" ht="14.45"/>
    <row r="4410" ht="14.45"/>
    <row r="4411" ht="14.45"/>
    <row r="4412" ht="14.45"/>
    <row r="4413" ht="14.45"/>
    <row r="4414" ht="14.45"/>
    <row r="4415" ht="14.45"/>
    <row r="4416" ht="14.45"/>
    <row r="4417" ht="14.45"/>
    <row r="4418" ht="14.45"/>
    <row r="4419" ht="14.45"/>
    <row r="4420" ht="14.45"/>
    <row r="4421" ht="14.45"/>
    <row r="4422" ht="14.45"/>
    <row r="4423" ht="14.45"/>
    <row r="4424" ht="14.45"/>
    <row r="4425" ht="14.45"/>
    <row r="4426" ht="14.45"/>
    <row r="4427" ht="14.45"/>
    <row r="4428" ht="14.45"/>
    <row r="4429" ht="14.45"/>
    <row r="4430" ht="14.45"/>
    <row r="4431" ht="14.45"/>
    <row r="4432" ht="14.45"/>
    <row r="4433" ht="14.45"/>
    <row r="4434" ht="14.45"/>
    <row r="4435" ht="14.45"/>
    <row r="4436" ht="14.45"/>
    <row r="4437" ht="14.45"/>
    <row r="4438" ht="14.45"/>
    <row r="4439" ht="14.45"/>
    <row r="4440" ht="14.45"/>
    <row r="4441" ht="14.45"/>
    <row r="4442" ht="14.45"/>
    <row r="4443" ht="14.45"/>
    <row r="4444" ht="14.45"/>
    <row r="4445" ht="14.45"/>
    <row r="4446" ht="14.45"/>
    <row r="4447" ht="14.45"/>
    <row r="4448" ht="14.45"/>
    <row r="4449" ht="14.45"/>
    <row r="4450" ht="14.45"/>
    <row r="4451" ht="14.45"/>
    <row r="4452" ht="14.45"/>
    <row r="4453" ht="14.45"/>
    <row r="4454" ht="14.45"/>
    <row r="4455" ht="14.45"/>
    <row r="4456" ht="14.45"/>
    <row r="4457" ht="14.45"/>
    <row r="4458" ht="14.45"/>
    <row r="4459" ht="14.45"/>
    <row r="4460" ht="14.45"/>
    <row r="4461" ht="14.45"/>
    <row r="4462" ht="14.45"/>
    <row r="4463" ht="14.45"/>
    <row r="4464" ht="14.45"/>
    <row r="4465" ht="14.45"/>
    <row r="4466" ht="14.45"/>
    <row r="4467" ht="14.45"/>
    <row r="4468" ht="14.45"/>
    <row r="4469" ht="14.45"/>
    <row r="4470" ht="14.45"/>
    <row r="4471" ht="14.45"/>
    <row r="4472" ht="14.45"/>
    <row r="4473" ht="14.45"/>
    <row r="4474" ht="14.45"/>
    <row r="4475" ht="14.45"/>
    <row r="4476" ht="14.45"/>
    <row r="4477" ht="14.45"/>
    <row r="4478" ht="14.45"/>
    <row r="4479" ht="14.45"/>
    <row r="4480" ht="14.45"/>
    <row r="4481" ht="14.45"/>
    <row r="4482" ht="14.45"/>
    <row r="4483" ht="14.45"/>
    <row r="4484" ht="14.45"/>
    <row r="4485" ht="14.45"/>
    <row r="4486" ht="14.45"/>
    <row r="4487" ht="14.45"/>
    <row r="4488" ht="14.45"/>
    <row r="4489" ht="14.45"/>
    <row r="4490" ht="14.45"/>
    <row r="4491" ht="14.45"/>
    <row r="4492" ht="14.45"/>
    <row r="4493" ht="14.45"/>
    <row r="4494" ht="14.45"/>
    <row r="4495" ht="14.45"/>
    <row r="4496" ht="14.45"/>
    <row r="4497" ht="14.45"/>
    <row r="4498" ht="14.45"/>
    <row r="4499" ht="14.45"/>
    <row r="4500" ht="14.45"/>
    <row r="4501" ht="14.45"/>
    <row r="4502" ht="14.45"/>
    <row r="4503" ht="14.45"/>
    <row r="4504" ht="14.45"/>
    <row r="4505" ht="14.45"/>
    <row r="4506" ht="14.45"/>
    <row r="4507" ht="14.45"/>
    <row r="4508" ht="14.45"/>
    <row r="4509" ht="14.45"/>
    <row r="4510" ht="14.45"/>
    <row r="4511" ht="14.45"/>
    <row r="4512" ht="14.45"/>
    <row r="4513" ht="14.45"/>
    <row r="4514" ht="14.45"/>
    <row r="4515" ht="14.45"/>
    <row r="4516" ht="14.45"/>
    <row r="4517" ht="14.45"/>
    <row r="4518" ht="14.45"/>
    <row r="4519" ht="14.45"/>
    <row r="4520" ht="14.45"/>
    <row r="4521" ht="14.45"/>
    <row r="4522" ht="14.45"/>
    <row r="4523" ht="14.45"/>
    <row r="4524" ht="14.45"/>
    <row r="4525" ht="14.45"/>
    <row r="4526" ht="14.45"/>
    <row r="4527" ht="14.45"/>
    <row r="4528" ht="14.45"/>
    <row r="4529" ht="14.45"/>
    <row r="4530" ht="14.45"/>
    <row r="4531" ht="14.45"/>
    <row r="4532" ht="14.45"/>
    <row r="4533" ht="14.45"/>
    <row r="4534" ht="14.45"/>
    <row r="4535" ht="14.45"/>
    <row r="4536" ht="14.45"/>
    <row r="4537" ht="14.45"/>
    <row r="4538" ht="14.45"/>
    <row r="4539" ht="14.45"/>
    <row r="4540" ht="14.45"/>
    <row r="4541" ht="14.45"/>
    <row r="4542" ht="14.45"/>
    <row r="4543" ht="14.45"/>
    <row r="4544" ht="14.45"/>
    <row r="4545" ht="14.45"/>
    <row r="4546" ht="14.45"/>
    <row r="4547" ht="14.45"/>
    <row r="4548" ht="14.45"/>
    <row r="4549" ht="14.45"/>
    <row r="4550" ht="14.45"/>
    <row r="4551" ht="14.45"/>
    <row r="4552" ht="14.45"/>
    <row r="4553" ht="14.45"/>
    <row r="4554" ht="14.45"/>
    <row r="4555" ht="14.45"/>
    <row r="4556" ht="14.45"/>
    <row r="4557" ht="14.45"/>
    <row r="4558" ht="14.45"/>
    <row r="4559" ht="14.45"/>
    <row r="4560" ht="14.45"/>
    <row r="4561" ht="14.45"/>
    <row r="4562" ht="14.45"/>
    <row r="4563" ht="14.45"/>
    <row r="4564" ht="14.45"/>
    <row r="4565" ht="14.45"/>
    <row r="4566" ht="14.45"/>
    <row r="4567" ht="14.45"/>
    <row r="4568" ht="14.45"/>
    <row r="4569" ht="14.45"/>
    <row r="4570" ht="14.45"/>
    <row r="4571" ht="14.45"/>
    <row r="4572" ht="14.45"/>
    <row r="4573" ht="14.45"/>
    <row r="4574" ht="14.45"/>
    <row r="4575" ht="14.45"/>
    <row r="4576" ht="14.45"/>
    <row r="4577" ht="14.45"/>
    <row r="4578" ht="14.45"/>
    <row r="4579" ht="14.45"/>
    <row r="4580" ht="14.45"/>
    <row r="4581" ht="14.45"/>
    <row r="4582" ht="14.45"/>
    <row r="4583" ht="14.45"/>
    <row r="4584" ht="14.45"/>
    <row r="4585" ht="14.45"/>
    <row r="4586" ht="14.45"/>
    <row r="4587" ht="14.45"/>
    <row r="4588" ht="14.45"/>
    <row r="4589" ht="14.45"/>
    <row r="4590" ht="14.45"/>
    <row r="4591" ht="14.45"/>
    <row r="4592" ht="14.45"/>
    <row r="4593" ht="14.45"/>
    <row r="4594" ht="14.45"/>
    <row r="4595" ht="14.45"/>
    <row r="4596" ht="14.45"/>
    <row r="4597" ht="14.45"/>
    <row r="4598" ht="14.45"/>
    <row r="4599" ht="14.45"/>
    <row r="4600" ht="14.45"/>
    <row r="4601" ht="14.45"/>
    <row r="4602" ht="14.45"/>
    <row r="4603" ht="14.45"/>
    <row r="4604" ht="14.45"/>
    <row r="4605" ht="14.45"/>
    <row r="4606" ht="14.45"/>
    <row r="4607" ht="14.45"/>
    <row r="4608" ht="14.45"/>
    <row r="4609" ht="14.45"/>
    <row r="4610" ht="14.45"/>
    <row r="4611" ht="14.45"/>
    <row r="4612" ht="14.45"/>
    <row r="4613" ht="14.45"/>
    <row r="4614" ht="14.45"/>
    <row r="4615" ht="14.45"/>
    <row r="4616" ht="14.45"/>
    <row r="4617" ht="14.45"/>
    <row r="4618" ht="14.45"/>
    <row r="4619" ht="14.45"/>
    <row r="4620" ht="14.45"/>
    <row r="4621" ht="14.45"/>
    <row r="4622" ht="14.45"/>
    <row r="4623" ht="14.45"/>
    <row r="4624" ht="14.45"/>
    <row r="4625" ht="14.45"/>
    <row r="4626" ht="14.45"/>
    <row r="4627" ht="14.45"/>
    <row r="4628" ht="14.45"/>
    <row r="4629" ht="14.45"/>
    <row r="4630" ht="14.45"/>
    <row r="4631" ht="14.45"/>
    <row r="4632" ht="14.45"/>
    <row r="4633" ht="14.45"/>
    <row r="4634" ht="14.45"/>
    <row r="4635" ht="14.45"/>
    <row r="4636" ht="14.45"/>
    <row r="4637" ht="14.45"/>
    <row r="4638" ht="14.45"/>
    <row r="4639" ht="14.45"/>
    <row r="4640" ht="14.45"/>
    <row r="4641" ht="14.45"/>
    <row r="4642" ht="14.45"/>
    <row r="4643" ht="14.45"/>
    <row r="4644" ht="14.45"/>
    <row r="4645" ht="14.45"/>
    <row r="4646" ht="14.45"/>
    <row r="4647" ht="14.45"/>
    <row r="4648" ht="14.45"/>
    <row r="4649" ht="14.45"/>
    <row r="4650" ht="14.45"/>
    <row r="4651" ht="14.45"/>
    <row r="4652" ht="14.45"/>
    <row r="4653" ht="14.45"/>
    <row r="4654" ht="14.45"/>
    <row r="4655" ht="14.45"/>
    <row r="4656" ht="14.45"/>
    <row r="4657" ht="14.45"/>
    <row r="4658" ht="14.45"/>
    <row r="4659" ht="14.45"/>
    <row r="4660" ht="14.45"/>
    <row r="4661" ht="14.45"/>
    <row r="4662" ht="14.45"/>
    <row r="4663" ht="14.45"/>
    <row r="4664" ht="14.45"/>
    <row r="4665" ht="14.45"/>
    <row r="4666" ht="14.45"/>
    <row r="4667" ht="14.45"/>
    <row r="4668" ht="14.45"/>
    <row r="4669" ht="14.45"/>
    <row r="4670" ht="14.45"/>
    <row r="4671" ht="14.45"/>
    <row r="4672" ht="14.45"/>
    <row r="4673" ht="14.45"/>
    <row r="4674" ht="14.45"/>
    <row r="4675" ht="14.45"/>
    <row r="4676" ht="14.45"/>
    <row r="4677" ht="14.45"/>
    <row r="4678" ht="14.45"/>
    <row r="4679" ht="14.45"/>
    <row r="4680" ht="14.45"/>
    <row r="4681" ht="14.45"/>
    <row r="4682" ht="14.45"/>
    <row r="4683" ht="14.45"/>
    <row r="4684" ht="14.45"/>
    <row r="4685" ht="14.45"/>
    <row r="4686" ht="14.45"/>
    <row r="4687" ht="14.45"/>
    <row r="4688" ht="14.45"/>
    <row r="4689" ht="14.45"/>
    <row r="4690" ht="14.45"/>
    <row r="4691" ht="14.45"/>
    <row r="4692" ht="14.45"/>
    <row r="4693" ht="14.45"/>
    <row r="4694" ht="14.45"/>
    <row r="4695" ht="14.45"/>
    <row r="4696" ht="14.45"/>
    <row r="4697" ht="14.45"/>
    <row r="4698" ht="14.45"/>
    <row r="4699" ht="14.45"/>
    <row r="4700" ht="14.45"/>
    <row r="4701" ht="14.45"/>
    <row r="4702" ht="14.45"/>
    <row r="4703" ht="14.45"/>
    <row r="4704" ht="14.45"/>
    <row r="4705" ht="14.45"/>
    <row r="4706" ht="14.45"/>
    <row r="4707" ht="14.45"/>
    <row r="4708" ht="14.45"/>
    <row r="4709" ht="14.45"/>
    <row r="4710" ht="14.45"/>
    <row r="4711" ht="14.45"/>
    <row r="4712" ht="14.45"/>
    <row r="4713" ht="14.45"/>
    <row r="4714" ht="14.45"/>
    <row r="4715" ht="14.45"/>
    <row r="4716" ht="14.45"/>
    <row r="4717" ht="14.45"/>
    <row r="4718" ht="14.45"/>
    <row r="4719" ht="14.45"/>
    <row r="4720" ht="14.45"/>
    <row r="4721" ht="14.45"/>
    <row r="4722" ht="14.45"/>
    <row r="4723" ht="14.45"/>
    <row r="4724" ht="14.45"/>
    <row r="4725" ht="14.45"/>
    <row r="4726" ht="14.45"/>
    <row r="4727" ht="14.45"/>
    <row r="4728" ht="14.45"/>
    <row r="4729" ht="14.45"/>
    <row r="4730" ht="14.45"/>
    <row r="4731" ht="14.45"/>
    <row r="4732" ht="14.45"/>
    <row r="4733" ht="14.45"/>
    <row r="4734" ht="14.45"/>
    <row r="4735" ht="14.45"/>
    <row r="4736" ht="14.45"/>
    <row r="4737" ht="14.45"/>
    <row r="4738" ht="14.45"/>
    <row r="4739" ht="14.45"/>
    <row r="4740" ht="14.45"/>
    <row r="4741" ht="14.45"/>
    <row r="4742" ht="14.45"/>
    <row r="4743" ht="14.45"/>
    <row r="4744" ht="14.45"/>
    <row r="4745" ht="14.45"/>
    <row r="4746" ht="14.45"/>
    <row r="4747" ht="14.45"/>
    <row r="4748" ht="14.45"/>
    <row r="4749" ht="14.45"/>
    <row r="4750" ht="14.45"/>
    <row r="4751" ht="14.45"/>
    <row r="4752" ht="14.45"/>
    <row r="4753" ht="14.45"/>
    <row r="4754" ht="14.45"/>
    <row r="4755" ht="14.45"/>
    <row r="4756" ht="14.45"/>
    <row r="4757" ht="14.45"/>
    <row r="4758" ht="14.45"/>
    <row r="4759" ht="14.45"/>
    <row r="4760" ht="14.45"/>
    <row r="4761" ht="14.45"/>
    <row r="4762" ht="14.45"/>
    <row r="4763" ht="14.45"/>
    <row r="4764" ht="14.45"/>
    <row r="4765" ht="14.45"/>
    <row r="4766" ht="14.45"/>
    <row r="4767" ht="14.45"/>
    <row r="4768" ht="14.45"/>
    <row r="4769" ht="14.45"/>
    <row r="4770" ht="14.45"/>
    <row r="4771" ht="14.45"/>
    <row r="4772" ht="14.45"/>
    <row r="4773" ht="14.45"/>
    <row r="4774" ht="14.45"/>
    <row r="4775" ht="14.45"/>
    <row r="4776" ht="14.45"/>
    <row r="4777" ht="14.45"/>
    <row r="4778" ht="14.45"/>
    <row r="4779" ht="14.45"/>
    <row r="4780" ht="14.45"/>
    <row r="4781" ht="14.45"/>
    <row r="4782" ht="14.45"/>
    <row r="4783" ht="14.45"/>
    <row r="4784" ht="14.45"/>
    <row r="4785" ht="14.45"/>
    <row r="4786" ht="14.45"/>
    <row r="4787" ht="14.45"/>
    <row r="4788" ht="14.45"/>
    <row r="4789" ht="14.45"/>
    <row r="4790" ht="14.45"/>
    <row r="4791" ht="14.45"/>
    <row r="4792" ht="14.45"/>
    <row r="4793" ht="14.45"/>
    <row r="4794" ht="14.45"/>
    <row r="4795" ht="14.45"/>
    <row r="4796" ht="14.45"/>
    <row r="4797" ht="14.45"/>
    <row r="4798" ht="14.45"/>
    <row r="4799" ht="14.45"/>
    <row r="4800" ht="14.45"/>
    <row r="4801" ht="14.45"/>
    <row r="4802" ht="14.45"/>
    <row r="4803" ht="14.45"/>
    <row r="4804" ht="14.45"/>
    <row r="4805" ht="14.45"/>
    <row r="4806" ht="14.45"/>
    <row r="4807" ht="14.45"/>
    <row r="4808" ht="14.45"/>
    <row r="4809" ht="14.45"/>
    <row r="4810" ht="14.45"/>
    <row r="4811" ht="14.45"/>
    <row r="4812" ht="14.45"/>
    <row r="4813" ht="14.45"/>
    <row r="4814" ht="14.45"/>
    <row r="4815" ht="14.45"/>
    <row r="4816" ht="14.45"/>
    <row r="4817" ht="14.45"/>
    <row r="4818" ht="14.45"/>
    <row r="4819" ht="14.45"/>
    <row r="4820" ht="14.45"/>
    <row r="4821" ht="14.45"/>
    <row r="4822" ht="14.45"/>
    <row r="4823" ht="14.45"/>
    <row r="4824" ht="14.45"/>
    <row r="4825" ht="14.45"/>
    <row r="4826" ht="14.45"/>
    <row r="4827" ht="14.45"/>
    <row r="4828" ht="14.45"/>
    <row r="4829" ht="14.45"/>
    <row r="4830" ht="14.45"/>
    <row r="4831" ht="14.45"/>
    <row r="4832" ht="14.45"/>
    <row r="4833" ht="14.45"/>
    <row r="4834" ht="14.45"/>
    <row r="4835" ht="14.45"/>
    <row r="4836" ht="14.45"/>
    <row r="4837" ht="14.45"/>
    <row r="4838" ht="14.45"/>
    <row r="4839" ht="14.45"/>
    <row r="4840" ht="14.45"/>
    <row r="4841" ht="14.45"/>
    <row r="4842" ht="14.45"/>
    <row r="4843" ht="14.45"/>
    <row r="4844" ht="14.45"/>
    <row r="4845" ht="14.45"/>
    <row r="4846" ht="14.45"/>
    <row r="4847" ht="14.45"/>
    <row r="4848" ht="14.45"/>
    <row r="4849" ht="14.45"/>
    <row r="4850" ht="14.45"/>
    <row r="4851" ht="14.45"/>
    <row r="4852" ht="14.45"/>
    <row r="4853" ht="14.45"/>
    <row r="4854" ht="14.45"/>
    <row r="4855" ht="14.45"/>
    <row r="4856" ht="14.45"/>
    <row r="4857" ht="14.45"/>
    <row r="4858" ht="14.45"/>
    <row r="4859" ht="14.45"/>
    <row r="4860" ht="14.45"/>
    <row r="4861" ht="14.45"/>
    <row r="4862" ht="14.45"/>
    <row r="4863" ht="14.45"/>
    <row r="4864" ht="14.45"/>
    <row r="4865" ht="14.45"/>
    <row r="4866" ht="14.45"/>
    <row r="4867" ht="14.45"/>
    <row r="4868" ht="14.45"/>
    <row r="4869" ht="14.45"/>
    <row r="4870" ht="14.45"/>
    <row r="4871" ht="14.45"/>
    <row r="4872" ht="14.45"/>
    <row r="4873" ht="14.45"/>
    <row r="4874" ht="14.45"/>
    <row r="4875" ht="14.45"/>
    <row r="4876" ht="14.45"/>
    <row r="4877" ht="14.45"/>
    <row r="4878" ht="14.45"/>
    <row r="4879" ht="14.45"/>
    <row r="4880" ht="14.45"/>
    <row r="4881" ht="14.45"/>
    <row r="4882" ht="14.45"/>
    <row r="4883" ht="14.45"/>
    <row r="4884" ht="14.45"/>
    <row r="4885" ht="14.45"/>
    <row r="4886" ht="14.45"/>
    <row r="4887" ht="14.45"/>
    <row r="4888" ht="14.45"/>
    <row r="4889" ht="14.45"/>
    <row r="4890" ht="14.45"/>
    <row r="4891" ht="14.45"/>
    <row r="4892" ht="14.45"/>
    <row r="4893" ht="14.45"/>
    <row r="4894" ht="14.45"/>
    <row r="4895" ht="14.45"/>
    <row r="4896" ht="14.45"/>
    <row r="4897" ht="14.45"/>
    <row r="4898" ht="14.45"/>
    <row r="4899" ht="14.45"/>
    <row r="4900" ht="14.45"/>
    <row r="4901" ht="14.45"/>
    <row r="4902" ht="14.45"/>
    <row r="4903" ht="14.45"/>
    <row r="4904" ht="14.45"/>
    <row r="4905" ht="14.45"/>
    <row r="4906" ht="14.45"/>
    <row r="4907" ht="14.45"/>
    <row r="4908" ht="14.45"/>
    <row r="4909" ht="14.45"/>
    <row r="4910" ht="14.45"/>
    <row r="4911" ht="14.45"/>
    <row r="4912" ht="14.45"/>
    <row r="4913" ht="14.45"/>
    <row r="4914" ht="14.45"/>
    <row r="4915" ht="14.45"/>
    <row r="4916" ht="14.45"/>
    <row r="4917" ht="14.45"/>
    <row r="4918" ht="14.45"/>
    <row r="4919" ht="14.45"/>
    <row r="4920" ht="14.45"/>
    <row r="4921" ht="14.45"/>
    <row r="4922" ht="14.45"/>
    <row r="4923" ht="14.45"/>
    <row r="4924" ht="14.45"/>
    <row r="4925" ht="14.45"/>
    <row r="4926" ht="14.45"/>
    <row r="4927" ht="14.45"/>
    <row r="4928" ht="14.45"/>
    <row r="4929" ht="14.45"/>
    <row r="4930" ht="14.45"/>
    <row r="4931" ht="14.45"/>
    <row r="4932" ht="14.45"/>
    <row r="4933" ht="14.45"/>
    <row r="4934" ht="14.45"/>
    <row r="4935" ht="14.45"/>
    <row r="4936" ht="14.45"/>
    <row r="4937" ht="14.45"/>
    <row r="4938" ht="14.45"/>
    <row r="4939" ht="14.45"/>
    <row r="4940" ht="14.45"/>
    <row r="4941" ht="14.45"/>
    <row r="4942" ht="14.45"/>
    <row r="4943" ht="14.45"/>
    <row r="4944" ht="14.45"/>
    <row r="4945" ht="14.45"/>
    <row r="4946" ht="14.45"/>
    <row r="4947" ht="14.45"/>
    <row r="4948" ht="14.45"/>
    <row r="4949" ht="14.45"/>
    <row r="4950" ht="14.45"/>
    <row r="4951" ht="14.45"/>
    <row r="4952" ht="14.45"/>
    <row r="4953" ht="14.45"/>
    <row r="4954" ht="14.45"/>
    <row r="4955" ht="14.45"/>
    <row r="4956" ht="14.45"/>
    <row r="4957" ht="14.45"/>
    <row r="4958" ht="14.45"/>
    <row r="4959" ht="14.45"/>
    <row r="4960" ht="14.45"/>
    <row r="4961" ht="14.45"/>
    <row r="4962" ht="14.45"/>
    <row r="4963" ht="14.45"/>
    <row r="4964" ht="14.45"/>
    <row r="4965" ht="14.45"/>
    <row r="4966" ht="14.45"/>
    <row r="4967" ht="14.45"/>
    <row r="4968" ht="14.45"/>
    <row r="4969" ht="14.45"/>
    <row r="4970" ht="14.45"/>
    <row r="4971" ht="14.45"/>
    <row r="4972" ht="14.45"/>
    <row r="4973" ht="14.45"/>
    <row r="4974" ht="14.45"/>
    <row r="4975" ht="14.45"/>
    <row r="4976" ht="14.45"/>
    <row r="4977" ht="14.45"/>
    <row r="4978" ht="14.45"/>
    <row r="4979" ht="14.45"/>
    <row r="4980" ht="14.45"/>
    <row r="4981" ht="14.45"/>
    <row r="4982" ht="14.45"/>
    <row r="4983" ht="14.45"/>
    <row r="4984" ht="14.45"/>
    <row r="4985" ht="14.45"/>
    <row r="4986" ht="14.45"/>
    <row r="4987" ht="14.45"/>
    <row r="4988" ht="14.45"/>
    <row r="4989" ht="14.45"/>
    <row r="4990" ht="14.45"/>
    <row r="4991" ht="14.45"/>
    <row r="4992" ht="14.45"/>
    <row r="4993" ht="14.45"/>
    <row r="4994" ht="14.45"/>
    <row r="4995" ht="14.45"/>
    <row r="4996" ht="14.45"/>
    <row r="4997" ht="14.45"/>
    <row r="4998" ht="14.45"/>
    <row r="4999" ht="14.45"/>
    <row r="5000" ht="14.45"/>
    <row r="5001" ht="14.45"/>
    <row r="5002" ht="14.45"/>
    <row r="5003" ht="14.45"/>
    <row r="5004" ht="14.45"/>
    <row r="5005" ht="14.45"/>
    <row r="5006" ht="14.45"/>
    <row r="5007" ht="14.45"/>
    <row r="5008" ht="14.45"/>
    <row r="5009" ht="14.45"/>
    <row r="5010" ht="14.45"/>
    <row r="5011" ht="14.45"/>
    <row r="5012" ht="14.45"/>
    <row r="5013" ht="14.45"/>
    <row r="5014" ht="14.45"/>
    <row r="5015" ht="14.45"/>
    <row r="5016" ht="14.45"/>
    <row r="5017" ht="14.45"/>
    <row r="5018" ht="14.45"/>
    <row r="5019" ht="14.45"/>
    <row r="5020" ht="14.45"/>
    <row r="5021" ht="14.45"/>
    <row r="5022" ht="14.45"/>
    <row r="5023" ht="14.45"/>
    <row r="5024" ht="14.45"/>
    <row r="5025" ht="14.45"/>
    <row r="5026" ht="14.45"/>
    <row r="5027" ht="14.45"/>
    <row r="5028" ht="14.45"/>
    <row r="5029" ht="14.45"/>
    <row r="5030" ht="14.45"/>
    <row r="5031" ht="14.45"/>
    <row r="5032" ht="14.45"/>
    <row r="5033" ht="14.45"/>
    <row r="5034" ht="14.45"/>
    <row r="5035" ht="14.45"/>
    <row r="5036" ht="14.45"/>
    <row r="5037" ht="14.45"/>
    <row r="5038" ht="14.45"/>
    <row r="5039" ht="14.45"/>
    <row r="5040" ht="14.45"/>
    <row r="5041" ht="14.45"/>
    <row r="5042" ht="14.45"/>
    <row r="5043" ht="14.45"/>
    <row r="5044" ht="14.45"/>
    <row r="5045" ht="14.45"/>
    <row r="5046" ht="14.45"/>
    <row r="5047" ht="14.45"/>
    <row r="5048" ht="14.45"/>
    <row r="5049" ht="14.45"/>
    <row r="5050" ht="14.45"/>
    <row r="5051" ht="14.45"/>
    <row r="5052" ht="14.45"/>
    <row r="5053" ht="14.45"/>
    <row r="5054" ht="14.45"/>
    <row r="5055" ht="14.45"/>
    <row r="5056" ht="14.45"/>
    <row r="5057" ht="14.45"/>
    <row r="5058" ht="14.45"/>
    <row r="5059" ht="14.45"/>
    <row r="5060" ht="14.45"/>
    <row r="5061" ht="14.45"/>
    <row r="5062" ht="14.45"/>
    <row r="5063" ht="14.45"/>
    <row r="5064" ht="14.45"/>
    <row r="5065" ht="14.45"/>
    <row r="5066" ht="14.45"/>
    <row r="5067" ht="14.45"/>
    <row r="5068" ht="14.45"/>
    <row r="5069" ht="14.45"/>
    <row r="5070" ht="14.45"/>
    <row r="5071" ht="14.45"/>
    <row r="5072" ht="14.45"/>
    <row r="5073" ht="14.45"/>
    <row r="5074" ht="14.45"/>
    <row r="5075" ht="14.45"/>
    <row r="5076" ht="14.45"/>
    <row r="5077" ht="14.45"/>
    <row r="5078" ht="14.45"/>
    <row r="5079" ht="14.45"/>
    <row r="5080" ht="14.45"/>
    <row r="5081" ht="14.45"/>
    <row r="5082" ht="14.45"/>
    <row r="5083" ht="14.45"/>
    <row r="5084" ht="14.45"/>
    <row r="5085" ht="14.45"/>
    <row r="5086" ht="14.45"/>
    <row r="5087" ht="14.45"/>
    <row r="5088" ht="14.45"/>
    <row r="5089" ht="14.45"/>
    <row r="5090" ht="14.45"/>
    <row r="5091" ht="14.45"/>
    <row r="5092" ht="14.45"/>
    <row r="5093" ht="14.45"/>
    <row r="5094" ht="14.45"/>
    <row r="5095" ht="14.45"/>
    <row r="5096" ht="14.45"/>
    <row r="5097" ht="14.45"/>
    <row r="5098" ht="14.45"/>
    <row r="5099" ht="14.45"/>
    <row r="5100" ht="14.45"/>
    <row r="5101" ht="14.45"/>
    <row r="5102" ht="14.45"/>
    <row r="5103" ht="14.45"/>
    <row r="5104" ht="14.45"/>
    <row r="5105" ht="14.45"/>
    <row r="5106" ht="14.45"/>
    <row r="5107" ht="14.45"/>
    <row r="5108" ht="14.45"/>
    <row r="5109" ht="14.45"/>
    <row r="5110" ht="14.45"/>
    <row r="5111" ht="14.45"/>
    <row r="5112" ht="14.45"/>
    <row r="5113" ht="14.45"/>
    <row r="5114" ht="14.45"/>
    <row r="5115" ht="14.45"/>
    <row r="5116" ht="14.45"/>
    <row r="5117" ht="14.45"/>
    <row r="5118" ht="14.45"/>
    <row r="5119" ht="14.45"/>
    <row r="5120" ht="14.45"/>
    <row r="5121" ht="14.45"/>
    <row r="5122" ht="14.45"/>
    <row r="5123" ht="14.45"/>
    <row r="5124" ht="14.45"/>
    <row r="5125" ht="14.45"/>
    <row r="5126" ht="14.45"/>
    <row r="5127" ht="14.45"/>
    <row r="5128" ht="14.45"/>
    <row r="5129" ht="14.45"/>
    <row r="5130" ht="14.45"/>
    <row r="5131" ht="14.45"/>
    <row r="5132" ht="14.45"/>
    <row r="5133" ht="14.45"/>
    <row r="5134" ht="14.45"/>
    <row r="5135" ht="14.45"/>
    <row r="5136" ht="14.45"/>
    <row r="5137" ht="14.45"/>
    <row r="5138" ht="14.45"/>
    <row r="5139" ht="14.45"/>
    <row r="5140" ht="14.45"/>
    <row r="5141" ht="14.45"/>
    <row r="5142" ht="14.45"/>
    <row r="5143" ht="14.45"/>
    <row r="5144" ht="14.45"/>
    <row r="5145" ht="14.45"/>
    <row r="5146" ht="14.45"/>
    <row r="5147" ht="14.45"/>
    <row r="5148" ht="14.45"/>
    <row r="5149" ht="14.45"/>
    <row r="5150" ht="14.45"/>
    <row r="5151" ht="14.45"/>
    <row r="5152" ht="14.45"/>
    <row r="5153" ht="14.45"/>
    <row r="5154" ht="14.45"/>
    <row r="5155" ht="14.45"/>
    <row r="5156" ht="14.45"/>
    <row r="5157" ht="14.45"/>
    <row r="5158" ht="14.45"/>
    <row r="5159" ht="14.45"/>
    <row r="5160" ht="14.45"/>
    <row r="5161" ht="14.45"/>
    <row r="5162" ht="14.45"/>
    <row r="5163" ht="14.45"/>
    <row r="5164" ht="14.45"/>
    <row r="5165" ht="14.45"/>
    <row r="5166" ht="14.45"/>
    <row r="5167" ht="14.45"/>
    <row r="5168" ht="14.45"/>
    <row r="5169" ht="14.45"/>
    <row r="5170" ht="14.45"/>
    <row r="5171" ht="14.45"/>
    <row r="5172" ht="14.45"/>
    <row r="5173" ht="14.45"/>
    <row r="5174" ht="14.45"/>
    <row r="5175" ht="14.45"/>
    <row r="5176" ht="14.45"/>
    <row r="5177" ht="14.45"/>
    <row r="5178" ht="14.45"/>
    <row r="5179" ht="14.45"/>
    <row r="5180" ht="14.45"/>
    <row r="5181" ht="14.45"/>
    <row r="5182" ht="14.45"/>
    <row r="5183" ht="14.45"/>
    <row r="5184" ht="14.45"/>
    <row r="5185" ht="14.45"/>
    <row r="5186" ht="14.45"/>
    <row r="5187" ht="14.45"/>
    <row r="5188" ht="14.45"/>
    <row r="5189" ht="14.45"/>
    <row r="5190" ht="14.45"/>
    <row r="5191" ht="14.45"/>
    <row r="5192" ht="14.45"/>
    <row r="5193" ht="14.45"/>
    <row r="5194" ht="14.45"/>
    <row r="5195" ht="14.45"/>
    <row r="5196" ht="14.45"/>
    <row r="5197" ht="14.45"/>
    <row r="5198" ht="14.45"/>
    <row r="5199" ht="14.45"/>
    <row r="5200" ht="14.45"/>
    <row r="5201" ht="14.45"/>
    <row r="5202" ht="14.45"/>
    <row r="5203" ht="14.45"/>
    <row r="5204" ht="14.45"/>
    <row r="5205" ht="14.45"/>
    <row r="5206" ht="14.45"/>
    <row r="5207" ht="14.45"/>
    <row r="5208" ht="14.45"/>
    <row r="5209" ht="14.45"/>
    <row r="5210" ht="14.45"/>
    <row r="5211" ht="14.45"/>
    <row r="5212" ht="14.45"/>
    <row r="5213" ht="14.45"/>
    <row r="5214" ht="14.45"/>
    <row r="5215" ht="14.45"/>
    <row r="5216" ht="14.45"/>
    <row r="5217" ht="14.45"/>
    <row r="5218" ht="14.45"/>
    <row r="5219" ht="14.45"/>
    <row r="5220" ht="14.45"/>
    <row r="5221" ht="14.45"/>
    <row r="5222" ht="14.45"/>
    <row r="5223" ht="14.45"/>
    <row r="5224" ht="14.45"/>
    <row r="5225" ht="14.45"/>
    <row r="5226" ht="14.45"/>
    <row r="5227" ht="14.45"/>
    <row r="5228" ht="14.45"/>
    <row r="5229" ht="14.45"/>
    <row r="5230" ht="14.45"/>
    <row r="5231" ht="14.45"/>
    <row r="5232" ht="14.45"/>
    <row r="5233" ht="14.45"/>
    <row r="5234" ht="14.45"/>
    <row r="5235" ht="14.45"/>
    <row r="5236" ht="14.45"/>
    <row r="5237" ht="14.45"/>
    <row r="5238" ht="14.45"/>
    <row r="5239" ht="14.45"/>
    <row r="5240" ht="14.45"/>
    <row r="5241" ht="14.45"/>
    <row r="5242" ht="14.45"/>
    <row r="5243" ht="14.45"/>
    <row r="5244" ht="14.45"/>
    <row r="5245" ht="14.45"/>
    <row r="5246" ht="14.45"/>
    <row r="5247" ht="14.45"/>
    <row r="5248" ht="14.45"/>
    <row r="5249" ht="14.45"/>
    <row r="5250" ht="14.45"/>
    <row r="5251" ht="14.45"/>
    <row r="5252" ht="14.45"/>
    <row r="5253" ht="14.45"/>
    <row r="5254" ht="14.45"/>
    <row r="5255" ht="14.45"/>
    <row r="5256" ht="14.45"/>
    <row r="5257" ht="14.45"/>
    <row r="5258" ht="14.45"/>
    <row r="5259" ht="14.45"/>
    <row r="5260" ht="14.45"/>
    <row r="5261" ht="14.45"/>
    <row r="5262" ht="14.45"/>
    <row r="5263" ht="14.45"/>
    <row r="5264" ht="14.45"/>
    <row r="5265" ht="14.45"/>
    <row r="5266" ht="14.45"/>
    <row r="5267" ht="14.45"/>
    <row r="5268" ht="14.45"/>
    <row r="5269" ht="14.45"/>
    <row r="5270" ht="14.45"/>
    <row r="5271" ht="14.45"/>
    <row r="5272" ht="14.45"/>
    <row r="5273" ht="14.45"/>
    <row r="5274" ht="14.45"/>
    <row r="5275" ht="14.45"/>
    <row r="5276" ht="14.45"/>
    <row r="5277" ht="14.45"/>
    <row r="5278" ht="14.45"/>
    <row r="5279" ht="14.45"/>
    <row r="5280" ht="14.45"/>
    <row r="5281" ht="14.45"/>
    <row r="5282" ht="14.45"/>
    <row r="5283" ht="14.45"/>
    <row r="5284" ht="14.45"/>
    <row r="5285" ht="14.45"/>
    <row r="5286" ht="14.45"/>
    <row r="5287" ht="14.45"/>
    <row r="5288" ht="14.45"/>
    <row r="5289" ht="14.45"/>
    <row r="5290" ht="14.45"/>
    <row r="5291" ht="14.45"/>
    <row r="5292" ht="14.45"/>
    <row r="5293" ht="14.45"/>
    <row r="5294" ht="14.45"/>
    <row r="5295" ht="14.45"/>
    <row r="5296" ht="14.45"/>
    <row r="5297" ht="14.45"/>
    <row r="5298" ht="14.45"/>
    <row r="5299" ht="14.45"/>
    <row r="5300" ht="14.45"/>
    <row r="5301" ht="14.45"/>
    <row r="5302" ht="14.45"/>
    <row r="5303" ht="14.45"/>
    <row r="5304" ht="14.45"/>
    <row r="5305" ht="14.45"/>
    <row r="5306" ht="14.45"/>
    <row r="5307" ht="14.45"/>
    <row r="5308" ht="14.45"/>
    <row r="5309" ht="14.45"/>
    <row r="5310" ht="14.45"/>
    <row r="5311" ht="14.45"/>
    <row r="5312" ht="14.45"/>
    <row r="5313" ht="14.45"/>
    <row r="5314" ht="14.45"/>
    <row r="5315" ht="14.45"/>
    <row r="5316" ht="14.45"/>
    <row r="5317" ht="14.45"/>
    <row r="5318" ht="14.45"/>
    <row r="5319" ht="14.45"/>
    <row r="5320" ht="14.45"/>
    <row r="5321" ht="14.45"/>
    <row r="5322" ht="14.45"/>
    <row r="5323" ht="14.45"/>
    <row r="5324" ht="14.45"/>
    <row r="5325" ht="14.45"/>
    <row r="5326" ht="14.45"/>
    <row r="5327" ht="14.45"/>
    <row r="5328" ht="14.45"/>
    <row r="5329" ht="14.45"/>
    <row r="5330" ht="14.45"/>
    <row r="5331" ht="14.45"/>
    <row r="5332" ht="14.45"/>
    <row r="5333" ht="14.45"/>
    <row r="5334" ht="14.45"/>
    <row r="5335" ht="14.45"/>
    <row r="5336" ht="14.45"/>
    <row r="5337" ht="14.45"/>
    <row r="5338" ht="14.45"/>
    <row r="5339" ht="14.45"/>
    <row r="5340" ht="14.45"/>
    <row r="5341" ht="14.45"/>
    <row r="5342" ht="14.45"/>
    <row r="5343" ht="14.45"/>
    <row r="5344" ht="14.45"/>
    <row r="5345" ht="14.45"/>
    <row r="5346" ht="14.45"/>
    <row r="5347" ht="14.45"/>
    <row r="5348" ht="14.45"/>
    <row r="5349" ht="14.45"/>
    <row r="5350" ht="14.45"/>
    <row r="5351" ht="14.45"/>
    <row r="5352" ht="14.45"/>
    <row r="5353" ht="14.45"/>
    <row r="5354" ht="14.45"/>
    <row r="5355" ht="14.45"/>
    <row r="5356" ht="14.45"/>
    <row r="5357" ht="14.45"/>
    <row r="5358" ht="14.45"/>
    <row r="5359" ht="14.45"/>
    <row r="5360" ht="14.45"/>
    <row r="5361" ht="14.45"/>
    <row r="5362" ht="14.45"/>
    <row r="5363" ht="14.45"/>
    <row r="5364" ht="14.45"/>
    <row r="5365" ht="14.45"/>
    <row r="5366" ht="14.45"/>
    <row r="5367" ht="14.45"/>
    <row r="5368" ht="14.45"/>
    <row r="5369" ht="14.45"/>
    <row r="5370" ht="14.45"/>
    <row r="5371" ht="14.45"/>
    <row r="5372" ht="14.45"/>
    <row r="5373" ht="14.45"/>
    <row r="5374" ht="14.45"/>
    <row r="5375" ht="14.45"/>
    <row r="5376" ht="14.45"/>
    <row r="5377" ht="14.45"/>
    <row r="5378" ht="14.45"/>
    <row r="5379" ht="14.45"/>
    <row r="5380" ht="14.45"/>
    <row r="5381" ht="14.45"/>
    <row r="5382" ht="14.45"/>
    <row r="5383" ht="14.45"/>
    <row r="5384" ht="14.45"/>
    <row r="5385" ht="14.45"/>
    <row r="5386" ht="14.45"/>
    <row r="5387" ht="14.45"/>
    <row r="5388" ht="14.45"/>
    <row r="5389" ht="14.45"/>
    <row r="5390" ht="14.45"/>
    <row r="5391" ht="14.45"/>
    <row r="5392" ht="14.45"/>
    <row r="5393" ht="14.45"/>
    <row r="5394" ht="14.45"/>
    <row r="5395" ht="14.45"/>
    <row r="5396" ht="14.45"/>
    <row r="5397" ht="14.45"/>
    <row r="5398" ht="14.45"/>
    <row r="5399" ht="14.45"/>
    <row r="5400" ht="14.45"/>
    <row r="5401" ht="14.45"/>
    <row r="5402" ht="14.45"/>
    <row r="5403" ht="14.45"/>
    <row r="5404" ht="14.45"/>
    <row r="5405" ht="14.45"/>
    <row r="5406" ht="14.45"/>
    <row r="5407" ht="14.45"/>
    <row r="5408" ht="14.45"/>
    <row r="5409" ht="14.45"/>
    <row r="5410" ht="14.45"/>
    <row r="5411" ht="14.45"/>
    <row r="5412" ht="14.45"/>
    <row r="5413" ht="14.45"/>
    <row r="5414" ht="14.45"/>
    <row r="5415" ht="14.45"/>
    <row r="5416" ht="14.45"/>
    <row r="5417" ht="14.45"/>
    <row r="5418" ht="14.45"/>
    <row r="5419" ht="14.45"/>
    <row r="5420" ht="14.45"/>
    <row r="5421" ht="14.45"/>
    <row r="5422" ht="14.45"/>
    <row r="5423" ht="14.45"/>
    <row r="5424" ht="14.45"/>
    <row r="5425" ht="14.45"/>
    <row r="5426" ht="14.45"/>
    <row r="5427" ht="14.45"/>
    <row r="5428" ht="14.45"/>
    <row r="5429" ht="14.45"/>
    <row r="5430" ht="14.45"/>
    <row r="5431" ht="14.45"/>
    <row r="5432" ht="14.45"/>
    <row r="5433" ht="14.45"/>
    <row r="5434" ht="14.45"/>
    <row r="5435" ht="14.45"/>
    <row r="5436" ht="14.45"/>
    <row r="5437" ht="14.45"/>
    <row r="5438" ht="14.45"/>
    <row r="5439" ht="14.45"/>
    <row r="5440" ht="14.45"/>
    <row r="5441" ht="14.45"/>
    <row r="5442" ht="14.45"/>
    <row r="5443" ht="14.45"/>
    <row r="5444" ht="14.45"/>
    <row r="5445" ht="14.45"/>
    <row r="5446" ht="14.45"/>
    <row r="5447" ht="14.45"/>
    <row r="5448" ht="14.45"/>
    <row r="5449" ht="14.45"/>
    <row r="5450" ht="14.45"/>
    <row r="5451" ht="14.45"/>
    <row r="5452" ht="14.45"/>
    <row r="5453" ht="14.45"/>
    <row r="5454" ht="14.45"/>
    <row r="5455" ht="14.45"/>
    <row r="5456" ht="14.45"/>
    <row r="5457" ht="14.45"/>
    <row r="5458" ht="14.45"/>
    <row r="5459" ht="14.45"/>
    <row r="5460" ht="14.45"/>
    <row r="5461" ht="14.45"/>
    <row r="5462" ht="14.45"/>
    <row r="5463" ht="14.45"/>
    <row r="5464" ht="14.45"/>
    <row r="5465" ht="14.45"/>
    <row r="5466" ht="14.45"/>
    <row r="5467" ht="14.45"/>
    <row r="5468" ht="14.45"/>
    <row r="5469" ht="14.45"/>
    <row r="5470" ht="14.45"/>
    <row r="5471" ht="14.45"/>
    <row r="5472" ht="14.45"/>
    <row r="5473" ht="14.45"/>
    <row r="5474" ht="14.45"/>
    <row r="5475" ht="14.45"/>
    <row r="5476" ht="14.45"/>
    <row r="5477" ht="14.45"/>
    <row r="5478" ht="14.45"/>
    <row r="5479" ht="14.45"/>
    <row r="5480" ht="14.45"/>
    <row r="5481" ht="14.45"/>
    <row r="5482" ht="14.45"/>
    <row r="5483" ht="14.45"/>
    <row r="5484" ht="14.45"/>
    <row r="5485" ht="14.45"/>
    <row r="5486" ht="14.45"/>
    <row r="5487" ht="14.45"/>
    <row r="5488" ht="14.45"/>
    <row r="5489" ht="14.45"/>
    <row r="5490" ht="14.45"/>
    <row r="5491" ht="14.45"/>
    <row r="5492" ht="14.45"/>
    <row r="5493" ht="14.45"/>
    <row r="5494" ht="14.45"/>
    <row r="5495" ht="14.45"/>
    <row r="5496" ht="14.45"/>
    <row r="5497" ht="14.45"/>
    <row r="5498" ht="14.45"/>
    <row r="5499" ht="14.45"/>
    <row r="5500" ht="14.45"/>
    <row r="5501" ht="14.45"/>
    <row r="5502" ht="14.45"/>
    <row r="5503" ht="14.45"/>
    <row r="5504" ht="14.45"/>
    <row r="5505" ht="14.45"/>
    <row r="5506" ht="14.45"/>
    <row r="5507" ht="14.45"/>
    <row r="5508" ht="14.45"/>
    <row r="5509" ht="14.45"/>
    <row r="5510" ht="14.45"/>
    <row r="5511" ht="14.45"/>
    <row r="5512" ht="14.45"/>
    <row r="5513" ht="14.45"/>
    <row r="5514" ht="14.45"/>
    <row r="5515" ht="14.45"/>
    <row r="5516" ht="14.45"/>
    <row r="5517" ht="14.45"/>
    <row r="5518" ht="14.45"/>
    <row r="5519" ht="14.45"/>
    <row r="5520" ht="14.45"/>
    <row r="5521" ht="14.45"/>
    <row r="5522" ht="14.45"/>
    <row r="5523" ht="14.45"/>
    <row r="5524" ht="14.45"/>
    <row r="5525" ht="14.45"/>
    <row r="5526" ht="14.45"/>
    <row r="5527" ht="14.45"/>
    <row r="5528" ht="14.45"/>
    <row r="5529" ht="14.45"/>
    <row r="5530" ht="14.45"/>
    <row r="5531" ht="14.45"/>
    <row r="5532" ht="14.45"/>
    <row r="5533" ht="14.45"/>
    <row r="5534" ht="14.45"/>
    <row r="5535" ht="14.45"/>
    <row r="5536" ht="14.45"/>
    <row r="5537" ht="14.45"/>
    <row r="5538" ht="14.45"/>
    <row r="5539" ht="14.45"/>
    <row r="5540" ht="14.45"/>
    <row r="5541" ht="14.45"/>
    <row r="5542" ht="14.45"/>
    <row r="5543" ht="14.45"/>
    <row r="5544" ht="14.45"/>
    <row r="5545" ht="14.45"/>
    <row r="5546" ht="14.45"/>
    <row r="5547" ht="14.45"/>
    <row r="5548" ht="14.45"/>
    <row r="5549" ht="14.45"/>
    <row r="5550" ht="14.45"/>
    <row r="5551" ht="14.45"/>
    <row r="5552" ht="14.45"/>
    <row r="5553" ht="14.45"/>
    <row r="5554" ht="14.45"/>
    <row r="5555" ht="14.45"/>
    <row r="5556" ht="14.45"/>
    <row r="5557" ht="14.45"/>
    <row r="5558" ht="14.45"/>
    <row r="5559" ht="14.45"/>
    <row r="5560" ht="14.45"/>
    <row r="5561" ht="14.45"/>
    <row r="5562" ht="14.45"/>
    <row r="5563" ht="14.45"/>
    <row r="5564" ht="14.45"/>
    <row r="5565" ht="14.45"/>
    <row r="5566" ht="14.45"/>
    <row r="5567" ht="14.45"/>
    <row r="5568" ht="14.45"/>
    <row r="5569" ht="14.45"/>
    <row r="5570" ht="14.45"/>
    <row r="5571" ht="14.45"/>
    <row r="5572" ht="14.45"/>
    <row r="5573" ht="14.45"/>
    <row r="5574" ht="14.45"/>
    <row r="5575" ht="14.45"/>
    <row r="5576" ht="14.45"/>
    <row r="5577" ht="14.45"/>
    <row r="5578" ht="14.45"/>
    <row r="5579" ht="14.45"/>
    <row r="5580" ht="14.45"/>
    <row r="5581" ht="14.45"/>
    <row r="5582" ht="14.45"/>
    <row r="5583" ht="14.45"/>
    <row r="5584" ht="14.45"/>
    <row r="5585" ht="14.45"/>
    <row r="5586" ht="14.45"/>
    <row r="5587" ht="14.45"/>
    <row r="5588" ht="14.45"/>
    <row r="5589" ht="14.45"/>
    <row r="5590" ht="14.45"/>
    <row r="5591" ht="14.45"/>
    <row r="5592" ht="14.45"/>
    <row r="5593" ht="14.45"/>
    <row r="5594" ht="14.45"/>
    <row r="5595" ht="14.45"/>
    <row r="5596" ht="14.45"/>
    <row r="5597" ht="14.45"/>
    <row r="5598" ht="14.45"/>
    <row r="5599" ht="14.45"/>
    <row r="5600" ht="14.45"/>
    <row r="5601" ht="14.45"/>
    <row r="5602" ht="14.45"/>
    <row r="5603" ht="14.45"/>
    <row r="5604" ht="14.45"/>
    <row r="5605" ht="14.45"/>
    <row r="5606" ht="14.45"/>
    <row r="5607" ht="14.45"/>
    <row r="5608" ht="14.45"/>
    <row r="5609" ht="14.45"/>
    <row r="5610" ht="14.45"/>
    <row r="5611" ht="14.45"/>
    <row r="5612" ht="14.45"/>
    <row r="5613" ht="14.45"/>
    <row r="5614" ht="14.45"/>
    <row r="5615" ht="14.45"/>
    <row r="5616" ht="14.45"/>
    <row r="5617" ht="14.45"/>
    <row r="5618" ht="14.45"/>
    <row r="5619" ht="14.45"/>
    <row r="5620" ht="14.45"/>
    <row r="5621" ht="14.45"/>
    <row r="5622" ht="14.45"/>
    <row r="5623" ht="14.45"/>
    <row r="5624" ht="14.45"/>
    <row r="5625" ht="14.45"/>
    <row r="5626" ht="14.45"/>
    <row r="5627" ht="14.45"/>
    <row r="5628" ht="14.45"/>
    <row r="5629" ht="14.45"/>
    <row r="5630" ht="14.45"/>
    <row r="5631" ht="14.45"/>
    <row r="5632" ht="14.45"/>
    <row r="5633" ht="14.45"/>
    <row r="5634" ht="14.45"/>
    <row r="5635" ht="14.45"/>
    <row r="5636" ht="14.45"/>
    <row r="5637" ht="14.45"/>
    <row r="5638" ht="14.45"/>
    <row r="5639" ht="14.45"/>
    <row r="5640" ht="14.45"/>
    <row r="5641" ht="14.45"/>
    <row r="5642" ht="14.45"/>
    <row r="5643" ht="14.45"/>
    <row r="5644" ht="14.45"/>
    <row r="5645" ht="14.45"/>
    <row r="5646" ht="14.45"/>
    <row r="5647" ht="14.45"/>
    <row r="5648" ht="14.45"/>
    <row r="5649" ht="14.45"/>
    <row r="5650" ht="14.45"/>
    <row r="5651" ht="14.45"/>
    <row r="5652" ht="14.45"/>
    <row r="5653" ht="14.45"/>
    <row r="5654" ht="14.45"/>
    <row r="5655" ht="14.45"/>
    <row r="5656" ht="14.45"/>
    <row r="5657" ht="14.45"/>
    <row r="5658" ht="14.45"/>
    <row r="5659" ht="14.45"/>
    <row r="5660" ht="14.45"/>
    <row r="5661" ht="14.45"/>
    <row r="5662" ht="14.45"/>
    <row r="5663" ht="14.45"/>
    <row r="5664" ht="14.45"/>
    <row r="5665" ht="14.45"/>
    <row r="5666" ht="14.45"/>
    <row r="5667" ht="14.45"/>
    <row r="5668" ht="14.45"/>
    <row r="5669" ht="14.45"/>
    <row r="5670" ht="14.45"/>
    <row r="5671" ht="14.45"/>
    <row r="5672" ht="14.45"/>
    <row r="5673" ht="14.45"/>
    <row r="5674" ht="14.45"/>
    <row r="5675" ht="14.45"/>
    <row r="5676" ht="14.45"/>
    <row r="5677" ht="14.45"/>
    <row r="5678" ht="14.45"/>
    <row r="5679" ht="14.45"/>
    <row r="5680" ht="14.45"/>
    <row r="5681" ht="14.45"/>
    <row r="5682" ht="14.45"/>
    <row r="5683" ht="14.45"/>
    <row r="5684" ht="14.45"/>
    <row r="5685" ht="14.45"/>
    <row r="5686" ht="14.45"/>
    <row r="5687" ht="14.45"/>
    <row r="5688" ht="14.45"/>
    <row r="5689" ht="14.45"/>
    <row r="5690" ht="14.45"/>
    <row r="5691" ht="14.45"/>
    <row r="5692" ht="14.45"/>
    <row r="5693" ht="14.45"/>
    <row r="5694" ht="14.45"/>
    <row r="5695" ht="14.45"/>
    <row r="5696" ht="14.45"/>
    <row r="5697" ht="14.45"/>
    <row r="5698" ht="14.45"/>
    <row r="5699" ht="14.45"/>
    <row r="5700" ht="14.45"/>
    <row r="5701" ht="14.45"/>
    <row r="5702" ht="14.45"/>
    <row r="5703" ht="14.45"/>
    <row r="5704" ht="14.45"/>
    <row r="5705" ht="14.45"/>
    <row r="5706" ht="14.45"/>
    <row r="5707" ht="14.45"/>
    <row r="5708" ht="14.45"/>
    <row r="5709" ht="14.45"/>
    <row r="5710" ht="14.45"/>
    <row r="5711" ht="14.45"/>
    <row r="5712" ht="14.45"/>
    <row r="5713" ht="14.45"/>
    <row r="5714" ht="14.45"/>
    <row r="5715" ht="14.45"/>
    <row r="5716" ht="14.45"/>
    <row r="5717" ht="14.45"/>
    <row r="5718" ht="14.45"/>
    <row r="5719" ht="14.45"/>
    <row r="5720" ht="14.45"/>
    <row r="5721" ht="14.45"/>
    <row r="5722" ht="14.45"/>
    <row r="5723" ht="14.45"/>
    <row r="5724" ht="14.45"/>
    <row r="5725" ht="14.45"/>
    <row r="5726" ht="14.45"/>
    <row r="5727" ht="14.45"/>
    <row r="5728" ht="14.45"/>
    <row r="5729" ht="14.45"/>
    <row r="5730" ht="14.45"/>
    <row r="5731" ht="14.45"/>
    <row r="5732" ht="14.45"/>
    <row r="5733" ht="14.45"/>
    <row r="5734" ht="14.45"/>
    <row r="5735" ht="14.45"/>
    <row r="5736" ht="14.45"/>
    <row r="5737" ht="14.45"/>
    <row r="5738" ht="14.45"/>
    <row r="5739" ht="14.45"/>
    <row r="5740" ht="14.45"/>
    <row r="5741" ht="14.45"/>
    <row r="5742" ht="14.45"/>
    <row r="5743" ht="14.45"/>
    <row r="5744" ht="14.45"/>
    <row r="5745" ht="14.45"/>
    <row r="5746" ht="14.45"/>
    <row r="5747" ht="14.45"/>
    <row r="5748" ht="14.45"/>
    <row r="5749" ht="14.45"/>
    <row r="5750" ht="14.45"/>
    <row r="5751" ht="14.45"/>
    <row r="5752" ht="14.45"/>
    <row r="5753" ht="14.45"/>
    <row r="5754" ht="14.45"/>
    <row r="5755" ht="14.45"/>
    <row r="5756" ht="14.45"/>
    <row r="5757" ht="14.45"/>
    <row r="5758" ht="14.45"/>
    <row r="5759" ht="14.45"/>
    <row r="5760" ht="14.45"/>
    <row r="5761" ht="14.45"/>
    <row r="5762" ht="14.45"/>
    <row r="5763" ht="14.45"/>
    <row r="5764" ht="14.45"/>
    <row r="5765" ht="14.45"/>
    <row r="5766" ht="14.45"/>
    <row r="5767" ht="14.45"/>
    <row r="5768" ht="14.45"/>
    <row r="5769" ht="14.45"/>
    <row r="5770" ht="14.45"/>
    <row r="5771" ht="14.45"/>
    <row r="5772" ht="14.45"/>
    <row r="5773" ht="14.45"/>
    <row r="5774" ht="14.45"/>
    <row r="5775" ht="14.45"/>
    <row r="5776" ht="14.45"/>
    <row r="5777" ht="14.45"/>
    <row r="5778" ht="14.45"/>
    <row r="5779" ht="14.45"/>
    <row r="5780" ht="14.45"/>
    <row r="5781" ht="14.45"/>
    <row r="5782" ht="14.45"/>
    <row r="5783" ht="14.45"/>
    <row r="5784" ht="14.45"/>
    <row r="5785" ht="14.45"/>
    <row r="5786" ht="14.45"/>
    <row r="5787" ht="14.45"/>
    <row r="5788" ht="14.45"/>
    <row r="5789" ht="14.45"/>
    <row r="5790" ht="14.45"/>
    <row r="5791" ht="14.45"/>
    <row r="5792" ht="14.45"/>
    <row r="5793" ht="14.45"/>
    <row r="5794" ht="14.45"/>
    <row r="5795" ht="14.45"/>
    <row r="5796" ht="14.45"/>
    <row r="5797" ht="14.45"/>
    <row r="5798" ht="14.45"/>
    <row r="5799" ht="14.45"/>
    <row r="5800" ht="14.45"/>
    <row r="5801" ht="14.45"/>
    <row r="5802" ht="14.45"/>
    <row r="5803" ht="14.45"/>
    <row r="5804" ht="14.45"/>
    <row r="5805" ht="14.45"/>
    <row r="5806" ht="14.45"/>
    <row r="5807" ht="14.45"/>
    <row r="5808" ht="14.45"/>
    <row r="5809" ht="14.45"/>
    <row r="5810" ht="14.45"/>
    <row r="5811" ht="14.45"/>
    <row r="5812" ht="14.45"/>
    <row r="5813" ht="14.45"/>
    <row r="5814" ht="14.45"/>
    <row r="5815" ht="14.45"/>
    <row r="5816" ht="14.45"/>
    <row r="5817" ht="14.45"/>
    <row r="5818" ht="14.45"/>
    <row r="5819" ht="14.45"/>
    <row r="5820" ht="14.45"/>
    <row r="5821" ht="14.45"/>
    <row r="5822" ht="14.45"/>
    <row r="5823" ht="14.45"/>
    <row r="5824" ht="14.45"/>
    <row r="5825" ht="14.45"/>
    <row r="5826" ht="14.45"/>
    <row r="5827" ht="14.45"/>
    <row r="5828" ht="14.45"/>
    <row r="5829" ht="14.45"/>
    <row r="5830" ht="14.45"/>
    <row r="5831" ht="14.45"/>
    <row r="5832" ht="14.45"/>
    <row r="5833" ht="14.45"/>
    <row r="5834" ht="14.45"/>
    <row r="5835" ht="14.45"/>
    <row r="5836" ht="14.45"/>
    <row r="5837" ht="14.45"/>
    <row r="5838" ht="14.45"/>
    <row r="5839" ht="14.45"/>
    <row r="5840" ht="14.45"/>
    <row r="5841" ht="14.45"/>
    <row r="5842" ht="14.45"/>
    <row r="5843" ht="14.45"/>
    <row r="5844" ht="14.45"/>
    <row r="5845" ht="14.45"/>
    <row r="5846" ht="14.45"/>
    <row r="5847" ht="14.45"/>
    <row r="5848" ht="14.45"/>
    <row r="5849" ht="14.45"/>
    <row r="5850" ht="14.45"/>
    <row r="5851" ht="14.45"/>
    <row r="5852" ht="14.45"/>
    <row r="5853" ht="14.45"/>
    <row r="5854" ht="14.45"/>
    <row r="5855" ht="14.45"/>
    <row r="5856" ht="14.45"/>
    <row r="5857" ht="14.45"/>
    <row r="5858" ht="14.45"/>
    <row r="5859" ht="14.45"/>
    <row r="5860" ht="14.45"/>
    <row r="5861" ht="14.45"/>
    <row r="5862" ht="14.45"/>
    <row r="5863" ht="14.45"/>
    <row r="5864" ht="14.45"/>
    <row r="5865" ht="14.45"/>
    <row r="5866" ht="14.45"/>
    <row r="5867" ht="14.45"/>
    <row r="5868" ht="14.45"/>
    <row r="5869" ht="14.45"/>
    <row r="5870" ht="14.45"/>
    <row r="5871" ht="14.45"/>
    <row r="5872" ht="14.45"/>
    <row r="5873" ht="14.45"/>
    <row r="5874" ht="14.45"/>
    <row r="5875" ht="14.45"/>
    <row r="5876" ht="14.45"/>
    <row r="5877" ht="14.45"/>
    <row r="5878" ht="14.45"/>
    <row r="5879" ht="14.45"/>
    <row r="5880" ht="14.45"/>
    <row r="5881" ht="14.45"/>
    <row r="5882" ht="14.45"/>
    <row r="5883" ht="14.45"/>
    <row r="5884" ht="14.45"/>
    <row r="5885" ht="14.45"/>
    <row r="5886" ht="14.45"/>
    <row r="5887" ht="14.45"/>
    <row r="5888" ht="14.45"/>
    <row r="5889" ht="14.45"/>
    <row r="5890" ht="14.45"/>
    <row r="5891" ht="14.45"/>
    <row r="5892" ht="14.45"/>
    <row r="5893" ht="14.45"/>
    <row r="5894" ht="14.45"/>
    <row r="5895" ht="14.45"/>
    <row r="5896" ht="14.45"/>
    <row r="5897" ht="14.45"/>
    <row r="5898" ht="14.45"/>
    <row r="5899" ht="14.45"/>
    <row r="5900" ht="14.45"/>
    <row r="5901" ht="14.45"/>
    <row r="5902" ht="14.45"/>
    <row r="5903" ht="14.45"/>
    <row r="5904" ht="14.45"/>
    <row r="5905" ht="14.45"/>
    <row r="5906" ht="14.45"/>
    <row r="5907" ht="14.45"/>
    <row r="5908" ht="14.45"/>
    <row r="5909" ht="14.45"/>
    <row r="5910" ht="14.45"/>
    <row r="5911" ht="14.45"/>
    <row r="5912" ht="14.45"/>
    <row r="5913" ht="14.45"/>
    <row r="5914" ht="14.45"/>
    <row r="5915" ht="14.45"/>
    <row r="5916" ht="14.45"/>
    <row r="5917" ht="14.45"/>
    <row r="5918" ht="14.45"/>
    <row r="5919" ht="14.45"/>
    <row r="5920" ht="14.45"/>
    <row r="5921" ht="14.45"/>
    <row r="5922" ht="14.45"/>
    <row r="5923" ht="14.45"/>
    <row r="5924" ht="14.45"/>
    <row r="5925" ht="14.45"/>
    <row r="5926" ht="14.45"/>
    <row r="5927" ht="14.45"/>
    <row r="5928" ht="14.45"/>
    <row r="5929" ht="14.45"/>
    <row r="5930" ht="14.45"/>
    <row r="5931" ht="14.45"/>
    <row r="5932" ht="14.45"/>
    <row r="5933" ht="14.45"/>
    <row r="5934" ht="14.45"/>
    <row r="5935" ht="14.45"/>
    <row r="5936" ht="14.45"/>
    <row r="5937" ht="14.45"/>
    <row r="5938" ht="14.45"/>
    <row r="5939" ht="14.45"/>
    <row r="5940" ht="14.45"/>
    <row r="5941" ht="14.45"/>
    <row r="5942" ht="14.45"/>
    <row r="5943" ht="14.45"/>
    <row r="5944" ht="14.45"/>
    <row r="5945" ht="14.45"/>
    <row r="5946" ht="14.45"/>
    <row r="5947" ht="14.45"/>
    <row r="5948" ht="14.45"/>
    <row r="5949" ht="14.45"/>
    <row r="5950" ht="14.45"/>
    <row r="5951" ht="14.45"/>
    <row r="5952" ht="14.45"/>
    <row r="5953" ht="14.45"/>
    <row r="5954" ht="14.45"/>
    <row r="5955" ht="14.45"/>
    <row r="5956" ht="14.45"/>
    <row r="5957" ht="14.45"/>
    <row r="5958" ht="14.45"/>
    <row r="5959" ht="14.45"/>
    <row r="5960" ht="14.45"/>
    <row r="5961" ht="14.45"/>
    <row r="5962" ht="14.45"/>
    <row r="5963" ht="14.45"/>
    <row r="5964" ht="14.45"/>
    <row r="5965" ht="14.45"/>
    <row r="5966" ht="14.45"/>
    <row r="5967" ht="14.45"/>
    <row r="5968" ht="14.45"/>
    <row r="5969" ht="14.45"/>
    <row r="5970" ht="14.45"/>
    <row r="5971" ht="14.45"/>
    <row r="5972" ht="14.45"/>
    <row r="5973" ht="14.45"/>
    <row r="5974" ht="14.45"/>
    <row r="5975" ht="14.45"/>
    <row r="5976" ht="14.45"/>
    <row r="5977" ht="14.45"/>
    <row r="5978" ht="14.45"/>
    <row r="5979" ht="14.45"/>
    <row r="5980" ht="14.45"/>
    <row r="5981" ht="14.45"/>
    <row r="5982" ht="14.45"/>
    <row r="5983" ht="14.45"/>
    <row r="5984" ht="14.45"/>
    <row r="5985" ht="14.45"/>
    <row r="5986" ht="14.45"/>
    <row r="5987" ht="14.45"/>
    <row r="5988" ht="14.45"/>
    <row r="5989" ht="14.45"/>
    <row r="5990" ht="14.45"/>
    <row r="5991" ht="14.45"/>
    <row r="5992" ht="14.45"/>
    <row r="5993" ht="14.45"/>
    <row r="5994" ht="14.45"/>
    <row r="5995" ht="14.45"/>
    <row r="5996" ht="14.45"/>
    <row r="5997" ht="14.45"/>
    <row r="5998" ht="14.45"/>
    <row r="5999" ht="14.45"/>
    <row r="6000" ht="14.45"/>
    <row r="6001" ht="14.45"/>
    <row r="6002" ht="14.45"/>
    <row r="6003" ht="14.45"/>
    <row r="6004" ht="14.45"/>
    <row r="6005" ht="14.45"/>
    <row r="6006" ht="14.45"/>
    <row r="6007" ht="14.45"/>
    <row r="6008" ht="14.45"/>
    <row r="6009" ht="14.45"/>
    <row r="6010" ht="14.45"/>
    <row r="6011" ht="14.45"/>
    <row r="6012" ht="14.45"/>
    <row r="6013" ht="14.45"/>
    <row r="6014" ht="14.45"/>
    <row r="6015" ht="14.45"/>
    <row r="6016" ht="14.45"/>
    <row r="6017" ht="14.45"/>
    <row r="6018" ht="14.45"/>
    <row r="6019" ht="14.45"/>
    <row r="6020" ht="14.45"/>
    <row r="6021" ht="14.45"/>
    <row r="6022" ht="14.45"/>
    <row r="6023" ht="14.45"/>
    <row r="6024" ht="14.45"/>
    <row r="6025" ht="14.45"/>
    <row r="6026" ht="14.45"/>
    <row r="6027" ht="14.45"/>
    <row r="6028" ht="14.45"/>
    <row r="6029" ht="14.45"/>
    <row r="6030" ht="14.45"/>
    <row r="6031" ht="14.45"/>
    <row r="6032" ht="14.45"/>
    <row r="6033" ht="14.45"/>
    <row r="6034" ht="14.45"/>
    <row r="6035" ht="14.45"/>
    <row r="6036" ht="14.45"/>
    <row r="6037" ht="14.45"/>
    <row r="6038" ht="14.45"/>
    <row r="6039" ht="14.45"/>
    <row r="6040" ht="14.45"/>
    <row r="6041" ht="14.45"/>
    <row r="6042" ht="14.45"/>
    <row r="6043" ht="14.45"/>
    <row r="6044" ht="14.45"/>
    <row r="6045" ht="14.45"/>
    <row r="6046" ht="14.45"/>
    <row r="6047" ht="14.45"/>
    <row r="6048" ht="14.45"/>
    <row r="6049" ht="14.45"/>
    <row r="6050" ht="14.45"/>
    <row r="6051" ht="14.45"/>
    <row r="6052" ht="14.45"/>
    <row r="6053" ht="14.45"/>
    <row r="6054" ht="14.45"/>
    <row r="6055" ht="14.45"/>
    <row r="6056" ht="14.45"/>
    <row r="6057" ht="14.45"/>
    <row r="6058" ht="14.45"/>
    <row r="6059" ht="14.45"/>
    <row r="6060" ht="14.45"/>
    <row r="6061" ht="14.45"/>
    <row r="6062" ht="14.45"/>
    <row r="6063" ht="14.45"/>
    <row r="6064" ht="14.45"/>
    <row r="6065" ht="14.45"/>
    <row r="6066" ht="14.45"/>
    <row r="6067" ht="14.45"/>
    <row r="6068" ht="14.45"/>
    <row r="6069" ht="14.45"/>
    <row r="6070" ht="14.45"/>
    <row r="6071" ht="14.45"/>
    <row r="6072" ht="14.45"/>
    <row r="6073" ht="14.45"/>
    <row r="6074" ht="14.45"/>
    <row r="6075" ht="14.45"/>
    <row r="6076" ht="14.45"/>
    <row r="6077" ht="14.45"/>
    <row r="6078" ht="14.45"/>
    <row r="6079" ht="14.45"/>
    <row r="6080" ht="14.45"/>
    <row r="6081" ht="14.45"/>
    <row r="6082" ht="14.45"/>
    <row r="6083" ht="14.45"/>
    <row r="6084" ht="14.45"/>
    <row r="6085" ht="14.45"/>
    <row r="6086" ht="14.45"/>
    <row r="6087" ht="14.45"/>
    <row r="6088" ht="14.45"/>
    <row r="6089" ht="14.45"/>
    <row r="6090" ht="14.45"/>
    <row r="6091" ht="14.45"/>
    <row r="6092" ht="14.45"/>
    <row r="6093" ht="14.45"/>
    <row r="6094" ht="14.45"/>
    <row r="6095" ht="14.45"/>
    <row r="6096" ht="14.45"/>
    <row r="6097" ht="14.45"/>
    <row r="6098" ht="14.45"/>
    <row r="6099" ht="14.45"/>
    <row r="6100" ht="14.45"/>
    <row r="6101" ht="14.45"/>
    <row r="6102" ht="14.45"/>
    <row r="6103" ht="14.45"/>
    <row r="6104" ht="14.45"/>
    <row r="6105" ht="14.45"/>
    <row r="6106" ht="14.45"/>
    <row r="6107" ht="14.45"/>
    <row r="6108" ht="14.45"/>
    <row r="6109" ht="14.45"/>
    <row r="6110" ht="14.45"/>
    <row r="6111" ht="14.45"/>
    <row r="6112" ht="14.45"/>
    <row r="6113" ht="14.45"/>
    <row r="6114" ht="14.45"/>
    <row r="6115" ht="14.45"/>
    <row r="6116" ht="14.45"/>
    <row r="6117" ht="14.45"/>
    <row r="6118" ht="14.45"/>
    <row r="6119" ht="14.45"/>
    <row r="6120" ht="14.45"/>
    <row r="6121" ht="14.45"/>
    <row r="6122" ht="14.45"/>
    <row r="6123" ht="14.45"/>
    <row r="6124" ht="14.45"/>
    <row r="6125" ht="14.45"/>
    <row r="6126" ht="14.45"/>
    <row r="6127" ht="14.45"/>
    <row r="6128" ht="14.45"/>
    <row r="6129" ht="14.45"/>
    <row r="6130" ht="14.45"/>
    <row r="6131" ht="14.45"/>
    <row r="6132" ht="14.45"/>
    <row r="6133" ht="14.45"/>
    <row r="6134" ht="14.45"/>
    <row r="6135" ht="14.45"/>
    <row r="6136" ht="14.45"/>
    <row r="6137" ht="14.45"/>
    <row r="6138" ht="14.45"/>
    <row r="6139" ht="14.45"/>
    <row r="6140" ht="14.45"/>
    <row r="6141" ht="14.45"/>
    <row r="6142" ht="14.45"/>
    <row r="6143" ht="14.45"/>
    <row r="6144" ht="14.45"/>
    <row r="6145" ht="14.45"/>
    <row r="6146" ht="14.45"/>
    <row r="6147" ht="14.45"/>
    <row r="6148" ht="14.45"/>
    <row r="6149" ht="14.45"/>
    <row r="6150" ht="14.45"/>
    <row r="6151" ht="14.45"/>
    <row r="6152" ht="14.45"/>
    <row r="6153" ht="14.45"/>
    <row r="6154" ht="14.45"/>
    <row r="6155" ht="14.45"/>
    <row r="6156" ht="14.45"/>
    <row r="6157" ht="14.45"/>
    <row r="6158" ht="14.45"/>
    <row r="6159" ht="14.45"/>
    <row r="6160" ht="14.45"/>
    <row r="6161" ht="14.45"/>
    <row r="6162" ht="14.45"/>
    <row r="6163" ht="14.45"/>
    <row r="6164" ht="14.45"/>
    <row r="6165" ht="14.45"/>
    <row r="6166" ht="14.45"/>
    <row r="6167" ht="14.45"/>
    <row r="6168" ht="14.45"/>
    <row r="6169" ht="14.45"/>
    <row r="6170" ht="14.45"/>
    <row r="6171" ht="14.45"/>
    <row r="6172" ht="14.45"/>
    <row r="6173" ht="14.45"/>
    <row r="6174" ht="14.45"/>
    <row r="6175" ht="14.45"/>
    <row r="6176" ht="14.45"/>
    <row r="6177" ht="14.45"/>
    <row r="6178" ht="14.45"/>
    <row r="6179" ht="14.45"/>
    <row r="6180" ht="14.45"/>
    <row r="6181" ht="14.45"/>
    <row r="6182" ht="14.45"/>
    <row r="6183" ht="14.45"/>
    <row r="6184" ht="14.45"/>
    <row r="6185" ht="14.45"/>
    <row r="6186" ht="14.45"/>
    <row r="6187" ht="14.45"/>
    <row r="6188" ht="14.45"/>
    <row r="6189" ht="14.45"/>
    <row r="6190" ht="14.45"/>
    <row r="6191" ht="14.45"/>
    <row r="6192" ht="14.45"/>
    <row r="6193" ht="14.45"/>
    <row r="6194" ht="14.45"/>
    <row r="6195" ht="14.45"/>
    <row r="6196" ht="14.45"/>
    <row r="6197" ht="14.45"/>
    <row r="6198" ht="14.45"/>
    <row r="6199" ht="14.45"/>
    <row r="6200" ht="14.45"/>
    <row r="6201" ht="14.45"/>
    <row r="6202" ht="14.45"/>
    <row r="6203" ht="14.45"/>
    <row r="6204" ht="14.45"/>
    <row r="6205" ht="14.45"/>
    <row r="6206" ht="14.45"/>
    <row r="6207" ht="14.45"/>
    <row r="6208" ht="14.45"/>
    <row r="6209" ht="14.45"/>
    <row r="6210" ht="14.45"/>
    <row r="6211" ht="14.45"/>
    <row r="6212" ht="14.45"/>
    <row r="6213" ht="14.45"/>
    <row r="6214" ht="14.45"/>
    <row r="6215" ht="14.45"/>
    <row r="6216" ht="14.45"/>
    <row r="6217" ht="14.45"/>
    <row r="6218" ht="14.45"/>
    <row r="6219" ht="14.45"/>
    <row r="6220" ht="14.45"/>
    <row r="6221" ht="14.45"/>
    <row r="6222" ht="14.45"/>
    <row r="6223" ht="14.45"/>
    <row r="6224" ht="14.45"/>
    <row r="6225" ht="14.45"/>
    <row r="6226" ht="14.45"/>
    <row r="6227" ht="14.45"/>
    <row r="6228" ht="14.45"/>
    <row r="6229" ht="14.45"/>
    <row r="6230" ht="14.45"/>
    <row r="6231" ht="14.45"/>
    <row r="6232" ht="14.45"/>
    <row r="6233" ht="14.45"/>
    <row r="6234" ht="14.45"/>
    <row r="6235" ht="14.45"/>
    <row r="6236" ht="14.45"/>
    <row r="6237" ht="14.45"/>
    <row r="6238" ht="14.45"/>
    <row r="6239" ht="14.45"/>
    <row r="6240" ht="14.45"/>
    <row r="6241" ht="14.45"/>
    <row r="6242" ht="14.45"/>
    <row r="6243" ht="14.45"/>
    <row r="6244" ht="14.45"/>
    <row r="6245" ht="14.45"/>
    <row r="6246" ht="14.45"/>
    <row r="6247" ht="14.45"/>
    <row r="6248" ht="14.45"/>
    <row r="6249" ht="14.45"/>
    <row r="6250" ht="14.45"/>
    <row r="6251" ht="14.45"/>
    <row r="6252" ht="14.45"/>
    <row r="6253" ht="14.45"/>
    <row r="6254" ht="14.45"/>
    <row r="6255" ht="14.45"/>
    <row r="6256" ht="14.45"/>
    <row r="6257" ht="14.45"/>
    <row r="6258" ht="14.45"/>
    <row r="6259" ht="14.45"/>
    <row r="6260" ht="14.45"/>
    <row r="6261" ht="14.45"/>
    <row r="6262" ht="14.45"/>
    <row r="6263" ht="14.45"/>
    <row r="6264" ht="14.45"/>
    <row r="6265" ht="14.45"/>
    <row r="6266" ht="14.45"/>
    <row r="6267" ht="14.45"/>
    <row r="6268" ht="14.45"/>
    <row r="6269" ht="14.45"/>
    <row r="6270" ht="14.45"/>
    <row r="6271" ht="14.45"/>
    <row r="6272" ht="14.45"/>
    <row r="6273" ht="14.45"/>
    <row r="6274" ht="14.45"/>
    <row r="6275" ht="14.45"/>
    <row r="6276" ht="14.45"/>
    <row r="6277" ht="14.45"/>
    <row r="6278" ht="14.45"/>
    <row r="6279" ht="14.45"/>
    <row r="6280" ht="14.45"/>
    <row r="6281" ht="14.45"/>
    <row r="6282" ht="14.45"/>
    <row r="6283" ht="14.45"/>
    <row r="6284" ht="14.45"/>
    <row r="6285" ht="14.45"/>
    <row r="6286" ht="14.45"/>
    <row r="6287" ht="14.45"/>
    <row r="6288" ht="14.45"/>
    <row r="6289" ht="14.45"/>
    <row r="6290" ht="14.45"/>
    <row r="6291" ht="14.45"/>
    <row r="6292" ht="14.45"/>
    <row r="6293" ht="14.45"/>
    <row r="6294" ht="14.45"/>
    <row r="6295" ht="14.45"/>
    <row r="6296" ht="14.45"/>
    <row r="6297" ht="14.45"/>
    <row r="6298" ht="14.45"/>
    <row r="6299" ht="14.45"/>
    <row r="6300" ht="14.45"/>
    <row r="6301" ht="14.45"/>
    <row r="6302" ht="14.45"/>
    <row r="6303" ht="14.45"/>
    <row r="6304" ht="14.45"/>
    <row r="6305" ht="14.45"/>
    <row r="6306" ht="14.45"/>
    <row r="6307" ht="14.45"/>
    <row r="6308" ht="14.45"/>
    <row r="6309" ht="14.45"/>
    <row r="6310" ht="14.45"/>
    <row r="6311" ht="14.45"/>
    <row r="6312" ht="14.45"/>
    <row r="6313" ht="14.45"/>
    <row r="6314" ht="14.45"/>
    <row r="6315" ht="14.45"/>
    <row r="6316" ht="14.45"/>
    <row r="6317" ht="14.45"/>
    <row r="6318" ht="14.45"/>
    <row r="6319" ht="14.45"/>
    <row r="6320" ht="14.45"/>
    <row r="6321" ht="14.45"/>
    <row r="6322" ht="14.45"/>
    <row r="6323" ht="14.45"/>
    <row r="6324" ht="14.45"/>
    <row r="6325" ht="14.45"/>
    <row r="6326" ht="14.45"/>
    <row r="6327" ht="14.45"/>
    <row r="6328" ht="14.45"/>
    <row r="6329" ht="14.45"/>
    <row r="6330" ht="14.45"/>
    <row r="6331" ht="14.45"/>
    <row r="6332" ht="14.45"/>
    <row r="6333" ht="14.45"/>
    <row r="6334" ht="14.45"/>
    <row r="6335" ht="14.45"/>
    <row r="6336" ht="14.45"/>
    <row r="6337" ht="14.45"/>
    <row r="6338" ht="14.45"/>
    <row r="6339" ht="14.45"/>
    <row r="6340" ht="14.45"/>
    <row r="6341" ht="14.45"/>
    <row r="6342" ht="14.45"/>
    <row r="6343" ht="14.45"/>
    <row r="6344" ht="14.45"/>
    <row r="6345" ht="14.45"/>
    <row r="6346" ht="14.45"/>
    <row r="6347" ht="14.45"/>
    <row r="6348" ht="14.45"/>
    <row r="6349" ht="14.45"/>
    <row r="6350" ht="14.45"/>
    <row r="6351" ht="14.45"/>
    <row r="6352" ht="14.45"/>
    <row r="6353" ht="14.45"/>
    <row r="6354" ht="14.45"/>
    <row r="6355" ht="14.45"/>
    <row r="6356" ht="14.45"/>
    <row r="6357" ht="14.45"/>
    <row r="6358" ht="14.45"/>
    <row r="6359" ht="14.45"/>
    <row r="6360" ht="14.45"/>
    <row r="6361" ht="14.45"/>
    <row r="6362" ht="14.45"/>
    <row r="6363" ht="14.45"/>
    <row r="6364" ht="14.45"/>
    <row r="6365" ht="14.45"/>
    <row r="6366" ht="14.45"/>
    <row r="6367" ht="14.45"/>
    <row r="6368" ht="14.45"/>
    <row r="6369" ht="14.45"/>
    <row r="6370" ht="14.45"/>
    <row r="6371" ht="14.45"/>
    <row r="6372" ht="14.45"/>
    <row r="6373" ht="14.45"/>
    <row r="6374" ht="14.45"/>
    <row r="6375" ht="14.45"/>
    <row r="6376" ht="14.45"/>
    <row r="6377" ht="14.45"/>
    <row r="6378" ht="14.45"/>
    <row r="6379" ht="14.45"/>
    <row r="6380" ht="14.45"/>
    <row r="6381" ht="14.45"/>
    <row r="6382" ht="14.45"/>
    <row r="6383" ht="14.45"/>
    <row r="6384" ht="14.45"/>
    <row r="6385" ht="14.45"/>
    <row r="6386" ht="14.45"/>
    <row r="6387" ht="14.45"/>
    <row r="6388" ht="14.45"/>
    <row r="6389" ht="14.45"/>
    <row r="6390" ht="14.45"/>
    <row r="6391" ht="14.45"/>
    <row r="6392" ht="14.45"/>
    <row r="6393" ht="14.45"/>
    <row r="6394" ht="14.45"/>
    <row r="6395" ht="14.45"/>
    <row r="6396" ht="14.45"/>
    <row r="6397" ht="14.45"/>
    <row r="6398" ht="14.45"/>
    <row r="6399" ht="14.45"/>
    <row r="6400" ht="14.45"/>
    <row r="6401" ht="14.45"/>
    <row r="6402" ht="14.45"/>
    <row r="6403" ht="14.45"/>
    <row r="6404" ht="14.45"/>
    <row r="6405" ht="14.45"/>
    <row r="6406" ht="14.45"/>
    <row r="6407" ht="14.45"/>
    <row r="6408" ht="14.45"/>
    <row r="6409" ht="14.45"/>
    <row r="6410" ht="14.45"/>
    <row r="6411" ht="14.45"/>
    <row r="6412" ht="14.45"/>
    <row r="6413" ht="14.45"/>
    <row r="6414" ht="14.45"/>
    <row r="6415" ht="14.45"/>
    <row r="6416" ht="14.45"/>
    <row r="6417" ht="14.45"/>
    <row r="6418" ht="14.45"/>
    <row r="6419" ht="14.45"/>
    <row r="6420" ht="14.45"/>
    <row r="6421" ht="14.45"/>
    <row r="6422" ht="14.45"/>
    <row r="6423" ht="14.45"/>
    <row r="6424" ht="14.45"/>
    <row r="6425" ht="14.45"/>
    <row r="6426" ht="14.45"/>
    <row r="6427" ht="14.45"/>
    <row r="6428" ht="14.45"/>
    <row r="6429" ht="14.45"/>
    <row r="6430" ht="14.45"/>
    <row r="6431" ht="14.45"/>
    <row r="6432" ht="14.45"/>
    <row r="6433" ht="14.45"/>
    <row r="6434" ht="14.45"/>
    <row r="6435" ht="14.45"/>
    <row r="6436" ht="14.45"/>
    <row r="6437" ht="14.45"/>
    <row r="6438" ht="14.45"/>
    <row r="6439" ht="14.45"/>
    <row r="6440" ht="14.45"/>
    <row r="6441" ht="14.45"/>
    <row r="6442" ht="14.45"/>
    <row r="6443" ht="14.45"/>
    <row r="6444" ht="14.45"/>
    <row r="6445" ht="14.45"/>
    <row r="6446" ht="14.45"/>
    <row r="6447" ht="14.45"/>
    <row r="6448" ht="14.45"/>
    <row r="6449" ht="14.45"/>
    <row r="6450" ht="14.45"/>
    <row r="6451" ht="14.45"/>
    <row r="6452" ht="14.45"/>
    <row r="6453" ht="14.45"/>
    <row r="6454" ht="14.45"/>
    <row r="6455" ht="14.45"/>
    <row r="6456" ht="14.45"/>
    <row r="6457" ht="14.45"/>
    <row r="6458" ht="14.45"/>
    <row r="6459" ht="14.45"/>
    <row r="6460" ht="14.45"/>
    <row r="6461" ht="14.45"/>
    <row r="6462" ht="14.45"/>
    <row r="6463" ht="14.45"/>
    <row r="6464" ht="14.45"/>
    <row r="6465" ht="14.45"/>
    <row r="6466" ht="14.45"/>
    <row r="6467" ht="14.45"/>
    <row r="6468" ht="14.45"/>
    <row r="6469" ht="14.45"/>
    <row r="6470" ht="14.45"/>
    <row r="6471" ht="14.45"/>
    <row r="6472" ht="14.45"/>
    <row r="6473" ht="14.45"/>
    <row r="6474" ht="14.45"/>
    <row r="6475" ht="14.45"/>
    <row r="6476" ht="14.45"/>
    <row r="6477" ht="14.45"/>
    <row r="6478" ht="14.45"/>
    <row r="6479" ht="14.45"/>
    <row r="6480" ht="14.45"/>
    <row r="6481" ht="14.45"/>
    <row r="6482" ht="14.45"/>
    <row r="6483" ht="14.45"/>
    <row r="6484" ht="14.45"/>
    <row r="6485" ht="14.45"/>
    <row r="6486" ht="14.45"/>
    <row r="6487" ht="14.45"/>
    <row r="6488" ht="14.45"/>
    <row r="6489" ht="14.45"/>
    <row r="6490" ht="14.45"/>
    <row r="6491" ht="14.45"/>
    <row r="6492" ht="14.45"/>
    <row r="6493" ht="14.45"/>
    <row r="6494" ht="14.45"/>
    <row r="6495" ht="14.45"/>
    <row r="6496" ht="14.45"/>
    <row r="6497" ht="14.45"/>
    <row r="6498" ht="14.45"/>
    <row r="6499" ht="14.45"/>
    <row r="6500" ht="14.45"/>
    <row r="6501" ht="14.45"/>
    <row r="6502" ht="14.45"/>
    <row r="6503" ht="14.45"/>
    <row r="6504" ht="14.45"/>
    <row r="6505" ht="14.45"/>
    <row r="6506" ht="14.45"/>
    <row r="6507" ht="14.45"/>
    <row r="6508" ht="14.45"/>
    <row r="6509" ht="14.45"/>
    <row r="6510" ht="14.45"/>
    <row r="6511" ht="14.45"/>
    <row r="6512" ht="14.45"/>
    <row r="6513" ht="14.45"/>
    <row r="6514" ht="14.45"/>
    <row r="6515" ht="14.45"/>
    <row r="6516" ht="14.45"/>
    <row r="6517" ht="14.45"/>
    <row r="6518" ht="14.45"/>
    <row r="6519" ht="14.45"/>
    <row r="6520" ht="14.45"/>
    <row r="6521" ht="14.45"/>
    <row r="6522" ht="14.45"/>
    <row r="6523" ht="14.45"/>
    <row r="6524" ht="14.45"/>
    <row r="6525" ht="14.45"/>
    <row r="6526" ht="14.45"/>
    <row r="6527" ht="14.45"/>
    <row r="6528" ht="14.45"/>
    <row r="6529" ht="14.45"/>
    <row r="6530" ht="14.45"/>
    <row r="6531" ht="14.45"/>
    <row r="6532" ht="14.45"/>
    <row r="6533" ht="14.45"/>
    <row r="6534" ht="14.45"/>
    <row r="6535" ht="14.45"/>
    <row r="6536" ht="14.45"/>
    <row r="6537" ht="14.45"/>
    <row r="6538" ht="14.45"/>
    <row r="6539" ht="14.45"/>
    <row r="6540" ht="14.45"/>
    <row r="6541" ht="14.45"/>
    <row r="6542" ht="14.45"/>
    <row r="6543" ht="14.45"/>
    <row r="6544" ht="14.45"/>
    <row r="6545" ht="14.45"/>
    <row r="6546" ht="14.45"/>
    <row r="6547" ht="14.45"/>
    <row r="6548" ht="14.45"/>
    <row r="6549" ht="14.45"/>
    <row r="6550" ht="14.45"/>
    <row r="6551" ht="14.45"/>
    <row r="6552" ht="14.45"/>
    <row r="6553" ht="14.45"/>
    <row r="6554" ht="14.45"/>
    <row r="6555" ht="14.45"/>
    <row r="6556" ht="14.45"/>
    <row r="6557" ht="14.45"/>
    <row r="6558" ht="14.45"/>
    <row r="6559" ht="14.45"/>
    <row r="6560" ht="14.45"/>
    <row r="6561" ht="14.45"/>
    <row r="6562" ht="14.45"/>
    <row r="6563" ht="14.45"/>
    <row r="6564" ht="14.45"/>
    <row r="6565" ht="14.45"/>
    <row r="6566" ht="14.45"/>
    <row r="6567" ht="14.45"/>
    <row r="6568" ht="14.45"/>
    <row r="6569" ht="14.45"/>
    <row r="6570" ht="14.45"/>
    <row r="6571" ht="14.45"/>
    <row r="6572" ht="14.45"/>
    <row r="6573" ht="14.45"/>
    <row r="6574" ht="14.45"/>
    <row r="6575" ht="14.45"/>
    <row r="6576" ht="14.45"/>
    <row r="6577" ht="14.45"/>
    <row r="6578" ht="14.45"/>
    <row r="6579" ht="14.45"/>
    <row r="6580" ht="14.45"/>
    <row r="6581" ht="14.45"/>
    <row r="6582" ht="14.45"/>
    <row r="6583" ht="14.45"/>
    <row r="6584" ht="14.45"/>
    <row r="6585" ht="14.45"/>
    <row r="6586" ht="14.45"/>
    <row r="6587" ht="14.45"/>
    <row r="6588" ht="14.45"/>
    <row r="6589" ht="14.45"/>
    <row r="6590" ht="14.45"/>
    <row r="6591" ht="14.45"/>
    <row r="6592" ht="14.45"/>
    <row r="6593" ht="14.45"/>
    <row r="6594" ht="14.45"/>
    <row r="6595" ht="14.45"/>
    <row r="6596" ht="14.45"/>
    <row r="6597" ht="14.45"/>
    <row r="6598" ht="14.45"/>
    <row r="6599" ht="14.45"/>
    <row r="6600" ht="14.45"/>
    <row r="6601" ht="14.45"/>
    <row r="6602" ht="14.45"/>
    <row r="6603" ht="14.45"/>
    <row r="6604" ht="14.45"/>
    <row r="6605" ht="14.45"/>
    <row r="6606" ht="14.45"/>
    <row r="6607" ht="14.45"/>
    <row r="6608" ht="14.45"/>
    <row r="6609" ht="14.45"/>
    <row r="6610" ht="14.45"/>
    <row r="6611" ht="14.45"/>
    <row r="6612" ht="14.45"/>
    <row r="6613" ht="14.45"/>
    <row r="6614" ht="14.45"/>
    <row r="6615" ht="14.45"/>
    <row r="6616" ht="14.45"/>
    <row r="6617" ht="14.45"/>
    <row r="6618" ht="14.45"/>
    <row r="6619" ht="14.45"/>
    <row r="6620" ht="14.45"/>
    <row r="6621" ht="14.45"/>
    <row r="6622" ht="14.45"/>
    <row r="6623" ht="14.45"/>
    <row r="6624" ht="14.45"/>
    <row r="6625" ht="14.45"/>
    <row r="6626" ht="14.45"/>
    <row r="6627" ht="14.45"/>
    <row r="6628" ht="14.45"/>
    <row r="6629" ht="14.45"/>
    <row r="6630" ht="14.45"/>
    <row r="6631" ht="14.45"/>
    <row r="6632" ht="14.45"/>
    <row r="6633" ht="14.45"/>
    <row r="6634" ht="14.45"/>
    <row r="6635" ht="14.45"/>
    <row r="6636" ht="14.45"/>
    <row r="6637" ht="14.45"/>
    <row r="6638" ht="14.45"/>
    <row r="6639" ht="14.45"/>
    <row r="6640" ht="14.45"/>
    <row r="6641" ht="14.45"/>
    <row r="6642" ht="14.45"/>
    <row r="6643" ht="14.45"/>
    <row r="6644" ht="14.45"/>
    <row r="6645" ht="14.45"/>
    <row r="6646" ht="14.45"/>
    <row r="6647" ht="14.45"/>
    <row r="6648" ht="14.45"/>
    <row r="6649" ht="14.45"/>
    <row r="6650" ht="14.45"/>
    <row r="6651" ht="14.45"/>
    <row r="6652" ht="14.45"/>
    <row r="6653" ht="14.45"/>
    <row r="6654" ht="14.45"/>
    <row r="6655" ht="14.45"/>
    <row r="6656" ht="14.45"/>
    <row r="6657" ht="14.45"/>
    <row r="6658" ht="14.45"/>
    <row r="6659" ht="14.45"/>
    <row r="6660" ht="14.45"/>
    <row r="6661" ht="14.45"/>
    <row r="6662" ht="14.45"/>
    <row r="6663" ht="14.45"/>
    <row r="6664" ht="14.45"/>
    <row r="6665" ht="14.45"/>
    <row r="6666" ht="14.45"/>
    <row r="6667" ht="14.45"/>
    <row r="6668" ht="14.45"/>
    <row r="6669" ht="14.45"/>
    <row r="6670" ht="14.45"/>
    <row r="6671" ht="14.45"/>
    <row r="6672" ht="14.45"/>
    <row r="6673" ht="14.45"/>
    <row r="6674" ht="14.45"/>
    <row r="6675" ht="14.45"/>
    <row r="6676" ht="14.45"/>
    <row r="6677" ht="14.45"/>
    <row r="6678" ht="14.45"/>
    <row r="6679" ht="14.45"/>
    <row r="6680" ht="14.45"/>
    <row r="6681" ht="14.45"/>
    <row r="6682" ht="14.45"/>
    <row r="6683" ht="14.45"/>
    <row r="6684" ht="14.45"/>
    <row r="6685" ht="14.45"/>
    <row r="6686" ht="14.45"/>
    <row r="6687" ht="14.45"/>
    <row r="6688" ht="14.45"/>
    <row r="6689" ht="14.45"/>
    <row r="6690" ht="14.45"/>
    <row r="6691" ht="14.45"/>
    <row r="6692" ht="14.45"/>
    <row r="6693" ht="14.45"/>
    <row r="6694" ht="14.45"/>
    <row r="6695" ht="14.45"/>
    <row r="6696" ht="14.45"/>
    <row r="6697" ht="14.45"/>
    <row r="6698" ht="14.45"/>
    <row r="6699" ht="14.45"/>
    <row r="6700" ht="14.45"/>
    <row r="6701" ht="14.45"/>
    <row r="6702" ht="14.45"/>
    <row r="6703" ht="14.45"/>
    <row r="6704" ht="14.45"/>
    <row r="6705" ht="14.45"/>
    <row r="6706" ht="14.45"/>
    <row r="6707" ht="14.45"/>
    <row r="6708" ht="14.45"/>
    <row r="6709" ht="14.45"/>
    <row r="6710" ht="14.45"/>
    <row r="6711" ht="14.45"/>
    <row r="6712" ht="14.45"/>
    <row r="6713" ht="14.45"/>
    <row r="6714" ht="14.45"/>
    <row r="6715" ht="14.45"/>
    <row r="6716" ht="14.45"/>
    <row r="6717" ht="14.45"/>
    <row r="6718" ht="14.45"/>
    <row r="6719" ht="14.45"/>
    <row r="6720" ht="14.45"/>
    <row r="6721" ht="14.45"/>
    <row r="6722" ht="14.45"/>
    <row r="6723" ht="14.45"/>
    <row r="6724" ht="14.45"/>
    <row r="6725" ht="14.45"/>
    <row r="6726" ht="14.45"/>
    <row r="6727" ht="14.45"/>
    <row r="6728" ht="14.45"/>
    <row r="6729" ht="14.45"/>
    <row r="6730" ht="14.45"/>
    <row r="6731" ht="14.45"/>
    <row r="6732" ht="14.45"/>
    <row r="6733" ht="14.45"/>
    <row r="6734" ht="14.45"/>
    <row r="6735" ht="14.45"/>
    <row r="6736" ht="14.45"/>
    <row r="6737" ht="14.45"/>
    <row r="6738" ht="14.45"/>
    <row r="6739" ht="14.45"/>
    <row r="6740" ht="14.45"/>
    <row r="6741" ht="14.45"/>
    <row r="6742" ht="14.45"/>
    <row r="6743" ht="14.45"/>
    <row r="6744" ht="14.45"/>
    <row r="6745" ht="14.45"/>
    <row r="6746" ht="14.45"/>
    <row r="6747" ht="14.45"/>
    <row r="6748" ht="14.45"/>
    <row r="6749" ht="14.45"/>
    <row r="6750" ht="14.45"/>
    <row r="6751" ht="14.45"/>
    <row r="6752" ht="14.45"/>
    <row r="6753" ht="14.45"/>
    <row r="6754" ht="14.45"/>
    <row r="6755" ht="14.45"/>
    <row r="6756" ht="14.45"/>
    <row r="6757" ht="14.45"/>
    <row r="6758" ht="14.45"/>
    <row r="6759" ht="14.45"/>
    <row r="6760" ht="14.45"/>
    <row r="6761" ht="14.45"/>
    <row r="6762" ht="14.45"/>
    <row r="6763" ht="14.45"/>
    <row r="6764" ht="14.45"/>
    <row r="6765" ht="14.45"/>
    <row r="6766" ht="14.45"/>
    <row r="6767" ht="14.45"/>
    <row r="6768" ht="14.45"/>
    <row r="6769" ht="14.45"/>
    <row r="6770" ht="14.45"/>
    <row r="6771" ht="14.45"/>
    <row r="6772" ht="14.45"/>
    <row r="6773" ht="14.45"/>
    <row r="6774" ht="14.45"/>
    <row r="6775" ht="14.45"/>
    <row r="6776" ht="14.45"/>
    <row r="6777" ht="14.45"/>
    <row r="6778" ht="14.45"/>
    <row r="6779" ht="14.45"/>
    <row r="6780" ht="14.45"/>
    <row r="6781" ht="14.45"/>
    <row r="6782" ht="14.45"/>
    <row r="6783" ht="14.45"/>
    <row r="6784" ht="14.45"/>
    <row r="6785" ht="14.45"/>
    <row r="6786" ht="14.45"/>
    <row r="6787" ht="14.45"/>
    <row r="6788" ht="14.45"/>
    <row r="6789" ht="14.45"/>
    <row r="6790" ht="14.45"/>
    <row r="6791" ht="14.45"/>
    <row r="6792" ht="14.45"/>
    <row r="6793" ht="14.45"/>
    <row r="6794" ht="14.45"/>
    <row r="6795" ht="14.45"/>
    <row r="6796" ht="14.45"/>
    <row r="6797" ht="14.45"/>
    <row r="6798" ht="14.45"/>
    <row r="6799" ht="14.45"/>
    <row r="6800" ht="14.45"/>
    <row r="6801" ht="14.45"/>
    <row r="6802" ht="14.45"/>
    <row r="6803" ht="14.45"/>
    <row r="6804" ht="14.45"/>
    <row r="6805" ht="14.45"/>
    <row r="6806" ht="14.45"/>
    <row r="6807" ht="14.45"/>
    <row r="6808" ht="14.45"/>
    <row r="6809" ht="14.45"/>
    <row r="6810" ht="14.45"/>
    <row r="6811" ht="14.45"/>
    <row r="6812" ht="14.45"/>
    <row r="6813" ht="14.45"/>
    <row r="6814" ht="14.45"/>
    <row r="6815" ht="14.45"/>
    <row r="6816" ht="14.45"/>
    <row r="6817" ht="14.45"/>
    <row r="6818" ht="14.45"/>
    <row r="6819" ht="14.45"/>
    <row r="6820" ht="14.45"/>
    <row r="6821" ht="14.45"/>
    <row r="6822" ht="14.45"/>
    <row r="6823" ht="14.45"/>
    <row r="6824" ht="14.45"/>
    <row r="6825" ht="14.45"/>
    <row r="6826" ht="14.45"/>
    <row r="6827" ht="14.45"/>
    <row r="6828" ht="14.45"/>
    <row r="6829" ht="14.45"/>
    <row r="6830" ht="14.45"/>
    <row r="6831" ht="14.45"/>
    <row r="6832" ht="14.45"/>
    <row r="6833" ht="14.45"/>
    <row r="6834" ht="14.45"/>
    <row r="6835" ht="14.45"/>
    <row r="6836" ht="14.45"/>
    <row r="6837" ht="14.45"/>
    <row r="6838" ht="14.45"/>
    <row r="6839" ht="14.45"/>
    <row r="6840" ht="14.45"/>
    <row r="6841" ht="14.45"/>
    <row r="6842" ht="14.45"/>
    <row r="6843" ht="14.45"/>
    <row r="6844" ht="14.45"/>
    <row r="6845" ht="14.45"/>
    <row r="6846" ht="14.45"/>
    <row r="6847" ht="14.45"/>
    <row r="6848" ht="14.45"/>
    <row r="6849" ht="14.45"/>
    <row r="6850" ht="14.45"/>
    <row r="6851" ht="14.45"/>
    <row r="6852" ht="14.45"/>
    <row r="6853" ht="14.45"/>
    <row r="6854" ht="14.45"/>
    <row r="6855" ht="14.45"/>
    <row r="6856" ht="14.45"/>
    <row r="6857" ht="14.45"/>
    <row r="6858" ht="14.45"/>
    <row r="6859" ht="14.45"/>
    <row r="6860" ht="14.45"/>
    <row r="6861" ht="14.45"/>
    <row r="6862" ht="14.45"/>
    <row r="6863" ht="14.45"/>
    <row r="6864" ht="14.45"/>
    <row r="6865" ht="14.45"/>
    <row r="6866" ht="14.45"/>
    <row r="6867" ht="14.45"/>
    <row r="6868" ht="14.45"/>
    <row r="6869" ht="14.45"/>
    <row r="6870" ht="14.45"/>
    <row r="6871" ht="14.45"/>
    <row r="6872" ht="14.45"/>
    <row r="6873" ht="14.45"/>
    <row r="6874" ht="14.45"/>
    <row r="6875" ht="14.45"/>
    <row r="6876" ht="14.45"/>
    <row r="6877" ht="14.45"/>
    <row r="6878" ht="14.45"/>
    <row r="6879" ht="14.45"/>
    <row r="6880" ht="14.45"/>
    <row r="6881" ht="14.45"/>
    <row r="6882" ht="14.45"/>
    <row r="6883" ht="14.45"/>
    <row r="6884" ht="14.45"/>
    <row r="6885" ht="14.45"/>
    <row r="6886" ht="14.45"/>
    <row r="6887" ht="14.45"/>
    <row r="6888" ht="14.45"/>
    <row r="6889" ht="14.45"/>
    <row r="6890" ht="14.45"/>
    <row r="6891" ht="14.45"/>
    <row r="6892" ht="14.45"/>
    <row r="6893" ht="14.45"/>
    <row r="6894" ht="14.45"/>
    <row r="6895" ht="14.45"/>
    <row r="6896" ht="14.45"/>
    <row r="6897" ht="14.45"/>
    <row r="6898" ht="14.45"/>
    <row r="6899" ht="14.45"/>
    <row r="6900" ht="14.45"/>
    <row r="6901" ht="14.45"/>
    <row r="6902" ht="14.45"/>
    <row r="6903" ht="14.45"/>
    <row r="6904" ht="14.45"/>
    <row r="6905" ht="14.45"/>
    <row r="6906" ht="14.45"/>
    <row r="6907" ht="14.45"/>
    <row r="6908" ht="14.45"/>
    <row r="6909" ht="14.45"/>
    <row r="6910" ht="14.45"/>
    <row r="6911" ht="14.45"/>
    <row r="6912" ht="14.45"/>
    <row r="6913" ht="14.45"/>
    <row r="6914" ht="14.45"/>
    <row r="6915" ht="14.45"/>
    <row r="6916" ht="14.45"/>
    <row r="6917" ht="14.45"/>
    <row r="6918" ht="14.45"/>
    <row r="6919" ht="14.45"/>
    <row r="6920" ht="14.45"/>
    <row r="6921" ht="14.45"/>
    <row r="6922" ht="14.45"/>
    <row r="6923" ht="14.45"/>
    <row r="6924" ht="14.45"/>
    <row r="6925" ht="14.45"/>
    <row r="6926" ht="14.45"/>
    <row r="6927" ht="14.45"/>
    <row r="6928" ht="14.45"/>
    <row r="6929" ht="14.45"/>
    <row r="6930" ht="14.45"/>
    <row r="6931" ht="14.45"/>
    <row r="6932" ht="14.45"/>
    <row r="6933" ht="14.45"/>
    <row r="6934" ht="14.45"/>
    <row r="6935" ht="14.45"/>
    <row r="6936" ht="14.45"/>
    <row r="6937" ht="14.45"/>
    <row r="6938" ht="14.45"/>
    <row r="6939" ht="14.45"/>
    <row r="6940" ht="14.45"/>
    <row r="6941" ht="14.45"/>
    <row r="6942" ht="14.45"/>
    <row r="6943" ht="14.45"/>
    <row r="6944" ht="14.45"/>
    <row r="6945" ht="14.45"/>
    <row r="6946" ht="14.45"/>
    <row r="6947" ht="14.45"/>
    <row r="6948" ht="14.45"/>
    <row r="6949" ht="14.45"/>
    <row r="6950" ht="14.45"/>
    <row r="6951" ht="14.45"/>
    <row r="6952" ht="14.45"/>
    <row r="6953" ht="14.45"/>
    <row r="6954" ht="14.45"/>
    <row r="6955" ht="14.45"/>
    <row r="6956" ht="14.45"/>
    <row r="6957" ht="14.45"/>
    <row r="6958" ht="14.45"/>
    <row r="6959" ht="14.45"/>
    <row r="6960" ht="14.45"/>
    <row r="6961" ht="14.45"/>
    <row r="6962" ht="14.45"/>
    <row r="6963" ht="14.45"/>
    <row r="6964" ht="14.45"/>
    <row r="6965" ht="14.45"/>
    <row r="6966" ht="14.45"/>
    <row r="6967" ht="14.45"/>
    <row r="6968" ht="14.45"/>
    <row r="6969" ht="14.45"/>
    <row r="6970" ht="14.45"/>
    <row r="6971" ht="14.45"/>
    <row r="6972" ht="14.45"/>
    <row r="6973" ht="14.45"/>
    <row r="6974" ht="14.45"/>
    <row r="6975" ht="14.45"/>
    <row r="6976" ht="14.45"/>
    <row r="6977" ht="14.45"/>
    <row r="6978" ht="14.45"/>
    <row r="6979" ht="14.45"/>
    <row r="6980" ht="14.45"/>
    <row r="6981" ht="14.45"/>
    <row r="6982" ht="14.45"/>
    <row r="6983" ht="14.45"/>
    <row r="6984" ht="14.45"/>
    <row r="6985" ht="14.45"/>
    <row r="6986" ht="14.45"/>
    <row r="6987" ht="14.45"/>
    <row r="6988" ht="14.45"/>
    <row r="6989" ht="14.45"/>
    <row r="6990" ht="14.45"/>
    <row r="6991" ht="14.45"/>
    <row r="6992" ht="14.45"/>
    <row r="6993" ht="14.45"/>
    <row r="6994" ht="14.45"/>
    <row r="6995" ht="14.45"/>
    <row r="6996" ht="14.45"/>
    <row r="6997" ht="14.45"/>
    <row r="6998" ht="14.45"/>
    <row r="6999" ht="14.45"/>
    <row r="7000" ht="14.45"/>
    <row r="7001" ht="14.45"/>
    <row r="7002" ht="14.45"/>
    <row r="7003" ht="14.45"/>
    <row r="7004" ht="14.45"/>
    <row r="7005" ht="14.45"/>
    <row r="7006" ht="14.45"/>
    <row r="7007" ht="14.45"/>
    <row r="7008" ht="14.45"/>
    <row r="7009" ht="14.45"/>
    <row r="7010" ht="14.45"/>
    <row r="7011" ht="14.45"/>
    <row r="7012" ht="14.45"/>
    <row r="7013" ht="14.45"/>
    <row r="7014" ht="14.45"/>
    <row r="7015" ht="14.45"/>
    <row r="7016" ht="14.45"/>
    <row r="7017" ht="14.45"/>
    <row r="7018" ht="14.45"/>
    <row r="7019" ht="14.45"/>
    <row r="7020" ht="14.45"/>
    <row r="7021" ht="14.45"/>
    <row r="7022" ht="14.45"/>
    <row r="7023" ht="14.45"/>
    <row r="7024" ht="14.45"/>
    <row r="7025" ht="14.45"/>
    <row r="7026" ht="14.45"/>
    <row r="7027" ht="14.45"/>
    <row r="7028" ht="14.45"/>
    <row r="7029" ht="14.45"/>
    <row r="7030" ht="14.45"/>
    <row r="7031" ht="14.45"/>
    <row r="7032" ht="14.45"/>
    <row r="7033" ht="14.45"/>
    <row r="7034" ht="14.45"/>
    <row r="7035" ht="14.45"/>
    <row r="7036" ht="14.45"/>
    <row r="7037" ht="14.45"/>
    <row r="7038" ht="14.45"/>
    <row r="7039" ht="14.45"/>
    <row r="7040" ht="14.45"/>
    <row r="7041" ht="14.45"/>
    <row r="7042" ht="14.45"/>
    <row r="7043" ht="14.45"/>
    <row r="7044" ht="14.45"/>
    <row r="7045" ht="14.45"/>
    <row r="7046" ht="14.45"/>
    <row r="7047" ht="14.45"/>
    <row r="7048" ht="14.45"/>
    <row r="7049" ht="14.45"/>
    <row r="7050" ht="14.45"/>
    <row r="7051" ht="14.45"/>
    <row r="7052" ht="14.45"/>
    <row r="7053" ht="14.45"/>
    <row r="7054" ht="14.45"/>
    <row r="7055" ht="14.45"/>
    <row r="7056" ht="14.45"/>
    <row r="7057" ht="14.45"/>
    <row r="7058" ht="14.45"/>
    <row r="7059" ht="14.45"/>
    <row r="7060" ht="14.45"/>
    <row r="7061" ht="14.45"/>
    <row r="7062" ht="14.45"/>
    <row r="7063" ht="14.45"/>
    <row r="7064" ht="14.45"/>
    <row r="7065" ht="14.45"/>
    <row r="7066" ht="14.45"/>
    <row r="7067" ht="14.45"/>
    <row r="7068" ht="14.45"/>
    <row r="7069" ht="14.45"/>
    <row r="7070" ht="14.45"/>
    <row r="7071" ht="14.45"/>
    <row r="7072" ht="14.45"/>
    <row r="7073" ht="14.45"/>
    <row r="7074" ht="14.45"/>
    <row r="7075" ht="14.45"/>
    <row r="7076" ht="14.45"/>
    <row r="7077" ht="14.45"/>
    <row r="7078" ht="14.45"/>
    <row r="7079" ht="14.45"/>
    <row r="7080" ht="14.45"/>
    <row r="7081" ht="14.45"/>
    <row r="7082" ht="14.45"/>
    <row r="7083" ht="14.45"/>
    <row r="7084" ht="14.45"/>
    <row r="7085" ht="14.45"/>
    <row r="7086" ht="14.45"/>
    <row r="7087" ht="14.45"/>
    <row r="7088" ht="14.45"/>
    <row r="7089" ht="14.45"/>
    <row r="7090" ht="14.45"/>
    <row r="7091" ht="14.45"/>
    <row r="7092" ht="14.45"/>
    <row r="7093" ht="14.45"/>
    <row r="7094" ht="14.45"/>
    <row r="7095" ht="14.45"/>
    <row r="7096" ht="14.45"/>
    <row r="7097" ht="14.45"/>
    <row r="7098" ht="14.45"/>
    <row r="7099" ht="14.45"/>
    <row r="7100" ht="14.45"/>
    <row r="7101" ht="14.45"/>
    <row r="7102" ht="14.45"/>
    <row r="7103" ht="14.45"/>
    <row r="7104" ht="14.45"/>
    <row r="7105" ht="14.45"/>
    <row r="7106" ht="14.45"/>
    <row r="7107" ht="14.45"/>
    <row r="7108" ht="14.45"/>
    <row r="7109" ht="14.45"/>
    <row r="7110" ht="14.45"/>
    <row r="7111" ht="14.45"/>
    <row r="7112" ht="14.45"/>
    <row r="7113" ht="14.45"/>
    <row r="7114" ht="14.45"/>
    <row r="7115" ht="14.45"/>
    <row r="7116" ht="14.45"/>
    <row r="7117" ht="14.45"/>
    <row r="7118" ht="14.45"/>
    <row r="7119" ht="14.45"/>
    <row r="7120" ht="14.45"/>
    <row r="7121" ht="14.45"/>
    <row r="7122" ht="14.45"/>
    <row r="7123" ht="14.45"/>
    <row r="7124" ht="14.45"/>
    <row r="7125" ht="14.45"/>
    <row r="7126" ht="14.45"/>
    <row r="7127" ht="14.45"/>
    <row r="7128" ht="14.45"/>
    <row r="7129" ht="14.45"/>
    <row r="7130" ht="14.45"/>
    <row r="7131" ht="14.45"/>
    <row r="7132" ht="14.45"/>
    <row r="7133" ht="14.45"/>
    <row r="7134" ht="14.45"/>
    <row r="7135" ht="14.45"/>
    <row r="7136" ht="14.45"/>
    <row r="7137" ht="14.45"/>
    <row r="7138" ht="14.45"/>
    <row r="7139" ht="14.45"/>
    <row r="7140" ht="14.45"/>
    <row r="7141" ht="14.45"/>
    <row r="7142" ht="14.45"/>
    <row r="7143" ht="14.45"/>
    <row r="7144" ht="14.45"/>
    <row r="7145" ht="14.45"/>
    <row r="7146" ht="14.45"/>
    <row r="7147" ht="14.45"/>
    <row r="7148" ht="14.45"/>
    <row r="7149" ht="14.45"/>
    <row r="7150" ht="14.45"/>
    <row r="7151" ht="14.45"/>
    <row r="7152" ht="14.45"/>
    <row r="7153" ht="14.45"/>
    <row r="7154" ht="14.45"/>
    <row r="7155" ht="14.45"/>
    <row r="7156" ht="14.45"/>
    <row r="7157" ht="14.45"/>
    <row r="7158" ht="14.45"/>
    <row r="7159" ht="14.45"/>
    <row r="7160" ht="14.45"/>
    <row r="7161" ht="14.45"/>
    <row r="7162" ht="14.45"/>
    <row r="7163" ht="14.45"/>
    <row r="7164" ht="14.45"/>
    <row r="7165" ht="14.45"/>
    <row r="7166" ht="14.45"/>
    <row r="7167" ht="14.45"/>
    <row r="7168" ht="14.45"/>
    <row r="7169" ht="14.45"/>
    <row r="7170" ht="14.45"/>
    <row r="7171" ht="14.45"/>
    <row r="7172" ht="14.45"/>
    <row r="7173" ht="14.45"/>
    <row r="7174" ht="14.45"/>
    <row r="7175" ht="14.45"/>
    <row r="7176" ht="14.45"/>
    <row r="7177" ht="14.45"/>
    <row r="7178" ht="14.45"/>
    <row r="7179" ht="14.45"/>
    <row r="7180" ht="14.45"/>
    <row r="7181" ht="14.45"/>
    <row r="7182" ht="14.45"/>
    <row r="7183" ht="14.45"/>
    <row r="7184" ht="14.45"/>
    <row r="7185" ht="14.45"/>
    <row r="7186" ht="14.45"/>
    <row r="7187" ht="14.45"/>
    <row r="7188" ht="14.45"/>
    <row r="7189" ht="14.45"/>
    <row r="7190" ht="14.45"/>
    <row r="7191" ht="14.45"/>
    <row r="7192" ht="14.45"/>
    <row r="7193" ht="14.45"/>
    <row r="7194" ht="14.45"/>
    <row r="7195" ht="14.45"/>
    <row r="7196" ht="14.45"/>
    <row r="7197" ht="14.45"/>
    <row r="7198" ht="14.45"/>
    <row r="7199" ht="14.45"/>
    <row r="7200" ht="14.45"/>
    <row r="7201" ht="14.45"/>
    <row r="7202" ht="14.45"/>
    <row r="7203" ht="14.45"/>
    <row r="7204" ht="14.45"/>
    <row r="7205" ht="14.45"/>
    <row r="7206" ht="14.45"/>
    <row r="7207" ht="14.45"/>
    <row r="7208" ht="14.45"/>
    <row r="7209" ht="14.45"/>
    <row r="7210" ht="14.45"/>
    <row r="7211" ht="14.45"/>
    <row r="7212" ht="14.45"/>
    <row r="7213" ht="14.45"/>
    <row r="7214" ht="14.45"/>
    <row r="7215" ht="14.45"/>
    <row r="7216" ht="14.45"/>
    <row r="7217" ht="14.45"/>
    <row r="7218" ht="14.45"/>
    <row r="7219" ht="14.45"/>
    <row r="7220" ht="14.45"/>
    <row r="7221" ht="14.45"/>
    <row r="7222" ht="14.45"/>
    <row r="7223" ht="14.45"/>
    <row r="7224" ht="14.45"/>
    <row r="7225" ht="14.45"/>
    <row r="7226" ht="14.45"/>
    <row r="7227" ht="14.45"/>
    <row r="7228" ht="14.45"/>
    <row r="7229" ht="14.45"/>
    <row r="7230" ht="14.45"/>
    <row r="7231" ht="14.45"/>
    <row r="7232" ht="14.45"/>
    <row r="7233" ht="14.45"/>
    <row r="7234" ht="14.45"/>
    <row r="7235" ht="14.45"/>
    <row r="7236" ht="14.45"/>
    <row r="7237" ht="14.45"/>
    <row r="7238" ht="14.45"/>
    <row r="7239" ht="14.45"/>
    <row r="7240" ht="14.45"/>
    <row r="7241" ht="14.45"/>
    <row r="7242" ht="14.45"/>
    <row r="7243" ht="14.45"/>
    <row r="7244" ht="14.45"/>
    <row r="7245" ht="14.45"/>
    <row r="7246" ht="14.45"/>
    <row r="7247" ht="14.45"/>
    <row r="7248" ht="14.45"/>
    <row r="7249" ht="14.45"/>
    <row r="7250" ht="14.45"/>
    <row r="7251" ht="14.45"/>
    <row r="7252" ht="14.45"/>
    <row r="7253" ht="14.45"/>
    <row r="7254" ht="14.45"/>
    <row r="7255" ht="14.45"/>
    <row r="7256" ht="14.45"/>
    <row r="7257" ht="14.45"/>
    <row r="7258" ht="14.45"/>
    <row r="7259" ht="14.45"/>
    <row r="7260" ht="14.45"/>
    <row r="7261" ht="14.45"/>
    <row r="7262" ht="14.45"/>
    <row r="7263" ht="14.45"/>
    <row r="7264" ht="14.45"/>
    <row r="7265" ht="14.45"/>
    <row r="7266" ht="14.45"/>
    <row r="7267" ht="14.45"/>
    <row r="7268" ht="14.45"/>
    <row r="7269" ht="14.45"/>
    <row r="7270" ht="14.45"/>
    <row r="7271" ht="14.45"/>
    <row r="7272" ht="14.45"/>
    <row r="7273" ht="14.45"/>
    <row r="7274" ht="14.45"/>
    <row r="7275" ht="14.45"/>
    <row r="7276" ht="14.45"/>
    <row r="7277" ht="14.45"/>
    <row r="7278" ht="14.45"/>
    <row r="7279" ht="14.45"/>
    <row r="7280" ht="14.45"/>
    <row r="7281" ht="14.45"/>
    <row r="7282" ht="14.45"/>
    <row r="7283" ht="14.45"/>
    <row r="7284" ht="14.45"/>
    <row r="7285" ht="14.45"/>
    <row r="7286" ht="14.45"/>
    <row r="7287" ht="14.45"/>
    <row r="7288" ht="14.45"/>
    <row r="7289" ht="14.45"/>
    <row r="7290" ht="14.45"/>
    <row r="7291" ht="14.45"/>
    <row r="7292" ht="14.45"/>
    <row r="7293" ht="14.45"/>
    <row r="7294" ht="14.45"/>
    <row r="7295" ht="14.45"/>
    <row r="7296" ht="14.45"/>
    <row r="7297" ht="14.45"/>
    <row r="7298" ht="14.45"/>
    <row r="7299" ht="14.45"/>
    <row r="7300" ht="14.45"/>
    <row r="7301" ht="14.45"/>
    <row r="7302" ht="14.45"/>
    <row r="7303" ht="14.45"/>
    <row r="7304" ht="14.45"/>
    <row r="7305" ht="14.45"/>
    <row r="7306" ht="14.45"/>
    <row r="7307" ht="14.45"/>
    <row r="7308" ht="14.45"/>
    <row r="7309" ht="14.45"/>
    <row r="7310" ht="14.45"/>
    <row r="7311" ht="14.45"/>
    <row r="7312" ht="14.45"/>
    <row r="7313" ht="14.45"/>
    <row r="7314" ht="14.45"/>
    <row r="7315" ht="14.45"/>
    <row r="7316" ht="14.45"/>
    <row r="7317" ht="14.45"/>
    <row r="7318" ht="14.45"/>
    <row r="7319" ht="14.45"/>
    <row r="7320" ht="14.45"/>
    <row r="7321" ht="14.45"/>
    <row r="7322" ht="14.45"/>
    <row r="7323" ht="14.45"/>
    <row r="7324" ht="14.45"/>
    <row r="7325" ht="14.45"/>
    <row r="7326" ht="14.45"/>
    <row r="7327" ht="14.45"/>
    <row r="7328" ht="14.45"/>
    <row r="7329" ht="14.45"/>
    <row r="7330" ht="14.45"/>
    <row r="7331" ht="14.45"/>
    <row r="7332" ht="14.45"/>
    <row r="7333" ht="14.45"/>
    <row r="7334" ht="14.45"/>
    <row r="7335" ht="14.45"/>
    <row r="7336" ht="14.45"/>
    <row r="7337" ht="14.45"/>
    <row r="7338" ht="14.45"/>
    <row r="7339" ht="14.45"/>
    <row r="7340" ht="14.45"/>
    <row r="7341" ht="14.45"/>
    <row r="7342" ht="14.45"/>
    <row r="7343" ht="14.45"/>
    <row r="7344" ht="14.45"/>
    <row r="7345" ht="14.45"/>
    <row r="7346" ht="14.45"/>
    <row r="7347" ht="14.45"/>
    <row r="7348" ht="14.45"/>
    <row r="7349" ht="14.45"/>
    <row r="7350" ht="14.45"/>
    <row r="7351" ht="14.45"/>
    <row r="7352" ht="14.45"/>
    <row r="7353" ht="14.45"/>
    <row r="7354" ht="14.45"/>
    <row r="7355" ht="14.45"/>
    <row r="7356" ht="14.45"/>
    <row r="7357" ht="14.45"/>
    <row r="7358" ht="14.45"/>
    <row r="7359" ht="14.45"/>
    <row r="7360" ht="14.45"/>
    <row r="7361" ht="14.45"/>
    <row r="7362" ht="14.45"/>
    <row r="7363" ht="14.45"/>
    <row r="7364" ht="14.45"/>
    <row r="7365" ht="14.45"/>
    <row r="7366" ht="14.45"/>
    <row r="7367" ht="14.45"/>
    <row r="7368" ht="14.45"/>
    <row r="7369" ht="14.45"/>
    <row r="7370" ht="14.45"/>
    <row r="7371" ht="14.45"/>
    <row r="7372" ht="14.45"/>
    <row r="7373" ht="14.45"/>
    <row r="7374" ht="14.45"/>
    <row r="7375" ht="14.45"/>
    <row r="7376" ht="14.45"/>
    <row r="7377" ht="14.45"/>
    <row r="7378" ht="14.45"/>
    <row r="7379" ht="14.45"/>
    <row r="7380" ht="14.45"/>
    <row r="7381" ht="14.45"/>
    <row r="7382" ht="14.45"/>
    <row r="7383" ht="14.45"/>
    <row r="7384" ht="14.45"/>
    <row r="7385" ht="14.45"/>
    <row r="7386" ht="14.45"/>
    <row r="7387" ht="14.45"/>
    <row r="7388" ht="14.45"/>
    <row r="7389" ht="14.45"/>
    <row r="7390" ht="14.45"/>
    <row r="7391" ht="14.45"/>
    <row r="7392" ht="14.45"/>
    <row r="7393" ht="14.45"/>
    <row r="7394" ht="14.45"/>
    <row r="7395" ht="14.45"/>
    <row r="7396" ht="14.45"/>
    <row r="7397" ht="14.45"/>
    <row r="7398" ht="14.45"/>
    <row r="7399" ht="14.45"/>
    <row r="7400" ht="14.45"/>
    <row r="7401" ht="14.45"/>
    <row r="7402" ht="14.45"/>
    <row r="7403" ht="14.45"/>
    <row r="7404" ht="14.45"/>
    <row r="7405" ht="14.45"/>
    <row r="7406" ht="14.45"/>
    <row r="7407" ht="14.45"/>
    <row r="7408" ht="14.45"/>
    <row r="7409" ht="14.45"/>
    <row r="7410" ht="14.45"/>
    <row r="7411" ht="14.45"/>
    <row r="7412" ht="14.45"/>
    <row r="7413" ht="14.45"/>
    <row r="7414" ht="14.45"/>
    <row r="7415" ht="14.45"/>
    <row r="7416" ht="14.45"/>
    <row r="7417" ht="14.45"/>
    <row r="7418" ht="14.45"/>
    <row r="7419" ht="14.45"/>
    <row r="7420" ht="14.45"/>
    <row r="7421" ht="14.45"/>
    <row r="7422" ht="14.45"/>
    <row r="7423" ht="14.45"/>
    <row r="7424" ht="14.45"/>
    <row r="7425" ht="14.45"/>
    <row r="7426" ht="14.45"/>
    <row r="7427" ht="14.45"/>
    <row r="7428" ht="14.45"/>
    <row r="7429" ht="14.45"/>
    <row r="7430" ht="14.45"/>
    <row r="7431" ht="14.45"/>
    <row r="7432" ht="14.45"/>
    <row r="7433" ht="14.45"/>
    <row r="7434" ht="14.45"/>
    <row r="7435" ht="14.45"/>
    <row r="7436" ht="14.45"/>
    <row r="7437" ht="14.45"/>
    <row r="7438" ht="14.45"/>
    <row r="7439" ht="14.45"/>
    <row r="7440" ht="14.45"/>
    <row r="7441" ht="14.45"/>
    <row r="7442" ht="14.45"/>
    <row r="7443" ht="14.45"/>
    <row r="7444" ht="14.45"/>
    <row r="7445" ht="14.45"/>
    <row r="7446" ht="14.45"/>
    <row r="7447" ht="14.45"/>
    <row r="7448" ht="14.45"/>
    <row r="7449" ht="14.45"/>
    <row r="7450" ht="14.45"/>
    <row r="7451" ht="14.45"/>
    <row r="7452" ht="14.45"/>
    <row r="7453" ht="14.45"/>
    <row r="7454" ht="14.45"/>
    <row r="7455" ht="14.45"/>
    <row r="7456" ht="14.45"/>
    <row r="7457" ht="14.45"/>
    <row r="7458" ht="14.45"/>
    <row r="7459" ht="14.45"/>
    <row r="7460" ht="14.45"/>
    <row r="7461" ht="14.45"/>
    <row r="7462" ht="14.45"/>
    <row r="7463" ht="14.45"/>
    <row r="7464" ht="14.45"/>
    <row r="7465" ht="14.45"/>
    <row r="7466" ht="14.45"/>
    <row r="7467" ht="14.45"/>
    <row r="7468" ht="14.45"/>
    <row r="7469" ht="14.45"/>
    <row r="7470" ht="14.45"/>
    <row r="7471" ht="14.45"/>
    <row r="7472" ht="14.45"/>
    <row r="7473" ht="14.45"/>
    <row r="7474" ht="14.45"/>
    <row r="7475" ht="14.45"/>
    <row r="7476" ht="14.45"/>
    <row r="7477" ht="14.45"/>
    <row r="7478" ht="14.45"/>
    <row r="7479" ht="14.45"/>
    <row r="7480" ht="14.45"/>
    <row r="7481" ht="14.45"/>
    <row r="7482" ht="14.45"/>
    <row r="7483" ht="14.45"/>
    <row r="7484" ht="14.45"/>
    <row r="7485" ht="14.45"/>
    <row r="7486" ht="14.45"/>
    <row r="7487" ht="14.45"/>
    <row r="7488" ht="14.45"/>
    <row r="7489" ht="14.45"/>
    <row r="7490" ht="14.45"/>
    <row r="7491" ht="14.45"/>
    <row r="7492" ht="14.45"/>
    <row r="7493" ht="14.45"/>
    <row r="7494" ht="14.45"/>
    <row r="7495" ht="14.45"/>
    <row r="7496" ht="14.45"/>
    <row r="7497" ht="14.45"/>
    <row r="7498" ht="14.45"/>
    <row r="7499" ht="14.45"/>
    <row r="7500" ht="14.45"/>
    <row r="7501" ht="14.45"/>
    <row r="7502" ht="14.45"/>
    <row r="7503" ht="14.45"/>
    <row r="7504" ht="14.45"/>
    <row r="7505" ht="14.45"/>
    <row r="7506" ht="14.45"/>
    <row r="7507" ht="14.45"/>
    <row r="7508" ht="14.45"/>
    <row r="7509" ht="14.45"/>
    <row r="7510" ht="14.45"/>
    <row r="7511" ht="14.45"/>
    <row r="7512" ht="14.45"/>
    <row r="7513" ht="14.45"/>
    <row r="7514" ht="14.45"/>
    <row r="7515" ht="14.45"/>
    <row r="7516" ht="14.45"/>
    <row r="7517" ht="14.45"/>
    <row r="7518" ht="14.45"/>
    <row r="7519" ht="14.45"/>
    <row r="7520" ht="14.45"/>
    <row r="7521" ht="14.45"/>
    <row r="7522" ht="14.45"/>
    <row r="7523" ht="14.45"/>
    <row r="7524" ht="14.45"/>
    <row r="7525" ht="14.45"/>
    <row r="7526" ht="14.45"/>
    <row r="7527" ht="14.45"/>
    <row r="7528" ht="14.45"/>
    <row r="7529" ht="14.45"/>
    <row r="7530" ht="14.45"/>
    <row r="7531" ht="14.45"/>
    <row r="7532" ht="14.45"/>
    <row r="7533" ht="14.45"/>
    <row r="7534" ht="14.45"/>
    <row r="7535" ht="14.45"/>
    <row r="7536" ht="14.45"/>
    <row r="7537" ht="14.45"/>
    <row r="7538" ht="14.45"/>
    <row r="7539" ht="14.45"/>
    <row r="7540" ht="14.45"/>
    <row r="7541" ht="14.45"/>
    <row r="7542" ht="14.45"/>
    <row r="7543" ht="14.45"/>
    <row r="7544" ht="14.45"/>
    <row r="7545" ht="14.45"/>
    <row r="7546" ht="14.45"/>
    <row r="7547" ht="14.45"/>
    <row r="7548" ht="14.45"/>
    <row r="7549" ht="14.45"/>
    <row r="7550" ht="14.45"/>
    <row r="7551" ht="14.45"/>
    <row r="7552" ht="14.45"/>
    <row r="7553" ht="14.45"/>
    <row r="7554" ht="14.45"/>
    <row r="7555" ht="14.45"/>
    <row r="7556" ht="14.45"/>
    <row r="7557" ht="14.45"/>
    <row r="7558" ht="14.45"/>
    <row r="7559" ht="14.45"/>
    <row r="7560" ht="14.45"/>
    <row r="7561" ht="14.45"/>
    <row r="7562" ht="14.45"/>
    <row r="7563" ht="14.45"/>
    <row r="7564" ht="14.45"/>
    <row r="7565" ht="14.45"/>
    <row r="7566" ht="14.45"/>
    <row r="7567" ht="14.45"/>
    <row r="7568" ht="14.45"/>
    <row r="7569" ht="14.45"/>
    <row r="7570" ht="14.45"/>
    <row r="7571" ht="14.45"/>
    <row r="7572" ht="14.45"/>
    <row r="7573" ht="14.45"/>
    <row r="7574" ht="14.45"/>
    <row r="7575" ht="14.45"/>
    <row r="7576" ht="14.45"/>
    <row r="7577" ht="14.45"/>
    <row r="7578" ht="14.45"/>
    <row r="7579" ht="14.45"/>
    <row r="7580" ht="14.45"/>
    <row r="7581" ht="14.45"/>
    <row r="7582" ht="14.45"/>
    <row r="7583" ht="14.45"/>
    <row r="7584" ht="14.45"/>
    <row r="7585" ht="14.45"/>
    <row r="7586" ht="14.45"/>
    <row r="7587" ht="14.45"/>
    <row r="7588" ht="14.45"/>
    <row r="7589" ht="14.45"/>
    <row r="7590" ht="14.45"/>
    <row r="7591" ht="14.45"/>
    <row r="7592" ht="14.45"/>
    <row r="7593" ht="14.45"/>
    <row r="7594" ht="14.45"/>
    <row r="7595" ht="14.45"/>
    <row r="7596" ht="14.45"/>
    <row r="7597" ht="14.45"/>
    <row r="7598" ht="14.45"/>
    <row r="7599" ht="14.45"/>
    <row r="7600" ht="14.45"/>
    <row r="7601" ht="14.45"/>
    <row r="7602" ht="14.45"/>
    <row r="7603" ht="14.45"/>
    <row r="7604" ht="14.45"/>
    <row r="7605" ht="14.45"/>
    <row r="7606" ht="14.45"/>
    <row r="7607" ht="14.45"/>
    <row r="7608" ht="14.45"/>
    <row r="7609" ht="14.45"/>
    <row r="7610" ht="14.45"/>
    <row r="7611" ht="14.45"/>
    <row r="7612" ht="14.45"/>
    <row r="7613" ht="14.45"/>
    <row r="7614" ht="14.45"/>
    <row r="7615" ht="14.45"/>
    <row r="7616" ht="14.45"/>
    <row r="7617" ht="14.45"/>
    <row r="7618" ht="14.45"/>
    <row r="7619" ht="14.45"/>
    <row r="7620" ht="14.45"/>
    <row r="7621" ht="14.45"/>
    <row r="7622" ht="14.45"/>
    <row r="7623" ht="14.45"/>
    <row r="7624" ht="14.45"/>
    <row r="7625" ht="14.45"/>
    <row r="7626" ht="14.45"/>
    <row r="7627" ht="14.45"/>
    <row r="7628" ht="14.45"/>
    <row r="7629" ht="14.45"/>
    <row r="7630" ht="14.45"/>
    <row r="7631" ht="14.45"/>
    <row r="7632" ht="14.45"/>
    <row r="7633" ht="14.45"/>
    <row r="7634" ht="14.45"/>
    <row r="7635" ht="14.45"/>
    <row r="7636" ht="14.45"/>
    <row r="7637" ht="14.45"/>
    <row r="7638" ht="14.45"/>
    <row r="7639" ht="14.45"/>
    <row r="7640" ht="14.45"/>
    <row r="7641" ht="14.45"/>
    <row r="7642" ht="14.45"/>
    <row r="7643" ht="14.45"/>
    <row r="7644" ht="14.45"/>
    <row r="7645" ht="14.45"/>
    <row r="7646" ht="14.45"/>
    <row r="7647" ht="14.45"/>
    <row r="7648" ht="14.45"/>
    <row r="7649" ht="14.45"/>
    <row r="7650" ht="14.45"/>
    <row r="7651" ht="14.45"/>
    <row r="7652" ht="14.45"/>
    <row r="7653" ht="14.45"/>
    <row r="7654" ht="14.45"/>
    <row r="7655" ht="14.45"/>
    <row r="7656" ht="14.45"/>
    <row r="7657" ht="14.45"/>
    <row r="7658" ht="14.45"/>
    <row r="7659" ht="14.45"/>
    <row r="7660" ht="14.45"/>
    <row r="7661" ht="14.45"/>
    <row r="7662" ht="14.45"/>
    <row r="7663" ht="14.45"/>
    <row r="7664" ht="14.45"/>
    <row r="7665" ht="14.45"/>
    <row r="7666" ht="14.45"/>
    <row r="7667" ht="14.45"/>
    <row r="7668" ht="14.45"/>
    <row r="7669" ht="14.45"/>
    <row r="7670" ht="14.45"/>
    <row r="7671" ht="14.45"/>
    <row r="7672" ht="14.45"/>
    <row r="7673" ht="14.45"/>
    <row r="7674" ht="14.45"/>
    <row r="7675" ht="14.45"/>
    <row r="7676" ht="14.45"/>
    <row r="7677" ht="14.45"/>
    <row r="7678" ht="14.45"/>
    <row r="7679" ht="14.45"/>
    <row r="7680" ht="14.45"/>
    <row r="7681" ht="14.45"/>
    <row r="7682" ht="14.45"/>
    <row r="7683" ht="14.45"/>
    <row r="7684" ht="14.45"/>
    <row r="7685" ht="14.45"/>
    <row r="7686" ht="14.45"/>
    <row r="7687" ht="14.45"/>
    <row r="7688" ht="14.45"/>
    <row r="7689" ht="14.45"/>
    <row r="7690" ht="14.45"/>
    <row r="7691" ht="14.45"/>
    <row r="7692" ht="14.45"/>
    <row r="7693" ht="14.45"/>
    <row r="7694" ht="14.45"/>
    <row r="7695" ht="14.45"/>
    <row r="7696" ht="14.45"/>
    <row r="7697" ht="14.45"/>
    <row r="7698" ht="14.45"/>
    <row r="7699" ht="14.45"/>
    <row r="7700" ht="14.45"/>
    <row r="7701" ht="14.45"/>
    <row r="7702" ht="14.45"/>
    <row r="7703" ht="14.45"/>
    <row r="7704" ht="14.45"/>
    <row r="7705" ht="14.45"/>
    <row r="7706" ht="14.45"/>
    <row r="7707" ht="14.45"/>
    <row r="7708" ht="14.45"/>
    <row r="7709" ht="14.45"/>
    <row r="7710" ht="14.45"/>
    <row r="7711" ht="14.45"/>
    <row r="7712" ht="14.45"/>
    <row r="7713" ht="14.45"/>
    <row r="7714" ht="14.45"/>
    <row r="7715" ht="14.45"/>
    <row r="7716" ht="14.45"/>
    <row r="7717" ht="14.45"/>
    <row r="7718" ht="14.45"/>
    <row r="7719" ht="14.45"/>
    <row r="7720" ht="14.45"/>
    <row r="7721" ht="14.45"/>
    <row r="7722" ht="14.45"/>
    <row r="7723" ht="14.45"/>
    <row r="7724" ht="14.45"/>
    <row r="7725" ht="14.45"/>
    <row r="7726" ht="14.45"/>
    <row r="7727" ht="14.45"/>
    <row r="7728" ht="14.45"/>
    <row r="7729" ht="14.45"/>
    <row r="7730" ht="14.45"/>
    <row r="7731" ht="14.45"/>
    <row r="7732" ht="14.45"/>
    <row r="7733" ht="14.45"/>
    <row r="7734" ht="14.45"/>
    <row r="7735" ht="14.45"/>
    <row r="7736" ht="14.45"/>
    <row r="7737" ht="14.45"/>
    <row r="7738" ht="14.45"/>
    <row r="7739" ht="14.45"/>
    <row r="7740" ht="14.45"/>
    <row r="7741" ht="14.45"/>
    <row r="7742" ht="14.45"/>
    <row r="7743" ht="14.45"/>
    <row r="7744" ht="14.45"/>
    <row r="7745" ht="14.45"/>
    <row r="7746" ht="14.45"/>
    <row r="7747" ht="14.45"/>
    <row r="7748" ht="14.45"/>
    <row r="7749" ht="14.45"/>
    <row r="7750" ht="14.45"/>
    <row r="7751" ht="14.45"/>
    <row r="7752" ht="14.45"/>
    <row r="7753" ht="14.45"/>
    <row r="7754" ht="14.45"/>
    <row r="7755" ht="14.45"/>
    <row r="7756" ht="14.45"/>
    <row r="7757" ht="14.45"/>
    <row r="7758" ht="14.45"/>
    <row r="7759" ht="14.45"/>
    <row r="7760" ht="14.45"/>
    <row r="7761" ht="14.45"/>
    <row r="7762" ht="14.45"/>
    <row r="7763" ht="14.45"/>
    <row r="7764" ht="14.45"/>
    <row r="7765" ht="14.45"/>
    <row r="7766" ht="14.45"/>
    <row r="7767" ht="14.45"/>
    <row r="7768" ht="14.45"/>
    <row r="7769" ht="14.45"/>
    <row r="7770" ht="14.45"/>
    <row r="7771" ht="14.45"/>
    <row r="7772" ht="14.45"/>
    <row r="7773" ht="14.45"/>
    <row r="7774" ht="14.45"/>
    <row r="7775" ht="14.45"/>
    <row r="7776" ht="14.45"/>
    <row r="7777" ht="14.45"/>
    <row r="7778" ht="14.45"/>
    <row r="7779" ht="14.45"/>
    <row r="7780" ht="14.45"/>
    <row r="7781" ht="14.45"/>
    <row r="7782" ht="14.45"/>
    <row r="7783" ht="14.45"/>
    <row r="7784" ht="14.45"/>
    <row r="7785" ht="14.45"/>
    <row r="7786" ht="14.45"/>
    <row r="7787" ht="14.45"/>
    <row r="7788" ht="14.45"/>
    <row r="7789" ht="14.45"/>
    <row r="7790" ht="14.45"/>
    <row r="7791" ht="14.45"/>
    <row r="7792" ht="14.45"/>
    <row r="7793" ht="14.45"/>
    <row r="7794" ht="14.45"/>
    <row r="7795" ht="14.45"/>
    <row r="7796" ht="14.45"/>
    <row r="7797" ht="14.45"/>
    <row r="7798" ht="14.45"/>
    <row r="7799" ht="14.45"/>
    <row r="7800" ht="14.45"/>
    <row r="7801" ht="14.45"/>
    <row r="7802" ht="14.45"/>
    <row r="7803" ht="14.45"/>
    <row r="7804" ht="14.45"/>
    <row r="7805" ht="14.45"/>
    <row r="7806" ht="14.45"/>
    <row r="7807" ht="14.45"/>
    <row r="7808" ht="14.45"/>
    <row r="7809" ht="14.45"/>
    <row r="7810" ht="14.45"/>
    <row r="7811" ht="14.45"/>
    <row r="7812" ht="14.45"/>
    <row r="7813" ht="14.45"/>
    <row r="7814" ht="14.45"/>
    <row r="7815" ht="14.45"/>
    <row r="7816" ht="14.45"/>
    <row r="7817" ht="14.45"/>
    <row r="7818" ht="14.45"/>
    <row r="7819" ht="14.45"/>
    <row r="7820" ht="14.45"/>
    <row r="7821" ht="14.45"/>
    <row r="7822" ht="14.45"/>
    <row r="7823" ht="14.45"/>
    <row r="7824" ht="14.45"/>
    <row r="7825" ht="14.45"/>
    <row r="7826" ht="14.45"/>
    <row r="7827" ht="14.45"/>
    <row r="7828" ht="14.45"/>
    <row r="7829" ht="14.45"/>
    <row r="7830" ht="14.45"/>
    <row r="7831" ht="14.45"/>
    <row r="7832" ht="14.45"/>
    <row r="7833" ht="14.45"/>
    <row r="7834" ht="14.45"/>
    <row r="7835" ht="14.45"/>
    <row r="7836" ht="14.45"/>
    <row r="7837" ht="14.45"/>
    <row r="7838" ht="14.45"/>
    <row r="7839" ht="14.45"/>
    <row r="7840" ht="14.45"/>
    <row r="7841" ht="14.45"/>
    <row r="7842" ht="14.45"/>
    <row r="7843" ht="14.45"/>
    <row r="7844" ht="14.45"/>
    <row r="7845" ht="14.45"/>
    <row r="7846" ht="14.45"/>
    <row r="7847" ht="14.45"/>
    <row r="7848" ht="14.45"/>
    <row r="7849" ht="14.45"/>
    <row r="7850" ht="14.45"/>
    <row r="7851" ht="14.45"/>
    <row r="7852" ht="14.45"/>
    <row r="7853" ht="14.45"/>
    <row r="7854" ht="14.45"/>
    <row r="7855" ht="14.45"/>
    <row r="7856" ht="14.45"/>
    <row r="7857" ht="14.45"/>
    <row r="7858" ht="14.45"/>
    <row r="7859" ht="14.45"/>
    <row r="7860" ht="14.45"/>
    <row r="7861" ht="14.45"/>
    <row r="7862" ht="14.45"/>
    <row r="7863" ht="14.45"/>
    <row r="7864" ht="14.45"/>
    <row r="7865" ht="14.45"/>
    <row r="7866" ht="14.45"/>
    <row r="7867" ht="14.45"/>
    <row r="7868" ht="14.45"/>
    <row r="7869" ht="14.45"/>
    <row r="7870" ht="14.45"/>
    <row r="7871" ht="14.45"/>
    <row r="7872" ht="14.45"/>
    <row r="7873" ht="14.45"/>
    <row r="7874" ht="14.45"/>
    <row r="7875" ht="14.45"/>
    <row r="7876" ht="14.45"/>
    <row r="7877" ht="14.45"/>
    <row r="7878" ht="14.45"/>
    <row r="7879" ht="14.45"/>
    <row r="7880" ht="14.45"/>
    <row r="7881" ht="14.45"/>
    <row r="7882" ht="14.45"/>
    <row r="7883" ht="14.45"/>
    <row r="7884" ht="14.45"/>
    <row r="7885" ht="14.45"/>
    <row r="7886" ht="14.45"/>
    <row r="7887" ht="14.45"/>
    <row r="7888" ht="14.45"/>
    <row r="7889" ht="14.45"/>
    <row r="7890" ht="14.45"/>
    <row r="7891" ht="14.45"/>
    <row r="7892" ht="14.45"/>
    <row r="7893" ht="14.45"/>
    <row r="7894" ht="14.45"/>
    <row r="7895" ht="14.45"/>
    <row r="7896" ht="14.45"/>
    <row r="7897" ht="14.45"/>
    <row r="7898" ht="14.45"/>
    <row r="7899" ht="14.45"/>
    <row r="7900" ht="14.45"/>
    <row r="7901" ht="14.45"/>
    <row r="7902" ht="14.45"/>
    <row r="7903" ht="14.45"/>
    <row r="7904" ht="14.45"/>
    <row r="7905" ht="14.45"/>
    <row r="7906" ht="14.45"/>
    <row r="7907" ht="14.45"/>
    <row r="7908" ht="14.45"/>
    <row r="7909" ht="14.45"/>
    <row r="7910" ht="14.45"/>
    <row r="7911" ht="14.45"/>
    <row r="7912" ht="14.45"/>
    <row r="7913" ht="14.45"/>
    <row r="7914" ht="14.45"/>
    <row r="7915" ht="14.45"/>
    <row r="7916" ht="14.45"/>
    <row r="7917" ht="14.45"/>
    <row r="7918" ht="14.45"/>
    <row r="7919" ht="14.45"/>
    <row r="7920" ht="14.45"/>
    <row r="7921" ht="14.45"/>
    <row r="7922" ht="14.45"/>
    <row r="7923" ht="14.45"/>
    <row r="7924" ht="14.45"/>
    <row r="7925" ht="14.45"/>
    <row r="7926" ht="14.45"/>
    <row r="7927" ht="14.45"/>
    <row r="7928" ht="14.45"/>
    <row r="7929" ht="14.45"/>
    <row r="7930" ht="14.45"/>
    <row r="7931" ht="14.45"/>
    <row r="7932" ht="14.45"/>
    <row r="7933" ht="14.45"/>
    <row r="7934" ht="14.45"/>
    <row r="7935" ht="14.45"/>
    <row r="7936" ht="14.45"/>
    <row r="7937" ht="14.45"/>
    <row r="7938" ht="14.45"/>
    <row r="7939" ht="14.45"/>
    <row r="7940" ht="14.45"/>
    <row r="7941" ht="14.45"/>
    <row r="7942" ht="14.45"/>
    <row r="7943" ht="14.45"/>
    <row r="7944" ht="14.45"/>
    <row r="7945" ht="14.45"/>
    <row r="7946" ht="14.45"/>
    <row r="7947" ht="14.45"/>
    <row r="7948" ht="14.45"/>
    <row r="7949" ht="14.45"/>
    <row r="7950" ht="14.45"/>
    <row r="7951" ht="14.45"/>
    <row r="7952" ht="14.45"/>
    <row r="7953" ht="14.45"/>
    <row r="7954" ht="14.45"/>
    <row r="7955" ht="14.45"/>
    <row r="7956" ht="14.45"/>
    <row r="7957" ht="14.45"/>
    <row r="7958" ht="14.45"/>
    <row r="7959" ht="14.45"/>
    <row r="7960" ht="14.45"/>
    <row r="7961" ht="14.45"/>
    <row r="7962" ht="14.45"/>
    <row r="7963" ht="14.45"/>
    <row r="7964" ht="14.45"/>
    <row r="7965" ht="14.45"/>
    <row r="7966" ht="14.45"/>
    <row r="7967" ht="14.45"/>
    <row r="7968" ht="14.45"/>
    <row r="7969" ht="14.45"/>
    <row r="7970" ht="14.45"/>
    <row r="7971" ht="14.45"/>
    <row r="7972" ht="14.45"/>
    <row r="7973" ht="14.45"/>
    <row r="7974" ht="14.45"/>
    <row r="7975" ht="14.45"/>
    <row r="7976" ht="14.45"/>
    <row r="7977" ht="14.45"/>
    <row r="7978" ht="14.45"/>
    <row r="7979" ht="14.45"/>
    <row r="7980" ht="14.45"/>
    <row r="7981" ht="14.45"/>
    <row r="7982" ht="14.45"/>
    <row r="7983" ht="14.45"/>
    <row r="7984" ht="14.45"/>
    <row r="7985" ht="14.45"/>
    <row r="7986" ht="14.45"/>
    <row r="7987" ht="14.45"/>
    <row r="7988" ht="14.45"/>
    <row r="7989" ht="14.45"/>
    <row r="7990" ht="14.45"/>
    <row r="7991" ht="14.45"/>
    <row r="7992" ht="14.45"/>
    <row r="7993" ht="14.45"/>
    <row r="7994" ht="14.45"/>
    <row r="7995" ht="14.45"/>
    <row r="7996" ht="14.45"/>
    <row r="7997" ht="14.45"/>
    <row r="7998" ht="14.45"/>
    <row r="7999" ht="14.45"/>
    <row r="8000" ht="14.45"/>
    <row r="8001" ht="14.45"/>
    <row r="8002" ht="14.45"/>
    <row r="8003" ht="14.45"/>
    <row r="8004" ht="14.45"/>
    <row r="8005" ht="14.45"/>
    <row r="8006" ht="14.45"/>
    <row r="8007" ht="14.45"/>
    <row r="8008" ht="14.45"/>
    <row r="8009" ht="14.45"/>
    <row r="8010" ht="14.45"/>
    <row r="8011" ht="14.45"/>
    <row r="8012" ht="14.45"/>
    <row r="8013" ht="14.45"/>
    <row r="8014" ht="14.45"/>
    <row r="8015" ht="14.45"/>
    <row r="8016" ht="14.45"/>
    <row r="8017" ht="14.45"/>
    <row r="8018" ht="14.45"/>
    <row r="8019" ht="14.45"/>
    <row r="8020" ht="14.45"/>
    <row r="8021" ht="14.45"/>
    <row r="8022" ht="14.45"/>
    <row r="8023" ht="14.45"/>
    <row r="8024" ht="14.45"/>
    <row r="8025" ht="14.45"/>
    <row r="8026" ht="14.45"/>
    <row r="8027" ht="14.45"/>
    <row r="8028" ht="14.45"/>
    <row r="8029" ht="14.45"/>
    <row r="8030" ht="14.45"/>
    <row r="8031" ht="14.45"/>
    <row r="8032" ht="14.45"/>
    <row r="8033" ht="14.45"/>
    <row r="8034" ht="14.45"/>
    <row r="8035" ht="14.45"/>
    <row r="8036" ht="14.45"/>
    <row r="8037" ht="14.45"/>
    <row r="8038" ht="14.45"/>
    <row r="8039" ht="14.45"/>
    <row r="8040" ht="14.45"/>
    <row r="8041" ht="14.45"/>
    <row r="8042" ht="14.45"/>
    <row r="8043" ht="14.45"/>
    <row r="8044" ht="14.45"/>
    <row r="8045" ht="14.45"/>
    <row r="8046" ht="14.45"/>
    <row r="8047" ht="14.45"/>
    <row r="8048" ht="14.45"/>
    <row r="8049" ht="14.45"/>
    <row r="8050" ht="14.45"/>
    <row r="8051" ht="14.45"/>
    <row r="8052" ht="14.45"/>
    <row r="8053" ht="14.45"/>
    <row r="8054" ht="14.45"/>
    <row r="8055" ht="14.45"/>
    <row r="8056" ht="14.45"/>
    <row r="8057" ht="14.45"/>
    <row r="8058" ht="14.45"/>
    <row r="8059" ht="14.45"/>
    <row r="8060" ht="14.45"/>
    <row r="8061" ht="14.45"/>
    <row r="8062" ht="14.45"/>
    <row r="8063" ht="14.45"/>
    <row r="8064" ht="14.45"/>
    <row r="8065" ht="14.45"/>
    <row r="8066" ht="14.45"/>
    <row r="8067" ht="14.45"/>
    <row r="8068" ht="14.45"/>
    <row r="8069" ht="14.45"/>
    <row r="8070" ht="14.45"/>
    <row r="8071" ht="14.45"/>
    <row r="8072" ht="14.45"/>
    <row r="8073" ht="14.45"/>
    <row r="8074" ht="14.45"/>
    <row r="8075" ht="14.45"/>
    <row r="8076" ht="14.45"/>
    <row r="8077" ht="14.45"/>
    <row r="8078" ht="14.45"/>
    <row r="8079" ht="14.45"/>
    <row r="8080" ht="14.45"/>
    <row r="8081" ht="14.45"/>
    <row r="8082" ht="14.45"/>
    <row r="8083" ht="14.45"/>
    <row r="8084" ht="14.45"/>
    <row r="8085" ht="14.45"/>
    <row r="8086" ht="14.45"/>
    <row r="8087" ht="14.45"/>
    <row r="8088" ht="14.45"/>
    <row r="8089" ht="14.45"/>
    <row r="8090" ht="14.45"/>
    <row r="8091" ht="14.45"/>
    <row r="8092" ht="14.45"/>
    <row r="8093" ht="14.45"/>
    <row r="8094" ht="14.45"/>
    <row r="8095" ht="14.45"/>
    <row r="8096" ht="14.45"/>
    <row r="8097" ht="14.45"/>
    <row r="8098" ht="14.45"/>
    <row r="8099" ht="14.45"/>
    <row r="8100" ht="14.45"/>
    <row r="8101" ht="14.45"/>
    <row r="8102" ht="14.45"/>
    <row r="8103" ht="14.45"/>
    <row r="8104" ht="14.45"/>
    <row r="8105" ht="14.45"/>
    <row r="8106" ht="14.45"/>
    <row r="8107" ht="14.45"/>
    <row r="8108" ht="14.45"/>
    <row r="8109" ht="14.45"/>
    <row r="8110" ht="14.45"/>
    <row r="8111" ht="14.45"/>
    <row r="8112" ht="14.45"/>
    <row r="8113" ht="14.45"/>
    <row r="8114" ht="14.45"/>
    <row r="8115" ht="14.45"/>
    <row r="8116" ht="14.45"/>
    <row r="8117" ht="14.45"/>
    <row r="8118" ht="14.45"/>
    <row r="8119" ht="14.45"/>
    <row r="8120" ht="14.45"/>
    <row r="8121" ht="14.45"/>
    <row r="8122" ht="14.45"/>
    <row r="8123" ht="14.45"/>
    <row r="8124" ht="14.45"/>
    <row r="8125" ht="14.45"/>
    <row r="8126" ht="14.45"/>
    <row r="8127" ht="14.45"/>
    <row r="8128" ht="14.45"/>
    <row r="8129" ht="14.45"/>
    <row r="8130" ht="14.45"/>
    <row r="8131" ht="14.45"/>
    <row r="8132" ht="14.45"/>
    <row r="8133" ht="14.45"/>
    <row r="8134" ht="14.45"/>
    <row r="8135" ht="14.45"/>
    <row r="8136" ht="14.45"/>
    <row r="8137" ht="14.45"/>
    <row r="8138" ht="14.45"/>
    <row r="8139" ht="14.45"/>
    <row r="8140" ht="14.45"/>
    <row r="8141" ht="14.45"/>
    <row r="8142" ht="14.45"/>
    <row r="8143" ht="14.45"/>
    <row r="8144" ht="14.45"/>
    <row r="8145" ht="14.45"/>
    <row r="8146" ht="14.45"/>
    <row r="8147" ht="14.45"/>
    <row r="8148" ht="14.45"/>
    <row r="8149" ht="14.45"/>
    <row r="8150" ht="14.45"/>
    <row r="8151" ht="14.45"/>
    <row r="8152" ht="14.45"/>
    <row r="8153" ht="14.45"/>
    <row r="8154" ht="14.45"/>
    <row r="8155" ht="14.45"/>
    <row r="8156" ht="14.45"/>
    <row r="8157" ht="14.45"/>
    <row r="8158" ht="14.45"/>
    <row r="8159" ht="14.45"/>
    <row r="8160" ht="14.45"/>
    <row r="8161" ht="14.45"/>
    <row r="8162" ht="14.45"/>
    <row r="8163" ht="14.45"/>
    <row r="8164" ht="14.45"/>
    <row r="8165" ht="14.45"/>
    <row r="8166" ht="14.45"/>
    <row r="8167" ht="14.45"/>
    <row r="8168" ht="14.45"/>
    <row r="8169" ht="14.45"/>
    <row r="8170" ht="14.45"/>
    <row r="8171" ht="14.45"/>
    <row r="8172" ht="14.45"/>
    <row r="8173" ht="14.45"/>
    <row r="8174" ht="14.45"/>
    <row r="8175" ht="14.45"/>
    <row r="8176" ht="14.45"/>
    <row r="8177" ht="14.45"/>
    <row r="8178" ht="14.45"/>
    <row r="8179" ht="14.45"/>
    <row r="8180" ht="14.45"/>
    <row r="8181" ht="14.45"/>
    <row r="8182" ht="14.45"/>
    <row r="8183" ht="14.45"/>
    <row r="8184" ht="14.45"/>
    <row r="8185" ht="14.45"/>
    <row r="8186" ht="14.45"/>
    <row r="8187" ht="14.45"/>
    <row r="8188" ht="14.45"/>
    <row r="8189" ht="14.45"/>
    <row r="8190" ht="14.45"/>
    <row r="8191" ht="14.45"/>
    <row r="8192" ht="14.45"/>
    <row r="8193" ht="14.45"/>
    <row r="8194" ht="14.45"/>
    <row r="8195" ht="14.45"/>
    <row r="8196" ht="14.45"/>
    <row r="8197" ht="14.45"/>
    <row r="8198" ht="14.45"/>
    <row r="8199" ht="14.45"/>
    <row r="8200" ht="14.45"/>
    <row r="8201" ht="14.45"/>
    <row r="8202" ht="14.45"/>
    <row r="8203" ht="14.45"/>
    <row r="8204" ht="14.45"/>
    <row r="8205" ht="14.45"/>
    <row r="8206" ht="14.45"/>
    <row r="8207" ht="14.45"/>
    <row r="8208" ht="14.45"/>
    <row r="8209" ht="14.45"/>
    <row r="8210" ht="14.45"/>
    <row r="8211" ht="14.45"/>
    <row r="8212" ht="14.45"/>
    <row r="8213" ht="14.45"/>
    <row r="8214" ht="14.45"/>
    <row r="8215" ht="14.45"/>
    <row r="8216" ht="14.45"/>
    <row r="8217" ht="14.45"/>
    <row r="8218" ht="14.45"/>
    <row r="8219" ht="14.45"/>
    <row r="8220" ht="14.45"/>
    <row r="8221" ht="14.45"/>
    <row r="8222" ht="14.45"/>
    <row r="8223" ht="14.45"/>
    <row r="8224" ht="14.45"/>
    <row r="8225" ht="14.45"/>
    <row r="8226" ht="14.45"/>
    <row r="8227" ht="14.45"/>
    <row r="8228" ht="14.45"/>
    <row r="8229" ht="14.45"/>
    <row r="8230" ht="14.45"/>
    <row r="8231" ht="14.45"/>
    <row r="8232" ht="14.45"/>
    <row r="8233" ht="14.45"/>
    <row r="8234" ht="14.45"/>
    <row r="8235" ht="14.45"/>
    <row r="8236" ht="14.45"/>
    <row r="8237" ht="14.45"/>
    <row r="8238" ht="14.45"/>
    <row r="8239" ht="14.45"/>
    <row r="8240" ht="14.45"/>
    <row r="8241" ht="14.45"/>
    <row r="8242" ht="14.45"/>
    <row r="8243" ht="14.45"/>
    <row r="8244" ht="14.45"/>
    <row r="8245" ht="14.45"/>
    <row r="8246" ht="14.45"/>
    <row r="8247" ht="14.45"/>
    <row r="8248" ht="14.45"/>
    <row r="8249" ht="14.45"/>
    <row r="8250" ht="14.45"/>
    <row r="8251" ht="14.45"/>
    <row r="8252" ht="14.45"/>
    <row r="8253" ht="14.45"/>
    <row r="8254" ht="14.45"/>
    <row r="8255" ht="14.45"/>
    <row r="8256" ht="14.45"/>
    <row r="8257" ht="14.45"/>
    <row r="8258" ht="14.45"/>
    <row r="8259" ht="14.45"/>
    <row r="8260" ht="14.45"/>
  </sheetData>
  <autoFilter ref="A1:BA2211" xr:uid="{9A19C7D1-4485-42DB-8CD0-20D34244163C}">
    <filterColumn colId="45" showButton="0"/>
    <filterColumn colId="46" showButton="0"/>
    <filterColumn colId="47" showButton="0"/>
    <filterColumn colId="48" showButton="0"/>
    <filterColumn colId="49" showButton="0"/>
  </autoFilter>
  <mergeCells count="1">
    <mergeCell ref="AT1:AY1"/>
  </mergeCells>
  <conditionalFormatting sqref="AT1:AT1048576">
    <cfRule type="duplicateValues" dxfId="7" priority="3"/>
    <cfRule type="duplicateValues" dxfId="6" priority="4"/>
  </conditionalFormatting>
  <conditionalFormatting sqref="AW1:AW1048576">
    <cfRule type="duplicateValues" dxfId="5" priority="1"/>
  </conditionalFormatting>
  <conditionalFormatting sqref="AX2:AX1048576">
    <cfRule type="duplicateValues" dxfId="4" priority="2"/>
  </conditionalFormatting>
  <conditionalFormatting sqref="BA1:BA1048576">
    <cfRule type="duplicateValues" dxfId="3" priority="5"/>
  </conditionalFormatting>
  <conditionalFormatting sqref="BA1:BB1048576">
    <cfRule type="duplicateValues" dxfId="2" priority="6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2436-D3D8-4A51-97F1-5A18B3FC88DE}">
  <sheetPr>
    <tabColor theme="7" tint="0.79998168889431442"/>
  </sheetPr>
  <dimension ref="A1:S493"/>
  <sheetViews>
    <sheetView zoomScale="98" zoomScaleNormal="98" workbookViewId="0">
      <selection activeCell="A8" sqref="A8"/>
    </sheetView>
  </sheetViews>
  <sheetFormatPr defaultColWidth="9.42578125" defaultRowHeight="14.45"/>
  <cols>
    <col min="2" max="2" width="21.42578125" bestFit="1" customWidth="1"/>
    <col min="3" max="3" width="20" bestFit="1" customWidth="1"/>
    <col min="4" max="4" width="20.42578125" bestFit="1" customWidth="1"/>
    <col min="5" max="5" width="14.42578125" customWidth="1"/>
    <col min="6" max="6" width="6.140625" bestFit="1" customWidth="1"/>
    <col min="7" max="7" width="19.85546875" customWidth="1"/>
    <col min="9" max="9" width="51.5703125" bestFit="1" customWidth="1"/>
    <col min="13" max="13" width="17.5703125" bestFit="1" customWidth="1"/>
    <col min="15" max="15" width="17.5703125" bestFit="1" customWidth="1"/>
  </cols>
  <sheetData>
    <row r="1" spans="1:19" ht="87">
      <c r="A1" s="66" t="s">
        <v>3</v>
      </c>
      <c r="B1" s="67" t="s">
        <v>4</v>
      </c>
      <c r="C1" s="67" t="s">
        <v>87</v>
      </c>
      <c r="D1" s="67" t="s">
        <v>6</v>
      </c>
      <c r="E1" s="67" t="s">
        <v>7</v>
      </c>
      <c r="F1" s="67"/>
      <c r="G1" s="67"/>
      <c r="H1" s="66" t="s">
        <v>3</v>
      </c>
      <c r="I1" s="67" t="s">
        <v>8</v>
      </c>
      <c r="J1" s="67" t="s">
        <v>9</v>
      </c>
      <c r="K1" s="67" t="s">
        <v>10</v>
      </c>
      <c r="L1" s="67" t="s">
        <v>11</v>
      </c>
      <c r="M1" s="68" t="s">
        <v>12</v>
      </c>
      <c r="N1" s="67"/>
      <c r="O1" s="68" t="s">
        <v>12</v>
      </c>
      <c r="P1" s="66" t="s">
        <v>3</v>
      </c>
      <c r="Q1" s="69" t="s">
        <v>13</v>
      </c>
      <c r="R1" s="66" t="s">
        <v>3</v>
      </c>
      <c r="S1" s="66" t="s">
        <v>3</v>
      </c>
    </row>
    <row r="2" spans="1:19">
      <c r="A2" s="62" t="s">
        <v>15</v>
      </c>
      <c r="B2" s="63" t="s">
        <v>16</v>
      </c>
      <c r="C2" s="63" t="s">
        <v>17</v>
      </c>
      <c r="D2" s="63" t="s">
        <v>18</v>
      </c>
      <c r="E2" s="63" t="s">
        <v>19</v>
      </c>
      <c r="F2" s="63" t="s">
        <v>20</v>
      </c>
      <c r="G2" s="63" t="s">
        <v>21</v>
      </c>
      <c r="H2" s="62" t="s">
        <v>22</v>
      </c>
      <c r="I2" s="63" t="s">
        <v>23</v>
      </c>
      <c r="J2" s="63" t="s">
        <v>24</v>
      </c>
      <c r="K2" s="63" t="s">
        <v>25</v>
      </c>
      <c r="L2" s="63" t="s">
        <v>26</v>
      </c>
      <c r="M2" s="64" t="s">
        <v>27</v>
      </c>
      <c r="N2" s="63" t="s">
        <v>28</v>
      </c>
      <c r="O2" s="64" t="s">
        <v>29</v>
      </c>
      <c r="P2" s="62" t="s">
        <v>30</v>
      </c>
      <c r="Q2" s="63" t="s">
        <v>31</v>
      </c>
      <c r="R2" s="62" t="s">
        <v>88</v>
      </c>
      <c r="S2" s="62" t="s">
        <v>89</v>
      </c>
    </row>
    <row r="3" spans="1:19" ht="29.1">
      <c r="A3" s="119" t="str">
        <f>+VLOOKUP(C3,'Selectable Table'!D:E,2,0)</f>
        <v>OTH CUST</v>
      </c>
      <c r="B3" s="70" t="s">
        <v>94</v>
      </c>
      <c r="C3" s="70" t="s">
        <v>91</v>
      </c>
      <c r="D3" s="71" t="s">
        <v>91</v>
      </c>
      <c r="E3" t="s">
        <v>324</v>
      </c>
      <c r="F3" s="119">
        <f>+VLOOKUP(Col!C3,'Selectable Table'!O:P,2,0)</f>
        <v>40700</v>
      </c>
      <c r="G3" s="119" t="str">
        <f>+VLOOKUP(F3,'Selectable Table'!P:Q,2,0)</f>
        <v>Revenues - Third Parties</v>
      </c>
      <c r="H3" s="56"/>
      <c r="I3" s="70" t="s">
        <v>94</v>
      </c>
      <c r="J3">
        <v>2026</v>
      </c>
      <c r="K3">
        <v>5</v>
      </c>
      <c r="L3" t="s">
        <v>95</v>
      </c>
      <c r="M3" s="60">
        <v>193458.76</v>
      </c>
      <c r="O3" s="60">
        <v>193458.76</v>
      </c>
      <c r="P3" s="57" t="s">
        <v>2111</v>
      </c>
      <c r="Q3" s="73" t="s">
        <v>97</v>
      </c>
      <c r="R3" s="56"/>
      <c r="S3" s="58"/>
    </row>
    <row r="4" spans="1:19" ht="29.1">
      <c r="A4" s="119" t="str">
        <f>+VLOOKUP(C4,'Selectable Table'!D:E,2,0)</f>
        <v>OTH CUST</v>
      </c>
      <c r="B4" s="70" t="s">
        <v>94</v>
      </c>
      <c r="C4" s="70" t="s">
        <v>91</v>
      </c>
      <c r="D4" s="71" t="s">
        <v>91</v>
      </c>
      <c r="E4" t="s">
        <v>325</v>
      </c>
      <c r="F4" s="119">
        <f>+VLOOKUP(Col!C4,'Selectable Table'!O:P,2,0)</f>
        <v>40700</v>
      </c>
      <c r="G4" s="119" t="str">
        <f>+VLOOKUP(F4,'Selectable Table'!P:Q,2,0)</f>
        <v>Revenues - Third Parties</v>
      </c>
      <c r="H4" s="56"/>
      <c r="I4" s="70" t="s">
        <v>94</v>
      </c>
      <c r="J4">
        <v>2026</v>
      </c>
      <c r="K4">
        <v>5</v>
      </c>
      <c r="L4" t="s">
        <v>95</v>
      </c>
      <c r="M4" s="60">
        <v>31807.25</v>
      </c>
      <c r="O4" s="60">
        <v>31807.25</v>
      </c>
      <c r="P4" s="57" t="s">
        <v>2111</v>
      </c>
      <c r="Q4" s="73" t="s">
        <v>97</v>
      </c>
      <c r="R4" s="56"/>
      <c r="S4" s="58"/>
    </row>
    <row r="5" spans="1:19" ht="29.1">
      <c r="A5" s="119" t="str">
        <f>+VLOOKUP(C5,'Selectable Table'!D:E,2,0)</f>
        <v>OTH CUST</v>
      </c>
      <c r="B5" s="70" t="s">
        <v>94</v>
      </c>
      <c r="C5" s="70" t="s">
        <v>91</v>
      </c>
      <c r="D5" s="71" t="s">
        <v>91</v>
      </c>
      <c r="E5" t="s">
        <v>616</v>
      </c>
      <c r="F5" s="119">
        <f>+VLOOKUP(Col!C5,'Selectable Table'!O:P,2,0)</f>
        <v>40700</v>
      </c>
      <c r="G5" s="119" t="str">
        <f>+VLOOKUP(F5,'Selectable Table'!P:Q,2,0)</f>
        <v>Revenues - Third Parties</v>
      </c>
      <c r="H5" s="56"/>
      <c r="I5" s="70" t="s">
        <v>94</v>
      </c>
      <c r="J5">
        <v>2026</v>
      </c>
      <c r="K5">
        <v>5</v>
      </c>
      <c r="L5" t="s">
        <v>95</v>
      </c>
      <c r="M5" s="60">
        <v>2991.7</v>
      </c>
      <c r="O5" s="60">
        <v>2991.7</v>
      </c>
      <c r="P5" s="57" t="s">
        <v>2111</v>
      </c>
      <c r="Q5" s="73" t="s">
        <v>97</v>
      </c>
      <c r="R5" s="56"/>
      <c r="S5" s="58"/>
    </row>
    <row r="6" spans="1:19" ht="29.1">
      <c r="A6" s="119" t="str">
        <f>+VLOOKUP(C6,'Selectable Table'!D:E,2,0)</f>
        <v>OTH CUST</v>
      </c>
      <c r="B6" s="70" t="s">
        <v>94</v>
      </c>
      <c r="C6" s="70" t="s">
        <v>91</v>
      </c>
      <c r="D6" s="71" t="s">
        <v>91</v>
      </c>
      <c r="E6" t="s">
        <v>323</v>
      </c>
      <c r="F6" s="119">
        <f>+VLOOKUP(Col!C6,'Selectable Table'!O:P,2,0)</f>
        <v>40700</v>
      </c>
      <c r="G6" s="119" t="str">
        <f>+VLOOKUP(F6,'Selectable Table'!P:Q,2,0)</f>
        <v>Revenues - Third Parties</v>
      </c>
      <c r="H6" s="56"/>
      <c r="I6" s="70" t="s">
        <v>94</v>
      </c>
      <c r="J6">
        <v>2026</v>
      </c>
      <c r="K6">
        <v>5</v>
      </c>
      <c r="L6" t="s">
        <v>95</v>
      </c>
      <c r="M6" s="60">
        <v>126076.03</v>
      </c>
      <c r="O6" s="60">
        <v>126076.03</v>
      </c>
      <c r="P6" s="57" t="s">
        <v>2111</v>
      </c>
      <c r="Q6" s="73" t="s">
        <v>97</v>
      </c>
      <c r="R6" s="56"/>
      <c r="S6" s="58"/>
    </row>
    <row r="7" spans="1:19" ht="29.1">
      <c r="A7" s="119" t="str">
        <f>+VLOOKUP(C7,'Selectable Table'!D:E,2,0)</f>
        <v>OTH CUST</v>
      </c>
      <c r="B7" s="70" t="s">
        <v>94</v>
      </c>
      <c r="C7" s="70" t="s">
        <v>91</v>
      </c>
      <c r="D7" s="71" t="s">
        <v>91</v>
      </c>
      <c r="E7" t="s">
        <v>333</v>
      </c>
      <c r="F7" s="119">
        <f>+VLOOKUP(Col!C7,'Selectable Table'!O:P,2,0)</f>
        <v>40700</v>
      </c>
      <c r="G7" s="119" t="str">
        <f>+VLOOKUP(F7,'Selectable Table'!P:Q,2,0)</f>
        <v>Revenues - Third Parties</v>
      </c>
      <c r="H7" s="56"/>
      <c r="I7" s="70" t="s">
        <v>94</v>
      </c>
      <c r="J7">
        <v>2026</v>
      </c>
      <c r="K7">
        <v>5</v>
      </c>
      <c r="L7" t="s">
        <v>95</v>
      </c>
      <c r="M7" s="60">
        <v>12006.72</v>
      </c>
      <c r="O7" s="60">
        <v>12006.72</v>
      </c>
      <c r="P7" s="57" t="s">
        <v>2111</v>
      </c>
      <c r="Q7" s="73" t="s">
        <v>97</v>
      </c>
      <c r="R7" s="56"/>
      <c r="S7" s="58"/>
    </row>
    <row r="8" spans="1:19">
      <c r="A8" s="119" t="str">
        <f>+VLOOKUP(C8,'Selectable Table'!D:E,2,0)</f>
        <v>ASTRAZENECA</v>
      </c>
      <c r="B8" t="s">
        <v>2112</v>
      </c>
      <c r="C8" t="s">
        <v>296</v>
      </c>
      <c r="D8" t="s">
        <v>2113</v>
      </c>
      <c r="E8" t="s">
        <v>324</v>
      </c>
      <c r="F8" s="119">
        <f>+VLOOKUP(Col!C8,'Selectable Table'!O:P,2,0)</f>
        <v>40700</v>
      </c>
      <c r="G8" s="119" t="str">
        <f>+VLOOKUP(F8,'Selectable Table'!P:Q,2,0)</f>
        <v>Revenues - Third Parties</v>
      </c>
      <c r="I8" t="s">
        <v>260</v>
      </c>
      <c r="J8">
        <v>2026</v>
      </c>
      <c r="K8">
        <v>5</v>
      </c>
      <c r="L8" t="s">
        <v>95</v>
      </c>
      <c r="M8">
        <v>376.26</v>
      </c>
      <c r="O8">
        <v>376.26</v>
      </c>
      <c r="P8" s="57" t="s">
        <v>2111</v>
      </c>
    </row>
    <row r="9" spans="1:19">
      <c r="A9" s="119" t="str">
        <f>+VLOOKUP(C9,'Selectable Table'!D:E,2,0)</f>
        <v>ASTRAZENECA</v>
      </c>
      <c r="B9" t="s">
        <v>2112</v>
      </c>
      <c r="C9" t="s">
        <v>296</v>
      </c>
      <c r="D9" t="s">
        <v>2113</v>
      </c>
      <c r="E9" t="s">
        <v>323</v>
      </c>
      <c r="F9" s="119">
        <f>+VLOOKUP(Col!C9,'Selectable Table'!O:P,2,0)</f>
        <v>40700</v>
      </c>
      <c r="G9" s="119" t="str">
        <f>+VLOOKUP(F9,'Selectable Table'!P:Q,2,0)</f>
        <v>Revenues - Third Parties</v>
      </c>
      <c r="I9" t="s">
        <v>146</v>
      </c>
      <c r="J9">
        <v>2026</v>
      </c>
      <c r="K9">
        <v>5</v>
      </c>
      <c r="L9" t="s">
        <v>95</v>
      </c>
      <c r="M9">
        <v>714.9</v>
      </c>
      <c r="O9">
        <v>714.9</v>
      </c>
      <c r="P9" s="57" t="s">
        <v>2111</v>
      </c>
    </row>
    <row r="10" spans="1:19">
      <c r="A10" s="119" t="str">
        <f>+VLOOKUP(C10,'Selectable Table'!D:E,2,0)</f>
        <v>ASTRAZENECA</v>
      </c>
      <c r="B10" t="s">
        <v>2114</v>
      </c>
      <c r="C10" t="s">
        <v>296</v>
      </c>
      <c r="D10" t="s">
        <v>2113</v>
      </c>
      <c r="E10" t="s">
        <v>325</v>
      </c>
      <c r="F10" s="119">
        <f>+VLOOKUP(Col!C10,'Selectable Table'!O:P,2,0)</f>
        <v>40700</v>
      </c>
      <c r="G10" s="119" t="str">
        <f>+VLOOKUP(F10,'Selectable Table'!P:Q,2,0)</f>
        <v>Revenues - Third Parties</v>
      </c>
      <c r="I10" t="s">
        <v>120</v>
      </c>
      <c r="J10">
        <v>2026</v>
      </c>
      <c r="K10">
        <v>5</v>
      </c>
      <c r="L10" t="s">
        <v>95</v>
      </c>
      <c r="M10">
        <v>72.59</v>
      </c>
      <c r="O10">
        <v>72.59</v>
      </c>
      <c r="P10" s="57" t="s">
        <v>2111</v>
      </c>
      <c r="Q10">
        <v>-1</v>
      </c>
    </row>
    <row r="11" spans="1:19">
      <c r="A11" s="119" t="str">
        <f>+VLOOKUP(C11,'Selectable Table'!D:E,2,0)</f>
        <v>ASTRAZENECA</v>
      </c>
      <c r="B11" t="s">
        <v>2114</v>
      </c>
      <c r="C11" t="s">
        <v>296</v>
      </c>
      <c r="D11" t="s">
        <v>2113</v>
      </c>
      <c r="E11" t="s">
        <v>324</v>
      </c>
      <c r="F11" s="119">
        <f>+VLOOKUP(Col!C11,'Selectable Table'!O:P,2,0)</f>
        <v>40700</v>
      </c>
      <c r="G11" s="119" t="str">
        <f>+VLOOKUP(F11,'Selectable Table'!P:Q,2,0)</f>
        <v>Revenues - Third Parties</v>
      </c>
      <c r="I11" t="s">
        <v>260</v>
      </c>
      <c r="J11">
        <v>2026</v>
      </c>
      <c r="K11">
        <v>5</v>
      </c>
      <c r="L11" t="s">
        <v>95</v>
      </c>
      <c r="M11">
        <v>376.26</v>
      </c>
      <c r="O11">
        <v>376.26</v>
      </c>
      <c r="P11" s="57" t="s">
        <v>2111</v>
      </c>
    </row>
    <row r="12" spans="1:19">
      <c r="A12" s="119" t="str">
        <f>+VLOOKUP(C12,'Selectable Table'!D:E,2,0)</f>
        <v>ASTRAZENECA</v>
      </c>
      <c r="B12" t="s">
        <v>2114</v>
      </c>
      <c r="C12" t="s">
        <v>296</v>
      </c>
      <c r="D12" t="s">
        <v>2113</v>
      </c>
      <c r="E12" t="s">
        <v>323</v>
      </c>
      <c r="F12" s="119">
        <f>+VLOOKUP(Col!C12,'Selectable Table'!O:P,2,0)</f>
        <v>40700</v>
      </c>
      <c r="G12" s="119" t="str">
        <f>+VLOOKUP(F12,'Selectable Table'!P:Q,2,0)</f>
        <v>Revenues - Third Parties</v>
      </c>
      <c r="I12" t="s">
        <v>146</v>
      </c>
      <c r="J12">
        <v>2026</v>
      </c>
      <c r="K12">
        <v>5</v>
      </c>
      <c r="L12" t="s">
        <v>95</v>
      </c>
      <c r="M12">
        <v>357.45</v>
      </c>
      <c r="O12">
        <v>357.45</v>
      </c>
      <c r="P12" s="57" t="s">
        <v>2111</v>
      </c>
    </row>
    <row r="13" spans="1:19">
      <c r="A13" s="119" t="str">
        <f>+VLOOKUP(C13,'Selectable Table'!D:E,2,0)</f>
        <v>ASTRAZENECA</v>
      </c>
      <c r="B13" t="s">
        <v>2115</v>
      </c>
      <c r="C13" t="s">
        <v>296</v>
      </c>
      <c r="D13" t="s">
        <v>2113</v>
      </c>
      <c r="E13" t="s">
        <v>324</v>
      </c>
      <c r="F13" s="119">
        <f>+VLOOKUP(Col!C13,'Selectable Table'!O:P,2,0)</f>
        <v>40700</v>
      </c>
      <c r="G13" s="119" t="str">
        <f>+VLOOKUP(F13,'Selectable Table'!P:Q,2,0)</f>
        <v>Revenues - Third Parties</v>
      </c>
      <c r="I13" t="s">
        <v>260</v>
      </c>
      <c r="J13">
        <v>2026</v>
      </c>
      <c r="K13">
        <v>5</v>
      </c>
      <c r="L13" t="s">
        <v>95</v>
      </c>
      <c r="M13">
        <v>376.26</v>
      </c>
      <c r="O13">
        <v>376.26</v>
      </c>
      <c r="P13" s="57" t="s">
        <v>2111</v>
      </c>
    </row>
    <row r="14" spans="1:19">
      <c r="A14" s="119" t="str">
        <f>+VLOOKUP(C14,'Selectable Table'!D:E,2,0)</f>
        <v>ASTRAZENECA</v>
      </c>
      <c r="B14" t="s">
        <v>2115</v>
      </c>
      <c r="C14" t="s">
        <v>296</v>
      </c>
      <c r="D14" t="s">
        <v>2113</v>
      </c>
      <c r="E14" t="s">
        <v>323</v>
      </c>
      <c r="F14" s="119">
        <f>+VLOOKUP(Col!C14,'Selectable Table'!O:P,2,0)</f>
        <v>40700</v>
      </c>
      <c r="G14" s="119" t="str">
        <f>+VLOOKUP(F14,'Selectable Table'!P:Q,2,0)</f>
        <v>Revenues - Third Parties</v>
      </c>
      <c r="I14" t="s">
        <v>146</v>
      </c>
      <c r="J14">
        <v>2026</v>
      </c>
      <c r="K14">
        <v>5</v>
      </c>
      <c r="L14" t="s">
        <v>95</v>
      </c>
      <c r="M14">
        <v>238.3</v>
      </c>
      <c r="O14">
        <v>238.3</v>
      </c>
      <c r="P14" s="57" t="s">
        <v>2111</v>
      </c>
    </row>
    <row r="15" spans="1:19">
      <c r="A15" s="119" t="str">
        <f>+VLOOKUP(C15,'Selectable Table'!D:E,2,0)</f>
        <v>ASTRAZENECA</v>
      </c>
      <c r="B15" t="s">
        <v>2116</v>
      </c>
      <c r="C15" t="s">
        <v>296</v>
      </c>
      <c r="D15" t="s">
        <v>2113</v>
      </c>
      <c r="E15" t="s">
        <v>324</v>
      </c>
      <c r="F15" s="119">
        <f>+VLOOKUP(Col!C15,'Selectable Table'!O:P,2,0)</f>
        <v>40700</v>
      </c>
      <c r="G15" s="119" t="str">
        <f>+VLOOKUP(F15,'Selectable Table'!P:Q,2,0)</f>
        <v>Revenues - Third Parties</v>
      </c>
      <c r="I15" t="s">
        <v>260</v>
      </c>
      <c r="J15">
        <v>2026</v>
      </c>
      <c r="K15">
        <v>5</v>
      </c>
      <c r="L15" t="s">
        <v>95</v>
      </c>
      <c r="M15">
        <v>376.26</v>
      </c>
      <c r="O15">
        <v>376.26</v>
      </c>
      <c r="P15" s="57" t="s">
        <v>2111</v>
      </c>
    </row>
    <row r="16" spans="1:19">
      <c r="A16" s="119" t="str">
        <f>+VLOOKUP(C16,'Selectable Table'!D:E,2,0)</f>
        <v>ASTRAZENECA</v>
      </c>
      <c r="B16" t="s">
        <v>2116</v>
      </c>
      <c r="C16" t="s">
        <v>296</v>
      </c>
      <c r="D16" t="s">
        <v>2113</v>
      </c>
      <c r="E16" t="s">
        <v>323</v>
      </c>
      <c r="F16" s="119">
        <f>+VLOOKUP(Col!C16,'Selectable Table'!O:P,2,0)</f>
        <v>40700</v>
      </c>
      <c r="G16" s="119" t="str">
        <f>+VLOOKUP(F16,'Selectable Table'!P:Q,2,0)</f>
        <v>Revenues - Third Parties</v>
      </c>
      <c r="I16" t="s">
        <v>146</v>
      </c>
      <c r="J16">
        <v>2026</v>
      </c>
      <c r="K16">
        <v>5</v>
      </c>
      <c r="L16" t="s">
        <v>95</v>
      </c>
      <c r="M16">
        <v>476.6</v>
      </c>
      <c r="O16">
        <v>476.6</v>
      </c>
      <c r="P16" s="57" t="s">
        <v>2111</v>
      </c>
    </row>
    <row r="17" spans="1:16">
      <c r="A17" s="119" t="str">
        <f>+VLOOKUP(C17,'Selectable Table'!D:E,2,0)</f>
        <v>ASTRAZENECA</v>
      </c>
      <c r="B17" t="s">
        <v>2117</v>
      </c>
      <c r="C17" t="s">
        <v>296</v>
      </c>
      <c r="D17" t="s">
        <v>2113</v>
      </c>
      <c r="E17" t="s">
        <v>325</v>
      </c>
      <c r="F17" s="119">
        <f>+VLOOKUP(Col!C17,'Selectable Table'!O:P,2,0)</f>
        <v>40700</v>
      </c>
      <c r="G17" s="119" t="str">
        <f>+VLOOKUP(F17,'Selectable Table'!P:Q,2,0)</f>
        <v>Revenues - Third Parties</v>
      </c>
      <c r="I17" t="s">
        <v>130</v>
      </c>
      <c r="J17">
        <v>2026</v>
      </c>
      <c r="K17">
        <v>5</v>
      </c>
      <c r="L17" t="s">
        <v>95</v>
      </c>
      <c r="M17">
        <v>105.28</v>
      </c>
      <c r="O17">
        <v>105.28</v>
      </c>
      <c r="P17" s="57" t="s">
        <v>2111</v>
      </c>
    </row>
    <row r="18" spans="1:16">
      <c r="A18" s="119" t="str">
        <f>+VLOOKUP(C18,'Selectable Table'!D:E,2,0)</f>
        <v>ASTRAZENECA</v>
      </c>
      <c r="B18" t="s">
        <v>2117</v>
      </c>
      <c r="C18" t="s">
        <v>296</v>
      </c>
      <c r="D18" t="s">
        <v>2113</v>
      </c>
      <c r="E18" t="s">
        <v>324</v>
      </c>
      <c r="F18" s="119">
        <f>+VLOOKUP(Col!C18,'Selectable Table'!O:P,2,0)</f>
        <v>40700</v>
      </c>
      <c r="G18" s="119" t="str">
        <f>+VLOOKUP(F18,'Selectable Table'!P:Q,2,0)</f>
        <v>Revenues - Third Parties</v>
      </c>
      <c r="I18" t="s">
        <v>260</v>
      </c>
      <c r="J18">
        <v>2026</v>
      </c>
      <c r="K18">
        <v>5</v>
      </c>
      <c r="L18" t="s">
        <v>95</v>
      </c>
      <c r="M18">
        <v>376.26</v>
      </c>
      <c r="O18">
        <v>376.26</v>
      </c>
      <c r="P18" s="57" t="s">
        <v>2111</v>
      </c>
    </row>
    <row r="19" spans="1:16">
      <c r="A19" s="119" t="str">
        <f>+VLOOKUP(C19,'Selectable Table'!D:E,2,0)</f>
        <v>ASTRAZENECA</v>
      </c>
      <c r="B19" t="s">
        <v>2117</v>
      </c>
      <c r="C19" t="s">
        <v>296</v>
      </c>
      <c r="D19" t="s">
        <v>2113</v>
      </c>
      <c r="E19" t="s">
        <v>323</v>
      </c>
      <c r="F19" s="119">
        <f>+VLOOKUP(Col!C19,'Selectable Table'!O:P,2,0)</f>
        <v>40700</v>
      </c>
      <c r="G19" s="119" t="str">
        <f>+VLOOKUP(F19,'Selectable Table'!P:Q,2,0)</f>
        <v>Revenues - Third Parties</v>
      </c>
      <c r="I19" t="s">
        <v>146</v>
      </c>
      <c r="J19">
        <v>2026</v>
      </c>
      <c r="K19">
        <v>5</v>
      </c>
      <c r="L19" t="s">
        <v>95</v>
      </c>
      <c r="M19">
        <v>119.15</v>
      </c>
      <c r="O19">
        <v>119.15</v>
      </c>
      <c r="P19" s="57" t="s">
        <v>2111</v>
      </c>
    </row>
    <row r="20" spans="1:16">
      <c r="A20" s="119" t="str">
        <f>+VLOOKUP(C20,'Selectable Table'!D:E,2,0)</f>
        <v>ASTRAZENECA</v>
      </c>
      <c r="B20" t="s">
        <v>2118</v>
      </c>
      <c r="C20" t="s">
        <v>296</v>
      </c>
      <c r="D20" t="s">
        <v>2113</v>
      </c>
      <c r="E20" t="s">
        <v>324</v>
      </c>
      <c r="F20" s="119">
        <f>+VLOOKUP(Col!C20,'Selectable Table'!O:P,2,0)</f>
        <v>40700</v>
      </c>
      <c r="G20" s="119" t="str">
        <f>+VLOOKUP(F20,'Selectable Table'!P:Q,2,0)</f>
        <v>Revenues - Third Parties</v>
      </c>
      <c r="I20" t="s">
        <v>709</v>
      </c>
      <c r="J20">
        <v>2026</v>
      </c>
      <c r="K20">
        <v>5</v>
      </c>
      <c r="L20" t="s">
        <v>95</v>
      </c>
      <c r="M20">
        <v>338.63400000000001</v>
      </c>
      <c r="O20">
        <v>338.63400000000001</v>
      </c>
      <c r="P20" s="57" t="s">
        <v>2111</v>
      </c>
    </row>
    <row r="21" spans="1:16">
      <c r="A21" s="119" t="str">
        <f>+VLOOKUP(C21,'Selectable Table'!D:E,2,0)</f>
        <v>ASTRAZENECA</v>
      </c>
      <c r="B21" t="s">
        <v>2118</v>
      </c>
      <c r="C21" t="s">
        <v>296</v>
      </c>
      <c r="D21" t="s">
        <v>2113</v>
      </c>
      <c r="E21" t="s">
        <v>324</v>
      </c>
      <c r="F21" s="119">
        <f>+VLOOKUP(Col!C21,'Selectable Table'!O:P,2,0)</f>
        <v>40700</v>
      </c>
      <c r="G21" s="119" t="str">
        <f>+VLOOKUP(F21,'Selectable Table'!P:Q,2,0)</f>
        <v>Revenues - Third Parties</v>
      </c>
      <c r="I21" t="s">
        <v>636</v>
      </c>
      <c r="J21">
        <v>2026</v>
      </c>
      <c r="K21">
        <v>5</v>
      </c>
      <c r="L21" t="s">
        <v>95</v>
      </c>
      <c r="M21">
        <v>294</v>
      </c>
      <c r="O21">
        <v>294</v>
      </c>
      <c r="P21" s="57" t="s">
        <v>2111</v>
      </c>
    </row>
    <row r="22" spans="1:16">
      <c r="A22" s="119" t="str">
        <f>+VLOOKUP(C22,'Selectable Table'!D:E,2,0)</f>
        <v>ASTRAZENECA</v>
      </c>
      <c r="B22" t="s">
        <v>2118</v>
      </c>
      <c r="C22" t="s">
        <v>296</v>
      </c>
      <c r="D22" t="s">
        <v>2113</v>
      </c>
      <c r="E22" t="s">
        <v>324</v>
      </c>
      <c r="F22" s="119">
        <f>+VLOOKUP(Col!C22,'Selectable Table'!O:P,2,0)</f>
        <v>40700</v>
      </c>
      <c r="G22" s="119" t="str">
        <f>+VLOOKUP(F22,'Selectable Table'!P:Q,2,0)</f>
        <v>Revenues - Third Parties</v>
      </c>
      <c r="I22" t="s">
        <v>260</v>
      </c>
      <c r="J22">
        <v>2026</v>
      </c>
      <c r="K22">
        <v>5</v>
      </c>
      <c r="L22" t="s">
        <v>95</v>
      </c>
      <c r="M22">
        <v>376.26</v>
      </c>
      <c r="O22">
        <v>376.26</v>
      </c>
      <c r="P22" s="57" t="s">
        <v>2111</v>
      </c>
    </row>
    <row r="23" spans="1:16">
      <c r="A23" s="119" t="str">
        <f>+VLOOKUP(C23,'Selectable Table'!D:E,2,0)</f>
        <v>ASTRAZENECA</v>
      </c>
      <c r="B23" t="s">
        <v>2118</v>
      </c>
      <c r="C23" t="s">
        <v>296</v>
      </c>
      <c r="D23" t="s">
        <v>2113</v>
      </c>
      <c r="E23" t="s">
        <v>333</v>
      </c>
      <c r="F23" s="119">
        <f>+VLOOKUP(Col!C23,'Selectable Table'!O:P,2,0)</f>
        <v>40700</v>
      </c>
      <c r="G23" s="119" t="str">
        <f>+VLOOKUP(F23,'Selectable Table'!P:Q,2,0)</f>
        <v>Revenues - Third Parties</v>
      </c>
      <c r="I23" t="s">
        <v>273</v>
      </c>
      <c r="J23">
        <v>2026</v>
      </c>
      <c r="K23">
        <v>5</v>
      </c>
      <c r="L23" t="s">
        <v>95</v>
      </c>
      <c r="M23">
        <v>1495.82</v>
      </c>
      <c r="O23">
        <v>1495.82</v>
      </c>
      <c r="P23" s="57" t="s">
        <v>2111</v>
      </c>
    </row>
    <row r="24" spans="1:16">
      <c r="A24" s="119" t="str">
        <f>+VLOOKUP(C24,'Selectable Table'!D:E,2,0)</f>
        <v>ASTRAZENECA</v>
      </c>
      <c r="B24" t="s">
        <v>2118</v>
      </c>
      <c r="C24" t="s">
        <v>296</v>
      </c>
      <c r="D24" t="s">
        <v>2113</v>
      </c>
      <c r="E24" t="s">
        <v>323</v>
      </c>
      <c r="F24" s="119">
        <f>+VLOOKUP(Col!C24,'Selectable Table'!O:P,2,0)</f>
        <v>40700</v>
      </c>
      <c r="G24" s="119" t="str">
        <f>+VLOOKUP(F24,'Selectable Table'!P:Q,2,0)</f>
        <v>Revenues - Third Parties</v>
      </c>
      <c r="I24" t="s">
        <v>146</v>
      </c>
      <c r="J24">
        <v>2026</v>
      </c>
      <c r="K24">
        <v>5</v>
      </c>
      <c r="L24" t="s">
        <v>95</v>
      </c>
      <c r="M24">
        <v>238.3</v>
      </c>
      <c r="O24">
        <v>238.3</v>
      </c>
      <c r="P24" s="57" t="s">
        <v>2111</v>
      </c>
    </row>
    <row r="25" spans="1:16">
      <c r="A25" s="119" t="str">
        <f>+VLOOKUP(C25,'Selectable Table'!D:E,2,0)</f>
        <v>ASTRAZENECA</v>
      </c>
      <c r="B25" t="s">
        <v>2119</v>
      </c>
      <c r="C25" t="s">
        <v>296</v>
      </c>
      <c r="D25" t="s">
        <v>2113</v>
      </c>
      <c r="E25" t="s">
        <v>324</v>
      </c>
      <c r="F25" s="119">
        <f>+VLOOKUP(Col!C25,'Selectable Table'!O:P,2,0)</f>
        <v>40700</v>
      </c>
      <c r="G25" s="119" t="str">
        <f>+VLOOKUP(F25,'Selectable Table'!P:Q,2,0)</f>
        <v>Revenues - Third Parties</v>
      </c>
      <c r="I25" t="s">
        <v>260</v>
      </c>
      <c r="J25">
        <v>2026</v>
      </c>
      <c r="K25">
        <v>5</v>
      </c>
      <c r="L25" t="s">
        <v>95</v>
      </c>
      <c r="M25">
        <v>376.26</v>
      </c>
      <c r="O25">
        <v>376.26</v>
      </c>
      <c r="P25" s="57" t="s">
        <v>2111</v>
      </c>
    </row>
    <row r="26" spans="1:16">
      <c r="A26" s="119" t="str">
        <f>+VLOOKUP(C26,'Selectable Table'!D:E,2,0)</f>
        <v>ASTRAZENECA</v>
      </c>
      <c r="B26" t="s">
        <v>2119</v>
      </c>
      <c r="C26" t="s">
        <v>296</v>
      </c>
      <c r="D26" t="s">
        <v>2113</v>
      </c>
      <c r="E26" t="s">
        <v>323</v>
      </c>
      <c r="F26" s="119">
        <f>+VLOOKUP(Col!C26,'Selectable Table'!O:P,2,0)</f>
        <v>40700</v>
      </c>
      <c r="G26" s="119" t="str">
        <f>+VLOOKUP(F26,'Selectable Table'!P:Q,2,0)</f>
        <v>Revenues - Third Parties</v>
      </c>
      <c r="I26" t="s">
        <v>146</v>
      </c>
      <c r="J26">
        <v>2026</v>
      </c>
      <c r="K26">
        <v>5</v>
      </c>
      <c r="L26" t="s">
        <v>95</v>
      </c>
      <c r="M26">
        <v>476.6</v>
      </c>
      <c r="O26">
        <v>476.6</v>
      </c>
      <c r="P26" s="57" t="s">
        <v>2111</v>
      </c>
    </row>
    <row r="27" spans="1:16">
      <c r="A27" s="119" t="str">
        <f>+VLOOKUP(C27,'Selectable Table'!D:E,2,0)</f>
        <v>ASTRAZENECA</v>
      </c>
      <c r="B27" t="s">
        <v>2120</v>
      </c>
      <c r="C27" t="s">
        <v>296</v>
      </c>
      <c r="D27" t="s">
        <v>2113</v>
      </c>
      <c r="E27" t="s">
        <v>324</v>
      </c>
      <c r="F27" s="119">
        <f>+VLOOKUP(Col!C27,'Selectable Table'!O:P,2,0)</f>
        <v>40700</v>
      </c>
      <c r="G27" s="119" t="str">
        <f>+VLOOKUP(F27,'Selectable Table'!P:Q,2,0)</f>
        <v>Revenues - Third Parties</v>
      </c>
      <c r="I27" t="s">
        <v>260</v>
      </c>
      <c r="J27">
        <v>2026</v>
      </c>
      <c r="K27">
        <v>5</v>
      </c>
      <c r="L27" t="s">
        <v>95</v>
      </c>
      <c r="M27">
        <v>376.26</v>
      </c>
      <c r="O27">
        <v>376.26</v>
      </c>
      <c r="P27" s="57" t="s">
        <v>2111</v>
      </c>
    </row>
    <row r="28" spans="1:16">
      <c r="A28" s="119" t="str">
        <f>+VLOOKUP(C28,'Selectable Table'!D:E,2,0)</f>
        <v>ASTRAZENECA</v>
      </c>
      <c r="B28" t="s">
        <v>2120</v>
      </c>
      <c r="C28" t="s">
        <v>296</v>
      </c>
      <c r="D28" t="s">
        <v>2113</v>
      </c>
      <c r="E28" t="s">
        <v>323</v>
      </c>
      <c r="F28" s="119">
        <f>+VLOOKUP(Col!C28,'Selectable Table'!O:P,2,0)</f>
        <v>40700</v>
      </c>
      <c r="G28" s="119" t="str">
        <f>+VLOOKUP(F28,'Selectable Table'!P:Q,2,0)</f>
        <v>Revenues - Third Parties</v>
      </c>
      <c r="I28" t="s">
        <v>146</v>
      </c>
      <c r="J28">
        <v>2026</v>
      </c>
      <c r="K28">
        <v>5</v>
      </c>
      <c r="L28" t="s">
        <v>95</v>
      </c>
      <c r="M28">
        <v>238.3</v>
      </c>
      <c r="O28">
        <v>238.3</v>
      </c>
      <c r="P28" s="57" t="s">
        <v>2111</v>
      </c>
    </row>
    <row r="29" spans="1:16">
      <c r="A29" s="119" t="str">
        <f>+VLOOKUP(C29,'Selectable Table'!D:E,2,0)</f>
        <v>ASTRAZENECA</v>
      </c>
      <c r="B29" t="s">
        <v>2121</v>
      </c>
      <c r="C29" t="s">
        <v>296</v>
      </c>
      <c r="D29" t="s">
        <v>2113</v>
      </c>
      <c r="E29" t="s">
        <v>325</v>
      </c>
      <c r="F29" s="119">
        <f>+VLOOKUP(Col!C29,'Selectable Table'!O:P,2,0)</f>
        <v>40700</v>
      </c>
      <c r="G29" s="119" t="str">
        <f>+VLOOKUP(F29,'Selectable Table'!P:Q,2,0)</f>
        <v>Revenues - Third Parties</v>
      </c>
      <c r="I29" t="s">
        <v>130</v>
      </c>
      <c r="J29">
        <v>2026</v>
      </c>
      <c r="K29">
        <v>5</v>
      </c>
      <c r="L29" t="s">
        <v>95</v>
      </c>
      <c r="M29">
        <v>187.21</v>
      </c>
      <c r="O29">
        <v>187.21</v>
      </c>
      <c r="P29" s="57" t="s">
        <v>2111</v>
      </c>
    </row>
    <row r="30" spans="1:16">
      <c r="A30" s="119" t="str">
        <f>+VLOOKUP(C30,'Selectable Table'!D:E,2,0)</f>
        <v>ASTRAZENECA</v>
      </c>
      <c r="B30" t="s">
        <v>2121</v>
      </c>
      <c r="C30" t="s">
        <v>296</v>
      </c>
      <c r="D30" t="s">
        <v>2113</v>
      </c>
      <c r="E30" t="s">
        <v>324</v>
      </c>
      <c r="F30" s="119">
        <f>+VLOOKUP(Col!C30,'Selectable Table'!O:P,2,0)</f>
        <v>40700</v>
      </c>
      <c r="G30" s="119" t="str">
        <f>+VLOOKUP(F30,'Selectable Table'!P:Q,2,0)</f>
        <v>Revenues - Third Parties</v>
      </c>
      <c r="I30" t="s">
        <v>203</v>
      </c>
      <c r="J30">
        <v>2026</v>
      </c>
      <c r="K30">
        <v>5</v>
      </c>
      <c r="L30" t="s">
        <v>95</v>
      </c>
      <c r="M30">
        <v>380</v>
      </c>
      <c r="O30">
        <v>380</v>
      </c>
      <c r="P30" s="57" t="s">
        <v>2111</v>
      </c>
    </row>
    <row r="31" spans="1:16">
      <c r="A31" s="119" t="str">
        <f>+VLOOKUP(C31,'Selectable Table'!D:E,2,0)</f>
        <v>ASTRAZENECA</v>
      </c>
      <c r="B31" t="s">
        <v>2121</v>
      </c>
      <c r="C31" t="s">
        <v>296</v>
      </c>
      <c r="D31" t="s">
        <v>2113</v>
      </c>
      <c r="E31" t="s">
        <v>324</v>
      </c>
      <c r="F31" s="119">
        <f>+VLOOKUP(Col!C31,'Selectable Table'!O:P,2,0)</f>
        <v>40700</v>
      </c>
      <c r="G31" s="119" t="str">
        <f>+VLOOKUP(F31,'Selectable Table'!P:Q,2,0)</f>
        <v>Revenues - Third Parties</v>
      </c>
      <c r="I31" t="s">
        <v>204</v>
      </c>
      <c r="J31">
        <v>2026</v>
      </c>
      <c r="K31">
        <v>5</v>
      </c>
      <c r="L31" t="s">
        <v>95</v>
      </c>
      <c r="M31">
        <v>238.3</v>
      </c>
      <c r="O31">
        <v>238.3</v>
      </c>
      <c r="P31" s="57" t="s">
        <v>2111</v>
      </c>
    </row>
    <row r="32" spans="1:16">
      <c r="A32" s="119" t="str">
        <f>+VLOOKUP(C32,'Selectable Table'!D:E,2,0)</f>
        <v>ASTRAZENECA</v>
      </c>
      <c r="B32" t="s">
        <v>2121</v>
      </c>
      <c r="C32" t="s">
        <v>296</v>
      </c>
      <c r="D32" t="s">
        <v>2113</v>
      </c>
      <c r="E32" t="s">
        <v>324</v>
      </c>
      <c r="F32" s="119">
        <f>+VLOOKUP(Col!C32,'Selectable Table'!O:P,2,0)</f>
        <v>40700</v>
      </c>
      <c r="G32" s="119" t="str">
        <f>+VLOOKUP(F32,'Selectable Table'!P:Q,2,0)</f>
        <v>Revenues - Third Parties</v>
      </c>
      <c r="I32" t="s">
        <v>260</v>
      </c>
      <c r="J32">
        <v>2026</v>
      </c>
      <c r="K32">
        <v>5</v>
      </c>
      <c r="L32" t="s">
        <v>95</v>
      </c>
      <c r="M32">
        <v>376.26</v>
      </c>
      <c r="O32">
        <v>376.26</v>
      </c>
      <c r="P32" s="57" t="s">
        <v>2111</v>
      </c>
    </row>
    <row r="33" spans="1:16">
      <c r="A33" s="119" t="str">
        <f>+VLOOKUP(C33,'Selectable Table'!D:E,2,0)</f>
        <v>ASTRAZENECA</v>
      </c>
      <c r="B33" t="s">
        <v>2121</v>
      </c>
      <c r="C33" t="s">
        <v>296</v>
      </c>
      <c r="D33" t="s">
        <v>2113</v>
      </c>
      <c r="E33" t="s">
        <v>616</v>
      </c>
      <c r="F33" s="119">
        <f>+VLOOKUP(Col!C33,'Selectable Table'!O:P,2,0)</f>
        <v>40700</v>
      </c>
      <c r="G33" s="119" t="str">
        <f>+VLOOKUP(F33,'Selectable Table'!P:Q,2,0)</f>
        <v>Revenues - Third Parties</v>
      </c>
      <c r="I33" t="s">
        <v>122</v>
      </c>
      <c r="J33">
        <v>2026</v>
      </c>
      <c r="K33">
        <v>5</v>
      </c>
      <c r="L33" t="s">
        <v>95</v>
      </c>
      <c r="M33">
        <v>66.89</v>
      </c>
      <c r="O33">
        <v>66.89</v>
      </c>
      <c r="P33" s="57" t="s">
        <v>2111</v>
      </c>
    </row>
    <row r="34" spans="1:16">
      <c r="A34" s="119" t="str">
        <f>+VLOOKUP(C34,'Selectable Table'!D:E,2,0)</f>
        <v>ASTRAZENECA</v>
      </c>
      <c r="B34" t="s">
        <v>2121</v>
      </c>
      <c r="C34" t="s">
        <v>296</v>
      </c>
      <c r="D34" t="s">
        <v>2113</v>
      </c>
      <c r="E34" t="s">
        <v>616</v>
      </c>
      <c r="F34" s="119">
        <f>+VLOOKUP(Col!C34,'Selectable Table'!O:P,2,0)</f>
        <v>40700</v>
      </c>
      <c r="G34" s="119" t="str">
        <f>+VLOOKUP(F34,'Selectable Table'!P:Q,2,0)</f>
        <v>Revenues - Third Parties</v>
      </c>
      <c r="I34" t="s">
        <v>123</v>
      </c>
      <c r="J34">
        <v>2026</v>
      </c>
      <c r="K34">
        <v>5</v>
      </c>
      <c r="L34" t="s">
        <v>95</v>
      </c>
      <c r="M34">
        <v>175.59</v>
      </c>
      <c r="O34">
        <v>175.59</v>
      </c>
      <c r="P34" s="57" t="s">
        <v>2111</v>
      </c>
    </row>
    <row r="35" spans="1:16">
      <c r="A35" s="119" t="str">
        <f>+VLOOKUP(C35,'Selectable Table'!D:E,2,0)</f>
        <v>ASTRAZENECA</v>
      </c>
      <c r="B35" t="s">
        <v>2121</v>
      </c>
      <c r="C35" t="s">
        <v>296</v>
      </c>
      <c r="D35" t="s">
        <v>2113</v>
      </c>
      <c r="E35" t="s">
        <v>323</v>
      </c>
      <c r="F35" s="119">
        <f>+VLOOKUP(Col!C35,'Selectable Table'!O:P,2,0)</f>
        <v>40700</v>
      </c>
      <c r="G35" s="119" t="str">
        <f>+VLOOKUP(F35,'Selectable Table'!P:Q,2,0)</f>
        <v>Revenues - Third Parties</v>
      </c>
      <c r="I35" t="s">
        <v>146</v>
      </c>
      <c r="J35">
        <v>2026</v>
      </c>
      <c r="K35">
        <v>5</v>
      </c>
      <c r="L35" t="s">
        <v>95</v>
      </c>
      <c r="M35">
        <v>476.6</v>
      </c>
      <c r="O35">
        <v>476.6</v>
      </c>
      <c r="P35" s="57" t="s">
        <v>2111</v>
      </c>
    </row>
    <row r="36" spans="1:16">
      <c r="A36" s="119" t="str">
        <f>+VLOOKUP(C36,'Selectable Table'!D:E,2,0)</f>
        <v>ASTRAZENECA</v>
      </c>
      <c r="B36" t="s">
        <v>2121</v>
      </c>
      <c r="C36" t="s">
        <v>296</v>
      </c>
      <c r="D36" t="s">
        <v>2113</v>
      </c>
      <c r="E36" t="s">
        <v>324</v>
      </c>
      <c r="F36" s="119">
        <f>+VLOOKUP(Col!C36,'Selectable Table'!O:P,2,0)</f>
        <v>40700</v>
      </c>
      <c r="G36" s="119" t="str">
        <f>+VLOOKUP(F36,'Selectable Table'!P:Q,2,0)</f>
        <v>Revenues - Third Parties</v>
      </c>
      <c r="I36" t="s">
        <v>617</v>
      </c>
      <c r="J36">
        <v>2026</v>
      </c>
      <c r="K36">
        <v>5</v>
      </c>
      <c r="L36" t="s">
        <v>95</v>
      </c>
      <c r="M36">
        <v>54.06</v>
      </c>
      <c r="O36">
        <v>54.06</v>
      </c>
      <c r="P36" s="57" t="s">
        <v>2111</v>
      </c>
    </row>
    <row r="37" spans="1:16">
      <c r="A37" s="119" t="str">
        <f>+VLOOKUP(C37,'Selectable Table'!D:E,2,0)</f>
        <v>ASTRAZENECA</v>
      </c>
      <c r="B37" t="s">
        <v>2122</v>
      </c>
      <c r="C37" t="s">
        <v>296</v>
      </c>
      <c r="D37" t="s">
        <v>2113</v>
      </c>
      <c r="E37" t="s">
        <v>324</v>
      </c>
      <c r="F37" s="119">
        <f>+VLOOKUP(Col!C37,'Selectable Table'!O:P,2,0)</f>
        <v>40700</v>
      </c>
      <c r="G37" s="119" t="str">
        <f>+VLOOKUP(F37,'Selectable Table'!P:Q,2,0)</f>
        <v>Revenues - Third Parties</v>
      </c>
      <c r="I37" t="s">
        <v>260</v>
      </c>
      <c r="J37">
        <v>2026</v>
      </c>
      <c r="K37">
        <v>5</v>
      </c>
      <c r="L37" t="s">
        <v>95</v>
      </c>
      <c r="M37">
        <v>376.26</v>
      </c>
      <c r="O37">
        <v>376.26</v>
      </c>
      <c r="P37" s="57" t="s">
        <v>2111</v>
      </c>
    </row>
    <row r="38" spans="1:16">
      <c r="A38" s="119" t="str">
        <f>+VLOOKUP(C38,'Selectable Table'!D:E,2,0)</f>
        <v>ASTRAZENECA</v>
      </c>
      <c r="B38" t="s">
        <v>2122</v>
      </c>
      <c r="C38" t="s">
        <v>296</v>
      </c>
      <c r="D38" t="s">
        <v>2113</v>
      </c>
      <c r="E38" t="s">
        <v>323</v>
      </c>
      <c r="F38" s="119">
        <f>+VLOOKUP(Col!C38,'Selectable Table'!O:P,2,0)</f>
        <v>40700</v>
      </c>
      <c r="G38" s="119" t="str">
        <f>+VLOOKUP(F38,'Selectable Table'!P:Q,2,0)</f>
        <v>Revenues - Third Parties</v>
      </c>
      <c r="I38" t="s">
        <v>146</v>
      </c>
      <c r="J38">
        <v>2026</v>
      </c>
      <c r="K38">
        <v>5</v>
      </c>
      <c r="L38" t="s">
        <v>95</v>
      </c>
      <c r="M38">
        <v>119.15</v>
      </c>
      <c r="O38">
        <v>119.15</v>
      </c>
      <c r="P38" s="57" t="s">
        <v>2111</v>
      </c>
    </row>
    <row r="39" spans="1:16">
      <c r="A39" s="119" t="str">
        <f>+VLOOKUP(C39,'Selectable Table'!D:E,2,0)</f>
        <v>ASTRAZENECA</v>
      </c>
      <c r="B39" t="s">
        <v>2123</v>
      </c>
      <c r="C39" t="s">
        <v>296</v>
      </c>
      <c r="D39" t="s">
        <v>2113</v>
      </c>
      <c r="E39" t="s">
        <v>324</v>
      </c>
      <c r="F39" s="119">
        <f>+VLOOKUP(Col!C39,'Selectable Table'!O:P,2,0)</f>
        <v>40700</v>
      </c>
      <c r="G39" s="119" t="str">
        <f>+VLOOKUP(F39,'Selectable Table'!P:Q,2,0)</f>
        <v>Revenues - Third Parties</v>
      </c>
      <c r="I39" t="s">
        <v>260</v>
      </c>
      <c r="J39">
        <v>2026</v>
      </c>
      <c r="K39">
        <v>5</v>
      </c>
      <c r="L39" t="s">
        <v>95</v>
      </c>
      <c r="M39">
        <v>376.26</v>
      </c>
      <c r="O39">
        <v>376.26</v>
      </c>
      <c r="P39" s="57" t="s">
        <v>2111</v>
      </c>
    </row>
    <row r="40" spans="1:16">
      <c r="A40" s="119" t="str">
        <f>+VLOOKUP(C40,'Selectable Table'!D:E,2,0)</f>
        <v>ASTRAZENECA</v>
      </c>
      <c r="B40" t="s">
        <v>2123</v>
      </c>
      <c r="C40" t="s">
        <v>296</v>
      </c>
      <c r="D40" t="s">
        <v>2113</v>
      </c>
      <c r="E40" t="s">
        <v>323</v>
      </c>
      <c r="F40" s="119">
        <f>+VLOOKUP(Col!C40,'Selectable Table'!O:P,2,0)</f>
        <v>40700</v>
      </c>
      <c r="G40" s="119" t="str">
        <f>+VLOOKUP(F40,'Selectable Table'!P:Q,2,0)</f>
        <v>Revenues - Third Parties</v>
      </c>
      <c r="I40" t="s">
        <v>146</v>
      </c>
      <c r="J40">
        <v>2026</v>
      </c>
      <c r="K40">
        <v>5</v>
      </c>
      <c r="L40" t="s">
        <v>95</v>
      </c>
      <c r="M40">
        <v>119.15</v>
      </c>
      <c r="O40">
        <v>119.15</v>
      </c>
      <c r="P40" s="57" t="s">
        <v>2111</v>
      </c>
    </row>
    <row r="41" spans="1:16">
      <c r="A41" s="119" t="str">
        <f>+VLOOKUP(C41,'Selectable Table'!D:E,2,0)</f>
        <v>ASTRAZENECA</v>
      </c>
      <c r="B41" t="s">
        <v>2124</v>
      </c>
      <c r="C41" t="s">
        <v>296</v>
      </c>
      <c r="D41" t="s">
        <v>2113</v>
      </c>
      <c r="E41" t="s">
        <v>324</v>
      </c>
      <c r="F41" s="119">
        <f>+VLOOKUP(Col!C41,'Selectable Table'!O:P,2,0)</f>
        <v>40700</v>
      </c>
      <c r="G41" s="119" t="str">
        <f>+VLOOKUP(F41,'Selectable Table'!P:Q,2,0)</f>
        <v>Revenues - Third Parties</v>
      </c>
      <c r="I41" t="s">
        <v>260</v>
      </c>
      <c r="J41">
        <v>2026</v>
      </c>
      <c r="K41">
        <v>5</v>
      </c>
      <c r="L41" t="s">
        <v>95</v>
      </c>
      <c r="M41">
        <v>376.26</v>
      </c>
      <c r="O41">
        <v>376.26</v>
      </c>
      <c r="P41" s="57" t="s">
        <v>2111</v>
      </c>
    </row>
    <row r="42" spans="1:16">
      <c r="A42" s="119" t="str">
        <f>+VLOOKUP(C42,'Selectable Table'!D:E,2,0)</f>
        <v>ASTRAZENECA</v>
      </c>
      <c r="B42" t="s">
        <v>2124</v>
      </c>
      <c r="C42" t="s">
        <v>296</v>
      </c>
      <c r="D42" t="s">
        <v>2113</v>
      </c>
      <c r="E42" t="s">
        <v>323</v>
      </c>
      <c r="F42" s="119">
        <f>+VLOOKUP(Col!C42,'Selectable Table'!O:P,2,0)</f>
        <v>40700</v>
      </c>
      <c r="G42" s="119" t="str">
        <f>+VLOOKUP(F42,'Selectable Table'!P:Q,2,0)</f>
        <v>Revenues - Third Parties</v>
      </c>
      <c r="I42" t="s">
        <v>146</v>
      </c>
      <c r="J42">
        <v>2026</v>
      </c>
      <c r="K42">
        <v>5</v>
      </c>
      <c r="L42" t="s">
        <v>95</v>
      </c>
      <c r="M42">
        <v>2502.15</v>
      </c>
      <c r="O42">
        <v>2502.15</v>
      </c>
      <c r="P42" s="57" t="s">
        <v>2111</v>
      </c>
    </row>
    <row r="43" spans="1:16">
      <c r="A43" s="119" t="str">
        <f>+VLOOKUP(C43,'Selectable Table'!D:E,2,0)</f>
        <v>ASTRAZENECA</v>
      </c>
      <c r="B43" t="s">
        <v>2125</v>
      </c>
      <c r="C43" t="s">
        <v>296</v>
      </c>
      <c r="D43" t="s">
        <v>2113</v>
      </c>
      <c r="E43" t="s">
        <v>324</v>
      </c>
      <c r="F43" s="119">
        <f>+VLOOKUP(Col!C43,'Selectable Table'!O:P,2,0)</f>
        <v>40700</v>
      </c>
      <c r="G43" s="119" t="str">
        <f>+VLOOKUP(F43,'Selectable Table'!P:Q,2,0)</f>
        <v>Revenues - Third Parties</v>
      </c>
      <c r="I43" t="s">
        <v>260</v>
      </c>
      <c r="J43">
        <v>2026</v>
      </c>
      <c r="K43">
        <v>5</v>
      </c>
      <c r="L43" t="s">
        <v>95</v>
      </c>
      <c r="M43">
        <v>376.26</v>
      </c>
      <c r="O43">
        <v>376.26</v>
      </c>
      <c r="P43" s="57" t="s">
        <v>2111</v>
      </c>
    </row>
    <row r="44" spans="1:16">
      <c r="A44" s="119" t="str">
        <f>+VLOOKUP(C44,'Selectable Table'!D:E,2,0)</f>
        <v>ASTRAZENECA</v>
      </c>
      <c r="B44" t="s">
        <v>2125</v>
      </c>
      <c r="C44" t="s">
        <v>296</v>
      </c>
      <c r="D44" t="s">
        <v>2113</v>
      </c>
      <c r="E44" t="s">
        <v>323</v>
      </c>
      <c r="F44" s="119">
        <f>+VLOOKUP(Col!C44,'Selectable Table'!O:P,2,0)</f>
        <v>40700</v>
      </c>
      <c r="G44" s="119" t="str">
        <f>+VLOOKUP(F44,'Selectable Table'!P:Q,2,0)</f>
        <v>Revenues - Third Parties</v>
      </c>
      <c r="I44" t="s">
        <v>146</v>
      </c>
      <c r="J44">
        <v>2026</v>
      </c>
      <c r="K44">
        <v>5</v>
      </c>
      <c r="L44" t="s">
        <v>95</v>
      </c>
      <c r="M44">
        <v>238.3</v>
      </c>
      <c r="O44">
        <v>238.3</v>
      </c>
      <c r="P44" s="57" t="s">
        <v>2111</v>
      </c>
    </row>
    <row r="45" spans="1:16">
      <c r="A45" s="119" t="str">
        <f>+VLOOKUP(C45,'Selectable Table'!D:E,2,0)</f>
        <v>ASTRAZENECA</v>
      </c>
      <c r="B45" t="s">
        <v>2126</v>
      </c>
      <c r="C45" t="s">
        <v>296</v>
      </c>
      <c r="D45" t="s">
        <v>2113</v>
      </c>
      <c r="E45" t="s">
        <v>324</v>
      </c>
      <c r="F45" s="119">
        <f>+VLOOKUP(Col!C45,'Selectable Table'!O:P,2,0)</f>
        <v>40700</v>
      </c>
      <c r="G45" s="119" t="str">
        <f>+VLOOKUP(F45,'Selectable Table'!P:Q,2,0)</f>
        <v>Revenues - Third Parties</v>
      </c>
      <c r="I45" t="s">
        <v>260</v>
      </c>
      <c r="J45">
        <v>2026</v>
      </c>
      <c r="K45">
        <v>5</v>
      </c>
      <c r="L45" t="s">
        <v>95</v>
      </c>
      <c r="M45">
        <v>376.26</v>
      </c>
      <c r="O45">
        <v>376.26</v>
      </c>
      <c r="P45" s="57" t="s">
        <v>2111</v>
      </c>
    </row>
    <row r="46" spans="1:16">
      <c r="A46" s="119" t="str">
        <f>+VLOOKUP(C46,'Selectable Table'!D:E,2,0)</f>
        <v>ASTRAZENECA</v>
      </c>
      <c r="B46" t="s">
        <v>2126</v>
      </c>
      <c r="C46" t="s">
        <v>296</v>
      </c>
      <c r="D46" t="s">
        <v>2113</v>
      </c>
      <c r="E46" t="s">
        <v>323</v>
      </c>
      <c r="F46" s="119">
        <f>+VLOOKUP(Col!C46,'Selectable Table'!O:P,2,0)</f>
        <v>40700</v>
      </c>
      <c r="G46" s="119" t="str">
        <f>+VLOOKUP(F46,'Selectable Table'!P:Q,2,0)</f>
        <v>Revenues - Third Parties</v>
      </c>
      <c r="I46" t="s">
        <v>146</v>
      </c>
      <c r="J46">
        <v>2026</v>
      </c>
      <c r="K46">
        <v>5</v>
      </c>
      <c r="L46" t="s">
        <v>95</v>
      </c>
      <c r="M46">
        <v>2025.55</v>
      </c>
      <c r="O46">
        <v>2025.55</v>
      </c>
      <c r="P46" s="57" t="s">
        <v>2111</v>
      </c>
    </row>
    <row r="47" spans="1:16">
      <c r="A47" s="119" t="str">
        <f>+VLOOKUP(C47,'Selectable Table'!D:E,2,0)</f>
        <v>ASTRAZENECA</v>
      </c>
      <c r="B47" t="s">
        <v>2127</v>
      </c>
      <c r="C47" t="s">
        <v>296</v>
      </c>
      <c r="D47" t="s">
        <v>2113</v>
      </c>
      <c r="E47" t="s">
        <v>324</v>
      </c>
      <c r="F47" s="119">
        <f>+VLOOKUP(Col!C47,'Selectable Table'!O:P,2,0)</f>
        <v>40700</v>
      </c>
      <c r="G47" s="119" t="str">
        <f>+VLOOKUP(F47,'Selectable Table'!P:Q,2,0)</f>
        <v>Revenues - Third Parties</v>
      </c>
      <c r="I47" t="s">
        <v>260</v>
      </c>
      <c r="J47">
        <v>2026</v>
      </c>
      <c r="K47">
        <v>5</v>
      </c>
      <c r="L47" t="s">
        <v>95</v>
      </c>
      <c r="M47">
        <v>376.26</v>
      </c>
      <c r="O47">
        <v>376.26</v>
      </c>
      <c r="P47" s="57" t="s">
        <v>2111</v>
      </c>
    </row>
    <row r="48" spans="1:16">
      <c r="A48" s="119" t="str">
        <f>+VLOOKUP(C48,'Selectable Table'!D:E,2,0)</f>
        <v>ASTRAZENECA</v>
      </c>
      <c r="B48" t="s">
        <v>2127</v>
      </c>
      <c r="C48" t="s">
        <v>296</v>
      </c>
      <c r="D48" t="s">
        <v>2113</v>
      </c>
      <c r="E48" t="s">
        <v>323</v>
      </c>
      <c r="F48" s="119">
        <f>+VLOOKUP(Col!C48,'Selectable Table'!O:P,2,0)</f>
        <v>40700</v>
      </c>
      <c r="G48" s="119" t="str">
        <f>+VLOOKUP(F48,'Selectable Table'!P:Q,2,0)</f>
        <v>Revenues - Third Parties</v>
      </c>
      <c r="I48" t="s">
        <v>146</v>
      </c>
      <c r="J48">
        <v>2026</v>
      </c>
      <c r="K48">
        <v>5</v>
      </c>
      <c r="L48" t="s">
        <v>95</v>
      </c>
      <c r="M48">
        <v>834.05</v>
      </c>
      <c r="O48">
        <v>834.05</v>
      </c>
      <c r="P48" s="57" t="s">
        <v>2111</v>
      </c>
    </row>
    <row r="49" spans="1:16">
      <c r="A49" s="119" t="str">
        <f>+VLOOKUP(C49,'Selectable Table'!D:E,2,0)</f>
        <v>ASTRAZENECA</v>
      </c>
      <c r="B49" t="s">
        <v>2128</v>
      </c>
      <c r="C49" t="s">
        <v>296</v>
      </c>
      <c r="D49" t="s">
        <v>2113</v>
      </c>
      <c r="E49" t="s">
        <v>325</v>
      </c>
      <c r="F49" s="119">
        <f>+VLOOKUP(Col!C49,'Selectable Table'!O:P,2,0)</f>
        <v>40700</v>
      </c>
      <c r="G49" s="119" t="str">
        <f>+VLOOKUP(F49,'Selectable Table'!P:Q,2,0)</f>
        <v>Revenues - Third Parties</v>
      </c>
      <c r="I49" t="s">
        <v>120</v>
      </c>
      <c r="J49">
        <v>2026</v>
      </c>
      <c r="K49">
        <v>5</v>
      </c>
      <c r="L49" t="s">
        <v>95</v>
      </c>
      <c r="M49">
        <v>81.93</v>
      </c>
      <c r="O49">
        <v>81.93</v>
      </c>
      <c r="P49" s="57" t="s">
        <v>2111</v>
      </c>
    </row>
    <row r="50" spans="1:16">
      <c r="A50" s="119" t="str">
        <f>+VLOOKUP(C50,'Selectable Table'!D:E,2,0)</f>
        <v>ASTRAZENECA</v>
      </c>
      <c r="B50" t="s">
        <v>2128</v>
      </c>
      <c r="C50" t="s">
        <v>296</v>
      </c>
      <c r="D50" t="s">
        <v>2113</v>
      </c>
      <c r="E50" t="s">
        <v>325</v>
      </c>
      <c r="F50" s="119">
        <f>+VLOOKUP(Col!C50,'Selectable Table'!O:P,2,0)</f>
        <v>40700</v>
      </c>
      <c r="G50" s="119" t="str">
        <f>+VLOOKUP(F50,'Selectable Table'!P:Q,2,0)</f>
        <v>Revenues - Third Parties</v>
      </c>
      <c r="I50" t="s">
        <v>130</v>
      </c>
      <c r="J50">
        <v>2026</v>
      </c>
      <c r="K50">
        <v>5</v>
      </c>
      <c r="L50" t="s">
        <v>95</v>
      </c>
      <c r="M50">
        <v>245.13</v>
      </c>
      <c r="O50">
        <v>245.13</v>
      </c>
      <c r="P50" s="57" t="s">
        <v>2111</v>
      </c>
    </row>
    <row r="51" spans="1:16">
      <c r="A51" s="119" t="str">
        <f>+VLOOKUP(C51,'Selectable Table'!D:E,2,0)</f>
        <v>ASTRAZENECA</v>
      </c>
      <c r="B51" t="s">
        <v>2128</v>
      </c>
      <c r="C51" t="s">
        <v>296</v>
      </c>
      <c r="D51" t="s">
        <v>2113</v>
      </c>
      <c r="E51" t="s">
        <v>324</v>
      </c>
      <c r="F51" s="119">
        <f>+VLOOKUP(Col!C51,'Selectable Table'!O:P,2,0)</f>
        <v>40700</v>
      </c>
      <c r="G51" s="119" t="str">
        <f>+VLOOKUP(F51,'Selectable Table'!P:Q,2,0)</f>
        <v>Revenues - Third Parties</v>
      </c>
      <c r="I51" t="s">
        <v>636</v>
      </c>
      <c r="J51">
        <v>2026</v>
      </c>
      <c r="K51">
        <v>5</v>
      </c>
      <c r="L51" t="s">
        <v>95</v>
      </c>
      <c r="M51">
        <v>196</v>
      </c>
      <c r="O51">
        <v>196</v>
      </c>
      <c r="P51" s="57" t="s">
        <v>2111</v>
      </c>
    </row>
    <row r="52" spans="1:16">
      <c r="A52" s="119" t="str">
        <f>+VLOOKUP(C52,'Selectable Table'!D:E,2,0)</f>
        <v>ASTRAZENECA</v>
      </c>
      <c r="B52" t="s">
        <v>2128</v>
      </c>
      <c r="C52" t="s">
        <v>296</v>
      </c>
      <c r="D52" t="s">
        <v>2113</v>
      </c>
      <c r="E52" t="s">
        <v>324</v>
      </c>
      <c r="F52" s="119">
        <f>+VLOOKUP(Col!C52,'Selectable Table'!O:P,2,0)</f>
        <v>40700</v>
      </c>
      <c r="G52" s="119" t="str">
        <f>+VLOOKUP(F52,'Selectable Table'!P:Q,2,0)</f>
        <v>Revenues - Third Parties</v>
      </c>
      <c r="I52" t="s">
        <v>203</v>
      </c>
      <c r="J52">
        <v>2026</v>
      </c>
      <c r="K52">
        <v>5</v>
      </c>
      <c r="L52" t="s">
        <v>95</v>
      </c>
      <c r="M52">
        <v>190</v>
      </c>
      <c r="O52">
        <v>190</v>
      </c>
      <c r="P52" s="57" t="s">
        <v>2111</v>
      </c>
    </row>
    <row r="53" spans="1:16">
      <c r="A53" s="119" t="str">
        <f>+VLOOKUP(C53,'Selectable Table'!D:E,2,0)</f>
        <v>ASTRAZENECA</v>
      </c>
      <c r="B53" t="s">
        <v>2128</v>
      </c>
      <c r="C53" t="s">
        <v>296</v>
      </c>
      <c r="D53" t="s">
        <v>2113</v>
      </c>
      <c r="E53" t="s">
        <v>324</v>
      </c>
      <c r="F53" s="119">
        <f>+VLOOKUP(Col!C53,'Selectable Table'!O:P,2,0)</f>
        <v>40700</v>
      </c>
      <c r="G53" s="119" t="str">
        <f>+VLOOKUP(F53,'Selectable Table'!P:Q,2,0)</f>
        <v>Revenues - Third Parties</v>
      </c>
      <c r="I53" t="s">
        <v>638</v>
      </c>
      <c r="J53">
        <v>2026</v>
      </c>
      <c r="K53">
        <v>5</v>
      </c>
      <c r="L53" t="s">
        <v>95</v>
      </c>
      <c r="M53">
        <v>1230</v>
      </c>
      <c r="O53">
        <v>1230</v>
      </c>
      <c r="P53" s="57" t="s">
        <v>2111</v>
      </c>
    </row>
    <row r="54" spans="1:16">
      <c r="A54" s="119" t="str">
        <f>+VLOOKUP(C54,'Selectable Table'!D:E,2,0)</f>
        <v>ASTRAZENECA</v>
      </c>
      <c r="B54" t="s">
        <v>2128</v>
      </c>
      <c r="C54" t="s">
        <v>296</v>
      </c>
      <c r="D54" t="s">
        <v>2113</v>
      </c>
      <c r="E54" t="s">
        <v>324</v>
      </c>
      <c r="F54" s="119">
        <f>+VLOOKUP(Col!C54,'Selectable Table'!O:P,2,0)</f>
        <v>40700</v>
      </c>
      <c r="G54" s="119" t="str">
        <f>+VLOOKUP(F54,'Selectable Table'!P:Q,2,0)</f>
        <v>Revenues - Third Parties</v>
      </c>
      <c r="I54" t="s">
        <v>204</v>
      </c>
      <c r="J54">
        <v>2026</v>
      </c>
      <c r="K54">
        <v>5</v>
      </c>
      <c r="L54" t="s">
        <v>95</v>
      </c>
      <c r="M54">
        <v>595.75</v>
      </c>
      <c r="O54">
        <v>595.75</v>
      </c>
      <c r="P54" s="57" t="s">
        <v>2111</v>
      </c>
    </row>
    <row r="55" spans="1:16">
      <c r="A55" s="119" t="str">
        <f>+VLOOKUP(C55,'Selectable Table'!D:E,2,0)</f>
        <v>ASTRAZENECA</v>
      </c>
      <c r="B55" t="s">
        <v>2128</v>
      </c>
      <c r="C55" t="s">
        <v>296</v>
      </c>
      <c r="D55" t="s">
        <v>2113</v>
      </c>
      <c r="E55" t="s">
        <v>324</v>
      </c>
      <c r="F55" s="119">
        <f>+VLOOKUP(Col!C55,'Selectable Table'!O:P,2,0)</f>
        <v>40700</v>
      </c>
      <c r="G55" s="119" t="str">
        <f>+VLOOKUP(F55,'Selectable Table'!P:Q,2,0)</f>
        <v>Revenues - Third Parties</v>
      </c>
      <c r="I55" t="s">
        <v>260</v>
      </c>
      <c r="J55">
        <v>2026</v>
      </c>
      <c r="K55">
        <v>5</v>
      </c>
      <c r="L55" t="s">
        <v>95</v>
      </c>
      <c r="M55">
        <v>376.26</v>
      </c>
      <c r="O55">
        <v>376.26</v>
      </c>
      <c r="P55" s="57" t="s">
        <v>2111</v>
      </c>
    </row>
    <row r="56" spans="1:16">
      <c r="A56" s="119" t="str">
        <f>+VLOOKUP(C56,'Selectable Table'!D:E,2,0)</f>
        <v>ASTRAZENECA</v>
      </c>
      <c r="B56" t="s">
        <v>2128</v>
      </c>
      <c r="C56" t="s">
        <v>296</v>
      </c>
      <c r="D56" t="s">
        <v>2113</v>
      </c>
      <c r="E56" t="s">
        <v>333</v>
      </c>
      <c r="F56" s="119">
        <f>+VLOOKUP(Col!C56,'Selectable Table'!O:P,2,0)</f>
        <v>40700</v>
      </c>
      <c r="G56" s="119" t="str">
        <f>+VLOOKUP(F56,'Selectable Table'!P:Q,2,0)</f>
        <v>Revenues - Third Parties</v>
      </c>
      <c r="I56" t="s">
        <v>273</v>
      </c>
      <c r="J56">
        <v>2026</v>
      </c>
      <c r="K56">
        <v>5</v>
      </c>
      <c r="L56" t="s">
        <v>95</v>
      </c>
      <c r="M56">
        <v>249.12</v>
      </c>
      <c r="O56">
        <v>249.12</v>
      </c>
      <c r="P56" s="57" t="s">
        <v>2111</v>
      </c>
    </row>
    <row r="57" spans="1:16">
      <c r="A57" s="119" t="str">
        <f>+VLOOKUP(C57,'Selectable Table'!D:E,2,0)</f>
        <v>ASTRAZENECA</v>
      </c>
      <c r="B57" t="s">
        <v>2128</v>
      </c>
      <c r="C57" t="s">
        <v>296</v>
      </c>
      <c r="D57" t="s">
        <v>2113</v>
      </c>
      <c r="E57" t="s">
        <v>324</v>
      </c>
      <c r="F57" s="119">
        <f>+VLOOKUP(Col!C57,'Selectable Table'!O:P,2,0)</f>
        <v>40700</v>
      </c>
      <c r="G57" s="119" t="str">
        <f>+VLOOKUP(F57,'Selectable Table'!P:Q,2,0)</f>
        <v>Revenues - Third Parties</v>
      </c>
      <c r="I57" t="s">
        <v>197</v>
      </c>
      <c r="J57">
        <v>2026</v>
      </c>
      <c r="K57">
        <v>5</v>
      </c>
      <c r="L57" t="s">
        <v>95</v>
      </c>
      <c r="M57">
        <v>1128.8</v>
      </c>
      <c r="O57">
        <v>1128.8</v>
      </c>
      <c r="P57" s="57" t="s">
        <v>2111</v>
      </c>
    </row>
    <row r="58" spans="1:16">
      <c r="A58" s="119" t="str">
        <f>+VLOOKUP(C58,'Selectable Table'!D:E,2,0)</f>
        <v>ASTRAZENECA</v>
      </c>
      <c r="B58" t="s">
        <v>2128</v>
      </c>
      <c r="C58" t="s">
        <v>296</v>
      </c>
      <c r="D58" t="s">
        <v>2113</v>
      </c>
      <c r="E58" t="s">
        <v>616</v>
      </c>
      <c r="F58" s="119">
        <f>+VLOOKUP(Col!C58,'Selectable Table'!O:P,2,0)</f>
        <v>40700</v>
      </c>
      <c r="G58" s="119" t="str">
        <f>+VLOOKUP(F58,'Selectable Table'!P:Q,2,0)</f>
        <v>Revenues - Third Parties</v>
      </c>
      <c r="I58" t="s">
        <v>122</v>
      </c>
      <c r="J58">
        <v>2026</v>
      </c>
      <c r="K58">
        <v>5</v>
      </c>
      <c r="L58" t="s">
        <v>95</v>
      </c>
      <c r="M58">
        <v>133.78</v>
      </c>
      <c r="O58">
        <v>133.78</v>
      </c>
      <c r="P58" s="57" t="s">
        <v>2111</v>
      </c>
    </row>
    <row r="59" spans="1:16">
      <c r="A59" s="119" t="str">
        <f>+VLOOKUP(C59,'Selectable Table'!D:E,2,0)</f>
        <v>ASTRAZENECA</v>
      </c>
      <c r="B59" t="s">
        <v>2128</v>
      </c>
      <c r="C59" t="s">
        <v>296</v>
      </c>
      <c r="D59" t="s">
        <v>2113</v>
      </c>
      <c r="E59" t="s">
        <v>616</v>
      </c>
      <c r="F59" s="119">
        <f>+VLOOKUP(Col!C59,'Selectable Table'!O:P,2,0)</f>
        <v>40700</v>
      </c>
      <c r="G59" s="119" t="str">
        <f>+VLOOKUP(F59,'Selectable Table'!P:Q,2,0)</f>
        <v>Revenues - Third Parties</v>
      </c>
      <c r="I59" t="s">
        <v>123</v>
      </c>
      <c r="J59">
        <v>2026</v>
      </c>
      <c r="K59">
        <v>5</v>
      </c>
      <c r="L59" t="s">
        <v>95</v>
      </c>
      <c r="M59">
        <v>351.18</v>
      </c>
      <c r="O59">
        <v>351.18</v>
      </c>
      <c r="P59" s="57" t="s">
        <v>2111</v>
      </c>
    </row>
    <row r="60" spans="1:16">
      <c r="A60" s="119" t="str">
        <f>+VLOOKUP(C60,'Selectable Table'!D:E,2,0)</f>
        <v>ASTRAZENECA</v>
      </c>
      <c r="B60" t="s">
        <v>2128</v>
      </c>
      <c r="C60" t="s">
        <v>296</v>
      </c>
      <c r="D60" t="s">
        <v>2113</v>
      </c>
      <c r="E60" t="s">
        <v>323</v>
      </c>
      <c r="F60" s="119">
        <f>+VLOOKUP(Col!C60,'Selectable Table'!O:P,2,0)</f>
        <v>40700</v>
      </c>
      <c r="G60" s="119" t="str">
        <f>+VLOOKUP(F60,'Selectable Table'!P:Q,2,0)</f>
        <v>Revenues - Third Parties</v>
      </c>
      <c r="I60" t="s">
        <v>146</v>
      </c>
      <c r="J60">
        <v>2026</v>
      </c>
      <c r="K60">
        <v>5</v>
      </c>
      <c r="L60" t="s">
        <v>95</v>
      </c>
      <c r="M60">
        <v>2263.85</v>
      </c>
      <c r="O60">
        <v>2263.85</v>
      </c>
      <c r="P60" s="57" t="s">
        <v>2111</v>
      </c>
    </row>
    <row r="61" spans="1:16">
      <c r="A61" s="119" t="str">
        <f>+VLOOKUP(C61,'Selectable Table'!D:E,2,0)</f>
        <v>ASTRAZENECA</v>
      </c>
      <c r="B61" t="s">
        <v>2128</v>
      </c>
      <c r="C61" t="s">
        <v>296</v>
      </c>
      <c r="D61" t="s">
        <v>2113</v>
      </c>
      <c r="E61" t="s">
        <v>324</v>
      </c>
      <c r="F61" s="119">
        <f>+VLOOKUP(Col!C61,'Selectable Table'!O:P,2,0)</f>
        <v>40700</v>
      </c>
      <c r="G61" s="119" t="str">
        <f>+VLOOKUP(F61,'Selectable Table'!P:Q,2,0)</f>
        <v>Revenues - Third Parties</v>
      </c>
      <c r="I61" t="s">
        <v>617</v>
      </c>
      <c r="J61">
        <v>2026</v>
      </c>
      <c r="K61">
        <v>5</v>
      </c>
      <c r="L61" t="s">
        <v>95</v>
      </c>
      <c r="M61">
        <v>162.18</v>
      </c>
      <c r="O61">
        <v>162.18</v>
      </c>
      <c r="P61" s="57" t="s">
        <v>2111</v>
      </c>
    </row>
    <row r="62" spans="1:16">
      <c r="A62" s="119" t="str">
        <f>+VLOOKUP(C62,'Selectable Table'!D:E,2,0)</f>
        <v>ASTRAZENECA</v>
      </c>
      <c r="B62" t="s">
        <v>2128</v>
      </c>
      <c r="C62" t="s">
        <v>296</v>
      </c>
      <c r="D62" t="s">
        <v>2113</v>
      </c>
      <c r="E62" t="s">
        <v>694</v>
      </c>
      <c r="F62" s="119">
        <f>+VLOOKUP(Col!C62,'Selectable Table'!O:P,2,0)</f>
        <v>40700</v>
      </c>
      <c r="G62" s="119" t="str">
        <f>+VLOOKUP(F62,'Selectable Table'!P:Q,2,0)</f>
        <v>Revenues - Third Parties</v>
      </c>
      <c r="I62" t="s">
        <v>2129</v>
      </c>
      <c r="J62">
        <v>2026</v>
      </c>
      <c r="K62">
        <v>5</v>
      </c>
      <c r="L62" t="s">
        <v>95</v>
      </c>
      <c r="M62">
        <v>5125.9444800000001</v>
      </c>
      <c r="O62">
        <v>5125.9444800000001</v>
      </c>
      <c r="P62" s="57" t="s">
        <v>2111</v>
      </c>
    </row>
    <row r="63" spans="1:16">
      <c r="A63" s="119" t="str">
        <f>+VLOOKUP(C63,'Selectable Table'!D:E,2,0)</f>
        <v>ASTRAZENECA</v>
      </c>
      <c r="B63" t="s">
        <v>2130</v>
      </c>
      <c r="C63" t="s">
        <v>296</v>
      </c>
      <c r="D63" t="s">
        <v>2113</v>
      </c>
      <c r="E63" t="s">
        <v>324</v>
      </c>
      <c r="F63" s="119">
        <f>+VLOOKUP(Col!C63,'Selectable Table'!O:P,2,0)</f>
        <v>40700</v>
      </c>
      <c r="G63" s="119" t="str">
        <f>+VLOOKUP(F63,'Selectable Table'!P:Q,2,0)</f>
        <v>Revenues - Third Parties</v>
      </c>
      <c r="I63" t="s">
        <v>250</v>
      </c>
      <c r="J63">
        <v>2026</v>
      </c>
      <c r="K63">
        <v>5</v>
      </c>
      <c r="L63" t="s">
        <v>95</v>
      </c>
      <c r="M63">
        <v>94.07</v>
      </c>
      <c r="O63">
        <v>94.07</v>
      </c>
      <c r="P63" s="57" t="s">
        <v>2111</v>
      </c>
    </row>
    <row r="64" spans="1:16">
      <c r="A64" s="119" t="str">
        <f>+VLOOKUP(C64,'Selectable Table'!D:E,2,0)</f>
        <v>ASTRAZENECA</v>
      </c>
      <c r="B64" t="s">
        <v>2130</v>
      </c>
      <c r="C64" t="s">
        <v>296</v>
      </c>
      <c r="D64" t="s">
        <v>2113</v>
      </c>
      <c r="E64" t="s">
        <v>325</v>
      </c>
      <c r="F64" s="119">
        <f>+VLOOKUP(Col!C64,'Selectable Table'!O:P,2,0)</f>
        <v>40700</v>
      </c>
      <c r="G64" s="119" t="str">
        <f>+VLOOKUP(F64,'Selectable Table'!P:Q,2,0)</f>
        <v>Revenues - Third Parties</v>
      </c>
      <c r="I64" t="s">
        <v>120</v>
      </c>
      <c r="J64">
        <v>2026</v>
      </c>
      <c r="K64">
        <v>5</v>
      </c>
      <c r="L64" t="s">
        <v>95</v>
      </c>
      <c r="M64">
        <v>362.95</v>
      </c>
      <c r="O64">
        <v>362.95</v>
      </c>
      <c r="P64" s="57" t="s">
        <v>2111</v>
      </c>
    </row>
    <row r="65" spans="1:16">
      <c r="A65" s="119" t="str">
        <f>+VLOOKUP(C65,'Selectable Table'!D:E,2,0)</f>
        <v>ASTRAZENECA</v>
      </c>
      <c r="B65" t="s">
        <v>2130</v>
      </c>
      <c r="C65" t="s">
        <v>296</v>
      </c>
      <c r="D65" t="s">
        <v>2113</v>
      </c>
      <c r="E65" t="s">
        <v>325</v>
      </c>
      <c r="F65" s="119">
        <f>+VLOOKUP(Col!C65,'Selectable Table'!O:P,2,0)</f>
        <v>40700</v>
      </c>
      <c r="G65" s="119" t="str">
        <f>+VLOOKUP(F65,'Selectable Table'!P:Q,2,0)</f>
        <v>Revenues - Third Parties</v>
      </c>
      <c r="I65" t="s">
        <v>130</v>
      </c>
      <c r="J65">
        <v>2026</v>
      </c>
      <c r="K65">
        <v>5</v>
      </c>
      <c r="L65" t="s">
        <v>95</v>
      </c>
      <c r="M65">
        <v>125.27</v>
      </c>
      <c r="O65">
        <v>125.27</v>
      </c>
      <c r="P65" s="57" t="s">
        <v>2111</v>
      </c>
    </row>
    <row r="66" spans="1:16">
      <c r="A66" s="119" t="str">
        <f>+VLOOKUP(C66,'Selectable Table'!D:E,2,0)</f>
        <v>ASTRAZENECA</v>
      </c>
      <c r="B66" t="s">
        <v>2130</v>
      </c>
      <c r="C66" t="s">
        <v>296</v>
      </c>
      <c r="D66" t="s">
        <v>2113</v>
      </c>
      <c r="E66" t="s">
        <v>324</v>
      </c>
      <c r="F66" s="119">
        <f>+VLOOKUP(Col!C66,'Selectable Table'!O:P,2,0)</f>
        <v>40700</v>
      </c>
      <c r="G66" s="119" t="str">
        <f>+VLOOKUP(F66,'Selectable Table'!P:Q,2,0)</f>
        <v>Revenues - Third Parties</v>
      </c>
      <c r="I66" t="s">
        <v>636</v>
      </c>
      <c r="J66">
        <v>2026</v>
      </c>
      <c r="K66">
        <v>5</v>
      </c>
      <c r="L66" t="s">
        <v>95</v>
      </c>
      <c r="M66">
        <v>196</v>
      </c>
      <c r="O66">
        <v>196</v>
      </c>
      <c r="P66" s="57" t="s">
        <v>2111</v>
      </c>
    </row>
    <row r="67" spans="1:16">
      <c r="A67" s="119" t="str">
        <f>+VLOOKUP(C67,'Selectable Table'!D:E,2,0)</f>
        <v>ASTRAZENECA</v>
      </c>
      <c r="B67" t="s">
        <v>2130</v>
      </c>
      <c r="C67" t="s">
        <v>296</v>
      </c>
      <c r="D67" t="s">
        <v>2113</v>
      </c>
      <c r="E67" t="s">
        <v>324</v>
      </c>
      <c r="F67" s="119">
        <f>+VLOOKUP(Col!C67,'Selectable Table'!O:P,2,0)</f>
        <v>40700</v>
      </c>
      <c r="G67" s="119" t="str">
        <f>+VLOOKUP(F67,'Selectable Table'!P:Q,2,0)</f>
        <v>Revenues - Third Parties</v>
      </c>
      <c r="I67" t="s">
        <v>196</v>
      </c>
      <c r="J67">
        <v>2026</v>
      </c>
      <c r="K67">
        <v>5</v>
      </c>
      <c r="L67" t="s">
        <v>95</v>
      </c>
      <c r="M67">
        <v>106.61</v>
      </c>
      <c r="O67">
        <v>106.61</v>
      </c>
      <c r="P67" s="57" t="s">
        <v>2111</v>
      </c>
    </row>
    <row r="68" spans="1:16">
      <c r="A68" s="119" t="str">
        <f>+VLOOKUP(C68,'Selectable Table'!D:E,2,0)</f>
        <v>ASTRAZENECA</v>
      </c>
      <c r="B68" t="s">
        <v>2130</v>
      </c>
      <c r="C68" t="s">
        <v>296</v>
      </c>
      <c r="D68" t="s">
        <v>2113</v>
      </c>
      <c r="E68" t="s">
        <v>324</v>
      </c>
      <c r="F68" s="119">
        <f>+VLOOKUP(Col!C68,'Selectable Table'!O:P,2,0)</f>
        <v>40700</v>
      </c>
      <c r="G68" s="119" t="str">
        <f>+VLOOKUP(F68,'Selectable Table'!P:Q,2,0)</f>
        <v>Revenues - Third Parties</v>
      </c>
      <c r="I68" t="s">
        <v>260</v>
      </c>
      <c r="J68">
        <v>2026</v>
      </c>
      <c r="K68">
        <v>5</v>
      </c>
      <c r="L68" t="s">
        <v>95</v>
      </c>
      <c r="M68">
        <v>376.26</v>
      </c>
      <c r="O68">
        <v>376.26</v>
      </c>
      <c r="P68" s="57" t="s">
        <v>2111</v>
      </c>
    </row>
    <row r="69" spans="1:16">
      <c r="A69" s="119" t="str">
        <f>+VLOOKUP(C69,'Selectable Table'!D:E,2,0)</f>
        <v>ASTRAZENECA</v>
      </c>
      <c r="B69" t="s">
        <v>2130</v>
      </c>
      <c r="C69" t="s">
        <v>296</v>
      </c>
      <c r="D69" t="s">
        <v>2113</v>
      </c>
      <c r="E69" t="s">
        <v>333</v>
      </c>
      <c r="F69" s="119">
        <f>+VLOOKUP(Col!C69,'Selectable Table'!O:P,2,0)</f>
        <v>40700</v>
      </c>
      <c r="G69" s="119" t="str">
        <f>+VLOOKUP(F69,'Selectable Table'!P:Q,2,0)</f>
        <v>Revenues - Third Parties</v>
      </c>
      <c r="I69" t="s">
        <v>273</v>
      </c>
      <c r="J69">
        <v>2026</v>
      </c>
      <c r="K69">
        <v>5</v>
      </c>
      <c r="L69" t="s">
        <v>95</v>
      </c>
      <c r="M69">
        <v>248.17</v>
      </c>
      <c r="O69">
        <v>248.17</v>
      </c>
      <c r="P69" s="57" t="s">
        <v>2111</v>
      </c>
    </row>
    <row r="70" spans="1:16">
      <c r="A70" s="119" t="str">
        <f>+VLOOKUP(C70,'Selectable Table'!D:E,2,0)</f>
        <v>ASTRAZENECA</v>
      </c>
      <c r="B70" t="s">
        <v>2130</v>
      </c>
      <c r="C70" t="s">
        <v>296</v>
      </c>
      <c r="D70" t="s">
        <v>2113</v>
      </c>
      <c r="E70" t="s">
        <v>616</v>
      </c>
      <c r="F70" s="119">
        <f>+VLOOKUP(Col!C70,'Selectable Table'!O:P,2,0)</f>
        <v>40700</v>
      </c>
      <c r="G70" s="119" t="str">
        <f>+VLOOKUP(F70,'Selectable Table'!P:Q,2,0)</f>
        <v>Revenues - Third Parties</v>
      </c>
      <c r="I70" t="s">
        <v>122</v>
      </c>
      <c r="J70">
        <v>2026</v>
      </c>
      <c r="K70">
        <v>5</v>
      </c>
      <c r="L70" t="s">
        <v>95</v>
      </c>
      <c r="M70">
        <v>200.67</v>
      </c>
      <c r="O70">
        <v>200.67</v>
      </c>
      <c r="P70" s="57" t="s">
        <v>2111</v>
      </c>
    </row>
    <row r="71" spans="1:16">
      <c r="A71" s="119" t="str">
        <f>+VLOOKUP(C71,'Selectable Table'!D:E,2,0)</f>
        <v>ASTRAZENECA</v>
      </c>
      <c r="B71" t="s">
        <v>2130</v>
      </c>
      <c r="C71" t="s">
        <v>296</v>
      </c>
      <c r="D71" t="s">
        <v>2113</v>
      </c>
      <c r="E71" t="s">
        <v>616</v>
      </c>
      <c r="F71" s="119">
        <f>+VLOOKUP(Col!C71,'Selectable Table'!O:P,2,0)</f>
        <v>40700</v>
      </c>
      <c r="G71" s="119" t="str">
        <f>+VLOOKUP(F71,'Selectable Table'!P:Q,2,0)</f>
        <v>Revenues - Third Parties</v>
      </c>
      <c r="I71" t="s">
        <v>123</v>
      </c>
      <c r="J71">
        <v>2026</v>
      </c>
      <c r="K71">
        <v>5</v>
      </c>
      <c r="L71" t="s">
        <v>95</v>
      </c>
      <c r="M71">
        <v>351.18</v>
      </c>
      <c r="O71">
        <v>351.18</v>
      </c>
      <c r="P71" s="57" t="s">
        <v>2111</v>
      </c>
    </row>
    <row r="72" spans="1:16">
      <c r="A72" s="119" t="str">
        <f>+VLOOKUP(C72,'Selectable Table'!D:E,2,0)</f>
        <v>ASTRAZENECA</v>
      </c>
      <c r="B72" t="s">
        <v>2130</v>
      </c>
      <c r="C72" t="s">
        <v>296</v>
      </c>
      <c r="D72" t="s">
        <v>2113</v>
      </c>
      <c r="E72" t="s">
        <v>323</v>
      </c>
      <c r="F72" s="119">
        <f>+VLOOKUP(Col!C72,'Selectable Table'!O:P,2,0)</f>
        <v>40700</v>
      </c>
      <c r="G72" s="119" t="str">
        <f>+VLOOKUP(F72,'Selectable Table'!P:Q,2,0)</f>
        <v>Revenues - Third Parties</v>
      </c>
      <c r="I72" t="s">
        <v>146</v>
      </c>
      <c r="J72">
        <v>2026</v>
      </c>
      <c r="K72">
        <v>5</v>
      </c>
      <c r="L72" t="s">
        <v>95</v>
      </c>
      <c r="M72">
        <v>2383</v>
      </c>
      <c r="O72">
        <v>2383</v>
      </c>
      <c r="P72" s="57" t="s">
        <v>2111</v>
      </c>
    </row>
    <row r="73" spans="1:16">
      <c r="A73" s="119" t="str">
        <f>+VLOOKUP(C73,'Selectable Table'!D:E,2,0)</f>
        <v>ASTRAZENECA</v>
      </c>
      <c r="B73" t="s">
        <v>2131</v>
      </c>
      <c r="C73" t="s">
        <v>296</v>
      </c>
      <c r="D73" t="s">
        <v>2113</v>
      </c>
      <c r="E73" t="s">
        <v>325</v>
      </c>
      <c r="F73" s="119">
        <f>+VLOOKUP(Col!C73,'Selectable Table'!O:P,2,0)</f>
        <v>40700</v>
      </c>
      <c r="G73" s="119" t="str">
        <f>+VLOOKUP(F73,'Selectable Table'!P:Q,2,0)</f>
        <v>Revenues - Third Parties</v>
      </c>
      <c r="I73" t="s">
        <v>130</v>
      </c>
      <c r="J73">
        <v>2026</v>
      </c>
      <c r="K73">
        <v>5</v>
      </c>
      <c r="L73" t="s">
        <v>95</v>
      </c>
      <c r="M73">
        <v>125.27</v>
      </c>
      <c r="O73">
        <v>125.27</v>
      </c>
      <c r="P73" s="57" t="s">
        <v>2111</v>
      </c>
    </row>
    <row r="74" spans="1:16">
      <c r="A74" s="119" t="str">
        <f>+VLOOKUP(C74,'Selectable Table'!D:E,2,0)</f>
        <v>ASTRAZENECA</v>
      </c>
      <c r="B74" t="s">
        <v>2131</v>
      </c>
      <c r="C74" t="s">
        <v>296</v>
      </c>
      <c r="D74" t="s">
        <v>2113</v>
      </c>
      <c r="E74" t="s">
        <v>324</v>
      </c>
      <c r="F74" s="119">
        <f>+VLOOKUP(Col!C74,'Selectable Table'!O:P,2,0)</f>
        <v>40700</v>
      </c>
      <c r="G74" s="119" t="str">
        <f>+VLOOKUP(F74,'Selectable Table'!P:Q,2,0)</f>
        <v>Revenues - Third Parties</v>
      </c>
      <c r="I74" t="s">
        <v>637</v>
      </c>
      <c r="J74">
        <v>2026</v>
      </c>
      <c r="K74">
        <v>5</v>
      </c>
      <c r="L74" t="s">
        <v>95</v>
      </c>
      <c r="M74">
        <v>1939.95</v>
      </c>
      <c r="O74">
        <v>1939.95</v>
      </c>
      <c r="P74" s="57" t="s">
        <v>2111</v>
      </c>
    </row>
    <row r="75" spans="1:16">
      <c r="A75" s="119" t="str">
        <f>+VLOOKUP(C75,'Selectable Table'!D:E,2,0)</f>
        <v>ASTRAZENECA</v>
      </c>
      <c r="B75" t="s">
        <v>2131</v>
      </c>
      <c r="C75" t="s">
        <v>296</v>
      </c>
      <c r="D75" t="s">
        <v>2113</v>
      </c>
      <c r="E75" t="s">
        <v>324</v>
      </c>
      <c r="F75" s="119">
        <f>+VLOOKUP(Col!C75,'Selectable Table'!O:P,2,0)</f>
        <v>40700</v>
      </c>
      <c r="G75" s="119" t="str">
        <f>+VLOOKUP(F75,'Selectable Table'!P:Q,2,0)</f>
        <v>Revenues - Third Parties</v>
      </c>
      <c r="I75" t="s">
        <v>636</v>
      </c>
      <c r="J75">
        <v>2026</v>
      </c>
      <c r="K75">
        <v>5</v>
      </c>
      <c r="L75" t="s">
        <v>95</v>
      </c>
      <c r="M75">
        <v>98</v>
      </c>
      <c r="O75">
        <v>98</v>
      </c>
      <c r="P75" s="57" t="s">
        <v>2111</v>
      </c>
    </row>
    <row r="76" spans="1:16">
      <c r="A76" s="119" t="str">
        <f>+VLOOKUP(C76,'Selectable Table'!D:E,2,0)</f>
        <v>ASTRAZENECA</v>
      </c>
      <c r="B76" t="s">
        <v>2131</v>
      </c>
      <c r="C76" t="s">
        <v>296</v>
      </c>
      <c r="D76" t="s">
        <v>2113</v>
      </c>
      <c r="E76" t="s">
        <v>324</v>
      </c>
      <c r="F76" s="119">
        <f>+VLOOKUP(Col!C76,'Selectable Table'!O:P,2,0)</f>
        <v>40700</v>
      </c>
      <c r="G76" s="119" t="str">
        <f>+VLOOKUP(F76,'Selectable Table'!P:Q,2,0)</f>
        <v>Revenues - Third Parties</v>
      </c>
      <c r="I76" t="s">
        <v>196</v>
      </c>
      <c r="J76">
        <v>2026</v>
      </c>
      <c r="K76">
        <v>5</v>
      </c>
      <c r="L76" t="s">
        <v>95</v>
      </c>
      <c r="M76">
        <v>106.61</v>
      </c>
      <c r="O76">
        <v>106.61</v>
      </c>
      <c r="P76" s="57" t="s">
        <v>2111</v>
      </c>
    </row>
    <row r="77" spans="1:16">
      <c r="A77" s="119" t="str">
        <f>+VLOOKUP(C77,'Selectable Table'!D:E,2,0)</f>
        <v>ASTRAZENECA</v>
      </c>
      <c r="B77" t="s">
        <v>2131</v>
      </c>
      <c r="C77" t="s">
        <v>296</v>
      </c>
      <c r="D77" t="s">
        <v>2113</v>
      </c>
      <c r="E77" t="s">
        <v>324</v>
      </c>
      <c r="F77" s="119">
        <f>+VLOOKUP(Col!C77,'Selectable Table'!O:P,2,0)</f>
        <v>40700</v>
      </c>
      <c r="G77" s="119" t="str">
        <f>+VLOOKUP(F77,'Selectable Table'!P:Q,2,0)</f>
        <v>Revenues - Third Parties</v>
      </c>
      <c r="I77" t="s">
        <v>260</v>
      </c>
      <c r="J77">
        <v>2026</v>
      </c>
      <c r="K77">
        <v>5</v>
      </c>
      <c r="L77" t="s">
        <v>95</v>
      </c>
      <c r="M77">
        <v>376.26</v>
      </c>
      <c r="O77">
        <v>376.26</v>
      </c>
      <c r="P77" s="57" t="s">
        <v>2111</v>
      </c>
    </row>
    <row r="78" spans="1:16">
      <c r="A78" s="119" t="str">
        <f>+VLOOKUP(C78,'Selectable Table'!D:E,2,0)</f>
        <v>ASTRAZENECA</v>
      </c>
      <c r="B78" t="s">
        <v>2131</v>
      </c>
      <c r="C78" t="s">
        <v>296</v>
      </c>
      <c r="D78" t="s">
        <v>2113</v>
      </c>
      <c r="E78" t="s">
        <v>333</v>
      </c>
      <c r="F78" s="119">
        <f>+VLOOKUP(Col!C78,'Selectable Table'!O:P,2,0)</f>
        <v>40700</v>
      </c>
      <c r="G78" s="119" t="str">
        <f>+VLOOKUP(F78,'Selectable Table'!P:Q,2,0)</f>
        <v>Revenues - Third Parties</v>
      </c>
      <c r="I78" t="s">
        <v>273</v>
      </c>
      <c r="J78">
        <v>2026</v>
      </c>
      <c r="K78">
        <v>5</v>
      </c>
      <c r="L78" t="s">
        <v>95</v>
      </c>
      <c r="M78">
        <v>1459.46</v>
      </c>
      <c r="O78">
        <v>1459.46</v>
      </c>
      <c r="P78" s="57" t="s">
        <v>2111</v>
      </c>
    </row>
    <row r="79" spans="1:16">
      <c r="A79" s="119" t="str">
        <f>+VLOOKUP(C79,'Selectable Table'!D:E,2,0)</f>
        <v>ASTRAZENECA</v>
      </c>
      <c r="B79" t="s">
        <v>2131</v>
      </c>
      <c r="C79" t="s">
        <v>296</v>
      </c>
      <c r="D79" t="s">
        <v>2113</v>
      </c>
      <c r="E79" t="s">
        <v>324</v>
      </c>
      <c r="F79" s="119">
        <f>+VLOOKUP(Col!C79,'Selectable Table'!O:P,2,0)</f>
        <v>40700</v>
      </c>
      <c r="G79" s="119" t="str">
        <f>+VLOOKUP(F79,'Selectable Table'!P:Q,2,0)</f>
        <v>Revenues - Third Parties</v>
      </c>
      <c r="I79" t="s">
        <v>197</v>
      </c>
      <c r="J79">
        <v>2026</v>
      </c>
      <c r="K79">
        <v>5</v>
      </c>
      <c r="L79" t="s">
        <v>95</v>
      </c>
      <c r="M79">
        <v>225.76</v>
      </c>
      <c r="O79">
        <v>225.76</v>
      </c>
      <c r="P79" s="57" t="s">
        <v>2111</v>
      </c>
    </row>
    <row r="80" spans="1:16">
      <c r="A80" s="119" t="str">
        <f>+VLOOKUP(C80,'Selectable Table'!D:E,2,0)</f>
        <v>ASTRAZENECA</v>
      </c>
      <c r="B80" t="s">
        <v>2131</v>
      </c>
      <c r="C80" t="s">
        <v>296</v>
      </c>
      <c r="D80" t="s">
        <v>2113</v>
      </c>
      <c r="E80" t="s">
        <v>616</v>
      </c>
      <c r="F80" s="119">
        <f>+VLOOKUP(Col!C80,'Selectable Table'!O:P,2,0)</f>
        <v>40700</v>
      </c>
      <c r="G80" s="119" t="str">
        <f>+VLOOKUP(F80,'Selectable Table'!P:Q,2,0)</f>
        <v>Revenues - Third Parties</v>
      </c>
      <c r="I80" t="s">
        <v>122</v>
      </c>
      <c r="J80">
        <v>2026</v>
      </c>
      <c r="K80">
        <v>5</v>
      </c>
      <c r="L80" t="s">
        <v>95</v>
      </c>
      <c r="M80">
        <v>66.89</v>
      </c>
      <c r="O80">
        <v>66.89</v>
      </c>
      <c r="P80" s="57" t="s">
        <v>2111</v>
      </c>
    </row>
    <row r="81" spans="1:16">
      <c r="A81" s="119" t="str">
        <f>+VLOOKUP(C81,'Selectable Table'!D:E,2,0)</f>
        <v>ASTRAZENECA</v>
      </c>
      <c r="B81" t="s">
        <v>2131</v>
      </c>
      <c r="C81" t="s">
        <v>296</v>
      </c>
      <c r="D81" t="s">
        <v>2113</v>
      </c>
      <c r="E81" t="s">
        <v>616</v>
      </c>
      <c r="F81" s="119">
        <f>+VLOOKUP(Col!C81,'Selectable Table'!O:P,2,0)</f>
        <v>40700</v>
      </c>
      <c r="G81" s="119" t="str">
        <f>+VLOOKUP(F81,'Selectable Table'!P:Q,2,0)</f>
        <v>Revenues - Third Parties</v>
      </c>
      <c r="I81" t="s">
        <v>123</v>
      </c>
      <c r="J81">
        <v>2026</v>
      </c>
      <c r="K81">
        <v>5</v>
      </c>
      <c r="L81" t="s">
        <v>95</v>
      </c>
      <c r="M81">
        <v>175.59</v>
      </c>
      <c r="O81">
        <v>175.59</v>
      </c>
      <c r="P81" s="57" t="s">
        <v>2111</v>
      </c>
    </row>
    <row r="82" spans="1:16">
      <c r="A82" s="119" t="str">
        <f>+VLOOKUP(C82,'Selectable Table'!D:E,2,0)</f>
        <v>ASTRAZENECA</v>
      </c>
      <c r="B82" t="s">
        <v>2131</v>
      </c>
      <c r="C82" t="s">
        <v>296</v>
      </c>
      <c r="D82" t="s">
        <v>2113</v>
      </c>
      <c r="E82" t="s">
        <v>323</v>
      </c>
      <c r="F82" s="119">
        <f>+VLOOKUP(Col!C82,'Selectable Table'!O:P,2,0)</f>
        <v>40700</v>
      </c>
      <c r="G82" s="119" t="str">
        <f>+VLOOKUP(F82,'Selectable Table'!P:Q,2,0)</f>
        <v>Revenues - Third Parties</v>
      </c>
      <c r="I82" t="s">
        <v>146</v>
      </c>
      <c r="J82">
        <v>2026</v>
      </c>
      <c r="K82">
        <v>5</v>
      </c>
      <c r="L82" t="s">
        <v>95</v>
      </c>
      <c r="M82">
        <v>3336.2</v>
      </c>
      <c r="O82">
        <v>3336.2</v>
      </c>
      <c r="P82" s="57" t="s">
        <v>2111</v>
      </c>
    </row>
    <row r="83" spans="1:16">
      <c r="A83" s="119" t="str">
        <f>+VLOOKUP(C83,'Selectable Table'!D:E,2,0)</f>
        <v>ASTRAZENECA</v>
      </c>
      <c r="B83" t="s">
        <v>2132</v>
      </c>
      <c r="C83" t="s">
        <v>296</v>
      </c>
      <c r="D83" t="s">
        <v>2113</v>
      </c>
      <c r="E83" t="s">
        <v>325</v>
      </c>
      <c r="F83" s="119">
        <f>+VLOOKUP(Col!C83,'Selectable Table'!O:P,2,0)</f>
        <v>40700</v>
      </c>
      <c r="G83" s="119" t="str">
        <f>+VLOOKUP(F83,'Selectable Table'!P:Q,2,0)</f>
        <v>Revenues - Third Parties</v>
      </c>
      <c r="I83" t="s">
        <v>130</v>
      </c>
      <c r="J83">
        <v>2026</v>
      </c>
      <c r="K83">
        <v>5</v>
      </c>
      <c r="L83" t="s">
        <v>95</v>
      </c>
      <c r="M83">
        <v>475.6</v>
      </c>
      <c r="O83">
        <v>475.6</v>
      </c>
      <c r="P83" s="57" t="s">
        <v>2111</v>
      </c>
    </row>
    <row r="84" spans="1:16">
      <c r="A84" s="119" t="str">
        <f>+VLOOKUP(C84,'Selectable Table'!D:E,2,0)</f>
        <v>ASTRAZENECA</v>
      </c>
      <c r="B84" t="s">
        <v>2132</v>
      </c>
      <c r="C84" t="s">
        <v>296</v>
      </c>
      <c r="D84" t="s">
        <v>2113</v>
      </c>
      <c r="E84" t="s">
        <v>324</v>
      </c>
      <c r="F84" s="119">
        <f>+VLOOKUP(Col!C84,'Selectable Table'!O:P,2,0)</f>
        <v>40700</v>
      </c>
      <c r="G84" s="119" t="str">
        <f>+VLOOKUP(F84,'Selectable Table'!P:Q,2,0)</f>
        <v>Revenues - Third Parties</v>
      </c>
      <c r="I84" t="s">
        <v>637</v>
      </c>
      <c r="J84">
        <v>2026</v>
      </c>
      <c r="K84">
        <v>5</v>
      </c>
      <c r="L84" t="s">
        <v>95</v>
      </c>
      <c r="M84">
        <v>646.65</v>
      </c>
      <c r="O84">
        <v>646.65</v>
      </c>
      <c r="P84" s="57" t="s">
        <v>2111</v>
      </c>
    </row>
    <row r="85" spans="1:16">
      <c r="A85" s="119" t="str">
        <f>+VLOOKUP(C85,'Selectable Table'!D:E,2,0)</f>
        <v>ASTRAZENECA</v>
      </c>
      <c r="B85" t="s">
        <v>2132</v>
      </c>
      <c r="C85" t="s">
        <v>296</v>
      </c>
      <c r="D85" t="s">
        <v>2113</v>
      </c>
      <c r="E85" t="s">
        <v>324</v>
      </c>
      <c r="F85" s="119">
        <f>+VLOOKUP(Col!C85,'Selectable Table'!O:P,2,0)</f>
        <v>40700</v>
      </c>
      <c r="G85" s="119" t="str">
        <f>+VLOOKUP(F85,'Selectable Table'!P:Q,2,0)</f>
        <v>Revenues - Third Parties</v>
      </c>
      <c r="I85" t="s">
        <v>636</v>
      </c>
      <c r="J85">
        <v>2026</v>
      </c>
      <c r="K85">
        <v>5</v>
      </c>
      <c r="L85" t="s">
        <v>95</v>
      </c>
      <c r="M85">
        <v>784</v>
      </c>
      <c r="O85">
        <v>784</v>
      </c>
      <c r="P85" s="57" t="s">
        <v>2111</v>
      </c>
    </row>
    <row r="86" spans="1:16">
      <c r="A86" s="119" t="str">
        <f>+VLOOKUP(C86,'Selectable Table'!D:E,2,0)</f>
        <v>ASTRAZENECA</v>
      </c>
      <c r="B86" t="s">
        <v>2132</v>
      </c>
      <c r="C86" t="s">
        <v>296</v>
      </c>
      <c r="D86" t="s">
        <v>2113</v>
      </c>
      <c r="E86" t="s">
        <v>324</v>
      </c>
      <c r="F86" s="119">
        <f>+VLOOKUP(Col!C86,'Selectable Table'!O:P,2,0)</f>
        <v>40700</v>
      </c>
      <c r="G86" s="119" t="str">
        <f>+VLOOKUP(F86,'Selectable Table'!P:Q,2,0)</f>
        <v>Revenues - Third Parties</v>
      </c>
      <c r="I86" t="s">
        <v>256</v>
      </c>
      <c r="J86">
        <v>2026</v>
      </c>
      <c r="K86">
        <v>5</v>
      </c>
      <c r="L86" t="s">
        <v>95</v>
      </c>
      <c r="M86">
        <v>352</v>
      </c>
      <c r="O86">
        <v>352</v>
      </c>
      <c r="P86" s="57" t="s">
        <v>2111</v>
      </c>
    </row>
    <row r="87" spans="1:16">
      <c r="A87" s="119" t="str">
        <f>+VLOOKUP(C87,'Selectable Table'!D:E,2,0)</f>
        <v>ASTRAZENECA</v>
      </c>
      <c r="B87" t="s">
        <v>2132</v>
      </c>
      <c r="C87" t="s">
        <v>296</v>
      </c>
      <c r="D87" t="s">
        <v>2113</v>
      </c>
      <c r="E87" t="s">
        <v>324</v>
      </c>
      <c r="F87" s="119">
        <f>+VLOOKUP(Col!C87,'Selectable Table'!O:P,2,0)</f>
        <v>40700</v>
      </c>
      <c r="G87" s="119" t="str">
        <f>+VLOOKUP(F87,'Selectable Table'!P:Q,2,0)</f>
        <v>Revenues - Third Parties</v>
      </c>
      <c r="I87" t="s">
        <v>257</v>
      </c>
      <c r="J87">
        <v>2026</v>
      </c>
      <c r="K87">
        <v>5</v>
      </c>
      <c r="L87" t="s">
        <v>95</v>
      </c>
      <c r="M87">
        <v>238.3</v>
      </c>
      <c r="O87">
        <v>238.3</v>
      </c>
      <c r="P87" s="57" t="s">
        <v>2111</v>
      </c>
    </row>
    <row r="88" spans="1:16">
      <c r="A88" s="119" t="str">
        <f>+VLOOKUP(C88,'Selectable Table'!D:E,2,0)</f>
        <v>ASTRAZENECA</v>
      </c>
      <c r="B88" t="s">
        <v>2132</v>
      </c>
      <c r="C88" t="s">
        <v>296</v>
      </c>
      <c r="D88" t="s">
        <v>2113</v>
      </c>
      <c r="E88" t="s">
        <v>324</v>
      </c>
      <c r="F88" s="119">
        <f>+VLOOKUP(Col!C88,'Selectable Table'!O:P,2,0)</f>
        <v>40700</v>
      </c>
      <c r="G88" s="119" t="str">
        <f>+VLOOKUP(F88,'Selectable Table'!P:Q,2,0)</f>
        <v>Revenues - Third Parties</v>
      </c>
      <c r="I88" t="s">
        <v>260</v>
      </c>
      <c r="J88">
        <v>2026</v>
      </c>
      <c r="K88">
        <v>5</v>
      </c>
      <c r="L88" t="s">
        <v>95</v>
      </c>
      <c r="M88">
        <v>376.26</v>
      </c>
      <c r="O88">
        <v>376.26</v>
      </c>
      <c r="P88" s="57" t="s">
        <v>2111</v>
      </c>
    </row>
    <row r="89" spans="1:16">
      <c r="A89" s="119" t="str">
        <f>+VLOOKUP(C89,'Selectable Table'!D:E,2,0)</f>
        <v>ASTRAZENECA</v>
      </c>
      <c r="B89" t="s">
        <v>2132</v>
      </c>
      <c r="C89" t="s">
        <v>296</v>
      </c>
      <c r="D89" t="s">
        <v>2113</v>
      </c>
      <c r="E89" t="s">
        <v>333</v>
      </c>
      <c r="F89" s="119">
        <f>+VLOOKUP(Col!C89,'Selectable Table'!O:P,2,0)</f>
        <v>40700</v>
      </c>
      <c r="G89" s="119" t="str">
        <f>+VLOOKUP(F89,'Selectable Table'!P:Q,2,0)</f>
        <v>Revenues - Third Parties</v>
      </c>
      <c r="I89" t="s">
        <v>273</v>
      </c>
      <c r="J89">
        <v>2026</v>
      </c>
      <c r="K89">
        <v>5</v>
      </c>
      <c r="L89" t="s">
        <v>95</v>
      </c>
      <c r="M89">
        <v>1457.7</v>
      </c>
      <c r="O89">
        <v>1457.7</v>
      </c>
      <c r="P89" s="57" t="s">
        <v>2111</v>
      </c>
    </row>
    <row r="90" spans="1:16">
      <c r="A90" s="119" t="str">
        <f>+VLOOKUP(C90,'Selectable Table'!D:E,2,0)</f>
        <v>ASTRAZENECA</v>
      </c>
      <c r="B90" t="s">
        <v>2132</v>
      </c>
      <c r="C90" t="s">
        <v>296</v>
      </c>
      <c r="D90" t="s">
        <v>2113</v>
      </c>
      <c r="E90" t="s">
        <v>324</v>
      </c>
      <c r="F90" s="119">
        <f>+VLOOKUP(Col!C90,'Selectable Table'!O:P,2,0)</f>
        <v>40700</v>
      </c>
      <c r="G90" s="119" t="str">
        <f>+VLOOKUP(F90,'Selectable Table'!P:Q,2,0)</f>
        <v>Revenues - Third Parties</v>
      </c>
      <c r="I90" t="s">
        <v>197</v>
      </c>
      <c r="J90">
        <v>2026</v>
      </c>
      <c r="K90">
        <v>5</v>
      </c>
      <c r="L90" t="s">
        <v>95</v>
      </c>
      <c r="M90">
        <v>4740.96</v>
      </c>
      <c r="O90">
        <v>4740.96</v>
      </c>
      <c r="P90" s="57" t="s">
        <v>2111</v>
      </c>
    </row>
    <row r="91" spans="1:16">
      <c r="A91" s="119" t="str">
        <f>+VLOOKUP(C91,'Selectable Table'!D:E,2,0)</f>
        <v>ASTRAZENECA</v>
      </c>
      <c r="B91" t="s">
        <v>2132</v>
      </c>
      <c r="C91" t="s">
        <v>296</v>
      </c>
      <c r="D91" t="s">
        <v>2113</v>
      </c>
      <c r="E91" t="s">
        <v>616</v>
      </c>
      <c r="F91" s="119">
        <f>+VLOOKUP(Col!C91,'Selectable Table'!O:P,2,0)</f>
        <v>40700</v>
      </c>
      <c r="G91" s="119" t="str">
        <f>+VLOOKUP(F91,'Selectable Table'!P:Q,2,0)</f>
        <v>Revenues - Third Parties</v>
      </c>
      <c r="I91" t="s">
        <v>122</v>
      </c>
      <c r="J91">
        <v>2026</v>
      </c>
      <c r="K91">
        <v>5</v>
      </c>
      <c r="L91" t="s">
        <v>95</v>
      </c>
      <c r="M91">
        <v>66.89</v>
      </c>
      <c r="O91">
        <v>66.89</v>
      </c>
      <c r="P91" s="57" t="s">
        <v>2111</v>
      </c>
    </row>
    <row r="92" spans="1:16">
      <c r="A92" s="119" t="str">
        <f>+VLOOKUP(C92,'Selectable Table'!D:E,2,0)</f>
        <v>ASTRAZENECA</v>
      </c>
      <c r="B92" t="s">
        <v>2132</v>
      </c>
      <c r="C92" t="s">
        <v>296</v>
      </c>
      <c r="D92" t="s">
        <v>2113</v>
      </c>
      <c r="E92" t="s">
        <v>616</v>
      </c>
      <c r="F92" s="119">
        <f>+VLOOKUP(Col!C92,'Selectable Table'!O:P,2,0)</f>
        <v>40700</v>
      </c>
      <c r="G92" s="119" t="str">
        <f>+VLOOKUP(F92,'Selectable Table'!P:Q,2,0)</f>
        <v>Revenues - Third Parties</v>
      </c>
      <c r="I92" t="s">
        <v>123</v>
      </c>
      <c r="J92">
        <v>2026</v>
      </c>
      <c r="K92">
        <v>5</v>
      </c>
      <c r="L92" t="s">
        <v>95</v>
      </c>
      <c r="M92">
        <v>175.59</v>
      </c>
      <c r="O92">
        <v>175.59</v>
      </c>
      <c r="P92" s="57" t="s">
        <v>2111</v>
      </c>
    </row>
    <row r="93" spans="1:16">
      <c r="A93" s="119" t="str">
        <f>+VLOOKUP(C93,'Selectable Table'!D:E,2,0)</f>
        <v>ASTRAZENECA</v>
      </c>
      <c r="B93" t="s">
        <v>2132</v>
      </c>
      <c r="C93" t="s">
        <v>296</v>
      </c>
      <c r="D93" t="s">
        <v>2113</v>
      </c>
      <c r="E93" t="s">
        <v>323</v>
      </c>
      <c r="F93" s="119">
        <f>+VLOOKUP(Col!C93,'Selectable Table'!O:P,2,0)</f>
        <v>40900</v>
      </c>
      <c r="G93" s="119" t="str">
        <f>+VLOOKUP(F93,'Selectable Table'!P:Q,2,0)</f>
        <v>Revenues- IC</v>
      </c>
      <c r="I93" t="s">
        <v>146</v>
      </c>
      <c r="J93">
        <v>2026</v>
      </c>
      <c r="K93">
        <v>5</v>
      </c>
      <c r="L93" t="s">
        <v>95</v>
      </c>
      <c r="M93">
        <v>2263.85</v>
      </c>
      <c r="O93">
        <v>2263.85</v>
      </c>
      <c r="P93" s="57" t="s">
        <v>2111</v>
      </c>
    </row>
    <row r="94" spans="1:16">
      <c r="A94" s="119" t="str">
        <f>+VLOOKUP(C94,'Selectable Table'!D:E,2,0)</f>
        <v>ASTRAZENECA</v>
      </c>
      <c r="B94" t="s">
        <v>2132</v>
      </c>
      <c r="C94" t="s">
        <v>296</v>
      </c>
      <c r="D94" t="s">
        <v>2113</v>
      </c>
      <c r="E94" t="s">
        <v>323</v>
      </c>
      <c r="F94" s="119">
        <f>+VLOOKUP(Col!C94,'Selectable Table'!O:P,2,0)</f>
        <v>40900</v>
      </c>
      <c r="G94" s="119" t="str">
        <f>+VLOOKUP(F94,'Selectable Table'!P:Q,2,0)</f>
        <v>Revenues- IC</v>
      </c>
      <c r="I94" t="s">
        <v>163</v>
      </c>
      <c r="J94">
        <v>2026</v>
      </c>
      <c r="K94">
        <v>5</v>
      </c>
      <c r="L94" t="s">
        <v>95</v>
      </c>
      <c r="M94">
        <v>119.15</v>
      </c>
      <c r="O94">
        <v>119.15</v>
      </c>
      <c r="P94" s="57" t="s">
        <v>2111</v>
      </c>
    </row>
    <row r="95" spans="1:16">
      <c r="A95" s="119" t="str">
        <f>+VLOOKUP(C95,'Selectable Table'!D:E,2,0)</f>
        <v>ASTRAZENECA</v>
      </c>
      <c r="B95" t="s">
        <v>2132</v>
      </c>
      <c r="C95" t="s">
        <v>296</v>
      </c>
      <c r="D95" t="s">
        <v>2113</v>
      </c>
      <c r="E95" t="s">
        <v>324</v>
      </c>
      <c r="F95" s="119">
        <f>+VLOOKUP(Col!C95,'Selectable Table'!O:P,2,0)</f>
        <v>40700</v>
      </c>
      <c r="G95" s="119" t="str">
        <f>+VLOOKUP(F95,'Selectable Table'!P:Q,2,0)</f>
        <v>Revenues - Third Parties</v>
      </c>
      <c r="I95" t="s">
        <v>683</v>
      </c>
      <c r="J95">
        <v>2026</v>
      </c>
      <c r="K95">
        <v>5</v>
      </c>
      <c r="L95" t="s">
        <v>95</v>
      </c>
      <c r="M95">
        <v>54.06</v>
      </c>
      <c r="O95">
        <v>54.06</v>
      </c>
      <c r="P95" s="57" t="s">
        <v>2111</v>
      </c>
    </row>
    <row r="96" spans="1:16">
      <c r="A96" s="119" t="str">
        <f>+VLOOKUP(C96,'Selectable Table'!D:E,2,0)</f>
        <v>ASTRAZENECA</v>
      </c>
      <c r="B96" t="s">
        <v>2133</v>
      </c>
      <c r="C96" t="s">
        <v>296</v>
      </c>
      <c r="D96" t="s">
        <v>2113</v>
      </c>
      <c r="E96" t="s">
        <v>325</v>
      </c>
      <c r="F96" s="119">
        <f>+VLOOKUP(Col!C96,'Selectable Table'!O:P,2,0)</f>
        <v>40700</v>
      </c>
      <c r="G96" s="119" t="str">
        <f>+VLOOKUP(F96,'Selectable Table'!P:Q,2,0)</f>
        <v>Revenues - Third Parties</v>
      </c>
      <c r="I96" t="s">
        <v>120</v>
      </c>
      <c r="J96">
        <v>2026</v>
      </c>
      <c r="K96">
        <v>5</v>
      </c>
      <c r="L96" t="s">
        <v>95</v>
      </c>
      <c r="M96">
        <v>72.59</v>
      </c>
      <c r="O96">
        <v>72.59</v>
      </c>
      <c r="P96" s="57" t="s">
        <v>2111</v>
      </c>
    </row>
    <row r="97" spans="1:16">
      <c r="A97" s="119" t="str">
        <f>+VLOOKUP(C97,'Selectable Table'!D:E,2,0)</f>
        <v>ASTRAZENECA</v>
      </c>
      <c r="B97" t="s">
        <v>2133</v>
      </c>
      <c r="C97" t="s">
        <v>296</v>
      </c>
      <c r="D97" t="s">
        <v>2113</v>
      </c>
      <c r="E97" t="s">
        <v>325</v>
      </c>
      <c r="F97" s="119">
        <f>+VLOOKUP(Col!C97,'Selectable Table'!O:P,2,0)</f>
        <v>40700</v>
      </c>
      <c r="G97" s="119" t="str">
        <f>+VLOOKUP(F97,'Selectable Table'!P:Q,2,0)</f>
        <v>Revenues - Third Parties</v>
      </c>
      <c r="I97" t="s">
        <v>130</v>
      </c>
      <c r="J97">
        <v>2026</v>
      </c>
      <c r="K97">
        <v>5</v>
      </c>
      <c r="L97" t="s">
        <v>95</v>
      </c>
      <c r="M97">
        <v>72.59</v>
      </c>
      <c r="O97">
        <v>72.59</v>
      </c>
      <c r="P97" s="57" t="s">
        <v>2111</v>
      </c>
    </row>
    <row r="98" spans="1:16">
      <c r="A98" s="119" t="str">
        <f>+VLOOKUP(C98,'Selectable Table'!D:E,2,0)</f>
        <v>ASTRAZENECA</v>
      </c>
      <c r="B98" t="s">
        <v>2133</v>
      </c>
      <c r="C98" t="s">
        <v>296</v>
      </c>
      <c r="D98" t="s">
        <v>2113</v>
      </c>
      <c r="E98" t="s">
        <v>324</v>
      </c>
      <c r="F98" s="119">
        <f>+VLOOKUP(Col!C98,'Selectable Table'!O:P,2,0)</f>
        <v>40700</v>
      </c>
      <c r="G98" s="119" t="str">
        <f>+VLOOKUP(F98,'Selectable Table'!P:Q,2,0)</f>
        <v>Revenues - Third Parties</v>
      </c>
      <c r="I98" t="s">
        <v>636</v>
      </c>
      <c r="J98">
        <v>2026</v>
      </c>
      <c r="K98">
        <v>5</v>
      </c>
      <c r="L98" t="s">
        <v>95</v>
      </c>
      <c r="M98">
        <v>490</v>
      </c>
      <c r="O98">
        <v>490</v>
      </c>
      <c r="P98" s="57" t="s">
        <v>2111</v>
      </c>
    </row>
    <row r="99" spans="1:16">
      <c r="A99" s="119" t="str">
        <f>+VLOOKUP(C99,'Selectable Table'!D:E,2,0)</f>
        <v>ASTRAZENECA</v>
      </c>
      <c r="B99" t="s">
        <v>2133</v>
      </c>
      <c r="C99" t="s">
        <v>296</v>
      </c>
      <c r="D99" t="s">
        <v>2113</v>
      </c>
      <c r="E99" t="s">
        <v>324</v>
      </c>
      <c r="F99" s="119">
        <f>+VLOOKUP(Col!C99,'Selectable Table'!O:P,2,0)</f>
        <v>40700</v>
      </c>
      <c r="G99" s="119" t="str">
        <f>+VLOOKUP(F99,'Selectable Table'!P:Q,2,0)</f>
        <v>Revenues - Third Parties</v>
      </c>
      <c r="I99" t="s">
        <v>196</v>
      </c>
      <c r="J99">
        <v>2026</v>
      </c>
      <c r="K99">
        <v>5</v>
      </c>
      <c r="L99" t="s">
        <v>95</v>
      </c>
      <c r="M99">
        <v>213.22</v>
      </c>
      <c r="O99">
        <v>213.22</v>
      </c>
      <c r="P99" s="57" t="s">
        <v>2111</v>
      </c>
    </row>
    <row r="100" spans="1:16">
      <c r="A100" s="119" t="str">
        <f>+VLOOKUP(C100,'Selectable Table'!D:E,2,0)</f>
        <v>ASTRAZENECA</v>
      </c>
      <c r="B100" t="s">
        <v>2133</v>
      </c>
      <c r="C100" t="s">
        <v>296</v>
      </c>
      <c r="D100" t="s">
        <v>2113</v>
      </c>
      <c r="E100" t="s">
        <v>324</v>
      </c>
      <c r="F100" s="119">
        <f>+VLOOKUP(Col!C100,'Selectable Table'!O:P,2,0)</f>
        <v>40700</v>
      </c>
      <c r="G100" s="119" t="str">
        <f>+VLOOKUP(F100,'Selectable Table'!P:Q,2,0)</f>
        <v>Revenues - Third Parties</v>
      </c>
      <c r="I100" t="s">
        <v>260</v>
      </c>
      <c r="J100">
        <v>2026</v>
      </c>
      <c r="K100">
        <v>5</v>
      </c>
      <c r="L100" t="s">
        <v>95</v>
      </c>
      <c r="M100">
        <v>376.26</v>
      </c>
      <c r="O100">
        <v>376.26</v>
      </c>
      <c r="P100" s="57" t="s">
        <v>2111</v>
      </c>
    </row>
    <row r="101" spans="1:16">
      <c r="A101" s="119" t="str">
        <f>+VLOOKUP(C101,'Selectable Table'!D:E,2,0)</f>
        <v>ASTRAZENECA</v>
      </c>
      <c r="B101" t="s">
        <v>2133</v>
      </c>
      <c r="C101" t="s">
        <v>296</v>
      </c>
      <c r="D101" t="s">
        <v>2113</v>
      </c>
      <c r="E101" t="s">
        <v>333</v>
      </c>
      <c r="F101" s="119">
        <f>+VLOOKUP(Col!C101,'Selectable Table'!O:P,2,0)</f>
        <v>40700</v>
      </c>
      <c r="G101" s="119" t="str">
        <f>+VLOOKUP(F101,'Selectable Table'!P:Q,2,0)</f>
        <v>Revenues - Third Parties</v>
      </c>
      <c r="I101" t="s">
        <v>273</v>
      </c>
      <c r="J101">
        <v>2026</v>
      </c>
      <c r="K101">
        <v>5</v>
      </c>
      <c r="L101" t="s">
        <v>95</v>
      </c>
      <c r="M101">
        <v>498.24</v>
      </c>
      <c r="O101">
        <v>498.24</v>
      </c>
      <c r="P101" s="57" t="s">
        <v>2111</v>
      </c>
    </row>
    <row r="102" spans="1:16">
      <c r="A102" s="119" t="str">
        <f>+VLOOKUP(C102,'Selectable Table'!D:E,2,0)</f>
        <v>ASTRAZENECA</v>
      </c>
      <c r="B102" t="s">
        <v>2133</v>
      </c>
      <c r="C102" t="s">
        <v>296</v>
      </c>
      <c r="D102" t="s">
        <v>2113</v>
      </c>
      <c r="E102" t="s">
        <v>616</v>
      </c>
      <c r="F102" s="119">
        <f>+VLOOKUP(Col!C102,'Selectable Table'!O:P,2,0)</f>
        <v>40700</v>
      </c>
      <c r="G102" s="119" t="str">
        <f>+VLOOKUP(F102,'Selectable Table'!P:Q,2,0)</f>
        <v>Revenues - Third Parties</v>
      </c>
      <c r="I102" t="s">
        <v>122</v>
      </c>
      <c r="J102">
        <v>2026</v>
      </c>
      <c r="K102">
        <v>5</v>
      </c>
      <c r="L102" t="s">
        <v>95</v>
      </c>
      <c r="M102">
        <v>66.89</v>
      </c>
      <c r="O102">
        <v>66.89</v>
      </c>
      <c r="P102" s="57" t="s">
        <v>2111</v>
      </c>
    </row>
    <row r="103" spans="1:16">
      <c r="A103" s="119" t="str">
        <f>+VLOOKUP(C103,'Selectable Table'!D:E,2,0)</f>
        <v>ASTRAZENECA</v>
      </c>
      <c r="B103" t="s">
        <v>2133</v>
      </c>
      <c r="C103" t="s">
        <v>296</v>
      </c>
      <c r="D103" t="s">
        <v>2113</v>
      </c>
      <c r="E103" t="s">
        <v>616</v>
      </c>
      <c r="F103" s="119">
        <f>+VLOOKUP(Col!C103,'Selectable Table'!O:P,2,0)</f>
        <v>40700</v>
      </c>
      <c r="G103" s="119" t="str">
        <f>+VLOOKUP(F103,'Selectable Table'!P:Q,2,0)</f>
        <v>Revenues - Third Parties</v>
      </c>
      <c r="I103" t="s">
        <v>123</v>
      </c>
      <c r="J103">
        <v>2026</v>
      </c>
      <c r="K103">
        <v>5</v>
      </c>
      <c r="L103" t="s">
        <v>95</v>
      </c>
      <c r="M103">
        <v>175.59</v>
      </c>
      <c r="O103">
        <v>175.59</v>
      </c>
      <c r="P103" s="57" t="s">
        <v>2111</v>
      </c>
    </row>
    <row r="104" spans="1:16">
      <c r="A104" s="119" t="str">
        <f>+VLOOKUP(C104,'Selectable Table'!D:E,2,0)</f>
        <v>ASTRAZENECA</v>
      </c>
      <c r="B104" t="s">
        <v>2133</v>
      </c>
      <c r="C104" t="s">
        <v>296</v>
      </c>
      <c r="D104" t="s">
        <v>2113</v>
      </c>
      <c r="E104" t="s">
        <v>323</v>
      </c>
      <c r="F104" s="119">
        <f>+VLOOKUP(Col!C104,'Selectable Table'!O:P,2,0)</f>
        <v>40700</v>
      </c>
      <c r="G104" s="119" t="str">
        <f>+VLOOKUP(F104,'Selectable Table'!P:Q,2,0)</f>
        <v>Revenues - Third Parties</v>
      </c>
      <c r="I104" t="s">
        <v>146</v>
      </c>
      <c r="J104">
        <v>2026</v>
      </c>
      <c r="K104">
        <v>5</v>
      </c>
      <c r="L104" t="s">
        <v>95</v>
      </c>
      <c r="M104">
        <v>357.45</v>
      </c>
      <c r="O104">
        <v>357.45</v>
      </c>
      <c r="P104" s="57" t="s">
        <v>2111</v>
      </c>
    </row>
    <row r="105" spans="1:16">
      <c r="A105" s="119" t="str">
        <f>+VLOOKUP(C105,'Selectable Table'!D:E,2,0)</f>
        <v>ASTRAZENECA</v>
      </c>
      <c r="B105" t="s">
        <v>2134</v>
      </c>
      <c r="C105" t="s">
        <v>296</v>
      </c>
      <c r="D105" t="s">
        <v>2113</v>
      </c>
      <c r="E105" t="s">
        <v>324</v>
      </c>
      <c r="F105" s="119">
        <f>+VLOOKUP(Col!C105,'Selectable Table'!O:P,2,0)</f>
        <v>40700</v>
      </c>
      <c r="G105" s="119" t="str">
        <f>+VLOOKUP(F105,'Selectable Table'!P:Q,2,0)</f>
        <v>Revenues - Third Parties</v>
      </c>
      <c r="I105" t="s">
        <v>709</v>
      </c>
      <c r="J105">
        <v>2026</v>
      </c>
      <c r="K105">
        <v>5</v>
      </c>
      <c r="L105" t="s">
        <v>95</v>
      </c>
      <c r="M105">
        <v>451.512</v>
      </c>
      <c r="O105">
        <v>451.512</v>
      </c>
      <c r="P105" s="57" t="s">
        <v>2111</v>
      </c>
    </row>
    <row r="106" spans="1:16">
      <c r="A106" s="119" t="str">
        <f>+VLOOKUP(C106,'Selectable Table'!D:E,2,0)</f>
        <v>ASTRAZENECA</v>
      </c>
      <c r="B106" t="s">
        <v>2134</v>
      </c>
      <c r="C106" t="s">
        <v>296</v>
      </c>
      <c r="D106" t="s">
        <v>2113</v>
      </c>
      <c r="E106" t="s">
        <v>325</v>
      </c>
      <c r="F106" s="119">
        <f>+VLOOKUP(Col!C106,'Selectable Table'!O:P,2,0)</f>
        <v>40700</v>
      </c>
      <c r="G106" s="119" t="str">
        <f>+VLOOKUP(F106,'Selectable Table'!P:Q,2,0)</f>
        <v>Revenues - Third Parties</v>
      </c>
      <c r="I106" t="s">
        <v>130</v>
      </c>
      <c r="J106">
        <v>2026</v>
      </c>
      <c r="K106">
        <v>5</v>
      </c>
      <c r="L106" t="s">
        <v>95</v>
      </c>
      <c r="M106">
        <v>72.59</v>
      </c>
      <c r="O106">
        <v>72.59</v>
      </c>
      <c r="P106" s="57" t="s">
        <v>2111</v>
      </c>
    </row>
    <row r="107" spans="1:16">
      <c r="A107" s="119" t="str">
        <f>+VLOOKUP(C107,'Selectable Table'!D:E,2,0)</f>
        <v>ASTRAZENECA</v>
      </c>
      <c r="B107" t="s">
        <v>2134</v>
      </c>
      <c r="C107" t="s">
        <v>296</v>
      </c>
      <c r="D107" t="s">
        <v>2113</v>
      </c>
      <c r="E107" t="s">
        <v>324</v>
      </c>
      <c r="F107" s="119">
        <f>+VLOOKUP(Col!C107,'Selectable Table'!O:P,2,0)</f>
        <v>40700</v>
      </c>
      <c r="G107" s="119" t="str">
        <f>+VLOOKUP(F107,'Selectable Table'!P:Q,2,0)</f>
        <v>Revenues - Third Parties</v>
      </c>
      <c r="I107" t="s">
        <v>636</v>
      </c>
      <c r="J107">
        <v>2026</v>
      </c>
      <c r="K107">
        <v>5</v>
      </c>
      <c r="L107" t="s">
        <v>95</v>
      </c>
      <c r="M107">
        <v>392</v>
      </c>
      <c r="O107">
        <v>392</v>
      </c>
      <c r="P107" s="57" t="s">
        <v>2111</v>
      </c>
    </row>
    <row r="108" spans="1:16">
      <c r="A108" s="119" t="str">
        <f>+VLOOKUP(C108,'Selectable Table'!D:E,2,0)</f>
        <v>ASTRAZENECA</v>
      </c>
      <c r="B108" t="s">
        <v>2134</v>
      </c>
      <c r="C108" t="s">
        <v>296</v>
      </c>
      <c r="D108" t="s">
        <v>2113</v>
      </c>
      <c r="E108" t="s">
        <v>324</v>
      </c>
      <c r="F108" s="119">
        <f>+VLOOKUP(Col!C108,'Selectable Table'!O:P,2,0)</f>
        <v>40700</v>
      </c>
      <c r="G108" s="119" t="str">
        <f>+VLOOKUP(F108,'Selectable Table'!P:Q,2,0)</f>
        <v>Revenues - Third Parties</v>
      </c>
      <c r="I108" t="s">
        <v>260</v>
      </c>
      <c r="J108">
        <v>2026</v>
      </c>
      <c r="K108">
        <v>5</v>
      </c>
      <c r="L108" t="s">
        <v>95</v>
      </c>
      <c r="M108">
        <v>376.26</v>
      </c>
      <c r="O108">
        <v>376.26</v>
      </c>
      <c r="P108" s="57" t="s">
        <v>2111</v>
      </c>
    </row>
    <row r="109" spans="1:16">
      <c r="A109" s="119" t="str">
        <f>+VLOOKUP(C109,'Selectable Table'!D:E,2,0)</f>
        <v>ASTRAZENECA</v>
      </c>
      <c r="B109" t="s">
        <v>2134</v>
      </c>
      <c r="C109" t="s">
        <v>296</v>
      </c>
      <c r="D109" t="s">
        <v>2113</v>
      </c>
      <c r="E109" t="s">
        <v>333</v>
      </c>
      <c r="F109" s="119">
        <f>+VLOOKUP(Col!C109,'Selectable Table'!O:P,2,0)</f>
        <v>40700</v>
      </c>
      <c r="G109" s="119" t="str">
        <f>+VLOOKUP(F109,'Selectable Table'!P:Q,2,0)</f>
        <v>Revenues - Third Parties</v>
      </c>
      <c r="I109" t="s">
        <v>273</v>
      </c>
      <c r="J109">
        <v>2026</v>
      </c>
      <c r="K109">
        <v>5</v>
      </c>
      <c r="L109" t="s">
        <v>95</v>
      </c>
      <c r="M109">
        <v>1981.14</v>
      </c>
      <c r="O109">
        <v>1981.14</v>
      </c>
      <c r="P109" s="57" t="s">
        <v>2111</v>
      </c>
    </row>
    <row r="110" spans="1:16">
      <c r="A110" s="119" t="str">
        <f>+VLOOKUP(C110,'Selectable Table'!D:E,2,0)</f>
        <v>ASTRAZENECA</v>
      </c>
      <c r="B110" t="s">
        <v>2134</v>
      </c>
      <c r="C110" t="s">
        <v>296</v>
      </c>
      <c r="D110" t="s">
        <v>2113</v>
      </c>
      <c r="E110" t="s">
        <v>323</v>
      </c>
      <c r="F110" s="119">
        <f>+VLOOKUP(Col!C110,'Selectable Table'!O:P,2,0)</f>
        <v>40700</v>
      </c>
      <c r="G110" s="119" t="str">
        <f>+VLOOKUP(F110,'Selectable Table'!P:Q,2,0)</f>
        <v>Revenues - Third Parties</v>
      </c>
      <c r="I110" t="s">
        <v>146</v>
      </c>
      <c r="J110">
        <v>2026</v>
      </c>
      <c r="K110">
        <v>5</v>
      </c>
      <c r="L110" t="s">
        <v>95</v>
      </c>
      <c r="M110">
        <v>238.3</v>
      </c>
      <c r="O110">
        <v>238.3</v>
      </c>
      <c r="P110" s="57" t="s">
        <v>2111</v>
      </c>
    </row>
    <row r="111" spans="1:16">
      <c r="A111" s="119" t="str">
        <f>+VLOOKUP(C111,'Selectable Table'!D:E,2,0)</f>
        <v>ASTRAZENECA</v>
      </c>
      <c r="B111" t="s">
        <v>2135</v>
      </c>
      <c r="C111" t="s">
        <v>296</v>
      </c>
      <c r="D111" t="s">
        <v>2113</v>
      </c>
      <c r="E111" t="s">
        <v>324</v>
      </c>
      <c r="F111" s="119">
        <f>+VLOOKUP(Col!C111,'Selectable Table'!O:P,2,0)</f>
        <v>40700</v>
      </c>
      <c r="G111" s="119" t="str">
        <f>+VLOOKUP(F111,'Selectable Table'!P:Q,2,0)</f>
        <v>Revenues - Third Parties</v>
      </c>
      <c r="I111" t="s">
        <v>636</v>
      </c>
      <c r="J111">
        <v>2026</v>
      </c>
      <c r="K111">
        <v>5</v>
      </c>
      <c r="L111" t="s">
        <v>95</v>
      </c>
      <c r="M111">
        <v>98</v>
      </c>
      <c r="O111">
        <v>98</v>
      </c>
      <c r="P111" s="57" t="s">
        <v>2111</v>
      </c>
    </row>
    <row r="112" spans="1:16">
      <c r="A112" s="119" t="str">
        <f>+VLOOKUP(C112,'Selectable Table'!D:E,2,0)</f>
        <v>ASTRAZENECA</v>
      </c>
      <c r="B112" t="s">
        <v>2135</v>
      </c>
      <c r="C112" t="s">
        <v>296</v>
      </c>
      <c r="D112" t="s">
        <v>2113</v>
      </c>
      <c r="E112" t="s">
        <v>324</v>
      </c>
      <c r="F112" s="119">
        <f>+VLOOKUP(Col!C112,'Selectable Table'!O:P,2,0)</f>
        <v>40700</v>
      </c>
      <c r="G112" s="119" t="str">
        <f>+VLOOKUP(F112,'Selectable Table'!P:Q,2,0)</f>
        <v>Revenues - Third Parties</v>
      </c>
      <c r="I112" t="s">
        <v>260</v>
      </c>
      <c r="J112">
        <v>2026</v>
      </c>
      <c r="K112">
        <v>5</v>
      </c>
      <c r="L112" t="s">
        <v>95</v>
      </c>
      <c r="M112">
        <v>376.26</v>
      </c>
      <c r="O112">
        <v>376.26</v>
      </c>
      <c r="P112" s="57" t="s">
        <v>2111</v>
      </c>
    </row>
    <row r="113" spans="1:16">
      <c r="A113" s="119" t="str">
        <f>+VLOOKUP(C113,'Selectable Table'!D:E,2,0)</f>
        <v>ASTRAZENECA</v>
      </c>
      <c r="B113" t="s">
        <v>2135</v>
      </c>
      <c r="C113" t="s">
        <v>296</v>
      </c>
      <c r="D113" t="s">
        <v>2113</v>
      </c>
      <c r="E113" t="s">
        <v>333</v>
      </c>
      <c r="F113" s="119">
        <f>+VLOOKUP(Col!C113,'Selectable Table'!O:P,2,0)</f>
        <v>40700</v>
      </c>
      <c r="G113" s="119" t="str">
        <f>+VLOOKUP(F113,'Selectable Table'!P:Q,2,0)</f>
        <v>Revenues - Third Parties</v>
      </c>
      <c r="I113" t="s">
        <v>273</v>
      </c>
      <c r="J113">
        <v>2026</v>
      </c>
      <c r="K113">
        <v>5</v>
      </c>
      <c r="L113" t="s">
        <v>95</v>
      </c>
      <c r="M113">
        <v>124.56</v>
      </c>
      <c r="O113">
        <v>124.56</v>
      </c>
      <c r="P113" s="57" t="s">
        <v>2111</v>
      </c>
    </row>
    <row r="114" spans="1:16">
      <c r="A114" s="119" t="str">
        <f>+VLOOKUP(C114,'Selectable Table'!D:E,2,0)</f>
        <v>ASTRAZENECA</v>
      </c>
      <c r="B114" t="s">
        <v>2135</v>
      </c>
      <c r="C114" t="s">
        <v>296</v>
      </c>
      <c r="D114" t="s">
        <v>2113</v>
      </c>
      <c r="E114" t="s">
        <v>323</v>
      </c>
      <c r="F114" s="119">
        <f>+VLOOKUP(Col!C114,'Selectable Table'!O:P,2,0)</f>
        <v>40700</v>
      </c>
      <c r="G114" s="119" t="str">
        <f>+VLOOKUP(F114,'Selectable Table'!P:Q,2,0)</f>
        <v>Revenues - Third Parties</v>
      </c>
      <c r="I114" t="s">
        <v>146</v>
      </c>
      <c r="J114">
        <v>2026</v>
      </c>
      <c r="K114">
        <v>5</v>
      </c>
      <c r="L114" t="s">
        <v>95</v>
      </c>
      <c r="M114">
        <v>238.3</v>
      </c>
      <c r="O114">
        <v>238.3</v>
      </c>
      <c r="P114" s="57" t="s">
        <v>2111</v>
      </c>
    </row>
    <row r="115" spans="1:16">
      <c r="A115" s="119" t="str">
        <f>+VLOOKUP(C115,'Selectable Table'!D:E,2,0)</f>
        <v>ASTRAZENECA</v>
      </c>
      <c r="B115" t="s">
        <v>2136</v>
      </c>
      <c r="C115" t="s">
        <v>296</v>
      </c>
      <c r="D115" t="s">
        <v>2113</v>
      </c>
      <c r="E115" t="s">
        <v>324</v>
      </c>
      <c r="F115" s="119">
        <f>+VLOOKUP(Col!C115,'Selectable Table'!O:P,2,0)</f>
        <v>40700</v>
      </c>
      <c r="G115" s="119" t="str">
        <f>+VLOOKUP(F115,'Selectable Table'!P:Q,2,0)</f>
        <v>Revenues - Third Parties</v>
      </c>
      <c r="I115" t="s">
        <v>250</v>
      </c>
      <c r="J115">
        <v>2026</v>
      </c>
      <c r="K115">
        <v>5</v>
      </c>
      <c r="L115" t="s">
        <v>95</v>
      </c>
      <c r="M115">
        <v>94.07</v>
      </c>
      <c r="O115">
        <v>94.07</v>
      </c>
      <c r="P115" s="57" t="s">
        <v>2111</v>
      </c>
    </row>
    <row r="116" spans="1:16">
      <c r="A116" s="119" t="str">
        <f>+VLOOKUP(C116,'Selectable Table'!D:E,2,0)</f>
        <v>ASTRAZENECA</v>
      </c>
      <c r="B116" t="s">
        <v>2136</v>
      </c>
      <c r="C116" t="s">
        <v>296</v>
      </c>
      <c r="D116" t="s">
        <v>2113</v>
      </c>
      <c r="E116" t="s">
        <v>325</v>
      </c>
      <c r="F116" s="119">
        <f>+VLOOKUP(Col!C116,'Selectable Table'!O:P,2,0)</f>
        <v>40700</v>
      </c>
      <c r="G116" s="119" t="str">
        <f>+VLOOKUP(F116,'Selectable Table'!P:Q,2,0)</f>
        <v>Revenues - Third Parties</v>
      </c>
      <c r="I116" t="s">
        <v>120</v>
      </c>
      <c r="J116">
        <v>2026</v>
      </c>
      <c r="K116">
        <v>5</v>
      </c>
      <c r="L116" t="s">
        <v>95</v>
      </c>
      <c r="M116">
        <v>100.61</v>
      </c>
      <c r="O116">
        <v>100.61</v>
      </c>
      <c r="P116" s="57" t="s">
        <v>2111</v>
      </c>
    </row>
    <row r="117" spans="1:16">
      <c r="A117" s="119" t="str">
        <f>+VLOOKUP(C117,'Selectable Table'!D:E,2,0)</f>
        <v>ASTRAZENECA</v>
      </c>
      <c r="B117" t="s">
        <v>2136</v>
      </c>
      <c r="C117" t="s">
        <v>296</v>
      </c>
      <c r="D117" t="s">
        <v>2113</v>
      </c>
      <c r="E117" t="s">
        <v>324</v>
      </c>
      <c r="F117" s="119">
        <f>+VLOOKUP(Col!C117,'Selectable Table'!O:P,2,0)</f>
        <v>40700</v>
      </c>
      <c r="G117" s="119" t="str">
        <f>+VLOOKUP(F117,'Selectable Table'!P:Q,2,0)</f>
        <v>Revenues - Third Parties</v>
      </c>
      <c r="I117" t="s">
        <v>196</v>
      </c>
      <c r="J117">
        <v>2026</v>
      </c>
      <c r="K117">
        <v>5</v>
      </c>
      <c r="L117" t="s">
        <v>95</v>
      </c>
      <c r="M117">
        <v>106.61</v>
      </c>
      <c r="O117">
        <v>106.61</v>
      </c>
      <c r="P117" s="57" t="s">
        <v>2111</v>
      </c>
    </row>
    <row r="118" spans="1:16">
      <c r="A118" s="119" t="str">
        <f>+VLOOKUP(C118,'Selectable Table'!D:E,2,0)</f>
        <v>ASTRAZENECA</v>
      </c>
      <c r="B118" t="s">
        <v>2136</v>
      </c>
      <c r="C118" t="s">
        <v>296</v>
      </c>
      <c r="D118" t="s">
        <v>2113</v>
      </c>
      <c r="E118" t="s">
        <v>324</v>
      </c>
      <c r="F118" s="119">
        <f>+VLOOKUP(Col!C118,'Selectable Table'!O:P,2,0)</f>
        <v>40700</v>
      </c>
      <c r="G118" s="119" t="str">
        <f>+VLOOKUP(F118,'Selectable Table'!P:Q,2,0)</f>
        <v>Revenues - Third Parties</v>
      </c>
      <c r="I118" t="s">
        <v>260</v>
      </c>
      <c r="J118">
        <v>2026</v>
      </c>
      <c r="K118">
        <v>5</v>
      </c>
      <c r="L118" t="s">
        <v>95</v>
      </c>
      <c r="M118">
        <v>376.26</v>
      </c>
      <c r="O118">
        <v>376.26</v>
      </c>
      <c r="P118" s="57" t="s">
        <v>2111</v>
      </c>
    </row>
    <row r="119" spans="1:16">
      <c r="A119" s="119" t="str">
        <f>+VLOOKUP(C119,'Selectable Table'!D:E,2,0)</f>
        <v>ASTRAZENECA</v>
      </c>
      <c r="B119" t="s">
        <v>2136</v>
      </c>
      <c r="C119" t="s">
        <v>296</v>
      </c>
      <c r="D119" t="s">
        <v>2113</v>
      </c>
      <c r="E119" t="s">
        <v>324</v>
      </c>
      <c r="F119" s="119">
        <f>+VLOOKUP(Col!C119,'Selectable Table'!O:P,2,0)</f>
        <v>40700</v>
      </c>
      <c r="G119" s="119" t="str">
        <f>+VLOOKUP(F119,'Selectable Table'!P:Q,2,0)</f>
        <v>Revenues - Third Parties</v>
      </c>
      <c r="I119" t="s">
        <v>197</v>
      </c>
      <c r="J119">
        <v>2026</v>
      </c>
      <c r="K119">
        <v>5</v>
      </c>
      <c r="L119" t="s">
        <v>95</v>
      </c>
      <c r="M119">
        <v>225.76</v>
      </c>
      <c r="O119">
        <v>225.76</v>
      </c>
      <c r="P119" s="57" t="s">
        <v>2111</v>
      </c>
    </row>
    <row r="120" spans="1:16">
      <c r="A120" s="119" t="str">
        <f>+VLOOKUP(C120,'Selectable Table'!D:E,2,0)</f>
        <v>ASTRAZENECA</v>
      </c>
      <c r="B120" t="s">
        <v>2136</v>
      </c>
      <c r="C120" t="s">
        <v>296</v>
      </c>
      <c r="D120" t="s">
        <v>2113</v>
      </c>
      <c r="E120" t="s">
        <v>616</v>
      </c>
      <c r="F120" s="119">
        <f>+VLOOKUP(Col!C120,'Selectable Table'!O:P,2,0)</f>
        <v>40700</v>
      </c>
      <c r="G120" s="119" t="str">
        <f>+VLOOKUP(F120,'Selectable Table'!P:Q,2,0)</f>
        <v>Revenues - Third Parties</v>
      </c>
      <c r="I120" t="s">
        <v>122</v>
      </c>
      <c r="J120">
        <v>2026</v>
      </c>
      <c r="K120">
        <v>5</v>
      </c>
      <c r="L120" t="s">
        <v>95</v>
      </c>
      <c r="M120">
        <v>68.89</v>
      </c>
      <c r="O120">
        <v>68.89</v>
      </c>
      <c r="P120" s="57" t="s">
        <v>2111</v>
      </c>
    </row>
    <row r="121" spans="1:16">
      <c r="A121" s="119" t="str">
        <f>+VLOOKUP(C121,'Selectable Table'!D:E,2,0)</f>
        <v>ASTRAZENECA</v>
      </c>
      <c r="B121" t="s">
        <v>2136</v>
      </c>
      <c r="C121" t="s">
        <v>296</v>
      </c>
      <c r="D121" t="s">
        <v>2113</v>
      </c>
      <c r="E121" t="s">
        <v>616</v>
      </c>
      <c r="F121" s="119">
        <f>+VLOOKUP(Col!C121,'Selectable Table'!O:P,2,0)</f>
        <v>40700</v>
      </c>
      <c r="G121" s="119" t="str">
        <f>+VLOOKUP(F121,'Selectable Table'!P:Q,2,0)</f>
        <v>Revenues - Third Parties</v>
      </c>
      <c r="I121" t="s">
        <v>123</v>
      </c>
      <c r="J121">
        <v>2026</v>
      </c>
      <c r="K121">
        <v>5</v>
      </c>
      <c r="L121" t="s">
        <v>95</v>
      </c>
      <c r="M121">
        <v>175.59</v>
      </c>
      <c r="O121">
        <v>175.59</v>
      </c>
      <c r="P121" s="57" t="s">
        <v>2111</v>
      </c>
    </row>
    <row r="122" spans="1:16">
      <c r="A122" s="119" t="str">
        <f>+VLOOKUP(C122,'Selectable Table'!D:E,2,0)</f>
        <v>ASTRAZENECA</v>
      </c>
      <c r="B122" t="s">
        <v>2136</v>
      </c>
      <c r="C122" t="s">
        <v>296</v>
      </c>
      <c r="D122" t="s">
        <v>2113</v>
      </c>
      <c r="E122" t="s">
        <v>323</v>
      </c>
      <c r="F122" s="119">
        <f>+VLOOKUP(Col!C122,'Selectable Table'!O:P,2,0)</f>
        <v>40700</v>
      </c>
      <c r="G122" s="119" t="str">
        <f>+VLOOKUP(F122,'Selectable Table'!P:Q,2,0)</f>
        <v>Revenues - Third Parties</v>
      </c>
      <c r="I122" t="s">
        <v>146</v>
      </c>
      <c r="J122">
        <v>2026</v>
      </c>
      <c r="K122">
        <v>5</v>
      </c>
      <c r="L122" t="s">
        <v>95</v>
      </c>
      <c r="M122">
        <v>1787.25</v>
      </c>
      <c r="O122">
        <v>1787.25</v>
      </c>
      <c r="P122" s="57" t="s">
        <v>2111</v>
      </c>
    </row>
    <row r="123" spans="1:16">
      <c r="A123" s="119" t="str">
        <f>+VLOOKUP(C123,'Selectable Table'!D:E,2,0)</f>
        <v>ASTRAZENECA</v>
      </c>
      <c r="B123" t="s">
        <v>2137</v>
      </c>
      <c r="C123" t="s">
        <v>296</v>
      </c>
      <c r="D123" t="s">
        <v>2113</v>
      </c>
      <c r="E123" t="s">
        <v>324</v>
      </c>
      <c r="F123" s="119">
        <f>+VLOOKUP(Col!C123,'Selectable Table'!O:P,2,0)</f>
        <v>40700</v>
      </c>
      <c r="G123" s="119" t="str">
        <f>+VLOOKUP(F123,'Selectable Table'!P:Q,2,0)</f>
        <v>Revenues - Third Parties</v>
      </c>
      <c r="I123" t="s">
        <v>709</v>
      </c>
      <c r="J123">
        <v>2026</v>
      </c>
      <c r="K123">
        <v>5</v>
      </c>
      <c r="L123" t="s">
        <v>95</v>
      </c>
      <c r="M123">
        <v>225.756</v>
      </c>
      <c r="O123">
        <v>225.756</v>
      </c>
      <c r="P123" s="57" t="s">
        <v>2111</v>
      </c>
    </row>
    <row r="124" spans="1:16">
      <c r="A124" s="119" t="str">
        <f>+VLOOKUP(C124,'Selectable Table'!D:E,2,0)</f>
        <v>ASTRAZENECA</v>
      </c>
      <c r="B124" t="s">
        <v>2137</v>
      </c>
      <c r="C124" t="s">
        <v>296</v>
      </c>
      <c r="D124" t="s">
        <v>2113</v>
      </c>
      <c r="E124" t="s">
        <v>325</v>
      </c>
      <c r="F124" s="119">
        <f>+VLOOKUP(Col!C124,'Selectable Table'!O:P,2,0)</f>
        <v>40700</v>
      </c>
      <c r="G124" s="119" t="str">
        <f>+VLOOKUP(F124,'Selectable Table'!P:Q,2,0)</f>
        <v>Revenues - Third Parties</v>
      </c>
      <c r="I124" t="s">
        <v>130</v>
      </c>
      <c r="J124">
        <v>2026</v>
      </c>
      <c r="K124">
        <v>5</v>
      </c>
      <c r="L124" t="s">
        <v>95</v>
      </c>
      <c r="M124">
        <v>250.54</v>
      </c>
      <c r="O124">
        <v>250.54</v>
      </c>
      <c r="P124" s="57" t="s">
        <v>2111</v>
      </c>
    </row>
    <row r="125" spans="1:16">
      <c r="A125" s="119" t="str">
        <f>+VLOOKUP(C125,'Selectable Table'!D:E,2,0)</f>
        <v>ASTRAZENECA</v>
      </c>
      <c r="B125" t="s">
        <v>2137</v>
      </c>
      <c r="C125" t="s">
        <v>296</v>
      </c>
      <c r="D125" t="s">
        <v>2113</v>
      </c>
      <c r="E125" t="s">
        <v>324</v>
      </c>
      <c r="F125" s="119">
        <f>+VLOOKUP(Col!C125,'Selectable Table'!O:P,2,0)</f>
        <v>40700</v>
      </c>
      <c r="G125" s="119" t="str">
        <f>+VLOOKUP(F125,'Selectable Table'!P:Q,2,0)</f>
        <v>Revenues - Third Parties</v>
      </c>
      <c r="I125" t="s">
        <v>637</v>
      </c>
      <c r="J125">
        <v>2026</v>
      </c>
      <c r="K125">
        <v>5</v>
      </c>
      <c r="L125" t="s">
        <v>95</v>
      </c>
      <c r="M125">
        <v>1293.3</v>
      </c>
      <c r="O125">
        <v>1293.3</v>
      </c>
      <c r="P125" s="57" t="s">
        <v>2111</v>
      </c>
    </row>
    <row r="126" spans="1:16">
      <c r="A126" s="119" t="str">
        <f>+VLOOKUP(C126,'Selectable Table'!D:E,2,0)</f>
        <v>ASTRAZENECA</v>
      </c>
      <c r="B126" t="s">
        <v>2137</v>
      </c>
      <c r="C126" t="s">
        <v>296</v>
      </c>
      <c r="D126" t="s">
        <v>2113</v>
      </c>
      <c r="E126" t="s">
        <v>324</v>
      </c>
      <c r="F126" s="119">
        <f>+VLOOKUP(Col!C126,'Selectable Table'!O:P,2,0)</f>
        <v>40700</v>
      </c>
      <c r="G126" s="119" t="str">
        <f>+VLOOKUP(F126,'Selectable Table'!P:Q,2,0)</f>
        <v>Revenues - Third Parties</v>
      </c>
      <c r="I126" t="s">
        <v>636</v>
      </c>
      <c r="J126">
        <v>2026</v>
      </c>
      <c r="K126">
        <v>5</v>
      </c>
      <c r="L126" t="s">
        <v>95</v>
      </c>
      <c r="M126">
        <v>196</v>
      </c>
      <c r="O126">
        <v>196</v>
      </c>
      <c r="P126" s="57" t="s">
        <v>2111</v>
      </c>
    </row>
    <row r="127" spans="1:16">
      <c r="A127" s="119" t="str">
        <f>+VLOOKUP(C127,'Selectable Table'!D:E,2,0)</f>
        <v>ASTRAZENECA</v>
      </c>
      <c r="B127" t="s">
        <v>2137</v>
      </c>
      <c r="C127" t="s">
        <v>296</v>
      </c>
      <c r="D127" t="s">
        <v>2113</v>
      </c>
      <c r="E127" t="s">
        <v>324</v>
      </c>
      <c r="F127" s="119">
        <f>+VLOOKUP(Col!C127,'Selectable Table'!O:P,2,0)</f>
        <v>40700</v>
      </c>
      <c r="G127" s="119" t="str">
        <f>+VLOOKUP(F127,'Selectable Table'!P:Q,2,0)</f>
        <v>Revenues - Third Parties</v>
      </c>
      <c r="I127" t="s">
        <v>196</v>
      </c>
      <c r="J127">
        <v>2026</v>
      </c>
      <c r="K127">
        <v>5</v>
      </c>
      <c r="L127" t="s">
        <v>95</v>
      </c>
      <c r="M127">
        <v>213.22</v>
      </c>
      <c r="O127">
        <v>213.22</v>
      </c>
      <c r="P127" s="57" t="s">
        <v>2111</v>
      </c>
    </row>
    <row r="128" spans="1:16">
      <c r="A128" s="119" t="str">
        <f>+VLOOKUP(C128,'Selectable Table'!D:E,2,0)</f>
        <v>ASTRAZENECA</v>
      </c>
      <c r="B128" t="s">
        <v>2137</v>
      </c>
      <c r="C128" t="s">
        <v>296</v>
      </c>
      <c r="D128" t="s">
        <v>2113</v>
      </c>
      <c r="E128" t="s">
        <v>324</v>
      </c>
      <c r="F128" s="119">
        <f>+VLOOKUP(Col!C128,'Selectable Table'!O:P,2,0)</f>
        <v>40700</v>
      </c>
      <c r="G128" s="119" t="str">
        <f>+VLOOKUP(F128,'Selectable Table'!P:Q,2,0)</f>
        <v>Revenues - Third Parties</v>
      </c>
      <c r="I128" t="s">
        <v>260</v>
      </c>
      <c r="J128">
        <v>2026</v>
      </c>
      <c r="K128">
        <v>5</v>
      </c>
      <c r="L128" t="s">
        <v>95</v>
      </c>
      <c r="M128">
        <v>376.26</v>
      </c>
      <c r="O128">
        <v>376.26</v>
      </c>
      <c r="P128" s="57" t="s">
        <v>2111</v>
      </c>
    </row>
    <row r="129" spans="1:16">
      <c r="A129" s="119" t="str">
        <f>+VLOOKUP(C129,'Selectable Table'!D:E,2,0)</f>
        <v>ASTRAZENECA</v>
      </c>
      <c r="B129" t="s">
        <v>2137</v>
      </c>
      <c r="C129" t="s">
        <v>296</v>
      </c>
      <c r="D129" t="s">
        <v>2113</v>
      </c>
      <c r="E129" t="s">
        <v>333</v>
      </c>
      <c r="F129" s="119">
        <f>+VLOOKUP(Col!C129,'Selectable Table'!O:P,2,0)</f>
        <v>40700</v>
      </c>
      <c r="G129" s="119" t="str">
        <f>+VLOOKUP(F129,'Selectable Table'!P:Q,2,0)</f>
        <v>Revenues - Third Parties</v>
      </c>
      <c r="I129" t="s">
        <v>273</v>
      </c>
      <c r="J129">
        <v>2026</v>
      </c>
      <c r="K129">
        <v>5</v>
      </c>
      <c r="L129" t="s">
        <v>95</v>
      </c>
      <c r="M129">
        <v>2199.1999999999998</v>
      </c>
      <c r="O129">
        <v>2199.1999999999998</v>
      </c>
      <c r="P129" s="57" t="s">
        <v>2111</v>
      </c>
    </row>
    <row r="130" spans="1:16">
      <c r="A130" s="119" t="str">
        <f>+VLOOKUP(C130,'Selectable Table'!D:E,2,0)</f>
        <v>ASTRAZENECA</v>
      </c>
      <c r="B130" t="s">
        <v>2137</v>
      </c>
      <c r="C130" t="s">
        <v>296</v>
      </c>
      <c r="D130" t="s">
        <v>2113</v>
      </c>
      <c r="E130" t="s">
        <v>323</v>
      </c>
      <c r="F130" s="119">
        <f>+VLOOKUP(Col!C130,'Selectable Table'!O:P,2,0)</f>
        <v>40700</v>
      </c>
      <c r="G130" s="119" t="str">
        <f>+VLOOKUP(F130,'Selectable Table'!P:Q,2,0)</f>
        <v>Revenues - Third Parties</v>
      </c>
      <c r="I130" t="s">
        <v>146</v>
      </c>
      <c r="J130">
        <v>2026</v>
      </c>
      <c r="K130">
        <v>5</v>
      </c>
      <c r="L130" t="s">
        <v>95</v>
      </c>
      <c r="M130">
        <v>714.9</v>
      </c>
      <c r="O130">
        <v>714.9</v>
      </c>
      <c r="P130" s="57" t="s">
        <v>2111</v>
      </c>
    </row>
    <row r="131" spans="1:16">
      <c r="A131" s="119" t="str">
        <f>+VLOOKUP(C131,'Selectable Table'!D:E,2,0)</f>
        <v>ASTRAZENECA</v>
      </c>
      <c r="B131" t="s">
        <v>2138</v>
      </c>
      <c r="C131" t="s">
        <v>296</v>
      </c>
      <c r="D131" t="s">
        <v>2113</v>
      </c>
      <c r="E131" t="s">
        <v>325</v>
      </c>
      <c r="F131" s="119">
        <f>+VLOOKUP(Col!C131,'Selectable Table'!O:P,2,0)</f>
        <v>40700</v>
      </c>
      <c r="G131" s="119" t="str">
        <f>+VLOOKUP(F131,'Selectable Table'!P:Q,2,0)</f>
        <v>Revenues - Third Parties</v>
      </c>
      <c r="I131" t="s">
        <v>130</v>
      </c>
      <c r="J131">
        <v>2026</v>
      </c>
      <c r="K131">
        <v>5</v>
      </c>
      <c r="L131" t="s">
        <v>95</v>
      </c>
      <c r="M131">
        <v>197.86</v>
      </c>
      <c r="O131">
        <v>197.86</v>
      </c>
      <c r="P131" s="57" t="s">
        <v>2111</v>
      </c>
    </row>
    <row r="132" spans="1:16">
      <c r="A132" s="119" t="str">
        <f>+VLOOKUP(C132,'Selectable Table'!D:E,2,0)</f>
        <v>ASTRAZENECA</v>
      </c>
      <c r="B132" t="s">
        <v>2138</v>
      </c>
      <c r="C132" t="s">
        <v>296</v>
      </c>
      <c r="D132" t="s">
        <v>2113</v>
      </c>
      <c r="E132" t="s">
        <v>324</v>
      </c>
      <c r="F132" s="119">
        <f>+VLOOKUP(Col!C132,'Selectable Table'!O:P,2,0)</f>
        <v>40700</v>
      </c>
      <c r="G132" s="119" t="str">
        <f>+VLOOKUP(F132,'Selectable Table'!P:Q,2,0)</f>
        <v>Revenues - Third Parties</v>
      </c>
      <c r="I132" t="s">
        <v>260</v>
      </c>
      <c r="J132">
        <v>2026</v>
      </c>
      <c r="K132">
        <v>5</v>
      </c>
      <c r="L132" t="s">
        <v>95</v>
      </c>
      <c r="M132">
        <v>376.26</v>
      </c>
      <c r="O132">
        <v>376.26</v>
      </c>
      <c r="P132" s="57" t="s">
        <v>2111</v>
      </c>
    </row>
    <row r="133" spans="1:16">
      <c r="A133" s="119" t="str">
        <f>+VLOOKUP(C133,'Selectable Table'!D:E,2,0)</f>
        <v>ASTRAZENECA</v>
      </c>
      <c r="B133" t="s">
        <v>2138</v>
      </c>
      <c r="C133" t="s">
        <v>296</v>
      </c>
      <c r="D133" t="s">
        <v>2113</v>
      </c>
      <c r="E133" t="s">
        <v>323</v>
      </c>
      <c r="F133" s="119">
        <f>+VLOOKUP(Col!C133,'Selectable Table'!O:P,2,0)</f>
        <v>40700</v>
      </c>
      <c r="G133" s="119" t="str">
        <f>+VLOOKUP(F133,'Selectable Table'!P:Q,2,0)</f>
        <v>Revenues - Third Parties</v>
      </c>
      <c r="I133" t="s">
        <v>146</v>
      </c>
      <c r="J133">
        <v>2026</v>
      </c>
      <c r="K133">
        <v>5</v>
      </c>
      <c r="L133" t="s">
        <v>95</v>
      </c>
      <c r="M133">
        <v>357.45</v>
      </c>
      <c r="O133">
        <v>357.45</v>
      </c>
      <c r="P133" s="57" t="s">
        <v>2111</v>
      </c>
    </row>
    <row r="134" spans="1:16">
      <c r="A134" s="119" t="str">
        <f>+VLOOKUP(C134,'Selectable Table'!D:E,2,0)</f>
        <v>ASTRAZENECA</v>
      </c>
      <c r="B134" t="s">
        <v>2139</v>
      </c>
      <c r="C134" t="s">
        <v>296</v>
      </c>
      <c r="D134" t="s">
        <v>2113</v>
      </c>
      <c r="E134" t="s">
        <v>324</v>
      </c>
      <c r="F134" s="119">
        <f>+VLOOKUP(Col!C134,'Selectable Table'!O:P,2,0)</f>
        <v>40700</v>
      </c>
      <c r="G134" s="119" t="str">
        <f>+VLOOKUP(F134,'Selectable Table'!P:Q,2,0)</f>
        <v>Revenues - Third Parties</v>
      </c>
      <c r="I134" t="s">
        <v>709</v>
      </c>
      <c r="J134">
        <v>2026</v>
      </c>
      <c r="K134">
        <v>5</v>
      </c>
      <c r="L134" t="s">
        <v>95</v>
      </c>
      <c r="M134">
        <v>1015.902</v>
      </c>
      <c r="O134">
        <v>1015.902</v>
      </c>
      <c r="P134" s="57" t="s">
        <v>2111</v>
      </c>
    </row>
    <row r="135" spans="1:16">
      <c r="A135" s="119" t="str">
        <f>+VLOOKUP(C135,'Selectable Table'!D:E,2,0)</f>
        <v>ASTRAZENECA</v>
      </c>
      <c r="B135" t="s">
        <v>2139</v>
      </c>
      <c r="C135" t="s">
        <v>296</v>
      </c>
      <c r="D135" t="s">
        <v>2113</v>
      </c>
      <c r="E135" t="s">
        <v>325</v>
      </c>
      <c r="F135" s="119">
        <f>+VLOOKUP(Col!C135,'Selectable Table'!O:P,2,0)</f>
        <v>40700</v>
      </c>
      <c r="G135" s="119" t="str">
        <f>+VLOOKUP(F135,'Selectable Table'!P:Q,2,0)</f>
        <v>Revenues - Third Parties</v>
      </c>
      <c r="I135" t="s">
        <v>130</v>
      </c>
      <c r="J135">
        <v>2026</v>
      </c>
      <c r="K135">
        <v>5</v>
      </c>
      <c r="L135" t="s">
        <v>95</v>
      </c>
      <c r="M135">
        <v>81.93</v>
      </c>
      <c r="O135">
        <v>81.93</v>
      </c>
      <c r="P135" s="57" t="s">
        <v>2111</v>
      </c>
    </row>
    <row r="136" spans="1:16">
      <c r="A136" s="119" t="str">
        <f>+VLOOKUP(C136,'Selectable Table'!D:E,2,0)</f>
        <v>ASTRAZENECA</v>
      </c>
      <c r="B136" t="s">
        <v>2139</v>
      </c>
      <c r="C136" t="s">
        <v>296</v>
      </c>
      <c r="D136" t="s">
        <v>2113</v>
      </c>
      <c r="E136" t="s">
        <v>324</v>
      </c>
      <c r="F136" s="119">
        <f>+VLOOKUP(Col!C136,'Selectable Table'!O:P,2,0)</f>
        <v>40700</v>
      </c>
      <c r="G136" s="119" t="str">
        <f>+VLOOKUP(F136,'Selectable Table'!P:Q,2,0)</f>
        <v>Revenues - Third Parties</v>
      </c>
      <c r="I136" t="s">
        <v>637</v>
      </c>
      <c r="J136">
        <v>2026</v>
      </c>
      <c r="K136">
        <v>5</v>
      </c>
      <c r="L136" t="s">
        <v>95</v>
      </c>
      <c r="M136">
        <v>3233.25</v>
      </c>
      <c r="O136">
        <v>3233.25</v>
      </c>
      <c r="P136" s="57" t="s">
        <v>2111</v>
      </c>
    </row>
    <row r="137" spans="1:16">
      <c r="A137" s="119" t="str">
        <f>+VLOOKUP(C137,'Selectable Table'!D:E,2,0)</f>
        <v>ASTRAZENECA</v>
      </c>
      <c r="B137" t="s">
        <v>2139</v>
      </c>
      <c r="C137" t="s">
        <v>296</v>
      </c>
      <c r="D137" t="s">
        <v>2113</v>
      </c>
      <c r="E137" t="s">
        <v>324</v>
      </c>
      <c r="F137" s="119">
        <f>+VLOOKUP(Col!C137,'Selectable Table'!O:P,2,0)</f>
        <v>40700</v>
      </c>
      <c r="G137" s="119" t="str">
        <f>+VLOOKUP(F137,'Selectable Table'!P:Q,2,0)</f>
        <v>Revenues - Third Parties</v>
      </c>
      <c r="I137" t="s">
        <v>636</v>
      </c>
      <c r="J137">
        <v>2026</v>
      </c>
      <c r="K137">
        <v>5</v>
      </c>
      <c r="L137" t="s">
        <v>95</v>
      </c>
      <c r="M137">
        <v>1078</v>
      </c>
      <c r="O137">
        <v>1078</v>
      </c>
      <c r="P137" s="57" t="s">
        <v>2111</v>
      </c>
    </row>
    <row r="138" spans="1:16">
      <c r="A138" s="119" t="str">
        <f>+VLOOKUP(C138,'Selectable Table'!D:E,2,0)</f>
        <v>ASTRAZENECA</v>
      </c>
      <c r="B138" t="s">
        <v>2139</v>
      </c>
      <c r="C138" t="s">
        <v>296</v>
      </c>
      <c r="D138" t="s">
        <v>2113</v>
      </c>
      <c r="E138" t="s">
        <v>324</v>
      </c>
      <c r="F138" s="119">
        <f>+VLOOKUP(Col!C138,'Selectable Table'!O:P,2,0)</f>
        <v>40700</v>
      </c>
      <c r="G138" s="119" t="str">
        <f>+VLOOKUP(F138,'Selectable Table'!P:Q,2,0)</f>
        <v>Revenues - Third Parties</v>
      </c>
      <c r="I138" t="s">
        <v>196</v>
      </c>
      <c r="J138">
        <v>2026</v>
      </c>
      <c r="K138">
        <v>5</v>
      </c>
      <c r="L138" t="s">
        <v>95</v>
      </c>
      <c r="M138">
        <v>426.44</v>
      </c>
      <c r="O138">
        <v>426.44</v>
      </c>
      <c r="P138" s="57" t="s">
        <v>2111</v>
      </c>
    </row>
    <row r="139" spans="1:16">
      <c r="A139" s="119" t="str">
        <f>+VLOOKUP(C139,'Selectable Table'!D:E,2,0)</f>
        <v>ASTRAZENECA</v>
      </c>
      <c r="B139" t="s">
        <v>2139</v>
      </c>
      <c r="C139" t="s">
        <v>296</v>
      </c>
      <c r="D139" t="s">
        <v>2113</v>
      </c>
      <c r="E139" t="s">
        <v>324</v>
      </c>
      <c r="F139" s="119">
        <f>+VLOOKUP(Col!C139,'Selectable Table'!O:P,2,0)</f>
        <v>40700</v>
      </c>
      <c r="G139" s="119" t="str">
        <f>+VLOOKUP(F139,'Selectable Table'!P:Q,2,0)</f>
        <v>Revenues - Third Parties</v>
      </c>
      <c r="I139" t="s">
        <v>260</v>
      </c>
      <c r="J139">
        <v>2026</v>
      </c>
      <c r="K139">
        <v>5</v>
      </c>
      <c r="L139" t="s">
        <v>95</v>
      </c>
      <c r="M139">
        <v>376.26</v>
      </c>
      <c r="O139">
        <v>376.26</v>
      </c>
      <c r="P139" s="57" t="s">
        <v>2111</v>
      </c>
    </row>
    <row r="140" spans="1:16">
      <c r="A140" s="119" t="str">
        <f>+VLOOKUP(C140,'Selectable Table'!D:E,2,0)</f>
        <v>ASTRAZENECA</v>
      </c>
      <c r="B140" t="s">
        <v>2139</v>
      </c>
      <c r="C140" t="s">
        <v>296</v>
      </c>
      <c r="D140" t="s">
        <v>2113</v>
      </c>
      <c r="E140" t="s">
        <v>333</v>
      </c>
      <c r="F140" s="119">
        <f>+VLOOKUP(Col!C140,'Selectable Table'!O:P,2,0)</f>
        <v>40700</v>
      </c>
      <c r="G140" s="119" t="str">
        <f>+VLOOKUP(F140,'Selectable Table'!P:Q,2,0)</f>
        <v>Revenues - Third Parties</v>
      </c>
      <c r="I140" t="s">
        <v>273</v>
      </c>
      <c r="J140">
        <v>2026</v>
      </c>
      <c r="K140">
        <v>5</v>
      </c>
      <c r="L140" t="s">
        <v>95</v>
      </c>
      <c r="M140">
        <v>7948.65</v>
      </c>
      <c r="O140">
        <v>7948.65</v>
      </c>
      <c r="P140" s="57" t="s">
        <v>2111</v>
      </c>
    </row>
    <row r="141" spans="1:16">
      <c r="A141" s="119" t="str">
        <f>+VLOOKUP(C141,'Selectable Table'!D:E,2,0)</f>
        <v>ASTRAZENECA</v>
      </c>
      <c r="B141" t="s">
        <v>2139</v>
      </c>
      <c r="C141" t="s">
        <v>296</v>
      </c>
      <c r="D141" t="s">
        <v>2113</v>
      </c>
      <c r="E141" t="s">
        <v>324</v>
      </c>
      <c r="F141" s="119">
        <f>+VLOOKUP(Col!C141,'Selectable Table'!O:P,2,0)</f>
        <v>40700</v>
      </c>
      <c r="G141" s="119" t="str">
        <f>+VLOOKUP(F141,'Selectable Table'!P:Q,2,0)</f>
        <v>Revenues - Third Parties</v>
      </c>
      <c r="I141" t="s">
        <v>197</v>
      </c>
      <c r="J141">
        <v>2026</v>
      </c>
      <c r="K141">
        <v>5</v>
      </c>
      <c r="L141" t="s">
        <v>95</v>
      </c>
      <c r="M141">
        <v>2709.12</v>
      </c>
      <c r="O141">
        <v>2709.12</v>
      </c>
      <c r="P141" s="57" t="s">
        <v>2111</v>
      </c>
    </row>
    <row r="142" spans="1:16">
      <c r="A142" s="119" t="str">
        <f>+VLOOKUP(C142,'Selectable Table'!D:E,2,0)</f>
        <v>ASTRAZENECA</v>
      </c>
      <c r="B142" t="s">
        <v>2139</v>
      </c>
      <c r="C142" t="s">
        <v>296</v>
      </c>
      <c r="D142" t="s">
        <v>2113</v>
      </c>
      <c r="E142" t="s">
        <v>323</v>
      </c>
      <c r="F142" s="119">
        <f>+VLOOKUP(Col!C142,'Selectable Table'!O:P,2,0)</f>
        <v>40700</v>
      </c>
      <c r="G142" s="119" t="str">
        <f>+VLOOKUP(F142,'Selectable Table'!P:Q,2,0)</f>
        <v>Revenues - Third Parties</v>
      </c>
      <c r="I142" t="s">
        <v>146</v>
      </c>
      <c r="J142">
        <v>2026</v>
      </c>
      <c r="K142">
        <v>5</v>
      </c>
      <c r="L142" t="s">
        <v>95</v>
      </c>
      <c r="M142">
        <v>3097.9</v>
      </c>
      <c r="O142">
        <v>3097.9</v>
      </c>
      <c r="P142" s="57" t="s">
        <v>2111</v>
      </c>
    </row>
    <row r="143" spans="1:16">
      <c r="A143" s="119" t="str">
        <f>+VLOOKUP(C143,'Selectable Table'!D:E,2,0)</f>
        <v>ASTRAZENECA</v>
      </c>
      <c r="B143" t="s">
        <v>2140</v>
      </c>
      <c r="C143" t="s">
        <v>296</v>
      </c>
      <c r="D143" t="s">
        <v>2113</v>
      </c>
      <c r="E143" t="s">
        <v>325</v>
      </c>
      <c r="F143" s="119">
        <f>+VLOOKUP(Col!C143,'Selectable Table'!O:P,2,0)</f>
        <v>40700</v>
      </c>
      <c r="G143" s="119" t="str">
        <f>+VLOOKUP(F143,'Selectable Table'!P:Q,2,0)</f>
        <v>Revenues - Third Parties</v>
      </c>
      <c r="I143" t="s">
        <v>130</v>
      </c>
      <c r="J143">
        <v>2026</v>
      </c>
      <c r="K143">
        <v>5</v>
      </c>
      <c r="L143" t="s">
        <v>95</v>
      </c>
      <c r="M143">
        <v>217.77</v>
      </c>
      <c r="O143">
        <v>217.77</v>
      </c>
      <c r="P143" s="57" t="s">
        <v>2111</v>
      </c>
    </row>
    <row r="144" spans="1:16">
      <c r="A144" s="119" t="str">
        <f>+VLOOKUP(C144,'Selectable Table'!D:E,2,0)</f>
        <v>ASTRAZENECA</v>
      </c>
      <c r="B144" t="s">
        <v>2140</v>
      </c>
      <c r="C144" t="s">
        <v>296</v>
      </c>
      <c r="D144" t="s">
        <v>2113</v>
      </c>
      <c r="E144" t="s">
        <v>324</v>
      </c>
      <c r="F144" s="119">
        <f>+VLOOKUP(Col!C144,'Selectable Table'!O:P,2,0)</f>
        <v>40700</v>
      </c>
      <c r="G144" s="119" t="str">
        <f>+VLOOKUP(F144,'Selectable Table'!P:Q,2,0)</f>
        <v>Revenues - Third Parties</v>
      </c>
      <c r="I144" t="s">
        <v>636</v>
      </c>
      <c r="J144">
        <v>2026</v>
      </c>
      <c r="K144">
        <v>5</v>
      </c>
      <c r="L144" t="s">
        <v>95</v>
      </c>
      <c r="M144">
        <v>392</v>
      </c>
      <c r="O144">
        <v>392</v>
      </c>
      <c r="P144" s="57" t="s">
        <v>2111</v>
      </c>
    </row>
    <row r="145" spans="1:16">
      <c r="A145" s="119" t="str">
        <f>+VLOOKUP(C145,'Selectable Table'!D:E,2,0)</f>
        <v>ASTRAZENECA</v>
      </c>
      <c r="B145" t="s">
        <v>2140</v>
      </c>
      <c r="C145" t="s">
        <v>296</v>
      </c>
      <c r="D145" t="s">
        <v>2113</v>
      </c>
      <c r="E145" t="s">
        <v>324</v>
      </c>
      <c r="F145" s="119">
        <f>+VLOOKUP(Col!C145,'Selectable Table'!O:P,2,0)</f>
        <v>40700</v>
      </c>
      <c r="G145" s="119" t="str">
        <f>+VLOOKUP(F145,'Selectable Table'!P:Q,2,0)</f>
        <v>Revenues - Third Parties</v>
      </c>
      <c r="I145" t="s">
        <v>196</v>
      </c>
      <c r="J145">
        <v>2026</v>
      </c>
      <c r="K145">
        <v>5</v>
      </c>
      <c r="L145" t="s">
        <v>95</v>
      </c>
      <c r="M145">
        <v>106.61</v>
      </c>
      <c r="O145">
        <v>106.61</v>
      </c>
      <c r="P145" s="57" t="s">
        <v>2111</v>
      </c>
    </row>
    <row r="146" spans="1:16">
      <c r="A146" s="119" t="str">
        <f>+VLOOKUP(C146,'Selectable Table'!D:E,2,0)</f>
        <v>ASTRAZENECA</v>
      </c>
      <c r="B146" t="s">
        <v>2140</v>
      </c>
      <c r="C146" t="s">
        <v>296</v>
      </c>
      <c r="D146" t="s">
        <v>2113</v>
      </c>
      <c r="E146" t="s">
        <v>324</v>
      </c>
      <c r="F146" s="119">
        <f>+VLOOKUP(Col!C146,'Selectable Table'!O:P,2,0)</f>
        <v>40700</v>
      </c>
      <c r="G146" s="119" t="str">
        <f>+VLOOKUP(F146,'Selectable Table'!P:Q,2,0)</f>
        <v>Revenues - Third Parties</v>
      </c>
      <c r="I146" t="s">
        <v>260</v>
      </c>
      <c r="J146">
        <v>2026</v>
      </c>
      <c r="K146">
        <v>5</v>
      </c>
      <c r="L146" t="s">
        <v>95</v>
      </c>
      <c r="M146">
        <v>376.26</v>
      </c>
      <c r="O146">
        <v>376.26</v>
      </c>
      <c r="P146" s="57" t="s">
        <v>2111</v>
      </c>
    </row>
    <row r="147" spans="1:16">
      <c r="A147" s="119" t="str">
        <f>+VLOOKUP(C147,'Selectable Table'!D:E,2,0)</f>
        <v>ASTRAZENECA</v>
      </c>
      <c r="B147" t="s">
        <v>2140</v>
      </c>
      <c r="C147" t="s">
        <v>296</v>
      </c>
      <c r="D147" t="s">
        <v>2113</v>
      </c>
      <c r="E147" t="s">
        <v>333</v>
      </c>
      <c r="F147" s="119">
        <f>+VLOOKUP(Col!C147,'Selectable Table'!O:P,2,0)</f>
        <v>40700</v>
      </c>
      <c r="G147" s="119" t="str">
        <f>+VLOOKUP(F147,'Selectable Table'!P:Q,2,0)</f>
        <v>Revenues - Third Parties</v>
      </c>
      <c r="I147" t="s">
        <v>273</v>
      </c>
      <c r="J147">
        <v>2026</v>
      </c>
      <c r="K147">
        <v>5</v>
      </c>
      <c r="L147" t="s">
        <v>95</v>
      </c>
      <c r="M147">
        <v>496.34</v>
      </c>
      <c r="O147">
        <v>496.34</v>
      </c>
      <c r="P147" s="57" t="s">
        <v>2111</v>
      </c>
    </row>
    <row r="148" spans="1:16">
      <c r="A148" s="119" t="str">
        <f>+VLOOKUP(C148,'Selectable Table'!D:E,2,0)</f>
        <v>ASTRAZENECA</v>
      </c>
      <c r="B148" t="s">
        <v>2140</v>
      </c>
      <c r="C148" t="s">
        <v>296</v>
      </c>
      <c r="D148" t="s">
        <v>2113</v>
      </c>
      <c r="E148" t="s">
        <v>323</v>
      </c>
      <c r="F148" s="119">
        <f>+VLOOKUP(Col!C148,'Selectable Table'!O:P,2,0)</f>
        <v>40700</v>
      </c>
      <c r="G148" s="119" t="str">
        <f>+VLOOKUP(F148,'Selectable Table'!P:Q,2,0)</f>
        <v>Revenues - Third Parties</v>
      </c>
      <c r="I148" t="s">
        <v>146</v>
      </c>
      <c r="J148">
        <v>2026</v>
      </c>
      <c r="K148">
        <v>5</v>
      </c>
      <c r="L148" t="s">
        <v>95</v>
      </c>
      <c r="M148">
        <v>357.45</v>
      </c>
      <c r="O148">
        <v>357.45</v>
      </c>
      <c r="P148" s="57" t="s">
        <v>2111</v>
      </c>
    </row>
    <row r="149" spans="1:16">
      <c r="A149" s="119" t="str">
        <f>+VLOOKUP(C149,'Selectable Table'!D:E,2,0)</f>
        <v>ASTRAZENECA</v>
      </c>
      <c r="B149" t="s">
        <v>2141</v>
      </c>
      <c r="C149" t="s">
        <v>296</v>
      </c>
      <c r="D149" t="s">
        <v>2113</v>
      </c>
      <c r="E149" t="s">
        <v>324</v>
      </c>
      <c r="F149" s="119">
        <f>+VLOOKUP(Col!C149,'Selectable Table'!O:P,2,0)</f>
        <v>40700</v>
      </c>
      <c r="G149" s="119" t="str">
        <f>+VLOOKUP(F149,'Selectable Table'!P:Q,2,0)</f>
        <v>Revenues - Third Parties</v>
      </c>
      <c r="I149" t="s">
        <v>709</v>
      </c>
      <c r="J149">
        <v>2026</v>
      </c>
      <c r="K149">
        <v>5</v>
      </c>
      <c r="L149" t="s">
        <v>95</v>
      </c>
      <c r="M149">
        <v>451.512</v>
      </c>
      <c r="O149">
        <v>451.512</v>
      </c>
      <c r="P149" s="57" t="s">
        <v>2111</v>
      </c>
    </row>
    <row r="150" spans="1:16">
      <c r="A150" s="119" t="str">
        <f>+VLOOKUP(C150,'Selectable Table'!D:E,2,0)</f>
        <v>ASTRAZENECA</v>
      </c>
      <c r="B150" t="s">
        <v>2141</v>
      </c>
      <c r="C150" t="s">
        <v>296</v>
      </c>
      <c r="D150" t="s">
        <v>2113</v>
      </c>
      <c r="E150" t="s">
        <v>324</v>
      </c>
      <c r="F150" s="119">
        <f>+VLOOKUP(Col!C150,'Selectable Table'!O:P,2,0)</f>
        <v>40700</v>
      </c>
      <c r="G150" s="119" t="str">
        <f>+VLOOKUP(F150,'Selectable Table'!P:Q,2,0)</f>
        <v>Revenues - Third Parties</v>
      </c>
      <c r="I150" t="s">
        <v>636</v>
      </c>
      <c r="J150">
        <v>2026</v>
      </c>
      <c r="K150">
        <v>5</v>
      </c>
      <c r="L150" t="s">
        <v>95</v>
      </c>
      <c r="M150">
        <v>392</v>
      </c>
      <c r="O150">
        <v>392</v>
      </c>
      <c r="P150" s="57" t="s">
        <v>2111</v>
      </c>
    </row>
    <row r="151" spans="1:16">
      <c r="A151" s="119" t="str">
        <f>+VLOOKUP(C151,'Selectable Table'!D:E,2,0)</f>
        <v>ASTRAZENECA</v>
      </c>
      <c r="B151" t="s">
        <v>2141</v>
      </c>
      <c r="C151" t="s">
        <v>296</v>
      </c>
      <c r="D151" t="s">
        <v>2113</v>
      </c>
      <c r="E151" t="s">
        <v>324</v>
      </c>
      <c r="F151" s="119">
        <f>+VLOOKUP(Col!C151,'Selectable Table'!O:P,2,0)</f>
        <v>40700</v>
      </c>
      <c r="G151" s="119" t="str">
        <f>+VLOOKUP(F151,'Selectable Table'!P:Q,2,0)</f>
        <v>Revenues - Third Parties</v>
      </c>
      <c r="I151" t="s">
        <v>260</v>
      </c>
      <c r="J151">
        <v>2026</v>
      </c>
      <c r="K151">
        <v>5</v>
      </c>
      <c r="L151" t="s">
        <v>95</v>
      </c>
      <c r="M151">
        <v>376.26</v>
      </c>
      <c r="O151">
        <v>376.26</v>
      </c>
      <c r="P151" s="57" t="s">
        <v>2111</v>
      </c>
    </row>
    <row r="152" spans="1:16">
      <c r="A152" s="119" t="str">
        <f>+VLOOKUP(C152,'Selectable Table'!D:E,2,0)</f>
        <v>ASTRAZENECA</v>
      </c>
      <c r="B152" t="s">
        <v>2141</v>
      </c>
      <c r="C152" t="s">
        <v>296</v>
      </c>
      <c r="D152" t="s">
        <v>2113</v>
      </c>
      <c r="E152" t="s">
        <v>333</v>
      </c>
      <c r="F152" s="119">
        <f>+VLOOKUP(Col!C152,'Selectable Table'!O:P,2,0)</f>
        <v>40700</v>
      </c>
      <c r="G152" s="119" t="str">
        <f>+VLOOKUP(F152,'Selectable Table'!P:Q,2,0)</f>
        <v>Revenues - Third Parties</v>
      </c>
      <c r="I152" t="s">
        <v>273</v>
      </c>
      <c r="J152">
        <v>2026</v>
      </c>
      <c r="K152">
        <v>5</v>
      </c>
      <c r="L152" t="s">
        <v>95</v>
      </c>
      <c r="M152">
        <v>2093.62</v>
      </c>
      <c r="O152">
        <v>2093.62</v>
      </c>
      <c r="P152" s="57" t="s">
        <v>2111</v>
      </c>
    </row>
    <row r="153" spans="1:16">
      <c r="A153" s="119" t="str">
        <f>+VLOOKUP(C153,'Selectable Table'!D:E,2,0)</f>
        <v>ASTRAZENECA</v>
      </c>
      <c r="B153" t="s">
        <v>2141</v>
      </c>
      <c r="C153" t="s">
        <v>296</v>
      </c>
      <c r="D153" t="s">
        <v>2113</v>
      </c>
      <c r="E153" t="s">
        <v>616</v>
      </c>
      <c r="F153" s="119">
        <f>+VLOOKUP(Col!C153,'Selectable Table'!O:P,2,0)</f>
        <v>40700</v>
      </c>
      <c r="G153" s="119" t="str">
        <f>+VLOOKUP(F153,'Selectable Table'!P:Q,2,0)</f>
        <v>Revenues - Third Parties</v>
      </c>
      <c r="I153" t="s">
        <v>122</v>
      </c>
      <c r="J153">
        <v>2026</v>
      </c>
      <c r="K153">
        <v>5</v>
      </c>
      <c r="L153" t="s">
        <v>95</v>
      </c>
      <c r="M153">
        <v>133.78</v>
      </c>
      <c r="O153">
        <v>133.78</v>
      </c>
      <c r="P153" s="57" t="s">
        <v>2111</v>
      </c>
    </row>
    <row r="154" spans="1:16">
      <c r="A154" s="119" t="str">
        <f>+VLOOKUP(C154,'Selectable Table'!D:E,2,0)</f>
        <v>ASTRAZENECA</v>
      </c>
      <c r="B154" t="s">
        <v>2141</v>
      </c>
      <c r="C154" t="s">
        <v>296</v>
      </c>
      <c r="D154" t="s">
        <v>2113</v>
      </c>
      <c r="E154" t="s">
        <v>616</v>
      </c>
      <c r="F154" s="119">
        <f>+VLOOKUP(Col!C154,'Selectable Table'!O:P,2,0)</f>
        <v>40700</v>
      </c>
      <c r="G154" s="119" t="str">
        <f>+VLOOKUP(F154,'Selectable Table'!P:Q,2,0)</f>
        <v>Revenues - Third Parties</v>
      </c>
      <c r="I154" t="s">
        <v>123</v>
      </c>
      <c r="J154">
        <v>2026</v>
      </c>
      <c r="K154">
        <v>5</v>
      </c>
      <c r="L154" t="s">
        <v>95</v>
      </c>
      <c r="M154">
        <v>175.59</v>
      </c>
      <c r="O154">
        <v>175.59</v>
      </c>
      <c r="P154" s="57" t="s">
        <v>2111</v>
      </c>
    </row>
    <row r="155" spans="1:16">
      <c r="A155" s="119" t="str">
        <f>+VLOOKUP(C155,'Selectable Table'!D:E,2,0)</f>
        <v>ASTRAZENECA</v>
      </c>
      <c r="B155" t="s">
        <v>2141</v>
      </c>
      <c r="C155" t="s">
        <v>296</v>
      </c>
      <c r="D155" t="s">
        <v>2113</v>
      </c>
      <c r="E155" t="s">
        <v>323</v>
      </c>
      <c r="F155" s="119">
        <f>+VLOOKUP(Col!C155,'Selectable Table'!O:P,2,0)</f>
        <v>40700</v>
      </c>
      <c r="G155" s="119" t="str">
        <f>+VLOOKUP(F155,'Selectable Table'!P:Q,2,0)</f>
        <v>Revenues - Third Parties</v>
      </c>
      <c r="I155" t="s">
        <v>146</v>
      </c>
      <c r="J155">
        <v>2026</v>
      </c>
      <c r="K155">
        <v>5</v>
      </c>
      <c r="L155" t="s">
        <v>95</v>
      </c>
      <c r="M155">
        <v>357.45</v>
      </c>
      <c r="O155">
        <v>357.45</v>
      </c>
      <c r="P155" s="57" t="s">
        <v>2111</v>
      </c>
    </row>
    <row r="156" spans="1:16">
      <c r="A156" s="119" t="str">
        <f>+VLOOKUP(C156,'Selectable Table'!D:E,2,0)</f>
        <v>ASTRAZENECA</v>
      </c>
      <c r="B156" t="s">
        <v>2142</v>
      </c>
      <c r="C156" t="s">
        <v>296</v>
      </c>
      <c r="D156" t="s">
        <v>2113</v>
      </c>
      <c r="E156" t="s">
        <v>324</v>
      </c>
      <c r="F156" s="119">
        <f>+VLOOKUP(Col!C156,'Selectable Table'!O:P,2,0)</f>
        <v>40700</v>
      </c>
      <c r="G156" s="119" t="str">
        <f>+VLOOKUP(F156,'Selectable Table'!P:Q,2,0)</f>
        <v>Revenues - Third Parties</v>
      </c>
      <c r="I156" t="s">
        <v>709</v>
      </c>
      <c r="J156">
        <v>2026</v>
      </c>
      <c r="K156">
        <v>5</v>
      </c>
      <c r="L156" t="s">
        <v>95</v>
      </c>
      <c r="M156">
        <v>225.756</v>
      </c>
      <c r="O156">
        <v>225.756</v>
      </c>
      <c r="P156" s="57" t="s">
        <v>2111</v>
      </c>
    </row>
    <row r="157" spans="1:16">
      <c r="A157" s="119" t="str">
        <f>+VLOOKUP(C157,'Selectable Table'!D:E,2,0)</f>
        <v>ASTRAZENECA</v>
      </c>
      <c r="B157" t="s">
        <v>2142</v>
      </c>
      <c r="C157" t="s">
        <v>296</v>
      </c>
      <c r="D157" t="s">
        <v>2113</v>
      </c>
      <c r="E157" t="s">
        <v>324</v>
      </c>
      <c r="F157" s="119">
        <f>+VLOOKUP(Col!C157,'Selectable Table'!O:P,2,0)</f>
        <v>40700</v>
      </c>
      <c r="G157" s="119" t="str">
        <f>+VLOOKUP(F157,'Selectable Table'!P:Q,2,0)</f>
        <v>Revenues - Third Parties</v>
      </c>
      <c r="I157" t="s">
        <v>636</v>
      </c>
      <c r="J157">
        <v>2026</v>
      </c>
      <c r="K157">
        <v>5</v>
      </c>
      <c r="L157" t="s">
        <v>95</v>
      </c>
      <c r="M157">
        <v>196</v>
      </c>
      <c r="O157">
        <v>196</v>
      </c>
      <c r="P157" s="57" t="s">
        <v>2111</v>
      </c>
    </row>
    <row r="158" spans="1:16">
      <c r="A158" s="119" t="str">
        <f>+VLOOKUP(C158,'Selectable Table'!D:E,2,0)</f>
        <v>ASTRAZENECA</v>
      </c>
      <c r="B158" t="s">
        <v>2142</v>
      </c>
      <c r="C158" t="s">
        <v>296</v>
      </c>
      <c r="D158" t="s">
        <v>2113</v>
      </c>
      <c r="E158" t="s">
        <v>323</v>
      </c>
      <c r="F158" s="119">
        <f>+VLOOKUP(Col!C158,'Selectable Table'!O:P,2,0)</f>
        <v>40700</v>
      </c>
      <c r="G158" s="119" t="str">
        <f>+VLOOKUP(F158,'Selectable Table'!P:Q,2,0)</f>
        <v>Revenues - Third Parties</v>
      </c>
      <c r="I158" t="s">
        <v>266</v>
      </c>
      <c r="J158">
        <v>2026</v>
      </c>
      <c r="K158">
        <v>5</v>
      </c>
      <c r="L158" t="s">
        <v>95</v>
      </c>
      <c r="M158">
        <v>250.84</v>
      </c>
      <c r="O158">
        <v>250.84</v>
      </c>
      <c r="P158" s="57" t="s">
        <v>2111</v>
      </c>
    </row>
    <row r="159" spans="1:16">
      <c r="A159" s="119" t="str">
        <f>+VLOOKUP(C159,'Selectable Table'!D:E,2,0)</f>
        <v>ASTRAZENECA</v>
      </c>
      <c r="B159" t="s">
        <v>2142</v>
      </c>
      <c r="C159" t="s">
        <v>296</v>
      </c>
      <c r="D159" t="s">
        <v>2113</v>
      </c>
      <c r="E159" t="s">
        <v>324</v>
      </c>
      <c r="F159" s="119">
        <f>+VLOOKUP(Col!C159,'Selectable Table'!O:P,2,0)</f>
        <v>40700</v>
      </c>
      <c r="G159" s="119" t="str">
        <f>+VLOOKUP(F159,'Selectable Table'!P:Q,2,0)</f>
        <v>Revenues - Third Parties</v>
      </c>
      <c r="I159" t="s">
        <v>260</v>
      </c>
      <c r="J159">
        <v>2026</v>
      </c>
      <c r="K159">
        <v>5</v>
      </c>
      <c r="L159" t="s">
        <v>95</v>
      </c>
      <c r="M159">
        <v>376.26</v>
      </c>
      <c r="O159">
        <v>376.26</v>
      </c>
      <c r="P159" s="57" t="s">
        <v>2111</v>
      </c>
    </row>
    <row r="160" spans="1:16">
      <c r="A160" s="119" t="str">
        <f>+VLOOKUP(C160,'Selectable Table'!D:E,2,0)</f>
        <v>ASTRAZENECA</v>
      </c>
      <c r="B160" t="s">
        <v>2142</v>
      </c>
      <c r="C160" t="s">
        <v>296</v>
      </c>
      <c r="D160" t="s">
        <v>2113</v>
      </c>
      <c r="E160" t="s">
        <v>333</v>
      </c>
      <c r="F160" s="119">
        <f>+VLOOKUP(Col!C160,'Selectable Table'!O:P,2,0)</f>
        <v>40700</v>
      </c>
      <c r="G160" s="119" t="str">
        <f>+VLOOKUP(F160,'Selectable Table'!P:Q,2,0)</f>
        <v>Revenues - Third Parties</v>
      </c>
      <c r="I160" t="s">
        <v>273</v>
      </c>
      <c r="J160">
        <v>2026</v>
      </c>
      <c r="K160">
        <v>5</v>
      </c>
      <c r="L160" t="s">
        <v>95</v>
      </c>
      <c r="M160">
        <v>952.06</v>
      </c>
      <c r="O160">
        <v>952.06</v>
      </c>
      <c r="P160" s="57" t="s">
        <v>2111</v>
      </c>
    </row>
    <row r="161" spans="1:16">
      <c r="A161" s="119" t="str">
        <f>+VLOOKUP(C161,'Selectable Table'!D:E,2,0)</f>
        <v>ASTRAZENECA</v>
      </c>
      <c r="B161" t="s">
        <v>2142</v>
      </c>
      <c r="C161" t="s">
        <v>296</v>
      </c>
      <c r="D161" t="s">
        <v>2113</v>
      </c>
      <c r="E161" t="s">
        <v>616</v>
      </c>
      <c r="F161" s="119">
        <f>+VLOOKUP(Col!C161,'Selectable Table'!O:P,2,0)</f>
        <v>40700</v>
      </c>
      <c r="G161" s="119" t="str">
        <f>+VLOOKUP(F161,'Selectable Table'!P:Q,2,0)</f>
        <v>Revenues - Third Parties</v>
      </c>
      <c r="I161" t="s">
        <v>123</v>
      </c>
      <c r="J161">
        <v>2026</v>
      </c>
      <c r="K161">
        <v>5</v>
      </c>
      <c r="L161" t="s">
        <v>95</v>
      </c>
      <c r="M161">
        <v>526.77</v>
      </c>
      <c r="O161">
        <v>526.77</v>
      </c>
      <c r="P161" s="57" t="s">
        <v>2111</v>
      </c>
    </row>
    <row r="162" spans="1:16">
      <c r="A162" s="119" t="str">
        <f>+VLOOKUP(C162,'Selectable Table'!D:E,2,0)</f>
        <v>ASTRAZENECA</v>
      </c>
      <c r="B162" t="s">
        <v>2143</v>
      </c>
      <c r="C162" t="s">
        <v>296</v>
      </c>
      <c r="D162" t="s">
        <v>2113</v>
      </c>
      <c r="E162" t="s">
        <v>324</v>
      </c>
      <c r="F162" s="119">
        <f>+VLOOKUP(Col!C162,'Selectable Table'!O:P,2,0)</f>
        <v>40700</v>
      </c>
      <c r="G162" s="119" t="str">
        <f>+VLOOKUP(F162,'Selectable Table'!P:Q,2,0)</f>
        <v>Revenues - Third Parties</v>
      </c>
      <c r="I162" t="s">
        <v>709</v>
      </c>
      <c r="J162">
        <v>2026</v>
      </c>
      <c r="K162">
        <v>5</v>
      </c>
      <c r="L162" t="s">
        <v>95</v>
      </c>
      <c r="M162">
        <v>225.76</v>
      </c>
      <c r="O162">
        <v>225.76</v>
      </c>
      <c r="P162" s="57" t="s">
        <v>2111</v>
      </c>
    </row>
    <row r="163" spans="1:16">
      <c r="A163" s="119" t="str">
        <f>+VLOOKUP(C163,'Selectable Table'!D:E,2,0)</f>
        <v>ASTRAZENECA</v>
      </c>
      <c r="B163" t="s">
        <v>2143</v>
      </c>
      <c r="C163" t="s">
        <v>296</v>
      </c>
      <c r="D163" t="s">
        <v>2113</v>
      </c>
      <c r="E163" t="s">
        <v>325</v>
      </c>
      <c r="F163" s="119">
        <f>+VLOOKUP(Col!C163,'Selectable Table'!O:P,2,0)</f>
        <v>40700</v>
      </c>
      <c r="G163" s="119" t="str">
        <f>+VLOOKUP(F163,'Selectable Table'!P:Q,2,0)</f>
        <v>Revenues - Third Parties</v>
      </c>
      <c r="I163" t="s">
        <v>130</v>
      </c>
      <c r="J163">
        <v>2026</v>
      </c>
      <c r="K163">
        <v>5</v>
      </c>
      <c r="L163" t="s">
        <v>95</v>
      </c>
      <c r="M163">
        <v>197.86</v>
      </c>
      <c r="O163">
        <v>197.86</v>
      </c>
      <c r="P163" s="57" t="s">
        <v>2111</v>
      </c>
    </row>
    <row r="164" spans="1:16">
      <c r="A164" s="119" t="str">
        <f>+VLOOKUP(C164,'Selectable Table'!D:E,2,0)</f>
        <v>ASTRAZENECA</v>
      </c>
      <c r="B164" t="s">
        <v>2143</v>
      </c>
      <c r="C164" t="s">
        <v>296</v>
      </c>
      <c r="D164" t="s">
        <v>2113</v>
      </c>
      <c r="E164" t="s">
        <v>324</v>
      </c>
      <c r="F164" s="119">
        <f>+VLOOKUP(Col!C164,'Selectable Table'!O:P,2,0)</f>
        <v>40700</v>
      </c>
      <c r="G164" s="119" t="str">
        <f>+VLOOKUP(F164,'Selectable Table'!P:Q,2,0)</f>
        <v>Revenues - Third Parties</v>
      </c>
      <c r="I164" t="s">
        <v>636</v>
      </c>
      <c r="J164">
        <v>2026</v>
      </c>
      <c r="K164">
        <v>5</v>
      </c>
      <c r="L164" t="s">
        <v>95</v>
      </c>
      <c r="M164">
        <v>196</v>
      </c>
      <c r="O164">
        <v>196</v>
      </c>
      <c r="P164" s="57" t="s">
        <v>2111</v>
      </c>
    </row>
    <row r="165" spans="1:16">
      <c r="A165" s="119" t="str">
        <f>+VLOOKUP(C165,'Selectable Table'!D:E,2,0)</f>
        <v>ASTRAZENECA</v>
      </c>
      <c r="B165" t="s">
        <v>2143</v>
      </c>
      <c r="C165" t="s">
        <v>296</v>
      </c>
      <c r="D165" t="s">
        <v>2113</v>
      </c>
      <c r="E165" t="s">
        <v>324</v>
      </c>
      <c r="F165" s="119">
        <f>+VLOOKUP(Col!C165,'Selectable Table'!O:P,2,0)</f>
        <v>40700</v>
      </c>
      <c r="G165" s="119" t="str">
        <f>+VLOOKUP(F165,'Selectable Table'!P:Q,2,0)</f>
        <v>Revenues - Third Parties</v>
      </c>
      <c r="I165" t="s">
        <v>196</v>
      </c>
      <c r="J165">
        <v>2026</v>
      </c>
      <c r="K165">
        <v>5</v>
      </c>
      <c r="L165" t="s">
        <v>95</v>
      </c>
      <c r="M165">
        <v>106.61</v>
      </c>
      <c r="O165">
        <v>106.61</v>
      </c>
      <c r="P165" s="57" t="s">
        <v>2111</v>
      </c>
    </row>
    <row r="166" spans="1:16">
      <c r="A166" s="119" t="str">
        <f>+VLOOKUP(C166,'Selectable Table'!D:E,2,0)</f>
        <v>ASTRAZENECA</v>
      </c>
      <c r="B166" t="s">
        <v>2143</v>
      </c>
      <c r="C166" t="s">
        <v>296</v>
      </c>
      <c r="D166" t="s">
        <v>2113</v>
      </c>
      <c r="E166" t="s">
        <v>324</v>
      </c>
      <c r="F166" s="119">
        <f>+VLOOKUP(Col!C166,'Selectable Table'!O:P,2,0)</f>
        <v>40700</v>
      </c>
      <c r="G166" s="119" t="str">
        <f>+VLOOKUP(F166,'Selectable Table'!P:Q,2,0)</f>
        <v>Revenues - Third Parties</v>
      </c>
      <c r="I166" t="s">
        <v>260</v>
      </c>
      <c r="J166">
        <v>2026</v>
      </c>
      <c r="K166">
        <v>5</v>
      </c>
      <c r="L166" t="s">
        <v>95</v>
      </c>
      <c r="M166">
        <v>376.26</v>
      </c>
      <c r="O166">
        <v>376.26</v>
      </c>
      <c r="P166" s="57" t="s">
        <v>2111</v>
      </c>
    </row>
    <row r="167" spans="1:16">
      <c r="A167" s="119" t="str">
        <f>+VLOOKUP(C167,'Selectable Table'!D:E,2,0)</f>
        <v>ASTRAZENECA</v>
      </c>
      <c r="B167" t="s">
        <v>2143</v>
      </c>
      <c r="C167" t="s">
        <v>296</v>
      </c>
      <c r="D167" t="s">
        <v>2113</v>
      </c>
      <c r="E167" t="s">
        <v>333</v>
      </c>
      <c r="F167" s="119">
        <f>+VLOOKUP(Col!C167,'Selectable Table'!O:P,2,0)</f>
        <v>40700</v>
      </c>
      <c r="G167" s="119" t="str">
        <f>+VLOOKUP(F167,'Selectable Table'!P:Q,2,0)</f>
        <v>Revenues - Third Parties</v>
      </c>
      <c r="I167" t="s">
        <v>273</v>
      </c>
      <c r="J167">
        <v>2026</v>
      </c>
      <c r="K167">
        <v>5</v>
      </c>
      <c r="L167" t="s">
        <v>95</v>
      </c>
      <c r="M167">
        <v>1179.1400000000001</v>
      </c>
      <c r="O167">
        <v>1179.1400000000001</v>
      </c>
      <c r="P167" s="57" t="s">
        <v>2111</v>
      </c>
    </row>
    <row r="168" spans="1:16">
      <c r="A168" s="119" t="str">
        <f>+VLOOKUP(C168,'Selectable Table'!D:E,2,0)</f>
        <v>ASTRAZENECA</v>
      </c>
      <c r="B168" t="s">
        <v>2143</v>
      </c>
      <c r="C168" t="s">
        <v>296</v>
      </c>
      <c r="D168" t="s">
        <v>2113</v>
      </c>
      <c r="E168" t="s">
        <v>323</v>
      </c>
      <c r="F168" s="119">
        <f>+VLOOKUP(Col!C168,'Selectable Table'!O:P,2,0)</f>
        <v>40700</v>
      </c>
      <c r="G168" s="119" t="str">
        <f>+VLOOKUP(F168,'Selectable Table'!P:Q,2,0)</f>
        <v>Revenues - Third Parties</v>
      </c>
      <c r="I168" t="s">
        <v>146</v>
      </c>
      <c r="J168">
        <v>2026</v>
      </c>
      <c r="K168">
        <v>5</v>
      </c>
      <c r="L168" t="s">
        <v>95</v>
      </c>
      <c r="M168">
        <v>119.15</v>
      </c>
      <c r="O168">
        <v>119.15</v>
      </c>
      <c r="P168" s="57" t="s">
        <v>2111</v>
      </c>
    </row>
    <row r="169" spans="1:16">
      <c r="A169" s="119" t="str">
        <f>+VLOOKUP(C169,'Selectable Table'!D:E,2,0)</f>
        <v>ASTRAZENECA</v>
      </c>
      <c r="B169" t="s">
        <v>2144</v>
      </c>
      <c r="C169" t="s">
        <v>296</v>
      </c>
      <c r="D169" t="s">
        <v>2113</v>
      </c>
      <c r="E169" t="s">
        <v>323</v>
      </c>
      <c r="F169" s="119">
        <f>+VLOOKUP(Col!C169,'Selectable Table'!O:P,2,0)</f>
        <v>40700</v>
      </c>
      <c r="G169" s="119" t="str">
        <f>+VLOOKUP(F169,'Selectable Table'!P:Q,2,0)</f>
        <v>Revenues - Third Parties</v>
      </c>
      <c r="I169" t="s">
        <v>266</v>
      </c>
      <c r="J169">
        <v>2026</v>
      </c>
      <c r="K169">
        <v>5</v>
      </c>
      <c r="L169" t="s">
        <v>95</v>
      </c>
      <c r="M169">
        <v>3574.5</v>
      </c>
      <c r="O169">
        <v>3574.5</v>
      </c>
      <c r="P169" s="57" t="s">
        <v>2111</v>
      </c>
    </row>
    <row r="170" spans="1:16">
      <c r="A170" s="119" t="str">
        <f>+VLOOKUP(C170,'Selectable Table'!D:E,2,0)</f>
        <v>ASTRAZENECA</v>
      </c>
      <c r="B170" t="s">
        <v>2144</v>
      </c>
      <c r="C170" t="s">
        <v>296</v>
      </c>
      <c r="D170" t="s">
        <v>2113</v>
      </c>
      <c r="E170" t="s">
        <v>324</v>
      </c>
      <c r="F170" s="119">
        <f>+VLOOKUP(Col!C170,'Selectable Table'!O:P,2,0)</f>
        <v>40700</v>
      </c>
      <c r="G170" s="119" t="str">
        <f>+VLOOKUP(F170,'Selectable Table'!P:Q,2,0)</f>
        <v>Revenues - Third Parties</v>
      </c>
      <c r="I170" t="s">
        <v>196</v>
      </c>
      <c r="J170">
        <v>2026</v>
      </c>
      <c r="K170">
        <v>5</v>
      </c>
      <c r="L170" t="s">
        <v>95</v>
      </c>
      <c r="M170">
        <v>213.22</v>
      </c>
      <c r="O170">
        <v>213.22</v>
      </c>
      <c r="P170" s="57" t="s">
        <v>2111</v>
      </c>
    </row>
    <row r="171" spans="1:16">
      <c r="A171" s="119" t="str">
        <f>+VLOOKUP(C171,'Selectable Table'!D:E,2,0)</f>
        <v>ASTRAZENECA</v>
      </c>
      <c r="B171" t="s">
        <v>2144</v>
      </c>
      <c r="C171" t="s">
        <v>296</v>
      </c>
      <c r="D171" t="s">
        <v>2113</v>
      </c>
      <c r="E171" t="s">
        <v>324</v>
      </c>
      <c r="F171" s="119">
        <f>+VLOOKUP(Col!C171,'Selectable Table'!O:P,2,0)</f>
        <v>40700</v>
      </c>
      <c r="G171" s="119" t="str">
        <f>+VLOOKUP(F171,'Selectable Table'!P:Q,2,0)</f>
        <v>Revenues - Third Parties</v>
      </c>
      <c r="I171" t="s">
        <v>260</v>
      </c>
      <c r="J171">
        <v>2026</v>
      </c>
      <c r="K171">
        <v>5</v>
      </c>
      <c r="L171" t="s">
        <v>95</v>
      </c>
      <c r="M171">
        <v>376.26</v>
      </c>
      <c r="O171">
        <v>376.26</v>
      </c>
      <c r="P171" s="57" t="s">
        <v>2111</v>
      </c>
    </row>
    <row r="172" spans="1:16">
      <c r="A172" s="119" t="str">
        <f>+VLOOKUP(C172,'Selectable Table'!D:E,2,0)</f>
        <v>ASTRAZENECA</v>
      </c>
      <c r="B172" t="s">
        <v>2145</v>
      </c>
      <c r="C172" t="s">
        <v>296</v>
      </c>
      <c r="D172" t="s">
        <v>2113</v>
      </c>
      <c r="E172" t="s">
        <v>323</v>
      </c>
      <c r="F172" s="119">
        <f>+VLOOKUP(Col!C172,'Selectable Table'!O:P,2,0)</f>
        <v>40700</v>
      </c>
      <c r="G172" s="119" t="str">
        <f>+VLOOKUP(F172,'Selectable Table'!P:Q,2,0)</f>
        <v>Revenues - Third Parties</v>
      </c>
      <c r="I172" t="s">
        <v>266</v>
      </c>
      <c r="J172">
        <v>2026</v>
      </c>
      <c r="K172">
        <v>5</v>
      </c>
      <c r="L172" t="s">
        <v>95</v>
      </c>
      <c r="M172">
        <v>125.42</v>
      </c>
      <c r="O172">
        <v>125.42</v>
      </c>
      <c r="P172" s="57" t="s">
        <v>2111</v>
      </c>
    </row>
    <row r="173" spans="1:16">
      <c r="A173" s="119" t="str">
        <f>+VLOOKUP(C173,'Selectable Table'!D:E,2,0)</f>
        <v>ASTRAZENECA</v>
      </c>
      <c r="B173" t="s">
        <v>2145</v>
      </c>
      <c r="C173" t="s">
        <v>296</v>
      </c>
      <c r="D173" t="s">
        <v>2113</v>
      </c>
      <c r="E173" t="s">
        <v>324</v>
      </c>
      <c r="F173" s="119">
        <f>+VLOOKUP(Col!C173,'Selectable Table'!O:P,2,0)</f>
        <v>40700</v>
      </c>
      <c r="G173" s="119" t="str">
        <f>+VLOOKUP(F173,'Selectable Table'!P:Q,2,0)</f>
        <v>Revenues - Third Parties</v>
      </c>
      <c r="I173" t="s">
        <v>196</v>
      </c>
      <c r="J173">
        <v>2026</v>
      </c>
      <c r="K173">
        <v>5</v>
      </c>
      <c r="L173" t="s">
        <v>95</v>
      </c>
      <c r="M173">
        <v>639.66</v>
      </c>
      <c r="O173">
        <v>639.66</v>
      </c>
      <c r="P173" s="57" t="s">
        <v>2111</v>
      </c>
    </row>
    <row r="174" spans="1:16">
      <c r="A174" s="119" t="str">
        <f>+VLOOKUP(C174,'Selectable Table'!D:E,2,0)</f>
        <v>ASTRAZENECA</v>
      </c>
      <c r="B174" t="s">
        <v>2145</v>
      </c>
      <c r="C174" t="s">
        <v>296</v>
      </c>
      <c r="D174" t="s">
        <v>2113</v>
      </c>
      <c r="E174" t="s">
        <v>324</v>
      </c>
      <c r="F174" s="119">
        <f>+VLOOKUP(Col!C174,'Selectable Table'!O:P,2,0)</f>
        <v>40700</v>
      </c>
      <c r="G174" s="119" t="str">
        <f>+VLOOKUP(F174,'Selectable Table'!P:Q,2,0)</f>
        <v>Revenues - Third Parties</v>
      </c>
      <c r="I174" t="s">
        <v>260</v>
      </c>
      <c r="J174">
        <v>2026</v>
      </c>
      <c r="K174">
        <v>5</v>
      </c>
      <c r="L174" t="s">
        <v>95</v>
      </c>
      <c r="M174">
        <v>376.26</v>
      </c>
      <c r="O174">
        <v>376.26</v>
      </c>
      <c r="P174" s="57" t="s">
        <v>2111</v>
      </c>
    </row>
    <row r="175" spans="1:16">
      <c r="A175" s="119" t="str">
        <f>+VLOOKUP(C175,'Selectable Table'!D:E,2,0)</f>
        <v>ASTRAZENECA</v>
      </c>
      <c r="B175" t="s">
        <v>2145</v>
      </c>
      <c r="C175" t="s">
        <v>296</v>
      </c>
      <c r="D175" t="s">
        <v>2113</v>
      </c>
      <c r="E175" t="s">
        <v>323</v>
      </c>
      <c r="F175" s="119">
        <f>+VLOOKUP(Col!C175,'Selectable Table'!O:P,2,0)</f>
        <v>40700</v>
      </c>
      <c r="G175" s="119" t="str">
        <f>+VLOOKUP(F175,'Selectable Table'!P:Q,2,0)</f>
        <v>Revenues - Third Parties</v>
      </c>
      <c r="I175" t="s">
        <v>146</v>
      </c>
      <c r="J175">
        <v>2026</v>
      </c>
      <c r="K175">
        <v>5</v>
      </c>
      <c r="L175" t="s">
        <v>95</v>
      </c>
      <c r="M175">
        <v>238.3</v>
      </c>
      <c r="O175">
        <v>238.3</v>
      </c>
      <c r="P175" s="57" t="s">
        <v>2111</v>
      </c>
    </row>
    <row r="176" spans="1:16">
      <c r="A176" s="119" t="str">
        <f>+VLOOKUP(C176,'Selectable Table'!D:E,2,0)</f>
        <v>OTH CUST</v>
      </c>
      <c r="B176" t="s">
        <v>2146</v>
      </c>
      <c r="C176" t="s">
        <v>2100</v>
      </c>
      <c r="D176" t="s">
        <v>2113</v>
      </c>
      <c r="E176" t="s">
        <v>324</v>
      </c>
      <c r="F176" s="119">
        <f>+VLOOKUP(Col!C176,'Selectable Table'!O:P,2,0)</f>
        <v>40700</v>
      </c>
      <c r="G176" s="119" t="str">
        <f>+VLOOKUP(F176,'Selectable Table'!P:Q,2,0)</f>
        <v>Revenues - Third Parties</v>
      </c>
      <c r="I176" t="s">
        <v>203</v>
      </c>
      <c r="J176">
        <v>2026</v>
      </c>
      <c r="K176">
        <v>5</v>
      </c>
      <c r="L176" t="s">
        <v>95</v>
      </c>
      <c r="M176">
        <v>1218.52</v>
      </c>
      <c r="O176">
        <v>1218.52</v>
      </c>
      <c r="P176" s="57" t="s">
        <v>2111</v>
      </c>
    </row>
    <row r="177" spans="1:16">
      <c r="A177" s="119" t="str">
        <f>+VLOOKUP(C177,'Selectable Table'!D:E,2,0)</f>
        <v>OTH CUST</v>
      </c>
      <c r="B177" t="s">
        <v>2146</v>
      </c>
      <c r="C177" t="s">
        <v>2100</v>
      </c>
      <c r="D177" t="s">
        <v>2113</v>
      </c>
      <c r="E177" t="s">
        <v>324</v>
      </c>
      <c r="F177" s="119">
        <f>+VLOOKUP(Col!C177,'Selectable Table'!O:P,2,0)</f>
        <v>40700</v>
      </c>
      <c r="G177" s="119" t="str">
        <f>+VLOOKUP(F177,'Selectable Table'!P:Q,2,0)</f>
        <v>Revenues - Third Parties</v>
      </c>
      <c r="I177" t="s">
        <v>204</v>
      </c>
      <c r="J177">
        <v>2026</v>
      </c>
      <c r="K177">
        <v>5</v>
      </c>
      <c r="L177" t="s">
        <v>95</v>
      </c>
      <c r="M177">
        <v>1699.48</v>
      </c>
      <c r="O177">
        <v>1699.48</v>
      </c>
      <c r="P177" s="57" t="s">
        <v>2111</v>
      </c>
    </row>
    <row r="178" spans="1:16">
      <c r="A178" s="119" t="str">
        <f>+VLOOKUP(C178,'Selectable Table'!D:E,2,0)</f>
        <v>OTH CUST</v>
      </c>
      <c r="B178" t="s">
        <v>2146</v>
      </c>
      <c r="C178" t="s">
        <v>2100</v>
      </c>
      <c r="D178" t="s">
        <v>2113</v>
      </c>
      <c r="E178" t="s">
        <v>324</v>
      </c>
      <c r="F178" s="119">
        <f>+VLOOKUP(Col!C178,'Selectable Table'!O:P,2,0)</f>
        <v>40700</v>
      </c>
      <c r="G178" s="119" t="str">
        <f>+VLOOKUP(F178,'Selectable Table'!P:Q,2,0)</f>
        <v>Revenues - Third Parties</v>
      </c>
      <c r="I178" t="s">
        <v>260</v>
      </c>
      <c r="J178">
        <v>2026</v>
      </c>
      <c r="K178">
        <v>5</v>
      </c>
      <c r="L178" t="s">
        <v>95</v>
      </c>
      <c r="M178">
        <v>1696.88</v>
      </c>
      <c r="O178">
        <v>1696.88</v>
      </c>
      <c r="P178" s="57" t="s">
        <v>2111</v>
      </c>
    </row>
    <row r="179" spans="1:16">
      <c r="A179" s="119" t="str">
        <f>+VLOOKUP(C179,'Selectable Table'!D:E,2,0)</f>
        <v>OTH CUST</v>
      </c>
      <c r="B179" t="s">
        <v>2146</v>
      </c>
      <c r="C179" t="s">
        <v>2100</v>
      </c>
      <c r="D179" t="s">
        <v>2113</v>
      </c>
      <c r="E179" t="s">
        <v>324</v>
      </c>
      <c r="F179" s="119">
        <f>+VLOOKUP(Col!C179,'Selectable Table'!O:P,2,0)</f>
        <v>40700</v>
      </c>
      <c r="G179" s="119" t="str">
        <f>+VLOOKUP(F179,'Selectable Table'!P:Q,2,0)</f>
        <v>Revenues - Third Parties</v>
      </c>
      <c r="I179" t="s">
        <v>197</v>
      </c>
      <c r="J179">
        <v>2026</v>
      </c>
      <c r="K179">
        <v>5</v>
      </c>
      <c r="L179" t="s">
        <v>95</v>
      </c>
      <c r="M179">
        <v>997.47</v>
      </c>
      <c r="O179">
        <v>997.47</v>
      </c>
      <c r="P179" s="57" t="s">
        <v>2111</v>
      </c>
    </row>
    <row r="180" spans="1:16">
      <c r="A180" s="119" t="str">
        <f>+VLOOKUP(C180,'Selectable Table'!D:E,2,0)</f>
        <v>OTH CUST</v>
      </c>
      <c r="B180" t="s">
        <v>2146</v>
      </c>
      <c r="C180" t="s">
        <v>2100</v>
      </c>
      <c r="D180" t="s">
        <v>2113</v>
      </c>
      <c r="E180" t="s">
        <v>323</v>
      </c>
      <c r="F180" s="119">
        <f>+VLOOKUP(Col!C180,'Selectable Table'!O:P,2,0)</f>
        <v>40700</v>
      </c>
      <c r="G180" s="119" t="str">
        <f>+VLOOKUP(F180,'Selectable Table'!P:Q,2,0)</f>
        <v>Revenues - Third Parties</v>
      </c>
      <c r="I180" t="s">
        <v>146</v>
      </c>
      <c r="J180">
        <v>2026</v>
      </c>
      <c r="K180">
        <v>5</v>
      </c>
      <c r="L180" t="s">
        <v>95</v>
      </c>
      <c r="M180">
        <v>405.26</v>
      </c>
      <c r="O180">
        <v>405.26</v>
      </c>
      <c r="P180" s="57" t="s">
        <v>2111</v>
      </c>
    </row>
    <row r="181" spans="1:16">
      <c r="A181" s="119" t="str">
        <f>+VLOOKUP(C181,'Selectable Table'!D:E,2,0)</f>
        <v>OTH CUST</v>
      </c>
      <c r="B181" t="s">
        <v>2146</v>
      </c>
      <c r="C181" t="s">
        <v>2100</v>
      </c>
      <c r="D181" t="s">
        <v>2113</v>
      </c>
      <c r="E181" t="s">
        <v>324</v>
      </c>
      <c r="F181" s="119">
        <f>+VLOOKUP(Col!C181,'Selectable Table'!O:P,2,0)</f>
        <v>40700</v>
      </c>
      <c r="G181" s="119" t="str">
        <f>+VLOOKUP(F181,'Selectable Table'!P:Q,2,0)</f>
        <v>Revenues - Third Parties</v>
      </c>
      <c r="I181" t="s">
        <v>617</v>
      </c>
      <c r="J181">
        <v>2026</v>
      </c>
      <c r="K181">
        <v>5</v>
      </c>
      <c r="L181" t="s">
        <v>95</v>
      </c>
      <c r="M181">
        <v>530.48</v>
      </c>
      <c r="O181">
        <v>530.48</v>
      </c>
      <c r="P181" s="57" t="s">
        <v>2111</v>
      </c>
    </row>
    <row r="182" spans="1:16">
      <c r="A182" s="119" t="str">
        <f>+VLOOKUP(C182,'Selectable Table'!D:E,2,0)</f>
        <v>OTH CUST</v>
      </c>
      <c r="B182" t="s">
        <v>2146</v>
      </c>
      <c r="C182" t="s">
        <v>2100</v>
      </c>
      <c r="D182" t="s">
        <v>2113</v>
      </c>
      <c r="E182" t="s">
        <v>694</v>
      </c>
      <c r="F182" s="119">
        <f>+VLOOKUP(Col!C182,'Selectable Table'!O:P,2,0)</f>
        <v>40700</v>
      </c>
      <c r="G182" s="119" t="str">
        <f>+VLOOKUP(F182,'Selectable Table'!P:Q,2,0)</f>
        <v>Revenues - Third Parties</v>
      </c>
      <c r="I182" t="s">
        <v>2147</v>
      </c>
      <c r="J182">
        <v>2026</v>
      </c>
      <c r="K182">
        <v>5</v>
      </c>
      <c r="L182" t="s">
        <v>95</v>
      </c>
      <c r="M182">
        <v>105833.2</v>
      </c>
      <c r="O182">
        <v>105833.2</v>
      </c>
      <c r="P182" s="57" t="s">
        <v>2111</v>
      </c>
    </row>
    <row r="183" spans="1:16">
      <c r="A183" s="119" t="str">
        <f>+VLOOKUP(C183,'Selectable Table'!D:E,2,0)</f>
        <v>MERCK</v>
      </c>
      <c r="B183" t="s">
        <v>132</v>
      </c>
      <c r="C183" t="s">
        <v>133</v>
      </c>
      <c r="D183" t="s">
        <v>2113</v>
      </c>
      <c r="E183" t="s">
        <v>323</v>
      </c>
      <c r="F183" s="119">
        <f>+VLOOKUP(Col!C183,'Selectable Table'!O:P,2,0)</f>
        <v>40700</v>
      </c>
      <c r="G183" s="119" t="str">
        <f>+VLOOKUP(F183,'Selectable Table'!P:Q,2,0)</f>
        <v>Revenues - Third Parties</v>
      </c>
      <c r="I183" t="s">
        <v>112</v>
      </c>
      <c r="J183">
        <v>2026</v>
      </c>
      <c r="K183">
        <v>5</v>
      </c>
      <c r="L183" t="s">
        <v>95</v>
      </c>
      <c r="M183">
        <v>95.63</v>
      </c>
      <c r="O183">
        <v>95.63</v>
      </c>
      <c r="P183" s="57" t="s">
        <v>2111</v>
      </c>
    </row>
    <row r="184" spans="1:16">
      <c r="A184" s="119" t="str">
        <f>+VLOOKUP(C184,'Selectable Table'!D:E,2,0)</f>
        <v>MERCK</v>
      </c>
      <c r="B184" t="s">
        <v>2148</v>
      </c>
      <c r="C184" t="s">
        <v>133</v>
      </c>
      <c r="D184" t="s">
        <v>2113</v>
      </c>
      <c r="E184" t="s">
        <v>323</v>
      </c>
      <c r="F184" s="119">
        <f>+VLOOKUP(Col!C184,'Selectable Table'!O:P,2,0)</f>
        <v>40700</v>
      </c>
      <c r="G184" s="119" t="str">
        <f>+VLOOKUP(F184,'Selectable Table'!P:Q,2,0)</f>
        <v>Revenues - Third Parties</v>
      </c>
      <c r="I184" t="s">
        <v>112</v>
      </c>
      <c r="J184">
        <v>2026</v>
      </c>
      <c r="K184">
        <v>5</v>
      </c>
      <c r="L184" t="s">
        <v>95</v>
      </c>
      <c r="M184">
        <v>95.63</v>
      </c>
      <c r="O184">
        <v>95.63</v>
      </c>
      <c r="P184" s="57" t="s">
        <v>2111</v>
      </c>
    </row>
    <row r="185" spans="1:16">
      <c r="A185" s="119" t="str">
        <f>+VLOOKUP(C185,'Selectable Table'!D:E,2,0)</f>
        <v>MERCK</v>
      </c>
      <c r="B185" t="s">
        <v>139</v>
      </c>
      <c r="C185" t="s">
        <v>133</v>
      </c>
      <c r="D185" t="s">
        <v>2113</v>
      </c>
      <c r="E185" t="s">
        <v>323</v>
      </c>
      <c r="F185" s="119">
        <f>+VLOOKUP(Col!C185,'Selectable Table'!O:P,2,0)</f>
        <v>40700</v>
      </c>
      <c r="G185" s="119" t="str">
        <f>+VLOOKUP(F185,'Selectable Table'!P:Q,2,0)</f>
        <v>Revenues - Third Parties</v>
      </c>
      <c r="I185" t="s">
        <v>112</v>
      </c>
      <c r="J185">
        <v>2026</v>
      </c>
      <c r="K185">
        <v>5</v>
      </c>
      <c r="L185" t="s">
        <v>95</v>
      </c>
      <c r="M185">
        <v>95.63</v>
      </c>
      <c r="O185">
        <v>95.63</v>
      </c>
      <c r="P185" s="57" t="s">
        <v>2111</v>
      </c>
    </row>
    <row r="186" spans="1:16">
      <c r="A186" s="119" t="str">
        <f>+VLOOKUP(C186,'Selectable Table'!D:E,2,0)</f>
        <v>MERCK</v>
      </c>
      <c r="B186" t="s">
        <v>2149</v>
      </c>
      <c r="C186" t="s">
        <v>133</v>
      </c>
      <c r="D186" t="s">
        <v>2113</v>
      </c>
      <c r="E186" t="s">
        <v>323</v>
      </c>
      <c r="F186" s="119">
        <f>+VLOOKUP(Col!C186,'Selectable Table'!O:P,2,0)</f>
        <v>40700</v>
      </c>
      <c r="G186" s="119" t="str">
        <f>+VLOOKUP(F186,'Selectable Table'!P:Q,2,0)</f>
        <v>Revenues - Third Parties</v>
      </c>
      <c r="I186" t="s">
        <v>112</v>
      </c>
      <c r="J186">
        <v>2026</v>
      </c>
      <c r="K186">
        <v>5</v>
      </c>
      <c r="L186" t="s">
        <v>95</v>
      </c>
      <c r="M186">
        <v>95.63</v>
      </c>
      <c r="O186">
        <v>95.63</v>
      </c>
      <c r="P186" s="57" t="s">
        <v>2111</v>
      </c>
    </row>
    <row r="187" spans="1:16">
      <c r="A187" s="119" t="str">
        <f>+VLOOKUP(C187,'Selectable Table'!D:E,2,0)</f>
        <v>MERCK</v>
      </c>
      <c r="B187" t="s">
        <v>2150</v>
      </c>
      <c r="C187" t="s">
        <v>133</v>
      </c>
      <c r="D187" t="s">
        <v>2113</v>
      </c>
      <c r="E187" t="s">
        <v>323</v>
      </c>
      <c r="F187" s="119">
        <f>+VLOOKUP(Col!C187,'Selectable Table'!O:P,2,0)</f>
        <v>40700</v>
      </c>
      <c r="G187" s="119" t="str">
        <f>+VLOOKUP(F187,'Selectable Table'!P:Q,2,0)</f>
        <v>Revenues - Third Parties</v>
      </c>
      <c r="I187" t="s">
        <v>112</v>
      </c>
      <c r="J187">
        <v>2026</v>
      </c>
      <c r="K187">
        <v>5</v>
      </c>
      <c r="L187" t="s">
        <v>95</v>
      </c>
      <c r="M187">
        <v>191.26</v>
      </c>
      <c r="O187">
        <v>191.26</v>
      </c>
      <c r="P187" s="57" t="s">
        <v>2111</v>
      </c>
    </row>
    <row r="188" spans="1:16">
      <c r="A188" s="119" t="str">
        <f>+VLOOKUP(C188,'Selectable Table'!D:E,2,0)</f>
        <v>MERCK</v>
      </c>
      <c r="B188" t="s">
        <v>656</v>
      </c>
      <c r="C188" t="s">
        <v>133</v>
      </c>
      <c r="D188" t="s">
        <v>2113</v>
      </c>
      <c r="E188" t="s">
        <v>323</v>
      </c>
      <c r="F188" s="119">
        <f>+VLOOKUP(Col!C188,'Selectable Table'!O:P,2,0)</f>
        <v>40700</v>
      </c>
      <c r="G188" s="119" t="str">
        <f>+VLOOKUP(F188,'Selectable Table'!P:Q,2,0)</f>
        <v>Revenues - Third Parties</v>
      </c>
      <c r="I188" t="s">
        <v>112</v>
      </c>
      <c r="J188">
        <v>2026</v>
      </c>
      <c r="K188">
        <v>5</v>
      </c>
      <c r="L188" t="s">
        <v>95</v>
      </c>
      <c r="M188">
        <v>95.63</v>
      </c>
      <c r="O188">
        <v>95.63</v>
      </c>
      <c r="P188" s="57" t="s">
        <v>2111</v>
      </c>
    </row>
    <row r="189" spans="1:16">
      <c r="A189" s="119" t="str">
        <f>+VLOOKUP(C189,'Selectable Table'!D:E,2,0)</f>
        <v>MERCK</v>
      </c>
      <c r="B189" t="s">
        <v>2151</v>
      </c>
      <c r="C189" t="s">
        <v>133</v>
      </c>
      <c r="D189" t="s">
        <v>2113</v>
      </c>
      <c r="E189" t="s">
        <v>323</v>
      </c>
      <c r="F189" s="119">
        <f>+VLOOKUP(Col!C189,'Selectable Table'!O:P,2,0)</f>
        <v>40700</v>
      </c>
      <c r="G189" s="119" t="str">
        <f>+VLOOKUP(F189,'Selectable Table'!P:Q,2,0)</f>
        <v>Revenues - Third Parties</v>
      </c>
      <c r="I189" t="s">
        <v>112</v>
      </c>
      <c r="J189">
        <v>2026</v>
      </c>
      <c r="K189">
        <v>5</v>
      </c>
      <c r="L189" t="s">
        <v>95</v>
      </c>
      <c r="M189">
        <v>191.26</v>
      </c>
      <c r="O189">
        <v>191.26</v>
      </c>
      <c r="P189" s="57" t="s">
        <v>2111</v>
      </c>
    </row>
    <row r="190" spans="1:16">
      <c r="A190" s="119" t="str">
        <f>+VLOOKUP(C190,'Selectable Table'!D:E,2,0)</f>
        <v>MERCK</v>
      </c>
      <c r="B190" t="s">
        <v>147</v>
      </c>
      <c r="C190" t="s">
        <v>133</v>
      </c>
      <c r="D190" t="s">
        <v>2113</v>
      </c>
      <c r="E190" t="s">
        <v>323</v>
      </c>
      <c r="F190" s="119">
        <f>+VLOOKUP(Col!C190,'Selectable Table'!O:P,2,0)</f>
        <v>40700</v>
      </c>
      <c r="G190" s="119" t="str">
        <f>+VLOOKUP(F190,'Selectable Table'!P:Q,2,0)</f>
        <v>Revenues - Third Parties</v>
      </c>
      <c r="I190" t="s">
        <v>112</v>
      </c>
      <c r="J190">
        <v>2026</v>
      </c>
      <c r="K190">
        <v>5</v>
      </c>
      <c r="L190" t="s">
        <v>95</v>
      </c>
      <c r="M190">
        <v>95.63</v>
      </c>
      <c r="O190">
        <v>95.63</v>
      </c>
      <c r="P190" s="57" t="s">
        <v>2111</v>
      </c>
    </row>
    <row r="191" spans="1:16">
      <c r="A191" s="119" t="str">
        <f>+VLOOKUP(C191,'Selectable Table'!D:E,2,0)</f>
        <v>MERCK</v>
      </c>
      <c r="B191" t="s">
        <v>149</v>
      </c>
      <c r="C191" t="s">
        <v>133</v>
      </c>
      <c r="D191" t="s">
        <v>2113</v>
      </c>
      <c r="E191" t="s">
        <v>616</v>
      </c>
      <c r="F191" s="119">
        <f>+VLOOKUP(Col!C191,'Selectable Table'!O:P,2,0)</f>
        <v>40700</v>
      </c>
      <c r="G191" s="119" t="str">
        <f>+VLOOKUP(F191,'Selectable Table'!P:Q,2,0)</f>
        <v>Revenues - Third Parties</v>
      </c>
      <c r="I191" t="s">
        <v>122</v>
      </c>
      <c r="J191">
        <v>2026</v>
      </c>
      <c r="K191">
        <v>5</v>
      </c>
      <c r="L191" t="s">
        <v>95</v>
      </c>
      <c r="M191">
        <v>54.08</v>
      </c>
      <c r="O191">
        <v>54.08</v>
      </c>
      <c r="P191" s="57" t="s">
        <v>2111</v>
      </c>
    </row>
    <row r="192" spans="1:16">
      <c r="A192" s="119" t="str">
        <f>+VLOOKUP(C192,'Selectable Table'!D:E,2,0)</f>
        <v>MERCK</v>
      </c>
      <c r="B192" t="s">
        <v>149</v>
      </c>
      <c r="C192" t="s">
        <v>133</v>
      </c>
      <c r="D192" t="s">
        <v>2113</v>
      </c>
      <c r="E192" t="s">
        <v>616</v>
      </c>
      <c r="F192" s="119">
        <f>+VLOOKUP(Col!C192,'Selectable Table'!O:P,2,0)</f>
        <v>40700</v>
      </c>
      <c r="G192" s="119" t="str">
        <f>+VLOOKUP(F192,'Selectable Table'!P:Q,2,0)</f>
        <v>Revenues - Third Parties</v>
      </c>
      <c r="I192" t="s">
        <v>123</v>
      </c>
      <c r="J192">
        <v>2026</v>
      </c>
      <c r="K192">
        <v>5</v>
      </c>
      <c r="L192" t="s">
        <v>95</v>
      </c>
      <c r="M192">
        <v>135.19999999999999</v>
      </c>
      <c r="O192">
        <v>135.19999999999999</v>
      </c>
      <c r="P192" s="57" t="s">
        <v>2111</v>
      </c>
    </row>
    <row r="193" spans="1:16">
      <c r="A193" s="119" t="str">
        <f>+VLOOKUP(C193,'Selectable Table'!D:E,2,0)</f>
        <v>MERCK</v>
      </c>
      <c r="B193" t="s">
        <v>149</v>
      </c>
      <c r="C193" t="s">
        <v>133</v>
      </c>
      <c r="D193" t="s">
        <v>2113</v>
      </c>
      <c r="E193" t="s">
        <v>323</v>
      </c>
      <c r="F193" s="119">
        <f>+VLOOKUP(Col!C193,'Selectable Table'!O:P,2,0)</f>
        <v>40700</v>
      </c>
      <c r="G193" s="119" t="str">
        <f>+VLOOKUP(F193,'Selectable Table'!P:Q,2,0)</f>
        <v>Revenues - Third Parties</v>
      </c>
      <c r="I193" t="s">
        <v>112</v>
      </c>
      <c r="J193">
        <v>2026</v>
      </c>
      <c r="K193">
        <v>5</v>
      </c>
      <c r="L193" t="s">
        <v>95</v>
      </c>
      <c r="M193">
        <v>191.26</v>
      </c>
      <c r="O193">
        <v>191.26</v>
      </c>
      <c r="P193" s="57" t="s">
        <v>2111</v>
      </c>
    </row>
    <row r="194" spans="1:16">
      <c r="A194" s="119" t="str">
        <f>+VLOOKUP(C194,'Selectable Table'!D:E,2,0)</f>
        <v>MERCK</v>
      </c>
      <c r="B194" t="s">
        <v>809</v>
      </c>
      <c r="C194" t="s">
        <v>133</v>
      </c>
      <c r="D194" t="s">
        <v>2113</v>
      </c>
      <c r="E194" t="s">
        <v>324</v>
      </c>
      <c r="F194" s="119">
        <f>+VLOOKUP(Col!C194,'Selectable Table'!O:P,2,0)</f>
        <v>40700</v>
      </c>
      <c r="G194" s="119" t="str">
        <f>+VLOOKUP(F194,'Selectable Table'!P:Q,2,0)</f>
        <v>Revenues - Third Parties</v>
      </c>
      <c r="I194" t="s">
        <v>260</v>
      </c>
      <c r="J194">
        <v>2026</v>
      </c>
      <c r="K194">
        <v>5</v>
      </c>
      <c r="L194" t="s">
        <v>95</v>
      </c>
      <c r="M194">
        <v>310.82</v>
      </c>
      <c r="O194">
        <v>310.82</v>
      </c>
      <c r="P194" s="57" t="s">
        <v>2111</v>
      </c>
    </row>
    <row r="195" spans="1:16">
      <c r="A195" s="119" t="str">
        <f>+VLOOKUP(C195,'Selectable Table'!D:E,2,0)</f>
        <v>MERCK</v>
      </c>
      <c r="B195" t="s">
        <v>658</v>
      </c>
      <c r="C195" t="s">
        <v>133</v>
      </c>
      <c r="D195" t="s">
        <v>2113</v>
      </c>
      <c r="E195" t="s">
        <v>323</v>
      </c>
      <c r="F195" s="119">
        <f>+VLOOKUP(Col!C195,'Selectable Table'!O:P,2,0)</f>
        <v>40700</v>
      </c>
      <c r="G195" s="119" t="str">
        <f>+VLOOKUP(F195,'Selectable Table'!P:Q,2,0)</f>
        <v>Revenues - Third Parties</v>
      </c>
      <c r="I195" t="s">
        <v>112</v>
      </c>
      <c r="J195">
        <v>2026</v>
      </c>
      <c r="K195">
        <v>5</v>
      </c>
      <c r="L195" t="s">
        <v>95</v>
      </c>
      <c r="M195">
        <v>286.89</v>
      </c>
      <c r="O195">
        <v>286.89</v>
      </c>
      <c r="P195" s="57" t="s">
        <v>2111</v>
      </c>
    </row>
    <row r="196" spans="1:16">
      <c r="A196" s="119" t="str">
        <f>+VLOOKUP(C196,'Selectable Table'!D:E,2,0)</f>
        <v>MERCK</v>
      </c>
      <c r="B196" t="s">
        <v>151</v>
      </c>
      <c r="C196" t="s">
        <v>133</v>
      </c>
      <c r="D196" t="s">
        <v>2113</v>
      </c>
      <c r="E196" t="s">
        <v>323</v>
      </c>
      <c r="F196" s="119">
        <f>+VLOOKUP(Col!C196,'Selectable Table'!O:P,2,0)</f>
        <v>40700</v>
      </c>
      <c r="G196" s="119" t="str">
        <f>+VLOOKUP(F196,'Selectable Table'!P:Q,2,0)</f>
        <v>Revenues - Third Parties</v>
      </c>
      <c r="I196" t="s">
        <v>112</v>
      </c>
      <c r="J196">
        <v>2026</v>
      </c>
      <c r="K196">
        <v>5</v>
      </c>
      <c r="L196" t="s">
        <v>95</v>
      </c>
      <c r="M196">
        <v>286.89</v>
      </c>
      <c r="O196">
        <v>286.89</v>
      </c>
      <c r="P196" s="57" t="s">
        <v>2111</v>
      </c>
    </row>
    <row r="197" spans="1:16">
      <c r="A197" s="119" t="str">
        <f>+VLOOKUP(C197,'Selectable Table'!D:E,2,0)</f>
        <v>MERCK</v>
      </c>
      <c r="B197" t="s">
        <v>154</v>
      </c>
      <c r="C197" t="s">
        <v>133</v>
      </c>
      <c r="D197" t="s">
        <v>2113</v>
      </c>
      <c r="E197" t="s">
        <v>616</v>
      </c>
      <c r="F197" s="119">
        <f>+VLOOKUP(Col!C197,'Selectable Table'!O:P,2,0)</f>
        <v>40700</v>
      </c>
      <c r="G197" s="119" t="str">
        <f>+VLOOKUP(F197,'Selectable Table'!P:Q,2,0)</f>
        <v>Revenues - Third Parties</v>
      </c>
      <c r="I197" t="s">
        <v>122</v>
      </c>
      <c r="J197">
        <v>2026</v>
      </c>
      <c r="K197">
        <v>5</v>
      </c>
      <c r="L197" t="s">
        <v>95</v>
      </c>
      <c r="M197">
        <v>54.08</v>
      </c>
      <c r="O197">
        <v>54.08</v>
      </c>
      <c r="P197" s="57" t="s">
        <v>2111</v>
      </c>
    </row>
    <row r="198" spans="1:16">
      <c r="A198" s="119" t="str">
        <f>+VLOOKUP(C198,'Selectable Table'!D:E,2,0)</f>
        <v>MERCK</v>
      </c>
      <c r="B198" t="s">
        <v>154</v>
      </c>
      <c r="C198" t="s">
        <v>133</v>
      </c>
      <c r="D198" t="s">
        <v>2113</v>
      </c>
      <c r="E198" t="s">
        <v>616</v>
      </c>
      <c r="F198" s="119">
        <f>+VLOOKUP(Col!C198,'Selectable Table'!O:P,2,0)</f>
        <v>40700</v>
      </c>
      <c r="G198" s="119" t="str">
        <f>+VLOOKUP(F198,'Selectable Table'!P:Q,2,0)</f>
        <v>Revenues - Third Parties</v>
      </c>
      <c r="I198" t="s">
        <v>123</v>
      </c>
      <c r="J198">
        <v>2026</v>
      </c>
      <c r="K198">
        <v>5</v>
      </c>
      <c r="L198" t="s">
        <v>95</v>
      </c>
      <c r="M198">
        <v>135.19999999999999</v>
      </c>
      <c r="O198">
        <v>135.19999999999999</v>
      </c>
      <c r="P198" s="57" t="s">
        <v>2111</v>
      </c>
    </row>
    <row r="199" spans="1:16">
      <c r="A199" s="119" t="str">
        <f>+VLOOKUP(C199,'Selectable Table'!D:E,2,0)</f>
        <v>MERCK</v>
      </c>
      <c r="B199" t="s">
        <v>154</v>
      </c>
      <c r="C199" t="s">
        <v>133</v>
      </c>
      <c r="D199" t="s">
        <v>2113</v>
      </c>
      <c r="E199" t="s">
        <v>323</v>
      </c>
      <c r="F199" s="119">
        <f>+VLOOKUP(Col!C199,'Selectable Table'!O:P,2,0)</f>
        <v>40700</v>
      </c>
      <c r="G199" s="119" t="str">
        <f>+VLOOKUP(F199,'Selectable Table'!P:Q,2,0)</f>
        <v>Revenues - Third Parties</v>
      </c>
      <c r="I199" t="s">
        <v>112</v>
      </c>
      <c r="J199">
        <v>2026</v>
      </c>
      <c r="K199">
        <v>5</v>
      </c>
      <c r="L199" t="s">
        <v>95</v>
      </c>
      <c r="M199">
        <v>191.26</v>
      </c>
      <c r="O199">
        <v>191.26</v>
      </c>
      <c r="P199" s="57" t="s">
        <v>2111</v>
      </c>
    </row>
    <row r="200" spans="1:16">
      <c r="A200" s="119" t="str">
        <f>+VLOOKUP(C200,'Selectable Table'!D:E,2,0)</f>
        <v>MERCK</v>
      </c>
      <c r="B200" t="s">
        <v>2152</v>
      </c>
      <c r="C200" t="s">
        <v>133</v>
      </c>
      <c r="D200" t="s">
        <v>2113</v>
      </c>
      <c r="E200" t="s">
        <v>323</v>
      </c>
      <c r="F200" s="119">
        <f>+VLOOKUP(Col!C200,'Selectable Table'!O:P,2,0)</f>
        <v>40700</v>
      </c>
      <c r="G200" s="119" t="str">
        <f>+VLOOKUP(F200,'Selectable Table'!P:Q,2,0)</f>
        <v>Revenues - Third Parties</v>
      </c>
      <c r="I200" t="s">
        <v>112</v>
      </c>
      <c r="J200">
        <v>2026</v>
      </c>
      <c r="K200">
        <v>5</v>
      </c>
      <c r="L200" t="s">
        <v>95</v>
      </c>
      <c r="M200">
        <v>191.26</v>
      </c>
      <c r="O200">
        <v>191.26</v>
      </c>
      <c r="P200" s="57" t="s">
        <v>2111</v>
      </c>
    </row>
    <row r="201" spans="1:16">
      <c r="A201" s="119" t="str">
        <f>+VLOOKUP(C201,'Selectable Table'!D:E,2,0)</f>
        <v>MERCK</v>
      </c>
      <c r="B201" t="s">
        <v>2153</v>
      </c>
      <c r="C201" t="s">
        <v>133</v>
      </c>
      <c r="D201" t="s">
        <v>2113</v>
      </c>
      <c r="E201" t="s">
        <v>616</v>
      </c>
      <c r="F201" s="119">
        <f>+VLOOKUP(Col!C201,'Selectable Table'!O:P,2,0)</f>
        <v>40700</v>
      </c>
      <c r="G201" s="119" t="str">
        <f>+VLOOKUP(F201,'Selectable Table'!P:Q,2,0)</f>
        <v>Revenues - Third Parties</v>
      </c>
      <c r="I201" t="s">
        <v>122</v>
      </c>
      <c r="J201">
        <v>2026</v>
      </c>
      <c r="K201">
        <v>5</v>
      </c>
      <c r="L201" t="s">
        <v>95</v>
      </c>
      <c r="M201">
        <v>54.08</v>
      </c>
      <c r="O201">
        <v>54.08</v>
      </c>
      <c r="P201" s="57" t="s">
        <v>2111</v>
      </c>
    </row>
    <row r="202" spans="1:16">
      <c r="A202" s="119" t="str">
        <f>+VLOOKUP(C202,'Selectable Table'!D:E,2,0)</f>
        <v>MERCK</v>
      </c>
      <c r="B202" t="s">
        <v>2153</v>
      </c>
      <c r="C202" t="s">
        <v>133</v>
      </c>
      <c r="D202" t="s">
        <v>2113</v>
      </c>
      <c r="E202" t="s">
        <v>616</v>
      </c>
      <c r="F202" s="119">
        <f>+VLOOKUP(Col!C202,'Selectable Table'!O:P,2,0)</f>
        <v>40700</v>
      </c>
      <c r="G202" s="119" t="str">
        <f>+VLOOKUP(F202,'Selectable Table'!P:Q,2,0)</f>
        <v>Revenues - Third Parties</v>
      </c>
      <c r="I202" t="s">
        <v>123</v>
      </c>
      <c r="J202">
        <v>2026</v>
      </c>
      <c r="K202">
        <v>5</v>
      </c>
      <c r="L202" t="s">
        <v>95</v>
      </c>
      <c r="M202">
        <v>135.19999999999999</v>
      </c>
      <c r="O202">
        <v>135.19999999999999</v>
      </c>
      <c r="P202" s="57" t="s">
        <v>2111</v>
      </c>
    </row>
    <row r="203" spans="1:16">
      <c r="A203" s="119" t="str">
        <f>+VLOOKUP(C203,'Selectable Table'!D:E,2,0)</f>
        <v>MERCK</v>
      </c>
      <c r="B203" t="s">
        <v>2153</v>
      </c>
      <c r="C203" t="s">
        <v>133</v>
      </c>
      <c r="D203" t="s">
        <v>2113</v>
      </c>
      <c r="E203" t="s">
        <v>323</v>
      </c>
      <c r="F203" s="119">
        <f>+VLOOKUP(Col!C203,'Selectable Table'!O:P,2,0)</f>
        <v>40700</v>
      </c>
      <c r="G203" s="119" t="str">
        <f>+VLOOKUP(F203,'Selectable Table'!P:Q,2,0)</f>
        <v>Revenues - Third Parties</v>
      </c>
      <c r="I203" t="s">
        <v>112</v>
      </c>
      <c r="J203">
        <v>2026</v>
      </c>
      <c r="K203">
        <v>5</v>
      </c>
      <c r="L203" t="s">
        <v>95</v>
      </c>
      <c r="M203">
        <v>191.26</v>
      </c>
      <c r="O203">
        <v>191.26</v>
      </c>
      <c r="P203" s="57" t="s">
        <v>2111</v>
      </c>
    </row>
    <row r="204" spans="1:16">
      <c r="A204" s="119" t="str">
        <f>+VLOOKUP(C204,'Selectable Table'!D:E,2,0)</f>
        <v>MERCK</v>
      </c>
      <c r="B204" t="s">
        <v>659</v>
      </c>
      <c r="C204" t="s">
        <v>133</v>
      </c>
      <c r="D204" t="s">
        <v>2113</v>
      </c>
      <c r="E204" t="s">
        <v>325</v>
      </c>
      <c r="F204" s="119">
        <f>+VLOOKUP(Col!C204,'Selectable Table'!O:P,2,0)</f>
        <v>40700</v>
      </c>
      <c r="G204" s="119" t="str">
        <f>+VLOOKUP(F204,'Selectable Table'!P:Q,2,0)</f>
        <v>Revenues - Third Parties</v>
      </c>
      <c r="I204" t="s">
        <v>120</v>
      </c>
      <c r="J204">
        <v>2026</v>
      </c>
      <c r="K204">
        <v>5</v>
      </c>
      <c r="L204" t="s">
        <v>95</v>
      </c>
      <c r="M204">
        <v>72.59</v>
      </c>
      <c r="O204">
        <v>72.59</v>
      </c>
      <c r="P204" s="57" t="s">
        <v>2111</v>
      </c>
    </row>
    <row r="205" spans="1:16">
      <c r="A205" s="119" t="str">
        <f>+VLOOKUP(C205,'Selectable Table'!D:E,2,0)</f>
        <v>MERCK</v>
      </c>
      <c r="B205" t="s">
        <v>659</v>
      </c>
      <c r="C205" t="s">
        <v>133</v>
      </c>
      <c r="D205" t="s">
        <v>2113</v>
      </c>
      <c r="E205" t="s">
        <v>616</v>
      </c>
      <c r="F205" s="119">
        <f>+VLOOKUP(Col!C205,'Selectable Table'!O:P,2,0)</f>
        <v>40700</v>
      </c>
      <c r="G205" s="119" t="str">
        <f>+VLOOKUP(F205,'Selectable Table'!P:Q,2,0)</f>
        <v>Revenues - Third Parties</v>
      </c>
      <c r="I205" t="s">
        <v>122</v>
      </c>
      <c r="J205">
        <v>2026</v>
      </c>
      <c r="K205">
        <v>5</v>
      </c>
      <c r="L205" t="s">
        <v>95</v>
      </c>
      <c r="M205">
        <v>54.08</v>
      </c>
      <c r="O205">
        <v>54.08</v>
      </c>
      <c r="P205" s="57" t="s">
        <v>2111</v>
      </c>
    </row>
    <row r="206" spans="1:16">
      <c r="A206" s="119" t="str">
        <f>+VLOOKUP(C206,'Selectable Table'!D:E,2,0)</f>
        <v>MERCK</v>
      </c>
      <c r="B206" t="s">
        <v>659</v>
      </c>
      <c r="C206" t="s">
        <v>133</v>
      </c>
      <c r="D206" t="s">
        <v>2113</v>
      </c>
      <c r="E206" t="s">
        <v>616</v>
      </c>
      <c r="F206" s="119">
        <f>+VLOOKUP(Col!C206,'Selectable Table'!O:P,2,0)</f>
        <v>40700</v>
      </c>
      <c r="G206" s="119" t="str">
        <f>+VLOOKUP(F206,'Selectable Table'!P:Q,2,0)</f>
        <v>Revenues - Third Parties</v>
      </c>
      <c r="I206" t="s">
        <v>123</v>
      </c>
      <c r="J206">
        <v>2026</v>
      </c>
      <c r="K206">
        <v>5</v>
      </c>
      <c r="L206" t="s">
        <v>95</v>
      </c>
      <c r="M206">
        <v>135.19999999999999</v>
      </c>
      <c r="O206">
        <v>135.19999999999999</v>
      </c>
      <c r="P206" s="57" t="s">
        <v>2111</v>
      </c>
    </row>
    <row r="207" spans="1:16">
      <c r="A207" s="119" t="str">
        <f>+VLOOKUP(C207,'Selectable Table'!D:E,2,0)</f>
        <v>MERCK</v>
      </c>
      <c r="B207" t="s">
        <v>659</v>
      </c>
      <c r="C207" t="s">
        <v>133</v>
      </c>
      <c r="D207" t="s">
        <v>2113</v>
      </c>
      <c r="E207" t="s">
        <v>323</v>
      </c>
      <c r="F207" s="119">
        <f>+VLOOKUP(Col!C207,'Selectable Table'!O:P,2,0)</f>
        <v>40700</v>
      </c>
      <c r="G207" s="119" t="str">
        <f>+VLOOKUP(F207,'Selectable Table'!P:Q,2,0)</f>
        <v>Revenues - Third Parties</v>
      </c>
      <c r="I207" t="s">
        <v>112</v>
      </c>
      <c r="J207">
        <v>2026</v>
      </c>
      <c r="K207">
        <v>5</v>
      </c>
      <c r="L207" t="s">
        <v>95</v>
      </c>
      <c r="M207">
        <v>286.89</v>
      </c>
      <c r="O207">
        <v>286.89</v>
      </c>
      <c r="P207" s="57" t="s">
        <v>2111</v>
      </c>
    </row>
    <row r="208" spans="1:16">
      <c r="A208" s="119" t="str">
        <f>+VLOOKUP(C208,'Selectable Table'!D:E,2,0)</f>
        <v>MERCK</v>
      </c>
      <c r="B208" t="s">
        <v>2154</v>
      </c>
      <c r="C208" t="s">
        <v>133</v>
      </c>
      <c r="D208" t="s">
        <v>2113</v>
      </c>
      <c r="E208" t="s">
        <v>323</v>
      </c>
      <c r="F208" s="119">
        <f>+VLOOKUP(Col!C208,'Selectable Table'!O:P,2,0)</f>
        <v>40700</v>
      </c>
      <c r="G208" s="119" t="str">
        <f>+VLOOKUP(F208,'Selectable Table'!P:Q,2,0)</f>
        <v>Revenues - Third Parties</v>
      </c>
      <c r="I208" t="s">
        <v>112</v>
      </c>
      <c r="J208">
        <v>2026</v>
      </c>
      <c r="K208">
        <v>5</v>
      </c>
      <c r="L208" t="s">
        <v>95</v>
      </c>
      <c r="M208">
        <v>95.63</v>
      </c>
      <c r="O208">
        <v>95.63</v>
      </c>
      <c r="P208" s="57" t="s">
        <v>2111</v>
      </c>
    </row>
    <row r="209" spans="1:16">
      <c r="A209" s="119" t="str">
        <f>+VLOOKUP(C209,'Selectable Table'!D:E,2,0)</f>
        <v>MERCK</v>
      </c>
      <c r="B209" t="s">
        <v>156</v>
      </c>
      <c r="C209" t="s">
        <v>133</v>
      </c>
      <c r="D209" t="s">
        <v>2113</v>
      </c>
      <c r="E209" t="s">
        <v>616</v>
      </c>
      <c r="F209" s="119">
        <f>+VLOOKUP(Col!C209,'Selectable Table'!O:P,2,0)</f>
        <v>40700</v>
      </c>
      <c r="G209" s="119" t="str">
        <f>+VLOOKUP(F209,'Selectable Table'!P:Q,2,0)</f>
        <v>Revenues - Third Parties</v>
      </c>
      <c r="I209" t="s">
        <v>122</v>
      </c>
      <c r="J209">
        <v>2026</v>
      </c>
      <c r="K209">
        <v>5</v>
      </c>
      <c r="L209" t="s">
        <v>95</v>
      </c>
      <c r="M209">
        <v>54.08</v>
      </c>
      <c r="O209">
        <v>54.08</v>
      </c>
      <c r="P209" s="57" t="s">
        <v>2111</v>
      </c>
    </row>
    <row r="210" spans="1:16">
      <c r="A210" s="119" t="str">
        <f>+VLOOKUP(C210,'Selectable Table'!D:E,2,0)</f>
        <v>MERCK</v>
      </c>
      <c r="B210" t="s">
        <v>156</v>
      </c>
      <c r="C210" t="s">
        <v>133</v>
      </c>
      <c r="D210" t="s">
        <v>2113</v>
      </c>
      <c r="E210" t="s">
        <v>616</v>
      </c>
      <c r="F210" s="119">
        <f>+VLOOKUP(Col!C210,'Selectable Table'!O:P,2,0)</f>
        <v>40700</v>
      </c>
      <c r="G210" s="119" t="str">
        <f>+VLOOKUP(F210,'Selectable Table'!P:Q,2,0)</f>
        <v>Revenues - Third Parties</v>
      </c>
      <c r="I210" t="s">
        <v>123</v>
      </c>
      <c r="J210">
        <v>2026</v>
      </c>
      <c r="K210">
        <v>5</v>
      </c>
      <c r="L210" t="s">
        <v>95</v>
      </c>
      <c r="M210">
        <v>135.19999999999999</v>
      </c>
      <c r="O210">
        <v>135.19999999999999</v>
      </c>
      <c r="P210" s="57" t="s">
        <v>2111</v>
      </c>
    </row>
    <row r="211" spans="1:16">
      <c r="A211" s="119" t="str">
        <f>+VLOOKUP(C211,'Selectable Table'!D:E,2,0)</f>
        <v>MERCK</v>
      </c>
      <c r="B211" t="s">
        <v>156</v>
      </c>
      <c r="C211" t="s">
        <v>133</v>
      </c>
      <c r="D211" t="s">
        <v>2113</v>
      </c>
      <c r="E211" t="s">
        <v>323</v>
      </c>
      <c r="F211" s="119">
        <f>+VLOOKUP(Col!C211,'Selectable Table'!O:P,2,0)</f>
        <v>40700</v>
      </c>
      <c r="G211" s="119" t="str">
        <f>+VLOOKUP(F211,'Selectable Table'!P:Q,2,0)</f>
        <v>Revenues - Third Parties</v>
      </c>
      <c r="I211" t="s">
        <v>112</v>
      </c>
      <c r="J211">
        <v>2026</v>
      </c>
      <c r="K211">
        <v>5</v>
      </c>
      <c r="L211" t="s">
        <v>95</v>
      </c>
      <c r="M211">
        <v>95.63</v>
      </c>
      <c r="O211">
        <v>95.63</v>
      </c>
      <c r="P211" s="57" t="s">
        <v>2111</v>
      </c>
    </row>
    <row r="212" spans="1:16">
      <c r="A212" s="119" t="str">
        <f>+VLOOKUP(C212,'Selectable Table'!D:E,2,0)</f>
        <v>MERCK</v>
      </c>
      <c r="B212" t="s">
        <v>660</v>
      </c>
      <c r="C212" t="s">
        <v>133</v>
      </c>
      <c r="D212" t="s">
        <v>2113</v>
      </c>
      <c r="E212" t="s">
        <v>323</v>
      </c>
      <c r="F212" s="119">
        <f>+VLOOKUP(Col!C212,'Selectable Table'!O:P,2,0)</f>
        <v>40700</v>
      </c>
      <c r="G212" s="119" t="str">
        <f>+VLOOKUP(F212,'Selectable Table'!P:Q,2,0)</f>
        <v>Revenues - Third Parties</v>
      </c>
      <c r="I212" t="s">
        <v>112</v>
      </c>
      <c r="J212">
        <v>2026</v>
      </c>
      <c r="K212">
        <v>5</v>
      </c>
      <c r="L212" t="s">
        <v>95</v>
      </c>
      <c r="M212">
        <v>95.63</v>
      </c>
      <c r="O212">
        <v>95.63</v>
      </c>
      <c r="P212" s="57" t="s">
        <v>2111</v>
      </c>
    </row>
    <row r="213" spans="1:16">
      <c r="A213" s="119" t="str">
        <f>+VLOOKUP(C213,'Selectable Table'!D:E,2,0)</f>
        <v>MERCK</v>
      </c>
      <c r="B213" t="s">
        <v>2155</v>
      </c>
      <c r="C213" t="s">
        <v>133</v>
      </c>
      <c r="D213" t="s">
        <v>2113</v>
      </c>
      <c r="E213" t="s">
        <v>324</v>
      </c>
      <c r="F213" s="119">
        <f>+VLOOKUP(Col!C213,'Selectable Table'!O:P,2,0)</f>
        <v>40700</v>
      </c>
      <c r="G213" s="119" t="str">
        <f>+VLOOKUP(F213,'Selectable Table'!P:Q,2,0)</f>
        <v>Revenues - Third Parties</v>
      </c>
      <c r="I213" t="s">
        <v>260</v>
      </c>
      <c r="J213">
        <v>2026</v>
      </c>
      <c r="K213">
        <v>5</v>
      </c>
      <c r="L213" t="s">
        <v>95</v>
      </c>
      <c r="M213">
        <v>310.82</v>
      </c>
      <c r="O213">
        <v>310.82</v>
      </c>
      <c r="P213" s="57" t="s">
        <v>2111</v>
      </c>
    </row>
    <row r="214" spans="1:16">
      <c r="A214" s="119" t="str">
        <f>+VLOOKUP(C214,'Selectable Table'!D:E,2,0)</f>
        <v>MERCK</v>
      </c>
      <c r="B214" t="s">
        <v>2155</v>
      </c>
      <c r="C214" t="s">
        <v>133</v>
      </c>
      <c r="D214" t="s">
        <v>2113</v>
      </c>
      <c r="E214" t="s">
        <v>323</v>
      </c>
      <c r="F214" s="119">
        <f>+VLOOKUP(Col!C214,'Selectable Table'!O:P,2,0)</f>
        <v>40700</v>
      </c>
      <c r="G214" s="119" t="str">
        <f>+VLOOKUP(F214,'Selectable Table'!P:Q,2,0)</f>
        <v>Revenues - Third Parties</v>
      </c>
      <c r="I214" t="s">
        <v>112</v>
      </c>
      <c r="J214">
        <v>2026</v>
      </c>
      <c r="K214">
        <v>5</v>
      </c>
      <c r="L214" t="s">
        <v>95</v>
      </c>
      <c r="M214">
        <v>95.63</v>
      </c>
      <c r="O214">
        <v>95.63</v>
      </c>
      <c r="P214" s="57" t="s">
        <v>2111</v>
      </c>
    </row>
    <row r="215" spans="1:16">
      <c r="A215" s="119" t="str">
        <f>+VLOOKUP(C215,'Selectable Table'!D:E,2,0)</f>
        <v>MERCK</v>
      </c>
      <c r="B215" t="s">
        <v>157</v>
      </c>
      <c r="C215" t="s">
        <v>133</v>
      </c>
      <c r="D215" t="s">
        <v>2113</v>
      </c>
      <c r="E215" t="s">
        <v>325</v>
      </c>
      <c r="F215" s="119">
        <f>+VLOOKUP(Col!C215,'Selectable Table'!O:P,2,0)</f>
        <v>40700</v>
      </c>
      <c r="G215" s="119" t="str">
        <f>+VLOOKUP(F215,'Selectable Table'!P:Q,2,0)</f>
        <v>Revenues - Third Parties</v>
      </c>
      <c r="I215" t="s">
        <v>120</v>
      </c>
      <c r="J215">
        <v>2026</v>
      </c>
      <c r="K215">
        <v>5</v>
      </c>
      <c r="L215" t="s">
        <v>95</v>
      </c>
      <c r="M215">
        <v>72.59</v>
      </c>
      <c r="O215">
        <v>72.59</v>
      </c>
      <c r="P215" s="57" t="s">
        <v>2111</v>
      </c>
    </row>
    <row r="216" spans="1:16">
      <c r="A216" s="119" t="str">
        <f>+VLOOKUP(C216,'Selectable Table'!D:E,2,0)</f>
        <v>MERCK</v>
      </c>
      <c r="B216" t="s">
        <v>157</v>
      </c>
      <c r="C216" t="s">
        <v>133</v>
      </c>
      <c r="D216" t="s">
        <v>2113</v>
      </c>
      <c r="E216" t="s">
        <v>616</v>
      </c>
      <c r="F216" s="119">
        <f>+VLOOKUP(Col!C216,'Selectable Table'!O:P,2,0)</f>
        <v>40700</v>
      </c>
      <c r="G216" s="119" t="str">
        <f>+VLOOKUP(F216,'Selectable Table'!P:Q,2,0)</f>
        <v>Revenues - Third Parties</v>
      </c>
      <c r="I216" t="s">
        <v>122</v>
      </c>
      <c r="J216">
        <v>2026</v>
      </c>
      <c r="K216">
        <v>5</v>
      </c>
      <c r="L216" t="s">
        <v>95</v>
      </c>
      <c r="M216">
        <v>54.08</v>
      </c>
      <c r="O216">
        <v>54.08</v>
      </c>
      <c r="P216" s="57" t="s">
        <v>2111</v>
      </c>
    </row>
    <row r="217" spans="1:16">
      <c r="A217" s="119" t="str">
        <f>+VLOOKUP(C217,'Selectable Table'!D:E,2,0)</f>
        <v>MERCK</v>
      </c>
      <c r="B217" t="s">
        <v>157</v>
      </c>
      <c r="C217" t="s">
        <v>133</v>
      </c>
      <c r="D217" t="s">
        <v>2113</v>
      </c>
      <c r="E217" t="s">
        <v>616</v>
      </c>
      <c r="F217" s="119">
        <f>+VLOOKUP(Col!C217,'Selectable Table'!O:P,2,0)</f>
        <v>40700</v>
      </c>
      <c r="G217" s="119" t="str">
        <f>+VLOOKUP(F217,'Selectable Table'!P:Q,2,0)</f>
        <v>Revenues - Third Parties</v>
      </c>
      <c r="I217" t="s">
        <v>123</v>
      </c>
      <c r="J217">
        <v>2026</v>
      </c>
      <c r="K217">
        <v>5</v>
      </c>
      <c r="L217" t="s">
        <v>95</v>
      </c>
      <c r="M217">
        <v>135.19999999999999</v>
      </c>
      <c r="O217">
        <v>135.19999999999999</v>
      </c>
      <c r="P217" s="57" t="s">
        <v>2111</v>
      </c>
    </row>
    <row r="218" spans="1:16">
      <c r="A218" s="119" t="str">
        <f>+VLOOKUP(C218,'Selectable Table'!D:E,2,0)</f>
        <v>MERCK</v>
      </c>
      <c r="B218" t="s">
        <v>157</v>
      </c>
      <c r="C218" t="s">
        <v>133</v>
      </c>
      <c r="D218" t="s">
        <v>2113</v>
      </c>
      <c r="E218" t="s">
        <v>323</v>
      </c>
      <c r="F218" s="119">
        <f>+VLOOKUP(Col!C218,'Selectable Table'!O:P,2,0)</f>
        <v>40700</v>
      </c>
      <c r="G218" s="119" t="str">
        <f>+VLOOKUP(F218,'Selectable Table'!P:Q,2,0)</f>
        <v>Revenues - Third Parties</v>
      </c>
      <c r="I218" t="s">
        <v>112</v>
      </c>
      <c r="J218">
        <v>2026</v>
      </c>
      <c r="K218">
        <v>5</v>
      </c>
      <c r="L218" t="s">
        <v>95</v>
      </c>
      <c r="M218">
        <v>95.63</v>
      </c>
      <c r="O218">
        <v>95.63</v>
      </c>
      <c r="P218" s="57" t="s">
        <v>2111</v>
      </c>
    </row>
    <row r="219" spans="1:16">
      <c r="A219" s="119" t="str">
        <f>+VLOOKUP(C219,'Selectable Table'!D:E,2,0)</f>
        <v>MERCK</v>
      </c>
      <c r="B219" t="s">
        <v>159</v>
      </c>
      <c r="C219" t="s">
        <v>133</v>
      </c>
      <c r="D219" t="s">
        <v>2113</v>
      </c>
      <c r="E219" t="s">
        <v>324</v>
      </c>
      <c r="F219" s="119">
        <f>+VLOOKUP(Col!C219,'Selectable Table'!O:P,2,0)</f>
        <v>40700</v>
      </c>
      <c r="G219" s="119" t="str">
        <f>+VLOOKUP(F219,'Selectable Table'!P:Q,2,0)</f>
        <v>Revenues - Third Parties</v>
      </c>
      <c r="I219" t="s">
        <v>260</v>
      </c>
      <c r="J219">
        <v>2026</v>
      </c>
      <c r="K219">
        <v>5</v>
      </c>
      <c r="L219" t="s">
        <v>95</v>
      </c>
      <c r="M219">
        <v>310.82</v>
      </c>
      <c r="O219">
        <v>310.82</v>
      </c>
      <c r="P219" s="57" t="s">
        <v>2111</v>
      </c>
    </row>
    <row r="220" spans="1:16">
      <c r="A220" s="119" t="str">
        <f>+VLOOKUP(C220,'Selectable Table'!D:E,2,0)</f>
        <v>MERCK</v>
      </c>
      <c r="B220" t="s">
        <v>159</v>
      </c>
      <c r="C220" t="s">
        <v>133</v>
      </c>
      <c r="D220" t="s">
        <v>2113</v>
      </c>
      <c r="E220" t="s">
        <v>323</v>
      </c>
      <c r="F220" s="119">
        <f>+VLOOKUP(Col!C220,'Selectable Table'!O:P,2,0)</f>
        <v>40700</v>
      </c>
      <c r="G220" s="119" t="str">
        <f>+VLOOKUP(F220,'Selectable Table'!P:Q,2,0)</f>
        <v>Revenues - Third Parties</v>
      </c>
      <c r="I220" t="s">
        <v>112</v>
      </c>
      <c r="J220">
        <v>2026</v>
      </c>
      <c r="K220">
        <v>5</v>
      </c>
      <c r="L220" t="s">
        <v>95</v>
      </c>
      <c r="M220">
        <v>95.63</v>
      </c>
      <c r="O220">
        <v>95.63</v>
      </c>
      <c r="P220" s="57" t="s">
        <v>2111</v>
      </c>
    </row>
    <row r="221" spans="1:16">
      <c r="A221" s="119" t="str">
        <f>+VLOOKUP(C221,'Selectable Table'!D:E,2,0)</f>
        <v>MERCK</v>
      </c>
      <c r="B221" t="s">
        <v>160</v>
      </c>
      <c r="C221" t="s">
        <v>133</v>
      </c>
      <c r="D221" t="s">
        <v>2113</v>
      </c>
      <c r="E221" t="s">
        <v>325</v>
      </c>
      <c r="F221" s="119">
        <f>+VLOOKUP(Col!C221,'Selectable Table'!O:P,2,0)</f>
        <v>40700</v>
      </c>
      <c r="G221" s="119" t="str">
        <f>+VLOOKUP(F221,'Selectable Table'!P:Q,2,0)</f>
        <v>Revenues - Third Parties</v>
      </c>
      <c r="I221" t="s">
        <v>120</v>
      </c>
      <c r="J221">
        <v>2026</v>
      </c>
      <c r="K221">
        <v>5</v>
      </c>
      <c r="L221" t="s">
        <v>95</v>
      </c>
      <c r="M221">
        <v>145.18</v>
      </c>
      <c r="O221">
        <v>145.18</v>
      </c>
      <c r="P221" s="57" t="s">
        <v>2111</v>
      </c>
    </row>
    <row r="222" spans="1:16">
      <c r="A222" s="119" t="str">
        <f>+VLOOKUP(C222,'Selectable Table'!D:E,2,0)</f>
        <v>MERCK</v>
      </c>
      <c r="B222" t="s">
        <v>160</v>
      </c>
      <c r="C222" t="s">
        <v>133</v>
      </c>
      <c r="D222" t="s">
        <v>2113</v>
      </c>
      <c r="E222" t="s">
        <v>323</v>
      </c>
      <c r="F222" s="119">
        <f>+VLOOKUP(Col!C222,'Selectable Table'!O:P,2,0)</f>
        <v>40700</v>
      </c>
      <c r="G222" s="119" t="str">
        <f>+VLOOKUP(F222,'Selectable Table'!P:Q,2,0)</f>
        <v>Revenues - Third Parties</v>
      </c>
      <c r="I222" t="s">
        <v>112</v>
      </c>
      <c r="J222">
        <v>2026</v>
      </c>
      <c r="K222">
        <v>5</v>
      </c>
      <c r="L222" t="s">
        <v>95</v>
      </c>
      <c r="M222">
        <v>191.26</v>
      </c>
      <c r="O222">
        <v>191.26</v>
      </c>
      <c r="P222" s="57" t="s">
        <v>2111</v>
      </c>
    </row>
    <row r="223" spans="1:16">
      <c r="A223" s="119" t="str">
        <f>+VLOOKUP(C223,'Selectable Table'!D:E,2,0)</f>
        <v>MERCK</v>
      </c>
      <c r="B223" t="s">
        <v>661</v>
      </c>
      <c r="C223" t="s">
        <v>133</v>
      </c>
      <c r="D223" t="s">
        <v>2113</v>
      </c>
      <c r="E223" t="s">
        <v>323</v>
      </c>
      <c r="F223" s="119">
        <f>+VLOOKUP(Col!C223,'Selectable Table'!O:P,2,0)</f>
        <v>40700</v>
      </c>
      <c r="G223" s="119" t="str">
        <f>+VLOOKUP(F223,'Selectable Table'!P:Q,2,0)</f>
        <v>Revenues - Third Parties</v>
      </c>
      <c r="I223" t="s">
        <v>112</v>
      </c>
      <c r="J223">
        <v>2026</v>
      </c>
      <c r="K223">
        <v>5</v>
      </c>
      <c r="L223" t="s">
        <v>95</v>
      </c>
      <c r="M223">
        <v>382.52</v>
      </c>
      <c r="O223">
        <v>382.52</v>
      </c>
      <c r="P223" s="57" t="s">
        <v>2111</v>
      </c>
    </row>
    <row r="224" spans="1:16">
      <c r="A224" s="119" t="str">
        <f>+VLOOKUP(C224,'Selectable Table'!D:E,2,0)</f>
        <v>MERCK</v>
      </c>
      <c r="B224" t="s">
        <v>161</v>
      </c>
      <c r="C224" t="s">
        <v>133</v>
      </c>
      <c r="D224" t="s">
        <v>2113</v>
      </c>
      <c r="E224" t="s">
        <v>616</v>
      </c>
      <c r="F224" s="119">
        <f>+VLOOKUP(Col!C224,'Selectable Table'!O:P,2,0)</f>
        <v>40700</v>
      </c>
      <c r="G224" s="119" t="str">
        <f>+VLOOKUP(F224,'Selectable Table'!P:Q,2,0)</f>
        <v>Revenues - Third Parties</v>
      </c>
      <c r="I224" t="s">
        <v>122</v>
      </c>
      <c r="J224">
        <v>2026</v>
      </c>
      <c r="K224">
        <v>5</v>
      </c>
      <c r="L224" t="s">
        <v>95</v>
      </c>
      <c r="M224">
        <v>108.16</v>
      </c>
      <c r="O224">
        <v>108.16</v>
      </c>
      <c r="P224" s="57" t="s">
        <v>2111</v>
      </c>
    </row>
    <row r="225" spans="1:16">
      <c r="A225" s="119" t="str">
        <f>+VLOOKUP(C225,'Selectable Table'!D:E,2,0)</f>
        <v>MERCK</v>
      </c>
      <c r="B225" t="s">
        <v>161</v>
      </c>
      <c r="C225" t="s">
        <v>133</v>
      </c>
      <c r="D225" t="s">
        <v>2113</v>
      </c>
      <c r="E225" t="s">
        <v>616</v>
      </c>
      <c r="F225" s="119">
        <f>+VLOOKUP(Col!C225,'Selectable Table'!O:P,2,0)</f>
        <v>40700</v>
      </c>
      <c r="G225" s="119" t="str">
        <f>+VLOOKUP(F225,'Selectable Table'!P:Q,2,0)</f>
        <v>Revenues - Third Parties</v>
      </c>
      <c r="I225" t="s">
        <v>123</v>
      </c>
      <c r="J225">
        <v>2026</v>
      </c>
      <c r="K225">
        <v>5</v>
      </c>
      <c r="L225" t="s">
        <v>95</v>
      </c>
      <c r="M225">
        <v>270.39999999999998</v>
      </c>
      <c r="O225">
        <v>270.39999999999998</v>
      </c>
      <c r="P225" s="57" t="s">
        <v>2111</v>
      </c>
    </row>
    <row r="226" spans="1:16">
      <c r="A226" s="119" t="str">
        <f>+VLOOKUP(C226,'Selectable Table'!D:E,2,0)</f>
        <v>MERCK</v>
      </c>
      <c r="B226" t="s">
        <v>161</v>
      </c>
      <c r="C226" t="s">
        <v>133</v>
      </c>
      <c r="D226" t="s">
        <v>2113</v>
      </c>
      <c r="E226" t="s">
        <v>323</v>
      </c>
      <c r="F226" s="119">
        <f>+VLOOKUP(Col!C226,'Selectable Table'!O:P,2,0)</f>
        <v>40700</v>
      </c>
      <c r="G226" s="119" t="str">
        <f>+VLOOKUP(F226,'Selectable Table'!P:Q,2,0)</f>
        <v>Revenues - Third Parties</v>
      </c>
      <c r="I226" t="s">
        <v>112</v>
      </c>
      <c r="J226">
        <v>2026</v>
      </c>
      <c r="K226">
        <v>5</v>
      </c>
      <c r="L226" t="s">
        <v>95</v>
      </c>
      <c r="M226">
        <v>191.26</v>
      </c>
      <c r="O226">
        <v>191.26</v>
      </c>
      <c r="P226" s="57" t="s">
        <v>2111</v>
      </c>
    </row>
    <row r="227" spans="1:16">
      <c r="A227" s="119" t="str">
        <f>+VLOOKUP(C227,'Selectable Table'!D:E,2,0)</f>
        <v>MERCK</v>
      </c>
      <c r="B227" t="s">
        <v>759</v>
      </c>
      <c r="C227" t="s">
        <v>133</v>
      </c>
      <c r="D227" t="s">
        <v>2113</v>
      </c>
      <c r="E227" t="s">
        <v>325</v>
      </c>
      <c r="F227" s="119">
        <f>+VLOOKUP(Col!C227,'Selectable Table'!O:P,2,0)</f>
        <v>40700</v>
      </c>
      <c r="G227" s="119" t="str">
        <f>+VLOOKUP(F227,'Selectable Table'!P:Q,2,0)</f>
        <v>Revenues - Third Parties</v>
      </c>
      <c r="I227" t="s">
        <v>120</v>
      </c>
      <c r="J227">
        <v>2026</v>
      </c>
      <c r="K227">
        <v>5</v>
      </c>
      <c r="L227" t="s">
        <v>95</v>
      </c>
      <c r="M227">
        <v>145.18</v>
      </c>
      <c r="O227">
        <v>145.18</v>
      </c>
      <c r="P227" s="57" t="s">
        <v>2111</v>
      </c>
    </row>
    <row r="228" spans="1:16">
      <c r="A228" s="119" t="str">
        <f>+VLOOKUP(C228,'Selectable Table'!D:E,2,0)</f>
        <v>MERCK</v>
      </c>
      <c r="B228" t="s">
        <v>759</v>
      </c>
      <c r="C228" t="s">
        <v>133</v>
      </c>
      <c r="D228" t="s">
        <v>2113</v>
      </c>
      <c r="E228" t="s">
        <v>616</v>
      </c>
      <c r="F228" s="119">
        <f>+VLOOKUP(Col!C228,'Selectable Table'!O:P,2,0)</f>
        <v>40700</v>
      </c>
      <c r="G228" s="119" t="str">
        <f>+VLOOKUP(F228,'Selectable Table'!P:Q,2,0)</f>
        <v>Revenues - Third Parties</v>
      </c>
      <c r="I228" t="s">
        <v>122</v>
      </c>
      <c r="J228">
        <v>2026</v>
      </c>
      <c r="K228">
        <v>5</v>
      </c>
      <c r="L228" t="s">
        <v>95</v>
      </c>
      <c r="M228">
        <v>54.08</v>
      </c>
      <c r="O228">
        <v>54.08</v>
      </c>
      <c r="P228" s="57" t="s">
        <v>2111</v>
      </c>
    </row>
    <row r="229" spans="1:16">
      <c r="A229" s="119" t="str">
        <f>+VLOOKUP(C229,'Selectable Table'!D:E,2,0)</f>
        <v>MERCK</v>
      </c>
      <c r="B229" t="s">
        <v>759</v>
      </c>
      <c r="C229" t="s">
        <v>133</v>
      </c>
      <c r="D229" t="s">
        <v>2113</v>
      </c>
      <c r="E229" t="s">
        <v>616</v>
      </c>
      <c r="F229" s="119">
        <f>+VLOOKUP(Col!C229,'Selectable Table'!O:P,2,0)</f>
        <v>40700</v>
      </c>
      <c r="G229" s="119" t="str">
        <f>+VLOOKUP(F229,'Selectable Table'!P:Q,2,0)</f>
        <v>Revenues - Third Parties</v>
      </c>
      <c r="I229" t="s">
        <v>123</v>
      </c>
      <c r="J229">
        <v>2026</v>
      </c>
      <c r="K229">
        <v>5</v>
      </c>
      <c r="L229" t="s">
        <v>95</v>
      </c>
      <c r="M229">
        <v>135.19999999999999</v>
      </c>
      <c r="O229">
        <v>135.19999999999999</v>
      </c>
      <c r="P229" s="57" t="s">
        <v>2111</v>
      </c>
    </row>
    <row r="230" spans="1:16">
      <c r="A230" s="119" t="str">
        <f>+VLOOKUP(C230,'Selectable Table'!D:E,2,0)</f>
        <v>MERCK</v>
      </c>
      <c r="B230" t="s">
        <v>759</v>
      </c>
      <c r="C230" t="s">
        <v>133</v>
      </c>
      <c r="D230" t="s">
        <v>2113</v>
      </c>
      <c r="E230" t="s">
        <v>323</v>
      </c>
      <c r="F230" s="119">
        <f>+VLOOKUP(Col!C230,'Selectable Table'!O:P,2,0)</f>
        <v>40700</v>
      </c>
      <c r="G230" s="119" t="str">
        <f>+VLOOKUP(F230,'Selectable Table'!P:Q,2,0)</f>
        <v>Revenues - Third Parties</v>
      </c>
      <c r="I230" t="s">
        <v>112</v>
      </c>
      <c r="J230">
        <v>2026</v>
      </c>
      <c r="K230">
        <v>5</v>
      </c>
      <c r="L230" t="s">
        <v>95</v>
      </c>
      <c r="M230">
        <v>191.26</v>
      </c>
      <c r="O230">
        <v>191.26</v>
      </c>
      <c r="P230" s="57" t="s">
        <v>2111</v>
      </c>
    </row>
    <row r="231" spans="1:16">
      <c r="A231" s="119" t="str">
        <f>+VLOOKUP(C231,'Selectable Table'!D:E,2,0)</f>
        <v>MERCK</v>
      </c>
      <c r="B231" t="s">
        <v>162</v>
      </c>
      <c r="C231" t="s">
        <v>133</v>
      </c>
      <c r="D231" t="s">
        <v>2113</v>
      </c>
      <c r="E231" t="s">
        <v>323</v>
      </c>
      <c r="F231" s="119">
        <f>+VLOOKUP(Col!C231,'Selectable Table'!O:P,2,0)</f>
        <v>40700</v>
      </c>
      <c r="G231" s="119" t="str">
        <f>+VLOOKUP(F231,'Selectable Table'!P:Q,2,0)</f>
        <v>Revenues - Third Parties</v>
      </c>
      <c r="I231" t="s">
        <v>112</v>
      </c>
      <c r="J231">
        <v>2026</v>
      </c>
      <c r="K231">
        <v>5</v>
      </c>
      <c r="L231" t="s">
        <v>95</v>
      </c>
      <c r="M231">
        <v>191.26</v>
      </c>
      <c r="O231">
        <v>191.26</v>
      </c>
      <c r="P231" s="57" t="s">
        <v>2111</v>
      </c>
    </row>
    <row r="232" spans="1:16">
      <c r="A232" s="119" t="str">
        <f>+VLOOKUP(C232,'Selectable Table'!D:E,2,0)</f>
        <v>MERCK</v>
      </c>
      <c r="B232" t="s">
        <v>2156</v>
      </c>
      <c r="C232" t="s">
        <v>133</v>
      </c>
      <c r="D232" t="s">
        <v>2113</v>
      </c>
      <c r="E232" t="s">
        <v>323</v>
      </c>
      <c r="F232" s="119">
        <f>+VLOOKUP(Col!C232,'Selectable Table'!O:P,2,0)</f>
        <v>40700</v>
      </c>
      <c r="G232" s="119" t="str">
        <f>+VLOOKUP(F232,'Selectable Table'!P:Q,2,0)</f>
        <v>Revenues - Third Parties</v>
      </c>
      <c r="I232" t="s">
        <v>112</v>
      </c>
      <c r="J232">
        <v>2026</v>
      </c>
      <c r="K232">
        <v>5</v>
      </c>
      <c r="L232" t="s">
        <v>95</v>
      </c>
      <c r="M232">
        <v>95.63</v>
      </c>
      <c r="O232">
        <v>95.63</v>
      </c>
      <c r="P232" s="57" t="s">
        <v>2111</v>
      </c>
    </row>
    <row r="233" spans="1:16">
      <c r="A233" s="119" t="str">
        <f>+VLOOKUP(C233,'Selectable Table'!D:E,2,0)</f>
        <v>MERCK</v>
      </c>
      <c r="B233" t="s">
        <v>166</v>
      </c>
      <c r="C233" t="s">
        <v>133</v>
      </c>
      <c r="D233" t="s">
        <v>2113</v>
      </c>
      <c r="E233" t="s">
        <v>323</v>
      </c>
      <c r="F233" s="119">
        <f>+VLOOKUP(Col!C233,'Selectable Table'!O:P,2,0)</f>
        <v>40700</v>
      </c>
      <c r="G233" s="119" t="str">
        <f>+VLOOKUP(F233,'Selectable Table'!P:Q,2,0)</f>
        <v>Revenues - Third Parties</v>
      </c>
      <c r="I233" t="s">
        <v>112</v>
      </c>
      <c r="J233">
        <v>2026</v>
      </c>
      <c r="K233">
        <v>5</v>
      </c>
      <c r="L233" t="s">
        <v>95</v>
      </c>
      <c r="M233">
        <v>191.26</v>
      </c>
      <c r="O233">
        <v>191.26</v>
      </c>
      <c r="P233" s="57" t="s">
        <v>2111</v>
      </c>
    </row>
    <row r="234" spans="1:16">
      <c r="A234" s="119" t="str">
        <f>+VLOOKUP(C234,'Selectable Table'!D:E,2,0)</f>
        <v>MERCK</v>
      </c>
      <c r="B234" t="s">
        <v>2157</v>
      </c>
      <c r="C234" t="s">
        <v>133</v>
      </c>
      <c r="D234" t="s">
        <v>2113</v>
      </c>
      <c r="E234" t="s">
        <v>323</v>
      </c>
      <c r="F234" s="119">
        <f>+VLOOKUP(Col!C234,'Selectable Table'!O:P,2,0)</f>
        <v>40700</v>
      </c>
      <c r="G234" s="119" t="str">
        <f>+VLOOKUP(F234,'Selectable Table'!P:Q,2,0)</f>
        <v>Revenues - Third Parties</v>
      </c>
      <c r="I234" t="s">
        <v>112</v>
      </c>
      <c r="J234">
        <v>2026</v>
      </c>
      <c r="K234">
        <v>5</v>
      </c>
      <c r="L234" t="s">
        <v>95</v>
      </c>
      <c r="M234">
        <v>95.63</v>
      </c>
      <c r="O234">
        <v>95.63</v>
      </c>
      <c r="P234" s="57" t="s">
        <v>2111</v>
      </c>
    </row>
    <row r="235" spans="1:16">
      <c r="A235" s="119" t="str">
        <f>+VLOOKUP(C235,'Selectable Table'!D:E,2,0)</f>
        <v>MERCK</v>
      </c>
      <c r="B235" t="s">
        <v>169</v>
      </c>
      <c r="C235" t="s">
        <v>133</v>
      </c>
      <c r="D235" t="s">
        <v>2113</v>
      </c>
      <c r="E235" t="s">
        <v>324</v>
      </c>
      <c r="F235" s="119">
        <f>+VLOOKUP(Col!C235,'Selectable Table'!O:P,2,0)</f>
        <v>40700</v>
      </c>
      <c r="G235" s="119" t="str">
        <f>+VLOOKUP(F235,'Selectable Table'!P:Q,2,0)</f>
        <v>Revenues - Third Parties</v>
      </c>
      <c r="I235" t="s">
        <v>2158</v>
      </c>
      <c r="J235">
        <v>2026</v>
      </c>
      <c r="K235">
        <v>5</v>
      </c>
      <c r="L235" t="s">
        <v>95</v>
      </c>
      <c r="M235">
        <v>258.7</v>
      </c>
      <c r="O235">
        <v>258.7</v>
      </c>
      <c r="P235" s="57" t="s">
        <v>2111</v>
      </c>
    </row>
    <row r="236" spans="1:16">
      <c r="A236" s="119" t="str">
        <f>+VLOOKUP(C236,'Selectable Table'!D:E,2,0)</f>
        <v>MERCK</v>
      </c>
      <c r="B236" t="s">
        <v>169</v>
      </c>
      <c r="C236" t="s">
        <v>133</v>
      </c>
      <c r="D236" t="s">
        <v>2113</v>
      </c>
      <c r="E236" t="s">
        <v>324</v>
      </c>
      <c r="F236" s="119">
        <f>+VLOOKUP(Col!C236,'Selectable Table'!O:P,2,0)</f>
        <v>40700</v>
      </c>
      <c r="G236" s="119" t="str">
        <f>+VLOOKUP(F236,'Selectable Table'!P:Q,2,0)</f>
        <v>Revenues - Third Parties</v>
      </c>
      <c r="I236" t="s">
        <v>256</v>
      </c>
      <c r="J236">
        <v>2026</v>
      </c>
      <c r="K236">
        <v>5</v>
      </c>
      <c r="L236" t="s">
        <v>95</v>
      </c>
      <c r="M236">
        <v>170.24</v>
      </c>
      <c r="O236">
        <v>170.24</v>
      </c>
      <c r="P236" s="57" t="s">
        <v>2111</v>
      </c>
    </row>
    <row r="237" spans="1:16">
      <c r="A237" s="119" t="str">
        <f>+VLOOKUP(C237,'Selectable Table'!D:E,2,0)</f>
        <v>MERCK</v>
      </c>
      <c r="B237" t="s">
        <v>169</v>
      </c>
      <c r="C237" t="s">
        <v>133</v>
      </c>
      <c r="D237" t="s">
        <v>2113</v>
      </c>
      <c r="E237" t="s">
        <v>324</v>
      </c>
      <c r="F237" s="119">
        <f>+VLOOKUP(Col!C237,'Selectable Table'!O:P,2,0)</f>
        <v>40700</v>
      </c>
      <c r="G237" s="119" t="str">
        <f>+VLOOKUP(F237,'Selectable Table'!P:Q,2,0)</f>
        <v>Revenues - Third Parties</v>
      </c>
      <c r="I237" t="s">
        <v>257</v>
      </c>
      <c r="J237">
        <v>2026</v>
      </c>
      <c r="K237">
        <v>5</v>
      </c>
      <c r="L237" t="s">
        <v>95</v>
      </c>
      <c r="M237">
        <v>150.65</v>
      </c>
      <c r="O237">
        <v>150.65</v>
      </c>
      <c r="P237" s="57" t="s">
        <v>2111</v>
      </c>
    </row>
    <row r="238" spans="1:16">
      <c r="A238" s="119" t="str">
        <f>+VLOOKUP(C238,'Selectable Table'!D:E,2,0)</f>
        <v>MERCK</v>
      </c>
      <c r="B238" t="s">
        <v>169</v>
      </c>
      <c r="C238" t="s">
        <v>133</v>
      </c>
      <c r="D238" t="s">
        <v>2113</v>
      </c>
      <c r="E238" t="s">
        <v>616</v>
      </c>
      <c r="F238" s="119">
        <f>+VLOOKUP(Col!C238,'Selectable Table'!O:P,2,0)</f>
        <v>40700</v>
      </c>
      <c r="G238" s="119" t="str">
        <f>+VLOOKUP(F238,'Selectable Table'!P:Q,2,0)</f>
        <v>Revenues - Third Parties</v>
      </c>
      <c r="I238" t="s">
        <v>122</v>
      </c>
      <c r="J238">
        <v>2026</v>
      </c>
      <c r="K238">
        <v>5</v>
      </c>
      <c r="L238" t="s">
        <v>95</v>
      </c>
      <c r="M238">
        <v>54.08</v>
      </c>
      <c r="O238">
        <v>54.08</v>
      </c>
      <c r="P238" s="57" t="s">
        <v>2111</v>
      </c>
    </row>
    <row r="239" spans="1:16">
      <c r="A239" s="119" t="str">
        <f>+VLOOKUP(C239,'Selectable Table'!D:E,2,0)</f>
        <v>MERCK</v>
      </c>
      <c r="B239" t="s">
        <v>169</v>
      </c>
      <c r="C239" t="s">
        <v>133</v>
      </c>
      <c r="D239" t="s">
        <v>2113</v>
      </c>
      <c r="E239" t="s">
        <v>616</v>
      </c>
      <c r="F239" s="119">
        <f>+VLOOKUP(Col!C239,'Selectable Table'!O:P,2,0)</f>
        <v>40700</v>
      </c>
      <c r="G239" s="119" t="str">
        <f>+VLOOKUP(F239,'Selectable Table'!P:Q,2,0)</f>
        <v>Revenues - Third Parties</v>
      </c>
      <c r="I239" t="s">
        <v>123</v>
      </c>
      <c r="J239">
        <v>2026</v>
      </c>
      <c r="K239">
        <v>5</v>
      </c>
      <c r="L239" t="s">
        <v>95</v>
      </c>
      <c r="M239">
        <v>135.19999999999999</v>
      </c>
      <c r="O239">
        <v>135.19999999999999</v>
      </c>
      <c r="P239" s="57" t="s">
        <v>2111</v>
      </c>
    </row>
    <row r="240" spans="1:16">
      <c r="A240" s="119" t="str">
        <f>+VLOOKUP(C240,'Selectable Table'!D:E,2,0)</f>
        <v>MERCK</v>
      </c>
      <c r="B240" t="s">
        <v>169</v>
      </c>
      <c r="C240" t="s">
        <v>133</v>
      </c>
      <c r="D240" t="s">
        <v>2113</v>
      </c>
      <c r="E240" t="s">
        <v>323</v>
      </c>
      <c r="F240" s="119">
        <f>+VLOOKUP(Col!C240,'Selectable Table'!O:P,2,0)</f>
        <v>40700</v>
      </c>
      <c r="G240" s="119" t="str">
        <f>+VLOOKUP(F240,'Selectable Table'!P:Q,2,0)</f>
        <v>Revenues - Third Parties</v>
      </c>
      <c r="I240" t="s">
        <v>112</v>
      </c>
      <c r="J240">
        <v>2026</v>
      </c>
      <c r="K240">
        <v>5</v>
      </c>
      <c r="L240" t="s">
        <v>95</v>
      </c>
      <c r="M240">
        <v>95.63</v>
      </c>
      <c r="O240">
        <v>95.63</v>
      </c>
      <c r="P240" s="57" t="s">
        <v>2111</v>
      </c>
    </row>
    <row r="241" spans="1:16">
      <c r="A241" s="119" t="str">
        <f>+VLOOKUP(C241,'Selectable Table'!D:E,2,0)</f>
        <v>MERCK</v>
      </c>
      <c r="B241" t="s">
        <v>170</v>
      </c>
      <c r="C241" t="s">
        <v>133</v>
      </c>
      <c r="D241" t="s">
        <v>2113</v>
      </c>
      <c r="E241" t="s">
        <v>325</v>
      </c>
      <c r="F241" s="119">
        <f>+VLOOKUP(Col!C241,'Selectable Table'!O:P,2,0)</f>
        <v>40700</v>
      </c>
      <c r="G241" s="119" t="str">
        <f>+VLOOKUP(F241,'Selectable Table'!P:Q,2,0)</f>
        <v>Revenues - Third Parties</v>
      </c>
      <c r="I241" t="s">
        <v>120</v>
      </c>
      <c r="J241">
        <v>2026</v>
      </c>
      <c r="K241">
        <v>5</v>
      </c>
      <c r="L241" t="s">
        <v>95</v>
      </c>
      <c r="M241">
        <v>72.59</v>
      </c>
      <c r="O241">
        <v>72.59</v>
      </c>
      <c r="P241" s="57" t="s">
        <v>2111</v>
      </c>
    </row>
    <row r="242" spans="1:16">
      <c r="A242" s="119" t="str">
        <f>+VLOOKUP(C242,'Selectable Table'!D:E,2,0)</f>
        <v>MERCK</v>
      </c>
      <c r="B242" t="s">
        <v>170</v>
      </c>
      <c r="C242" t="s">
        <v>133</v>
      </c>
      <c r="D242" t="s">
        <v>2113</v>
      </c>
      <c r="E242" t="s">
        <v>616</v>
      </c>
      <c r="F242" s="119">
        <f>+VLOOKUP(Col!C242,'Selectable Table'!O:P,2,0)</f>
        <v>40700</v>
      </c>
      <c r="G242" s="119" t="str">
        <f>+VLOOKUP(F242,'Selectable Table'!P:Q,2,0)</f>
        <v>Revenues - Third Parties</v>
      </c>
      <c r="I242" t="s">
        <v>122</v>
      </c>
      <c r="J242">
        <v>2026</v>
      </c>
      <c r="K242">
        <v>5</v>
      </c>
      <c r="L242" t="s">
        <v>95</v>
      </c>
      <c r="M242">
        <v>54.08</v>
      </c>
      <c r="O242">
        <v>54.08</v>
      </c>
      <c r="P242" s="57" t="s">
        <v>2111</v>
      </c>
    </row>
    <row r="243" spans="1:16">
      <c r="A243" s="119" t="str">
        <f>+VLOOKUP(C243,'Selectable Table'!D:E,2,0)</f>
        <v>MERCK</v>
      </c>
      <c r="B243" t="s">
        <v>170</v>
      </c>
      <c r="C243" t="s">
        <v>133</v>
      </c>
      <c r="D243" t="s">
        <v>2113</v>
      </c>
      <c r="E243" t="s">
        <v>616</v>
      </c>
      <c r="F243" s="119">
        <f>+VLOOKUP(Col!C243,'Selectable Table'!O:P,2,0)</f>
        <v>40700</v>
      </c>
      <c r="G243" s="119" t="str">
        <f>+VLOOKUP(F243,'Selectable Table'!P:Q,2,0)</f>
        <v>Revenues - Third Parties</v>
      </c>
      <c r="I243" t="s">
        <v>123</v>
      </c>
      <c r="J243">
        <v>2026</v>
      </c>
      <c r="K243">
        <v>5</v>
      </c>
      <c r="L243" t="s">
        <v>95</v>
      </c>
      <c r="M243">
        <v>135.19999999999999</v>
      </c>
      <c r="O243">
        <v>135.19999999999999</v>
      </c>
      <c r="P243" s="57" t="s">
        <v>2111</v>
      </c>
    </row>
    <row r="244" spans="1:16">
      <c r="A244" s="119" t="str">
        <f>+VLOOKUP(C244,'Selectable Table'!D:E,2,0)</f>
        <v>MERCK</v>
      </c>
      <c r="B244" t="s">
        <v>170</v>
      </c>
      <c r="C244" t="s">
        <v>133</v>
      </c>
      <c r="D244" t="s">
        <v>2113</v>
      </c>
      <c r="E244" t="s">
        <v>323</v>
      </c>
      <c r="F244" s="119">
        <f>+VLOOKUP(Col!C244,'Selectable Table'!O:P,2,0)</f>
        <v>40700</v>
      </c>
      <c r="G244" s="119" t="str">
        <f>+VLOOKUP(F244,'Selectable Table'!P:Q,2,0)</f>
        <v>Revenues - Third Parties</v>
      </c>
      <c r="I244" t="s">
        <v>112</v>
      </c>
      <c r="J244">
        <v>2026</v>
      </c>
      <c r="K244">
        <v>5</v>
      </c>
      <c r="L244" t="s">
        <v>95</v>
      </c>
      <c r="M244">
        <v>191.26</v>
      </c>
      <c r="O244">
        <v>191.26</v>
      </c>
      <c r="P244" s="57" t="s">
        <v>2111</v>
      </c>
    </row>
    <row r="245" spans="1:16">
      <c r="A245" s="119" t="str">
        <f>+VLOOKUP(C245,'Selectable Table'!D:E,2,0)</f>
        <v>MERCK</v>
      </c>
      <c r="B245" t="s">
        <v>2159</v>
      </c>
      <c r="C245" t="s">
        <v>133</v>
      </c>
      <c r="D245" t="s">
        <v>2113</v>
      </c>
      <c r="E245" t="s">
        <v>325</v>
      </c>
      <c r="F245" s="119">
        <f>+VLOOKUP(Col!C245,'Selectable Table'!O:P,2,0)</f>
        <v>40900</v>
      </c>
      <c r="G245" s="119" t="str">
        <f>+VLOOKUP(F245,'Selectable Table'!P:Q,2,0)</f>
        <v>Revenues- IC</v>
      </c>
      <c r="I245" t="s">
        <v>120</v>
      </c>
      <c r="J245">
        <v>2026</v>
      </c>
      <c r="K245">
        <v>5</v>
      </c>
      <c r="L245" t="s">
        <v>95</v>
      </c>
      <c r="M245">
        <v>72.59</v>
      </c>
      <c r="O245">
        <v>72.59</v>
      </c>
      <c r="P245" s="57" t="s">
        <v>2111</v>
      </c>
    </row>
    <row r="246" spans="1:16">
      <c r="A246" s="119" t="str">
        <f>+VLOOKUP(C246,'Selectable Table'!D:E,2,0)</f>
        <v>MERCK</v>
      </c>
      <c r="B246" t="s">
        <v>2159</v>
      </c>
      <c r="C246" t="s">
        <v>133</v>
      </c>
      <c r="D246" t="s">
        <v>2113</v>
      </c>
      <c r="E246" t="s">
        <v>323</v>
      </c>
      <c r="F246" s="119">
        <f>+VLOOKUP(Col!C246,'Selectable Table'!O:P,2,0)</f>
        <v>40700</v>
      </c>
      <c r="G246" s="119" t="str">
        <f>+VLOOKUP(F246,'Selectable Table'!P:Q,2,0)</f>
        <v>Revenues - Third Parties</v>
      </c>
      <c r="I246" t="s">
        <v>112</v>
      </c>
      <c r="J246">
        <v>2026</v>
      </c>
      <c r="K246">
        <v>5</v>
      </c>
      <c r="L246" t="s">
        <v>95</v>
      </c>
      <c r="M246">
        <v>95.63</v>
      </c>
      <c r="O246">
        <v>95.63</v>
      </c>
      <c r="P246" s="57" t="s">
        <v>2111</v>
      </c>
    </row>
    <row r="247" spans="1:16">
      <c r="A247" s="119" t="str">
        <f>+VLOOKUP(C247,'Selectable Table'!D:E,2,0)</f>
        <v>MERCK</v>
      </c>
      <c r="B247" t="s">
        <v>663</v>
      </c>
      <c r="C247" t="s">
        <v>133</v>
      </c>
      <c r="D247" t="s">
        <v>2113</v>
      </c>
      <c r="E247" t="s">
        <v>325</v>
      </c>
      <c r="F247" s="119">
        <f>+VLOOKUP(Col!C247,'Selectable Table'!O:P,2,0)</f>
        <v>40700</v>
      </c>
      <c r="G247" s="119" t="str">
        <f>+VLOOKUP(F247,'Selectable Table'!P:Q,2,0)</f>
        <v>Revenues - Third Parties</v>
      </c>
      <c r="I247" t="s">
        <v>120</v>
      </c>
      <c r="J247">
        <v>2026</v>
      </c>
      <c r="K247">
        <v>5</v>
      </c>
      <c r="L247" t="s">
        <v>95</v>
      </c>
      <c r="M247">
        <v>72.59</v>
      </c>
      <c r="O247">
        <v>72.59</v>
      </c>
      <c r="P247" s="57" t="s">
        <v>2111</v>
      </c>
    </row>
    <row r="248" spans="1:16">
      <c r="A248" s="119" t="str">
        <f>+VLOOKUP(C248,'Selectable Table'!D:E,2,0)</f>
        <v>MERCK</v>
      </c>
      <c r="B248" t="s">
        <v>663</v>
      </c>
      <c r="C248" t="s">
        <v>133</v>
      </c>
      <c r="D248" t="s">
        <v>2113</v>
      </c>
      <c r="E248" t="s">
        <v>323</v>
      </c>
      <c r="F248" s="119">
        <f>+VLOOKUP(Col!C248,'Selectable Table'!O:P,2,0)</f>
        <v>40700</v>
      </c>
      <c r="G248" s="119" t="str">
        <f>+VLOOKUP(F248,'Selectable Table'!P:Q,2,0)</f>
        <v>Revenues - Third Parties</v>
      </c>
      <c r="I248" t="s">
        <v>112</v>
      </c>
      <c r="J248">
        <v>2026</v>
      </c>
      <c r="K248">
        <v>5</v>
      </c>
      <c r="L248" t="s">
        <v>95</v>
      </c>
      <c r="M248">
        <v>95.63</v>
      </c>
      <c r="O248">
        <v>95.63</v>
      </c>
      <c r="P248" s="57" t="s">
        <v>2111</v>
      </c>
    </row>
    <row r="249" spans="1:16">
      <c r="A249" s="119" t="str">
        <f>+VLOOKUP(C249,'Selectable Table'!D:E,2,0)</f>
        <v>MERCK</v>
      </c>
      <c r="B249" t="s">
        <v>2160</v>
      </c>
      <c r="C249" t="s">
        <v>133</v>
      </c>
      <c r="D249" t="s">
        <v>2113</v>
      </c>
      <c r="E249" t="s">
        <v>323</v>
      </c>
      <c r="F249" s="119">
        <f>+VLOOKUP(Col!C249,'Selectable Table'!O:P,2,0)</f>
        <v>40700</v>
      </c>
      <c r="G249" s="119" t="str">
        <f>+VLOOKUP(F249,'Selectable Table'!P:Q,2,0)</f>
        <v>Revenues - Third Parties</v>
      </c>
      <c r="I249" t="s">
        <v>112</v>
      </c>
      <c r="J249">
        <v>2026</v>
      </c>
      <c r="K249">
        <v>5</v>
      </c>
      <c r="L249" t="s">
        <v>95</v>
      </c>
      <c r="M249">
        <v>191.26</v>
      </c>
      <c r="O249">
        <v>191.26</v>
      </c>
      <c r="P249" s="57" t="s">
        <v>2111</v>
      </c>
    </row>
    <row r="250" spans="1:16">
      <c r="A250" s="119" t="str">
        <f>+VLOOKUP(C250,'Selectable Table'!D:E,2,0)</f>
        <v>MERCK</v>
      </c>
      <c r="B250" t="s">
        <v>2161</v>
      </c>
      <c r="C250" t="s">
        <v>133</v>
      </c>
      <c r="D250" t="s">
        <v>2113</v>
      </c>
      <c r="E250" t="s">
        <v>325</v>
      </c>
      <c r="F250" s="119">
        <f>+VLOOKUP(Col!C250,'Selectable Table'!O:P,2,0)</f>
        <v>40700</v>
      </c>
      <c r="G250" s="119" t="str">
        <f>+VLOOKUP(F250,'Selectable Table'!P:Q,2,0)</f>
        <v>Revenues - Third Parties</v>
      </c>
      <c r="I250" t="s">
        <v>120</v>
      </c>
      <c r="J250">
        <v>2026</v>
      </c>
      <c r="K250">
        <v>5</v>
      </c>
      <c r="L250" t="s">
        <v>95</v>
      </c>
      <c r="M250">
        <v>72.59</v>
      </c>
      <c r="O250">
        <v>72.59</v>
      </c>
      <c r="P250" s="57" t="s">
        <v>2111</v>
      </c>
    </row>
    <row r="251" spans="1:16">
      <c r="A251" s="119" t="str">
        <f>+VLOOKUP(C251,'Selectable Table'!D:E,2,0)</f>
        <v>MERCK</v>
      </c>
      <c r="B251" t="s">
        <v>2161</v>
      </c>
      <c r="C251" t="s">
        <v>133</v>
      </c>
      <c r="D251" t="s">
        <v>2113</v>
      </c>
      <c r="E251" t="s">
        <v>616</v>
      </c>
      <c r="F251" s="119">
        <f>+VLOOKUP(Col!C251,'Selectable Table'!O:P,2,0)</f>
        <v>40700</v>
      </c>
      <c r="G251" s="119" t="str">
        <f>+VLOOKUP(F251,'Selectable Table'!P:Q,2,0)</f>
        <v>Revenues - Third Parties</v>
      </c>
      <c r="I251" t="s">
        <v>122</v>
      </c>
      <c r="J251">
        <v>2026</v>
      </c>
      <c r="K251">
        <v>5</v>
      </c>
      <c r="L251" t="s">
        <v>95</v>
      </c>
      <c r="M251">
        <v>54.08</v>
      </c>
      <c r="O251">
        <v>54.08</v>
      </c>
      <c r="P251" s="57" t="s">
        <v>2111</v>
      </c>
    </row>
    <row r="252" spans="1:16">
      <c r="A252" s="119" t="str">
        <f>+VLOOKUP(C252,'Selectable Table'!D:E,2,0)</f>
        <v>MERCK</v>
      </c>
      <c r="B252" t="s">
        <v>2161</v>
      </c>
      <c r="C252" t="s">
        <v>133</v>
      </c>
      <c r="D252" t="s">
        <v>2113</v>
      </c>
      <c r="E252" t="s">
        <v>616</v>
      </c>
      <c r="F252" s="119">
        <f>+VLOOKUP(Col!C252,'Selectable Table'!O:P,2,0)</f>
        <v>40700</v>
      </c>
      <c r="G252" s="119" t="str">
        <f>+VLOOKUP(F252,'Selectable Table'!P:Q,2,0)</f>
        <v>Revenues - Third Parties</v>
      </c>
      <c r="I252" t="s">
        <v>123</v>
      </c>
      <c r="J252">
        <v>2026</v>
      </c>
      <c r="K252">
        <v>5</v>
      </c>
      <c r="L252" t="s">
        <v>95</v>
      </c>
      <c r="M252">
        <v>135.19999999999999</v>
      </c>
      <c r="O252">
        <v>135.19999999999999</v>
      </c>
      <c r="P252" s="57" t="s">
        <v>2111</v>
      </c>
    </row>
    <row r="253" spans="1:16">
      <c r="A253" s="119" t="str">
        <f>+VLOOKUP(C253,'Selectable Table'!D:E,2,0)</f>
        <v>MERCK</v>
      </c>
      <c r="B253" t="s">
        <v>2161</v>
      </c>
      <c r="C253" t="s">
        <v>133</v>
      </c>
      <c r="D253" t="s">
        <v>2113</v>
      </c>
      <c r="E253" t="s">
        <v>323</v>
      </c>
      <c r="F253" s="119">
        <f>+VLOOKUP(Col!C253,'Selectable Table'!O:P,2,0)</f>
        <v>40700</v>
      </c>
      <c r="G253" s="119" t="str">
        <f>+VLOOKUP(F253,'Selectable Table'!P:Q,2,0)</f>
        <v>Revenues - Third Parties</v>
      </c>
      <c r="I253" t="s">
        <v>112</v>
      </c>
      <c r="J253">
        <v>2026</v>
      </c>
      <c r="K253">
        <v>5</v>
      </c>
      <c r="L253" t="s">
        <v>95</v>
      </c>
      <c r="M253">
        <v>191.26</v>
      </c>
      <c r="O253">
        <v>191.26</v>
      </c>
      <c r="P253" s="57" t="s">
        <v>2111</v>
      </c>
    </row>
    <row r="254" spans="1:16">
      <c r="A254" s="119" t="str">
        <f>+VLOOKUP(C254,'Selectable Table'!D:E,2,0)</f>
        <v>MERCK</v>
      </c>
      <c r="B254" t="s">
        <v>665</v>
      </c>
      <c r="C254" t="s">
        <v>133</v>
      </c>
      <c r="D254" t="s">
        <v>2113</v>
      </c>
      <c r="E254" t="s">
        <v>323</v>
      </c>
      <c r="F254" s="119">
        <f>+VLOOKUP(Col!C254,'Selectable Table'!O:P,2,0)</f>
        <v>40700</v>
      </c>
      <c r="G254" s="119" t="str">
        <f>+VLOOKUP(F254,'Selectable Table'!P:Q,2,0)</f>
        <v>Revenues - Third Parties</v>
      </c>
      <c r="I254" t="s">
        <v>112</v>
      </c>
      <c r="J254">
        <v>2026</v>
      </c>
      <c r="K254">
        <v>5</v>
      </c>
      <c r="L254" t="s">
        <v>95</v>
      </c>
      <c r="M254">
        <v>95.63</v>
      </c>
      <c r="O254">
        <v>95.63</v>
      </c>
      <c r="P254" s="57" t="s">
        <v>2111</v>
      </c>
    </row>
    <row r="255" spans="1:16">
      <c r="A255" s="119" t="str">
        <f>+VLOOKUP(C255,'Selectable Table'!D:E,2,0)</f>
        <v>MERCK</v>
      </c>
      <c r="B255" t="s">
        <v>175</v>
      </c>
      <c r="C255" t="s">
        <v>133</v>
      </c>
      <c r="D255" t="s">
        <v>2113</v>
      </c>
      <c r="E255" t="s">
        <v>323</v>
      </c>
      <c r="F255" s="119">
        <f>+VLOOKUP(Col!C255,'Selectable Table'!O:P,2,0)</f>
        <v>40700</v>
      </c>
      <c r="G255" s="119" t="str">
        <f>+VLOOKUP(F255,'Selectable Table'!P:Q,2,0)</f>
        <v>Revenues - Third Parties</v>
      </c>
      <c r="I255" t="s">
        <v>112</v>
      </c>
      <c r="J255">
        <v>2026</v>
      </c>
      <c r="K255">
        <v>5</v>
      </c>
      <c r="L255" t="s">
        <v>95</v>
      </c>
      <c r="M255">
        <v>95.63</v>
      </c>
      <c r="O255">
        <v>95.63</v>
      </c>
      <c r="P255" s="57" t="s">
        <v>2111</v>
      </c>
    </row>
    <row r="256" spans="1:16">
      <c r="A256" s="119" t="str">
        <f>+VLOOKUP(C256,'Selectable Table'!D:E,2,0)</f>
        <v>MERCK</v>
      </c>
      <c r="B256" t="s">
        <v>176</v>
      </c>
      <c r="C256" t="s">
        <v>133</v>
      </c>
      <c r="D256" t="s">
        <v>2113</v>
      </c>
      <c r="E256" t="s">
        <v>325</v>
      </c>
      <c r="F256" s="119">
        <f>+VLOOKUP(Col!C256,'Selectable Table'!O:P,2,0)</f>
        <v>40700</v>
      </c>
      <c r="G256" s="119" t="str">
        <f>+VLOOKUP(F256,'Selectable Table'!P:Q,2,0)</f>
        <v>Revenues - Third Parties</v>
      </c>
      <c r="I256" t="s">
        <v>120</v>
      </c>
      <c r="J256">
        <v>2026</v>
      </c>
      <c r="K256">
        <v>5</v>
      </c>
      <c r="L256" t="s">
        <v>95</v>
      </c>
      <c r="M256">
        <v>145.18</v>
      </c>
      <c r="O256">
        <v>145.18</v>
      </c>
      <c r="P256" s="57" t="s">
        <v>2111</v>
      </c>
    </row>
    <row r="257" spans="1:16">
      <c r="A257" s="119" t="str">
        <f>+VLOOKUP(C257,'Selectable Table'!D:E,2,0)</f>
        <v>MERCK</v>
      </c>
      <c r="B257" t="s">
        <v>176</v>
      </c>
      <c r="C257" t="s">
        <v>133</v>
      </c>
      <c r="D257" t="s">
        <v>2113</v>
      </c>
      <c r="E257" t="s">
        <v>323</v>
      </c>
      <c r="F257" s="119">
        <f>+VLOOKUP(Col!C257,'Selectable Table'!O:P,2,0)</f>
        <v>40700</v>
      </c>
      <c r="G257" s="119" t="str">
        <f>+VLOOKUP(F257,'Selectable Table'!P:Q,2,0)</f>
        <v>Revenues - Third Parties</v>
      </c>
      <c r="I257" t="s">
        <v>112</v>
      </c>
      <c r="J257">
        <v>2026</v>
      </c>
      <c r="K257">
        <v>5</v>
      </c>
      <c r="L257" t="s">
        <v>95</v>
      </c>
      <c r="M257">
        <v>191.26</v>
      </c>
      <c r="O257">
        <v>191.26</v>
      </c>
      <c r="P257" s="57" t="s">
        <v>2111</v>
      </c>
    </row>
    <row r="258" spans="1:16">
      <c r="A258" s="119" t="str">
        <f>+VLOOKUP(C258,'Selectable Table'!D:E,2,0)</f>
        <v>MERCK</v>
      </c>
      <c r="B258" t="s">
        <v>667</v>
      </c>
      <c r="C258" t="s">
        <v>133</v>
      </c>
      <c r="D258" t="s">
        <v>2113</v>
      </c>
      <c r="E258" t="s">
        <v>323</v>
      </c>
      <c r="F258" s="119">
        <f>+VLOOKUP(Col!C258,'Selectable Table'!O:P,2,0)</f>
        <v>40700</v>
      </c>
      <c r="G258" s="119" t="str">
        <f>+VLOOKUP(F258,'Selectable Table'!P:Q,2,0)</f>
        <v>Revenues - Third Parties</v>
      </c>
      <c r="I258" t="s">
        <v>112</v>
      </c>
      <c r="J258">
        <v>2026</v>
      </c>
      <c r="K258">
        <v>5</v>
      </c>
      <c r="L258" t="s">
        <v>95</v>
      </c>
      <c r="M258">
        <v>95.63</v>
      </c>
      <c r="O258">
        <v>95.63</v>
      </c>
      <c r="P258" s="57" t="s">
        <v>2111</v>
      </c>
    </row>
    <row r="259" spans="1:16">
      <c r="A259" s="119" t="str">
        <f>+VLOOKUP(C259,'Selectable Table'!D:E,2,0)</f>
        <v>MERCK</v>
      </c>
      <c r="B259" t="s">
        <v>668</v>
      </c>
      <c r="C259" t="s">
        <v>133</v>
      </c>
      <c r="D259" t="s">
        <v>2113</v>
      </c>
      <c r="E259" t="s">
        <v>325</v>
      </c>
      <c r="F259" s="119">
        <f>+VLOOKUP(Col!C259,'Selectable Table'!O:P,2,0)</f>
        <v>40700</v>
      </c>
      <c r="G259" s="119" t="str">
        <f>+VLOOKUP(F259,'Selectable Table'!P:Q,2,0)</f>
        <v>Revenues - Third Parties</v>
      </c>
      <c r="I259" t="s">
        <v>120</v>
      </c>
      <c r="J259">
        <v>2026</v>
      </c>
      <c r="K259">
        <v>5</v>
      </c>
      <c r="L259" t="s">
        <v>95</v>
      </c>
      <c r="M259">
        <v>72.59</v>
      </c>
      <c r="O259">
        <v>72.59</v>
      </c>
      <c r="P259" s="57" t="s">
        <v>2111</v>
      </c>
    </row>
    <row r="260" spans="1:16">
      <c r="A260" s="119" t="str">
        <f>+VLOOKUP(C260,'Selectable Table'!D:E,2,0)</f>
        <v>MERCK</v>
      </c>
      <c r="B260" t="s">
        <v>668</v>
      </c>
      <c r="C260" t="s">
        <v>133</v>
      </c>
      <c r="D260" t="s">
        <v>2113</v>
      </c>
      <c r="E260" t="s">
        <v>616</v>
      </c>
      <c r="F260" s="119">
        <f>+VLOOKUP(Col!C260,'Selectable Table'!O:P,2,0)</f>
        <v>40700</v>
      </c>
      <c r="G260" s="119" t="str">
        <f>+VLOOKUP(F260,'Selectable Table'!P:Q,2,0)</f>
        <v>Revenues - Third Parties</v>
      </c>
      <c r="I260" t="s">
        <v>122</v>
      </c>
      <c r="J260">
        <v>2026</v>
      </c>
      <c r="K260">
        <v>5</v>
      </c>
      <c r="L260" t="s">
        <v>95</v>
      </c>
      <c r="M260">
        <v>162.24</v>
      </c>
      <c r="O260">
        <v>162.24</v>
      </c>
      <c r="P260" s="57" t="s">
        <v>2111</v>
      </c>
    </row>
    <row r="261" spans="1:16">
      <c r="A261" s="119" t="str">
        <f>+VLOOKUP(C261,'Selectable Table'!D:E,2,0)</f>
        <v>MERCK</v>
      </c>
      <c r="B261" t="s">
        <v>668</v>
      </c>
      <c r="C261" t="s">
        <v>133</v>
      </c>
      <c r="D261" t="s">
        <v>2113</v>
      </c>
      <c r="E261" t="s">
        <v>616</v>
      </c>
      <c r="F261" s="119">
        <f>+VLOOKUP(Col!C261,'Selectable Table'!O:P,2,0)</f>
        <v>40700</v>
      </c>
      <c r="G261" s="119" t="str">
        <f>+VLOOKUP(F261,'Selectable Table'!P:Q,2,0)</f>
        <v>Revenues - Third Parties</v>
      </c>
      <c r="I261" t="s">
        <v>123</v>
      </c>
      <c r="J261">
        <v>2026</v>
      </c>
      <c r="K261">
        <v>5</v>
      </c>
      <c r="L261" t="s">
        <v>95</v>
      </c>
      <c r="M261">
        <v>405.6</v>
      </c>
      <c r="O261">
        <v>405.6</v>
      </c>
      <c r="P261" s="57" t="s">
        <v>2111</v>
      </c>
    </row>
    <row r="262" spans="1:16">
      <c r="A262" s="119" t="str">
        <f>+VLOOKUP(C262,'Selectable Table'!D:E,2,0)</f>
        <v>MERCK</v>
      </c>
      <c r="B262" t="s">
        <v>668</v>
      </c>
      <c r="C262" t="s">
        <v>133</v>
      </c>
      <c r="D262" t="s">
        <v>2113</v>
      </c>
      <c r="E262" t="s">
        <v>323</v>
      </c>
      <c r="F262" s="119">
        <f>+VLOOKUP(Col!C262,'Selectable Table'!O:P,2,0)</f>
        <v>40700</v>
      </c>
      <c r="G262" s="119" t="str">
        <f>+VLOOKUP(F262,'Selectable Table'!P:Q,2,0)</f>
        <v>Revenues - Third Parties</v>
      </c>
      <c r="I262" t="s">
        <v>112</v>
      </c>
      <c r="J262">
        <v>2026</v>
      </c>
      <c r="K262">
        <v>5</v>
      </c>
      <c r="L262" t="s">
        <v>95</v>
      </c>
      <c r="M262">
        <v>95.63</v>
      </c>
      <c r="O262">
        <v>95.63</v>
      </c>
      <c r="P262" s="57" t="s">
        <v>2111</v>
      </c>
    </row>
    <row r="263" spans="1:16">
      <c r="A263" s="119" t="str">
        <f>+VLOOKUP(C263,'Selectable Table'!D:E,2,0)</f>
        <v>MERCK</v>
      </c>
      <c r="B263" t="s">
        <v>669</v>
      </c>
      <c r="C263" t="s">
        <v>133</v>
      </c>
      <c r="D263" t="s">
        <v>2113</v>
      </c>
      <c r="E263" t="s">
        <v>616</v>
      </c>
      <c r="F263" s="119">
        <f>+VLOOKUP(Col!C263,'Selectable Table'!O:P,2,0)</f>
        <v>40700</v>
      </c>
      <c r="G263" s="119" t="str">
        <f>+VLOOKUP(F263,'Selectable Table'!P:Q,2,0)</f>
        <v>Revenues - Third Parties</v>
      </c>
      <c r="I263" t="s">
        <v>122</v>
      </c>
      <c r="J263">
        <v>2026</v>
      </c>
      <c r="K263">
        <v>5</v>
      </c>
      <c r="L263" t="s">
        <v>95</v>
      </c>
      <c r="M263">
        <v>54.08</v>
      </c>
      <c r="O263">
        <v>54.08</v>
      </c>
      <c r="P263" s="57" t="s">
        <v>2111</v>
      </c>
    </row>
    <row r="264" spans="1:16">
      <c r="A264" s="119" t="str">
        <f>+VLOOKUP(C264,'Selectable Table'!D:E,2,0)</f>
        <v>MERCK</v>
      </c>
      <c r="B264" t="s">
        <v>669</v>
      </c>
      <c r="C264" t="s">
        <v>133</v>
      </c>
      <c r="D264" t="s">
        <v>2113</v>
      </c>
      <c r="E264" t="s">
        <v>616</v>
      </c>
      <c r="F264" s="119">
        <f>+VLOOKUP(Col!C264,'Selectable Table'!O:P,2,0)</f>
        <v>40700</v>
      </c>
      <c r="G264" s="119" t="str">
        <f>+VLOOKUP(F264,'Selectable Table'!P:Q,2,0)</f>
        <v>Revenues - Third Parties</v>
      </c>
      <c r="I264" t="s">
        <v>123</v>
      </c>
      <c r="J264">
        <v>2026</v>
      </c>
      <c r="K264">
        <v>5</v>
      </c>
      <c r="L264" t="s">
        <v>95</v>
      </c>
      <c r="M264">
        <v>135.19999999999999</v>
      </c>
      <c r="O264">
        <v>135.19999999999999</v>
      </c>
      <c r="P264" s="57" t="s">
        <v>2111</v>
      </c>
    </row>
    <row r="265" spans="1:16">
      <c r="A265" s="119" t="str">
        <f>+VLOOKUP(C265,'Selectable Table'!D:E,2,0)</f>
        <v>MERCK</v>
      </c>
      <c r="B265" t="s">
        <v>669</v>
      </c>
      <c r="C265" t="s">
        <v>133</v>
      </c>
      <c r="D265" t="s">
        <v>2113</v>
      </c>
      <c r="E265" t="s">
        <v>323</v>
      </c>
      <c r="F265" s="119">
        <f>+VLOOKUP(Col!C265,'Selectable Table'!O:P,2,0)</f>
        <v>40700</v>
      </c>
      <c r="G265" s="119" t="str">
        <f>+VLOOKUP(F265,'Selectable Table'!P:Q,2,0)</f>
        <v>Revenues - Third Parties</v>
      </c>
      <c r="I265" t="s">
        <v>112</v>
      </c>
      <c r="J265">
        <v>2026</v>
      </c>
      <c r="K265">
        <v>5</v>
      </c>
      <c r="L265" t="s">
        <v>95</v>
      </c>
      <c r="M265">
        <v>95.63</v>
      </c>
      <c r="O265">
        <v>95.63</v>
      </c>
      <c r="P265" s="57" t="s">
        <v>2111</v>
      </c>
    </row>
    <row r="266" spans="1:16">
      <c r="A266" s="119" t="str">
        <f>+VLOOKUP(C266,'Selectable Table'!D:E,2,0)</f>
        <v>MERCK</v>
      </c>
      <c r="B266" t="s">
        <v>670</v>
      </c>
      <c r="C266" t="s">
        <v>133</v>
      </c>
      <c r="D266" t="s">
        <v>2113</v>
      </c>
      <c r="E266" t="s">
        <v>323</v>
      </c>
      <c r="F266" s="119">
        <f>+VLOOKUP(Col!C266,'Selectable Table'!O:P,2,0)</f>
        <v>40700</v>
      </c>
      <c r="G266" s="119" t="str">
        <f>+VLOOKUP(F266,'Selectable Table'!P:Q,2,0)</f>
        <v>Revenues - Third Parties</v>
      </c>
      <c r="I266" t="s">
        <v>112</v>
      </c>
      <c r="J266">
        <v>2026</v>
      </c>
      <c r="K266">
        <v>5</v>
      </c>
      <c r="L266" t="s">
        <v>95</v>
      </c>
      <c r="M266">
        <v>95.63</v>
      </c>
      <c r="O266">
        <v>95.63</v>
      </c>
      <c r="P266" s="57" t="s">
        <v>2111</v>
      </c>
    </row>
    <row r="267" spans="1:16">
      <c r="A267" s="119" t="str">
        <f>+VLOOKUP(C267,'Selectable Table'!D:E,2,0)</f>
        <v>MERCK</v>
      </c>
      <c r="B267" t="s">
        <v>180</v>
      </c>
      <c r="C267" t="s">
        <v>133</v>
      </c>
      <c r="D267" t="s">
        <v>2113</v>
      </c>
      <c r="E267" t="s">
        <v>323</v>
      </c>
      <c r="F267" s="119">
        <f>+VLOOKUP(Col!C267,'Selectable Table'!O:P,2,0)</f>
        <v>40700</v>
      </c>
      <c r="G267" s="119" t="str">
        <f>+VLOOKUP(F267,'Selectable Table'!P:Q,2,0)</f>
        <v>Revenues - Third Parties</v>
      </c>
      <c r="I267" t="s">
        <v>112</v>
      </c>
      <c r="J267">
        <v>2026</v>
      </c>
      <c r="K267">
        <v>5</v>
      </c>
      <c r="L267" t="s">
        <v>95</v>
      </c>
      <c r="M267">
        <v>95.63</v>
      </c>
      <c r="O267">
        <v>95.63</v>
      </c>
      <c r="P267" s="57" t="s">
        <v>2111</v>
      </c>
    </row>
    <row r="268" spans="1:16">
      <c r="A268" s="119" t="str">
        <f>+VLOOKUP(C268,'Selectable Table'!D:E,2,0)</f>
        <v>MERCK</v>
      </c>
      <c r="B268" t="s">
        <v>181</v>
      </c>
      <c r="C268" t="s">
        <v>133</v>
      </c>
      <c r="D268" t="s">
        <v>2113</v>
      </c>
      <c r="E268" t="s">
        <v>323</v>
      </c>
      <c r="F268" s="119">
        <f>+VLOOKUP(Col!C268,'Selectable Table'!O:P,2,0)</f>
        <v>40700</v>
      </c>
      <c r="G268" s="119" t="str">
        <f>+VLOOKUP(F268,'Selectable Table'!P:Q,2,0)</f>
        <v>Revenues - Third Parties</v>
      </c>
      <c r="I268" t="s">
        <v>112</v>
      </c>
      <c r="J268">
        <v>2026</v>
      </c>
      <c r="K268">
        <v>5</v>
      </c>
      <c r="L268" t="s">
        <v>95</v>
      </c>
      <c r="M268">
        <v>95.63</v>
      </c>
      <c r="O268">
        <v>95.63</v>
      </c>
      <c r="P268" s="57" t="s">
        <v>2111</v>
      </c>
    </row>
    <row r="269" spans="1:16">
      <c r="A269" s="119" t="str">
        <f>+VLOOKUP(C269,'Selectable Table'!D:E,2,0)</f>
        <v>MERCK</v>
      </c>
      <c r="B269" t="s">
        <v>2162</v>
      </c>
      <c r="C269" t="s">
        <v>133</v>
      </c>
      <c r="D269" t="s">
        <v>2113</v>
      </c>
      <c r="E269" t="s">
        <v>323</v>
      </c>
      <c r="F269" s="119">
        <f>+VLOOKUP(Col!C269,'Selectable Table'!O:P,2,0)</f>
        <v>40700</v>
      </c>
      <c r="G269" s="119" t="str">
        <f>+VLOOKUP(F269,'Selectable Table'!P:Q,2,0)</f>
        <v>Revenues - Third Parties</v>
      </c>
      <c r="I269" t="s">
        <v>112</v>
      </c>
      <c r="J269">
        <v>2026</v>
      </c>
      <c r="K269">
        <v>5</v>
      </c>
      <c r="L269" t="s">
        <v>95</v>
      </c>
      <c r="M269">
        <v>95.63</v>
      </c>
      <c r="O269">
        <v>95.63</v>
      </c>
      <c r="P269" s="57" t="s">
        <v>2111</v>
      </c>
    </row>
    <row r="270" spans="1:16">
      <c r="A270" s="119" t="str">
        <f>+VLOOKUP(C270,'Selectable Table'!D:E,2,0)</f>
        <v>MERCK</v>
      </c>
      <c r="B270" t="s">
        <v>671</v>
      </c>
      <c r="C270" t="s">
        <v>133</v>
      </c>
      <c r="D270" t="s">
        <v>2113</v>
      </c>
      <c r="E270" t="s">
        <v>325</v>
      </c>
      <c r="F270" s="119">
        <f>+VLOOKUP(Col!C270,'Selectable Table'!O:P,2,0)</f>
        <v>40700</v>
      </c>
      <c r="G270" s="119" t="str">
        <f>+VLOOKUP(F270,'Selectable Table'!P:Q,2,0)</f>
        <v>Revenues - Third Parties</v>
      </c>
      <c r="I270" t="s">
        <v>120</v>
      </c>
      <c r="J270">
        <v>2026</v>
      </c>
      <c r="K270">
        <v>5</v>
      </c>
      <c r="L270" t="s">
        <v>95</v>
      </c>
      <c r="M270">
        <v>145.18</v>
      </c>
      <c r="O270">
        <v>145.18</v>
      </c>
      <c r="P270" s="57" t="s">
        <v>2111</v>
      </c>
    </row>
    <row r="271" spans="1:16">
      <c r="A271" s="119" t="str">
        <f>+VLOOKUP(C271,'Selectable Table'!D:E,2,0)</f>
        <v>MERCK</v>
      </c>
      <c r="B271" t="s">
        <v>671</v>
      </c>
      <c r="C271" t="s">
        <v>133</v>
      </c>
      <c r="D271" t="s">
        <v>2113</v>
      </c>
      <c r="E271" t="s">
        <v>323</v>
      </c>
      <c r="F271" s="119">
        <f>+VLOOKUP(Col!C271,'Selectable Table'!O:P,2,0)</f>
        <v>40700</v>
      </c>
      <c r="G271" s="119" t="str">
        <f>+VLOOKUP(F271,'Selectable Table'!P:Q,2,0)</f>
        <v>Revenues - Third Parties</v>
      </c>
      <c r="I271" t="s">
        <v>112</v>
      </c>
      <c r="J271">
        <v>2026</v>
      </c>
      <c r="K271">
        <v>5</v>
      </c>
      <c r="L271" t="s">
        <v>95</v>
      </c>
      <c r="M271">
        <v>95.63</v>
      </c>
      <c r="O271">
        <v>95.63</v>
      </c>
      <c r="P271" s="57" t="s">
        <v>2111</v>
      </c>
    </row>
    <row r="272" spans="1:16">
      <c r="A272" s="119" t="str">
        <f>+VLOOKUP(C272,'Selectable Table'!D:E,2,0)</f>
        <v>MERCK</v>
      </c>
      <c r="B272" t="s">
        <v>2163</v>
      </c>
      <c r="C272" t="s">
        <v>133</v>
      </c>
      <c r="D272" t="s">
        <v>2113</v>
      </c>
      <c r="E272" t="s">
        <v>616</v>
      </c>
      <c r="F272" s="119">
        <f>+VLOOKUP(Col!C272,'Selectable Table'!O:P,2,0)</f>
        <v>40700</v>
      </c>
      <c r="G272" s="119" t="str">
        <f>+VLOOKUP(F272,'Selectable Table'!P:Q,2,0)</f>
        <v>Revenues - Third Parties</v>
      </c>
      <c r="I272" t="s">
        <v>122</v>
      </c>
      <c r="J272">
        <v>2026</v>
      </c>
      <c r="K272">
        <v>5</v>
      </c>
      <c r="L272" t="s">
        <v>95</v>
      </c>
      <c r="M272">
        <v>162.24</v>
      </c>
      <c r="O272">
        <v>162.24</v>
      </c>
      <c r="P272" s="57" t="s">
        <v>2111</v>
      </c>
    </row>
    <row r="273" spans="1:16">
      <c r="A273" s="119" t="str">
        <f>+VLOOKUP(C273,'Selectable Table'!D:E,2,0)</f>
        <v>MERCK</v>
      </c>
      <c r="B273" t="s">
        <v>2163</v>
      </c>
      <c r="C273" t="s">
        <v>133</v>
      </c>
      <c r="D273" t="s">
        <v>2113</v>
      </c>
      <c r="E273" t="s">
        <v>616</v>
      </c>
      <c r="F273" s="119">
        <f>+VLOOKUP(Col!C273,'Selectable Table'!O:P,2,0)</f>
        <v>40700</v>
      </c>
      <c r="G273" s="119" t="str">
        <f>+VLOOKUP(F273,'Selectable Table'!P:Q,2,0)</f>
        <v>Revenues - Third Parties</v>
      </c>
      <c r="I273" t="s">
        <v>123</v>
      </c>
      <c r="J273">
        <v>2026</v>
      </c>
      <c r="K273">
        <v>5</v>
      </c>
      <c r="L273" t="s">
        <v>95</v>
      </c>
      <c r="M273">
        <v>405.6</v>
      </c>
      <c r="O273">
        <v>405.6</v>
      </c>
      <c r="P273" s="57" t="s">
        <v>2111</v>
      </c>
    </row>
    <row r="274" spans="1:16">
      <c r="A274" s="119" t="str">
        <f>+VLOOKUP(C274,'Selectable Table'!D:E,2,0)</f>
        <v>MERCK</v>
      </c>
      <c r="B274" t="s">
        <v>2163</v>
      </c>
      <c r="C274" t="s">
        <v>133</v>
      </c>
      <c r="D274" t="s">
        <v>2113</v>
      </c>
      <c r="E274" t="s">
        <v>323</v>
      </c>
      <c r="F274" s="119">
        <f>+VLOOKUP(Col!C274,'Selectable Table'!O:P,2,0)</f>
        <v>40700</v>
      </c>
      <c r="G274" s="119" t="str">
        <f>+VLOOKUP(F274,'Selectable Table'!P:Q,2,0)</f>
        <v>Revenues - Third Parties</v>
      </c>
      <c r="I274" t="s">
        <v>112</v>
      </c>
      <c r="J274">
        <v>2026</v>
      </c>
      <c r="K274">
        <v>5</v>
      </c>
      <c r="L274" t="s">
        <v>95</v>
      </c>
      <c r="M274">
        <v>95.63</v>
      </c>
      <c r="O274">
        <v>95.63</v>
      </c>
      <c r="P274" s="57" t="s">
        <v>2111</v>
      </c>
    </row>
    <row r="275" spans="1:16">
      <c r="A275" s="119" t="str">
        <f>+VLOOKUP(C275,'Selectable Table'!D:E,2,0)</f>
        <v>MERCK</v>
      </c>
      <c r="B275" t="s">
        <v>182</v>
      </c>
      <c r="C275" t="s">
        <v>133</v>
      </c>
      <c r="D275" t="s">
        <v>2113</v>
      </c>
      <c r="E275" t="s">
        <v>325</v>
      </c>
      <c r="F275" s="119">
        <f>+VLOOKUP(Col!C275,'Selectable Table'!O:P,2,0)</f>
        <v>40700</v>
      </c>
      <c r="G275" s="119" t="str">
        <f>+VLOOKUP(F275,'Selectable Table'!P:Q,2,0)</f>
        <v>Revenues - Third Parties</v>
      </c>
      <c r="I275" t="s">
        <v>120</v>
      </c>
      <c r="J275">
        <v>2026</v>
      </c>
      <c r="K275">
        <v>5</v>
      </c>
      <c r="L275" t="s">
        <v>95</v>
      </c>
      <c r="M275">
        <v>72.59</v>
      </c>
      <c r="O275">
        <v>72.59</v>
      </c>
      <c r="P275" s="57" t="s">
        <v>2111</v>
      </c>
    </row>
    <row r="276" spans="1:16">
      <c r="A276" s="119" t="str">
        <f>+VLOOKUP(C276,'Selectable Table'!D:E,2,0)</f>
        <v>MERCK</v>
      </c>
      <c r="B276" t="s">
        <v>182</v>
      </c>
      <c r="C276" t="s">
        <v>133</v>
      </c>
      <c r="D276" t="s">
        <v>2113</v>
      </c>
      <c r="E276" t="s">
        <v>616</v>
      </c>
      <c r="F276" s="119">
        <f>+VLOOKUP(Col!C276,'Selectable Table'!O:P,2,0)</f>
        <v>40700</v>
      </c>
      <c r="G276" s="119" t="str">
        <f>+VLOOKUP(F276,'Selectable Table'!P:Q,2,0)</f>
        <v>Revenues - Third Parties</v>
      </c>
      <c r="I276" t="s">
        <v>122</v>
      </c>
      <c r="J276">
        <v>2026</v>
      </c>
      <c r="K276">
        <v>5</v>
      </c>
      <c r="L276" t="s">
        <v>95</v>
      </c>
      <c r="M276">
        <v>54.08</v>
      </c>
      <c r="O276">
        <v>54.08</v>
      </c>
      <c r="P276" s="57" t="s">
        <v>2111</v>
      </c>
    </row>
    <row r="277" spans="1:16">
      <c r="A277" s="119" t="str">
        <f>+VLOOKUP(C277,'Selectable Table'!D:E,2,0)</f>
        <v>MERCK</v>
      </c>
      <c r="B277" t="s">
        <v>182</v>
      </c>
      <c r="C277" t="s">
        <v>133</v>
      </c>
      <c r="D277" t="s">
        <v>2113</v>
      </c>
      <c r="E277" t="s">
        <v>616</v>
      </c>
      <c r="F277" s="119">
        <f>+VLOOKUP(Col!C277,'Selectable Table'!O:P,2,0)</f>
        <v>40700</v>
      </c>
      <c r="G277" s="119" t="str">
        <f>+VLOOKUP(F277,'Selectable Table'!P:Q,2,0)</f>
        <v>Revenues - Third Parties</v>
      </c>
      <c r="I277" t="s">
        <v>123</v>
      </c>
      <c r="J277">
        <v>2026</v>
      </c>
      <c r="K277">
        <v>5</v>
      </c>
      <c r="L277" t="s">
        <v>95</v>
      </c>
      <c r="M277">
        <v>135.19999999999999</v>
      </c>
      <c r="O277">
        <v>135.19999999999999</v>
      </c>
      <c r="P277" s="57" t="s">
        <v>2111</v>
      </c>
    </row>
    <row r="278" spans="1:16">
      <c r="A278" s="119" t="str">
        <f>+VLOOKUP(C278,'Selectable Table'!D:E,2,0)</f>
        <v>MERCK</v>
      </c>
      <c r="B278" t="s">
        <v>182</v>
      </c>
      <c r="C278" t="s">
        <v>133</v>
      </c>
      <c r="D278" t="s">
        <v>2113</v>
      </c>
      <c r="E278" t="s">
        <v>323</v>
      </c>
      <c r="F278" s="119">
        <f>+VLOOKUP(Col!C278,'Selectable Table'!O:P,2,0)</f>
        <v>40700</v>
      </c>
      <c r="G278" s="119" t="str">
        <f>+VLOOKUP(F278,'Selectable Table'!P:Q,2,0)</f>
        <v>Revenues - Third Parties</v>
      </c>
      <c r="I278" t="s">
        <v>112</v>
      </c>
      <c r="J278">
        <v>2026</v>
      </c>
      <c r="K278">
        <v>5</v>
      </c>
      <c r="L278" t="s">
        <v>95</v>
      </c>
      <c r="M278">
        <v>95.63</v>
      </c>
      <c r="O278">
        <v>95.63</v>
      </c>
      <c r="P278" s="57" t="s">
        <v>2111</v>
      </c>
    </row>
    <row r="279" spans="1:16">
      <c r="A279" s="119" t="str">
        <f>+VLOOKUP(C279,'Selectable Table'!D:E,2,0)</f>
        <v>MERCK</v>
      </c>
      <c r="B279" t="s">
        <v>2164</v>
      </c>
      <c r="C279" t="s">
        <v>133</v>
      </c>
      <c r="D279" t="s">
        <v>2113</v>
      </c>
      <c r="E279" t="s">
        <v>323</v>
      </c>
      <c r="F279" s="119">
        <f>+VLOOKUP(Col!C279,'Selectable Table'!O:P,2,0)</f>
        <v>40700</v>
      </c>
      <c r="G279" s="119" t="str">
        <f>+VLOOKUP(F279,'Selectable Table'!P:Q,2,0)</f>
        <v>Revenues - Third Parties</v>
      </c>
      <c r="I279" t="s">
        <v>112</v>
      </c>
      <c r="J279">
        <v>2026</v>
      </c>
      <c r="K279">
        <v>5</v>
      </c>
      <c r="L279" t="s">
        <v>95</v>
      </c>
      <c r="M279">
        <v>95.63</v>
      </c>
      <c r="O279">
        <v>95.63</v>
      </c>
      <c r="P279" s="57" t="s">
        <v>2111</v>
      </c>
    </row>
    <row r="280" spans="1:16">
      <c r="A280" s="119" t="str">
        <f>+VLOOKUP(C280,'Selectable Table'!D:E,2,0)</f>
        <v>MERCK</v>
      </c>
      <c r="B280" t="s">
        <v>2165</v>
      </c>
      <c r="C280" t="s">
        <v>133</v>
      </c>
      <c r="D280" t="s">
        <v>2113</v>
      </c>
      <c r="E280" t="s">
        <v>323</v>
      </c>
      <c r="F280" s="119">
        <f>+VLOOKUP(Col!C280,'Selectable Table'!O:P,2,0)</f>
        <v>40700</v>
      </c>
      <c r="G280" s="119" t="str">
        <f>+VLOOKUP(F280,'Selectable Table'!P:Q,2,0)</f>
        <v>Revenues - Third Parties</v>
      </c>
      <c r="I280" t="s">
        <v>112</v>
      </c>
      <c r="J280">
        <v>2026</v>
      </c>
      <c r="K280">
        <v>5</v>
      </c>
      <c r="L280" t="s">
        <v>95</v>
      </c>
      <c r="M280">
        <v>95.63</v>
      </c>
      <c r="O280">
        <v>95.63</v>
      </c>
      <c r="P280" s="57" t="s">
        <v>2111</v>
      </c>
    </row>
    <row r="281" spans="1:16">
      <c r="A281" s="119" t="str">
        <f>+VLOOKUP(C281,'Selectable Table'!D:E,2,0)</f>
        <v>MERCK</v>
      </c>
      <c r="B281" t="s">
        <v>672</v>
      </c>
      <c r="C281" t="s">
        <v>133</v>
      </c>
      <c r="D281" t="s">
        <v>2113</v>
      </c>
      <c r="E281" t="s">
        <v>616</v>
      </c>
      <c r="F281" s="119">
        <f>+VLOOKUP(Col!C281,'Selectable Table'!O:P,2,0)</f>
        <v>40700</v>
      </c>
      <c r="G281" s="119" t="str">
        <f>+VLOOKUP(F281,'Selectable Table'!P:Q,2,0)</f>
        <v>Revenues - Third Parties</v>
      </c>
      <c r="I281" t="s">
        <v>122</v>
      </c>
      <c r="J281">
        <v>2026</v>
      </c>
      <c r="K281">
        <v>5</v>
      </c>
      <c r="L281" t="s">
        <v>95</v>
      </c>
      <c r="M281">
        <v>54.08</v>
      </c>
      <c r="O281">
        <v>54.08</v>
      </c>
      <c r="P281" s="57" t="s">
        <v>2111</v>
      </c>
    </row>
    <row r="282" spans="1:16">
      <c r="A282" s="119" t="str">
        <f>+VLOOKUP(C282,'Selectable Table'!D:E,2,0)</f>
        <v>MERCK</v>
      </c>
      <c r="B282" t="s">
        <v>672</v>
      </c>
      <c r="C282" t="s">
        <v>133</v>
      </c>
      <c r="D282" t="s">
        <v>2113</v>
      </c>
      <c r="E282" t="s">
        <v>616</v>
      </c>
      <c r="F282" s="119">
        <f>+VLOOKUP(Col!C282,'Selectable Table'!O:P,2,0)</f>
        <v>40700</v>
      </c>
      <c r="G282" s="119" t="str">
        <f>+VLOOKUP(F282,'Selectable Table'!P:Q,2,0)</f>
        <v>Revenues - Third Parties</v>
      </c>
      <c r="I282" t="s">
        <v>123</v>
      </c>
      <c r="J282">
        <v>2026</v>
      </c>
      <c r="K282">
        <v>5</v>
      </c>
      <c r="L282" t="s">
        <v>95</v>
      </c>
      <c r="M282">
        <v>135.19999999999999</v>
      </c>
      <c r="O282">
        <v>135.19999999999999</v>
      </c>
      <c r="P282" s="57" t="s">
        <v>2111</v>
      </c>
    </row>
    <row r="283" spans="1:16">
      <c r="A283" s="119" t="str">
        <f>+VLOOKUP(C283,'Selectable Table'!D:E,2,0)</f>
        <v>MERCK</v>
      </c>
      <c r="B283" t="s">
        <v>672</v>
      </c>
      <c r="C283" t="s">
        <v>133</v>
      </c>
      <c r="D283" t="s">
        <v>2113</v>
      </c>
      <c r="E283" t="s">
        <v>323</v>
      </c>
      <c r="F283" s="119">
        <f>+VLOOKUP(Col!C283,'Selectable Table'!O:P,2,0)</f>
        <v>40700</v>
      </c>
      <c r="G283" s="119" t="str">
        <f>+VLOOKUP(F283,'Selectable Table'!P:Q,2,0)</f>
        <v>Revenues - Third Parties</v>
      </c>
      <c r="I283" t="s">
        <v>112</v>
      </c>
      <c r="J283">
        <v>2026</v>
      </c>
      <c r="K283">
        <v>5</v>
      </c>
      <c r="L283" t="s">
        <v>95</v>
      </c>
      <c r="M283">
        <v>95.63</v>
      </c>
      <c r="O283">
        <v>95.63</v>
      </c>
      <c r="P283" s="57" t="s">
        <v>2111</v>
      </c>
    </row>
    <row r="284" spans="1:16">
      <c r="A284" s="119" t="str">
        <f>+VLOOKUP(C284,'Selectable Table'!D:E,2,0)</f>
        <v>MERCK</v>
      </c>
      <c r="B284" t="s">
        <v>184</v>
      </c>
      <c r="C284" t="s">
        <v>133</v>
      </c>
      <c r="D284" t="s">
        <v>2113</v>
      </c>
      <c r="E284" t="s">
        <v>323</v>
      </c>
      <c r="F284" s="119">
        <f>+VLOOKUP(Col!C284,'Selectable Table'!O:P,2,0)</f>
        <v>40700</v>
      </c>
      <c r="G284" s="119" t="str">
        <f>+VLOOKUP(F284,'Selectable Table'!P:Q,2,0)</f>
        <v>Revenues - Third Parties</v>
      </c>
      <c r="I284" t="s">
        <v>112</v>
      </c>
      <c r="J284">
        <v>2026</v>
      </c>
      <c r="K284">
        <v>5</v>
      </c>
      <c r="L284" t="s">
        <v>95</v>
      </c>
      <c r="M284">
        <v>95.63</v>
      </c>
      <c r="O284">
        <v>95.63</v>
      </c>
      <c r="P284" s="57" t="s">
        <v>2111</v>
      </c>
    </row>
    <row r="285" spans="1:16">
      <c r="A285" s="119" t="str">
        <f>+VLOOKUP(C285,'Selectable Table'!D:E,2,0)</f>
        <v>MERCK</v>
      </c>
      <c r="B285" t="s">
        <v>673</v>
      </c>
      <c r="C285" t="s">
        <v>133</v>
      </c>
      <c r="D285" t="s">
        <v>2113</v>
      </c>
      <c r="E285" t="s">
        <v>323</v>
      </c>
      <c r="F285" s="119">
        <f>+VLOOKUP(Col!C285,'Selectable Table'!O:P,2,0)</f>
        <v>40700</v>
      </c>
      <c r="G285" s="119" t="str">
        <f>+VLOOKUP(F285,'Selectable Table'!P:Q,2,0)</f>
        <v>Revenues - Third Parties</v>
      </c>
      <c r="I285" t="s">
        <v>112</v>
      </c>
      <c r="J285">
        <v>2026</v>
      </c>
      <c r="K285">
        <v>5</v>
      </c>
      <c r="L285" t="s">
        <v>95</v>
      </c>
      <c r="M285">
        <v>95.63</v>
      </c>
      <c r="O285">
        <v>95.63</v>
      </c>
      <c r="P285" s="57" t="s">
        <v>2111</v>
      </c>
    </row>
    <row r="286" spans="1:16">
      <c r="A286" s="119" t="str">
        <f>+VLOOKUP(C286,'Selectable Table'!D:E,2,0)</f>
        <v>MERCK</v>
      </c>
      <c r="B286" t="s">
        <v>2166</v>
      </c>
      <c r="C286" t="s">
        <v>133</v>
      </c>
      <c r="D286" t="s">
        <v>2113</v>
      </c>
      <c r="E286" t="s">
        <v>616</v>
      </c>
      <c r="F286" s="119">
        <f>+VLOOKUP(Col!C286,'Selectable Table'!O:P,2,0)</f>
        <v>40700</v>
      </c>
      <c r="G286" s="119" t="str">
        <f>+VLOOKUP(F286,'Selectable Table'!P:Q,2,0)</f>
        <v>Revenues - Third Parties</v>
      </c>
      <c r="I286" t="s">
        <v>122</v>
      </c>
      <c r="J286">
        <v>2026</v>
      </c>
      <c r="K286">
        <v>5</v>
      </c>
      <c r="L286" t="s">
        <v>95</v>
      </c>
      <c r="M286">
        <v>162.24</v>
      </c>
      <c r="O286">
        <v>162.24</v>
      </c>
      <c r="P286" s="57" t="s">
        <v>2111</v>
      </c>
    </row>
    <row r="287" spans="1:16">
      <c r="A287" s="119" t="str">
        <f>+VLOOKUP(C287,'Selectable Table'!D:E,2,0)</f>
        <v>MERCK</v>
      </c>
      <c r="B287" t="s">
        <v>2166</v>
      </c>
      <c r="C287" t="s">
        <v>133</v>
      </c>
      <c r="D287" t="s">
        <v>2113</v>
      </c>
      <c r="E287" t="s">
        <v>616</v>
      </c>
      <c r="F287" s="119">
        <f>+VLOOKUP(Col!C287,'Selectable Table'!O:P,2,0)</f>
        <v>40700</v>
      </c>
      <c r="G287" s="119" t="str">
        <f>+VLOOKUP(F287,'Selectable Table'!P:Q,2,0)</f>
        <v>Revenues - Third Parties</v>
      </c>
      <c r="I287" t="s">
        <v>123</v>
      </c>
      <c r="J287">
        <v>2026</v>
      </c>
      <c r="K287">
        <v>5</v>
      </c>
      <c r="L287" t="s">
        <v>95</v>
      </c>
      <c r="M287">
        <v>405.6</v>
      </c>
      <c r="O287">
        <v>405.6</v>
      </c>
      <c r="P287" s="57" t="s">
        <v>2111</v>
      </c>
    </row>
    <row r="288" spans="1:16">
      <c r="A288" s="119" t="str">
        <f>+VLOOKUP(C288,'Selectable Table'!D:E,2,0)</f>
        <v>MERCK</v>
      </c>
      <c r="B288" t="s">
        <v>2166</v>
      </c>
      <c r="C288" t="s">
        <v>133</v>
      </c>
      <c r="D288" t="s">
        <v>2113</v>
      </c>
      <c r="E288" t="s">
        <v>323</v>
      </c>
      <c r="F288" s="119">
        <f>+VLOOKUP(Col!C288,'Selectable Table'!O:P,2,0)</f>
        <v>40700</v>
      </c>
      <c r="G288" s="119" t="str">
        <f>+VLOOKUP(F288,'Selectable Table'!P:Q,2,0)</f>
        <v>Revenues - Third Parties</v>
      </c>
      <c r="I288" t="s">
        <v>112</v>
      </c>
      <c r="J288">
        <v>2026</v>
      </c>
      <c r="K288">
        <v>5</v>
      </c>
      <c r="L288" t="s">
        <v>95</v>
      </c>
      <c r="M288">
        <v>191.26</v>
      </c>
      <c r="O288">
        <v>191.26</v>
      </c>
      <c r="P288" s="57" t="s">
        <v>2111</v>
      </c>
    </row>
    <row r="289" spans="1:16">
      <c r="A289" s="119" t="str">
        <f>+VLOOKUP(C289,'Selectable Table'!D:E,2,0)</f>
        <v>MERCK</v>
      </c>
      <c r="B289" t="s">
        <v>2167</v>
      </c>
      <c r="C289" t="s">
        <v>133</v>
      </c>
      <c r="D289" t="s">
        <v>2113</v>
      </c>
      <c r="E289" t="s">
        <v>323</v>
      </c>
      <c r="F289" s="119">
        <f>+VLOOKUP(Col!C289,'Selectable Table'!O:P,2,0)</f>
        <v>40700</v>
      </c>
      <c r="G289" s="119" t="str">
        <f>+VLOOKUP(F289,'Selectable Table'!P:Q,2,0)</f>
        <v>Revenues - Third Parties</v>
      </c>
      <c r="I289" t="s">
        <v>112</v>
      </c>
      <c r="J289">
        <v>2026</v>
      </c>
      <c r="K289">
        <v>5</v>
      </c>
      <c r="L289" t="s">
        <v>95</v>
      </c>
      <c r="M289">
        <v>95.63</v>
      </c>
      <c r="O289">
        <v>95.63</v>
      </c>
      <c r="P289" s="57" t="s">
        <v>2111</v>
      </c>
    </row>
    <row r="290" spans="1:16">
      <c r="A290" s="119" t="str">
        <f>+VLOOKUP(C290,'Selectable Table'!D:E,2,0)</f>
        <v>MERCK</v>
      </c>
      <c r="B290" t="s">
        <v>187</v>
      </c>
      <c r="C290" t="s">
        <v>133</v>
      </c>
      <c r="D290" t="s">
        <v>2113</v>
      </c>
      <c r="E290" t="s">
        <v>325</v>
      </c>
      <c r="F290" s="119">
        <f>+VLOOKUP(Col!C290,'Selectable Table'!O:P,2,0)</f>
        <v>40700</v>
      </c>
      <c r="G290" s="119" t="str">
        <f>+VLOOKUP(F290,'Selectable Table'!P:Q,2,0)</f>
        <v>Revenues - Third Parties</v>
      </c>
      <c r="I290" t="s">
        <v>120</v>
      </c>
      <c r="J290">
        <v>2026</v>
      </c>
      <c r="K290">
        <v>5</v>
      </c>
      <c r="L290" t="s">
        <v>95</v>
      </c>
      <c r="M290">
        <v>250.54</v>
      </c>
      <c r="O290">
        <v>250.54</v>
      </c>
      <c r="P290" s="57" t="s">
        <v>2111</v>
      </c>
    </row>
    <row r="291" spans="1:16">
      <c r="A291" s="119" t="str">
        <f>+VLOOKUP(C291,'Selectable Table'!D:E,2,0)</f>
        <v>MERCK</v>
      </c>
      <c r="B291" t="s">
        <v>187</v>
      </c>
      <c r="C291" t="s">
        <v>133</v>
      </c>
      <c r="D291" t="s">
        <v>2113</v>
      </c>
      <c r="E291" t="s">
        <v>323</v>
      </c>
      <c r="F291" s="119">
        <f>+VLOOKUP(Col!C291,'Selectable Table'!O:P,2,0)</f>
        <v>40700</v>
      </c>
      <c r="G291" s="119" t="str">
        <f>+VLOOKUP(F291,'Selectable Table'!P:Q,2,0)</f>
        <v>Revenues - Third Parties</v>
      </c>
      <c r="I291" t="s">
        <v>112</v>
      </c>
      <c r="J291">
        <v>2026</v>
      </c>
      <c r="K291">
        <v>5</v>
      </c>
      <c r="L291" t="s">
        <v>95</v>
      </c>
      <c r="M291">
        <v>95.63</v>
      </c>
      <c r="O291">
        <v>95.63</v>
      </c>
      <c r="P291" s="57" t="s">
        <v>2111</v>
      </c>
    </row>
    <row r="292" spans="1:16">
      <c r="A292" s="119" t="str">
        <f>+VLOOKUP(C292,'Selectable Table'!D:E,2,0)</f>
        <v>MERCK</v>
      </c>
      <c r="B292" t="s">
        <v>2168</v>
      </c>
      <c r="C292" t="s">
        <v>133</v>
      </c>
      <c r="D292" t="s">
        <v>2113</v>
      </c>
      <c r="E292" t="s">
        <v>616</v>
      </c>
      <c r="F292" s="119">
        <f>+VLOOKUP(Col!C292,'Selectable Table'!O:P,2,0)</f>
        <v>40700</v>
      </c>
      <c r="G292" s="119" t="str">
        <f>+VLOOKUP(F292,'Selectable Table'!P:Q,2,0)</f>
        <v>Revenues - Third Parties</v>
      </c>
      <c r="I292" t="s">
        <v>122</v>
      </c>
      <c r="J292">
        <v>2026</v>
      </c>
      <c r="K292">
        <v>5</v>
      </c>
      <c r="L292" t="s">
        <v>95</v>
      </c>
      <c r="M292">
        <v>54.08</v>
      </c>
      <c r="O292">
        <v>54.08</v>
      </c>
      <c r="P292" s="57" t="s">
        <v>2111</v>
      </c>
    </row>
    <row r="293" spans="1:16">
      <c r="A293" s="119" t="str">
        <f>+VLOOKUP(C293,'Selectable Table'!D:E,2,0)</f>
        <v>MERCK</v>
      </c>
      <c r="B293" t="s">
        <v>2168</v>
      </c>
      <c r="C293" t="s">
        <v>133</v>
      </c>
      <c r="D293" t="s">
        <v>2113</v>
      </c>
      <c r="E293" t="s">
        <v>616</v>
      </c>
      <c r="F293" s="119">
        <f>+VLOOKUP(Col!C293,'Selectable Table'!O:P,2,0)</f>
        <v>40700</v>
      </c>
      <c r="G293" s="119" t="str">
        <f>+VLOOKUP(F293,'Selectable Table'!P:Q,2,0)</f>
        <v>Revenues - Third Parties</v>
      </c>
      <c r="I293" t="s">
        <v>123</v>
      </c>
      <c r="J293">
        <v>2026</v>
      </c>
      <c r="K293">
        <v>5</v>
      </c>
      <c r="L293" t="s">
        <v>95</v>
      </c>
      <c r="M293">
        <v>135.19999999999999</v>
      </c>
      <c r="O293">
        <v>135.19999999999999</v>
      </c>
      <c r="P293" s="57" t="s">
        <v>2111</v>
      </c>
    </row>
    <row r="294" spans="1:16">
      <c r="A294" s="119" t="str">
        <f>+VLOOKUP(C294,'Selectable Table'!D:E,2,0)</f>
        <v>MERCK</v>
      </c>
      <c r="B294" t="s">
        <v>2168</v>
      </c>
      <c r="C294" t="s">
        <v>133</v>
      </c>
      <c r="D294" t="s">
        <v>2113</v>
      </c>
      <c r="E294" t="s">
        <v>323</v>
      </c>
      <c r="F294" s="119">
        <f>+VLOOKUP(Col!C294,'Selectable Table'!O:P,2,0)</f>
        <v>40700</v>
      </c>
      <c r="G294" s="119" t="str">
        <f>+VLOOKUP(F294,'Selectable Table'!P:Q,2,0)</f>
        <v>Revenues - Third Parties</v>
      </c>
      <c r="I294" t="s">
        <v>112</v>
      </c>
      <c r="J294">
        <v>2026</v>
      </c>
      <c r="K294">
        <v>5</v>
      </c>
      <c r="L294" t="s">
        <v>95</v>
      </c>
      <c r="M294">
        <v>95.63</v>
      </c>
      <c r="O294">
        <v>95.63</v>
      </c>
      <c r="P294" s="57" t="s">
        <v>2111</v>
      </c>
    </row>
    <row r="295" spans="1:16">
      <c r="A295" s="119" t="str">
        <f>+VLOOKUP(C295,'Selectable Table'!D:E,2,0)</f>
        <v>MERCK</v>
      </c>
      <c r="B295" t="s">
        <v>2169</v>
      </c>
      <c r="C295" t="s">
        <v>133</v>
      </c>
      <c r="D295" t="s">
        <v>2113</v>
      </c>
      <c r="E295" t="s">
        <v>323</v>
      </c>
      <c r="F295" s="119">
        <f>+VLOOKUP(Col!C295,'Selectable Table'!O:P,2,0)</f>
        <v>40700</v>
      </c>
      <c r="G295" s="119" t="str">
        <f>+VLOOKUP(F295,'Selectable Table'!P:Q,2,0)</f>
        <v>Revenues - Third Parties</v>
      </c>
      <c r="I295" t="s">
        <v>112</v>
      </c>
      <c r="J295">
        <v>2026</v>
      </c>
      <c r="K295">
        <v>5</v>
      </c>
      <c r="L295" t="s">
        <v>95</v>
      </c>
      <c r="M295">
        <v>95.63</v>
      </c>
      <c r="O295">
        <v>95.63</v>
      </c>
      <c r="P295" s="57" t="s">
        <v>2111</v>
      </c>
    </row>
    <row r="296" spans="1:16">
      <c r="A296" s="119" t="str">
        <f>+VLOOKUP(C296,'Selectable Table'!D:E,2,0)</f>
        <v>MERCK</v>
      </c>
      <c r="B296" t="s">
        <v>763</v>
      </c>
      <c r="C296" t="s">
        <v>133</v>
      </c>
      <c r="D296" t="s">
        <v>2113</v>
      </c>
      <c r="E296" t="s">
        <v>325</v>
      </c>
      <c r="F296" s="119">
        <f>+VLOOKUP(Col!C296,'Selectable Table'!O:P,2,0)</f>
        <v>40700</v>
      </c>
      <c r="G296" s="119" t="str">
        <f>+VLOOKUP(F296,'Selectable Table'!P:Q,2,0)</f>
        <v>Revenues - Third Parties</v>
      </c>
      <c r="I296" t="s">
        <v>120</v>
      </c>
      <c r="J296">
        <v>2026</v>
      </c>
      <c r="K296">
        <v>5</v>
      </c>
      <c r="L296" t="s">
        <v>95</v>
      </c>
      <c r="M296">
        <v>72.59</v>
      </c>
      <c r="O296">
        <v>72.59</v>
      </c>
      <c r="P296" s="57" t="s">
        <v>2111</v>
      </c>
    </row>
    <row r="297" spans="1:16">
      <c r="A297" s="119" t="str">
        <f>+VLOOKUP(C297,'Selectable Table'!D:E,2,0)</f>
        <v>MERCK</v>
      </c>
      <c r="B297" t="s">
        <v>763</v>
      </c>
      <c r="C297" t="s">
        <v>133</v>
      </c>
      <c r="D297" t="s">
        <v>2113</v>
      </c>
      <c r="E297" t="s">
        <v>616</v>
      </c>
      <c r="F297" s="119">
        <f>+VLOOKUP(Col!C297,'Selectable Table'!O:P,2,0)</f>
        <v>40700</v>
      </c>
      <c r="G297" s="119" t="str">
        <f>+VLOOKUP(F297,'Selectable Table'!P:Q,2,0)</f>
        <v>Revenues - Third Parties</v>
      </c>
      <c r="I297" t="s">
        <v>122</v>
      </c>
      <c r="J297">
        <v>2026</v>
      </c>
      <c r="K297">
        <v>5</v>
      </c>
      <c r="L297" t="s">
        <v>95</v>
      </c>
      <c r="M297">
        <v>54.08</v>
      </c>
      <c r="O297">
        <v>54.08</v>
      </c>
      <c r="P297" s="57" t="s">
        <v>2111</v>
      </c>
    </row>
    <row r="298" spans="1:16">
      <c r="A298" s="119" t="str">
        <f>+VLOOKUP(C298,'Selectable Table'!D:E,2,0)</f>
        <v>MERCK</v>
      </c>
      <c r="B298" t="s">
        <v>763</v>
      </c>
      <c r="C298" t="s">
        <v>133</v>
      </c>
      <c r="D298" t="s">
        <v>2113</v>
      </c>
      <c r="E298" t="s">
        <v>616</v>
      </c>
      <c r="F298" s="119">
        <f>+VLOOKUP(Col!C298,'Selectable Table'!O:P,2,0)</f>
        <v>40700</v>
      </c>
      <c r="G298" s="119" t="str">
        <f>+VLOOKUP(F298,'Selectable Table'!P:Q,2,0)</f>
        <v>Revenues - Third Parties</v>
      </c>
      <c r="I298" t="s">
        <v>123</v>
      </c>
      <c r="J298">
        <v>2026</v>
      </c>
      <c r="K298">
        <v>5</v>
      </c>
      <c r="L298" t="s">
        <v>95</v>
      </c>
      <c r="M298">
        <v>135.19999999999999</v>
      </c>
      <c r="O298">
        <v>135.19999999999999</v>
      </c>
      <c r="P298" s="57" t="s">
        <v>2111</v>
      </c>
    </row>
    <row r="299" spans="1:16">
      <c r="A299" s="119" t="str">
        <f>+VLOOKUP(C299,'Selectable Table'!D:E,2,0)</f>
        <v>MERCK</v>
      </c>
      <c r="B299" t="s">
        <v>763</v>
      </c>
      <c r="C299" t="s">
        <v>133</v>
      </c>
      <c r="D299" t="s">
        <v>2113</v>
      </c>
      <c r="E299" t="s">
        <v>323</v>
      </c>
      <c r="F299" s="119">
        <f>+VLOOKUP(Col!C299,'Selectable Table'!O:P,2,0)</f>
        <v>40700</v>
      </c>
      <c r="G299" s="119" t="str">
        <f>+VLOOKUP(F299,'Selectable Table'!P:Q,2,0)</f>
        <v>Revenues - Third Parties</v>
      </c>
      <c r="I299" t="s">
        <v>112</v>
      </c>
      <c r="J299">
        <v>2026</v>
      </c>
      <c r="K299">
        <v>5</v>
      </c>
      <c r="L299" t="s">
        <v>95</v>
      </c>
      <c r="M299">
        <v>95.63</v>
      </c>
      <c r="O299">
        <v>95.63</v>
      </c>
      <c r="P299" s="57" t="s">
        <v>2111</v>
      </c>
    </row>
    <row r="300" spans="1:16">
      <c r="A300" s="119" t="str">
        <f>+VLOOKUP(C300,'Selectable Table'!D:E,2,0)</f>
        <v>MERCK</v>
      </c>
      <c r="B300" t="s">
        <v>188</v>
      </c>
      <c r="C300" t="s">
        <v>133</v>
      </c>
      <c r="D300" t="s">
        <v>2113</v>
      </c>
      <c r="E300" t="s">
        <v>323</v>
      </c>
      <c r="F300" s="119">
        <f>+VLOOKUP(Col!C300,'Selectable Table'!O:P,2,0)</f>
        <v>40700</v>
      </c>
      <c r="G300" s="119" t="str">
        <f>+VLOOKUP(F300,'Selectable Table'!P:Q,2,0)</f>
        <v>Revenues - Third Parties</v>
      </c>
      <c r="I300" t="s">
        <v>112</v>
      </c>
      <c r="J300">
        <v>2026</v>
      </c>
      <c r="K300">
        <v>5</v>
      </c>
      <c r="L300" t="s">
        <v>95</v>
      </c>
      <c r="M300">
        <v>95.63</v>
      </c>
      <c r="O300">
        <v>95.63</v>
      </c>
      <c r="P300" s="57" t="s">
        <v>2111</v>
      </c>
    </row>
    <row r="301" spans="1:16">
      <c r="A301" s="119" t="str">
        <f>+VLOOKUP(C301,'Selectable Table'!D:E,2,0)</f>
        <v>MERCK</v>
      </c>
      <c r="B301" t="s">
        <v>189</v>
      </c>
      <c r="C301" t="s">
        <v>133</v>
      </c>
      <c r="D301" t="s">
        <v>2113</v>
      </c>
      <c r="E301" t="s">
        <v>325</v>
      </c>
      <c r="F301" s="119">
        <f>+VLOOKUP(Col!C301,'Selectable Table'!O:P,2,0)</f>
        <v>40700</v>
      </c>
      <c r="G301" s="119" t="str">
        <f>+VLOOKUP(F301,'Selectable Table'!P:Q,2,0)</f>
        <v>Revenues - Third Parties</v>
      </c>
      <c r="I301" t="s">
        <v>120</v>
      </c>
      <c r="J301">
        <v>2026</v>
      </c>
      <c r="K301">
        <v>5</v>
      </c>
      <c r="L301" t="s">
        <v>95</v>
      </c>
      <c r="M301">
        <v>395.72</v>
      </c>
      <c r="O301">
        <v>395.72</v>
      </c>
      <c r="P301" s="57" t="s">
        <v>2111</v>
      </c>
    </row>
    <row r="302" spans="1:16">
      <c r="A302" s="119" t="str">
        <f>+VLOOKUP(C302,'Selectable Table'!D:E,2,0)</f>
        <v>MERCK</v>
      </c>
      <c r="B302" t="s">
        <v>189</v>
      </c>
      <c r="C302" t="s">
        <v>133</v>
      </c>
      <c r="D302" t="s">
        <v>2113</v>
      </c>
      <c r="E302" t="s">
        <v>616</v>
      </c>
      <c r="F302" s="119">
        <f>+VLOOKUP(Col!C302,'Selectable Table'!O:P,2,0)</f>
        <v>40700</v>
      </c>
      <c r="G302" s="119" t="str">
        <f>+VLOOKUP(F302,'Selectable Table'!P:Q,2,0)</f>
        <v>Revenues - Third Parties</v>
      </c>
      <c r="I302" t="s">
        <v>122</v>
      </c>
      <c r="J302">
        <v>2026</v>
      </c>
      <c r="K302">
        <v>5</v>
      </c>
      <c r="L302" t="s">
        <v>95</v>
      </c>
      <c r="M302">
        <v>108.16</v>
      </c>
      <c r="O302">
        <v>108.16</v>
      </c>
      <c r="P302" s="57" t="s">
        <v>2111</v>
      </c>
    </row>
    <row r="303" spans="1:16">
      <c r="A303" s="119" t="str">
        <f>+VLOOKUP(C303,'Selectable Table'!D:E,2,0)</f>
        <v>MERCK</v>
      </c>
      <c r="B303" t="s">
        <v>189</v>
      </c>
      <c r="C303" t="s">
        <v>133</v>
      </c>
      <c r="D303" t="s">
        <v>2113</v>
      </c>
      <c r="E303" t="s">
        <v>616</v>
      </c>
      <c r="F303" s="119">
        <f>+VLOOKUP(Col!C303,'Selectable Table'!O:P,2,0)</f>
        <v>40700</v>
      </c>
      <c r="G303" s="119" t="str">
        <f>+VLOOKUP(F303,'Selectable Table'!P:Q,2,0)</f>
        <v>Revenues - Third Parties</v>
      </c>
      <c r="I303" t="s">
        <v>123</v>
      </c>
      <c r="J303">
        <v>2026</v>
      </c>
      <c r="K303">
        <v>5</v>
      </c>
      <c r="L303" t="s">
        <v>95</v>
      </c>
      <c r="M303">
        <v>270.39999999999998</v>
      </c>
      <c r="O303">
        <v>270.39999999999998</v>
      </c>
      <c r="P303" s="57" t="s">
        <v>2111</v>
      </c>
    </row>
    <row r="304" spans="1:16">
      <c r="A304" s="119" t="str">
        <f>+VLOOKUP(C304,'Selectable Table'!D:E,2,0)</f>
        <v>MERCK</v>
      </c>
      <c r="B304" t="s">
        <v>189</v>
      </c>
      <c r="C304" t="s">
        <v>133</v>
      </c>
      <c r="D304" t="s">
        <v>2113</v>
      </c>
      <c r="E304" t="s">
        <v>323</v>
      </c>
      <c r="F304" s="119">
        <f>+VLOOKUP(Col!C304,'Selectable Table'!O:P,2,0)</f>
        <v>40700</v>
      </c>
      <c r="G304" s="119" t="str">
        <f>+VLOOKUP(F304,'Selectable Table'!P:Q,2,0)</f>
        <v>Revenues - Third Parties</v>
      </c>
      <c r="I304" t="s">
        <v>112</v>
      </c>
      <c r="J304">
        <v>2026</v>
      </c>
      <c r="K304">
        <v>5</v>
      </c>
      <c r="L304" t="s">
        <v>95</v>
      </c>
      <c r="M304">
        <v>95.63</v>
      </c>
      <c r="O304">
        <v>95.63</v>
      </c>
      <c r="P304" s="57" t="s">
        <v>2111</v>
      </c>
    </row>
    <row r="305" spans="1:16">
      <c r="A305" s="119" t="str">
        <f>+VLOOKUP(C305,'Selectable Table'!D:E,2,0)</f>
        <v>MERCK</v>
      </c>
      <c r="B305" t="s">
        <v>190</v>
      </c>
      <c r="C305" t="s">
        <v>133</v>
      </c>
      <c r="D305" t="s">
        <v>2113</v>
      </c>
      <c r="E305" t="s">
        <v>325</v>
      </c>
      <c r="F305" s="119">
        <f>+VLOOKUP(Col!C305,'Selectable Table'!O:P,2,0)</f>
        <v>40700</v>
      </c>
      <c r="G305" s="119" t="str">
        <f>+VLOOKUP(F305,'Selectable Table'!P:Q,2,0)</f>
        <v>Revenues - Third Parties</v>
      </c>
      <c r="I305" t="s">
        <v>120</v>
      </c>
      <c r="J305">
        <v>2026</v>
      </c>
      <c r="K305">
        <v>5</v>
      </c>
      <c r="L305" t="s">
        <v>95</v>
      </c>
      <c r="M305">
        <v>270.45</v>
      </c>
      <c r="O305">
        <v>270.45</v>
      </c>
      <c r="P305" s="57" t="s">
        <v>2111</v>
      </c>
    </row>
    <row r="306" spans="1:16">
      <c r="A306" s="119" t="str">
        <f>+VLOOKUP(C306,'Selectable Table'!D:E,2,0)</f>
        <v>MERCK</v>
      </c>
      <c r="B306" t="s">
        <v>190</v>
      </c>
      <c r="C306" t="s">
        <v>133</v>
      </c>
      <c r="D306" t="s">
        <v>2113</v>
      </c>
      <c r="E306" t="s">
        <v>323</v>
      </c>
      <c r="F306" s="119">
        <f>+VLOOKUP(Col!C306,'Selectable Table'!O:P,2,0)</f>
        <v>40700</v>
      </c>
      <c r="G306" s="119" t="str">
        <f>+VLOOKUP(F306,'Selectable Table'!P:Q,2,0)</f>
        <v>Revenues - Third Parties</v>
      </c>
      <c r="I306" t="s">
        <v>112</v>
      </c>
      <c r="J306">
        <v>2026</v>
      </c>
      <c r="K306">
        <v>5</v>
      </c>
      <c r="L306" t="s">
        <v>95</v>
      </c>
      <c r="M306">
        <v>95.63</v>
      </c>
      <c r="O306">
        <v>95.63</v>
      </c>
      <c r="P306" s="57" t="s">
        <v>2111</v>
      </c>
    </row>
    <row r="307" spans="1:16">
      <c r="A307" s="119" t="str">
        <f>+VLOOKUP(C307,'Selectable Table'!D:E,2,0)</f>
        <v>MERCK</v>
      </c>
      <c r="B307" t="s">
        <v>191</v>
      </c>
      <c r="C307" t="s">
        <v>133</v>
      </c>
      <c r="D307" t="s">
        <v>2113</v>
      </c>
      <c r="E307" t="s">
        <v>325</v>
      </c>
      <c r="F307" s="119">
        <f>+VLOOKUP(Col!C307,'Selectable Table'!O:P,2,0)</f>
        <v>40700</v>
      </c>
      <c r="G307" s="119" t="str">
        <f>+VLOOKUP(F307,'Selectable Table'!P:Q,2,0)</f>
        <v>Revenues - Third Parties</v>
      </c>
      <c r="I307" t="s">
        <v>120</v>
      </c>
      <c r="J307">
        <v>2026</v>
      </c>
      <c r="K307">
        <v>5</v>
      </c>
      <c r="L307" t="s">
        <v>95</v>
      </c>
      <c r="M307">
        <v>72.59</v>
      </c>
      <c r="O307">
        <v>72.59</v>
      </c>
      <c r="P307" s="57" t="s">
        <v>2111</v>
      </c>
    </row>
    <row r="308" spans="1:16">
      <c r="A308" s="119" t="str">
        <f>+VLOOKUP(C308,'Selectable Table'!D:E,2,0)</f>
        <v>MERCK</v>
      </c>
      <c r="B308" t="s">
        <v>191</v>
      </c>
      <c r="C308" t="s">
        <v>133</v>
      </c>
      <c r="D308" t="s">
        <v>2113</v>
      </c>
      <c r="E308" t="s">
        <v>616</v>
      </c>
      <c r="F308" s="119">
        <f>+VLOOKUP(Col!C308,'Selectable Table'!O:P,2,0)</f>
        <v>40700</v>
      </c>
      <c r="G308" s="119" t="str">
        <f>+VLOOKUP(F308,'Selectable Table'!P:Q,2,0)</f>
        <v>Revenues - Third Parties</v>
      </c>
      <c r="I308" t="s">
        <v>122</v>
      </c>
      <c r="J308">
        <v>2026</v>
      </c>
      <c r="K308">
        <v>5</v>
      </c>
      <c r="L308" t="s">
        <v>95</v>
      </c>
      <c r="M308">
        <v>54.08</v>
      </c>
      <c r="O308">
        <v>54.08</v>
      </c>
      <c r="P308" s="57" t="s">
        <v>2111</v>
      </c>
    </row>
    <row r="309" spans="1:16">
      <c r="A309" s="119" t="str">
        <f>+VLOOKUP(C309,'Selectable Table'!D:E,2,0)</f>
        <v>MERCK</v>
      </c>
      <c r="B309" t="s">
        <v>191</v>
      </c>
      <c r="C309" t="s">
        <v>133</v>
      </c>
      <c r="D309" t="s">
        <v>2113</v>
      </c>
      <c r="E309" t="s">
        <v>616</v>
      </c>
      <c r="F309" s="119">
        <f>+VLOOKUP(Col!C309,'Selectable Table'!O:P,2,0)</f>
        <v>40700</v>
      </c>
      <c r="G309" s="119" t="str">
        <f>+VLOOKUP(F309,'Selectable Table'!P:Q,2,0)</f>
        <v>Revenues - Third Parties</v>
      </c>
      <c r="I309" t="s">
        <v>123</v>
      </c>
      <c r="J309">
        <v>2026</v>
      </c>
      <c r="K309">
        <v>5</v>
      </c>
      <c r="L309" t="s">
        <v>95</v>
      </c>
      <c r="M309">
        <v>135.19999999999999</v>
      </c>
      <c r="O309">
        <v>135.19999999999999</v>
      </c>
      <c r="P309" s="57" t="s">
        <v>2111</v>
      </c>
    </row>
    <row r="310" spans="1:16">
      <c r="A310" s="119" t="str">
        <f>+VLOOKUP(C310,'Selectable Table'!D:E,2,0)</f>
        <v>MERCK</v>
      </c>
      <c r="B310" t="s">
        <v>191</v>
      </c>
      <c r="C310" t="s">
        <v>133</v>
      </c>
      <c r="D310" t="s">
        <v>2113</v>
      </c>
      <c r="E310" t="s">
        <v>323</v>
      </c>
      <c r="F310" s="119">
        <f>+VLOOKUP(Col!C310,'Selectable Table'!O:P,2,0)</f>
        <v>40700</v>
      </c>
      <c r="G310" s="119" t="str">
        <f>+VLOOKUP(F310,'Selectable Table'!P:Q,2,0)</f>
        <v>Revenues - Third Parties</v>
      </c>
      <c r="I310" t="s">
        <v>112</v>
      </c>
      <c r="J310">
        <v>2026</v>
      </c>
      <c r="K310">
        <v>5</v>
      </c>
      <c r="L310" t="s">
        <v>95</v>
      </c>
      <c r="M310">
        <v>95.63</v>
      </c>
      <c r="O310">
        <v>95.63</v>
      </c>
      <c r="P310" s="57" t="s">
        <v>2111</v>
      </c>
    </row>
    <row r="311" spans="1:16">
      <c r="A311" s="119" t="str">
        <f>+VLOOKUP(C311,'Selectable Table'!D:E,2,0)</f>
        <v>MERCK</v>
      </c>
      <c r="B311" t="s">
        <v>676</v>
      </c>
      <c r="C311" t="s">
        <v>133</v>
      </c>
      <c r="D311" t="s">
        <v>2113</v>
      </c>
      <c r="E311" t="s">
        <v>325</v>
      </c>
      <c r="F311" s="119">
        <f>+VLOOKUP(Col!C311,'Selectable Table'!O:P,2,0)</f>
        <v>40700</v>
      </c>
      <c r="G311" s="119" t="str">
        <f>+VLOOKUP(F311,'Selectable Table'!P:Q,2,0)</f>
        <v>Revenues - Third Parties</v>
      </c>
      <c r="I311" t="s">
        <v>120</v>
      </c>
      <c r="J311">
        <v>2026</v>
      </c>
      <c r="K311">
        <v>5</v>
      </c>
      <c r="L311" t="s">
        <v>95</v>
      </c>
      <c r="M311">
        <v>145.18</v>
      </c>
      <c r="O311">
        <v>145.18</v>
      </c>
      <c r="P311" s="57" t="s">
        <v>2111</v>
      </c>
    </row>
    <row r="312" spans="1:16">
      <c r="A312" s="119" t="str">
        <f>+VLOOKUP(C312,'Selectable Table'!D:E,2,0)</f>
        <v>MERCK</v>
      </c>
      <c r="B312" t="s">
        <v>676</v>
      </c>
      <c r="C312" t="s">
        <v>133</v>
      </c>
      <c r="D312" t="s">
        <v>2113</v>
      </c>
      <c r="E312" t="s">
        <v>323</v>
      </c>
      <c r="F312" s="119">
        <f>+VLOOKUP(Col!C312,'Selectable Table'!O:P,2,0)</f>
        <v>40700</v>
      </c>
      <c r="G312" s="119" t="str">
        <f>+VLOOKUP(F312,'Selectable Table'!P:Q,2,0)</f>
        <v>Revenues - Third Parties</v>
      </c>
      <c r="I312" t="s">
        <v>112</v>
      </c>
      <c r="J312">
        <v>2026</v>
      </c>
      <c r="K312">
        <v>5</v>
      </c>
      <c r="L312" t="s">
        <v>95</v>
      </c>
      <c r="M312">
        <v>95.63</v>
      </c>
      <c r="O312">
        <v>95.63</v>
      </c>
      <c r="P312" s="57" t="s">
        <v>2111</v>
      </c>
    </row>
    <row r="313" spans="1:16">
      <c r="A313" s="119" t="str">
        <f>+VLOOKUP(C313,'Selectable Table'!D:E,2,0)</f>
        <v>MERCK</v>
      </c>
      <c r="B313" t="s">
        <v>193</v>
      </c>
      <c r="C313" t="s">
        <v>133</v>
      </c>
      <c r="D313" t="s">
        <v>2113</v>
      </c>
      <c r="E313" t="s">
        <v>323</v>
      </c>
      <c r="F313" s="119">
        <f>+VLOOKUP(Col!C313,'Selectable Table'!O:P,2,0)</f>
        <v>40700</v>
      </c>
      <c r="G313" s="119" t="str">
        <f>+VLOOKUP(F313,'Selectable Table'!P:Q,2,0)</f>
        <v>Revenues - Third Parties</v>
      </c>
      <c r="I313" t="s">
        <v>112</v>
      </c>
      <c r="J313">
        <v>2026</v>
      </c>
      <c r="K313">
        <v>5</v>
      </c>
      <c r="L313" t="s">
        <v>95</v>
      </c>
      <c r="M313">
        <v>95.63</v>
      </c>
      <c r="O313">
        <v>95.63</v>
      </c>
      <c r="P313" s="57" t="s">
        <v>2111</v>
      </c>
    </row>
    <row r="314" spans="1:16">
      <c r="A314" s="119" t="str">
        <f>+VLOOKUP(C314,'Selectable Table'!D:E,2,0)</f>
        <v>MERCK</v>
      </c>
      <c r="B314" t="s">
        <v>2170</v>
      </c>
      <c r="C314" t="s">
        <v>133</v>
      </c>
      <c r="D314" t="s">
        <v>2113</v>
      </c>
      <c r="E314" t="s">
        <v>616</v>
      </c>
      <c r="F314" s="119">
        <f>+VLOOKUP(Col!C314,'Selectable Table'!O:P,2,0)</f>
        <v>40700</v>
      </c>
      <c r="G314" s="119" t="str">
        <f>+VLOOKUP(F314,'Selectable Table'!P:Q,2,0)</f>
        <v>Revenues - Third Parties</v>
      </c>
      <c r="I314" t="s">
        <v>122</v>
      </c>
      <c r="J314">
        <v>2026</v>
      </c>
      <c r="K314">
        <v>5</v>
      </c>
      <c r="L314" t="s">
        <v>95</v>
      </c>
      <c r="M314">
        <v>162.24</v>
      </c>
      <c r="O314">
        <v>162.24</v>
      </c>
      <c r="P314" s="57" t="s">
        <v>2111</v>
      </c>
    </row>
    <row r="315" spans="1:16">
      <c r="A315" s="119" t="str">
        <f>+VLOOKUP(C315,'Selectable Table'!D:E,2,0)</f>
        <v>MERCK</v>
      </c>
      <c r="B315" t="s">
        <v>2170</v>
      </c>
      <c r="C315" t="s">
        <v>133</v>
      </c>
      <c r="D315" t="s">
        <v>2113</v>
      </c>
      <c r="E315" t="s">
        <v>616</v>
      </c>
      <c r="F315" s="119">
        <f>+VLOOKUP(Col!C315,'Selectable Table'!O:P,2,0)</f>
        <v>40700</v>
      </c>
      <c r="G315" s="119" t="str">
        <f>+VLOOKUP(F315,'Selectable Table'!P:Q,2,0)</f>
        <v>Revenues - Third Parties</v>
      </c>
      <c r="I315" t="s">
        <v>123</v>
      </c>
      <c r="J315">
        <v>2026</v>
      </c>
      <c r="K315">
        <v>5</v>
      </c>
      <c r="L315" t="s">
        <v>95</v>
      </c>
      <c r="M315">
        <v>405.6</v>
      </c>
      <c r="O315">
        <v>405.6</v>
      </c>
      <c r="P315" s="57" t="s">
        <v>2111</v>
      </c>
    </row>
    <row r="316" spans="1:16">
      <c r="A316" s="119" t="str">
        <f>+VLOOKUP(C316,'Selectable Table'!D:E,2,0)</f>
        <v>MERCK</v>
      </c>
      <c r="B316" t="s">
        <v>2170</v>
      </c>
      <c r="C316" t="s">
        <v>133</v>
      </c>
      <c r="D316" t="s">
        <v>2113</v>
      </c>
      <c r="E316" t="s">
        <v>323</v>
      </c>
      <c r="F316" s="119">
        <f>+VLOOKUP(Col!C316,'Selectable Table'!O:P,2,0)</f>
        <v>40700</v>
      </c>
      <c r="G316" s="119" t="str">
        <f>+VLOOKUP(F316,'Selectable Table'!P:Q,2,0)</f>
        <v>Revenues - Third Parties</v>
      </c>
      <c r="I316" t="s">
        <v>112</v>
      </c>
      <c r="J316">
        <v>2026</v>
      </c>
      <c r="K316">
        <v>5</v>
      </c>
      <c r="L316" t="s">
        <v>95</v>
      </c>
      <c r="M316">
        <v>95.63</v>
      </c>
      <c r="O316">
        <v>95.63</v>
      </c>
      <c r="P316" s="57" t="s">
        <v>2111</v>
      </c>
    </row>
    <row r="317" spans="1:16">
      <c r="A317" s="119" t="str">
        <f>+VLOOKUP(C317,'Selectable Table'!D:E,2,0)</f>
        <v>MERCK</v>
      </c>
      <c r="B317" t="s">
        <v>833</v>
      </c>
      <c r="C317" t="s">
        <v>133</v>
      </c>
      <c r="D317" t="s">
        <v>2113</v>
      </c>
      <c r="E317" t="s">
        <v>323</v>
      </c>
      <c r="F317" s="119">
        <f>+VLOOKUP(Col!C317,'Selectable Table'!O:P,2,0)</f>
        <v>40700</v>
      </c>
      <c r="G317" s="119" t="str">
        <f>+VLOOKUP(F317,'Selectable Table'!P:Q,2,0)</f>
        <v>Revenues - Third Parties</v>
      </c>
      <c r="I317" t="s">
        <v>112</v>
      </c>
      <c r="J317">
        <v>2026</v>
      </c>
      <c r="K317">
        <v>5</v>
      </c>
      <c r="L317" t="s">
        <v>95</v>
      </c>
      <c r="M317">
        <v>95.63</v>
      </c>
      <c r="O317">
        <v>95.63</v>
      </c>
      <c r="P317" s="57" t="s">
        <v>2111</v>
      </c>
    </row>
    <row r="318" spans="1:16">
      <c r="A318" s="119" t="str">
        <f>+VLOOKUP(C318,'Selectable Table'!D:E,2,0)</f>
        <v>MERCK</v>
      </c>
      <c r="B318" t="s">
        <v>195</v>
      </c>
      <c r="C318" t="s">
        <v>133</v>
      </c>
      <c r="D318" t="s">
        <v>2113</v>
      </c>
      <c r="E318" t="s">
        <v>325</v>
      </c>
      <c r="F318" s="119">
        <f>+VLOOKUP(Col!C318,'Selectable Table'!O:P,2,0)</f>
        <v>40700</v>
      </c>
      <c r="G318" s="119" t="str">
        <f>+VLOOKUP(F318,'Selectable Table'!P:Q,2,0)</f>
        <v>Revenues - Third Parties</v>
      </c>
      <c r="I318" t="s">
        <v>120</v>
      </c>
      <c r="J318">
        <v>2026</v>
      </c>
      <c r="K318">
        <v>5</v>
      </c>
      <c r="L318" t="s">
        <v>95</v>
      </c>
      <c r="M318">
        <v>145.18</v>
      </c>
      <c r="O318">
        <v>145.18</v>
      </c>
      <c r="P318" s="57" t="s">
        <v>2111</v>
      </c>
    </row>
    <row r="319" spans="1:16">
      <c r="A319" s="119" t="str">
        <f>+VLOOKUP(C319,'Selectable Table'!D:E,2,0)</f>
        <v>MERCK</v>
      </c>
      <c r="B319" t="s">
        <v>195</v>
      </c>
      <c r="C319" t="s">
        <v>133</v>
      </c>
      <c r="D319" t="s">
        <v>2113</v>
      </c>
      <c r="E319" t="s">
        <v>616</v>
      </c>
      <c r="F319" s="119">
        <f>+VLOOKUP(Col!C319,'Selectable Table'!O:P,2,0)</f>
        <v>40700</v>
      </c>
      <c r="G319" s="119" t="str">
        <f>+VLOOKUP(F319,'Selectable Table'!P:Q,2,0)</f>
        <v>Revenues - Third Parties</v>
      </c>
      <c r="I319" t="s">
        <v>122</v>
      </c>
      <c r="J319">
        <v>2026</v>
      </c>
      <c r="K319">
        <v>5</v>
      </c>
      <c r="L319" t="s">
        <v>95</v>
      </c>
      <c r="M319">
        <v>54.08</v>
      </c>
      <c r="O319">
        <v>54.08</v>
      </c>
      <c r="P319" s="57" t="s">
        <v>2111</v>
      </c>
    </row>
    <row r="320" spans="1:16">
      <c r="A320" s="119" t="str">
        <f>+VLOOKUP(C320,'Selectable Table'!D:E,2,0)</f>
        <v>MERCK</v>
      </c>
      <c r="B320" t="s">
        <v>195</v>
      </c>
      <c r="C320" t="s">
        <v>133</v>
      </c>
      <c r="D320" t="s">
        <v>2113</v>
      </c>
      <c r="E320" t="s">
        <v>616</v>
      </c>
      <c r="F320" s="119">
        <f>+VLOOKUP(Col!C320,'Selectable Table'!O:P,2,0)</f>
        <v>40700</v>
      </c>
      <c r="G320" s="119" t="str">
        <f>+VLOOKUP(F320,'Selectable Table'!P:Q,2,0)</f>
        <v>Revenues - Third Parties</v>
      </c>
      <c r="I320" t="s">
        <v>123</v>
      </c>
      <c r="J320">
        <v>2026</v>
      </c>
      <c r="K320">
        <v>5</v>
      </c>
      <c r="L320" t="s">
        <v>95</v>
      </c>
      <c r="M320">
        <v>135.19999999999999</v>
      </c>
      <c r="O320">
        <v>135.19999999999999</v>
      </c>
      <c r="P320" s="57" t="s">
        <v>2111</v>
      </c>
    </row>
    <row r="321" spans="1:16">
      <c r="A321" s="119" t="str">
        <f>+VLOOKUP(C321,'Selectable Table'!D:E,2,0)</f>
        <v>MERCK</v>
      </c>
      <c r="B321" t="s">
        <v>195</v>
      </c>
      <c r="C321" t="s">
        <v>133</v>
      </c>
      <c r="D321" t="s">
        <v>2113</v>
      </c>
      <c r="E321" t="s">
        <v>323</v>
      </c>
      <c r="F321" s="119">
        <f>+VLOOKUP(Col!C321,'Selectable Table'!O:P,2,0)</f>
        <v>40700</v>
      </c>
      <c r="G321" s="119" t="str">
        <f>+VLOOKUP(F321,'Selectable Table'!P:Q,2,0)</f>
        <v>Revenues - Third Parties</v>
      </c>
      <c r="I321" t="s">
        <v>112</v>
      </c>
      <c r="J321">
        <v>2026</v>
      </c>
      <c r="K321">
        <v>5</v>
      </c>
      <c r="L321" t="s">
        <v>95</v>
      </c>
      <c r="M321">
        <v>95.63</v>
      </c>
      <c r="O321">
        <v>95.63</v>
      </c>
      <c r="P321" s="57" t="s">
        <v>2111</v>
      </c>
    </row>
    <row r="322" spans="1:16">
      <c r="A322" s="119" t="str">
        <f>+VLOOKUP(C322,'Selectable Table'!D:E,2,0)</f>
        <v>MERCK</v>
      </c>
      <c r="B322" t="s">
        <v>198</v>
      </c>
      <c r="C322" t="s">
        <v>133</v>
      </c>
      <c r="D322" t="s">
        <v>2113</v>
      </c>
      <c r="E322" t="s">
        <v>323</v>
      </c>
      <c r="F322" s="119">
        <f>+VLOOKUP(Col!C322,'Selectable Table'!O:P,2,0)</f>
        <v>40700</v>
      </c>
      <c r="G322" s="119" t="str">
        <f>+VLOOKUP(F322,'Selectable Table'!P:Q,2,0)</f>
        <v>Revenues - Third Parties</v>
      </c>
      <c r="I322" t="s">
        <v>112</v>
      </c>
      <c r="J322">
        <v>2026</v>
      </c>
      <c r="K322">
        <v>5</v>
      </c>
      <c r="L322" t="s">
        <v>95</v>
      </c>
      <c r="M322">
        <v>95.63</v>
      </c>
      <c r="O322">
        <v>95.63</v>
      </c>
      <c r="P322" s="57" t="s">
        <v>2111</v>
      </c>
    </row>
    <row r="323" spans="1:16">
      <c r="A323" s="119" t="str">
        <f>+VLOOKUP(C323,'Selectable Table'!D:E,2,0)</f>
        <v>MERCK</v>
      </c>
      <c r="B323" t="s">
        <v>199</v>
      </c>
      <c r="C323" t="s">
        <v>133</v>
      </c>
      <c r="D323" t="s">
        <v>2113</v>
      </c>
      <c r="E323" t="s">
        <v>325</v>
      </c>
      <c r="F323" s="119">
        <f>+VLOOKUP(Col!C323,'Selectable Table'!O:P,2,0)</f>
        <v>40700</v>
      </c>
      <c r="G323" s="119" t="str">
        <f>+VLOOKUP(F323,'Selectable Table'!P:Q,2,0)</f>
        <v>Revenues - Third Parties</v>
      </c>
      <c r="I323" t="s">
        <v>120</v>
      </c>
      <c r="J323">
        <v>2026</v>
      </c>
      <c r="K323">
        <v>5</v>
      </c>
      <c r="L323" t="s">
        <v>95</v>
      </c>
      <c r="M323">
        <v>72.59</v>
      </c>
      <c r="O323">
        <v>72.59</v>
      </c>
      <c r="P323" s="57" t="s">
        <v>2111</v>
      </c>
    </row>
    <row r="324" spans="1:16">
      <c r="A324" s="119" t="str">
        <f>+VLOOKUP(C324,'Selectable Table'!D:E,2,0)</f>
        <v>MERCK</v>
      </c>
      <c r="B324" t="s">
        <v>199</v>
      </c>
      <c r="C324" t="s">
        <v>133</v>
      </c>
      <c r="D324" t="s">
        <v>2113</v>
      </c>
      <c r="E324" t="s">
        <v>616</v>
      </c>
      <c r="F324" s="119">
        <f>+VLOOKUP(Col!C324,'Selectable Table'!O:P,2,0)</f>
        <v>40700</v>
      </c>
      <c r="G324" s="119" t="str">
        <f>+VLOOKUP(F324,'Selectable Table'!P:Q,2,0)</f>
        <v>Revenues - Third Parties</v>
      </c>
      <c r="I324" t="s">
        <v>122</v>
      </c>
      <c r="J324">
        <v>2026</v>
      </c>
      <c r="K324">
        <v>5</v>
      </c>
      <c r="L324" t="s">
        <v>95</v>
      </c>
      <c r="M324">
        <v>54.08</v>
      </c>
      <c r="O324">
        <v>54.08</v>
      </c>
      <c r="P324" s="57" t="s">
        <v>2111</v>
      </c>
    </row>
    <row r="325" spans="1:16">
      <c r="A325" s="119" t="str">
        <f>+VLOOKUP(C325,'Selectable Table'!D:E,2,0)</f>
        <v>MERCK</v>
      </c>
      <c r="B325" t="s">
        <v>199</v>
      </c>
      <c r="C325" t="s">
        <v>133</v>
      </c>
      <c r="D325" t="s">
        <v>2113</v>
      </c>
      <c r="E325" t="s">
        <v>616</v>
      </c>
      <c r="F325" s="119">
        <f>+VLOOKUP(Col!C325,'Selectable Table'!O:P,2,0)</f>
        <v>40700</v>
      </c>
      <c r="G325" s="119" t="str">
        <f>+VLOOKUP(F325,'Selectable Table'!P:Q,2,0)</f>
        <v>Revenues - Third Parties</v>
      </c>
      <c r="I325" t="s">
        <v>123</v>
      </c>
      <c r="J325">
        <v>2026</v>
      </c>
      <c r="K325">
        <v>5</v>
      </c>
      <c r="L325" t="s">
        <v>95</v>
      </c>
      <c r="M325">
        <v>135.19999999999999</v>
      </c>
      <c r="O325">
        <v>135.19999999999999</v>
      </c>
      <c r="P325" s="57" t="s">
        <v>2111</v>
      </c>
    </row>
    <row r="326" spans="1:16">
      <c r="A326" s="119" t="str">
        <f>+VLOOKUP(C326,'Selectable Table'!D:E,2,0)</f>
        <v>MERCK</v>
      </c>
      <c r="B326" t="s">
        <v>199</v>
      </c>
      <c r="C326" t="s">
        <v>133</v>
      </c>
      <c r="D326" t="s">
        <v>2113</v>
      </c>
      <c r="E326" t="s">
        <v>323</v>
      </c>
      <c r="F326" s="119">
        <f>+VLOOKUP(Col!C326,'Selectable Table'!O:P,2,0)</f>
        <v>40700</v>
      </c>
      <c r="G326" s="119" t="str">
        <f>+VLOOKUP(F326,'Selectable Table'!P:Q,2,0)</f>
        <v>Revenues - Third Parties</v>
      </c>
      <c r="I326" t="s">
        <v>112</v>
      </c>
      <c r="J326">
        <v>2026</v>
      </c>
      <c r="K326">
        <v>5</v>
      </c>
      <c r="L326" t="s">
        <v>95</v>
      </c>
      <c r="M326">
        <v>95.63</v>
      </c>
      <c r="O326">
        <v>95.63</v>
      </c>
      <c r="P326" s="57" t="s">
        <v>2111</v>
      </c>
    </row>
    <row r="327" spans="1:16">
      <c r="A327" s="119" t="str">
        <f>+VLOOKUP(C327,'Selectable Table'!D:E,2,0)</f>
        <v>MERCK</v>
      </c>
      <c r="B327" t="s">
        <v>201</v>
      </c>
      <c r="C327" t="s">
        <v>133</v>
      </c>
      <c r="D327" t="s">
        <v>2113</v>
      </c>
      <c r="E327" t="s">
        <v>616</v>
      </c>
      <c r="F327" s="119">
        <f>+VLOOKUP(Col!C327,'Selectable Table'!O:P,2,0)</f>
        <v>40700</v>
      </c>
      <c r="G327" s="119" t="str">
        <f>+VLOOKUP(F327,'Selectable Table'!P:Q,2,0)</f>
        <v>Revenues - Third Parties</v>
      </c>
      <c r="I327" t="s">
        <v>122</v>
      </c>
      <c r="J327">
        <v>2026</v>
      </c>
      <c r="K327">
        <v>5</v>
      </c>
      <c r="L327" t="s">
        <v>95</v>
      </c>
      <c r="M327">
        <v>54.08</v>
      </c>
      <c r="O327">
        <v>54.08</v>
      </c>
      <c r="P327" s="57" t="s">
        <v>2111</v>
      </c>
    </row>
    <row r="328" spans="1:16">
      <c r="A328" s="119" t="str">
        <f>+VLOOKUP(C328,'Selectable Table'!D:E,2,0)</f>
        <v>MERCK</v>
      </c>
      <c r="B328" t="s">
        <v>201</v>
      </c>
      <c r="C328" t="s">
        <v>133</v>
      </c>
      <c r="D328" t="s">
        <v>2113</v>
      </c>
      <c r="E328" t="s">
        <v>616</v>
      </c>
      <c r="F328" s="119">
        <f>+VLOOKUP(Col!C328,'Selectable Table'!O:P,2,0)</f>
        <v>40700</v>
      </c>
      <c r="G328" s="119" t="str">
        <f>+VLOOKUP(F328,'Selectable Table'!P:Q,2,0)</f>
        <v>Revenues - Third Parties</v>
      </c>
      <c r="I328" t="s">
        <v>123</v>
      </c>
      <c r="J328">
        <v>2026</v>
      </c>
      <c r="K328">
        <v>5</v>
      </c>
      <c r="L328" t="s">
        <v>95</v>
      </c>
      <c r="M328">
        <v>135.19999999999999</v>
      </c>
      <c r="O328">
        <v>135.19999999999999</v>
      </c>
      <c r="P328" s="57" t="s">
        <v>2111</v>
      </c>
    </row>
    <row r="329" spans="1:16">
      <c r="A329" s="119" t="str">
        <f>+VLOOKUP(C329,'Selectable Table'!D:E,2,0)</f>
        <v>MERCK</v>
      </c>
      <c r="B329" t="s">
        <v>201</v>
      </c>
      <c r="C329" t="s">
        <v>133</v>
      </c>
      <c r="D329" t="s">
        <v>2113</v>
      </c>
      <c r="E329" t="s">
        <v>323</v>
      </c>
      <c r="F329" s="119">
        <f>+VLOOKUP(Col!C329,'Selectable Table'!O:P,2,0)</f>
        <v>40700</v>
      </c>
      <c r="G329" s="119" t="str">
        <f>+VLOOKUP(F329,'Selectable Table'!P:Q,2,0)</f>
        <v>Revenues - Third Parties</v>
      </c>
      <c r="I329" t="s">
        <v>112</v>
      </c>
      <c r="J329">
        <v>2026</v>
      </c>
      <c r="K329">
        <v>5</v>
      </c>
      <c r="L329" t="s">
        <v>95</v>
      </c>
      <c r="M329">
        <v>95.63</v>
      </c>
      <c r="O329">
        <v>95.63</v>
      </c>
      <c r="P329" s="57" t="s">
        <v>2111</v>
      </c>
    </row>
    <row r="330" spans="1:16">
      <c r="A330" s="119" t="str">
        <f>+VLOOKUP(C330,'Selectable Table'!D:E,2,0)</f>
        <v>MERCK</v>
      </c>
      <c r="B330" t="s">
        <v>611</v>
      </c>
      <c r="C330" t="s">
        <v>133</v>
      </c>
      <c r="D330" t="s">
        <v>2113</v>
      </c>
      <c r="E330" t="s">
        <v>616</v>
      </c>
      <c r="F330" s="119">
        <f>+VLOOKUP(Col!C330,'Selectable Table'!O:P,2,0)</f>
        <v>40700</v>
      </c>
      <c r="G330" s="119" t="str">
        <f>+VLOOKUP(F330,'Selectable Table'!P:Q,2,0)</f>
        <v>Revenues - Third Parties</v>
      </c>
      <c r="I330" t="s">
        <v>122</v>
      </c>
      <c r="J330">
        <v>2026</v>
      </c>
      <c r="K330">
        <v>5</v>
      </c>
      <c r="L330" t="s">
        <v>95</v>
      </c>
      <c r="M330">
        <v>54.08</v>
      </c>
      <c r="O330">
        <v>54.08</v>
      </c>
      <c r="P330" s="57" t="s">
        <v>2111</v>
      </c>
    </row>
    <row r="331" spans="1:16">
      <c r="A331" s="119" t="str">
        <f>+VLOOKUP(C331,'Selectable Table'!D:E,2,0)</f>
        <v>MERCK</v>
      </c>
      <c r="B331" t="s">
        <v>611</v>
      </c>
      <c r="C331" t="s">
        <v>133</v>
      </c>
      <c r="D331" t="s">
        <v>2113</v>
      </c>
      <c r="E331" t="s">
        <v>616</v>
      </c>
      <c r="F331" s="119">
        <f>+VLOOKUP(Col!C331,'Selectable Table'!O:P,2,0)</f>
        <v>40700</v>
      </c>
      <c r="G331" s="119" t="str">
        <f>+VLOOKUP(F331,'Selectable Table'!P:Q,2,0)</f>
        <v>Revenues - Third Parties</v>
      </c>
      <c r="I331" t="s">
        <v>123</v>
      </c>
      <c r="J331">
        <v>2026</v>
      </c>
      <c r="K331">
        <v>5</v>
      </c>
      <c r="L331" t="s">
        <v>95</v>
      </c>
      <c r="M331">
        <v>135.19999999999999</v>
      </c>
      <c r="O331">
        <v>135.19999999999999</v>
      </c>
      <c r="P331" s="57" t="s">
        <v>2111</v>
      </c>
    </row>
    <row r="332" spans="1:16">
      <c r="A332" s="119" t="str">
        <f>+VLOOKUP(C332,'Selectable Table'!D:E,2,0)</f>
        <v>MERCK</v>
      </c>
      <c r="B332" t="s">
        <v>611</v>
      </c>
      <c r="C332" t="s">
        <v>133</v>
      </c>
      <c r="D332" t="s">
        <v>2113</v>
      </c>
      <c r="E332" t="s">
        <v>323</v>
      </c>
      <c r="F332" s="119">
        <f>+VLOOKUP(Col!C332,'Selectable Table'!O:P,2,0)</f>
        <v>40700</v>
      </c>
      <c r="G332" s="119" t="str">
        <f>+VLOOKUP(F332,'Selectable Table'!P:Q,2,0)</f>
        <v>Revenues - Third Parties</v>
      </c>
      <c r="I332" t="s">
        <v>112</v>
      </c>
      <c r="J332">
        <v>2026</v>
      </c>
      <c r="K332">
        <v>5</v>
      </c>
      <c r="L332" t="s">
        <v>95</v>
      </c>
      <c r="M332">
        <v>95.63</v>
      </c>
      <c r="O332">
        <v>95.63</v>
      </c>
      <c r="P332" s="57" t="s">
        <v>2111</v>
      </c>
    </row>
    <row r="333" spans="1:16">
      <c r="A333" s="119" t="str">
        <f>+VLOOKUP(C333,'Selectable Table'!D:E,2,0)</f>
        <v>MERCK</v>
      </c>
      <c r="B333" t="s">
        <v>202</v>
      </c>
      <c r="C333" t="s">
        <v>133</v>
      </c>
      <c r="D333" t="s">
        <v>2113</v>
      </c>
      <c r="E333" t="s">
        <v>325</v>
      </c>
      <c r="F333" s="119">
        <f>+VLOOKUP(Col!C333,'Selectable Table'!O:P,2,0)</f>
        <v>40700</v>
      </c>
      <c r="G333" s="119" t="str">
        <f>+VLOOKUP(F333,'Selectable Table'!P:Q,2,0)</f>
        <v>Revenues - Third Parties</v>
      </c>
      <c r="I333" t="s">
        <v>120</v>
      </c>
      <c r="J333">
        <v>2026</v>
      </c>
      <c r="K333">
        <v>5</v>
      </c>
      <c r="L333" t="s">
        <v>95</v>
      </c>
      <c r="M333">
        <v>72.59</v>
      </c>
      <c r="O333">
        <v>72.59</v>
      </c>
      <c r="P333" s="57" t="s">
        <v>2111</v>
      </c>
    </row>
    <row r="334" spans="1:16">
      <c r="A334" s="119" t="str">
        <f>+VLOOKUP(C334,'Selectable Table'!D:E,2,0)</f>
        <v>MERCK</v>
      </c>
      <c r="B334" t="s">
        <v>202</v>
      </c>
      <c r="C334" t="s">
        <v>133</v>
      </c>
      <c r="D334" t="s">
        <v>2113</v>
      </c>
      <c r="E334" t="s">
        <v>616</v>
      </c>
      <c r="F334" s="119">
        <f>+VLOOKUP(Col!C334,'Selectable Table'!O:P,2,0)</f>
        <v>40700</v>
      </c>
      <c r="G334" s="119" t="str">
        <f>+VLOOKUP(F334,'Selectable Table'!P:Q,2,0)</f>
        <v>Revenues - Third Parties</v>
      </c>
      <c r="I334" t="s">
        <v>122</v>
      </c>
      <c r="J334">
        <v>2026</v>
      </c>
      <c r="K334">
        <v>5</v>
      </c>
      <c r="L334" t="s">
        <v>95</v>
      </c>
      <c r="M334">
        <v>162.24</v>
      </c>
      <c r="O334">
        <v>162.24</v>
      </c>
      <c r="P334" s="57" t="s">
        <v>2111</v>
      </c>
    </row>
    <row r="335" spans="1:16">
      <c r="A335" s="119" t="str">
        <f>+VLOOKUP(C335,'Selectable Table'!D:E,2,0)</f>
        <v>MERCK</v>
      </c>
      <c r="B335" t="s">
        <v>202</v>
      </c>
      <c r="C335" t="s">
        <v>133</v>
      </c>
      <c r="D335" t="s">
        <v>2113</v>
      </c>
      <c r="E335" t="s">
        <v>616</v>
      </c>
      <c r="F335" s="119">
        <f>+VLOOKUP(Col!C335,'Selectable Table'!O:P,2,0)</f>
        <v>40700</v>
      </c>
      <c r="G335" s="119" t="str">
        <f>+VLOOKUP(F335,'Selectable Table'!P:Q,2,0)</f>
        <v>Revenues - Third Parties</v>
      </c>
      <c r="I335" t="s">
        <v>123</v>
      </c>
      <c r="J335">
        <v>2026</v>
      </c>
      <c r="K335">
        <v>5</v>
      </c>
      <c r="L335" t="s">
        <v>95</v>
      </c>
      <c r="M335">
        <v>405.6</v>
      </c>
      <c r="O335">
        <v>405.6</v>
      </c>
      <c r="P335" s="57" t="s">
        <v>2111</v>
      </c>
    </row>
    <row r="336" spans="1:16">
      <c r="A336" s="119" t="str">
        <f>+VLOOKUP(C336,'Selectable Table'!D:E,2,0)</f>
        <v>MERCK</v>
      </c>
      <c r="B336" t="s">
        <v>202</v>
      </c>
      <c r="C336" t="s">
        <v>133</v>
      </c>
      <c r="D336" t="s">
        <v>2113</v>
      </c>
      <c r="E336" t="s">
        <v>323</v>
      </c>
      <c r="F336" s="119">
        <f>+VLOOKUP(Col!C336,'Selectable Table'!O:P,2,0)</f>
        <v>40700</v>
      </c>
      <c r="G336" s="119" t="str">
        <f>+VLOOKUP(F336,'Selectable Table'!P:Q,2,0)</f>
        <v>Revenues - Third Parties</v>
      </c>
      <c r="I336" t="s">
        <v>112</v>
      </c>
      <c r="J336">
        <v>2026</v>
      </c>
      <c r="K336">
        <v>5</v>
      </c>
      <c r="L336" t="s">
        <v>95</v>
      </c>
      <c r="M336">
        <v>95.63</v>
      </c>
      <c r="O336">
        <v>95.63</v>
      </c>
      <c r="P336" s="57" t="s">
        <v>2111</v>
      </c>
    </row>
    <row r="337" spans="1:16">
      <c r="A337" s="119" t="str">
        <f>+VLOOKUP(C337,'Selectable Table'!D:E,2,0)</f>
        <v>MERCK</v>
      </c>
      <c r="B337" t="s">
        <v>2171</v>
      </c>
      <c r="C337" t="s">
        <v>133</v>
      </c>
      <c r="D337" t="s">
        <v>2113</v>
      </c>
      <c r="E337" t="s">
        <v>323</v>
      </c>
      <c r="F337" s="119">
        <f>+VLOOKUP(Col!C337,'Selectable Table'!O:P,2,0)</f>
        <v>40700</v>
      </c>
      <c r="G337" s="119" t="str">
        <f>+VLOOKUP(F337,'Selectable Table'!P:Q,2,0)</f>
        <v>Revenues - Third Parties</v>
      </c>
      <c r="I337" t="s">
        <v>112</v>
      </c>
      <c r="J337">
        <v>2026</v>
      </c>
      <c r="K337">
        <v>5</v>
      </c>
      <c r="L337" t="s">
        <v>95</v>
      </c>
      <c r="M337">
        <v>95.63</v>
      </c>
      <c r="O337">
        <v>95.63</v>
      </c>
      <c r="P337" s="57" t="s">
        <v>2111</v>
      </c>
    </row>
    <row r="338" spans="1:16">
      <c r="A338" s="119" t="str">
        <f>+VLOOKUP(C338,'Selectable Table'!D:E,2,0)</f>
        <v>MERCK</v>
      </c>
      <c r="B338" t="s">
        <v>206</v>
      </c>
      <c r="C338" t="s">
        <v>133</v>
      </c>
      <c r="D338" t="s">
        <v>2113</v>
      </c>
      <c r="E338" t="s">
        <v>325</v>
      </c>
      <c r="F338" s="119">
        <f>+VLOOKUP(Col!C338,'Selectable Table'!O:P,2,0)</f>
        <v>40700</v>
      </c>
      <c r="G338" s="119" t="str">
        <f>+VLOOKUP(F338,'Selectable Table'!P:Q,2,0)</f>
        <v>Revenues - Third Parties</v>
      </c>
      <c r="I338" t="s">
        <v>120</v>
      </c>
      <c r="J338">
        <v>2026</v>
      </c>
      <c r="K338">
        <v>5</v>
      </c>
      <c r="L338" t="s">
        <v>95</v>
      </c>
      <c r="M338">
        <v>72.59</v>
      </c>
      <c r="O338">
        <v>72.59</v>
      </c>
      <c r="P338" s="57" t="s">
        <v>2111</v>
      </c>
    </row>
    <row r="339" spans="1:16">
      <c r="A339" s="119" t="str">
        <f>+VLOOKUP(C339,'Selectable Table'!D:E,2,0)</f>
        <v>MERCK</v>
      </c>
      <c r="B339" t="s">
        <v>206</v>
      </c>
      <c r="C339" t="s">
        <v>133</v>
      </c>
      <c r="D339" t="s">
        <v>2113</v>
      </c>
      <c r="E339" t="s">
        <v>323</v>
      </c>
      <c r="F339" s="119">
        <f>+VLOOKUP(Col!C339,'Selectable Table'!O:P,2,0)</f>
        <v>40700</v>
      </c>
      <c r="G339" s="119" t="str">
        <f>+VLOOKUP(F339,'Selectable Table'!P:Q,2,0)</f>
        <v>Revenues - Third Parties</v>
      </c>
      <c r="I339" t="s">
        <v>112</v>
      </c>
      <c r="J339">
        <v>2026</v>
      </c>
      <c r="K339">
        <v>5</v>
      </c>
      <c r="L339" t="s">
        <v>95</v>
      </c>
      <c r="M339">
        <v>95.63</v>
      </c>
      <c r="O339">
        <v>95.63</v>
      </c>
      <c r="P339" s="57" t="s">
        <v>2111</v>
      </c>
    </row>
    <row r="340" spans="1:16">
      <c r="A340" s="119" t="str">
        <f>+VLOOKUP(C340,'Selectable Table'!D:E,2,0)</f>
        <v>MERCK</v>
      </c>
      <c r="B340" t="s">
        <v>207</v>
      </c>
      <c r="C340" t="s">
        <v>133</v>
      </c>
      <c r="D340" t="s">
        <v>2113</v>
      </c>
      <c r="E340" t="s">
        <v>323</v>
      </c>
      <c r="F340" s="119">
        <f>+VLOOKUP(Col!C340,'Selectable Table'!O:P,2,0)</f>
        <v>40700</v>
      </c>
      <c r="G340" s="119" t="str">
        <f>+VLOOKUP(F340,'Selectable Table'!P:Q,2,0)</f>
        <v>Revenues - Third Parties</v>
      </c>
      <c r="I340" t="s">
        <v>112</v>
      </c>
      <c r="J340">
        <v>2026</v>
      </c>
      <c r="K340">
        <v>5</v>
      </c>
      <c r="L340" t="s">
        <v>95</v>
      </c>
      <c r="M340">
        <v>95.63</v>
      </c>
      <c r="O340">
        <v>95.63</v>
      </c>
      <c r="P340" s="57" t="s">
        <v>2111</v>
      </c>
    </row>
    <row r="341" spans="1:16">
      <c r="A341" s="119" t="str">
        <f>+VLOOKUP(C341,'Selectable Table'!D:E,2,0)</f>
        <v>MERCK</v>
      </c>
      <c r="B341" t="s">
        <v>209</v>
      </c>
      <c r="C341" t="s">
        <v>133</v>
      </c>
      <c r="D341" t="s">
        <v>2113</v>
      </c>
      <c r="E341" t="s">
        <v>324</v>
      </c>
      <c r="F341" s="119">
        <f>+VLOOKUP(Col!C341,'Selectable Table'!O:P,2,0)</f>
        <v>40700</v>
      </c>
      <c r="G341" s="119" t="str">
        <f>+VLOOKUP(F341,'Selectable Table'!P:Q,2,0)</f>
        <v>Revenues - Third Parties</v>
      </c>
      <c r="I341" t="s">
        <v>2158</v>
      </c>
      <c r="J341">
        <v>2026</v>
      </c>
      <c r="K341">
        <v>5</v>
      </c>
      <c r="L341" t="s">
        <v>95</v>
      </c>
      <c r="M341">
        <v>258.7</v>
      </c>
      <c r="O341">
        <v>258.7</v>
      </c>
      <c r="P341" s="57" t="s">
        <v>2111</v>
      </c>
    </row>
    <row r="342" spans="1:16">
      <c r="A342" s="119" t="str">
        <f>+VLOOKUP(C342,'Selectable Table'!D:E,2,0)</f>
        <v>MERCK</v>
      </c>
      <c r="B342" t="s">
        <v>209</v>
      </c>
      <c r="C342" t="s">
        <v>133</v>
      </c>
      <c r="D342" t="s">
        <v>2113</v>
      </c>
      <c r="E342" t="s">
        <v>325</v>
      </c>
      <c r="F342" s="119">
        <f>+VLOOKUP(Col!C342,'Selectable Table'!O:P,2,0)</f>
        <v>40700</v>
      </c>
      <c r="G342" s="119" t="str">
        <f>+VLOOKUP(F342,'Selectable Table'!P:Q,2,0)</f>
        <v>Revenues - Third Parties</v>
      </c>
      <c r="I342" t="s">
        <v>120</v>
      </c>
      <c r="J342">
        <v>2026</v>
      </c>
      <c r="K342">
        <v>5</v>
      </c>
      <c r="L342" t="s">
        <v>95</v>
      </c>
      <c r="M342">
        <v>299.61</v>
      </c>
      <c r="O342">
        <v>299.61</v>
      </c>
      <c r="P342" s="57" t="s">
        <v>2111</v>
      </c>
    </row>
    <row r="343" spans="1:16">
      <c r="A343" s="119" t="str">
        <f>+VLOOKUP(C343,'Selectable Table'!D:E,2,0)</f>
        <v>MERCK</v>
      </c>
      <c r="B343" t="s">
        <v>209</v>
      </c>
      <c r="C343" t="s">
        <v>133</v>
      </c>
      <c r="D343" t="s">
        <v>2113</v>
      </c>
      <c r="E343" t="s">
        <v>324</v>
      </c>
      <c r="F343" s="119">
        <f>+VLOOKUP(Col!C343,'Selectable Table'!O:P,2,0)</f>
        <v>40700</v>
      </c>
      <c r="G343" s="119" t="str">
        <f>+VLOOKUP(F343,'Selectable Table'!P:Q,2,0)</f>
        <v>Revenues - Third Parties</v>
      </c>
      <c r="I343" t="s">
        <v>256</v>
      </c>
      <c r="J343">
        <v>2026</v>
      </c>
      <c r="K343">
        <v>5</v>
      </c>
      <c r="L343" t="s">
        <v>95</v>
      </c>
      <c r="M343">
        <v>170.24</v>
      </c>
      <c r="O343">
        <v>170.24</v>
      </c>
      <c r="P343" s="57" t="s">
        <v>2111</v>
      </c>
    </row>
    <row r="344" spans="1:16">
      <c r="A344" s="119" t="str">
        <f>+VLOOKUP(C344,'Selectable Table'!D:E,2,0)</f>
        <v>MERCK</v>
      </c>
      <c r="B344" t="s">
        <v>209</v>
      </c>
      <c r="C344" t="s">
        <v>133</v>
      </c>
      <c r="D344" t="s">
        <v>2113</v>
      </c>
      <c r="E344" t="s">
        <v>324</v>
      </c>
      <c r="F344" s="119">
        <f>+VLOOKUP(Col!C344,'Selectable Table'!O:P,2,0)</f>
        <v>40700</v>
      </c>
      <c r="G344" s="119" t="str">
        <f>+VLOOKUP(F344,'Selectable Table'!P:Q,2,0)</f>
        <v>Revenues - Third Parties</v>
      </c>
      <c r="I344" t="s">
        <v>257</v>
      </c>
      <c r="J344">
        <v>2026</v>
      </c>
      <c r="K344">
        <v>5</v>
      </c>
      <c r="L344" t="s">
        <v>95</v>
      </c>
      <c r="M344">
        <v>150.65</v>
      </c>
      <c r="O344">
        <v>150.65</v>
      </c>
      <c r="P344" s="57" t="s">
        <v>2111</v>
      </c>
    </row>
    <row r="345" spans="1:16">
      <c r="A345" s="119" t="str">
        <f>+VLOOKUP(C345,'Selectable Table'!D:E,2,0)</f>
        <v>MERCK</v>
      </c>
      <c r="B345" t="s">
        <v>209</v>
      </c>
      <c r="C345" t="s">
        <v>133</v>
      </c>
      <c r="D345" t="s">
        <v>2113</v>
      </c>
      <c r="E345" t="s">
        <v>323</v>
      </c>
      <c r="F345" s="119">
        <f>+VLOOKUP(Col!C345,'Selectable Table'!O:P,2,0)</f>
        <v>40700</v>
      </c>
      <c r="G345" s="119" t="str">
        <f>+VLOOKUP(F345,'Selectable Table'!P:Q,2,0)</f>
        <v>Revenues - Third Parties</v>
      </c>
      <c r="I345" t="s">
        <v>112</v>
      </c>
      <c r="J345">
        <v>2026</v>
      </c>
      <c r="K345">
        <v>5</v>
      </c>
      <c r="L345" t="s">
        <v>95</v>
      </c>
      <c r="M345">
        <v>95.63</v>
      </c>
      <c r="O345">
        <v>95.63</v>
      </c>
      <c r="P345" s="57" t="s">
        <v>2111</v>
      </c>
    </row>
    <row r="346" spans="1:16">
      <c r="A346" s="119" t="str">
        <f>+VLOOKUP(C346,'Selectable Table'!D:E,2,0)</f>
        <v>MERCK</v>
      </c>
      <c r="B346" t="s">
        <v>2172</v>
      </c>
      <c r="C346" t="s">
        <v>133</v>
      </c>
      <c r="D346" t="s">
        <v>2113</v>
      </c>
      <c r="E346" t="s">
        <v>325</v>
      </c>
      <c r="F346" s="119">
        <f>+VLOOKUP(Col!C346,'Selectable Table'!O:P,2,0)</f>
        <v>40700</v>
      </c>
      <c r="G346" s="119" t="str">
        <f>+VLOOKUP(F346,'Selectable Table'!P:Q,2,0)</f>
        <v>Revenues - Third Parties</v>
      </c>
      <c r="I346" t="s">
        <v>120</v>
      </c>
      <c r="J346">
        <v>2026</v>
      </c>
      <c r="K346">
        <v>5</v>
      </c>
      <c r="L346" t="s">
        <v>95</v>
      </c>
      <c r="M346">
        <v>145.18</v>
      </c>
      <c r="O346">
        <v>145.18</v>
      </c>
      <c r="P346" s="57" t="s">
        <v>2111</v>
      </c>
    </row>
    <row r="347" spans="1:16">
      <c r="A347" s="119" t="str">
        <f>+VLOOKUP(C347,'Selectable Table'!D:E,2,0)</f>
        <v>MERCK</v>
      </c>
      <c r="B347" t="s">
        <v>2172</v>
      </c>
      <c r="C347" t="s">
        <v>133</v>
      </c>
      <c r="D347" t="s">
        <v>2113</v>
      </c>
      <c r="E347" t="s">
        <v>323</v>
      </c>
      <c r="F347" s="119">
        <f>+VLOOKUP(Col!C347,'Selectable Table'!O:P,2,0)</f>
        <v>40700</v>
      </c>
      <c r="G347" s="119" t="str">
        <f>+VLOOKUP(F347,'Selectable Table'!P:Q,2,0)</f>
        <v>Revenues - Third Parties</v>
      </c>
      <c r="I347" t="s">
        <v>112</v>
      </c>
      <c r="J347">
        <v>2026</v>
      </c>
      <c r="K347">
        <v>5</v>
      </c>
      <c r="L347" t="s">
        <v>95</v>
      </c>
      <c r="M347">
        <v>95.63</v>
      </c>
      <c r="O347">
        <v>95.63</v>
      </c>
      <c r="P347" s="57" t="s">
        <v>2111</v>
      </c>
    </row>
    <row r="348" spans="1:16">
      <c r="A348" s="119" t="str">
        <f>+VLOOKUP(C348,'Selectable Table'!D:E,2,0)</f>
        <v>MERCK</v>
      </c>
      <c r="B348" t="s">
        <v>679</v>
      </c>
      <c r="C348" t="s">
        <v>133</v>
      </c>
      <c r="D348" t="s">
        <v>2113</v>
      </c>
      <c r="E348" t="s">
        <v>616</v>
      </c>
      <c r="F348" s="119">
        <f>+VLOOKUP(Col!C348,'Selectable Table'!O:P,2,0)</f>
        <v>40700</v>
      </c>
      <c r="G348" s="119" t="str">
        <f>+VLOOKUP(F348,'Selectable Table'!P:Q,2,0)</f>
        <v>Revenues - Third Parties</v>
      </c>
      <c r="I348" t="s">
        <v>122</v>
      </c>
      <c r="J348">
        <v>2026</v>
      </c>
      <c r="K348">
        <v>5</v>
      </c>
      <c r="L348" t="s">
        <v>95</v>
      </c>
      <c r="M348">
        <v>108.16</v>
      </c>
      <c r="O348">
        <v>108.16</v>
      </c>
      <c r="P348" s="57" t="s">
        <v>2111</v>
      </c>
    </row>
    <row r="349" spans="1:16">
      <c r="A349" s="119" t="str">
        <f>+VLOOKUP(C349,'Selectable Table'!D:E,2,0)</f>
        <v>MERCK</v>
      </c>
      <c r="B349" t="s">
        <v>679</v>
      </c>
      <c r="C349" t="s">
        <v>133</v>
      </c>
      <c r="D349" t="s">
        <v>2113</v>
      </c>
      <c r="E349" t="s">
        <v>616</v>
      </c>
      <c r="F349" s="119">
        <f>+VLOOKUP(Col!C349,'Selectable Table'!O:P,2,0)</f>
        <v>40700</v>
      </c>
      <c r="G349" s="119" t="str">
        <f>+VLOOKUP(F349,'Selectable Table'!P:Q,2,0)</f>
        <v>Revenues - Third Parties</v>
      </c>
      <c r="I349" t="s">
        <v>123</v>
      </c>
      <c r="J349">
        <v>2026</v>
      </c>
      <c r="K349">
        <v>5</v>
      </c>
      <c r="L349" t="s">
        <v>95</v>
      </c>
      <c r="M349">
        <v>270.39999999999998</v>
      </c>
      <c r="O349">
        <v>270.39999999999998</v>
      </c>
      <c r="P349" s="57" t="s">
        <v>2111</v>
      </c>
    </row>
    <row r="350" spans="1:16">
      <c r="A350" s="119" t="str">
        <f>+VLOOKUP(C350,'Selectable Table'!D:E,2,0)</f>
        <v>MERCK</v>
      </c>
      <c r="B350" t="s">
        <v>679</v>
      </c>
      <c r="C350" t="s">
        <v>133</v>
      </c>
      <c r="D350" t="s">
        <v>2113</v>
      </c>
      <c r="E350" t="s">
        <v>323</v>
      </c>
      <c r="F350" s="119">
        <f>+VLOOKUP(Col!C350,'Selectable Table'!O:P,2,0)</f>
        <v>40700</v>
      </c>
      <c r="G350" s="119" t="str">
        <f>+VLOOKUP(F350,'Selectable Table'!P:Q,2,0)</f>
        <v>Revenues - Third Parties</v>
      </c>
      <c r="I350" t="s">
        <v>112</v>
      </c>
      <c r="J350">
        <v>2026</v>
      </c>
      <c r="K350">
        <v>5</v>
      </c>
      <c r="L350" t="s">
        <v>95</v>
      </c>
      <c r="M350">
        <v>95.63</v>
      </c>
      <c r="O350">
        <v>95.63</v>
      </c>
      <c r="P350" s="57" t="s">
        <v>2111</v>
      </c>
    </row>
    <row r="351" spans="1:16">
      <c r="A351" s="119" t="str">
        <f>+VLOOKUP(C351,'Selectable Table'!D:E,2,0)</f>
        <v>MERCK</v>
      </c>
      <c r="B351" t="s">
        <v>680</v>
      </c>
      <c r="C351" t="s">
        <v>133</v>
      </c>
      <c r="D351" t="s">
        <v>2113</v>
      </c>
      <c r="E351" t="s">
        <v>325</v>
      </c>
      <c r="F351" s="119">
        <f>+VLOOKUP(Col!C351,'Selectable Table'!O:P,2,0)</f>
        <v>40700</v>
      </c>
      <c r="G351" s="119" t="str">
        <f>+VLOOKUP(F351,'Selectable Table'!P:Q,2,0)</f>
        <v>Revenues - Third Parties</v>
      </c>
      <c r="I351" t="s">
        <v>120</v>
      </c>
      <c r="J351">
        <v>2026</v>
      </c>
      <c r="K351">
        <v>5</v>
      </c>
      <c r="L351" t="s">
        <v>95</v>
      </c>
      <c r="M351">
        <v>72.59</v>
      </c>
      <c r="O351">
        <v>72.59</v>
      </c>
      <c r="P351" s="57" t="s">
        <v>2111</v>
      </c>
    </row>
    <row r="352" spans="1:16">
      <c r="A352" s="119" t="str">
        <f>+VLOOKUP(C352,'Selectable Table'!D:E,2,0)</f>
        <v>MERCK</v>
      </c>
      <c r="B352" t="s">
        <v>680</v>
      </c>
      <c r="C352" t="s">
        <v>133</v>
      </c>
      <c r="D352" t="s">
        <v>2113</v>
      </c>
      <c r="E352" t="s">
        <v>323</v>
      </c>
      <c r="F352" s="119">
        <f>+VLOOKUP(Col!C352,'Selectable Table'!O:P,2,0)</f>
        <v>40700</v>
      </c>
      <c r="G352" s="119" t="str">
        <f>+VLOOKUP(F352,'Selectable Table'!P:Q,2,0)</f>
        <v>Revenues - Third Parties</v>
      </c>
      <c r="I352" t="s">
        <v>112</v>
      </c>
      <c r="J352">
        <v>2026</v>
      </c>
      <c r="K352">
        <v>5</v>
      </c>
      <c r="L352" t="s">
        <v>95</v>
      </c>
      <c r="M352">
        <v>95.63</v>
      </c>
      <c r="O352">
        <v>95.63</v>
      </c>
      <c r="P352" s="57" t="s">
        <v>2111</v>
      </c>
    </row>
    <row r="353" spans="1:16">
      <c r="A353" s="119" t="str">
        <f>+VLOOKUP(C353,'Selectable Table'!D:E,2,0)</f>
        <v>MERCK</v>
      </c>
      <c r="B353" t="s">
        <v>210</v>
      </c>
      <c r="C353" t="s">
        <v>133</v>
      </c>
      <c r="D353" t="s">
        <v>2113</v>
      </c>
      <c r="E353" t="s">
        <v>323</v>
      </c>
      <c r="F353" s="119">
        <f>+VLOOKUP(Col!C353,'Selectable Table'!O:P,2,0)</f>
        <v>40700</v>
      </c>
      <c r="G353" s="119" t="str">
        <f>+VLOOKUP(F353,'Selectable Table'!P:Q,2,0)</f>
        <v>Revenues - Third Parties</v>
      </c>
      <c r="I353" t="s">
        <v>112</v>
      </c>
      <c r="J353">
        <v>2026</v>
      </c>
      <c r="K353">
        <v>5</v>
      </c>
      <c r="L353" t="s">
        <v>95</v>
      </c>
      <c r="M353">
        <v>95.63</v>
      </c>
      <c r="O353">
        <v>95.63</v>
      </c>
      <c r="P353" s="57" t="s">
        <v>2111</v>
      </c>
    </row>
    <row r="354" spans="1:16">
      <c r="A354" s="119" t="str">
        <f>+VLOOKUP(C354,'Selectable Table'!D:E,2,0)</f>
        <v>MERCK</v>
      </c>
      <c r="B354" t="s">
        <v>211</v>
      </c>
      <c r="C354" t="s">
        <v>133</v>
      </c>
      <c r="D354" t="s">
        <v>2113</v>
      </c>
      <c r="E354" t="s">
        <v>325</v>
      </c>
      <c r="F354" s="119">
        <f>+VLOOKUP(Col!C354,'Selectable Table'!O:P,2,0)</f>
        <v>40700</v>
      </c>
      <c r="G354" s="119" t="str">
        <f>+VLOOKUP(F354,'Selectable Table'!P:Q,2,0)</f>
        <v>Revenues - Third Parties</v>
      </c>
      <c r="I354" t="s">
        <v>120</v>
      </c>
      <c r="J354">
        <v>2026</v>
      </c>
      <c r="K354">
        <v>5</v>
      </c>
      <c r="L354" t="s">
        <v>95</v>
      </c>
      <c r="M354">
        <v>72.59</v>
      </c>
      <c r="O354">
        <v>72.59</v>
      </c>
      <c r="P354" s="57" t="s">
        <v>2111</v>
      </c>
    </row>
    <row r="355" spans="1:16">
      <c r="A355" s="119" t="str">
        <f>+VLOOKUP(C355,'Selectable Table'!D:E,2,0)</f>
        <v>MERCK</v>
      </c>
      <c r="B355" t="s">
        <v>211</v>
      </c>
      <c r="C355" t="s">
        <v>133</v>
      </c>
      <c r="D355" t="s">
        <v>2113</v>
      </c>
      <c r="E355" t="s">
        <v>323</v>
      </c>
      <c r="F355" s="119">
        <f>+VLOOKUP(Col!C355,'Selectable Table'!O:P,2,0)</f>
        <v>40700</v>
      </c>
      <c r="G355" s="119" t="str">
        <f>+VLOOKUP(F355,'Selectable Table'!P:Q,2,0)</f>
        <v>Revenues - Third Parties</v>
      </c>
      <c r="I355" t="s">
        <v>112</v>
      </c>
      <c r="J355">
        <v>2026</v>
      </c>
      <c r="K355">
        <v>5</v>
      </c>
      <c r="L355" t="s">
        <v>95</v>
      </c>
      <c r="M355">
        <v>95.63</v>
      </c>
      <c r="O355">
        <v>95.63</v>
      </c>
      <c r="P355" s="57" t="s">
        <v>2111</v>
      </c>
    </row>
    <row r="356" spans="1:16">
      <c r="A356" s="119" t="str">
        <f>+VLOOKUP(C356,'Selectable Table'!D:E,2,0)</f>
        <v>MERCK</v>
      </c>
      <c r="B356" t="s">
        <v>214</v>
      </c>
      <c r="C356" t="s">
        <v>133</v>
      </c>
      <c r="D356" t="s">
        <v>2113</v>
      </c>
      <c r="E356" t="s">
        <v>325</v>
      </c>
      <c r="F356" s="119">
        <f>+VLOOKUP(Col!C356,'Selectable Table'!O:P,2,0)</f>
        <v>40700</v>
      </c>
      <c r="G356" s="119" t="str">
        <f>+VLOOKUP(F356,'Selectable Table'!P:Q,2,0)</f>
        <v>Revenues - Third Parties</v>
      </c>
      <c r="I356" t="s">
        <v>120</v>
      </c>
      <c r="J356">
        <v>2026</v>
      </c>
      <c r="K356">
        <v>5</v>
      </c>
      <c r="L356" t="s">
        <v>95</v>
      </c>
      <c r="M356">
        <v>270.45</v>
      </c>
      <c r="O356">
        <v>270.45</v>
      </c>
      <c r="P356" s="57" t="s">
        <v>2111</v>
      </c>
    </row>
    <row r="357" spans="1:16">
      <c r="A357" s="119" t="str">
        <f>+VLOOKUP(C357,'Selectable Table'!D:E,2,0)</f>
        <v>MERCK</v>
      </c>
      <c r="B357" t="s">
        <v>214</v>
      </c>
      <c r="C357" t="s">
        <v>133</v>
      </c>
      <c r="D357" t="s">
        <v>2113</v>
      </c>
      <c r="E357" t="s">
        <v>616</v>
      </c>
      <c r="F357" s="119">
        <f>+VLOOKUP(Col!C357,'Selectable Table'!O:P,2,0)</f>
        <v>40700</v>
      </c>
      <c r="G357" s="119" t="str">
        <f>+VLOOKUP(F357,'Selectable Table'!P:Q,2,0)</f>
        <v>Revenues - Third Parties</v>
      </c>
      <c r="I357" t="s">
        <v>122</v>
      </c>
      <c r="J357">
        <v>2026</v>
      </c>
      <c r="K357">
        <v>5</v>
      </c>
      <c r="L357" t="s">
        <v>95</v>
      </c>
      <c r="M357">
        <v>54.08</v>
      </c>
      <c r="O357">
        <v>54.08</v>
      </c>
      <c r="P357" s="57" t="s">
        <v>2111</v>
      </c>
    </row>
    <row r="358" spans="1:16">
      <c r="A358" s="119" t="str">
        <f>+VLOOKUP(C358,'Selectable Table'!D:E,2,0)</f>
        <v>MERCK</v>
      </c>
      <c r="B358" t="s">
        <v>214</v>
      </c>
      <c r="C358" t="s">
        <v>133</v>
      </c>
      <c r="D358" t="s">
        <v>2113</v>
      </c>
      <c r="E358" t="s">
        <v>616</v>
      </c>
      <c r="F358" s="119">
        <f>+VLOOKUP(Col!C358,'Selectable Table'!O:P,2,0)</f>
        <v>40700</v>
      </c>
      <c r="G358" s="119" t="str">
        <f>+VLOOKUP(F358,'Selectable Table'!P:Q,2,0)</f>
        <v>Revenues - Third Parties</v>
      </c>
      <c r="I358" t="s">
        <v>123</v>
      </c>
      <c r="J358">
        <v>2026</v>
      </c>
      <c r="K358">
        <v>5</v>
      </c>
      <c r="L358" t="s">
        <v>95</v>
      </c>
      <c r="M358">
        <v>135.19999999999999</v>
      </c>
      <c r="O358">
        <v>135.19999999999999</v>
      </c>
      <c r="P358" s="57" t="s">
        <v>2111</v>
      </c>
    </row>
    <row r="359" spans="1:16">
      <c r="A359" s="119" t="str">
        <f>+VLOOKUP(C359,'Selectable Table'!D:E,2,0)</f>
        <v>MERCK</v>
      </c>
      <c r="B359" t="s">
        <v>214</v>
      </c>
      <c r="C359" t="s">
        <v>133</v>
      </c>
      <c r="D359" t="s">
        <v>2113</v>
      </c>
      <c r="E359" t="s">
        <v>323</v>
      </c>
      <c r="F359" s="119">
        <f>+VLOOKUP(Col!C359,'Selectable Table'!O:P,2,0)</f>
        <v>40700</v>
      </c>
      <c r="G359" s="119" t="str">
        <f>+VLOOKUP(F359,'Selectable Table'!P:Q,2,0)</f>
        <v>Revenues - Third Parties</v>
      </c>
      <c r="I359" t="s">
        <v>112</v>
      </c>
      <c r="J359">
        <v>2026</v>
      </c>
      <c r="K359">
        <v>5</v>
      </c>
      <c r="L359" t="s">
        <v>95</v>
      </c>
      <c r="M359">
        <v>95.63</v>
      </c>
      <c r="O359">
        <v>95.63</v>
      </c>
      <c r="P359" s="57" t="s">
        <v>2111</v>
      </c>
    </row>
    <row r="360" spans="1:16">
      <c r="A360" s="119" t="str">
        <f>+VLOOKUP(C360,'Selectable Table'!D:E,2,0)</f>
        <v>MERCK</v>
      </c>
      <c r="B360" t="s">
        <v>2173</v>
      </c>
      <c r="C360" t="s">
        <v>133</v>
      </c>
      <c r="D360" t="s">
        <v>2113</v>
      </c>
      <c r="E360" t="s">
        <v>325</v>
      </c>
      <c r="F360" s="119">
        <f>+VLOOKUP(Col!C360,'Selectable Table'!O:P,2,0)</f>
        <v>40700</v>
      </c>
      <c r="G360" s="119" t="str">
        <f>+VLOOKUP(F360,'Selectable Table'!P:Q,2,0)</f>
        <v>Revenues - Third Parties</v>
      </c>
      <c r="I360" t="s">
        <v>120</v>
      </c>
      <c r="J360">
        <v>2026</v>
      </c>
      <c r="K360">
        <v>5</v>
      </c>
      <c r="L360" t="s">
        <v>95</v>
      </c>
      <c r="M360">
        <v>72.59</v>
      </c>
      <c r="O360">
        <v>72.59</v>
      </c>
      <c r="P360" s="57" t="s">
        <v>2111</v>
      </c>
    </row>
    <row r="361" spans="1:16">
      <c r="A361" s="119" t="str">
        <f>+VLOOKUP(C361,'Selectable Table'!D:E,2,0)</f>
        <v>MERCK</v>
      </c>
      <c r="B361" t="s">
        <v>2173</v>
      </c>
      <c r="C361" t="s">
        <v>133</v>
      </c>
      <c r="D361" t="s">
        <v>2113</v>
      </c>
      <c r="E361" t="s">
        <v>616</v>
      </c>
      <c r="F361" s="119">
        <f>+VLOOKUP(Col!C361,'Selectable Table'!O:P,2,0)</f>
        <v>40700</v>
      </c>
      <c r="G361" s="119" t="str">
        <f>+VLOOKUP(F361,'Selectable Table'!P:Q,2,0)</f>
        <v>Revenues - Third Parties</v>
      </c>
      <c r="I361" t="s">
        <v>122</v>
      </c>
      <c r="J361">
        <v>2026</v>
      </c>
      <c r="K361">
        <v>5</v>
      </c>
      <c r="L361" t="s">
        <v>95</v>
      </c>
      <c r="M361">
        <v>54.08</v>
      </c>
      <c r="O361">
        <v>54.08</v>
      </c>
      <c r="P361" s="57" t="s">
        <v>2111</v>
      </c>
    </row>
    <row r="362" spans="1:16">
      <c r="A362" s="119" t="str">
        <f>+VLOOKUP(C362,'Selectable Table'!D:E,2,0)</f>
        <v>MERCK</v>
      </c>
      <c r="B362" t="s">
        <v>2173</v>
      </c>
      <c r="C362" t="s">
        <v>133</v>
      </c>
      <c r="D362" t="s">
        <v>2113</v>
      </c>
      <c r="E362" t="s">
        <v>616</v>
      </c>
      <c r="F362" s="119">
        <f>+VLOOKUP(Col!C362,'Selectable Table'!O:P,2,0)</f>
        <v>40700</v>
      </c>
      <c r="G362" s="119" t="str">
        <f>+VLOOKUP(F362,'Selectable Table'!P:Q,2,0)</f>
        <v>Revenues - Third Parties</v>
      </c>
      <c r="I362" t="s">
        <v>123</v>
      </c>
      <c r="J362">
        <v>2026</v>
      </c>
      <c r="K362">
        <v>5</v>
      </c>
      <c r="L362" t="s">
        <v>95</v>
      </c>
      <c r="M362">
        <v>135.19999999999999</v>
      </c>
      <c r="O362">
        <v>135.19999999999999</v>
      </c>
      <c r="P362" s="57" t="s">
        <v>2111</v>
      </c>
    </row>
    <row r="363" spans="1:16">
      <c r="A363" s="119" t="str">
        <f>+VLOOKUP(C363,'Selectable Table'!D:E,2,0)</f>
        <v>MERCK</v>
      </c>
      <c r="B363" t="s">
        <v>2173</v>
      </c>
      <c r="C363" t="s">
        <v>133</v>
      </c>
      <c r="D363" t="s">
        <v>2113</v>
      </c>
      <c r="E363" t="s">
        <v>323</v>
      </c>
      <c r="F363" s="119">
        <f>+VLOOKUP(Col!C363,'Selectable Table'!O:P,2,0)</f>
        <v>40700</v>
      </c>
      <c r="G363" s="119" t="str">
        <f>+VLOOKUP(F363,'Selectable Table'!P:Q,2,0)</f>
        <v>Revenues - Third Parties</v>
      </c>
      <c r="I363" t="s">
        <v>112</v>
      </c>
      <c r="J363">
        <v>2026</v>
      </c>
      <c r="K363">
        <v>5</v>
      </c>
      <c r="L363" t="s">
        <v>95</v>
      </c>
      <c r="M363">
        <v>95.63</v>
      </c>
      <c r="O363">
        <v>95.63</v>
      </c>
      <c r="P363" s="57" t="s">
        <v>2111</v>
      </c>
    </row>
    <row r="364" spans="1:16">
      <c r="A364" s="119" t="str">
        <f>+VLOOKUP(C364,'Selectable Table'!D:E,2,0)</f>
        <v>MERCK</v>
      </c>
      <c r="B364" t="s">
        <v>216</v>
      </c>
      <c r="C364" t="s">
        <v>133</v>
      </c>
      <c r="D364" t="s">
        <v>2113</v>
      </c>
      <c r="E364" t="s">
        <v>325</v>
      </c>
      <c r="F364" s="119">
        <f>+VLOOKUP(Col!C364,'Selectable Table'!O:P,2,0)</f>
        <v>40700</v>
      </c>
      <c r="G364" s="119" t="str">
        <f>+VLOOKUP(F364,'Selectable Table'!P:Q,2,0)</f>
        <v>Revenues - Third Parties</v>
      </c>
      <c r="I364" t="s">
        <v>120</v>
      </c>
      <c r="J364">
        <v>2026</v>
      </c>
      <c r="K364">
        <v>5</v>
      </c>
      <c r="L364" t="s">
        <v>95</v>
      </c>
      <c r="M364">
        <v>197.86</v>
      </c>
      <c r="O364">
        <v>197.86</v>
      </c>
      <c r="P364" s="57" t="s">
        <v>2111</v>
      </c>
    </row>
    <row r="365" spans="1:16">
      <c r="A365" s="119" t="str">
        <f>+VLOOKUP(C365,'Selectable Table'!D:E,2,0)</f>
        <v>MERCK</v>
      </c>
      <c r="B365" t="s">
        <v>216</v>
      </c>
      <c r="C365" t="s">
        <v>133</v>
      </c>
      <c r="D365" t="s">
        <v>2113</v>
      </c>
      <c r="E365" t="s">
        <v>616</v>
      </c>
      <c r="F365" s="119">
        <f>+VLOOKUP(Col!C365,'Selectable Table'!O:P,2,0)</f>
        <v>40700</v>
      </c>
      <c r="G365" s="119" t="str">
        <f>+VLOOKUP(F365,'Selectable Table'!P:Q,2,0)</f>
        <v>Revenues - Third Parties</v>
      </c>
      <c r="I365" t="s">
        <v>122</v>
      </c>
      <c r="J365">
        <v>2026</v>
      </c>
      <c r="K365">
        <v>5</v>
      </c>
      <c r="L365" t="s">
        <v>95</v>
      </c>
      <c r="M365">
        <v>54.08</v>
      </c>
      <c r="O365">
        <v>54.08</v>
      </c>
      <c r="P365" s="57" t="s">
        <v>2111</v>
      </c>
    </row>
    <row r="366" spans="1:16">
      <c r="A366" s="119" t="str">
        <f>+VLOOKUP(C366,'Selectable Table'!D:E,2,0)</f>
        <v>MERCK</v>
      </c>
      <c r="B366" t="s">
        <v>216</v>
      </c>
      <c r="C366" t="s">
        <v>133</v>
      </c>
      <c r="D366" t="s">
        <v>2113</v>
      </c>
      <c r="E366" t="s">
        <v>616</v>
      </c>
      <c r="F366" s="119">
        <f>+VLOOKUP(Col!C366,'Selectable Table'!O:P,2,0)</f>
        <v>40700</v>
      </c>
      <c r="G366" s="119" t="str">
        <f>+VLOOKUP(F366,'Selectable Table'!P:Q,2,0)</f>
        <v>Revenues - Third Parties</v>
      </c>
      <c r="I366" t="s">
        <v>123</v>
      </c>
      <c r="J366">
        <v>2026</v>
      </c>
      <c r="K366">
        <v>5</v>
      </c>
      <c r="L366" t="s">
        <v>95</v>
      </c>
      <c r="M366">
        <v>135.19999999999999</v>
      </c>
      <c r="O366">
        <v>135.19999999999999</v>
      </c>
      <c r="P366" s="57" t="s">
        <v>2111</v>
      </c>
    </row>
    <row r="367" spans="1:16">
      <c r="A367" s="119" t="str">
        <f>+VLOOKUP(C367,'Selectable Table'!D:E,2,0)</f>
        <v>MERCK</v>
      </c>
      <c r="B367" t="s">
        <v>216</v>
      </c>
      <c r="C367" t="s">
        <v>133</v>
      </c>
      <c r="D367" t="s">
        <v>2113</v>
      </c>
      <c r="E367" t="s">
        <v>323</v>
      </c>
      <c r="F367" s="119">
        <f>+VLOOKUP(Col!C367,'Selectable Table'!O:P,2,0)</f>
        <v>40700</v>
      </c>
      <c r="G367" s="119" t="str">
        <f>+VLOOKUP(F367,'Selectable Table'!P:Q,2,0)</f>
        <v>Revenues - Third Parties</v>
      </c>
      <c r="I367" t="s">
        <v>112</v>
      </c>
      <c r="J367">
        <v>2026</v>
      </c>
      <c r="K367">
        <v>5</v>
      </c>
      <c r="L367" t="s">
        <v>95</v>
      </c>
      <c r="M367">
        <v>95.63</v>
      </c>
      <c r="O367">
        <v>95.63</v>
      </c>
      <c r="P367" s="57" t="s">
        <v>2111</v>
      </c>
    </row>
    <row r="368" spans="1:16">
      <c r="A368" s="119" t="str">
        <f>+VLOOKUP(C368,'Selectable Table'!D:E,2,0)</f>
        <v>MERCK</v>
      </c>
      <c r="B368" t="s">
        <v>681</v>
      </c>
      <c r="C368" t="s">
        <v>133</v>
      </c>
      <c r="D368" t="s">
        <v>2113</v>
      </c>
      <c r="E368" t="s">
        <v>325</v>
      </c>
      <c r="F368" s="119">
        <f>+VLOOKUP(Col!C368,'Selectable Table'!O:P,2,0)</f>
        <v>40700</v>
      </c>
      <c r="G368" s="119" t="str">
        <f>+VLOOKUP(F368,'Selectable Table'!P:Q,2,0)</f>
        <v>Revenues - Third Parties</v>
      </c>
      <c r="I368" t="s">
        <v>120</v>
      </c>
      <c r="J368">
        <v>2026</v>
      </c>
      <c r="K368">
        <v>5</v>
      </c>
      <c r="L368" t="s">
        <v>95</v>
      </c>
      <c r="M368">
        <v>72.59</v>
      </c>
      <c r="O368">
        <v>72.59</v>
      </c>
      <c r="P368" s="57" t="s">
        <v>2111</v>
      </c>
    </row>
    <row r="369" spans="1:16">
      <c r="A369" s="119" t="str">
        <f>+VLOOKUP(C369,'Selectable Table'!D:E,2,0)</f>
        <v>MERCK</v>
      </c>
      <c r="B369" t="s">
        <v>681</v>
      </c>
      <c r="C369" t="s">
        <v>133</v>
      </c>
      <c r="D369" t="s">
        <v>2113</v>
      </c>
      <c r="E369" t="s">
        <v>616</v>
      </c>
      <c r="F369" s="119">
        <f>+VLOOKUP(Col!C369,'Selectable Table'!O:P,2,0)</f>
        <v>40700</v>
      </c>
      <c r="G369" s="119" t="str">
        <f>+VLOOKUP(F369,'Selectable Table'!P:Q,2,0)</f>
        <v>Revenues - Third Parties</v>
      </c>
      <c r="I369" t="s">
        <v>122</v>
      </c>
      <c r="J369">
        <v>2026</v>
      </c>
      <c r="K369">
        <v>5</v>
      </c>
      <c r="L369" t="s">
        <v>95</v>
      </c>
      <c r="M369">
        <v>54.08</v>
      </c>
      <c r="O369">
        <v>54.08</v>
      </c>
      <c r="P369" s="57" t="s">
        <v>2111</v>
      </c>
    </row>
    <row r="370" spans="1:16">
      <c r="A370" s="119" t="str">
        <f>+VLOOKUP(C370,'Selectable Table'!D:E,2,0)</f>
        <v>MERCK</v>
      </c>
      <c r="B370" t="s">
        <v>681</v>
      </c>
      <c r="C370" t="s">
        <v>133</v>
      </c>
      <c r="D370" t="s">
        <v>2113</v>
      </c>
      <c r="E370" t="s">
        <v>616</v>
      </c>
      <c r="F370" s="119">
        <f>+VLOOKUP(Col!C370,'Selectable Table'!O:P,2,0)</f>
        <v>40700</v>
      </c>
      <c r="G370" s="119" t="str">
        <f>+VLOOKUP(F370,'Selectable Table'!P:Q,2,0)</f>
        <v>Revenues - Third Parties</v>
      </c>
      <c r="I370" t="s">
        <v>123</v>
      </c>
      <c r="J370">
        <v>2026</v>
      </c>
      <c r="K370">
        <v>5</v>
      </c>
      <c r="L370" t="s">
        <v>95</v>
      </c>
      <c r="M370">
        <v>135.19999999999999</v>
      </c>
      <c r="O370">
        <v>135.19999999999999</v>
      </c>
      <c r="P370" s="57" t="s">
        <v>2111</v>
      </c>
    </row>
    <row r="371" spans="1:16">
      <c r="A371" s="119" t="str">
        <f>+VLOOKUP(C371,'Selectable Table'!D:E,2,0)</f>
        <v>MERCK</v>
      </c>
      <c r="B371" t="s">
        <v>681</v>
      </c>
      <c r="C371" t="s">
        <v>133</v>
      </c>
      <c r="D371" t="s">
        <v>2113</v>
      </c>
      <c r="E371" t="s">
        <v>323</v>
      </c>
      <c r="F371" s="119">
        <f>+VLOOKUP(Col!C371,'Selectable Table'!O:P,2,0)</f>
        <v>40700</v>
      </c>
      <c r="G371" s="119" t="str">
        <f>+VLOOKUP(F371,'Selectable Table'!P:Q,2,0)</f>
        <v>Revenues - Third Parties</v>
      </c>
      <c r="I371" t="s">
        <v>112</v>
      </c>
      <c r="J371">
        <v>2026</v>
      </c>
      <c r="K371">
        <v>5</v>
      </c>
      <c r="L371" t="s">
        <v>95</v>
      </c>
      <c r="M371">
        <v>95.63</v>
      </c>
      <c r="O371">
        <v>95.63</v>
      </c>
      <c r="P371" s="57" t="s">
        <v>2111</v>
      </c>
    </row>
    <row r="372" spans="1:16">
      <c r="A372" s="119" t="str">
        <f>+VLOOKUP(C372,'Selectable Table'!D:E,2,0)</f>
        <v>MERCK</v>
      </c>
      <c r="B372" t="s">
        <v>682</v>
      </c>
      <c r="C372" t="s">
        <v>133</v>
      </c>
      <c r="D372" t="s">
        <v>2113</v>
      </c>
      <c r="E372" t="s">
        <v>325</v>
      </c>
      <c r="F372" s="119">
        <f>+VLOOKUP(Col!C372,'Selectable Table'!O:P,2,0)</f>
        <v>40700</v>
      </c>
      <c r="G372" s="119" t="str">
        <f>+VLOOKUP(F372,'Selectable Table'!P:Q,2,0)</f>
        <v>Revenues - Third Parties</v>
      </c>
      <c r="I372" t="s">
        <v>120</v>
      </c>
      <c r="J372">
        <v>2026</v>
      </c>
      <c r="K372">
        <v>5</v>
      </c>
      <c r="L372" t="s">
        <v>95</v>
      </c>
      <c r="M372">
        <v>197.86</v>
      </c>
      <c r="O372">
        <v>197.86</v>
      </c>
      <c r="P372" s="57" t="s">
        <v>2111</v>
      </c>
    </row>
    <row r="373" spans="1:16">
      <c r="A373" s="119" t="str">
        <f>+VLOOKUP(C373,'Selectable Table'!D:E,2,0)</f>
        <v>MERCK</v>
      </c>
      <c r="B373" t="s">
        <v>682</v>
      </c>
      <c r="C373" t="s">
        <v>133</v>
      </c>
      <c r="D373" t="s">
        <v>2113</v>
      </c>
      <c r="E373" t="s">
        <v>323</v>
      </c>
      <c r="F373" s="119">
        <f>+VLOOKUP(Col!C373,'Selectable Table'!O:P,2,0)</f>
        <v>40700</v>
      </c>
      <c r="G373" s="119" t="str">
        <f>+VLOOKUP(F373,'Selectable Table'!P:Q,2,0)</f>
        <v>Revenues - Third Parties</v>
      </c>
      <c r="I373" t="s">
        <v>112</v>
      </c>
      <c r="J373">
        <v>2026</v>
      </c>
      <c r="K373">
        <v>5</v>
      </c>
      <c r="L373" t="s">
        <v>95</v>
      </c>
      <c r="M373">
        <v>95.63</v>
      </c>
      <c r="O373">
        <v>95.63</v>
      </c>
      <c r="P373" s="57" t="s">
        <v>2111</v>
      </c>
    </row>
    <row r="374" spans="1:16">
      <c r="A374" s="119" t="str">
        <f>+VLOOKUP(C374,'Selectable Table'!D:E,2,0)</f>
        <v>MERCK</v>
      </c>
      <c r="B374" t="s">
        <v>217</v>
      </c>
      <c r="C374" t="s">
        <v>133</v>
      </c>
      <c r="D374" t="s">
        <v>2113</v>
      </c>
      <c r="E374" t="s">
        <v>325</v>
      </c>
      <c r="F374" s="119">
        <f>+VLOOKUP(Col!C374,'Selectable Table'!O:P,2,0)</f>
        <v>40700</v>
      </c>
      <c r="G374" s="119" t="str">
        <f>+VLOOKUP(F374,'Selectable Table'!P:Q,2,0)</f>
        <v>Revenues - Third Parties</v>
      </c>
      <c r="I374" t="s">
        <v>120</v>
      </c>
      <c r="J374">
        <v>2026</v>
      </c>
      <c r="K374">
        <v>5</v>
      </c>
      <c r="L374" t="s">
        <v>95</v>
      </c>
      <c r="M374">
        <v>323.13</v>
      </c>
      <c r="O374">
        <v>323.13</v>
      </c>
      <c r="P374" s="57" t="s">
        <v>2111</v>
      </c>
    </row>
    <row r="375" spans="1:16">
      <c r="A375" s="119" t="str">
        <f>+VLOOKUP(C375,'Selectable Table'!D:E,2,0)</f>
        <v>MERCK</v>
      </c>
      <c r="B375" t="s">
        <v>217</v>
      </c>
      <c r="C375" t="s">
        <v>133</v>
      </c>
      <c r="D375" t="s">
        <v>2113</v>
      </c>
      <c r="E375" t="s">
        <v>616</v>
      </c>
      <c r="F375" s="119">
        <f>+VLOOKUP(Col!C375,'Selectable Table'!O:P,2,0)</f>
        <v>40700</v>
      </c>
      <c r="G375" s="119" t="str">
        <f>+VLOOKUP(F375,'Selectable Table'!P:Q,2,0)</f>
        <v>Revenues - Third Parties</v>
      </c>
      <c r="I375" t="s">
        <v>122</v>
      </c>
      <c r="J375">
        <v>2026</v>
      </c>
      <c r="K375">
        <v>5</v>
      </c>
      <c r="L375" t="s">
        <v>95</v>
      </c>
      <c r="M375">
        <v>54.08</v>
      </c>
      <c r="O375">
        <v>54.08</v>
      </c>
      <c r="P375" s="57" t="s">
        <v>2111</v>
      </c>
    </row>
    <row r="376" spans="1:16">
      <c r="A376" s="119" t="str">
        <f>+VLOOKUP(C376,'Selectable Table'!D:E,2,0)</f>
        <v>MERCK</v>
      </c>
      <c r="B376" t="s">
        <v>217</v>
      </c>
      <c r="C376" t="s">
        <v>133</v>
      </c>
      <c r="D376" t="s">
        <v>2113</v>
      </c>
      <c r="E376" t="s">
        <v>616</v>
      </c>
      <c r="F376" s="119">
        <f>+VLOOKUP(Col!C376,'Selectable Table'!O:P,2,0)</f>
        <v>40700</v>
      </c>
      <c r="G376" s="119" t="str">
        <f>+VLOOKUP(F376,'Selectable Table'!P:Q,2,0)</f>
        <v>Revenues - Third Parties</v>
      </c>
      <c r="I376" t="s">
        <v>123</v>
      </c>
      <c r="J376">
        <v>2026</v>
      </c>
      <c r="K376">
        <v>5</v>
      </c>
      <c r="L376" t="s">
        <v>95</v>
      </c>
      <c r="M376">
        <v>135.19999999999999</v>
      </c>
      <c r="O376">
        <v>135.19999999999999</v>
      </c>
      <c r="P376" s="57" t="s">
        <v>2111</v>
      </c>
    </row>
    <row r="377" spans="1:16">
      <c r="A377" s="119" t="str">
        <f>+VLOOKUP(C377,'Selectable Table'!D:E,2,0)</f>
        <v>MERCK</v>
      </c>
      <c r="B377" t="s">
        <v>217</v>
      </c>
      <c r="C377" t="s">
        <v>133</v>
      </c>
      <c r="D377" t="s">
        <v>2113</v>
      </c>
      <c r="E377" t="s">
        <v>323</v>
      </c>
      <c r="F377" s="119">
        <f>+VLOOKUP(Col!C377,'Selectable Table'!O:P,2,0)</f>
        <v>40700</v>
      </c>
      <c r="G377" s="119" t="str">
        <f>+VLOOKUP(F377,'Selectable Table'!P:Q,2,0)</f>
        <v>Revenues - Third Parties</v>
      </c>
      <c r="I377" t="s">
        <v>112</v>
      </c>
      <c r="J377">
        <v>2026</v>
      </c>
      <c r="K377">
        <v>5</v>
      </c>
      <c r="L377" t="s">
        <v>95</v>
      </c>
      <c r="M377">
        <v>95.63</v>
      </c>
      <c r="O377">
        <v>95.63</v>
      </c>
      <c r="P377" s="57" t="s">
        <v>2111</v>
      </c>
    </row>
    <row r="378" spans="1:16">
      <c r="A378" s="119" t="str">
        <f>+VLOOKUP(C378,'Selectable Table'!D:E,2,0)</f>
        <v>MERCK</v>
      </c>
      <c r="B378" t="s">
        <v>218</v>
      </c>
      <c r="C378" t="s">
        <v>133</v>
      </c>
      <c r="D378" t="s">
        <v>2113</v>
      </c>
      <c r="E378" t="s">
        <v>323</v>
      </c>
      <c r="F378" s="119">
        <f>+VLOOKUP(Col!C378,'Selectable Table'!O:P,2,0)</f>
        <v>40700</v>
      </c>
      <c r="G378" s="119" t="str">
        <f>+VLOOKUP(F378,'Selectable Table'!P:Q,2,0)</f>
        <v>Revenues - Third Parties</v>
      </c>
      <c r="I378" t="s">
        <v>112</v>
      </c>
      <c r="J378">
        <v>2026</v>
      </c>
      <c r="K378">
        <v>5</v>
      </c>
      <c r="L378" t="s">
        <v>95</v>
      </c>
      <c r="M378">
        <v>95.63</v>
      </c>
      <c r="O378">
        <v>95.63</v>
      </c>
      <c r="P378" s="57" t="s">
        <v>2111</v>
      </c>
    </row>
    <row r="379" spans="1:16">
      <c r="A379" s="119" t="str">
        <f>+VLOOKUP(C379,'Selectable Table'!D:E,2,0)</f>
        <v>MERCK</v>
      </c>
      <c r="B379" t="s">
        <v>219</v>
      </c>
      <c r="C379" t="s">
        <v>133</v>
      </c>
      <c r="D379" t="s">
        <v>2113</v>
      </c>
      <c r="E379" t="s">
        <v>323</v>
      </c>
      <c r="F379" s="119">
        <f>+VLOOKUP(Col!C379,'Selectable Table'!O:P,2,0)</f>
        <v>40700</v>
      </c>
      <c r="G379" s="119" t="str">
        <f>+VLOOKUP(F379,'Selectable Table'!P:Q,2,0)</f>
        <v>Revenues - Third Parties</v>
      </c>
      <c r="I379" t="s">
        <v>112</v>
      </c>
      <c r="J379">
        <v>2026</v>
      </c>
      <c r="K379">
        <v>5</v>
      </c>
      <c r="L379" t="s">
        <v>95</v>
      </c>
      <c r="M379">
        <v>95.63</v>
      </c>
      <c r="O379">
        <v>95.63</v>
      </c>
      <c r="P379" s="57" t="s">
        <v>2111</v>
      </c>
    </row>
    <row r="380" spans="1:16">
      <c r="A380" s="119" t="str">
        <f>+VLOOKUP(C380,'Selectable Table'!D:E,2,0)</f>
        <v>MERCK</v>
      </c>
      <c r="B380" t="s">
        <v>2174</v>
      </c>
      <c r="C380" t="s">
        <v>133</v>
      </c>
      <c r="D380" t="s">
        <v>2113</v>
      </c>
      <c r="E380" t="s">
        <v>323</v>
      </c>
      <c r="F380" s="119">
        <f>+VLOOKUP(Col!C380,'Selectable Table'!O:P,2,0)</f>
        <v>40700</v>
      </c>
      <c r="G380" s="119" t="str">
        <f>+VLOOKUP(F380,'Selectable Table'!P:Q,2,0)</f>
        <v>Revenues - Third Parties</v>
      </c>
      <c r="I380" t="s">
        <v>112</v>
      </c>
      <c r="J380">
        <v>2026</v>
      </c>
      <c r="K380">
        <v>5</v>
      </c>
      <c r="L380" t="s">
        <v>95</v>
      </c>
      <c r="M380">
        <v>95.63</v>
      </c>
      <c r="O380">
        <v>95.63</v>
      </c>
      <c r="P380" s="57" t="s">
        <v>2111</v>
      </c>
    </row>
    <row r="381" spans="1:16">
      <c r="A381" s="119" t="str">
        <f>+VLOOKUP(C381,'Selectable Table'!D:E,2,0)</f>
        <v>MERCK</v>
      </c>
      <c r="B381" t="s">
        <v>224</v>
      </c>
      <c r="C381" t="s">
        <v>133</v>
      </c>
      <c r="D381" t="s">
        <v>2113</v>
      </c>
      <c r="E381" t="s">
        <v>325</v>
      </c>
      <c r="F381" s="119">
        <f>+VLOOKUP(Col!C381,'Selectable Table'!O:P,2,0)</f>
        <v>40700</v>
      </c>
      <c r="G381" s="119" t="str">
        <f>+VLOOKUP(F381,'Selectable Table'!P:Q,2,0)</f>
        <v>Revenues - Third Parties</v>
      </c>
      <c r="I381" t="s">
        <v>120</v>
      </c>
      <c r="J381">
        <v>2026</v>
      </c>
      <c r="K381">
        <v>5</v>
      </c>
      <c r="L381" t="s">
        <v>95</v>
      </c>
      <c r="M381">
        <v>197.86</v>
      </c>
      <c r="O381">
        <v>197.86</v>
      </c>
      <c r="P381" s="57" t="s">
        <v>2111</v>
      </c>
    </row>
    <row r="382" spans="1:16">
      <c r="A382" s="119" t="str">
        <f>+VLOOKUP(C382,'Selectable Table'!D:E,2,0)</f>
        <v>MERCK</v>
      </c>
      <c r="B382" t="s">
        <v>224</v>
      </c>
      <c r="C382" t="s">
        <v>133</v>
      </c>
      <c r="D382" t="s">
        <v>2113</v>
      </c>
      <c r="E382" t="s">
        <v>323</v>
      </c>
      <c r="F382" s="119">
        <f>+VLOOKUP(Col!C382,'Selectable Table'!O:P,2,0)</f>
        <v>40700</v>
      </c>
      <c r="G382" s="119" t="str">
        <f>+VLOOKUP(F382,'Selectable Table'!P:Q,2,0)</f>
        <v>Revenues - Third Parties</v>
      </c>
      <c r="I382" t="s">
        <v>112</v>
      </c>
      <c r="J382">
        <v>2026</v>
      </c>
      <c r="K382">
        <v>5</v>
      </c>
      <c r="L382" t="s">
        <v>95</v>
      </c>
      <c r="M382">
        <v>95.63</v>
      </c>
      <c r="O382">
        <v>95.63</v>
      </c>
      <c r="P382" s="57" t="s">
        <v>2111</v>
      </c>
    </row>
    <row r="383" spans="1:16">
      <c r="A383" s="119" t="str">
        <f>+VLOOKUP(C383,'Selectable Table'!D:E,2,0)</f>
        <v>MERCK</v>
      </c>
      <c r="B383" t="s">
        <v>226</v>
      </c>
      <c r="C383" t="s">
        <v>133</v>
      </c>
      <c r="D383" t="s">
        <v>2113</v>
      </c>
      <c r="E383" t="s">
        <v>325</v>
      </c>
      <c r="F383" s="119">
        <f>+VLOOKUP(Col!C383,'Selectable Table'!O:P,2,0)</f>
        <v>40700</v>
      </c>
      <c r="G383" s="119" t="str">
        <f>+VLOOKUP(F383,'Selectable Table'!P:Q,2,0)</f>
        <v>Revenues - Third Parties</v>
      </c>
      <c r="I383" t="s">
        <v>120</v>
      </c>
      <c r="J383">
        <v>2026</v>
      </c>
      <c r="K383">
        <v>5</v>
      </c>
      <c r="L383" t="s">
        <v>95</v>
      </c>
      <c r="M383">
        <v>400.39</v>
      </c>
      <c r="O383">
        <v>400.39</v>
      </c>
      <c r="P383" s="57" t="s">
        <v>2111</v>
      </c>
    </row>
    <row r="384" spans="1:16">
      <c r="A384" s="119" t="str">
        <f>+VLOOKUP(C384,'Selectable Table'!D:E,2,0)</f>
        <v>MERCK</v>
      </c>
      <c r="B384" t="s">
        <v>226</v>
      </c>
      <c r="C384" t="s">
        <v>133</v>
      </c>
      <c r="D384" t="s">
        <v>2113</v>
      </c>
      <c r="E384" t="s">
        <v>616</v>
      </c>
      <c r="F384" s="119">
        <f>+VLOOKUP(Col!C384,'Selectable Table'!O:P,2,0)</f>
        <v>40700</v>
      </c>
      <c r="G384" s="119" t="str">
        <f>+VLOOKUP(F384,'Selectable Table'!P:Q,2,0)</f>
        <v>Revenues - Third Parties</v>
      </c>
      <c r="I384" t="s">
        <v>122</v>
      </c>
      <c r="J384">
        <v>2026</v>
      </c>
      <c r="K384">
        <v>5</v>
      </c>
      <c r="L384" t="s">
        <v>95</v>
      </c>
      <c r="M384">
        <v>54.08</v>
      </c>
      <c r="O384">
        <v>54.08</v>
      </c>
      <c r="P384" s="57" t="s">
        <v>2111</v>
      </c>
    </row>
    <row r="385" spans="1:16">
      <c r="A385" s="119" t="str">
        <f>+VLOOKUP(C385,'Selectable Table'!D:E,2,0)</f>
        <v>MERCK</v>
      </c>
      <c r="B385" t="s">
        <v>226</v>
      </c>
      <c r="C385" t="s">
        <v>133</v>
      </c>
      <c r="D385" t="s">
        <v>2113</v>
      </c>
      <c r="E385" t="s">
        <v>616</v>
      </c>
      <c r="F385" s="119">
        <f>+VLOOKUP(Col!C385,'Selectable Table'!O:P,2,0)</f>
        <v>40700</v>
      </c>
      <c r="G385" s="119" t="str">
        <f>+VLOOKUP(F385,'Selectable Table'!P:Q,2,0)</f>
        <v>Revenues - Third Parties</v>
      </c>
      <c r="I385" t="s">
        <v>123</v>
      </c>
      <c r="J385">
        <v>2026</v>
      </c>
      <c r="K385">
        <v>5</v>
      </c>
      <c r="L385" t="s">
        <v>95</v>
      </c>
      <c r="M385">
        <v>135.19999999999999</v>
      </c>
      <c r="O385">
        <v>135.19999999999999</v>
      </c>
      <c r="P385" s="57" t="s">
        <v>2111</v>
      </c>
    </row>
    <row r="386" spans="1:16">
      <c r="A386" s="119" t="str">
        <f>+VLOOKUP(C386,'Selectable Table'!D:E,2,0)</f>
        <v>MERCK</v>
      </c>
      <c r="B386" t="s">
        <v>226</v>
      </c>
      <c r="C386" t="s">
        <v>133</v>
      </c>
      <c r="D386" t="s">
        <v>2113</v>
      </c>
      <c r="E386" t="s">
        <v>323</v>
      </c>
      <c r="F386" s="119">
        <f>+VLOOKUP(Col!C386,'Selectable Table'!O:P,2,0)</f>
        <v>40700</v>
      </c>
      <c r="G386" s="119" t="str">
        <f>+VLOOKUP(F386,'Selectable Table'!P:Q,2,0)</f>
        <v>Revenues - Third Parties</v>
      </c>
      <c r="I386" t="s">
        <v>112</v>
      </c>
      <c r="J386">
        <v>2026</v>
      </c>
      <c r="K386">
        <v>5</v>
      </c>
      <c r="L386" t="s">
        <v>95</v>
      </c>
      <c r="M386">
        <v>95.63</v>
      </c>
      <c r="O386">
        <v>95.63</v>
      </c>
      <c r="P386" s="57" t="s">
        <v>2111</v>
      </c>
    </row>
    <row r="387" spans="1:16">
      <c r="A387" s="119" t="str">
        <f>+VLOOKUP(C387,'Selectable Table'!D:E,2,0)</f>
        <v>MERCK</v>
      </c>
      <c r="B387" t="s">
        <v>2175</v>
      </c>
      <c r="C387" t="s">
        <v>133</v>
      </c>
      <c r="D387" t="s">
        <v>2113</v>
      </c>
      <c r="E387" t="s">
        <v>323</v>
      </c>
      <c r="F387" s="119">
        <f>+VLOOKUP(Col!C387,'Selectable Table'!O:P,2,0)</f>
        <v>40700</v>
      </c>
      <c r="G387" s="119" t="str">
        <f>+VLOOKUP(F387,'Selectable Table'!P:Q,2,0)</f>
        <v>Revenues - Third Parties</v>
      </c>
      <c r="I387" t="s">
        <v>112</v>
      </c>
      <c r="J387">
        <v>2026</v>
      </c>
      <c r="K387">
        <v>5</v>
      </c>
      <c r="L387" t="s">
        <v>95</v>
      </c>
      <c r="M387">
        <v>95.63</v>
      </c>
      <c r="O387">
        <v>95.63</v>
      </c>
      <c r="P387" s="57" t="s">
        <v>2111</v>
      </c>
    </row>
    <row r="388" spans="1:16">
      <c r="A388" s="119" t="str">
        <f>+VLOOKUP(C388,'Selectable Table'!D:E,2,0)</f>
        <v>MERCK</v>
      </c>
      <c r="B388" t="s">
        <v>2176</v>
      </c>
      <c r="C388" t="s">
        <v>133</v>
      </c>
      <c r="D388" t="s">
        <v>2113</v>
      </c>
      <c r="E388" t="s">
        <v>325</v>
      </c>
      <c r="F388" s="119">
        <f>+VLOOKUP(Col!C388,'Selectable Table'!O:P,2,0)</f>
        <v>40700</v>
      </c>
      <c r="G388" s="119" t="str">
        <f>+VLOOKUP(F388,'Selectable Table'!P:Q,2,0)</f>
        <v>Revenues - Third Parties</v>
      </c>
      <c r="I388" t="s">
        <v>120</v>
      </c>
      <c r="J388">
        <v>2026</v>
      </c>
      <c r="K388">
        <v>5</v>
      </c>
      <c r="L388" t="s">
        <v>95</v>
      </c>
      <c r="M388">
        <v>145.18</v>
      </c>
      <c r="O388">
        <v>145.18</v>
      </c>
      <c r="P388" s="57" t="s">
        <v>2111</v>
      </c>
    </row>
    <row r="389" spans="1:16">
      <c r="A389" s="119" t="str">
        <f>+VLOOKUP(C389,'Selectable Table'!D:E,2,0)</f>
        <v>MERCK</v>
      </c>
      <c r="B389" t="s">
        <v>2176</v>
      </c>
      <c r="C389" t="s">
        <v>133</v>
      </c>
      <c r="D389" t="s">
        <v>2113</v>
      </c>
      <c r="E389" t="s">
        <v>323</v>
      </c>
      <c r="F389" s="119">
        <f>+VLOOKUP(Col!C389,'Selectable Table'!O:P,2,0)</f>
        <v>40700</v>
      </c>
      <c r="G389" s="119" t="str">
        <f>+VLOOKUP(F389,'Selectable Table'!P:Q,2,0)</f>
        <v>Revenues - Third Parties</v>
      </c>
      <c r="I389" t="s">
        <v>112</v>
      </c>
      <c r="J389">
        <v>2026</v>
      </c>
      <c r="K389">
        <v>5</v>
      </c>
      <c r="L389" t="s">
        <v>95</v>
      </c>
      <c r="M389">
        <v>95.63</v>
      </c>
      <c r="O389">
        <v>95.63</v>
      </c>
      <c r="P389" s="57" t="s">
        <v>2111</v>
      </c>
    </row>
    <row r="390" spans="1:16">
      <c r="A390" s="119" t="str">
        <f>+VLOOKUP(C390,'Selectable Table'!D:E,2,0)</f>
        <v>MERCK</v>
      </c>
      <c r="B390" t="s">
        <v>229</v>
      </c>
      <c r="C390" t="s">
        <v>133</v>
      </c>
      <c r="D390" t="s">
        <v>2113</v>
      </c>
      <c r="E390" t="s">
        <v>323</v>
      </c>
      <c r="F390" s="119">
        <f>+VLOOKUP(Col!C390,'Selectable Table'!O:P,2,0)</f>
        <v>40700</v>
      </c>
      <c r="G390" s="119" t="str">
        <f>+VLOOKUP(F390,'Selectable Table'!P:Q,2,0)</f>
        <v>Revenues - Third Parties</v>
      </c>
      <c r="I390" t="s">
        <v>112</v>
      </c>
      <c r="J390">
        <v>2026</v>
      </c>
      <c r="K390">
        <v>5</v>
      </c>
      <c r="L390" t="s">
        <v>95</v>
      </c>
      <c r="M390">
        <v>95.63</v>
      </c>
      <c r="O390">
        <v>95.63</v>
      </c>
      <c r="P390" s="57" t="s">
        <v>2111</v>
      </c>
    </row>
    <row r="391" spans="1:16">
      <c r="A391" s="119" t="str">
        <f>+VLOOKUP(C391,'Selectable Table'!D:E,2,0)</f>
        <v>MERCK</v>
      </c>
      <c r="B391" t="s">
        <v>231</v>
      </c>
      <c r="C391" t="s">
        <v>133</v>
      </c>
      <c r="D391" t="s">
        <v>2113</v>
      </c>
      <c r="E391" t="s">
        <v>616</v>
      </c>
      <c r="F391" s="119">
        <f>+VLOOKUP(Col!C391,'Selectable Table'!O:P,2,0)</f>
        <v>40700</v>
      </c>
      <c r="G391" s="119" t="str">
        <f>+VLOOKUP(F391,'Selectable Table'!P:Q,2,0)</f>
        <v>Revenues - Third Parties</v>
      </c>
      <c r="I391" t="s">
        <v>123</v>
      </c>
      <c r="J391">
        <v>2026</v>
      </c>
      <c r="K391">
        <v>5</v>
      </c>
      <c r="L391" t="s">
        <v>95</v>
      </c>
      <c r="M391">
        <v>540.79999999999995</v>
      </c>
      <c r="O391">
        <v>540.79999999999995</v>
      </c>
      <c r="P391" s="57" t="s">
        <v>2111</v>
      </c>
    </row>
    <row r="392" spans="1:16">
      <c r="A392" s="119" t="str">
        <f>+VLOOKUP(C392,'Selectable Table'!D:E,2,0)</f>
        <v>MERCK</v>
      </c>
      <c r="B392" t="s">
        <v>232</v>
      </c>
      <c r="C392" t="s">
        <v>133</v>
      </c>
      <c r="D392" t="s">
        <v>2113</v>
      </c>
      <c r="E392" t="s">
        <v>325</v>
      </c>
      <c r="F392" s="119">
        <f>+VLOOKUP(Col!C392,'Selectable Table'!O:P,2,0)</f>
        <v>40700</v>
      </c>
      <c r="G392" s="119" t="str">
        <f>+VLOOKUP(F392,'Selectable Table'!P:Q,2,0)</f>
        <v>Revenues - Third Parties</v>
      </c>
      <c r="I392" t="s">
        <v>120</v>
      </c>
      <c r="J392">
        <v>2026</v>
      </c>
      <c r="K392">
        <v>5</v>
      </c>
      <c r="L392" t="s">
        <v>95</v>
      </c>
      <c r="M392">
        <v>72.59</v>
      </c>
      <c r="O392">
        <v>72.59</v>
      </c>
      <c r="P392" s="57" t="s">
        <v>2111</v>
      </c>
    </row>
    <row r="393" spans="1:16">
      <c r="A393" s="119" t="str">
        <f>+VLOOKUP(C393,'Selectable Table'!D:E,2,0)</f>
        <v>MERCK</v>
      </c>
      <c r="B393" t="s">
        <v>232</v>
      </c>
      <c r="C393" t="s">
        <v>133</v>
      </c>
      <c r="D393" t="s">
        <v>2113</v>
      </c>
      <c r="E393" t="s">
        <v>616</v>
      </c>
      <c r="F393" s="119">
        <f>+VLOOKUP(Col!C393,'Selectable Table'!O:P,2,0)</f>
        <v>40700</v>
      </c>
      <c r="G393" s="119" t="str">
        <f>+VLOOKUP(F393,'Selectable Table'!P:Q,2,0)</f>
        <v>Revenues - Third Parties</v>
      </c>
      <c r="I393" t="s">
        <v>122</v>
      </c>
      <c r="J393">
        <v>2026</v>
      </c>
      <c r="K393">
        <v>5</v>
      </c>
      <c r="L393" t="s">
        <v>95</v>
      </c>
      <c r="M393">
        <v>54.08</v>
      </c>
      <c r="O393">
        <v>54.08</v>
      </c>
      <c r="P393" s="57" t="s">
        <v>2111</v>
      </c>
    </row>
    <row r="394" spans="1:16">
      <c r="A394" s="119" t="str">
        <f>+VLOOKUP(C394,'Selectable Table'!D:E,2,0)</f>
        <v>MERCK</v>
      </c>
      <c r="B394" t="s">
        <v>232</v>
      </c>
      <c r="C394" t="s">
        <v>133</v>
      </c>
      <c r="D394" t="s">
        <v>2113</v>
      </c>
      <c r="E394" t="s">
        <v>616</v>
      </c>
      <c r="F394" s="119">
        <f>+VLOOKUP(Col!C394,'Selectable Table'!O:P,2,0)</f>
        <v>40900</v>
      </c>
      <c r="G394" s="119" t="str">
        <f>+VLOOKUP(F394,'Selectable Table'!P:Q,2,0)</f>
        <v>Revenues- IC</v>
      </c>
      <c r="I394" t="s">
        <v>123</v>
      </c>
      <c r="J394">
        <v>2026</v>
      </c>
      <c r="K394">
        <v>5</v>
      </c>
      <c r="L394" t="s">
        <v>95</v>
      </c>
      <c r="M394">
        <v>135.19999999999999</v>
      </c>
      <c r="O394">
        <v>135.19999999999999</v>
      </c>
      <c r="P394" s="57" t="s">
        <v>2111</v>
      </c>
    </row>
    <row r="395" spans="1:16">
      <c r="A395" s="119" t="str">
        <f>+VLOOKUP(C395,'Selectable Table'!D:E,2,0)</f>
        <v>MERCK</v>
      </c>
      <c r="B395" t="s">
        <v>232</v>
      </c>
      <c r="C395" t="s">
        <v>133</v>
      </c>
      <c r="D395" t="s">
        <v>2113</v>
      </c>
      <c r="E395" t="s">
        <v>323</v>
      </c>
      <c r="F395" s="119">
        <f>+VLOOKUP(Col!C395,'Selectable Table'!O:P,2,0)</f>
        <v>40900</v>
      </c>
      <c r="G395" s="119" t="str">
        <f>+VLOOKUP(F395,'Selectable Table'!P:Q,2,0)</f>
        <v>Revenues- IC</v>
      </c>
      <c r="I395" t="s">
        <v>112</v>
      </c>
      <c r="J395">
        <v>2026</v>
      </c>
      <c r="K395">
        <v>5</v>
      </c>
      <c r="L395" t="s">
        <v>95</v>
      </c>
      <c r="M395">
        <v>95.63</v>
      </c>
      <c r="O395">
        <v>95.63</v>
      </c>
      <c r="P395" s="57" t="s">
        <v>2111</v>
      </c>
    </row>
    <row r="396" spans="1:16">
      <c r="A396" s="119" t="str">
        <f>+VLOOKUP(C396,'Selectable Table'!D:E,2,0)</f>
        <v>MERCK</v>
      </c>
      <c r="B396" t="s">
        <v>2177</v>
      </c>
      <c r="C396" t="s">
        <v>133</v>
      </c>
      <c r="D396" t="s">
        <v>2113</v>
      </c>
      <c r="E396" t="s">
        <v>616</v>
      </c>
      <c r="F396" s="119">
        <f>+VLOOKUP(Col!C396,'Selectable Table'!O:P,2,0)</f>
        <v>40900</v>
      </c>
      <c r="G396" s="119" t="str">
        <f>+VLOOKUP(F396,'Selectable Table'!P:Q,2,0)</f>
        <v>Revenues- IC</v>
      </c>
      <c r="I396" t="s">
        <v>122</v>
      </c>
      <c r="J396">
        <v>2026</v>
      </c>
      <c r="K396">
        <v>5</v>
      </c>
      <c r="L396" t="s">
        <v>95</v>
      </c>
      <c r="M396">
        <v>54.08</v>
      </c>
      <c r="O396">
        <v>54.08</v>
      </c>
      <c r="P396" s="57" t="s">
        <v>2111</v>
      </c>
    </row>
    <row r="397" spans="1:16">
      <c r="A397" s="119" t="str">
        <f>+VLOOKUP(C397,'Selectable Table'!D:E,2,0)</f>
        <v>MERCK</v>
      </c>
      <c r="B397" t="s">
        <v>2177</v>
      </c>
      <c r="C397" t="s">
        <v>133</v>
      </c>
      <c r="D397" t="s">
        <v>2113</v>
      </c>
      <c r="E397" t="s">
        <v>616</v>
      </c>
      <c r="F397" s="119">
        <f>+VLOOKUP(Col!C397,'Selectable Table'!O:P,2,0)</f>
        <v>40900</v>
      </c>
      <c r="G397" s="119" t="str">
        <f>+VLOOKUP(F397,'Selectable Table'!P:Q,2,0)</f>
        <v>Revenues- IC</v>
      </c>
      <c r="I397" t="s">
        <v>123</v>
      </c>
      <c r="J397">
        <v>2026</v>
      </c>
      <c r="K397">
        <v>5</v>
      </c>
      <c r="L397" t="s">
        <v>95</v>
      </c>
      <c r="M397">
        <v>135.19999999999999</v>
      </c>
      <c r="O397">
        <v>135.19999999999999</v>
      </c>
      <c r="P397" s="57" t="s">
        <v>2111</v>
      </c>
    </row>
    <row r="398" spans="1:16">
      <c r="A398" s="119" t="str">
        <f>+VLOOKUP(C398,'Selectable Table'!D:E,2,0)</f>
        <v>MERCK</v>
      </c>
      <c r="B398" t="s">
        <v>2178</v>
      </c>
      <c r="C398" t="s">
        <v>133</v>
      </c>
      <c r="D398" t="s">
        <v>2113</v>
      </c>
      <c r="E398" t="s">
        <v>325</v>
      </c>
      <c r="F398" s="119">
        <f>+VLOOKUP(Col!C398,'Selectable Table'!O:P,2,0)</f>
        <v>40900</v>
      </c>
      <c r="G398" s="119" t="str">
        <f>+VLOOKUP(F398,'Selectable Table'!P:Q,2,0)</f>
        <v>Revenues- IC</v>
      </c>
      <c r="I398" t="s">
        <v>120</v>
      </c>
      <c r="J398">
        <v>2026</v>
      </c>
      <c r="K398">
        <v>5</v>
      </c>
      <c r="L398" t="s">
        <v>95</v>
      </c>
      <c r="M398">
        <v>72.59</v>
      </c>
      <c r="O398">
        <v>72.59</v>
      </c>
      <c r="P398" s="57" t="s">
        <v>2111</v>
      </c>
    </row>
    <row r="399" spans="1:16">
      <c r="A399" s="119" t="str">
        <f>+VLOOKUP(C399,'Selectable Table'!D:E,2,0)</f>
        <v>MERCK</v>
      </c>
      <c r="B399" t="s">
        <v>2178</v>
      </c>
      <c r="C399" t="s">
        <v>133</v>
      </c>
      <c r="D399" t="s">
        <v>2113</v>
      </c>
      <c r="E399" t="s">
        <v>616</v>
      </c>
      <c r="F399" s="119">
        <f>+VLOOKUP(Col!C399,'Selectable Table'!O:P,2,0)</f>
        <v>40700</v>
      </c>
      <c r="G399" s="119" t="str">
        <f>+VLOOKUP(F399,'Selectable Table'!P:Q,2,0)</f>
        <v>Revenues - Third Parties</v>
      </c>
      <c r="I399" t="s">
        <v>122</v>
      </c>
      <c r="J399">
        <v>2026</v>
      </c>
      <c r="K399">
        <v>5</v>
      </c>
      <c r="L399" t="s">
        <v>95</v>
      </c>
      <c r="M399">
        <v>54.08</v>
      </c>
      <c r="O399">
        <v>54.08</v>
      </c>
      <c r="P399" s="57" t="s">
        <v>2111</v>
      </c>
    </row>
    <row r="400" spans="1:16">
      <c r="A400" s="119" t="str">
        <f>+VLOOKUP(C400,'Selectable Table'!D:E,2,0)</f>
        <v>MERCK</v>
      </c>
      <c r="B400" t="s">
        <v>2178</v>
      </c>
      <c r="C400" t="s">
        <v>133</v>
      </c>
      <c r="D400" t="s">
        <v>2113</v>
      </c>
      <c r="E400" t="s">
        <v>616</v>
      </c>
      <c r="F400" s="119">
        <f>+VLOOKUP(Col!C400,'Selectable Table'!O:P,2,0)</f>
        <v>40700</v>
      </c>
      <c r="G400" s="119" t="str">
        <f>+VLOOKUP(F400,'Selectable Table'!P:Q,2,0)</f>
        <v>Revenues - Third Parties</v>
      </c>
      <c r="I400" t="s">
        <v>123</v>
      </c>
      <c r="J400">
        <v>2026</v>
      </c>
      <c r="K400">
        <v>5</v>
      </c>
      <c r="L400" t="s">
        <v>95</v>
      </c>
      <c r="M400">
        <v>135.19999999999999</v>
      </c>
      <c r="O400">
        <v>135.19999999999999</v>
      </c>
      <c r="P400" s="57" t="s">
        <v>2111</v>
      </c>
    </row>
    <row r="401" spans="1:16">
      <c r="A401" s="119" t="str">
        <f>+VLOOKUP(C401,'Selectable Table'!D:E,2,0)</f>
        <v>MERCK</v>
      </c>
      <c r="B401" t="s">
        <v>2178</v>
      </c>
      <c r="C401" t="s">
        <v>133</v>
      </c>
      <c r="D401" t="s">
        <v>2113</v>
      </c>
      <c r="E401" t="s">
        <v>323</v>
      </c>
      <c r="F401" s="119">
        <f>+VLOOKUP(Col!C401,'Selectable Table'!O:P,2,0)</f>
        <v>40700</v>
      </c>
      <c r="G401" s="119" t="str">
        <f>+VLOOKUP(F401,'Selectable Table'!P:Q,2,0)</f>
        <v>Revenues - Third Parties</v>
      </c>
      <c r="I401" t="s">
        <v>112</v>
      </c>
      <c r="J401">
        <v>2026</v>
      </c>
      <c r="K401">
        <v>5</v>
      </c>
      <c r="L401" t="s">
        <v>95</v>
      </c>
      <c r="M401">
        <v>95.63</v>
      </c>
      <c r="O401">
        <v>95.63</v>
      </c>
      <c r="P401" s="57" t="s">
        <v>2111</v>
      </c>
    </row>
    <row r="402" spans="1:16">
      <c r="A402" s="119" t="str">
        <f>+VLOOKUP(C402,'Selectable Table'!D:E,2,0)</f>
        <v>MERCK</v>
      </c>
      <c r="B402" t="s">
        <v>235</v>
      </c>
      <c r="C402" t="s">
        <v>133</v>
      </c>
      <c r="D402" t="s">
        <v>2113</v>
      </c>
      <c r="E402" t="s">
        <v>323</v>
      </c>
      <c r="F402" s="119">
        <f>+VLOOKUP(Col!C402,'Selectable Table'!O:P,2,0)</f>
        <v>40700</v>
      </c>
      <c r="G402" s="119" t="str">
        <f>+VLOOKUP(F402,'Selectable Table'!P:Q,2,0)</f>
        <v>Revenues - Third Parties</v>
      </c>
      <c r="I402" t="s">
        <v>112</v>
      </c>
      <c r="J402">
        <v>2026</v>
      </c>
      <c r="K402">
        <v>5</v>
      </c>
      <c r="L402" t="s">
        <v>95</v>
      </c>
      <c r="M402">
        <v>95.63</v>
      </c>
      <c r="O402">
        <v>95.63</v>
      </c>
      <c r="P402" s="57" t="s">
        <v>2111</v>
      </c>
    </row>
    <row r="403" spans="1:16">
      <c r="A403" s="119" t="str">
        <f>+VLOOKUP(C403,'Selectable Table'!D:E,2,0)</f>
        <v>MERCK</v>
      </c>
      <c r="B403" t="s">
        <v>2179</v>
      </c>
      <c r="C403" t="s">
        <v>133</v>
      </c>
      <c r="D403" t="s">
        <v>2113</v>
      </c>
      <c r="E403" t="s">
        <v>323</v>
      </c>
      <c r="F403" s="119">
        <f>+VLOOKUP(Col!C403,'Selectable Table'!O:P,2,0)</f>
        <v>40700</v>
      </c>
      <c r="G403" s="119" t="str">
        <f>+VLOOKUP(F403,'Selectable Table'!P:Q,2,0)</f>
        <v>Revenues - Third Parties</v>
      </c>
      <c r="I403" t="s">
        <v>112</v>
      </c>
      <c r="J403">
        <v>2026</v>
      </c>
      <c r="K403">
        <v>5</v>
      </c>
      <c r="L403" t="s">
        <v>95</v>
      </c>
      <c r="M403">
        <v>95.63</v>
      </c>
      <c r="O403">
        <v>95.63</v>
      </c>
      <c r="P403" s="57" t="s">
        <v>2111</v>
      </c>
    </row>
    <row r="404" spans="1:16">
      <c r="A404" s="119" t="str">
        <f>+VLOOKUP(C404,'Selectable Table'!D:E,2,0)</f>
        <v>ASTRAZENECA</v>
      </c>
      <c r="B404" t="s">
        <v>2128</v>
      </c>
      <c r="C404" t="s">
        <v>296</v>
      </c>
      <c r="D404" t="s">
        <v>2113</v>
      </c>
      <c r="E404" t="s">
        <v>694</v>
      </c>
      <c r="F404" s="119">
        <f>+VLOOKUP(Col!C404,'Selectable Table'!O:P,2,0)</f>
        <v>40700</v>
      </c>
      <c r="G404" s="119" t="str">
        <f>+VLOOKUP(F404,'Selectable Table'!P:Q,2,0)</f>
        <v>Revenues - Third Parties</v>
      </c>
      <c r="I404" t="s">
        <v>2129</v>
      </c>
      <c r="J404">
        <v>2026</v>
      </c>
      <c r="K404">
        <v>5</v>
      </c>
      <c r="L404" t="s">
        <v>95</v>
      </c>
      <c r="M404">
        <v>-5125.9444800000001</v>
      </c>
      <c r="O404">
        <v>-5125.9444800000001</v>
      </c>
      <c r="P404" s="57" t="s">
        <v>2111</v>
      </c>
    </row>
    <row r="405" spans="1:16">
      <c r="A405" s="119" t="str">
        <f>+VLOOKUP(C405,'Selectable Table'!D:E,2,0)</f>
        <v>OTH CUST</v>
      </c>
      <c r="B405" t="s">
        <v>2146</v>
      </c>
      <c r="C405" t="s">
        <v>2100</v>
      </c>
      <c r="D405" t="s">
        <v>2113</v>
      </c>
      <c r="E405" t="s">
        <v>694</v>
      </c>
      <c r="F405" s="119">
        <f>+VLOOKUP(Col!C405,'Selectable Table'!O:P,2,0)</f>
        <v>40700</v>
      </c>
      <c r="G405" s="119" t="str">
        <f>+VLOOKUP(F405,'Selectable Table'!P:Q,2,0)</f>
        <v>Revenues - Third Parties</v>
      </c>
      <c r="I405" t="s">
        <v>2147</v>
      </c>
      <c r="J405">
        <v>2026</v>
      </c>
      <c r="K405">
        <v>5</v>
      </c>
      <c r="L405" t="s">
        <v>95</v>
      </c>
      <c r="M405">
        <v>-105833.2</v>
      </c>
      <c r="O405">
        <v>-105833.2</v>
      </c>
      <c r="P405" s="57" t="s">
        <v>2111</v>
      </c>
    </row>
    <row r="406" spans="1:16">
      <c r="A406" s="119" t="str">
        <f>+VLOOKUP(C406,'Selectable Table'!D:E,2,0)</f>
        <v>ASTRAZENECA</v>
      </c>
      <c r="B406" t="s">
        <v>2128</v>
      </c>
      <c r="C406" t="s">
        <v>296</v>
      </c>
      <c r="D406" t="s">
        <v>2113</v>
      </c>
      <c r="E406" t="s">
        <v>694</v>
      </c>
      <c r="F406" s="119">
        <f>+VLOOKUP(Col!C406,'Selectable Table'!O:P,2,0)</f>
        <v>40700</v>
      </c>
      <c r="G406" s="119" t="str">
        <f>+VLOOKUP(F406,'Selectable Table'!P:Q,2,0)</f>
        <v>Revenues - Third Parties</v>
      </c>
      <c r="I406" t="s">
        <v>2180</v>
      </c>
      <c r="J406">
        <v>2026</v>
      </c>
      <c r="K406">
        <v>5</v>
      </c>
      <c r="L406" t="s">
        <v>95</v>
      </c>
      <c r="M406">
        <v>58734.928500000002</v>
      </c>
      <c r="O406">
        <v>58734.928500000002</v>
      </c>
      <c r="P406" s="57" t="s">
        <v>2111</v>
      </c>
    </row>
    <row r="407" spans="1:16">
      <c r="A407" s="119" t="str">
        <f>+VLOOKUP(C407,'Selectable Table'!D:E,2,0)</f>
        <v>ASTRAZENECA</v>
      </c>
      <c r="B407" t="s">
        <v>2128</v>
      </c>
      <c r="C407" t="s">
        <v>296</v>
      </c>
      <c r="D407" t="s">
        <v>2113</v>
      </c>
      <c r="E407" t="s">
        <v>694</v>
      </c>
      <c r="F407" s="119">
        <f>+VLOOKUP(Col!C407,'Selectable Table'!O:P,2,0)</f>
        <v>40700</v>
      </c>
      <c r="G407" s="119" t="str">
        <f>+VLOOKUP(F407,'Selectable Table'!P:Q,2,0)</f>
        <v>Revenues - Third Parties</v>
      </c>
      <c r="I407" t="s">
        <v>2147</v>
      </c>
      <c r="J407">
        <v>2026</v>
      </c>
      <c r="K407">
        <v>5</v>
      </c>
      <c r="L407" t="s">
        <v>95</v>
      </c>
      <c r="M407">
        <v>377.42664000000002</v>
      </c>
      <c r="O407">
        <v>377.42664000000002</v>
      </c>
      <c r="P407" s="57" t="s">
        <v>2111</v>
      </c>
    </row>
    <row r="408" spans="1:16">
      <c r="A408" s="119" t="str">
        <f>+VLOOKUP(C408,'Selectable Table'!D:E,2,0)</f>
        <v>ASTRAZENECA</v>
      </c>
      <c r="B408" t="s">
        <v>2128</v>
      </c>
      <c r="C408" t="s">
        <v>296</v>
      </c>
      <c r="D408" t="s">
        <v>2113</v>
      </c>
      <c r="E408" t="s">
        <v>694</v>
      </c>
      <c r="F408" s="119">
        <f>+VLOOKUP(Col!C408,'Selectable Table'!O:P,2,0)</f>
        <v>40700</v>
      </c>
      <c r="G408" s="119" t="str">
        <f>+VLOOKUP(F408,'Selectable Table'!P:Q,2,0)</f>
        <v>Revenues - Third Parties</v>
      </c>
      <c r="I408" t="s">
        <v>2181</v>
      </c>
      <c r="J408">
        <v>2026</v>
      </c>
      <c r="K408">
        <v>5</v>
      </c>
      <c r="L408" t="s">
        <v>95</v>
      </c>
      <c r="M408">
        <v>3591.4410084000001</v>
      </c>
      <c r="O408">
        <v>3591.4410084000001</v>
      </c>
      <c r="P408" s="57" t="s">
        <v>2111</v>
      </c>
    </row>
    <row r="409" spans="1:16">
      <c r="A409" s="119" t="str">
        <f>+VLOOKUP(C409,'Selectable Table'!D:E,2,0)</f>
        <v>ASTRAZENECA</v>
      </c>
      <c r="B409" t="s">
        <v>2128</v>
      </c>
      <c r="C409" t="s">
        <v>296</v>
      </c>
      <c r="D409" t="s">
        <v>2113</v>
      </c>
      <c r="E409" t="s">
        <v>694</v>
      </c>
      <c r="F409" s="119">
        <f>+VLOOKUP(Col!C409,'Selectable Table'!O:P,2,0)</f>
        <v>40700</v>
      </c>
      <c r="G409" s="119" t="str">
        <f>+VLOOKUP(F409,'Selectable Table'!P:Q,2,0)</f>
        <v>Revenues - Third Parties</v>
      </c>
      <c r="I409" t="s">
        <v>2182</v>
      </c>
      <c r="J409">
        <v>2026</v>
      </c>
      <c r="K409">
        <v>5</v>
      </c>
      <c r="L409" t="s">
        <v>95</v>
      </c>
      <c r="M409">
        <v>555</v>
      </c>
      <c r="O409">
        <v>555</v>
      </c>
      <c r="P409" s="57" t="s">
        <v>2111</v>
      </c>
    </row>
    <row r="410" spans="1:16">
      <c r="A410" s="119" t="str">
        <f>+VLOOKUP(C410,'Selectable Table'!D:E,2,0)</f>
        <v>ASTRAZENECA</v>
      </c>
      <c r="B410" t="s">
        <v>2128</v>
      </c>
      <c r="C410" t="s">
        <v>296</v>
      </c>
      <c r="D410" t="s">
        <v>2113</v>
      </c>
      <c r="E410" t="s">
        <v>694</v>
      </c>
      <c r="F410" s="119">
        <f>+VLOOKUP(Col!C410,'Selectable Table'!O:P,2,0)</f>
        <v>40700</v>
      </c>
      <c r="G410" s="119" t="str">
        <f>+VLOOKUP(F410,'Selectable Table'!P:Q,2,0)</f>
        <v>Revenues - Third Parties</v>
      </c>
      <c r="I410" t="s">
        <v>2129</v>
      </c>
      <c r="J410">
        <v>2026</v>
      </c>
      <c r="K410">
        <v>5</v>
      </c>
      <c r="L410" t="s">
        <v>95</v>
      </c>
      <c r="M410">
        <v>120459.69528000001</v>
      </c>
      <c r="O410">
        <v>120459.69528000001</v>
      </c>
      <c r="P410" s="57" t="s">
        <v>2111</v>
      </c>
    </row>
    <row r="411" spans="1:16">
      <c r="A411" s="119" t="str">
        <f>+VLOOKUP(C411,'Selectable Table'!D:E,2,0)</f>
        <v>OTH CUST</v>
      </c>
      <c r="B411" t="s">
        <v>314</v>
      </c>
      <c r="C411" t="s">
        <v>314</v>
      </c>
      <c r="D411" t="s">
        <v>2113</v>
      </c>
      <c r="E411" t="s">
        <v>333</v>
      </c>
      <c r="F411" s="119">
        <f>+VLOOKUP(Col!C411,'Selectable Table'!O:P,2,0)</f>
        <v>40700</v>
      </c>
      <c r="G411" s="119" t="str">
        <f>+VLOOKUP(F411,'Selectable Table'!P:Q,2,0)</f>
        <v>Revenues - Third Parties</v>
      </c>
      <c r="I411" t="s">
        <v>2183</v>
      </c>
      <c r="J411">
        <v>2026</v>
      </c>
      <c r="K411">
        <v>5</v>
      </c>
      <c r="L411" t="s">
        <v>95</v>
      </c>
      <c r="M411">
        <v>-4368.7313400000003</v>
      </c>
      <c r="O411">
        <v>-4368.7313400000003</v>
      </c>
      <c r="P411" s="57" t="s">
        <v>2111</v>
      </c>
    </row>
    <row r="412" spans="1:16">
      <c r="A412" s="119" t="str">
        <f>+VLOOKUP(C412,'Selectable Table'!D:E,2,0)</f>
        <v>OTH CUST</v>
      </c>
      <c r="B412" t="s">
        <v>314</v>
      </c>
      <c r="C412" t="s">
        <v>314</v>
      </c>
      <c r="D412" t="s">
        <v>2113</v>
      </c>
      <c r="E412" t="s">
        <v>325</v>
      </c>
      <c r="F412" s="119">
        <f>+VLOOKUP(Col!C412,'Selectable Table'!O:P,2,0)</f>
        <v>40700</v>
      </c>
      <c r="G412" s="119" t="str">
        <f>+VLOOKUP(F412,'Selectable Table'!P:Q,2,0)</f>
        <v>Revenues - Third Parties</v>
      </c>
      <c r="I412" t="s">
        <v>2184</v>
      </c>
      <c r="J412">
        <v>2026</v>
      </c>
      <c r="K412">
        <v>5</v>
      </c>
      <c r="L412" t="s">
        <v>95</v>
      </c>
      <c r="M412">
        <v>0</v>
      </c>
      <c r="O412">
        <v>0</v>
      </c>
      <c r="P412" s="57" t="s">
        <v>2111</v>
      </c>
    </row>
    <row r="413" spans="1:16">
      <c r="A413" s="119" t="str">
        <f>+VLOOKUP(C413,'Selectable Table'!D:E,2,0)</f>
        <v>OTH CUST</v>
      </c>
      <c r="B413" t="s">
        <v>314</v>
      </c>
      <c r="C413" t="s">
        <v>314</v>
      </c>
      <c r="D413" t="s">
        <v>2113</v>
      </c>
      <c r="E413" t="s">
        <v>324</v>
      </c>
      <c r="F413" s="119">
        <f>+VLOOKUP(Col!C413,'Selectable Table'!O:P,2,0)</f>
        <v>40700</v>
      </c>
      <c r="G413" s="119" t="str">
        <f>+VLOOKUP(F413,'Selectable Table'!P:Q,2,0)</f>
        <v>Revenues - Third Parties</v>
      </c>
      <c r="I413" t="s">
        <v>2185</v>
      </c>
      <c r="J413">
        <v>2026</v>
      </c>
      <c r="K413">
        <v>5</v>
      </c>
      <c r="L413" t="s">
        <v>95</v>
      </c>
      <c r="M413">
        <v>0</v>
      </c>
      <c r="O413">
        <v>0</v>
      </c>
      <c r="P413" s="57" t="s">
        <v>2111</v>
      </c>
    </row>
    <row r="414" spans="1:16">
      <c r="A414" s="119" t="str">
        <f>+VLOOKUP(C414,'Selectable Table'!D:E,2,0)</f>
        <v>OTH CUST</v>
      </c>
      <c r="B414" t="s">
        <v>314</v>
      </c>
      <c r="C414" t="s">
        <v>314</v>
      </c>
      <c r="D414" t="s">
        <v>2113</v>
      </c>
      <c r="E414" t="s">
        <v>325</v>
      </c>
      <c r="F414" s="119">
        <f>+VLOOKUP(Col!C414,'Selectable Table'!O:P,2,0)</f>
        <v>40700</v>
      </c>
      <c r="G414" s="119" t="str">
        <f>+VLOOKUP(F414,'Selectable Table'!P:Q,2,0)</f>
        <v>Revenues - Third Parties</v>
      </c>
      <c r="I414" t="s">
        <v>2185</v>
      </c>
      <c r="J414">
        <v>2026</v>
      </c>
      <c r="K414">
        <v>5</v>
      </c>
      <c r="L414" t="s">
        <v>95</v>
      </c>
      <c r="M414">
        <v>0</v>
      </c>
      <c r="O414">
        <v>0</v>
      </c>
      <c r="P414" s="57" t="s">
        <v>2111</v>
      </c>
    </row>
    <row r="415" spans="1:16">
      <c r="A415" s="119" t="str">
        <f>+VLOOKUP(C415,'Selectable Table'!D:E,2,0)</f>
        <v>OTH CUST</v>
      </c>
      <c r="B415" t="s">
        <v>314</v>
      </c>
      <c r="C415" t="s">
        <v>314</v>
      </c>
      <c r="D415" t="s">
        <v>2113</v>
      </c>
      <c r="E415" t="s">
        <v>323</v>
      </c>
      <c r="F415" s="119">
        <f>+VLOOKUP(Col!C415,'Selectable Table'!O:P,2,0)</f>
        <v>40700</v>
      </c>
      <c r="G415" s="119" t="str">
        <f>+VLOOKUP(F415,'Selectable Table'!P:Q,2,0)</f>
        <v>Revenues - Third Parties</v>
      </c>
      <c r="I415" t="s">
        <v>2185</v>
      </c>
      <c r="J415">
        <v>2026</v>
      </c>
      <c r="K415">
        <v>5</v>
      </c>
      <c r="L415" t="s">
        <v>95</v>
      </c>
      <c r="M415">
        <v>0</v>
      </c>
      <c r="O415">
        <v>0</v>
      </c>
      <c r="P415" s="57" t="s">
        <v>2111</v>
      </c>
    </row>
    <row r="416" spans="1:16">
      <c r="A416" s="119" t="str">
        <f>+VLOOKUP(C416,'Selectable Table'!D:E,2,0)</f>
        <v>DEFERRED</v>
      </c>
      <c r="B416" t="s">
        <v>314</v>
      </c>
      <c r="C416" t="s">
        <v>315</v>
      </c>
      <c r="D416" t="s">
        <v>2113</v>
      </c>
      <c r="E416" t="s">
        <v>694</v>
      </c>
      <c r="F416" s="119">
        <f>+VLOOKUP(Col!C416,'Selectable Table'!O:P,2,0)</f>
        <v>40700</v>
      </c>
      <c r="G416" s="119" t="str">
        <f>+VLOOKUP(F416,'Selectable Table'!P:Q,2,0)</f>
        <v>Revenues - Third Parties</v>
      </c>
      <c r="I416" t="s">
        <v>2186</v>
      </c>
      <c r="J416">
        <v>2026</v>
      </c>
      <c r="K416">
        <v>5</v>
      </c>
      <c r="L416" t="s">
        <v>95</v>
      </c>
      <c r="M416">
        <v>0</v>
      </c>
      <c r="O416">
        <v>0</v>
      </c>
      <c r="P416" s="57" t="s">
        <v>2111</v>
      </c>
    </row>
    <row r="417" spans="1:16">
      <c r="A417" s="119" t="str">
        <f>+VLOOKUP(C417,'Selectable Table'!D:E,2,0)</f>
        <v>DEFERRED</v>
      </c>
      <c r="B417" t="s">
        <v>314</v>
      </c>
      <c r="C417" t="s">
        <v>315</v>
      </c>
      <c r="D417" t="s">
        <v>2113</v>
      </c>
      <c r="E417" t="s">
        <v>325</v>
      </c>
      <c r="F417" s="119">
        <f>+VLOOKUP(Col!C417,'Selectable Table'!O:P,2,0)</f>
        <v>40700</v>
      </c>
      <c r="G417" s="119" t="str">
        <f>+VLOOKUP(F417,'Selectable Table'!P:Q,2,0)</f>
        <v>Revenues - Third Parties</v>
      </c>
      <c r="I417" t="s">
        <v>2186</v>
      </c>
      <c r="J417">
        <v>2026</v>
      </c>
      <c r="K417">
        <v>5</v>
      </c>
      <c r="L417" t="s">
        <v>95</v>
      </c>
      <c r="M417">
        <v>-43714.199273020669</v>
      </c>
      <c r="O417">
        <v>-43714.199273020669</v>
      </c>
      <c r="P417" s="57" t="s">
        <v>2111</v>
      </c>
    </row>
    <row r="418" spans="1:16">
      <c r="A418" s="119" t="str">
        <f>+VLOOKUP(C418,'Selectable Table'!D:E,2,0)</f>
        <v>DEFERRED</v>
      </c>
      <c r="B418" t="s">
        <v>314</v>
      </c>
      <c r="C418" t="s">
        <v>315</v>
      </c>
      <c r="D418" t="s">
        <v>2113</v>
      </c>
      <c r="E418" t="s">
        <v>324</v>
      </c>
      <c r="F418" s="119">
        <f>+VLOOKUP(Col!C418,'Selectable Table'!O:P,2,0)</f>
        <v>40700</v>
      </c>
      <c r="G418" s="119" t="str">
        <f>+VLOOKUP(F418,'Selectable Table'!P:Q,2,0)</f>
        <v>Revenues - Third Parties</v>
      </c>
      <c r="I418" t="s">
        <v>2186</v>
      </c>
      <c r="J418">
        <v>2026</v>
      </c>
      <c r="K418">
        <v>5</v>
      </c>
      <c r="L418" t="s">
        <v>95</v>
      </c>
      <c r="M418">
        <v>-77792.488687999983</v>
      </c>
      <c r="O418">
        <v>-77792.488687999983</v>
      </c>
      <c r="P418" s="57" t="s">
        <v>2111</v>
      </c>
    </row>
    <row r="419" spans="1:16">
      <c r="A419" s="119" t="str">
        <f>+VLOOKUP(C419,'Selectable Table'!D:E,2,0)</f>
        <v>DEFERRED</v>
      </c>
      <c r="B419" t="s">
        <v>314</v>
      </c>
      <c r="C419" t="s">
        <v>315</v>
      </c>
      <c r="D419" t="s">
        <v>2113</v>
      </c>
      <c r="E419" t="s">
        <v>325</v>
      </c>
      <c r="F419" s="119">
        <f>+VLOOKUP(Col!C419,'Selectable Table'!O:P,2,0)</f>
        <v>40700</v>
      </c>
      <c r="G419" s="119" t="str">
        <f>+VLOOKUP(F419,'Selectable Table'!P:Q,2,0)</f>
        <v>Revenues - Third Parties</v>
      </c>
      <c r="I419" t="s">
        <v>2186</v>
      </c>
      <c r="J419">
        <v>2026</v>
      </c>
      <c r="K419">
        <v>5</v>
      </c>
      <c r="L419" t="s">
        <v>95</v>
      </c>
      <c r="M419">
        <v>0</v>
      </c>
      <c r="O419">
        <v>0</v>
      </c>
      <c r="P419" s="57" t="s">
        <v>2111</v>
      </c>
    </row>
    <row r="420" spans="1:16">
      <c r="A420" s="119" t="str">
        <f>+VLOOKUP(C420,'Selectable Table'!D:E,2,0)</f>
        <v>DEFERRED</v>
      </c>
      <c r="B420" t="s">
        <v>314</v>
      </c>
      <c r="C420" t="s">
        <v>315</v>
      </c>
      <c r="D420" t="s">
        <v>2113</v>
      </c>
      <c r="E420" t="s">
        <v>325</v>
      </c>
      <c r="F420" s="119">
        <f>+VLOOKUP(Col!C420,'Selectable Table'!O:P,2,0)</f>
        <v>40700</v>
      </c>
      <c r="G420" s="119" t="str">
        <f>+VLOOKUP(F420,'Selectable Table'!P:Q,2,0)</f>
        <v>Revenues - Third Parties</v>
      </c>
      <c r="I420" t="s">
        <v>2187</v>
      </c>
      <c r="J420">
        <v>2026</v>
      </c>
      <c r="K420">
        <v>5</v>
      </c>
      <c r="L420" t="s">
        <v>95</v>
      </c>
      <c r="M420">
        <v>33445.225011580151</v>
      </c>
      <c r="O420">
        <v>33445.225011580151</v>
      </c>
      <c r="P420" s="57" t="s">
        <v>2111</v>
      </c>
    </row>
    <row r="421" spans="1:16">
      <c r="A421" s="119" t="str">
        <f>+VLOOKUP(C421,'Selectable Table'!D:E,2,0)</f>
        <v>DEFERRED</v>
      </c>
      <c r="B421" t="s">
        <v>314</v>
      </c>
      <c r="C421" t="s">
        <v>315</v>
      </c>
      <c r="D421" t="s">
        <v>2113</v>
      </c>
      <c r="E421" t="s">
        <v>324</v>
      </c>
      <c r="F421" s="119">
        <f>+VLOOKUP(Col!C421,'Selectable Table'!O:P,2,0)</f>
        <v>40700</v>
      </c>
      <c r="G421" s="119" t="str">
        <f>+VLOOKUP(F421,'Selectable Table'!P:Q,2,0)</f>
        <v>Revenues - Third Parties</v>
      </c>
      <c r="I421" t="s">
        <v>2187</v>
      </c>
      <c r="J421">
        <v>2026</v>
      </c>
      <c r="K421">
        <v>5</v>
      </c>
      <c r="L421" t="s">
        <v>95</v>
      </c>
      <c r="M421">
        <v>101715.29544807249</v>
      </c>
      <c r="O421">
        <v>101715.29544807249</v>
      </c>
      <c r="P421" s="57" t="s">
        <v>2111</v>
      </c>
    </row>
    <row r="422" spans="1:16">
      <c r="A422" s="119" t="str">
        <f>+VLOOKUP(C422,'Selectable Table'!D:E,2,0)</f>
        <v>DEFERRED</v>
      </c>
      <c r="B422" t="s">
        <v>314</v>
      </c>
      <c r="C422" t="s">
        <v>315</v>
      </c>
      <c r="D422" t="s">
        <v>2113</v>
      </c>
      <c r="E422" t="s">
        <v>325</v>
      </c>
      <c r="F422" s="119">
        <f>+VLOOKUP(Col!C422,'Selectable Table'!O:P,2,0)</f>
        <v>40700</v>
      </c>
      <c r="G422" s="119" t="str">
        <f>+VLOOKUP(F422,'Selectable Table'!P:Q,2,0)</f>
        <v>Revenues - Third Parties</v>
      </c>
      <c r="I422" t="s">
        <v>2187</v>
      </c>
      <c r="J422">
        <v>2026</v>
      </c>
      <c r="K422">
        <v>5</v>
      </c>
      <c r="L422" t="s">
        <v>95</v>
      </c>
      <c r="M422">
        <v>0</v>
      </c>
      <c r="O422">
        <v>0</v>
      </c>
      <c r="P422" s="57" t="s">
        <v>2111</v>
      </c>
    </row>
    <row r="423" spans="1:16">
      <c r="A423" s="119" t="str">
        <f>+VLOOKUP(C423,'Selectable Table'!D:E,2,0)</f>
        <v>OTH CUST</v>
      </c>
      <c r="B423" t="s">
        <v>314</v>
      </c>
      <c r="C423" t="s">
        <v>314</v>
      </c>
      <c r="D423" t="s">
        <v>2113</v>
      </c>
      <c r="E423" t="s">
        <v>765</v>
      </c>
      <c r="F423" s="119">
        <f>+VLOOKUP(Col!C423,'Selectable Table'!O:P,2,0)</f>
        <v>40700</v>
      </c>
      <c r="G423" s="119" t="str">
        <f>+VLOOKUP(F423,'Selectable Table'!P:Q,2,0)</f>
        <v>Revenues - Third Parties</v>
      </c>
      <c r="I423" t="s">
        <v>326</v>
      </c>
      <c r="J423">
        <v>2026</v>
      </c>
      <c r="K423">
        <v>5</v>
      </c>
      <c r="L423" t="s">
        <v>95</v>
      </c>
      <c r="M423">
        <v>-1</v>
      </c>
      <c r="O423">
        <v>-1</v>
      </c>
      <c r="P423" s="57" t="s">
        <v>2111</v>
      </c>
    </row>
    <row r="424" spans="1:16">
      <c r="A424" s="119" t="str">
        <f>+VLOOKUP(C424,'Selectable Table'!D:E,2,0)</f>
        <v>OTH CUST</v>
      </c>
      <c r="B424" t="s">
        <v>314</v>
      </c>
      <c r="C424" t="s">
        <v>314</v>
      </c>
      <c r="D424" t="s">
        <v>2113</v>
      </c>
      <c r="E424" t="s">
        <v>694</v>
      </c>
      <c r="F424" s="119">
        <f>+VLOOKUP(Col!C424,'Selectable Table'!O:P,2,0)</f>
        <v>40700</v>
      </c>
      <c r="G424" s="119" t="str">
        <f>+VLOOKUP(F424,'Selectable Table'!P:Q,2,0)</f>
        <v>Revenues - Third Parties</v>
      </c>
      <c r="I424" t="s">
        <v>326</v>
      </c>
      <c r="J424">
        <v>2026</v>
      </c>
      <c r="K424">
        <v>5</v>
      </c>
      <c r="L424" t="s">
        <v>95</v>
      </c>
      <c r="M424">
        <f>-14442.1468284+399.98</f>
        <v>-14042.166828400001</v>
      </c>
      <c r="O424">
        <f>-14442.1468284+399.98</f>
        <v>-14042.166828400001</v>
      </c>
      <c r="P424" s="57" t="s">
        <v>2111</v>
      </c>
    </row>
    <row r="425" spans="1:16">
      <c r="A425" s="119" t="str">
        <f>+VLOOKUP(C425,'Selectable Table'!D:E,2,0)</f>
        <v>OTH CUST</v>
      </c>
      <c r="B425" t="s">
        <v>314</v>
      </c>
      <c r="C425" t="s">
        <v>314</v>
      </c>
      <c r="D425" t="s">
        <v>2113</v>
      </c>
      <c r="E425" t="s">
        <v>333</v>
      </c>
      <c r="F425" s="119">
        <f>+VLOOKUP(Col!C425,'Selectable Table'!O:P,2,0)</f>
        <v>40700</v>
      </c>
      <c r="G425" s="119" t="str">
        <f>+VLOOKUP(F425,'Selectable Table'!P:Q,2,0)</f>
        <v>Revenues - Third Parties</v>
      </c>
      <c r="I425" t="s">
        <v>326</v>
      </c>
      <c r="J425">
        <v>2026</v>
      </c>
      <c r="K425">
        <v>5</v>
      </c>
      <c r="L425" t="s">
        <v>95</v>
      </c>
      <c r="M425">
        <v>-296.85495999999694</v>
      </c>
      <c r="O425">
        <v>-296.85495999999694</v>
      </c>
      <c r="P425" s="57" t="s">
        <v>2111</v>
      </c>
    </row>
    <row r="426" spans="1:16">
      <c r="A426" s="119" t="str">
        <f>+VLOOKUP(C426,'Selectable Table'!D:E,2,0)</f>
        <v>OTH CUST</v>
      </c>
      <c r="B426" t="s">
        <v>314</v>
      </c>
      <c r="C426" t="s">
        <v>314</v>
      </c>
      <c r="D426" t="s">
        <v>2113</v>
      </c>
      <c r="E426" t="s">
        <v>324</v>
      </c>
      <c r="F426" s="119">
        <f>+VLOOKUP(Col!C426,'Selectable Table'!O:P,2,0)</f>
        <v>40700</v>
      </c>
      <c r="G426" s="119" t="str">
        <f>+VLOOKUP(F426,'Selectable Table'!P:Q,2,0)</f>
        <v>Revenues - Third Parties</v>
      </c>
      <c r="I426" t="s">
        <v>326</v>
      </c>
      <c r="J426">
        <v>2026</v>
      </c>
      <c r="K426">
        <v>5</v>
      </c>
      <c r="L426" t="s">
        <v>95</v>
      </c>
      <c r="M426">
        <v>-2149.6521600725246</v>
      </c>
      <c r="O426">
        <v>-2149.6521600725246</v>
      </c>
      <c r="P426" s="57" t="s">
        <v>2111</v>
      </c>
    </row>
    <row r="427" spans="1:16">
      <c r="A427" s="119" t="str">
        <f>+VLOOKUP(C427,'Selectable Table'!D:E,2,0)</f>
        <v>OTH CUST</v>
      </c>
      <c r="B427" t="s">
        <v>314</v>
      </c>
      <c r="C427" t="s">
        <v>314</v>
      </c>
      <c r="D427" t="s">
        <v>2113</v>
      </c>
      <c r="E427" t="s">
        <v>325</v>
      </c>
      <c r="F427" s="119">
        <f>+VLOOKUP(Col!C427,'Selectable Table'!O:P,2,0)</f>
        <v>40700</v>
      </c>
      <c r="G427" s="119" t="str">
        <f>+VLOOKUP(F427,'Selectable Table'!P:Q,2,0)</f>
        <v>Revenues - Third Parties</v>
      </c>
      <c r="I427" t="s">
        <v>326</v>
      </c>
      <c r="J427">
        <v>2026</v>
      </c>
      <c r="K427">
        <v>5</v>
      </c>
      <c r="L427" t="s">
        <v>95</v>
      </c>
      <c r="M427">
        <v>-354.18303855948398</v>
      </c>
      <c r="O427">
        <v>-354.18303855948398</v>
      </c>
      <c r="P427" s="57" t="s">
        <v>2111</v>
      </c>
    </row>
    <row r="428" spans="1:16">
      <c r="A428" s="119" t="str">
        <f>+VLOOKUP(C428,'Selectable Table'!D:E,2,0)</f>
        <v>OTH CUST</v>
      </c>
      <c r="B428" t="s">
        <v>314</v>
      </c>
      <c r="C428" t="s">
        <v>314</v>
      </c>
      <c r="D428" t="s">
        <v>2113</v>
      </c>
      <c r="E428" t="s">
        <v>615</v>
      </c>
      <c r="F428" s="119">
        <f>+VLOOKUP(Col!C428,'Selectable Table'!O:P,2,0)</f>
        <v>40700</v>
      </c>
      <c r="G428" s="119" t="str">
        <f>+VLOOKUP(F428,'Selectable Table'!P:Q,2,0)</f>
        <v>Revenues - Third Parties</v>
      </c>
      <c r="I428" t="s">
        <v>326</v>
      </c>
      <c r="J428">
        <v>2026</v>
      </c>
      <c r="K428">
        <v>5</v>
      </c>
      <c r="L428" t="s">
        <v>95</v>
      </c>
      <c r="M428">
        <v>0</v>
      </c>
      <c r="O428">
        <v>0</v>
      </c>
      <c r="P428" s="57" t="s">
        <v>2111</v>
      </c>
    </row>
    <row r="429" spans="1:16">
      <c r="A429" s="119" t="str">
        <f>+VLOOKUP(C429,'Selectable Table'!D:E,2,0)</f>
        <v>OTH CUST</v>
      </c>
      <c r="B429" t="s">
        <v>314</v>
      </c>
      <c r="C429" t="s">
        <v>314</v>
      </c>
      <c r="D429" t="s">
        <v>2113</v>
      </c>
      <c r="E429" t="s">
        <v>616</v>
      </c>
      <c r="F429" s="119">
        <f>+VLOOKUP(Col!C429,'Selectable Table'!O:P,2,0)</f>
        <v>40700</v>
      </c>
      <c r="G429" s="119" t="str">
        <f>+VLOOKUP(F429,'Selectable Table'!P:Q,2,0)</f>
        <v>Revenues - Third Parties</v>
      </c>
      <c r="I429" t="s">
        <v>326</v>
      </c>
      <c r="J429">
        <v>2026</v>
      </c>
      <c r="K429">
        <v>5</v>
      </c>
      <c r="L429" t="s">
        <v>95</v>
      </c>
      <c r="M429">
        <v>-137.78757000000587</v>
      </c>
      <c r="O429">
        <v>-137.78757000000587</v>
      </c>
      <c r="P429" s="57" t="s">
        <v>2111</v>
      </c>
    </row>
    <row r="430" spans="1:16">
      <c r="A430" s="119" t="str">
        <f>+VLOOKUP(C430,'Selectable Table'!D:E,2,0)</f>
        <v>OTH CUST</v>
      </c>
      <c r="B430" t="s">
        <v>314</v>
      </c>
      <c r="C430" t="s">
        <v>314</v>
      </c>
      <c r="D430" t="s">
        <v>2113</v>
      </c>
      <c r="E430" t="s">
        <v>2188</v>
      </c>
      <c r="F430" s="119">
        <f>+VLOOKUP(Col!C430,'Selectable Table'!O:P,2,0)</f>
        <v>40700</v>
      </c>
      <c r="G430" s="119" t="str">
        <f>+VLOOKUP(F430,'Selectable Table'!P:Q,2,0)</f>
        <v>Revenues - Third Parties</v>
      </c>
      <c r="I430" t="s">
        <v>326</v>
      </c>
      <c r="J430">
        <v>2026</v>
      </c>
      <c r="K430">
        <v>5</v>
      </c>
      <c r="L430" t="s">
        <v>95</v>
      </c>
      <c r="P430" s="57" t="s">
        <v>2111</v>
      </c>
    </row>
    <row r="431" spans="1:16">
      <c r="A431" s="119" t="str">
        <f>+VLOOKUP(C431,'Selectable Table'!D:E,2,0)</f>
        <v>OTH CUST</v>
      </c>
      <c r="B431" t="s">
        <v>314</v>
      </c>
      <c r="C431" t="s">
        <v>314</v>
      </c>
      <c r="D431" t="s">
        <v>2113</v>
      </c>
      <c r="E431" t="s">
        <v>323</v>
      </c>
      <c r="F431" s="119">
        <f>+VLOOKUP(Col!C431,'Selectable Table'!O:P,2,0)</f>
        <v>40700</v>
      </c>
      <c r="G431" s="119" t="str">
        <f>+VLOOKUP(F431,'Selectable Table'!P:Q,2,0)</f>
        <v>Revenues - Third Parties</v>
      </c>
      <c r="I431" t="s">
        <v>326</v>
      </c>
      <c r="J431">
        <v>2026</v>
      </c>
      <c r="K431">
        <v>5</v>
      </c>
      <c r="L431" t="s">
        <v>95</v>
      </c>
      <c r="M431">
        <v>-1492.4861999998102</v>
      </c>
      <c r="O431">
        <v>-1492.4861999998102</v>
      </c>
      <c r="P431" s="57" t="s">
        <v>2111</v>
      </c>
    </row>
    <row r="432" spans="1:16">
      <c r="M432" s="60"/>
      <c r="N432" s="60"/>
      <c r="O432" s="60">
        <f>SUM(O3:O431)</f>
        <v>678722.42382999812</v>
      </c>
      <c r="P432" s="57"/>
    </row>
    <row r="433" spans="16:16">
      <c r="P433" s="57"/>
    </row>
    <row r="434" spans="16:16">
      <c r="P434" s="57"/>
    </row>
    <row r="435" spans="16:16">
      <c r="P435" s="57"/>
    </row>
    <row r="436" spans="16:16">
      <c r="P436" s="57"/>
    </row>
    <row r="437" spans="16:16">
      <c r="P437" s="57"/>
    </row>
    <row r="438" spans="16:16">
      <c r="P438" s="57"/>
    </row>
    <row r="439" spans="16:16">
      <c r="P439" s="57"/>
    </row>
    <row r="440" spans="16:16">
      <c r="P440" s="57"/>
    </row>
    <row r="441" spans="16:16">
      <c r="P441" s="57"/>
    </row>
    <row r="442" spans="16:16">
      <c r="P442" s="57"/>
    </row>
    <row r="443" spans="16:16">
      <c r="P443" s="57"/>
    </row>
    <row r="444" spans="16:16">
      <c r="P444" s="57"/>
    </row>
    <row r="445" spans="16:16">
      <c r="P445" s="57"/>
    </row>
    <row r="446" spans="16:16">
      <c r="P446" s="57"/>
    </row>
    <row r="447" spans="16:16">
      <c r="P447" s="57"/>
    </row>
    <row r="448" spans="16:16">
      <c r="P448" s="57"/>
    </row>
    <row r="449" spans="16:16">
      <c r="P449" s="57"/>
    </row>
    <row r="450" spans="16:16">
      <c r="P450" s="57"/>
    </row>
    <row r="451" spans="16:16">
      <c r="P451" s="57"/>
    </row>
    <row r="452" spans="16:16">
      <c r="P452" s="57"/>
    </row>
    <row r="453" spans="16:16">
      <c r="P453" s="57"/>
    </row>
    <row r="454" spans="16:16">
      <c r="P454" s="57"/>
    </row>
    <row r="455" spans="16:16">
      <c r="P455" s="57"/>
    </row>
    <row r="456" spans="16:16">
      <c r="P456" s="57"/>
    </row>
    <row r="457" spans="16:16">
      <c r="P457" s="57"/>
    </row>
    <row r="458" spans="16:16">
      <c r="P458" s="57"/>
    </row>
    <row r="459" spans="16:16">
      <c r="P459" s="57"/>
    </row>
    <row r="460" spans="16:16">
      <c r="P460" s="57"/>
    </row>
    <row r="461" spans="16:16">
      <c r="P461" s="57"/>
    </row>
    <row r="462" spans="16:16">
      <c r="P462" s="57"/>
    </row>
    <row r="463" spans="16:16">
      <c r="P463" s="57"/>
    </row>
    <row r="464" spans="16:16">
      <c r="P464" s="57"/>
    </row>
    <row r="465" spans="16:16">
      <c r="P465" s="57"/>
    </row>
    <row r="466" spans="16:16">
      <c r="P466" s="57"/>
    </row>
    <row r="467" spans="16:16">
      <c r="P467" s="57"/>
    </row>
    <row r="468" spans="16:16">
      <c r="P468" s="57"/>
    </row>
    <row r="469" spans="16:16">
      <c r="P469" s="57"/>
    </row>
    <row r="470" spans="16:16">
      <c r="P470" s="57"/>
    </row>
    <row r="471" spans="16:16">
      <c r="P471" s="57"/>
    </row>
    <row r="472" spans="16:16">
      <c r="P472" s="57"/>
    </row>
    <row r="473" spans="16:16">
      <c r="P473" s="57"/>
    </row>
    <row r="474" spans="16:16">
      <c r="P474" s="57"/>
    </row>
    <row r="475" spans="16:16">
      <c r="P475" s="57"/>
    </row>
    <row r="476" spans="16:16">
      <c r="P476" s="57"/>
    </row>
    <row r="477" spans="16:16">
      <c r="P477" s="57"/>
    </row>
    <row r="478" spans="16:16">
      <c r="P478" s="57"/>
    </row>
    <row r="479" spans="16:16">
      <c r="P479" s="57"/>
    </row>
    <row r="480" spans="16:16">
      <c r="P480" s="57"/>
    </row>
    <row r="481" spans="13:16">
      <c r="P481" s="57"/>
    </row>
    <row r="482" spans="13:16">
      <c r="P482" s="57"/>
    </row>
    <row r="483" spans="13:16">
      <c r="P483" s="57"/>
    </row>
    <row r="484" spans="13:16">
      <c r="P484" s="57"/>
    </row>
    <row r="485" spans="13:16">
      <c r="P485" s="57"/>
    </row>
    <row r="486" spans="13:16">
      <c r="P486" s="57"/>
    </row>
    <row r="487" spans="13:16">
      <c r="P487" s="57"/>
    </row>
    <row r="488" spans="13:16">
      <c r="P488" s="57"/>
    </row>
    <row r="489" spans="13:16">
      <c r="P489" s="57"/>
    </row>
    <row r="490" spans="13:16">
      <c r="P490" s="57"/>
    </row>
    <row r="491" spans="13:16">
      <c r="P491" s="57"/>
    </row>
    <row r="492" spans="13:16">
      <c r="P492" s="57"/>
    </row>
    <row r="493" spans="13:16">
      <c r="M493" s="60"/>
      <c r="N493" s="60"/>
      <c r="O493" s="60"/>
      <c r="P493" s="57"/>
    </row>
  </sheetData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7082-A45D-4077-B0FC-0203D9CF38AA}">
  <sheetPr>
    <tabColor theme="7" tint="0.79998168889431442"/>
  </sheetPr>
  <dimension ref="A1:AE500"/>
  <sheetViews>
    <sheetView zoomScale="90" zoomScaleNormal="90" workbookViewId="0">
      <selection activeCell="B482" sqref="B482"/>
    </sheetView>
  </sheetViews>
  <sheetFormatPr defaultColWidth="9.42578125" defaultRowHeight="14.45"/>
  <cols>
    <col min="1" max="1" width="9.42578125" style="119"/>
    <col min="2" max="2" width="29.5703125" customWidth="1"/>
    <col min="3" max="3" width="19.5703125" customWidth="1"/>
    <col min="4" max="4" width="15.85546875" customWidth="1"/>
    <col min="5" max="5" width="16.42578125" style="119" bestFit="1" customWidth="1"/>
    <col min="6" max="6" width="9.42578125" style="119"/>
    <col min="7" max="7" width="22" style="119" bestFit="1" customWidth="1"/>
    <col min="9" max="9" width="23.140625" bestFit="1" customWidth="1"/>
    <col min="10" max="10" width="16" bestFit="1" customWidth="1"/>
    <col min="15" max="15" width="18.42578125" bestFit="1" customWidth="1"/>
    <col min="16" max="16" width="11.42578125" bestFit="1" customWidth="1"/>
    <col min="17" max="17" width="16.5703125" style="119" customWidth="1"/>
    <col min="26" max="26" width="9.42578125" style="26"/>
    <col min="27" max="27" width="9.42578125" style="25"/>
    <col min="31" max="31" width="9.42578125" style="25"/>
  </cols>
  <sheetData>
    <row r="1" spans="1:19" ht="43.5">
      <c r="A1" s="117"/>
      <c r="B1" s="67" t="s">
        <v>4</v>
      </c>
      <c r="C1" s="67" t="s">
        <v>87</v>
      </c>
      <c r="D1" s="67" t="s">
        <v>6</v>
      </c>
      <c r="E1" s="117" t="s">
        <v>7</v>
      </c>
      <c r="F1" s="117"/>
      <c r="G1" s="117"/>
      <c r="H1" s="66" t="s">
        <v>3</v>
      </c>
      <c r="I1" s="67" t="s">
        <v>8</v>
      </c>
      <c r="J1" s="67" t="s">
        <v>9</v>
      </c>
      <c r="K1" s="67" t="s">
        <v>10</v>
      </c>
      <c r="L1" s="67" t="s">
        <v>11</v>
      </c>
      <c r="M1" s="68" t="s">
        <v>12</v>
      </c>
      <c r="N1" s="67"/>
      <c r="O1" s="68" t="s">
        <v>12</v>
      </c>
      <c r="P1" s="66" t="s">
        <v>3</v>
      </c>
      <c r="Q1" s="120" t="s">
        <v>13</v>
      </c>
      <c r="R1" s="66" t="s">
        <v>3</v>
      </c>
      <c r="S1" s="66" t="s">
        <v>3</v>
      </c>
    </row>
    <row r="2" spans="1:19">
      <c r="A2" s="118" t="s">
        <v>15</v>
      </c>
      <c r="B2" s="63" t="s">
        <v>16</v>
      </c>
      <c r="C2" s="63" t="s">
        <v>17</v>
      </c>
      <c r="D2" s="63" t="s">
        <v>18</v>
      </c>
      <c r="E2" s="118" t="s">
        <v>19</v>
      </c>
      <c r="F2" s="118" t="s">
        <v>20</v>
      </c>
      <c r="G2" s="118" t="s">
        <v>21</v>
      </c>
      <c r="H2" s="62" t="s">
        <v>22</v>
      </c>
      <c r="I2" s="63" t="s">
        <v>23</v>
      </c>
      <c r="J2" s="63" t="s">
        <v>24</v>
      </c>
      <c r="K2" s="63" t="s">
        <v>25</v>
      </c>
      <c r="L2" s="63" t="s">
        <v>26</v>
      </c>
      <c r="M2" s="64" t="s">
        <v>27</v>
      </c>
      <c r="N2" s="63" t="s">
        <v>28</v>
      </c>
      <c r="O2" s="64" t="s">
        <v>29</v>
      </c>
      <c r="P2" s="62" t="s">
        <v>30</v>
      </c>
      <c r="Q2" s="118" t="s">
        <v>31</v>
      </c>
      <c r="R2" s="62" t="s">
        <v>88</v>
      </c>
      <c r="S2" s="62" t="s">
        <v>89</v>
      </c>
    </row>
    <row r="3" spans="1:19">
      <c r="A3" s="119" t="str">
        <f>+VLOOKUP(C3,'Selectable Table'!D:E,2,0)</f>
        <v>J &amp; J</v>
      </c>
      <c r="B3" t="s">
        <v>1202</v>
      </c>
      <c r="C3" t="s">
        <v>108</v>
      </c>
      <c r="D3" t="s">
        <v>2189</v>
      </c>
      <c r="E3" s="119" t="s">
        <v>323</v>
      </c>
      <c r="F3" s="119">
        <f>+VLOOKUP(Col!C3,'Selectable Table'!O:P,2,0)</f>
        <v>40700</v>
      </c>
      <c r="G3" s="119" t="str">
        <f>+VLOOKUP(F3,'Selectable Table'!P:Q,2,0)</f>
        <v>Revenues - Third Parties</v>
      </c>
      <c r="I3" t="s">
        <v>266</v>
      </c>
      <c r="J3">
        <v>2026</v>
      </c>
      <c r="K3">
        <v>5</v>
      </c>
      <c r="L3" t="s">
        <v>95</v>
      </c>
      <c r="M3">
        <v>960.70012499999984</v>
      </c>
      <c r="N3">
        <v>1</v>
      </c>
      <c r="O3">
        <v>960.70012499999984</v>
      </c>
      <c r="P3" t="s">
        <v>2190</v>
      </c>
    </row>
    <row r="4" spans="1:19">
      <c r="A4" s="119" t="str">
        <f>+VLOOKUP(C4,'Selectable Table'!D:E,2,0)</f>
        <v>J &amp; J</v>
      </c>
      <c r="B4" t="s">
        <v>1202</v>
      </c>
      <c r="C4" t="s">
        <v>108</v>
      </c>
      <c r="D4" t="s">
        <v>2189</v>
      </c>
      <c r="E4" s="119" t="s">
        <v>323</v>
      </c>
      <c r="F4" s="119">
        <f>+VLOOKUP(Col!C4,'Selectable Table'!O:P,2,0)</f>
        <v>40700</v>
      </c>
      <c r="G4" s="119" t="str">
        <f>+VLOOKUP(F4,'Selectable Table'!P:Q,2,0)</f>
        <v>Revenues - Third Parties</v>
      </c>
      <c r="I4" t="s">
        <v>686</v>
      </c>
      <c r="J4">
        <v>2026</v>
      </c>
      <c r="K4">
        <v>5</v>
      </c>
      <c r="L4" t="s">
        <v>95</v>
      </c>
      <c r="M4">
        <v>600.42150000000004</v>
      </c>
      <c r="N4">
        <v>1</v>
      </c>
      <c r="O4">
        <v>600.42150000000004</v>
      </c>
      <c r="P4" t="s">
        <v>2190</v>
      </c>
    </row>
    <row r="5" spans="1:19">
      <c r="A5" s="119" t="str">
        <f>+VLOOKUP(C5,'Selectable Table'!D:E,2,0)</f>
        <v>TAKEDA</v>
      </c>
      <c r="B5" t="s">
        <v>2191</v>
      </c>
      <c r="C5" t="s">
        <v>2192</v>
      </c>
      <c r="D5" t="s">
        <v>2189</v>
      </c>
      <c r="E5" s="119" t="s">
        <v>324</v>
      </c>
      <c r="F5" s="119">
        <f>+VLOOKUP(Col!C5,'Selectable Table'!O:P,2,0)</f>
        <v>40700</v>
      </c>
      <c r="G5" s="119" t="str">
        <f>+VLOOKUP(F5,'Selectable Table'!P:Q,2,0)</f>
        <v>Revenues - Third Parties</v>
      </c>
      <c r="I5" t="s">
        <v>260</v>
      </c>
      <c r="J5">
        <v>2026</v>
      </c>
      <c r="K5">
        <v>5</v>
      </c>
      <c r="L5" t="s">
        <v>95</v>
      </c>
      <c r="M5">
        <v>600</v>
      </c>
      <c r="N5">
        <v>1</v>
      </c>
      <c r="O5">
        <v>600</v>
      </c>
      <c r="P5" t="s">
        <v>2190</v>
      </c>
    </row>
    <row r="6" spans="1:19">
      <c r="A6" s="119" t="str">
        <f>+VLOOKUP(C6,'Selectable Table'!D:E,2,0)</f>
        <v>TAKEDA</v>
      </c>
      <c r="B6" t="s">
        <v>2191</v>
      </c>
      <c r="C6" t="s">
        <v>2192</v>
      </c>
      <c r="D6" t="s">
        <v>2189</v>
      </c>
      <c r="E6" s="119" t="s">
        <v>323</v>
      </c>
      <c r="F6" s="119">
        <f>+VLOOKUP(Col!C6,'Selectable Table'!O:P,2,0)</f>
        <v>40700</v>
      </c>
      <c r="G6" s="119" t="str">
        <f>+VLOOKUP(F6,'Selectable Table'!P:Q,2,0)</f>
        <v>Revenues - Third Parties</v>
      </c>
      <c r="I6" t="s">
        <v>118</v>
      </c>
      <c r="J6">
        <v>2026</v>
      </c>
      <c r="K6">
        <v>5</v>
      </c>
      <c r="L6" t="s">
        <v>95</v>
      </c>
      <c r="M6">
        <v>300</v>
      </c>
      <c r="N6">
        <v>1</v>
      </c>
      <c r="O6">
        <v>300</v>
      </c>
      <c r="P6" t="s">
        <v>2190</v>
      </c>
    </row>
    <row r="7" spans="1:19">
      <c r="A7" s="119" t="str">
        <f>+VLOOKUP(C7,'Selectable Table'!D:E,2,0)</f>
        <v>TAKEDA</v>
      </c>
      <c r="B7" t="s">
        <v>2193</v>
      </c>
      <c r="C7" t="s">
        <v>2192</v>
      </c>
      <c r="D7" t="s">
        <v>2189</v>
      </c>
      <c r="E7" s="119" t="s">
        <v>324</v>
      </c>
      <c r="F7" s="119">
        <f>+VLOOKUP(Col!C7,'Selectable Table'!O:P,2,0)</f>
        <v>40700</v>
      </c>
      <c r="G7" s="119" t="str">
        <f>+VLOOKUP(F7,'Selectable Table'!P:Q,2,0)</f>
        <v>Revenues - Third Parties</v>
      </c>
      <c r="I7" t="s">
        <v>260</v>
      </c>
      <c r="J7">
        <v>2026</v>
      </c>
      <c r="K7">
        <v>5</v>
      </c>
      <c r="L7" t="s">
        <v>95</v>
      </c>
      <c r="M7">
        <v>600</v>
      </c>
      <c r="N7">
        <v>1</v>
      </c>
      <c r="O7">
        <v>600</v>
      </c>
      <c r="P7" t="s">
        <v>2190</v>
      </c>
    </row>
    <row r="8" spans="1:19">
      <c r="A8" s="119" t="str">
        <f>+VLOOKUP(C8,'Selectable Table'!D:E,2,0)</f>
        <v>TAKEDA</v>
      </c>
      <c r="B8" t="s">
        <v>2193</v>
      </c>
      <c r="C8" t="s">
        <v>2192</v>
      </c>
      <c r="D8" t="s">
        <v>2189</v>
      </c>
      <c r="E8" s="119" t="s">
        <v>323</v>
      </c>
      <c r="F8" s="119">
        <f>+VLOOKUP(Col!C8,'Selectable Table'!O:P,2,0)</f>
        <v>40700</v>
      </c>
      <c r="G8" s="119" t="str">
        <f>+VLOOKUP(F8,'Selectable Table'!P:Q,2,0)</f>
        <v>Revenues - Third Parties</v>
      </c>
      <c r="I8" t="s">
        <v>118</v>
      </c>
      <c r="J8">
        <v>2026</v>
      </c>
      <c r="K8">
        <v>5</v>
      </c>
      <c r="L8" t="s">
        <v>95</v>
      </c>
      <c r="M8">
        <v>200</v>
      </c>
      <c r="N8">
        <v>1</v>
      </c>
      <c r="O8">
        <v>200</v>
      </c>
      <c r="P8" t="s">
        <v>2190</v>
      </c>
    </row>
    <row r="9" spans="1:19">
      <c r="A9" s="119" t="str">
        <f>+VLOOKUP(C9,'Selectable Table'!D:E,2,0)</f>
        <v>MERCK</v>
      </c>
      <c r="B9" t="s">
        <v>1216</v>
      </c>
      <c r="C9" t="s">
        <v>133</v>
      </c>
      <c r="D9" t="s">
        <v>2189</v>
      </c>
      <c r="E9" s="119" t="s">
        <v>323</v>
      </c>
      <c r="F9" s="119">
        <f>+VLOOKUP(Col!C9,'Selectable Table'!O:P,2,0)</f>
        <v>40700</v>
      </c>
      <c r="G9" s="119" t="str">
        <f>+VLOOKUP(F9,'Selectable Table'!P:Q,2,0)</f>
        <v>Revenues - Third Parties</v>
      </c>
      <c r="I9" t="s">
        <v>110</v>
      </c>
      <c r="J9">
        <v>2026</v>
      </c>
      <c r="K9">
        <v>5</v>
      </c>
      <c r="L9" t="s">
        <v>95</v>
      </c>
      <c r="M9">
        <v>1544.45</v>
      </c>
      <c r="N9">
        <v>1</v>
      </c>
      <c r="O9">
        <v>1544.45</v>
      </c>
      <c r="P9" t="s">
        <v>2190</v>
      </c>
    </row>
    <row r="10" spans="1:19">
      <c r="A10" s="119" t="str">
        <f>+VLOOKUP(C10,'Selectable Table'!D:E,2,0)</f>
        <v>MERCK</v>
      </c>
      <c r="B10" t="s">
        <v>1216</v>
      </c>
      <c r="C10" t="s">
        <v>133</v>
      </c>
      <c r="D10" t="s">
        <v>2189</v>
      </c>
      <c r="E10" s="119" t="s">
        <v>324</v>
      </c>
      <c r="F10" s="119">
        <f>+VLOOKUP(Col!C10,'Selectable Table'!O:P,2,0)</f>
        <v>40700</v>
      </c>
      <c r="G10" s="119" t="str">
        <f>+VLOOKUP(F10,'Selectable Table'!P:Q,2,0)</f>
        <v>Revenues - Third Parties</v>
      </c>
      <c r="I10" t="s">
        <v>141</v>
      </c>
      <c r="J10">
        <v>2026</v>
      </c>
      <c r="K10">
        <v>5</v>
      </c>
      <c r="L10" t="s">
        <v>95</v>
      </c>
      <c r="M10">
        <v>3082.56</v>
      </c>
      <c r="N10">
        <v>1</v>
      </c>
      <c r="O10">
        <v>3082.56</v>
      </c>
      <c r="P10" t="s">
        <v>2190</v>
      </c>
    </row>
    <row r="11" spans="1:19">
      <c r="A11" s="119" t="str">
        <f>+VLOOKUP(C11,'Selectable Table'!D:E,2,0)</f>
        <v>J &amp; J</v>
      </c>
      <c r="B11" t="s">
        <v>2194</v>
      </c>
      <c r="C11" t="s">
        <v>108</v>
      </c>
      <c r="D11" t="s">
        <v>2189</v>
      </c>
      <c r="E11" s="119" t="s">
        <v>324</v>
      </c>
      <c r="F11" s="119">
        <f>+VLOOKUP(Col!C11,'Selectable Table'!O:P,2,0)</f>
        <v>40700</v>
      </c>
      <c r="G11" s="119" t="str">
        <f>+VLOOKUP(F11,'Selectable Table'!P:Q,2,0)</f>
        <v>Revenues - Third Parties</v>
      </c>
      <c r="I11" t="s">
        <v>260</v>
      </c>
      <c r="J11">
        <v>2026</v>
      </c>
      <c r="K11">
        <v>5</v>
      </c>
      <c r="L11" t="s">
        <v>95</v>
      </c>
      <c r="M11">
        <v>500.35124999999999</v>
      </c>
      <c r="N11">
        <v>1</v>
      </c>
      <c r="O11">
        <v>500.35124999999999</v>
      </c>
      <c r="P11" t="s">
        <v>2190</v>
      </c>
    </row>
    <row r="12" spans="1:19">
      <c r="A12" s="119" t="str">
        <f>+VLOOKUP(C12,'Selectable Table'!D:E,2,0)</f>
        <v>J &amp; J</v>
      </c>
      <c r="B12" t="s">
        <v>2194</v>
      </c>
      <c r="C12" t="s">
        <v>108</v>
      </c>
      <c r="D12" t="s">
        <v>2189</v>
      </c>
      <c r="E12" s="119" t="s">
        <v>324</v>
      </c>
      <c r="F12" s="119">
        <f>+VLOOKUP(Col!C12,'Selectable Table'!O:P,2,0)</f>
        <v>40700</v>
      </c>
      <c r="G12" s="119" t="str">
        <f>+VLOOKUP(F12,'Selectable Table'!P:Q,2,0)</f>
        <v>Revenues - Third Parties</v>
      </c>
      <c r="I12" t="s">
        <v>215</v>
      </c>
      <c r="J12">
        <v>2026</v>
      </c>
      <c r="K12">
        <v>5</v>
      </c>
      <c r="L12" t="s">
        <v>95</v>
      </c>
      <c r="M12">
        <v>200.1405</v>
      </c>
      <c r="N12">
        <v>1</v>
      </c>
      <c r="O12">
        <v>200.1405</v>
      </c>
      <c r="P12" t="s">
        <v>2190</v>
      </c>
    </row>
    <row r="13" spans="1:19">
      <c r="A13" s="119" t="str">
        <f>+VLOOKUP(C13,'Selectable Table'!D:E,2,0)</f>
        <v>J &amp; J</v>
      </c>
      <c r="B13" t="s">
        <v>2194</v>
      </c>
      <c r="C13" t="s">
        <v>108</v>
      </c>
      <c r="D13" t="s">
        <v>2189</v>
      </c>
      <c r="E13" s="119" t="s">
        <v>323</v>
      </c>
      <c r="F13" s="119">
        <f>+VLOOKUP(Col!C13,'Selectable Table'!O:P,2,0)</f>
        <v>40700</v>
      </c>
      <c r="G13" s="119" t="str">
        <f>+VLOOKUP(F13,'Selectable Table'!P:Q,2,0)</f>
        <v>Revenues - Third Parties</v>
      </c>
      <c r="I13" t="s">
        <v>163</v>
      </c>
      <c r="J13">
        <v>2026</v>
      </c>
      <c r="K13">
        <v>5</v>
      </c>
      <c r="L13" t="s">
        <v>95</v>
      </c>
      <c r="M13">
        <v>600.42150000000004</v>
      </c>
      <c r="N13">
        <v>1</v>
      </c>
      <c r="O13">
        <v>600.42150000000004</v>
      </c>
      <c r="P13" t="s">
        <v>2190</v>
      </c>
    </row>
    <row r="14" spans="1:19">
      <c r="A14" s="119" t="str">
        <f>+VLOOKUP(C14,'Selectable Table'!D:E,2,0)</f>
        <v>J &amp; J</v>
      </c>
      <c r="B14" t="s">
        <v>400</v>
      </c>
      <c r="C14" t="s">
        <v>108</v>
      </c>
      <c r="D14" t="s">
        <v>2189</v>
      </c>
      <c r="E14" s="119" t="s">
        <v>324</v>
      </c>
      <c r="F14" s="119">
        <f>+VLOOKUP(Col!C14,'Selectable Table'!O:P,2,0)</f>
        <v>40700</v>
      </c>
      <c r="G14" s="119" t="str">
        <f>+VLOOKUP(F14,'Selectable Table'!P:Q,2,0)</f>
        <v>Revenues - Third Parties</v>
      </c>
      <c r="I14" t="s">
        <v>260</v>
      </c>
      <c r="J14">
        <v>2026</v>
      </c>
      <c r="K14">
        <v>5</v>
      </c>
      <c r="L14" t="s">
        <v>95</v>
      </c>
      <c r="M14">
        <v>500.35124999999999</v>
      </c>
      <c r="N14">
        <v>1</v>
      </c>
      <c r="O14">
        <v>500.35124999999999</v>
      </c>
      <c r="P14" t="s">
        <v>2190</v>
      </c>
    </row>
    <row r="15" spans="1:19">
      <c r="A15" s="119" t="str">
        <f>+VLOOKUP(C15,'Selectable Table'!D:E,2,0)</f>
        <v>J &amp; J</v>
      </c>
      <c r="B15" t="s">
        <v>400</v>
      </c>
      <c r="C15" t="s">
        <v>108</v>
      </c>
      <c r="D15" t="s">
        <v>2189</v>
      </c>
      <c r="E15" s="119" t="s">
        <v>323</v>
      </c>
      <c r="F15" s="119">
        <f>+VLOOKUP(Col!C15,'Selectable Table'!O:P,2,0)</f>
        <v>40700</v>
      </c>
      <c r="G15" s="119" t="str">
        <f>+VLOOKUP(F15,'Selectable Table'!P:Q,2,0)</f>
        <v>Revenues - Third Parties</v>
      </c>
      <c r="I15" t="s">
        <v>146</v>
      </c>
      <c r="J15">
        <v>2026</v>
      </c>
      <c r="K15">
        <v>5</v>
      </c>
      <c r="L15" t="s">
        <v>95</v>
      </c>
      <c r="M15">
        <v>568.5653749999999</v>
      </c>
      <c r="N15">
        <v>1</v>
      </c>
      <c r="O15">
        <v>568.5653749999999</v>
      </c>
      <c r="P15" t="s">
        <v>2190</v>
      </c>
    </row>
    <row r="16" spans="1:19">
      <c r="A16" s="119" t="str">
        <f>+VLOOKUP(C16,'Selectable Table'!D:E,2,0)</f>
        <v>J &amp; J</v>
      </c>
      <c r="B16" t="s">
        <v>401</v>
      </c>
      <c r="C16" t="s">
        <v>108</v>
      </c>
      <c r="D16" t="s">
        <v>2189</v>
      </c>
      <c r="E16" s="119" t="s">
        <v>325</v>
      </c>
      <c r="F16" s="119">
        <f>+VLOOKUP(Col!C16,'Selectable Table'!O:P,2,0)</f>
        <v>40700</v>
      </c>
      <c r="G16" s="119" t="str">
        <f>+VLOOKUP(F16,'Selectable Table'!P:Q,2,0)</f>
        <v>Revenues - Third Parties</v>
      </c>
      <c r="I16" t="s">
        <v>130</v>
      </c>
      <c r="J16">
        <v>2026</v>
      </c>
      <c r="K16">
        <v>5</v>
      </c>
      <c r="L16" t="s">
        <v>95</v>
      </c>
      <c r="M16">
        <v>514.69000000000005</v>
      </c>
      <c r="N16">
        <v>1</v>
      </c>
      <c r="O16">
        <v>514.69000000000005</v>
      </c>
      <c r="P16" t="s">
        <v>2190</v>
      </c>
    </row>
    <row r="17" spans="1:16">
      <c r="A17" s="119" t="str">
        <f>+VLOOKUP(C17,'Selectable Table'!D:E,2,0)</f>
        <v>J &amp; J</v>
      </c>
      <c r="B17" t="s">
        <v>401</v>
      </c>
      <c r="C17" t="s">
        <v>108</v>
      </c>
      <c r="D17" t="s">
        <v>2189</v>
      </c>
      <c r="E17" s="119" t="s">
        <v>324</v>
      </c>
      <c r="F17" s="119">
        <f>+VLOOKUP(Col!C17,'Selectable Table'!O:P,2,0)</f>
        <v>40700</v>
      </c>
      <c r="G17" s="119" t="str">
        <f>+VLOOKUP(F17,'Selectable Table'!P:Q,2,0)</f>
        <v>Revenues - Third Parties</v>
      </c>
      <c r="I17" t="s">
        <v>203</v>
      </c>
      <c r="J17">
        <v>2026</v>
      </c>
      <c r="K17">
        <v>5</v>
      </c>
      <c r="L17" t="s">
        <v>95</v>
      </c>
      <c r="M17">
        <v>246</v>
      </c>
      <c r="N17">
        <v>1</v>
      </c>
      <c r="O17">
        <v>246</v>
      </c>
      <c r="P17" t="s">
        <v>2190</v>
      </c>
    </row>
    <row r="18" spans="1:16">
      <c r="A18" s="119" t="str">
        <f>+VLOOKUP(C18,'Selectable Table'!D:E,2,0)</f>
        <v>J &amp; J</v>
      </c>
      <c r="B18" t="s">
        <v>401</v>
      </c>
      <c r="C18" t="s">
        <v>108</v>
      </c>
      <c r="D18" t="s">
        <v>2189</v>
      </c>
      <c r="E18" s="119" t="s">
        <v>324</v>
      </c>
      <c r="F18" s="119">
        <f>+VLOOKUP(Col!C18,'Selectable Table'!O:P,2,0)</f>
        <v>40700</v>
      </c>
      <c r="G18" s="119" t="str">
        <f>+VLOOKUP(F18,'Selectable Table'!P:Q,2,0)</f>
        <v>Revenues - Third Parties</v>
      </c>
      <c r="I18" t="s">
        <v>196</v>
      </c>
      <c r="J18">
        <v>2026</v>
      </c>
      <c r="K18">
        <v>5</v>
      </c>
      <c r="L18" t="s">
        <v>95</v>
      </c>
      <c r="M18">
        <v>105.07805</v>
      </c>
      <c r="N18">
        <v>1</v>
      </c>
      <c r="O18">
        <v>105.07805</v>
      </c>
      <c r="P18" t="s">
        <v>2190</v>
      </c>
    </row>
    <row r="19" spans="1:16">
      <c r="A19" s="119" t="str">
        <f>+VLOOKUP(C19,'Selectable Table'!D:E,2,0)</f>
        <v>J &amp; J</v>
      </c>
      <c r="B19" t="s">
        <v>401</v>
      </c>
      <c r="C19" t="s">
        <v>108</v>
      </c>
      <c r="D19" t="s">
        <v>2189</v>
      </c>
      <c r="E19" s="119" t="s">
        <v>324</v>
      </c>
      <c r="F19" s="119">
        <f>+VLOOKUP(Col!C19,'Selectable Table'!O:P,2,0)</f>
        <v>40700</v>
      </c>
      <c r="G19" s="119" t="str">
        <f>+VLOOKUP(F19,'Selectable Table'!P:Q,2,0)</f>
        <v>Revenues - Third Parties</v>
      </c>
      <c r="I19" t="s">
        <v>204</v>
      </c>
      <c r="J19">
        <v>2026</v>
      </c>
      <c r="K19">
        <v>5</v>
      </c>
      <c r="L19" t="s">
        <v>95</v>
      </c>
      <c r="M19">
        <v>118.26639999999999</v>
      </c>
      <c r="N19">
        <v>1</v>
      </c>
      <c r="O19">
        <v>118.26639999999999</v>
      </c>
      <c r="P19" t="s">
        <v>2190</v>
      </c>
    </row>
    <row r="20" spans="1:16">
      <c r="A20" s="119" t="str">
        <f>+VLOOKUP(C20,'Selectable Table'!D:E,2,0)</f>
        <v>J &amp; J</v>
      </c>
      <c r="B20" t="s">
        <v>401</v>
      </c>
      <c r="C20" t="s">
        <v>108</v>
      </c>
      <c r="D20" t="s">
        <v>2189</v>
      </c>
      <c r="E20" s="119" t="s">
        <v>324</v>
      </c>
      <c r="F20" s="119">
        <f>+VLOOKUP(Col!C20,'Selectable Table'!O:P,2,0)</f>
        <v>40700</v>
      </c>
      <c r="G20" s="119" t="str">
        <f>+VLOOKUP(F20,'Selectable Table'!P:Q,2,0)</f>
        <v>Revenues - Third Parties</v>
      </c>
      <c r="I20" t="s">
        <v>260</v>
      </c>
      <c r="J20">
        <v>2026</v>
      </c>
      <c r="K20">
        <v>5</v>
      </c>
      <c r="L20" t="s">
        <v>95</v>
      </c>
      <c r="M20">
        <v>500.35124999999999</v>
      </c>
      <c r="N20">
        <v>1</v>
      </c>
      <c r="O20">
        <v>500.35124999999999</v>
      </c>
      <c r="P20" t="s">
        <v>2190</v>
      </c>
    </row>
    <row r="21" spans="1:16">
      <c r="A21" s="119" t="str">
        <f>+VLOOKUP(C21,'Selectable Table'!D:E,2,0)</f>
        <v>J &amp; J</v>
      </c>
      <c r="B21" t="s">
        <v>401</v>
      </c>
      <c r="C21" t="s">
        <v>108</v>
      </c>
      <c r="D21" t="s">
        <v>2189</v>
      </c>
      <c r="E21" s="119" t="s">
        <v>323</v>
      </c>
      <c r="F21" s="119">
        <f>+VLOOKUP(Col!C21,'Selectable Table'!O:P,2,0)</f>
        <v>40700</v>
      </c>
      <c r="G21" s="119" t="str">
        <f>+VLOOKUP(F21,'Selectable Table'!P:Q,2,0)</f>
        <v>Revenues - Third Parties</v>
      </c>
      <c r="I21" t="s">
        <v>146</v>
      </c>
      <c r="J21">
        <v>2026</v>
      </c>
      <c r="K21">
        <v>5</v>
      </c>
      <c r="L21" t="s">
        <v>95</v>
      </c>
      <c r="M21">
        <v>1705.6961250000002</v>
      </c>
      <c r="N21">
        <v>1</v>
      </c>
      <c r="O21">
        <v>1705.6961250000002</v>
      </c>
      <c r="P21" t="s">
        <v>2190</v>
      </c>
    </row>
    <row r="22" spans="1:16">
      <c r="A22" s="119" t="str">
        <f>+VLOOKUP(C22,'Selectable Table'!D:E,2,0)</f>
        <v>J &amp; J</v>
      </c>
      <c r="B22" t="s">
        <v>2195</v>
      </c>
      <c r="C22" t="s">
        <v>108</v>
      </c>
      <c r="D22" t="s">
        <v>2189</v>
      </c>
      <c r="E22" s="119" t="s">
        <v>324</v>
      </c>
      <c r="F22" s="119">
        <f>+VLOOKUP(Col!C22,'Selectable Table'!O:P,2,0)</f>
        <v>40700</v>
      </c>
      <c r="G22" s="119" t="str">
        <f>+VLOOKUP(F22,'Selectable Table'!P:Q,2,0)</f>
        <v>Revenues - Third Parties</v>
      </c>
      <c r="I22" t="s">
        <v>260</v>
      </c>
      <c r="J22">
        <v>2026</v>
      </c>
      <c r="K22">
        <v>5</v>
      </c>
      <c r="L22" t="s">
        <v>95</v>
      </c>
      <c r="M22">
        <v>500.35124999999999</v>
      </c>
      <c r="N22">
        <v>1</v>
      </c>
      <c r="O22">
        <v>500.35124999999999</v>
      </c>
      <c r="P22" t="s">
        <v>2190</v>
      </c>
    </row>
    <row r="23" spans="1:16">
      <c r="A23" s="119" t="str">
        <f>+VLOOKUP(C23,'Selectable Table'!D:E,2,0)</f>
        <v>J &amp; J</v>
      </c>
      <c r="B23" t="s">
        <v>2195</v>
      </c>
      <c r="C23" t="s">
        <v>108</v>
      </c>
      <c r="D23" t="s">
        <v>2189</v>
      </c>
      <c r="E23" s="119" t="s">
        <v>323</v>
      </c>
      <c r="F23" s="119">
        <f>+VLOOKUP(Col!C23,'Selectable Table'!O:P,2,0)</f>
        <v>40700</v>
      </c>
      <c r="G23" s="119" t="str">
        <f>+VLOOKUP(F23,'Selectable Table'!P:Q,2,0)</f>
        <v>Revenues - Third Parties</v>
      </c>
      <c r="I23" t="s">
        <v>146</v>
      </c>
      <c r="J23">
        <v>2026</v>
      </c>
      <c r="K23">
        <v>5</v>
      </c>
      <c r="L23" t="s">
        <v>95</v>
      </c>
      <c r="M23">
        <v>113.71307500000002</v>
      </c>
      <c r="N23">
        <v>1</v>
      </c>
      <c r="O23">
        <v>113.71307500000002</v>
      </c>
      <c r="P23" t="s">
        <v>2190</v>
      </c>
    </row>
    <row r="24" spans="1:16">
      <c r="A24" s="119" t="str">
        <f>+VLOOKUP(C24,'Selectable Table'!D:E,2,0)</f>
        <v>J &amp; J</v>
      </c>
      <c r="B24" t="s">
        <v>1468</v>
      </c>
      <c r="C24" t="s">
        <v>108</v>
      </c>
      <c r="D24" t="s">
        <v>2189</v>
      </c>
      <c r="E24" s="119" t="s">
        <v>324</v>
      </c>
      <c r="F24" s="119">
        <f>+VLOOKUP(Col!C24,'Selectable Table'!O:P,2,0)</f>
        <v>40700</v>
      </c>
      <c r="G24" s="119" t="str">
        <f>+VLOOKUP(F24,'Selectable Table'!P:Q,2,0)</f>
        <v>Revenues - Third Parties</v>
      </c>
      <c r="I24" t="s">
        <v>260</v>
      </c>
      <c r="J24">
        <v>2026</v>
      </c>
      <c r="K24">
        <v>5</v>
      </c>
      <c r="L24" t="s">
        <v>95</v>
      </c>
      <c r="M24">
        <v>500.35124999999999</v>
      </c>
      <c r="N24">
        <v>1</v>
      </c>
      <c r="O24">
        <v>500.35124999999999</v>
      </c>
      <c r="P24" t="s">
        <v>2190</v>
      </c>
    </row>
    <row r="25" spans="1:16">
      <c r="A25" s="119" t="str">
        <f>+VLOOKUP(C25,'Selectable Table'!D:E,2,0)</f>
        <v>J &amp; J</v>
      </c>
      <c r="B25" t="s">
        <v>1468</v>
      </c>
      <c r="C25" t="s">
        <v>108</v>
      </c>
      <c r="D25" t="s">
        <v>2189</v>
      </c>
      <c r="E25" s="119" t="s">
        <v>323</v>
      </c>
      <c r="F25" s="119">
        <f>+VLOOKUP(Col!C25,'Selectable Table'!O:P,2,0)</f>
        <v>40700</v>
      </c>
      <c r="G25" s="119" t="str">
        <f>+VLOOKUP(F25,'Selectable Table'!P:Q,2,0)</f>
        <v>Revenues - Third Parties</v>
      </c>
      <c r="I25" t="s">
        <v>146</v>
      </c>
      <c r="J25">
        <v>2026</v>
      </c>
      <c r="K25">
        <v>5</v>
      </c>
      <c r="L25" t="s">
        <v>95</v>
      </c>
      <c r="M25">
        <v>113.71307500000002</v>
      </c>
      <c r="N25">
        <v>1</v>
      </c>
      <c r="O25">
        <v>113.71307500000002</v>
      </c>
      <c r="P25" t="s">
        <v>2190</v>
      </c>
    </row>
    <row r="26" spans="1:16">
      <c r="A26" s="119" t="str">
        <f>+VLOOKUP(C26,'Selectable Table'!D:E,2,0)</f>
        <v>J &amp; J</v>
      </c>
      <c r="B26" t="s">
        <v>2196</v>
      </c>
      <c r="C26" t="s">
        <v>108</v>
      </c>
      <c r="D26" t="s">
        <v>2189</v>
      </c>
      <c r="E26" s="119" t="s">
        <v>323</v>
      </c>
      <c r="F26" s="119">
        <f>+VLOOKUP(Col!C26,'Selectable Table'!O:P,2,0)</f>
        <v>40700</v>
      </c>
      <c r="G26" s="119" t="str">
        <f>+VLOOKUP(F26,'Selectable Table'!P:Q,2,0)</f>
        <v>Revenues - Third Parties</v>
      </c>
      <c r="I26" t="s">
        <v>110</v>
      </c>
      <c r="J26">
        <v>2026</v>
      </c>
      <c r="K26">
        <v>5</v>
      </c>
      <c r="L26" t="s">
        <v>95</v>
      </c>
      <c r="M26">
        <v>174.67274999999998</v>
      </c>
      <c r="N26">
        <v>1</v>
      </c>
      <c r="O26">
        <v>174.67274999999998</v>
      </c>
      <c r="P26" t="s">
        <v>2190</v>
      </c>
    </row>
    <row r="27" spans="1:16">
      <c r="A27" s="119" t="str">
        <f>+VLOOKUP(C27,'Selectable Table'!D:E,2,0)</f>
        <v>J &amp; J</v>
      </c>
      <c r="B27" t="s">
        <v>2196</v>
      </c>
      <c r="C27" t="s">
        <v>108</v>
      </c>
      <c r="D27" t="s">
        <v>2189</v>
      </c>
      <c r="E27" s="119" t="s">
        <v>324</v>
      </c>
      <c r="F27" s="119">
        <f>+VLOOKUP(Col!C27,'Selectable Table'!O:P,2,0)</f>
        <v>40700</v>
      </c>
      <c r="G27" s="119" t="str">
        <f>+VLOOKUP(F27,'Selectable Table'!P:Q,2,0)</f>
        <v>Revenues - Third Parties</v>
      </c>
      <c r="I27" t="s">
        <v>260</v>
      </c>
      <c r="J27">
        <v>2026</v>
      </c>
      <c r="K27">
        <v>5</v>
      </c>
      <c r="L27" t="s">
        <v>95</v>
      </c>
      <c r="M27">
        <v>500.35124999999999</v>
      </c>
      <c r="N27">
        <v>1</v>
      </c>
      <c r="O27">
        <v>500.35124999999999</v>
      </c>
      <c r="P27" t="s">
        <v>2190</v>
      </c>
    </row>
    <row r="28" spans="1:16">
      <c r="A28" s="119" t="str">
        <f>+VLOOKUP(C28,'Selectable Table'!D:E,2,0)</f>
        <v>J &amp; J</v>
      </c>
      <c r="B28" t="s">
        <v>2196</v>
      </c>
      <c r="C28" t="s">
        <v>108</v>
      </c>
      <c r="D28" t="s">
        <v>2189</v>
      </c>
      <c r="E28" s="119" t="s">
        <v>323</v>
      </c>
      <c r="F28" s="119">
        <f>+VLOOKUP(Col!C28,'Selectable Table'!O:P,2,0)</f>
        <v>40700</v>
      </c>
      <c r="G28" s="119" t="str">
        <f>+VLOOKUP(F28,'Selectable Table'!P:Q,2,0)</f>
        <v>Revenues - Third Parties</v>
      </c>
      <c r="I28" t="s">
        <v>112</v>
      </c>
      <c r="J28">
        <v>2026</v>
      </c>
      <c r="K28">
        <v>5</v>
      </c>
      <c r="L28" t="s">
        <v>95</v>
      </c>
      <c r="M28">
        <v>87.33637499999999</v>
      </c>
      <c r="N28">
        <v>1</v>
      </c>
      <c r="O28">
        <v>87.33637499999999</v>
      </c>
      <c r="P28" t="s">
        <v>2190</v>
      </c>
    </row>
    <row r="29" spans="1:16">
      <c r="A29" s="119" t="str">
        <f>+VLOOKUP(C29,'Selectable Table'!D:E,2,0)</f>
        <v>MERCK</v>
      </c>
      <c r="B29" t="s">
        <v>2197</v>
      </c>
      <c r="C29" t="s">
        <v>133</v>
      </c>
      <c r="D29" t="s">
        <v>2189</v>
      </c>
      <c r="E29" s="119" t="s">
        <v>324</v>
      </c>
      <c r="F29" s="119">
        <f>+VLOOKUP(Col!C29,'Selectable Table'!O:P,2,0)</f>
        <v>40700</v>
      </c>
      <c r="G29" s="119" t="str">
        <f>+VLOOKUP(F29,'Selectable Table'!P:Q,2,0)</f>
        <v>Revenues - Third Parties</v>
      </c>
      <c r="I29" t="s">
        <v>260</v>
      </c>
      <c r="J29">
        <v>2026</v>
      </c>
      <c r="K29">
        <v>5</v>
      </c>
      <c r="L29" t="s">
        <v>95</v>
      </c>
      <c r="M29">
        <v>310.82</v>
      </c>
      <c r="N29">
        <v>1</v>
      </c>
      <c r="O29">
        <v>310.82</v>
      </c>
      <c r="P29" t="s">
        <v>2190</v>
      </c>
    </row>
    <row r="30" spans="1:16">
      <c r="A30" s="119" t="str">
        <f>+VLOOKUP(C30,'Selectable Table'!D:E,2,0)</f>
        <v>ASTRAZENECA</v>
      </c>
      <c r="B30" t="s">
        <v>1488</v>
      </c>
      <c r="C30" t="s">
        <v>296</v>
      </c>
      <c r="D30" t="s">
        <v>2189</v>
      </c>
      <c r="E30" s="119" t="s">
        <v>324</v>
      </c>
      <c r="F30" s="119">
        <f>+VLOOKUP(Col!C30,'Selectable Table'!O:P,2,0)</f>
        <v>40700</v>
      </c>
      <c r="G30" s="119" t="str">
        <f>+VLOOKUP(F30,'Selectable Table'!P:Q,2,0)</f>
        <v>Revenues - Third Parties</v>
      </c>
      <c r="I30" t="s">
        <v>260</v>
      </c>
      <c r="J30">
        <v>2026</v>
      </c>
      <c r="K30">
        <v>5</v>
      </c>
      <c r="L30" t="s">
        <v>95</v>
      </c>
      <c r="M30">
        <v>369.9</v>
      </c>
      <c r="N30">
        <v>1</v>
      </c>
      <c r="O30">
        <v>369.9</v>
      </c>
      <c r="P30" t="s">
        <v>2190</v>
      </c>
    </row>
    <row r="31" spans="1:16">
      <c r="A31" s="119" t="str">
        <f>+VLOOKUP(C31,'Selectable Table'!D:E,2,0)</f>
        <v>ASTRAZENECA</v>
      </c>
      <c r="B31" t="s">
        <v>1488</v>
      </c>
      <c r="C31" t="s">
        <v>296</v>
      </c>
      <c r="D31" t="s">
        <v>2189</v>
      </c>
      <c r="E31" s="119" t="s">
        <v>323</v>
      </c>
      <c r="F31" s="119">
        <f>+VLOOKUP(Col!C31,'Selectable Table'!O:P,2,0)</f>
        <v>40700</v>
      </c>
      <c r="G31" s="119" t="str">
        <f>+VLOOKUP(F31,'Selectable Table'!P:Q,2,0)</f>
        <v>Revenues - Third Parties</v>
      </c>
      <c r="I31" t="s">
        <v>2198</v>
      </c>
      <c r="J31">
        <v>2026</v>
      </c>
      <c r="K31">
        <v>5</v>
      </c>
      <c r="L31" t="s">
        <v>95</v>
      </c>
      <c r="M31">
        <v>3119.49</v>
      </c>
      <c r="N31">
        <v>1</v>
      </c>
      <c r="O31">
        <v>3119.49</v>
      </c>
      <c r="P31" t="s">
        <v>2190</v>
      </c>
    </row>
    <row r="32" spans="1:16">
      <c r="A32" s="119" t="str">
        <f>+VLOOKUP(C32,'Selectable Table'!D:E,2,0)</f>
        <v>MERCK</v>
      </c>
      <c r="B32" t="s">
        <v>2199</v>
      </c>
      <c r="C32" t="s">
        <v>133</v>
      </c>
      <c r="D32" t="s">
        <v>2189</v>
      </c>
      <c r="E32" s="119" t="s">
        <v>323</v>
      </c>
      <c r="F32" s="119">
        <f>+VLOOKUP(Col!C32,'Selectable Table'!O:P,2,0)</f>
        <v>40700</v>
      </c>
      <c r="G32" s="119" t="str">
        <f>+VLOOKUP(F32,'Selectable Table'!P:Q,2,0)</f>
        <v>Revenues - Third Parties</v>
      </c>
      <c r="I32" t="s">
        <v>163</v>
      </c>
      <c r="J32">
        <v>2026</v>
      </c>
      <c r="K32">
        <v>5</v>
      </c>
      <c r="L32" t="s">
        <v>95</v>
      </c>
      <c r="M32">
        <v>165.14</v>
      </c>
      <c r="N32">
        <v>1</v>
      </c>
      <c r="O32">
        <v>165.14</v>
      </c>
      <c r="P32" t="s">
        <v>2190</v>
      </c>
    </row>
    <row r="33" spans="1:16">
      <c r="A33" s="119" t="str">
        <f>+VLOOKUP(C33,'Selectable Table'!D:E,2,0)</f>
        <v>MERCK</v>
      </c>
      <c r="B33" t="s">
        <v>1490</v>
      </c>
      <c r="C33" t="s">
        <v>133</v>
      </c>
      <c r="D33" t="s">
        <v>2189</v>
      </c>
      <c r="E33" s="119" t="s">
        <v>323</v>
      </c>
      <c r="F33" s="119">
        <f>+VLOOKUP(Col!C33,'Selectable Table'!O:P,2,0)</f>
        <v>40700</v>
      </c>
      <c r="G33" s="119" t="str">
        <f>+VLOOKUP(F33,'Selectable Table'!P:Q,2,0)</f>
        <v>Revenues - Third Parties</v>
      </c>
      <c r="I33" t="s">
        <v>118</v>
      </c>
      <c r="J33">
        <v>2026</v>
      </c>
      <c r="K33">
        <v>5</v>
      </c>
      <c r="L33" t="s">
        <v>95</v>
      </c>
      <c r="M33">
        <v>110.09</v>
      </c>
      <c r="N33">
        <v>1</v>
      </c>
      <c r="O33">
        <v>110.09</v>
      </c>
      <c r="P33" t="s">
        <v>2190</v>
      </c>
    </row>
    <row r="34" spans="1:16">
      <c r="A34" s="119" t="str">
        <f>+VLOOKUP(C34,'Selectable Table'!D:E,2,0)</f>
        <v>MERCK</v>
      </c>
      <c r="B34" t="s">
        <v>2200</v>
      </c>
      <c r="C34" t="s">
        <v>133</v>
      </c>
      <c r="D34" t="s">
        <v>2189</v>
      </c>
      <c r="E34" s="119" t="s">
        <v>324</v>
      </c>
      <c r="F34" s="119">
        <f>+VLOOKUP(Col!C34,'Selectable Table'!O:P,2,0)</f>
        <v>40700</v>
      </c>
      <c r="G34" s="119" t="str">
        <f>+VLOOKUP(F34,'Selectable Table'!P:Q,2,0)</f>
        <v>Revenues - Third Parties</v>
      </c>
      <c r="I34" t="s">
        <v>260</v>
      </c>
      <c r="J34">
        <v>2026</v>
      </c>
      <c r="K34">
        <v>5</v>
      </c>
      <c r="L34" t="s">
        <v>95</v>
      </c>
      <c r="M34">
        <v>310.82</v>
      </c>
      <c r="N34">
        <v>1</v>
      </c>
      <c r="O34">
        <v>310.82</v>
      </c>
      <c r="P34" t="s">
        <v>2190</v>
      </c>
    </row>
    <row r="35" spans="1:16">
      <c r="A35" s="119" t="str">
        <f>+VLOOKUP(C35,'Selectable Table'!D:E,2,0)</f>
        <v>MERCK</v>
      </c>
      <c r="B35" t="s">
        <v>2200</v>
      </c>
      <c r="C35" t="s">
        <v>133</v>
      </c>
      <c r="D35" t="s">
        <v>2189</v>
      </c>
      <c r="E35" s="119" t="s">
        <v>323</v>
      </c>
      <c r="F35" s="119">
        <f>+VLOOKUP(Col!C35,'Selectable Table'!O:P,2,0)</f>
        <v>40700</v>
      </c>
      <c r="G35" s="119" t="str">
        <f>+VLOOKUP(F35,'Selectable Table'!P:Q,2,0)</f>
        <v>Revenues - Third Parties</v>
      </c>
      <c r="I35" t="s">
        <v>163</v>
      </c>
      <c r="J35">
        <v>2026</v>
      </c>
      <c r="K35">
        <v>5</v>
      </c>
      <c r="L35" t="s">
        <v>95</v>
      </c>
      <c r="M35">
        <v>165.14</v>
      </c>
      <c r="N35">
        <v>1</v>
      </c>
      <c r="O35">
        <v>165.14</v>
      </c>
      <c r="P35" t="s">
        <v>2190</v>
      </c>
    </row>
    <row r="36" spans="1:16">
      <c r="A36" s="119" t="str">
        <f>+VLOOKUP(C36,'Selectable Table'!D:E,2,0)</f>
        <v>MERCK</v>
      </c>
      <c r="B36" t="s">
        <v>413</v>
      </c>
      <c r="C36" t="s">
        <v>133</v>
      </c>
      <c r="D36" t="s">
        <v>2189</v>
      </c>
      <c r="E36" s="119" t="s">
        <v>324</v>
      </c>
      <c r="F36" s="119">
        <f>+VLOOKUP(Col!C36,'Selectable Table'!O:P,2,0)</f>
        <v>40700</v>
      </c>
      <c r="G36" s="119" t="str">
        <f>+VLOOKUP(F36,'Selectable Table'!P:Q,2,0)</f>
        <v>Revenues - Third Parties</v>
      </c>
      <c r="I36" t="s">
        <v>260</v>
      </c>
      <c r="J36">
        <v>2026</v>
      </c>
      <c r="K36">
        <v>5</v>
      </c>
      <c r="L36" t="s">
        <v>95</v>
      </c>
      <c r="M36">
        <v>310.82</v>
      </c>
      <c r="N36">
        <v>1</v>
      </c>
      <c r="O36">
        <v>310.82</v>
      </c>
      <c r="P36" t="s">
        <v>2190</v>
      </c>
    </row>
    <row r="37" spans="1:16">
      <c r="A37" s="119" t="str">
        <f>+VLOOKUP(C37,'Selectable Table'!D:E,2,0)</f>
        <v>MERCK</v>
      </c>
      <c r="B37" t="s">
        <v>413</v>
      </c>
      <c r="C37" t="s">
        <v>133</v>
      </c>
      <c r="D37" t="s">
        <v>2189</v>
      </c>
      <c r="E37" s="119" t="s">
        <v>323</v>
      </c>
      <c r="F37" s="119">
        <f>+VLOOKUP(Col!C37,'Selectable Table'!O:P,2,0)</f>
        <v>40700</v>
      </c>
      <c r="G37" s="119" t="str">
        <f>+VLOOKUP(F37,'Selectable Table'!P:Q,2,0)</f>
        <v>Revenues - Third Parties</v>
      </c>
      <c r="I37" t="s">
        <v>163</v>
      </c>
      <c r="J37">
        <v>2026</v>
      </c>
      <c r="K37">
        <v>5</v>
      </c>
      <c r="L37" t="s">
        <v>95</v>
      </c>
      <c r="M37">
        <v>495.42</v>
      </c>
      <c r="N37">
        <v>1</v>
      </c>
      <c r="O37">
        <v>495.42</v>
      </c>
      <c r="P37" t="s">
        <v>2190</v>
      </c>
    </row>
    <row r="38" spans="1:16">
      <c r="A38" s="119" t="str">
        <f>+VLOOKUP(C38,'Selectable Table'!D:E,2,0)</f>
        <v>J &amp; J</v>
      </c>
      <c r="B38" t="s">
        <v>2201</v>
      </c>
      <c r="C38" t="s">
        <v>108</v>
      </c>
      <c r="D38" t="s">
        <v>2189</v>
      </c>
      <c r="E38" s="119" t="s">
        <v>325</v>
      </c>
      <c r="F38" s="119">
        <f>+VLOOKUP(Col!C38,'Selectable Table'!O:P,2,0)</f>
        <v>40700</v>
      </c>
      <c r="G38" s="119" t="str">
        <f>+VLOOKUP(F38,'Selectable Table'!P:Q,2,0)</f>
        <v>Revenues - Third Parties</v>
      </c>
      <c r="I38" t="s">
        <v>130</v>
      </c>
      <c r="J38">
        <v>2026</v>
      </c>
      <c r="K38">
        <v>5</v>
      </c>
      <c r="L38" t="s">
        <v>95</v>
      </c>
      <c r="M38">
        <v>1018.2</v>
      </c>
      <c r="N38">
        <v>1</v>
      </c>
      <c r="O38">
        <v>1018.2</v>
      </c>
      <c r="P38" t="s">
        <v>2190</v>
      </c>
    </row>
    <row r="39" spans="1:16">
      <c r="A39" s="119" t="str">
        <f>+VLOOKUP(C39,'Selectable Table'!D:E,2,0)</f>
        <v>J &amp; J</v>
      </c>
      <c r="B39" t="s">
        <v>2201</v>
      </c>
      <c r="C39" t="s">
        <v>108</v>
      </c>
      <c r="D39" t="s">
        <v>2189</v>
      </c>
      <c r="E39" s="119" t="s">
        <v>324</v>
      </c>
      <c r="F39" s="119">
        <f>+VLOOKUP(Col!C39,'Selectable Table'!O:P,2,0)</f>
        <v>40700</v>
      </c>
      <c r="G39" s="119" t="str">
        <f>+VLOOKUP(F39,'Selectable Table'!P:Q,2,0)</f>
        <v>Revenues - Third Parties</v>
      </c>
      <c r="I39" t="s">
        <v>256</v>
      </c>
      <c r="J39">
        <v>2026</v>
      </c>
      <c r="K39">
        <v>5</v>
      </c>
      <c r="L39" t="s">
        <v>95</v>
      </c>
      <c r="M39">
        <v>528.44000000000005</v>
      </c>
      <c r="N39">
        <v>1</v>
      </c>
      <c r="O39">
        <v>528.44000000000005</v>
      </c>
      <c r="P39" t="s">
        <v>2190</v>
      </c>
    </row>
    <row r="40" spans="1:16">
      <c r="A40" s="119" t="str">
        <f>+VLOOKUP(C40,'Selectable Table'!D:E,2,0)</f>
        <v>J &amp; J</v>
      </c>
      <c r="B40" t="s">
        <v>2201</v>
      </c>
      <c r="C40" t="s">
        <v>108</v>
      </c>
      <c r="D40" t="s">
        <v>2189</v>
      </c>
      <c r="E40" s="119" t="s">
        <v>324</v>
      </c>
      <c r="F40" s="119">
        <f>+VLOOKUP(Col!C40,'Selectable Table'!O:P,2,0)</f>
        <v>40700</v>
      </c>
      <c r="G40" s="119" t="str">
        <f>+VLOOKUP(F40,'Selectable Table'!P:Q,2,0)</f>
        <v>Revenues - Third Parties</v>
      </c>
      <c r="I40" t="s">
        <v>257</v>
      </c>
      <c r="J40">
        <v>2026</v>
      </c>
      <c r="K40">
        <v>5</v>
      </c>
      <c r="L40" t="s">
        <v>95</v>
      </c>
      <c r="M40">
        <v>236.53279999999998</v>
      </c>
      <c r="N40">
        <v>1</v>
      </c>
      <c r="O40">
        <v>236.53279999999998</v>
      </c>
      <c r="P40" t="s">
        <v>2190</v>
      </c>
    </row>
    <row r="41" spans="1:16">
      <c r="A41" s="119" t="str">
        <f>+VLOOKUP(C41,'Selectable Table'!D:E,2,0)</f>
        <v>J &amp; J</v>
      </c>
      <c r="B41" t="s">
        <v>2201</v>
      </c>
      <c r="C41" t="s">
        <v>108</v>
      </c>
      <c r="D41" t="s">
        <v>2189</v>
      </c>
      <c r="E41" s="119" t="s">
        <v>324</v>
      </c>
      <c r="F41" s="119">
        <f>+VLOOKUP(Col!C41,'Selectable Table'!O:P,2,0)</f>
        <v>40700</v>
      </c>
      <c r="G41" s="119" t="str">
        <f>+VLOOKUP(F41,'Selectable Table'!P:Q,2,0)</f>
        <v>Revenues - Third Parties</v>
      </c>
      <c r="I41" t="s">
        <v>260</v>
      </c>
      <c r="J41">
        <v>2026</v>
      </c>
      <c r="K41">
        <v>5</v>
      </c>
      <c r="L41" t="s">
        <v>95</v>
      </c>
      <c r="M41">
        <v>500.35124999999999</v>
      </c>
      <c r="N41">
        <v>1</v>
      </c>
      <c r="O41">
        <v>500.35124999999999</v>
      </c>
      <c r="P41" t="s">
        <v>2190</v>
      </c>
    </row>
    <row r="42" spans="1:16">
      <c r="A42" s="119" t="str">
        <f>+VLOOKUP(C42,'Selectable Table'!D:E,2,0)</f>
        <v>J &amp; J</v>
      </c>
      <c r="B42" t="s">
        <v>2201</v>
      </c>
      <c r="C42" t="s">
        <v>108</v>
      </c>
      <c r="D42" t="s">
        <v>2189</v>
      </c>
      <c r="E42" s="119" t="s">
        <v>323</v>
      </c>
      <c r="F42" s="119">
        <f>+VLOOKUP(Col!C42,'Selectable Table'!O:P,2,0)</f>
        <v>40700</v>
      </c>
      <c r="G42" s="119" t="str">
        <f>+VLOOKUP(F42,'Selectable Table'!P:Q,2,0)</f>
        <v>Revenues - Third Parties</v>
      </c>
      <c r="I42" t="s">
        <v>146</v>
      </c>
      <c r="J42">
        <v>2026</v>
      </c>
      <c r="K42">
        <v>5</v>
      </c>
      <c r="L42" t="s">
        <v>95</v>
      </c>
      <c r="M42">
        <v>568.5653749999999</v>
      </c>
      <c r="N42">
        <v>1</v>
      </c>
      <c r="O42">
        <v>568.5653749999999</v>
      </c>
      <c r="P42" t="s">
        <v>2190</v>
      </c>
    </row>
    <row r="43" spans="1:16">
      <c r="A43" s="119" t="str">
        <f>+VLOOKUP(C43,'Selectable Table'!D:E,2,0)</f>
        <v>J &amp; J</v>
      </c>
      <c r="B43" t="s">
        <v>2201</v>
      </c>
      <c r="C43" t="s">
        <v>108</v>
      </c>
      <c r="D43" t="s">
        <v>2189</v>
      </c>
      <c r="E43" s="119" t="s">
        <v>323</v>
      </c>
      <c r="F43" s="119">
        <f>+VLOOKUP(Col!C43,'Selectable Table'!O:P,2,0)</f>
        <v>40700</v>
      </c>
      <c r="G43" s="119" t="str">
        <f>+VLOOKUP(F43,'Selectable Table'!P:Q,2,0)</f>
        <v>Revenues - Third Parties</v>
      </c>
      <c r="I43" t="s">
        <v>163</v>
      </c>
      <c r="J43">
        <v>2026</v>
      </c>
      <c r="K43">
        <v>5</v>
      </c>
      <c r="L43" t="s">
        <v>95</v>
      </c>
      <c r="M43">
        <v>2101.47525</v>
      </c>
      <c r="N43">
        <v>1</v>
      </c>
      <c r="O43">
        <v>2101.47525</v>
      </c>
      <c r="P43" t="s">
        <v>2190</v>
      </c>
    </row>
    <row r="44" spans="1:16">
      <c r="A44" s="119" t="str">
        <f>+VLOOKUP(C44,'Selectable Table'!D:E,2,0)</f>
        <v>OTH CUST</v>
      </c>
      <c r="B44" t="s">
        <v>2202</v>
      </c>
      <c r="C44" t="s">
        <v>2203</v>
      </c>
      <c r="D44" t="s">
        <v>2189</v>
      </c>
      <c r="E44" s="119" t="s">
        <v>325</v>
      </c>
      <c r="F44" s="119">
        <f>+VLOOKUP(Col!C44,'Selectable Table'!O:P,2,0)</f>
        <v>40700</v>
      </c>
      <c r="G44" s="119" t="str">
        <f>+VLOOKUP(F44,'Selectable Table'!P:Q,2,0)</f>
        <v>Revenues - Third Parties</v>
      </c>
      <c r="I44" t="s">
        <v>130</v>
      </c>
      <c r="J44">
        <v>2026</v>
      </c>
      <c r="K44">
        <v>5</v>
      </c>
      <c r="L44" t="s">
        <v>95</v>
      </c>
      <c r="M44">
        <v>316.64</v>
      </c>
      <c r="N44">
        <v>1</v>
      </c>
      <c r="O44">
        <v>316.64</v>
      </c>
      <c r="P44" t="s">
        <v>2190</v>
      </c>
    </row>
    <row r="45" spans="1:16">
      <c r="A45" s="119" t="str">
        <f>+VLOOKUP(C45,'Selectable Table'!D:E,2,0)</f>
        <v>OTH CUST</v>
      </c>
      <c r="B45" t="s">
        <v>2202</v>
      </c>
      <c r="C45" t="s">
        <v>2203</v>
      </c>
      <c r="D45" t="s">
        <v>2189</v>
      </c>
      <c r="E45" s="119" t="s">
        <v>324</v>
      </c>
      <c r="F45" s="119">
        <f>+VLOOKUP(Col!C45,'Selectable Table'!O:P,2,0)</f>
        <v>40700</v>
      </c>
      <c r="G45" s="119" t="str">
        <f>+VLOOKUP(F45,'Selectable Table'!P:Q,2,0)</f>
        <v>Revenues - Third Parties</v>
      </c>
      <c r="I45" t="s">
        <v>256</v>
      </c>
      <c r="J45">
        <v>2026</v>
      </c>
      <c r="K45">
        <v>5</v>
      </c>
      <c r="L45" t="s">
        <v>95</v>
      </c>
      <c r="M45">
        <v>466</v>
      </c>
      <c r="N45">
        <v>1</v>
      </c>
      <c r="O45">
        <v>466</v>
      </c>
      <c r="P45" t="s">
        <v>2190</v>
      </c>
    </row>
    <row r="46" spans="1:16">
      <c r="A46" s="119" t="str">
        <f>+VLOOKUP(C46,'Selectable Table'!D:E,2,0)</f>
        <v>OTH CUST</v>
      </c>
      <c r="B46" t="s">
        <v>2202</v>
      </c>
      <c r="C46" t="s">
        <v>2203</v>
      </c>
      <c r="D46" t="s">
        <v>2189</v>
      </c>
      <c r="E46" s="119" t="s">
        <v>324</v>
      </c>
      <c r="F46" s="119">
        <f>+VLOOKUP(Col!C46,'Selectable Table'!O:P,2,0)</f>
        <v>40700</v>
      </c>
      <c r="G46" s="119" t="str">
        <f>+VLOOKUP(F46,'Selectable Table'!P:Q,2,0)</f>
        <v>Revenues - Third Parties</v>
      </c>
      <c r="I46" t="s">
        <v>257</v>
      </c>
      <c r="J46">
        <v>2026</v>
      </c>
      <c r="K46">
        <v>5</v>
      </c>
      <c r="L46" t="s">
        <v>95</v>
      </c>
      <c r="M46">
        <v>521.51200000000006</v>
      </c>
      <c r="N46">
        <v>1</v>
      </c>
      <c r="O46">
        <v>521.51200000000006</v>
      </c>
      <c r="P46" t="s">
        <v>2190</v>
      </c>
    </row>
    <row r="47" spans="1:16">
      <c r="A47" s="119" t="str">
        <f>+VLOOKUP(C47,'Selectable Table'!D:E,2,0)</f>
        <v>OTH CUST</v>
      </c>
      <c r="B47" t="s">
        <v>2202</v>
      </c>
      <c r="C47" t="s">
        <v>2203</v>
      </c>
      <c r="D47" t="s">
        <v>2189</v>
      </c>
      <c r="E47" s="119" t="s">
        <v>324</v>
      </c>
      <c r="F47" s="119">
        <f>+VLOOKUP(Col!C47,'Selectable Table'!O:P,2,0)</f>
        <v>40700</v>
      </c>
      <c r="G47" s="119" t="str">
        <f>+VLOOKUP(F47,'Selectable Table'!P:Q,2,0)</f>
        <v>Revenues - Third Parties</v>
      </c>
      <c r="I47" t="s">
        <v>260</v>
      </c>
      <c r="J47">
        <v>2026</v>
      </c>
      <c r="K47">
        <v>5</v>
      </c>
      <c r="L47" t="s">
        <v>95</v>
      </c>
      <c r="M47">
        <v>1301.7849999999999</v>
      </c>
      <c r="N47">
        <v>1</v>
      </c>
      <c r="O47">
        <v>1301.7849999999999</v>
      </c>
      <c r="P47" t="s">
        <v>2190</v>
      </c>
    </row>
    <row r="48" spans="1:16">
      <c r="A48" s="119" t="str">
        <f>+VLOOKUP(C48,'Selectable Table'!D:E,2,0)</f>
        <v>OTH CUST</v>
      </c>
      <c r="B48" t="s">
        <v>2202</v>
      </c>
      <c r="C48" t="s">
        <v>2203</v>
      </c>
      <c r="D48" t="s">
        <v>2189</v>
      </c>
      <c r="E48" s="119" t="s">
        <v>323</v>
      </c>
      <c r="F48" s="119">
        <f>+VLOOKUP(Col!C48,'Selectable Table'!O:P,2,0)</f>
        <v>40700</v>
      </c>
      <c r="G48" s="119" t="str">
        <f>+VLOOKUP(F48,'Selectable Table'!P:Q,2,0)</f>
        <v>Revenues - Third Parties</v>
      </c>
      <c r="I48" t="s">
        <v>112</v>
      </c>
      <c r="J48">
        <v>2026</v>
      </c>
      <c r="K48">
        <v>5</v>
      </c>
      <c r="L48" t="s">
        <v>95</v>
      </c>
      <c r="M48">
        <v>163.476</v>
      </c>
      <c r="N48">
        <v>1</v>
      </c>
      <c r="O48">
        <v>163.476</v>
      </c>
      <c r="P48" t="s">
        <v>2190</v>
      </c>
    </row>
    <row r="49" spans="1:16">
      <c r="A49" s="119" t="str">
        <f>+VLOOKUP(C49,'Selectable Table'!D:E,2,0)</f>
        <v>OTH CUST</v>
      </c>
      <c r="B49" t="s">
        <v>2202</v>
      </c>
      <c r="C49" t="s">
        <v>2203</v>
      </c>
      <c r="D49" t="s">
        <v>2189</v>
      </c>
      <c r="E49" s="119" t="s">
        <v>323</v>
      </c>
      <c r="F49" s="119">
        <f>+VLOOKUP(Col!C49,'Selectable Table'!O:P,2,0)</f>
        <v>40700</v>
      </c>
      <c r="G49" s="119" t="str">
        <f>+VLOOKUP(F49,'Selectable Table'!P:Q,2,0)</f>
        <v>Revenues - Third Parties</v>
      </c>
      <c r="I49" t="s">
        <v>163</v>
      </c>
      <c r="J49">
        <v>2026</v>
      </c>
      <c r="K49">
        <v>5</v>
      </c>
      <c r="L49" t="s">
        <v>95</v>
      </c>
      <c r="M49">
        <v>5215.1200000000008</v>
      </c>
      <c r="N49">
        <v>1</v>
      </c>
      <c r="O49">
        <v>5215.1200000000008</v>
      </c>
      <c r="P49" t="s">
        <v>2190</v>
      </c>
    </row>
    <row r="50" spans="1:16">
      <c r="A50" s="119" t="str">
        <f>+VLOOKUP(C50,'Selectable Table'!D:E,2,0)</f>
        <v>OTH CUST</v>
      </c>
      <c r="B50" t="s">
        <v>2202</v>
      </c>
      <c r="C50" t="s">
        <v>2203</v>
      </c>
      <c r="D50" t="s">
        <v>2189</v>
      </c>
      <c r="E50" s="119" t="s">
        <v>324</v>
      </c>
      <c r="F50" s="119">
        <f>+VLOOKUP(Col!C50,'Selectable Table'!O:P,2,0)</f>
        <v>40700</v>
      </c>
      <c r="G50" s="119" t="str">
        <f>+VLOOKUP(F50,'Selectable Table'!P:Q,2,0)</f>
        <v>Revenues - Third Parties</v>
      </c>
      <c r="I50" t="s">
        <v>683</v>
      </c>
      <c r="J50">
        <v>2026</v>
      </c>
      <c r="K50">
        <v>5</v>
      </c>
      <c r="L50" t="s">
        <v>95</v>
      </c>
      <c r="M50">
        <v>231.34</v>
      </c>
      <c r="N50">
        <v>1</v>
      </c>
      <c r="O50">
        <v>231.34</v>
      </c>
      <c r="P50" t="s">
        <v>2190</v>
      </c>
    </row>
    <row r="51" spans="1:16">
      <c r="A51" s="119" t="str">
        <f>+VLOOKUP(C51,'Selectable Table'!D:E,2,0)</f>
        <v>ASTRAZENECA</v>
      </c>
      <c r="B51" t="s">
        <v>1629</v>
      </c>
      <c r="C51" t="s">
        <v>296</v>
      </c>
      <c r="D51" t="s">
        <v>2189</v>
      </c>
      <c r="E51" s="119" t="s">
        <v>324</v>
      </c>
      <c r="F51" s="119">
        <f>+VLOOKUP(Col!C51,'Selectable Table'!O:P,2,0)</f>
        <v>40700</v>
      </c>
      <c r="G51" s="119" t="str">
        <f>+VLOOKUP(F51,'Selectable Table'!P:Q,2,0)</f>
        <v>Revenues - Third Parties</v>
      </c>
      <c r="I51" t="s">
        <v>260</v>
      </c>
      <c r="J51">
        <v>2026</v>
      </c>
      <c r="K51">
        <v>5</v>
      </c>
      <c r="L51" t="s">
        <v>95</v>
      </c>
      <c r="M51">
        <v>402.36</v>
      </c>
      <c r="N51">
        <v>1</v>
      </c>
      <c r="O51">
        <v>402.36</v>
      </c>
      <c r="P51" t="s">
        <v>2190</v>
      </c>
    </row>
    <row r="52" spans="1:16">
      <c r="A52" s="119" t="str">
        <f>+VLOOKUP(C52,'Selectable Table'!D:E,2,0)</f>
        <v>ASTRAZENECA</v>
      </c>
      <c r="B52" t="s">
        <v>1629</v>
      </c>
      <c r="C52" t="s">
        <v>296</v>
      </c>
      <c r="D52" t="s">
        <v>2189</v>
      </c>
      <c r="E52" s="119" t="s">
        <v>323</v>
      </c>
      <c r="F52" s="119">
        <f>+VLOOKUP(Col!C52,'Selectable Table'!O:P,2,0)</f>
        <v>40700</v>
      </c>
      <c r="G52" s="119" t="str">
        <f>+VLOOKUP(F52,'Selectable Table'!P:Q,2,0)</f>
        <v>Revenues - Third Parties</v>
      </c>
      <c r="I52" t="s">
        <v>2198</v>
      </c>
      <c r="J52">
        <v>2026</v>
      </c>
      <c r="K52">
        <v>5</v>
      </c>
      <c r="L52" t="s">
        <v>95</v>
      </c>
      <c r="M52">
        <v>925.44</v>
      </c>
      <c r="N52">
        <v>1</v>
      </c>
      <c r="O52">
        <v>925.44</v>
      </c>
      <c r="P52" t="s">
        <v>2190</v>
      </c>
    </row>
    <row r="53" spans="1:16">
      <c r="A53" s="119" t="str">
        <f>+VLOOKUP(C53,'Selectable Table'!D:E,2,0)</f>
        <v>MERCK</v>
      </c>
      <c r="B53" t="s">
        <v>2204</v>
      </c>
      <c r="C53" t="s">
        <v>133</v>
      </c>
      <c r="D53" t="s">
        <v>2189</v>
      </c>
      <c r="E53" s="119" t="s">
        <v>324</v>
      </c>
      <c r="F53" s="119">
        <f>+VLOOKUP(Col!C53,'Selectable Table'!O:P,2,0)</f>
        <v>40700</v>
      </c>
      <c r="G53" s="119" t="str">
        <f>+VLOOKUP(F53,'Selectable Table'!P:Q,2,0)</f>
        <v>Revenues - Third Parties</v>
      </c>
      <c r="I53" t="s">
        <v>260</v>
      </c>
      <c r="J53">
        <v>2026</v>
      </c>
      <c r="K53">
        <v>5</v>
      </c>
      <c r="L53" t="s">
        <v>95</v>
      </c>
      <c r="M53">
        <v>310.82</v>
      </c>
      <c r="N53">
        <v>1</v>
      </c>
      <c r="O53">
        <v>310.82</v>
      </c>
      <c r="P53" t="s">
        <v>2190</v>
      </c>
    </row>
    <row r="54" spans="1:16">
      <c r="A54" s="119" t="str">
        <f>+VLOOKUP(C54,'Selectable Table'!D:E,2,0)</f>
        <v>MERCK</v>
      </c>
      <c r="B54" t="s">
        <v>2204</v>
      </c>
      <c r="C54" t="s">
        <v>133</v>
      </c>
      <c r="D54" t="s">
        <v>2189</v>
      </c>
      <c r="E54" s="119" t="s">
        <v>323</v>
      </c>
      <c r="F54" s="119">
        <f>+VLOOKUP(Col!C54,'Selectable Table'!O:P,2,0)</f>
        <v>40700</v>
      </c>
      <c r="G54" s="119" t="str">
        <f>+VLOOKUP(F54,'Selectable Table'!P:Q,2,0)</f>
        <v>Revenues - Third Parties</v>
      </c>
      <c r="I54" t="s">
        <v>118</v>
      </c>
      <c r="J54">
        <v>2026</v>
      </c>
      <c r="K54">
        <v>5</v>
      </c>
      <c r="L54" t="s">
        <v>95</v>
      </c>
      <c r="M54">
        <v>330.27</v>
      </c>
      <c r="N54">
        <v>1</v>
      </c>
      <c r="O54">
        <v>330.27</v>
      </c>
      <c r="P54" t="s">
        <v>2190</v>
      </c>
    </row>
    <row r="55" spans="1:16">
      <c r="A55" s="119" t="str">
        <f>+VLOOKUP(C55,'Selectable Table'!D:E,2,0)</f>
        <v>MERCK</v>
      </c>
      <c r="B55" t="s">
        <v>2204</v>
      </c>
      <c r="C55" t="s">
        <v>133</v>
      </c>
      <c r="D55" t="s">
        <v>2189</v>
      </c>
      <c r="E55" s="119" t="s">
        <v>323</v>
      </c>
      <c r="F55" s="119">
        <f>+VLOOKUP(Col!C55,'Selectable Table'!O:P,2,0)</f>
        <v>40700</v>
      </c>
      <c r="G55" s="119" t="str">
        <f>+VLOOKUP(F55,'Selectable Table'!P:Q,2,0)</f>
        <v>Revenues - Third Parties</v>
      </c>
      <c r="I55" t="s">
        <v>163</v>
      </c>
      <c r="J55">
        <v>2026</v>
      </c>
      <c r="K55">
        <v>5</v>
      </c>
      <c r="L55" t="s">
        <v>95</v>
      </c>
      <c r="M55">
        <v>330.28</v>
      </c>
      <c r="N55">
        <v>1</v>
      </c>
      <c r="O55">
        <v>330.28</v>
      </c>
      <c r="P55" t="s">
        <v>2190</v>
      </c>
    </row>
    <row r="56" spans="1:16">
      <c r="A56" s="119" t="str">
        <f>+VLOOKUP(C56,'Selectable Table'!D:E,2,0)</f>
        <v>MERCK</v>
      </c>
      <c r="B56" t="s">
        <v>1679</v>
      </c>
      <c r="C56" t="s">
        <v>133</v>
      </c>
      <c r="D56" t="s">
        <v>2189</v>
      </c>
      <c r="E56" s="119" t="s">
        <v>325</v>
      </c>
      <c r="F56" s="119">
        <f>+VLOOKUP(Col!C56,'Selectable Table'!O:P,2,0)</f>
        <v>40700</v>
      </c>
      <c r="G56" s="119" t="str">
        <f>+VLOOKUP(F56,'Selectable Table'!P:Q,2,0)</f>
        <v>Revenues - Third Parties</v>
      </c>
      <c r="I56" t="s">
        <v>130</v>
      </c>
      <c r="J56">
        <v>2026</v>
      </c>
      <c r="K56">
        <v>5</v>
      </c>
      <c r="L56" t="s">
        <v>95</v>
      </c>
      <c r="M56">
        <v>3173.78</v>
      </c>
      <c r="N56">
        <v>1</v>
      </c>
      <c r="O56">
        <v>3173.78</v>
      </c>
      <c r="P56" t="s">
        <v>2190</v>
      </c>
    </row>
    <row r="57" spans="1:16">
      <c r="A57" s="119" t="str">
        <f>+VLOOKUP(C57,'Selectable Table'!D:E,2,0)</f>
        <v>MERCK</v>
      </c>
      <c r="B57" t="s">
        <v>1679</v>
      </c>
      <c r="C57" t="s">
        <v>133</v>
      </c>
      <c r="D57" t="s">
        <v>2189</v>
      </c>
      <c r="E57" s="119" t="s">
        <v>324</v>
      </c>
      <c r="F57" s="119">
        <f>+VLOOKUP(Col!C57,'Selectable Table'!O:P,2,0)</f>
        <v>40700</v>
      </c>
      <c r="G57" s="119" t="str">
        <f>+VLOOKUP(F57,'Selectable Table'!P:Q,2,0)</f>
        <v>Revenues - Third Parties</v>
      </c>
      <c r="I57" t="s">
        <v>203</v>
      </c>
      <c r="J57">
        <v>2026</v>
      </c>
      <c r="K57">
        <v>5</v>
      </c>
      <c r="L57" t="s">
        <v>95</v>
      </c>
      <c r="M57">
        <v>1598.22</v>
      </c>
      <c r="N57">
        <v>1</v>
      </c>
      <c r="O57">
        <v>1598.22</v>
      </c>
      <c r="P57" t="s">
        <v>2190</v>
      </c>
    </row>
    <row r="58" spans="1:16">
      <c r="A58" s="119" t="str">
        <f>+VLOOKUP(C58,'Selectable Table'!D:E,2,0)</f>
        <v>MERCK</v>
      </c>
      <c r="B58" t="s">
        <v>1679</v>
      </c>
      <c r="C58" t="s">
        <v>133</v>
      </c>
      <c r="D58" t="s">
        <v>2189</v>
      </c>
      <c r="E58" s="119" t="s">
        <v>324</v>
      </c>
      <c r="F58" s="119">
        <f>+VLOOKUP(Col!C58,'Selectable Table'!O:P,2,0)</f>
        <v>40700</v>
      </c>
      <c r="G58" s="119" t="str">
        <f>+VLOOKUP(F58,'Selectable Table'!P:Q,2,0)</f>
        <v>Revenues - Third Parties</v>
      </c>
      <c r="I58" t="s">
        <v>204</v>
      </c>
      <c r="J58">
        <v>2026</v>
      </c>
      <c r="K58">
        <v>5</v>
      </c>
      <c r="L58" t="s">
        <v>95</v>
      </c>
      <c r="M58">
        <v>1073.52</v>
      </c>
      <c r="N58">
        <v>1</v>
      </c>
      <c r="O58">
        <v>1073.52</v>
      </c>
      <c r="P58" t="s">
        <v>2190</v>
      </c>
    </row>
    <row r="59" spans="1:16">
      <c r="A59" s="119" t="str">
        <f>+VLOOKUP(C59,'Selectable Table'!D:E,2,0)</f>
        <v>MERCK</v>
      </c>
      <c r="B59" t="s">
        <v>1679</v>
      </c>
      <c r="C59" t="s">
        <v>133</v>
      </c>
      <c r="D59" t="s">
        <v>2189</v>
      </c>
      <c r="E59" s="119" t="s">
        <v>324</v>
      </c>
      <c r="F59" s="119">
        <f>+VLOOKUP(Col!C59,'Selectable Table'!O:P,2,0)</f>
        <v>40700</v>
      </c>
      <c r="G59" s="119" t="str">
        <f>+VLOOKUP(F59,'Selectable Table'!P:Q,2,0)</f>
        <v>Revenues - Third Parties</v>
      </c>
      <c r="I59" t="s">
        <v>260</v>
      </c>
      <c r="J59">
        <v>2026</v>
      </c>
      <c r="K59">
        <v>5</v>
      </c>
      <c r="L59" t="s">
        <v>95</v>
      </c>
      <c r="M59">
        <v>310.82</v>
      </c>
      <c r="N59">
        <v>1</v>
      </c>
      <c r="O59">
        <v>310.82</v>
      </c>
      <c r="P59" t="s">
        <v>2190</v>
      </c>
    </row>
    <row r="60" spans="1:16">
      <c r="A60" s="119" t="str">
        <f>+VLOOKUP(C60,'Selectable Table'!D:E,2,0)</f>
        <v>MERCK</v>
      </c>
      <c r="B60" t="s">
        <v>1679</v>
      </c>
      <c r="C60" t="s">
        <v>133</v>
      </c>
      <c r="D60" t="s">
        <v>2189</v>
      </c>
      <c r="E60" s="119" t="s">
        <v>324</v>
      </c>
      <c r="F60" s="119">
        <f>+VLOOKUP(Col!C60,'Selectable Table'!O:P,2,0)</f>
        <v>40700</v>
      </c>
      <c r="G60" s="119" t="str">
        <f>+VLOOKUP(F60,'Selectable Table'!P:Q,2,0)</f>
        <v>Revenues - Third Parties</v>
      </c>
      <c r="I60" t="s">
        <v>197</v>
      </c>
      <c r="J60">
        <v>2026</v>
      </c>
      <c r="K60">
        <v>5</v>
      </c>
      <c r="L60" t="s">
        <v>95</v>
      </c>
      <c r="M60">
        <v>1027.52</v>
      </c>
      <c r="N60">
        <v>1</v>
      </c>
      <c r="O60">
        <v>1027.52</v>
      </c>
      <c r="P60" t="s">
        <v>2190</v>
      </c>
    </row>
    <row r="61" spans="1:16">
      <c r="A61" s="119" t="str">
        <f>+VLOOKUP(C61,'Selectable Table'!D:E,2,0)</f>
        <v>MERCK</v>
      </c>
      <c r="B61" t="s">
        <v>1679</v>
      </c>
      <c r="C61" t="s">
        <v>133</v>
      </c>
      <c r="D61" t="s">
        <v>2189</v>
      </c>
      <c r="E61" s="119" t="s">
        <v>323</v>
      </c>
      <c r="F61" s="119">
        <f>+VLOOKUP(Col!C61,'Selectable Table'!O:P,2,0)</f>
        <v>40700</v>
      </c>
      <c r="G61" s="119" t="str">
        <f>+VLOOKUP(F61,'Selectable Table'!P:Q,2,0)</f>
        <v>Revenues - Third Parties</v>
      </c>
      <c r="I61" t="s">
        <v>118</v>
      </c>
      <c r="J61">
        <v>2026</v>
      </c>
      <c r="K61">
        <v>5</v>
      </c>
      <c r="L61" t="s">
        <v>95</v>
      </c>
      <c r="M61">
        <v>440.36</v>
      </c>
      <c r="N61">
        <v>1</v>
      </c>
      <c r="O61">
        <v>440.36</v>
      </c>
      <c r="P61" t="s">
        <v>2190</v>
      </c>
    </row>
    <row r="62" spans="1:16">
      <c r="A62" s="119" t="str">
        <f>+VLOOKUP(C62,'Selectable Table'!D:E,2,0)</f>
        <v>MERCK</v>
      </c>
      <c r="B62" t="s">
        <v>437</v>
      </c>
      <c r="C62" t="s">
        <v>133</v>
      </c>
      <c r="D62" t="s">
        <v>2189</v>
      </c>
      <c r="E62" s="119" t="s">
        <v>325</v>
      </c>
      <c r="F62" s="119">
        <f>+VLOOKUP(Col!C62,'Selectable Table'!O:P,2,0)</f>
        <v>40700</v>
      </c>
      <c r="G62" s="119" t="str">
        <f>+VLOOKUP(F62,'Selectable Table'!P:Q,2,0)</f>
        <v>Revenues - Third Parties</v>
      </c>
      <c r="I62" t="s">
        <v>130</v>
      </c>
      <c r="J62">
        <v>2026</v>
      </c>
      <c r="K62">
        <v>5</v>
      </c>
      <c r="L62" t="s">
        <v>95</v>
      </c>
      <c r="M62">
        <v>1018.2</v>
      </c>
      <c r="N62">
        <v>1</v>
      </c>
      <c r="O62">
        <v>1018.2</v>
      </c>
      <c r="P62" t="s">
        <v>2190</v>
      </c>
    </row>
    <row r="63" spans="1:16">
      <c r="A63" s="119" t="str">
        <f>+VLOOKUP(C63,'Selectable Table'!D:E,2,0)</f>
        <v>MERCK</v>
      </c>
      <c r="B63" t="s">
        <v>437</v>
      </c>
      <c r="C63" t="s">
        <v>133</v>
      </c>
      <c r="D63" t="s">
        <v>2189</v>
      </c>
      <c r="E63" s="119" t="s">
        <v>324</v>
      </c>
      <c r="F63" s="119">
        <f>+VLOOKUP(Col!C63,'Selectable Table'!O:P,2,0)</f>
        <v>40700</v>
      </c>
      <c r="G63" s="119" t="str">
        <f>+VLOOKUP(F63,'Selectable Table'!P:Q,2,0)</f>
        <v>Revenues - Third Parties</v>
      </c>
      <c r="I63" t="s">
        <v>203</v>
      </c>
      <c r="J63">
        <v>2026</v>
      </c>
      <c r="K63">
        <v>5</v>
      </c>
      <c r="L63" t="s">
        <v>95</v>
      </c>
      <c r="M63">
        <v>355.16</v>
      </c>
      <c r="N63">
        <v>1</v>
      </c>
      <c r="O63">
        <v>355.16</v>
      </c>
      <c r="P63" t="s">
        <v>2190</v>
      </c>
    </row>
    <row r="64" spans="1:16">
      <c r="A64" s="119" t="str">
        <f>+VLOOKUP(C64,'Selectable Table'!D:E,2,0)</f>
        <v>MERCK</v>
      </c>
      <c r="B64" t="s">
        <v>437</v>
      </c>
      <c r="C64" t="s">
        <v>133</v>
      </c>
      <c r="D64" t="s">
        <v>2189</v>
      </c>
      <c r="E64" s="119" t="s">
        <v>324</v>
      </c>
      <c r="F64" s="119">
        <f>+VLOOKUP(Col!C64,'Selectable Table'!O:P,2,0)</f>
        <v>40700</v>
      </c>
      <c r="G64" s="119" t="str">
        <f>+VLOOKUP(F64,'Selectable Table'!P:Q,2,0)</f>
        <v>Revenues - Third Parties</v>
      </c>
      <c r="I64" t="s">
        <v>204</v>
      </c>
      <c r="J64">
        <v>2026</v>
      </c>
      <c r="K64">
        <v>5</v>
      </c>
      <c r="L64" t="s">
        <v>95</v>
      </c>
      <c r="M64">
        <v>238.56</v>
      </c>
      <c r="N64">
        <v>1</v>
      </c>
      <c r="O64">
        <v>238.56</v>
      </c>
      <c r="P64" t="s">
        <v>2190</v>
      </c>
    </row>
    <row r="65" spans="1:16">
      <c r="A65" s="119" t="str">
        <f>+VLOOKUP(C65,'Selectable Table'!D:E,2,0)</f>
        <v>MERCK</v>
      </c>
      <c r="B65" t="s">
        <v>437</v>
      </c>
      <c r="C65" t="s">
        <v>133</v>
      </c>
      <c r="D65" t="s">
        <v>2189</v>
      </c>
      <c r="E65" s="119" t="s">
        <v>324</v>
      </c>
      <c r="F65" s="119">
        <f>+VLOOKUP(Col!C65,'Selectable Table'!O:P,2,0)</f>
        <v>40700</v>
      </c>
      <c r="G65" s="119" t="str">
        <f>+VLOOKUP(F65,'Selectable Table'!P:Q,2,0)</f>
        <v>Revenues - Third Parties</v>
      </c>
      <c r="I65" t="s">
        <v>260</v>
      </c>
      <c r="J65">
        <v>2026</v>
      </c>
      <c r="K65">
        <v>5</v>
      </c>
      <c r="L65" t="s">
        <v>95</v>
      </c>
      <c r="M65">
        <v>310.82</v>
      </c>
      <c r="N65">
        <v>1</v>
      </c>
      <c r="O65">
        <v>310.82</v>
      </c>
      <c r="P65" t="s">
        <v>2190</v>
      </c>
    </row>
    <row r="66" spans="1:16">
      <c r="A66" s="119" t="str">
        <f>+VLOOKUP(C66,'Selectable Table'!D:E,2,0)</f>
        <v>MERCK</v>
      </c>
      <c r="B66" t="s">
        <v>437</v>
      </c>
      <c r="C66" t="s">
        <v>133</v>
      </c>
      <c r="D66" t="s">
        <v>2189</v>
      </c>
      <c r="E66" s="119" t="s">
        <v>323</v>
      </c>
      <c r="F66" s="119">
        <f>+VLOOKUP(Col!C66,'Selectable Table'!O:P,2,0)</f>
        <v>40700</v>
      </c>
      <c r="G66" s="119" t="str">
        <f>+VLOOKUP(F66,'Selectable Table'!P:Q,2,0)</f>
        <v>Revenues - Third Parties</v>
      </c>
      <c r="I66" t="s">
        <v>118</v>
      </c>
      <c r="J66">
        <v>2026</v>
      </c>
      <c r="K66">
        <v>5</v>
      </c>
      <c r="L66" t="s">
        <v>95</v>
      </c>
      <c r="M66">
        <v>110.09</v>
      </c>
      <c r="N66">
        <v>1</v>
      </c>
      <c r="O66">
        <v>110.09</v>
      </c>
      <c r="P66" t="s">
        <v>2190</v>
      </c>
    </row>
    <row r="67" spans="1:16">
      <c r="A67" s="119" t="str">
        <f>+VLOOKUP(C67,'Selectable Table'!D:E,2,0)</f>
        <v>MERCK</v>
      </c>
      <c r="B67" t="s">
        <v>1721</v>
      </c>
      <c r="C67" t="s">
        <v>133</v>
      </c>
      <c r="D67" t="s">
        <v>2189</v>
      </c>
      <c r="E67" s="119" t="s">
        <v>325</v>
      </c>
      <c r="F67" s="119">
        <f>+VLOOKUP(Col!C67,'Selectable Table'!O:P,2,0)</f>
        <v>40700</v>
      </c>
      <c r="G67" s="119" t="str">
        <f>+VLOOKUP(F67,'Selectable Table'!P:Q,2,0)</f>
        <v>Revenues - Third Parties</v>
      </c>
      <c r="I67" t="s">
        <v>130</v>
      </c>
      <c r="J67">
        <v>2026</v>
      </c>
      <c r="K67">
        <v>5</v>
      </c>
      <c r="L67" t="s">
        <v>95</v>
      </c>
      <c r="M67">
        <v>509.1</v>
      </c>
      <c r="N67">
        <v>1</v>
      </c>
      <c r="O67">
        <v>509.1</v>
      </c>
      <c r="P67" t="s">
        <v>2190</v>
      </c>
    </row>
    <row r="68" spans="1:16">
      <c r="A68" s="119" t="str">
        <f>+VLOOKUP(C68,'Selectable Table'!D:E,2,0)</f>
        <v>MERCK</v>
      </c>
      <c r="B68" t="s">
        <v>1721</v>
      </c>
      <c r="C68" t="s">
        <v>133</v>
      </c>
      <c r="D68" t="s">
        <v>2189</v>
      </c>
      <c r="E68" s="119" t="s">
        <v>324</v>
      </c>
      <c r="F68" s="119">
        <f>+VLOOKUP(Col!C68,'Selectable Table'!O:P,2,0)</f>
        <v>40700</v>
      </c>
      <c r="G68" s="119" t="str">
        <f>+VLOOKUP(F68,'Selectable Table'!P:Q,2,0)</f>
        <v>Revenues - Third Parties</v>
      </c>
      <c r="I68" t="s">
        <v>203</v>
      </c>
      <c r="J68">
        <v>2026</v>
      </c>
      <c r="K68">
        <v>5</v>
      </c>
      <c r="L68" t="s">
        <v>95</v>
      </c>
      <c r="M68">
        <v>177.58</v>
      </c>
      <c r="N68">
        <v>1</v>
      </c>
      <c r="O68">
        <v>177.58</v>
      </c>
      <c r="P68" t="s">
        <v>2190</v>
      </c>
    </row>
    <row r="69" spans="1:16">
      <c r="A69" s="119" t="str">
        <f>+VLOOKUP(C69,'Selectable Table'!D:E,2,0)</f>
        <v>MERCK</v>
      </c>
      <c r="B69" t="s">
        <v>1721</v>
      </c>
      <c r="C69" t="s">
        <v>133</v>
      </c>
      <c r="D69" t="s">
        <v>2189</v>
      </c>
      <c r="E69" s="119" t="s">
        <v>324</v>
      </c>
      <c r="F69" s="119">
        <f>+VLOOKUP(Col!C69,'Selectable Table'!O:P,2,0)</f>
        <v>40700</v>
      </c>
      <c r="G69" s="119" t="str">
        <f>+VLOOKUP(F69,'Selectable Table'!P:Q,2,0)</f>
        <v>Revenues - Third Parties</v>
      </c>
      <c r="I69" t="s">
        <v>204</v>
      </c>
      <c r="J69">
        <v>2026</v>
      </c>
      <c r="K69">
        <v>5</v>
      </c>
      <c r="L69" t="s">
        <v>95</v>
      </c>
      <c r="M69">
        <v>119.28</v>
      </c>
      <c r="N69">
        <v>1</v>
      </c>
      <c r="O69">
        <v>119.28</v>
      </c>
      <c r="P69" t="s">
        <v>2190</v>
      </c>
    </row>
    <row r="70" spans="1:16">
      <c r="A70" s="119" t="str">
        <f>+VLOOKUP(C70,'Selectable Table'!D:E,2,0)</f>
        <v>MERCK</v>
      </c>
      <c r="B70" t="s">
        <v>1721</v>
      </c>
      <c r="C70" t="s">
        <v>133</v>
      </c>
      <c r="D70" t="s">
        <v>2189</v>
      </c>
      <c r="E70" s="119" t="s">
        <v>324</v>
      </c>
      <c r="F70" s="119">
        <f>+VLOOKUP(Col!C70,'Selectable Table'!O:P,2,0)</f>
        <v>40700</v>
      </c>
      <c r="G70" s="119" t="str">
        <f>+VLOOKUP(F70,'Selectable Table'!P:Q,2,0)</f>
        <v>Revenues - Third Parties</v>
      </c>
      <c r="I70" t="s">
        <v>260</v>
      </c>
      <c r="J70">
        <v>2026</v>
      </c>
      <c r="K70">
        <v>5</v>
      </c>
      <c r="L70" t="s">
        <v>95</v>
      </c>
      <c r="M70">
        <v>310.82</v>
      </c>
      <c r="N70">
        <v>1</v>
      </c>
      <c r="O70">
        <v>310.82</v>
      </c>
      <c r="P70" t="s">
        <v>2190</v>
      </c>
    </row>
    <row r="71" spans="1:16">
      <c r="A71" s="119" t="str">
        <f>+VLOOKUP(C71,'Selectable Table'!D:E,2,0)</f>
        <v>MERCK</v>
      </c>
      <c r="B71" t="s">
        <v>1721</v>
      </c>
      <c r="C71" t="s">
        <v>133</v>
      </c>
      <c r="D71" t="s">
        <v>2189</v>
      </c>
      <c r="E71" s="119" t="s">
        <v>323</v>
      </c>
      <c r="F71" s="119">
        <f>+VLOOKUP(Col!C71,'Selectable Table'!O:P,2,0)</f>
        <v>40700</v>
      </c>
      <c r="G71" s="119" t="str">
        <f>+VLOOKUP(F71,'Selectable Table'!P:Q,2,0)</f>
        <v>Revenues - Third Parties</v>
      </c>
      <c r="I71" t="s">
        <v>118</v>
      </c>
      <c r="J71">
        <v>2026</v>
      </c>
      <c r="K71">
        <v>5</v>
      </c>
      <c r="L71" t="s">
        <v>95</v>
      </c>
      <c r="M71">
        <v>110.09</v>
      </c>
      <c r="N71">
        <v>1</v>
      </c>
      <c r="O71">
        <v>110.09</v>
      </c>
      <c r="P71" t="s">
        <v>2190</v>
      </c>
    </row>
    <row r="72" spans="1:16">
      <c r="A72" s="119" t="str">
        <f>+VLOOKUP(C72,'Selectable Table'!D:E,2,0)</f>
        <v>MERCK</v>
      </c>
      <c r="B72" t="s">
        <v>2205</v>
      </c>
      <c r="C72" t="s">
        <v>133</v>
      </c>
      <c r="D72" t="s">
        <v>2189</v>
      </c>
      <c r="E72" s="119" t="s">
        <v>325</v>
      </c>
      <c r="F72" s="119">
        <f>+VLOOKUP(Col!C72,'Selectable Table'!O:P,2,0)</f>
        <v>40700</v>
      </c>
      <c r="G72" s="119" t="str">
        <f>+VLOOKUP(F72,'Selectable Table'!P:Q,2,0)</f>
        <v>Revenues - Third Parties</v>
      </c>
      <c r="I72" t="s">
        <v>130</v>
      </c>
      <c r="J72">
        <v>2026</v>
      </c>
      <c r="K72">
        <v>5</v>
      </c>
      <c r="L72" t="s">
        <v>95</v>
      </c>
      <c r="M72">
        <v>4606.47</v>
      </c>
      <c r="N72">
        <v>1</v>
      </c>
      <c r="O72">
        <v>4606.47</v>
      </c>
      <c r="P72" t="s">
        <v>2190</v>
      </c>
    </row>
    <row r="73" spans="1:16">
      <c r="A73" s="119" t="str">
        <f>+VLOOKUP(C73,'Selectable Table'!D:E,2,0)</f>
        <v>MERCK</v>
      </c>
      <c r="B73" t="s">
        <v>2205</v>
      </c>
      <c r="C73" t="s">
        <v>133</v>
      </c>
      <c r="D73" t="s">
        <v>2189</v>
      </c>
      <c r="E73" s="119" t="s">
        <v>324</v>
      </c>
      <c r="F73" s="119">
        <f>+VLOOKUP(Col!C73,'Selectable Table'!O:P,2,0)</f>
        <v>40700</v>
      </c>
      <c r="G73" s="119" t="str">
        <f>+VLOOKUP(F73,'Selectable Table'!P:Q,2,0)</f>
        <v>Revenues - Third Parties</v>
      </c>
      <c r="I73" t="s">
        <v>638</v>
      </c>
      <c r="J73">
        <v>2026</v>
      </c>
      <c r="K73">
        <v>5</v>
      </c>
      <c r="L73" t="s">
        <v>95</v>
      </c>
      <c r="M73">
        <v>2104.29</v>
      </c>
      <c r="N73">
        <v>1</v>
      </c>
      <c r="O73">
        <v>2104.29</v>
      </c>
      <c r="P73" t="s">
        <v>2190</v>
      </c>
    </row>
    <row r="74" spans="1:16">
      <c r="A74" s="119" t="str">
        <f>+VLOOKUP(C74,'Selectable Table'!D:E,2,0)</f>
        <v>MERCK</v>
      </c>
      <c r="B74" t="s">
        <v>2205</v>
      </c>
      <c r="C74" t="s">
        <v>133</v>
      </c>
      <c r="D74" t="s">
        <v>2189</v>
      </c>
      <c r="E74" s="119" t="s">
        <v>324</v>
      </c>
      <c r="F74" s="119">
        <f>+VLOOKUP(Col!C74,'Selectable Table'!O:P,2,0)</f>
        <v>40700</v>
      </c>
      <c r="G74" s="119" t="str">
        <f>+VLOOKUP(F74,'Selectable Table'!P:Q,2,0)</f>
        <v>Revenues - Third Parties</v>
      </c>
      <c r="I74" t="s">
        <v>204</v>
      </c>
      <c r="J74">
        <v>2026</v>
      </c>
      <c r="K74">
        <v>5</v>
      </c>
      <c r="L74" t="s">
        <v>95</v>
      </c>
      <c r="M74">
        <v>357.84</v>
      </c>
      <c r="N74">
        <v>1</v>
      </c>
      <c r="O74">
        <v>357.84</v>
      </c>
      <c r="P74" t="s">
        <v>2190</v>
      </c>
    </row>
    <row r="75" spans="1:16">
      <c r="A75" s="119" t="str">
        <f>+VLOOKUP(C75,'Selectable Table'!D:E,2,0)</f>
        <v>MERCK</v>
      </c>
      <c r="B75" t="s">
        <v>2205</v>
      </c>
      <c r="C75" t="s">
        <v>133</v>
      </c>
      <c r="D75" t="s">
        <v>2189</v>
      </c>
      <c r="E75" s="119" t="s">
        <v>324</v>
      </c>
      <c r="F75" s="119">
        <f>+VLOOKUP(Col!C75,'Selectable Table'!O:P,2,0)</f>
        <v>40700</v>
      </c>
      <c r="G75" s="119" t="str">
        <f>+VLOOKUP(F75,'Selectable Table'!P:Q,2,0)</f>
        <v>Revenues - Third Parties</v>
      </c>
      <c r="I75" t="s">
        <v>260</v>
      </c>
      <c r="J75">
        <v>2026</v>
      </c>
      <c r="K75">
        <v>5</v>
      </c>
      <c r="L75" t="s">
        <v>95</v>
      </c>
      <c r="M75">
        <v>310.82</v>
      </c>
      <c r="N75">
        <v>1</v>
      </c>
      <c r="O75">
        <v>310.82</v>
      </c>
      <c r="P75" t="s">
        <v>2190</v>
      </c>
    </row>
    <row r="76" spans="1:16">
      <c r="A76" s="119" t="str">
        <f>+VLOOKUP(C76,'Selectable Table'!D:E,2,0)</f>
        <v>MERCK</v>
      </c>
      <c r="B76" t="s">
        <v>2205</v>
      </c>
      <c r="C76" t="s">
        <v>133</v>
      </c>
      <c r="D76" t="s">
        <v>2189</v>
      </c>
      <c r="E76" s="119" t="s">
        <v>323</v>
      </c>
      <c r="F76" s="119">
        <f>+VLOOKUP(Col!C76,'Selectable Table'!O:P,2,0)</f>
        <v>40700</v>
      </c>
      <c r="G76" s="119" t="str">
        <f>+VLOOKUP(F76,'Selectable Table'!P:Q,2,0)</f>
        <v>Revenues - Third Parties</v>
      </c>
      <c r="I76" t="s">
        <v>118</v>
      </c>
      <c r="J76">
        <v>2026</v>
      </c>
      <c r="K76">
        <v>5</v>
      </c>
      <c r="L76" t="s">
        <v>95</v>
      </c>
      <c r="M76">
        <v>440.36</v>
      </c>
      <c r="N76">
        <v>1</v>
      </c>
      <c r="O76">
        <v>440.36</v>
      </c>
      <c r="P76" t="s">
        <v>2190</v>
      </c>
    </row>
    <row r="77" spans="1:16">
      <c r="A77" s="119" t="str">
        <f>+VLOOKUP(C77,'Selectable Table'!D:E,2,0)</f>
        <v>OTH CUST</v>
      </c>
      <c r="B77" t="s">
        <v>1729</v>
      </c>
      <c r="C77" t="s">
        <v>2206</v>
      </c>
      <c r="D77" t="s">
        <v>2189</v>
      </c>
      <c r="E77" s="119" t="s">
        <v>324</v>
      </c>
      <c r="F77" s="119">
        <f>+VLOOKUP(Col!C77,'Selectable Table'!O:P,2,0)</f>
        <v>40700</v>
      </c>
      <c r="G77" s="119" t="str">
        <f>+VLOOKUP(F77,'Selectable Table'!P:Q,2,0)</f>
        <v>Revenues - Third Parties</v>
      </c>
      <c r="I77" t="s">
        <v>260</v>
      </c>
      <c r="J77">
        <v>2026</v>
      </c>
      <c r="K77">
        <v>5</v>
      </c>
      <c r="L77" t="s">
        <v>95</v>
      </c>
      <c r="M77">
        <v>1331.93</v>
      </c>
      <c r="N77">
        <v>1</v>
      </c>
      <c r="O77">
        <v>1331.93</v>
      </c>
      <c r="P77" t="s">
        <v>2190</v>
      </c>
    </row>
    <row r="78" spans="1:16">
      <c r="A78" s="119" t="str">
        <f>+VLOOKUP(C78,'Selectable Table'!D:E,2,0)</f>
        <v>OTH CUST</v>
      </c>
      <c r="B78" t="s">
        <v>1729</v>
      </c>
      <c r="C78" t="s">
        <v>2206</v>
      </c>
      <c r="D78" t="s">
        <v>2189</v>
      </c>
      <c r="E78" s="119" t="s">
        <v>323</v>
      </c>
      <c r="F78" s="119">
        <f>+VLOOKUP(Col!C78,'Selectable Table'!O:P,2,0)</f>
        <v>40700</v>
      </c>
      <c r="G78" s="119" t="str">
        <f>+VLOOKUP(F78,'Selectable Table'!P:Q,2,0)</f>
        <v>Revenues - Third Parties</v>
      </c>
      <c r="I78" t="s">
        <v>146</v>
      </c>
      <c r="J78">
        <v>2026</v>
      </c>
      <c r="K78">
        <v>5</v>
      </c>
      <c r="L78" t="s">
        <v>95</v>
      </c>
      <c r="M78">
        <v>848.28</v>
      </c>
      <c r="N78">
        <v>1</v>
      </c>
      <c r="O78">
        <v>848.28</v>
      </c>
      <c r="P78" t="s">
        <v>2190</v>
      </c>
    </row>
    <row r="79" spans="1:16">
      <c r="A79" s="119" t="str">
        <f>+VLOOKUP(C79,'Selectable Table'!D:E,2,0)</f>
        <v>OTH CUST</v>
      </c>
      <c r="B79" t="s">
        <v>1729</v>
      </c>
      <c r="C79" t="s">
        <v>2206</v>
      </c>
      <c r="D79" t="s">
        <v>2189</v>
      </c>
      <c r="E79" s="119" t="s">
        <v>323</v>
      </c>
      <c r="F79" s="119">
        <f>+VLOOKUP(Col!C79,'Selectable Table'!O:P,2,0)</f>
        <v>40700</v>
      </c>
      <c r="G79" s="119" t="str">
        <f>+VLOOKUP(F79,'Selectable Table'!P:Q,2,0)</f>
        <v>Revenues - Third Parties</v>
      </c>
      <c r="I79" t="s">
        <v>112</v>
      </c>
      <c r="J79">
        <v>2026</v>
      </c>
      <c r="K79">
        <v>5</v>
      </c>
      <c r="L79" t="s">
        <v>95</v>
      </c>
      <c r="M79">
        <v>148.68</v>
      </c>
      <c r="N79">
        <v>1</v>
      </c>
      <c r="O79">
        <v>148.68</v>
      </c>
      <c r="P79" t="s">
        <v>2190</v>
      </c>
    </row>
    <row r="80" spans="1:16">
      <c r="A80" s="119" t="str">
        <f>+VLOOKUP(C80,'Selectable Table'!D:E,2,0)</f>
        <v>MERCK</v>
      </c>
      <c r="B80" t="s">
        <v>440</v>
      </c>
      <c r="C80" t="s">
        <v>133</v>
      </c>
      <c r="D80" t="s">
        <v>2189</v>
      </c>
      <c r="E80" s="119" t="s">
        <v>325</v>
      </c>
      <c r="F80" s="119">
        <f>+VLOOKUP(Col!C80,'Selectable Table'!O:P,2,0)</f>
        <v>40700</v>
      </c>
      <c r="G80" s="119" t="str">
        <f>+VLOOKUP(F80,'Selectable Table'!P:Q,2,0)</f>
        <v>Revenues - Third Parties</v>
      </c>
      <c r="I80" t="s">
        <v>130</v>
      </c>
      <c r="J80">
        <v>2026</v>
      </c>
      <c r="K80">
        <v>5</v>
      </c>
      <c r="L80" t="s">
        <v>95</v>
      </c>
      <c r="M80">
        <v>16777.150000000001</v>
      </c>
      <c r="N80">
        <v>1</v>
      </c>
      <c r="O80">
        <v>16777.150000000001</v>
      </c>
      <c r="P80" t="s">
        <v>2190</v>
      </c>
    </row>
    <row r="81" spans="1:16">
      <c r="A81" s="119" t="str">
        <f>+VLOOKUP(C81,'Selectable Table'!D:E,2,0)</f>
        <v>MERCK</v>
      </c>
      <c r="B81" t="s">
        <v>440</v>
      </c>
      <c r="C81" t="s">
        <v>133</v>
      </c>
      <c r="D81" t="s">
        <v>2189</v>
      </c>
      <c r="E81" s="119" t="s">
        <v>324</v>
      </c>
      <c r="F81" s="119">
        <f>+VLOOKUP(Col!C81,'Selectable Table'!O:P,2,0)</f>
        <v>40700</v>
      </c>
      <c r="G81" s="119" t="str">
        <f>+VLOOKUP(F81,'Selectable Table'!P:Q,2,0)</f>
        <v>Revenues - Third Parties</v>
      </c>
      <c r="I81" t="s">
        <v>203</v>
      </c>
      <c r="J81">
        <v>2026</v>
      </c>
      <c r="K81">
        <v>5</v>
      </c>
      <c r="L81" t="s">
        <v>95</v>
      </c>
      <c r="M81">
        <v>3551.6</v>
      </c>
      <c r="N81">
        <v>1</v>
      </c>
      <c r="O81">
        <v>3551.6</v>
      </c>
      <c r="P81" t="s">
        <v>2190</v>
      </c>
    </row>
    <row r="82" spans="1:16">
      <c r="A82" s="119" t="str">
        <f>+VLOOKUP(C82,'Selectable Table'!D:E,2,0)</f>
        <v>MERCK</v>
      </c>
      <c r="B82" t="s">
        <v>440</v>
      </c>
      <c r="C82" t="s">
        <v>133</v>
      </c>
      <c r="D82" t="s">
        <v>2189</v>
      </c>
      <c r="E82" s="119" t="s">
        <v>324</v>
      </c>
      <c r="F82" s="119">
        <f>+VLOOKUP(Col!C82,'Selectable Table'!O:P,2,0)</f>
        <v>40700</v>
      </c>
      <c r="G82" s="119" t="str">
        <f>+VLOOKUP(F82,'Selectable Table'!P:Q,2,0)</f>
        <v>Revenues - Third Parties</v>
      </c>
      <c r="I82" t="s">
        <v>638</v>
      </c>
      <c r="J82">
        <v>2026</v>
      </c>
      <c r="K82">
        <v>5</v>
      </c>
      <c r="L82" t="s">
        <v>95</v>
      </c>
      <c r="M82">
        <v>4910.01</v>
      </c>
      <c r="N82">
        <v>1</v>
      </c>
      <c r="O82">
        <v>4910.01</v>
      </c>
      <c r="P82" t="s">
        <v>2190</v>
      </c>
    </row>
    <row r="83" spans="1:16">
      <c r="A83" s="119" t="str">
        <f>+VLOOKUP(C83,'Selectable Table'!D:E,2,0)</f>
        <v>MERCK</v>
      </c>
      <c r="B83" t="s">
        <v>440</v>
      </c>
      <c r="C83" t="s">
        <v>133</v>
      </c>
      <c r="D83" t="s">
        <v>2189</v>
      </c>
      <c r="E83" s="119" t="s">
        <v>324</v>
      </c>
      <c r="F83" s="119">
        <f>+VLOOKUP(Col!C83,'Selectable Table'!O:P,2,0)</f>
        <v>40700</v>
      </c>
      <c r="G83" s="119" t="str">
        <f>+VLOOKUP(F83,'Selectable Table'!P:Q,2,0)</f>
        <v>Revenues - Third Parties</v>
      </c>
      <c r="I83" t="s">
        <v>204</v>
      </c>
      <c r="J83">
        <v>2026</v>
      </c>
      <c r="K83">
        <v>5</v>
      </c>
      <c r="L83" t="s">
        <v>95</v>
      </c>
      <c r="M83">
        <v>3936.24</v>
      </c>
      <c r="N83">
        <v>1</v>
      </c>
      <c r="O83">
        <v>3936.24</v>
      </c>
      <c r="P83" t="s">
        <v>2190</v>
      </c>
    </row>
    <row r="84" spans="1:16">
      <c r="A84" s="119" t="str">
        <f>+VLOOKUP(C84,'Selectable Table'!D:E,2,0)</f>
        <v>MERCK</v>
      </c>
      <c r="B84" t="s">
        <v>440</v>
      </c>
      <c r="C84" t="s">
        <v>133</v>
      </c>
      <c r="D84" t="s">
        <v>2189</v>
      </c>
      <c r="E84" s="119" t="s">
        <v>324</v>
      </c>
      <c r="F84" s="119">
        <f>+VLOOKUP(Col!C84,'Selectable Table'!O:P,2,0)</f>
        <v>40700</v>
      </c>
      <c r="G84" s="119" t="str">
        <f>+VLOOKUP(F84,'Selectable Table'!P:Q,2,0)</f>
        <v>Revenues - Third Parties</v>
      </c>
      <c r="I84" t="s">
        <v>260</v>
      </c>
      <c r="J84">
        <v>2026</v>
      </c>
      <c r="K84">
        <v>5</v>
      </c>
      <c r="L84" t="s">
        <v>95</v>
      </c>
      <c r="M84">
        <v>310.82</v>
      </c>
      <c r="N84">
        <v>1</v>
      </c>
      <c r="O84">
        <v>310.82</v>
      </c>
      <c r="P84" t="s">
        <v>2190</v>
      </c>
    </row>
    <row r="85" spans="1:16">
      <c r="A85" s="119" t="str">
        <f>+VLOOKUP(C85,'Selectable Table'!D:E,2,0)</f>
        <v>MERCK</v>
      </c>
      <c r="B85" t="s">
        <v>440</v>
      </c>
      <c r="C85" t="s">
        <v>133</v>
      </c>
      <c r="D85" t="s">
        <v>2189</v>
      </c>
      <c r="E85" s="119" t="s">
        <v>323</v>
      </c>
      <c r="F85" s="119">
        <f>+VLOOKUP(Col!C85,'Selectable Table'!O:P,2,0)</f>
        <v>40700</v>
      </c>
      <c r="G85" s="119" t="str">
        <f>+VLOOKUP(F85,'Selectable Table'!P:Q,2,0)</f>
        <v>Revenues - Third Parties</v>
      </c>
      <c r="I85" t="s">
        <v>118</v>
      </c>
      <c r="J85">
        <v>2026</v>
      </c>
      <c r="K85">
        <v>5</v>
      </c>
      <c r="L85" t="s">
        <v>95</v>
      </c>
      <c r="M85">
        <v>2532.0700000000002</v>
      </c>
      <c r="N85">
        <v>1</v>
      </c>
      <c r="O85">
        <v>2532.0700000000002</v>
      </c>
      <c r="P85" t="s">
        <v>2190</v>
      </c>
    </row>
    <row r="86" spans="1:16">
      <c r="A86" s="119" t="str">
        <f>+VLOOKUP(C86,'Selectable Table'!D:E,2,0)</f>
        <v>ASTRAZENECA</v>
      </c>
      <c r="B86" t="s">
        <v>441</v>
      </c>
      <c r="C86" t="s">
        <v>296</v>
      </c>
      <c r="D86" t="s">
        <v>2189</v>
      </c>
      <c r="E86" s="119" t="s">
        <v>324</v>
      </c>
      <c r="F86" s="119">
        <f>+VLOOKUP(Col!C86,'Selectable Table'!O:P,2,0)</f>
        <v>40700</v>
      </c>
      <c r="G86" s="119" t="str">
        <f>+VLOOKUP(F86,'Selectable Table'!P:Q,2,0)</f>
        <v>Revenues - Third Parties</v>
      </c>
      <c r="I86" t="s">
        <v>2207</v>
      </c>
      <c r="J86">
        <v>2026</v>
      </c>
      <c r="K86">
        <v>5</v>
      </c>
      <c r="L86" t="s">
        <v>95</v>
      </c>
      <c r="M86">
        <v>18</v>
      </c>
      <c r="N86">
        <v>1</v>
      </c>
      <c r="O86">
        <v>18</v>
      </c>
      <c r="P86" t="s">
        <v>2190</v>
      </c>
    </row>
    <row r="87" spans="1:16">
      <c r="A87" s="119" t="str">
        <f>+VLOOKUP(C87,'Selectable Table'!D:E,2,0)</f>
        <v>ASTRAZENECA</v>
      </c>
      <c r="B87" t="s">
        <v>441</v>
      </c>
      <c r="C87" t="s">
        <v>296</v>
      </c>
      <c r="D87" t="s">
        <v>2189</v>
      </c>
      <c r="E87" s="119" t="s">
        <v>325</v>
      </c>
      <c r="F87" s="119">
        <f>+VLOOKUP(Col!C87,'Selectable Table'!O:P,2,0)</f>
        <v>40700</v>
      </c>
      <c r="G87" s="119" t="str">
        <f>+VLOOKUP(F87,'Selectable Table'!P:Q,2,0)</f>
        <v>Revenues - Third Parties</v>
      </c>
      <c r="I87" t="s">
        <v>130</v>
      </c>
      <c r="J87">
        <v>2026</v>
      </c>
      <c r="K87">
        <v>5</v>
      </c>
      <c r="L87" t="s">
        <v>95</v>
      </c>
      <c r="M87">
        <v>667.42</v>
      </c>
      <c r="N87">
        <v>1</v>
      </c>
      <c r="O87">
        <v>667.42</v>
      </c>
      <c r="P87" t="s">
        <v>2190</v>
      </c>
    </row>
    <row r="88" spans="1:16">
      <c r="A88" s="119" t="str">
        <f>+VLOOKUP(C88,'Selectable Table'!D:E,2,0)</f>
        <v>ASTRAZENECA</v>
      </c>
      <c r="B88" t="s">
        <v>441</v>
      </c>
      <c r="C88" t="s">
        <v>296</v>
      </c>
      <c r="D88" t="s">
        <v>2189</v>
      </c>
      <c r="E88" s="119" t="s">
        <v>324</v>
      </c>
      <c r="F88" s="119">
        <f>+VLOOKUP(Col!C88,'Selectable Table'!O:P,2,0)</f>
        <v>40700</v>
      </c>
      <c r="G88" s="119" t="str">
        <f>+VLOOKUP(F88,'Selectable Table'!P:Q,2,0)</f>
        <v>Revenues - Third Parties</v>
      </c>
      <c r="I88" t="s">
        <v>256</v>
      </c>
      <c r="J88">
        <v>2026</v>
      </c>
      <c r="K88">
        <v>5</v>
      </c>
      <c r="L88" t="s">
        <v>95</v>
      </c>
      <c r="M88">
        <v>392</v>
      </c>
      <c r="N88">
        <v>1</v>
      </c>
      <c r="O88">
        <v>392</v>
      </c>
      <c r="P88" t="s">
        <v>2190</v>
      </c>
    </row>
    <row r="89" spans="1:16">
      <c r="A89" s="119" t="str">
        <f>+VLOOKUP(C89,'Selectable Table'!D:E,2,0)</f>
        <v>ASTRAZENECA</v>
      </c>
      <c r="B89" t="s">
        <v>441</v>
      </c>
      <c r="C89" t="s">
        <v>296</v>
      </c>
      <c r="D89" t="s">
        <v>2189</v>
      </c>
      <c r="E89" s="119" t="s">
        <v>324</v>
      </c>
      <c r="F89" s="119">
        <f>+VLOOKUP(Col!C89,'Selectable Table'!O:P,2,0)</f>
        <v>40700</v>
      </c>
      <c r="G89" s="119" t="str">
        <f>+VLOOKUP(F89,'Selectable Table'!P:Q,2,0)</f>
        <v>Revenues - Third Parties</v>
      </c>
      <c r="I89" t="s">
        <v>257</v>
      </c>
      <c r="J89">
        <v>2026</v>
      </c>
      <c r="K89">
        <v>5</v>
      </c>
      <c r="L89" t="s">
        <v>95</v>
      </c>
      <c r="M89">
        <v>238.3</v>
      </c>
      <c r="N89">
        <v>1</v>
      </c>
      <c r="O89">
        <v>238.3</v>
      </c>
      <c r="P89" t="s">
        <v>2190</v>
      </c>
    </row>
    <row r="90" spans="1:16">
      <c r="A90" s="119" t="str">
        <f>+VLOOKUP(C90,'Selectable Table'!D:E,2,0)</f>
        <v>ASTRAZENECA</v>
      </c>
      <c r="B90" t="s">
        <v>441</v>
      </c>
      <c r="C90" t="s">
        <v>296</v>
      </c>
      <c r="D90" t="s">
        <v>2189</v>
      </c>
      <c r="E90" s="119" t="s">
        <v>324</v>
      </c>
      <c r="F90" s="119">
        <f>+VLOOKUP(Col!C90,'Selectable Table'!O:P,2,0)</f>
        <v>40700</v>
      </c>
      <c r="G90" s="119" t="str">
        <f>+VLOOKUP(F90,'Selectable Table'!P:Q,2,0)</f>
        <v>Revenues - Third Parties</v>
      </c>
      <c r="I90" t="s">
        <v>260</v>
      </c>
      <c r="J90">
        <v>2026</v>
      </c>
      <c r="K90">
        <v>5</v>
      </c>
      <c r="L90" t="s">
        <v>95</v>
      </c>
      <c r="M90">
        <v>376.26</v>
      </c>
      <c r="N90">
        <v>1</v>
      </c>
      <c r="O90">
        <v>376.26</v>
      </c>
      <c r="P90" t="s">
        <v>2190</v>
      </c>
    </row>
    <row r="91" spans="1:16">
      <c r="A91" s="119" t="str">
        <f>+VLOOKUP(C91,'Selectable Table'!D:E,2,0)</f>
        <v>ASTRAZENECA</v>
      </c>
      <c r="B91" t="s">
        <v>441</v>
      </c>
      <c r="C91" t="s">
        <v>296</v>
      </c>
      <c r="D91" t="s">
        <v>2189</v>
      </c>
      <c r="E91" s="119" t="s">
        <v>323</v>
      </c>
      <c r="F91" s="119">
        <f>+VLOOKUP(Col!C91,'Selectable Table'!O:P,2,0)</f>
        <v>40700</v>
      </c>
      <c r="G91" s="119" t="str">
        <f>+VLOOKUP(F91,'Selectable Table'!P:Q,2,0)</f>
        <v>Revenues - Third Parties</v>
      </c>
      <c r="I91" t="s">
        <v>2198</v>
      </c>
      <c r="J91">
        <v>2026</v>
      </c>
      <c r="K91">
        <v>5</v>
      </c>
      <c r="L91" t="s">
        <v>95</v>
      </c>
      <c r="M91">
        <v>2884.7</v>
      </c>
      <c r="N91">
        <v>1</v>
      </c>
      <c r="O91">
        <v>2884.7</v>
      </c>
      <c r="P91" t="s">
        <v>2190</v>
      </c>
    </row>
    <row r="92" spans="1:16">
      <c r="A92" s="119" t="str">
        <f>+VLOOKUP(C92,'Selectable Table'!D:E,2,0)</f>
        <v>IQVIA</v>
      </c>
      <c r="B92" t="s">
        <v>753</v>
      </c>
      <c r="C92" t="s">
        <v>424</v>
      </c>
      <c r="D92" t="s">
        <v>2189</v>
      </c>
      <c r="E92" s="119" t="s">
        <v>323</v>
      </c>
      <c r="F92" s="119">
        <f>+VLOOKUP(Col!C92,'Selectable Table'!O:P,2,0)</f>
        <v>40700</v>
      </c>
      <c r="G92" s="119" t="str">
        <f>+VLOOKUP(F92,'Selectable Table'!P:Q,2,0)</f>
        <v>Revenues - Third Parties</v>
      </c>
      <c r="I92" t="s">
        <v>112</v>
      </c>
      <c r="J92">
        <v>2026</v>
      </c>
      <c r="K92">
        <v>5</v>
      </c>
      <c r="L92" t="s">
        <v>95</v>
      </c>
      <c r="M92">
        <v>155.72</v>
      </c>
      <c r="N92">
        <v>1</v>
      </c>
      <c r="O92">
        <v>155.72</v>
      </c>
      <c r="P92" t="s">
        <v>2190</v>
      </c>
    </row>
    <row r="93" spans="1:16">
      <c r="A93" s="119" t="str">
        <f>+VLOOKUP(C93,'Selectable Table'!D:E,2,0)</f>
        <v>OTH CUST</v>
      </c>
      <c r="B93" t="s">
        <v>1778</v>
      </c>
      <c r="C93" t="s">
        <v>1156</v>
      </c>
      <c r="D93" t="s">
        <v>2189</v>
      </c>
      <c r="E93" s="119" t="s">
        <v>324</v>
      </c>
      <c r="F93" s="119">
        <f>+VLOOKUP(Col!C93,'Selectable Table'!O:P,2,0)</f>
        <v>40900</v>
      </c>
      <c r="G93" s="119" t="str">
        <f>+VLOOKUP(F93,'Selectable Table'!P:Q,2,0)</f>
        <v>Revenues- IC</v>
      </c>
      <c r="I93" t="s">
        <v>260</v>
      </c>
      <c r="J93">
        <v>2026</v>
      </c>
      <c r="K93">
        <v>5</v>
      </c>
      <c r="L93" t="s">
        <v>95</v>
      </c>
      <c r="M93">
        <v>1134</v>
      </c>
      <c r="N93">
        <v>1</v>
      </c>
      <c r="O93">
        <v>1134</v>
      </c>
      <c r="P93" t="s">
        <v>2190</v>
      </c>
    </row>
    <row r="94" spans="1:16">
      <c r="A94" s="119" t="str">
        <f>+VLOOKUP(C94,'Selectable Table'!D:E,2,0)</f>
        <v>OTH CUST</v>
      </c>
      <c r="B94" t="s">
        <v>1778</v>
      </c>
      <c r="C94" t="s">
        <v>1156</v>
      </c>
      <c r="D94" t="s">
        <v>2189</v>
      </c>
      <c r="E94" s="119" t="s">
        <v>323</v>
      </c>
      <c r="F94" s="119">
        <f>+VLOOKUP(Col!C94,'Selectable Table'!O:P,2,0)</f>
        <v>40900</v>
      </c>
      <c r="G94" s="119" t="str">
        <f>+VLOOKUP(F94,'Selectable Table'!P:Q,2,0)</f>
        <v>Revenues- IC</v>
      </c>
      <c r="I94" t="s">
        <v>713</v>
      </c>
      <c r="J94">
        <v>2026</v>
      </c>
      <c r="K94">
        <v>5</v>
      </c>
      <c r="L94" t="s">
        <v>95</v>
      </c>
      <c r="M94">
        <v>637.5</v>
      </c>
      <c r="N94">
        <v>1</v>
      </c>
      <c r="O94">
        <v>637.5</v>
      </c>
      <c r="P94" t="s">
        <v>2190</v>
      </c>
    </row>
    <row r="95" spans="1:16">
      <c r="A95" s="119" t="str">
        <f>+VLOOKUP(C95,'Selectable Table'!D:E,2,0)</f>
        <v>OTH CUST</v>
      </c>
      <c r="B95" t="s">
        <v>448</v>
      </c>
      <c r="C95" t="s">
        <v>423</v>
      </c>
      <c r="D95" t="s">
        <v>2189</v>
      </c>
      <c r="E95" s="119" t="s">
        <v>324</v>
      </c>
      <c r="F95" s="119">
        <f>+VLOOKUP(Col!C95,'Selectable Table'!O:P,2,0)</f>
        <v>40700</v>
      </c>
      <c r="G95" s="119" t="str">
        <f>+VLOOKUP(F95,'Selectable Table'!P:Q,2,0)</f>
        <v>Revenues - Third Parties</v>
      </c>
      <c r="I95" t="s">
        <v>260</v>
      </c>
      <c r="J95">
        <v>2026</v>
      </c>
      <c r="K95">
        <v>5</v>
      </c>
      <c r="L95" t="s">
        <v>95</v>
      </c>
      <c r="M95">
        <v>1553.92</v>
      </c>
      <c r="N95">
        <v>1</v>
      </c>
      <c r="O95">
        <v>1553.92</v>
      </c>
      <c r="P95" t="s">
        <v>2190</v>
      </c>
    </row>
    <row r="96" spans="1:16">
      <c r="A96" s="119" t="str">
        <f>+VLOOKUP(C96,'Selectable Table'!D:E,2,0)</f>
        <v>OTH CUST</v>
      </c>
      <c r="B96" t="s">
        <v>448</v>
      </c>
      <c r="C96" t="s">
        <v>423</v>
      </c>
      <c r="D96" t="s">
        <v>2189</v>
      </c>
      <c r="E96" s="119" t="s">
        <v>323</v>
      </c>
      <c r="F96" s="119">
        <f>+VLOOKUP(Col!C96,'Selectable Table'!O:P,2,0)</f>
        <v>40700</v>
      </c>
      <c r="G96" s="119" t="str">
        <f>+VLOOKUP(F96,'Selectable Table'!P:Q,2,0)</f>
        <v>Revenues - Third Parties</v>
      </c>
      <c r="I96" t="s">
        <v>146</v>
      </c>
      <c r="J96">
        <v>2026</v>
      </c>
      <c r="K96">
        <v>5</v>
      </c>
      <c r="L96" t="s">
        <v>95</v>
      </c>
      <c r="M96">
        <v>1298.92</v>
      </c>
      <c r="N96">
        <v>1</v>
      </c>
      <c r="O96">
        <v>1298.92</v>
      </c>
      <c r="P96" t="s">
        <v>2190</v>
      </c>
    </row>
    <row r="97" spans="1:16">
      <c r="A97" s="119" t="str">
        <f>+VLOOKUP(C97,'Selectable Table'!D:E,2,0)</f>
        <v>OTH CUST</v>
      </c>
      <c r="B97" t="s">
        <v>448</v>
      </c>
      <c r="C97" t="s">
        <v>423</v>
      </c>
      <c r="D97" t="s">
        <v>2189</v>
      </c>
      <c r="E97" s="119" t="s">
        <v>323</v>
      </c>
      <c r="F97" s="119">
        <f>+VLOOKUP(Col!C97,'Selectable Table'!O:P,2,0)</f>
        <v>40700</v>
      </c>
      <c r="G97" s="119" t="str">
        <f>+VLOOKUP(F97,'Selectable Table'!P:Q,2,0)</f>
        <v>Revenues - Third Parties</v>
      </c>
      <c r="I97" t="s">
        <v>112</v>
      </c>
      <c r="J97">
        <v>2026</v>
      </c>
      <c r="K97">
        <v>5</v>
      </c>
      <c r="L97" t="s">
        <v>95</v>
      </c>
      <c r="M97">
        <v>195.14</v>
      </c>
      <c r="N97">
        <v>1</v>
      </c>
      <c r="O97">
        <v>195.14</v>
      </c>
      <c r="P97" t="s">
        <v>2190</v>
      </c>
    </row>
    <row r="98" spans="1:16">
      <c r="A98" s="119" t="str">
        <f>+VLOOKUP(C98,'Selectable Table'!D:E,2,0)</f>
        <v>OTH CUST</v>
      </c>
      <c r="B98" t="s">
        <v>448</v>
      </c>
      <c r="C98" t="s">
        <v>423</v>
      </c>
      <c r="D98" t="s">
        <v>2189</v>
      </c>
      <c r="E98" s="119" t="s">
        <v>323</v>
      </c>
      <c r="F98" s="119">
        <f>+VLOOKUP(Col!C98,'Selectable Table'!O:P,2,0)</f>
        <v>40700</v>
      </c>
      <c r="G98" s="119" t="str">
        <f>+VLOOKUP(F98,'Selectable Table'!P:Q,2,0)</f>
        <v>Revenues - Third Parties</v>
      </c>
      <c r="I98" t="s">
        <v>163</v>
      </c>
      <c r="J98">
        <v>2026</v>
      </c>
      <c r="K98">
        <v>5</v>
      </c>
      <c r="L98" t="s">
        <v>95</v>
      </c>
      <c r="M98">
        <v>778.16</v>
      </c>
      <c r="N98">
        <v>1</v>
      </c>
      <c r="O98">
        <v>778.16</v>
      </c>
      <c r="P98" t="s">
        <v>2190</v>
      </c>
    </row>
    <row r="99" spans="1:16">
      <c r="A99" s="119" t="str">
        <f>+VLOOKUP(C99,'Selectable Table'!D:E,2,0)</f>
        <v>MERCK</v>
      </c>
      <c r="B99" t="s">
        <v>452</v>
      </c>
      <c r="C99" t="s">
        <v>133</v>
      </c>
      <c r="D99" t="s">
        <v>2189</v>
      </c>
      <c r="E99" s="119" t="s">
        <v>325</v>
      </c>
      <c r="F99" s="119">
        <f>+VLOOKUP(Col!C99,'Selectable Table'!O:P,2,0)</f>
        <v>40700</v>
      </c>
      <c r="G99" s="119" t="str">
        <f>+VLOOKUP(F99,'Selectable Table'!P:Q,2,0)</f>
        <v>Revenues - Third Parties</v>
      </c>
      <c r="I99" t="s">
        <v>130</v>
      </c>
      <c r="J99">
        <v>2026</v>
      </c>
      <c r="K99">
        <v>5</v>
      </c>
      <c r="L99" t="s">
        <v>95</v>
      </c>
      <c r="M99">
        <v>813.77</v>
      </c>
      <c r="N99">
        <v>1</v>
      </c>
      <c r="O99">
        <v>813.77</v>
      </c>
      <c r="P99" t="s">
        <v>2190</v>
      </c>
    </row>
    <row r="100" spans="1:16">
      <c r="A100" s="119" t="str">
        <f>+VLOOKUP(C100,'Selectable Table'!D:E,2,0)</f>
        <v>MERCK</v>
      </c>
      <c r="B100" t="s">
        <v>452</v>
      </c>
      <c r="C100" t="s">
        <v>133</v>
      </c>
      <c r="D100" t="s">
        <v>2189</v>
      </c>
      <c r="E100" s="119" t="s">
        <v>324</v>
      </c>
      <c r="F100" s="119">
        <f>+VLOOKUP(Col!C100,'Selectable Table'!O:P,2,0)</f>
        <v>40700</v>
      </c>
      <c r="G100" s="119" t="str">
        <f>+VLOOKUP(F100,'Selectable Table'!P:Q,2,0)</f>
        <v>Revenues - Third Parties</v>
      </c>
      <c r="I100" t="s">
        <v>203</v>
      </c>
      <c r="J100">
        <v>2026</v>
      </c>
      <c r="K100">
        <v>5</v>
      </c>
      <c r="L100" t="s">
        <v>95</v>
      </c>
      <c r="M100">
        <v>177.58</v>
      </c>
      <c r="N100">
        <v>1</v>
      </c>
      <c r="O100">
        <v>177.58</v>
      </c>
      <c r="P100" t="s">
        <v>2190</v>
      </c>
    </row>
    <row r="101" spans="1:16">
      <c r="A101" s="119" t="str">
        <f>+VLOOKUP(C101,'Selectable Table'!D:E,2,0)</f>
        <v>MERCK</v>
      </c>
      <c r="B101" t="s">
        <v>452</v>
      </c>
      <c r="C101" t="s">
        <v>133</v>
      </c>
      <c r="D101" t="s">
        <v>2189</v>
      </c>
      <c r="E101" s="119" t="s">
        <v>324</v>
      </c>
      <c r="F101" s="119">
        <f>+VLOOKUP(Col!C101,'Selectable Table'!O:P,2,0)</f>
        <v>40700</v>
      </c>
      <c r="G101" s="119" t="str">
        <f>+VLOOKUP(F101,'Selectable Table'!P:Q,2,0)</f>
        <v>Revenues - Third Parties</v>
      </c>
      <c r="I101" t="s">
        <v>2208</v>
      </c>
      <c r="J101">
        <v>2026</v>
      </c>
      <c r="K101">
        <v>5</v>
      </c>
      <c r="L101" t="s">
        <v>95</v>
      </c>
      <c r="M101">
        <v>211.8</v>
      </c>
      <c r="N101">
        <v>1</v>
      </c>
      <c r="O101">
        <v>211.8</v>
      </c>
      <c r="P101" t="s">
        <v>2190</v>
      </c>
    </row>
    <row r="102" spans="1:16">
      <c r="A102" s="119" t="str">
        <f>+VLOOKUP(C102,'Selectable Table'!D:E,2,0)</f>
        <v>MERCK</v>
      </c>
      <c r="B102" t="s">
        <v>452</v>
      </c>
      <c r="C102" t="s">
        <v>133</v>
      </c>
      <c r="D102" t="s">
        <v>2189</v>
      </c>
      <c r="E102" s="119" t="s">
        <v>324</v>
      </c>
      <c r="F102" s="119">
        <f>+VLOOKUP(Col!C102,'Selectable Table'!O:P,2,0)</f>
        <v>40700</v>
      </c>
      <c r="G102" s="119" t="str">
        <f>+VLOOKUP(F102,'Selectable Table'!P:Q,2,0)</f>
        <v>Revenues - Third Parties</v>
      </c>
      <c r="I102" t="s">
        <v>204</v>
      </c>
      <c r="J102">
        <v>2026</v>
      </c>
      <c r="K102">
        <v>5</v>
      </c>
      <c r="L102" t="s">
        <v>95</v>
      </c>
      <c r="M102">
        <v>119.28</v>
      </c>
      <c r="N102">
        <v>1</v>
      </c>
      <c r="O102">
        <v>119.28</v>
      </c>
      <c r="P102" t="s">
        <v>2190</v>
      </c>
    </row>
    <row r="103" spans="1:16">
      <c r="A103" s="119" t="str">
        <f>+VLOOKUP(C103,'Selectable Table'!D:E,2,0)</f>
        <v>MERCK</v>
      </c>
      <c r="B103" t="s">
        <v>452</v>
      </c>
      <c r="C103" t="s">
        <v>133</v>
      </c>
      <c r="D103" t="s">
        <v>2189</v>
      </c>
      <c r="E103" s="119" t="s">
        <v>324</v>
      </c>
      <c r="F103" s="119">
        <f>+VLOOKUP(Col!C103,'Selectable Table'!O:P,2,0)</f>
        <v>40700</v>
      </c>
      <c r="G103" s="119" t="str">
        <f>+VLOOKUP(F103,'Selectable Table'!P:Q,2,0)</f>
        <v>Revenues - Third Parties</v>
      </c>
      <c r="I103" t="s">
        <v>257</v>
      </c>
      <c r="J103">
        <v>2026</v>
      </c>
      <c r="K103">
        <v>5</v>
      </c>
      <c r="L103" t="s">
        <v>95</v>
      </c>
      <c r="M103">
        <v>143.13</v>
      </c>
      <c r="N103">
        <v>1</v>
      </c>
      <c r="O103">
        <v>143.13</v>
      </c>
      <c r="P103" t="s">
        <v>2190</v>
      </c>
    </row>
    <row r="104" spans="1:16">
      <c r="A104" s="119" t="str">
        <f>+VLOOKUP(C104,'Selectable Table'!D:E,2,0)</f>
        <v>MERCK</v>
      </c>
      <c r="B104" t="s">
        <v>452</v>
      </c>
      <c r="C104" t="s">
        <v>133</v>
      </c>
      <c r="D104" t="s">
        <v>2189</v>
      </c>
      <c r="E104" s="119" t="s">
        <v>324</v>
      </c>
      <c r="F104" s="119">
        <f>+VLOOKUP(Col!C104,'Selectable Table'!O:P,2,0)</f>
        <v>40700</v>
      </c>
      <c r="G104" s="119" t="str">
        <f>+VLOOKUP(F104,'Selectable Table'!P:Q,2,0)</f>
        <v>Revenues - Third Parties</v>
      </c>
      <c r="I104" t="s">
        <v>260</v>
      </c>
      <c r="J104">
        <v>2026</v>
      </c>
      <c r="K104">
        <v>5</v>
      </c>
      <c r="L104" t="s">
        <v>95</v>
      </c>
      <c r="M104">
        <v>310.82</v>
      </c>
      <c r="N104">
        <v>1</v>
      </c>
      <c r="O104">
        <v>310.82</v>
      </c>
      <c r="P104" t="s">
        <v>2190</v>
      </c>
    </row>
    <row r="105" spans="1:16">
      <c r="A105" s="119" t="str">
        <f>+VLOOKUP(C105,'Selectable Table'!D:E,2,0)</f>
        <v>MERCK</v>
      </c>
      <c r="B105" t="s">
        <v>452</v>
      </c>
      <c r="C105" t="s">
        <v>133</v>
      </c>
      <c r="D105" t="s">
        <v>2189</v>
      </c>
      <c r="E105" s="119" t="s">
        <v>324</v>
      </c>
      <c r="F105" s="119">
        <f>+VLOOKUP(Col!C105,'Selectable Table'!O:P,2,0)</f>
        <v>40700</v>
      </c>
      <c r="G105" s="119" t="str">
        <f>+VLOOKUP(F105,'Selectable Table'!P:Q,2,0)</f>
        <v>Revenues - Third Parties</v>
      </c>
      <c r="I105" t="s">
        <v>197</v>
      </c>
      <c r="J105">
        <v>2026</v>
      </c>
      <c r="K105">
        <v>5</v>
      </c>
      <c r="L105" t="s">
        <v>95</v>
      </c>
      <c r="M105">
        <v>513.76</v>
      </c>
      <c r="N105">
        <v>1</v>
      </c>
      <c r="O105">
        <v>513.76</v>
      </c>
      <c r="P105" t="s">
        <v>2190</v>
      </c>
    </row>
    <row r="106" spans="1:16">
      <c r="A106" s="119" t="str">
        <f>+VLOOKUP(C106,'Selectable Table'!D:E,2,0)</f>
        <v>MERCK</v>
      </c>
      <c r="B106" t="s">
        <v>452</v>
      </c>
      <c r="C106" t="s">
        <v>133</v>
      </c>
      <c r="D106" t="s">
        <v>2189</v>
      </c>
      <c r="E106" s="119" t="s">
        <v>323</v>
      </c>
      <c r="F106" s="119">
        <f>+VLOOKUP(Col!C106,'Selectable Table'!O:P,2,0)</f>
        <v>40700</v>
      </c>
      <c r="G106" s="119" t="str">
        <f>+VLOOKUP(F106,'Selectable Table'!P:Q,2,0)</f>
        <v>Revenues - Third Parties</v>
      </c>
      <c r="I106" t="s">
        <v>118</v>
      </c>
      <c r="J106">
        <v>2026</v>
      </c>
      <c r="K106">
        <v>5</v>
      </c>
      <c r="L106" t="s">
        <v>95</v>
      </c>
      <c r="M106">
        <v>220.18</v>
      </c>
      <c r="N106">
        <v>1</v>
      </c>
      <c r="O106">
        <v>220.18</v>
      </c>
      <c r="P106" t="s">
        <v>2190</v>
      </c>
    </row>
    <row r="107" spans="1:16">
      <c r="A107" s="119" t="str">
        <f>+VLOOKUP(C107,'Selectable Table'!D:E,2,0)</f>
        <v>MERCK</v>
      </c>
      <c r="B107" t="s">
        <v>452</v>
      </c>
      <c r="C107" t="s">
        <v>133</v>
      </c>
      <c r="D107" t="s">
        <v>2189</v>
      </c>
      <c r="E107" s="119" t="s">
        <v>323</v>
      </c>
      <c r="F107" s="119">
        <f>+VLOOKUP(Col!C107,'Selectable Table'!O:P,2,0)</f>
        <v>40700</v>
      </c>
      <c r="G107" s="119" t="str">
        <f>+VLOOKUP(F107,'Selectable Table'!P:Q,2,0)</f>
        <v>Revenues - Third Parties</v>
      </c>
      <c r="I107" t="s">
        <v>163</v>
      </c>
      <c r="J107">
        <v>2026</v>
      </c>
      <c r="K107">
        <v>5</v>
      </c>
      <c r="L107" t="s">
        <v>95</v>
      </c>
      <c r="M107">
        <v>660.56</v>
      </c>
      <c r="N107">
        <v>1</v>
      </c>
      <c r="O107">
        <v>660.56</v>
      </c>
      <c r="P107" t="s">
        <v>2190</v>
      </c>
    </row>
    <row r="108" spans="1:16">
      <c r="A108" s="119" t="str">
        <f>+VLOOKUP(C108,'Selectable Table'!D:E,2,0)</f>
        <v>MERCK</v>
      </c>
      <c r="B108" t="s">
        <v>453</v>
      </c>
      <c r="C108" t="s">
        <v>133</v>
      </c>
      <c r="D108" t="s">
        <v>2189</v>
      </c>
      <c r="E108" s="119" t="s">
        <v>325</v>
      </c>
      <c r="F108" s="119">
        <f>+VLOOKUP(Col!C108,'Selectable Table'!O:P,2,0)</f>
        <v>40700</v>
      </c>
      <c r="G108" s="119" t="str">
        <f>+VLOOKUP(F108,'Selectable Table'!P:Q,2,0)</f>
        <v>Revenues - Third Parties</v>
      </c>
      <c r="I108" t="s">
        <v>130</v>
      </c>
      <c r="J108">
        <v>2026</v>
      </c>
      <c r="K108">
        <v>5</v>
      </c>
      <c r="L108" t="s">
        <v>95</v>
      </c>
      <c r="M108">
        <v>3218.67</v>
      </c>
      <c r="N108">
        <v>1</v>
      </c>
      <c r="O108">
        <v>3218.67</v>
      </c>
      <c r="P108" t="s">
        <v>2190</v>
      </c>
    </row>
    <row r="109" spans="1:16">
      <c r="A109" s="119" t="str">
        <f>+VLOOKUP(C109,'Selectable Table'!D:E,2,0)</f>
        <v>MERCK</v>
      </c>
      <c r="B109" t="s">
        <v>453</v>
      </c>
      <c r="C109" t="s">
        <v>133</v>
      </c>
      <c r="D109" t="s">
        <v>2189</v>
      </c>
      <c r="E109" s="119" t="s">
        <v>324</v>
      </c>
      <c r="F109" s="119">
        <f>+VLOOKUP(Col!C109,'Selectable Table'!O:P,2,0)</f>
        <v>40700</v>
      </c>
      <c r="G109" s="119" t="str">
        <f>+VLOOKUP(F109,'Selectable Table'!P:Q,2,0)</f>
        <v>Revenues - Third Parties</v>
      </c>
      <c r="I109" t="s">
        <v>203</v>
      </c>
      <c r="J109">
        <v>2026</v>
      </c>
      <c r="K109">
        <v>5</v>
      </c>
      <c r="L109" t="s">
        <v>95</v>
      </c>
      <c r="M109">
        <v>1420.64</v>
      </c>
      <c r="N109">
        <v>1</v>
      </c>
      <c r="O109">
        <v>1420.64</v>
      </c>
      <c r="P109" t="s">
        <v>2190</v>
      </c>
    </row>
    <row r="110" spans="1:16">
      <c r="A110" s="119" t="str">
        <f>+VLOOKUP(C110,'Selectable Table'!D:E,2,0)</f>
        <v>MERCK</v>
      </c>
      <c r="B110" t="s">
        <v>453</v>
      </c>
      <c r="C110" t="s">
        <v>133</v>
      </c>
      <c r="D110" t="s">
        <v>2189</v>
      </c>
      <c r="E110" s="119" t="s">
        <v>324</v>
      </c>
      <c r="F110" s="119">
        <f>+VLOOKUP(Col!C110,'Selectable Table'!O:P,2,0)</f>
        <v>40700</v>
      </c>
      <c r="G110" s="119" t="str">
        <f>+VLOOKUP(F110,'Selectable Table'!P:Q,2,0)</f>
        <v>Revenues - Third Parties</v>
      </c>
      <c r="I110" t="s">
        <v>638</v>
      </c>
      <c r="J110">
        <v>2026</v>
      </c>
      <c r="K110">
        <v>5</v>
      </c>
      <c r="L110" t="s">
        <v>95</v>
      </c>
      <c r="M110">
        <v>233.81</v>
      </c>
      <c r="N110">
        <v>1</v>
      </c>
      <c r="O110">
        <v>233.81</v>
      </c>
      <c r="P110" t="s">
        <v>2190</v>
      </c>
    </row>
    <row r="111" spans="1:16">
      <c r="A111" s="119" t="str">
        <f>+VLOOKUP(C111,'Selectable Table'!D:E,2,0)</f>
        <v>MERCK</v>
      </c>
      <c r="B111" t="s">
        <v>453</v>
      </c>
      <c r="C111" t="s">
        <v>133</v>
      </c>
      <c r="D111" t="s">
        <v>2189</v>
      </c>
      <c r="E111" s="119" t="s">
        <v>324</v>
      </c>
      <c r="F111" s="119">
        <f>+VLOOKUP(Col!C111,'Selectable Table'!O:P,2,0)</f>
        <v>40700</v>
      </c>
      <c r="G111" s="119" t="str">
        <f>+VLOOKUP(F111,'Selectable Table'!P:Q,2,0)</f>
        <v>Revenues - Third Parties</v>
      </c>
      <c r="I111" t="s">
        <v>204</v>
      </c>
      <c r="J111">
        <v>2026</v>
      </c>
      <c r="K111">
        <v>5</v>
      </c>
      <c r="L111" t="s">
        <v>95</v>
      </c>
      <c r="M111">
        <v>715.68</v>
      </c>
      <c r="N111">
        <v>1</v>
      </c>
      <c r="O111">
        <v>715.68</v>
      </c>
      <c r="P111" t="s">
        <v>2190</v>
      </c>
    </row>
    <row r="112" spans="1:16">
      <c r="A112" s="119" t="str">
        <f>+VLOOKUP(C112,'Selectable Table'!D:E,2,0)</f>
        <v>MERCK</v>
      </c>
      <c r="B112" t="s">
        <v>453</v>
      </c>
      <c r="C112" t="s">
        <v>133</v>
      </c>
      <c r="D112" t="s">
        <v>2189</v>
      </c>
      <c r="E112" s="119" t="s">
        <v>324</v>
      </c>
      <c r="F112" s="119">
        <f>+VLOOKUP(Col!C112,'Selectable Table'!O:P,2,0)</f>
        <v>40700</v>
      </c>
      <c r="G112" s="119" t="str">
        <f>+VLOOKUP(F112,'Selectable Table'!P:Q,2,0)</f>
        <v>Revenues - Third Parties</v>
      </c>
      <c r="I112" t="s">
        <v>260</v>
      </c>
      <c r="J112">
        <v>2026</v>
      </c>
      <c r="K112">
        <v>5</v>
      </c>
      <c r="L112" t="s">
        <v>95</v>
      </c>
      <c r="M112">
        <v>310.82</v>
      </c>
      <c r="N112">
        <v>1</v>
      </c>
      <c r="O112">
        <v>310.82</v>
      </c>
      <c r="P112" t="s">
        <v>2190</v>
      </c>
    </row>
    <row r="113" spans="1:16">
      <c r="A113" s="119" t="str">
        <f>+VLOOKUP(C113,'Selectable Table'!D:E,2,0)</f>
        <v>MERCK</v>
      </c>
      <c r="B113" t="s">
        <v>453</v>
      </c>
      <c r="C113" t="s">
        <v>133</v>
      </c>
      <c r="D113" t="s">
        <v>2189</v>
      </c>
      <c r="E113" s="119" t="s">
        <v>324</v>
      </c>
      <c r="F113" s="119">
        <f>+VLOOKUP(Col!C113,'Selectable Table'!O:P,2,0)</f>
        <v>40700</v>
      </c>
      <c r="G113" s="119" t="str">
        <f>+VLOOKUP(F113,'Selectable Table'!P:Q,2,0)</f>
        <v>Revenues - Third Parties</v>
      </c>
      <c r="I113" t="s">
        <v>197</v>
      </c>
      <c r="J113">
        <v>2026</v>
      </c>
      <c r="K113">
        <v>5</v>
      </c>
      <c r="L113" t="s">
        <v>95</v>
      </c>
      <c r="M113">
        <v>1027.52</v>
      </c>
      <c r="N113">
        <v>1</v>
      </c>
      <c r="O113">
        <v>1027.52</v>
      </c>
      <c r="P113" t="s">
        <v>2190</v>
      </c>
    </row>
    <row r="114" spans="1:16">
      <c r="A114" s="119" t="str">
        <f>+VLOOKUP(C114,'Selectable Table'!D:E,2,0)</f>
        <v>MERCK</v>
      </c>
      <c r="B114" t="s">
        <v>453</v>
      </c>
      <c r="C114" t="s">
        <v>133</v>
      </c>
      <c r="D114" t="s">
        <v>2189</v>
      </c>
      <c r="E114" s="119" t="s">
        <v>323</v>
      </c>
      <c r="F114" s="119">
        <f>+VLOOKUP(Col!C114,'Selectable Table'!O:P,2,0)</f>
        <v>40700</v>
      </c>
      <c r="G114" s="119" t="str">
        <f>+VLOOKUP(F114,'Selectable Table'!P:Q,2,0)</f>
        <v>Revenues - Third Parties</v>
      </c>
      <c r="I114" t="s">
        <v>118</v>
      </c>
      <c r="J114">
        <v>2026</v>
      </c>
      <c r="K114">
        <v>5</v>
      </c>
      <c r="L114" t="s">
        <v>95</v>
      </c>
      <c r="M114">
        <v>2862.34</v>
      </c>
      <c r="N114">
        <v>1</v>
      </c>
      <c r="O114">
        <v>2862.34</v>
      </c>
      <c r="P114" t="s">
        <v>2190</v>
      </c>
    </row>
    <row r="115" spans="1:16">
      <c r="A115" s="119" t="str">
        <f>+VLOOKUP(C115,'Selectable Table'!D:E,2,0)</f>
        <v>MERCK</v>
      </c>
      <c r="B115" t="s">
        <v>456</v>
      </c>
      <c r="C115" t="s">
        <v>133</v>
      </c>
      <c r="D115" t="s">
        <v>2189</v>
      </c>
      <c r="E115" s="119" t="s">
        <v>324</v>
      </c>
      <c r="F115" s="119">
        <f>+VLOOKUP(Col!C115,'Selectable Table'!O:P,2,0)</f>
        <v>40700</v>
      </c>
      <c r="G115" s="119" t="str">
        <f>+VLOOKUP(F115,'Selectable Table'!P:Q,2,0)</f>
        <v>Revenues - Third Parties</v>
      </c>
      <c r="I115" t="s">
        <v>260</v>
      </c>
      <c r="J115">
        <v>2026</v>
      </c>
      <c r="K115">
        <v>5</v>
      </c>
      <c r="L115" t="s">
        <v>95</v>
      </c>
      <c r="M115">
        <v>310.82</v>
      </c>
      <c r="N115">
        <v>1</v>
      </c>
      <c r="O115">
        <v>310.82</v>
      </c>
      <c r="P115" t="s">
        <v>2190</v>
      </c>
    </row>
    <row r="116" spans="1:16">
      <c r="A116" s="119" t="str">
        <f>+VLOOKUP(C116,'Selectable Table'!D:E,2,0)</f>
        <v>MERCK</v>
      </c>
      <c r="B116" t="s">
        <v>456</v>
      </c>
      <c r="C116" t="s">
        <v>133</v>
      </c>
      <c r="D116" t="s">
        <v>2189</v>
      </c>
      <c r="E116" s="119" t="s">
        <v>323</v>
      </c>
      <c r="F116" s="119">
        <f>+VLOOKUP(Col!C116,'Selectable Table'!O:P,2,0)</f>
        <v>40700</v>
      </c>
      <c r="G116" s="119" t="str">
        <f>+VLOOKUP(F116,'Selectable Table'!P:Q,2,0)</f>
        <v>Revenues - Third Parties</v>
      </c>
      <c r="I116" t="s">
        <v>163</v>
      </c>
      <c r="J116">
        <v>2026</v>
      </c>
      <c r="K116">
        <v>5</v>
      </c>
      <c r="L116" t="s">
        <v>95</v>
      </c>
      <c r="M116">
        <v>495.42</v>
      </c>
      <c r="N116">
        <v>1</v>
      </c>
      <c r="O116">
        <v>495.42</v>
      </c>
      <c r="P116" t="s">
        <v>2190</v>
      </c>
    </row>
    <row r="117" spans="1:16">
      <c r="A117" s="119" t="str">
        <f>+VLOOKUP(C117,'Selectable Table'!D:E,2,0)</f>
        <v>ASTRAZENECA</v>
      </c>
      <c r="B117" t="s">
        <v>351</v>
      </c>
      <c r="C117" t="s">
        <v>296</v>
      </c>
      <c r="D117" t="s">
        <v>2189</v>
      </c>
      <c r="E117" s="119" t="s">
        <v>324</v>
      </c>
      <c r="F117" s="119">
        <f>+VLOOKUP(Col!C117,'Selectable Table'!O:P,2,0)</f>
        <v>40700</v>
      </c>
      <c r="G117" s="119" t="str">
        <f>+VLOOKUP(F117,'Selectable Table'!P:Q,2,0)</f>
        <v>Revenues - Third Parties</v>
      </c>
      <c r="I117" t="s">
        <v>2207</v>
      </c>
      <c r="J117">
        <v>2026</v>
      </c>
      <c r="K117">
        <v>5</v>
      </c>
      <c r="L117" t="s">
        <v>95</v>
      </c>
      <c r="M117">
        <v>45</v>
      </c>
      <c r="N117">
        <v>1</v>
      </c>
      <c r="O117">
        <v>45</v>
      </c>
      <c r="P117" t="s">
        <v>2190</v>
      </c>
    </row>
    <row r="118" spans="1:16">
      <c r="A118" s="119" t="str">
        <f>+VLOOKUP(C118,'Selectable Table'!D:E,2,0)</f>
        <v>ASTRAZENECA</v>
      </c>
      <c r="B118" t="s">
        <v>351</v>
      </c>
      <c r="C118" t="s">
        <v>296</v>
      </c>
      <c r="D118" t="s">
        <v>2189</v>
      </c>
      <c r="E118" s="119" t="s">
        <v>325</v>
      </c>
      <c r="F118" s="119">
        <f>+VLOOKUP(Col!C118,'Selectable Table'!O:P,2,0)</f>
        <v>40700</v>
      </c>
      <c r="G118" s="119" t="str">
        <f>+VLOOKUP(F118,'Selectable Table'!P:Q,2,0)</f>
        <v>Revenues - Third Parties</v>
      </c>
      <c r="I118" t="s">
        <v>130</v>
      </c>
      <c r="J118">
        <v>2026</v>
      </c>
      <c r="K118">
        <v>5</v>
      </c>
      <c r="L118" t="s">
        <v>95</v>
      </c>
      <c r="M118">
        <v>1236.03</v>
      </c>
      <c r="N118">
        <v>1</v>
      </c>
      <c r="O118">
        <v>1236.03</v>
      </c>
      <c r="P118" t="s">
        <v>2190</v>
      </c>
    </row>
    <row r="119" spans="1:16">
      <c r="A119" s="119" t="str">
        <f>+VLOOKUP(C119,'Selectable Table'!D:E,2,0)</f>
        <v>ASTRAZENECA</v>
      </c>
      <c r="B119" t="s">
        <v>351</v>
      </c>
      <c r="C119" t="s">
        <v>296</v>
      </c>
      <c r="D119" t="s">
        <v>2189</v>
      </c>
      <c r="E119" s="119" t="s">
        <v>324</v>
      </c>
      <c r="F119" s="119">
        <f>+VLOOKUP(Col!C119,'Selectable Table'!O:P,2,0)</f>
        <v>40700</v>
      </c>
      <c r="G119" s="119" t="str">
        <f>+VLOOKUP(F119,'Selectable Table'!P:Q,2,0)</f>
        <v>Revenues - Third Parties</v>
      </c>
      <c r="I119" t="s">
        <v>196</v>
      </c>
      <c r="J119">
        <v>2026</v>
      </c>
      <c r="K119">
        <v>5</v>
      </c>
      <c r="L119" t="s">
        <v>95</v>
      </c>
      <c r="M119">
        <v>525.45000000000005</v>
      </c>
      <c r="N119">
        <v>1</v>
      </c>
      <c r="O119">
        <v>525.45000000000005</v>
      </c>
      <c r="P119" t="s">
        <v>2190</v>
      </c>
    </row>
    <row r="120" spans="1:16">
      <c r="A120" s="119" t="str">
        <f>+VLOOKUP(C120,'Selectable Table'!D:E,2,0)</f>
        <v>ASTRAZENECA</v>
      </c>
      <c r="B120" t="s">
        <v>351</v>
      </c>
      <c r="C120" t="s">
        <v>296</v>
      </c>
      <c r="D120" t="s">
        <v>2189</v>
      </c>
      <c r="E120" s="119" t="s">
        <v>324</v>
      </c>
      <c r="F120" s="119">
        <f>+VLOOKUP(Col!C120,'Selectable Table'!O:P,2,0)</f>
        <v>40700</v>
      </c>
      <c r="G120" s="119" t="str">
        <f>+VLOOKUP(F120,'Selectable Table'!P:Q,2,0)</f>
        <v>Revenues - Third Parties</v>
      </c>
      <c r="I120" t="s">
        <v>260</v>
      </c>
      <c r="J120">
        <v>2026</v>
      </c>
      <c r="K120">
        <v>5</v>
      </c>
      <c r="L120" t="s">
        <v>95</v>
      </c>
      <c r="M120">
        <v>370.92</v>
      </c>
      <c r="N120">
        <v>1</v>
      </c>
      <c r="O120">
        <v>370.92</v>
      </c>
      <c r="P120" t="s">
        <v>2190</v>
      </c>
    </row>
    <row r="121" spans="1:16">
      <c r="A121" s="119" t="str">
        <f>+VLOOKUP(C121,'Selectable Table'!D:E,2,0)</f>
        <v>ASTRAZENECA</v>
      </c>
      <c r="B121" t="s">
        <v>351</v>
      </c>
      <c r="C121" t="s">
        <v>296</v>
      </c>
      <c r="D121" t="s">
        <v>2189</v>
      </c>
      <c r="E121" s="119" t="s">
        <v>323</v>
      </c>
      <c r="F121" s="119">
        <f>+VLOOKUP(Col!C121,'Selectable Table'!O:P,2,0)</f>
        <v>40700</v>
      </c>
      <c r="G121" s="119" t="str">
        <f>+VLOOKUP(F121,'Selectable Table'!P:Q,2,0)</f>
        <v>Revenues - Third Parties</v>
      </c>
      <c r="I121" t="s">
        <v>118</v>
      </c>
      <c r="J121">
        <v>2026</v>
      </c>
      <c r="K121">
        <v>5</v>
      </c>
      <c r="L121" t="s">
        <v>95</v>
      </c>
      <c r="M121">
        <v>469.84</v>
      </c>
      <c r="N121">
        <v>1</v>
      </c>
      <c r="O121">
        <v>469.84</v>
      </c>
      <c r="P121" t="s">
        <v>2190</v>
      </c>
    </row>
    <row r="122" spans="1:16">
      <c r="A122" s="119" t="str">
        <f>+VLOOKUP(C122,'Selectable Table'!D:E,2,0)</f>
        <v>MERCK</v>
      </c>
      <c r="B122" t="s">
        <v>460</v>
      </c>
      <c r="C122" t="s">
        <v>133</v>
      </c>
      <c r="D122" t="s">
        <v>2189</v>
      </c>
      <c r="E122" s="119" t="s">
        <v>325</v>
      </c>
      <c r="F122" s="119">
        <f>+VLOOKUP(Col!C122,'Selectable Table'!O:P,2,0)</f>
        <v>40700</v>
      </c>
      <c r="G122" s="119" t="str">
        <f>+VLOOKUP(F122,'Selectable Table'!P:Q,2,0)</f>
        <v>Revenues - Third Parties</v>
      </c>
      <c r="I122" t="s">
        <v>130</v>
      </c>
      <c r="J122">
        <v>2026</v>
      </c>
      <c r="K122">
        <v>5</v>
      </c>
      <c r="L122" t="s">
        <v>95</v>
      </c>
      <c r="M122">
        <v>2851.36</v>
      </c>
      <c r="N122">
        <v>1</v>
      </c>
      <c r="O122">
        <v>2851.36</v>
      </c>
      <c r="P122" t="s">
        <v>2190</v>
      </c>
    </row>
    <row r="123" spans="1:16">
      <c r="A123" s="119" t="str">
        <f>+VLOOKUP(C123,'Selectable Table'!D:E,2,0)</f>
        <v>MERCK</v>
      </c>
      <c r="B123" t="s">
        <v>460</v>
      </c>
      <c r="C123" t="s">
        <v>133</v>
      </c>
      <c r="D123" t="s">
        <v>2189</v>
      </c>
      <c r="E123" s="119" t="s">
        <v>324</v>
      </c>
      <c r="F123" s="119">
        <f>+VLOOKUP(Col!C123,'Selectable Table'!O:P,2,0)</f>
        <v>40700</v>
      </c>
      <c r="G123" s="119" t="str">
        <f>+VLOOKUP(F123,'Selectable Table'!P:Q,2,0)</f>
        <v>Revenues - Third Parties</v>
      </c>
      <c r="I123" t="s">
        <v>203</v>
      </c>
      <c r="J123">
        <v>2026</v>
      </c>
      <c r="K123">
        <v>5</v>
      </c>
      <c r="L123" t="s">
        <v>95</v>
      </c>
      <c r="M123">
        <v>1243.06</v>
      </c>
      <c r="N123">
        <v>1</v>
      </c>
      <c r="O123">
        <v>1243.06</v>
      </c>
      <c r="P123" t="s">
        <v>2190</v>
      </c>
    </row>
    <row r="124" spans="1:16">
      <c r="A124" s="119" t="str">
        <f>+VLOOKUP(C124,'Selectable Table'!D:E,2,0)</f>
        <v>MERCK</v>
      </c>
      <c r="B124" t="s">
        <v>460</v>
      </c>
      <c r="C124" t="s">
        <v>133</v>
      </c>
      <c r="D124" t="s">
        <v>2189</v>
      </c>
      <c r="E124" s="119" t="s">
        <v>324</v>
      </c>
      <c r="F124" s="119">
        <f>+VLOOKUP(Col!C124,'Selectable Table'!O:P,2,0)</f>
        <v>40700</v>
      </c>
      <c r="G124" s="119" t="str">
        <f>+VLOOKUP(F124,'Selectable Table'!P:Q,2,0)</f>
        <v>Revenues - Third Parties</v>
      </c>
      <c r="I124" t="s">
        <v>204</v>
      </c>
      <c r="J124">
        <v>2026</v>
      </c>
      <c r="K124">
        <v>5</v>
      </c>
      <c r="L124" t="s">
        <v>95</v>
      </c>
      <c r="M124">
        <v>834.96</v>
      </c>
      <c r="N124">
        <v>1</v>
      </c>
      <c r="O124">
        <v>834.96</v>
      </c>
      <c r="P124" t="s">
        <v>2190</v>
      </c>
    </row>
    <row r="125" spans="1:16">
      <c r="A125" s="119" t="str">
        <f>+VLOOKUP(C125,'Selectable Table'!D:E,2,0)</f>
        <v>MERCK</v>
      </c>
      <c r="B125" t="s">
        <v>460</v>
      </c>
      <c r="C125" t="s">
        <v>133</v>
      </c>
      <c r="D125" t="s">
        <v>2189</v>
      </c>
      <c r="E125" s="119" t="s">
        <v>324</v>
      </c>
      <c r="F125" s="119">
        <f>+VLOOKUP(Col!C125,'Selectable Table'!O:P,2,0)</f>
        <v>40700</v>
      </c>
      <c r="G125" s="119" t="str">
        <f>+VLOOKUP(F125,'Selectable Table'!P:Q,2,0)</f>
        <v>Revenues - Third Parties</v>
      </c>
      <c r="I125" t="s">
        <v>260</v>
      </c>
      <c r="J125">
        <v>2026</v>
      </c>
      <c r="K125">
        <v>5</v>
      </c>
      <c r="L125" t="s">
        <v>95</v>
      </c>
      <c r="M125">
        <v>310.82</v>
      </c>
      <c r="N125">
        <v>1</v>
      </c>
      <c r="O125">
        <v>310.82</v>
      </c>
      <c r="P125" t="s">
        <v>2190</v>
      </c>
    </row>
    <row r="126" spans="1:16">
      <c r="A126" s="119" t="str">
        <f>+VLOOKUP(C126,'Selectable Table'!D:E,2,0)</f>
        <v>MERCK</v>
      </c>
      <c r="B126" t="s">
        <v>460</v>
      </c>
      <c r="C126" t="s">
        <v>133</v>
      </c>
      <c r="D126" t="s">
        <v>2189</v>
      </c>
      <c r="E126" s="119" t="s">
        <v>324</v>
      </c>
      <c r="F126" s="119">
        <f>+VLOOKUP(Col!C126,'Selectable Table'!O:P,2,0)</f>
        <v>40700</v>
      </c>
      <c r="G126" s="119" t="str">
        <f>+VLOOKUP(F126,'Selectable Table'!P:Q,2,0)</f>
        <v>Revenues - Third Parties</v>
      </c>
      <c r="I126" t="s">
        <v>197</v>
      </c>
      <c r="J126">
        <v>2026</v>
      </c>
      <c r="K126">
        <v>5</v>
      </c>
      <c r="L126" t="s">
        <v>95</v>
      </c>
      <c r="M126">
        <v>1027.52</v>
      </c>
      <c r="N126">
        <v>1</v>
      </c>
      <c r="O126">
        <v>1027.52</v>
      </c>
      <c r="P126" t="s">
        <v>2190</v>
      </c>
    </row>
    <row r="127" spans="1:16">
      <c r="A127" s="119" t="str">
        <f>+VLOOKUP(C127,'Selectable Table'!D:E,2,0)</f>
        <v>MERCK</v>
      </c>
      <c r="B127" t="s">
        <v>460</v>
      </c>
      <c r="C127" t="s">
        <v>133</v>
      </c>
      <c r="D127" t="s">
        <v>2189</v>
      </c>
      <c r="E127" s="119" t="s">
        <v>323</v>
      </c>
      <c r="F127" s="119">
        <f>+VLOOKUP(Col!C127,'Selectable Table'!O:P,2,0)</f>
        <v>40700</v>
      </c>
      <c r="G127" s="119" t="str">
        <f>+VLOOKUP(F127,'Selectable Table'!P:Q,2,0)</f>
        <v>Revenues - Third Parties</v>
      </c>
      <c r="I127" t="s">
        <v>118</v>
      </c>
      <c r="J127">
        <v>2026</v>
      </c>
      <c r="K127">
        <v>5</v>
      </c>
      <c r="L127" t="s">
        <v>95</v>
      </c>
      <c r="M127">
        <v>1541.26</v>
      </c>
      <c r="N127">
        <v>1</v>
      </c>
      <c r="O127">
        <v>1541.26</v>
      </c>
      <c r="P127" t="s">
        <v>2190</v>
      </c>
    </row>
    <row r="128" spans="1:16">
      <c r="A128" s="119" t="str">
        <f>+VLOOKUP(C128,'Selectable Table'!D:E,2,0)</f>
        <v>OTH CUST</v>
      </c>
      <c r="B128" t="s">
        <v>1869</v>
      </c>
      <c r="C128" t="s">
        <v>906</v>
      </c>
      <c r="D128" t="s">
        <v>2189</v>
      </c>
      <c r="E128" s="119" t="s">
        <v>324</v>
      </c>
      <c r="F128" s="119">
        <f>+VLOOKUP(Col!C128,'Selectable Table'!O:P,2,0)</f>
        <v>40700</v>
      </c>
      <c r="G128" s="119" t="str">
        <f>+VLOOKUP(F128,'Selectable Table'!P:Q,2,0)</f>
        <v>Revenues - Third Parties</v>
      </c>
      <c r="I128" t="s">
        <v>260</v>
      </c>
      <c r="J128">
        <v>2026</v>
      </c>
      <c r="K128">
        <v>5</v>
      </c>
      <c r="L128" t="s">
        <v>95</v>
      </c>
      <c r="M128">
        <v>775.66</v>
      </c>
      <c r="N128">
        <v>1</v>
      </c>
      <c r="O128">
        <v>775.66</v>
      </c>
      <c r="P128" t="s">
        <v>2190</v>
      </c>
    </row>
    <row r="129" spans="1:16">
      <c r="A129" s="119" t="str">
        <f>+VLOOKUP(C129,'Selectable Table'!D:E,2,0)</f>
        <v>OTH CUST</v>
      </c>
      <c r="B129" t="s">
        <v>1869</v>
      </c>
      <c r="C129" t="s">
        <v>906</v>
      </c>
      <c r="D129" t="s">
        <v>2189</v>
      </c>
      <c r="E129" s="119" t="s">
        <v>323</v>
      </c>
      <c r="F129" s="119">
        <f>+VLOOKUP(Col!C129,'Selectable Table'!O:P,2,0)</f>
        <v>40700</v>
      </c>
      <c r="G129" s="119" t="str">
        <f>+VLOOKUP(F129,'Selectable Table'!P:Q,2,0)</f>
        <v>Revenues - Third Parties</v>
      </c>
      <c r="I129" t="s">
        <v>163</v>
      </c>
      <c r="J129">
        <v>2026</v>
      </c>
      <c r="K129">
        <v>5</v>
      </c>
      <c r="L129" t="s">
        <v>95</v>
      </c>
      <c r="M129">
        <v>1551.36</v>
      </c>
      <c r="N129">
        <v>1</v>
      </c>
      <c r="O129">
        <v>1551.36</v>
      </c>
      <c r="P129" t="s">
        <v>2190</v>
      </c>
    </row>
    <row r="130" spans="1:16">
      <c r="A130" s="119" t="str">
        <f>+VLOOKUP(C130,'Selectable Table'!D:E,2,0)</f>
        <v>MERCK</v>
      </c>
      <c r="B130" t="s">
        <v>464</v>
      </c>
      <c r="C130" t="s">
        <v>133</v>
      </c>
      <c r="D130" t="s">
        <v>2189</v>
      </c>
      <c r="E130" s="119" t="s">
        <v>325</v>
      </c>
      <c r="F130" s="119">
        <f>+VLOOKUP(Col!C130,'Selectable Table'!O:P,2,0)</f>
        <v>40700</v>
      </c>
      <c r="G130" s="119" t="str">
        <f>+VLOOKUP(F130,'Selectable Table'!P:Q,2,0)</f>
        <v>Revenues - Third Parties</v>
      </c>
      <c r="I130" t="s">
        <v>130</v>
      </c>
      <c r="J130">
        <v>2026</v>
      </c>
      <c r="K130">
        <v>5</v>
      </c>
      <c r="L130" t="s">
        <v>95</v>
      </c>
      <c r="M130">
        <v>315.39</v>
      </c>
      <c r="N130">
        <v>1</v>
      </c>
      <c r="O130">
        <v>315.39</v>
      </c>
      <c r="P130" t="s">
        <v>2190</v>
      </c>
    </row>
    <row r="131" spans="1:16">
      <c r="A131" s="119" t="str">
        <f>+VLOOKUP(C131,'Selectable Table'!D:E,2,0)</f>
        <v>MERCK</v>
      </c>
      <c r="B131" t="s">
        <v>464</v>
      </c>
      <c r="C131" t="s">
        <v>133</v>
      </c>
      <c r="D131" t="s">
        <v>2189</v>
      </c>
      <c r="E131" s="119" t="s">
        <v>324</v>
      </c>
      <c r="F131" s="119">
        <f>+VLOOKUP(Col!C131,'Selectable Table'!O:P,2,0)</f>
        <v>40700</v>
      </c>
      <c r="G131" s="119" t="str">
        <f>+VLOOKUP(F131,'Selectable Table'!P:Q,2,0)</f>
        <v>Revenues - Third Parties</v>
      </c>
      <c r="I131" t="s">
        <v>203</v>
      </c>
      <c r="J131">
        <v>2026</v>
      </c>
      <c r="K131">
        <v>5</v>
      </c>
      <c r="L131" t="s">
        <v>95</v>
      </c>
      <c r="M131">
        <v>177.58</v>
      </c>
      <c r="N131">
        <v>1</v>
      </c>
      <c r="O131">
        <v>177.58</v>
      </c>
      <c r="P131" t="s">
        <v>2190</v>
      </c>
    </row>
    <row r="132" spans="1:16">
      <c r="A132" s="119" t="str">
        <f>+VLOOKUP(C132,'Selectable Table'!D:E,2,0)</f>
        <v>MERCK</v>
      </c>
      <c r="B132" t="s">
        <v>464</v>
      </c>
      <c r="C132" t="s">
        <v>133</v>
      </c>
      <c r="D132" t="s">
        <v>2189</v>
      </c>
      <c r="E132" s="119" t="s">
        <v>324</v>
      </c>
      <c r="F132" s="119">
        <f>+VLOOKUP(Col!C132,'Selectable Table'!O:P,2,0)</f>
        <v>40700</v>
      </c>
      <c r="G132" s="119" t="str">
        <f>+VLOOKUP(F132,'Selectable Table'!P:Q,2,0)</f>
        <v>Revenues - Third Parties</v>
      </c>
      <c r="I132" t="s">
        <v>256</v>
      </c>
      <c r="J132">
        <v>2026</v>
      </c>
      <c r="K132">
        <v>5</v>
      </c>
      <c r="L132" t="s">
        <v>95</v>
      </c>
      <c r="M132">
        <v>170.24</v>
      </c>
      <c r="N132">
        <v>1</v>
      </c>
      <c r="O132">
        <v>170.24</v>
      </c>
      <c r="P132" t="s">
        <v>2190</v>
      </c>
    </row>
    <row r="133" spans="1:16">
      <c r="A133" s="119" t="str">
        <f>+VLOOKUP(C133,'Selectable Table'!D:E,2,0)</f>
        <v>MERCK</v>
      </c>
      <c r="B133" t="s">
        <v>464</v>
      </c>
      <c r="C133" t="s">
        <v>133</v>
      </c>
      <c r="D133" t="s">
        <v>2189</v>
      </c>
      <c r="E133" s="119" t="s">
        <v>324</v>
      </c>
      <c r="F133" s="119">
        <f>+VLOOKUP(Col!C133,'Selectable Table'!O:P,2,0)</f>
        <v>40700</v>
      </c>
      <c r="G133" s="119" t="str">
        <f>+VLOOKUP(F133,'Selectable Table'!P:Q,2,0)</f>
        <v>Revenues - Third Parties</v>
      </c>
      <c r="I133" t="s">
        <v>204</v>
      </c>
      <c r="J133">
        <v>2026</v>
      </c>
      <c r="K133">
        <v>5</v>
      </c>
      <c r="L133" t="s">
        <v>95</v>
      </c>
      <c r="M133">
        <v>119.28</v>
      </c>
      <c r="N133">
        <v>1</v>
      </c>
      <c r="O133">
        <v>119.28</v>
      </c>
      <c r="P133" t="s">
        <v>2190</v>
      </c>
    </row>
    <row r="134" spans="1:16">
      <c r="A134" s="119" t="str">
        <f>+VLOOKUP(C134,'Selectable Table'!D:E,2,0)</f>
        <v>MERCK</v>
      </c>
      <c r="B134" t="s">
        <v>464</v>
      </c>
      <c r="C134" t="s">
        <v>133</v>
      </c>
      <c r="D134" t="s">
        <v>2189</v>
      </c>
      <c r="E134" s="119" t="s">
        <v>324</v>
      </c>
      <c r="F134" s="119">
        <f>+VLOOKUP(Col!C134,'Selectable Table'!O:P,2,0)</f>
        <v>40700</v>
      </c>
      <c r="G134" s="119" t="str">
        <f>+VLOOKUP(F134,'Selectable Table'!P:Q,2,0)</f>
        <v>Revenues - Third Parties</v>
      </c>
      <c r="I134" t="s">
        <v>257</v>
      </c>
      <c r="J134">
        <v>2026</v>
      </c>
      <c r="K134">
        <v>5</v>
      </c>
      <c r="L134" t="s">
        <v>95</v>
      </c>
      <c r="M134">
        <v>143.13</v>
      </c>
      <c r="N134">
        <v>1</v>
      </c>
      <c r="O134">
        <v>143.13</v>
      </c>
      <c r="P134" t="s">
        <v>2190</v>
      </c>
    </row>
    <row r="135" spans="1:16">
      <c r="A135" s="119" t="str">
        <f>+VLOOKUP(C135,'Selectable Table'!D:E,2,0)</f>
        <v>MERCK</v>
      </c>
      <c r="B135" t="s">
        <v>464</v>
      </c>
      <c r="C135" t="s">
        <v>133</v>
      </c>
      <c r="D135" t="s">
        <v>2189</v>
      </c>
      <c r="E135" s="119" t="s">
        <v>324</v>
      </c>
      <c r="F135" s="119">
        <f>+VLOOKUP(Col!C135,'Selectable Table'!O:P,2,0)</f>
        <v>40700</v>
      </c>
      <c r="G135" s="119" t="str">
        <f>+VLOOKUP(F135,'Selectable Table'!P:Q,2,0)</f>
        <v>Revenues - Third Parties</v>
      </c>
      <c r="I135" t="s">
        <v>260</v>
      </c>
      <c r="J135">
        <v>2026</v>
      </c>
      <c r="K135">
        <v>5</v>
      </c>
      <c r="L135" t="s">
        <v>95</v>
      </c>
      <c r="M135">
        <v>310.82</v>
      </c>
      <c r="N135">
        <v>1</v>
      </c>
      <c r="O135">
        <v>310.82</v>
      </c>
      <c r="P135" t="s">
        <v>2190</v>
      </c>
    </row>
    <row r="136" spans="1:16">
      <c r="A136" s="119" t="str">
        <f>+VLOOKUP(C136,'Selectable Table'!D:E,2,0)</f>
        <v>MERCK</v>
      </c>
      <c r="B136" t="s">
        <v>464</v>
      </c>
      <c r="C136" t="s">
        <v>133</v>
      </c>
      <c r="D136" t="s">
        <v>2189</v>
      </c>
      <c r="E136" s="119" t="s">
        <v>323</v>
      </c>
      <c r="F136" s="119">
        <f>+VLOOKUP(Col!C136,'Selectable Table'!O:P,2,0)</f>
        <v>40700</v>
      </c>
      <c r="G136" s="119" t="str">
        <f>+VLOOKUP(F136,'Selectable Table'!P:Q,2,0)</f>
        <v>Revenues - Third Parties</v>
      </c>
      <c r="I136" t="s">
        <v>118</v>
      </c>
      <c r="J136">
        <v>2026</v>
      </c>
      <c r="K136">
        <v>5</v>
      </c>
      <c r="L136" t="s">
        <v>95</v>
      </c>
      <c r="M136">
        <v>1100.9000000000001</v>
      </c>
      <c r="N136">
        <v>1</v>
      </c>
      <c r="O136">
        <v>1100.9000000000001</v>
      </c>
      <c r="P136" t="s">
        <v>2190</v>
      </c>
    </row>
    <row r="137" spans="1:16">
      <c r="A137" s="119" t="str">
        <f>+VLOOKUP(C137,'Selectable Table'!D:E,2,0)</f>
        <v>MERCK</v>
      </c>
      <c r="B137" t="s">
        <v>464</v>
      </c>
      <c r="C137" t="s">
        <v>133</v>
      </c>
      <c r="D137" t="s">
        <v>2189</v>
      </c>
      <c r="E137" s="119" t="s">
        <v>323</v>
      </c>
      <c r="F137" s="119">
        <f>+VLOOKUP(Col!C137,'Selectable Table'!O:P,2,0)</f>
        <v>40700</v>
      </c>
      <c r="G137" s="119" t="str">
        <f>+VLOOKUP(F137,'Selectable Table'!P:Q,2,0)</f>
        <v>Revenues - Third Parties</v>
      </c>
      <c r="I137" t="s">
        <v>163</v>
      </c>
      <c r="J137">
        <v>2026</v>
      </c>
      <c r="K137">
        <v>5</v>
      </c>
      <c r="L137" t="s">
        <v>95</v>
      </c>
      <c r="M137">
        <v>1155.98</v>
      </c>
      <c r="N137">
        <v>1</v>
      </c>
      <c r="O137">
        <v>1155.98</v>
      </c>
      <c r="P137" t="s">
        <v>2190</v>
      </c>
    </row>
    <row r="138" spans="1:16">
      <c r="A138" s="119" t="str">
        <f>+VLOOKUP(C138,'Selectable Table'!D:E,2,0)</f>
        <v>MERCK</v>
      </c>
      <c r="B138" t="s">
        <v>1870</v>
      </c>
      <c r="C138" t="s">
        <v>133</v>
      </c>
      <c r="D138" t="s">
        <v>2189</v>
      </c>
      <c r="E138" s="119" t="s">
        <v>325</v>
      </c>
      <c r="F138" s="119">
        <f>+VLOOKUP(Col!C138,'Selectable Table'!O:P,2,0)</f>
        <v>40700</v>
      </c>
      <c r="G138" s="119" t="str">
        <f>+VLOOKUP(F138,'Selectable Table'!P:Q,2,0)</f>
        <v>Revenues - Third Parties</v>
      </c>
      <c r="I138" t="s">
        <v>130</v>
      </c>
      <c r="J138">
        <v>2026</v>
      </c>
      <c r="K138">
        <v>5</v>
      </c>
      <c r="L138" t="s">
        <v>95</v>
      </c>
      <c r="M138">
        <v>3642.96</v>
      </c>
      <c r="N138">
        <v>1</v>
      </c>
      <c r="O138">
        <v>3642.96</v>
      </c>
      <c r="P138" t="s">
        <v>2190</v>
      </c>
    </row>
    <row r="139" spans="1:16">
      <c r="A139" s="119" t="str">
        <f>+VLOOKUP(C139,'Selectable Table'!D:E,2,0)</f>
        <v>MERCK</v>
      </c>
      <c r="B139" t="s">
        <v>1870</v>
      </c>
      <c r="C139" t="s">
        <v>133</v>
      </c>
      <c r="D139" t="s">
        <v>2189</v>
      </c>
      <c r="E139" s="119" t="s">
        <v>324</v>
      </c>
      <c r="F139" s="119">
        <f>+VLOOKUP(Col!C139,'Selectable Table'!O:P,2,0)</f>
        <v>40700</v>
      </c>
      <c r="G139" s="119" t="str">
        <f>+VLOOKUP(F139,'Selectable Table'!P:Q,2,0)</f>
        <v>Revenues - Third Parties</v>
      </c>
      <c r="I139" t="s">
        <v>203</v>
      </c>
      <c r="J139">
        <v>2026</v>
      </c>
      <c r="K139">
        <v>5</v>
      </c>
      <c r="L139" t="s">
        <v>95</v>
      </c>
      <c r="M139">
        <v>887.9</v>
      </c>
      <c r="N139">
        <v>1</v>
      </c>
      <c r="O139">
        <v>887.9</v>
      </c>
      <c r="P139" t="s">
        <v>2190</v>
      </c>
    </row>
    <row r="140" spans="1:16">
      <c r="A140" s="119" t="str">
        <f>+VLOOKUP(C140,'Selectable Table'!D:E,2,0)</f>
        <v>MERCK</v>
      </c>
      <c r="B140" t="s">
        <v>1870</v>
      </c>
      <c r="C140" t="s">
        <v>133</v>
      </c>
      <c r="D140" t="s">
        <v>2189</v>
      </c>
      <c r="E140" s="119" t="s">
        <v>324</v>
      </c>
      <c r="F140" s="119">
        <f>+VLOOKUP(Col!C140,'Selectable Table'!O:P,2,0)</f>
        <v>40700</v>
      </c>
      <c r="G140" s="119" t="str">
        <f>+VLOOKUP(F140,'Selectable Table'!P:Q,2,0)</f>
        <v>Revenues - Third Parties</v>
      </c>
      <c r="I140" t="s">
        <v>256</v>
      </c>
      <c r="J140">
        <v>2026</v>
      </c>
      <c r="K140">
        <v>5</v>
      </c>
      <c r="L140" t="s">
        <v>95</v>
      </c>
      <c r="M140">
        <v>1191.68</v>
      </c>
      <c r="N140">
        <v>1</v>
      </c>
      <c r="O140">
        <v>1191.68</v>
      </c>
      <c r="P140" t="s">
        <v>2190</v>
      </c>
    </row>
    <row r="141" spans="1:16">
      <c r="A141" s="119" t="str">
        <f>+VLOOKUP(C141,'Selectable Table'!D:E,2,0)</f>
        <v>MERCK</v>
      </c>
      <c r="B141" t="s">
        <v>1870</v>
      </c>
      <c r="C141" t="s">
        <v>133</v>
      </c>
      <c r="D141" t="s">
        <v>2189</v>
      </c>
      <c r="E141" s="119" t="s">
        <v>324</v>
      </c>
      <c r="F141" s="119">
        <f>+VLOOKUP(Col!C141,'Selectable Table'!O:P,2,0)</f>
        <v>40700</v>
      </c>
      <c r="G141" s="119" t="str">
        <f>+VLOOKUP(F141,'Selectable Table'!P:Q,2,0)</f>
        <v>Revenues - Third Parties</v>
      </c>
      <c r="I141" t="s">
        <v>204</v>
      </c>
      <c r="J141">
        <v>2026</v>
      </c>
      <c r="K141">
        <v>5</v>
      </c>
      <c r="L141" t="s">
        <v>95</v>
      </c>
      <c r="M141">
        <v>596.4</v>
      </c>
      <c r="N141">
        <v>1</v>
      </c>
      <c r="O141">
        <v>596.4</v>
      </c>
      <c r="P141" t="s">
        <v>2190</v>
      </c>
    </row>
    <row r="142" spans="1:16">
      <c r="A142" s="119" t="str">
        <f>+VLOOKUP(C142,'Selectable Table'!D:E,2,0)</f>
        <v>MERCK</v>
      </c>
      <c r="B142" t="s">
        <v>1870</v>
      </c>
      <c r="C142" t="s">
        <v>133</v>
      </c>
      <c r="D142" t="s">
        <v>2189</v>
      </c>
      <c r="E142" s="119" t="s">
        <v>324</v>
      </c>
      <c r="F142" s="119">
        <f>+VLOOKUP(Col!C142,'Selectable Table'!O:P,2,0)</f>
        <v>40700</v>
      </c>
      <c r="G142" s="119" t="str">
        <f>+VLOOKUP(F142,'Selectable Table'!P:Q,2,0)</f>
        <v>Revenues - Third Parties</v>
      </c>
      <c r="I142" t="s">
        <v>257</v>
      </c>
      <c r="J142">
        <v>2026</v>
      </c>
      <c r="K142">
        <v>5</v>
      </c>
      <c r="L142" t="s">
        <v>95</v>
      </c>
      <c r="M142">
        <v>1001.91</v>
      </c>
      <c r="N142">
        <v>1</v>
      </c>
      <c r="O142">
        <v>1001.91</v>
      </c>
      <c r="P142" t="s">
        <v>2190</v>
      </c>
    </row>
    <row r="143" spans="1:16">
      <c r="A143" s="119" t="str">
        <f>+VLOOKUP(C143,'Selectable Table'!D:E,2,0)</f>
        <v>MERCK</v>
      </c>
      <c r="B143" t="s">
        <v>1870</v>
      </c>
      <c r="C143" t="s">
        <v>133</v>
      </c>
      <c r="D143" t="s">
        <v>2189</v>
      </c>
      <c r="E143" s="119" t="s">
        <v>324</v>
      </c>
      <c r="F143" s="119">
        <f>+VLOOKUP(Col!C143,'Selectable Table'!O:P,2,0)</f>
        <v>40700</v>
      </c>
      <c r="G143" s="119" t="str">
        <f>+VLOOKUP(F143,'Selectable Table'!P:Q,2,0)</f>
        <v>Revenues - Third Parties</v>
      </c>
      <c r="I143" t="s">
        <v>260</v>
      </c>
      <c r="J143">
        <v>2026</v>
      </c>
      <c r="K143">
        <v>5</v>
      </c>
      <c r="L143" t="s">
        <v>95</v>
      </c>
      <c r="M143">
        <v>310.82</v>
      </c>
      <c r="N143">
        <v>1</v>
      </c>
      <c r="O143">
        <v>310.82</v>
      </c>
      <c r="P143" t="s">
        <v>2190</v>
      </c>
    </row>
    <row r="144" spans="1:16">
      <c r="A144" s="119" t="str">
        <f>+VLOOKUP(C144,'Selectable Table'!D:E,2,0)</f>
        <v>MERCK</v>
      </c>
      <c r="B144" t="s">
        <v>1870</v>
      </c>
      <c r="C144" t="s">
        <v>133</v>
      </c>
      <c r="D144" t="s">
        <v>2189</v>
      </c>
      <c r="E144" s="119" t="s">
        <v>324</v>
      </c>
      <c r="F144" s="119">
        <f>+VLOOKUP(Col!C144,'Selectable Table'!O:P,2,0)</f>
        <v>40700</v>
      </c>
      <c r="G144" s="119" t="str">
        <f>+VLOOKUP(F144,'Selectable Table'!P:Q,2,0)</f>
        <v>Revenues - Third Parties</v>
      </c>
      <c r="I144" t="s">
        <v>197</v>
      </c>
      <c r="J144">
        <v>2026</v>
      </c>
      <c r="K144">
        <v>5</v>
      </c>
      <c r="L144" t="s">
        <v>95</v>
      </c>
      <c r="M144">
        <v>513.76</v>
      </c>
      <c r="N144">
        <v>1</v>
      </c>
      <c r="O144">
        <v>513.76</v>
      </c>
      <c r="P144" t="s">
        <v>2190</v>
      </c>
    </row>
    <row r="145" spans="1:16">
      <c r="A145" s="119" t="str">
        <f>+VLOOKUP(C145,'Selectable Table'!D:E,2,0)</f>
        <v>MERCK</v>
      </c>
      <c r="B145" t="s">
        <v>1870</v>
      </c>
      <c r="C145" t="s">
        <v>133</v>
      </c>
      <c r="D145" t="s">
        <v>2189</v>
      </c>
      <c r="E145" s="119" t="s">
        <v>323</v>
      </c>
      <c r="F145" s="119">
        <f>+VLOOKUP(Col!C145,'Selectable Table'!O:P,2,0)</f>
        <v>40700</v>
      </c>
      <c r="G145" s="119" t="str">
        <f>+VLOOKUP(F145,'Selectable Table'!P:Q,2,0)</f>
        <v>Revenues - Third Parties</v>
      </c>
      <c r="I145" t="s">
        <v>118</v>
      </c>
      <c r="J145">
        <v>2026</v>
      </c>
      <c r="K145">
        <v>5</v>
      </c>
      <c r="L145" t="s">
        <v>95</v>
      </c>
      <c r="M145">
        <v>330.27</v>
      </c>
      <c r="N145">
        <v>1</v>
      </c>
      <c r="O145">
        <v>330.27</v>
      </c>
      <c r="P145" t="s">
        <v>2190</v>
      </c>
    </row>
    <row r="146" spans="1:16">
      <c r="A146" s="119" t="str">
        <f>+VLOOKUP(C146,'Selectable Table'!D:E,2,0)</f>
        <v>MERCK</v>
      </c>
      <c r="B146" t="s">
        <v>1870</v>
      </c>
      <c r="C146" t="s">
        <v>133</v>
      </c>
      <c r="D146" t="s">
        <v>2189</v>
      </c>
      <c r="E146" s="119" t="s">
        <v>323</v>
      </c>
      <c r="F146" s="119">
        <f>+VLOOKUP(Col!C146,'Selectable Table'!O:P,2,0)</f>
        <v>40700</v>
      </c>
      <c r="G146" s="119" t="str">
        <f>+VLOOKUP(F146,'Selectable Table'!P:Q,2,0)</f>
        <v>Revenues - Third Parties</v>
      </c>
      <c r="I146" t="s">
        <v>163</v>
      </c>
      <c r="J146">
        <v>2026</v>
      </c>
      <c r="K146">
        <v>5</v>
      </c>
      <c r="L146" t="s">
        <v>95</v>
      </c>
      <c r="M146">
        <v>1155.98</v>
      </c>
      <c r="N146">
        <v>1</v>
      </c>
      <c r="O146">
        <v>1155.98</v>
      </c>
      <c r="P146" t="s">
        <v>2190</v>
      </c>
    </row>
    <row r="147" spans="1:16">
      <c r="A147" s="119" t="str">
        <f>+VLOOKUP(C147,'Selectable Table'!D:E,2,0)</f>
        <v>MERCK</v>
      </c>
      <c r="B147" t="s">
        <v>1871</v>
      </c>
      <c r="C147" t="s">
        <v>133</v>
      </c>
      <c r="D147" t="s">
        <v>2189</v>
      </c>
      <c r="E147" s="119" t="s">
        <v>325</v>
      </c>
      <c r="F147" s="119">
        <f>+VLOOKUP(Col!C147,'Selectable Table'!O:P,2,0)</f>
        <v>40700</v>
      </c>
      <c r="G147" s="119" t="str">
        <f>+VLOOKUP(F147,'Selectable Table'!P:Q,2,0)</f>
        <v>Revenues - Third Parties</v>
      </c>
      <c r="I147" t="s">
        <v>130</v>
      </c>
      <c r="J147">
        <v>2026</v>
      </c>
      <c r="K147">
        <v>5</v>
      </c>
      <c r="L147" t="s">
        <v>95</v>
      </c>
      <c r="M147">
        <v>2910.87</v>
      </c>
      <c r="N147">
        <v>1</v>
      </c>
      <c r="O147">
        <v>2910.87</v>
      </c>
      <c r="P147" t="s">
        <v>2190</v>
      </c>
    </row>
    <row r="148" spans="1:16">
      <c r="A148" s="119" t="str">
        <f>+VLOOKUP(C148,'Selectable Table'!D:E,2,0)</f>
        <v>MERCK</v>
      </c>
      <c r="B148" t="s">
        <v>1871</v>
      </c>
      <c r="C148" t="s">
        <v>133</v>
      </c>
      <c r="D148" t="s">
        <v>2189</v>
      </c>
      <c r="E148" s="119" t="s">
        <v>324</v>
      </c>
      <c r="F148" s="119">
        <f>+VLOOKUP(Col!C148,'Selectable Table'!O:P,2,0)</f>
        <v>40700</v>
      </c>
      <c r="G148" s="119" t="str">
        <f>+VLOOKUP(F148,'Selectable Table'!P:Q,2,0)</f>
        <v>Revenues - Third Parties</v>
      </c>
      <c r="I148" t="s">
        <v>203</v>
      </c>
      <c r="J148">
        <v>2026</v>
      </c>
      <c r="K148">
        <v>5</v>
      </c>
      <c r="L148" t="s">
        <v>95</v>
      </c>
      <c r="M148">
        <v>1065.48</v>
      </c>
      <c r="N148">
        <v>1</v>
      </c>
      <c r="O148">
        <v>1065.48</v>
      </c>
      <c r="P148" t="s">
        <v>2190</v>
      </c>
    </row>
    <row r="149" spans="1:16">
      <c r="A149" s="119" t="str">
        <f>+VLOOKUP(C149,'Selectable Table'!D:E,2,0)</f>
        <v>MERCK</v>
      </c>
      <c r="B149" t="s">
        <v>1871</v>
      </c>
      <c r="C149" t="s">
        <v>133</v>
      </c>
      <c r="D149" t="s">
        <v>2189</v>
      </c>
      <c r="E149" s="119" t="s">
        <v>324</v>
      </c>
      <c r="F149" s="119">
        <f>+VLOOKUP(Col!C149,'Selectable Table'!O:P,2,0)</f>
        <v>40700</v>
      </c>
      <c r="G149" s="119" t="str">
        <f>+VLOOKUP(F149,'Selectable Table'!P:Q,2,0)</f>
        <v>Revenues - Third Parties</v>
      </c>
      <c r="I149" t="s">
        <v>204</v>
      </c>
      <c r="J149">
        <v>2026</v>
      </c>
      <c r="K149">
        <v>5</v>
      </c>
      <c r="L149" t="s">
        <v>95</v>
      </c>
      <c r="M149">
        <v>715.68</v>
      </c>
      <c r="N149">
        <v>1</v>
      </c>
      <c r="O149">
        <v>715.68</v>
      </c>
      <c r="P149" t="s">
        <v>2190</v>
      </c>
    </row>
    <row r="150" spans="1:16">
      <c r="A150" s="119" t="str">
        <f>+VLOOKUP(C150,'Selectable Table'!D:E,2,0)</f>
        <v>MERCK</v>
      </c>
      <c r="B150" t="s">
        <v>1871</v>
      </c>
      <c r="C150" t="s">
        <v>133</v>
      </c>
      <c r="D150" t="s">
        <v>2189</v>
      </c>
      <c r="E150" s="119" t="s">
        <v>324</v>
      </c>
      <c r="F150" s="119">
        <f>+VLOOKUP(Col!C150,'Selectable Table'!O:P,2,0)</f>
        <v>40700</v>
      </c>
      <c r="G150" s="119" t="str">
        <f>+VLOOKUP(F150,'Selectable Table'!P:Q,2,0)</f>
        <v>Revenues - Third Parties</v>
      </c>
      <c r="I150" t="s">
        <v>260</v>
      </c>
      <c r="J150">
        <v>2026</v>
      </c>
      <c r="K150">
        <v>5</v>
      </c>
      <c r="L150" t="s">
        <v>95</v>
      </c>
      <c r="M150">
        <v>310.82</v>
      </c>
      <c r="N150">
        <v>1</v>
      </c>
      <c r="O150">
        <v>310.82</v>
      </c>
      <c r="P150" t="s">
        <v>2190</v>
      </c>
    </row>
    <row r="151" spans="1:16">
      <c r="A151" s="119" t="str">
        <f>+VLOOKUP(C151,'Selectable Table'!D:E,2,0)</f>
        <v>MERCK</v>
      </c>
      <c r="B151" t="s">
        <v>1871</v>
      </c>
      <c r="C151" t="s">
        <v>133</v>
      </c>
      <c r="D151" t="s">
        <v>2189</v>
      </c>
      <c r="E151" s="119" t="s">
        <v>323</v>
      </c>
      <c r="F151" s="119">
        <f>+VLOOKUP(Col!C151,'Selectable Table'!O:P,2,0)</f>
        <v>40700</v>
      </c>
      <c r="G151" s="119" t="str">
        <f>+VLOOKUP(F151,'Selectable Table'!P:Q,2,0)</f>
        <v>Revenues - Third Parties</v>
      </c>
      <c r="I151" t="s">
        <v>118</v>
      </c>
      <c r="J151">
        <v>2026</v>
      </c>
      <c r="K151">
        <v>5</v>
      </c>
      <c r="L151" t="s">
        <v>95</v>
      </c>
      <c r="M151">
        <v>110.09</v>
      </c>
      <c r="N151">
        <v>1</v>
      </c>
      <c r="O151">
        <v>110.09</v>
      </c>
      <c r="P151" t="s">
        <v>2190</v>
      </c>
    </row>
    <row r="152" spans="1:16">
      <c r="A152" s="119" t="str">
        <f>+VLOOKUP(C152,'Selectable Table'!D:E,2,0)</f>
        <v>OTH CUST</v>
      </c>
      <c r="B152" t="s">
        <v>1872</v>
      </c>
      <c r="C152" t="s">
        <v>2206</v>
      </c>
      <c r="D152" t="s">
        <v>2189</v>
      </c>
      <c r="E152" s="119" t="s">
        <v>325</v>
      </c>
      <c r="F152" s="119">
        <f>+VLOOKUP(Col!C152,'Selectable Table'!O:P,2,0)</f>
        <v>40700</v>
      </c>
      <c r="G152" s="119" t="str">
        <f>+VLOOKUP(F152,'Selectable Table'!P:Q,2,0)</f>
        <v>Revenues - Third Parties</v>
      </c>
      <c r="I152" t="s">
        <v>130</v>
      </c>
      <c r="J152">
        <v>2026</v>
      </c>
      <c r="K152">
        <v>5</v>
      </c>
      <c r="L152" t="s">
        <v>95</v>
      </c>
      <c r="M152">
        <v>157.07</v>
      </c>
      <c r="N152">
        <v>1</v>
      </c>
      <c r="O152">
        <v>157.07</v>
      </c>
      <c r="P152" t="s">
        <v>2190</v>
      </c>
    </row>
    <row r="153" spans="1:16">
      <c r="A153" s="119" t="str">
        <f>+VLOOKUP(C153,'Selectable Table'!D:E,2,0)</f>
        <v>OTH CUST</v>
      </c>
      <c r="B153" t="s">
        <v>1872</v>
      </c>
      <c r="C153" t="s">
        <v>2206</v>
      </c>
      <c r="D153" t="s">
        <v>2189</v>
      </c>
      <c r="E153" s="119" t="s">
        <v>324</v>
      </c>
      <c r="F153" s="119">
        <f>+VLOOKUP(Col!C153,'Selectable Table'!O:P,2,0)</f>
        <v>40700</v>
      </c>
      <c r="G153" s="119" t="str">
        <f>+VLOOKUP(F153,'Selectable Table'!P:Q,2,0)</f>
        <v>Revenues - Third Parties</v>
      </c>
      <c r="I153" t="s">
        <v>638</v>
      </c>
      <c r="J153">
        <v>2026</v>
      </c>
      <c r="K153">
        <v>5</v>
      </c>
      <c r="L153" t="s">
        <v>95</v>
      </c>
      <c r="M153">
        <v>307.68</v>
      </c>
      <c r="N153">
        <v>1</v>
      </c>
      <c r="O153">
        <v>307.68</v>
      </c>
      <c r="P153" t="s">
        <v>2190</v>
      </c>
    </row>
    <row r="154" spans="1:16">
      <c r="A154" s="119" t="str">
        <f>+VLOOKUP(C154,'Selectable Table'!D:E,2,0)</f>
        <v>OTH CUST</v>
      </c>
      <c r="B154" t="s">
        <v>1872</v>
      </c>
      <c r="C154" t="s">
        <v>2206</v>
      </c>
      <c r="D154" t="s">
        <v>2189</v>
      </c>
      <c r="E154" s="119" t="s">
        <v>324</v>
      </c>
      <c r="F154" s="119">
        <f>+VLOOKUP(Col!C154,'Selectable Table'!O:P,2,0)</f>
        <v>40700</v>
      </c>
      <c r="G154" s="119" t="str">
        <f>+VLOOKUP(F154,'Selectable Table'!P:Q,2,0)</f>
        <v>Revenues - Third Parties</v>
      </c>
      <c r="I154" t="s">
        <v>204</v>
      </c>
      <c r="J154">
        <v>2026</v>
      </c>
      <c r="K154">
        <v>5</v>
      </c>
      <c r="L154" t="s">
        <v>95</v>
      </c>
      <c r="M154">
        <v>295.7</v>
      </c>
      <c r="N154">
        <v>1</v>
      </c>
      <c r="O154">
        <v>295.7</v>
      </c>
      <c r="P154" t="s">
        <v>2190</v>
      </c>
    </row>
    <row r="155" spans="1:16">
      <c r="A155" s="119" t="str">
        <f>+VLOOKUP(C155,'Selectable Table'!D:E,2,0)</f>
        <v>OTH CUST</v>
      </c>
      <c r="B155" t="s">
        <v>1872</v>
      </c>
      <c r="C155" t="s">
        <v>2206</v>
      </c>
      <c r="D155" t="s">
        <v>2189</v>
      </c>
      <c r="E155" s="119" t="s">
        <v>324</v>
      </c>
      <c r="F155" s="119">
        <f>+VLOOKUP(Col!C155,'Selectable Table'!O:P,2,0)</f>
        <v>40700</v>
      </c>
      <c r="G155" s="119" t="str">
        <f>+VLOOKUP(F155,'Selectable Table'!P:Q,2,0)</f>
        <v>Revenues - Third Parties</v>
      </c>
      <c r="I155" t="s">
        <v>260</v>
      </c>
      <c r="J155">
        <v>2026</v>
      </c>
      <c r="K155">
        <v>5</v>
      </c>
      <c r="L155" t="s">
        <v>95</v>
      </c>
      <c r="M155">
        <v>1398.53</v>
      </c>
      <c r="N155">
        <v>1</v>
      </c>
      <c r="O155">
        <v>1398.53</v>
      </c>
      <c r="P155" t="s">
        <v>2190</v>
      </c>
    </row>
    <row r="156" spans="1:16">
      <c r="A156" s="119" t="str">
        <f>+VLOOKUP(C156,'Selectable Table'!D:E,2,0)</f>
        <v>OTH CUST</v>
      </c>
      <c r="B156" t="s">
        <v>1872</v>
      </c>
      <c r="C156" t="s">
        <v>2206</v>
      </c>
      <c r="D156" t="s">
        <v>2189</v>
      </c>
      <c r="E156" s="119" t="s">
        <v>323</v>
      </c>
      <c r="F156" s="119">
        <f>+VLOOKUP(Col!C156,'Selectable Table'!O:P,2,0)</f>
        <v>40700</v>
      </c>
      <c r="G156" s="119" t="str">
        <f>+VLOOKUP(F156,'Selectable Table'!P:Q,2,0)</f>
        <v>Revenues - Third Parties</v>
      </c>
      <c r="I156" t="s">
        <v>146</v>
      </c>
      <c r="J156">
        <v>2026</v>
      </c>
      <c r="K156">
        <v>5</v>
      </c>
      <c r="L156" t="s">
        <v>95</v>
      </c>
      <c r="M156">
        <v>979.74</v>
      </c>
      <c r="N156">
        <v>1</v>
      </c>
      <c r="O156">
        <v>979.74</v>
      </c>
      <c r="P156" t="s">
        <v>2190</v>
      </c>
    </row>
    <row r="157" spans="1:16">
      <c r="A157" s="119" t="str">
        <f>+VLOOKUP(C157,'Selectable Table'!D:E,2,0)</f>
        <v>OTH CUST</v>
      </c>
      <c r="B157" t="s">
        <v>1872</v>
      </c>
      <c r="C157" t="s">
        <v>2206</v>
      </c>
      <c r="D157" t="s">
        <v>2189</v>
      </c>
      <c r="E157" s="119" t="s">
        <v>324</v>
      </c>
      <c r="F157" s="119">
        <f>+VLOOKUP(Col!C157,'Selectable Table'!O:P,2,0)</f>
        <v>40700</v>
      </c>
      <c r="G157" s="119" t="str">
        <f>+VLOOKUP(F157,'Selectable Table'!P:Q,2,0)</f>
        <v>Revenues - Third Parties</v>
      </c>
      <c r="I157" t="s">
        <v>617</v>
      </c>
      <c r="J157">
        <v>2026</v>
      </c>
      <c r="K157">
        <v>5</v>
      </c>
      <c r="L157" t="s">
        <v>95</v>
      </c>
      <c r="M157">
        <v>115.38</v>
      </c>
      <c r="N157">
        <v>1</v>
      </c>
      <c r="O157">
        <v>115.38</v>
      </c>
      <c r="P157" t="s">
        <v>2190</v>
      </c>
    </row>
    <row r="158" spans="1:16">
      <c r="A158" s="119" t="str">
        <f>+VLOOKUP(C158,'Selectable Table'!D:E,2,0)</f>
        <v>MERCK</v>
      </c>
      <c r="B158" t="s">
        <v>1874</v>
      </c>
      <c r="C158" t="s">
        <v>133</v>
      </c>
      <c r="D158" t="s">
        <v>2189</v>
      </c>
      <c r="E158" s="119" t="s">
        <v>324</v>
      </c>
      <c r="F158" s="119">
        <f>+VLOOKUP(Col!C158,'Selectable Table'!O:P,2,0)</f>
        <v>40700</v>
      </c>
      <c r="G158" s="119" t="str">
        <f>+VLOOKUP(F158,'Selectable Table'!P:Q,2,0)</f>
        <v>Revenues - Third Parties</v>
      </c>
      <c r="I158" t="s">
        <v>260</v>
      </c>
      <c r="J158">
        <v>2026</v>
      </c>
      <c r="K158">
        <v>5</v>
      </c>
      <c r="L158" t="s">
        <v>95</v>
      </c>
      <c r="M158">
        <v>310.82</v>
      </c>
      <c r="N158">
        <v>1</v>
      </c>
      <c r="O158">
        <v>310.82</v>
      </c>
      <c r="P158" t="s">
        <v>2190</v>
      </c>
    </row>
    <row r="159" spans="1:16">
      <c r="A159" s="119" t="str">
        <f>+VLOOKUP(C159,'Selectable Table'!D:E,2,0)</f>
        <v>MERCK</v>
      </c>
      <c r="B159" t="s">
        <v>1874</v>
      </c>
      <c r="C159" t="s">
        <v>133</v>
      </c>
      <c r="D159" t="s">
        <v>2189</v>
      </c>
      <c r="E159" s="119" t="s">
        <v>323</v>
      </c>
      <c r="F159" s="119">
        <f>+VLOOKUP(Col!C159,'Selectable Table'!O:P,2,0)</f>
        <v>40700</v>
      </c>
      <c r="G159" s="119" t="str">
        <f>+VLOOKUP(F159,'Selectable Table'!P:Q,2,0)</f>
        <v>Revenues - Third Parties</v>
      </c>
      <c r="I159" t="s">
        <v>118</v>
      </c>
      <c r="J159">
        <v>2026</v>
      </c>
      <c r="K159">
        <v>5</v>
      </c>
      <c r="L159" t="s">
        <v>95</v>
      </c>
      <c r="M159">
        <v>330.27</v>
      </c>
      <c r="N159">
        <v>1</v>
      </c>
      <c r="O159">
        <v>330.27</v>
      </c>
      <c r="P159" t="s">
        <v>2190</v>
      </c>
    </row>
    <row r="160" spans="1:16">
      <c r="A160" s="119" t="str">
        <f>+VLOOKUP(C160,'Selectable Table'!D:E,2,0)</f>
        <v>MERCK</v>
      </c>
      <c r="B160" t="s">
        <v>471</v>
      </c>
      <c r="C160" t="s">
        <v>133</v>
      </c>
      <c r="D160" t="s">
        <v>2189</v>
      </c>
      <c r="E160" s="119" t="s">
        <v>325</v>
      </c>
      <c r="F160" s="119">
        <f>+VLOOKUP(Col!C160,'Selectable Table'!O:P,2,0)</f>
        <v>40700</v>
      </c>
      <c r="G160" s="119" t="str">
        <f>+VLOOKUP(F160,'Selectable Table'!P:Q,2,0)</f>
        <v>Revenues - Third Parties</v>
      </c>
      <c r="I160" t="s">
        <v>130</v>
      </c>
      <c r="J160">
        <v>2026</v>
      </c>
      <c r="K160">
        <v>5</v>
      </c>
      <c r="L160" t="s">
        <v>95</v>
      </c>
      <c r="M160">
        <v>2350.15</v>
      </c>
      <c r="N160">
        <v>1</v>
      </c>
      <c r="O160">
        <v>2350.15</v>
      </c>
      <c r="P160" t="s">
        <v>2190</v>
      </c>
    </row>
    <row r="161" spans="1:16">
      <c r="A161" s="119" t="str">
        <f>+VLOOKUP(C161,'Selectable Table'!D:E,2,0)</f>
        <v>MERCK</v>
      </c>
      <c r="B161" t="s">
        <v>471</v>
      </c>
      <c r="C161" t="s">
        <v>133</v>
      </c>
      <c r="D161" t="s">
        <v>2189</v>
      </c>
      <c r="E161" s="119" t="s">
        <v>324</v>
      </c>
      <c r="F161" s="119">
        <f>+VLOOKUP(Col!C161,'Selectable Table'!O:P,2,0)</f>
        <v>40700</v>
      </c>
      <c r="G161" s="119" t="str">
        <f>+VLOOKUP(F161,'Selectable Table'!P:Q,2,0)</f>
        <v>Revenues - Third Parties</v>
      </c>
      <c r="I161" t="s">
        <v>203</v>
      </c>
      <c r="J161">
        <v>2026</v>
      </c>
      <c r="K161">
        <v>5</v>
      </c>
      <c r="L161" t="s">
        <v>95</v>
      </c>
      <c r="M161">
        <v>355.16</v>
      </c>
      <c r="N161">
        <v>1</v>
      </c>
      <c r="O161">
        <v>355.16</v>
      </c>
      <c r="P161" t="s">
        <v>2190</v>
      </c>
    </row>
    <row r="162" spans="1:16">
      <c r="A162" s="119" t="str">
        <f>+VLOOKUP(C162,'Selectable Table'!D:E,2,0)</f>
        <v>MERCK</v>
      </c>
      <c r="B162" t="s">
        <v>471</v>
      </c>
      <c r="C162" t="s">
        <v>133</v>
      </c>
      <c r="D162" t="s">
        <v>2189</v>
      </c>
      <c r="E162" s="119" t="s">
        <v>324</v>
      </c>
      <c r="F162" s="119">
        <f>+VLOOKUP(Col!C162,'Selectable Table'!O:P,2,0)</f>
        <v>40700</v>
      </c>
      <c r="G162" s="119" t="str">
        <f>+VLOOKUP(F162,'Selectable Table'!P:Q,2,0)</f>
        <v>Revenues - Third Parties</v>
      </c>
      <c r="I162" t="s">
        <v>256</v>
      </c>
      <c r="J162">
        <v>2026</v>
      </c>
      <c r="K162">
        <v>5</v>
      </c>
      <c r="L162" t="s">
        <v>95</v>
      </c>
      <c r="M162">
        <v>680.96</v>
      </c>
      <c r="N162">
        <v>1</v>
      </c>
      <c r="O162">
        <v>680.96</v>
      </c>
      <c r="P162" t="s">
        <v>2190</v>
      </c>
    </row>
    <row r="163" spans="1:16">
      <c r="A163" s="119" t="str">
        <f>+VLOOKUP(C163,'Selectable Table'!D:E,2,0)</f>
        <v>MERCK</v>
      </c>
      <c r="B163" t="s">
        <v>471</v>
      </c>
      <c r="C163" t="s">
        <v>133</v>
      </c>
      <c r="D163" t="s">
        <v>2189</v>
      </c>
      <c r="E163" s="119" t="s">
        <v>324</v>
      </c>
      <c r="F163" s="119">
        <f>+VLOOKUP(Col!C163,'Selectable Table'!O:P,2,0)</f>
        <v>40700</v>
      </c>
      <c r="G163" s="119" t="str">
        <f>+VLOOKUP(F163,'Selectable Table'!P:Q,2,0)</f>
        <v>Revenues - Third Parties</v>
      </c>
      <c r="I163" t="s">
        <v>204</v>
      </c>
      <c r="J163">
        <v>2026</v>
      </c>
      <c r="K163">
        <v>5</v>
      </c>
      <c r="L163" t="s">
        <v>95</v>
      </c>
      <c r="M163">
        <v>238.56</v>
      </c>
      <c r="N163">
        <v>1</v>
      </c>
      <c r="O163">
        <v>238.56</v>
      </c>
      <c r="P163" t="s">
        <v>2190</v>
      </c>
    </row>
    <row r="164" spans="1:16">
      <c r="A164" s="119" t="str">
        <f>+VLOOKUP(C164,'Selectable Table'!D:E,2,0)</f>
        <v>MERCK</v>
      </c>
      <c r="B164" t="s">
        <v>471</v>
      </c>
      <c r="C164" t="s">
        <v>133</v>
      </c>
      <c r="D164" t="s">
        <v>2189</v>
      </c>
      <c r="E164" s="119" t="s">
        <v>324</v>
      </c>
      <c r="F164" s="119">
        <f>+VLOOKUP(Col!C164,'Selectable Table'!O:P,2,0)</f>
        <v>40700</v>
      </c>
      <c r="G164" s="119" t="str">
        <f>+VLOOKUP(F164,'Selectable Table'!P:Q,2,0)</f>
        <v>Revenues - Third Parties</v>
      </c>
      <c r="I164" t="s">
        <v>257</v>
      </c>
      <c r="J164">
        <v>2026</v>
      </c>
      <c r="K164">
        <v>5</v>
      </c>
      <c r="L164" t="s">
        <v>95</v>
      </c>
      <c r="M164">
        <v>572.52</v>
      </c>
      <c r="N164">
        <v>1</v>
      </c>
      <c r="O164">
        <v>572.52</v>
      </c>
      <c r="P164" t="s">
        <v>2190</v>
      </c>
    </row>
    <row r="165" spans="1:16">
      <c r="A165" s="119" t="str">
        <f>+VLOOKUP(C165,'Selectable Table'!D:E,2,0)</f>
        <v>MERCK</v>
      </c>
      <c r="B165" t="s">
        <v>471</v>
      </c>
      <c r="C165" t="s">
        <v>133</v>
      </c>
      <c r="D165" t="s">
        <v>2189</v>
      </c>
      <c r="E165" s="119" t="s">
        <v>324</v>
      </c>
      <c r="F165" s="119">
        <f>+VLOOKUP(Col!C165,'Selectable Table'!O:P,2,0)</f>
        <v>40700</v>
      </c>
      <c r="G165" s="119" t="str">
        <f>+VLOOKUP(F165,'Selectable Table'!P:Q,2,0)</f>
        <v>Revenues - Third Parties</v>
      </c>
      <c r="I165" t="s">
        <v>260</v>
      </c>
      <c r="J165">
        <v>2026</v>
      </c>
      <c r="K165">
        <v>5</v>
      </c>
      <c r="L165" t="s">
        <v>95</v>
      </c>
      <c r="M165">
        <v>310.82</v>
      </c>
      <c r="N165">
        <v>1</v>
      </c>
      <c r="O165">
        <v>310.82</v>
      </c>
      <c r="P165" t="s">
        <v>2190</v>
      </c>
    </row>
    <row r="166" spans="1:16">
      <c r="A166" s="119" t="str">
        <f>+VLOOKUP(C166,'Selectable Table'!D:E,2,0)</f>
        <v>MERCK</v>
      </c>
      <c r="B166" t="s">
        <v>471</v>
      </c>
      <c r="C166" t="s">
        <v>133</v>
      </c>
      <c r="D166" t="s">
        <v>2189</v>
      </c>
      <c r="E166" s="119" t="s">
        <v>323</v>
      </c>
      <c r="F166" s="119">
        <f>+VLOOKUP(Col!C166,'Selectable Table'!O:P,2,0)</f>
        <v>40700</v>
      </c>
      <c r="G166" s="119" t="str">
        <f>+VLOOKUP(F166,'Selectable Table'!P:Q,2,0)</f>
        <v>Revenues - Third Parties</v>
      </c>
      <c r="I166" t="s">
        <v>118</v>
      </c>
      <c r="J166">
        <v>2026</v>
      </c>
      <c r="K166">
        <v>5</v>
      </c>
      <c r="L166" t="s">
        <v>95</v>
      </c>
      <c r="M166">
        <v>330.27</v>
      </c>
      <c r="N166">
        <v>1</v>
      </c>
      <c r="O166">
        <v>330.27</v>
      </c>
      <c r="P166" t="s">
        <v>2190</v>
      </c>
    </row>
    <row r="167" spans="1:16">
      <c r="A167" s="119" t="str">
        <f>+VLOOKUP(C167,'Selectable Table'!D:E,2,0)</f>
        <v>MERCK</v>
      </c>
      <c r="B167" t="s">
        <v>471</v>
      </c>
      <c r="C167" t="s">
        <v>133</v>
      </c>
      <c r="D167" t="s">
        <v>2189</v>
      </c>
      <c r="E167" s="119" t="s">
        <v>323</v>
      </c>
      <c r="F167" s="119">
        <f>+VLOOKUP(Col!C167,'Selectable Table'!O:P,2,0)</f>
        <v>40700</v>
      </c>
      <c r="G167" s="119" t="str">
        <f>+VLOOKUP(F167,'Selectable Table'!P:Q,2,0)</f>
        <v>Revenues - Third Parties</v>
      </c>
      <c r="I167" t="s">
        <v>163</v>
      </c>
      <c r="J167">
        <v>2026</v>
      </c>
      <c r="K167">
        <v>5</v>
      </c>
      <c r="L167" t="s">
        <v>95</v>
      </c>
      <c r="M167">
        <v>660.56</v>
      </c>
      <c r="N167">
        <v>1</v>
      </c>
      <c r="O167">
        <v>660.56</v>
      </c>
      <c r="P167" t="s">
        <v>2190</v>
      </c>
    </row>
    <row r="168" spans="1:16">
      <c r="A168" s="119" t="str">
        <f>+VLOOKUP(C168,'Selectable Table'!D:E,2,0)</f>
        <v>MERCK</v>
      </c>
      <c r="B168" t="s">
        <v>474</v>
      </c>
      <c r="C168" t="s">
        <v>133</v>
      </c>
      <c r="D168" t="s">
        <v>2189</v>
      </c>
      <c r="E168" s="119" t="s">
        <v>325</v>
      </c>
      <c r="F168" s="119">
        <f>+VLOOKUP(Col!C168,'Selectable Table'!O:P,2,0)</f>
        <v>40700</v>
      </c>
      <c r="G168" s="119" t="str">
        <f>+VLOOKUP(F168,'Selectable Table'!P:Q,2,0)</f>
        <v>Revenues - Third Parties</v>
      </c>
      <c r="I168" t="s">
        <v>130</v>
      </c>
      <c r="J168">
        <v>2026</v>
      </c>
      <c r="K168">
        <v>5</v>
      </c>
      <c r="L168" t="s">
        <v>95</v>
      </c>
      <c r="M168">
        <v>5485.5</v>
      </c>
      <c r="N168">
        <v>1</v>
      </c>
      <c r="O168">
        <v>5485.5</v>
      </c>
      <c r="P168" t="s">
        <v>2190</v>
      </c>
    </row>
    <row r="169" spans="1:16">
      <c r="A169" s="119" t="str">
        <f>+VLOOKUP(C169,'Selectable Table'!D:E,2,0)</f>
        <v>MERCK</v>
      </c>
      <c r="B169" t="s">
        <v>474</v>
      </c>
      <c r="C169" t="s">
        <v>133</v>
      </c>
      <c r="D169" t="s">
        <v>2189</v>
      </c>
      <c r="E169" s="119" t="s">
        <v>324</v>
      </c>
      <c r="F169" s="119">
        <f>+VLOOKUP(Col!C169,'Selectable Table'!O:P,2,0)</f>
        <v>40700</v>
      </c>
      <c r="G169" s="119" t="str">
        <f>+VLOOKUP(F169,'Selectable Table'!P:Q,2,0)</f>
        <v>Revenues - Third Parties</v>
      </c>
      <c r="I169" t="s">
        <v>203</v>
      </c>
      <c r="J169">
        <v>2026</v>
      </c>
      <c r="K169">
        <v>5</v>
      </c>
      <c r="L169" t="s">
        <v>95</v>
      </c>
      <c r="M169">
        <v>1420.64</v>
      </c>
      <c r="N169">
        <v>1</v>
      </c>
      <c r="O169">
        <v>1420.64</v>
      </c>
      <c r="P169" t="s">
        <v>2190</v>
      </c>
    </row>
    <row r="170" spans="1:16">
      <c r="A170" s="119" t="str">
        <f>+VLOOKUP(C170,'Selectable Table'!D:E,2,0)</f>
        <v>MERCK</v>
      </c>
      <c r="B170" t="s">
        <v>474</v>
      </c>
      <c r="C170" t="s">
        <v>133</v>
      </c>
      <c r="D170" t="s">
        <v>2189</v>
      </c>
      <c r="E170" s="119" t="s">
        <v>324</v>
      </c>
      <c r="F170" s="119">
        <f>+VLOOKUP(Col!C170,'Selectable Table'!O:P,2,0)</f>
        <v>40700</v>
      </c>
      <c r="G170" s="119" t="str">
        <f>+VLOOKUP(F170,'Selectable Table'!P:Q,2,0)</f>
        <v>Revenues - Third Parties</v>
      </c>
      <c r="I170" t="s">
        <v>638</v>
      </c>
      <c r="J170">
        <v>2026</v>
      </c>
      <c r="K170">
        <v>5</v>
      </c>
      <c r="L170" t="s">
        <v>95</v>
      </c>
      <c r="M170">
        <v>467.62</v>
      </c>
      <c r="N170">
        <v>1</v>
      </c>
      <c r="O170">
        <v>467.62</v>
      </c>
      <c r="P170" t="s">
        <v>2190</v>
      </c>
    </row>
    <row r="171" spans="1:16">
      <c r="A171" s="119" t="str">
        <f>+VLOOKUP(C171,'Selectable Table'!D:E,2,0)</f>
        <v>MERCK</v>
      </c>
      <c r="B171" t="s">
        <v>474</v>
      </c>
      <c r="C171" t="s">
        <v>133</v>
      </c>
      <c r="D171" t="s">
        <v>2189</v>
      </c>
      <c r="E171" s="119" t="s">
        <v>324</v>
      </c>
      <c r="F171" s="119">
        <f>+VLOOKUP(Col!C171,'Selectable Table'!O:P,2,0)</f>
        <v>40700</v>
      </c>
      <c r="G171" s="119" t="str">
        <f>+VLOOKUP(F171,'Selectable Table'!P:Q,2,0)</f>
        <v>Revenues - Third Parties</v>
      </c>
      <c r="I171" t="s">
        <v>256</v>
      </c>
      <c r="J171">
        <v>2026</v>
      </c>
      <c r="K171">
        <v>5</v>
      </c>
      <c r="L171" t="s">
        <v>95</v>
      </c>
      <c r="M171">
        <v>1021.44</v>
      </c>
      <c r="N171">
        <v>1</v>
      </c>
      <c r="O171">
        <v>1021.44</v>
      </c>
      <c r="P171" t="s">
        <v>2190</v>
      </c>
    </row>
    <row r="172" spans="1:16">
      <c r="A172" s="119" t="str">
        <f>+VLOOKUP(C172,'Selectable Table'!D:E,2,0)</f>
        <v>MERCK</v>
      </c>
      <c r="B172" t="s">
        <v>474</v>
      </c>
      <c r="C172" t="s">
        <v>133</v>
      </c>
      <c r="D172" t="s">
        <v>2189</v>
      </c>
      <c r="E172" s="119" t="s">
        <v>324</v>
      </c>
      <c r="F172" s="119">
        <f>+VLOOKUP(Col!C172,'Selectable Table'!O:P,2,0)</f>
        <v>40700</v>
      </c>
      <c r="G172" s="119" t="str">
        <f>+VLOOKUP(F172,'Selectable Table'!P:Q,2,0)</f>
        <v>Revenues - Third Parties</v>
      </c>
      <c r="I172" t="s">
        <v>2208</v>
      </c>
      <c r="J172">
        <v>2026</v>
      </c>
      <c r="K172">
        <v>5</v>
      </c>
      <c r="L172" t="s">
        <v>95</v>
      </c>
      <c r="M172">
        <v>423.6</v>
      </c>
      <c r="N172">
        <v>1</v>
      </c>
      <c r="O172">
        <v>423.6</v>
      </c>
      <c r="P172" t="s">
        <v>2190</v>
      </c>
    </row>
    <row r="173" spans="1:16">
      <c r="A173" s="119" t="str">
        <f>+VLOOKUP(C173,'Selectable Table'!D:E,2,0)</f>
        <v>MERCK</v>
      </c>
      <c r="B173" t="s">
        <v>474</v>
      </c>
      <c r="C173" t="s">
        <v>133</v>
      </c>
      <c r="D173" t="s">
        <v>2189</v>
      </c>
      <c r="E173" s="119" t="s">
        <v>324</v>
      </c>
      <c r="F173" s="119">
        <f>+VLOOKUP(Col!C173,'Selectable Table'!O:P,2,0)</f>
        <v>40700</v>
      </c>
      <c r="G173" s="119" t="str">
        <f>+VLOOKUP(F173,'Selectable Table'!P:Q,2,0)</f>
        <v>Revenues - Third Parties</v>
      </c>
      <c r="I173" t="s">
        <v>204</v>
      </c>
      <c r="J173">
        <v>2026</v>
      </c>
      <c r="K173">
        <v>5</v>
      </c>
      <c r="L173" t="s">
        <v>95</v>
      </c>
      <c r="M173">
        <v>1073.52</v>
      </c>
      <c r="N173">
        <v>1</v>
      </c>
      <c r="O173">
        <v>1073.52</v>
      </c>
      <c r="P173" t="s">
        <v>2190</v>
      </c>
    </row>
    <row r="174" spans="1:16">
      <c r="A174" s="119" t="str">
        <f>+VLOOKUP(C174,'Selectable Table'!D:E,2,0)</f>
        <v>MERCK</v>
      </c>
      <c r="B174" t="s">
        <v>474</v>
      </c>
      <c r="C174" t="s">
        <v>133</v>
      </c>
      <c r="D174" t="s">
        <v>2189</v>
      </c>
      <c r="E174" s="119" t="s">
        <v>324</v>
      </c>
      <c r="F174" s="119">
        <f>+VLOOKUP(Col!C174,'Selectable Table'!O:P,2,0)</f>
        <v>40700</v>
      </c>
      <c r="G174" s="119" t="str">
        <f>+VLOOKUP(F174,'Selectable Table'!P:Q,2,0)</f>
        <v>Revenues - Third Parties</v>
      </c>
      <c r="I174" t="s">
        <v>257</v>
      </c>
      <c r="J174">
        <v>2026</v>
      </c>
      <c r="K174">
        <v>5</v>
      </c>
      <c r="L174" t="s">
        <v>95</v>
      </c>
      <c r="M174">
        <v>1145.04</v>
      </c>
      <c r="N174">
        <v>1</v>
      </c>
      <c r="O174">
        <v>1145.04</v>
      </c>
      <c r="P174" t="s">
        <v>2190</v>
      </c>
    </row>
    <row r="175" spans="1:16">
      <c r="A175" s="119" t="str">
        <f>+VLOOKUP(C175,'Selectable Table'!D:E,2,0)</f>
        <v>MERCK</v>
      </c>
      <c r="B175" t="s">
        <v>474</v>
      </c>
      <c r="C175" t="s">
        <v>133</v>
      </c>
      <c r="D175" t="s">
        <v>2189</v>
      </c>
      <c r="E175" s="119" t="s">
        <v>324</v>
      </c>
      <c r="F175" s="119">
        <f>+VLOOKUP(Col!C175,'Selectable Table'!O:P,2,0)</f>
        <v>40700</v>
      </c>
      <c r="G175" s="119" t="str">
        <f>+VLOOKUP(F175,'Selectable Table'!P:Q,2,0)</f>
        <v>Revenues - Third Parties</v>
      </c>
      <c r="I175" t="s">
        <v>260</v>
      </c>
      <c r="J175">
        <v>2026</v>
      </c>
      <c r="K175">
        <v>5</v>
      </c>
      <c r="L175" t="s">
        <v>95</v>
      </c>
      <c r="M175">
        <v>310.82</v>
      </c>
      <c r="N175">
        <v>1</v>
      </c>
      <c r="O175">
        <v>310.82</v>
      </c>
      <c r="P175" t="s">
        <v>2190</v>
      </c>
    </row>
    <row r="176" spans="1:16">
      <c r="A176" s="119" t="str">
        <f>+VLOOKUP(C176,'Selectable Table'!D:E,2,0)</f>
        <v>MERCK</v>
      </c>
      <c r="B176" t="s">
        <v>474</v>
      </c>
      <c r="C176" t="s">
        <v>133</v>
      </c>
      <c r="D176" t="s">
        <v>2189</v>
      </c>
      <c r="E176" s="119" t="s">
        <v>324</v>
      </c>
      <c r="F176" s="119">
        <f>+VLOOKUP(Col!C176,'Selectable Table'!O:P,2,0)</f>
        <v>40700</v>
      </c>
      <c r="G176" s="119" t="str">
        <f>+VLOOKUP(F176,'Selectable Table'!P:Q,2,0)</f>
        <v>Revenues - Third Parties</v>
      </c>
      <c r="I176" t="s">
        <v>197</v>
      </c>
      <c r="J176">
        <v>2026</v>
      </c>
      <c r="K176">
        <v>5</v>
      </c>
      <c r="L176" t="s">
        <v>95</v>
      </c>
      <c r="M176">
        <v>1027.52</v>
      </c>
      <c r="N176">
        <v>1</v>
      </c>
      <c r="O176">
        <v>1027.52</v>
      </c>
      <c r="P176" t="s">
        <v>2190</v>
      </c>
    </row>
    <row r="177" spans="1:16">
      <c r="A177" s="119" t="str">
        <f>+VLOOKUP(C177,'Selectable Table'!D:E,2,0)</f>
        <v>MERCK</v>
      </c>
      <c r="B177" t="s">
        <v>474</v>
      </c>
      <c r="C177" t="s">
        <v>133</v>
      </c>
      <c r="D177" t="s">
        <v>2189</v>
      </c>
      <c r="E177" s="119" t="s">
        <v>324</v>
      </c>
      <c r="F177" s="119">
        <f>+VLOOKUP(Col!C177,'Selectable Table'!O:P,2,0)</f>
        <v>40700</v>
      </c>
      <c r="G177" s="119" t="str">
        <f>+VLOOKUP(F177,'Selectable Table'!P:Q,2,0)</f>
        <v>Revenues - Third Parties</v>
      </c>
      <c r="I177" t="s">
        <v>215</v>
      </c>
      <c r="J177">
        <v>2026</v>
      </c>
      <c r="K177">
        <v>5</v>
      </c>
      <c r="L177" t="s">
        <v>95</v>
      </c>
      <c r="M177">
        <v>1027.52</v>
      </c>
      <c r="N177">
        <v>1</v>
      </c>
      <c r="O177">
        <v>1027.52</v>
      </c>
      <c r="P177" t="s">
        <v>2190</v>
      </c>
    </row>
    <row r="178" spans="1:16">
      <c r="A178" s="119" t="str">
        <f>+VLOOKUP(C178,'Selectable Table'!D:E,2,0)</f>
        <v>MERCK</v>
      </c>
      <c r="B178" t="s">
        <v>474</v>
      </c>
      <c r="C178" t="s">
        <v>133</v>
      </c>
      <c r="D178" t="s">
        <v>2189</v>
      </c>
      <c r="E178" s="119" t="s">
        <v>323</v>
      </c>
      <c r="F178" s="119">
        <f>+VLOOKUP(Col!C178,'Selectable Table'!O:P,2,0)</f>
        <v>40700</v>
      </c>
      <c r="G178" s="119" t="str">
        <f>+VLOOKUP(F178,'Selectable Table'!P:Q,2,0)</f>
        <v>Revenues - Third Parties</v>
      </c>
      <c r="I178" t="s">
        <v>118</v>
      </c>
      <c r="J178">
        <v>2026</v>
      </c>
      <c r="K178">
        <v>5</v>
      </c>
      <c r="L178" t="s">
        <v>95</v>
      </c>
      <c r="M178">
        <v>330.27</v>
      </c>
      <c r="N178">
        <v>1</v>
      </c>
      <c r="O178">
        <v>330.27</v>
      </c>
      <c r="P178" t="s">
        <v>2190</v>
      </c>
    </row>
    <row r="179" spans="1:16">
      <c r="A179" s="119" t="str">
        <f>+VLOOKUP(C179,'Selectable Table'!D:E,2,0)</f>
        <v>MERCK</v>
      </c>
      <c r="B179" t="s">
        <v>474</v>
      </c>
      <c r="C179" t="s">
        <v>133</v>
      </c>
      <c r="D179" t="s">
        <v>2189</v>
      </c>
      <c r="E179" s="119" t="s">
        <v>323</v>
      </c>
      <c r="F179" s="119">
        <f>+VLOOKUP(Col!C179,'Selectable Table'!O:P,2,0)</f>
        <v>40700</v>
      </c>
      <c r="G179" s="119" t="str">
        <f>+VLOOKUP(F179,'Selectable Table'!P:Q,2,0)</f>
        <v>Revenues - Third Parties</v>
      </c>
      <c r="I179" t="s">
        <v>163</v>
      </c>
      <c r="J179">
        <v>2026</v>
      </c>
      <c r="K179">
        <v>5</v>
      </c>
      <c r="L179" t="s">
        <v>95</v>
      </c>
      <c r="M179">
        <v>495.42</v>
      </c>
      <c r="N179">
        <v>1</v>
      </c>
      <c r="O179">
        <v>495.42</v>
      </c>
      <c r="P179" t="s">
        <v>2190</v>
      </c>
    </row>
    <row r="180" spans="1:16">
      <c r="A180" s="119" t="str">
        <f>+VLOOKUP(C180,'Selectable Table'!D:E,2,0)</f>
        <v>MERCK</v>
      </c>
      <c r="B180" t="s">
        <v>477</v>
      </c>
      <c r="C180" t="s">
        <v>133</v>
      </c>
      <c r="D180" t="s">
        <v>2189</v>
      </c>
      <c r="E180" s="119" t="s">
        <v>325</v>
      </c>
      <c r="F180" s="119">
        <f>+VLOOKUP(Col!C180,'Selectable Table'!O:P,2,0)</f>
        <v>40700</v>
      </c>
      <c r="G180" s="119" t="str">
        <f>+VLOOKUP(F180,'Selectable Table'!P:Q,2,0)</f>
        <v>Revenues - Third Parties</v>
      </c>
      <c r="I180" t="s">
        <v>130</v>
      </c>
      <c r="J180">
        <v>2026</v>
      </c>
      <c r="K180">
        <v>5</v>
      </c>
      <c r="L180" t="s">
        <v>95</v>
      </c>
      <c r="M180">
        <v>1491.91</v>
      </c>
      <c r="N180">
        <v>1</v>
      </c>
      <c r="O180">
        <v>1491.91</v>
      </c>
      <c r="P180" t="s">
        <v>2190</v>
      </c>
    </row>
    <row r="181" spans="1:16">
      <c r="A181" s="119" t="str">
        <f>+VLOOKUP(C181,'Selectable Table'!D:E,2,0)</f>
        <v>MERCK</v>
      </c>
      <c r="B181" t="s">
        <v>477</v>
      </c>
      <c r="C181" t="s">
        <v>133</v>
      </c>
      <c r="D181" t="s">
        <v>2189</v>
      </c>
      <c r="E181" s="119" t="s">
        <v>324</v>
      </c>
      <c r="F181" s="119">
        <f>+VLOOKUP(Col!C181,'Selectable Table'!O:P,2,0)</f>
        <v>40700</v>
      </c>
      <c r="G181" s="119" t="str">
        <f>+VLOOKUP(F181,'Selectable Table'!P:Q,2,0)</f>
        <v>Revenues - Third Parties</v>
      </c>
      <c r="I181" t="s">
        <v>203</v>
      </c>
      <c r="J181">
        <v>2026</v>
      </c>
      <c r="K181">
        <v>5</v>
      </c>
      <c r="L181" t="s">
        <v>95</v>
      </c>
      <c r="M181">
        <v>355.16</v>
      </c>
      <c r="N181">
        <v>1</v>
      </c>
      <c r="O181">
        <v>355.16</v>
      </c>
      <c r="P181" t="s">
        <v>2190</v>
      </c>
    </row>
    <row r="182" spans="1:16">
      <c r="A182" s="119" t="str">
        <f>+VLOOKUP(C182,'Selectable Table'!D:E,2,0)</f>
        <v>MERCK</v>
      </c>
      <c r="B182" t="s">
        <v>477</v>
      </c>
      <c r="C182" t="s">
        <v>133</v>
      </c>
      <c r="D182" t="s">
        <v>2189</v>
      </c>
      <c r="E182" s="119" t="s">
        <v>324</v>
      </c>
      <c r="F182" s="119">
        <f>+VLOOKUP(Col!C182,'Selectable Table'!O:P,2,0)</f>
        <v>40700</v>
      </c>
      <c r="G182" s="119" t="str">
        <f>+VLOOKUP(F182,'Selectable Table'!P:Q,2,0)</f>
        <v>Revenues - Third Parties</v>
      </c>
      <c r="I182" t="s">
        <v>256</v>
      </c>
      <c r="J182">
        <v>2026</v>
      </c>
      <c r="K182">
        <v>5</v>
      </c>
      <c r="L182" t="s">
        <v>95</v>
      </c>
      <c r="M182">
        <v>510.72</v>
      </c>
      <c r="N182">
        <v>1</v>
      </c>
      <c r="O182">
        <v>510.72</v>
      </c>
      <c r="P182" t="s">
        <v>2190</v>
      </c>
    </row>
    <row r="183" spans="1:16">
      <c r="A183" s="119" t="str">
        <f>+VLOOKUP(C183,'Selectable Table'!D:E,2,0)</f>
        <v>MERCK</v>
      </c>
      <c r="B183" t="s">
        <v>477</v>
      </c>
      <c r="C183" t="s">
        <v>133</v>
      </c>
      <c r="D183" t="s">
        <v>2189</v>
      </c>
      <c r="E183" s="119" t="s">
        <v>324</v>
      </c>
      <c r="F183" s="119">
        <f>+VLOOKUP(Col!C183,'Selectable Table'!O:P,2,0)</f>
        <v>40700</v>
      </c>
      <c r="G183" s="119" t="str">
        <f>+VLOOKUP(F183,'Selectable Table'!P:Q,2,0)</f>
        <v>Revenues - Third Parties</v>
      </c>
      <c r="I183" t="s">
        <v>204</v>
      </c>
      <c r="J183">
        <v>2026</v>
      </c>
      <c r="K183">
        <v>5</v>
      </c>
      <c r="L183" t="s">
        <v>95</v>
      </c>
      <c r="M183">
        <v>238.56</v>
      </c>
      <c r="N183">
        <v>1</v>
      </c>
      <c r="O183">
        <v>238.56</v>
      </c>
      <c r="P183" t="s">
        <v>2190</v>
      </c>
    </row>
    <row r="184" spans="1:16">
      <c r="A184" s="119" t="str">
        <f>+VLOOKUP(C184,'Selectable Table'!D:E,2,0)</f>
        <v>MERCK</v>
      </c>
      <c r="B184" t="s">
        <v>477</v>
      </c>
      <c r="C184" t="s">
        <v>133</v>
      </c>
      <c r="D184" t="s">
        <v>2189</v>
      </c>
      <c r="E184" s="119" t="s">
        <v>324</v>
      </c>
      <c r="F184" s="119">
        <f>+VLOOKUP(Col!C184,'Selectable Table'!O:P,2,0)</f>
        <v>40700</v>
      </c>
      <c r="G184" s="119" t="str">
        <f>+VLOOKUP(F184,'Selectable Table'!P:Q,2,0)</f>
        <v>Revenues - Third Parties</v>
      </c>
      <c r="I184" t="s">
        <v>257</v>
      </c>
      <c r="J184">
        <v>2026</v>
      </c>
      <c r="K184">
        <v>5</v>
      </c>
      <c r="L184" t="s">
        <v>95</v>
      </c>
      <c r="M184">
        <v>429.39</v>
      </c>
      <c r="N184">
        <v>1</v>
      </c>
      <c r="O184">
        <v>429.39</v>
      </c>
      <c r="P184" t="s">
        <v>2190</v>
      </c>
    </row>
    <row r="185" spans="1:16">
      <c r="A185" s="119" t="str">
        <f>+VLOOKUP(C185,'Selectable Table'!D:E,2,0)</f>
        <v>MERCK</v>
      </c>
      <c r="B185" t="s">
        <v>477</v>
      </c>
      <c r="C185" t="s">
        <v>133</v>
      </c>
      <c r="D185" t="s">
        <v>2189</v>
      </c>
      <c r="E185" s="119" t="s">
        <v>324</v>
      </c>
      <c r="F185" s="119">
        <f>+VLOOKUP(Col!C185,'Selectable Table'!O:P,2,0)</f>
        <v>40700</v>
      </c>
      <c r="G185" s="119" t="str">
        <f>+VLOOKUP(F185,'Selectable Table'!P:Q,2,0)</f>
        <v>Revenues - Third Parties</v>
      </c>
      <c r="I185" t="s">
        <v>260</v>
      </c>
      <c r="J185">
        <v>2026</v>
      </c>
      <c r="K185">
        <v>5</v>
      </c>
      <c r="L185" t="s">
        <v>95</v>
      </c>
      <c r="M185">
        <v>310.82</v>
      </c>
      <c r="N185">
        <v>1</v>
      </c>
      <c r="O185">
        <v>310.82</v>
      </c>
      <c r="P185" t="s">
        <v>2190</v>
      </c>
    </row>
    <row r="186" spans="1:16">
      <c r="A186" s="119" t="str">
        <f>+VLOOKUP(C186,'Selectable Table'!D:E,2,0)</f>
        <v>MERCK</v>
      </c>
      <c r="B186" t="s">
        <v>477</v>
      </c>
      <c r="C186" t="s">
        <v>133</v>
      </c>
      <c r="D186" t="s">
        <v>2189</v>
      </c>
      <c r="E186" s="119" t="s">
        <v>323</v>
      </c>
      <c r="F186" s="119">
        <f>+VLOOKUP(Col!C186,'Selectable Table'!O:P,2,0)</f>
        <v>40700</v>
      </c>
      <c r="G186" s="119" t="str">
        <f>+VLOOKUP(F186,'Selectable Table'!P:Q,2,0)</f>
        <v>Revenues - Third Parties</v>
      </c>
      <c r="I186" t="s">
        <v>118</v>
      </c>
      <c r="J186">
        <v>2026</v>
      </c>
      <c r="K186">
        <v>5</v>
      </c>
      <c r="L186" t="s">
        <v>95</v>
      </c>
      <c r="M186">
        <v>440.36</v>
      </c>
      <c r="N186">
        <v>1</v>
      </c>
      <c r="O186">
        <v>440.36</v>
      </c>
      <c r="P186" t="s">
        <v>2190</v>
      </c>
    </row>
    <row r="187" spans="1:16">
      <c r="A187" s="119" t="str">
        <f>+VLOOKUP(C187,'Selectable Table'!D:E,2,0)</f>
        <v>MERCK</v>
      </c>
      <c r="B187" t="s">
        <v>477</v>
      </c>
      <c r="C187" t="s">
        <v>133</v>
      </c>
      <c r="D187" t="s">
        <v>2189</v>
      </c>
      <c r="E187" s="119" t="s">
        <v>323</v>
      </c>
      <c r="F187" s="119">
        <f>+VLOOKUP(Col!C187,'Selectable Table'!O:P,2,0)</f>
        <v>40700</v>
      </c>
      <c r="G187" s="119" t="str">
        <f>+VLOOKUP(F187,'Selectable Table'!P:Q,2,0)</f>
        <v>Revenues - Third Parties</v>
      </c>
      <c r="I187" t="s">
        <v>163</v>
      </c>
      <c r="J187">
        <v>2026</v>
      </c>
      <c r="K187">
        <v>5</v>
      </c>
      <c r="L187" t="s">
        <v>95</v>
      </c>
      <c r="M187">
        <v>1321.12</v>
      </c>
      <c r="N187">
        <v>1</v>
      </c>
      <c r="O187">
        <v>1321.12</v>
      </c>
      <c r="P187" t="s">
        <v>2190</v>
      </c>
    </row>
    <row r="188" spans="1:16">
      <c r="A188" s="119" t="str">
        <f>+VLOOKUP(C188,'Selectable Table'!D:E,2,0)</f>
        <v>MERCK</v>
      </c>
      <c r="B188" t="s">
        <v>479</v>
      </c>
      <c r="C188" t="s">
        <v>133</v>
      </c>
      <c r="D188" t="s">
        <v>2189</v>
      </c>
      <c r="E188" s="119" t="s">
        <v>325</v>
      </c>
      <c r="F188" s="119">
        <f>+VLOOKUP(Col!C188,'Selectable Table'!O:P,2,0)</f>
        <v>40700</v>
      </c>
      <c r="G188" s="119" t="str">
        <f>+VLOOKUP(F188,'Selectable Table'!P:Q,2,0)</f>
        <v>Revenues - Third Parties</v>
      </c>
      <c r="I188" t="s">
        <v>130</v>
      </c>
      <c r="J188">
        <v>2026</v>
      </c>
      <c r="K188">
        <v>5</v>
      </c>
      <c r="L188" t="s">
        <v>95</v>
      </c>
      <c r="M188">
        <v>984.06</v>
      </c>
      <c r="N188">
        <v>1</v>
      </c>
      <c r="O188">
        <v>984.06</v>
      </c>
      <c r="P188" t="s">
        <v>2190</v>
      </c>
    </row>
    <row r="189" spans="1:16">
      <c r="A189" s="119" t="str">
        <f>+VLOOKUP(C189,'Selectable Table'!D:E,2,0)</f>
        <v>MERCK</v>
      </c>
      <c r="B189" t="s">
        <v>479</v>
      </c>
      <c r="C189" t="s">
        <v>133</v>
      </c>
      <c r="D189" t="s">
        <v>2189</v>
      </c>
      <c r="E189" s="119" t="s">
        <v>324</v>
      </c>
      <c r="F189" s="119">
        <f>+VLOOKUP(Col!C189,'Selectable Table'!O:P,2,0)</f>
        <v>40700</v>
      </c>
      <c r="G189" s="119" t="str">
        <f>+VLOOKUP(F189,'Selectable Table'!P:Q,2,0)</f>
        <v>Revenues - Third Parties</v>
      </c>
      <c r="I189" t="s">
        <v>256</v>
      </c>
      <c r="J189">
        <v>2026</v>
      </c>
      <c r="K189">
        <v>5</v>
      </c>
      <c r="L189" t="s">
        <v>95</v>
      </c>
      <c r="M189">
        <v>680.96</v>
      </c>
      <c r="N189">
        <v>1</v>
      </c>
      <c r="O189">
        <v>680.96</v>
      </c>
      <c r="P189" t="s">
        <v>2190</v>
      </c>
    </row>
    <row r="190" spans="1:16">
      <c r="A190" s="119" t="str">
        <f>+VLOOKUP(C190,'Selectable Table'!D:E,2,0)</f>
        <v>MERCK</v>
      </c>
      <c r="B190" t="s">
        <v>479</v>
      </c>
      <c r="C190" t="s">
        <v>133</v>
      </c>
      <c r="D190" t="s">
        <v>2189</v>
      </c>
      <c r="E190" s="119" t="s">
        <v>324</v>
      </c>
      <c r="F190" s="119">
        <f>+VLOOKUP(Col!C190,'Selectable Table'!O:P,2,0)</f>
        <v>40700</v>
      </c>
      <c r="G190" s="119" t="str">
        <f>+VLOOKUP(F190,'Selectable Table'!P:Q,2,0)</f>
        <v>Revenues - Third Parties</v>
      </c>
      <c r="I190" t="s">
        <v>257</v>
      </c>
      <c r="J190">
        <v>2026</v>
      </c>
      <c r="K190">
        <v>5</v>
      </c>
      <c r="L190" t="s">
        <v>95</v>
      </c>
      <c r="M190">
        <v>572.52</v>
      </c>
      <c r="N190">
        <v>1</v>
      </c>
      <c r="O190">
        <v>572.52</v>
      </c>
      <c r="P190" t="s">
        <v>2190</v>
      </c>
    </row>
    <row r="191" spans="1:16">
      <c r="A191" s="119" t="str">
        <f>+VLOOKUP(C191,'Selectable Table'!D:E,2,0)</f>
        <v>MERCK</v>
      </c>
      <c r="B191" t="s">
        <v>479</v>
      </c>
      <c r="C191" t="s">
        <v>133</v>
      </c>
      <c r="D191" t="s">
        <v>2189</v>
      </c>
      <c r="E191" s="119" t="s">
        <v>324</v>
      </c>
      <c r="F191" s="119">
        <f>+VLOOKUP(Col!C191,'Selectable Table'!O:P,2,0)</f>
        <v>40700</v>
      </c>
      <c r="G191" s="119" t="str">
        <f>+VLOOKUP(F191,'Selectable Table'!P:Q,2,0)</f>
        <v>Revenues - Third Parties</v>
      </c>
      <c r="I191" t="s">
        <v>260</v>
      </c>
      <c r="J191">
        <v>2026</v>
      </c>
      <c r="K191">
        <v>5</v>
      </c>
      <c r="L191" t="s">
        <v>95</v>
      </c>
      <c r="M191">
        <v>310.82</v>
      </c>
      <c r="N191">
        <v>1</v>
      </c>
      <c r="O191">
        <v>310.82</v>
      </c>
      <c r="P191" t="s">
        <v>2190</v>
      </c>
    </row>
    <row r="192" spans="1:16">
      <c r="A192" s="119" t="str">
        <f>+VLOOKUP(C192,'Selectable Table'!D:E,2,0)</f>
        <v>MERCK</v>
      </c>
      <c r="B192" t="s">
        <v>479</v>
      </c>
      <c r="C192" t="s">
        <v>133</v>
      </c>
      <c r="D192" t="s">
        <v>2189</v>
      </c>
      <c r="E192" s="119" t="s">
        <v>324</v>
      </c>
      <c r="F192" s="119">
        <f>+VLOOKUP(Col!C192,'Selectable Table'!O:P,2,0)</f>
        <v>40700</v>
      </c>
      <c r="G192" s="119" t="str">
        <f>+VLOOKUP(F192,'Selectable Table'!P:Q,2,0)</f>
        <v>Revenues - Third Parties</v>
      </c>
      <c r="I192" t="s">
        <v>215</v>
      </c>
      <c r="J192">
        <v>2026</v>
      </c>
      <c r="K192">
        <v>5</v>
      </c>
      <c r="L192" t="s">
        <v>95</v>
      </c>
      <c r="M192">
        <v>513.76</v>
      </c>
      <c r="N192">
        <v>1</v>
      </c>
      <c r="O192">
        <v>513.76</v>
      </c>
      <c r="P192" t="s">
        <v>2190</v>
      </c>
    </row>
    <row r="193" spans="1:16">
      <c r="A193" s="119" t="str">
        <f>+VLOOKUP(C193,'Selectable Table'!D:E,2,0)</f>
        <v>MERCK</v>
      </c>
      <c r="B193" t="s">
        <v>479</v>
      </c>
      <c r="C193" t="s">
        <v>133</v>
      </c>
      <c r="D193" t="s">
        <v>2189</v>
      </c>
      <c r="E193" s="119" t="s">
        <v>323</v>
      </c>
      <c r="F193" s="119">
        <f>+VLOOKUP(Col!C193,'Selectable Table'!O:P,2,0)</f>
        <v>40700</v>
      </c>
      <c r="G193" s="119" t="str">
        <f>+VLOOKUP(F193,'Selectable Table'!P:Q,2,0)</f>
        <v>Revenues - Third Parties</v>
      </c>
      <c r="I193" t="s">
        <v>163</v>
      </c>
      <c r="J193">
        <v>2026</v>
      </c>
      <c r="K193">
        <v>5</v>
      </c>
      <c r="L193" t="s">
        <v>95</v>
      </c>
      <c r="M193">
        <v>330.28</v>
      </c>
      <c r="N193">
        <v>1</v>
      </c>
      <c r="O193">
        <v>330.28</v>
      </c>
      <c r="P193" t="s">
        <v>2190</v>
      </c>
    </row>
    <row r="194" spans="1:16">
      <c r="A194" s="119" t="str">
        <f>+VLOOKUP(C194,'Selectable Table'!D:E,2,0)</f>
        <v>J &amp; J</v>
      </c>
      <c r="B194" t="s">
        <v>480</v>
      </c>
      <c r="C194" t="s">
        <v>108</v>
      </c>
      <c r="D194" t="s">
        <v>2189</v>
      </c>
      <c r="E194" s="119" t="s">
        <v>325</v>
      </c>
      <c r="F194" s="119">
        <f>+VLOOKUP(Col!C194,'Selectable Table'!O:P,2,0)</f>
        <v>40700</v>
      </c>
      <c r="G194" s="119" t="str">
        <f>+VLOOKUP(F194,'Selectable Table'!P:Q,2,0)</f>
        <v>Revenues - Third Parties</v>
      </c>
      <c r="I194" t="s">
        <v>130</v>
      </c>
      <c r="J194">
        <v>2026</v>
      </c>
      <c r="K194">
        <v>5</v>
      </c>
      <c r="L194" t="s">
        <v>95</v>
      </c>
      <c r="M194">
        <v>844.86</v>
      </c>
      <c r="N194">
        <v>1</v>
      </c>
      <c r="O194">
        <v>844.86</v>
      </c>
      <c r="P194" t="s">
        <v>2190</v>
      </c>
    </row>
    <row r="195" spans="1:16">
      <c r="A195" s="119" t="str">
        <f>+VLOOKUP(C195,'Selectable Table'!D:E,2,0)</f>
        <v>J &amp; J</v>
      </c>
      <c r="B195" t="s">
        <v>480</v>
      </c>
      <c r="C195" t="s">
        <v>108</v>
      </c>
      <c r="D195" t="s">
        <v>2189</v>
      </c>
      <c r="E195" s="119" t="s">
        <v>324</v>
      </c>
      <c r="F195" s="119">
        <f>+VLOOKUP(Col!C195,'Selectable Table'!O:P,2,0)</f>
        <v>40700</v>
      </c>
      <c r="G195" s="119" t="str">
        <f>+VLOOKUP(F195,'Selectable Table'!P:Q,2,0)</f>
        <v>Revenues - Third Parties</v>
      </c>
      <c r="I195" t="s">
        <v>196</v>
      </c>
      <c r="J195">
        <v>2026</v>
      </c>
      <c r="K195">
        <v>5</v>
      </c>
      <c r="L195" t="s">
        <v>95</v>
      </c>
      <c r="M195">
        <v>236.53279999999998</v>
      </c>
      <c r="N195">
        <v>1</v>
      </c>
      <c r="O195">
        <v>236.53279999999998</v>
      </c>
      <c r="P195" t="s">
        <v>2190</v>
      </c>
    </row>
    <row r="196" spans="1:16">
      <c r="A196" s="119" t="str">
        <f>+VLOOKUP(C196,'Selectable Table'!D:E,2,0)</f>
        <v>J &amp; J</v>
      </c>
      <c r="B196" t="s">
        <v>480</v>
      </c>
      <c r="C196" t="s">
        <v>108</v>
      </c>
      <c r="D196" t="s">
        <v>2189</v>
      </c>
      <c r="E196" s="119" t="s">
        <v>324</v>
      </c>
      <c r="F196" s="119">
        <f>+VLOOKUP(Col!C196,'Selectable Table'!O:P,2,0)</f>
        <v>40700</v>
      </c>
      <c r="G196" s="119" t="str">
        <f>+VLOOKUP(F196,'Selectable Table'!P:Q,2,0)</f>
        <v>Revenues - Third Parties</v>
      </c>
      <c r="I196" t="s">
        <v>260</v>
      </c>
      <c r="J196">
        <v>2026</v>
      </c>
      <c r="K196">
        <v>5</v>
      </c>
      <c r="L196" t="s">
        <v>95</v>
      </c>
      <c r="M196">
        <v>500.35124999999999</v>
      </c>
      <c r="N196">
        <v>1</v>
      </c>
      <c r="O196">
        <v>500.35124999999999</v>
      </c>
      <c r="P196" t="s">
        <v>2190</v>
      </c>
    </row>
    <row r="197" spans="1:16">
      <c r="A197" s="119" t="str">
        <f>+VLOOKUP(C197,'Selectable Table'!D:E,2,0)</f>
        <v>J &amp; J</v>
      </c>
      <c r="B197" t="s">
        <v>480</v>
      </c>
      <c r="C197" t="s">
        <v>108</v>
      </c>
      <c r="D197" t="s">
        <v>2189</v>
      </c>
      <c r="E197" s="119" t="s">
        <v>323</v>
      </c>
      <c r="F197" s="119">
        <f>+VLOOKUP(Col!C197,'Selectable Table'!O:P,2,0)</f>
        <v>40700</v>
      </c>
      <c r="G197" s="119" t="str">
        <f>+VLOOKUP(F197,'Selectable Table'!P:Q,2,0)</f>
        <v>Revenues - Third Parties</v>
      </c>
      <c r="I197" t="s">
        <v>146</v>
      </c>
      <c r="J197">
        <v>2026</v>
      </c>
      <c r="K197">
        <v>5</v>
      </c>
      <c r="L197" t="s">
        <v>95</v>
      </c>
      <c r="M197">
        <v>682.27845000000002</v>
      </c>
      <c r="N197">
        <v>1</v>
      </c>
      <c r="O197">
        <v>682.27845000000002</v>
      </c>
      <c r="P197" t="s">
        <v>2190</v>
      </c>
    </row>
    <row r="198" spans="1:16">
      <c r="A198" s="119" t="str">
        <f>+VLOOKUP(C198,'Selectable Table'!D:E,2,0)</f>
        <v>MERCK</v>
      </c>
      <c r="B198" t="s">
        <v>1884</v>
      </c>
      <c r="C198" t="s">
        <v>133</v>
      </c>
      <c r="D198" t="s">
        <v>2189</v>
      </c>
      <c r="E198" s="119" t="s">
        <v>324</v>
      </c>
      <c r="F198" s="119">
        <f>+VLOOKUP(Col!C198,'Selectable Table'!O:P,2,0)</f>
        <v>40700</v>
      </c>
      <c r="G198" s="119" t="str">
        <f>+VLOOKUP(F198,'Selectable Table'!P:Q,2,0)</f>
        <v>Revenues - Third Parties</v>
      </c>
      <c r="I198" t="s">
        <v>260</v>
      </c>
      <c r="J198">
        <v>2026</v>
      </c>
      <c r="K198">
        <v>5</v>
      </c>
      <c r="L198" t="s">
        <v>95</v>
      </c>
      <c r="M198">
        <v>310.82</v>
      </c>
      <c r="N198">
        <v>1</v>
      </c>
      <c r="O198">
        <v>310.82</v>
      </c>
      <c r="P198" t="s">
        <v>2190</v>
      </c>
    </row>
    <row r="199" spans="1:16">
      <c r="A199" s="119" t="str">
        <f>+VLOOKUP(C199,'Selectable Table'!D:E,2,0)</f>
        <v>MERCK</v>
      </c>
      <c r="B199" t="s">
        <v>1884</v>
      </c>
      <c r="C199" t="s">
        <v>133</v>
      </c>
      <c r="D199" t="s">
        <v>2189</v>
      </c>
      <c r="E199" s="119" t="s">
        <v>323</v>
      </c>
      <c r="F199" s="119">
        <f>+VLOOKUP(Col!C199,'Selectable Table'!O:P,2,0)</f>
        <v>40700</v>
      </c>
      <c r="G199" s="119" t="str">
        <f>+VLOOKUP(F199,'Selectable Table'!P:Q,2,0)</f>
        <v>Revenues - Third Parties</v>
      </c>
      <c r="I199" t="s">
        <v>118</v>
      </c>
      <c r="J199">
        <v>2026</v>
      </c>
      <c r="K199">
        <v>5</v>
      </c>
      <c r="L199" t="s">
        <v>95</v>
      </c>
      <c r="M199">
        <v>110.09</v>
      </c>
      <c r="N199">
        <v>1</v>
      </c>
      <c r="O199">
        <v>110.09</v>
      </c>
      <c r="P199" t="s">
        <v>2190</v>
      </c>
    </row>
    <row r="200" spans="1:16">
      <c r="A200" s="119" t="str">
        <f>+VLOOKUP(C200,'Selectable Table'!D:E,2,0)</f>
        <v>MERCK</v>
      </c>
      <c r="B200" t="s">
        <v>2209</v>
      </c>
      <c r="C200" t="s">
        <v>133</v>
      </c>
      <c r="D200" t="s">
        <v>2189</v>
      </c>
      <c r="E200" s="119" t="s">
        <v>324</v>
      </c>
      <c r="F200" s="119">
        <f>+VLOOKUP(Col!C200,'Selectable Table'!O:P,2,0)</f>
        <v>40700</v>
      </c>
      <c r="G200" s="119" t="str">
        <f>+VLOOKUP(F200,'Selectable Table'!P:Q,2,0)</f>
        <v>Revenues - Third Parties</v>
      </c>
      <c r="I200" t="s">
        <v>260</v>
      </c>
      <c r="J200">
        <v>2026</v>
      </c>
      <c r="K200">
        <v>5</v>
      </c>
      <c r="L200" t="s">
        <v>95</v>
      </c>
      <c r="M200">
        <v>310.82</v>
      </c>
      <c r="N200">
        <v>1</v>
      </c>
      <c r="O200">
        <v>310.82</v>
      </c>
      <c r="P200" t="s">
        <v>2190</v>
      </c>
    </row>
    <row r="201" spans="1:16">
      <c r="A201" s="119" t="str">
        <f>+VLOOKUP(C201,'Selectable Table'!D:E,2,0)</f>
        <v>MERCK</v>
      </c>
      <c r="B201" t="s">
        <v>2209</v>
      </c>
      <c r="C201" t="s">
        <v>133</v>
      </c>
      <c r="D201" t="s">
        <v>2189</v>
      </c>
      <c r="E201" s="119" t="s">
        <v>323</v>
      </c>
      <c r="F201" s="119">
        <f>+VLOOKUP(Col!C201,'Selectable Table'!O:P,2,0)</f>
        <v>40700</v>
      </c>
      <c r="G201" s="119" t="str">
        <f>+VLOOKUP(F201,'Selectable Table'!P:Q,2,0)</f>
        <v>Revenues - Third Parties</v>
      </c>
      <c r="I201" t="s">
        <v>163</v>
      </c>
      <c r="J201">
        <v>2026</v>
      </c>
      <c r="K201">
        <v>5</v>
      </c>
      <c r="L201" t="s">
        <v>95</v>
      </c>
      <c r="M201">
        <v>1486.26</v>
      </c>
      <c r="N201">
        <v>1</v>
      </c>
      <c r="O201">
        <v>1486.26</v>
      </c>
      <c r="P201" t="s">
        <v>2190</v>
      </c>
    </row>
    <row r="202" spans="1:16">
      <c r="A202" s="119" t="str">
        <f>+VLOOKUP(C202,'Selectable Table'!D:E,2,0)</f>
        <v>MERCK</v>
      </c>
      <c r="B202" t="s">
        <v>482</v>
      </c>
      <c r="C202" t="s">
        <v>133</v>
      </c>
      <c r="D202" t="s">
        <v>2189</v>
      </c>
      <c r="E202" s="119" t="s">
        <v>324</v>
      </c>
      <c r="F202" s="119">
        <f>+VLOOKUP(Col!C202,'Selectable Table'!O:P,2,0)</f>
        <v>40700</v>
      </c>
      <c r="G202" s="119" t="str">
        <f>+VLOOKUP(F202,'Selectable Table'!P:Q,2,0)</f>
        <v>Revenues - Third Parties</v>
      </c>
      <c r="I202" t="s">
        <v>260</v>
      </c>
      <c r="J202">
        <v>2026</v>
      </c>
      <c r="K202">
        <v>5</v>
      </c>
      <c r="L202" t="s">
        <v>95</v>
      </c>
      <c r="M202">
        <v>310.82</v>
      </c>
      <c r="N202">
        <v>1</v>
      </c>
      <c r="O202">
        <v>310.82</v>
      </c>
      <c r="P202" t="s">
        <v>2190</v>
      </c>
    </row>
    <row r="203" spans="1:16">
      <c r="A203" s="119" t="str">
        <f>+VLOOKUP(C203,'Selectable Table'!D:E,2,0)</f>
        <v>MERCK</v>
      </c>
      <c r="B203" t="s">
        <v>482</v>
      </c>
      <c r="C203" t="s">
        <v>133</v>
      </c>
      <c r="D203" t="s">
        <v>2189</v>
      </c>
      <c r="E203" s="119" t="s">
        <v>324</v>
      </c>
      <c r="F203" s="119">
        <f>+VLOOKUP(Col!C203,'Selectable Table'!O:P,2,0)</f>
        <v>40700</v>
      </c>
      <c r="G203" s="119" t="str">
        <f>+VLOOKUP(F203,'Selectable Table'!P:Q,2,0)</f>
        <v>Revenues - Third Parties</v>
      </c>
      <c r="I203" t="s">
        <v>197</v>
      </c>
      <c r="J203">
        <v>2026</v>
      </c>
      <c r="K203">
        <v>5</v>
      </c>
      <c r="L203" t="s">
        <v>95</v>
      </c>
      <c r="M203">
        <v>1027.52</v>
      </c>
      <c r="N203">
        <v>1</v>
      </c>
      <c r="O203">
        <v>1027.52</v>
      </c>
      <c r="P203" t="s">
        <v>2190</v>
      </c>
    </row>
    <row r="204" spans="1:16">
      <c r="A204" s="119" t="str">
        <f>+VLOOKUP(C204,'Selectable Table'!D:E,2,0)</f>
        <v>MERCK</v>
      </c>
      <c r="B204" t="s">
        <v>482</v>
      </c>
      <c r="C204" t="s">
        <v>133</v>
      </c>
      <c r="D204" t="s">
        <v>2189</v>
      </c>
      <c r="E204" s="119" t="s">
        <v>323</v>
      </c>
      <c r="F204" s="119">
        <f>+VLOOKUP(Col!C204,'Selectable Table'!O:P,2,0)</f>
        <v>40700</v>
      </c>
      <c r="G204" s="119" t="str">
        <f>+VLOOKUP(F204,'Selectable Table'!P:Q,2,0)</f>
        <v>Revenues - Third Parties</v>
      </c>
      <c r="I204" t="s">
        <v>118</v>
      </c>
      <c r="J204">
        <v>2026</v>
      </c>
      <c r="K204">
        <v>5</v>
      </c>
      <c r="L204" t="s">
        <v>95</v>
      </c>
      <c r="M204">
        <v>110.09</v>
      </c>
      <c r="N204">
        <v>1</v>
      </c>
      <c r="O204">
        <v>110.09</v>
      </c>
      <c r="P204" t="s">
        <v>2190</v>
      </c>
    </row>
    <row r="205" spans="1:16">
      <c r="A205" s="119" t="str">
        <f>+VLOOKUP(C205,'Selectable Table'!D:E,2,0)</f>
        <v>GSK</v>
      </c>
      <c r="B205" t="s">
        <v>2210</v>
      </c>
      <c r="C205" t="s">
        <v>2073</v>
      </c>
      <c r="D205" t="s">
        <v>2189</v>
      </c>
      <c r="E205" s="119" t="s">
        <v>324</v>
      </c>
      <c r="F205" s="119">
        <f>+VLOOKUP(Col!C205,'Selectable Table'!O:P,2,0)</f>
        <v>40700</v>
      </c>
      <c r="G205" s="119" t="str">
        <f>+VLOOKUP(F205,'Selectable Table'!P:Q,2,0)</f>
        <v>Revenues - Third Parties</v>
      </c>
      <c r="I205" t="s">
        <v>260</v>
      </c>
      <c r="J205">
        <v>2026</v>
      </c>
      <c r="K205">
        <v>5</v>
      </c>
      <c r="L205" t="s">
        <v>95</v>
      </c>
      <c r="M205">
        <v>1208.2514377999998</v>
      </c>
      <c r="N205">
        <v>1</v>
      </c>
      <c r="O205">
        <v>1208.2514377999998</v>
      </c>
      <c r="P205" t="s">
        <v>2190</v>
      </c>
    </row>
    <row r="206" spans="1:16">
      <c r="A206" s="119" t="str">
        <f>+VLOOKUP(C206,'Selectable Table'!D:E,2,0)</f>
        <v>GSK</v>
      </c>
      <c r="B206" t="s">
        <v>2210</v>
      </c>
      <c r="C206" t="s">
        <v>2073</v>
      </c>
      <c r="D206" t="s">
        <v>2189</v>
      </c>
      <c r="E206" s="119" t="s">
        <v>323</v>
      </c>
      <c r="F206" s="119">
        <f>+VLOOKUP(Col!C206,'Selectable Table'!O:P,2,0)</f>
        <v>40700</v>
      </c>
      <c r="G206" s="119" t="str">
        <f>+VLOOKUP(F206,'Selectable Table'!P:Q,2,0)</f>
        <v>Revenues - Third Parties</v>
      </c>
      <c r="I206" t="s">
        <v>146</v>
      </c>
      <c r="J206">
        <v>2026</v>
      </c>
      <c r="K206">
        <v>5</v>
      </c>
      <c r="L206" t="s">
        <v>95</v>
      </c>
      <c r="M206">
        <v>148.97354999999999</v>
      </c>
      <c r="N206">
        <v>1</v>
      </c>
      <c r="O206">
        <v>148.97354999999999</v>
      </c>
      <c r="P206" t="s">
        <v>2190</v>
      </c>
    </row>
    <row r="207" spans="1:16">
      <c r="A207" s="119" t="str">
        <f>+VLOOKUP(C207,'Selectable Table'!D:E,2,0)</f>
        <v>MERCK</v>
      </c>
      <c r="B207" t="s">
        <v>1893</v>
      </c>
      <c r="C207" t="s">
        <v>133</v>
      </c>
      <c r="D207" t="s">
        <v>2189</v>
      </c>
      <c r="E207" s="119" t="s">
        <v>324</v>
      </c>
      <c r="F207" s="119">
        <f>+VLOOKUP(Col!C207,'Selectable Table'!O:P,2,0)</f>
        <v>40700</v>
      </c>
      <c r="G207" s="119" t="str">
        <f>+VLOOKUP(F207,'Selectable Table'!P:Q,2,0)</f>
        <v>Revenues - Third Parties</v>
      </c>
      <c r="I207" t="s">
        <v>260</v>
      </c>
      <c r="J207">
        <v>2026</v>
      </c>
      <c r="K207">
        <v>5</v>
      </c>
      <c r="L207" t="s">
        <v>95</v>
      </c>
      <c r="M207">
        <v>310.82</v>
      </c>
      <c r="N207">
        <v>1</v>
      </c>
      <c r="O207">
        <v>310.82</v>
      </c>
      <c r="P207" t="s">
        <v>2190</v>
      </c>
    </row>
    <row r="208" spans="1:16">
      <c r="A208" s="119" t="str">
        <f>+VLOOKUP(C208,'Selectable Table'!D:E,2,0)</f>
        <v>MERCK</v>
      </c>
      <c r="B208" t="s">
        <v>1893</v>
      </c>
      <c r="C208" t="s">
        <v>133</v>
      </c>
      <c r="D208" t="s">
        <v>2189</v>
      </c>
      <c r="E208" s="119" t="s">
        <v>323</v>
      </c>
      <c r="F208" s="119">
        <f>+VLOOKUP(Col!C208,'Selectable Table'!O:P,2,0)</f>
        <v>40700</v>
      </c>
      <c r="G208" s="119" t="str">
        <f>+VLOOKUP(F208,'Selectable Table'!P:Q,2,0)</f>
        <v>Revenues - Third Parties</v>
      </c>
      <c r="I208" t="s">
        <v>163</v>
      </c>
      <c r="J208">
        <v>2026</v>
      </c>
      <c r="K208">
        <v>5</v>
      </c>
      <c r="L208" t="s">
        <v>95</v>
      </c>
      <c r="M208">
        <v>495.42</v>
      </c>
      <c r="N208">
        <v>1</v>
      </c>
      <c r="O208">
        <v>495.42</v>
      </c>
      <c r="P208" t="s">
        <v>2190</v>
      </c>
    </row>
    <row r="209" spans="1:16">
      <c r="A209" s="119" t="str">
        <f>+VLOOKUP(C209,'Selectable Table'!D:E,2,0)</f>
        <v>MERCK</v>
      </c>
      <c r="B209" t="s">
        <v>493</v>
      </c>
      <c r="C209" t="s">
        <v>133</v>
      </c>
      <c r="D209" t="s">
        <v>2189</v>
      </c>
      <c r="E209" s="119" t="s">
        <v>325</v>
      </c>
      <c r="F209" s="119">
        <f>+VLOOKUP(Col!C209,'Selectable Table'!O:P,2,0)</f>
        <v>40700</v>
      </c>
      <c r="G209" s="119" t="str">
        <f>+VLOOKUP(F209,'Selectable Table'!P:Q,2,0)</f>
        <v>Revenues - Third Parties</v>
      </c>
      <c r="I209" t="s">
        <v>130</v>
      </c>
      <c r="J209">
        <v>2026</v>
      </c>
      <c r="K209">
        <v>5</v>
      </c>
      <c r="L209" t="s">
        <v>95</v>
      </c>
      <c r="M209">
        <v>1326.56</v>
      </c>
      <c r="N209">
        <v>1</v>
      </c>
      <c r="O209">
        <v>1326.56</v>
      </c>
      <c r="P209" t="s">
        <v>2190</v>
      </c>
    </row>
    <row r="210" spans="1:16">
      <c r="A210" s="119" t="str">
        <f>+VLOOKUP(C210,'Selectable Table'!D:E,2,0)</f>
        <v>MERCK</v>
      </c>
      <c r="B210" t="s">
        <v>493</v>
      </c>
      <c r="C210" t="s">
        <v>133</v>
      </c>
      <c r="D210" t="s">
        <v>2189</v>
      </c>
      <c r="E210" s="119" t="s">
        <v>324</v>
      </c>
      <c r="F210" s="119">
        <f>+VLOOKUP(Col!C210,'Selectable Table'!O:P,2,0)</f>
        <v>40700</v>
      </c>
      <c r="G210" s="119" t="str">
        <f>+VLOOKUP(F210,'Selectable Table'!P:Q,2,0)</f>
        <v>Revenues - Third Parties</v>
      </c>
      <c r="I210" t="s">
        <v>203</v>
      </c>
      <c r="J210">
        <v>2026</v>
      </c>
      <c r="K210">
        <v>5</v>
      </c>
      <c r="L210" t="s">
        <v>95</v>
      </c>
      <c r="M210">
        <v>355.16</v>
      </c>
      <c r="N210">
        <v>1</v>
      </c>
      <c r="O210">
        <v>355.16</v>
      </c>
      <c r="P210" t="s">
        <v>2190</v>
      </c>
    </row>
    <row r="211" spans="1:16">
      <c r="A211" s="119" t="str">
        <f>+VLOOKUP(C211,'Selectable Table'!D:E,2,0)</f>
        <v>MERCK</v>
      </c>
      <c r="B211" t="s">
        <v>493</v>
      </c>
      <c r="C211" t="s">
        <v>133</v>
      </c>
      <c r="D211" t="s">
        <v>2189</v>
      </c>
      <c r="E211" s="119" t="s">
        <v>324</v>
      </c>
      <c r="F211" s="119">
        <f>+VLOOKUP(Col!C211,'Selectable Table'!O:P,2,0)</f>
        <v>40700</v>
      </c>
      <c r="G211" s="119" t="str">
        <f>+VLOOKUP(F211,'Selectable Table'!P:Q,2,0)</f>
        <v>Revenues - Third Parties</v>
      </c>
      <c r="I211" t="s">
        <v>638</v>
      </c>
      <c r="J211">
        <v>2026</v>
      </c>
      <c r="K211">
        <v>5</v>
      </c>
      <c r="L211" t="s">
        <v>95</v>
      </c>
      <c r="M211">
        <v>233.81</v>
      </c>
      <c r="N211">
        <v>1</v>
      </c>
      <c r="O211">
        <v>233.81</v>
      </c>
      <c r="P211" t="s">
        <v>2190</v>
      </c>
    </row>
    <row r="212" spans="1:16">
      <c r="A212" s="119" t="str">
        <f>+VLOOKUP(C212,'Selectable Table'!D:E,2,0)</f>
        <v>MERCK</v>
      </c>
      <c r="B212" t="s">
        <v>493</v>
      </c>
      <c r="C212" t="s">
        <v>133</v>
      </c>
      <c r="D212" t="s">
        <v>2189</v>
      </c>
      <c r="E212" s="119" t="s">
        <v>324</v>
      </c>
      <c r="F212" s="119">
        <f>+VLOOKUP(Col!C212,'Selectable Table'!O:P,2,0)</f>
        <v>40700</v>
      </c>
      <c r="G212" s="119" t="str">
        <f>+VLOOKUP(F212,'Selectable Table'!P:Q,2,0)</f>
        <v>Revenues - Third Parties</v>
      </c>
      <c r="I212" t="s">
        <v>256</v>
      </c>
      <c r="J212">
        <v>2026</v>
      </c>
      <c r="K212">
        <v>5</v>
      </c>
      <c r="L212" t="s">
        <v>95</v>
      </c>
      <c r="M212">
        <v>340.48</v>
      </c>
      <c r="N212">
        <v>1</v>
      </c>
      <c r="O212">
        <v>340.48</v>
      </c>
      <c r="P212" t="s">
        <v>2190</v>
      </c>
    </row>
    <row r="213" spans="1:16">
      <c r="A213" s="119" t="str">
        <f>+VLOOKUP(C213,'Selectable Table'!D:E,2,0)</f>
        <v>MERCK</v>
      </c>
      <c r="B213" t="s">
        <v>493</v>
      </c>
      <c r="C213" t="s">
        <v>133</v>
      </c>
      <c r="D213" t="s">
        <v>2189</v>
      </c>
      <c r="E213" s="119" t="s">
        <v>324</v>
      </c>
      <c r="F213" s="119">
        <f>+VLOOKUP(Col!C213,'Selectable Table'!O:P,2,0)</f>
        <v>40700</v>
      </c>
      <c r="G213" s="119" t="str">
        <f>+VLOOKUP(F213,'Selectable Table'!P:Q,2,0)</f>
        <v>Revenues - Third Parties</v>
      </c>
      <c r="I213" t="s">
        <v>204</v>
      </c>
      <c r="J213">
        <v>2026</v>
      </c>
      <c r="K213">
        <v>5</v>
      </c>
      <c r="L213" t="s">
        <v>95</v>
      </c>
      <c r="M213">
        <v>357.84</v>
      </c>
      <c r="N213">
        <v>1</v>
      </c>
      <c r="O213">
        <v>357.84</v>
      </c>
      <c r="P213" t="s">
        <v>2190</v>
      </c>
    </row>
    <row r="214" spans="1:16">
      <c r="A214" s="119" t="str">
        <f>+VLOOKUP(C214,'Selectable Table'!D:E,2,0)</f>
        <v>MERCK</v>
      </c>
      <c r="B214" t="s">
        <v>493</v>
      </c>
      <c r="C214" t="s">
        <v>133</v>
      </c>
      <c r="D214" t="s">
        <v>2189</v>
      </c>
      <c r="E214" s="119" t="s">
        <v>324</v>
      </c>
      <c r="F214" s="119">
        <f>+VLOOKUP(Col!C214,'Selectable Table'!O:P,2,0)</f>
        <v>40700</v>
      </c>
      <c r="G214" s="119" t="str">
        <f>+VLOOKUP(F214,'Selectable Table'!P:Q,2,0)</f>
        <v>Revenues - Third Parties</v>
      </c>
      <c r="I214" t="s">
        <v>257</v>
      </c>
      <c r="J214">
        <v>2026</v>
      </c>
      <c r="K214">
        <v>5</v>
      </c>
      <c r="L214" t="s">
        <v>95</v>
      </c>
      <c r="M214">
        <v>286.26</v>
      </c>
      <c r="N214">
        <v>1</v>
      </c>
      <c r="O214">
        <v>286.26</v>
      </c>
      <c r="P214" t="s">
        <v>2190</v>
      </c>
    </row>
    <row r="215" spans="1:16">
      <c r="A215" s="119" t="str">
        <f>+VLOOKUP(C215,'Selectable Table'!D:E,2,0)</f>
        <v>MERCK</v>
      </c>
      <c r="B215" t="s">
        <v>493</v>
      </c>
      <c r="C215" t="s">
        <v>133</v>
      </c>
      <c r="D215" t="s">
        <v>2189</v>
      </c>
      <c r="E215" s="119" t="s">
        <v>324</v>
      </c>
      <c r="F215" s="119">
        <f>+VLOOKUP(Col!C215,'Selectable Table'!O:P,2,0)</f>
        <v>40700</v>
      </c>
      <c r="G215" s="119" t="str">
        <f>+VLOOKUP(F215,'Selectable Table'!P:Q,2,0)</f>
        <v>Revenues - Third Parties</v>
      </c>
      <c r="I215" t="s">
        <v>260</v>
      </c>
      <c r="J215">
        <v>2026</v>
      </c>
      <c r="K215">
        <v>5</v>
      </c>
      <c r="L215" t="s">
        <v>95</v>
      </c>
      <c r="M215">
        <v>310.82</v>
      </c>
      <c r="N215">
        <v>1</v>
      </c>
      <c r="O215">
        <v>310.82</v>
      </c>
      <c r="P215" t="s">
        <v>2190</v>
      </c>
    </row>
    <row r="216" spans="1:16">
      <c r="A216" s="119" t="str">
        <f>+VLOOKUP(C216,'Selectable Table'!D:E,2,0)</f>
        <v>MERCK</v>
      </c>
      <c r="B216" t="s">
        <v>493</v>
      </c>
      <c r="C216" t="s">
        <v>133</v>
      </c>
      <c r="D216" t="s">
        <v>2189</v>
      </c>
      <c r="E216" s="119" t="s">
        <v>324</v>
      </c>
      <c r="F216" s="119">
        <f>+VLOOKUP(Col!C216,'Selectable Table'!O:P,2,0)</f>
        <v>40700</v>
      </c>
      <c r="G216" s="119" t="str">
        <f>+VLOOKUP(F216,'Selectable Table'!P:Q,2,0)</f>
        <v>Revenues - Third Parties</v>
      </c>
      <c r="I216" t="s">
        <v>197</v>
      </c>
      <c r="J216">
        <v>2026</v>
      </c>
      <c r="K216">
        <v>5</v>
      </c>
      <c r="L216" t="s">
        <v>95</v>
      </c>
      <c r="M216">
        <v>513.76</v>
      </c>
      <c r="N216">
        <v>1</v>
      </c>
      <c r="O216">
        <v>513.76</v>
      </c>
      <c r="P216" t="s">
        <v>2190</v>
      </c>
    </row>
    <row r="217" spans="1:16">
      <c r="A217" s="119" t="str">
        <f>+VLOOKUP(C217,'Selectable Table'!D:E,2,0)</f>
        <v>MERCK</v>
      </c>
      <c r="B217" t="s">
        <v>493</v>
      </c>
      <c r="C217" t="s">
        <v>133</v>
      </c>
      <c r="D217" t="s">
        <v>2189</v>
      </c>
      <c r="E217" s="119" t="s">
        <v>323</v>
      </c>
      <c r="F217" s="119">
        <f>+VLOOKUP(Col!C217,'Selectable Table'!O:P,2,0)</f>
        <v>40700</v>
      </c>
      <c r="G217" s="119" t="str">
        <f>+VLOOKUP(F217,'Selectable Table'!P:Q,2,0)</f>
        <v>Revenues - Third Parties</v>
      </c>
      <c r="I217" t="s">
        <v>118</v>
      </c>
      <c r="J217">
        <v>2026</v>
      </c>
      <c r="K217">
        <v>5</v>
      </c>
      <c r="L217" t="s">
        <v>95</v>
      </c>
      <c r="M217">
        <v>330.27</v>
      </c>
      <c r="N217">
        <v>1</v>
      </c>
      <c r="O217">
        <v>330.27</v>
      </c>
      <c r="P217" t="s">
        <v>2190</v>
      </c>
    </row>
    <row r="218" spans="1:16">
      <c r="A218" s="119" t="str">
        <f>+VLOOKUP(C218,'Selectable Table'!D:E,2,0)</f>
        <v>MERCK</v>
      </c>
      <c r="B218" t="s">
        <v>493</v>
      </c>
      <c r="C218" t="s">
        <v>133</v>
      </c>
      <c r="D218" t="s">
        <v>2189</v>
      </c>
      <c r="E218" s="119" t="s">
        <v>323</v>
      </c>
      <c r="F218" s="119">
        <f>+VLOOKUP(Col!C218,'Selectable Table'!O:P,2,0)</f>
        <v>40700</v>
      </c>
      <c r="G218" s="119" t="str">
        <f>+VLOOKUP(F218,'Selectable Table'!P:Q,2,0)</f>
        <v>Revenues - Third Parties</v>
      </c>
      <c r="I218" t="s">
        <v>163</v>
      </c>
      <c r="J218">
        <v>2026</v>
      </c>
      <c r="K218">
        <v>5</v>
      </c>
      <c r="L218" t="s">
        <v>95</v>
      </c>
      <c r="M218">
        <v>330.28</v>
      </c>
      <c r="N218">
        <v>1</v>
      </c>
      <c r="O218">
        <v>330.28</v>
      </c>
      <c r="P218" t="s">
        <v>2190</v>
      </c>
    </row>
    <row r="219" spans="1:16">
      <c r="A219" s="119" t="str">
        <f>+VLOOKUP(C219,'Selectable Table'!D:E,2,0)</f>
        <v>MERCK</v>
      </c>
      <c r="B219" t="s">
        <v>1896</v>
      </c>
      <c r="C219" t="s">
        <v>133</v>
      </c>
      <c r="D219" t="s">
        <v>2189</v>
      </c>
      <c r="E219" s="119" t="s">
        <v>324</v>
      </c>
      <c r="F219" s="119">
        <f>+VLOOKUP(Col!C219,'Selectable Table'!O:P,2,0)</f>
        <v>40700</v>
      </c>
      <c r="G219" s="119" t="str">
        <f>+VLOOKUP(F219,'Selectable Table'!P:Q,2,0)</f>
        <v>Revenues - Third Parties</v>
      </c>
      <c r="I219" t="s">
        <v>260</v>
      </c>
      <c r="J219">
        <v>2026</v>
      </c>
      <c r="K219">
        <v>5</v>
      </c>
      <c r="L219" t="s">
        <v>95</v>
      </c>
      <c r="M219">
        <v>310.82</v>
      </c>
      <c r="N219">
        <v>1</v>
      </c>
      <c r="O219">
        <v>310.82</v>
      </c>
      <c r="P219" t="s">
        <v>2190</v>
      </c>
    </row>
    <row r="220" spans="1:16">
      <c r="A220" s="119" t="str">
        <f>+VLOOKUP(C220,'Selectable Table'!D:E,2,0)</f>
        <v>MERCK</v>
      </c>
      <c r="B220" t="s">
        <v>1896</v>
      </c>
      <c r="C220" t="s">
        <v>133</v>
      </c>
      <c r="D220" t="s">
        <v>2189</v>
      </c>
      <c r="E220" s="119" t="s">
        <v>323</v>
      </c>
      <c r="F220" s="119">
        <f>+VLOOKUP(Col!C220,'Selectable Table'!O:P,2,0)</f>
        <v>40700</v>
      </c>
      <c r="G220" s="119" t="str">
        <f>+VLOOKUP(F220,'Selectable Table'!P:Q,2,0)</f>
        <v>Revenues - Third Parties</v>
      </c>
      <c r="I220" t="s">
        <v>163</v>
      </c>
      <c r="J220">
        <v>2026</v>
      </c>
      <c r="K220">
        <v>5</v>
      </c>
      <c r="L220" t="s">
        <v>95</v>
      </c>
      <c r="M220">
        <v>495.42</v>
      </c>
      <c r="N220">
        <v>1</v>
      </c>
      <c r="O220">
        <v>495.42</v>
      </c>
      <c r="P220" t="s">
        <v>2190</v>
      </c>
    </row>
    <row r="221" spans="1:16">
      <c r="A221" s="119" t="str">
        <f>+VLOOKUP(C221,'Selectable Table'!D:E,2,0)</f>
        <v>MERCK</v>
      </c>
      <c r="B221" t="s">
        <v>494</v>
      </c>
      <c r="C221" t="s">
        <v>133</v>
      </c>
      <c r="D221" t="s">
        <v>2189</v>
      </c>
      <c r="E221" s="119" t="s">
        <v>325</v>
      </c>
      <c r="F221" s="119">
        <f>+VLOOKUP(Col!C221,'Selectable Table'!O:P,2,0)</f>
        <v>40700</v>
      </c>
      <c r="G221" s="119" t="str">
        <f>+VLOOKUP(F221,'Selectable Table'!P:Q,2,0)</f>
        <v>Revenues - Third Parties</v>
      </c>
      <c r="I221" t="s">
        <v>130</v>
      </c>
      <c r="J221">
        <v>2026</v>
      </c>
      <c r="K221">
        <v>5</v>
      </c>
      <c r="L221" t="s">
        <v>95</v>
      </c>
      <c r="M221">
        <v>509.1</v>
      </c>
      <c r="N221">
        <v>1</v>
      </c>
      <c r="O221">
        <v>509.1</v>
      </c>
      <c r="P221" t="s">
        <v>2190</v>
      </c>
    </row>
    <row r="222" spans="1:16">
      <c r="A222" s="119" t="str">
        <f>+VLOOKUP(C222,'Selectable Table'!D:E,2,0)</f>
        <v>MERCK</v>
      </c>
      <c r="B222" t="s">
        <v>494</v>
      </c>
      <c r="C222" t="s">
        <v>133</v>
      </c>
      <c r="D222" t="s">
        <v>2189</v>
      </c>
      <c r="E222" s="119" t="s">
        <v>324</v>
      </c>
      <c r="F222" s="119">
        <f>+VLOOKUP(Col!C222,'Selectable Table'!O:P,2,0)</f>
        <v>40700</v>
      </c>
      <c r="G222" s="119" t="str">
        <f>+VLOOKUP(F222,'Selectable Table'!P:Q,2,0)</f>
        <v>Revenues - Third Parties</v>
      </c>
      <c r="I222" t="s">
        <v>256</v>
      </c>
      <c r="J222">
        <v>2026</v>
      </c>
      <c r="K222">
        <v>5</v>
      </c>
      <c r="L222" t="s">
        <v>95</v>
      </c>
      <c r="M222">
        <v>170.24</v>
      </c>
      <c r="N222">
        <v>1</v>
      </c>
      <c r="O222">
        <v>170.24</v>
      </c>
      <c r="P222" t="s">
        <v>2190</v>
      </c>
    </row>
    <row r="223" spans="1:16">
      <c r="A223" s="119" t="str">
        <f>+VLOOKUP(C223,'Selectable Table'!D:E,2,0)</f>
        <v>MERCK</v>
      </c>
      <c r="B223" t="s">
        <v>494</v>
      </c>
      <c r="C223" t="s">
        <v>133</v>
      </c>
      <c r="D223" t="s">
        <v>2189</v>
      </c>
      <c r="E223" s="119" t="s">
        <v>324</v>
      </c>
      <c r="F223" s="119">
        <f>+VLOOKUP(Col!C223,'Selectable Table'!O:P,2,0)</f>
        <v>40700</v>
      </c>
      <c r="G223" s="119" t="str">
        <f>+VLOOKUP(F223,'Selectable Table'!P:Q,2,0)</f>
        <v>Revenues - Third Parties</v>
      </c>
      <c r="I223" t="s">
        <v>257</v>
      </c>
      <c r="J223">
        <v>2026</v>
      </c>
      <c r="K223">
        <v>5</v>
      </c>
      <c r="L223" t="s">
        <v>95</v>
      </c>
      <c r="M223">
        <v>143.13</v>
      </c>
      <c r="N223">
        <v>1</v>
      </c>
      <c r="O223">
        <v>143.13</v>
      </c>
      <c r="P223" t="s">
        <v>2190</v>
      </c>
    </row>
    <row r="224" spans="1:16">
      <c r="A224" s="119" t="str">
        <f>+VLOOKUP(C224,'Selectable Table'!D:E,2,0)</f>
        <v>MERCK</v>
      </c>
      <c r="B224" t="s">
        <v>494</v>
      </c>
      <c r="C224" t="s">
        <v>133</v>
      </c>
      <c r="D224" t="s">
        <v>2189</v>
      </c>
      <c r="E224" s="119" t="s">
        <v>324</v>
      </c>
      <c r="F224" s="119">
        <f>+VLOOKUP(Col!C224,'Selectable Table'!O:P,2,0)</f>
        <v>40700</v>
      </c>
      <c r="G224" s="119" t="str">
        <f>+VLOOKUP(F224,'Selectable Table'!P:Q,2,0)</f>
        <v>Revenues - Third Parties</v>
      </c>
      <c r="I224" t="s">
        <v>260</v>
      </c>
      <c r="J224">
        <v>2026</v>
      </c>
      <c r="K224">
        <v>5</v>
      </c>
      <c r="L224" t="s">
        <v>95</v>
      </c>
      <c r="M224">
        <v>310.82</v>
      </c>
      <c r="N224">
        <v>1</v>
      </c>
      <c r="O224">
        <v>310.82</v>
      </c>
      <c r="P224" t="s">
        <v>2190</v>
      </c>
    </row>
    <row r="225" spans="1:16">
      <c r="A225" s="119" t="str">
        <f>+VLOOKUP(C225,'Selectable Table'!D:E,2,0)</f>
        <v>MERCK</v>
      </c>
      <c r="B225" t="s">
        <v>494</v>
      </c>
      <c r="C225" t="s">
        <v>133</v>
      </c>
      <c r="D225" t="s">
        <v>2189</v>
      </c>
      <c r="E225" s="119" t="s">
        <v>323</v>
      </c>
      <c r="F225" s="119">
        <f>+VLOOKUP(Col!C225,'Selectable Table'!O:P,2,0)</f>
        <v>40700</v>
      </c>
      <c r="G225" s="119" t="str">
        <f>+VLOOKUP(F225,'Selectable Table'!P:Q,2,0)</f>
        <v>Revenues - Third Parties</v>
      </c>
      <c r="I225" t="s">
        <v>163</v>
      </c>
      <c r="J225">
        <v>2026</v>
      </c>
      <c r="K225">
        <v>5</v>
      </c>
      <c r="L225" t="s">
        <v>95</v>
      </c>
      <c r="M225">
        <v>165.14</v>
      </c>
      <c r="N225">
        <v>1</v>
      </c>
      <c r="O225">
        <v>165.14</v>
      </c>
      <c r="P225" t="s">
        <v>2190</v>
      </c>
    </row>
    <row r="226" spans="1:16">
      <c r="A226" s="119" t="str">
        <f>+VLOOKUP(C226,'Selectable Table'!D:E,2,0)</f>
        <v>MERCK</v>
      </c>
      <c r="B226" t="s">
        <v>498</v>
      </c>
      <c r="C226" t="s">
        <v>133</v>
      </c>
      <c r="D226" t="s">
        <v>2189</v>
      </c>
      <c r="E226" s="119" t="s">
        <v>324</v>
      </c>
      <c r="F226" s="119">
        <f>+VLOOKUP(Col!C226,'Selectable Table'!O:P,2,0)</f>
        <v>40700</v>
      </c>
      <c r="G226" s="119" t="str">
        <f>+VLOOKUP(F226,'Selectable Table'!P:Q,2,0)</f>
        <v>Revenues - Third Parties</v>
      </c>
      <c r="I226" t="s">
        <v>260</v>
      </c>
      <c r="J226">
        <v>2026</v>
      </c>
      <c r="K226">
        <v>5</v>
      </c>
      <c r="L226" t="s">
        <v>95</v>
      </c>
      <c r="M226">
        <v>310.82</v>
      </c>
      <c r="N226">
        <v>1</v>
      </c>
      <c r="O226">
        <v>310.82</v>
      </c>
      <c r="P226" t="s">
        <v>2190</v>
      </c>
    </row>
    <row r="227" spans="1:16">
      <c r="A227" s="119" t="str">
        <f>+VLOOKUP(C227,'Selectable Table'!D:E,2,0)</f>
        <v>MERCK</v>
      </c>
      <c r="B227" t="s">
        <v>498</v>
      </c>
      <c r="C227" t="s">
        <v>133</v>
      </c>
      <c r="D227" t="s">
        <v>2189</v>
      </c>
      <c r="E227" s="119" t="s">
        <v>323</v>
      </c>
      <c r="F227" s="119">
        <f>+VLOOKUP(Col!C227,'Selectable Table'!O:P,2,0)</f>
        <v>40700</v>
      </c>
      <c r="G227" s="119" t="str">
        <f>+VLOOKUP(F227,'Selectable Table'!P:Q,2,0)</f>
        <v>Revenues - Third Parties</v>
      </c>
      <c r="I227" t="s">
        <v>163</v>
      </c>
      <c r="J227">
        <v>2026</v>
      </c>
      <c r="K227">
        <v>5</v>
      </c>
      <c r="L227" t="s">
        <v>95</v>
      </c>
      <c r="M227">
        <v>330.28</v>
      </c>
      <c r="N227">
        <v>1</v>
      </c>
      <c r="O227">
        <v>330.28</v>
      </c>
      <c r="P227" t="s">
        <v>2190</v>
      </c>
    </row>
    <row r="228" spans="1:16">
      <c r="A228" s="119" t="str">
        <f>+VLOOKUP(C228,'Selectable Table'!D:E,2,0)</f>
        <v>MERCK</v>
      </c>
      <c r="B228" t="s">
        <v>2211</v>
      </c>
      <c r="C228" t="s">
        <v>133</v>
      </c>
      <c r="D228" t="s">
        <v>2189</v>
      </c>
      <c r="E228" s="119" t="s">
        <v>324</v>
      </c>
      <c r="F228" s="119">
        <f>+VLOOKUP(Col!C228,'Selectable Table'!O:P,2,0)</f>
        <v>40700</v>
      </c>
      <c r="G228" s="119" t="str">
        <f>+VLOOKUP(F228,'Selectable Table'!P:Q,2,0)</f>
        <v>Revenues - Third Parties</v>
      </c>
      <c r="I228" t="s">
        <v>260</v>
      </c>
      <c r="J228">
        <v>2026</v>
      </c>
      <c r="K228">
        <v>5</v>
      </c>
      <c r="L228" t="s">
        <v>95</v>
      </c>
      <c r="M228">
        <v>310.82</v>
      </c>
      <c r="N228">
        <v>1</v>
      </c>
      <c r="O228">
        <v>310.82</v>
      </c>
      <c r="P228" t="s">
        <v>2190</v>
      </c>
    </row>
    <row r="229" spans="1:16">
      <c r="A229" s="119" t="str">
        <f>+VLOOKUP(C229,'Selectable Table'!D:E,2,0)</f>
        <v>MERCK</v>
      </c>
      <c r="B229" t="s">
        <v>2211</v>
      </c>
      <c r="C229" t="s">
        <v>133</v>
      </c>
      <c r="D229" t="s">
        <v>2189</v>
      </c>
      <c r="E229" s="119" t="s">
        <v>324</v>
      </c>
      <c r="F229" s="119">
        <f>+VLOOKUP(Col!C229,'Selectable Table'!O:P,2,0)</f>
        <v>40700</v>
      </c>
      <c r="G229" s="119" t="str">
        <f>+VLOOKUP(F229,'Selectable Table'!P:Q,2,0)</f>
        <v>Revenues - Third Parties</v>
      </c>
      <c r="I229" t="s">
        <v>197</v>
      </c>
      <c r="J229">
        <v>2026</v>
      </c>
      <c r="K229">
        <v>5</v>
      </c>
      <c r="L229" t="s">
        <v>95</v>
      </c>
      <c r="M229">
        <v>513.76</v>
      </c>
      <c r="N229">
        <v>1</v>
      </c>
      <c r="O229">
        <v>513.76</v>
      </c>
      <c r="P229" t="s">
        <v>2190</v>
      </c>
    </row>
    <row r="230" spans="1:16">
      <c r="A230" s="119" t="str">
        <f>+VLOOKUP(C230,'Selectable Table'!D:E,2,0)</f>
        <v>MERCK</v>
      </c>
      <c r="B230" t="s">
        <v>2211</v>
      </c>
      <c r="C230" t="s">
        <v>133</v>
      </c>
      <c r="D230" t="s">
        <v>2189</v>
      </c>
      <c r="E230" s="119" t="s">
        <v>323</v>
      </c>
      <c r="F230" s="119">
        <f>+VLOOKUP(Col!C230,'Selectable Table'!O:P,2,0)</f>
        <v>40700</v>
      </c>
      <c r="G230" s="119" t="str">
        <f>+VLOOKUP(F230,'Selectable Table'!P:Q,2,0)</f>
        <v>Revenues - Third Parties</v>
      </c>
      <c r="I230" t="s">
        <v>118</v>
      </c>
      <c r="J230">
        <v>2026</v>
      </c>
      <c r="K230">
        <v>5</v>
      </c>
      <c r="L230" t="s">
        <v>95</v>
      </c>
      <c r="M230">
        <v>440.36</v>
      </c>
      <c r="N230">
        <v>1</v>
      </c>
      <c r="O230">
        <v>440.36</v>
      </c>
      <c r="P230" t="s">
        <v>2190</v>
      </c>
    </row>
    <row r="231" spans="1:16">
      <c r="A231" s="119" t="str">
        <f>+VLOOKUP(C231,'Selectable Table'!D:E,2,0)</f>
        <v>MERCK</v>
      </c>
      <c r="B231" t="s">
        <v>2211</v>
      </c>
      <c r="C231" t="s">
        <v>133</v>
      </c>
      <c r="D231" t="s">
        <v>2189</v>
      </c>
      <c r="E231" s="119" t="s">
        <v>323</v>
      </c>
      <c r="F231" s="119">
        <f>+VLOOKUP(Col!C231,'Selectable Table'!O:P,2,0)</f>
        <v>40700</v>
      </c>
      <c r="G231" s="119" t="str">
        <f>+VLOOKUP(F231,'Selectable Table'!P:Q,2,0)</f>
        <v>Revenues - Third Parties</v>
      </c>
      <c r="I231" t="s">
        <v>163</v>
      </c>
      <c r="J231">
        <v>2026</v>
      </c>
      <c r="K231">
        <v>5</v>
      </c>
      <c r="L231" t="s">
        <v>95</v>
      </c>
      <c r="M231">
        <v>825.7</v>
      </c>
      <c r="N231">
        <v>1</v>
      </c>
      <c r="O231">
        <v>825.7</v>
      </c>
      <c r="P231" t="s">
        <v>2190</v>
      </c>
    </row>
    <row r="232" spans="1:16">
      <c r="A232" s="119" t="str">
        <f>+VLOOKUP(C232,'Selectable Table'!D:E,2,0)</f>
        <v>MERCK</v>
      </c>
      <c r="B232" t="s">
        <v>2212</v>
      </c>
      <c r="C232" t="s">
        <v>133</v>
      </c>
      <c r="D232" t="s">
        <v>2189</v>
      </c>
      <c r="E232" s="119" t="s">
        <v>324</v>
      </c>
      <c r="F232" s="119">
        <f>+VLOOKUP(Col!C232,'Selectable Table'!O:P,2,0)</f>
        <v>40700</v>
      </c>
      <c r="G232" s="119" t="str">
        <f>+VLOOKUP(F232,'Selectable Table'!P:Q,2,0)</f>
        <v>Revenues - Third Parties</v>
      </c>
      <c r="I232" t="s">
        <v>2208</v>
      </c>
      <c r="J232">
        <v>2026</v>
      </c>
      <c r="K232">
        <v>5</v>
      </c>
      <c r="L232" t="s">
        <v>95</v>
      </c>
      <c r="M232">
        <v>211.8</v>
      </c>
      <c r="N232">
        <v>1</v>
      </c>
      <c r="O232">
        <v>211.8</v>
      </c>
      <c r="P232" t="s">
        <v>2190</v>
      </c>
    </row>
    <row r="233" spans="1:16">
      <c r="A233" s="119" t="str">
        <f>+VLOOKUP(C233,'Selectable Table'!D:E,2,0)</f>
        <v>MERCK</v>
      </c>
      <c r="B233" t="s">
        <v>2212</v>
      </c>
      <c r="C233" t="s">
        <v>133</v>
      </c>
      <c r="D233" t="s">
        <v>2189</v>
      </c>
      <c r="E233" s="119" t="s">
        <v>324</v>
      </c>
      <c r="F233" s="119">
        <f>+VLOOKUP(Col!C233,'Selectable Table'!O:P,2,0)</f>
        <v>40700</v>
      </c>
      <c r="G233" s="119" t="str">
        <f>+VLOOKUP(F233,'Selectable Table'!P:Q,2,0)</f>
        <v>Revenues - Third Parties</v>
      </c>
      <c r="I233" t="s">
        <v>257</v>
      </c>
      <c r="J233">
        <v>2026</v>
      </c>
      <c r="K233">
        <v>5</v>
      </c>
      <c r="L233" t="s">
        <v>95</v>
      </c>
      <c r="M233">
        <v>143.13</v>
      </c>
      <c r="N233">
        <v>1</v>
      </c>
      <c r="O233">
        <v>143.13</v>
      </c>
      <c r="P233" t="s">
        <v>2190</v>
      </c>
    </row>
    <row r="234" spans="1:16">
      <c r="A234" s="119" t="str">
        <f>+VLOOKUP(C234,'Selectable Table'!D:E,2,0)</f>
        <v>MERCK</v>
      </c>
      <c r="B234" t="s">
        <v>2212</v>
      </c>
      <c r="C234" t="s">
        <v>133</v>
      </c>
      <c r="D234" t="s">
        <v>2189</v>
      </c>
      <c r="E234" s="119" t="s">
        <v>324</v>
      </c>
      <c r="F234" s="119">
        <f>+VLOOKUP(Col!C234,'Selectable Table'!O:P,2,0)</f>
        <v>40700</v>
      </c>
      <c r="G234" s="119" t="str">
        <f>+VLOOKUP(F234,'Selectable Table'!P:Q,2,0)</f>
        <v>Revenues - Third Parties</v>
      </c>
      <c r="I234" t="s">
        <v>260</v>
      </c>
      <c r="J234">
        <v>2026</v>
      </c>
      <c r="K234">
        <v>5</v>
      </c>
      <c r="L234" t="s">
        <v>95</v>
      </c>
      <c r="M234">
        <v>310.82</v>
      </c>
      <c r="N234">
        <v>1</v>
      </c>
      <c r="O234">
        <v>310.82</v>
      </c>
      <c r="P234" t="s">
        <v>2190</v>
      </c>
    </row>
    <row r="235" spans="1:16">
      <c r="A235" s="119" t="str">
        <f>+VLOOKUP(C235,'Selectable Table'!D:E,2,0)</f>
        <v>MERCK</v>
      </c>
      <c r="B235" t="s">
        <v>2212</v>
      </c>
      <c r="C235" t="s">
        <v>133</v>
      </c>
      <c r="D235" t="s">
        <v>2189</v>
      </c>
      <c r="E235" s="119" t="s">
        <v>323</v>
      </c>
      <c r="F235" s="119">
        <f>+VLOOKUP(Col!C235,'Selectable Table'!O:P,2,0)</f>
        <v>40700</v>
      </c>
      <c r="G235" s="119" t="str">
        <f>+VLOOKUP(F235,'Selectable Table'!P:Q,2,0)</f>
        <v>Revenues - Third Parties</v>
      </c>
      <c r="I235" t="s">
        <v>163</v>
      </c>
      <c r="J235">
        <v>2026</v>
      </c>
      <c r="K235">
        <v>5</v>
      </c>
      <c r="L235" t="s">
        <v>95</v>
      </c>
      <c r="M235">
        <v>990.84</v>
      </c>
      <c r="N235">
        <v>1</v>
      </c>
      <c r="O235">
        <v>990.84</v>
      </c>
      <c r="P235" t="s">
        <v>2190</v>
      </c>
    </row>
    <row r="236" spans="1:16">
      <c r="A236" s="119" t="str">
        <f>+VLOOKUP(C236,'Selectable Table'!D:E,2,0)</f>
        <v>MERCK</v>
      </c>
      <c r="B236" t="s">
        <v>499</v>
      </c>
      <c r="C236" t="s">
        <v>133</v>
      </c>
      <c r="D236" t="s">
        <v>2189</v>
      </c>
      <c r="E236" s="119" t="s">
        <v>325</v>
      </c>
      <c r="F236" s="119">
        <f>+VLOOKUP(Col!C236,'Selectable Table'!O:P,2,0)</f>
        <v>40700</v>
      </c>
      <c r="G236" s="119" t="str">
        <f>+VLOOKUP(F236,'Selectable Table'!P:Q,2,0)</f>
        <v>Revenues - Third Parties</v>
      </c>
      <c r="I236" t="s">
        <v>130</v>
      </c>
      <c r="J236">
        <v>2026</v>
      </c>
      <c r="K236">
        <v>5</v>
      </c>
      <c r="L236" t="s">
        <v>95</v>
      </c>
      <c r="M236">
        <v>8390.3799999999992</v>
      </c>
      <c r="N236">
        <v>1</v>
      </c>
      <c r="O236">
        <v>8390.3799999999992</v>
      </c>
      <c r="P236" t="s">
        <v>2190</v>
      </c>
    </row>
    <row r="237" spans="1:16">
      <c r="A237" s="119" t="str">
        <f>+VLOOKUP(C237,'Selectable Table'!D:E,2,0)</f>
        <v>MERCK</v>
      </c>
      <c r="B237" t="s">
        <v>499</v>
      </c>
      <c r="C237" t="s">
        <v>133</v>
      </c>
      <c r="D237" t="s">
        <v>2189</v>
      </c>
      <c r="E237" s="119" t="s">
        <v>324</v>
      </c>
      <c r="F237" s="119">
        <f>+VLOOKUP(Col!C237,'Selectable Table'!O:P,2,0)</f>
        <v>40700</v>
      </c>
      <c r="G237" s="119" t="str">
        <f>+VLOOKUP(F237,'Selectable Table'!P:Q,2,0)</f>
        <v>Revenues - Third Parties</v>
      </c>
      <c r="I237" t="s">
        <v>203</v>
      </c>
      <c r="J237">
        <v>2026</v>
      </c>
      <c r="K237">
        <v>5</v>
      </c>
      <c r="L237" t="s">
        <v>95</v>
      </c>
      <c r="M237">
        <v>2841.28</v>
      </c>
      <c r="N237">
        <v>1</v>
      </c>
      <c r="O237">
        <v>2841.28</v>
      </c>
      <c r="P237" t="s">
        <v>2190</v>
      </c>
    </row>
    <row r="238" spans="1:16">
      <c r="A238" s="119" t="str">
        <f>+VLOOKUP(C238,'Selectable Table'!D:E,2,0)</f>
        <v>MERCK</v>
      </c>
      <c r="B238" t="s">
        <v>499</v>
      </c>
      <c r="C238" t="s">
        <v>133</v>
      </c>
      <c r="D238" t="s">
        <v>2189</v>
      </c>
      <c r="E238" s="119" t="s">
        <v>324</v>
      </c>
      <c r="F238" s="119">
        <f>+VLOOKUP(Col!C238,'Selectable Table'!O:P,2,0)</f>
        <v>40700</v>
      </c>
      <c r="G238" s="119" t="str">
        <f>+VLOOKUP(F238,'Selectable Table'!P:Q,2,0)</f>
        <v>Revenues - Third Parties</v>
      </c>
      <c r="I238" t="s">
        <v>256</v>
      </c>
      <c r="J238">
        <v>2026</v>
      </c>
      <c r="K238">
        <v>5</v>
      </c>
      <c r="L238" t="s">
        <v>95</v>
      </c>
      <c r="M238">
        <v>1361.92</v>
      </c>
      <c r="N238">
        <v>1</v>
      </c>
      <c r="O238">
        <v>1361.92</v>
      </c>
      <c r="P238" t="s">
        <v>2190</v>
      </c>
    </row>
    <row r="239" spans="1:16">
      <c r="A239" s="119" t="str">
        <f>+VLOOKUP(C239,'Selectable Table'!D:E,2,0)</f>
        <v>MERCK</v>
      </c>
      <c r="B239" t="s">
        <v>499</v>
      </c>
      <c r="C239" t="s">
        <v>133</v>
      </c>
      <c r="D239" t="s">
        <v>2189</v>
      </c>
      <c r="E239" s="119" t="s">
        <v>324</v>
      </c>
      <c r="F239" s="119">
        <f>+VLOOKUP(Col!C239,'Selectable Table'!O:P,2,0)</f>
        <v>40700</v>
      </c>
      <c r="G239" s="119" t="str">
        <f>+VLOOKUP(F239,'Selectable Table'!P:Q,2,0)</f>
        <v>Revenues - Third Parties</v>
      </c>
      <c r="I239" t="s">
        <v>2208</v>
      </c>
      <c r="J239">
        <v>2026</v>
      </c>
      <c r="K239">
        <v>5</v>
      </c>
      <c r="L239" t="s">
        <v>95</v>
      </c>
      <c r="M239">
        <v>423.6</v>
      </c>
      <c r="N239">
        <v>1</v>
      </c>
      <c r="O239">
        <v>423.6</v>
      </c>
      <c r="P239" t="s">
        <v>2190</v>
      </c>
    </row>
    <row r="240" spans="1:16">
      <c r="A240" s="119" t="str">
        <f>+VLOOKUP(C240,'Selectable Table'!D:E,2,0)</f>
        <v>MERCK</v>
      </c>
      <c r="B240" t="s">
        <v>499</v>
      </c>
      <c r="C240" t="s">
        <v>133</v>
      </c>
      <c r="D240" t="s">
        <v>2189</v>
      </c>
      <c r="E240" s="119" t="s">
        <v>324</v>
      </c>
      <c r="F240" s="119">
        <f>+VLOOKUP(Col!C240,'Selectable Table'!O:P,2,0)</f>
        <v>40700</v>
      </c>
      <c r="G240" s="119" t="str">
        <f>+VLOOKUP(F240,'Selectable Table'!P:Q,2,0)</f>
        <v>Revenues - Third Parties</v>
      </c>
      <c r="I240" t="s">
        <v>204</v>
      </c>
      <c r="J240">
        <v>2026</v>
      </c>
      <c r="K240">
        <v>5</v>
      </c>
      <c r="L240" t="s">
        <v>95</v>
      </c>
      <c r="M240">
        <v>1908.48</v>
      </c>
      <c r="N240">
        <v>1</v>
      </c>
      <c r="O240">
        <v>1908.48</v>
      </c>
      <c r="P240" t="s">
        <v>2190</v>
      </c>
    </row>
    <row r="241" spans="1:16">
      <c r="A241" s="119" t="str">
        <f>+VLOOKUP(C241,'Selectable Table'!D:E,2,0)</f>
        <v>MERCK</v>
      </c>
      <c r="B241" t="s">
        <v>499</v>
      </c>
      <c r="C241" t="s">
        <v>133</v>
      </c>
      <c r="D241" t="s">
        <v>2189</v>
      </c>
      <c r="E241" s="119" t="s">
        <v>324</v>
      </c>
      <c r="F241" s="119">
        <f>+VLOOKUP(Col!C241,'Selectable Table'!O:P,2,0)</f>
        <v>40700</v>
      </c>
      <c r="G241" s="119" t="str">
        <f>+VLOOKUP(F241,'Selectable Table'!P:Q,2,0)</f>
        <v>Revenues - Third Parties</v>
      </c>
      <c r="I241" t="s">
        <v>257</v>
      </c>
      <c r="J241">
        <v>2026</v>
      </c>
      <c r="K241">
        <v>5</v>
      </c>
      <c r="L241" t="s">
        <v>95</v>
      </c>
      <c r="M241">
        <v>1288.17</v>
      </c>
      <c r="N241">
        <v>1</v>
      </c>
      <c r="O241">
        <v>1288.17</v>
      </c>
      <c r="P241" t="s">
        <v>2190</v>
      </c>
    </row>
    <row r="242" spans="1:16">
      <c r="A242" s="119" t="str">
        <f>+VLOOKUP(C242,'Selectable Table'!D:E,2,0)</f>
        <v>MERCK</v>
      </c>
      <c r="B242" t="s">
        <v>499</v>
      </c>
      <c r="C242" t="s">
        <v>133</v>
      </c>
      <c r="D242" t="s">
        <v>2189</v>
      </c>
      <c r="E242" s="119" t="s">
        <v>324</v>
      </c>
      <c r="F242" s="119">
        <f>+VLOOKUP(Col!C242,'Selectable Table'!O:P,2,0)</f>
        <v>40700</v>
      </c>
      <c r="G242" s="119" t="str">
        <f>+VLOOKUP(F242,'Selectable Table'!P:Q,2,0)</f>
        <v>Revenues - Third Parties</v>
      </c>
      <c r="I242" t="s">
        <v>260</v>
      </c>
      <c r="J242">
        <v>2026</v>
      </c>
      <c r="K242">
        <v>5</v>
      </c>
      <c r="L242" t="s">
        <v>95</v>
      </c>
      <c r="M242">
        <v>310.82</v>
      </c>
      <c r="N242">
        <v>1</v>
      </c>
      <c r="O242">
        <v>310.82</v>
      </c>
      <c r="P242" t="s">
        <v>2190</v>
      </c>
    </row>
    <row r="243" spans="1:16">
      <c r="A243" s="119" t="str">
        <f>+VLOOKUP(C243,'Selectable Table'!D:E,2,0)</f>
        <v>MERCK</v>
      </c>
      <c r="B243" t="s">
        <v>499</v>
      </c>
      <c r="C243" t="s">
        <v>133</v>
      </c>
      <c r="D243" t="s">
        <v>2189</v>
      </c>
      <c r="E243" s="119" t="s">
        <v>324</v>
      </c>
      <c r="F243" s="119">
        <f>+VLOOKUP(Col!C243,'Selectable Table'!O:P,2,0)</f>
        <v>40700</v>
      </c>
      <c r="G243" s="119" t="str">
        <f>+VLOOKUP(F243,'Selectable Table'!P:Q,2,0)</f>
        <v>Revenues - Third Parties</v>
      </c>
      <c r="I243" t="s">
        <v>197</v>
      </c>
      <c r="J243">
        <v>2026</v>
      </c>
      <c r="K243">
        <v>5</v>
      </c>
      <c r="L243" t="s">
        <v>95</v>
      </c>
      <c r="M243">
        <v>1027.52</v>
      </c>
      <c r="N243">
        <v>1</v>
      </c>
      <c r="O243">
        <v>1027.52</v>
      </c>
      <c r="P243" t="s">
        <v>2190</v>
      </c>
    </row>
    <row r="244" spans="1:16">
      <c r="A244" s="119" t="str">
        <f>+VLOOKUP(C244,'Selectable Table'!D:E,2,0)</f>
        <v>MERCK</v>
      </c>
      <c r="B244" t="s">
        <v>499</v>
      </c>
      <c r="C244" t="s">
        <v>133</v>
      </c>
      <c r="D244" t="s">
        <v>2189</v>
      </c>
      <c r="E244" s="119" t="s">
        <v>323</v>
      </c>
      <c r="F244" s="119">
        <f>+VLOOKUP(Col!C244,'Selectable Table'!O:P,2,0)</f>
        <v>40700</v>
      </c>
      <c r="G244" s="119" t="str">
        <f>+VLOOKUP(F244,'Selectable Table'!P:Q,2,0)</f>
        <v>Revenues - Third Parties</v>
      </c>
      <c r="I244" t="s">
        <v>118</v>
      </c>
      <c r="J244">
        <v>2026</v>
      </c>
      <c r="K244">
        <v>5</v>
      </c>
      <c r="L244" t="s">
        <v>95</v>
      </c>
      <c r="M244">
        <v>440.36</v>
      </c>
      <c r="N244">
        <v>1</v>
      </c>
      <c r="O244">
        <v>440.36</v>
      </c>
      <c r="P244" t="s">
        <v>2190</v>
      </c>
    </row>
    <row r="245" spans="1:16">
      <c r="A245" s="119" t="str">
        <f>+VLOOKUP(C245,'Selectable Table'!D:E,2,0)</f>
        <v>OTH CUST</v>
      </c>
      <c r="B245" t="s">
        <v>1905</v>
      </c>
      <c r="C245" t="s">
        <v>1156</v>
      </c>
      <c r="D245" t="s">
        <v>2189</v>
      </c>
      <c r="E245" s="119" t="s">
        <v>324</v>
      </c>
      <c r="F245" s="119">
        <f>+VLOOKUP(Col!C245,'Selectable Table'!O:P,2,0)</f>
        <v>40900</v>
      </c>
      <c r="G245" s="119" t="str">
        <f>+VLOOKUP(F245,'Selectable Table'!P:Q,2,0)</f>
        <v>Revenues- IC</v>
      </c>
      <c r="I245" t="s">
        <v>2213</v>
      </c>
      <c r="J245">
        <v>2026</v>
      </c>
      <c r="K245">
        <v>5</v>
      </c>
      <c r="L245" t="s">
        <v>95</v>
      </c>
      <c r="M245">
        <v>749.2</v>
      </c>
      <c r="N245">
        <v>1</v>
      </c>
      <c r="O245">
        <v>749.2</v>
      </c>
      <c r="P245" t="s">
        <v>2190</v>
      </c>
    </row>
    <row r="246" spans="1:16">
      <c r="A246" s="119" t="str">
        <f>+VLOOKUP(C246,'Selectable Table'!D:E,2,0)</f>
        <v>MERCK</v>
      </c>
      <c r="B246" t="s">
        <v>500</v>
      </c>
      <c r="C246" t="s">
        <v>133</v>
      </c>
      <c r="D246" t="s">
        <v>2189</v>
      </c>
      <c r="E246" s="119" t="s">
        <v>325</v>
      </c>
      <c r="F246" s="119">
        <f>+VLOOKUP(Col!C246,'Selectable Table'!O:P,2,0)</f>
        <v>40700</v>
      </c>
      <c r="G246" s="119" t="str">
        <f>+VLOOKUP(F246,'Selectable Table'!P:Q,2,0)</f>
        <v>Revenues - Third Parties</v>
      </c>
      <c r="I246" t="s">
        <v>130</v>
      </c>
      <c r="J246">
        <v>2026</v>
      </c>
      <c r="K246">
        <v>5</v>
      </c>
      <c r="L246" t="s">
        <v>95</v>
      </c>
      <c r="M246">
        <v>5406.39</v>
      </c>
      <c r="N246">
        <v>1</v>
      </c>
      <c r="O246">
        <v>5406.39</v>
      </c>
      <c r="P246" t="s">
        <v>2190</v>
      </c>
    </row>
    <row r="247" spans="1:16">
      <c r="A247" s="119" t="str">
        <f>+VLOOKUP(C247,'Selectable Table'!D:E,2,0)</f>
        <v>MERCK</v>
      </c>
      <c r="B247" t="s">
        <v>500</v>
      </c>
      <c r="C247" t="s">
        <v>133</v>
      </c>
      <c r="D247" t="s">
        <v>2189</v>
      </c>
      <c r="E247" s="119" t="s">
        <v>324</v>
      </c>
      <c r="F247" s="119">
        <f>+VLOOKUP(Col!C247,'Selectable Table'!O:P,2,0)</f>
        <v>40700</v>
      </c>
      <c r="G247" s="119" t="str">
        <f>+VLOOKUP(F247,'Selectable Table'!P:Q,2,0)</f>
        <v>Revenues - Third Parties</v>
      </c>
      <c r="I247" t="s">
        <v>203</v>
      </c>
      <c r="J247">
        <v>2026</v>
      </c>
      <c r="K247">
        <v>5</v>
      </c>
      <c r="L247" t="s">
        <v>95</v>
      </c>
      <c r="M247">
        <v>1065.48</v>
      </c>
      <c r="N247">
        <v>1</v>
      </c>
      <c r="O247">
        <v>1065.48</v>
      </c>
      <c r="P247" t="s">
        <v>2190</v>
      </c>
    </row>
    <row r="248" spans="1:16">
      <c r="A248" s="119" t="str">
        <f>+VLOOKUP(C248,'Selectable Table'!D:E,2,0)</f>
        <v>MERCK</v>
      </c>
      <c r="B248" t="s">
        <v>500</v>
      </c>
      <c r="C248" t="s">
        <v>133</v>
      </c>
      <c r="D248" t="s">
        <v>2189</v>
      </c>
      <c r="E248" s="119" t="s">
        <v>324</v>
      </c>
      <c r="F248" s="119">
        <f>+VLOOKUP(Col!C248,'Selectable Table'!O:P,2,0)</f>
        <v>40700</v>
      </c>
      <c r="G248" s="119" t="str">
        <f>+VLOOKUP(F248,'Selectable Table'!P:Q,2,0)</f>
        <v>Revenues - Third Parties</v>
      </c>
      <c r="I248" t="s">
        <v>256</v>
      </c>
      <c r="J248">
        <v>2026</v>
      </c>
      <c r="K248">
        <v>5</v>
      </c>
      <c r="L248" t="s">
        <v>95</v>
      </c>
      <c r="M248">
        <v>1021.44</v>
      </c>
      <c r="N248">
        <v>1</v>
      </c>
      <c r="O248">
        <v>1021.44</v>
      </c>
      <c r="P248" t="s">
        <v>2190</v>
      </c>
    </row>
    <row r="249" spans="1:16">
      <c r="A249" s="119" t="str">
        <f>+VLOOKUP(C249,'Selectable Table'!D:E,2,0)</f>
        <v>MERCK</v>
      </c>
      <c r="B249" t="s">
        <v>500</v>
      </c>
      <c r="C249" t="s">
        <v>133</v>
      </c>
      <c r="D249" t="s">
        <v>2189</v>
      </c>
      <c r="E249" s="119" t="s">
        <v>324</v>
      </c>
      <c r="F249" s="119">
        <f>+VLOOKUP(Col!C249,'Selectable Table'!O:P,2,0)</f>
        <v>40700</v>
      </c>
      <c r="G249" s="119" t="str">
        <f>+VLOOKUP(F249,'Selectable Table'!P:Q,2,0)</f>
        <v>Revenues - Third Parties</v>
      </c>
      <c r="I249" t="s">
        <v>204</v>
      </c>
      <c r="J249">
        <v>2026</v>
      </c>
      <c r="K249">
        <v>5</v>
      </c>
      <c r="L249" t="s">
        <v>95</v>
      </c>
      <c r="M249">
        <v>715.68</v>
      </c>
      <c r="N249">
        <v>1</v>
      </c>
      <c r="O249">
        <v>715.68</v>
      </c>
      <c r="P249" t="s">
        <v>2190</v>
      </c>
    </row>
    <row r="250" spans="1:16">
      <c r="A250" s="119" t="str">
        <f>+VLOOKUP(C250,'Selectable Table'!D:E,2,0)</f>
        <v>MERCK</v>
      </c>
      <c r="B250" t="s">
        <v>500</v>
      </c>
      <c r="C250" t="s">
        <v>133</v>
      </c>
      <c r="D250" t="s">
        <v>2189</v>
      </c>
      <c r="E250" s="119" t="s">
        <v>324</v>
      </c>
      <c r="F250" s="119">
        <f>+VLOOKUP(Col!C250,'Selectable Table'!O:P,2,0)</f>
        <v>40700</v>
      </c>
      <c r="G250" s="119" t="str">
        <f>+VLOOKUP(F250,'Selectable Table'!P:Q,2,0)</f>
        <v>Revenues - Third Parties</v>
      </c>
      <c r="I250" t="s">
        <v>257</v>
      </c>
      <c r="J250">
        <v>2026</v>
      </c>
      <c r="K250">
        <v>5</v>
      </c>
      <c r="L250" t="s">
        <v>95</v>
      </c>
      <c r="M250">
        <v>858.78</v>
      </c>
      <c r="N250">
        <v>1</v>
      </c>
      <c r="O250">
        <v>858.78</v>
      </c>
      <c r="P250" t="s">
        <v>2190</v>
      </c>
    </row>
    <row r="251" spans="1:16">
      <c r="A251" s="119" t="str">
        <f>+VLOOKUP(C251,'Selectable Table'!D:E,2,0)</f>
        <v>MERCK</v>
      </c>
      <c r="B251" t="s">
        <v>500</v>
      </c>
      <c r="C251" t="s">
        <v>133</v>
      </c>
      <c r="D251" t="s">
        <v>2189</v>
      </c>
      <c r="E251" s="119" t="s">
        <v>324</v>
      </c>
      <c r="F251" s="119">
        <f>+VLOOKUP(Col!C251,'Selectable Table'!O:P,2,0)</f>
        <v>40700</v>
      </c>
      <c r="G251" s="119" t="str">
        <f>+VLOOKUP(F251,'Selectable Table'!P:Q,2,0)</f>
        <v>Revenues - Third Parties</v>
      </c>
      <c r="I251" t="s">
        <v>260</v>
      </c>
      <c r="J251">
        <v>2026</v>
      </c>
      <c r="K251">
        <v>5</v>
      </c>
      <c r="L251" t="s">
        <v>95</v>
      </c>
      <c r="M251">
        <v>310.82</v>
      </c>
      <c r="N251">
        <v>1</v>
      </c>
      <c r="O251">
        <v>310.82</v>
      </c>
      <c r="P251" t="s">
        <v>2190</v>
      </c>
    </row>
    <row r="252" spans="1:16">
      <c r="A252" s="119" t="str">
        <f>+VLOOKUP(C252,'Selectable Table'!D:E,2,0)</f>
        <v>MERCK</v>
      </c>
      <c r="B252" t="s">
        <v>500</v>
      </c>
      <c r="C252" t="s">
        <v>133</v>
      </c>
      <c r="D252" t="s">
        <v>2189</v>
      </c>
      <c r="E252" s="119" t="s">
        <v>324</v>
      </c>
      <c r="F252" s="119">
        <f>+VLOOKUP(Col!C252,'Selectable Table'!O:P,2,0)</f>
        <v>40700</v>
      </c>
      <c r="G252" s="119" t="str">
        <f>+VLOOKUP(F252,'Selectable Table'!P:Q,2,0)</f>
        <v>Revenues - Third Parties</v>
      </c>
      <c r="I252" t="s">
        <v>215</v>
      </c>
      <c r="J252">
        <v>2026</v>
      </c>
      <c r="K252">
        <v>5</v>
      </c>
      <c r="L252" t="s">
        <v>95</v>
      </c>
      <c r="M252">
        <v>513.76</v>
      </c>
      <c r="N252">
        <v>1</v>
      </c>
      <c r="O252">
        <v>513.76</v>
      </c>
      <c r="P252" t="s">
        <v>2190</v>
      </c>
    </row>
    <row r="253" spans="1:16">
      <c r="A253" s="119" t="str">
        <f>+VLOOKUP(C253,'Selectable Table'!D:E,2,0)</f>
        <v>MERCK</v>
      </c>
      <c r="B253" t="s">
        <v>500</v>
      </c>
      <c r="C253" t="s">
        <v>133</v>
      </c>
      <c r="D253" t="s">
        <v>2189</v>
      </c>
      <c r="E253" s="119" t="s">
        <v>323</v>
      </c>
      <c r="F253" s="119">
        <f>+VLOOKUP(Col!C253,'Selectable Table'!O:P,2,0)</f>
        <v>40700</v>
      </c>
      <c r="G253" s="119" t="str">
        <f>+VLOOKUP(F253,'Selectable Table'!P:Q,2,0)</f>
        <v>Revenues - Third Parties</v>
      </c>
      <c r="I253" t="s">
        <v>118</v>
      </c>
      <c r="J253">
        <v>2026</v>
      </c>
      <c r="K253">
        <v>5</v>
      </c>
      <c r="L253" t="s">
        <v>95</v>
      </c>
      <c r="M253">
        <v>880.72</v>
      </c>
      <c r="N253">
        <v>1</v>
      </c>
      <c r="O253">
        <v>880.72</v>
      </c>
      <c r="P253" t="s">
        <v>2190</v>
      </c>
    </row>
    <row r="254" spans="1:16">
      <c r="A254" s="119" t="str">
        <f>+VLOOKUP(C254,'Selectable Table'!D:E,2,0)</f>
        <v>MERCK</v>
      </c>
      <c r="B254" t="s">
        <v>500</v>
      </c>
      <c r="C254" t="s">
        <v>133</v>
      </c>
      <c r="D254" t="s">
        <v>2189</v>
      </c>
      <c r="E254" s="119" t="s">
        <v>323</v>
      </c>
      <c r="F254" s="119">
        <f>+VLOOKUP(Col!C254,'Selectable Table'!O:P,2,0)</f>
        <v>40700</v>
      </c>
      <c r="G254" s="119" t="str">
        <f>+VLOOKUP(F254,'Selectable Table'!P:Q,2,0)</f>
        <v>Revenues - Third Parties</v>
      </c>
      <c r="I254" t="s">
        <v>163</v>
      </c>
      <c r="J254">
        <v>2026</v>
      </c>
      <c r="K254">
        <v>5</v>
      </c>
      <c r="L254" t="s">
        <v>95</v>
      </c>
      <c r="M254">
        <v>990.84</v>
      </c>
      <c r="N254">
        <v>1</v>
      </c>
      <c r="O254">
        <v>990.84</v>
      </c>
      <c r="P254" t="s">
        <v>2190</v>
      </c>
    </row>
    <row r="255" spans="1:16">
      <c r="A255" s="119" t="str">
        <f>+VLOOKUP(C255,'Selectable Table'!D:E,2,0)</f>
        <v>MERCK</v>
      </c>
      <c r="B255" t="s">
        <v>2214</v>
      </c>
      <c r="C255" t="s">
        <v>133</v>
      </c>
      <c r="D255" t="s">
        <v>2189</v>
      </c>
      <c r="E255" s="119" t="s">
        <v>324</v>
      </c>
      <c r="F255" s="119">
        <f>+VLOOKUP(Col!C255,'Selectable Table'!O:P,2,0)</f>
        <v>40700</v>
      </c>
      <c r="G255" s="119" t="str">
        <f>+VLOOKUP(F255,'Selectable Table'!P:Q,2,0)</f>
        <v>Revenues - Third Parties</v>
      </c>
      <c r="I255" t="s">
        <v>260</v>
      </c>
      <c r="J255">
        <v>2026</v>
      </c>
      <c r="K255">
        <v>5</v>
      </c>
      <c r="L255" t="s">
        <v>95</v>
      </c>
      <c r="M255">
        <v>310.82</v>
      </c>
      <c r="N255">
        <v>1</v>
      </c>
      <c r="O255">
        <v>310.82</v>
      </c>
      <c r="P255" t="s">
        <v>2190</v>
      </c>
    </row>
    <row r="256" spans="1:16">
      <c r="A256" s="119" t="str">
        <f>+VLOOKUP(C256,'Selectable Table'!D:E,2,0)</f>
        <v>MERCK</v>
      </c>
      <c r="B256" t="s">
        <v>2214</v>
      </c>
      <c r="C256" t="s">
        <v>133</v>
      </c>
      <c r="D256" t="s">
        <v>2189</v>
      </c>
      <c r="E256" s="119" t="s">
        <v>324</v>
      </c>
      <c r="F256" s="119">
        <f>+VLOOKUP(Col!C256,'Selectable Table'!O:P,2,0)</f>
        <v>40700</v>
      </c>
      <c r="G256" s="119" t="str">
        <f>+VLOOKUP(F256,'Selectable Table'!P:Q,2,0)</f>
        <v>Revenues - Third Parties</v>
      </c>
      <c r="I256" t="s">
        <v>197</v>
      </c>
      <c r="J256">
        <v>2026</v>
      </c>
      <c r="K256">
        <v>5</v>
      </c>
      <c r="L256" t="s">
        <v>95</v>
      </c>
      <c r="M256">
        <v>513.76</v>
      </c>
      <c r="N256">
        <v>1</v>
      </c>
      <c r="O256">
        <v>513.76</v>
      </c>
      <c r="P256" t="s">
        <v>2190</v>
      </c>
    </row>
    <row r="257" spans="1:16">
      <c r="A257" s="119" t="str">
        <f>+VLOOKUP(C257,'Selectable Table'!D:E,2,0)</f>
        <v>MERCK</v>
      </c>
      <c r="B257" t="s">
        <v>2214</v>
      </c>
      <c r="C257" t="s">
        <v>133</v>
      </c>
      <c r="D257" t="s">
        <v>2189</v>
      </c>
      <c r="E257" s="119" t="s">
        <v>323</v>
      </c>
      <c r="F257" s="119">
        <f>+VLOOKUP(Col!C257,'Selectable Table'!O:P,2,0)</f>
        <v>40700</v>
      </c>
      <c r="G257" s="119" t="str">
        <f>+VLOOKUP(F257,'Selectable Table'!P:Q,2,0)</f>
        <v>Revenues - Third Parties</v>
      </c>
      <c r="I257" t="s">
        <v>118</v>
      </c>
      <c r="J257">
        <v>2026</v>
      </c>
      <c r="K257">
        <v>5</v>
      </c>
      <c r="L257" t="s">
        <v>95</v>
      </c>
      <c r="M257">
        <v>220.18</v>
      </c>
      <c r="N257">
        <v>1</v>
      </c>
      <c r="O257">
        <v>220.18</v>
      </c>
      <c r="P257" t="s">
        <v>2190</v>
      </c>
    </row>
    <row r="258" spans="1:16">
      <c r="A258" s="119" t="str">
        <f>+VLOOKUP(C258,'Selectable Table'!D:E,2,0)</f>
        <v>Worldwide Clinical</v>
      </c>
      <c r="B258" t="s">
        <v>2215</v>
      </c>
      <c r="C258" t="s">
        <v>2216</v>
      </c>
      <c r="D258" t="s">
        <v>2189</v>
      </c>
      <c r="E258" s="119" t="s">
        <v>324</v>
      </c>
      <c r="F258" s="119">
        <f>+VLOOKUP(Col!C258,'Selectable Table'!O:P,2,0)</f>
        <v>40700</v>
      </c>
      <c r="G258" s="119" t="str">
        <f>+VLOOKUP(F258,'Selectable Table'!P:Q,2,0)</f>
        <v>Revenues - Third Parties</v>
      </c>
      <c r="I258" t="s">
        <v>260</v>
      </c>
      <c r="J258">
        <v>2026</v>
      </c>
      <c r="K258">
        <v>5</v>
      </c>
      <c r="L258" t="s">
        <v>95</v>
      </c>
      <c r="M258">
        <v>1696.88</v>
      </c>
      <c r="N258">
        <v>1</v>
      </c>
      <c r="O258">
        <v>1696.88</v>
      </c>
      <c r="P258" t="s">
        <v>2190</v>
      </c>
    </row>
    <row r="259" spans="1:16">
      <c r="A259" s="119" t="str">
        <f>+VLOOKUP(C259,'Selectable Table'!D:E,2,0)</f>
        <v>Worldwide Clinical</v>
      </c>
      <c r="B259" t="s">
        <v>2215</v>
      </c>
      <c r="C259" t="s">
        <v>2216</v>
      </c>
      <c r="D259" t="s">
        <v>2189</v>
      </c>
      <c r="E259" s="119" t="s">
        <v>323</v>
      </c>
      <c r="F259" s="119">
        <f>+VLOOKUP(Col!C259,'Selectable Table'!O:P,2,0)</f>
        <v>40700</v>
      </c>
      <c r="G259" s="119" t="str">
        <f>+VLOOKUP(F259,'Selectable Table'!P:Q,2,0)</f>
        <v>Revenues - Third Parties</v>
      </c>
      <c r="I259" t="s">
        <v>163</v>
      </c>
      <c r="J259">
        <v>2026</v>
      </c>
      <c r="K259">
        <v>5</v>
      </c>
      <c r="L259" t="s">
        <v>95</v>
      </c>
      <c r="M259">
        <v>424.87</v>
      </c>
      <c r="N259">
        <v>1</v>
      </c>
      <c r="O259">
        <v>424.87</v>
      </c>
      <c r="P259" t="s">
        <v>2190</v>
      </c>
    </row>
    <row r="260" spans="1:16">
      <c r="A260" s="119" t="str">
        <f>+VLOOKUP(C260,'Selectable Table'!D:E,2,0)</f>
        <v>MERCK</v>
      </c>
      <c r="B260" t="s">
        <v>509</v>
      </c>
      <c r="C260" t="s">
        <v>133</v>
      </c>
      <c r="D260" t="s">
        <v>2189</v>
      </c>
      <c r="E260" s="119" t="s">
        <v>325</v>
      </c>
      <c r="F260" s="119">
        <f>+VLOOKUP(Col!C260,'Selectable Table'!O:P,2,0)</f>
        <v>40700</v>
      </c>
      <c r="G260" s="119" t="str">
        <f>+VLOOKUP(F260,'Selectable Table'!P:Q,2,0)</f>
        <v>Revenues - Third Parties</v>
      </c>
      <c r="I260" t="s">
        <v>130</v>
      </c>
      <c r="J260">
        <v>2026</v>
      </c>
      <c r="K260">
        <v>5</v>
      </c>
      <c r="L260" t="s">
        <v>95</v>
      </c>
      <c r="M260">
        <v>824.49</v>
      </c>
      <c r="N260">
        <v>1</v>
      </c>
      <c r="O260">
        <v>824.49</v>
      </c>
      <c r="P260" t="s">
        <v>2190</v>
      </c>
    </row>
    <row r="261" spans="1:16">
      <c r="A261" s="119" t="str">
        <f>+VLOOKUP(C261,'Selectable Table'!D:E,2,0)</f>
        <v>MERCK</v>
      </c>
      <c r="B261" t="s">
        <v>509</v>
      </c>
      <c r="C261" t="s">
        <v>133</v>
      </c>
      <c r="D261" t="s">
        <v>2189</v>
      </c>
      <c r="E261" s="119" t="s">
        <v>324</v>
      </c>
      <c r="F261" s="119">
        <f>+VLOOKUP(Col!C261,'Selectable Table'!O:P,2,0)</f>
        <v>40700</v>
      </c>
      <c r="G261" s="119" t="str">
        <f>+VLOOKUP(F261,'Selectable Table'!P:Q,2,0)</f>
        <v>Revenues - Third Parties</v>
      </c>
      <c r="I261" t="s">
        <v>203</v>
      </c>
      <c r="J261">
        <v>2026</v>
      </c>
      <c r="K261">
        <v>5</v>
      </c>
      <c r="L261" t="s">
        <v>95</v>
      </c>
      <c r="M261">
        <v>532.74</v>
      </c>
      <c r="N261">
        <v>1</v>
      </c>
      <c r="O261">
        <v>532.74</v>
      </c>
      <c r="P261" t="s">
        <v>2190</v>
      </c>
    </row>
    <row r="262" spans="1:16">
      <c r="A262" s="119" t="str">
        <f>+VLOOKUP(C262,'Selectable Table'!D:E,2,0)</f>
        <v>MERCK</v>
      </c>
      <c r="B262" t="s">
        <v>509</v>
      </c>
      <c r="C262" t="s">
        <v>133</v>
      </c>
      <c r="D262" t="s">
        <v>2189</v>
      </c>
      <c r="E262" s="119" t="s">
        <v>324</v>
      </c>
      <c r="F262" s="119">
        <f>+VLOOKUP(Col!C262,'Selectable Table'!O:P,2,0)</f>
        <v>40700</v>
      </c>
      <c r="G262" s="119" t="str">
        <f>+VLOOKUP(F262,'Selectable Table'!P:Q,2,0)</f>
        <v>Revenues - Third Parties</v>
      </c>
      <c r="I262" t="s">
        <v>256</v>
      </c>
      <c r="J262">
        <v>2026</v>
      </c>
      <c r="K262">
        <v>5</v>
      </c>
      <c r="L262" t="s">
        <v>95</v>
      </c>
      <c r="M262">
        <v>170.24</v>
      </c>
      <c r="N262">
        <v>1</v>
      </c>
      <c r="O262">
        <v>170.24</v>
      </c>
      <c r="P262" t="s">
        <v>2190</v>
      </c>
    </row>
    <row r="263" spans="1:16">
      <c r="A263" s="119" t="str">
        <f>+VLOOKUP(C263,'Selectable Table'!D:E,2,0)</f>
        <v>MERCK</v>
      </c>
      <c r="B263" t="s">
        <v>509</v>
      </c>
      <c r="C263" t="s">
        <v>133</v>
      </c>
      <c r="D263" t="s">
        <v>2189</v>
      </c>
      <c r="E263" s="119" t="s">
        <v>324</v>
      </c>
      <c r="F263" s="119">
        <f>+VLOOKUP(Col!C263,'Selectable Table'!O:P,2,0)</f>
        <v>40700</v>
      </c>
      <c r="G263" s="119" t="str">
        <f>+VLOOKUP(F263,'Selectable Table'!P:Q,2,0)</f>
        <v>Revenues - Third Parties</v>
      </c>
      <c r="I263" t="s">
        <v>204</v>
      </c>
      <c r="J263">
        <v>2026</v>
      </c>
      <c r="K263">
        <v>5</v>
      </c>
      <c r="L263" t="s">
        <v>95</v>
      </c>
      <c r="M263">
        <v>357.84</v>
      </c>
      <c r="N263">
        <v>1</v>
      </c>
      <c r="O263">
        <v>357.84</v>
      </c>
      <c r="P263" t="s">
        <v>2190</v>
      </c>
    </row>
    <row r="264" spans="1:16">
      <c r="A264" s="119" t="str">
        <f>+VLOOKUP(C264,'Selectable Table'!D:E,2,0)</f>
        <v>MERCK</v>
      </c>
      <c r="B264" t="s">
        <v>509</v>
      </c>
      <c r="C264" t="s">
        <v>133</v>
      </c>
      <c r="D264" t="s">
        <v>2189</v>
      </c>
      <c r="E264" s="119" t="s">
        <v>324</v>
      </c>
      <c r="F264" s="119">
        <f>+VLOOKUP(Col!C264,'Selectable Table'!O:P,2,0)</f>
        <v>40700</v>
      </c>
      <c r="G264" s="119" t="str">
        <f>+VLOOKUP(F264,'Selectable Table'!P:Q,2,0)</f>
        <v>Revenues - Third Parties</v>
      </c>
      <c r="I264" t="s">
        <v>257</v>
      </c>
      <c r="J264">
        <v>2026</v>
      </c>
      <c r="K264">
        <v>5</v>
      </c>
      <c r="L264" t="s">
        <v>95</v>
      </c>
      <c r="M264">
        <v>143.13</v>
      </c>
      <c r="N264">
        <v>1</v>
      </c>
      <c r="O264">
        <v>143.13</v>
      </c>
      <c r="P264" t="s">
        <v>2190</v>
      </c>
    </row>
    <row r="265" spans="1:16">
      <c r="A265" s="119" t="str">
        <f>+VLOOKUP(C265,'Selectable Table'!D:E,2,0)</f>
        <v>MERCK</v>
      </c>
      <c r="B265" t="s">
        <v>509</v>
      </c>
      <c r="C265" t="s">
        <v>133</v>
      </c>
      <c r="D265" t="s">
        <v>2189</v>
      </c>
      <c r="E265" s="119" t="s">
        <v>324</v>
      </c>
      <c r="F265" s="119">
        <f>+VLOOKUP(Col!C265,'Selectable Table'!O:P,2,0)</f>
        <v>40700</v>
      </c>
      <c r="G265" s="119" t="str">
        <f>+VLOOKUP(F265,'Selectable Table'!P:Q,2,0)</f>
        <v>Revenues - Third Parties</v>
      </c>
      <c r="I265" t="s">
        <v>260</v>
      </c>
      <c r="J265">
        <v>2026</v>
      </c>
      <c r="K265">
        <v>5</v>
      </c>
      <c r="L265" t="s">
        <v>95</v>
      </c>
      <c r="M265">
        <v>310.82</v>
      </c>
      <c r="N265">
        <v>1</v>
      </c>
      <c r="O265">
        <v>310.82</v>
      </c>
      <c r="P265" t="s">
        <v>2190</v>
      </c>
    </row>
    <row r="266" spans="1:16">
      <c r="A266" s="119" t="str">
        <f>+VLOOKUP(C266,'Selectable Table'!D:E,2,0)</f>
        <v>MERCK</v>
      </c>
      <c r="B266" t="s">
        <v>509</v>
      </c>
      <c r="C266" t="s">
        <v>133</v>
      </c>
      <c r="D266" t="s">
        <v>2189</v>
      </c>
      <c r="E266" s="119" t="s">
        <v>324</v>
      </c>
      <c r="F266" s="119">
        <f>+VLOOKUP(Col!C266,'Selectable Table'!O:P,2,0)</f>
        <v>40700</v>
      </c>
      <c r="G266" s="119" t="str">
        <f>+VLOOKUP(F266,'Selectable Table'!P:Q,2,0)</f>
        <v>Revenues - Third Parties</v>
      </c>
      <c r="I266" t="s">
        <v>197</v>
      </c>
      <c r="J266">
        <v>2026</v>
      </c>
      <c r="K266">
        <v>5</v>
      </c>
      <c r="L266" t="s">
        <v>95</v>
      </c>
      <c r="M266">
        <v>1541.28</v>
      </c>
      <c r="N266">
        <v>1</v>
      </c>
      <c r="O266">
        <v>1541.28</v>
      </c>
      <c r="P266" t="s">
        <v>2190</v>
      </c>
    </row>
    <row r="267" spans="1:16">
      <c r="A267" s="119" t="str">
        <f>+VLOOKUP(C267,'Selectable Table'!D:E,2,0)</f>
        <v>MERCK</v>
      </c>
      <c r="B267" t="s">
        <v>509</v>
      </c>
      <c r="C267" t="s">
        <v>133</v>
      </c>
      <c r="D267" t="s">
        <v>2189</v>
      </c>
      <c r="E267" s="119" t="s">
        <v>323</v>
      </c>
      <c r="F267" s="119">
        <f>+VLOOKUP(Col!C267,'Selectable Table'!O:P,2,0)</f>
        <v>40700</v>
      </c>
      <c r="G267" s="119" t="str">
        <f>+VLOOKUP(F267,'Selectable Table'!P:Q,2,0)</f>
        <v>Revenues - Third Parties</v>
      </c>
      <c r="I267" t="s">
        <v>118</v>
      </c>
      <c r="J267">
        <v>2026</v>
      </c>
      <c r="K267">
        <v>5</v>
      </c>
      <c r="L267" t="s">
        <v>95</v>
      </c>
      <c r="M267">
        <v>770.63</v>
      </c>
      <c r="N267">
        <v>1</v>
      </c>
      <c r="O267">
        <v>770.63</v>
      </c>
      <c r="P267" t="s">
        <v>2190</v>
      </c>
    </row>
    <row r="268" spans="1:16">
      <c r="A268" s="119" t="str">
        <f>+VLOOKUP(C268,'Selectable Table'!D:E,2,0)</f>
        <v>MERCK</v>
      </c>
      <c r="B268" t="s">
        <v>509</v>
      </c>
      <c r="C268" t="s">
        <v>133</v>
      </c>
      <c r="D268" t="s">
        <v>2189</v>
      </c>
      <c r="E268" s="119" t="s">
        <v>323</v>
      </c>
      <c r="F268" s="119">
        <f>+VLOOKUP(Col!C268,'Selectable Table'!O:P,2,0)</f>
        <v>40700</v>
      </c>
      <c r="G268" s="119" t="str">
        <f>+VLOOKUP(F268,'Selectable Table'!P:Q,2,0)</f>
        <v>Revenues - Third Parties</v>
      </c>
      <c r="I268" t="s">
        <v>163</v>
      </c>
      <c r="J268">
        <v>2026</v>
      </c>
      <c r="K268">
        <v>5</v>
      </c>
      <c r="L268" t="s">
        <v>95</v>
      </c>
      <c r="M268">
        <v>495.42</v>
      </c>
      <c r="N268">
        <v>1</v>
      </c>
      <c r="O268">
        <v>495.42</v>
      </c>
      <c r="P268" t="s">
        <v>2190</v>
      </c>
    </row>
    <row r="269" spans="1:16">
      <c r="A269" s="119" t="str">
        <f>+VLOOKUP(C269,'Selectable Table'!D:E,2,0)</f>
        <v>ASTRAZENECA</v>
      </c>
      <c r="B269" t="s">
        <v>300</v>
      </c>
      <c r="C269" t="s">
        <v>296</v>
      </c>
      <c r="D269" t="s">
        <v>2189</v>
      </c>
      <c r="E269" s="119" t="s">
        <v>324</v>
      </c>
      <c r="F269" s="119">
        <f>+VLOOKUP(Col!C269,'Selectable Table'!O:P,2,0)</f>
        <v>40700</v>
      </c>
      <c r="G269" s="119" t="str">
        <f>+VLOOKUP(F269,'Selectable Table'!P:Q,2,0)</f>
        <v>Revenues - Third Parties</v>
      </c>
      <c r="I269" t="s">
        <v>2207</v>
      </c>
      <c r="J269">
        <v>2026</v>
      </c>
      <c r="K269">
        <v>5</v>
      </c>
      <c r="L269" t="s">
        <v>95</v>
      </c>
      <c r="M269">
        <v>36</v>
      </c>
      <c r="N269">
        <v>1</v>
      </c>
      <c r="O269">
        <v>36</v>
      </c>
      <c r="P269" t="s">
        <v>2190</v>
      </c>
    </row>
    <row r="270" spans="1:16">
      <c r="A270" s="119" t="str">
        <f>+VLOOKUP(C270,'Selectable Table'!D:E,2,0)</f>
        <v>ASTRAZENECA</v>
      </c>
      <c r="B270" t="s">
        <v>300</v>
      </c>
      <c r="C270" t="s">
        <v>296</v>
      </c>
      <c r="D270" t="s">
        <v>2189</v>
      </c>
      <c r="E270" s="119" t="s">
        <v>325</v>
      </c>
      <c r="F270" s="119">
        <f>+VLOOKUP(Col!C270,'Selectable Table'!O:P,2,0)</f>
        <v>40700</v>
      </c>
      <c r="G270" s="119" t="str">
        <f>+VLOOKUP(F270,'Selectable Table'!P:Q,2,0)</f>
        <v>Revenues - Third Parties</v>
      </c>
      <c r="I270" t="s">
        <v>130</v>
      </c>
      <c r="J270">
        <v>2026</v>
      </c>
      <c r="K270">
        <v>5</v>
      </c>
      <c r="L270" t="s">
        <v>95</v>
      </c>
      <c r="M270">
        <v>1440.3</v>
      </c>
      <c r="N270">
        <v>1</v>
      </c>
      <c r="O270">
        <v>1440.3</v>
      </c>
      <c r="P270" t="s">
        <v>2190</v>
      </c>
    </row>
    <row r="271" spans="1:16">
      <c r="A271" s="119" t="str">
        <f>+VLOOKUP(C271,'Selectable Table'!D:E,2,0)</f>
        <v>ASTRAZENECA</v>
      </c>
      <c r="B271" t="s">
        <v>300</v>
      </c>
      <c r="C271" t="s">
        <v>296</v>
      </c>
      <c r="D271" t="s">
        <v>2189</v>
      </c>
      <c r="E271" s="119" t="s">
        <v>324</v>
      </c>
      <c r="F271" s="119">
        <f>+VLOOKUP(Col!C271,'Selectable Table'!O:P,2,0)</f>
        <v>40700</v>
      </c>
      <c r="G271" s="119" t="str">
        <f>+VLOOKUP(F271,'Selectable Table'!P:Q,2,0)</f>
        <v>Revenues - Third Parties</v>
      </c>
      <c r="I271" t="s">
        <v>256</v>
      </c>
      <c r="J271">
        <v>2026</v>
      </c>
      <c r="K271">
        <v>5</v>
      </c>
      <c r="L271" t="s">
        <v>95</v>
      </c>
      <c r="M271">
        <v>784</v>
      </c>
      <c r="N271">
        <v>1</v>
      </c>
      <c r="O271">
        <v>784</v>
      </c>
      <c r="P271" t="s">
        <v>2190</v>
      </c>
    </row>
    <row r="272" spans="1:16">
      <c r="A272" s="119" t="str">
        <f>+VLOOKUP(C272,'Selectable Table'!D:E,2,0)</f>
        <v>ASTRAZENECA</v>
      </c>
      <c r="B272" t="s">
        <v>300</v>
      </c>
      <c r="C272" t="s">
        <v>296</v>
      </c>
      <c r="D272" t="s">
        <v>2189</v>
      </c>
      <c r="E272" s="119" t="s">
        <v>324</v>
      </c>
      <c r="F272" s="119">
        <f>+VLOOKUP(Col!C272,'Selectable Table'!O:P,2,0)</f>
        <v>40700</v>
      </c>
      <c r="G272" s="119" t="str">
        <f>+VLOOKUP(F272,'Selectable Table'!P:Q,2,0)</f>
        <v>Revenues - Third Parties</v>
      </c>
      <c r="I272" t="s">
        <v>257</v>
      </c>
      <c r="J272">
        <v>2026</v>
      </c>
      <c r="K272">
        <v>5</v>
      </c>
      <c r="L272" t="s">
        <v>95</v>
      </c>
      <c r="M272">
        <v>480</v>
      </c>
      <c r="N272">
        <v>1</v>
      </c>
      <c r="O272">
        <v>480</v>
      </c>
      <c r="P272" t="s">
        <v>2190</v>
      </c>
    </row>
    <row r="273" spans="1:16">
      <c r="A273" s="119" t="str">
        <f>+VLOOKUP(C273,'Selectable Table'!D:E,2,0)</f>
        <v>ASTRAZENECA</v>
      </c>
      <c r="B273" t="s">
        <v>300</v>
      </c>
      <c r="C273" t="s">
        <v>296</v>
      </c>
      <c r="D273" t="s">
        <v>2189</v>
      </c>
      <c r="E273" s="119" t="s">
        <v>324</v>
      </c>
      <c r="F273" s="119">
        <f>+VLOOKUP(Col!C273,'Selectable Table'!O:P,2,0)</f>
        <v>40700</v>
      </c>
      <c r="G273" s="119" t="str">
        <f>+VLOOKUP(F273,'Selectable Table'!P:Q,2,0)</f>
        <v>Revenues - Third Parties</v>
      </c>
      <c r="I273" t="s">
        <v>260</v>
      </c>
      <c r="J273">
        <v>2026</v>
      </c>
      <c r="K273">
        <v>5</v>
      </c>
      <c r="L273" t="s">
        <v>95</v>
      </c>
      <c r="M273">
        <v>378.96</v>
      </c>
      <c r="N273">
        <v>1</v>
      </c>
      <c r="O273">
        <v>378.96</v>
      </c>
      <c r="P273" t="s">
        <v>2190</v>
      </c>
    </row>
    <row r="274" spans="1:16">
      <c r="A274" s="119" t="str">
        <f>+VLOOKUP(C274,'Selectable Table'!D:E,2,0)</f>
        <v>ASTRAZENECA</v>
      </c>
      <c r="B274" t="s">
        <v>300</v>
      </c>
      <c r="C274" t="s">
        <v>296</v>
      </c>
      <c r="D274" t="s">
        <v>2189</v>
      </c>
      <c r="E274" s="119" t="s">
        <v>324</v>
      </c>
      <c r="F274" s="119">
        <f>+VLOOKUP(Col!C274,'Selectable Table'!O:P,2,0)</f>
        <v>40700</v>
      </c>
      <c r="G274" s="119" t="str">
        <f>+VLOOKUP(F274,'Selectable Table'!P:Q,2,0)</f>
        <v>Revenues - Third Parties</v>
      </c>
      <c r="I274" t="s">
        <v>215</v>
      </c>
      <c r="J274">
        <v>2026</v>
      </c>
      <c r="K274">
        <v>5</v>
      </c>
      <c r="L274" t="s">
        <v>95</v>
      </c>
      <c r="M274">
        <v>454.76</v>
      </c>
      <c r="N274">
        <v>1</v>
      </c>
      <c r="O274">
        <v>454.76</v>
      </c>
      <c r="P274" t="s">
        <v>2190</v>
      </c>
    </row>
    <row r="275" spans="1:16">
      <c r="A275" s="119" t="str">
        <f>+VLOOKUP(C275,'Selectable Table'!D:E,2,0)</f>
        <v>ASTRAZENECA</v>
      </c>
      <c r="B275" t="s">
        <v>300</v>
      </c>
      <c r="C275" t="s">
        <v>296</v>
      </c>
      <c r="D275" t="s">
        <v>2189</v>
      </c>
      <c r="E275" s="119" t="s">
        <v>323</v>
      </c>
      <c r="F275" s="119">
        <f>+VLOOKUP(Col!C275,'Selectable Table'!O:P,2,0)</f>
        <v>40700</v>
      </c>
      <c r="G275" s="119" t="str">
        <f>+VLOOKUP(F275,'Selectable Table'!P:Q,2,0)</f>
        <v>Revenues - Third Parties</v>
      </c>
      <c r="I275" t="s">
        <v>2198</v>
      </c>
      <c r="J275">
        <v>2026</v>
      </c>
      <c r="K275">
        <v>5</v>
      </c>
      <c r="L275" t="s">
        <v>95</v>
      </c>
      <c r="M275">
        <v>290.54000000000002</v>
      </c>
      <c r="N275">
        <v>1</v>
      </c>
      <c r="O275">
        <v>290.54000000000002</v>
      </c>
      <c r="P275" t="s">
        <v>2190</v>
      </c>
    </row>
    <row r="276" spans="1:16">
      <c r="A276" s="119" t="str">
        <f>+VLOOKUP(C276,'Selectable Table'!D:E,2,0)</f>
        <v>MERCK</v>
      </c>
      <c r="B276" t="s">
        <v>2217</v>
      </c>
      <c r="C276" t="s">
        <v>133</v>
      </c>
      <c r="D276" t="s">
        <v>2189</v>
      </c>
      <c r="E276" s="119" t="s">
        <v>323</v>
      </c>
      <c r="F276" s="119">
        <f>+VLOOKUP(Col!C276,'Selectable Table'!O:P,2,0)</f>
        <v>40700</v>
      </c>
      <c r="G276" s="119" t="str">
        <f>+VLOOKUP(F276,'Selectable Table'!P:Q,2,0)</f>
        <v>Revenues - Third Parties</v>
      </c>
      <c r="I276" t="s">
        <v>664</v>
      </c>
      <c r="J276">
        <v>2026</v>
      </c>
      <c r="K276">
        <v>5</v>
      </c>
      <c r="L276" t="s">
        <v>95</v>
      </c>
      <c r="M276">
        <v>96.33</v>
      </c>
      <c r="N276">
        <v>1</v>
      </c>
      <c r="O276">
        <v>96.33</v>
      </c>
      <c r="P276" t="s">
        <v>2190</v>
      </c>
    </row>
    <row r="277" spans="1:16">
      <c r="A277" s="119" t="str">
        <f>+VLOOKUP(C277,'Selectable Table'!D:E,2,0)</f>
        <v>MERCK</v>
      </c>
      <c r="B277" t="s">
        <v>2218</v>
      </c>
      <c r="C277" t="s">
        <v>133</v>
      </c>
      <c r="D277" t="s">
        <v>2189</v>
      </c>
      <c r="E277" s="119" t="s">
        <v>325</v>
      </c>
      <c r="F277" s="119">
        <f>+VLOOKUP(Col!C277,'Selectable Table'!O:P,2,0)</f>
        <v>40700</v>
      </c>
      <c r="G277" s="119" t="str">
        <f>+VLOOKUP(F277,'Selectable Table'!P:Q,2,0)</f>
        <v>Revenues - Third Parties</v>
      </c>
      <c r="I277" t="s">
        <v>130</v>
      </c>
      <c r="J277">
        <v>2026</v>
      </c>
      <c r="K277">
        <v>5</v>
      </c>
      <c r="L277" t="s">
        <v>95</v>
      </c>
      <c r="M277">
        <v>820.8</v>
      </c>
      <c r="N277">
        <v>1</v>
      </c>
      <c r="O277">
        <v>820.8</v>
      </c>
      <c r="P277" t="s">
        <v>2190</v>
      </c>
    </row>
    <row r="278" spans="1:16">
      <c r="A278" s="119" t="str">
        <f>+VLOOKUP(C278,'Selectable Table'!D:E,2,0)</f>
        <v>MERCK</v>
      </c>
      <c r="B278" t="s">
        <v>2218</v>
      </c>
      <c r="C278" t="s">
        <v>133</v>
      </c>
      <c r="D278" t="s">
        <v>2189</v>
      </c>
      <c r="E278" s="119" t="s">
        <v>324</v>
      </c>
      <c r="F278" s="119">
        <f>+VLOOKUP(Col!C278,'Selectable Table'!O:P,2,0)</f>
        <v>40700</v>
      </c>
      <c r="G278" s="119" t="str">
        <f>+VLOOKUP(F278,'Selectable Table'!P:Q,2,0)</f>
        <v>Revenues - Third Parties</v>
      </c>
      <c r="I278" t="s">
        <v>256</v>
      </c>
      <c r="J278">
        <v>2026</v>
      </c>
      <c r="K278">
        <v>5</v>
      </c>
      <c r="L278" t="s">
        <v>95</v>
      </c>
      <c r="M278">
        <v>170.24</v>
      </c>
      <c r="N278">
        <v>1</v>
      </c>
      <c r="O278">
        <v>170.24</v>
      </c>
      <c r="P278" t="s">
        <v>2190</v>
      </c>
    </row>
    <row r="279" spans="1:16">
      <c r="A279" s="119" t="str">
        <f>+VLOOKUP(C279,'Selectable Table'!D:E,2,0)</f>
        <v>MERCK</v>
      </c>
      <c r="B279" t="s">
        <v>2218</v>
      </c>
      <c r="C279" t="s">
        <v>133</v>
      </c>
      <c r="D279" t="s">
        <v>2189</v>
      </c>
      <c r="E279" s="119" t="s">
        <v>324</v>
      </c>
      <c r="F279" s="119">
        <f>+VLOOKUP(Col!C279,'Selectable Table'!O:P,2,0)</f>
        <v>40700</v>
      </c>
      <c r="G279" s="119" t="str">
        <f>+VLOOKUP(F279,'Selectable Table'!P:Q,2,0)</f>
        <v>Revenues - Third Parties</v>
      </c>
      <c r="I279" t="s">
        <v>2208</v>
      </c>
      <c r="J279">
        <v>2026</v>
      </c>
      <c r="K279">
        <v>5</v>
      </c>
      <c r="L279" t="s">
        <v>95</v>
      </c>
      <c r="M279">
        <v>211.8</v>
      </c>
      <c r="N279">
        <v>1</v>
      </c>
      <c r="O279">
        <v>211.8</v>
      </c>
      <c r="P279" t="s">
        <v>2190</v>
      </c>
    </row>
    <row r="280" spans="1:16">
      <c r="A280" s="119" t="str">
        <f>+VLOOKUP(C280,'Selectable Table'!D:E,2,0)</f>
        <v>MERCK</v>
      </c>
      <c r="B280" t="s">
        <v>2218</v>
      </c>
      <c r="C280" t="s">
        <v>133</v>
      </c>
      <c r="D280" t="s">
        <v>2189</v>
      </c>
      <c r="E280" s="119" t="s">
        <v>324</v>
      </c>
      <c r="F280" s="119">
        <f>+VLOOKUP(Col!C280,'Selectable Table'!O:P,2,0)</f>
        <v>40700</v>
      </c>
      <c r="G280" s="119" t="str">
        <f>+VLOOKUP(F280,'Selectable Table'!P:Q,2,0)</f>
        <v>Revenues - Third Parties</v>
      </c>
      <c r="I280" t="s">
        <v>257</v>
      </c>
      <c r="J280">
        <v>2026</v>
      </c>
      <c r="K280">
        <v>5</v>
      </c>
      <c r="L280" t="s">
        <v>95</v>
      </c>
      <c r="M280">
        <v>286.26</v>
      </c>
      <c r="N280">
        <v>1</v>
      </c>
      <c r="O280">
        <v>286.26</v>
      </c>
      <c r="P280" t="s">
        <v>2190</v>
      </c>
    </row>
    <row r="281" spans="1:16">
      <c r="A281" s="119" t="str">
        <f>+VLOOKUP(C281,'Selectable Table'!D:E,2,0)</f>
        <v>MERCK</v>
      </c>
      <c r="B281" t="s">
        <v>2218</v>
      </c>
      <c r="C281" t="s">
        <v>133</v>
      </c>
      <c r="D281" t="s">
        <v>2189</v>
      </c>
      <c r="E281" s="119" t="s">
        <v>324</v>
      </c>
      <c r="F281" s="119">
        <f>+VLOOKUP(Col!C281,'Selectable Table'!O:P,2,0)</f>
        <v>40700</v>
      </c>
      <c r="G281" s="119" t="str">
        <f>+VLOOKUP(F281,'Selectable Table'!P:Q,2,0)</f>
        <v>Revenues - Third Parties</v>
      </c>
      <c r="I281" t="s">
        <v>260</v>
      </c>
      <c r="J281">
        <v>2026</v>
      </c>
      <c r="K281">
        <v>5</v>
      </c>
      <c r="L281" t="s">
        <v>95</v>
      </c>
      <c r="M281">
        <v>310.82</v>
      </c>
      <c r="N281">
        <v>1</v>
      </c>
      <c r="O281">
        <v>310.82</v>
      </c>
      <c r="P281" t="s">
        <v>2190</v>
      </c>
    </row>
    <row r="282" spans="1:16">
      <c r="A282" s="119" t="str">
        <f>+VLOOKUP(C282,'Selectable Table'!D:E,2,0)</f>
        <v>MERCK</v>
      </c>
      <c r="B282" t="s">
        <v>2218</v>
      </c>
      <c r="C282" t="s">
        <v>133</v>
      </c>
      <c r="D282" t="s">
        <v>2189</v>
      </c>
      <c r="E282" s="119" t="s">
        <v>324</v>
      </c>
      <c r="F282" s="119">
        <f>+VLOOKUP(Col!C282,'Selectable Table'!O:P,2,0)</f>
        <v>40700</v>
      </c>
      <c r="G282" s="119" t="str">
        <f>+VLOOKUP(F282,'Selectable Table'!P:Q,2,0)</f>
        <v>Revenues - Third Parties</v>
      </c>
      <c r="I282" t="s">
        <v>215</v>
      </c>
      <c r="J282">
        <v>2026</v>
      </c>
      <c r="K282">
        <v>5</v>
      </c>
      <c r="L282" t="s">
        <v>95</v>
      </c>
      <c r="M282">
        <v>513.76</v>
      </c>
      <c r="N282">
        <v>1</v>
      </c>
      <c r="O282">
        <v>513.76</v>
      </c>
      <c r="P282" t="s">
        <v>2190</v>
      </c>
    </row>
    <row r="283" spans="1:16">
      <c r="A283" s="119" t="str">
        <f>+VLOOKUP(C283,'Selectable Table'!D:E,2,0)</f>
        <v>MERCK</v>
      </c>
      <c r="B283" t="s">
        <v>2218</v>
      </c>
      <c r="C283" t="s">
        <v>133</v>
      </c>
      <c r="D283" t="s">
        <v>2189</v>
      </c>
      <c r="E283" s="119" t="s">
        <v>323</v>
      </c>
      <c r="F283" s="119">
        <f>+VLOOKUP(Col!C283,'Selectable Table'!O:P,2,0)</f>
        <v>40700</v>
      </c>
      <c r="G283" s="119" t="str">
        <f>+VLOOKUP(F283,'Selectable Table'!P:Q,2,0)</f>
        <v>Revenues - Third Parties</v>
      </c>
      <c r="I283" t="s">
        <v>163</v>
      </c>
      <c r="J283">
        <v>2026</v>
      </c>
      <c r="K283">
        <v>5</v>
      </c>
      <c r="L283" t="s">
        <v>95</v>
      </c>
      <c r="M283">
        <v>1981.68</v>
      </c>
      <c r="N283">
        <v>1</v>
      </c>
      <c r="O283">
        <v>1981.68</v>
      </c>
      <c r="P283" t="s">
        <v>2190</v>
      </c>
    </row>
    <row r="284" spans="1:16">
      <c r="A284" s="119" t="str">
        <f>+VLOOKUP(C284,'Selectable Table'!D:E,2,0)</f>
        <v>MERCK</v>
      </c>
      <c r="B284" t="s">
        <v>515</v>
      </c>
      <c r="C284" t="s">
        <v>133</v>
      </c>
      <c r="D284" t="s">
        <v>2189</v>
      </c>
      <c r="E284" s="119" t="s">
        <v>325</v>
      </c>
      <c r="F284" s="119">
        <f>+VLOOKUP(Col!C284,'Selectable Table'!O:P,2,0)</f>
        <v>40700</v>
      </c>
      <c r="G284" s="119" t="str">
        <f>+VLOOKUP(F284,'Selectable Table'!P:Q,2,0)</f>
        <v>Revenues - Third Parties</v>
      </c>
      <c r="I284" t="s">
        <v>130</v>
      </c>
      <c r="J284">
        <v>2026</v>
      </c>
      <c r="K284">
        <v>5</v>
      </c>
      <c r="L284" t="s">
        <v>95</v>
      </c>
      <c r="M284">
        <v>7118.47</v>
      </c>
      <c r="N284">
        <v>1</v>
      </c>
      <c r="O284">
        <v>7118.47</v>
      </c>
      <c r="P284" t="s">
        <v>2190</v>
      </c>
    </row>
    <row r="285" spans="1:16">
      <c r="A285" s="119" t="str">
        <f>+VLOOKUP(C285,'Selectable Table'!D:E,2,0)</f>
        <v>MERCK</v>
      </c>
      <c r="B285" t="s">
        <v>515</v>
      </c>
      <c r="C285" t="s">
        <v>133</v>
      </c>
      <c r="D285" t="s">
        <v>2189</v>
      </c>
      <c r="E285" s="119" t="s">
        <v>324</v>
      </c>
      <c r="F285" s="119">
        <f>+VLOOKUP(Col!C285,'Selectable Table'!O:P,2,0)</f>
        <v>40700</v>
      </c>
      <c r="G285" s="119" t="str">
        <f>+VLOOKUP(F285,'Selectable Table'!P:Q,2,0)</f>
        <v>Revenues - Third Parties</v>
      </c>
      <c r="I285" t="s">
        <v>638</v>
      </c>
      <c r="J285">
        <v>2026</v>
      </c>
      <c r="K285">
        <v>5</v>
      </c>
      <c r="L285" t="s">
        <v>95</v>
      </c>
      <c r="M285">
        <v>4442.3900000000003</v>
      </c>
      <c r="N285">
        <v>1</v>
      </c>
      <c r="O285">
        <v>4442.3900000000003</v>
      </c>
      <c r="P285" t="s">
        <v>2190</v>
      </c>
    </row>
    <row r="286" spans="1:16">
      <c r="A286" s="119" t="str">
        <f>+VLOOKUP(C286,'Selectable Table'!D:E,2,0)</f>
        <v>MERCK</v>
      </c>
      <c r="B286" t="s">
        <v>515</v>
      </c>
      <c r="C286" t="s">
        <v>133</v>
      </c>
      <c r="D286" t="s">
        <v>2189</v>
      </c>
      <c r="E286" s="119" t="s">
        <v>324</v>
      </c>
      <c r="F286" s="119">
        <f>+VLOOKUP(Col!C286,'Selectable Table'!O:P,2,0)</f>
        <v>40700</v>
      </c>
      <c r="G286" s="119" t="str">
        <f>+VLOOKUP(F286,'Selectable Table'!P:Q,2,0)</f>
        <v>Revenues - Third Parties</v>
      </c>
      <c r="I286" t="s">
        <v>204</v>
      </c>
      <c r="J286">
        <v>2026</v>
      </c>
      <c r="K286">
        <v>5</v>
      </c>
      <c r="L286" t="s">
        <v>95</v>
      </c>
      <c r="M286">
        <v>715.68</v>
      </c>
      <c r="N286">
        <v>1</v>
      </c>
      <c r="O286">
        <v>715.68</v>
      </c>
      <c r="P286" t="s">
        <v>2190</v>
      </c>
    </row>
    <row r="287" spans="1:16">
      <c r="A287" s="119" t="str">
        <f>+VLOOKUP(C287,'Selectable Table'!D:E,2,0)</f>
        <v>MERCK</v>
      </c>
      <c r="B287" t="s">
        <v>515</v>
      </c>
      <c r="C287" t="s">
        <v>133</v>
      </c>
      <c r="D287" t="s">
        <v>2189</v>
      </c>
      <c r="E287" s="119" t="s">
        <v>324</v>
      </c>
      <c r="F287" s="119">
        <f>+VLOOKUP(Col!C287,'Selectable Table'!O:P,2,0)</f>
        <v>40700</v>
      </c>
      <c r="G287" s="119" t="str">
        <f>+VLOOKUP(F287,'Selectable Table'!P:Q,2,0)</f>
        <v>Revenues - Third Parties</v>
      </c>
      <c r="I287" t="s">
        <v>260</v>
      </c>
      <c r="J287">
        <v>2026</v>
      </c>
      <c r="K287">
        <v>5</v>
      </c>
      <c r="L287" t="s">
        <v>95</v>
      </c>
      <c r="M287">
        <v>310.82</v>
      </c>
      <c r="N287">
        <v>1</v>
      </c>
      <c r="O287">
        <v>310.82</v>
      </c>
      <c r="P287" t="s">
        <v>2190</v>
      </c>
    </row>
    <row r="288" spans="1:16">
      <c r="A288" s="119" t="str">
        <f>+VLOOKUP(C288,'Selectable Table'!D:E,2,0)</f>
        <v>MERCK</v>
      </c>
      <c r="B288" t="s">
        <v>515</v>
      </c>
      <c r="C288" t="s">
        <v>133</v>
      </c>
      <c r="D288" t="s">
        <v>2189</v>
      </c>
      <c r="E288" s="119" t="s">
        <v>324</v>
      </c>
      <c r="F288" s="119">
        <f>+VLOOKUP(Col!C288,'Selectable Table'!O:P,2,0)</f>
        <v>40700</v>
      </c>
      <c r="G288" s="119" t="str">
        <f>+VLOOKUP(F288,'Selectable Table'!P:Q,2,0)</f>
        <v>Revenues - Third Parties</v>
      </c>
      <c r="I288" t="s">
        <v>197</v>
      </c>
      <c r="J288">
        <v>2026</v>
      </c>
      <c r="K288">
        <v>5</v>
      </c>
      <c r="L288" t="s">
        <v>95</v>
      </c>
      <c r="M288">
        <v>1027.52</v>
      </c>
      <c r="N288">
        <v>1</v>
      </c>
      <c r="O288">
        <v>1027.52</v>
      </c>
      <c r="P288" t="s">
        <v>2190</v>
      </c>
    </row>
    <row r="289" spans="1:16">
      <c r="A289" s="119" t="str">
        <f>+VLOOKUP(C289,'Selectable Table'!D:E,2,0)</f>
        <v>MERCK</v>
      </c>
      <c r="B289" t="s">
        <v>515</v>
      </c>
      <c r="C289" t="s">
        <v>133</v>
      </c>
      <c r="D289" t="s">
        <v>2189</v>
      </c>
      <c r="E289" s="119" t="s">
        <v>323</v>
      </c>
      <c r="F289" s="119">
        <f>+VLOOKUP(Col!C289,'Selectable Table'!O:P,2,0)</f>
        <v>40700</v>
      </c>
      <c r="G289" s="119" t="str">
        <f>+VLOOKUP(F289,'Selectable Table'!P:Q,2,0)</f>
        <v>Revenues - Third Parties</v>
      </c>
      <c r="I289" t="s">
        <v>118</v>
      </c>
      <c r="J289">
        <v>2026</v>
      </c>
      <c r="K289">
        <v>5</v>
      </c>
      <c r="L289" t="s">
        <v>95</v>
      </c>
      <c r="M289">
        <v>3412.79</v>
      </c>
      <c r="N289">
        <v>1</v>
      </c>
      <c r="O289">
        <v>3412.79</v>
      </c>
      <c r="P289" t="s">
        <v>2190</v>
      </c>
    </row>
    <row r="290" spans="1:16">
      <c r="A290" s="119" t="str">
        <f>+VLOOKUP(C290,'Selectable Table'!D:E,2,0)</f>
        <v>MERCK</v>
      </c>
      <c r="B290" t="s">
        <v>2219</v>
      </c>
      <c r="C290" t="s">
        <v>133</v>
      </c>
      <c r="D290" t="s">
        <v>2189</v>
      </c>
      <c r="E290" s="119" t="s">
        <v>324</v>
      </c>
      <c r="F290" s="119">
        <f>+VLOOKUP(Col!C290,'Selectable Table'!O:P,2,0)</f>
        <v>40700</v>
      </c>
      <c r="G290" s="119" t="str">
        <f>+VLOOKUP(F290,'Selectable Table'!P:Q,2,0)</f>
        <v>Revenues - Third Parties</v>
      </c>
      <c r="I290" t="s">
        <v>692</v>
      </c>
      <c r="J290">
        <v>2026</v>
      </c>
      <c r="K290">
        <v>5</v>
      </c>
      <c r="L290" t="s">
        <v>95</v>
      </c>
      <c r="M290">
        <v>458.71</v>
      </c>
      <c r="N290">
        <v>1</v>
      </c>
      <c r="O290">
        <v>458.71</v>
      </c>
      <c r="P290" t="s">
        <v>2190</v>
      </c>
    </row>
    <row r="291" spans="1:16">
      <c r="A291" s="119" t="str">
        <f>+VLOOKUP(C291,'Selectable Table'!D:E,2,0)</f>
        <v>MERCK</v>
      </c>
      <c r="B291" t="s">
        <v>2219</v>
      </c>
      <c r="C291" t="s">
        <v>133</v>
      </c>
      <c r="D291" t="s">
        <v>2189</v>
      </c>
      <c r="E291" s="119" t="s">
        <v>323</v>
      </c>
      <c r="F291" s="119">
        <f>+VLOOKUP(Col!C291,'Selectable Table'!O:P,2,0)</f>
        <v>40700</v>
      </c>
      <c r="G291" s="119" t="str">
        <f>+VLOOKUP(F291,'Selectable Table'!P:Q,2,0)</f>
        <v>Revenues - Third Parties</v>
      </c>
      <c r="I291" t="s">
        <v>163</v>
      </c>
      <c r="J291">
        <v>2026</v>
      </c>
      <c r="K291">
        <v>5</v>
      </c>
      <c r="L291" t="s">
        <v>95</v>
      </c>
      <c r="M291">
        <v>330.28</v>
      </c>
      <c r="N291">
        <v>1</v>
      </c>
      <c r="O291">
        <v>330.28</v>
      </c>
      <c r="P291" t="s">
        <v>2190</v>
      </c>
    </row>
    <row r="292" spans="1:16">
      <c r="A292" s="119" t="str">
        <f>+VLOOKUP(C292,'Selectable Table'!D:E,2,0)</f>
        <v>MERCK</v>
      </c>
      <c r="B292" t="s">
        <v>519</v>
      </c>
      <c r="C292" t="s">
        <v>133</v>
      </c>
      <c r="D292" t="s">
        <v>2189</v>
      </c>
      <c r="E292" s="119" t="s">
        <v>325</v>
      </c>
      <c r="F292" s="119">
        <f>+VLOOKUP(Col!C292,'Selectable Table'!O:P,2,0)</f>
        <v>40700</v>
      </c>
      <c r="G292" s="119" t="str">
        <f>+VLOOKUP(F292,'Selectable Table'!P:Q,2,0)</f>
        <v>Revenues - Third Parties</v>
      </c>
      <c r="I292" t="s">
        <v>130</v>
      </c>
      <c r="J292">
        <v>2026</v>
      </c>
      <c r="K292">
        <v>5</v>
      </c>
      <c r="L292" t="s">
        <v>95</v>
      </c>
      <c r="M292">
        <v>1334.84</v>
      </c>
      <c r="N292">
        <v>1</v>
      </c>
      <c r="O292">
        <v>1334.84</v>
      </c>
      <c r="P292" t="s">
        <v>2190</v>
      </c>
    </row>
    <row r="293" spans="1:16">
      <c r="A293" s="119" t="str">
        <f>+VLOOKUP(C293,'Selectable Table'!D:E,2,0)</f>
        <v>MERCK</v>
      </c>
      <c r="B293" t="s">
        <v>519</v>
      </c>
      <c r="C293" t="s">
        <v>133</v>
      </c>
      <c r="D293" t="s">
        <v>2189</v>
      </c>
      <c r="E293" s="119" t="s">
        <v>324</v>
      </c>
      <c r="F293" s="119">
        <f>+VLOOKUP(Col!C293,'Selectable Table'!O:P,2,0)</f>
        <v>40700</v>
      </c>
      <c r="G293" s="119" t="str">
        <f>+VLOOKUP(F293,'Selectable Table'!P:Q,2,0)</f>
        <v>Revenues - Third Parties</v>
      </c>
      <c r="I293" t="s">
        <v>256</v>
      </c>
      <c r="J293">
        <v>2026</v>
      </c>
      <c r="K293">
        <v>5</v>
      </c>
      <c r="L293" t="s">
        <v>95</v>
      </c>
      <c r="M293">
        <v>680.96</v>
      </c>
      <c r="N293">
        <v>1</v>
      </c>
      <c r="O293">
        <v>680.96</v>
      </c>
      <c r="P293" t="s">
        <v>2190</v>
      </c>
    </row>
    <row r="294" spans="1:16">
      <c r="A294" s="119" t="str">
        <f>+VLOOKUP(C294,'Selectable Table'!D:E,2,0)</f>
        <v>MERCK</v>
      </c>
      <c r="B294" t="s">
        <v>519</v>
      </c>
      <c r="C294" t="s">
        <v>133</v>
      </c>
      <c r="D294" t="s">
        <v>2189</v>
      </c>
      <c r="E294" s="119" t="s">
        <v>324</v>
      </c>
      <c r="F294" s="119">
        <f>+VLOOKUP(Col!C294,'Selectable Table'!O:P,2,0)</f>
        <v>40700</v>
      </c>
      <c r="G294" s="119" t="str">
        <f>+VLOOKUP(F294,'Selectable Table'!P:Q,2,0)</f>
        <v>Revenues - Third Parties</v>
      </c>
      <c r="I294" t="s">
        <v>257</v>
      </c>
      <c r="J294">
        <v>2026</v>
      </c>
      <c r="K294">
        <v>5</v>
      </c>
      <c r="L294" t="s">
        <v>95</v>
      </c>
      <c r="M294">
        <v>572.52</v>
      </c>
      <c r="N294">
        <v>1</v>
      </c>
      <c r="O294">
        <v>572.52</v>
      </c>
      <c r="P294" t="s">
        <v>2190</v>
      </c>
    </row>
    <row r="295" spans="1:16">
      <c r="A295" s="119" t="str">
        <f>+VLOOKUP(C295,'Selectable Table'!D:E,2,0)</f>
        <v>MERCK</v>
      </c>
      <c r="B295" t="s">
        <v>519</v>
      </c>
      <c r="C295" t="s">
        <v>133</v>
      </c>
      <c r="D295" t="s">
        <v>2189</v>
      </c>
      <c r="E295" s="119" t="s">
        <v>324</v>
      </c>
      <c r="F295" s="119">
        <f>+VLOOKUP(Col!C295,'Selectable Table'!O:P,2,0)</f>
        <v>40700</v>
      </c>
      <c r="G295" s="119" t="str">
        <f>+VLOOKUP(F295,'Selectable Table'!P:Q,2,0)</f>
        <v>Revenues - Third Parties</v>
      </c>
      <c r="I295" t="s">
        <v>260</v>
      </c>
      <c r="J295">
        <v>2026</v>
      </c>
      <c r="K295">
        <v>5</v>
      </c>
      <c r="L295" t="s">
        <v>95</v>
      </c>
      <c r="M295">
        <v>310.82</v>
      </c>
      <c r="N295">
        <v>1</v>
      </c>
      <c r="O295">
        <v>310.82</v>
      </c>
      <c r="P295" t="s">
        <v>2190</v>
      </c>
    </row>
    <row r="296" spans="1:16">
      <c r="A296" s="119" t="str">
        <f>+VLOOKUP(C296,'Selectable Table'!D:E,2,0)</f>
        <v>MERCK</v>
      </c>
      <c r="B296" t="s">
        <v>519</v>
      </c>
      <c r="C296" t="s">
        <v>133</v>
      </c>
      <c r="D296" t="s">
        <v>2189</v>
      </c>
      <c r="E296" s="119" t="s">
        <v>323</v>
      </c>
      <c r="F296" s="119">
        <f>+VLOOKUP(Col!C296,'Selectable Table'!O:P,2,0)</f>
        <v>40700</v>
      </c>
      <c r="G296" s="119" t="str">
        <f>+VLOOKUP(F296,'Selectable Table'!P:Q,2,0)</f>
        <v>Revenues - Third Parties</v>
      </c>
      <c r="I296" t="s">
        <v>163</v>
      </c>
      <c r="J296">
        <v>2026</v>
      </c>
      <c r="K296">
        <v>5</v>
      </c>
      <c r="L296" t="s">
        <v>95</v>
      </c>
      <c r="M296">
        <v>825.7</v>
      </c>
      <c r="N296">
        <v>1</v>
      </c>
      <c r="O296">
        <v>825.7</v>
      </c>
      <c r="P296" t="s">
        <v>2190</v>
      </c>
    </row>
    <row r="297" spans="1:16">
      <c r="A297" s="119" t="str">
        <f>+VLOOKUP(C297,'Selectable Table'!D:E,2,0)</f>
        <v>MERCK</v>
      </c>
      <c r="B297" t="s">
        <v>2220</v>
      </c>
      <c r="C297" t="s">
        <v>133</v>
      </c>
      <c r="D297" t="s">
        <v>2189</v>
      </c>
      <c r="E297" s="119" t="s">
        <v>324</v>
      </c>
      <c r="F297" s="119">
        <f>+VLOOKUP(Col!C297,'Selectable Table'!O:P,2,0)</f>
        <v>40700</v>
      </c>
      <c r="G297" s="119" t="str">
        <f>+VLOOKUP(F297,'Selectable Table'!P:Q,2,0)</f>
        <v>Revenues - Third Parties</v>
      </c>
      <c r="I297" t="s">
        <v>215</v>
      </c>
      <c r="J297">
        <v>2026</v>
      </c>
      <c r="K297">
        <v>5</v>
      </c>
      <c r="L297" t="s">
        <v>95</v>
      </c>
      <c r="M297">
        <v>513.76</v>
      </c>
      <c r="N297">
        <v>1</v>
      </c>
      <c r="O297">
        <v>513.76</v>
      </c>
      <c r="P297" t="s">
        <v>2190</v>
      </c>
    </row>
    <row r="298" spans="1:16">
      <c r="A298" s="119" t="str">
        <f>+VLOOKUP(C298,'Selectable Table'!D:E,2,0)</f>
        <v>MERCK</v>
      </c>
      <c r="B298" t="s">
        <v>2220</v>
      </c>
      <c r="C298" t="s">
        <v>133</v>
      </c>
      <c r="D298" t="s">
        <v>2189</v>
      </c>
      <c r="E298" s="119" t="s">
        <v>324</v>
      </c>
      <c r="F298" s="119">
        <f>+VLOOKUP(Col!C298,'Selectable Table'!O:P,2,0)</f>
        <v>40700</v>
      </c>
      <c r="G298" s="119" t="str">
        <f>+VLOOKUP(F298,'Selectable Table'!P:Q,2,0)</f>
        <v>Revenues - Third Parties</v>
      </c>
      <c r="I298" t="s">
        <v>692</v>
      </c>
      <c r="J298">
        <v>2026</v>
      </c>
      <c r="K298">
        <v>5</v>
      </c>
      <c r="L298" t="s">
        <v>95</v>
      </c>
      <c r="M298">
        <v>458.71</v>
      </c>
      <c r="N298">
        <v>1</v>
      </c>
      <c r="O298">
        <v>458.71</v>
      </c>
      <c r="P298" t="s">
        <v>2190</v>
      </c>
    </row>
    <row r="299" spans="1:16">
      <c r="A299" s="119" t="str">
        <f>+VLOOKUP(C299,'Selectable Table'!D:E,2,0)</f>
        <v>MERCK</v>
      </c>
      <c r="B299" t="s">
        <v>2220</v>
      </c>
      <c r="C299" t="s">
        <v>133</v>
      </c>
      <c r="D299" t="s">
        <v>2189</v>
      </c>
      <c r="E299" s="119" t="s">
        <v>323</v>
      </c>
      <c r="F299" s="119">
        <f>+VLOOKUP(Col!C299,'Selectable Table'!O:P,2,0)</f>
        <v>40700</v>
      </c>
      <c r="G299" s="119" t="str">
        <f>+VLOOKUP(F299,'Selectable Table'!P:Q,2,0)</f>
        <v>Revenues - Third Parties</v>
      </c>
      <c r="I299" t="s">
        <v>163</v>
      </c>
      <c r="J299">
        <v>2026</v>
      </c>
      <c r="K299">
        <v>5</v>
      </c>
      <c r="L299" t="s">
        <v>95</v>
      </c>
      <c r="M299">
        <v>3963.36</v>
      </c>
      <c r="N299">
        <v>1</v>
      </c>
      <c r="O299">
        <v>3963.36</v>
      </c>
      <c r="P299" t="s">
        <v>2190</v>
      </c>
    </row>
    <row r="300" spans="1:16">
      <c r="A300" s="119" t="str">
        <f>+VLOOKUP(C300,'Selectable Table'!D:E,2,0)</f>
        <v>MERCK</v>
      </c>
      <c r="B300" t="s">
        <v>2221</v>
      </c>
      <c r="C300" t="s">
        <v>133</v>
      </c>
      <c r="D300" t="s">
        <v>2189</v>
      </c>
      <c r="E300" s="119" t="s">
        <v>324</v>
      </c>
      <c r="F300" s="119">
        <f>+VLOOKUP(Col!C300,'Selectable Table'!O:P,2,0)</f>
        <v>40700</v>
      </c>
      <c r="G300" s="119" t="str">
        <f>+VLOOKUP(F300,'Selectable Table'!P:Q,2,0)</f>
        <v>Revenues - Third Parties</v>
      </c>
      <c r="I300" t="s">
        <v>692</v>
      </c>
      <c r="J300">
        <v>2026</v>
      </c>
      <c r="K300">
        <v>5</v>
      </c>
      <c r="L300" t="s">
        <v>95</v>
      </c>
      <c r="M300">
        <v>458.71</v>
      </c>
      <c r="N300">
        <v>1</v>
      </c>
      <c r="O300">
        <v>458.71</v>
      </c>
      <c r="P300" t="s">
        <v>2190</v>
      </c>
    </row>
    <row r="301" spans="1:16">
      <c r="A301" s="119" t="str">
        <f>+VLOOKUP(C301,'Selectable Table'!D:E,2,0)</f>
        <v>MERCK</v>
      </c>
      <c r="B301" t="s">
        <v>2221</v>
      </c>
      <c r="C301" t="s">
        <v>133</v>
      </c>
      <c r="D301" t="s">
        <v>2189</v>
      </c>
      <c r="E301" s="119" t="s">
        <v>323</v>
      </c>
      <c r="F301" s="119">
        <f>+VLOOKUP(Col!C301,'Selectable Table'!O:P,2,0)</f>
        <v>40700</v>
      </c>
      <c r="G301" s="119" t="str">
        <f>+VLOOKUP(F301,'Selectable Table'!P:Q,2,0)</f>
        <v>Revenues - Third Parties</v>
      </c>
      <c r="I301" t="s">
        <v>163</v>
      </c>
      <c r="J301">
        <v>2026</v>
      </c>
      <c r="K301">
        <v>5</v>
      </c>
      <c r="L301" t="s">
        <v>95</v>
      </c>
      <c r="M301">
        <v>990.84</v>
      </c>
      <c r="N301">
        <v>1</v>
      </c>
      <c r="O301">
        <v>990.84</v>
      </c>
      <c r="P301" t="s">
        <v>2190</v>
      </c>
    </row>
    <row r="302" spans="1:16">
      <c r="A302" s="119" t="str">
        <f>+VLOOKUP(C302,'Selectable Table'!D:E,2,0)</f>
        <v>MERCK</v>
      </c>
      <c r="B302" t="s">
        <v>2222</v>
      </c>
      <c r="C302" t="s">
        <v>133</v>
      </c>
      <c r="D302" t="s">
        <v>2189</v>
      </c>
      <c r="E302" s="119" t="s">
        <v>324</v>
      </c>
      <c r="F302" s="119">
        <f>+VLOOKUP(Col!C302,'Selectable Table'!O:P,2,0)</f>
        <v>40700</v>
      </c>
      <c r="G302" s="119" t="str">
        <f>+VLOOKUP(F302,'Selectable Table'!P:Q,2,0)</f>
        <v>Revenues - Third Parties</v>
      </c>
      <c r="I302" t="s">
        <v>197</v>
      </c>
      <c r="J302">
        <v>2026</v>
      </c>
      <c r="K302">
        <v>5</v>
      </c>
      <c r="L302" t="s">
        <v>95</v>
      </c>
      <c r="M302">
        <v>1027.52</v>
      </c>
      <c r="N302">
        <v>1</v>
      </c>
      <c r="O302">
        <v>1027.52</v>
      </c>
      <c r="P302" t="s">
        <v>2190</v>
      </c>
    </row>
    <row r="303" spans="1:16">
      <c r="A303" s="119" t="str">
        <f>+VLOOKUP(C303,'Selectable Table'!D:E,2,0)</f>
        <v>MERCK</v>
      </c>
      <c r="B303" t="s">
        <v>2222</v>
      </c>
      <c r="C303" t="s">
        <v>133</v>
      </c>
      <c r="D303" t="s">
        <v>2189</v>
      </c>
      <c r="E303" s="119" t="s">
        <v>323</v>
      </c>
      <c r="F303" s="119">
        <f>+VLOOKUP(Col!C303,'Selectable Table'!O:P,2,0)</f>
        <v>40700</v>
      </c>
      <c r="G303" s="119" t="str">
        <f>+VLOOKUP(F303,'Selectable Table'!P:Q,2,0)</f>
        <v>Revenues - Third Parties</v>
      </c>
      <c r="I303" t="s">
        <v>118</v>
      </c>
      <c r="J303">
        <v>2026</v>
      </c>
      <c r="K303">
        <v>5</v>
      </c>
      <c r="L303" t="s">
        <v>95</v>
      </c>
      <c r="M303">
        <v>110.09</v>
      </c>
      <c r="N303">
        <v>1</v>
      </c>
      <c r="O303">
        <v>110.09</v>
      </c>
      <c r="P303" t="s">
        <v>2190</v>
      </c>
    </row>
    <row r="304" spans="1:16">
      <c r="A304" s="119" t="str">
        <f>+VLOOKUP(C304,'Selectable Table'!D:E,2,0)</f>
        <v>MERCK</v>
      </c>
      <c r="B304" t="s">
        <v>2223</v>
      </c>
      <c r="C304" t="s">
        <v>133</v>
      </c>
      <c r="D304" t="s">
        <v>2189</v>
      </c>
      <c r="E304" s="119" t="s">
        <v>324</v>
      </c>
      <c r="F304" s="119">
        <f>+VLOOKUP(Col!C304,'Selectable Table'!O:P,2,0)</f>
        <v>40700</v>
      </c>
      <c r="G304" s="119" t="str">
        <f>+VLOOKUP(F304,'Selectable Table'!P:Q,2,0)</f>
        <v>Revenues - Third Parties</v>
      </c>
      <c r="I304" t="s">
        <v>692</v>
      </c>
      <c r="J304">
        <v>2026</v>
      </c>
      <c r="K304">
        <v>5</v>
      </c>
      <c r="L304" t="s">
        <v>95</v>
      </c>
      <c r="M304">
        <v>458.71</v>
      </c>
      <c r="N304">
        <v>1</v>
      </c>
      <c r="O304">
        <v>458.71</v>
      </c>
      <c r="P304" t="s">
        <v>2190</v>
      </c>
    </row>
    <row r="305" spans="1:16">
      <c r="A305" s="119" t="str">
        <f>+VLOOKUP(C305,'Selectable Table'!D:E,2,0)</f>
        <v>MERCK</v>
      </c>
      <c r="B305" t="s">
        <v>2223</v>
      </c>
      <c r="C305" t="s">
        <v>133</v>
      </c>
      <c r="D305" t="s">
        <v>2189</v>
      </c>
      <c r="E305" s="119" t="s">
        <v>323</v>
      </c>
      <c r="F305" s="119">
        <f>+VLOOKUP(Col!C305,'Selectable Table'!O:P,2,0)</f>
        <v>40700</v>
      </c>
      <c r="G305" s="119" t="str">
        <f>+VLOOKUP(F305,'Selectable Table'!P:Q,2,0)</f>
        <v>Revenues - Third Parties</v>
      </c>
      <c r="I305" t="s">
        <v>163</v>
      </c>
      <c r="J305">
        <v>2026</v>
      </c>
      <c r="K305">
        <v>5</v>
      </c>
      <c r="L305" t="s">
        <v>95</v>
      </c>
      <c r="M305">
        <v>825.7</v>
      </c>
      <c r="N305">
        <v>1</v>
      </c>
      <c r="O305">
        <v>825.7</v>
      </c>
      <c r="P305" t="s">
        <v>2190</v>
      </c>
    </row>
    <row r="306" spans="1:16">
      <c r="A306" s="119" t="str">
        <f>+VLOOKUP(C306,'Selectable Table'!D:E,2,0)</f>
        <v>MERCK</v>
      </c>
      <c r="B306" t="s">
        <v>2224</v>
      </c>
      <c r="C306" t="s">
        <v>133</v>
      </c>
      <c r="D306" t="s">
        <v>2189</v>
      </c>
      <c r="E306" s="119" t="s">
        <v>324</v>
      </c>
      <c r="F306" s="119">
        <f>+VLOOKUP(Col!C306,'Selectable Table'!O:P,2,0)</f>
        <v>40700</v>
      </c>
      <c r="G306" s="119" t="str">
        <f>+VLOOKUP(F306,'Selectable Table'!P:Q,2,0)</f>
        <v>Revenues - Third Parties</v>
      </c>
      <c r="I306" t="s">
        <v>197</v>
      </c>
      <c r="J306">
        <v>2026</v>
      </c>
      <c r="K306">
        <v>5</v>
      </c>
      <c r="L306" t="s">
        <v>95</v>
      </c>
      <c r="M306">
        <v>513.76</v>
      </c>
      <c r="N306">
        <v>1</v>
      </c>
      <c r="O306">
        <v>513.76</v>
      </c>
      <c r="P306" t="s">
        <v>2190</v>
      </c>
    </row>
    <row r="307" spans="1:16">
      <c r="A307" s="119" t="str">
        <f>+VLOOKUP(C307,'Selectable Table'!D:E,2,0)</f>
        <v>MERCK</v>
      </c>
      <c r="B307" t="s">
        <v>2224</v>
      </c>
      <c r="C307" t="s">
        <v>133</v>
      </c>
      <c r="D307" t="s">
        <v>2189</v>
      </c>
      <c r="E307" s="119" t="s">
        <v>324</v>
      </c>
      <c r="F307" s="119">
        <f>+VLOOKUP(Col!C307,'Selectable Table'!O:P,2,0)</f>
        <v>40700</v>
      </c>
      <c r="G307" s="119" t="str">
        <f>+VLOOKUP(F307,'Selectable Table'!P:Q,2,0)</f>
        <v>Revenues - Third Parties</v>
      </c>
      <c r="I307" t="s">
        <v>692</v>
      </c>
      <c r="J307">
        <v>2026</v>
      </c>
      <c r="K307">
        <v>5</v>
      </c>
      <c r="L307" t="s">
        <v>95</v>
      </c>
      <c r="M307">
        <v>458.71</v>
      </c>
      <c r="N307">
        <v>1</v>
      </c>
      <c r="O307">
        <v>458.71</v>
      </c>
      <c r="P307" t="s">
        <v>2190</v>
      </c>
    </row>
    <row r="308" spans="1:16">
      <c r="A308" s="119" t="str">
        <f>+VLOOKUP(C308,'Selectable Table'!D:E,2,0)</f>
        <v>MERCK</v>
      </c>
      <c r="B308" t="s">
        <v>2224</v>
      </c>
      <c r="C308" t="s">
        <v>133</v>
      </c>
      <c r="D308" t="s">
        <v>2189</v>
      </c>
      <c r="E308" s="119" t="s">
        <v>323</v>
      </c>
      <c r="F308" s="119">
        <f>+VLOOKUP(Col!C308,'Selectable Table'!O:P,2,0)</f>
        <v>40700</v>
      </c>
      <c r="G308" s="119" t="str">
        <f>+VLOOKUP(F308,'Selectable Table'!P:Q,2,0)</f>
        <v>Revenues - Third Parties</v>
      </c>
      <c r="I308" t="s">
        <v>118</v>
      </c>
      <c r="J308">
        <v>2026</v>
      </c>
      <c r="K308">
        <v>5</v>
      </c>
      <c r="L308" t="s">
        <v>95</v>
      </c>
      <c r="M308">
        <v>220.18</v>
      </c>
      <c r="N308">
        <v>1</v>
      </c>
      <c r="O308">
        <v>220.18</v>
      </c>
      <c r="P308" t="s">
        <v>2190</v>
      </c>
    </row>
    <row r="309" spans="1:16">
      <c r="A309" s="119" t="str">
        <f>+VLOOKUP(C309,'Selectable Table'!D:E,2,0)</f>
        <v>MERCK</v>
      </c>
      <c r="B309" t="s">
        <v>2225</v>
      </c>
      <c r="C309" t="s">
        <v>133</v>
      </c>
      <c r="D309" t="s">
        <v>2189</v>
      </c>
      <c r="E309" s="119" t="s">
        <v>324</v>
      </c>
      <c r="F309" s="119">
        <f>+VLOOKUP(Col!C309,'Selectable Table'!O:P,2,0)</f>
        <v>40700</v>
      </c>
      <c r="G309" s="119" t="str">
        <f>+VLOOKUP(F309,'Selectable Table'!P:Q,2,0)</f>
        <v>Revenues - Third Parties</v>
      </c>
      <c r="I309" t="s">
        <v>215</v>
      </c>
      <c r="J309">
        <v>2026</v>
      </c>
      <c r="K309">
        <v>5</v>
      </c>
      <c r="L309" t="s">
        <v>95</v>
      </c>
      <c r="M309">
        <v>513.76</v>
      </c>
      <c r="N309">
        <v>1</v>
      </c>
      <c r="O309">
        <v>513.76</v>
      </c>
      <c r="P309" t="s">
        <v>2190</v>
      </c>
    </row>
    <row r="310" spans="1:16">
      <c r="A310" s="119" t="str">
        <f>+VLOOKUP(C310,'Selectable Table'!D:E,2,0)</f>
        <v>MERCK</v>
      </c>
      <c r="B310" t="s">
        <v>2225</v>
      </c>
      <c r="C310" t="s">
        <v>133</v>
      </c>
      <c r="D310" t="s">
        <v>2189</v>
      </c>
      <c r="E310" s="119" t="s">
        <v>323</v>
      </c>
      <c r="F310" s="119">
        <f>+VLOOKUP(Col!C310,'Selectable Table'!O:P,2,0)</f>
        <v>40700</v>
      </c>
      <c r="G310" s="119" t="str">
        <f>+VLOOKUP(F310,'Selectable Table'!P:Q,2,0)</f>
        <v>Revenues - Third Parties</v>
      </c>
      <c r="I310" t="s">
        <v>163</v>
      </c>
      <c r="J310">
        <v>2026</v>
      </c>
      <c r="K310">
        <v>5</v>
      </c>
      <c r="L310" t="s">
        <v>95</v>
      </c>
      <c r="M310">
        <v>660.56</v>
      </c>
      <c r="N310">
        <v>1</v>
      </c>
      <c r="O310">
        <v>660.56</v>
      </c>
      <c r="P310" t="s">
        <v>2190</v>
      </c>
    </row>
    <row r="311" spans="1:16">
      <c r="A311" s="119" t="str">
        <f>+VLOOKUP(C311,'Selectable Table'!D:E,2,0)</f>
        <v>MERCK</v>
      </c>
      <c r="B311" t="s">
        <v>2226</v>
      </c>
      <c r="C311" t="s">
        <v>133</v>
      </c>
      <c r="D311" t="s">
        <v>2189</v>
      </c>
      <c r="E311" s="119" t="s">
        <v>324</v>
      </c>
      <c r="F311" s="119">
        <f>+VLOOKUP(Col!C311,'Selectable Table'!O:P,2,0)</f>
        <v>40700</v>
      </c>
      <c r="G311" s="119" t="str">
        <f>+VLOOKUP(F311,'Selectable Table'!P:Q,2,0)</f>
        <v>Revenues - Third Parties</v>
      </c>
      <c r="I311" t="s">
        <v>215</v>
      </c>
      <c r="J311">
        <v>2026</v>
      </c>
      <c r="K311">
        <v>5</v>
      </c>
      <c r="L311" t="s">
        <v>95</v>
      </c>
      <c r="M311">
        <v>513.76</v>
      </c>
      <c r="N311">
        <v>1</v>
      </c>
      <c r="O311">
        <v>513.76</v>
      </c>
      <c r="P311" t="s">
        <v>2190</v>
      </c>
    </row>
    <row r="312" spans="1:16">
      <c r="A312" s="119" t="str">
        <f>+VLOOKUP(C312,'Selectable Table'!D:E,2,0)</f>
        <v>MERCK</v>
      </c>
      <c r="B312" t="s">
        <v>2226</v>
      </c>
      <c r="C312" t="s">
        <v>133</v>
      </c>
      <c r="D312" t="s">
        <v>2189</v>
      </c>
      <c r="E312" s="119" t="s">
        <v>324</v>
      </c>
      <c r="F312" s="119">
        <f>+VLOOKUP(Col!C312,'Selectable Table'!O:P,2,0)</f>
        <v>40700</v>
      </c>
      <c r="G312" s="119" t="str">
        <f>+VLOOKUP(F312,'Selectable Table'!P:Q,2,0)</f>
        <v>Revenues - Third Parties</v>
      </c>
      <c r="I312" t="s">
        <v>692</v>
      </c>
      <c r="J312">
        <v>2026</v>
      </c>
      <c r="K312">
        <v>5</v>
      </c>
      <c r="L312" t="s">
        <v>95</v>
      </c>
      <c r="M312">
        <v>458.71</v>
      </c>
      <c r="N312">
        <v>1</v>
      </c>
      <c r="O312">
        <v>458.71</v>
      </c>
      <c r="P312" t="s">
        <v>2190</v>
      </c>
    </row>
    <row r="313" spans="1:16">
      <c r="A313" s="119" t="str">
        <f>+VLOOKUP(C313,'Selectable Table'!D:E,2,0)</f>
        <v>MERCK</v>
      </c>
      <c r="B313" t="s">
        <v>2226</v>
      </c>
      <c r="C313" t="s">
        <v>133</v>
      </c>
      <c r="D313" t="s">
        <v>2189</v>
      </c>
      <c r="E313" s="119" t="s">
        <v>323</v>
      </c>
      <c r="F313" s="119">
        <f>+VLOOKUP(Col!C313,'Selectable Table'!O:P,2,0)</f>
        <v>40700</v>
      </c>
      <c r="G313" s="119" t="str">
        <f>+VLOOKUP(F313,'Selectable Table'!P:Q,2,0)</f>
        <v>Revenues - Third Parties</v>
      </c>
      <c r="I313" t="s">
        <v>163</v>
      </c>
      <c r="J313">
        <v>2026</v>
      </c>
      <c r="K313">
        <v>5</v>
      </c>
      <c r="L313" t="s">
        <v>95</v>
      </c>
      <c r="M313">
        <v>495.42</v>
      </c>
      <c r="N313">
        <v>1</v>
      </c>
      <c r="O313">
        <v>495.42</v>
      </c>
      <c r="P313" t="s">
        <v>2190</v>
      </c>
    </row>
    <row r="314" spans="1:16">
      <c r="A314" s="119" t="str">
        <f>+VLOOKUP(C314,'Selectable Table'!D:E,2,0)</f>
        <v>MERCK</v>
      </c>
      <c r="B314" t="s">
        <v>2227</v>
      </c>
      <c r="C314" t="s">
        <v>133</v>
      </c>
      <c r="D314" t="s">
        <v>2189</v>
      </c>
      <c r="E314" s="119" t="s">
        <v>324</v>
      </c>
      <c r="F314" s="119">
        <f>+VLOOKUP(Col!C314,'Selectable Table'!O:P,2,0)</f>
        <v>40700</v>
      </c>
      <c r="G314" s="119" t="str">
        <f>+VLOOKUP(F314,'Selectable Table'!P:Q,2,0)</f>
        <v>Revenues - Third Parties</v>
      </c>
      <c r="I314" t="s">
        <v>215</v>
      </c>
      <c r="J314">
        <v>2026</v>
      </c>
      <c r="K314">
        <v>5</v>
      </c>
      <c r="L314" t="s">
        <v>95</v>
      </c>
      <c r="M314">
        <v>513.76</v>
      </c>
      <c r="N314">
        <v>1</v>
      </c>
      <c r="O314">
        <v>513.76</v>
      </c>
      <c r="P314" t="s">
        <v>2190</v>
      </c>
    </row>
    <row r="315" spans="1:16">
      <c r="A315" s="119" t="str">
        <f>+VLOOKUP(C315,'Selectable Table'!D:E,2,0)</f>
        <v>MERCK</v>
      </c>
      <c r="B315" t="s">
        <v>2227</v>
      </c>
      <c r="C315" t="s">
        <v>133</v>
      </c>
      <c r="D315" t="s">
        <v>2189</v>
      </c>
      <c r="E315" s="119" t="s">
        <v>324</v>
      </c>
      <c r="F315" s="119">
        <f>+VLOOKUP(Col!C315,'Selectable Table'!O:P,2,0)</f>
        <v>40700</v>
      </c>
      <c r="G315" s="119" t="str">
        <f>+VLOOKUP(F315,'Selectable Table'!P:Q,2,0)</f>
        <v>Revenues - Third Parties</v>
      </c>
      <c r="I315" t="s">
        <v>692</v>
      </c>
      <c r="J315">
        <v>2026</v>
      </c>
      <c r="K315">
        <v>5</v>
      </c>
      <c r="L315" t="s">
        <v>95</v>
      </c>
      <c r="M315">
        <v>458.71</v>
      </c>
      <c r="N315">
        <v>1</v>
      </c>
      <c r="O315">
        <v>458.71</v>
      </c>
      <c r="P315" t="s">
        <v>2190</v>
      </c>
    </row>
    <row r="316" spans="1:16">
      <c r="A316" s="119" t="str">
        <f>+VLOOKUP(C316,'Selectable Table'!D:E,2,0)</f>
        <v>MERCK</v>
      </c>
      <c r="B316" t="s">
        <v>2227</v>
      </c>
      <c r="C316" t="s">
        <v>133</v>
      </c>
      <c r="D316" t="s">
        <v>2189</v>
      </c>
      <c r="E316" s="119" t="s">
        <v>323</v>
      </c>
      <c r="F316" s="119">
        <f>+VLOOKUP(Col!C316,'Selectable Table'!O:P,2,0)</f>
        <v>40700</v>
      </c>
      <c r="G316" s="119" t="str">
        <f>+VLOOKUP(F316,'Selectable Table'!P:Q,2,0)</f>
        <v>Revenues - Third Parties</v>
      </c>
      <c r="I316" t="s">
        <v>163</v>
      </c>
      <c r="J316">
        <v>2026</v>
      </c>
      <c r="K316">
        <v>5</v>
      </c>
      <c r="L316" t="s">
        <v>95</v>
      </c>
      <c r="M316">
        <v>495.42</v>
      </c>
      <c r="N316">
        <v>1</v>
      </c>
      <c r="O316">
        <v>495.42</v>
      </c>
      <c r="P316" t="s">
        <v>2190</v>
      </c>
    </row>
    <row r="317" spans="1:16">
      <c r="A317" s="119" t="str">
        <f>+VLOOKUP(C317,'Selectable Table'!D:E,2,0)</f>
        <v>MERCK</v>
      </c>
      <c r="B317" t="s">
        <v>520</v>
      </c>
      <c r="C317" t="s">
        <v>133</v>
      </c>
      <c r="D317" t="s">
        <v>2189</v>
      </c>
      <c r="E317" s="119" t="s">
        <v>325</v>
      </c>
      <c r="F317" s="119">
        <f>+VLOOKUP(Col!C317,'Selectable Table'!O:P,2,0)</f>
        <v>40700</v>
      </c>
      <c r="G317" s="119" t="str">
        <f>+VLOOKUP(F317,'Selectable Table'!P:Q,2,0)</f>
        <v>Revenues - Third Parties</v>
      </c>
      <c r="I317" t="s">
        <v>130</v>
      </c>
      <c r="J317">
        <v>2026</v>
      </c>
      <c r="K317">
        <v>5</v>
      </c>
      <c r="L317" t="s">
        <v>95</v>
      </c>
      <c r="M317">
        <v>158.32</v>
      </c>
      <c r="N317">
        <v>1</v>
      </c>
      <c r="O317">
        <v>158.32</v>
      </c>
      <c r="P317" t="s">
        <v>2190</v>
      </c>
    </row>
    <row r="318" spans="1:16">
      <c r="A318" s="119" t="str">
        <f>+VLOOKUP(C318,'Selectable Table'!D:E,2,0)</f>
        <v>MERCK</v>
      </c>
      <c r="B318" t="s">
        <v>520</v>
      </c>
      <c r="C318" t="s">
        <v>133</v>
      </c>
      <c r="D318" t="s">
        <v>2189</v>
      </c>
      <c r="E318" s="119" t="s">
        <v>324</v>
      </c>
      <c r="F318" s="119">
        <f>+VLOOKUP(Col!C318,'Selectable Table'!O:P,2,0)</f>
        <v>40700</v>
      </c>
      <c r="G318" s="119" t="str">
        <f>+VLOOKUP(F318,'Selectable Table'!P:Q,2,0)</f>
        <v>Revenues - Third Parties</v>
      </c>
      <c r="I318" t="s">
        <v>256</v>
      </c>
      <c r="J318">
        <v>2026</v>
      </c>
      <c r="K318">
        <v>5</v>
      </c>
      <c r="L318" t="s">
        <v>95</v>
      </c>
      <c r="M318">
        <v>170.24</v>
      </c>
      <c r="N318">
        <v>1</v>
      </c>
      <c r="O318">
        <v>170.24</v>
      </c>
      <c r="P318" t="s">
        <v>2190</v>
      </c>
    </row>
    <row r="319" spans="1:16">
      <c r="A319" s="119" t="str">
        <f>+VLOOKUP(C319,'Selectable Table'!D:E,2,0)</f>
        <v>MERCK</v>
      </c>
      <c r="B319" t="s">
        <v>520</v>
      </c>
      <c r="C319" t="s">
        <v>133</v>
      </c>
      <c r="D319" t="s">
        <v>2189</v>
      </c>
      <c r="E319" s="119" t="s">
        <v>324</v>
      </c>
      <c r="F319" s="119">
        <f>+VLOOKUP(Col!C319,'Selectable Table'!O:P,2,0)</f>
        <v>40700</v>
      </c>
      <c r="G319" s="119" t="str">
        <f>+VLOOKUP(F319,'Selectable Table'!P:Q,2,0)</f>
        <v>Revenues - Third Parties</v>
      </c>
      <c r="I319" t="s">
        <v>2208</v>
      </c>
      <c r="J319">
        <v>2026</v>
      </c>
      <c r="K319">
        <v>5</v>
      </c>
      <c r="L319" t="s">
        <v>95</v>
      </c>
      <c r="M319">
        <v>211.8</v>
      </c>
      <c r="N319">
        <v>1</v>
      </c>
      <c r="O319">
        <v>211.8</v>
      </c>
      <c r="P319" t="s">
        <v>2190</v>
      </c>
    </row>
    <row r="320" spans="1:16">
      <c r="A320" s="119" t="str">
        <f>+VLOOKUP(C320,'Selectable Table'!D:E,2,0)</f>
        <v>MERCK</v>
      </c>
      <c r="B320" t="s">
        <v>520</v>
      </c>
      <c r="C320" t="s">
        <v>133</v>
      </c>
      <c r="D320" t="s">
        <v>2189</v>
      </c>
      <c r="E320" s="119" t="s">
        <v>324</v>
      </c>
      <c r="F320" s="119">
        <f>+VLOOKUP(Col!C320,'Selectable Table'!O:P,2,0)</f>
        <v>40700</v>
      </c>
      <c r="G320" s="119" t="str">
        <f>+VLOOKUP(F320,'Selectable Table'!P:Q,2,0)</f>
        <v>Revenues - Third Parties</v>
      </c>
      <c r="I320" t="s">
        <v>257</v>
      </c>
      <c r="J320">
        <v>2026</v>
      </c>
      <c r="K320">
        <v>5</v>
      </c>
      <c r="L320" t="s">
        <v>95</v>
      </c>
      <c r="M320">
        <v>286.26</v>
      </c>
      <c r="N320">
        <v>1</v>
      </c>
      <c r="O320">
        <v>286.26</v>
      </c>
      <c r="P320" t="s">
        <v>2190</v>
      </c>
    </row>
    <row r="321" spans="1:16">
      <c r="A321" s="119" t="str">
        <f>+VLOOKUP(C321,'Selectable Table'!D:E,2,0)</f>
        <v>MERCK</v>
      </c>
      <c r="B321" t="s">
        <v>520</v>
      </c>
      <c r="C321" t="s">
        <v>133</v>
      </c>
      <c r="D321" t="s">
        <v>2189</v>
      </c>
      <c r="E321" s="119" t="s">
        <v>324</v>
      </c>
      <c r="F321" s="119">
        <f>+VLOOKUP(Col!C321,'Selectable Table'!O:P,2,0)</f>
        <v>40700</v>
      </c>
      <c r="G321" s="119" t="str">
        <f>+VLOOKUP(F321,'Selectable Table'!P:Q,2,0)</f>
        <v>Revenues - Third Parties</v>
      </c>
      <c r="I321" t="s">
        <v>260</v>
      </c>
      <c r="J321">
        <v>2026</v>
      </c>
      <c r="K321">
        <v>5</v>
      </c>
      <c r="L321" t="s">
        <v>95</v>
      </c>
      <c r="M321">
        <v>310.82</v>
      </c>
      <c r="N321">
        <v>1</v>
      </c>
      <c r="O321">
        <v>310.82</v>
      </c>
      <c r="P321" t="s">
        <v>2190</v>
      </c>
    </row>
    <row r="322" spans="1:16">
      <c r="A322" s="119" t="str">
        <f>+VLOOKUP(C322,'Selectable Table'!D:E,2,0)</f>
        <v>MERCK</v>
      </c>
      <c r="B322" t="s">
        <v>520</v>
      </c>
      <c r="C322" t="s">
        <v>133</v>
      </c>
      <c r="D322" t="s">
        <v>2189</v>
      </c>
      <c r="E322" s="119" t="s">
        <v>323</v>
      </c>
      <c r="F322" s="119">
        <f>+VLOOKUP(Col!C322,'Selectable Table'!O:P,2,0)</f>
        <v>40700</v>
      </c>
      <c r="G322" s="119" t="str">
        <f>+VLOOKUP(F322,'Selectable Table'!P:Q,2,0)</f>
        <v>Revenues - Third Parties</v>
      </c>
      <c r="I322" t="s">
        <v>163</v>
      </c>
      <c r="J322">
        <v>2026</v>
      </c>
      <c r="K322">
        <v>5</v>
      </c>
      <c r="L322" t="s">
        <v>95</v>
      </c>
      <c r="M322">
        <v>1321.12</v>
      </c>
      <c r="N322">
        <v>1</v>
      </c>
      <c r="O322">
        <v>1321.12</v>
      </c>
      <c r="P322" t="s">
        <v>2190</v>
      </c>
    </row>
    <row r="323" spans="1:16">
      <c r="A323" s="119" t="str">
        <f>+VLOOKUP(C323,'Selectable Table'!D:E,2,0)</f>
        <v>MERCK</v>
      </c>
      <c r="B323" t="s">
        <v>524</v>
      </c>
      <c r="C323" t="s">
        <v>133</v>
      </c>
      <c r="D323" t="s">
        <v>2189</v>
      </c>
      <c r="E323" s="119" t="s">
        <v>324</v>
      </c>
      <c r="F323" s="119">
        <f>+VLOOKUP(Col!C323,'Selectable Table'!O:P,2,0)</f>
        <v>40700</v>
      </c>
      <c r="G323" s="119" t="str">
        <f>+VLOOKUP(F323,'Selectable Table'!P:Q,2,0)</f>
        <v>Revenues - Third Parties</v>
      </c>
      <c r="I323" t="s">
        <v>260</v>
      </c>
      <c r="J323">
        <v>2026</v>
      </c>
      <c r="K323">
        <v>5</v>
      </c>
      <c r="L323" t="s">
        <v>95</v>
      </c>
      <c r="M323">
        <v>310.82</v>
      </c>
      <c r="N323">
        <v>1</v>
      </c>
      <c r="O323">
        <v>310.82</v>
      </c>
      <c r="P323" t="s">
        <v>2190</v>
      </c>
    </row>
    <row r="324" spans="1:16">
      <c r="A324" s="119" t="str">
        <f>+VLOOKUP(C324,'Selectable Table'!D:E,2,0)</f>
        <v>MERCK</v>
      </c>
      <c r="B324" t="s">
        <v>524</v>
      </c>
      <c r="C324" t="s">
        <v>133</v>
      </c>
      <c r="D324" t="s">
        <v>2189</v>
      </c>
      <c r="E324" s="119" t="s">
        <v>324</v>
      </c>
      <c r="F324" s="119">
        <f>+VLOOKUP(Col!C324,'Selectable Table'!O:P,2,0)</f>
        <v>40700</v>
      </c>
      <c r="G324" s="119" t="str">
        <f>+VLOOKUP(F324,'Selectable Table'!P:Q,2,0)</f>
        <v>Revenues - Third Parties</v>
      </c>
      <c r="I324" t="s">
        <v>215</v>
      </c>
      <c r="J324">
        <v>2026</v>
      </c>
      <c r="K324">
        <v>5</v>
      </c>
      <c r="L324" t="s">
        <v>95</v>
      </c>
      <c r="M324">
        <v>513.76</v>
      </c>
      <c r="N324">
        <v>1</v>
      </c>
      <c r="O324">
        <v>513.76</v>
      </c>
      <c r="P324" t="s">
        <v>2190</v>
      </c>
    </row>
    <row r="325" spans="1:16">
      <c r="A325" s="119" t="str">
        <f>+VLOOKUP(C325,'Selectable Table'!D:E,2,0)</f>
        <v>MERCK</v>
      </c>
      <c r="B325" t="s">
        <v>524</v>
      </c>
      <c r="C325" t="s">
        <v>133</v>
      </c>
      <c r="D325" t="s">
        <v>2189</v>
      </c>
      <c r="E325" s="119" t="s">
        <v>323</v>
      </c>
      <c r="F325" s="119">
        <f>+VLOOKUP(Col!C325,'Selectable Table'!O:P,2,0)</f>
        <v>40700</v>
      </c>
      <c r="G325" s="119" t="str">
        <f>+VLOOKUP(F325,'Selectable Table'!P:Q,2,0)</f>
        <v>Revenues - Third Parties</v>
      </c>
      <c r="I325" t="s">
        <v>118</v>
      </c>
      <c r="J325">
        <v>2026</v>
      </c>
      <c r="K325">
        <v>5</v>
      </c>
      <c r="L325" t="s">
        <v>95</v>
      </c>
      <c r="M325">
        <v>330.27</v>
      </c>
      <c r="N325">
        <v>1</v>
      </c>
      <c r="O325">
        <v>330.27</v>
      </c>
      <c r="P325" t="s">
        <v>2190</v>
      </c>
    </row>
    <row r="326" spans="1:16">
      <c r="A326" s="119" t="str">
        <f>+VLOOKUP(C326,'Selectable Table'!D:E,2,0)</f>
        <v>MERCK</v>
      </c>
      <c r="B326" t="s">
        <v>524</v>
      </c>
      <c r="C326" t="s">
        <v>133</v>
      </c>
      <c r="D326" t="s">
        <v>2189</v>
      </c>
      <c r="E326" s="119" t="s">
        <v>323</v>
      </c>
      <c r="F326" s="119">
        <f>+VLOOKUP(Col!C326,'Selectable Table'!O:P,2,0)</f>
        <v>40700</v>
      </c>
      <c r="G326" s="119" t="str">
        <f>+VLOOKUP(F326,'Selectable Table'!P:Q,2,0)</f>
        <v>Revenues - Third Parties</v>
      </c>
      <c r="I326" t="s">
        <v>163</v>
      </c>
      <c r="J326">
        <v>2026</v>
      </c>
      <c r="K326">
        <v>5</v>
      </c>
      <c r="L326" t="s">
        <v>95</v>
      </c>
      <c r="M326">
        <v>1651.4</v>
      </c>
      <c r="N326">
        <v>1</v>
      </c>
      <c r="O326">
        <v>1651.4</v>
      </c>
      <c r="P326" t="s">
        <v>2190</v>
      </c>
    </row>
    <row r="327" spans="1:16">
      <c r="A327" s="119" t="str">
        <f>+VLOOKUP(C327,'Selectable Table'!D:E,2,0)</f>
        <v>IQVIA</v>
      </c>
      <c r="B327" t="s">
        <v>2228</v>
      </c>
      <c r="C327" t="s">
        <v>302</v>
      </c>
      <c r="D327" t="s">
        <v>2189</v>
      </c>
      <c r="E327" s="119" t="s">
        <v>325</v>
      </c>
      <c r="F327" s="119">
        <f>+VLOOKUP(Col!C327,'Selectable Table'!O:P,2,0)</f>
        <v>40700</v>
      </c>
      <c r="G327" s="119" t="str">
        <f>+VLOOKUP(F327,'Selectable Table'!P:Q,2,0)</f>
        <v>Revenues - Third Parties</v>
      </c>
      <c r="I327" t="s">
        <v>130</v>
      </c>
      <c r="J327">
        <v>2026</v>
      </c>
      <c r="K327">
        <v>5</v>
      </c>
      <c r="L327" t="s">
        <v>95</v>
      </c>
      <c r="M327">
        <v>204.06</v>
      </c>
      <c r="N327">
        <v>1</v>
      </c>
      <c r="O327">
        <v>204.06</v>
      </c>
      <c r="P327" t="s">
        <v>2190</v>
      </c>
    </row>
    <row r="328" spans="1:16">
      <c r="A328" s="119" t="str">
        <f>+VLOOKUP(C328,'Selectable Table'!D:E,2,0)</f>
        <v>IQVIA</v>
      </c>
      <c r="B328" t="s">
        <v>2228</v>
      </c>
      <c r="C328" t="s">
        <v>302</v>
      </c>
      <c r="D328" t="s">
        <v>2189</v>
      </c>
      <c r="E328" s="119" t="s">
        <v>324</v>
      </c>
      <c r="F328" s="119">
        <f>+VLOOKUP(Col!C328,'Selectable Table'!O:P,2,0)</f>
        <v>40700</v>
      </c>
      <c r="G328" s="119" t="str">
        <f>+VLOOKUP(F328,'Selectable Table'!P:Q,2,0)</f>
        <v>Revenues - Third Parties</v>
      </c>
      <c r="I328" t="s">
        <v>196</v>
      </c>
      <c r="J328">
        <v>2026</v>
      </c>
      <c r="K328">
        <v>5</v>
      </c>
      <c r="L328" t="s">
        <v>95</v>
      </c>
      <c r="M328">
        <v>402.86</v>
      </c>
      <c r="N328">
        <v>1</v>
      </c>
      <c r="O328">
        <v>402.86</v>
      </c>
      <c r="P328" t="s">
        <v>2190</v>
      </c>
    </row>
    <row r="329" spans="1:16">
      <c r="A329" s="119" t="str">
        <f>+VLOOKUP(C329,'Selectable Table'!D:E,2,0)</f>
        <v>IQVIA</v>
      </c>
      <c r="B329" t="s">
        <v>2228</v>
      </c>
      <c r="C329" t="s">
        <v>302</v>
      </c>
      <c r="D329" t="s">
        <v>2189</v>
      </c>
      <c r="E329" s="119" t="s">
        <v>324</v>
      </c>
      <c r="F329" s="119">
        <f>+VLOOKUP(Col!C329,'Selectable Table'!O:P,2,0)</f>
        <v>40700</v>
      </c>
      <c r="G329" s="119" t="str">
        <f>+VLOOKUP(F329,'Selectable Table'!P:Q,2,0)</f>
        <v>Revenues - Third Parties</v>
      </c>
      <c r="I329" t="s">
        <v>225</v>
      </c>
      <c r="J329">
        <v>2026</v>
      </c>
      <c r="K329">
        <v>5</v>
      </c>
      <c r="L329" t="s">
        <v>95</v>
      </c>
      <c r="M329">
        <v>201.43</v>
      </c>
      <c r="N329">
        <v>1</v>
      </c>
      <c r="O329">
        <v>201.43</v>
      </c>
      <c r="P329" t="s">
        <v>2190</v>
      </c>
    </row>
    <row r="330" spans="1:16">
      <c r="A330" s="119" t="str">
        <f>+VLOOKUP(C330,'Selectable Table'!D:E,2,0)</f>
        <v>IQVIA</v>
      </c>
      <c r="B330" t="s">
        <v>2228</v>
      </c>
      <c r="C330" t="s">
        <v>302</v>
      </c>
      <c r="D330" t="s">
        <v>2189</v>
      </c>
      <c r="E330" s="119" t="s">
        <v>324</v>
      </c>
      <c r="F330" s="119">
        <f>+VLOOKUP(Col!C330,'Selectable Table'!O:P,2,0)</f>
        <v>40700</v>
      </c>
      <c r="G330" s="119" t="str">
        <f>+VLOOKUP(F330,'Selectable Table'!P:Q,2,0)</f>
        <v>Revenues - Third Parties</v>
      </c>
      <c r="I330" t="s">
        <v>260</v>
      </c>
      <c r="J330">
        <v>2026</v>
      </c>
      <c r="K330">
        <v>5</v>
      </c>
      <c r="L330" t="s">
        <v>95</v>
      </c>
      <c r="M330">
        <v>1208.5899999999999</v>
      </c>
      <c r="N330">
        <v>1</v>
      </c>
      <c r="O330">
        <v>1208.5899999999999</v>
      </c>
      <c r="P330" t="s">
        <v>2190</v>
      </c>
    </row>
    <row r="331" spans="1:16">
      <c r="A331" s="119" t="str">
        <f>+VLOOKUP(C331,'Selectable Table'!D:E,2,0)</f>
        <v>IQVIA</v>
      </c>
      <c r="B331" t="s">
        <v>2228</v>
      </c>
      <c r="C331" t="s">
        <v>302</v>
      </c>
      <c r="D331" t="s">
        <v>2189</v>
      </c>
      <c r="E331" s="119" t="s">
        <v>324</v>
      </c>
      <c r="F331" s="119">
        <f>+VLOOKUP(Col!C331,'Selectable Table'!O:P,2,0)</f>
        <v>40700</v>
      </c>
      <c r="G331" s="119" t="str">
        <f>+VLOOKUP(F331,'Selectable Table'!P:Q,2,0)</f>
        <v>Revenues - Third Parties</v>
      </c>
      <c r="I331" t="s">
        <v>197</v>
      </c>
      <c r="J331">
        <v>2026</v>
      </c>
      <c r="K331">
        <v>5</v>
      </c>
      <c r="L331" t="s">
        <v>95</v>
      </c>
      <c r="M331">
        <v>709.81</v>
      </c>
      <c r="N331">
        <v>1</v>
      </c>
      <c r="O331">
        <v>709.81</v>
      </c>
      <c r="P331" t="s">
        <v>2190</v>
      </c>
    </row>
    <row r="332" spans="1:16">
      <c r="A332" s="119" t="str">
        <f>+VLOOKUP(C332,'Selectable Table'!D:E,2,0)</f>
        <v>IQVIA</v>
      </c>
      <c r="B332" t="s">
        <v>2228</v>
      </c>
      <c r="C332" t="s">
        <v>302</v>
      </c>
      <c r="D332" t="s">
        <v>2189</v>
      </c>
      <c r="E332" s="119" t="s">
        <v>323</v>
      </c>
      <c r="F332" s="119">
        <f>+VLOOKUP(Col!C332,'Selectable Table'!O:P,2,0)</f>
        <v>40700</v>
      </c>
      <c r="G332" s="119" t="str">
        <f>+VLOOKUP(F332,'Selectable Table'!P:Q,2,0)</f>
        <v>Revenues - Third Parties</v>
      </c>
      <c r="I332" t="s">
        <v>118</v>
      </c>
      <c r="J332">
        <v>2026</v>
      </c>
      <c r="K332">
        <v>5</v>
      </c>
      <c r="L332" t="s">
        <v>95</v>
      </c>
      <c r="M332">
        <v>246.4</v>
      </c>
      <c r="N332">
        <v>1</v>
      </c>
      <c r="O332">
        <v>246.4</v>
      </c>
      <c r="P332" t="s">
        <v>2190</v>
      </c>
    </row>
    <row r="333" spans="1:16">
      <c r="A333" s="119" t="str">
        <f>+VLOOKUP(C333,'Selectable Table'!D:E,2,0)</f>
        <v>IQVIA</v>
      </c>
      <c r="B333" t="s">
        <v>2229</v>
      </c>
      <c r="C333" t="s">
        <v>302</v>
      </c>
      <c r="D333" t="s">
        <v>2189</v>
      </c>
      <c r="E333" s="119" t="s">
        <v>325</v>
      </c>
      <c r="F333" s="119">
        <f>+VLOOKUP(Col!C333,'Selectable Table'!O:P,2,0)</f>
        <v>40700</v>
      </c>
      <c r="G333" s="119" t="str">
        <f>+VLOOKUP(F333,'Selectable Table'!P:Q,2,0)</f>
        <v>Revenues - Third Parties</v>
      </c>
      <c r="I333" t="s">
        <v>130</v>
      </c>
      <c r="J333">
        <v>2026</v>
      </c>
      <c r="K333">
        <v>5</v>
      </c>
      <c r="L333" t="s">
        <v>95</v>
      </c>
      <c r="M333">
        <v>424.42</v>
      </c>
      <c r="N333">
        <v>1</v>
      </c>
      <c r="O333">
        <v>424.42</v>
      </c>
      <c r="P333" t="s">
        <v>2190</v>
      </c>
    </row>
    <row r="334" spans="1:16">
      <c r="A334" s="119" t="str">
        <f>+VLOOKUP(C334,'Selectable Table'!D:E,2,0)</f>
        <v>IQVIA</v>
      </c>
      <c r="B334" t="s">
        <v>2229</v>
      </c>
      <c r="C334" t="s">
        <v>302</v>
      </c>
      <c r="D334" t="s">
        <v>2189</v>
      </c>
      <c r="E334" s="119" t="s">
        <v>324</v>
      </c>
      <c r="F334" s="119">
        <f>+VLOOKUP(Col!C334,'Selectable Table'!O:P,2,0)</f>
        <v>40700</v>
      </c>
      <c r="G334" s="119" t="str">
        <f>+VLOOKUP(F334,'Selectable Table'!P:Q,2,0)</f>
        <v>Revenues - Third Parties</v>
      </c>
      <c r="I334" t="s">
        <v>196</v>
      </c>
      <c r="J334">
        <v>2026</v>
      </c>
      <c r="K334">
        <v>5</v>
      </c>
      <c r="L334" t="s">
        <v>95</v>
      </c>
      <c r="M334">
        <v>402.86</v>
      </c>
      <c r="N334">
        <v>1</v>
      </c>
      <c r="O334">
        <v>402.86</v>
      </c>
      <c r="P334" t="s">
        <v>2190</v>
      </c>
    </row>
    <row r="335" spans="1:16">
      <c r="A335" s="119" t="str">
        <f>+VLOOKUP(C335,'Selectable Table'!D:E,2,0)</f>
        <v>IQVIA</v>
      </c>
      <c r="B335" t="s">
        <v>2229</v>
      </c>
      <c r="C335" t="s">
        <v>302</v>
      </c>
      <c r="D335" t="s">
        <v>2189</v>
      </c>
      <c r="E335" s="119" t="s">
        <v>324</v>
      </c>
      <c r="F335" s="119">
        <f>+VLOOKUP(Col!C335,'Selectable Table'!O:P,2,0)</f>
        <v>40700</v>
      </c>
      <c r="G335" s="119" t="str">
        <f>+VLOOKUP(F335,'Selectable Table'!P:Q,2,0)</f>
        <v>Revenues - Third Parties</v>
      </c>
      <c r="I335" t="s">
        <v>260</v>
      </c>
      <c r="J335">
        <v>2026</v>
      </c>
      <c r="K335">
        <v>5</v>
      </c>
      <c r="L335" t="s">
        <v>95</v>
      </c>
      <c r="M335">
        <v>1208.5899999999999</v>
      </c>
      <c r="N335">
        <v>1</v>
      </c>
      <c r="O335">
        <v>1208.5899999999999</v>
      </c>
      <c r="P335" t="s">
        <v>2190</v>
      </c>
    </row>
    <row r="336" spans="1:16">
      <c r="A336" s="119" t="str">
        <f>+VLOOKUP(C336,'Selectable Table'!D:E,2,0)</f>
        <v>IQVIA</v>
      </c>
      <c r="B336" t="s">
        <v>2229</v>
      </c>
      <c r="C336" t="s">
        <v>302</v>
      </c>
      <c r="D336" t="s">
        <v>2189</v>
      </c>
      <c r="E336" s="119" t="s">
        <v>323</v>
      </c>
      <c r="F336" s="119">
        <f>+VLOOKUP(Col!C336,'Selectable Table'!O:P,2,0)</f>
        <v>40700</v>
      </c>
      <c r="G336" s="119" t="str">
        <f>+VLOOKUP(F336,'Selectable Table'!P:Q,2,0)</f>
        <v>Revenues - Third Parties</v>
      </c>
      <c r="I336" t="s">
        <v>118</v>
      </c>
      <c r="J336">
        <v>2026</v>
      </c>
      <c r="K336">
        <v>5</v>
      </c>
      <c r="L336" t="s">
        <v>95</v>
      </c>
      <c r="M336">
        <v>246.4</v>
      </c>
      <c r="N336">
        <v>1</v>
      </c>
      <c r="O336">
        <v>246.4</v>
      </c>
      <c r="P336" t="s">
        <v>2190</v>
      </c>
    </row>
    <row r="337" spans="1:16">
      <c r="A337" s="119" t="str">
        <f>+VLOOKUP(C337,'Selectable Table'!D:E,2,0)</f>
        <v>IQVIA</v>
      </c>
      <c r="B337" t="s">
        <v>2230</v>
      </c>
      <c r="C337" t="s">
        <v>302</v>
      </c>
      <c r="D337" t="s">
        <v>2189</v>
      </c>
      <c r="E337" s="119" t="s">
        <v>325</v>
      </c>
      <c r="F337" s="119">
        <f>+VLOOKUP(Col!C337,'Selectable Table'!O:P,2,0)</f>
        <v>40700</v>
      </c>
      <c r="G337" s="119" t="str">
        <f>+VLOOKUP(F337,'Selectable Table'!P:Q,2,0)</f>
        <v>Revenues - Third Parties</v>
      </c>
      <c r="I337" t="s">
        <v>120</v>
      </c>
      <c r="J337">
        <v>2026</v>
      </c>
      <c r="K337">
        <v>5</v>
      </c>
      <c r="L337" t="s">
        <v>95</v>
      </c>
      <c r="M337">
        <v>102.03</v>
      </c>
      <c r="N337">
        <v>1</v>
      </c>
      <c r="O337">
        <v>102.03</v>
      </c>
      <c r="P337" t="s">
        <v>2190</v>
      </c>
    </row>
    <row r="338" spans="1:16">
      <c r="A338" s="119" t="str">
        <f>+VLOOKUP(C338,'Selectable Table'!D:E,2,0)</f>
        <v>IQVIA</v>
      </c>
      <c r="B338" t="s">
        <v>2230</v>
      </c>
      <c r="C338" t="s">
        <v>302</v>
      </c>
      <c r="D338" t="s">
        <v>2189</v>
      </c>
      <c r="E338" s="119" t="s">
        <v>325</v>
      </c>
      <c r="F338" s="119">
        <f>+VLOOKUP(Col!C338,'Selectable Table'!O:P,2,0)</f>
        <v>40700</v>
      </c>
      <c r="G338" s="119" t="str">
        <f>+VLOOKUP(F338,'Selectable Table'!P:Q,2,0)</f>
        <v>Revenues - Third Parties</v>
      </c>
      <c r="I338" t="s">
        <v>130</v>
      </c>
      <c r="J338">
        <v>2026</v>
      </c>
      <c r="K338">
        <v>5</v>
      </c>
      <c r="L338" t="s">
        <v>95</v>
      </c>
      <c r="M338">
        <v>681.35</v>
      </c>
      <c r="N338">
        <v>1</v>
      </c>
      <c r="O338">
        <v>681.35</v>
      </c>
      <c r="P338" t="s">
        <v>2190</v>
      </c>
    </row>
    <row r="339" spans="1:16">
      <c r="A339" s="119" t="str">
        <f>+VLOOKUP(C339,'Selectable Table'!D:E,2,0)</f>
        <v>IQVIA</v>
      </c>
      <c r="B339" t="s">
        <v>2230</v>
      </c>
      <c r="C339" t="s">
        <v>302</v>
      </c>
      <c r="D339" t="s">
        <v>2189</v>
      </c>
      <c r="E339" s="119" t="s">
        <v>323</v>
      </c>
      <c r="F339" s="119">
        <f>+VLOOKUP(Col!C339,'Selectable Table'!O:P,2,0)</f>
        <v>40700</v>
      </c>
      <c r="G339" s="119" t="str">
        <f>+VLOOKUP(F339,'Selectable Table'!P:Q,2,0)</f>
        <v>Revenues - Third Parties</v>
      </c>
      <c r="I339" t="s">
        <v>110</v>
      </c>
      <c r="J339">
        <v>2026</v>
      </c>
      <c r="K339">
        <v>5</v>
      </c>
      <c r="L339" t="s">
        <v>95</v>
      </c>
      <c r="M339">
        <v>778.14</v>
      </c>
      <c r="N339">
        <v>1</v>
      </c>
      <c r="O339">
        <v>778.14</v>
      </c>
      <c r="P339" t="s">
        <v>2190</v>
      </c>
    </row>
    <row r="340" spans="1:16">
      <c r="A340" s="119" t="str">
        <f>+VLOOKUP(C340,'Selectable Table'!D:E,2,0)</f>
        <v>IQVIA</v>
      </c>
      <c r="B340" t="s">
        <v>2230</v>
      </c>
      <c r="C340" t="s">
        <v>302</v>
      </c>
      <c r="D340" t="s">
        <v>2189</v>
      </c>
      <c r="E340" s="119" t="s">
        <v>324</v>
      </c>
      <c r="F340" s="119">
        <f>+VLOOKUP(Col!C340,'Selectable Table'!O:P,2,0)</f>
        <v>40700</v>
      </c>
      <c r="G340" s="119" t="str">
        <f>+VLOOKUP(F340,'Selectable Table'!P:Q,2,0)</f>
        <v>Revenues - Third Parties</v>
      </c>
      <c r="I340" t="s">
        <v>196</v>
      </c>
      <c r="J340">
        <v>2026</v>
      </c>
      <c r="K340">
        <v>5</v>
      </c>
      <c r="L340" t="s">
        <v>95</v>
      </c>
      <c r="M340">
        <v>517.14</v>
      </c>
      <c r="N340">
        <v>1</v>
      </c>
      <c r="O340">
        <v>517.14</v>
      </c>
      <c r="P340" t="s">
        <v>2190</v>
      </c>
    </row>
    <row r="341" spans="1:16">
      <c r="A341" s="119" t="str">
        <f>+VLOOKUP(C341,'Selectable Table'!D:E,2,0)</f>
        <v>IQVIA</v>
      </c>
      <c r="B341" t="s">
        <v>2230</v>
      </c>
      <c r="C341" t="s">
        <v>302</v>
      </c>
      <c r="D341" t="s">
        <v>2189</v>
      </c>
      <c r="E341" s="119" t="s">
        <v>324</v>
      </c>
      <c r="F341" s="119">
        <f>+VLOOKUP(Col!C341,'Selectable Table'!O:P,2,0)</f>
        <v>40700</v>
      </c>
      <c r="G341" s="119" t="str">
        <f>+VLOOKUP(F341,'Selectable Table'!P:Q,2,0)</f>
        <v>Revenues - Third Parties</v>
      </c>
      <c r="I341" t="s">
        <v>260</v>
      </c>
      <c r="J341">
        <v>2026</v>
      </c>
      <c r="K341">
        <v>5</v>
      </c>
      <c r="L341" t="s">
        <v>95</v>
      </c>
      <c r="M341">
        <v>775.66</v>
      </c>
      <c r="N341">
        <v>1</v>
      </c>
      <c r="O341">
        <v>775.66</v>
      </c>
      <c r="P341" t="s">
        <v>2190</v>
      </c>
    </row>
    <row r="342" spans="1:16">
      <c r="A342" s="119" t="str">
        <f>+VLOOKUP(C342,'Selectable Table'!D:E,2,0)</f>
        <v>IQVIA</v>
      </c>
      <c r="B342" t="s">
        <v>2231</v>
      </c>
      <c r="C342" t="s">
        <v>302</v>
      </c>
      <c r="D342" t="s">
        <v>2189</v>
      </c>
      <c r="E342" s="119" t="s">
        <v>325</v>
      </c>
      <c r="F342" s="119">
        <f>+VLOOKUP(Col!C342,'Selectable Table'!O:P,2,0)</f>
        <v>40700</v>
      </c>
      <c r="G342" s="119" t="str">
        <f>+VLOOKUP(F342,'Selectable Table'!P:Q,2,0)</f>
        <v>Revenues - Third Parties</v>
      </c>
      <c r="I342" t="s">
        <v>130</v>
      </c>
      <c r="J342">
        <v>2026</v>
      </c>
      <c r="K342">
        <v>5</v>
      </c>
      <c r="L342" t="s">
        <v>95</v>
      </c>
      <c r="M342">
        <v>283.5</v>
      </c>
      <c r="N342">
        <v>1</v>
      </c>
      <c r="O342">
        <v>283.5</v>
      </c>
      <c r="P342" t="s">
        <v>2190</v>
      </c>
    </row>
    <row r="343" spans="1:16">
      <c r="A343" s="119" t="str">
        <f>+VLOOKUP(C343,'Selectable Table'!D:E,2,0)</f>
        <v>IQVIA</v>
      </c>
      <c r="B343" t="s">
        <v>2231</v>
      </c>
      <c r="C343" t="s">
        <v>302</v>
      </c>
      <c r="D343" t="s">
        <v>2189</v>
      </c>
      <c r="E343" s="119" t="s">
        <v>323</v>
      </c>
      <c r="F343" s="119">
        <f>+VLOOKUP(Col!C343,'Selectable Table'!O:P,2,0)</f>
        <v>40700</v>
      </c>
      <c r="G343" s="119" t="str">
        <f>+VLOOKUP(F343,'Selectable Table'!P:Q,2,0)</f>
        <v>Revenues - Third Parties</v>
      </c>
      <c r="I343" t="s">
        <v>110</v>
      </c>
      <c r="J343">
        <v>2026</v>
      </c>
      <c r="K343">
        <v>5</v>
      </c>
      <c r="L343" t="s">
        <v>95</v>
      </c>
      <c r="M343">
        <v>259.38</v>
      </c>
      <c r="N343">
        <v>1</v>
      </c>
      <c r="O343">
        <v>259.38</v>
      </c>
      <c r="P343" t="s">
        <v>2190</v>
      </c>
    </row>
    <row r="344" spans="1:16">
      <c r="A344" s="119" t="str">
        <f>+VLOOKUP(C344,'Selectable Table'!D:E,2,0)</f>
        <v>IQVIA</v>
      </c>
      <c r="B344" t="s">
        <v>2231</v>
      </c>
      <c r="C344" t="s">
        <v>302</v>
      </c>
      <c r="D344" t="s">
        <v>2189</v>
      </c>
      <c r="E344" s="119" t="s">
        <v>324</v>
      </c>
      <c r="F344" s="119">
        <f>+VLOOKUP(Col!C344,'Selectable Table'!O:P,2,0)</f>
        <v>40700</v>
      </c>
      <c r="G344" s="119" t="str">
        <f>+VLOOKUP(F344,'Selectable Table'!P:Q,2,0)</f>
        <v>Revenues - Third Parties</v>
      </c>
      <c r="I344" t="s">
        <v>196</v>
      </c>
      <c r="J344">
        <v>2026</v>
      </c>
      <c r="K344">
        <v>5</v>
      </c>
      <c r="L344" t="s">
        <v>95</v>
      </c>
      <c r="M344">
        <v>172.38</v>
      </c>
      <c r="N344">
        <v>1</v>
      </c>
      <c r="O344">
        <v>172.38</v>
      </c>
      <c r="P344" t="s">
        <v>2190</v>
      </c>
    </row>
    <row r="345" spans="1:16">
      <c r="A345" s="119" t="str">
        <f>+VLOOKUP(C345,'Selectable Table'!D:E,2,0)</f>
        <v>IQVIA</v>
      </c>
      <c r="B345" t="s">
        <v>2231</v>
      </c>
      <c r="C345" t="s">
        <v>302</v>
      </c>
      <c r="D345" t="s">
        <v>2189</v>
      </c>
      <c r="E345" s="119" t="s">
        <v>324</v>
      </c>
      <c r="F345" s="119">
        <f>+VLOOKUP(Col!C345,'Selectable Table'!O:P,2,0)</f>
        <v>40700</v>
      </c>
      <c r="G345" s="119" t="str">
        <f>+VLOOKUP(F345,'Selectable Table'!P:Q,2,0)</f>
        <v>Revenues - Third Parties</v>
      </c>
      <c r="I345" t="s">
        <v>260</v>
      </c>
      <c r="J345">
        <v>2026</v>
      </c>
      <c r="K345">
        <v>5</v>
      </c>
      <c r="L345" t="s">
        <v>95</v>
      </c>
      <c r="M345">
        <v>775.66</v>
      </c>
      <c r="N345">
        <v>1</v>
      </c>
      <c r="O345">
        <v>775.66</v>
      </c>
      <c r="P345" t="s">
        <v>2190</v>
      </c>
    </row>
    <row r="346" spans="1:16">
      <c r="A346" s="119" t="str">
        <f>+VLOOKUP(C346,'Selectable Table'!D:E,2,0)</f>
        <v>MERCK</v>
      </c>
      <c r="B346" t="s">
        <v>2232</v>
      </c>
      <c r="C346" t="s">
        <v>133</v>
      </c>
      <c r="D346" t="s">
        <v>2189</v>
      </c>
      <c r="E346" s="119" t="s">
        <v>325</v>
      </c>
      <c r="F346" s="119">
        <f>+VLOOKUP(Col!C346,'Selectable Table'!O:P,2,0)</f>
        <v>40700</v>
      </c>
      <c r="G346" s="119" t="str">
        <f>+VLOOKUP(F346,'Selectable Table'!P:Q,2,0)</f>
        <v>Revenues - Third Parties</v>
      </c>
      <c r="I346" t="s">
        <v>130</v>
      </c>
      <c r="J346">
        <v>2026</v>
      </c>
      <c r="K346">
        <v>5</v>
      </c>
      <c r="L346" t="s">
        <v>95</v>
      </c>
      <c r="M346">
        <v>1176.52</v>
      </c>
      <c r="N346">
        <v>1</v>
      </c>
      <c r="O346">
        <v>1176.52</v>
      </c>
      <c r="P346" t="s">
        <v>2190</v>
      </c>
    </row>
    <row r="347" spans="1:16">
      <c r="A347" s="119" t="str">
        <f>+VLOOKUP(C347,'Selectable Table'!D:E,2,0)</f>
        <v>MERCK</v>
      </c>
      <c r="B347" t="s">
        <v>2232</v>
      </c>
      <c r="C347" t="s">
        <v>133</v>
      </c>
      <c r="D347" t="s">
        <v>2189</v>
      </c>
      <c r="E347" s="119" t="s">
        <v>324</v>
      </c>
      <c r="F347" s="119">
        <f>+VLOOKUP(Col!C347,'Selectable Table'!O:P,2,0)</f>
        <v>40700</v>
      </c>
      <c r="G347" s="119" t="str">
        <f>+VLOOKUP(F347,'Selectable Table'!P:Q,2,0)</f>
        <v>Revenues - Third Parties</v>
      </c>
      <c r="I347" t="s">
        <v>256</v>
      </c>
      <c r="J347">
        <v>2026</v>
      </c>
      <c r="K347">
        <v>5</v>
      </c>
      <c r="L347" t="s">
        <v>95</v>
      </c>
      <c r="M347">
        <v>510.72</v>
      </c>
      <c r="N347">
        <v>1</v>
      </c>
      <c r="O347">
        <v>510.72</v>
      </c>
      <c r="P347" t="s">
        <v>2190</v>
      </c>
    </row>
    <row r="348" spans="1:16">
      <c r="A348" s="119" t="str">
        <f>+VLOOKUP(C348,'Selectable Table'!D:E,2,0)</f>
        <v>MERCK</v>
      </c>
      <c r="B348" t="s">
        <v>2232</v>
      </c>
      <c r="C348" t="s">
        <v>133</v>
      </c>
      <c r="D348" t="s">
        <v>2189</v>
      </c>
      <c r="E348" s="119" t="s">
        <v>324</v>
      </c>
      <c r="F348" s="119">
        <f>+VLOOKUP(Col!C348,'Selectable Table'!O:P,2,0)</f>
        <v>40700</v>
      </c>
      <c r="G348" s="119" t="str">
        <f>+VLOOKUP(F348,'Selectable Table'!P:Q,2,0)</f>
        <v>Revenues - Third Parties</v>
      </c>
      <c r="I348" t="s">
        <v>257</v>
      </c>
      <c r="J348">
        <v>2026</v>
      </c>
      <c r="K348">
        <v>5</v>
      </c>
      <c r="L348" t="s">
        <v>95</v>
      </c>
      <c r="M348">
        <v>429.39</v>
      </c>
      <c r="N348">
        <v>1</v>
      </c>
      <c r="O348">
        <v>429.39</v>
      </c>
      <c r="P348" t="s">
        <v>2190</v>
      </c>
    </row>
    <row r="349" spans="1:16">
      <c r="A349" s="119" t="str">
        <f>+VLOOKUP(C349,'Selectable Table'!D:E,2,0)</f>
        <v>MERCK</v>
      </c>
      <c r="B349" t="s">
        <v>2232</v>
      </c>
      <c r="C349" t="s">
        <v>133</v>
      </c>
      <c r="D349" t="s">
        <v>2189</v>
      </c>
      <c r="E349" s="119" t="s">
        <v>324</v>
      </c>
      <c r="F349" s="119">
        <f>+VLOOKUP(Col!C349,'Selectable Table'!O:P,2,0)</f>
        <v>40700</v>
      </c>
      <c r="G349" s="119" t="str">
        <f>+VLOOKUP(F349,'Selectable Table'!P:Q,2,0)</f>
        <v>Revenues - Third Parties</v>
      </c>
      <c r="I349" t="s">
        <v>260</v>
      </c>
      <c r="J349">
        <v>2026</v>
      </c>
      <c r="K349">
        <v>5</v>
      </c>
      <c r="L349" t="s">
        <v>95</v>
      </c>
      <c r="M349">
        <v>310.82</v>
      </c>
      <c r="N349">
        <v>1</v>
      </c>
      <c r="O349">
        <v>310.82</v>
      </c>
      <c r="P349" t="s">
        <v>2190</v>
      </c>
    </row>
    <row r="350" spans="1:16">
      <c r="A350" s="119" t="str">
        <f>+VLOOKUP(C350,'Selectable Table'!D:E,2,0)</f>
        <v>MERCK</v>
      </c>
      <c r="B350" t="s">
        <v>2233</v>
      </c>
      <c r="C350" t="s">
        <v>133</v>
      </c>
      <c r="D350" t="s">
        <v>2189</v>
      </c>
      <c r="E350" s="119" t="s">
        <v>325</v>
      </c>
      <c r="F350" s="119">
        <f>+VLOOKUP(Col!C350,'Selectable Table'!O:P,2,0)</f>
        <v>40700</v>
      </c>
      <c r="G350" s="119" t="str">
        <f>+VLOOKUP(F350,'Selectable Table'!P:Q,2,0)</f>
        <v>Revenues - Third Parties</v>
      </c>
      <c r="I350" t="s">
        <v>130</v>
      </c>
      <c r="J350">
        <v>2026</v>
      </c>
      <c r="K350">
        <v>5</v>
      </c>
      <c r="L350" t="s">
        <v>95</v>
      </c>
      <c r="M350">
        <v>3020.46</v>
      </c>
      <c r="N350">
        <v>1</v>
      </c>
      <c r="O350">
        <v>3020.46</v>
      </c>
      <c r="P350" t="s">
        <v>2190</v>
      </c>
    </row>
    <row r="351" spans="1:16">
      <c r="A351" s="119" t="str">
        <f>+VLOOKUP(C351,'Selectable Table'!D:E,2,0)</f>
        <v>MERCK</v>
      </c>
      <c r="B351" t="s">
        <v>2233</v>
      </c>
      <c r="C351" t="s">
        <v>133</v>
      </c>
      <c r="D351" t="s">
        <v>2189</v>
      </c>
      <c r="E351" s="119" t="s">
        <v>324</v>
      </c>
      <c r="F351" s="119">
        <f>+VLOOKUP(Col!C351,'Selectable Table'!O:P,2,0)</f>
        <v>40700</v>
      </c>
      <c r="G351" s="119" t="str">
        <f>+VLOOKUP(F351,'Selectable Table'!P:Q,2,0)</f>
        <v>Revenues - Third Parties</v>
      </c>
      <c r="I351" t="s">
        <v>256</v>
      </c>
      <c r="J351">
        <v>2026</v>
      </c>
      <c r="K351">
        <v>5</v>
      </c>
      <c r="L351" t="s">
        <v>95</v>
      </c>
      <c r="M351">
        <v>1361.92</v>
      </c>
      <c r="N351">
        <v>1</v>
      </c>
      <c r="O351">
        <v>1361.92</v>
      </c>
      <c r="P351" t="s">
        <v>2190</v>
      </c>
    </row>
    <row r="352" spans="1:16">
      <c r="A352" s="119" t="str">
        <f>+VLOOKUP(C352,'Selectable Table'!D:E,2,0)</f>
        <v>MERCK</v>
      </c>
      <c r="B352" t="s">
        <v>2233</v>
      </c>
      <c r="C352" t="s">
        <v>133</v>
      </c>
      <c r="D352" t="s">
        <v>2189</v>
      </c>
      <c r="E352" s="119" t="s">
        <v>324</v>
      </c>
      <c r="F352" s="119">
        <f>+VLOOKUP(Col!C352,'Selectable Table'!O:P,2,0)</f>
        <v>40700</v>
      </c>
      <c r="G352" s="119" t="str">
        <f>+VLOOKUP(F352,'Selectable Table'!P:Q,2,0)</f>
        <v>Revenues - Third Parties</v>
      </c>
      <c r="I352" t="s">
        <v>257</v>
      </c>
      <c r="J352">
        <v>2026</v>
      </c>
      <c r="K352">
        <v>5</v>
      </c>
      <c r="L352" t="s">
        <v>95</v>
      </c>
      <c r="M352">
        <v>1145.04</v>
      </c>
      <c r="N352">
        <v>1</v>
      </c>
      <c r="O352">
        <v>1145.04</v>
      </c>
      <c r="P352" t="s">
        <v>2190</v>
      </c>
    </row>
    <row r="353" spans="1:16">
      <c r="A353" s="119" t="str">
        <f>+VLOOKUP(C353,'Selectable Table'!D:E,2,0)</f>
        <v>MERCK</v>
      </c>
      <c r="B353" t="s">
        <v>2233</v>
      </c>
      <c r="C353" t="s">
        <v>133</v>
      </c>
      <c r="D353" t="s">
        <v>2189</v>
      </c>
      <c r="E353" s="119" t="s">
        <v>324</v>
      </c>
      <c r="F353" s="119">
        <f>+VLOOKUP(Col!C353,'Selectable Table'!O:P,2,0)</f>
        <v>40700</v>
      </c>
      <c r="G353" s="119" t="str">
        <f>+VLOOKUP(F353,'Selectable Table'!P:Q,2,0)</f>
        <v>Revenues - Third Parties</v>
      </c>
      <c r="I353" t="s">
        <v>260</v>
      </c>
      <c r="J353">
        <v>2026</v>
      </c>
      <c r="K353">
        <v>5</v>
      </c>
      <c r="L353" t="s">
        <v>95</v>
      </c>
      <c r="M353">
        <v>310.82</v>
      </c>
      <c r="N353">
        <v>1</v>
      </c>
      <c r="O353">
        <v>310.82</v>
      </c>
      <c r="P353" t="s">
        <v>2190</v>
      </c>
    </row>
    <row r="354" spans="1:16">
      <c r="A354" s="119" t="str">
        <f>+VLOOKUP(C354,'Selectable Table'!D:E,2,0)</f>
        <v>BAYER</v>
      </c>
      <c r="B354" t="s">
        <v>2234</v>
      </c>
      <c r="C354" t="s">
        <v>545</v>
      </c>
      <c r="D354" t="s">
        <v>2189</v>
      </c>
      <c r="E354" s="119" t="s">
        <v>324</v>
      </c>
      <c r="F354" s="119">
        <f>+VLOOKUP(Col!C354,'Selectable Table'!O:P,2,0)</f>
        <v>40700</v>
      </c>
      <c r="G354" s="119" t="str">
        <f>+VLOOKUP(F354,'Selectable Table'!P:Q,2,0)</f>
        <v>Revenues - Third Parties</v>
      </c>
      <c r="I354" t="s">
        <v>260</v>
      </c>
      <c r="J354">
        <v>2026</v>
      </c>
      <c r="K354">
        <v>5</v>
      </c>
      <c r="L354" t="s">
        <v>95</v>
      </c>
      <c r="M354">
        <v>443.23</v>
      </c>
      <c r="N354">
        <v>1</v>
      </c>
      <c r="O354">
        <v>443.23</v>
      </c>
      <c r="P354" t="s">
        <v>2190</v>
      </c>
    </row>
    <row r="355" spans="1:16">
      <c r="A355" s="119" t="str">
        <f>+VLOOKUP(C355,'Selectable Table'!D:E,2,0)</f>
        <v>BAYER</v>
      </c>
      <c r="B355" t="s">
        <v>2234</v>
      </c>
      <c r="C355" t="s">
        <v>545</v>
      </c>
      <c r="D355" t="s">
        <v>2189</v>
      </c>
      <c r="E355" s="119" t="s">
        <v>324</v>
      </c>
      <c r="F355" s="119">
        <f>+VLOOKUP(Col!C355,'Selectable Table'!O:P,2,0)</f>
        <v>40700</v>
      </c>
      <c r="G355" s="119" t="str">
        <f>+VLOOKUP(F355,'Selectable Table'!P:Q,2,0)</f>
        <v>Revenues - Third Parties</v>
      </c>
      <c r="I355" t="s">
        <v>141</v>
      </c>
      <c r="J355">
        <v>2026</v>
      </c>
      <c r="K355">
        <v>5</v>
      </c>
      <c r="L355" t="s">
        <v>95</v>
      </c>
      <c r="M355">
        <v>217.39</v>
      </c>
      <c r="N355">
        <v>1</v>
      </c>
      <c r="O355">
        <v>217.39</v>
      </c>
      <c r="P355" t="s">
        <v>2190</v>
      </c>
    </row>
    <row r="356" spans="1:16">
      <c r="A356" s="119" t="str">
        <f>+VLOOKUP(C356,'Selectable Table'!D:E,2,0)</f>
        <v>BAYER</v>
      </c>
      <c r="B356" t="s">
        <v>2234</v>
      </c>
      <c r="C356" t="s">
        <v>545</v>
      </c>
      <c r="D356" t="s">
        <v>2189</v>
      </c>
      <c r="E356" s="119" t="s">
        <v>323</v>
      </c>
      <c r="F356" s="119">
        <f>+VLOOKUP(Col!C356,'Selectable Table'!O:P,2,0)</f>
        <v>40700</v>
      </c>
      <c r="G356" s="119" t="str">
        <f>+VLOOKUP(F356,'Selectable Table'!P:Q,2,0)</f>
        <v>Revenues - Third Parties</v>
      </c>
      <c r="I356" t="s">
        <v>118</v>
      </c>
      <c r="J356">
        <v>2026</v>
      </c>
      <c r="K356">
        <v>5</v>
      </c>
      <c r="L356" t="s">
        <v>95</v>
      </c>
      <c r="M356">
        <v>516.24</v>
      </c>
      <c r="N356">
        <v>1</v>
      </c>
      <c r="O356">
        <v>516.24</v>
      </c>
      <c r="P356" t="s">
        <v>2190</v>
      </c>
    </row>
    <row r="357" spans="1:16">
      <c r="A357" s="119" t="str">
        <f>+VLOOKUP(C357,'Selectable Table'!D:E,2,0)</f>
        <v>OTH CUST</v>
      </c>
      <c r="B357" t="s">
        <v>2235</v>
      </c>
      <c r="C357" t="s">
        <v>2236</v>
      </c>
      <c r="D357" t="s">
        <v>2189</v>
      </c>
      <c r="E357" s="119" t="s">
        <v>325</v>
      </c>
      <c r="F357" s="119">
        <f>+VLOOKUP(Col!C357,'Selectable Table'!O:P,2,0)</f>
        <v>40700</v>
      </c>
      <c r="G357" s="119" t="str">
        <f>+VLOOKUP(F357,'Selectable Table'!P:Q,2,0)</f>
        <v>Revenues - Third Parties</v>
      </c>
      <c r="I357" t="s">
        <v>130</v>
      </c>
      <c r="J357">
        <v>2026</v>
      </c>
      <c r="K357">
        <v>5</v>
      </c>
      <c r="L357" t="s">
        <v>95</v>
      </c>
      <c r="M357">
        <v>1259.0899999999999</v>
      </c>
      <c r="N357">
        <v>1</v>
      </c>
      <c r="O357">
        <v>1259.0899999999999</v>
      </c>
      <c r="P357" t="s">
        <v>2190</v>
      </c>
    </row>
    <row r="358" spans="1:16">
      <c r="A358" s="119" t="str">
        <f>+VLOOKUP(C358,'Selectable Table'!D:E,2,0)</f>
        <v>OTH CUST</v>
      </c>
      <c r="B358" t="s">
        <v>2235</v>
      </c>
      <c r="C358" t="s">
        <v>2236</v>
      </c>
      <c r="D358" t="s">
        <v>2189</v>
      </c>
      <c r="E358" s="119" t="s">
        <v>324</v>
      </c>
      <c r="F358" s="119">
        <f>+VLOOKUP(Col!C358,'Selectable Table'!O:P,2,0)</f>
        <v>40700</v>
      </c>
      <c r="G358" s="119" t="str">
        <f>+VLOOKUP(F358,'Selectable Table'!P:Q,2,0)</f>
        <v>Revenues - Third Parties</v>
      </c>
      <c r="I358" t="s">
        <v>2208</v>
      </c>
      <c r="J358">
        <v>2026</v>
      </c>
      <c r="K358">
        <v>5</v>
      </c>
      <c r="L358" t="s">
        <v>95</v>
      </c>
      <c r="M358">
        <v>1300.24</v>
      </c>
      <c r="N358">
        <v>1</v>
      </c>
      <c r="O358">
        <v>1300.24</v>
      </c>
      <c r="P358" t="s">
        <v>2190</v>
      </c>
    </row>
    <row r="359" spans="1:16">
      <c r="A359" s="119" t="str">
        <f>+VLOOKUP(C359,'Selectable Table'!D:E,2,0)</f>
        <v>OTH CUST</v>
      </c>
      <c r="B359" t="s">
        <v>2235</v>
      </c>
      <c r="C359" t="s">
        <v>2236</v>
      </c>
      <c r="D359" t="s">
        <v>2189</v>
      </c>
      <c r="E359" s="119" t="s">
        <v>324</v>
      </c>
      <c r="F359" s="119">
        <f>+VLOOKUP(Col!C359,'Selectable Table'!O:P,2,0)</f>
        <v>40700</v>
      </c>
      <c r="G359" s="119" t="str">
        <f>+VLOOKUP(F359,'Selectable Table'!P:Q,2,0)</f>
        <v>Revenues - Third Parties</v>
      </c>
      <c r="I359" t="s">
        <v>257</v>
      </c>
      <c r="J359">
        <v>2026</v>
      </c>
      <c r="K359">
        <v>5</v>
      </c>
      <c r="L359" t="s">
        <v>95</v>
      </c>
      <c r="M359">
        <v>326.82</v>
      </c>
      <c r="N359">
        <v>1</v>
      </c>
      <c r="O359">
        <v>326.82</v>
      </c>
      <c r="P359" t="s">
        <v>2190</v>
      </c>
    </row>
    <row r="360" spans="1:16">
      <c r="A360" s="119" t="str">
        <f>+VLOOKUP(C360,'Selectable Table'!D:E,2,0)</f>
        <v>OTH CUST</v>
      </c>
      <c r="B360" t="s">
        <v>2235</v>
      </c>
      <c r="C360" t="s">
        <v>2236</v>
      </c>
      <c r="D360" t="s">
        <v>2189</v>
      </c>
      <c r="E360" s="119" t="s">
        <v>324</v>
      </c>
      <c r="F360" s="119">
        <f>+VLOOKUP(Col!C360,'Selectable Table'!O:P,2,0)</f>
        <v>40700</v>
      </c>
      <c r="G360" s="119" t="str">
        <f>+VLOOKUP(F360,'Selectable Table'!P:Q,2,0)</f>
        <v>Revenues - Third Parties</v>
      </c>
      <c r="I360" t="s">
        <v>260</v>
      </c>
      <c r="J360">
        <v>2026</v>
      </c>
      <c r="K360">
        <v>5</v>
      </c>
      <c r="L360" t="s">
        <v>95</v>
      </c>
      <c r="M360">
        <v>1631.62</v>
      </c>
      <c r="N360">
        <v>1</v>
      </c>
      <c r="O360">
        <v>1631.62</v>
      </c>
      <c r="P360" t="s">
        <v>2190</v>
      </c>
    </row>
    <row r="361" spans="1:16">
      <c r="A361" s="119" t="str">
        <f>+VLOOKUP(C361,'Selectable Table'!D:E,2,0)</f>
        <v>OTH CUST</v>
      </c>
      <c r="B361" t="s">
        <v>2235</v>
      </c>
      <c r="C361" t="s">
        <v>2236</v>
      </c>
      <c r="D361" t="s">
        <v>2189</v>
      </c>
      <c r="E361" s="119" t="s">
        <v>324</v>
      </c>
      <c r="F361" s="119">
        <f>+VLOOKUP(Col!C361,'Selectable Table'!O:P,2,0)</f>
        <v>40700</v>
      </c>
      <c r="G361" s="119" t="str">
        <f>+VLOOKUP(F361,'Selectable Table'!P:Q,2,0)</f>
        <v>Revenues - Third Parties</v>
      </c>
      <c r="I361" t="s">
        <v>215</v>
      </c>
      <c r="J361">
        <v>2026</v>
      </c>
      <c r="K361">
        <v>5</v>
      </c>
      <c r="L361" t="s">
        <v>95</v>
      </c>
      <c r="M361">
        <v>1918.22</v>
      </c>
      <c r="N361">
        <v>1</v>
      </c>
      <c r="O361">
        <v>1918.22</v>
      </c>
      <c r="P361" t="s">
        <v>2190</v>
      </c>
    </row>
    <row r="362" spans="1:16">
      <c r="A362" s="119" t="str">
        <f>+VLOOKUP(C362,'Selectable Table'!D:E,2,0)</f>
        <v>OTH CUST</v>
      </c>
      <c r="B362" t="s">
        <v>2235</v>
      </c>
      <c r="C362" t="s">
        <v>2236</v>
      </c>
      <c r="D362" t="s">
        <v>2189</v>
      </c>
      <c r="E362" s="119" t="s">
        <v>323</v>
      </c>
      <c r="F362" s="119">
        <f>+VLOOKUP(Col!C362,'Selectable Table'!O:P,2,0)</f>
        <v>40700</v>
      </c>
      <c r="G362" s="119" t="str">
        <f>+VLOOKUP(F362,'Selectable Table'!P:Q,2,0)</f>
        <v>Revenues - Third Parties</v>
      </c>
      <c r="I362" t="s">
        <v>163</v>
      </c>
      <c r="J362">
        <v>2026</v>
      </c>
      <c r="K362">
        <v>5</v>
      </c>
      <c r="L362" t="s">
        <v>95</v>
      </c>
      <c r="M362">
        <v>6945.01</v>
      </c>
      <c r="N362">
        <v>1</v>
      </c>
      <c r="O362">
        <v>6945.01</v>
      </c>
      <c r="P362" t="s">
        <v>2190</v>
      </c>
    </row>
    <row r="363" spans="1:16">
      <c r="A363" s="119" t="str">
        <f>+VLOOKUP(C363,'Selectable Table'!D:E,2,0)</f>
        <v>OTH CUST</v>
      </c>
      <c r="B363" t="s">
        <v>2235</v>
      </c>
      <c r="C363" t="s">
        <v>2236</v>
      </c>
      <c r="D363" t="s">
        <v>2189</v>
      </c>
      <c r="E363" s="119" t="s">
        <v>324</v>
      </c>
      <c r="F363" s="119">
        <f>+VLOOKUP(Col!C363,'Selectable Table'!O:P,2,0)</f>
        <v>40700</v>
      </c>
      <c r="G363" s="119" t="str">
        <f>+VLOOKUP(F363,'Selectable Table'!P:Q,2,0)</f>
        <v>Revenues - Third Parties</v>
      </c>
      <c r="I363" t="s">
        <v>683</v>
      </c>
      <c r="J363">
        <v>2026</v>
      </c>
      <c r="K363">
        <v>5</v>
      </c>
      <c r="L363" t="s">
        <v>95</v>
      </c>
      <c r="M363">
        <v>510.08</v>
      </c>
      <c r="N363">
        <v>1</v>
      </c>
      <c r="O363">
        <v>510.08</v>
      </c>
      <c r="P363" t="s">
        <v>2190</v>
      </c>
    </row>
    <row r="364" spans="1:16">
      <c r="A364" s="119" t="str">
        <f>+VLOOKUP(C364,'Selectable Table'!D:E,2,0)</f>
        <v>MERCK SERONO</v>
      </c>
      <c r="B364" t="s">
        <v>1937</v>
      </c>
      <c r="C364" t="s">
        <v>2237</v>
      </c>
      <c r="D364" t="s">
        <v>2189</v>
      </c>
      <c r="E364" s="119" t="s">
        <v>325</v>
      </c>
      <c r="F364" s="119">
        <f>+VLOOKUP(Col!C364,'Selectable Table'!O:P,2,0)</f>
        <v>40700</v>
      </c>
      <c r="G364" s="119" t="str">
        <f>+VLOOKUP(F364,'Selectable Table'!P:Q,2,0)</f>
        <v>Revenues - Third Parties</v>
      </c>
      <c r="I364" t="s">
        <v>130</v>
      </c>
      <c r="J364">
        <v>2026</v>
      </c>
      <c r="K364">
        <v>5</v>
      </c>
      <c r="L364" t="s">
        <v>95</v>
      </c>
      <c r="M364">
        <v>365.36493400000001</v>
      </c>
      <c r="N364">
        <v>1</v>
      </c>
      <c r="O364">
        <v>365.36493400000001</v>
      </c>
      <c r="P364" t="s">
        <v>2190</v>
      </c>
    </row>
    <row r="365" spans="1:16">
      <c r="A365" s="119" t="str">
        <f>+VLOOKUP(C365,'Selectable Table'!D:E,2,0)</f>
        <v>MERCK SERONO</v>
      </c>
      <c r="B365" t="s">
        <v>1937</v>
      </c>
      <c r="C365" t="s">
        <v>2237</v>
      </c>
      <c r="D365" t="s">
        <v>2189</v>
      </c>
      <c r="E365" s="119" t="s">
        <v>324</v>
      </c>
      <c r="F365" s="119">
        <f>+VLOOKUP(Col!C365,'Selectable Table'!O:P,2,0)</f>
        <v>40700</v>
      </c>
      <c r="G365" s="119" t="str">
        <f>+VLOOKUP(F365,'Selectable Table'!P:Q,2,0)</f>
        <v>Revenues - Third Parties</v>
      </c>
      <c r="I365" t="s">
        <v>638</v>
      </c>
      <c r="J365">
        <v>2026</v>
      </c>
      <c r="K365">
        <v>5</v>
      </c>
      <c r="L365" t="s">
        <v>95</v>
      </c>
      <c r="M365">
        <v>653.614148</v>
      </c>
      <c r="N365">
        <v>1</v>
      </c>
      <c r="O365">
        <v>653.614148</v>
      </c>
      <c r="P365" t="s">
        <v>2190</v>
      </c>
    </row>
    <row r="366" spans="1:16">
      <c r="A366" s="119" t="str">
        <f>+VLOOKUP(C366,'Selectable Table'!D:E,2,0)</f>
        <v>MERCK SERONO</v>
      </c>
      <c r="B366" t="s">
        <v>1937</v>
      </c>
      <c r="C366" t="s">
        <v>2237</v>
      </c>
      <c r="D366" t="s">
        <v>2189</v>
      </c>
      <c r="E366" s="119" t="s">
        <v>324</v>
      </c>
      <c r="F366" s="119">
        <f>+VLOOKUP(Col!C366,'Selectable Table'!O:P,2,0)</f>
        <v>40700</v>
      </c>
      <c r="G366" s="119" t="str">
        <f>+VLOOKUP(F366,'Selectable Table'!P:Q,2,0)</f>
        <v>Revenues - Third Parties</v>
      </c>
      <c r="I366" t="s">
        <v>617</v>
      </c>
      <c r="J366">
        <v>2026</v>
      </c>
      <c r="K366">
        <v>5</v>
      </c>
      <c r="L366" t="s">
        <v>95</v>
      </c>
      <c r="M366">
        <v>186.47983199999999</v>
      </c>
      <c r="N366">
        <v>1</v>
      </c>
      <c r="O366">
        <v>186.47983199999999</v>
      </c>
      <c r="P366" t="s">
        <v>2190</v>
      </c>
    </row>
    <row r="367" spans="1:16">
      <c r="A367" s="119" t="str">
        <f>+VLOOKUP(C367,'Selectable Table'!D:E,2,0)</f>
        <v>MERCK SERONO</v>
      </c>
      <c r="B367" t="s">
        <v>1937</v>
      </c>
      <c r="C367" t="s">
        <v>2237</v>
      </c>
      <c r="D367" t="s">
        <v>2189</v>
      </c>
      <c r="E367" s="119" t="s">
        <v>324</v>
      </c>
      <c r="F367" s="119">
        <f>+VLOOKUP(Col!C367,'Selectable Table'!O:P,2,0)</f>
        <v>40700</v>
      </c>
      <c r="G367" s="119" t="str">
        <f>+VLOOKUP(F367,'Selectable Table'!P:Q,2,0)</f>
        <v>Revenues - Third Parties</v>
      </c>
      <c r="I367" t="s">
        <v>204</v>
      </c>
      <c r="J367">
        <v>2026</v>
      </c>
      <c r="K367">
        <v>5</v>
      </c>
      <c r="L367" t="s">
        <v>95</v>
      </c>
      <c r="M367">
        <v>255.48671719999999</v>
      </c>
      <c r="N367">
        <v>1</v>
      </c>
      <c r="O367">
        <v>255.48671719999999</v>
      </c>
      <c r="P367" t="s">
        <v>2190</v>
      </c>
    </row>
    <row r="368" spans="1:16">
      <c r="A368" s="119" t="str">
        <f>+VLOOKUP(C368,'Selectable Table'!D:E,2,0)</f>
        <v>MERCK SERONO</v>
      </c>
      <c r="B368" t="s">
        <v>1937</v>
      </c>
      <c r="C368" t="s">
        <v>2237</v>
      </c>
      <c r="D368" t="s">
        <v>2189</v>
      </c>
      <c r="E368" s="119" t="s">
        <v>324</v>
      </c>
      <c r="F368" s="119">
        <f>+VLOOKUP(Col!C368,'Selectable Table'!O:P,2,0)</f>
        <v>40700</v>
      </c>
      <c r="G368" s="119" t="str">
        <f>+VLOOKUP(F368,'Selectable Table'!P:Q,2,0)</f>
        <v>Revenues - Third Parties</v>
      </c>
      <c r="I368" t="s">
        <v>260</v>
      </c>
      <c r="J368">
        <v>2026</v>
      </c>
      <c r="K368">
        <v>5</v>
      </c>
      <c r="L368" t="s">
        <v>95</v>
      </c>
      <c r="M368">
        <v>1275.9847451999999</v>
      </c>
      <c r="N368">
        <v>1</v>
      </c>
      <c r="O368">
        <v>1275.9847451999999</v>
      </c>
      <c r="P368" t="s">
        <v>2190</v>
      </c>
    </row>
    <row r="369" spans="1:16">
      <c r="A369" s="119" t="str">
        <f>+VLOOKUP(C369,'Selectable Table'!D:E,2,0)</f>
        <v>MERCK SERONO</v>
      </c>
      <c r="B369" t="s">
        <v>1937</v>
      </c>
      <c r="C369" t="s">
        <v>2237</v>
      </c>
      <c r="D369" t="s">
        <v>2189</v>
      </c>
      <c r="E369" s="119" t="s">
        <v>323</v>
      </c>
      <c r="F369" s="119">
        <f>+VLOOKUP(Col!C369,'Selectable Table'!O:P,2,0)</f>
        <v>40700</v>
      </c>
      <c r="G369" s="119" t="str">
        <f>+VLOOKUP(F369,'Selectable Table'!P:Q,2,0)</f>
        <v>Revenues - Third Parties</v>
      </c>
      <c r="I369" t="s">
        <v>118</v>
      </c>
      <c r="J369">
        <v>2026</v>
      </c>
      <c r="K369">
        <v>5</v>
      </c>
      <c r="L369" t="s">
        <v>95</v>
      </c>
      <c r="M369">
        <v>1488.6488694</v>
      </c>
      <c r="N369">
        <v>1</v>
      </c>
      <c r="O369">
        <v>1488.6488694</v>
      </c>
      <c r="P369" t="s">
        <v>2190</v>
      </c>
    </row>
    <row r="370" spans="1:16">
      <c r="A370" s="119" t="str">
        <f>+VLOOKUP(C370,'Selectable Table'!D:E,2,0)</f>
        <v>OTH CUST</v>
      </c>
      <c r="B370" t="s">
        <v>1955</v>
      </c>
      <c r="C370" t="s">
        <v>557</v>
      </c>
      <c r="D370" t="s">
        <v>2189</v>
      </c>
      <c r="E370" s="119" t="s">
        <v>324</v>
      </c>
      <c r="F370" s="119">
        <f>+VLOOKUP(Col!C370,'Selectable Table'!O:P,2,0)</f>
        <v>40700</v>
      </c>
      <c r="G370" s="119" t="str">
        <f>+VLOOKUP(F370,'Selectable Table'!P:Q,2,0)</f>
        <v>Revenues - Third Parties</v>
      </c>
      <c r="I370" t="s">
        <v>2158</v>
      </c>
      <c r="J370">
        <v>2026</v>
      </c>
      <c r="K370">
        <v>5</v>
      </c>
      <c r="L370" t="s">
        <v>95</v>
      </c>
      <c r="M370">
        <v>691.95078050000006</v>
      </c>
      <c r="N370">
        <v>1</v>
      </c>
      <c r="O370">
        <v>691.95078050000006</v>
      </c>
      <c r="P370" t="s">
        <v>2190</v>
      </c>
    </row>
    <row r="371" spans="1:16">
      <c r="A371" s="119" t="str">
        <f>+VLOOKUP(C371,'Selectable Table'!D:E,2,0)</f>
        <v>OTH CUST</v>
      </c>
      <c r="B371" t="s">
        <v>1955</v>
      </c>
      <c r="C371" t="s">
        <v>557</v>
      </c>
      <c r="D371" t="s">
        <v>2189</v>
      </c>
      <c r="E371" s="119" t="s">
        <v>325</v>
      </c>
      <c r="F371" s="119">
        <f>+VLOOKUP(Col!C371,'Selectable Table'!O:P,2,0)</f>
        <v>40700</v>
      </c>
      <c r="G371" s="119" t="str">
        <f>+VLOOKUP(F371,'Selectable Table'!P:Q,2,0)</f>
        <v>Revenues - Third Parties</v>
      </c>
      <c r="I371" t="s">
        <v>130</v>
      </c>
      <c r="J371">
        <v>2026</v>
      </c>
      <c r="K371">
        <v>5</v>
      </c>
      <c r="L371" t="s">
        <v>95</v>
      </c>
      <c r="M371">
        <v>1856.8901085000002</v>
      </c>
      <c r="N371">
        <v>1</v>
      </c>
      <c r="O371">
        <v>1856.8901085000002</v>
      </c>
      <c r="P371" t="s">
        <v>2190</v>
      </c>
    </row>
    <row r="372" spans="1:16">
      <c r="A372" s="119" t="str">
        <f>+VLOOKUP(C372,'Selectable Table'!D:E,2,0)</f>
        <v>OTH CUST</v>
      </c>
      <c r="B372" t="s">
        <v>1955</v>
      </c>
      <c r="C372" t="s">
        <v>557</v>
      </c>
      <c r="D372" t="s">
        <v>2189</v>
      </c>
      <c r="E372" s="119" t="s">
        <v>324</v>
      </c>
      <c r="F372" s="119">
        <f>+VLOOKUP(Col!C372,'Selectable Table'!O:P,2,0)</f>
        <v>40700</v>
      </c>
      <c r="G372" s="119" t="str">
        <f>+VLOOKUP(F372,'Selectable Table'!P:Q,2,0)</f>
        <v>Revenues - Third Parties</v>
      </c>
      <c r="I372" t="s">
        <v>203</v>
      </c>
      <c r="J372">
        <v>2026</v>
      </c>
      <c r="K372">
        <v>5</v>
      </c>
      <c r="L372" t="s">
        <v>95</v>
      </c>
      <c r="M372">
        <v>1484.4475275000002</v>
      </c>
      <c r="N372">
        <v>1</v>
      </c>
      <c r="O372">
        <v>1484.4475275000002</v>
      </c>
      <c r="P372" t="s">
        <v>2190</v>
      </c>
    </row>
    <row r="373" spans="1:16">
      <c r="A373" s="119" t="str">
        <f>+VLOOKUP(C373,'Selectable Table'!D:E,2,0)</f>
        <v>OTH CUST</v>
      </c>
      <c r="B373" t="s">
        <v>1955</v>
      </c>
      <c r="C373" t="s">
        <v>557</v>
      </c>
      <c r="D373" t="s">
        <v>2189</v>
      </c>
      <c r="E373" s="119" t="s">
        <v>324</v>
      </c>
      <c r="F373" s="119">
        <f>+VLOOKUP(Col!C373,'Selectable Table'!O:P,2,0)</f>
        <v>40700</v>
      </c>
      <c r="G373" s="119" t="str">
        <f>+VLOOKUP(F373,'Selectable Table'!P:Q,2,0)</f>
        <v>Revenues - Third Parties</v>
      </c>
      <c r="I373" t="s">
        <v>204</v>
      </c>
      <c r="J373">
        <v>2026</v>
      </c>
      <c r="K373">
        <v>5</v>
      </c>
      <c r="L373" t="s">
        <v>95</v>
      </c>
      <c r="M373">
        <v>1902.1657900000002</v>
      </c>
      <c r="N373">
        <v>1</v>
      </c>
      <c r="O373">
        <v>1902.1657900000002</v>
      </c>
      <c r="P373" t="s">
        <v>2190</v>
      </c>
    </row>
    <row r="374" spans="1:16">
      <c r="A374" s="119" t="str">
        <f>+VLOOKUP(C374,'Selectable Table'!D:E,2,0)</f>
        <v>OTH CUST</v>
      </c>
      <c r="B374" t="s">
        <v>1955</v>
      </c>
      <c r="C374" t="s">
        <v>557</v>
      </c>
      <c r="D374" t="s">
        <v>2189</v>
      </c>
      <c r="E374" s="119" t="s">
        <v>324</v>
      </c>
      <c r="F374" s="119">
        <f>+VLOOKUP(Col!C374,'Selectable Table'!O:P,2,0)</f>
        <v>40700</v>
      </c>
      <c r="G374" s="119" t="str">
        <f>+VLOOKUP(F374,'Selectable Table'!P:Q,2,0)</f>
        <v>Revenues - Third Parties</v>
      </c>
      <c r="I374" t="s">
        <v>260</v>
      </c>
      <c r="J374">
        <v>2026</v>
      </c>
      <c r="K374">
        <v>5</v>
      </c>
      <c r="L374" t="s">
        <v>95</v>
      </c>
      <c r="M374">
        <v>1899.2427195000002</v>
      </c>
      <c r="N374">
        <v>1</v>
      </c>
      <c r="O374">
        <v>1899.2427195000002</v>
      </c>
      <c r="P374" t="s">
        <v>2190</v>
      </c>
    </row>
    <row r="375" spans="1:16">
      <c r="A375" s="119" t="str">
        <f>+VLOOKUP(C375,'Selectable Table'!D:E,2,0)</f>
        <v>OTH CUST</v>
      </c>
      <c r="B375" t="s">
        <v>1955</v>
      </c>
      <c r="C375" t="s">
        <v>557</v>
      </c>
      <c r="D375" t="s">
        <v>2189</v>
      </c>
      <c r="E375" s="119" t="s">
        <v>324</v>
      </c>
      <c r="F375" s="119">
        <f>+VLOOKUP(Col!C375,'Selectable Table'!O:P,2,0)</f>
        <v>40700</v>
      </c>
      <c r="G375" s="119" t="str">
        <f>+VLOOKUP(F375,'Selectable Table'!P:Q,2,0)</f>
        <v>Revenues - Third Parties</v>
      </c>
      <c r="I375" t="s">
        <v>2238</v>
      </c>
      <c r="J375">
        <v>2026</v>
      </c>
      <c r="K375">
        <v>5</v>
      </c>
      <c r="L375" t="s">
        <v>95</v>
      </c>
      <c r="M375">
        <v>3307.256421</v>
      </c>
      <c r="N375">
        <v>1</v>
      </c>
      <c r="O375">
        <v>3307.256421</v>
      </c>
      <c r="P375" t="s">
        <v>2190</v>
      </c>
    </row>
    <row r="376" spans="1:16">
      <c r="A376" s="119" t="str">
        <f>+VLOOKUP(C376,'Selectable Table'!D:E,2,0)</f>
        <v>OTH CUST</v>
      </c>
      <c r="B376" t="s">
        <v>1955</v>
      </c>
      <c r="C376" t="s">
        <v>557</v>
      </c>
      <c r="D376" t="s">
        <v>2189</v>
      </c>
      <c r="E376" s="119" t="s">
        <v>323</v>
      </c>
      <c r="F376" s="119">
        <f>+VLOOKUP(Col!C376,'Selectable Table'!O:P,2,0)</f>
        <v>40700</v>
      </c>
      <c r="G376" s="119" t="str">
        <f>+VLOOKUP(F376,'Selectable Table'!P:Q,2,0)</f>
        <v>Revenues - Third Parties</v>
      </c>
      <c r="I376" t="s">
        <v>118</v>
      </c>
      <c r="J376">
        <v>2026</v>
      </c>
      <c r="K376">
        <v>5</v>
      </c>
      <c r="L376" t="s">
        <v>95</v>
      </c>
      <c r="M376">
        <v>755.02017499999999</v>
      </c>
      <c r="N376">
        <v>1</v>
      </c>
      <c r="O376">
        <v>755.02017499999999</v>
      </c>
      <c r="P376" t="s">
        <v>2190</v>
      </c>
    </row>
    <row r="377" spans="1:16">
      <c r="A377" s="119" t="str">
        <f>+VLOOKUP(C377,'Selectable Table'!D:E,2,0)</f>
        <v>OTH CUST</v>
      </c>
      <c r="B377" t="s">
        <v>1955</v>
      </c>
      <c r="C377" t="s">
        <v>557</v>
      </c>
      <c r="D377" t="s">
        <v>2189</v>
      </c>
      <c r="E377" s="119" t="s">
        <v>324</v>
      </c>
      <c r="F377" s="119">
        <f>+VLOOKUP(Col!C377,'Selectable Table'!O:P,2,0)</f>
        <v>40700</v>
      </c>
      <c r="G377" s="119" t="str">
        <f>+VLOOKUP(F377,'Selectable Table'!P:Q,2,0)</f>
        <v>Revenues - Third Parties</v>
      </c>
      <c r="I377" t="s">
        <v>617</v>
      </c>
      <c r="J377">
        <v>2026</v>
      </c>
      <c r="K377">
        <v>5</v>
      </c>
      <c r="L377" t="s">
        <v>95</v>
      </c>
      <c r="M377">
        <v>742.1918525000001</v>
      </c>
      <c r="N377">
        <v>1</v>
      </c>
      <c r="O377">
        <v>742.1918525000001</v>
      </c>
      <c r="P377" t="s">
        <v>2190</v>
      </c>
    </row>
    <row r="378" spans="1:16">
      <c r="A378" s="119" t="str">
        <f>+VLOOKUP(C378,'Selectable Table'!D:E,2,0)</f>
        <v>OTH CUST</v>
      </c>
      <c r="B378" t="s">
        <v>1969</v>
      </c>
      <c r="C378" t="s">
        <v>2239</v>
      </c>
      <c r="D378" t="s">
        <v>2189</v>
      </c>
      <c r="E378" s="119" t="s">
        <v>324</v>
      </c>
      <c r="F378" s="119">
        <f>+VLOOKUP(Col!C378,'Selectable Table'!O:P,2,0)</f>
        <v>40700</v>
      </c>
      <c r="G378" s="119" t="str">
        <f>+VLOOKUP(F378,'Selectable Table'!P:Q,2,0)</f>
        <v>Revenues - Third Parties</v>
      </c>
      <c r="I378" t="s">
        <v>260</v>
      </c>
      <c r="J378">
        <v>2026</v>
      </c>
      <c r="K378">
        <v>5</v>
      </c>
      <c r="L378" t="s">
        <v>95</v>
      </c>
      <c r="M378">
        <v>1851.9457</v>
      </c>
      <c r="N378">
        <v>1</v>
      </c>
      <c r="O378">
        <v>1851.9457</v>
      </c>
      <c r="P378" t="s">
        <v>2190</v>
      </c>
    </row>
    <row r="379" spans="1:16">
      <c r="A379" s="119" t="str">
        <f>+VLOOKUP(C379,'Selectable Table'!D:E,2,0)</f>
        <v>OTH CUST</v>
      </c>
      <c r="B379" t="s">
        <v>1969</v>
      </c>
      <c r="C379" t="s">
        <v>2239</v>
      </c>
      <c r="D379" t="s">
        <v>2189</v>
      </c>
      <c r="E379" s="119" t="s">
        <v>323</v>
      </c>
      <c r="F379" s="119">
        <f>+VLOOKUP(Col!C379,'Selectable Table'!O:P,2,0)</f>
        <v>40700</v>
      </c>
      <c r="G379" s="119" t="str">
        <f>+VLOOKUP(F379,'Selectable Table'!P:Q,2,0)</f>
        <v>Revenues - Third Parties</v>
      </c>
      <c r="I379" t="s">
        <v>118</v>
      </c>
      <c r="J379">
        <v>2026</v>
      </c>
      <c r="K379">
        <v>5</v>
      </c>
      <c r="L379" t="s">
        <v>95</v>
      </c>
      <c r="M379">
        <v>1104.332163</v>
      </c>
      <c r="N379">
        <v>1</v>
      </c>
      <c r="O379">
        <v>1104.332163</v>
      </c>
      <c r="P379" t="s">
        <v>2190</v>
      </c>
    </row>
    <row r="380" spans="1:16">
      <c r="A380" s="119" t="str">
        <f>+VLOOKUP(C380,'Selectable Table'!D:E,2,0)</f>
        <v>IQVIA</v>
      </c>
      <c r="B380" t="s">
        <v>1983</v>
      </c>
      <c r="C380" t="s">
        <v>424</v>
      </c>
      <c r="D380" t="s">
        <v>2189</v>
      </c>
      <c r="E380" s="119" t="s">
        <v>616</v>
      </c>
      <c r="F380" s="119">
        <f>+VLOOKUP(Col!C380,'Selectable Table'!O:P,2,0)</f>
        <v>40700</v>
      </c>
      <c r="G380" s="119" t="str">
        <f>+VLOOKUP(F380,'Selectable Table'!P:Q,2,0)</f>
        <v>Revenues - Third Parties</v>
      </c>
      <c r="I380" t="s">
        <v>122</v>
      </c>
      <c r="J380">
        <v>2026</v>
      </c>
      <c r="K380">
        <v>5</v>
      </c>
      <c r="L380" t="s">
        <v>95</v>
      </c>
      <c r="M380">
        <v>124.1329408</v>
      </c>
      <c r="N380">
        <v>1</v>
      </c>
      <c r="O380">
        <v>124.1329408</v>
      </c>
      <c r="P380" t="s">
        <v>2190</v>
      </c>
    </row>
    <row r="381" spans="1:16">
      <c r="A381" s="119" t="str">
        <f>+VLOOKUP(C381,'Selectable Table'!D:E,2,0)</f>
        <v>IQVIA</v>
      </c>
      <c r="B381" t="s">
        <v>1983</v>
      </c>
      <c r="C381" t="s">
        <v>424</v>
      </c>
      <c r="D381" t="s">
        <v>2189</v>
      </c>
      <c r="E381" s="119" t="s">
        <v>616</v>
      </c>
      <c r="F381" s="119">
        <f>+VLOOKUP(Col!C381,'Selectable Table'!O:P,2,0)</f>
        <v>40700</v>
      </c>
      <c r="G381" s="119" t="str">
        <f>+VLOOKUP(F381,'Selectable Table'!P:Q,2,0)</f>
        <v>Revenues - Third Parties</v>
      </c>
      <c r="I381" t="s">
        <v>123</v>
      </c>
      <c r="J381">
        <v>2026</v>
      </c>
      <c r="K381">
        <v>5</v>
      </c>
      <c r="L381" t="s">
        <v>95</v>
      </c>
      <c r="M381">
        <v>309.61961580000002</v>
      </c>
      <c r="N381">
        <v>1</v>
      </c>
      <c r="O381">
        <v>309.61961580000002</v>
      </c>
      <c r="P381" t="s">
        <v>2190</v>
      </c>
    </row>
    <row r="382" spans="1:16">
      <c r="A382" s="119" t="str">
        <f>+VLOOKUP(C382,'Selectable Table'!D:E,2,0)</f>
        <v>IQVIA</v>
      </c>
      <c r="B382" t="s">
        <v>1983</v>
      </c>
      <c r="C382" t="s">
        <v>424</v>
      </c>
      <c r="D382" t="s">
        <v>2189</v>
      </c>
      <c r="E382" s="119" t="s">
        <v>323</v>
      </c>
      <c r="F382" s="119">
        <f>+VLOOKUP(Col!C382,'Selectable Table'!O:P,2,0)</f>
        <v>40700</v>
      </c>
      <c r="G382" s="119" t="str">
        <f>+VLOOKUP(F382,'Selectable Table'!P:Q,2,0)</f>
        <v>Revenues - Third Parties</v>
      </c>
      <c r="I382" t="s">
        <v>112</v>
      </c>
      <c r="J382">
        <v>2026</v>
      </c>
      <c r="K382">
        <v>5</v>
      </c>
      <c r="L382" t="s">
        <v>95</v>
      </c>
      <c r="M382">
        <v>232.56231679999999</v>
      </c>
      <c r="N382">
        <v>1</v>
      </c>
      <c r="O382">
        <v>232.56231679999999</v>
      </c>
      <c r="P382" t="s">
        <v>2190</v>
      </c>
    </row>
    <row r="383" spans="1:16">
      <c r="A383" s="119" t="str">
        <f>+VLOOKUP(C383,'Selectable Table'!D:E,2,0)</f>
        <v>OTH CUST</v>
      </c>
      <c r="B383" t="s">
        <v>1985</v>
      </c>
      <c r="C383" t="s">
        <v>2100</v>
      </c>
      <c r="D383" t="s">
        <v>2189</v>
      </c>
      <c r="E383" s="119" t="s">
        <v>324</v>
      </c>
      <c r="F383" s="119">
        <f>+VLOOKUP(Col!C383,'Selectable Table'!O:P,2,0)</f>
        <v>40700</v>
      </c>
      <c r="G383" s="119" t="str">
        <f>+VLOOKUP(F383,'Selectable Table'!P:Q,2,0)</f>
        <v>Revenues - Third Parties</v>
      </c>
      <c r="I383" t="s">
        <v>260</v>
      </c>
      <c r="J383">
        <v>2026</v>
      </c>
      <c r="K383">
        <v>5</v>
      </c>
      <c r="L383" t="s">
        <v>95</v>
      </c>
      <c r="M383">
        <v>621.57000000000005</v>
      </c>
      <c r="N383">
        <v>1</v>
      </c>
      <c r="O383">
        <v>621.57000000000005</v>
      </c>
      <c r="P383" t="s">
        <v>2190</v>
      </c>
    </row>
    <row r="384" spans="1:16">
      <c r="A384" s="119" t="str">
        <f>+VLOOKUP(C384,'Selectable Table'!D:E,2,0)</f>
        <v>OTH CUST</v>
      </c>
      <c r="B384" t="s">
        <v>1985</v>
      </c>
      <c r="C384" t="s">
        <v>2100</v>
      </c>
      <c r="D384" t="s">
        <v>2189</v>
      </c>
      <c r="E384" s="119" t="s">
        <v>324</v>
      </c>
      <c r="F384" s="119">
        <f>+VLOOKUP(Col!C384,'Selectable Table'!O:P,2,0)</f>
        <v>40700</v>
      </c>
      <c r="G384" s="119" t="str">
        <f>+VLOOKUP(F384,'Selectable Table'!P:Q,2,0)</f>
        <v>Revenues - Third Parties</v>
      </c>
      <c r="I384" t="s">
        <v>197</v>
      </c>
      <c r="J384">
        <v>2026</v>
      </c>
      <c r="K384">
        <v>5</v>
      </c>
      <c r="L384" t="s">
        <v>95</v>
      </c>
      <c r="M384">
        <v>3653.76</v>
      </c>
      <c r="N384">
        <v>1</v>
      </c>
      <c r="O384">
        <v>3653.76</v>
      </c>
      <c r="P384" t="s">
        <v>2190</v>
      </c>
    </row>
    <row r="385" spans="1:16">
      <c r="A385" s="119" t="str">
        <f>+VLOOKUP(C385,'Selectable Table'!D:E,2,0)</f>
        <v>OTH CUST</v>
      </c>
      <c r="B385" t="s">
        <v>1985</v>
      </c>
      <c r="C385" t="s">
        <v>2100</v>
      </c>
      <c r="D385" t="s">
        <v>2189</v>
      </c>
      <c r="E385" s="119" t="s">
        <v>323</v>
      </c>
      <c r="F385" s="119">
        <f>+VLOOKUP(Col!C385,'Selectable Table'!O:P,2,0)</f>
        <v>40700</v>
      </c>
      <c r="G385" s="119" t="str">
        <f>+VLOOKUP(F385,'Selectable Table'!P:Q,2,0)</f>
        <v>Revenues - Third Parties</v>
      </c>
      <c r="I385" t="s">
        <v>146</v>
      </c>
      <c r="J385">
        <v>2026</v>
      </c>
      <c r="K385">
        <v>5</v>
      </c>
      <c r="L385" t="s">
        <v>95</v>
      </c>
      <c r="M385">
        <v>1298.92</v>
      </c>
      <c r="N385">
        <v>1</v>
      </c>
      <c r="O385">
        <v>1298.92</v>
      </c>
      <c r="P385" t="s">
        <v>2190</v>
      </c>
    </row>
    <row r="386" spans="1:16">
      <c r="A386" s="119" t="str">
        <f>+VLOOKUP(C386,'Selectable Table'!D:E,2,0)</f>
        <v>OTH CUST</v>
      </c>
      <c r="B386" t="s">
        <v>556</v>
      </c>
      <c r="C386" t="s">
        <v>557</v>
      </c>
      <c r="D386" t="s">
        <v>2189</v>
      </c>
      <c r="E386" s="119" t="s">
        <v>325</v>
      </c>
      <c r="F386" s="119">
        <f>+VLOOKUP(Col!C386,'Selectable Table'!O:P,2,0)</f>
        <v>40700</v>
      </c>
      <c r="G386" s="119" t="str">
        <f>+VLOOKUP(F386,'Selectable Table'!P:Q,2,0)</f>
        <v>Revenues - Third Parties</v>
      </c>
      <c r="I386" t="s">
        <v>130</v>
      </c>
      <c r="J386">
        <v>2026</v>
      </c>
      <c r="K386">
        <v>5</v>
      </c>
      <c r="L386" t="s">
        <v>95</v>
      </c>
      <c r="M386">
        <v>1396.6915900000001</v>
      </c>
      <c r="N386">
        <v>1</v>
      </c>
      <c r="O386">
        <v>1396.6915900000001</v>
      </c>
      <c r="P386" t="s">
        <v>2190</v>
      </c>
    </row>
    <row r="387" spans="1:16">
      <c r="A387" s="119" t="str">
        <f>+VLOOKUP(C387,'Selectable Table'!D:E,2,0)</f>
        <v>OTH CUST</v>
      </c>
      <c r="B387" t="s">
        <v>556</v>
      </c>
      <c r="C387" t="s">
        <v>557</v>
      </c>
      <c r="D387" t="s">
        <v>2189</v>
      </c>
      <c r="E387" s="119" t="s">
        <v>324</v>
      </c>
      <c r="F387" s="119">
        <f>+VLOOKUP(Col!C387,'Selectable Table'!O:P,2,0)</f>
        <v>40700</v>
      </c>
      <c r="G387" s="119" t="str">
        <f>+VLOOKUP(F387,'Selectable Table'!P:Q,2,0)</f>
        <v>Revenues - Third Parties</v>
      </c>
      <c r="I387" t="s">
        <v>203</v>
      </c>
      <c r="J387">
        <v>2026</v>
      </c>
      <c r="K387">
        <v>5</v>
      </c>
      <c r="L387" t="s">
        <v>95</v>
      </c>
      <c r="M387">
        <v>1234.9398460000002</v>
      </c>
      <c r="N387">
        <v>1</v>
      </c>
      <c r="O387">
        <v>1234.9398460000002</v>
      </c>
      <c r="P387" t="s">
        <v>2190</v>
      </c>
    </row>
    <row r="388" spans="1:16">
      <c r="A388" s="119" t="str">
        <f>+VLOOKUP(C388,'Selectable Table'!D:E,2,0)</f>
        <v>OTH CUST</v>
      </c>
      <c r="B388" t="s">
        <v>556</v>
      </c>
      <c r="C388" t="s">
        <v>557</v>
      </c>
      <c r="D388" t="s">
        <v>2189</v>
      </c>
      <c r="E388" s="119" t="s">
        <v>324</v>
      </c>
      <c r="F388" s="119">
        <f>+VLOOKUP(Col!C388,'Selectable Table'!O:P,2,0)</f>
        <v>40700</v>
      </c>
      <c r="G388" s="119" t="str">
        <f>+VLOOKUP(F388,'Selectable Table'!P:Q,2,0)</f>
        <v>Revenues - Third Parties</v>
      </c>
      <c r="I388" t="s">
        <v>204</v>
      </c>
      <c r="J388">
        <v>2026</v>
      </c>
      <c r="K388">
        <v>5</v>
      </c>
      <c r="L388" t="s">
        <v>95</v>
      </c>
      <c r="M388">
        <v>1582.3895360000001</v>
      </c>
      <c r="N388">
        <v>1</v>
      </c>
      <c r="O388">
        <v>1582.3895360000001</v>
      </c>
      <c r="P388" t="s">
        <v>2190</v>
      </c>
    </row>
    <row r="389" spans="1:16">
      <c r="A389" s="119" t="str">
        <f>+VLOOKUP(C389,'Selectable Table'!D:E,2,0)</f>
        <v>OTH CUST</v>
      </c>
      <c r="B389" t="s">
        <v>556</v>
      </c>
      <c r="C389" t="s">
        <v>557</v>
      </c>
      <c r="D389" t="s">
        <v>2189</v>
      </c>
      <c r="E389" s="119" t="s">
        <v>324</v>
      </c>
      <c r="F389" s="119">
        <f>+VLOOKUP(Col!C389,'Selectable Table'!O:P,2,0)</f>
        <v>40700</v>
      </c>
      <c r="G389" s="119" t="str">
        <f>+VLOOKUP(F389,'Selectable Table'!P:Q,2,0)</f>
        <v>Revenues - Third Parties</v>
      </c>
      <c r="I389" t="s">
        <v>260</v>
      </c>
      <c r="J389">
        <v>2026</v>
      </c>
      <c r="K389">
        <v>5</v>
      </c>
      <c r="L389" t="s">
        <v>95</v>
      </c>
      <c r="M389">
        <v>1974.9617335000003</v>
      </c>
      <c r="N389">
        <v>1</v>
      </c>
      <c r="O389">
        <v>1974.9617335000003</v>
      </c>
      <c r="P389" t="s">
        <v>2190</v>
      </c>
    </row>
    <row r="390" spans="1:16">
      <c r="A390" s="119" t="str">
        <f>+VLOOKUP(C390,'Selectable Table'!D:E,2,0)</f>
        <v>OTH CUST</v>
      </c>
      <c r="B390" t="s">
        <v>556</v>
      </c>
      <c r="C390" t="s">
        <v>557</v>
      </c>
      <c r="D390" t="s">
        <v>2189</v>
      </c>
      <c r="E390" s="119" t="s">
        <v>323</v>
      </c>
      <c r="F390" s="119">
        <f>+VLOOKUP(Col!C390,'Selectable Table'!O:P,2,0)</f>
        <v>40700</v>
      </c>
      <c r="G390" s="119" t="str">
        <f>+VLOOKUP(F390,'Selectable Table'!P:Q,2,0)</f>
        <v>Revenues - Third Parties</v>
      </c>
      <c r="I390" t="s">
        <v>146</v>
      </c>
      <c r="J390">
        <v>2026</v>
      </c>
      <c r="K390">
        <v>5</v>
      </c>
      <c r="L390" t="s">
        <v>95</v>
      </c>
      <c r="M390">
        <v>3949.9489960000001</v>
      </c>
      <c r="N390">
        <v>1</v>
      </c>
      <c r="O390">
        <v>3949.9489960000001</v>
      </c>
      <c r="P390" t="s">
        <v>2190</v>
      </c>
    </row>
    <row r="391" spans="1:16">
      <c r="A391" s="119" t="str">
        <f>+VLOOKUP(C391,'Selectable Table'!D:E,2,0)</f>
        <v>OTH CUST</v>
      </c>
      <c r="B391" t="s">
        <v>556</v>
      </c>
      <c r="C391" t="s">
        <v>557</v>
      </c>
      <c r="D391" t="s">
        <v>2189</v>
      </c>
      <c r="E391" s="119" t="s">
        <v>324</v>
      </c>
      <c r="F391" s="119">
        <f>+VLOOKUP(Col!C391,'Selectable Table'!O:P,2,0)</f>
        <v>40700</v>
      </c>
      <c r="G391" s="119" t="str">
        <f>+VLOOKUP(F391,'Selectable Table'!P:Q,2,0)</f>
        <v>Revenues - Third Parties</v>
      </c>
      <c r="I391" t="s">
        <v>617</v>
      </c>
      <c r="J391">
        <v>2026</v>
      </c>
      <c r="K391">
        <v>5</v>
      </c>
      <c r="L391" t="s">
        <v>95</v>
      </c>
      <c r="M391">
        <v>617.39333600000009</v>
      </c>
      <c r="N391">
        <v>1</v>
      </c>
      <c r="O391">
        <v>617.39333600000009</v>
      </c>
      <c r="P391" t="s">
        <v>2190</v>
      </c>
    </row>
    <row r="392" spans="1:16">
      <c r="A392" s="119" t="str">
        <f>+VLOOKUP(C392,'Selectable Table'!D:E,2,0)</f>
        <v>NOVARTIS</v>
      </c>
      <c r="B392" t="s">
        <v>304</v>
      </c>
      <c r="C392" t="s">
        <v>305</v>
      </c>
      <c r="D392" t="s">
        <v>2189</v>
      </c>
      <c r="E392" s="119" t="s">
        <v>324</v>
      </c>
      <c r="F392" s="119">
        <f>+VLOOKUP(Col!C392,'Selectable Table'!O:P,2,0)</f>
        <v>40700</v>
      </c>
      <c r="G392" s="119" t="str">
        <f>+VLOOKUP(F392,'Selectable Table'!P:Q,2,0)</f>
        <v>Revenues - Third Parties</v>
      </c>
      <c r="I392" t="s">
        <v>260</v>
      </c>
      <c r="J392">
        <v>2026</v>
      </c>
      <c r="K392">
        <v>5</v>
      </c>
      <c r="L392" t="s">
        <v>95</v>
      </c>
      <c r="M392">
        <v>393.08285408700004</v>
      </c>
      <c r="N392">
        <v>1</v>
      </c>
      <c r="O392">
        <v>393.08285408700004</v>
      </c>
      <c r="P392" t="s">
        <v>2190</v>
      </c>
    </row>
    <row r="393" spans="1:16">
      <c r="A393" s="119" t="str">
        <f>+VLOOKUP(C393,'Selectable Table'!D:E,2,0)</f>
        <v>NOVARTIS</v>
      </c>
      <c r="B393" t="s">
        <v>304</v>
      </c>
      <c r="C393" t="s">
        <v>305</v>
      </c>
      <c r="D393" t="s">
        <v>2189</v>
      </c>
      <c r="E393" s="119" t="s">
        <v>323</v>
      </c>
      <c r="F393" s="119">
        <f>+VLOOKUP(Col!C393,'Selectable Table'!O:P,2,0)</f>
        <v>40700</v>
      </c>
      <c r="G393" s="119" t="str">
        <f>+VLOOKUP(F393,'Selectable Table'!P:Q,2,0)</f>
        <v>Revenues - Third Parties</v>
      </c>
      <c r="I393" t="s">
        <v>146</v>
      </c>
      <c r="J393">
        <v>2026</v>
      </c>
      <c r="K393">
        <v>5</v>
      </c>
      <c r="L393" t="s">
        <v>95</v>
      </c>
      <c r="M393">
        <v>165.97847841399999</v>
      </c>
      <c r="N393">
        <v>1</v>
      </c>
      <c r="O393">
        <v>165.97847841399999</v>
      </c>
      <c r="P393" t="s">
        <v>2190</v>
      </c>
    </row>
    <row r="394" spans="1:16">
      <c r="A394" s="119" t="str">
        <f>+VLOOKUP(C394,'Selectable Table'!D:E,2,0)</f>
        <v>OTH CUST</v>
      </c>
      <c r="B394" t="s">
        <v>1993</v>
      </c>
      <c r="C394" t="s">
        <v>1156</v>
      </c>
      <c r="D394" t="s">
        <v>2189</v>
      </c>
      <c r="E394" s="119" t="s">
        <v>324</v>
      </c>
      <c r="F394" s="119">
        <f>+VLOOKUP(Col!C394,'Selectable Table'!O:P,2,0)</f>
        <v>40900</v>
      </c>
      <c r="G394" s="119" t="str">
        <f>+VLOOKUP(F394,'Selectable Table'!P:Q,2,0)</f>
        <v>Revenues- IC</v>
      </c>
      <c r="I394" t="s">
        <v>260</v>
      </c>
      <c r="J394">
        <v>2026</v>
      </c>
      <c r="K394">
        <v>5</v>
      </c>
      <c r="L394" t="s">
        <v>95</v>
      </c>
      <c r="M394">
        <v>1386.88</v>
      </c>
      <c r="N394">
        <v>1</v>
      </c>
      <c r="O394">
        <v>1386.88</v>
      </c>
      <c r="P394" t="s">
        <v>2190</v>
      </c>
    </row>
    <row r="395" spans="1:16">
      <c r="A395" s="119" t="str">
        <f>+VLOOKUP(C395,'Selectable Table'!D:E,2,0)</f>
        <v>OTH CUST</v>
      </c>
      <c r="B395" t="s">
        <v>1993</v>
      </c>
      <c r="C395" t="s">
        <v>1156</v>
      </c>
      <c r="D395" t="s">
        <v>2189</v>
      </c>
      <c r="E395" s="119" t="s">
        <v>616</v>
      </c>
      <c r="F395" s="119">
        <f>+VLOOKUP(Col!C395,'Selectable Table'!O:P,2,0)</f>
        <v>40900</v>
      </c>
      <c r="G395" s="119" t="str">
        <f>+VLOOKUP(F395,'Selectable Table'!P:Q,2,0)</f>
        <v>Revenues- IC</v>
      </c>
      <c r="I395" t="s">
        <v>122</v>
      </c>
      <c r="J395">
        <v>2026</v>
      </c>
      <c r="K395">
        <v>5</v>
      </c>
      <c r="L395" t="s">
        <v>95</v>
      </c>
      <c r="M395">
        <v>109.37</v>
      </c>
      <c r="N395">
        <v>1</v>
      </c>
      <c r="O395">
        <v>109.37</v>
      </c>
      <c r="P395" t="s">
        <v>2190</v>
      </c>
    </row>
    <row r="396" spans="1:16">
      <c r="A396" s="119" t="str">
        <f>+VLOOKUP(C396,'Selectable Table'!D:E,2,0)</f>
        <v>OTH CUST</v>
      </c>
      <c r="B396" t="s">
        <v>1993</v>
      </c>
      <c r="C396" t="s">
        <v>1156</v>
      </c>
      <c r="D396" t="s">
        <v>2189</v>
      </c>
      <c r="E396" s="119" t="s">
        <v>616</v>
      </c>
      <c r="F396" s="119">
        <f>+VLOOKUP(Col!C396,'Selectable Table'!O:P,2,0)</f>
        <v>40900</v>
      </c>
      <c r="G396" s="119" t="str">
        <f>+VLOOKUP(F396,'Selectable Table'!P:Q,2,0)</f>
        <v>Revenues- IC</v>
      </c>
      <c r="I396" t="s">
        <v>123</v>
      </c>
      <c r="J396">
        <v>2026</v>
      </c>
      <c r="K396">
        <v>5</v>
      </c>
      <c r="L396" t="s">
        <v>95</v>
      </c>
      <c r="M396">
        <v>272.77999999999997</v>
      </c>
      <c r="N396">
        <v>1</v>
      </c>
      <c r="O396">
        <v>272.77999999999997</v>
      </c>
      <c r="P396" t="s">
        <v>2190</v>
      </c>
    </row>
    <row r="397" spans="1:16">
      <c r="A397" s="119" t="str">
        <f>+VLOOKUP(C397,'Selectable Table'!D:E,2,0)</f>
        <v>OTH CUST</v>
      </c>
      <c r="B397" t="s">
        <v>1993</v>
      </c>
      <c r="C397" t="s">
        <v>1156</v>
      </c>
      <c r="D397" t="s">
        <v>2189</v>
      </c>
      <c r="E397" s="119" t="s">
        <v>323</v>
      </c>
      <c r="F397" s="119">
        <f>+VLOOKUP(Col!C397,'Selectable Table'!O:P,2,0)</f>
        <v>40900</v>
      </c>
      <c r="G397" s="119" t="str">
        <f>+VLOOKUP(F397,'Selectable Table'!P:Q,2,0)</f>
        <v>Revenues- IC</v>
      </c>
      <c r="I397" t="s">
        <v>146</v>
      </c>
      <c r="J397">
        <v>2026</v>
      </c>
      <c r="K397">
        <v>5</v>
      </c>
      <c r="L397" t="s">
        <v>95</v>
      </c>
      <c r="M397">
        <v>623.48</v>
      </c>
      <c r="N397">
        <v>1</v>
      </c>
      <c r="O397">
        <v>623.48</v>
      </c>
      <c r="P397" t="s">
        <v>2190</v>
      </c>
    </row>
    <row r="398" spans="1:16">
      <c r="A398" s="119" t="str">
        <f>+VLOOKUP(C398,'Selectable Table'!D:E,2,0)</f>
        <v>OTH CUST</v>
      </c>
      <c r="B398" t="s">
        <v>1993</v>
      </c>
      <c r="C398" t="s">
        <v>1156</v>
      </c>
      <c r="D398" t="s">
        <v>2189</v>
      </c>
      <c r="E398" s="119" t="s">
        <v>323</v>
      </c>
      <c r="F398" s="119">
        <f>+VLOOKUP(Col!C398,'Selectable Table'!O:P,2,0)</f>
        <v>40900</v>
      </c>
      <c r="G398" s="119" t="str">
        <f>+VLOOKUP(F398,'Selectable Table'!P:Q,2,0)</f>
        <v>Revenues- IC</v>
      </c>
      <c r="I398" t="s">
        <v>163</v>
      </c>
      <c r="J398">
        <v>2026</v>
      </c>
      <c r="K398">
        <v>5</v>
      </c>
      <c r="L398" t="s">
        <v>95</v>
      </c>
      <c r="M398">
        <v>980.46</v>
      </c>
      <c r="N398">
        <v>1</v>
      </c>
      <c r="O398">
        <v>980.46</v>
      </c>
      <c r="P398" t="s">
        <v>2190</v>
      </c>
    </row>
    <row r="399" spans="1:16">
      <c r="A399" s="119" t="str">
        <f>+VLOOKUP(C399,'Selectable Table'!D:E,2,0)</f>
        <v>NOVARTIS</v>
      </c>
      <c r="B399" t="s">
        <v>559</v>
      </c>
      <c r="C399" t="s">
        <v>305</v>
      </c>
      <c r="D399" t="s">
        <v>2189</v>
      </c>
      <c r="E399" s="119" t="s">
        <v>324</v>
      </c>
      <c r="F399" s="119">
        <f>+VLOOKUP(Col!C399,'Selectable Table'!O:P,2,0)</f>
        <v>40700</v>
      </c>
      <c r="G399" s="119" t="str">
        <f>+VLOOKUP(F399,'Selectable Table'!P:Q,2,0)</f>
        <v>Revenues - Third Parties</v>
      </c>
      <c r="I399" t="s">
        <v>260</v>
      </c>
      <c r="J399">
        <v>2026</v>
      </c>
      <c r="K399">
        <v>5</v>
      </c>
      <c r="L399" t="s">
        <v>95</v>
      </c>
      <c r="M399">
        <v>393.08285408700004</v>
      </c>
      <c r="N399">
        <v>1</v>
      </c>
      <c r="O399">
        <v>393.08285408700004</v>
      </c>
      <c r="P399" t="s">
        <v>2190</v>
      </c>
    </row>
    <row r="400" spans="1:16">
      <c r="A400" s="119" t="str">
        <f>+VLOOKUP(C400,'Selectable Table'!D:E,2,0)</f>
        <v>NOVARTIS</v>
      </c>
      <c r="B400" t="s">
        <v>559</v>
      </c>
      <c r="C400" t="s">
        <v>305</v>
      </c>
      <c r="D400" t="s">
        <v>2189</v>
      </c>
      <c r="E400" s="119" t="s">
        <v>323</v>
      </c>
      <c r="F400" s="119">
        <f>+VLOOKUP(Col!C400,'Selectable Table'!O:P,2,0)</f>
        <v>40700</v>
      </c>
      <c r="G400" s="119" t="str">
        <f>+VLOOKUP(F400,'Selectable Table'!P:Q,2,0)</f>
        <v>Revenues - Third Parties</v>
      </c>
      <c r="I400" t="s">
        <v>146</v>
      </c>
      <c r="J400">
        <v>2026</v>
      </c>
      <c r="K400">
        <v>5</v>
      </c>
      <c r="L400" t="s">
        <v>95</v>
      </c>
      <c r="M400">
        <v>580.92467444900001</v>
      </c>
      <c r="N400">
        <v>1</v>
      </c>
      <c r="O400">
        <v>580.92467444900001</v>
      </c>
      <c r="P400" t="s">
        <v>2190</v>
      </c>
    </row>
    <row r="401" spans="1:16">
      <c r="A401" s="119" t="str">
        <f>+VLOOKUP(C401,'Selectable Table'!D:E,2,0)</f>
        <v>NOVARTIS</v>
      </c>
      <c r="B401" t="s">
        <v>559</v>
      </c>
      <c r="C401" t="s">
        <v>305</v>
      </c>
      <c r="D401" t="s">
        <v>2189</v>
      </c>
      <c r="E401" s="119" t="s">
        <v>323</v>
      </c>
      <c r="F401" s="119">
        <f>+VLOOKUP(Col!C401,'Selectable Table'!O:P,2,0)</f>
        <v>40700</v>
      </c>
      <c r="G401" s="119" t="str">
        <f>+VLOOKUP(F401,'Selectable Table'!P:Q,2,0)</f>
        <v>Revenues - Third Parties</v>
      </c>
      <c r="I401" t="s">
        <v>112</v>
      </c>
      <c r="J401">
        <v>2026</v>
      </c>
      <c r="K401">
        <v>5</v>
      </c>
      <c r="L401" t="s">
        <v>95</v>
      </c>
      <c r="M401">
        <v>43.672243303500004</v>
      </c>
      <c r="N401">
        <v>1</v>
      </c>
      <c r="O401">
        <v>43.672243303500004</v>
      </c>
      <c r="P401" t="s">
        <v>2190</v>
      </c>
    </row>
    <row r="402" spans="1:16">
      <c r="A402" s="119" t="str">
        <f>+VLOOKUP(C402,'Selectable Table'!D:E,2,0)</f>
        <v>OTH CUST</v>
      </c>
      <c r="B402" t="s">
        <v>560</v>
      </c>
      <c r="C402" t="s">
        <v>561</v>
      </c>
      <c r="D402" t="s">
        <v>2189</v>
      </c>
      <c r="E402" s="119" t="s">
        <v>324</v>
      </c>
      <c r="F402" s="119">
        <f>+VLOOKUP(Col!C402,'Selectable Table'!O:P,2,0)</f>
        <v>40700</v>
      </c>
      <c r="G402" s="119" t="str">
        <f>+VLOOKUP(F402,'Selectable Table'!P:Q,2,0)</f>
        <v>Revenues - Third Parties</v>
      </c>
      <c r="I402" t="s">
        <v>260</v>
      </c>
      <c r="J402">
        <v>2026</v>
      </c>
      <c r="K402">
        <v>5</v>
      </c>
      <c r="L402" t="s">
        <v>95</v>
      </c>
      <c r="M402">
        <v>1587.8009906000002</v>
      </c>
      <c r="N402">
        <v>1</v>
      </c>
      <c r="O402">
        <v>1587.8009906000002</v>
      </c>
      <c r="P402" t="s">
        <v>2190</v>
      </c>
    </row>
    <row r="403" spans="1:16">
      <c r="A403" s="119" t="str">
        <f>+VLOOKUP(C403,'Selectable Table'!D:E,2,0)</f>
        <v>OTH CUST</v>
      </c>
      <c r="B403" t="s">
        <v>560</v>
      </c>
      <c r="C403" t="s">
        <v>561</v>
      </c>
      <c r="D403" t="s">
        <v>2189</v>
      </c>
      <c r="E403" s="119" t="s">
        <v>323</v>
      </c>
      <c r="F403" s="119">
        <f>+VLOOKUP(Col!C403,'Selectable Table'!O:P,2,0)</f>
        <v>40700</v>
      </c>
      <c r="G403" s="119" t="str">
        <f>+VLOOKUP(F403,'Selectable Table'!P:Q,2,0)</f>
        <v>Revenues - Third Parties</v>
      </c>
      <c r="I403" t="s">
        <v>146</v>
      </c>
      <c r="J403">
        <v>2026</v>
      </c>
      <c r="K403">
        <v>5</v>
      </c>
      <c r="L403" t="s">
        <v>95</v>
      </c>
      <c r="M403">
        <v>1208.6837532</v>
      </c>
      <c r="N403">
        <v>1</v>
      </c>
      <c r="O403">
        <v>1208.6837532</v>
      </c>
      <c r="P403" t="s">
        <v>2190</v>
      </c>
    </row>
    <row r="404" spans="1:16">
      <c r="A404" s="119" t="str">
        <f>+VLOOKUP(C404,'Selectable Table'!D:E,2,0)</f>
        <v>TAKEDA</v>
      </c>
      <c r="B404" t="s">
        <v>2240</v>
      </c>
      <c r="C404" t="s">
        <v>2192</v>
      </c>
      <c r="D404" t="s">
        <v>2189</v>
      </c>
      <c r="E404" s="119" t="s">
        <v>324</v>
      </c>
      <c r="F404" s="119">
        <f>+VLOOKUP(Col!C404,'Selectable Table'!O:P,2,0)</f>
        <v>40700</v>
      </c>
      <c r="G404" s="119" t="str">
        <f>+VLOOKUP(F404,'Selectable Table'!P:Q,2,0)</f>
        <v>Revenues - Third Parties</v>
      </c>
      <c r="I404" t="s">
        <v>260</v>
      </c>
      <c r="J404">
        <v>2026</v>
      </c>
      <c r="K404">
        <v>5</v>
      </c>
      <c r="L404" t="s">
        <v>95</v>
      </c>
      <c r="M404">
        <v>600</v>
      </c>
      <c r="N404">
        <v>1</v>
      </c>
      <c r="O404">
        <v>600</v>
      </c>
      <c r="P404" t="s">
        <v>2190</v>
      </c>
    </row>
    <row r="405" spans="1:16">
      <c r="A405" s="119" t="str">
        <f>+VLOOKUP(C405,'Selectable Table'!D:E,2,0)</f>
        <v>TAKEDA</v>
      </c>
      <c r="B405" t="s">
        <v>2240</v>
      </c>
      <c r="C405" t="s">
        <v>2192</v>
      </c>
      <c r="D405" t="s">
        <v>2189</v>
      </c>
      <c r="E405" s="119" t="s">
        <v>324</v>
      </c>
      <c r="F405" s="119">
        <f>+VLOOKUP(Col!C405,'Selectable Table'!O:P,2,0)</f>
        <v>40700</v>
      </c>
      <c r="G405" s="119" t="str">
        <f>+VLOOKUP(F405,'Selectable Table'!P:Q,2,0)</f>
        <v>Revenues - Third Parties</v>
      </c>
      <c r="I405" t="s">
        <v>197</v>
      </c>
      <c r="J405">
        <v>2026</v>
      </c>
      <c r="K405">
        <v>5</v>
      </c>
      <c r="L405" t="s">
        <v>95</v>
      </c>
      <c r="M405">
        <v>350</v>
      </c>
      <c r="N405">
        <v>1</v>
      </c>
      <c r="O405">
        <v>350</v>
      </c>
      <c r="P405" t="s">
        <v>2190</v>
      </c>
    </row>
    <row r="406" spans="1:16">
      <c r="A406" s="119" t="str">
        <f>+VLOOKUP(C406,'Selectable Table'!D:E,2,0)</f>
        <v>TAKEDA</v>
      </c>
      <c r="B406" t="s">
        <v>2240</v>
      </c>
      <c r="C406" t="s">
        <v>2192</v>
      </c>
      <c r="D406" t="s">
        <v>2189</v>
      </c>
      <c r="E406" s="119" t="s">
        <v>324</v>
      </c>
      <c r="F406" s="119">
        <f>+VLOOKUP(Col!C406,'Selectable Table'!O:P,2,0)</f>
        <v>40700</v>
      </c>
      <c r="G406" s="119" t="str">
        <f>+VLOOKUP(F406,'Selectable Table'!P:Q,2,0)</f>
        <v>Revenues - Third Parties</v>
      </c>
      <c r="I406" t="s">
        <v>215</v>
      </c>
      <c r="J406">
        <v>2026</v>
      </c>
      <c r="K406">
        <v>5</v>
      </c>
      <c r="L406" t="s">
        <v>95</v>
      </c>
      <c r="M406">
        <v>350</v>
      </c>
      <c r="N406">
        <v>1</v>
      </c>
      <c r="O406">
        <v>350</v>
      </c>
      <c r="P406" t="s">
        <v>2190</v>
      </c>
    </row>
    <row r="407" spans="1:16">
      <c r="A407" s="119" t="str">
        <f>+VLOOKUP(C407,'Selectable Table'!D:E,2,0)</f>
        <v>TAKEDA</v>
      </c>
      <c r="B407" t="s">
        <v>2240</v>
      </c>
      <c r="C407" t="s">
        <v>2192</v>
      </c>
      <c r="D407" t="s">
        <v>2189</v>
      </c>
      <c r="E407" s="119" t="s">
        <v>323</v>
      </c>
      <c r="F407" s="119">
        <f>+VLOOKUP(Col!C407,'Selectable Table'!O:P,2,0)</f>
        <v>40700</v>
      </c>
      <c r="G407" s="119" t="str">
        <f>+VLOOKUP(F407,'Selectable Table'!P:Q,2,0)</f>
        <v>Revenues - Third Parties</v>
      </c>
      <c r="I407" t="s">
        <v>146</v>
      </c>
      <c r="J407">
        <v>2026</v>
      </c>
      <c r="K407">
        <v>5</v>
      </c>
      <c r="L407" t="s">
        <v>95</v>
      </c>
      <c r="M407">
        <v>450</v>
      </c>
      <c r="N407">
        <v>1</v>
      </c>
      <c r="O407">
        <v>450</v>
      </c>
      <c r="P407" t="s">
        <v>2190</v>
      </c>
    </row>
    <row r="408" spans="1:16">
      <c r="A408" s="119" t="str">
        <f>+VLOOKUP(C408,'Selectable Table'!D:E,2,0)</f>
        <v>TAKEDA</v>
      </c>
      <c r="B408" t="s">
        <v>2240</v>
      </c>
      <c r="C408" t="s">
        <v>2192</v>
      </c>
      <c r="D408" t="s">
        <v>2189</v>
      </c>
      <c r="E408" s="119" t="s">
        <v>323</v>
      </c>
      <c r="F408" s="119">
        <f>+VLOOKUP(Col!C408,'Selectable Table'!O:P,2,0)</f>
        <v>40700</v>
      </c>
      <c r="G408" s="119" t="str">
        <f>+VLOOKUP(F408,'Selectable Table'!P:Q,2,0)</f>
        <v>Revenues - Third Parties</v>
      </c>
      <c r="I408" t="s">
        <v>163</v>
      </c>
      <c r="J408">
        <v>2026</v>
      </c>
      <c r="K408">
        <v>5</v>
      </c>
      <c r="L408" t="s">
        <v>95</v>
      </c>
      <c r="M408">
        <v>2187.5</v>
      </c>
      <c r="N408">
        <v>1</v>
      </c>
      <c r="O408">
        <v>2187.5</v>
      </c>
      <c r="P408" t="s">
        <v>2190</v>
      </c>
    </row>
    <row r="409" spans="1:16">
      <c r="A409" s="119" t="str">
        <f>+VLOOKUP(C409,'Selectable Table'!D:E,2,0)</f>
        <v>ASTRAZENECA</v>
      </c>
      <c r="B409" t="s">
        <v>363</v>
      </c>
      <c r="C409" t="s">
        <v>296</v>
      </c>
      <c r="D409" t="s">
        <v>2189</v>
      </c>
      <c r="E409" s="119" t="s">
        <v>325</v>
      </c>
      <c r="F409" s="119">
        <f>+VLOOKUP(Col!C409,'Selectable Table'!O:P,2,0)</f>
        <v>40700</v>
      </c>
      <c r="G409" s="119" t="str">
        <f>+VLOOKUP(F409,'Selectable Table'!P:Q,2,0)</f>
        <v>Revenues - Third Parties</v>
      </c>
      <c r="I409" t="s">
        <v>130</v>
      </c>
      <c r="J409">
        <v>2026</v>
      </c>
      <c r="K409">
        <v>5</v>
      </c>
      <c r="L409" t="s">
        <v>95</v>
      </c>
      <c r="M409">
        <v>283.25070539999996</v>
      </c>
      <c r="N409">
        <v>1</v>
      </c>
      <c r="O409">
        <v>283.25070539999996</v>
      </c>
      <c r="P409" t="s">
        <v>2190</v>
      </c>
    </row>
    <row r="410" spans="1:16">
      <c r="A410" s="119" t="str">
        <f>+VLOOKUP(C410,'Selectable Table'!D:E,2,0)</f>
        <v>ASTRAZENECA</v>
      </c>
      <c r="B410" t="s">
        <v>363</v>
      </c>
      <c r="C410" t="s">
        <v>296</v>
      </c>
      <c r="D410" t="s">
        <v>2189</v>
      </c>
      <c r="E410" s="119" t="s">
        <v>324</v>
      </c>
      <c r="F410" s="119">
        <f>+VLOOKUP(Col!C410,'Selectable Table'!O:P,2,0)</f>
        <v>40700</v>
      </c>
      <c r="G410" s="119" t="str">
        <f>+VLOOKUP(F410,'Selectable Table'!P:Q,2,0)</f>
        <v>Revenues - Third Parties</v>
      </c>
      <c r="I410" t="s">
        <v>638</v>
      </c>
      <c r="J410">
        <v>2026</v>
      </c>
      <c r="K410">
        <v>5</v>
      </c>
      <c r="L410" t="s">
        <v>95</v>
      </c>
      <c r="M410">
        <v>291.25602749999996</v>
      </c>
      <c r="N410">
        <v>1</v>
      </c>
      <c r="O410">
        <v>291.25602749999996</v>
      </c>
      <c r="P410" t="s">
        <v>2190</v>
      </c>
    </row>
    <row r="411" spans="1:16">
      <c r="A411" s="119" t="str">
        <f>+VLOOKUP(C411,'Selectable Table'!D:E,2,0)</f>
        <v>ASTRAZENECA</v>
      </c>
      <c r="B411" t="s">
        <v>363</v>
      </c>
      <c r="C411" t="s">
        <v>296</v>
      </c>
      <c r="D411" t="s">
        <v>2189</v>
      </c>
      <c r="E411" s="119" t="s">
        <v>324</v>
      </c>
      <c r="F411" s="119">
        <f>+VLOOKUP(Col!C411,'Selectable Table'!O:P,2,0)</f>
        <v>40700</v>
      </c>
      <c r="G411" s="119" t="str">
        <f>+VLOOKUP(F411,'Selectable Table'!P:Q,2,0)</f>
        <v>Revenues - Third Parties</v>
      </c>
      <c r="I411" t="s">
        <v>256</v>
      </c>
      <c r="J411">
        <v>2026</v>
      </c>
      <c r="K411">
        <v>5</v>
      </c>
      <c r="L411" t="s">
        <v>95</v>
      </c>
      <c r="M411">
        <v>214.61823059999998</v>
      </c>
      <c r="N411">
        <v>1</v>
      </c>
      <c r="O411">
        <v>214.61823059999998</v>
      </c>
      <c r="P411" t="s">
        <v>2190</v>
      </c>
    </row>
    <row r="412" spans="1:16">
      <c r="A412" s="119" t="str">
        <f>+VLOOKUP(C412,'Selectable Table'!D:E,2,0)</f>
        <v>ASTRAZENECA</v>
      </c>
      <c r="B412" t="s">
        <v>363</v>
      </c>
      <c r="C412" t="s">
        <v>296</v>
      </c>
      <c r="D412" t="s">
        <v>2189</v>
      </c>
      <c r="E412" s="119" t="s">
        <v>324</v>
      </c>
      <c r="F412" s="119">
        <f>+VLOOKUP(Col!C412,'Selectable Table'!O:P,2,0)</f>
        <v>40700</v>
      </c>
      <c r="G412" s="119" t="str">
        <f>+VLOOKUP(F412,'Selectable Table'!P:Q,2,0)</f>
        <v>Revenues - Third Parties</v>
      </c>
      <c r="I412" t="s">
        <v>204</v>
      </c>
      <c r="J412">
        <v>2026</v>
      </c>
      <c r="K412">
        <v>5</v>
      </c>
      <c r="L412" t="s">
        <v>95</v>
      </c>
      <c r="M412">
        <v>114.74744999999999</v>
      </c>
      <c r="N412">
        <v>1</v>
      </c>
      <c r="O412">
        <v>114.74744999999999</v>
      </c>
      <c r="P412" t="s">
        <v>2190</v>
      </c>
    </row>
    <row r="413" spans="1:16">
      <c r="A413" s="119" t="str">
        <f>+VLOOKUP(C413,'Selectable Table'!D:E,2,0)</f>
        <v>ASTRAZENECA</v>
      </c>
      <c r="B413" t="s">
        <v>363</v>
      </c>
      <c r="C413" t="s">
        <v>296</v>
      </c>
      <c r="D413" t="s">
        <v>2189</v>
      </c>
      <c r="E413" s="119" t="s">
        <v>324</v>
      </c>
      <c r="F413" s="119">
        <f>+VLOOKUP(Col!C413,'Selectable Table'!O:P,2,0)</f>
        <v>40700</v>
      </c>
      <c r="G413" s="119" t="str">
        <f>+VLOOKUP(F413,'Selectable Table'!P:Q,2,0)</f>
        <v>Revenues - Third Parties</v>
      </c>
      <c r="I413" t="s">
        <v>257</v>
      </c>
      <c r="J413">
        <v>2026</v>
      </c>
      <c r="K413">
        <v>5</v>
      </c>
      <c r="L413" t="s">
        <v>95</v>
      </c>
      <c r="M413">
        <v>128.24714999999998</v>
      </c>
      <c r="N413">
        <v>1</v>
      </c>
      <c r="O413">
        <v>128.24714999999998</v>
      </c>
      <c r="P413" t="s">
        <v>2190</v>
      </c>
    </row>
    <row r="414" spans="1:16">
      <c r="A414" s="119" t="str">
        <f>+VLOOKUP(C414,'Selectable Table'!D:E,2,0)</f>
        <v>ASTRAZENECA</v>
      </c>
      <c r="B414" t="s">
        <v>363</v>
      </c>
      <c r="C414" t="s">
        <v>296</v>
      </c>
      <c r="D414" t="s">
        <v>2189</v>
      </c>
      <c r="E414" s="119" t="s">
        <v>324</v>
      </c>
      <c r="F414" s="119">
        <f>+VLOOKUP(Col!C414,'Selectable Table'!O:P,2,0)</f>
        <v>40700</v>
      </c>
      <c r="G414" s="119" t="str">
        <f>+VLOOKUP(F414,'Selectable Table'!P:Q,2,0)</f>
        <v>Revenues - Third Parties</v>
      </c>
      <c r="I414" t="s">
        <v>260</v>
      </c>
      <c r="J414">
        <v>2026</v>
      </c>
      <c r="K414">
        <v>5</v>
      </c>
      <c r="L414" t="s">
        <v>95</v>
      </c>
      <c r="M414">
        <v>404.99099999999999</v>
      </c>
      <c r="N414">
        <v>1</v>
      </c>
      <c r="O414">
        <v>404.99099999999999</v>
      </c>
      <c r="P414" t="s">
        <v>2190</v>
      </c>
    </row>
    <row r="415" spans="1:16">
      <c r="A415" s="119" t="str">
        <f>+VLOOKUP(C415,'Selectable Table'!D:E,2,0)</f>
        <v>ASTRAZENECA</v>
      </c>
      <c r="B415" t="s">
        <v>363</v>
      </c>
      <c r="C415" t="s">
        <v>296</v>
      </c>
      <c r="D415" t="s">
        <v>2189</v>
      </c>
      <c r="E415" s="119" t="s">
        <v>324</v>
      </c>
      <c r="F415" s="119">
        <f>+VLOOKUP(Col!C415,'Selectable Table'!O:P,2,0)</f>
        <v>40700</v>
      </c>
      <c r="G415" s="119" t="str">
        <f>+VLOOKUP(F415,'Selectable Table'!P:Q,2,0)</f>
        <v>Revenues - Third Parties</v>
      </c>
      <c r="I415" t="s">
        <v>197</v>
      </c>
      <c r="J415">
        <v>2026</v>
      </c>
      <c r="K415">
        <v>5</v>
      </c>
      <c r="L415" t="s">
        <v>95</v>
      </c>
      <c r="M415">
        <v>485.98919999999998</v>
      </c>
      <c r="N415">
        <v>1</v>
      </c>
      <c r="O415">
        <v>485.98919999999998</v>
      </c>
      <c r="P415" t="s">
        <v>2190</v>
      </c>
    </row>
    <row r="416" spans="1:16">
      <c r="A416" s="119" t="str">
        <f>+VLOOKUP(C416,'Selectable Table'!D:E,2,0)</f>
        <v>ASTRAZENECA</v>
      </c>
      <c r="B416" t="s">
        <v>363</v>
      </c>
      <c r="C416" t="s">
        <v>296</v>
      </c>
      <c r="D416" t="s">
        <v>2189</v>
      </c>
      <c r="E416" s="119" t="s">
        <v>324</v>
      </c>
      <c r="F416" s="119">
        <f>+VLOOKUP(Col!C416,'Selectable Table'!O:P,2,0)</f>
        <v>40700</v>
      </c>
      <c r="G416" s="119" t="str">
        <f>+VLOOKUP(F416,'Selectable Table'!P:Q,2,0)</f>
        <v>Revenues - Third Parties</v>
      </c>
      <c r="I416" t="s">
        <v>215</v>
      </c>
      <c r="J416">
        <v>2026</v>
      </c>
      <c r="K416">
        <v>5</v>
      </c>
      <c r="L416" t="s">
        <v>95</v>
      </c>
      <c r="M416">
        <v>485.98919999999998</v>
      </c>
      <c r="N416">
        <v>1</v>
      </c>
      <c r="O416">
        <v>485.98919999999998</v>
      </c>
      <c r="P416" t="s">
        <v>2190</v>
      </c>
    </row>
    <row r="417" spans="1:16">
      <c r="A417" s="119" t="str">
        <f>+VLOOKUP(C417,'Selectable Table'!D:E,2,0)</f>
        <v>ASTRAZENECA</v>
      </c>
      <c r="B417" t="s">
        <v>363</v>
      </c>
      <c r="C417" t="s">
        <v>296</v>
      </c>
      <c r="D417" t="s">
        <v>2189</v>
      </c>
      <c r="E417" s="119" t="s">
        <v>323</v>
      </c>
      <c r="F417" s="119">
        <f>+VLOOKUP(Col!C417,'Selectable Table'!O:P,2,0)</f>
        <v>40700</v>
      </c>
      <c r="G417" s="119" t="str">
        <f>+VLOOKUP(F417,'Selectable Table'!P:Q,2,0)</f>
        <v>Revenues - Third Parties</v>
      </c>
      <c r="I417" t="s">
        <v>146</v>
      </c>
      <c r="J417">
        <v>2026</v>
      </c>
      <c r="K417">
        <v>5</v>
      </c>
      <c r="L417" t="s">
        <v>95</v>
      </c>
      <c r="M417">
        <v>1538.9657999999999</v>
      </c>
      <c r="N417">
        <v>1</v>
      </c>
      <c r="O417">
        <v>1538.9657999999999</v>
      </c>
      <c r="P417" t="s">
        <v>2190</v>
      </c>
    </row>
    <row r="418" spans="1:16">
      <c r="A418" s="119" t="str">
        <f>+VLOOKUP(C418,'Selectable Table'!D:E,2,0)</f>
        <v>ASTRAZENECA</v>
      </c>
      <c r="B418" t="s">
        <v>363</v>
      </c>
      <c r="C418" t="s">
        <v>296</v>
      </c>
      <c r="D418" t="s">
        <v>2189</v>
      </c>
      <c r="E418" s="119" t="s">
        <v>323</v>
      </c>
      <c r="F418" s="119">
        <f>+VLOOKUP(Col!C418,'Selectable Table'!O:P,2,0)</f>
        <v>40700</v>
      </c>
      <c r="G418" s="119" t="str">
        <f>+VLOOKUP(F418,'Selectable Table'!P:Q,2,0)</f>
        <v>Revenues - Third Parties</v>
      </c>
      <c r="I418" t="s">
        <v>163</v>
      </c>
      <c r="J418">
        <v>2026</v>
      </c>
      <c r="K418">
        <v>5</v>
      </c>
      <c r="L418" t="s">
        <v>95</v>
      </c>
      <c r="M418">
        <v>1079.9759999999999</v>
      </c>
      <c r="N418">
        <v>1</v>
      </c>
      <c r="O418">
        <v>1079.9759999999999</v>
      </c>
      <c r="P418" t="s">
        <v>2190</v>
      </c>
    </row>
    <row r="419" spans="1:16">
      <c r="A419" s="119" t="str">
        <f>+VLOOKUP(C419,'Selectable Table'!D:E,2,0)</f>
        <v>ASTRAZENECA</v>
      </c>
      <c r="B419" t="s">
        <v>363</v>
      </c>
      <c r="C419" t="s">
        <v>296</v>
      </c>
      <c r="D419" t="s">
        <v>2189</v>
      </c>
      <c r="E419" s="119" t="s">
        <v>324</v>
      </c>
      <c r="F419" s="119">
        <f>+VLOOKUP(Col!C419,'Selectable Table'!O:P,2,0)</f>
        <v>40700</v>
      </c>
      <c r="G419" s="119" t="str">
        <f>+VLOOKUP(F419,'Selectable Table'!P:Q,2,0)</f>
        <v>Revenues - Third Parties</v>
      </c>
      <c r="I419" t="s">
        <v>617</v>
      </c>
      <c r="J419">
        <v>2026</v>
      </c>
      <c r="K419">
        <v>5</v>
      </c>
      <c r="L419" t="s">
        <v>95</v>
      </c>
      <c r="M419">
        <v>31.211306399999998</v>
      </c>
      <c r="N419">
        <v>1</v>
      </c>
      <c r="O419">
        <v>31.211306399999998</v>
      </c>
      <c r="P419" t="s">
        <v>2190</v>
      </c>
    </row>
    <row r="420" spans="1:16">
      <c r="A420" s="119" t="str">
        <f>+VLOOKUP(C420,'Selectable Table'!D:E,2,0)</f>
        <v>ASTRAZENECA</v>
      </c>
      <c r="B420" t="s">
        <v>363</v>
      </c>
      <c r="C420" t="s">
        <v>296</v>
      </c>
      <c r="D420" t="s">
        <v>2189</v>
      </c>
      <c r="E420" s="119" t="s">
        <v>324</v>
      </c>
      <c r="F420" s="119">
        <f>+VLOOKUP(Col!C420,'Selectable Table'!O:P,2,0)</f>
        <v>40700</v>
      </c>
      <c r="G420" s="119" t="str">
        <f>+VLOOKUP(F420,'Selectable Table'!P:Q,2,0)</f>
        <v>Revenues - Third Parties</v>
      </c>
      <c r="I420" t="s">
        <v>683</v>
      </c>
      <c r="J420">
        <v>2026</v>
      </c>
      <c r="K420">
        <v>5</v>
      </c>
      <c r="L420" t="s">
        <v>95</v>
      </c>
      <c r="M420">
        <v>31.211306399999998</v>
      </c>
      <c r="N420">
        <v>1</v>
      </c>
      <c r="O420">
        <v>31.211306399999998</v>
      </c>
      <c r="P420" t="s">
        <v>2190</v>
      </c>
    </row>
    <row r="421" spans="1:16">
      <c r="A421" s="119" t="str">
        <f>+VLOOKUP(C421,'Selectable Table'!D:E,2,0)</f>
        <v>GSK</v>
      </c>
      <c r="B421" t="s">
        <v>2009</v>
      </c>
      <c r="C421" t="s">
        <v>2073</v>
      </c>
      <c r="D421" t="s">
        <v>2189</v>
      </c>
      <c r="E421" s="119" t="s">
        <v>323</v>
      </c>
      <c r="F421" s="119">
        <f>+VLOOKUP(Col!C421,'Selectable Table'!O:P,2,0)</f>
        <v>40700</v>
      </c>
      <c r="G421" s="119" t="str">
        <f>+VLOOKUP(F421,'Selectable Table'!P:Q,2,0)</f>
        <v>Revenues - Third Parties</v>
      </c>
      <c r="I421" t="s">
        <v>110</v>
      </c>
      <c r="J421">
        <v>2026</v>
      </c>
      <c r="K421">
        <v>5</v>
      </c>
      <c r="L421" t="s">
        <v>95</v>
      </c>
      <c r="M421">
        <v>1255.3504480000001</v>
      </c>
      <c r="N421">
        <v>1</v>
      </c>
      <c r="O421">
        <v>1255.3504480000001</v>
      </c>
      <c r="P421" t="s">
        <v>2190</v>
      </c>
    </row>
    <row r="422" spans="1:16">
      <c r="A422" s="119" t="str">
        <f>+VLOOKUP(C422,'Selectable Table'!D:E,2,0)</f>
        <v>J &amp; J</v>
      </c>
      <c r="B422" t="s">
        <v>754</v>
      </c>
      <c r="C422" t="s">
        <v>108</v>
      </c>
      <c r="D422" t="s">
        <v>2189</v>
      </c>
      <c r="E422" s="119" t="s">
        <v>323</v>
      </c>
      <c r="F422" s="119">
        <f>+VLOOKUP(Col!C422,'Selectable Table'!O:P,2,0)</f>
        <v>40700</v>
      </c>
      <c r="G422" s="119" t="str">
        <f>+VLOOKUP(F422,'Selectable Table'!P:Q,2,0)</f>
        <v>Revenues - Third Parties</v>
      </c>
      <c r="I422" t="s">
        <v>112</v>
      </c>
      <c r="J422">
        <v>2026</v>
      </c>
      <c r="K422">
        <v>5</v>
      </c>
      <c r="L422" t="s">
        <v>95</v>
      </c>
      <c r="M422">
        <v>82.32</v>
      </c>
      <c r="N422">
        <v>1</v>
      </c>
      <c r="O422">
        <v>82.32</v>
      </c>
      <c r="P422" t="s">
        <v>2190</v>
      </c>
    </row>
    <row r="423" spans="1:16">
      <c r="A423" s="119" t="str">
        <f>+VLOOKUP(C423,'Selectable Table'!D:E,2,0)</f>
        <v>OTH CUST</v>
      </c>
      <c r="B423" t="s">
        <v>2241</v>
      </c>
      <c r="C423" t="s">
        <v>2242</v>
      </c>
      <c r="D423" t="s">
        <v>2189</v>
      </c>
      <c r="E423" s="119" t="s">
        <v>324</v>
      </c>
      <c r="F423" s="119">
        <f>+VLOOKUP(Col!C423,'Selectable Table'!O:P,2,0)</f>
        <v>40700</v>
      </c>
      <c r="G423" s="119" t="str">
        <f>+VLOOKUP(F423,'Selectable Table'!P:Q,2,0)</f>
        <v>Revenues - Third Parties</v>
      </c>
      <c r="I423" t="s">
        <v>260</v>
      </c>
      <c r="J423">
        <v>2026</v>
      </c>
      <c r="K423">
        <v>5</v>
      </c>
      <c r="L423" t="s">
        <v>95</v>
      </c>
      <c r="M423">
        <v>1427.9845030000001</v>
      </c>
      <c r="N423">
        <v>1</v>
      </c>
      <c r="O423">
        <v>1427.9845030000001</v>
      </c>
      <c r="P423" t="s">
        <v>2190</v>
      </c>
    </row>
    <row r="424" spans="1:16">
      <c r="A424" s="119" t="str">
        <f>+VLOOKUP(C424,'Selectable Table'!D:E,2,0)</f>
        <v>OTH CUST</v>
      </c>
      <c r="B424" t="s">
        <v>2241</v>
      </c>
      <c r="C424" t="s">
        <v>2242</v>
      </c>
      <c r="D424" t="s">
        <v>2189</v>
      </c>
      <c r="E424" s="119" t="s">
        <v>323</v>
      </c>
      <c r="F424" s="119">
        <f>+VLOOKUP(Col!C424,'Selectable Table'!O:P,2,0)</f>
        <v>40700</v>
      </c>
      <c r="G424" s="119" t="str">
        <f>+VLOOKUP(F424,'Selectable Table'!P:Q,2,0)</f>
        <v>Revenues - Third Parties</v>
      </c>
      <c r="I424" t="s">
        <v>112</v>
      </c>
      <c r="J424">
        <v>2026</v>
      </c>
      <c r="K424">
        <v>5</v>
      </c>
      <c r="L424" t="s">
        <v>95</v>
      </c>
      <c r="M424">
        <v>537.95225220000009</v>
      </c>
      <c r="N424">
        <v>1</v>
      </c>
      <c r="O424">
        <v>537.95225220000009</v>
      </c>
      <c r="P424" t="s">
        <v>2190</v>
      </c>
    </row>
    <row r="425" spans="1:16">
      <c r="A425" s="119" t="str">
        <f>+VLOOKUP(C425,'Selectable Table'!D:E,2,0)</f>
        <v>MEDIMMUNE</v>
      </c>
      <c r="B425" t="s">
        <v>2243</v>
      </c>
      <c r="C425" t="s">
        <v>370</v>
      </c>
      <c r="D425" t="s">
        <v>2189</v>
      </c>
      <c r="E425" s="119" t="s">
        <v>324</v>
      </c>
      <c r="F425" s="119">
        <f>+VLOOKUP(Col!C425,'Selectable Table'!O:P,2,0)</f>
        <v>40700</v>
      </c>
      <c r="G425" s="119" t="str">
        <f>+VLOOKUP(F425,'Selectable Table'!P:Q,2,0)</f>
        <v>Revenues - Third Parties</v>
      </c>
      <c r="I425" t="s">
        <v>260</v>
      </c>
      <c r="J425">
        <v>2026</v>
      </c>
      <c r="K425">
        <v>5</v>
      </c>
      <c r="L425" t="s">
        <v>95</v>
      </c>
      <c r="M425">
        <v>369.9</v>
      </c>
      <c r="N425">
        <v>1</v>
      </c>
      <c r="O425">
        <v>369.9</v>
      </c>
      <c r="P425" t="s">
        <v>2190</v>
      </c>
    </row>
    <row r="426" spans="1:16">
      <c r="A426" s="119" t="str">
        <f>+VLOOKUP(C426,'Selectable Table'!D:E,2,0)</f>
        <v>MEDIMMUNE</v>
      </c>
      <c r="B426" t="s">
        <v>2243</v>
      </c>
      <c r="C426" t="s">
        <v>370</v>
      </c>
      <c r="D426" t="s">
        <v>2189</v>
      </c>
      <c r="E426" s="119" t="s">
        <v>323</v>
      </c>
      <c r="F426" s="119">
        <f>+VLOOKUP(Col!C426,'Selectable Table'!O:P,2,0)</f>
        <v>40700</v>
      </c>
      <c r="G426" s="119" t="str">
        <f>+VLOOKUP(F426,'Selectable Table'!P:Q,2,0)</f>
        <v>Revenues - Third Parties</v>
      </c>
      <c r="I426" t="s">
        <v>2198</v>
      </c>
      <c r="J426">
        <v>2026</v>
      </c>
      <c r="K426">
        <v>5</v>
      </c>
      <c r="L426" t="s">
        <v>95</v>
      </c>
      <c r="M426">
        <v>1985.13</v>
      </c>
      <c r="N426">
        <v>1</v>
      </c>
      <c r="O426">
        <v>1985.13</v>
      </c>
      <c r="P426" t="s">
        <v>2190</v>
      </c>
    </row>
    <row r="427" spans="1:16">
      <c r="A427" s="119" t="str">
        <f>+VLOOKUP(C427,'Selectable Table'!D:E,2,0)</f>
        <v>ASTRAZENECA</v>
      </c>
      <c r="B427" t="s">
        <v>2244</v>
      </c>
      <c r="C427" t="s">
        <v>296</v>
      </c>
      <c r="D427" t="s">
        <v>2189</v>
      </c>
      <c r="E427" s="119" t="s">
        <v>324</v>
      </c>
      <c r="F427" s="119">
        <f>+VLOOKUP(Col!C427,'Selectable Table'!O:P,2,0)</f>
        <v>40700</v>
      </c>
      <c r="G427" s="119" t="str">
        <f>+VLOOKUP(F427,'Selectable Table'!P:Q,2,0)</f>
        <v>Revenues - Third Parties</v>
      </c>
      <c r="I427" t="s">
        <v>260</v>
      </c>
      <c r="J427">
        <v>2026</v>
      </c>
      <c r="K427">
        <v>5</v>
      </c>
      <c r="L427" t="s">
        <v>95</v>
      </c>
      <c r="M427">
        <v>404.99099999999999</v>
      </c>
      <c r="N427">
        <v>1</v>
      </c>
      <c r="O427">
        <v>404.99099999999999</v>
      </c>
      <c r="P427" t="s">
        <v>2190</v>
      </c>
    </row>
    <row r="428" spans="1:16">
      <c r="A428" s="119" t="str">
        <f>+VLOOKUP(C428,'Selectable Table'!D:E,2,0)</f>
        <v>ASTRAZENECA</v>
      </c>
      <c r="B428" t="s">
        <v>2244</v>
      </c>
      <c r="C428" t="s">
        <v>296</v>
      </c>
      <c r="D428" t="s">
        <v>2189</v>
      </c>
      <c r="E428" s="119" t="s">
        <v>323</v>
      </c>
      <c r="F428" s="119">
        <f>+VLOOKUP(Col!C428,'Selectable Table'!O:P,2,0)</f>
        <v>40700</v>
      </c>
      <c r="G428" s="119" t="str">
        <f>+VLOOKUP(F428,'Selectable Table'!P:Q,2,0)</f>
        <v>Revenues - Third Parties</v>
      </c>
      <c r="I428" t="s">
        <v>2198</v>
      </c>
      <c r="J428">
        <v>2026</v>
      </c>
      <c r="K428">
        <v>5</v>
      </c>
      <c r="L428" t="s">
        <v>95</v>
      </c>
      <c r="M428">
        <v>1552.4654999999998</v>
      </c>
      <c r="N428">
        <v>1</v>
      </c>
      <c r="O428">
        <v>1552.4654999999998</v>
      </c>
      <c r="P428" t="s">
        <v>2190</v>
      </c>
    </row>
    <row r="429" spans="1:16">
      <c r="A429" s="119" t="str">
        <f>+VLOOKUP(C429,'Selectable Table'!D:E,2,0)</f>
        <v>IQVIA</v>
      </c>
      <c r="B429" t="s">
        <v>2019</v>
      </c>
      <c r="C429" t="s">
        <v>424</v>
      </c>
      <c r="D429" t="s">
        <v>2189</v>
      </c>
      <c r="E429" s="119" t="s">
        <v>324</v>
      </c>
      <c r="F429" s="119">
        <f>+VLOOKUP(Col!C429,'Selectable Table'!O:P,2,0)</f>
        <v>40700</v>
      </c>
      <c r="G429" s="119" t="str">
        <f>+VLOOKUP(F429,'Selectable Table'!P:Q,2,0)</f>
        <v>Revenues - Third Parties</v>
      </c>
      <c r="I429" t="s">
        <v>2213</v>
      </c>
      <c r="J429">
        <v>2026</v>
      </c>
      <c r="K429">
        <v>5</v>
      </c>
      <c r="L429" t="s">
        <v>95</v>
      </c>
      <c r="M429">
        <v>439.77972689999996</v>
      </c>
      <c r="N429">
        <v>1</v>
      </c>
      <c r="O429">
        <v>439.77972689999996</v>
      </c>
      <c r="P429" t="s">
        <v>2190</v>
      </c>
    </row>
    <row r="430" spans="1:16">
      <c r="A430" s="119" t="str">
        <f>+VLOOKUP(C430,'Selectable Table'!D:E,2,0)</f>
        <v>ASTRAZENECA</v>
      </c>
      <c r="B430" t="s">
        <v>371</v>
      </c>
      <c r="C430" t="s">
        <v>296</v>
      </c>
      <c r="D430" t="s">
        <v>2189</v>
      </c>
      <c r="E430" s="119" t="s">
        <v>324</v>
      </c>
      <c r="F430" s="119">
        <f>+VLOOKUP(Col!C430,'Selectable Table'!O:P,2,0)</f>
        <v>40700</v>
      </c>
      <c r="G430" s="119" t="str">
        <f>+VLOOKUP(F430,'Selectable Table'!P:Q,2,0)</f>
        <v>Revenues - Third Parties</v>
      </c>
      <c r="I430" t="s">
        <v>2207</v>
      </c>
      <c r="J430">
        <v>2026</v>
      </c>
      <c r="K430">
        <v>5</v>
      </c>
      <c r="L430" t="s">
        <v>95</v>
      </c>
      <c r="M430">
        <v>117.93337919999999</v>
      </c>
      <c r="N430">
        <v>1</v>
      </c>
      <c r="O430">
        <v>117.93337919999999</v>
      </c>
      <c r="P430" t="s">
        <v>2190</v>
      </c>
    </row>
    <row r="431" spans="1:16">
      <c r="A431" s="119" t="str">
        <f>+VLOOKUP(C431,'Selectable Table'!D:E,2,0)</f>
        <v>ASTRAZENECA</v>
      </c>
      <c r="B431" t="s">
        <v>371</v>
      </c>
      <c r="C431" t="s">
        <v>296</v>
      </c>
      <c r="D431" t="s">
        <v>2189</v>
      </c>
      <c r="E431" s="119" t="s">
        <v>325</v>
      </c>
      <c r="F431" s="119">
        <f>+VLOOKUP(Col!C431,'Selectable Table'!O:P,2,0)</f>
        <v>40700</v>
      </c>
      <c r="G431" s="119" t="str">
        <f>+VLOOKUP(F431,'Selectable Table'!P:Q,2,0)</f>
        <v>Revenues - Third Parties</v>
      </c>
      <c r="I431" t="s">
        <v>130</v>
      </c>
      <c r="J431">
        <v>2026</v>
      </c>
      <c r="K431">
        <v>5</v>
      </c>
      <c r="L431" t="s">
        <v>95</v>
      </c>
      <c r="M431">
        <v>2844.7107827999994</v>
      </c>
      <c r="N431">
        <v>1</v>
      </c>
      <c r="O431">
        <v>2844.7107827999994</v>
      </c>
      <c r="P431" t="s">
        <v>2190</v>
      </c>
    </row>
    <row r="432" spans="1:16">
      <c r="A432" s="119" t="str">
        <f>+VLOOKUP(C432,'Selectable Table'!D:E,2,0)</f>
        <v>ASTRAZENECA</v>
      </c>
      <c r="B432" t="s">
        <v>371</v>
      </c>
      <c r="C432" t="s">
        <v>296</v>
      </c>
      <c r="D432" t="s">
        <v>2189</v>
      </c>
      <c r="E432" s="119" t="s">
        <v>324</v>
      </c>
      <c r="F432" s="119">
        <f>+VLOOKUP(Col!C432,'Selectable Table'!O:P,2,0)</f>
        <v>40700</v>
      </c>
      <c r="G432" s="119" t="str">
        <f>+VLOOKUP(F432,'Selectable Table'!P:Q,2,0)</f>
        <v>Revenues - Third Parties</v>
      </c>
      <c r="I432" t="s">
        <v>203</v>
      </c>
      <c r="J432">
        <v>2026</v>
      </c>
      <c r="K432">
        <v>5</v>
      </c>
      <c r="L432" t="s">
        <v>95</v>
      </c>
      <c r="M432">
        <v>229.29240449999998</v>
      </c>
      <c r="N432">
        <v>1</v>
      </c>
      <c r="O432">
        <v>229.29240449999998</v>
      </c>
      <c r="P432" t="s">
        <v>2190</v>
      </c>
    </row>
    <row r="433" spans="1:16">
      <c r="A433" s="119" t="str">
        <f>+VLOOKUP(C433,'Selectable Table'!D:E,2,0)</f>
        <v>ASTRAZENECA</v>
      </c>
      <c r="B433" t="s">
        <v>371</v>
      </c>
      <c r="C433" t="s">
        <v>296</v>
      </c>
      <c r="D433" t="s">
        <v>2189</v>
      </c>
      <c r="E433" s="119" t="s">
        <v>324</v>
      </c>
      <c r="F433" s="119">
        <f>+VLOOKUP(Col!C433,'Selectable Table'!O:P,2,0)</f>
        <v>40700</v>
      </c>
      <c r="G433" s="119" t="str">
        <f>+VLOOKUP(F433,'Selectable Table'!P:Q,2,0)</f>
        <v>Revenues - Third Parties</v>
      </c>
      <c r="I433" t="s">
        <v>638</v>
      </c>
      <c r="J433">
        <v>2026</v>
      </c>
      <c r="K433">
        <v>5</v>
      </c>
      <c r="L433" t="s">
        <v>95</v>
      </c>
      <c r="M433">
        <v>580.86509159999991</v>
      </c>
      <c r="N433">
        <v>1</v>
      </c>
      <c r="O433">
        <v>580.86509159999991</v>
      </c>
      <c r="P433" t="s">
        <v>2190</v>
      </c>
    </row>
    <row r="434" spans="1:16">
      <c r="A434" s="119" t="str">
        <f>+VLOOKUP(C434,'Selectable Table'!D:E,2,0)</f>
        <v>ASTRAZENECA</v>
      </c>
      <c r="B434" t="s">
        <v>371</v>
      </c>
      <c r="C434" t="s">
        <v>296</v>
      </c>
      <c r="D434" t="s">
        <v>2189</v>
      </c>
      <c r="E434" s="119" t="s">
        <v>324</v>
      </c>
      <c r="F434" s="119">
        <f>+VLOOKUP(Col!C434,'Selectable Table'!O:P,2,0)</f>
        <v>40700</v>
      </c>
      <c r="G434" s="119" t="str">
        <f>+VLOOKUP(F434,'Selectable Table'!P:Q,2,0)</f>
        <v>Revenues - Third Parties</v>
      </c>
      <c r="I434" t="s">
        <v>256</v>
      </c>
      <c r="J434">
        <v>2026</v>
      </c>
      <c r="K434">
        <v>5</v>
      </c>
      <c r="L434" t="s">
        <v>95</v>
      </c>
      <c r="M434">
        <v>427.9944888</v>
      </c>
      <c r="N434">
        <v>1</v>
      </c>
      <c r="O434">
        <v>427.9944888</v>
      </c>
      <c r="P434" t="s">
        <v>2190</v>
      </c>
    </row>
    <row r="435" spans="1:16">
      <c r="A435" s="119" t="str">
        <f>+VLOOKUP(C435,'Selectable Table'!D:E,2,0)</f>
        <v>ASTRAZENECA</v>
      </c>
      <c r="B435" t="s">
        <v>371</v>
      </c>
      <c r="C435" t="s">
        <v>296</v>
      </c>
      <c r="D435" t="s">
        <v>2189</v>
      </c>
      <c r="E435" s="119" t="s">
        <v>324</v>
      </c>
      <c r="F435" s="119">
        <f>+VLOOKUP(Col!C435,'Selectable Table'!O:P,2,0)</f>
        <v>40700</v>
      </c>
      <c r="G435" s="119" t="str">
        <f>+VLOOKUP(F435,'Selectable Table'!P:Q,2,0)</f>
        <v>Revenues - Third Parties</v>
      </c>
      <c r="I435" t="s">
        <v>2208</v>
      </c>
      <c r="J435">
        <v>2026</v>
      </c>
      <c r="K435">
        <v>5</v>
      </c>
      <c r="L435" t="s">
        <v>95</v>
      </c>
      <c r="M435">
        <v>776.32724789999997</v>
      </c>
      <c r="N435">
        <v>1</v>
      </c>
      <c r="O435">
        <v>776.32724789999997</v>
      </c>
      <c r="P435" t="s">
        <v>2190</v>
      </c>
    </row>
    <row r="436" spans="1:16">
      <c r="A436" s="119" t="str">
        <f>+VLOOKUP(C436,'Selectable Table'!D:E,2,0)</f>
        <v>ASTRAZENECA</v>
      </c>
      <c r="B436" t="s">
        <v>371</v>
      </c>
      <c r="C436" t="s">
        <v>296</v>
      </c>
      <c r="D436" t="s">
        <v>2189</v>
      </c>
      <c r="E436" s="119" t="s">
        <v>324</v>
      </c>
      <c r="F436" s="119">
        <f>+VLOOKUP(Col!C436,'Selectable Table'!O:P,2,0)</f>
        <v>40700</v>
      </c>
      <c r="G436" s="119" t="str">
        <f>+VLOOKUP(F436,'Selectable Table'!P:Q,2,0)</f>
        <v>Revenues - Third Parties</v>
      </c>
      <c r="I436" t="s">
        <v>204</v>
      </c>
      <c r="J436">
        <v>2026</v>
      </c>
      <c r="K436">
        <v>5</v>
      </c>
      <c r="L436" t="s">
        <v>95</v>
      </c>
      <c r="M436">
        <v>384.74144999999999</v>
      </c>
      <c r="N436">
        <v>1</v>
      </c>
      <c r="O436">
        <v>384.74144999999999</v>
      </c>
      <c r="P436" t="s">
        <v>2190</v>
      </c>
    </row>
    <row r="437" spans="1:16">
      <c r="A437" s="119" t="str">
        <f>+VLOOKUP(C437,'Selectable Table'!D:E,2,0)</f>
        <v>ASTRAZENECA</v>
      </c>
      <c r="B437" t="s">
        <v>371</v>
      </c>
      <c r="C437" t="s">
        <v>296</v>
      </c>
      <c r="D437" t="s">
        <v>2189</v>
      </c>
      <c r="E437" s="119" t="s">
        <v>324</v>
      </c>
      <c r="F437" s="119">
        <f>+VLOOKUP(Col!C437,'Selectable Table'!O:P,2,0)</f>
        <v>40700</v>
      </c>
      <c r="G437" s="119" t="str">
        <f>+VLOOKUP(F437,'Selectable Table'!P:Q,2,0)</f>
        <v>Revenues - Third Parties</v>
      </c>
      <c r="I437" t="s">
        <v>257</v>
      </c>
      <c r="J437">
        <v>2026</v>
      </c>
      <c r="K437">
        <v>5</v>
      </c>
      <c r="L437" t="s">
        <v>95</v>
      </c>
      <c r="M437">
        <v>641.23574999999994</v>
      </c>
      <c r="N437">
        <v>1</v>
      </c>
      <c r="O437">
        <v>641.23574999999994</v>
      </c>
      <c r="P437" t="s">
        <v>2190</v>
      </c>
    </row>
    <row r="438" spans="1:16">
      <c r="A438" s="119" t="str">
        <f>+VLOOKUP(C438,'Selectable Table'!D:E,2,0)</f>
        <v>ASTRAZENECA</v>
      </c>
      <c r="B438" t="s">
        <v>371</v>
      </c>
      <c r="C438" t="s">
        <v>296</v>
      </c>
      <c r="D438" t="s">
        <v>2189</v>
      </c>
      <c r="E438" s="119" t="s">
        <v>324</v>
      </c>
      <c r="F438" s="119">
        <f>+VLOOKUP(Col!C438,'Selectable Table'!O:P,2,0)</f>
        <v>40700</v>
      </c>
      <c r="G438" s="119" t="str">
        <f>+VLOOKUP(F438,'Selectable Table'!P:Q,2,0)</f>
        <v>Revenues - Third Parties</v>
      </c>
      <c r="I438" t="s">
        <v>260</v>
      </c>
      <c r="J438">
        <v>2026</v>
      </c>
      <c r="K438">
        <v>5</v>
      </c>
      <c r="L438" t="s">
        <v>95</v>
      </c>
      <c r="M438">
        <v>404.99099999999999</v>
      </c>
      <c r="N438">
        <v>1</v>
      </c>
      <c r="O438">
        <v>404.99099999999999</v>
      </c>
      <c r="P438" t="s">
        <v>2190</v>
      </c>
    </row>
    <row r="439" spans="1:16">
      <c r="A439" s="119" t="str">
        <f>+VLOOKUP(C439,'Selectable Table'!D:E,2,0)</f>
        <v>ASTRAZENECA</v>
      </c>
      <c r="B439" t="s">
        <v>371</v>
      </c>
      <c r="C439" t="s">
        <v>296</v>
      </c>
      <c r="D439" t="s">
        <v>2189</v>
      </c>
      <c r="E439" s="119" t="s">
        <v>324</v>
      </c>
      <c r="F439" s="119">
        <f>+VLOOKUP(Col!C439,'Selectable Table'!O:P,2,0)</f>
        <v>40700</v>
      </c>
      <c r="G439" s="119" t="str">
        <f>+VLOOKUP(F439,'Selectable Table'!P:Q,2,0)</f>
        <v>Revenues - Third Parties</v>
      </c>
      <c r="I439" t="s">
        <v>215</v>
      </c>
      <c r="J439">
        <v>2026</v>
      </c>
      <c r="K439">
        <v>5</v>
      </c>
      <c r="L439" t="s">
        <v>95</v>
      </c>
      <c r="M439">
        <v>242.99459999999999</v>
      </c>
      <c r="N439">
        <v>1</v>
      </c>
      <c r="O439">
        <v>242.99459999999999</v>
      </c>
      <c r="P439" t="s">
        <v>2190</v>
      </c>
    </row>
    <row r="440" spans="1:16">
      <c r="A440" s="119" t="str">
        <f>+VLOOKUP(C440,'Selectable Table'!D:E,2,0)</f>
        <v>ASTRAZENECA</v>
      </c>
      <c r="B440" t="s">
        <v>371</v>
      </c>
      <c r="C440" t="s">
        <v>296</v>
      </c>
      <c r="D440" t="s">
        <v>2189</v>
      </c>
      <c r="E440" s="119" t="s">
        <v>323</v>
      </c>
      <c r="F440" s="119">
        <f>+VLOOKUP(Col!C440,'Selectable Table'!O:P,2,0)</f>
        <v>40700</v>
      </c>
      <c r="G440" s="119" t="str">
        <f>+VLOOKUP(F440,'Selectable Table'!P:Q,2,0)</f>
        <v>Revenues - Third Parties</v>
      </c>
      <c r="I440" t="s">
        <v>118</v>
      </c>
      <c r="J440">
        <v>2026</v>
      </c>
      <c r="K440">
        <v>5</v>
      </c>
      <c r="L440" t="s">
        <v>95</v>
      </c>
      <c r="M440">
        <v>1036.2369719999999</v>
      </c>
      <c r="N440">
        <v>1</v>
      </c>
      <c r="O440">
        <v>1036.2369719999999</v>
      </c>
      <c r="P440" t="s">
        <v>2190</v>
      </c>
    </row>
    <row r="441" spans="1:16">
      <c r="A441" s="119" t="str">
        <f>+VLOOKUP(C441,'Selectable Table'!D:E,2,0)</f>
        <v>ASTRAZENECA</v>
      </c>
      <c r="B441" t="s">
        <v>371</v>
      </c>
      <c r="C441" t="s">
        <v>296</v>
      </c>
      <c r="D441" t="s">
        <v>2189</v>
      </c>
      <c r="E441" s="119" t="s">
        <v>323</v>
      </c>
      <c r="F441" s="119">
        <f>+VLOOKUP(Col!C441,'Selectable Table'!O:P,2,0)</f>
        <v>40700</v>
      </c>
      <c r="G441" s="119" t="str">
        <f>+VLOOKUP(F441,'Selectable Table'!P:Q,2,0)</f>
        <v>Revenues - Third Parties</v>
      </c>
      <c r="I441" t="s">
        <v>2198</v>
      </c>
      <c r="J441">
        <v>2026</v>
      </c>
      <c r="K441">
        <v>5</v>
      </c>
      <c r="L441" t="s">
        <v>95</v>
      </c>
      <c r="M441">
        <v>2483.9447999999998</v>
      </c>
      <c r="N441">
        <v>1</v>
      </c>
      <c r="O441">
        <v>2483.9447999999998</v>
      </c>
      <c r="P441" t="s">
        <v>2190</v>
      </c>
    </row>
    <row r="442" spans="1:16">
      <c r="A442" s="119" t="str">
        <f>+VLOOKUP(C442,'Selectable Table'!D:E,2,0)</f>
        <v>ASTRAZENECA</v>
      </c>
      <c r="B442" t="s">
        <v>307</v>
      </c>
      <c r="C442" t="s">
        <v>296</v>
      </c>
      <c r="D442" t="s">
        <v>2189</v>
      </c>
      <c r="E442" s="119" t="s">
        <v>323</v>
      </c>
      <c r="F442" s="119">
        <f>+VLOOKUP(Col!C442,'Selectable Table'!O:P,2,0)</f>
        <v>40700</v>
      </c>
      <c r="G442" s="119" t="str">
        <f>+VLOOKUP(F442,'Selectable Table'!P:Q,2,0)</f>
        <v>Revenues - Third Parties</v>
      </c>
      <c r="I442" t="s">
        <v>266</v>
      </c>
      <c r="J442">
        <v>2026</v>
      </c>
      <c r="K442">
        <v>5</v>
      </c>
      <c r="L442" t="s">
        <v>95</v>
      </c>
      <c r="M442">
        <v>1636.1636399999998</v>
      </c>
      <c r="N442">
        <v>1</v>
      </c>
      <c r="O442">
        <v>1636.1636399999998</v>
      </c>
      <c r="P442" t="s">
        <v>2190</v>
      </c>
    </row>
    <row r="443" spans="1:16">
      <c r="A443" s="119" t="str">
        <f>+VLOOKUP(C443,'Selectable Table'!D:E,2,0)</f>
        <v>ASTRAZENECA</v>
      </c>
      <c r="B443" t="s">
        <v>307</v>
      </c>
      <c r="C443" t="s">
        <v>296</v>
      </c>
      <c r="D443" t="s">
        <v>2189</v>
      </c>
      <c r="E443" s="119" t="s">
        <v>324</v>
      </c>
      <c r="F443" s="119">
        <f>+VLOOKUP(Col!C443,'Selectable Table'!O:P,2,0)</f>
        <v>40700</v>
      </c>
      <c r="G443" s="119" t="str">
        <f>+VLOOKUP(F443,'Selectable Table'!P:Q,2,0)</f>
        <v>Revenues - Third Parties</v>
      </c>
      <c r="I443" t="s">
        <v>141</v>
      </c>
      <c r="J443">
        <v>2026</v>
      </c>
      <c r="K443">
        <v>5</v>
      </c>
      <c r="L443" t="s">
        <v>95</v>
      </c>
      <c r="M443">
        <v>245.42454599999999</v>
      </c>
      <c r="N443">
        <v>1</v>
      </c>
      <c r="O443">
        <v>245.42454599999999</v>
      </c>
      <c r="P443" t="s">
        <v>2190</v>
      </c>
    </row>
    <row r="444" spans="1:16">
      <c r="A444" s="119" t="str">
        <f>+VLOOKUP(C444,'Selectable Table'!D:E,2,0)</f>
        <v>ASTRAZENECA</v>
      </c>
      <c r="B444" t="s">
        <v>308</v>
      </c>
      <c r="C444" t="s">
        <v>296</v>
      </c>
      <c r="D444" t="s">
        <v>2189</v>
      </c>
      <c r="E444" s="119" t="s">
        <v>324</v>
      </c>
      <c r="F444" s="119">
        <f>+VLOOKUP(Col!C444,'Selectable Table'!O:P,2,0)</f>
        <v>40700</v>
      </c>
      <c r="G444" s="119" t="str">
        <f>+VLOOKUP(F444,'Selectable Table'!P:Q,2,0)</f>
        <v>Revenues - Third Parties</v>
      </c>
      <c r="I444" t="s">
        <v>260</v>
      </c>
      <c r="J444">
        <v>2026</v>
      </c>
      <c r="K444">
        <v>5</v>
      </c>
      <c r="L444" t="s">
        <v>95</v>
      </c>
      <c r="M444">
        <v>404.99099999999999</v>
      </c>
      <c r="N444">
        <v>1</v>
      </c>
      <c r="O444">
        <v>404.99099999999999</v>
      </c>
      <c r="P444" t="s">
        <v>2190</v>
      </c>
    </row>
    <row r="445" spans="1:16">
      <c r="A445" s="119" t="str">
        <f>+VLOOKUP(C445,'Selectable Table'!D:E,2,0)</f>
        <v>ASTRAZENECA</v>
      </c>
      <c r="B445" t="s">
        <v>308</v>
      </c>
      <c r="C445" t="s">
        <v>296</v>
      </c>
      <c r="D445" t="s">
        <v>2189</v>
      </c>
      <c r="E445" s="119" t="s">
        <v>323</v>
      </c>
      <c r="F445" s="119">
        <f>+VLOOKUP(Col!C445,'Selectable Table'!O:P,2,0)</f>
        <v>40700</v>
      </c>
      <c r="G445" s="119" t="str">
        <f>+VLOOKUP(F445,'Selectable Table'!P:Q,2,0)</f>
        <v>Revenues - Third Parties</v>
      </c>
      <c r="I445" t="s">
        <v>2198</v>
      </c>
      <c r="J445">
        <v>2026</v>
      </c>
      <c r="K445">
        <v>5</v>
      </c>
      <c r="L445" t="s">
        <v>95</v>
      </c>
      <c r="M445">
        <v>620.98619999999994</v>
      </c>
      <c r="N445">
        <v>1</v>
      </c>
      <c r="O445">
        <v>620.98619999999994</v>
      </c>
      <c r="P445" t="s">
        <v>2190</v>
      </c>
    </row>
    <row r="446" spans="1:16">
      <c r="A446" s="119" t="str">
        <f>+VLOOKUP(C446,'Selectable Table'!D:E,2,0)</f>
        <v>ASTRAZENECA</v>
      </c>
      <c r="B446" t="s">
        <v>372</v>
      </c>
      <c r="C446" t="s">
        <v>296</v>
      </c>
      <c r="D446" t="s">
        <v>2189</v>
      </c>
      <c r="E446" s="119" t="s">
        <v>325</v>
      </c>
      <c r="F446" s="119">
        <f>+VLOOKUP(Col!C446,'Selectable Table'!O:P,2,0)</f>
        <v>40700</v>
      </c>
      <c r="G446" s="119" t="str">
        <f>+VLOOKUP(F446,'Selectable Table'!P:Q,2,0)</f>
        <v>Revenues - Third Parties</v>
      </c>
      <c r="I446" t="s">
        <v>130</v>
      </c>
      <c r="J446">
        <v>2026</v>
      </c>
      <c r="K446">
        <v>5</v>
      </c>
      <c r="L446" t="s">
        <v>95</v>
      </c>
      <c r="M446">
        <v>508.43920109999993</v>
      </c>
      <c r="N446">
        <v>1</v>
      </c>
      <c r="O446">
        <v>508.43920109999993</v>
      </c>
      <c r="P446" t="s">
        <v>2190</v>
      </c>
    </row>
    <row r="447" spans="1:16">
      <c r="A447" s="119" t="str">
        <f>+VLOOKUP(C447,'Selectable Table'!D:E,2,0)</f>
        <v>ASTRAZENECA</v>
      </c>
      <c r="B447" t="s">
        <v>372</v>
      </c>
      <c r="C447" t="s">
        <v>296</v>
      </c>
      <c r="D447" t="s">
        <v>2189</v>
      </c>
      <c r="E447" s="119" t="s">
        <v>324</v>
      </c>
      <c r="F447" s="119">
        <f>+VLOOKUP(Col!C447,'Selectable Table'!O:P,2,0)</f>
        <v>40700</v>
      </c>
      <c r="G447" s="119" t="str">
        <f>+VLOOKUP(F447,'Selectable Table'!P:Q,2,0)</f>
        <v>Revenues - Third Parties</v>
      </c>
      <c r="I447" t="s">
        <v>203</v>
      </c>
      <c r="J447">
        <v>2026</v>
      </c>
      <c r="K447">
        <v>5</v>
      </c>
      <c r="L447" t="s">
        <v>95</v>
      </c>
      <c r="M447">
        <v>241.02364379999997</v>
      </c>
      <c r="N447">
        <v>1</v>
      </c>
      <c r="O447">
        <v>241.02364379999997</v>
      </c>
      <c r="P447" t="s">
        <v>2190</v>
      </c>
    </row>
    <row r="448" spans="1:16">
      <c r="A448" s="119" t="str">
        <f>+VLOOKUP(C448,'Selectable Table'!D:E,2,0)</f>
        <v>ASTRAZENECA</v>
      </c>
      <c r="B448" t="s">
        <v>372</v>
      </c>
      <c r="C448" t="s">
        <v>296</v>
      </c>
      <c r="D448" t="s">
        <v>2189</v>
      </c>
      <c r="E448" s="119" t="s">
        <v>324</v>
      </c>
      <c r="F448" s="119">
        <f>+VLOOKUP(Col!C448,'Selectable Table'!O:P,2,0)</f>
        <v>40700</v>
      </c>
      <c r="G448" s="119" t="str">
        <f>+VLOOKUP(F448,'Selectable Table'!P:Q,2,0)</f>
        <v>Revenues - Third Parties</v>
      </c>
      <c r="I448" t="s">
        <v>204</v>
      </c>
      <c r="J448">
        <v>2026</v>
      </c>
      <c r="K448">
        <v>5</v>
      </c>
      <c r="L448" t="s">
        <v>95</v>
      </c>
      <c r="M448">
        <v>128.24714999999998</v>
      </c>
      <c r="N448">
        <v>1</v>
      </c>
      <c r="O448">
        <v>128.24714999999998</v>
      </c>
      <c r="P448" t="s">
        <v>2190</v>
      </c>
    </row>
    <row r="449" spans="1:16">
      <c r="A449" s="119" t="str">
        <f>+VLOOKUP(C449,'Selectable Table'!D:E,2,0)</f>
        <v>ASTRAZENECA</v>
      </c>
      <c r="B449" t="s">
        <v>372</v>
      </c>
      <c r="C449" t="s">
        <v>296</v>
      </c>
      <c r="D449" t="s">
        <v>2189</v>
      </c>
      <c r="E449" s="119" t="s">
        <v>324</v>
      </c>
      <c r="F449" s="119">
        <f>+VLOOKUP(Col!C449,'Selectable Table'!O:P,2,0)</f>
        <v>40700</v>
      </c>
      <c r="G449" s="119" t="str">
        <f>+VLOOKUP(F449,'Selectable Table'!P:Q,2,0)</f>
        <v>Revenues - Third Parties</v>
      </c>
      <c r="I449" t="s">
        <v>260</v>
      </c>
      <c r="J449">
        <v>2026</v>
      </c>
      <c r="K449">
        <v>5</v>
      </c>
      <c r="L449" t="s">
        <v>95</v>
      </c>
      <c r="M449">
        <v>404.99099999999999</v>
      </c>
      <c r="N449">
        <v>1</v>
      </c>
      <c r="O449">
        <v>404.99099999999999</v>
      </c>
      <c r="P449" t="s">
        <v>2190</v>
      </c>
    </row>
    <row r="450" spans="1:16">
      <c r="A450" s="119" t="str">
        <f>+VLOOKUP(C450,'Selectable Table'!D:E,2,0)</f>
        <v>ASTRAZENECA</v>
      </c>
      <c r="B450" t="s">
        <v>372</v>
      </c>
      <c r="C450" t="s">
        <v>296</v>
      </c>
      <c r="D450" t="s">
        <v>2189</v>
      </c>
      <c r="E450" s="119" t="s">
        <v>323</v>
      </c>
      <c r="F450" s="119">
        <f>+VLOOKUP(Col!C450,'Selectable Table'!O:P,2,0)</f>
        <v>40700</v>
      </c>
      <c r="G450" s="119" t="str">
        <f>+VLOOKUP(F450,'Selectable Table'!P:Q,2,0)</f>
        <v>Revenues - Third Parties</v>
      </c>
      <c r="I450" t="s">
        <v>118</v>
      </c>
      <c r="J450">
        <v>2026</v>
      </c>
      <c r="K450">
        <v>5</v>
      </c>
      <c r="L450" t="s">
        <v>95</v>
      </c>
      <c r="M450">
        <v>128.24714999999998</v>
      </c>
      <c r="N450">
        <v>1</v>
      </c>
      <c r="O450">
        <v>128.24714999999998</v>
      </c>
      <c r="P450" t="s">
        <v>2190</v>
      </c>
    </row>
    <row r="451" spans="1:16">
      <c r="A451" s="119" t="str">
        <f>+VLOOKUP(C451,'Selectable Table'!D:E,2,0)</f>
        <v>ASTRAZENECA</v>
      </c>
      <c r="B451" t="s">
        <v>372</v>
      </c>
      <c r="C451" t="s">
        <v>296</v>
      </c>
      <c r="D451" t="s">
        <v>2189</v>
      </c>
      <c r="E451" s="119" t="s">
        <v>324</v>
      </c>
      <c r="F451" s="119">
        <f>+VLOOKUP(Col!C451,'Selectable Table'!O:P,2,0)</f>
        <v>40700</v>
      </c>
      <c r="G451" s="119" t="str">
        <f>+VLOOKUP(F451,'Selectable Table'!P:Q,2,0)</f>
        <v>Revenues - Third Parties</v>
      </c>
      <c r="I451" t="s">
        <v>617</v>
      </c>
      <c r="J451">
        <v>2026</v>
      </c>
      <c r="K451">
        <v>5</v>
      </c>
      <c r="L451" t="s">
        <v>95</v>
      </c>
      <c r="M451">
        <v>32.7097731</v>
      </c>
      <c r="N451">
        <v>1</v>
      </c>
      <c r="O451">
        <v>32.7097731</v>
      </c>
      <c r="P451" t="s">
        <v>2190</v>
      </c>
    </row>
    <row r="452" spans="1:16">
      <c r="A452" s="119" t="str">
        <f>+VLOOKUP(C452,'Selectable Table'!D:E,2,0)</f>
        <v>ASTRAZENECA</v>
      </c>
      <c r="B452" t="s">
        <v>310</v>
      </c>
      <c r="C452" t="s">
        <v>296</v>
      </c>
      <c r="D452" t="s">
        <v>2189</v>
      </c>
      <c r="E452" s="119" t="s">
        <v>324</v>
      </c>
      <c r="F452" s="119">
        <f>+VLOOKUP(Col!C452,'Selectable Table'!O:P,2,0)</f>
        <v>40700</v>
      </c>
      <c r="G452" s="119" t="str">
        <f>+VLOOKUP(F452,'Selectable Table'!P:Q,2,0)</f>
        <v>Revenues - Third Parties</v>
      </c>
      <c r="I452" t="s">
        <v>2207</v>
      </c>
      <c r="J452">
        <v>2026</v>
      </c>
      <c r="K452">
        <v>5</v>
      </c>
      <c r="L452" t="s">
        <v>95</v>
      </c>
      <c r="M452">
        <v>206.54540999999998</v>
      </c>
      <c r="N452">
        <v>1</v>
      </c>
      <c r="O452">
        <v>206.54540999999998</v>
      </c>
      <c r="P452" t="s">
        <v>2190</v>
      </c>
    </row>
    <row r="453" spans="1:16">
      <c r="A453" s="119" t="str">
        <f>+VLOOKUP(C453,'Selectable Table'!D:E,2,0)</f>
        <v>ASTRAZENECA</v>
      </c>
      <c r="B453" t="s">
        <v>310</v>
      </c>
      <c r="C453" t="s">
        <v>296</v>
      </c>
      <c r="D453" t="s">
        <v>2189</v>
      </c>
      <c r="E453" s="119" t="s">
        <v>325</v>
      </c>
      <c r="F453" s="119">
        <f>+VLOOKUP(Col!C453,'Selectable Table'!O:P,2,0)</f>
        <v>40700</v>
      </c>
      <c r="G453" s="119" t="str">
        <f>+VLOOKUP(F453,'Selectable Table'!P:Q,2,0)</f>
        <v>Revenues - Third Parties</v>
      </c>
      <c r="I453" t="s">
        <v>130</v>
      </c>
      <c r="J453">
        <v>2026</v>
      </c>
      <c r="K453">
        <v>5</v>
      </c>
      <c r="L453" t="s">
        <v>95</v>
      </c>
      <c r="M453">
        <v>3872.8479348000001</v>
      </c>
      <c r="N453">
        <v>1</v>
      </c>
      <c r="O453">
        <v>3872.8479348000001</v>
      </c>
      <c r="P453" t="s">
        <v>2190</v>
      </c>
    </row>
    <row r="454" spans="1:16">
      <c r="A454" s="119" t="str">
        <f>+VLOOKUP(C454,'Selectable Table'!D:E,2,0)</f>
        <v>ASTRAZENECA</v>
      </c>
      <c r="B454" t="s">
        <v>310</v>
      </c>
      <c r="C454" t="s">
        <v>296</v>
      </c>
      <c r="D454" t="s">
        <v>2189</v>
      </c>
      <c r="E454" s="119" t="s">
        <v>324</v>
      </c>
      <c r="F454" s="119">
        <f>+VLOOKUP(Col!C454,'Selectable Table'!O:P,2,0)</f>
        <v>40700</v>
      </c>
      <c r="G454" s="119" t="str">
        <f>+VLOOKUP(F454,'Selectable Table'!P:Q,2,0)</f>
        <v>Revenues - Third Parties</v>
      </c>
      <c r="I454" t="s">
        <v>196</v>
      </c>
      <c r="J454">
        <v>2026</v>
      </c>
      <c r="K454">
        <v>5</v>
      </c>
      <c r="L454" t="s">
        <v>95</v>
      </c>
      <c r="M454">
        <v>1835.9591999999998</v>
      </c>
      <c r="N454">
        <v>1</v>
      </c>
      <c r="O454">
        <v>1835.9591999999998</v>
      </c>
      <c r="P454" t="s">
        <v>2190</v>
      </c>
    </row>
    <row r="455" spans="1:16">
      <c r="A455" s="119" t="str">
        <f>+VLOOKUP(C455,'Selectable Table'!D:E,2,0)</f>
        <v>ASTRAZENECA</v>
      </c>
      <c r="B455" t="s">
        <v>310</v>
      </c>
      <c r="C455" t="s">
        <v>296</v>
      </c>
      <c r="D455" t="s">
        <v>2189</v>
      </c>
      <c r="E455" s="119" t="s">
        <v>324</v>
      </c>
      <c r="F455" s="119">
        <f>+VLOOKUP(Col!C455,'Selectable Table'!O:P,2,0)</f>
        <v>40700</v>
      </c>
      <c r="G455" s="119" t="str">
        <f>+VLOOKUP(F455,'Selectable Table'!P:Q,2,0)</f>
        <v>Revenues - Third Parties</v>
      </c>
      <c r="I455" t="s">
        <v>260</v>
      </c>
      <c r="J455">
        <v>2026</v>
      </c>
      <c r="K455">
        <v>5</v>
      </c>
      <c r="L455" t="s">
        <v>95</v>
      </c>
      <c r="M455">
        <v>404.99099999999999</v>
      </c>
      <c r="N455">
        <v>1</v>
      </c>
      <c r="O455">
        <v>404.99099999999999</v>
      </c>
      <c r="P455" t="s">
        <v>2190</v>
      </c>
    </row>
    <row r="456" spans="1:16">
      <c r="A456" s="119" t="str">
        <f>+VLOOKUP(C456,'Selectable Table'!D:E,2,0)</f>
        <v>ASTRAZENECA</v>
      </c>
      <c r="B456" t="s">
        <v>310</v>
      </c>
      <c r="C456" t="s">
        <v>296</v>
      </c>
      <c r="D456" t="s">
        <v>2189</v>
      </c>
      <c r="E456" s="119" t="s">
        <v>323</v>
      </c>
      <c r="F456" s="119">
        <f>+VLOOKUP(Col!C456,'Selectable Table'!O:P,2,0)</f>
        <v>40700</v>
      </c>
      <c r="G456" s="119" t="str">
        <f>+VLOOKUP(F456,'Selectable Table'!P:Q,2,0)</f>
        <v>Revenues - Third Parties</v>
      </c>
      <c r="I456" t="s">
        <v>118</v>
      </c>
      <c r="J456">
        <v>2026</v>
      </c>
      <c r="K456">
        <v>5</v>
      </c>
      <c r="L456" t="s">
        <v>95</v>
      </c>
      <c r="M456">
        <v>1923.7072499999999</v>
      </c>
      <c r="N456">
        <v>1</v>
      </c>
      <c r="O456">
        <v>1923.7072499999999</v>
      </c>
      <c r="P456" t="s">
        <v>2190</v>
      </c>
    </row>
    <row r="457" spans="1:16">
      <c r="A457" s="119" t="str">
        <f>+VLOOKUP(C457,'Selectable Table'!D:E,2,0)</f>
        <v>ASTRAZENECA</v>
      </c>
      <c r="B457" t="s">
        <v>590</v>
      </c>
      <c r="C457" t="s">
        <v>296</v>
      </c>
      <c r="D457" t="s">
        <v>2189</v>
      </c>
      <c r="E457" s="119" t="s">
        <v>324</v>
      </c>
      <c r="F457" s="119">
        <f>+VLOOKUP(Col!C457,'Selectable Table'!O:P,2,0)</f>
        <v>40700</v>
      </c>
      <c r="G457" s="119" t="str">
        <f>+VLOOKUP(F457,'Selectable Table'!P:Q,2,0)</f>
        <v>Revenues - Third Parties</v>
      </c>
      <c r="I457" t="s">
        <v>260</v>
      </c>
      <c r="J457">
        <v>2026</v>
      </c>
      <c r="K457">
        <v>5</v>
      </c>
      <c r="L457" t="s">
        <v>95</v>
      </c>
      <c r="M457">
        <v>404.99099999999999</v>
      </c>
      <c r="N457">
        <v>1</v>
      </c>
      <c r="O457">
        <v>404.99099999999999</v>
      </c>
      <c r="P457" t="s">
        <v>2190</v>
      </c>
    </row>
    <row r="458" spans="1:16">
      <c r="A458" s="119" t="str">
        <f>+VLOOKUP(C458,'Selectable Table'!D:E,2,0)</f>
        <v>ASTRAZENECA</v>
      </c>
      <c r="B458" t="s">
        <v>590</v>
      </c>
      <c r="C458" t="s">
        <v>296</v>
      </c>
      <c r="D458" t="s">
        <v>2189</v>
      </c>
      <c r="E458" s="119" t="s">
        <v>324</v>
      </c>
      <c r="F458" s="119">
        <f>+VLOOKUP(Col!C458,'Selectable Table'!O:P,2,0)</f>
        <v>40700</v>
      </c>
      <c r="G458" s="119" t="str">
        <f>+VLOOKUP(F458,'Selectable Table'!P:Q,2,0)</f>
        <v>Revenues - Third Parties</v>
      </c>
      <c r="I458" t="s">
        <v>215</v>
      </c>
      <c r="J458">
        <v>2026</v>
      </c>
      <c r="K458">
        <v>5</v>
      </c>
      <c r="L458" t="s">
        <v>95</v>
      </c>
      <c r="M458">
        <v>728.98379999999997</v>
      </c>
      <c r="N458">
        <v>1</v>
      </c>
      <c r="O458">
        <v>728.98379999999997</v>
      </c>
      <c r="P458" t="s">
        <v>2190</v>
      </c>
    </row>
    <row r="459" spans="1:16">
      <c r="A459" s="119" t="str">
        <f>+VLOOKUP(C459,'Selectable Table'!D:E,2,0)</f>
        <v>ASTRAZENECA</v>
      </c>
      <c r="B459" t="s">
        <v>590</v>
      </c>
      <c r="C459" t="s">
        <v>296</v>
      </c>
      <c r="D459" t="s">
        <v>2189</v>
      </c>
      <c r="E459" s="119" t="s">
        <v>324</v>
      </c>
      <c r="F459" s="119">
        <f>+VLOOKUP(Col!C459,'Selectable Table'!O:P,2,0)</f>
        <v>40700</v>
      </c>
      <c r="G459" s="119" t="str">
        <f>+VLOOKUP(F459,'Selectable Table'!P:Q,2,0)</f>
        <v>Revenues - Third Parties</v>
      </c>
      <c r="I459" t="s">
        <v>692</v>
      </c>
      <c r="J459">
        <v>2026</v>
      </c>
      <c r="K459">
        <v>5</v>
      </c>
      <c r="L459" t="s">
        <v>95</v>
      </c>
      <c r="M459">
        <v>1120.4750999999999</v>
      </c>
      <c r="N459">
        <v>1</v>
      </c>
      <c r="O459">
        <v>1120.4750999999999</v>
      </c>
      <c r="P459" t="s">
        <v>2190</v>
      </c>
    </row>
    <row r="460" spans="1:16">
      <c r="A460" s="119" t="str">
        <f>+VLOOKUP(C460,'Selectable Table'!D:E,2,0)</f>
        <v>ASTRAZENECA</v>
      </c>
      <c r="B460" t="s">
        <v>590</v>
      </c>
      <c r="C460" t="s">
        <v>296</v>
      </c>
      <c r="D460" t="s">
        <v>2189</v>
      </c>
      <c r="E460" s="119" t="s">
        <v>323</v>
      </c>
      <c r="F460" s="119">
        <f>+VLOOKUP(Col!C460,'Selectable Table'!O:P,2,0)</f>
        <v>40700</v>
      </c>
      <c r="G460" s="119" t="str">
        <f>+VLOOKUP(F460,'Selectable Table'!P:Q,2,0)</f>
        <v>Revenues - Third Parties</v>
      </c>
      <c r="I460" t="s">
        <v>118</v>
      </c>
      <c r="J460">
        <v>2026</v>
      </c>
      <c r="K460">
        <v>5</v>
      </c>
      <c r="L460" t="s">
        <v>95</v>
      </c>
      <c r="M460">
        <v>641.23574999999994</v>
      </c>
      <c r="N460">
        <v>1</v>
      </c>
      <c r="O460">
        <v>641.23574999999994</v>
      </c>
      <c r="P460" t="s">
        <v>2190</v>
      </c>
    </row>
    <row r="461" spans="1:16">
      <c r="A461" s="119" t="str">
        <f>+VLOOKUP(C461,'Selectable Table'!D:E,2,0)</f>
        <v>ASTRAZENECA</v>
      </c>
      <c r="B461" t="s">
        <v>592</v>
      </c>
      <c r="C461" t="s">
        <v>296</v>
      </c>
      <c r="D461" t="s">
        <v>2189</v>
      </c>
      <c r="E461" s="119" t="s">
        <v>324</v>
      </c>
      <c r="F461" s="119">
        <f>+VLOOKUP(Col!C461,'Selectable Table'!O:P,2,0)</f>
        <v>40700</v>
      </c>
      <c r="G461" s="119" t="str">
        <f>+VLOOKUP(F461,'Selectable Table'!P:Q,2,0)</f>
        <v>Revenues - Third Parties</v>
      </c>
      <c r="I461" t="s">
        <v>2207</v>
      </c>
      <c r="J461">
        <v>2026</v>
      </c>
      <c r="K461">
        <v>5</v>
      </c>
      <c r="L461" t="s">
        <v>95</v>
      </c>
      <c r="M461">
        <v>26.729405999999997</v>
      </c>
      <c r="N461">
        <v>1</v>
      </c>
      <c r="O461">
        <v>26.729405999999997</v>
      </c>
      <c r="P461" t="s">
        <v>2190</v>
      </c>
    </row>
    <row r="462" spans="1:16">
      <c r="A462" s="119" t="str">
        <f>+VLOOKUP(C462,'Selectable Table'!D:E,2,0)</f>
        <v>ASTRAZENECA</v>
      </c>
      <c r="B462" t="s">
        <v>592</v>
      </c>
      <c r="C462" t="s">
        <v>296</v>
      </c>
      <c r="D462" t="s">
        <v>2189</v>
      </c>
      <c r="E462" s="119" t="s">
        <v>325</v>
      </c>
      <c r="F462" s="119">
        <f>+VLOOKUP(Col!C462,'Selectable Table'!O:P,2,0)</f>
        <v>40700</v>
      </c>
      <c r="G462" s="119" t="str">
        <f>+VLOOKUP(F462,'Selectable Table'!P:Q,2,0)</f>
        <v>Revenues - Third Parties</v>
      </c>
      <c r="I462" t="s">
        <v>130</v>
      </c>
      <c r="J462">
        <v>2026</v>
      </c>
      <c r="K462">
        <v>5</v>
      </c>
      <c r="L462" t="s">
        <v>95</v>
      </c>
      <c r="M462">
        <v>849.38762429999997</v>
      </c>
      <c r="N462">
        <v>1</v>
      </c>
      <c r="O462">
        <v>849.38762429999997</v>
      </c>
      <c r="P462" t="s">
        <v>2190</v>
      </c>
    </row>
    <row r="463" spans="1:16">
      <c r="A463" s="119" t="str">
        <f>+VLOOKUP(C463,'Selectable Table'!D:E,2,0)</f>
        <v>ASTRAZENECA</v>
      </c>
      <c r="B463" t="s">
        <v>592</v>
      </c>
      <c r="C463" t="s">
        <v>296</v>
      </c>
      <c r="D463" t="s">
        <v>2189</v>
      </c>
      <c r="E463" s="119" t="s">
        <v>324</v>
      </c>
      <c r="F463" s="119">
        <f>+VLOOKUP(Col!C463,'Selectable Table'!O:P,2,0)</f>
        <v>40700</v>
      </c>
      <c r="G463" s="119" t="str">
        <f>+VLOOKUP(F463,'Selectable Table'!P:Q,2,0)</f>
        <v>Revenues - Third Parties</v>
      </c>
      <c r="I463" t="s">
        <v>196</v>
      </c>
      <c r="J463">
        <v>2026</v>
      </c>
      <c r="K463">
        <v>5</v>
      </c>
      <c r="L463" t="s">
        <v>95</v>
      </c>
      <c r="M463">
        <v>388.5888645</v>
      </c>
      <c r="N463">
        <v>1</v>
      </c>
      <c r="O463">
        <v>388.5888645</v>
      </c>
      <c r="P463" t="s">
        <v>2190</v>
      </c>
    </row>
    <row r="464" spans="1:16">
      <c r="A464" s="119" t="str">
        <f>+VLOOKUP(C464,'Selectable Table'!D:E,2,0)</f>
        <v>ASTRAZENECA</v>
      </c>
      <c r="B464" t="s">
        <v>592</v>
      </c>
      <c r="C464" t="s">
        <v>296</v>
      </c>
      <c r="D464" t="s">
        <v>2189</v>
      </c>
      <c r="E464" s="119" t="s">
        <v>324</v>
      </c>
      <c r="F464" s="119">
        <f>+VLOOKUP(Col!C464,'Selectable Table'!O:P,2,0)</f>
        <v>40700</v>
      </c>
      <c r="G464" s="119" t="str">
        <f>+VLOOKUP(F464,'Selectable Table'!P:Q,2,0)</f>
        <v>Revenues - Third Parties</v>
      </c>
      <c r="I464" t="s">
        <v>260</v>
      </c>
      <c r="J464">
        <v>2026</v>
      </c>
      <c r="K464">
        <v>5</v>
      </c>
      <c r="L464" t="s">
        <v>95</v>
      </c>
      <c r="M464">
        <v>409.04090999999994</v>
      </c>
      <c r="N464">
        <v>1</v>
      </c>
      <c r="O464">
        <v>409.04090999999994</v>
      </c>
      <c r="P464" t="s">
        <v>2190</v>
      </c>
    </row>
    <row r="465" spans="1:16">
      <c r="A465" s="119" t="str">
        <f>+VLOOKUP(C465,'Selectable Table'!D:E,2,0)</f>
        <v>ASTRAZENECA</v>
      </c>
      <c r="B465" t="s">
        <v>592</v>
      </c>
      <c r="C465" t="s">
        <v>296</v>
      </c>
      <c r="D465" t="s">
        <v>2189</v>
      </c>
      <c r="E465" s="119" t="s">
        <v>323</v>
      </c>
      <c r="F465" s="119">
        <f>+VLOOKUP(Col!C465,'Selectable Table'!O:P,2,0)</f>
        <v>40700</v>
      </c>
      <c r="G465" s="119" t="str">
        <f>+VLOOKUP(F465,'Selectable Table'!P:Q,2,0)</f>
        <v>Revenues - Third Parties</v>
      </c>
      <c r="I465" t="s">
        <v>118</v>
      </c>
      <c r="J465">
        <v>2026</v>
      </c>
      <c r="K465">
        <v>5</v>
      </c>
      <c r="L465" t="s">
        <v>95</v>
      </c>
      <c r="M465">
        <v>1165.7665934999998</v>
      </c>
      <c r="N465">
        <v>1</v>
      </c>
      <c r="O465">
        <v>1165.7665934999998</v>
      </c>
      <c r="P465" t="s">
        <v>2190</v>
      </c>
    </row>
    <row r="466" spans="1:16">
      <c r="A466" s="119" t="str">
        <f>+VLOOKUP(C466,'Selectable Table'!D:E,2,0)</f>
        <v>OTH CUST</v>
      </c>
      <c r="B466" t="s">
        <v>377</v>
      </c>
      <c r="C466" t="s">
        <v>378</v>
      </c>
      <c r="D466" t="s">
        <v>2189</v>
      </c>
      <c r="E466" s="119" t="s">
        <v>325</v>
      </c>
      <c r="F466" s="119">
        <f>+VLOOKUP(Col!C466,'Selectable Table'!O:P,2,0)</f>
        <v>40700</v>
      </c>
      <c r="G466" s="119" t="str">
        <f>+VLOOKUP(F466,'Selectable Table'!P:Q,2,0)</f>
        <v>Revenues - Third Parties</v>
      </c>
      <c r="I466" t="s">
        <v>130</v>
      </c>
      <c r="J466">
        <v>2026</v>
      </c>
      <c r="K466">
        <v>5</v>
      </c>
      <c r="L466" t="s">
        <v>95</v>
      </c>
      <c r="M466">
        <v>509.1</v>
      </c>
      <c r="N466">
        <v>1</v>
      </c>
      <c r="O466">
        <v>509.1</v>
      </c>
      <c r="P466" t="s">
        <v>2190</v>
      </c>
    </row>
    <row r="467" spans="1:16">
      <c r="A467" s="119" t="str">
        <f>+VLOOKUP(C467,'Selectable Table'!D:E,2,0)</f>
        <v>OTH CUST</v>
      </c>
      <c r="B467" t="s">
        <v>377</v>
      </c>
      <c r="C467" t="s">
        <v>378</v>
      </c>
      <c r="D467" t="s">
        <v>2189</v>
      </c>
      <c r="E467" s="119" t="s">
        <v>324</v>
      </c>
      <c r="F467" s="119">
        <f>+VLOOKUP(Col!C467,'Selectable Table'!O:P,2,0)</f>
        <v>40700</v>
      </c>
      <c r="G467" s="119" t="str">
        <f>+VLOOKUP(F467,'Selectable Table'!P:Q,2,0)</f>
        <v>Revenues - Third Parties</v>
      </c>
      <c r="I467" t="s">
        <v>256</v>
      </c>
      <c r="J467">
        <v>2026</v>
      </c>
      <c r="K467">
        <v>5</v>
      </c>
      <c r="L467" t="s">
        <v>95</v>
      </c>
      <c r="M467">
        <v>233</v>
      </c>
      <c r="N467">
        <v>1</v>
      </c>
      <c r="O467">
        <v>233</v>
      </c>
      <c r="P467" t="s">
        <v>2190</v>
      </c>
    </row>
    <row r="468" spans="1:16">
      <c r="A468" s="119" t="str">
        <f>+VLOOKUP(C468,'Selectable Table'!D:E,2,0)</f>
        <v>OTH CUST</v>
      </c>
      <c r="B468" t="s">
        <v>377</v>
      </c>
      <c r="C468" t="s">
        <v>378</v>
      </c>
      <c r="D468" t="s">
        <v>2189</v>
      </c>
      <c r="E468" s="119" t="s">
        <v>324</v>
      </c>
      <c r="F468" s="119">
        <f>+VLOOKUP(Col!C468,'Selectable Table'!O:P,2,0)</f>
        <v>40700</v>
      </c>
      <c r="G468" s="119" t="str">
        <f>+VLOOKUP(F468,'Selectable Table'!P:Q,2,0)</f>
        <v>Revenues - Third Parties</v>
      </c>
      <c r="I468" t="s">
        <v>257</v>
      </c>
      <c r="J468">
        <v>2026</v>
      </c>
      <c r="K468">
        <v>5</v>
      </c>
      <c r="L468" t="s">
        <v>95</v>
      </c>
      <c r="M468">
        <v>274.48</v>
      </c>
      <c r="N468">
        <v>1</v>
      </c>
      <c r="O468">
        <v>274.48</v>
      </c>
      <c r="P468" t="s">
        <v>2190</v>
      </c>
    </row>
    <row r="469" spans="1:16">
      <c r="A469" s="119" t="str">
        <f>+VLOOKUP(C469,'Selectable Table'!D:E,2,0)</f>
        <v>OTH CUST</v>
      </c>
      <c r="B469" t="s">
        <v>377</v>
      </c>
      <c r="C469" t="s">
        <v>378</v>
      </c>
      <c r="D469" t="s">
        <v>2189</v>
      </c>
      <c r="E469" s="119" t="s">
        <v>324</v>
      </c>
      <c r="F469" s="119">
        <f>+VLOOKUP(Col!C469,'Selectable Table'!O:P,2,0)</f>
        <v>40700</v>
      </c>
      <c r="G469" s="119" t="str">
        <f>+VLOOKUP(F469,'Selectable Table'!P:Q,2,0)</f>
        <v>Revenues - Third Parties</v>
      </c>
      <c r="I469" t="s">
        <v>260</v>
      </c>
      <c r="J469">
        <v>2026</v>
      </c>
      <c r="K469">
        <v>5</v>
      </c>
      <c r="L469" t="s">
        <v>95</v>
      </c>
      <c r="M469">
        <v>1370.3</v>
      </c>
      <c r="N469">
        <v>1</v>
      </c>
      <c r="O469">
        <v>1370.3</v>
      </c>
      <c r="P469" t="s">
        <v>2190</v>
      </c>
    </row>
    <row r="470" spans="1:16">
      <c r="A470" s="119" t="str">
        <f>+VLOOKUP(C470,'Selectable Table'!D:E,2,0)</f>
        <v>OTH CUST</v>
      </c>
      <c r="B470" t="s">
        <v>377</v>
      </c>
      <c r="C470" t="s">
        <v>378</v>
      </c>
      <c r="D470" t="s">
        <v>2189</v>
      </c>
      <c r="E470" s="119" t="s">
        <v>323</v>
      </c>
      <c r="F470" s="119">
        <f>+VLOOKUP(Col!C470,'Selectable Table'!O:P,2,0)</f>
        <v>40700</v>
      </c>
      <c r="G470" s="119" t="str">
        <f>+VLOOKUP(F470,'Selectable Table'!P:Q,2,0)</f>
        <v>Revenues - Third Parties</v>
      </c>
      <c r="I470" t="s">
        <v>163</v>
      </c>
      <c r="J470">
        <v>2026</v>
      </c>
      <c r="K470">
        <v>5</v>
      </c>
      <c r="L470" t="s">
        <v>95</v>
      </c>
      <c r="M470">
        <v>343.1</v>
      </c>
      <c r="N470">
        <v>1</v>
      </c>
      <c r="O470">
        <v>343.1</v>
      </c>
      <c r="P470" t="s">
        <v>2190</v>
      </c>
    </row>
    <row r="471" spans="1:16">
      <c r="A471" s="119" t="str">
        <f>+VLOOKUP(C471,'Selectable Table'!D:E,2,0)</f>
        <v>OTH CUST</v>
      </c>
      <c r="B471" t="s">
        <v>377</v>
      </c>
      <c r="C471" t="s">
        <v>378</v>
      </c>
      <c r="D471" t="s">
        <v>2189</v>
      </c>
      <c r="E471" s="119" t="s">
        <v>324</v>
      </c>
      <c r="F471" s="119">
        <f>+VLOOKUP(Col!C471,'Selectable Table'!O:P,2,0)</f>
        <v>40700</v>
      </c>
      <c r="G471" s="119" t="str">
        <f>+VLOOKUP(F471,'Selectable Table'!P:Q,2,0)</f>
        <v>Revenues - Third Parties</v>
      </c>
      <c r="I471" t="s">
        <v>683</v>
      </c>
      <c r="J471">
        <v>2026</v>
      </c>
      <c r="K471">
        <v>5</v>
      </c>
      <c r="L471" t="s">
        <v>95</v>
      </c>
      <c r="M471">
        <v>107.1</v>
      </c>
      <c r="N471">
        <v>1</v>
      </c>
      <c r="O471">
        <v>107.1</v>
      </c>
      <c r="P471" t="s">
        <v>2190</v>
      </c>
    </row>
    <row r="472" spans="1:16">
      <c r="A472" s="119" t="str">
        <f>+VLOOKUP(C472,'Selectable Table'!D:E,2,0)</f>
        <v>MEDIMMUNE</v>
      </c>
      <c r="B472" t="s">
        <v>2065</v>
      </c>
      <c r="C472" t="s">
        <v>370</v>
      </c>
      <c r="D472" t="s">
        <v>2189</v>
      </c>
      <c r="E472" s="119" t="s">
        <v>324</v>
      </c>
      <c r="F472" s="119">
        <f>+VLOOKUP(Col!C472,'Selectable Table'!O:P,2,0)</f>
        <v>40700</v>
      </c>
      <c r="G472" s="119" t="str">
        <f>+VLOOKUP(F472,'Selectable Table'!P:Q,2,0)</f>
        <v>Revenues - Third Parties</v>
      </c>
      <c r="I472" t="s">
        <v>260</v>
      </c>
      <c r="J472">
        <v>2026</v>
      </c>
      <c r="K472">
        <v>5</v>
      </c>
      <c r="L472" t="s">
        <v>95</v>
      </c>
      <c r="M472">
        <v>402.36</v>
      </c>
      <c r="N472">
        <v>1</v>
      </c>
      <c r="O472">
        <v>402.36</v>
      </c>
      <c r="P472" t="s">
        <v>2190</v>
      </c>
    </row>
    <row r="473" spans="1:16">
      <c r="A473" s="119" t="str">
        <f>+VLOOKUP(C473,'Selectable Table'!D:E,2,0)</f>
        <v>MEDIMMUNE</v>
      </c>
      <c r="B473" t="s">
        <v>2065</v>
      </c>
      <c r="C473" t="s">
        <v>370</v>
      </c>
      <c r="D473" t="s">
        <v>2189</v>
      </c>
      <c r="E473" s="119" t="s">
        <v>323</v>
      </c>
      <c r="F473" s="119">
        <f>+VLOOKUP(Col!C473,'Selectable Table'!O:P,2,0)</f>
        <v>40700</v>
      </c>
      <c r="G473" s="119" t="str">
        <f>+VLOOKUP(F473,'Selectable Table'!P:Q,2,0)</f>
        <v>Revenues - Third Parties</v>
      </c>
      <c r="I473" t="s">
        <v>2198</v>
      </c>
      <c r="J473">
        <v>2026</v>
      </c>
      <c r="K473">
        <v>5</v>
      </c>
      <c r="L473" t="s">
        <v>95</v>
      </c>
      <c r="M473">
        <v>616.96</v>
      </c>
      <c r="N473">
        <v>1</v>
      </c>
      <c r="O473">
        <v>616.96</v>
      </c>
      <c r="P473" t="s">
        <v>2190</v>
      </c>
    </row>
    <row r="474" spans="1:16">
      <c r="A474" s="119" t="str">
        <f>+VLOOKUP(C474,'Selectable Table'!D:E,2,0)</f>
        <v>MERCK</v>
      </c>
      <c r="B474" t="s">
        <v>2245</v>
      </c>
      <c r="C474" t="s">
        <v>133</v>
      </c>
      <c r="D474" t="s">
        <v>2189</v>
      </c>
      <c r="E474" s="119" t="s">
        <v>616</v>
      </c>
      <c r="F474" s="119">
        <f>+VLOOKUP(Col!C474,'Selectable Table'!O:P,2,0)</f>
        <v>40700</v>
      </c>
      <c r="G474" s="119" t="str">
        <f>+VLOOKUP(F474,'Selectable Table'!P:Q,2,0)</f>
        <v>Revenues - Third Parties</v>
      </c>
      <c r="I474" t="s">
        <v>2246</v>
      </c>
      <c r="J474">
        <v>2026</v>
      </c>
      <c r="K474">
        <v>5</v>
      </c>
      <c r="L474" t="s">
        <v>95</v>
      </c>
      <c r="M474">
        <v>-37.909999999999997</v>
      </c>
      <c r="N474">
        <v>1</v>
      </c>
      <c r="O474">
        <v>-37.909999999999997</v>
      </c>
      <c r="P474" t="s">
        <v>2190</v>
      </c>
    </row>
    <row r="475" spans="1:16">
      <c r="A475" s="119" t="str">
        <f>+VLOOKUP(C475,'Selectable Table'!D:E,2,0)</f>
        <v>MERCK</v>
      </c>
      <c r="B475" t="s">
        <v>2245</v>
      </c>
      <c r="C475" t="s">
        <v>133</v>
      </c>
      <c r="D475" t="s">
        <v>2189</v>
      </c>
      <c r="E475" s="119" t="s">
        <v>324</v>
      </c>
      <c r="F475" s="119">
        <f>+VLOOKUP(Col!C475,'Selectable Table'!O:P,2,0)</f>
        <v>40700</v>
      </c>
      <c r="G475" s="119" t="str">
        <f>+VLOOKUP(F475,'Selectable Table'!P:Q,2,0)</f>
        <v>Revenues - Third Parties</v>
      </c>
      <c r="I475" t="s">
        <v>260</v>
      </c>
      <c r="J475">
        <v>2026</v>
      </c>
      <c r="K475">
        <v>5</v>
      </c>
      <c r="L475" t="s">
        <v>95</v>
      </c>
      <c r="M475">
        <v>-621.64</v>
      </c>
      <c r="N475">
        <v>1</v>
      </c>
      <c r="O475">
        <v>-621.64</v>
      </c>
      <c r="P475" t="s">
        <v>2190</v>
      </c>
    </row>
    <row r="476" spans="1:16">
      <c r="A476" s="119" t="str">
        <f>+VLOOKUP(C476,'Selectable Table'!D:E,2,0)</f>
        <v>OTH CUST</v>
      </c>
      <c r="B476" t="s">
        <v>377</v>
      </c>
      <c r="C476" t="s">
        <v>2188</v>
      </c>
      <c r="D476" t="s">
        <v>2189</v>
      </c>
      <c r="E476" s="119" t="s">
        <v>2188</v>
      </c>
      <c r="F476" s="119">
        <f>+VLOOKUP(Col!C476,'Selectable Table'!O:P,2,0)</f>
        <v>40700</v>
      </c>
      <c r="G476" s="119" t="str">
        <f>+VLOOKUP(F476,'Selectable Table'!P:Q,2,0)</f>
        <v>Revenues - Third Parties</v>
      </c>
      <c r="I476" t="s">
        <v>2188</v>
      </c>
      <c r="J476">
        <v>2026</v>
      </c>
      <c r="K476">
        <v>5</v>
      </c>
      <c r="L476" t="s">
        <v>95</v>
      </c>
      <c r="M476">
        <v>0</v>
      </c>
      <c r="N476">
        <v>1</v>
      </c>
      <c r="O476">
        <v>0</v>
      </c>
      <c r="P476" t="s">
        <v>2190</v>
      </c>
    </row>
    <row r="477" spans="1:16">
      <c r="A477" s="119" t="str">
        <f>+VLOOKUP(C477,'Selectable Table'!D:E,2,0)</f>
        <v>OTH CUST</v>
      </c>
      <c r="B477" t="s">
        <v>377</v>
      </c>
      <c r="C477" t="s">
        <v>2188</v>
      </c>
      <c r="D477" t="s">
        <v>2189</v>
      </c>
      <c r="E477" s="119" t="s">
        <v>2188</v>
      </c>
      <c r="F477" s="119">
        <f>+VLOOKUP(Col!C477,'Selectable Table'!O:P,2,0)</f>
        <v>40700</v>
      </c>
      <c r="G477" s="119" t="str">
        <f>+VLOOKUP(F477,'Selectable Table'!P:Q,2,0)</f>
        <v>Revenues - Third Parties</v>
      </c>
      <c r="I477" t="s">
        <v>2188</v>
      </c>
      <c r="J477">
        <v>2026</v>
      </c>
      <c r="K477">
        <v>5</v>
      </c>
      <c r="L477" t="s">
        <v>95</v>
      </c>
      <c r="M477">
        <v>0</v>
      </c>
      <c r="N477">
        <v>1</v>
      </c>
      <c r="O477">
        <v>0</v>
      </c>
      <c r="P477" t="s">
        <v>2190</v>
      </c>
    </row>
    <row r="478" spans="1:16">
      <c r="A478" s="119" t="str">
        <f>+VLOOKUP(C478,'Selectable Table'!D:E,2,0)</f>
        <v>OTH CUST</v>
      </c>
      <c r="B478" t="s">
        <v>377</v>
      </c>
      <c r="C478" t="s">
        <v>2188</v>
      </c>
      <c r="D478" t="s">
        <v>2189</v>
      </c>
      <c r="E478" s="119" t="s">
        <v>2188</v>
      </c>
      <c r="F478" s="119">
        <f>+VLOOKUP(Col!C478,'Selectable Table'!O:P,2,0)</f>
        <v>40700</v>
      </c>
      <c r="G478" s="119" t="str">
        <f>+VLOOKUP(F478,'Selectable Table'!P:Q,2,0)</f>
        <v>Revenues - Third Parties</v>
      </c>
      <c r="I478" t="s">
        <v>2188</v>
      </c>
      <c r="J478">
        <v>2026</v>
      </c>
      <c r="K478">
        <v>5</v>
      </c>
      <c r="L478" t="s">
        <v>95</v>
      </c>
      <c r="M478">
        <v>0</v>
      </c>
      <c r="N478">
        <v>1</v>
      </c>
      <c r="O478">
        <v>0</v>
      </c>
      <c r="P478" t="s">
        <v>2190</v>
      </c>
    </row>
    <row r="479" spans="1:16">
      <c r="A479" s="119" t="str">
        <f>+VLOOKUP(C479,'Selectable Table'!D:E,2,0)</f>
        <v>OTH CUST</v>
      </c>
      <c r="B479" t="s">
        <v>377</v>
      </c>
      <c r="C479" t="s">
        <v>2188</v>
      </c>
      <c r="D479" t="s">
        <v>2189</v>
      </c>
      <c r="E479" s="119" t="s">
        <v>2188</v>
      </c>
      <c r="F479" s="119">
        <f>+VLOOKUP(Col!C479,'Selectable Table'!O:P,2,0)</f>
        <v>40700</v>
      </c>
      <c r="G479" s="119" t="str">
        <f>+VLOOKUP(F479,'Selectable Table'!P:Q,2,0)</f>
        <v>Revenues - Third Parties</v>
      </c>
      <c r="I479" t="s">
        <v>2188</v>
      </c>
      <c r="J479">
        <v>2026</v>
      </c>
      <c r="K479">
        <v>5</v>
      </c>
      <c r="L479" t="s">
        <v>95</v>
      </c>
      <c r="M479">
        <v>0</v>
      </c>
      <c r="N479">
        <v>1</v>
      </c>
      <c r="O479">
        <v>0</v>
      </c>
      <c r="P479" t="s">
        <v>2190</v>
      </c>
    </row>
    <row r="480" spans="1:16">
      <c r="A480" s="119" t="str">
        <f>+VLOOKUP(C480,'Selectable Table'!D:E,2,0)</f>
        <v>OTH CUST</v>
      </c>
      <c r="B480" t="s">
        <v>377</v>
      </c>
      <c r="C480" t="s">
        <v>2188</v>
      </c>
      <c r="D480" t="s">
        <v>2189</v>
      </c>
      <c r="E480" s="119" t="s">
        <v>2188</v>
      </c>
      <c r="F480" s="119">
        <f>+VLOOKUP(Col!C480,'Selectable Table'!O:P,2,0)</f>
        <v>40700</v>
      </c>
      <c r="G480" s="119" t="str">
        <f>+VLOOKUP(F480,'Selectable Table'!P:Q,2,0)</f>
        <v>Revenues - Third Parties</v>
      </c>
      <c r="I480" t="s">
        <v>2188</v>
      </c>
      <c r="J480">
        <v>2026</v>
      </c>
      <c r="K480">
        <v>5</v>
      </c>
      <c r="L480" t="s">
        <v>95</v>
      </c>
      <c r="M480">
        <v>0</v>
      </c>
      <c r="N480">
        <v>1</v>
      </c>
      <c r="O480">
        <v>0</v>
      </c>
      <c r="P480" t="s">
        <v>2190</v>
      </c>
    </row>
    <row r="481" spans="1:16">
      <c r="A481" s="119" t="str">
        <f>+VLOOKUP(C481,'Selectable Table'!D:E,2,0)</f>
        <v>DEFERRED</v>
      </c>
      <c r="B481" t="s">
        <v>2247</v>
      </c>
      <c r="C481" t="s">
        <v>315</v>
      </c>
      <c r="D481" t="s">
        <v>2189</v>
      </c>
      <c r="E481" s="119" t="s">
        <v>333</v>
      </c>
      <c r="F481" s="119">
        <f>+VLOOKUP(Col!C481,'Selectable Table'!O:P,2,0)</f>
        <v>40700</v>
      </c>
      <c r="G481" s="119" t="str">
        <f>+VLOOKUP(F481,'Selectable Table'!P:Q,2,0)</f>
        <v>Revenues - Third Parties</v>
      </c>
      <c r="I481" t="s">
        <v>333</v>
      </c>
      <c r="J481">
        <v>2026</v>
      </c>
      <c r="K481">
        <v>5</v>
      </c>
      <c r="L481" t="s">
        <v>95</v>
      </c>
      <c r="M481">
        <v>0</v>
      </c>
      <c r="N481">
        <v>1</v>
      </c>
      <c r="O481">
        <v>0</v>
      </c>
      <c r="P481" t="s">
        <v>2190</v>
      </c>
    </row>
    <row r="482" spans="1:16">
      <c r="A482" s="119" t="str">
        <f>+VLOOKUP(C482,'Selectable Table'!D:E,2,0)</f>
        <v>DEFERRED</v>
      </c>
      <c r="B482" t="s">
        <v>2247</v>
      </c>
      <c r="C482" t="s">
        <v>315</v>
      </c>
      <c r="D482" t="s">
        <v>2189</v>
      </c>
      <c r="E482" s="119" t="s">
        <v>325</v>
      </c>
      <c r="F482" s="119">
        <f>+VLOOKUP(Col!C482,'Selectable Table'!O:P,2,0)</f>
        <v>40700</v>
      </c>
      <c r="G482" s="119" t="str">
        <f>+VLOOKUP(F482,'Selectable Table'!P:Q,2,0)</f>
        <v>Revenues - Third Parties</v>
      </c>
      <c r="I482" t="s">
        <v>2248</v>
      </c>
      <c r="J482">
        <v>2026</v>
      </c>
      <c r="K482">
        <v>5</v>
      </c>
      <c r="L482" t="s">
        <v>95</v>
      </c>
      <c r="M482">
        <v>0</v>
      </c>
      <c r="N482">
        <v>1</v>
      </c>
      <c r="O482">
        <v>0</v>
      </c>
      <c r="P482" t="s">
        <v>2190</v>
      </c>
    </row>
    <row r="483" spans="1:16">
      <c r="A483" s="119" t="str">
        <f>+VLOOKUP(C483,'Selectable Table'!D:E,2,0)</f>
        <v>OTH CUST</v>
      </c>
      <c r="B483" t="s">
        <v>314</v>
      </c>
      <c r="C483" t="s">
        <v>314</v>
      </c>
      <c r="D483" t="s">
        <v>2189</v>
      </c>
      <c r="E483" s="119" t="s">
        <v>324</v>
      </c>
      <c r="F483" s="119">
        <f>+VLOOKUP(Col!C483,'Selectable Table'!O:P,2,0)</f>
        <v>40700</v>
      </c>
      <c r="G483" s="119" t="str">
        <f>+VLOOKUP(F483,'Selectable Table'!P:Q,2,0)</f>
        <v>Revenues - Third Parties</v>
      </c>
      <c r="I483" t="s">
        <v>2185</v>
      </c>
      <c r="J483">
        <v>2026</v>
      </c>
      <c r="K483">
        <v>5</v>
      </c>
      <c r="L483" t="s">
        <v>95</v>
      </c>
      <c r="M483">
        <v>0</v>
      </c>
      <c r="N483">
        <v>1</v>
      </c>
      <c r="O483">
        <v>0</v>
      </c>
      <c r="P483" t="s">
        <v>2190</v>
      </c>
    </row>
    <row r="484" spans="1:16">
      <c r="A484" s="119" t="str">
        <f>+VLOOKUP(C484,'Selectable Table'!D:E,2,0)</f>
        <v>OTH CUST</v>
      </c>
      <c r="B484" t="s">
        <v>314</v>
      </c>
      <c r="C484" t="s">
        <v>314</v>
      </c>
      <c r="D484" t="s">
        <v>2189</v>
      </c>
      <c r="E484" s="119" t="s">
        <v>325</v>
      </c>
      <c r="F484" s="119">
        <f>+VLOOKUP(Col!C484,'Selectable Table'!O:P,2,0)</f>
        <v>40700</v>
      </c>
      <c r="G484" s="119" t="str">
        <f>+VLOOKUP(F484,'Selectable Table'!P:Q,2,0)</f>
        <v>Revenues - Third Parties</v>
      </c>
      <c r="I484" t="s">
        <v>2185</v>
      </c>
      <c r="J484">
        <v>2026</v>
      </c>
      <c r="K484">
        <v>5</v>
      </c>
      <c r="L484" t="s">
        <v>95</v>
      </c>
      <c r="M484">
        <v>0</v>
      </c>
      <c r="N484">
        <v>1</v>
      </c>
      <c r="O484">
        <v>0</v>
      </c>
      <c r="P484" t="s">
        <v>2190</v>
      </c>
    </row>
    <row r="485" spans="1:16">
      <c r="A485" s="119" t="str">
        <f>+VLOOKUP(C485,'Selectable Table'!D:E,2,0)</f>
        <v>OTH CUST</v>
      </c>
      <c r="B485" t="s">
        <v>314</v>
      </c>
      <c r="C485" t="s">
        <v>314</v>
      </c>
      <c r="D485" t="s">
        <v>2189</v>
      </c>
      <c r="E485" s="119" t="s">
        <v>323</v>
      </c>
      <c r="F485" s="119">
        <f>+VLOOKUP(Col!C485,'Selectable Table'!O:P,2,0)</f>
        <v>40700</v>
      </c>
      <c r="G485" s="119" t="str">
        <f>+VLOOKUP(F485,'Selectable Table'!P:Q,2,0)</f>
        <v>Revenues - Third Parties</v>
      </c>
      <c r="I485" t="s">
        <v>2185</v>
      </c>
      <c r="J485">
        <v>2026</v>
      </c>
      <c r="K485">
        <v>5</v>
      </c>
      <c r="L485" t="s">
        <v>95</v>
      </c>
      <c r="M485">
        <v>0</v>
      </c>
      <c r="N485">
        <v>1</v>
      </c>
      <c r="O485">
        <v>0</v>
      </c>
      <c r="P485" t="s">
        <v>2190</v>
      </c>
    </row>
    <row r="486" spans="1:16">
      <c r="A486" s="119" t="str">
        <f>+VLOOKUP(C486,'Selectable Table'!D:E,2,0)</f>
        <v>DEFERRED</v>
      </c>
      <c r="B486" t="s">
        <v>314</v>
      </c>
      <c r="C486" t="s">
        <v>315</v>
      </c>
      <c r="D486" t="s">
        <v>2189</v>
      </c>
      <c r="E486" s="119" t="s">
        <v>325</v>
      </c>
      <c r="F486" s="119">
        <f>+VLOOKUP(Col!C486,'Selectable Table'!O:P,2,0)</f>
        <v>40700</v>
      </c>
      <c r="G486" s="119" t="str">
        <f>+VLOOKUP(F486,'Selectable Table'!P:Q,2,0)</f>
        <v>Revenues - Third Parties</v>
      </c>
      <c r="I486" t="s">
        <v>2249</v>
      </c>
      <c r="J486">
        <v>2026</v>
      </c>
      <c r="K486">
        <v>5</v>
      </c>
      <c r="L486" t="s">
        <v>95</v>
      </c>
      <c r="M486">
        <v>-55991.366456891818</v>
      </c>
      <c r="N486">
        <v>1</v>
      </c>
      <c r="O486">
        <v>-55991.366456891818</v>
      </c>
      <c r="P486" t="s">
        <v>2190</v>
      </c>
    </row>
    <row r="487" spans="1:16">
      <c r="A487" s="119" t="str">
        <f>+VLOOKUP(C487,'Selectable Table'!D:E,2,0)</f>
        <v>DEFERRED</v>
      </c>
      <c r="B487" t="s">
        <v>314</v>
      </c>
      <c r="C487" t="s">
        <v>315</v>
      </c>
      <c r="D487" t="s">
        <v>2189</v>
      </c>
      <c r="E487" s="119" t="s">
        <v>324</v>
      </c>
      <c r="F487" s="119">
        <f>+VLOOKUP(Col!C487,'Selectable Table'!O:P,2,0)</f>
        <v>40700</v>
      </c>
      <c r="G487" s="119" t="str">
        <f>+VLOOKUP(F487,'Selectable Table'!P:Q,2,0)</f>
        <v>Revenues - Third Parties</v>
      </c>
      <c r="I487" t="s">
        <v>2249</v>
      </c>
      <c r="J487">
        <v>2026</v>
      </c>
      <c r="K487">
        <v>5</v>
      </c>
      <c r="L487" t="s">
        <v>95</v>
      </c>
      <c r="M487">
        <v>-20002.395411375011</v>
      </c>
      <c r="N487">
        <v>1</v>
      </c>
      <c r="O487">
        <v>-20002.395411375011</v>
      </c>
      <c r="P487" t="s">
        <v>2190</v>
      </c>
    </row>
    <row r="488" spans="1:16">
      <c r="A488" s="119" t="str">
        <f>+VLOOKUP(C488,'Selectable Table'!D:E,2,0)</f>
        <v>DEFERRED</v>
      </c>
      <c r="B488" t="s">
        <v>314</v>
      </c>
      <c r="C488" t="s">
        <v>315</v>
      </c>
      <c r="D488" t="s">
        <v>2189</v>
      </c>
      <c r="E488" s="119" t="s">
        <v>616</v>
      </c>
      <c r="F488" s="119">
        <f>+VLOOKUP(Col!C488,'Selectable Table'!O:P,2,0)</f>
        <v>40700</v>
      </c>
      <c r="G488" s="119" t="str">
        <f>+VLOOKUP(F488,'Selectable Table'!P:Q,2,0)</f>
        <v>Revenues - Third Parties</v>
      </c>
      <c r="I488" t="s">
        <v>2250</v>
      </c>
      <c r="J488">
        <v>2026</v>
      </c>
      <c r="K488">
        <v>5</v>
      </c>
      <c r="L488" t="s">
        <v>95</v>
      </c>
      <c r="M488">
        <v>0</v>
      </c>
      <c r="N488">
        <v>1</v>
      </c>
      <c r="O488">
        <v>0</v>
      </c>
      <c r="P488" t="s">
        <v>2190</v>
      </c>
    </row>
    <row r="489" spans="1:16">
      <c r="A489" s="119" t="str">
        <f>+VLOOKUP(C489,'Selectable Table'!D:E,2,0)</f>
        <v>DEFERRED</v>
      </c>
      <c r="B489" t="s">
        <v>314</v>
      </c>
      <c r="C489" t="s">
        <v>315</v>
      </c>
      <c r="D489" t="s">
        <v>2189</v>
      </c>
      <c r="E489" s="119" t="s">
        <v>325</v>
      </c>
      <c r="F489" s="119">
        <f>+VLOOKUP(Col!C489,'Selectable Table'!O:P,2,0)</f>
        <v>40700</v>
      </c>
      <c r="G489" s="119" t="str">
        <f>+VLOOKUP(F489,'Selectable Table'!P:Q,2,0)</f>
        <v>Revenues - Third Parties</v>
      </c>
      <c r="I489" t="s">
        <v>2251</v>
      </c>
      <c r="J489">
        <v>2026</v>
      </c>
      <c r="K489">
        <v>5</v>
      </c>
      <c r="L489" t="s">
        <v>95</v>
      </c>
      <c r="M489">
        <v>49609.428087507884</v>
      </c>
      <c r="N489">
        <v>1</v>
      </c>
      <c r="O489">
        <v>49609.428087507884</v>
      </c>
      <c r="P489" t="s">
        <v>2190</v>
      </c>
    </row>
    <row r="490" spans="1:16">
      <c r="A490" s="119" t="str">
        <f>+VLOOKUP(C490,'Selectable Table'!D:E,2,0)</f>
        <v>DEFERRED</v>
      </c>
      <c r="B490" t="s">
        <v>314</v>
      </c>
      <c r="C490" t="s">
        <v>315</v>
      </c>
      <c r="D490" t="s">
        <v>2189</v>
      </c>
      <c r="E490" s="119" t="s">
        <v>324</v>
      </c>
      <c r="F490" s="119">
        <f>+VLOOKUP(Col!C490,'Selectable Table'!O:P,2,0)</f>
        <v>40700</v>
      </c>
      <c r="G490" s="119" t="str">
        <f>+VLOOKUP(F490,'Selectable Table'!P:Q,2,0)</f>
        <v>Revenues - Third Parties</v>
      </c>
      <c r="I490" t="s">
        <v>2251</v>
      </c>
      <c r="J490">
        <v>2026</v>
      </c>
      <c r="K490">
        <v>5</v>
      </c>
      <c r="L490" t="s">
        <v>95</v>
      </c>
      <c r="M490">
        <v>20672.093674399999</v>
      </c>
      <c r="N490">
        <v>1</v>
      </c>
      <c r="O490">
        <v>20672.093674399999</v>
      </c>
      <c r="P490" t="s">
        <v>2190</v>
      </c>
    </row>
    <row r="491" spans="1:16">
      <c r="A491" s="119" t="str">
        <f>+VLOOKUP(C491,'Selectable Table'!D:E,2,0)</f>
        <v>DEFERRED</v>
      </c>
      <c r="B491" t="s">
        <v>314</v>
      </c>
      <c r="C491" t="s">
        <v>315</v>
      </c>
      <c r="D491" t="s">
        <v>2189</v>
      </c>
      <c r="E491" s="119" t="s">
        <v>616</v>
      </c>
      <c r="F491" s="119">
        <f>+VLOOKUP(Col!C491,'Selectable Table'!O:P,2,0)</f>
        <v>40700</v>
      </c>
      <c r="G491" s="119" t="str">
        <f>+VLOOKUP(F491,'Selectable Table'!P:Q,2,0)</f>
        <v>Revenues - Third Parties</v>
      </c>
      <c r="I491" t="s">
        <v>2250</v>
      </c>
      <c r="J491">
        <v>2026</v>
      </c>
      <c r="K491">
        <v>5</v>
      </c>
      <c r="L491" t="s">
        <v>95</v>
      </c>
      <c r="M491">
        <v>0</v>
      </c>
      <c r="N491">
        <v>1</v>
      </c>
      <c r="O491">
        <v>0</v>
      </c>
      <c r="P491" t="s">
        <v>2190</v>
      </c>
    </row>
    <row r="492" spans="1:16">
      <c r="A492" s="119" t="str">
        <f>+VLOOKUP(C492,'Selectable Table'!D:E,2,0)</f>
        <v>OTH CUST</v>
      </c>
      <c r="B492" t="s">
        <v>314</v>
      </c>
      <c r="C492" t="s">
        <v>314</v>
      </c>
      <c r="D492" t="s">
        <v>2189</v>
      </c>
      <c r="E492" s="119" t="s">
        <v>324</v>
      </c>
      <c r="F492" s="119">
        <f>+VLOOKUP(Col!C492,'Selectable Table'!O:P,2,0)</f>
        <v>40700</v>
      </c>
      <c r="G492" s="119" t="str">
        <f>+VLOOKUP(F492,'Selectable Table'!P:Q,2,0)</f>
        <v>Revenues - Third Parties</v>
      </c>
      <c r="I492" t="s">
        <v>326</v>
      </c>
      <c r="J492">
        <v>2026</v>
      </c>
      <c r="K492">
        <v>5</v>
      </c>
      <c r="L492" t="s">
        <v>95</v>
      </c>
      <c r="M492">
        <v>-515.27795069926697</v>
      </c>
      <c r="N492">
        <v>1</v>
      </c>
      <c r="O492">
        <v>-515.27795069926697</v>
      </c>
      <c r="P492" t="s">
        <v>2190</v>
      </c>
    </row>
    <row r="493" spans="1:16">
      <c r="A493" s="119" t="str">
        <f>+VLOOKUP(C493,'Selectable Table'!D:E,2,0)</f>
        <v>OTH CUST</v>
      </c>
      <c r="B493" t="s">
        <v>314</v>
      </c>
      <c r="C493" t="s">
        <v>314</v>
      </c>
      <c r="D493" t="s">
        <v>2189</v>
      </c>
      <c r="E493" s="119" t="s">
        <v>615</v>
      </c>
      <c r="F493" s="119">
        <f>+VLOOKUP(Col!C493,'Selectable Table'!O:P,2,0)</f>
        <v>40700</v>
      </c>
      <c r="G493" s="119" t="str">
        <f>+VLOOKUP(F493,'Selectable Table'!P:Q,2,0)</f>
        <v>Revenues - Third Parties</v>
      </c>
      <c r="I493" t="s">
        <v>326</v>
      </c>
      <c r="J493">
        <v>2026</v>
      </c>
      <c r="K493">
        <v>5</v>
      </c>
      <c r="L493" t="s">
        <v>95</v>
      </c>
      <c r="M493">
        <v>0</v>
      </c>
      <c r="N493">
        <v>1</v>
      </c>
      <c r="O493">
        <v>0</v>
      </c>
      <c r="P493" t="s">
        <v>2190</v>
      </c>
    </row>
    <row r="494" spans="1:16">
      <c r="A494" s="119" t="str">
        <f>+VLOOKUP(C494,'Selectable Table'!D:E,2,0)</f>
        <v>OTH CUST</v>
      </c>
      <c r="B494" t="s">
        <v>314</v>
      </c>
      <c r="C494" t="s">
        <v>314</v>
      </c>
      <c r="D494" t="s">
        <v>2189</v>
      </c>
      <c r="E494" s="119" t="s">
        <v>616</v>
      </c>
      <c r="F494" s="119">
        <f>+VLOOKUP(Col!C494,'Selectable Table'!O:P,2,0)</f>
        <v>40700</v>
      </c>
      <c r="G494" s="119" t="str">
        <f>+VLOOKUP(F494,'Selectable Table'!P:Q,2,0)</f>
        <v>Revenues - Third Parties</v>
      </c>
      <c r="I494" t="s">
        <v>326</v>
      </c>
      <c r="J494">
        <v>2026</v>
      </c>
      <c r="K494">
        <v>5</v>
      </c>
      <c r="L494" t="s">
        <v>95</v>
      </c>
      <c r="M494">
        <v>-6.9925566000000572</v>
      </c>
      <c r="N494">
        <v>1</v>
      </c>
      <c r="O494">
        <v>-6.9925566000000572</v>
      </c>
      <c r="P494" t="s">
        <v>2190</v>
      </c>
    </row>
    <row r="495" spans="1:16">
      <c r="A495" s="119" t="str">
        <f>+VLOOKUP(C495,'Selectable Table'!D:E,2,0)</f>
        <v>OTH CUST</v>
      </c>
      <c r="B495" t="s">
        <v>314</v>
      </c>
      <c r="C495" t="s">
        <v>314</v>
      </c>
      <c r="D495" t="s">
        <v>2189</v>
      </c>
      <c r="E495" s="119" t="s">
        <v>325</v>
      </c>
      <c r="F495" s="119">
        <f>+VLOOKUP(Col!C495,'Selectable Table'!O:P,2,0)</f>
        <v>40700</v>
      </c>
      <c r="G495" s="119" t="str">
        <f>+VLOOKUP(F495,'Selectable Table'!P:Q,2,0)</f>
        <v>Revenues - Third Parties</v>
      </c>
      <c r="I495" t="s">
        <v>326</v>
      </c>
      <c r="J495">
        <v>2026</v>
      </c>
      <c r="K495">
        <v>5</v>
      </c>
      <c r="L495" t="s">
        <v>95</v>
      </c>
      <c r="M495">
        <v>-159.07451151609703</v>
      </c>
      <c r="N495">
        <v>1</v>
      </c>
      <c r="O495">
        <v>-159.07451151609703</v>
      </c>
      <c r="P495" t="s">
        <v>2190</v>
      </c>
    </row>
    <row r="496" spans="1:16">
      <c r="A496" s="119" t="str">
        <f>+VLOOKUP(C496,'Selectable Table'!D:E,2,0)</f>
        <v>OTH CUST</v>
      </c>
      <c r="B496" t="s">
        <v>314</v>
      </c>
      <c r="C496" t="s">
        <v>314</v>
      </c>
      <c r="D496" t="s">
        <v>2189</v>
      </c>
      <c r="E496" s="119" t="s">
        <v>765</v>
      </c>
      <c r="F496" s="119">
        <f>+VLOOKUP(Col!C496,'Selectable Table'!O:P,2,0)</f>
        <v>40700</v>
      </c>
      <c r="G496" s="119" t="str">
        <f>+VLOOKUP(F496,'Selectable Table'!P:Q,2,0)</f>
        <v>Revenues - Third Parties</v>
      </c>
      <c r="I496" t="s">
        <v>326</v>
      </c>
      <c r="J496">
        <v>2026</v>
      </c>
      <c r="K496">
        <v>5</v>
      </c>
      <c r="L496" t="s">
        <v>95</v>
      </c>
      <c r="M496">
        <v>1</v>
      </c>
      <c r="N496">
        <v>1</v>
      </c>
      <c r="O496">
        <v>1</v>
      </c>
      <c r="P496" t="s">
        <v>2190</v>
      </c>
    </row>
    <row r="497" spans="1:16">
      <c r="A497" s="119" t="str">
        <f>+VLOOKUP(C497,'Selectable Table'!D:E,2,0)</f>
        <v>OTH CUST</v>
      </c>
      <c r="B497" t="s">
        <v>314</v>
      </c>
      <c r="C497" t="s">
        <v>314</v>
      </c>
      <c r="D497" t="s">
        <v>2189</v>
      </c>
      <c r="E497" s="119" t="s">
        <v>2188</v>
      </c>
      <c r="F497" s="119">
        <f>+VLOOKUP(Col!C497,'Selectable Table'!O:P,2,0)</f>
        <v>40700</v>
      </c>
      <c r="G497" s="119" t="str">
        <f>+VLOOKUP(F497,'Selectable Table'!P:Q,2,0)</f>
        <v>Revenues - Third Parties</v>
      </c>
      <c r="I497" t="s">
        <v>326</v>
      </c>
      <c r="J497">
        <v>2026</v>
      </c>
      <c r="K497">
        <v>5</v>
      </c>
      <c r="L497" t="s">
        <v>95</v>
      </c>
      <c r="M497">
        <v>0</v>
      </c>
      <c r="N497">
        <v>1</v>
      </c>
      <c r="O497">
        <v>0</v>
      </c>
      <c r="P497" t="s">
        <v>2190</v>
      </c>
    </row>
    <row r="498" spans="1:16">
      <c r="A498" s="119" t="str">
        <f>+VLOOKUP(C498,'Selectable Table'!D:E,2,0)</f>
        <v>OTH CUST</v>
      </c>
      <c r="B498" t="s">
        <v>314</v>
      </c>
      <c r="C498" t="s">
        <v>314</v>
      </c>
      <c r="D498" t="s">
        <v>2189</v>
      </c>
      <c r="E498" s="119" t="s">
        <v>333</v>
      </c>
      <c r="F498" s="119">
        <f>+VLOOKUP(Col!C498,'Selectable Table'!O:P,2,0)</f>
        <v>40700</v>
      </c>
      <c r="G498" s="119" t="str">
        <f>+VLOOKUP(F498,'Selectable Table'!P:Q,2,0)</f>
        <v>Revenues - Third Parties</v>
      </c>
      <c r="I498" t="s">
        <v>326</v>
      </c>
      <c r="J498">
        <v>2026</v>
      </c>
      <c r="K498">
        <v>5</v>
      </c>
      <c r="L498" t="s">
        <v>95</v>
      </c>
      <c r="M498">
        <v>0</v>
      </c>
      <c r="N498">
        <v>1</v>
      </c>
      <c r="O498">
        <v>0</v>
      </c>
      <c r="P498" t="s">
        <v>2190</v>
      </c>
    </row>
    <row r="499" spans="1:16">
      <c r="A499" s="119" t="str">
        <f>+VLOOKUP(C499,'Selectable Table'!D:E,2,0)</f>
        <v>OTH CUST</v>
      </c>
      <c r="B499" t="s">
        <v>314</v>
      </c>
      <c r="C499" t="s">
        <v>314</v>
      </c>
      <c r="D499" t="s">
        <v>2189</v>
      </c>
      <c r="E499" s="119" t="s">
        <v>323</v>
      </c>
      <c r="F499" s="119">
        <f>+VLOOKUP(Col!C499,'Selectable Table'!O:P,2,0)</f>
        <v>40700</v>
      </c>
      <c r="G499" s="119" t="str">
        <f>+VLOOKUP(F499,'Selectable Table'!P:Q,2,0)</f>
        <v>Revenues - Third Parties</v>
      </c>
      <c r="I499" t="s">
        <v>326</v>
      </c>
      <c r="J499">
        <v>2026</v>
      </c>
      <c r="K499">
        <v>5</v>
      </c>
      <c r="L499" t="s">
        <v>95</v>
      </c>
      <c r="M499">
        <v>-344.44855026647519</v>
      </c>
      <c r="N499">
        <v>1</v>
      </c>
      <c r="O499">
        <v>-344.44855026647519</v>
      </c>
      <c r="P499" t="s">
        <v>2190</v>
      </c>
    </row>
    <row r="500" spans="1:16">
      <c r="O500" s="154">
        <f>SUM(O3:O499)</f>
        <v>403054.00000000012</v>
      </c>
    </row>
  </sheetData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97C5-B58E-4DA4-A84B-B8716E667E25}">
  <sheetPr>
    <tabColor theme="7" tint="0.79998168889431442"/>
  </sheetPr>
  <dimension ref="A1:S291"/>
  <sheetViews>
    <sheetView tabSelected="1" topLeftCell="B1" zoomScale="80" zoomScaleNormal="80" workbookViewId="0">
      <selection activeCell="E1" sqref="E1"/>
    </sheetView>
  </sheetViews>
  <sheetFormatPr defaultColWidth="9.42578125" defaultRowHeight="14.45"/>
  <cols>
    <col min="1" max="1" width="9.42578125" style="116"/>
    <col min="2" max="2" width="41.42578125" bestFit="1" customWidth="1"/>
    <col min="3" max="3" width="21.140625" customWidth="1"/>
    <col min="4" max="4" width="23.42578125" customWidth="1"/>
    <col min="5" max="5" width="22.85546875" bestFit="1" customWidth="1"/>
    <col min="6" max="7" width="9.42578125" style="116"/>
    <col min="9" max="9" width="54.42578125" bestFit="1" customWidth="1"/>
    <col min="10" max="12" width="9.42578125" style="116"/>
    <col min="13" max="13" width="11" style="87" bestFit="1" customWidth="1"/>
    <col min="14" max="14" width="9.5703125" style="87" bestFit="1" customWidth="1"/>
    <col min="15" max="15" width="23.85546875" style="87" customWidth="1"/>
    <col min="16" max="16" width="8.5703125" bestFit="1" customWidth="1"/>
    <col min="17" max="17" width="12.42578125" bestFit="1" customWidth="1"/>
  </cols>
  <sheetData>
    <row r="1" spans="1:19" ht="57.95">
      <c r="A1" s="114" t="s">
        <v>3</v>
      </c>
      <c r="B1" s="67" t="s">
        <v>4</v>
      </c>
      <c r="C1" s="67" t="s">
        <v>87</v>
      </c>
      <c r="D1" s="67" t="s">
        <v>6</v>
      </c>
      <c r="E1" s="67" t="s">
        <v>7</v>
      </c>
      <c r="F1" s="114"/>
      <c r="G1" s="114"/>
      <c r="H1" s="66" t="s">
        <v>3</v>
      </c>
      <c r="I1" s="67" t="s">
        <v>8</v>
      </c>
      <c r="J1" s="114" t="s">
        <v>9</v>
      </c>
      <c r="K1" s="114" t="s">
        <v>10</v>
      </c>
      <c r="L1" s="114" t="s">
        <v>11</v>
      </c>
      <c r="M1" s="134" t="s">
        <v>12</v>
      </c>
      <c r="N1" s="155"/>
      <c r="O1" s="134" t="s">
        <v>12</v>
      </c>
      <c r="P1" s="66" t="s">
        <v>3</v>
      </c>
      <c r="Q1" s="69" t="s">
        <v>13</v>
      </c>
      <c r="R1" s="66" t="s">
        <v>3</v>
      </c>
      <c r="S1" s="66" t="s">
        <v>3</v>
      </c>
    </row>
    <row r="2" spans="1:19">
      <c r="A2" s="115" t="s">
        <v>15</v>
      </c>
      <c r="B2" s="63" t="s">
        <v>16</v>
      </c>
      <c r="C2" s="63" t="s">
        <v>17</v>
      </c>
      <c r="D2" s="63" t="s">
        <v>18</v>
      </c>
      <c r="E2" s="63" t="s">
        <v>19</v>
      </c>
      <c r="F2" s="115" t="s">
        <v>20</v>
      </c>
      <c r="G2" s="115" t="s">
        <v>21</v>
      </c>
      <c r="H2" s="62" t="s">
        <v>22</v>
      </c>
      <c r="I2" s="63" t="s">
        <v>23</v>
      </c>
      <c r="J2" s="115" t="s">
        <v>24</v>
      </c>
      <c r="K2" s="115" t="s">
        <v>25</v>
      </c>
      <c r="L2" s="115" t="s">
        <v>26</v>
      </c>
      <c r="M2" s="135" t="s">
        <v>27</v>
      </c>
      <c r="N2" s="156" t="s">
        <v>28</v>
      </c>
      <c r="O2" s="135" t="s">
        <v>29</v>
      </c>
      <c r="P2" s="62" t="s">
        <v>30</v>
      </c>
      <c r="Q2" s="63" t="s">
        <v>31</v>
      </c>
      <c r="R2" s="62" t="s">
        <v>88</v>
      </c>
      <c r="S2" s="62" t="s">
        <v>89</v>
      </c>
    </row>
    <row r="3" spans="1:19">
      <c r="A3" s="119"/>
      <c r="B3" t="s">
        <v>2252</v>
      </c>
      <c r="C3" t="s">
        <v>2253</v>
      </c>
      <c r="D3" t="s">
        <v>2254</v>
      </c>
      <c r="E3" t="s">
        <v>324</v>
      </c>
      <c r="I3" t="s">
        <v>260</v>
      </c>
      <c r="L3" s="116" t="s">
        <v>95</v>
      </c>
      <c r="M3" s="87">
        <v>1696.88</v>
      </c>
      <c r="N3" s="87">
        <v>1</v>
      </c>
      <c r="O3" s="87">
        <v>1696.88</v>
      </c>
      <c r="P3" t="s">
        <v>2255</v>
      </c>
    </row>
    <row r="4" spans="1:19">
      <c r="B4" t="s">
        <v>2252</v>
      </c>
      <c r="C4" t="s">
        <v>2253</v>
      </c>
      <c r="D4" t="s">
        <v>2254</v>
      </c>
      <c r="E4" t="s">
        <v>324</v>
      </c>
      <c r="I4" t="s">
        <v>141</v>
      </c>
      <c r="M4" s="87">
        <v>3989.88</v>
      </c>
      <c r="N4" s="87">
        <v>1</v>
      </c>
      <c r="O4" s="87">
        <v>3989.88</v>
      </c>
      <c r="P4" t="s">
        <v>2255</v>
      </c>
    </row>
    <row r="5" spans="1:19">
      <c r="B5" t="s">
        <v>2252</v>
      </c>
      <c r="C5" t="s">
        <v>2253</v>
      </c>
      <c r="D5" t="s">
        <v>2254</v>
      </c>
      <c r="E5" t="s">
        <v>324</v>
      </c>
      <c r="I5" t="s">
        <v>692</v>
      </c>
      <c r="M5" s="87">
        <v>3534.95</v>
      </c>
      <c r="N5" s="87">
        <v>1</v>
      </c>
      <c r="O5" s="87">
        <v>3534.95</v>
      </c>
      <c r="P5" t="s">
        <v>2255</v>
      </c>
    </row>
    <row r="6" spans="1:19">
      <c r="B6" t="s">
        <v>2252</v>
      </c>
      <c r="C6" t="s">
        <v>2253</v>
      </c>
      <c r="D6" t="s">
        <v>2254</v>
      </c>
      <c r="E6" t="s">
        <v>323</v>
      </c>
      <c r="I6" t="s">
        <v>118</v>
      </c>
      <c r="M6" s="87">
        <v>3622.7</v>
      </c>
      <c r="N6" s="87">
        <v>1</v>
      </c>
      <c r="O6" s="87">
        <v>3622.7</v>
      </c>
      <c r="P6" t="s">
        <v>2255</v>
      </c>
    </row>
    <row r="7" spans="1:19">
      <c r="B7" t="s">
        <v>1216</v>
      </c>
      <c r="C7" t="s">
        <v>133</v>
      </c>
      <c r="D7" t="s">
        <v>2254</v>
      </c>
      <c r="E7" t="s">
        <v>323</v>
      </c>
      <c r="I7" t="s">
        <v>110</v>
      </c>
      <c r="M7" s="87">
        <v>573.78</v>
      </c>
      <c r="N7" s="87">
        <v>1</v>
      </c>
      <c r="O7" s="87">
        <v>573.78</v>
      </c>
      <c r="P7" t="s">
        <v>2255</v>
      </c>
    </row>
    <row r="8" spans="1:19">
      <c r="B8" t="s">
        <v>1470</v>
      </c>
      <c r="C8" t="s">
        <v>459</v>
      </c>
      <c r="D8" t="s">
        <v>2254</v>
      </c>
      <c r="E8" t="s">
        <v>324</v>
      </c>
      <c r="I8" t="s">
        <v>260</v>
      </c>
      <c r="M8" s="87">
        <v>1200</v>
      </c>
      <c r="N8" s="87">
        <v>1</v>
      </c>
      <c r="O8" s="87">
        <v>1200</v>
      </c>
      <c r="P8" t="s">
        <v>2255</v>
      </c>
    </row>
    <row r="9" spans="1:19">
      <c r="B9" t="s">
        <v>1470</v>
      </c>
      <c r="C9" t="s">
        <v>459</v>
      </c>
      <c r="D9" t="s">
        <v>2254</v>
      </c>
      <c r="E9" t="s">
        <v>323</v>
      </c>
      <c r="I9" t="s">
        <v>112</v>
      </c>
      <c r="M9" s="87">
        <v>326</v>
      </c>
      <c r="N9" s="87">
        <v>1</v>
      </c>
      <c r="O9" s="87">
        <v>326</v>
      </c>
      <c r="P9" t="s">
        <v>2255</v>
      </c>
    </row>
    <row r="10" spans="1:19">
      <c r="B10" t="s">
        <v>1470</v>
      </c>
      <c r="C10" t="s">
        <v>459</v>
      </c>
      <c r="D10" t="s">
        <v>2254</v>
      </c>
      <c r="E10" t="s">
        <v>323</v>
      </c>
      <c r="I10" t="s">
        <v>163</v>
      </c>
      <c r="M10" s="87">
        <v>2100</v>
      </c>
      <c r="N10" s="87">
        <v>1</v>
      </c>
      <c r="O10" s="87">
        <v>2100</v>
      </c>
      <c r="P10" t="s">
        <v>2255</v>
      </c>
    </row>
    <row r="11" spans="1:19">
      <c r="B11" t="s">
        <v>1486</v>
      </c>
      <c r="C11" t="s">
        <v>443</v>
      </c>
      <c r="D11" t="s">
        <v>2254</v>
      </c>
      <c r="E11" t="s">
        <v>324</v>
      </c>
      <c r="I11" t="s">
        <v>260</v>
      </c>
      <c r="M11" s="87">
        <v>1336.2438</v>
      </c>
      <c r="N11" s="87">
        <v>1</v>
      </c>
      <c r="O11" s="87">
        <v>1336.2438</v>
      </c>
      <c r="P11" t="s">
        <v>2255</v>
      </c>
    </row>
    <row r="12" spans="1:19">
      <c r="B12" t="s">
        <v>1486</v>
      </c>
      <c r="C12" t="s">
        <v>443</v>
      </c>
      <c r="D12" t="s">
        <v>2254</v>
      </c>
      <c r="E12" t="s">
        <v>323</v>
      </c>
      <c r="I12" t="s">
        <v>118</v>
      </c>
      <c r="M12" s="87">
        <v>222.70910000000001</v>
      </c>
      <c r="N12" s="87">
        <v>1</v>
      </c>
      <c r="O12" s="87">
        <v>222.70910000000001</v>
      </c>
      <c r="P12" t="s">
        <v>2255</v>
      </c>
    </row>
    <row r="13" spans="1:19">
      <c r="B13" t="s">
        <v>1486</v>
      </c>
      <c r="C13" t="s">
        <v>443</v>
      </c>
      <c r="D13" t="s">
        <v>2254</v>
      </c>
      <c r="E13" t="s">
        <v>323</v>
      </c>
      <c r="I13" t="s">
        <v>112</v>
      </c>
      <c r="M13" s="87">
        <v>167.0292</v>
      </c>
      <c r="N13" s="87">
        <v>1</v>
      </c>
      <c r="O13" s="87">
        <v>167.0292</v>
      </c>
      <c r="P13" t="s">
        <v>2255</v>
      </c>
    </row>
    <row r="14" spans="1:19">
      <c r="B14" t="s">
        <v>1486</v>
      </c>
      <c r="C14" t="s">
        <v>443</v>
      </c>
      <c r="D14" t="s">
        <v>2254</v>
      </c>
      <c r="E14" t="s">
        <v>323</v>
      </c>
      <c r="I14" t="s">
        <v>163</v>
      </c>
      <c r="M14" s="87">
        <v>668.11680000000001</v>
      </c>
      <c r="N14" s="87">
        <v>1</v>
      </c>
      <c r="O14" s="87">
        <v>668.11680000000001</v>
      </c>
      <c r="P14" t="s">
        <v>2255</v>
      </c>
    </row>
    <row r="15" spans="1:19">
      <c r="B15" t="s">
        <v>1629</v>
      </c>
      <c r="C15" t="s">
        <v>296</v>
      </c>
      <c r="D15" t="s">
        <v>2254</v>
      </c>
      <c r="E15" t="s">
        <v>324</v>
      </c>
      <c r="I15" t="s">
        <v>260</v>
      </c>
      <c r="M15" s="87">
        <v>402.36</v>
      </c>
      <c r="N15" s="87">
        <v>1</v>
      </c>
      <c r="O15" s="87">
        <v>402.36</v>
      </c>
      <c r="P15" t="s">
        <v>2255</v>
      </c>
    </row>
    <row r="16" spans="1:19">
      <c r="B16" t="s">
        <v>1629</v>
      </c>
      <c r="C16" t="s">
        <v>296</v>
      </c>
      <c r="D16" t="s">
        <v>2254</v>
      </c>
      <c r="E16" t="s">
        <v>323</v>
      </c>
      <c r="I16" t="s">
        <v>2198</v>
      </c>
      <c r="M16" s="87">
        <v>925.44</v>
      </c>
      <c r="N16" s="87">
        <v>1</v>
      </c>
      <c r="O16" s="87">
        <v>925.44</v>
      </c>
      <c r="P16" t="s">
        <v>2255</v>
      </c>
    </row>
    <row r="17" spans="2:16">
      <c r="B17" t="s">
        <v>440</v>
      </c>
      <c r="C17" t="s">
        <v>133</v>
      </c>
      <c r="D17" t="s">
        <v>2254</v>
      </c>
      <c r="E17" t="s">
        <v>325</v>
      </c>
      <c r="I17" t="s">
        <v>130</v>
      </c>
      <c r="M17" s="87">
        <v>2798.3</v>
      </c>
      <c r="N17" s="87">
        <v>1</v>
      </c>
      <c r="O17" s="87">
        <v>2798.3</v>
      </c>
      <c r="P17" t="s">
        <v>2255</v>
      </c>
    </row>
    <row r="18" spans="2:16">
      <c r="B18" t="s">
        <v>440</v>
      </c>
      <c r="C18" t="s">
        <v>133</v>
      </c>
      <c r="D18" t="s">
        <v>2254</v>
      </c>
      <c r="E18" t="s">
        <v>324</v>
      </c>
      <c r="I18" t="s">
        <v>203</v>
      </c>
      <c r="M18" s="87">
        <v>4261.92</v>
      </c>
      <c r="N18" s="87">
        <v>1</v>
      </c>
      <c r="O18" s="87">
        <v>4261.92</v>
      </c>
      <c r="P18" t="s">
        <v>2255</v>
      </c>
    </row>
    <row r="19" spans="2:16">
      <c r="B19" t="s">
        <v>440</v>
      </c>
      <c r="C19" t="s">
        <v>133</v>
      </c>
      <c r="D19" t="s">
        <v>2254</v>
      </c>
      <c r="E19" t="s">
        <v>324</v>
      </c>
      <c r="I19" t="s">
        <v>638</v>
      </c>
      <c r="M19" s="87">
        <v>233.81</v>
      </c>
      <c r="N19" s="87">
        <v>1</v>
      </c>
      <c r="O19" s="87">
        <v>233.81</v>
      </c>
      <c r="P19" t="s">
        <v>2255</v>
      </c>
    </row>
    <row r="20" spans="2:16">
      <c r="B20" t="s">
        <v>440</v>
      </c>
      <c r="C20" t="s">
        <v>133</v>
      </c>
      <c r="D20" t="s">
        <v>2254</v>
      </c>
      <c r="E20" t="s">
        <v>324</v>
      </c>
      <c r="I20" t="s">
        <v>204</v>
      </c>
      <c r="M20" s="87">
        <v>3138.75</v>
      </c>
      <c r="N20" s="87">
        <v>1</v>
      </c>
      <c r="O20" s="87">
        <v>3138.75</v>
      </c>
      <c r="P20" t="s">
        <v>2255</v>
      </c>
    </row>
    <row r="21" spans="2:16">
      <c r="B21" t="s">
        <v>440</v>
      </c>
      <c r="C21" t="s">
        <v>133</v>
      </c>
      <c r="D21" t="s">
        <v>2254</v>
      </c>
      <c r="E21" t="s">
        <v>324</v>
      </c>
      <c r="I21" t="s">
        <v>260</v>
      </c>
      <c r="M21" s="87">
        <v>310.82</v>
      </c>
      <c r="N21" s="87">
        <v>1</v>
      </c>
      <c r="O21" s="87">
        <v>310.82</v>
      </c>
      <c r="P21" t="s">
        <v>2255</v>
      </c>
    </row>
    <row r="22" spans="2:16">
      <c r="B22" t="s">
        <v>440</v>
      </c>
      <c r="C22" t="s">
        <v>133</v>
      </c>
      <c r="D22" t="s">
        <v>2254</v>
      </c>
      <c r="E22" t="s">
        <v>323</v>
      </c>
      <c r="I22" t="s">
        <v>118</v>
      </c>
      <c r="M22" s="87">
        <v>1043.01</v>
      </c>
      <c r="N22" s="87">
        <v>1</v>
      </c>
      <c r="O22" s="87">
        <v>1043.01</v>
      </c>
      <c r="P22" t="s">
        <v>2255</v>
      </c>
    </row>
    <row r="23" spans="2:16">
      <c r="B23" t="s">
        <v>442</v>
      </c>
      <c r="C23" t="s">
        <v>443</v>
      </c>
      <c r="D23" t="s">
        <v>2254</v>
      </c>
      <c r="E23" t="s">
        <v>325</v>
      </c>
      <c r="I23" t="s">
        <v>130</v>
      </c>
      <c r="M23" s="87">
        <v>163.56</v>
      </c>
      <c r="N23" s="87">
        <v>1</v>
      </c>
      <c r="O23" s="87">
        <v>163.56</v>
      </c>
      <c r="P23" t="s">
        <v>2255</v>
      </c>
    </row>
    <row r="24" spans="2:16">
      <c r="B24" t="s">
        <v>442</v>
      </c>
      <c r="C24" t="s">
        <v>443</v>
      </c>
      <c r="D24" t="s">
        <v>2254</v>
      </c>
      <c r="E24" t="s">
        <v>324</v>
      </c>
      <c r="I24" t="s">
        <v>260</v>
      </c>
      <c r="M24" s="87">
        <v>1336.2438</v>
      </c>
      <c r="N24" s="87">
        <v>1</v>
      </c>
      <c r="O24" s="87">
        <v>1336.2438</v>
      </c>
      <c r="P24" t="s">
        <v>2255</v>
      </c>
    </row>
    <row r="25" spans="2:16">
      <c r="B25" t="s">
        <v>442</v>
      </c>
      <c r="C25" t="s">
        <v>443</v>
      </c>
      <c r="D25" t="s">
        <v>2254</v>
      </c>
      <c r="E25" t="s">
        <v>323</v>
      </c>
      <c r="I25" t="s">
        <v>118</v>
      </c>
      <c r="M25" s="87">
        <v>1781.6728000000001</v>
      </c>
      <c r="N25" s="87">
        <v>1</v>
      </c>
      <c r="O25" s="87">
        <v>1781.6728000000001</v>
      </c>
      <c r="P25" t="s">
        <v>2255</v>
      </c>
    </row>
    <row r="26" spans="2:16">
      <c r="B26" t="s">
        <v>442</v>
      </c>
      <c r="C26" t="s">
        <v>443</v>
      </c>
      <c r="D26" t="s">
        <v>2254</v>
      </c>
      <c r="E26" t="s">
        <v>323</v>
      </c>
      <c r="I26" t="s">
        <v>163</v>
      </c>
      <c r="M26" s="87">
        <v>2004.3504</v>
      </c>
      <c r="N26" s="87">
        <v>1</v>
      </c>
      <c r="O26" s="87">
        <v>2004.3504</v>
      </c>
      <c r="P26" t="s">
        <v>2255</v>
      </c>
    </row>
    <row r="27" spans="2:16">
      <c r="B27" t="s">
        <v>1774</v>
      </c>
      <c r="C27" t="s">
        <v>370</v>
      </c>
      <c r="D27" t="s">
        <v>2254</v>
      </c>
      <c r="E27" t="s">
        <v>324</v>
      </c>
      <c r="I27" t="s">
        <v>260</v>
      </c>
      <c r="M27" s="87">
        <v>353.25</v>
      </c>
      <c r="N27" s="87">
        <v>1</v>
      </c>
      <c r="O27" s="87">
        <v>353.25</v>
      </c>
      <c r="P27" t="s">
        <v>2255</v>
      </c>
    </row>
    <row r="28" spans="2:16">
      <c r="B28" t="s">
        <v>1774</v>
      </c>
      <c r="C28" t="s">
        <v>370</v>
      </c>
      <c r="D28" t="s">
        <v>2254</v>
      </c>
      <c r="E28" t="s">
        <v>323</v>
      </c>
      <c r="I28" t="s">
        <v>2198</v>
      </c>
      <c r="M28" s="87">
        <v>5687.43</v>
      </c>
      <c r="N28" s="87">
        <v>1</v>
      </c>
      <c r="O28" s="87">
        <v>5687.43</v>
      </c>
      <c r="P28" t="s">
        <v>2255</v>
      </c>
    </row>
    <row r="29" spans="2:16">
      <c r="B29" t="s">
        <v>447</v>
      </c>
      <c r="C29" t="s">
        <v>296</v>
      </c>
      <c r="D29" t="s">
        <v>2254</v>
      </c>
      <c r="E29" t="s">
        <v>324</v>
      </c>
      <c r="I29" t="s">
        <v>2207</v>
      </c>
      <c r="M29" s="87">
        <v>198</v>
      </c>
      <c r="N29" s="87">
        <v>1</v>
      </c>
      <c r="O29" s="87">
        <v>198</v>
      </c>
      <c r="P29" t="s">
        <v>2255</v>
      </c>
    </row>
    <row r="30" spans="2:16">
      <c r="B30" t="s">
        <v>447</v>
      </c>
      <c r="C30" t="s">
        <v>296</v>
      </c>
      <c r="D30" t="s">
        <v>2254</v>
      </c>
      <c r="E30" t="s">
        <v>325</v>
      </c>
      <c r="I30" t="s">
        <v>130</v>
      </c>
      <c r="M30" s="87">
        <v>2834.28</v>
      </c>
      <c r="N30" s="87">
        <v>1</v>
      </c>
      <c r="O30" s="87">
        <v>2834.28</v>
      </c>
      <c r="P30" t="s">
        <v>2255</v>
      </c>
    </row>
    <row r="31" spans="2:16">
      <c r="B31" t="s">
        <v>447</v>
      </c>
      <c r="C31" t="s">
        <v>296</v>
      </c>
      <c r="D31" t="s">
        <v>2254</v>
      </c>
      <c r="E31" t="s">
        <v>324</v>
      </c>
      <c r="I31" t="s">
        <v>196</v>
      </c>
      <c r="M31" s="87">
        <v>2201.98</v>
      </c>
      <c r="N31" s="87">
        <v>1</v>
      </c>
      <c r="O31" s="87">
        <v>2201.98</v>
      </c>
      <c r="P31" t="s">
        <v>2255</v>
      </c>
    </row>
    <row r="32" spans="2:16">
      <c r="B32" t="s">
        <v>447</v>
      </c>
      <c r="C32" t="s">
        <v>296</v>
      </c>
      <c r="D32" t="s">
        <v>2254</v>
      </c>
      <c r="E32" t="s">
        <v>324</v>
      </c>
      <c r="I32" t="s">
        <v>260</v>
      </c>
      <c r="M32" s="87">
        <v>353.25</v>
      </c>
      <c r="N32" s="87">
        <v>1</v>
      </c>
      <c r="O32" s="87">
        <v>353.25</v>
      </c>
      <c r="P32" t="s">
        <v>2255</v>
      </c>
    </row>
    <row r="33" spans="2:16">
      <c r="B33" t="s">
        <v>447</v>
      </c>
      <c r="C33" t="s">
        <v>296</v>
      </c>
      <c r="D33" t="s">
        <v>2254</v>
      </c>
      <c r="E33" t="s">
        <v>323</v>
      </c>
      <c r="I33" t="s">
        <v>118</v>
      </c>
      <c r="M33" s="87">
        <v>7942.06</v>
      </c>
      <c r="N33" s="87">
        <v>1</v>
      </c>
      <c r="O33" s="87">
        <v>7942.06</v>
      </c>
      <c r="P33" t="s">
        <v>2255</v>
      </c>
    </row>
    <row r="34" spans="2:16">
      <c r="B34" t="s">
        <v>452</v>
      </c>
      <c r="C34" t="s">
        <v>133</v>
      </c>
      <c r="D34" t="s">
        <v>2254</v>
      </c>
      <c r="E34" t="s">
        <v>325</v>
      </c>
      <c r="I34" t="s">
        <v>130</v>
      </c>
      <c r="M34" s="87">
        <v>2039.73</v>
      </c>
      <c r="N34" s="87">
        <v>1</v>
      </c>
      <c r="O34" s="87">
        <v>2039.73</v>
      </c>
      <c r="P34" t="s">
        <v>2255</v>
      </c>
    </row>
    <row r="35" spans="2:16">
      <c r="B35" t="s">
        <v>452</v>
      </c>
      <c r="C35" t="s">
        <v>133</v>
      </c>
      <c r="D35" t="s">
        <v>2254</v>
      </c>
      <c r="E35" t="s">
        <v>324</v>
      </c>
      <c r="I35" t="s">
        <v>203</v>
      </c>
      <c r="M35" s="87">
        <v>532.74</v>
      </c>
      <c r="N35" s="87">
        <v>1</v>
      </c>
      <c r="O35" s="87">
        <v>532.74</v>
      </c>
      <c r="P35" t="s">
        <v>2255</v>
      </c>
    </row>
    <row r="36" spans="2:16">
      <c r="B36" t="s">
        <v>452</v>
      </c>
      <c r="C36" t="s">
        <v>133</v>
      </c>
      <c r="D36" t="s">
        <v>2254</v>
      </c>
      <c r="E36" t="s">
        <v>324</v>
      </c>
      <c r="I36" t="s">
        <v>256</v>
      </c>
      <c r="M36" s="87">
        <v>510.72</v>
      </c>
      <c r="N36" s="87">
        <v>1</v>
      </c>
      <c r="O36" s="87">
        <v>510.72</v>
      </c>
      <c r="P36" t="s">
        <v>2255</v>
      </c>
    </row>
    <row r="37" spans="2:16">
      <c r="B37" t="s">
        <v>452</v>
      </c>
      <c r="C37" t="s">
        <v>133</v>
      </c>
      <c r="D37" t="s">
        <v>2254</v>
      </c>
      <c r="E37" t="s">
        <v>324</v>
      </c>
      <c r="I37" t="s">
        <v>204</v>
      </c>
      <c r="M37" s="87">
        <v>376.65</v>
      </c>
      <c r="N37" s="87">
        <v>1</v>
      </c>
      <c r="O37" s="87">
        <v>376.65</v>
      </c>
      <c r="P37" t="s">
        <v>2255</v>
      </c>
    </row>
    <row r="38" spans="2:16">
      <c r="B38" t="s">
        <v>452</v>
      </c>
      <c r="C38" t="s">
        <v>133</v>
      </c>
      <c r="D38" t="s">
        <v>2254</v>
      </c>
      <c r="E38" t="s">
        <v>324</v>
      </c>
      <c r="I38" t="s">
        <v>257</v>
      </c>
      <c r="M38" s="87">
        <v>451.95</v>
      </c>
      <c r="N38" s="87">
        <v>1</v>
      </c>
      <c r="O38" s="87">
        <v>451.95</v>
      </c>
      <c r="P38" t="s">
        <v>2255</v>
      </c>
    </row>
    <row r="39" spans="2:16">
      <c r="B39" t="s">
        <v>452</v>
      </c>
      <c r="C39" t="s">
        <v>133</v>
      </c>
      <c r="D39" t="s">
        <v>2254</v>
      </c>
      <c r="E39" t="s">
        <v>324</v>
      </c>
      <c r="I39" t="s">
        <v>260</v>
      </c>
      <c r="M39" s="87">
        <v>310.82</v>
      </c>
      <c r="N39" s="87">
        <v>1</v>
      </c>
      <c r="O39" s="87">
        <v>310.82</v>
      </c>
      <c r="P39" t="s">
        <v>2255</v>
      </c>
    </row>
    <row r="40" spans="2:16">
      <c r="B40" t="s">
        <v>452</v>
      </c>
      <c r="C40" t="s">
        <v>133</v>
      </c>
      <c r="D40" t="s">
        <v>2254</v>
      </c>
      <c r="E40" t="s">
        <v>323</v>
      </c>
      <c r="I40" t="s">
        <v>118</v>
      </c>
      <c r="M40" s="87">
        <v>579.45000000000005</v>
      </c>
      <c r="N40" s="87">
        <v>1</v>
      </c>
      <c r="O40" s="87">
        <v>579.45000000000005</v>
      </c>
      <c r="P40" t="s">
        <v>2255</v>
      </c>
    </row>
    <row r="41" spans="2:16">
      <c r="B41" t="s">
        <v>452</v>
      </c>
      <c r="C41" t="s">
        <v>133</v>
      </c>
      <c r="D41" t="s">
        <v>2254</v>
      </c>
      <c r="E41" t="s">
        <v>323</v>
      </c>
      <c r="I41" t="s">
        <v>163</v>
      </c>
      <c r="M41" s="87">
        <v>2085.84</v>
      </c>
      <c r="N41" s="87">
        <v>1</v>
      </c>
      <c r="O41" s="87">
        <v>2085.84</v>
      </c>
      <c r="P41" t="s">
        <v>2255</v>
      </c>
    </row>
    <row r="42" spans="2:16">
      <c r="B42" t="s">
        <v>351</v>
      </c>
      <c r="C42" t="s">
        <v>296</v>
      </c>
      <c r="D42" t="s">
        <v>2254</v>
      </c>
      <c r="E42" t="s">
        <v>324</v>
      </c>
      <c r="I42" t="s">
        <v>2207</v>
      </c>
      <c r="M42" s="87">
        <v>45</v>
      </c>
      <c r="N42" s="87">
        <v>1</v>
      </c>
      <c r="O42" s="87">
        <v>45</v>
      </c>
      <c r="P42" t="s">
        <v>2255</v>
      </c>
    </row>
    <row r="43" spans="2:16">
      <c r="B43" t="s">
        <v>351</v>
      </c>
      <c r="C43" t="s">
        <v>296</v>
      </c>
      <c r="D43" t="s">
        <v>2254</v>
      </c>
      <c r="E43" t="s">
        <v>325</v>
      </c>
      <c r="I43" t="s">
        <v>130</v>
      </c>
      <c r="M43" s="87">
        <v>480.33</v>
      </c>
      <c r="N43" s="87">
        <v>1</v>
      </c>
      <c r="O43" s="87">
        <v>480.33</v>
      </c>
      <c r="P43" t="s">
        <v>2255</v>
      </c>
    </row>
    <row r="44" spans="2:16">
      <c r="B44" t="s">
        <v>351</v>
      </c>
      <c r="C44" t="s">
        <v>296</v>
      </c>
      <c r="D44" t="s">
        <v>2254</v>
      </c>
      <c r="E44" t="s">
        <v>324</v>
      </c>
      <c r="I44" t="s">
        <v>196</v>
      </c>
      <c r="M44" s="87">
        <v>525.45000000000005</v>
      </c>
      <c r="N44" s="87">
        <v>1</v>
      </c>
      <c r="O44" s="87">
        <v>525.45000000000005</v>
      </c>
      <c r="P44" t="s">
        <v>2255</v>
      </c>
    </row>
    <row r="45" spans="2:16">
      <c r="B45" t="s">
        <v>351</v>
      </c>
      <c r="C45" t="s">
        <v>296</v>
      </c>
      <c r="D45" t="s">
        <v>2254</v>
      </c>
      <c r="E45" t="s">
        <v>324</v>
      </c>
      <c r="I45" t="s">
        <v>260</v>
      </c>
      <c r="M45" s="87">
        <v>370.92</v>
      </c>
      <c r="N45" s="87">
        <v>1</v>
      </c>
      <c r="O45" s="87">
        <v>370.92</v>
      </c>
      <c r="P45" t="s">
        <v>2255</v>
      </c>
    </row>
    <row r="46" spans="2:16">
      <c r="B46" t="s">
        <v>351</v>
      </c>
      <c r="C46" t="s">
        <v>296</v>
      </c>
      <c r="D46" t="s">
        <v>2254</v>
      </c>
      <c r="E46" t="s">
        <v>324</v>
      </c>
      <c r="I46" t="s">
        <v>197</v>
      </c>
      <c r="M46" s="87">
        <v>1112.75</v>
      </c>
      <c r="N46" s="87">
        <v>1</v>
      </c>
      <c r="O46" s="87">
        <v>1112.75</v>
      </c>
      <c r="P46" t="s">
        <v>2255</v>
      </c>
    </row>
    <row r="47" spans="2:16">
      <c r="B47" t="s">
        <v>351</v>
      </c>
      <c r="C47" t="s">
        <v>296</v>
      </c>
      <c r="D47" t="s">
        <v>2254</v>
      </c>
      <c r="E47" t="s">
        <v>323</v>
      </c>
      <c r="I47" t="s">
        <v>118</v>
      </c>
      <c r="M47" s="87">
        <v>2349.1999999999998</v>
      </c>
      <c r="N47" s="87">
        <v>1</v>
      </c>
      <c r="O47" s="87">
        <v>2349.1999999999998</v>
      </c>
      <c r="P47" t="s">
        <v>2255</v>
      </c>
    </row>
    <row r="48" spans="2:16">
      <c r="B48" t="s">
        <v>295</v>
      </c>
      <c r="C48" t="s">
        <v>296</v>
      </c>
      <c r="D48" t="s">
        <v>2254</v>
      </c>
      <c r="E48" t="s">
        <v>324</v>
      </c>
      <c r="I48" t="s">
        <v>2207</v>
      </c>
      <c r="M48" s="87">
        <v>36</v>
      </c>
      <c r="N48" s="87">
        <v>1</v>
      </c>
      <c r="O48" s="87">
        <v>36</v>
      </c>
      <c r="P48" t="s">
        <v>2255</v>
      </c>
    </row>
    <row r="49" spans="2:16">
      <c r="B49" t="s">
        <v>295</v>
      </c>
      <c r="C49" t="s">
        <v>296</v>
      </c>
      <c r="D49" t="s">
        <v>2254</v>
      </c>
      <c r="E49" t="s">
        <v>325</v>
      </c>
      <c r="I49" t="s">
        <v>130</v>
      </c>
      <c r="M49" s="87">
        <v>228.24</v>
      </c>
      <c r="N49" s="87">
        <v>1</v>
      </c>
      <c r="O49" s="87">
        <v>228.24</v>
      </c>
      <c r="P49" t="s">
        <v>2255</v>
      </c>
    </row>
    <row r="50" spans="2:16">
      <c r="B50" t="s">
        <v>295</v>
      </c>
      <c r="C50" t="s">
        <v>296</v>
      </c>
      <c r="D50" t="s">
        <v>2254</v>
      </c>
      <c r="E50" t="s">
        <v>324</v>
      </c>
      <c r="I50" t="s">
        <v>196</v>
      </c>
      <c r="M50" s="87">
        <v>420.36</v>
      </c>
      <c r="N50" s="87">
        <v>1</v>
      </c>
      <c r="O50" s="87">
        <v>420.36</v>
      </c>
      <c r="P50" t="s">
        <v>2255</v>
      </c>
    </row>
    <row r="51" spans="2:16">
      <c r="B51" t="s">
        <v>295</v>
      </c>
      <c r="C51" t="s">
        <v>296</v>
      </c>
      <c r="D51" t="s">
        <v>2254</v>
      </c>
      <c r="E51" t="s">
        <v>324</v>
      </c>
      <c r="I51" t="s">
        <v>260</v>
      </c>
      <c r="M51" s="87">
        <v>370.92</v>
      </c>
      <c r="N51" s="87">
        <v>1</v>
      </c>
      <c r="O51" s="87">
        <v>370.92</v>
      </c>
      <c r="P51" t="s">
        <v>2255</v>
      </c>
    </row>
    <row r="52" spans="2:16">
      <c r="B52" t="s">
        <v>295</v>
      </c>
      <c r="C52" t="s">
        <v>296</v>
      </c>
      <c r="D52" t="s">
        <v>2254</v>
      </c>
      <c r="E52" t="s">
        <v>323</v>
      </c>
      <c r="I52" t="s">
        <v>146</v>
      </c>
      <c r="M52" s="87">
        <v>3641.26</v>
      </c>
      <c r="N52" s="87">
        <v>1</v>
      </c>
      <c r="O52" s="87">
        <v>3641.26</v>
      </c>
      <c r="P52" t="s">
        <v>2255</v>
      </c>
    </row>
    <row r="53" spans="2:16">
      <c r="B53" t="s">
        <v>1876</v>
      </c>
      <c r="C53" t="s">
        <v>2256</v>
      </c>
      <c r="D53" t="s">
        <v>2254</v>
      </c>
      <c r="E53" t="s">
        <v>324</v>
      </c>
      <c r="I53" t="s">
        <v>260</v>
      </c>
      <c r="M53" s="87">
        <v>310.82</v>
      </c>
      <c r="N53" s="87">
        <v>1</v>
      </c>
      <c r="O53" s="87">
        <v>310.82</v>
      </c>
      <c r="P53" t="s">
        <v>2255</v>
      </c>
    </row>
    <row r="54" spans="2:16">
      <c r="B54" t="s">
        <v>1876</v>
      </c>
      <c r="C54" t="s">
        <v>2256</v>
      </c>
      <c r="D54" t="s">
        <v>2254</v>
      </c>
      <c r="E54" t="s">
        <v>323</v>
      </c>
      <c r="I54" t="s">
        <v>2198</v>
      </c>
      <c r="M54" s="87">
        <v>289.70999999999998</v>
      </c>
      <c r="N54" s="87">
        <v>1</v>
      </c>
      <c r="O54" s="87">
        <v>289.70999999999998</v>
      </c>
      <c r="P54" t="s">
        <v>2255</v>
      </c>
    </row>
    <row r="55" spans="2:16">
      <c r="B55" t="s">
        <v>487</v>
      </c>
      <c r="C55" t="s">
        <v>296</v>
      </c>
      <c r="D55" t="s">
        <v>2254</v>
      </c>
      <c r="E55" t="s">
        <v>324</v>
      </c>
      <c r="I55" t="s">
        <v>2207</v>
      </c>
      <c r="M55" s="87">
        <v>36</v>
      </c>
      <c r="N55" s="87">
        <v>1</v>
      </c>
      <c r="O55" s="87">
        <v>36</v>
      </c>
      <c r="P55" t="s">
        <v>2255</v>
      </c>
    </row>
    <row r="56" spans="2:16">
      <c r="B56" t="s">
        <v>487</v>
      </c>
      <c r="C56" t="s">
        <v>296</v>
      </c>
      <c r="D56" t="s">
        <v>2254</v>
      </c>
      <c r="E56" t="s">
        <v>325</v>
      </c>
      <c r="I56" t="s">
        <v>130</v>
      </c>
      <c r="M56" s="87">
        <v>254.76</v>
      </c>
      <c r="N56" s="87">
        <v>1</v>
      </c>
      <c r="O56" s="87">
        <v>254.76</v>
      </c>
      <c r="P56" t="s">
        <v>2255</v>
      </c>
    </row>
    <row r="57" spans="2:16">
      <c r="B57" t="s">
        <v>487</v>
      </c>
      <c r="C57" t="s">
        <v>296</v>
      </c>
      <c r="D57" t="s">
        <v>2254</v>
      </c>
      <c r="E57" t="s">
        <v>324</v>
      </c>
      <c r="I57" t="s">
        <v>256</v>
      </c>
      <c r="M57" s="87">
        <v>466</v>
      </c>
      <c r="N57" s="87">
        <v>1</v>
      </c>
      <c r="O57" s="87">
        <v>466</v>
      </c>
      <c r="P57" t="s">
        <v>2255</v>
      </c>
    </row>
    <row r="58" spans="2:16">
      <c r="B58" t="s">
        <v>487</v>
      </c>
      <c r="C58" t="s">
        <v>296</v>
      </c>
      <c r="D58" t="s">
        <v>2254</v>
      </c>
      <c r="E58" t="s">
        <v>324</v>
      </c>
      <c r="I58" t="s">
        <v>2208</v>
      </c>
      <c r="M58" s="87">
        <v>546</v>
      </c>
      <c r="N58" s="87">
        <v>1</v>
      </c>
      <c r="O58" s="87">
        <v>546</v>
      </c>
      <c r="P58" t="s">
        <v>2255</v>
      </c>
    </row>
    <row r="59" spans="2:16">
      <c r="B59" t="s">
        <v>487</v>
      </c>
      <c r="C59" t="s">
        <v>296</v>
      </c>
      <c r="D59" t="s">
        <v>2254</v>
      </c>
      <c r="E59" t="s">
        <v>324</v>
      </c>
      <c r="I59" t="s">
        <v>257</v>
      </c>
      <c r="M59" s="87">
        <v>480</v>
      </c>
      <c r="N59" s="87">
        <v>1</v>
      </c>
      <c r="O59" s="87">
        <v>480</v>
      </c>
      <c r="P59" t="s">
        <v>2255</v>
      </c>
    </row>
    <row r="60" spans="2:16">
      <c r="B60" t="s">
        <v>487</v>
      </c>
      <c r="C60" t="s">
        <v>296</v>
      </c>
      <c r="D60" t="s">
        <v>2254</v>
      </c>
      <c r="E60" t="s">
        <v>324</v>
      </c>
      <c r="I60" t="s">
        <v>260</v>
      </c>
      <c r="M60" s="87">
        <v>378.96</v>
      </c>
      <c r="N60" s="87">
        <v>1</v>
      </c>
      <c r="O60" s="87">
        <v>378.96</v>
      </c>
      <c r="P60" t="s">
        <v>2255</v>
      </c>
    </row>
    <row r="61" spans="2:16">
      <c r="B61" t="s">
        <v>487</v>
      </c>
      <c r="C61" t="s">
        <v>296</v>
      </c>
      <c r="D61" t="s">
        <v>2254</v>
      </c>
      <c r="E61" t="s">
        <v>323</v>
      </c>
      <c r="I61" t="s">
        <v>2198</v>
      </c>
      <c r="M61" s="87">
        <v>3486.48</v>
      </c>
      <c r="N61" s="87">
        <v>1</v>
      </c>
      <c r="O61" s="87">
        <v>3486.48</v>
      </c>
      <c r="P61" t="s">
        <v>2255</v>
      </c>
    </row>
    <row r="62" spans="2:16">
      <c r="B62" t="s">
        <v>2257</v>
      </c>
      <c r="C62" t="s">
        <v>2253</v>
      </c>
      <c r="D62" t="s">
        <v>2254</v>
      </c>
      <c r="E62" t="s">
        <v>324</v>
      </c>
      <c r="I62" t="s">
        <v>260</v>
      </c>
      <c r="M62" s="87">
        <v>1631.62</v>
      </c>
      <c r="N62" s="87">
        <v>1</v>
      </c>
      <c r="O62" s="87">
        <v>1631.62</v>
      </c>
      <c r="P62" t="s">
        <v>2255</v>
      </c>
    </row>
    <row r="63" spans="2:16">
      <c r="B63" t="s">
        <v>2257</v>
      </c>
      <c r="C63" t="s">
        <v>2253</v>
      </c>
      <c r="D63" t="s">
        <v>2254</v>
      </c>
      <c r="E63" t="s">
        <v>324</v>
      </c>
      <c r="I63" t="s">
        <v>215</v>
      </c>
      <c r="M63" s="87">
        <v>1918.22</v>
      </c>
      <c r="N63" s="87">
        <v>1</v>
      </c>
      <c r="O63" s="87">
        <v>1918.22</v>
      </c>
      <c r="P63" t="s">
        <v>2255</v>
      </c>
    </row>
    <row r="64" spans="2:16">
      <c r="B64" t="s">
        <v>2257</v>
      </c>
      <c r="C64" t="s">
        <v>2253</v>
      </c>
      <c r="D64" t="s">
        <v>2254</v>
      </c>
      <c r="E64" t="s">
        <v>324</v>
      </c>
      <c r="I64" t="s">
        <v>692</v>
      </c>
      <c r="M64" s="87">
        <v>3398.99</v>
      </c>
      <c r="N64" s="87">
        <v>1</v>
      </c>
      <c r="O64" s="87">
        <v>3398.99</v>
      </c>
      <c r="P64" t="s">
        <v>2255</v>
      </c>
    </row>
    <row r="65" spans="2:16">
      <c r="B65" t="s">
        <v>2257</v>
      </c>
      <c r="C65" t="s">
        <v>2253</v>
      </c>
      <c r="D65" t="s">
        <v>2254</v>
      </c>
      <c r="E65" t="s">
        <v>323</v>
      </c>
      <c r="I65" t="s">
        <v>163</v>
      </c>
      <c r="M65" s="87">
        <v>2451.1799999999998</v>
      </c>
      <c r="N65" s="87">
        <v>1</v>
      </c>
      <c r="O65" s="87">
        <v>2451.1799999999998</v>
      </c>
      <c r="P65" t="s">
        <v>2255</v>
      </c>
    </row>
    <row r="66" spans="2:16">
      <c r="B66" t="s">
        <v>297</v>
      </c>
      <c r="C66" t="s">
        <v>296</v>
      </c>
      <c r="D66" t="s">
        <v>2254</v>
      </c>
      <c r="E66" t="s">
        <v>324</v>
      </c>
      <c r="I66" t="s">
        <v>2207</v>
      </c>
      <c r="M66" s="87">
        <v>63</v>
      </c>
      <c r="N66" s="87">
        <v>1</v>
      </c>
      <c r="O66" s="87">
        <v>63</v>
      </c>
      <c r="P66" t="s">
        <v>2255</v>
      </c>
    </row>
    <row r="67" spans="2:16">
      <c r="B67" t="s">
        <v>297</v>
      </c>
      <c r="C67" t="s">
        <v>296</v>
      </c>
      <c r="D67" t="s">
        <v>2254</v>
      </c>
      <c r="E67" t="s">
        <v>325</v>
      </c>
      <c r="I67" t="s">
        <v>130</v>
      </c>
      <c r="M67" s="87">
        <v>532.55999999999995</v>
      </c>
      <c r="N67" s="87">
        <v>1</v>
      </c>
      <c r="O67" s="87">
        <v>532.55999999999995</v>
      </c>
      <c r="P67" t="s">
        <v>2255</v>
      </c>
    </row>
    <row r="68" spans="2:16">
      <c r="B68" t="s">
        <v>297</v>
      </c>
      <c r="C68" t="s">
        <v>296</v>
      </c>
      <c r="D68" t="s">
        <v>2254</v>
      </c>
      <c r="E68" t="s">
        <v>324</v>
      </c>
      <c r="I68" t="s">
        <v>196</v>
      </c>
      <c r="M68" s="87">
        <v>751.59</v>
      </c>
      <c r="N68" s="87">
        <v>1</v>
      </c>
      <c r="O68" s="87">
        <v>751.59</v>
      </c>
      <c r="P68" t="s">
        <v>2255</v>
      </c>
    </row>
    <row r="69" spans="2:16">
      <c r="B69" t="s">
        <v>297</v>
      </c>
      <c r="C69" t="s">
        <v>296</v>
      </c>
      <c r="D69" t="s">
        <v>2254</v>
      </c>
      <c r="E69" t="s">
        <v>324</v>
      </c>
      <c r="I69" t="s">
        <v>260</v>
      </c>
      <c r="M69" s="87">
        <v>378.96</v>
      </c>
      <c r="N69" s="87">
        <v>1</v>
      </c>
      <c r="O69" s="87">
        <v>378.96</v>
      </c>
      <c r="P69" t="s">
        <v>2255</v>
      </c>
    </row>
    <row r="70" spans="2:16">
      <c r="B70" t="s">
        <v>297</v>
      </c>
      <c r="C70" t="s">
        <v>296</v>
      </c>
      <c r="D70" t="s">
        <v>2254</v>
      </c>
      <c r="E70" t="s">
        <v>323</v>
      </c>
      <c r="I70" t="s">
        <v>118</v>
      </c>
      <c r="M70" s="87">
        <v>3720</v>
      </c>
      <c r="N70" s="87">
        <v>1</v>
      </c>
      <c r="O70" s="87">
        <v>3720</v>
      </c>
      <c r="P70" t="s">
        <v>2255</v>
      </c>
    </row>
    <row r="71" spans="2:16">
      <c r="B71" t="s">
        <v>1905</v>
      </c>
      <c r="C71" t="s">
        <v>1156</v>
      </c>
      <c r="D71" t="s">
        <v>2254</v>
      </c>
      <c r="E71" t="s">
        <v>324</v>
      </c>
      <c r="I71" t="s">
        <v>2213</v>
      </c>
      <c r="M71" s="87">
        <v>749.2</v>
      </c>
      <c r="N71" s="87">
        <v>1</v>
      </c>
      <c r="O71" s="87">
        <v>749.2</v>
      </c>
      <c r="P71" t="s">
        <v>2255</v>
      </c>
    </row>
    <row r="72" spans="2:16">
      <c r="B72" t="s">
        <v>507</v>
      </c>
      <c r="C72" t="s">
        <v>508</v>
      </c>
      <c r="D72" t="s">
        <v>2254</v>
      </c>
      <c r="E72" t="s">
        <v>325</v>
      </c>
      <c r="I72" t="s">
        <v>130</v>
      </c>
      <c r="M72" s="87">
        <v>576.17999999999995</v>
      </c>
      <c r="N72" s="87">
        <v>1</v>
      </c>
      <c r="O72" s="87">
        <v>576.17999999999995</v>
      </c>
      <c r="P72" t="s">
        <v>2255</v>
      </c>
    </row>
    <row r="73" spans="2:16">
      <c r="B73" t="s">
        <v>507</v>
      </c>
      <c r="C73" t="s">
        <v>508</v>
      </c>
      <c r="D73" t="s">
        <v>2254</v>
      </c>
      <c r="E73" t="s">
        <v>324</v>
      </c>
      <c r="I73" t="s">
        <v>2208</v>
      </c>
      <c r="M73" s="87">
        <v>1326.28</v>
      </c>
      <c r="N73" s="87">
        <v>1</v>
      </c>
      <c r="O73" s="87">
        <v>1326.28</v>
      </c>
      <c r="P73" t="s">
        <v>2255</v>
      </c>
    </row>
    <row r="74" spans="2:16">
      <c r="B74" t="s">
        <v>507</v>
      </c>
      <c r="C74" t="s">
        <v>508</v>
      </c>
      <c r="D74" t="s">
        <v>2254</v>
      </c>
      <c r="E74" t="s">
        <v>324</v>
      </c>
      <c r="I74" t="s">
        <v>257</v>
      </c>
      <c r="M74" s="87">
        <v>823.6</v>
      </c>
      <c r="N74" s="87">
        <v>1</v>
      </c>
      <c r="O74" s="87">
        <v>823.6</v>
      </c>
      <c r="P74" t="s">
        <v>2255</v>
      </c>
    </row>
    <row r="75" spans="2:16">
      <c r="B75" t="s">
        <v>507</v>
      </c>
      <c r="C75" t="s">
        <v>508</v>
      </c>
      <c r="D75" t="s">
        <v>2254</v>
      </c>
      <c r="E75" t="s">
        <v>324</v>
      </c>
      <c r="I75" t="s">
        <v>225</v>
      </c>
      <c r="M75" s="87">
        <v>205.9</v>
      </c>
      <c r="N75" s="87">
        <v>1</v>
      </c>
      <c r="O75" s="87">
        <v>205.9</v>
      </c>
      <c r="P75" t="s">
        <v>2255</v>
      </c>
    </row>
    <row r="76" spans="2:16">
      <c r="B76" t="s">
        <v>507</v>
      </c>
      <c r="C76" t="s">
        <v>508</v>
      </c>
      <c r="D76" t="s">
        <v>2254</v>
      </c>
      <c r="E76" t="s">
        <v>324</v>
      </c>
      <c r="I76" t="s">
        <v>260</v>
      </c>
      <c r="M76" s="87">
        <v>1060.55</v>
      </c>
      <c r="N76" s="87">
        <v>1</v>
      </c>
      <c r="O76" s="87">
        <v>1060.55</v>
      </c>
      <c r="P76" t="s">
        <v>2255</v>
      </c>
    </row>
    <row r="77" spans="2:16">
      <c r="B77" t="s">
        <v>507</v>
      </c>
      <c r="C77" t="s">
        <v>508</v>
      </c>
      <c r="D77" t="s">
        <v>2254</v>
      </c>
      <c r="E77" t="s">
        <v>324</v>
      </c>
      <c r="I77" t="s">
        <v>215</v>
      </c>
      <c r="M77" s="87">
        <v>4795.55</v>
      </c>
      <c r="N77" s="87">
        <v>1</v>
      </c>
      <c r="O77" s="87">
        <v>4795.55</v>
      </c>
      <c r="P77" t="s">
        <v>2255</v>
      </c>
    </row>
    <row r="78" spans="2:16">
      <c r="B78" t="s">
        <v>507</v>
      </c>
      <c r="C78" t="s">
        <v>508</v>
      </c>
      <c r="D78" t="s">
        <v>2254</v>
      </c>
      <c r="E78" t="s">
        <v>323</v>
      </c>
      <c r="I78" t="s">
        <v>163</v>
      </c>
      <c r="M78" s="87">
        <v>2920.94</v>
      </c>
      <c r="N78" s="87">
        <v>1</v>
      </c>
      <c r="O78" s="87">
        <v>2920.94</v>
      </c>
      <c r="P78" t="s">
        <v>2255</v>
      </c>
    </row>
    <row r="79" spans="2:16">
      <c r="B79" t="s">
        <v>507</v>
      </c>
      <c r="C79" t="s">
        <v>508</v>
      </c>
      <c r="D79" t="s">
        <v>2254</v>
      </c>
      <c r="E79" t="s">
        <v>324</v>
      </c>
      <c r="I79" t="s">
        <v>683</v>
      </c>
      <c r="M79" s="87">
        <v>331.56</v>
      </c>
      <c r="N79" s="87">
        <v>1</v>
      </c>
      <c r="O79" s="87">
        <v>331.56</v>
      </c>
      <c r="P79" t="s">
        <v>2255</v>
      </c>
    </row>
    <row r="80" spans="2:16">
      <c r="B80" t="s">
        <v>300</v>
      </c>
      <c r="C80" t="s">
        <v>296</v>
      </c>
      <c r="D80" t="s">
        <v>2254</v>
      </c>
      <c r="E80" t="s">
        <v>324</v>
      </c>
      <c r="I80" t="s">
        <v>2207</v>
      </c>
      <c r="M80" s="87">
        <v>36</v>
      </c>
      <c r="N80" s="87">
        <v>1</v>
      </c>
      <c r="O80" s="87">
        <v>36</v>
      </c>
      <c r="P80" t="s">
        <v>2255</v>
      </c>
    </row>
    <row r="81" spans="2:16">
      <c r="B81" t="s">
        <v>300</v>
      </c>
      <c r="C81" t="s">
        <v>296</v>
      </c>
      <c r="D81" t="s">
        <v>2254</v>
      </c>
      <c r="E81" t="s">
        <v>325</v>
      </c>
      <c r="I81" t="s">
        <v>130</v>
      </c>
      <c r="M81" s="87">
        <v>516.96</v>
      </c>
      <c r="N81" s="87">
        <v>1</v>
      </c>
      <c r="O81" s="87">
        <v>516.96</v>
      </c>
      <c r="P81" t="s">
        <v>2255</v>
      </c>
    </row>
    <row r="82" spans="2:16">
      <c r="B82" t="s">
        <v>300</v>
      </c>
      <c r="C82" t="s">
        <v>296</v>
      </c>
      <c r="D82" t="s">
        <v>2254</v>
      </c>
      <c r="E82" t="s">
        <v>324</v>
      </c>
      <c r="I82" t="s">
        <v>256</v>
      </c>
      <c r="M82" s="87">
        <v>466</v>
      </c>
      <c r="N82" s="87">
        <v>1</v>
      </c>
      <c r="O82" s="87">
        <v>466</v>
      </c>
      <c r="P82" t="s">
        <v>2255</v>
      </c>
    </row>
    <row r="83" spans="2:16">
      <c r="B83" t="s">
        <v>300</v>
      </c>
      <c r="C83" t="s">
        <v>296</v>
      </c>
      <c r="D83" t="s">
        <v>2254</v>
      </c>
      <c r="E83" t="s">
        <v>324</v>
      </c>
      <c r="I83" t="s">
        <v>2208</v>
      </c>
      <c r="M83" s="87">
        <v>546</v>
      </c>
      <c r="N83" s="87">
        <v>1</v>
      </c>
      <c r="O83" s="87">
        <v>546</v>
      </c>
      <c r="P83" t="s">
        <v>2255</v>
      </c>
    </row>
    <row r="84" spans="2:16">
      <c r="B84" t="s">
        <v>300</v>
      </c>
      <c r="C84" t="s">
        <v>296</v>
      </c>
      <c r="D84" t="s">
        <v>2254</v>
      </c>
      <c r="E84" t="s">
        <v>324</v>
      </c>
      <c r="I84" t="s">
        <v>257</v>
      </c>
      <c r="M84" s="87">
        <v>360</v>
      </c>
      <c r="N84" s="87">
        <v>1</v>
      </c>
      <c r="O84" s="87">
        <v>360</v>
      </c>
      <c r="P84" t="s">
        <v>2255</v>
      </c>
    </row>
    <row r="85" spans="2:16">
      <c r="B85" t="s">
        <v>300</v>
      </c>
      <c r="C85" t="s">
        <v>296</v>
      </c>
      <c r="D85" t="s">
        <v>2254</v>
      </c>
      <c r="E85" t="s">
        <v>324</v>
      </c>
      <c r="I85" t="s">
        <v>260</v>
      </c>
      <c r="M85" s="87">
        <v>378.96</v>
      </c>
      <c r="N85" s="87">
        <v>1</v>
      </c>
      <c r="O85" s="87">
        <v>378.96</v>
      </c>
      <c r="P85" t="s">
        <v>2255</v>
      </c>
    </row>
    <row r="86" spans="2:16">
      <c r="B86" t="s">
        <v>300</v>
      </c>
      <c r="C86" t="s">
        <v>296</v>
      </c>
      <c r="D86" t="s">
        <v>2254</v>
      </c>
      <c r="E86" t="s">
        <v>323</v>
      </c>
      <c r="I86" t="s">
        <v>2198</v>
      </c>
      <c r="M86" s="87">
        <v>3195.94</v>
      </c>
      <c r="N86" s="87">
        <v>1</v>
      </c>
      <c r="O86" s="87">
        <v>3195.94</v>
      </c>
      <c r="P86" t="s">
        <v>2255</v>
      </c>
    </row>
    <row r="87" spans="2:16">
      <c r="B87" t="s">
        <v>1920</v>
      </c>
      <c r="C87" t="s">
        <v>2049</v>
      </c>
      <c r="D87" t="s">
        <v>2254</v>
      </c>
      <c r="E87" t="s">
        <v>324</v>
      </c>
      <c r="I87" t="s">
        <v>260</v>
      </c>
      <c r="M87" s="87">
        <v>1197</v>
      </c>
      <c r="N87" s="87">
        <v>1</v>
      </c>
      <c r="O87" s="87">
        <v>1197</v>
      </c>
      <c r="P87" t="s">
        <v>2255</v>
      </c>
    </row>
    <row r="88" spans="2:16">
      <c r="B88" t="s">
        <v>1920</v>
      </c>
      <c r="C88" t="s">
        <v>2049</v>
      </c>
      <c r="D88" t="s">
        <v>2254</v>
      </c>
      <c r="E88" t="s">
        <v>323</v>
      </c>
      <c r="I88" t="s">
        <v>112</v>
      </c>
      <c r="M88" s="87">
        <v>163</v>
      </c>
      <c r="N88" s="87">
        <v>1</v>
      </c>
      <c r="O88" s="87">
        <v>163</v>
      </c>
      <c r="P88" t="s">
        <v>2255</v>
      </c>
    </row>
    <row r="89" spans="2:16">
      <c r="B89" t="s">
        <v>1920</v>
      </c>
      <c r="C89" t="s">
        <v>2049</v>
      </c>
      <c r="D89" t="s">
        <v>2254</v>
      </c>
      <c r="E89" t="s">
        <v>323</v>
      </c>
      <c r="I89" t="s">
        <v>163</v>
      </c>
      <c r="M89" s="87">
        <v>299.25</v>
      </c>
      <c r="N89" s="87">
        <v>1</v>
      </c>
      <c r="O89" s="87">
        <v>299.25</v>
      </c>
      <c r="P89" t="s">
        <v>2255</v>
      </c>
    </row>
    <row r="90" spans="2:16">
      <c r="B90" t="s">
        <v>2234</v>
      </c>
      <c r="C90" t="s">
        <v>545</v>
      </c>
      <c r="D90" t="s">
        <v>2254</v>
      </c>
      <c r="E90" t="s">
        <v>325</v>
      </c>
      <c r="I90" t="s">
        <v>130</v>
      </c>
      <c r="M90" s="87">
        <v>127.38</v>
      </c>
      <c r="N90" s="87">
        <v>1</v>
      </c>
      <c r="O90" s="87">
        <v>127.38</v>
      </c>
      <c r="P90" t="s">
        <v>2255</v>
      </c>
    </row>
    <row r="91" spans="2:16">
      <c r="B91" t="s">
        <v>2234</v>
      </c>
      <c r="C91" t="s">
        <v>545</v>
      </c>
      <c r="D91" t="s">
        <v>2254</v>
      </c>
      <c r="E91" t="s">
        <v>324</v>
      </c>
      <c r="I91" t="s">
        <v>260</v>
      </c>
      <c r="M91" s="87">
        <v>443.23</v>
      </c>
      <c r="N91" s="87">
        <v>1</v>
      </c>
      <c r="O91" s="87">
        <v>443.23</v>
      </c>
      <c r="P91" t="s">
        <v>2255</v>
      </c>
    </row>
    <row r="92" spans="2:16">
      <c r="B92" t="s">
        <v>2234</v>
      </c>
      <c r="C92" t="s">
        <v>545</v>
      </c>
      <c r="D92" t="s">
        <v>2254</v>
      </c>
      <c r="E92" t="s">
        <v>323</v>
      </c>
      <c r="I92" t="s">
        <v>118</v>
      </c>
      <c r="M92" s="87">
        <v>387.18</v>
      </c>
      <c r="N92" s="87">
        <v>1</v>
      </c>
      <c r="O92" s="87">
        <v>387.18</v>
      </c>
      <c r="P92" t="s">
        <v>2255</v>
      </c>
    </row>
    <row r="93" spans="2:16">
      <c r="B93" t="s">
        <v>2258</v>
      </c>
      <c r="C93" t="s">
        <v>545</v>
      </c>
      <c r="D93" t="s">
        <v>2254</v>
      </c>
      <c r="E93" t="s">
        <v>324</v>
      </c>
      <c r="I93" t="s">
        <v>260</v>
      </c>
      <c r="M93" s="87">
        <v>443.23</v>
      </c>
      <c r="N93" s="87">
        <v>1</v>
      </c>
      <c r="O93" s="87">
        <v>443.23</v>
      </c>
      <c r="P93" t="s">
        <v>2255</v>
      </c>
    </row>
    <row r="94" spans="2:16">
      <c r="B94" t="s">
        <v>2258</v>
      </c>
      <c r="C94" t="s">
        <v>545</v>
      </c>
      <c r="D94" t="s">
        <v>2254</v>
      </c>
      <c r="E94" t="s">
        <v>323</v>
      </c>
      <c r="I94" t="s">
        <v>118</v>
      </c>
      <c r="M94" s="87">
        <v>258.12</v>
      </c>
      <c r="N94" s="87">
        <v>1</v>
      </c>
      <c r="O94" s="87">
        <v>258.12</v>
      </c>
      <c r="P94" t="s">
        <v>2255</v>
      </c>
    </row>
    <row r="95" spans="2:16">
      <c r="B95" t="s">
        <v>1938</v>
      </c>
      <c r="C95" t="s">
        <v>2259</v>
      </c>
      <c r="D95" t="s">
        <v>2254</v>
      </c>
      <c r="E95" t="s">
        <v>325</v>
      </c>
      <c r="I95" t="s">
        <v>120</v>
      </c>
      <c r="M95" s="87">
        <v>75.900563199999993</v>
      </c>
      <c r="N95" s="87">
        <v>1</v>
      </c>
      <c r="O95" s="87">
        <v>75.900563199999993</v>
      </c>
      <c r="P95" t="s">
        <v>2255</v>
      </c>
    </row>
    <row r="96" spans="2:16">
      <c r="B96" t="s">
        <v>1938</v>
      </c>
      <c r="C96" t="s">
        <v>2259</v>
      </c>
      <c r="D96" t="s">
        <v>2254</v>
      </c>
      <c r="E96" t="s">
        <v>325</v>
      </c>
      <c r="I96" t="s">
        <v>130</v>
      </c>
      <c r="M96" s="87">
        <v>202.97792240000001</v>
      </c>
      <c r="N96" s="87">
        <v>1</v>
      </c>
      <c r="O96" s="87">
        <v>202.97792240000001</v>
      </c>
      <c r="P96" t="s">
        <v>2255</v>
      </c>
    </row>
    <row r="97" spans="2:16">
      <c r="B97" t="s">
        <v>1938</v>
      </c>
      <c r="C97" t="s">
        <v>2259</v>
      </c>
      <c r="D97" t="s">
        <v>2254</v>
      </c>
      <c r="E97" t="s">
        <v>324</v>
      </c>
      <c r="I97" t="s">
        <v>260</v>
      </c>
      <c r="M97" s="87">
        <v>1330.1620437600002</v>
      </c>
      <c r="N97" s="87">
        <v>1</v>
      </c>
      <c r="O97" s="87">
        <v>1330.1620437600002</v>
      </c>
      <c r="P97" t="s">
        <v>2255</v>
      </c>
    </row>
    <row r="98" spans="2:16">
      <c r="B98" t="s">
        <v>1938</v>
      </c>
      <c r="C98" t="s">
        <v>2259</v>
      </c>
      <c r="D98" t="s">
        <v>2254</v>
      </c>
      <c r="E98" t="s">
        <v>616</v>
      </c>
      <c r="I98" t="s">
        <v>122</v>
      </c>
      <c r="M98" s="87">
        <v>89.163298620000006</v>
      </c>
      <c r="N98" s="87">
        <v>1</v>
      </c>
      <c r="O98" s="87">
        <v>89.163298620000006</v>
      </c>
      <c r="P98" t="s">
        <v>2255</v>
      </c>
    </row>
    <row r="99" spans="2:16">
      <c r="B99" t="s">
        <v>1938</v>
      </c>
      <c r="C99" t="s">
        <v>2259</v>
      </c>
      <c r="D99" t="s">
        <v>2254</v>
      </c>
      <c r="E99" t="s">
        <v>616</v>
      </c>
      <c r="I99" t="s">
        <v>123</v>
      </c>
      <c r="M99" s="87">
        <v>222.37719966</v>
      </c>
      <c r="N99" s="87">
        <v>1</v>
      </c>
      <c r="O99" s="87">
        <v>222.37719966</v>
      </c>
      <c r="P99" t="s">
        <v>2255</v>
      </c>
    </row>
    <row r="100" spans="2:16">
      <c r="B100" t="s">
        <v>1938</v>
      </c>
      <c r="C100" t="s">
        <v>2259</v>
      </c>
      <c r="D100" t="s">
        <v>2254</v>
      </c>
      <c r="E100" t="s">
        <v>323</v>
      </c>
      <c r="I100" t="s">
        <v>112</v>
      </c>
      <c r="M100" s="87">
        <v>501.12949589999999</v>
      </c>
      <c r="N100" s="87">
        <v>1</v>
      </c>
      <c r="O100" s="87">
        <v>501.12949589999999</v>
      </c>
      <c r="P100" t="s">
        <v>2255</v>
      </c>
    </row>
    <row r="101" spans="2:16">
      <c r="B101" t="s">
        <v>1938</v>
      </c>
      <c r="C101" t="s">
        <v>2259</v>
      </c>
      <c r="D101" t="s">
        <v>2254</v>
      </c>
      <c r="E101" t="s">
        <v>323</v>
      </c>
      <c r="I101" t="s">
        <v>163</v>
      </c>
      <c r="M101" s="87">
        <v>1332.2231366400001</v>
      </c>
      <c r="N101" s="87">
        <v>1</v>
      </c>
      <c r="O101" s="87">
        <v>1332.2231366400001</v>
      </c>
      <c r="P101" t="s">
        <v>2255</v>
      </c>
    </row>
    <row r="102" spans="2:16">
      <c r="B102" t="s">
        <v>2260</v>
      </c>
      <c r="C102" t="s">
        <v>557</v>
      </c>
      <c r="D102" t="s">
        <v>2254</v>
      </c>
      <c r="E102" t="s">
        <v>325</v>
      </c>
      <c r="I102" t="s">
        <v>130</v>
      </c>
      <c r="M102" s="87">
        <v>867.0031335000001</v>
      </c>
      <c r="N102" s="87">
        <v>1</v>
      </c>
      <c r="O102" s="87">
        <v>867.0031335000001</v>
      </c>
      <c r="P102" t="s">
        <v>2255</v>
      </c>
    </row>
    <row r="103" spans="2:16">
      <c r="B103" t="s">
        <v>2260</v>
      </c>
      <c r="C103" t="s">
        <v>557</v>
      </c>
      <c r="D103" t="s">
        <v>2254</v>
      </c>
      <c r="E103" t="s">
        <v>324</v>
      </c>
      <c r="I103" t="s">
        <v>203</v>
      </c>
      <c r="M103" s="87">
        <v>340.95255950000006</v>
      </c>
      <c r="N103" s="87">
        <v>1</v>
      </c>
      <c r="O103" s="87">
        <v>340.95255950000006</v>
      </c>
      <c r="P103" t="s">
        <v>2255</v>
      </c>
    </row>
    <row r="104" spans="2:16">
      <c r="B104" t="s">
        <v>2260</v>
      </c>
      <c r="C104" t="s">
        <v>557</v>
      </c>
      <c r="D104" t="s">
        <v>2254</v>
      </c>
      <c r="E104" t="s">
        <v>324</v>
      </c>
      <c r="I104" t="s">
        <v>204</v>
      </c>
      <c r="M104" s="87">
        <v>380.43315800000005</v>
      </c>
      <c r="N104" s="87">
        <v>1</v>
      </c>
      <c r="O104" s="87">
        <v>380.43315800000005</v>
      </c>
      <c r="P104" t="s">
        <v>2255</v>
      </c>
    </row>
    <row r="105" spans="2:16">
      <c r="B105" t="s">
        <v>2260</v>
      </c>
      <c r="C105" t="s">
        <v>557</v>
      </c>
      <c r="D105" t="s">
        <v>2254</v>
      </c>
      <c r="E105" t="s">
        <v>324</v>
      </c>
      <c r="I105" t="s">
        <v>260</v>
      </c>
      <c r="M105" s="87">
        <v>1899.2427195000002</v>
      </c>
      <c r="N105" s="87">
        <v>1</v>
      </c>
      <c r="O105" s="87">
        <v>1899.2427195000002</v>
      </c>
      <c r="P105" t="s">
        <v>2255</v>
      </c>
    </row>
    <row r="106" spans="2:16">
      <c r="B106" t="s">
        <v>2260</v>
      </c>
      <c r="C106" t="s">
        <v>557</v>
      </c>
      <c r="D106" t="s">
        <v>2254</v>
      </c>
      <c r="E106" t="s">
        <v>323</v>
      </c>
      <c r="I106" t="s">
        <v>118</v>
      </c>
      <c r="M106" s="87">
        <v>755.02017499999999</v>
      </c>
      <c r="N106" s="87">
        <v>1</v>
      </c>
      <c r="O106" s="87">
        <v>755.02017499999999</v>
      </c>
      <c r="P106" t="s">
        <v>2255</v>
      </c>
    </row>
    <row r="107" spans="2:16">
      <c r="B107" t="s">
        <v>2260</v>
      </c>
      <c r="C107" t="s">
        <v>557</v>
      </c>
      <c r="D107" t="s">
        <v>2254</v>
      </c>
      <c r="E107" t="s">
        <v>324</v>
      </c>
      <c r="I107" t="s">
        <v>617</v>
      </c>
      <c r="M107" s="87">
        <v>148.43837050000002</v>
      </c>
      <c r="N107" s="87">
        <v>1</v>
      </c>
      <c r="O107" s="87">
        <v>148.43837050000002</v>
      </c>
      <c r="P107" t="s">
        <v>2255</v>
      </c>
    </row>
    <row r="108" spans="2:16">
      <c r="B108" t="s">
        <v>1956</v>
      </c>
      <c r="C108" t="s">
        <v>2261</v>
      </c>
      <c r="D108" t="s">
        <v>2254</v>
      </c>
      <c r="E108" t="s">
        <v>325</v>
      </c>
      <c r="I108" t="s">
        <v>130</v>
      </c>
      <c r="M108" s="87">
        <v>81.78</v>
      </c>
      <c r="N108" s="87">
        <v>1</v>
      </c>
      <c r="O108" s="87">
        <v>81.78</v>
      </c>
      <c r="P108" t="s">
        <v>2255</v>
      </c>
    </row>
    <row r="109" spans="2:16">
      <c r="B109" t="s">
        <v>1956</v>
      </c>
      <c r="C109" t="s">
        <v>2261</v>
      </c>
      <c r="D109" t="s">
        <v>2254</v>
      </c>
      <c r="E109" t="s">
        <v>323</v>
      </c>
      <c r="I109" t="s">
        <v>686</v>
      </c>
      <c r="M109" s="87">
        <v>1111.6500000000001</v>
      </c>
      <c r="N109" s="87">
        <v>1</v>
      </c>
      <c r="O109" s="87">
        <v>1111.6500000000001</v>
      </c>
      <c r="P109" t="s">
        <v>2255</v>
      </c>
    </row>
    <row r="110" spans="2:16">
      <c r="B110" t="s">
        <v>1956</v>
      </c>
      <c r="C110" t="s">
        <v>2261</v>
      </c>
      <c r="D110" t="s">
        <v>2254</v>
      </c>
      <c r="E110" t="s">
        <v>324</v>
      </c>
      <c r="I110" t="s">
        <v>200</v>
      </c>
      <c r="M110" s="87">
        <v>248.56</v>
      </c>
      <c r="N110" s="87">
        <v>1</v>
      </c>
      <c r="O110" s="87">
        <v>248.56</v>
      </c>
      <c r="P110" t="s">
        <v>2255</v>
      </c>
    </row>
    <row r="111" spans="2:16">
      <c r="B111" t="s">
        <v>1956</v>
      </c>
      <c r="C111" t="s">
        <v>2261</v>
      </c>
      <c r="D111" t="s">
        <v>2254</v>
      </c>
      <c r="E111" t="s">
        <v>324</v>
      </c>
      <c r="I111" t="s">
        <v>260</v>
      </c>
      <c r="M111" s="87">
        <v>1479.92</v>
      </c>
      <c r="N111" s="87">
        <v>1</v>
      </c>
      <c r="O111" s="87">
        <v>1479.92</v>
      </c>
      <c r="P111" t="s">
        <v>2255</v>
      </c>
    </row>
    <row r="112" spans="2:16">
      <c r="B112" t="s">
        <v>1956</v>
      </c>
      <c r="C112" t="s">
        <v>2261</v>
      </c>
      <c r="D112" t="s">
        <v>2254</v>
      </c>
      <c r="E112" t="s">
        <v>323</v>
      </c>
      <c r="I112" t="s">
        <v>112</v>
      </c>
      <c r="M112" s="87">
        <v>185.85</v>
      </c>
      <c r="N112" s="87">
        <v>1</v>
      </c>
      <c r="O112" s="87">
        <v>185.85</v>
      </c>
      <c r="P112" t="s">
        <v>2255</v>
      </c>
    </row>
    <row r="113" spans="2:16">
      <c r="B113" t="s">
        <v>1970</v>
      </c>
      <c r="C113" t="s">
        <v>2239</v>
      </c>
      <c r="D113" t="s">
        <v>2254</v>
      </c>
      <c r="E113" t="s">
        <v>325</v>
      </c>
      <c r="I113" t="s">
        <v>120</v>
      </c>
      <c r="M113" s="87">
        <v>400.00858700000003</v>
      </c>
      <c r="N113" s="87">
        <v>1</v>
      </c>
      <c r="O113" s="87">
        <v>400.00858700000003</v>
      </c>
      <c r="P113" t="s">
        <v>2255</v>
      </c>
    </row>
    <row r="114" spans="2:16">
      <c r="B114" t="s">
        <v>1970</v>
      </c>
      <c r="C114" t="s">
        <v>2239</v>
      </c>
      <c r="D114" t="s">
        <v>2254</v>
      </c>
      <c r="E114" t="s">
        <v>324</v>
      </c>
      <c r="I114" t="s">
        <v>260</v>
      </c>
      <c r="M114" s="87">
        <v>1851.9457</v>
      </c>
      <c r="N114" s="87">
        <v>1</v>
      </c>
      <c r="O114" s="87">
        <v>1851.9457</v>
      </c>
      <c r="P114" t="s">
        <v>2255</v>
      </c>
    </row>
    <row r="115" spans="2:16">
      <c r="B115" t="s">
        <v>1970</v>
      </c>
      <c r="C115" t="s">
        <v>2239</v>
      </c>
      <c r="D115" t="s">
        <v>2254</v>
      </c>
      <c r="E115" t="s">
        <v>323</v>
      </c>
      <c r="I115" t="s">
        <v>118</v>
      </c>
      <c r="M115" s="87">
        <v>5889.7715360000002</v>
      </c>
      <c r="N115" s="87">
        <v>1</v>
      </c>
      <c r="O115" s="87">
        <v>5889.7715360000002</v>
      </c>
      <c r="P115" t="s">
        <v>2255</v>
      </c>
    </row>
    <row r="116" spans="2:16">
      <c r="B116" t="s">
        <v>1970</v>
      </c>
      <c r="C116" t="s">
        <v>2239</v>
      </c>
      <c r="D116" t="s">
        <v>2254</v>
      </c>
      <c r="E116" t="s">
        <v>323</v>
      </c>
      <c r="I116" t="s">
        <v>112</v>
      </c>
      <c r="M116" s="87">
        <v>996.98941760000002</v>
      </c>
      <c r="N116" s="87">
        <v>1</v>
      </c>
      <c r="O116" s="87">
        <v>996.98941760000002</v>
      </c>
      <c r="P116" t="s">
        <v>2255</v>
      </c>
    </row>
    <row r="117" spans="2:16">
      <c r="B117" t="s">
        <v>1972</v>
      </c>
      <c r="C117" t="s">
        <v>2259</v>
      </c>
      <c r="D117" t="s">
        <v>2254</v>
      </c>
      <c r="E117" t="s">
        <v>325</v>
      </c>
      <c r="I117" t="s">
        <v>130</v>
      </c>
      <c r="M117" s="87">
        <v>314.71392700000001</v>
      </c>
      <c r="N117" s="87">
        <v>1</v>
      </c>
      <c r="O117" s="87">
        <v>314.71392700000001</v>
      </c>
      <c r="P117" t="s">
        <v>2255</v>
      </c>
    </row>
    <row r="118" spans="2:16">
      <c r="B118" t="s">
        <v>1972</v>
      </c>
      <c r="C118" t="s">
        <v>2259</v>
      </c>
      <c r="D118" t="s">
        <v>2254</v>
      </c>
      <c r="E118" t="s">
        <v>323</v>
      </c>
      <c r="I118" t="s">
        <v>110</v>
      </c>
      <c r="M118" s="87">
        <v>1142.18196048</v>
      </c>
      <c r="N118" s="87">
        <v>1</v>
      </c>
      <c r="O118" s="87">
        <v>1142.18196048</v>
      </c>
      <c r="P118" t="s">
        <v>2255</v>
      </c>
    </row>
    <row r="119" spans="2:16">
      <c r="B119" t="s">
        <v>1972</v>
      </c>
      <c r="C119" t="s">
        <v>2259</v>
      </c>
      <c r="D119" t="s">
        <v>2254</v>
      </c>
      <c r="E119" t="s">
        <v>324</v>
      </c>
      <c r="I119" t="s">
        <v>196</v>
      </c>
      <c r="M119" s="87">
        <v>299.38425660000001</v>
      </c>
      <c r="N119" s="87">
        <v>1</v>
      </c>
      <c r="O119" s="87">
        <v>299.38425660000001</v>
      </c>
      <c r="P119" t="s">
        <v>2255</v>
      </c>
    </row>
    <row r="120" spans="2:16">
      <c r="B120" t="s">
        <v>1972</v>
      </c>
      <c r="C120" t="s">
        <v>2259</v>
      </c>
      <c r="D120" t="s">
        <v>2254</v>
      </c>
      <c r="E120" t="s">
        <v>324</v>
      </c>
      <c r="I120" t="s">
        <v>260</v>
      </c>
      <c r="M120" s="87">
        <v>1436.5712215799997</v>
      </c>
      <c r="N120" s="87">
        <v>1</v>
      </c>
      <c r="O120" s="87">
        <v>1436.5712215799997</v>
      </c>
      <c r="P120" t="s">
        <v>2255</v>
      </c>
    </row>
    <row r="121" spans="2:16">
      <c r="B121" t="s">
        <v>1979</v>
      </c>
      <c r="C121" t="s">
        <v>2259</v>
      </c>
      <c r="D121" t="s">
        <v>2254</v>
      </c>
      <c r="E121" t="s">
        <v>325</v>
      </c>
      <c r="I121" t="s">
        <v>120</v>
      </c>
      <c r="M121" s="87">
        <v>75.900563199999993</v>
      </c>
      <c r="N121" s="87">
        <v>1</v>
      </c>
      <c r="O121" s="87">
        <v>75.900563199999993</v>
      </c>
      <c r="P121" t="s">
        <v>2255</v>
      </c>
    </row>
    <row r="122" spans="2:16">
      <c r="B122" t="s">
        <v>1979</v>
      </c>
      <c r="C122" t="s">
        <v>2259</v>
      </c>
      <c r="D122" t="s">
        <v>2254</v>
      </c>
      <c r="E122" t="s">
        <v>324</v>
      </c>
      <c r="I122" t="s">
        <v>256</v>
      </c>
      <c r="M122" s="87">
        <v>542.82456360000003</v>
      </c>
      <c r="N122" s="87">
        <v>1</v>
      </c>
      <c r="O122" s="87">
        <v>542.82456360000003</v>
      </c>
      <c r="P122" t="s">
        <v>2255</v>
      </c>
    </row>
    <row r="123" spans="2:16">
      <c r="B123" t="s">
        <v>1979</v>
      </c>
      <c r="C123" t="s">
        <v>2259</v>
      </c>
      <c r="D123" t="s">
        <v>2254</v>
      </c>
      <c r="E123" t="s">
        <v>324</v>
      </c>
      <c r="I123" t="s">
        <v>257</v>
      </c>
      <c r="M123" s="87">
        <v>575.50760783999999</v>
      </c>
      <c r="N123" s="87">
        <v>1</v>
      </c>
      <c r="O123" s="87">
        <v>575.50760783999999</v>
      </c>
      <c r="P123" t="s">
        <v>2255</v>
      </c>
    </row>
    <row r="124" spans="2:16">
      <c r="B124" t="s">
        <v>1979</v>
      </c>
      <c r="C124" t="s">
        <v>2259</v>
      </c>
      <c r="D124" t="s">
        <v>2254</v>
      </c>
      <c r="E124" t="s">
        <v>324</v>
      </c>
      <c r="I124" t="s">
        <v>260</v>
      </c>
      <c r="M124" s="87">
        <v>1436.5712215799997</v>
      </c>
      <c r="N124" s="87">
        <v>1</v>
      </c>
      <c r="O124" s="87">
        <v>1436.5712215799997</v>
      </c>
      <c r="P124" t="s">
        <v>2255</v>
      </c>
    </row>
    <row r="125" spans="2:16">
      <c r="B125" t="s">
        <v>1979</v>
      </c>
      <c r="C125" t="s">
        <v>2259</v>
      </c>
      <c r="D125" t="s">
        <v>2254</v>
      </c>
      <c r="E125" t="s">
        <v>616</v>
      </c>
      <c r="I125" t="s">
        <v>122</v>
      </c>
      <c r="M125" s="87">
        <v>96.292997459999995</v>
      </c>
      <c r="N125" s="87">
        <v>1</v>
      </c>
      <c r="O125" s="87">
        <v>96.292997459999995</v>
      </c>
      <c r="P125" t="s">
        <v>2255</v>
      </c>
    </row>
    <row r="126" spans="2:16">
      <c r="B126" t="s">
        <v>1979</v>
      </c>
      <c r="C126" t="s">
        <v>2259</v>
      </c>
      <c r="D126" t="s">
        <v>2254</v>
      </c>
      <c r="E126" t="s">
        <v>616</v>
      </c>
      <c r="I126" t="s">
        <v>123</v>
      </c>
      <c r="M126" s="87">
        <v>240.16989941999998</v>
      </c>
      <c r="N126" s="87">
        <v>1</v>
      </c>
      <c r="O126" s="87">
        <v>240.16989941999998</v>
      </c>
      <c r="P126" t="s">
        <v>2255</v>
      </c>
    </row>
    <row r="127" spans="2:16">
      <c r="B127" t="s">
        <v>1979</v>
      </c>
      <c r="C127" t="s">
        <v>2259</v>
      </c>
      <c r="D127" t="s">
        <v>2254</v>
      </c>
      <c r="E127" t="s">
        <v>323</v>
      </c>
      <c r="I127" t="s">
        <v>112</v>
      </c>
      <c r="M127" s="87">
        <v>360.81744335999997</v>
      </c>
      <c r="N127" s="87">
        <v>1</v>
      </c>
      <c r="O127" s="87">
        <v>360.81744335999997</v>
      </c>
      <c r="P127" t="s">
        <v>2255</v>
      </c>
    </row>
    <row r="128" spans="2:16">
      <c r="B128" t="s">
        <v>1979</v>
      </c>
      <c r="C128" t="s">
        <v>2259</v>
      </c>
      <c r="D128" t="s">
        <v>2254</v>
      </c>
      <c r="E128" t="s">
        <v>323</v>
      </c>
      <c r="I128" t="s">
        <v>163</v>
      </c>
      <c r="M128" s="87">
        <v>1438.7690196000001</v>
      </c>
      <c r="N128" s="87">
        <v>1</v>
      </c>
      <c r="O128" s="87">
        <v>1438.7690196000001</v>
      </c>
      <c r="P128" t="s">
        <v>2255</v>
      </c>
    </row>
    <row r="129" spans="2:16">
      <c r="B129" t="s">
        <v>1979</v>
      </c>
      <c r="C129" t="s">
        <v>2259</v>
      </c>
      <c r="D129" t="s">
        <v>2254</v>
      </c>
      <c r="E129" t="s">
        <v>324</v>
      </c>
      <c r="I129" t="s">
        <v>683</v>
      </c>
      <c r="M129" s="87">
        <v>249.5044068</v>
      </c>
      <c r="N129" s="87">
        <v>1</v>
      </c>
      <c r="O129" s="87">
        <v>249.5044068</v>
      </c>
      <c r="P129" t="s">
        <v>2255</v>
      </c>
    </row>
    <row r="130" spans="2:16">
      <c r="B130" t="s">
        <v>1985</v>
      </c>
      <c r="C130" t="s">
        <v>2100</v>
      </c>
      <c r="D130" t="s">
        <v>2254</v>
      </c>
      <c r="E130" t="s">
        <v>324</v>
      </c>
      <c r="I130" t="s">
        <v>260</v>
      </c>
      <c r="M130" s="87">
        <v>621.57000000000005</v>
      </c>
      <c r="N130" s="87">
        <v>1</v>
      </c>
      <c r="O130" s="87">
        <v>621.57000000000005</v>
      </c>
      <c r="P130" t="s">
        <v>2255</v>
      </c>
    </row>
    <row r="131" spans="2:16">
      <c r="B131" t="s">
        <v>1985</v>
      </c>
      <c r="C131" t="s">
        <v>2100</v>
      </c>
      <c r="D131" t="s">
        <v>2254</v>
      </c>
      <c r="E131" t="s">
        <v>323</v>
      </c>
      <c r="I131" t="s">
        <v>146</v>
      </c>
      <c r="M131" s="87">
        <v>371.12</v>
      </c>
      <c r="N131" s="87">
        <v>1</v>
      </c>
      <c r="O131" s="87">
        <v>371.12</v>
      </c>
      <c r="P131" t="s">
        <v>2255</v>
      </c>
    </row>
    <row r="132" spans="2:16">
      <c r="B132" t="s">
        <v>556</v>
      </c>
      <c r="C132" t="s">
        <v>557</v>
      </c>
      <c r="D132" t="s">
        <v>2254</v>
      </c>
      <c r="E132" t="s">
        <v>325</v>
      </c>
      <c r="I132" t="s">
        <v>130</v>
      </c>
      <c r="M132" s="87">
        <v>247.41430350000005</v>
      </c>
      <c r="N132" s="87">
        <v>1</v>
      </c>
      <c r="O132" s="87">
        <v>247.41430350000005</v>
      </c>
      <c r="P132" t="s">
        <v>2255</v>
      </c>
    </row>
    <row r="133" spans="2:16">
      <c r="B133" t="s">
        <v>556</v>
      </c>
      <c r="C133" t="s">
        <v>557</v>
      </c>
      <c r="D133" t="s">
        <v>2254</v>
      </c>
      <c r="E133" t="s">
        <v>324</v>
      </c>
      <c r="I133" t="s">
        <v>203</v>
      </c>
      <c r="M133" s="87">
        <v>709.09350400000005</v>
      </c>
      <c r="N133" s="87">
        <v>1</v>
      </c>
      <c r="O133" s="87">
        <v>709.09350400000005</v>
      </c>
      <c r="P133" t="s">
        <v>2255</v>
      </c>
    </row>
    <row r="134" spans="2:16">
      <c r="B134" t="s">
        <v>556</v>
      </c>
      <c r="C134" t="s">
        <v>557</v>
      </c>
      <c r="D134" t="s">
        <v>2254</v>
      </c>
      <c r="E134" t="s">
        <v>324</v>
      </c>
      <c r="I134" t="s">
        <v>204</v>
      </c>
      <c r="M134" s="87">
        <v>791.19476800000007</v>
      </c>
      <c r="N134" s="87">
        <v>1</v>
      </c>
      <c r="O134" s="87">
        <v>791.19476800000007</v>
      </c>
      <c r="P134" t="s">
        <v>2255</v>
      </c>
    </row>
    <row r="135" spans="2:16">
      <c r="B135" t="s">
        <v>556</v>
      </c>
      <c r="C135" t="s">
        <v>557</v>
      </c>
      <c r="D135" t="s">
        <v>2254</v>
      </c>
      <c r="E135" t="s">
        <v>324</v>
      </c>
      <c r="I135" t="s">
        <v>260</v>
      </c>
      <c r="M135" s="87">
        <v>1974.9617335000003</v>
      </c>
      <c r="N135" s="87">
        <v>1</v>
      </c>
      <c r="O135" s="87">
        <v>1974.9617335000003</v>
      </c>
      <c r="P135" t="s">
        <v>2255</v>
      </c>
    </row>
    <row r="136" spans="2:16">
      <c r="B136" t="s">
        <v>556</v>
      </c>
      <c r="C136" t="s">
        <v>557</v>
      </c>
      <c r="D136" t="s">
        <v>2254</v>
      </c>
      <c r="E136" t="s">
        <v>323</v>
      </c>
      <c r="I136" t="s">
        <v>146</v>
      </c>
      <c r="M136" s="87">
        <v>2962.4617470000003</v>
      </c>
      <c r="N136" s="87">
        <v>1</v>
      </c>
      <c r="O136" s="87">
        <v>2962.4617470000003</v>
      </c>
      <c r="P136" t="s">
        <v>2255</v>
      </c>
    </row>
    <row r="137" spans="2:16">
      <c r="B137" t="s">
        <v>556</v>
      </c>
      <c r="C137" t="s">
        <v>557</v>
      </c>
      <c r="D137" t="s">
        <v>2254</v>
      </c>
      <c r="E137" t="s">
        <v>324</v>
      </c>
      <c r="I137" t="s">
        <v>617</v>
      </c>
      <c r="M137" s="87">
        <v>308.69666800000005</v>
      </c>
      <c r="N137" s="87">
        <v>1</v>
      </c>
      <c r="O137" s="87">
        <v>308.69666800000005</v>
      </c>
      <c r="P137" t="s">
        <v>2255</v>
      </c>
    </row>
    <row r="138" spans="2:16">
      <c r="B138" t="s">
        <v>1993</v>
      </c>
      <c r="C138" t="s">
        <v>1156</v>
      </c>
      <c r="D138" t="s">
        <v>2254</v>
      </c>
      <c r="E138" t="s">
        <v>323</v>
      </c>
      <c r="I138" t="s">
        <v>2262</v>
      </c>
      <c r="M138" s="87">
        <v>163.92</v>
      </c>
      <c r="N138" s="87">
        <v>1</v>
      </c>
      <c r="O138" s="87">
        <v>163.92</v>
      </c>
      <c r="P138" t="s">
        <v>2255</v>
      </c>
    </row>
    <row r="139" spans="2:16">
      <c r="B139" t="s">
        <v>1993</v>
      </c>
      <c r="C139" t="s">
        <v>1156</v>
      </c>
      <c r="D139" t="s">
        <v>2254</v>
      </c>
      <c r="E139" t="s">
        <v>324</v>
      </c>
      <c r="I139" t="s">
        <v>260</v>
      </c>
      <c r="M139" s="87">
        <v>1386.88</v>
      </c>
      <c r="N139" s="87">
        <v>1</v>
      </c>
      <c r="O139" s="87">
        <v>1386.88</v>
      </c>
      <c r="P139" t="s">
        <v>2255</v>
      </c>
    </row>
    <row r="140" spans="2:16">
      <c r="B140" t="s">
        <v>1993</v>
      </c>
      <c r="C140" t="s">
        <v>1156</v>
      </c>
      <c r="D140" t="s">
        <v>2254</v>
      </c>
      <c r="E140" t="s">
        <v>323</v>
      </c>
      <c r="I140" t="s">
        <v>146</v>
      </c>
      <c r="M140" s="87">
        <v>311.74</v>
      </c>
      <c r="N140" s="87">
        <v>1</v>
      </c>
      <c r="O140" s="87">
        <v>311.74</v>
      </c>
      <c r="P140" t="s">
        <v>2255</v>
      </c>
    </row>
    <row r="141" spans="2:16">
      <c r="B141" t="s">
        <v>1993</v>
      </c>
      <c r="C141" t="s">
        <v>1156</v>
      </c>
      <c r="D141" t="s">
        <v>2254</v>
      </c>
      <c r="E141" t="s">
        <v>323</v>
      </c>
      <c r="I141" t="s">
        <v>163</v>
      </c>
      <c r="M141" s="87">
        <v>326.82</v>
      </c>
      <c r="N141" s="87">
        <v>1</v>
      </c>
      <c r="O141" s="87">
        <v>326.82</v>
      </c>
      <c r="P141" t="s">
        <v>2255</v>
      </c>
    </row>
    <row r="142" spans="2:16">
      <c r="B142" t="s">
        <v>1999</v>
      </c>
      <c r="C142" t="s">
        <v>313</v>
      </c>
      <c r="D142" t="s">
        <v>2254</v>
      </c>
      <c r="E142" t="s">
        <v>324</v>
      </c>
      <c r="I142" t="s">
        <v>2263</v>
      </c>
      <c r="M142" s="87">
        <v>86.19</v>
      </c>
      <c r="N142" s="87">
        <v>1</v>
      </c>
      <c r="O142" s="87">
        <v>86.19</v>
      </c>
      <c r="P142" t="s">
        <v>2255</v>
      </c>
    </row>
    <row r="143" spans="2:16">
      <c r="B143" t="s">
        <v>570</v>
      </c>
      <c r="C143" t="s">
        <v>296</v>
      </c>
      <c r="D143" t="s">
        <v>2254</v>
      </c>
      <c r="E143" t="s">
        <v>324</v>
      </c>
      <c r="I143" t="s">
        <v>196</v>
      </c>
      <c r="M143" s="87">
        <v>229.49489999999997</v>
      </c>
      <c r="N143" s="87">
        <v>1</v>
      </c>
      <c r="O143" s="87">
        <v>229.49489999999997</v>
      </c>
      <c r="P143" t="s">
        <v>2255</v>
      </c>
    </row>
    <row r="144" spans="2:16">
      <c r="B144" t="s">
        <v>570</v>
      </c>
      <c r="C144" t="s">
        <v>296</v>
      </c>
      <c r="D144" t="s">
        <v>2254</v>
      </c>
      <c r="E144" t="s">
        <v>324</v>
      </c>
      <c r="I144" t="s">
        <v>260</v>
      </c>
      <c r="M144" s="87">
        <v>404.99099999999999</v>
      </c>
      <c r="N144" s="87">
        <v>1</v>
      </c>
      <c r="O144" s="87">
        <v>404.99099999999999</v>
      </c>
      <c r="P144" t="s">
        <v>2255</v>
      </c>
    </row>
    <row r="145" spans="2:16">
      <c r="B145" t="s">
        <v>570</v>
      </c>
      <c r="C145" t="s">
        <v>296</v>
      </c>
      <c r="D145" t="s">
        <v>2254</v>
      </c>
      <c r="E145" t="s">
        <v>323</v>
      </c>
      <c r="I145" t="s">
        <v>146</v>
      </c>
      <c r="M145" s="87">
        <v>769.48289999999997</v>
      </c>
      <c r="N145" s="87">
        <v>1</v>
      </c>
      <c r="O145" s="87">
        <v>769.48289999999997</v>
      </c>
      <c r="P145" t="s">
        <v>2255</v>
      </c>
    </row>
    <row r="146" spans="2:16">
      <c r="B146" t="s">
        <v>570</v>
      </c>
      <c r="C146" t="s">
        <v>296</v>
      </c>
      <c r="D146" t="s">
        <v>2254</v>
      </c>
      <c r="E146" t="s">
        <v>324</v>
      </c>
      <c r="I146" t="s">
        <v>617</v>
      </c>
      <c r="M146" s="87">
        <v>73.08737579999999</v>
      </c>
      <c r="N146" s="87">
        <v>1</v>
      </c>
      <c r="O146" s="87">
        <v>73.08737579999999</v>
      </c>
      <c r="P146" t="s">
        <v>2255</v>
      </c>
    </row>
    <row r="147" spans="2:16">
      <c r="B147" t="s">
        <v>2003</v>
      </c>
      <c r="C147" t="s">
        <v>296</v>
      </c>
      <c r="D147" t="s">
        <v>2254</v>
      </c>
      <c r="E147" t="s">
        <v>324</v>
      </c>
      <c r="I147" t="s">
        <v>196</v>
      </c>
      <c r="M147" s="87">
        <v>128.24714999999998</v>
      </c>
      <c r="N147" s="87">
        <v>1</v>
      </c>
      <c r="O147" s="87">
        <v>128.24714999999998</v>
      </c>
      <c r="P147" t="s">
        <v>2255</v>
      </c>
    </row>
    <row r="148" spans="2:16">
      <c r="B148" t="s">
        <v>2003</v>
      </c>
      <c r="C148" t="s">
        <v>296</v>
      </c>
      <c r="D148" t="s">
        <v>2254</v>
      </c>
      <c r="E148" t="s">
        <v>324</v>
      </c>
      <c r="I148" t="s">
        <v>260</v>
      </c>
      <c r="M148" s="87">
        <v>404.99099999999999</v>
      </c>
      <c r="N148" s="87">
        <v>1</v>
      </c>
      <c r="O148" s="87">
        <v>404.99099999999999</v>
      </c>
      <c r="P148" t="s">
        <v>2255</v>
      </c>
    </row>
    <row r="149" spans="2:16">
      <c r="B149" t="s">
        <v>2003</v>
      </c>
      <c r="C149" t="s">
        <v>296</v>
      </c>
      <c r="D149" t="s">
        <v>2254</v>
      </c>
      <c r="E149" t="s">
        <v>323</v>
      </c>
      <c r="I149" t="s">
        <v>146</v>
      </c>
      <c r="M149" s="87">
        <v>256.49429999999995</v>
      </c>
      <c r="N149" s="87">
        <v>1</v>
      </c>
      <c r="O149" s="87">
        <v>256.49429999999995</v>
      </c>
      <c r="P149" t="s">
        <v>2255</v>
      </c>
    </row>
    <row r="150" spans="2:16">
      <c r="B150" t="s">
        <v>2003</v>
      </c>
      <c r="C150" t="s">
        <v>296</v>
      </c>
      <c r="D150" t="s">
        <v>2254</v>
      </c>
      <c r="E150" t="s">
        <v>324</v>
      </c>
      <c r="I150" t="s">
        <v>617</v>
      </c>
      <c r="M150" s="87">
        <v>37.394168999999998</v>
      </c>
      <c r="N150" s="87">
        <v>1</v>
      </c>
      <c r="O150" s="87">
        <v>37.394168999999998</v>
      </c>
      <c r="P150" t="s">
        <v>2255</v>
      </c>
    </row>
    <row r="151" spans="2:16">
      <c r="B151">
        <v>20170770</v>
      </c>
      <c r="C151" t="s">
        <v>313</v>
      </c>
      <c r="D151" t="s">
        <v>2254</v>
      </c>
      <c r="E151" t="s">
        <v>324</v>
      </c>
      <c r="I151" t="s">
        <v>260</v>
      </c>
      <c r="M151" s="87">
        <v>775.66</v>
      </c>
      <c r="N151" s="87">
        <v>1</v>
      </c>
      <c r="O151" s="87">
        <v>775.66</v>
      </c>
      <c r="P151" t="s">
        <v>2255</v>
      </c>
    </row>
    <row r="152" spans="2:16">
      <c r="B152">
        <v>20170770</v>
      </c>
      <c r="C152" t="s">
        <v>313</v>
      </c>
      <c r="D152" t="s">
        <v>2254</v>
      </c>
      <c r="E152" t="s">
        <v>616</v>
      </c>
      <c r="I152" t="s">
        <v>122</v>
      </c>
      <c r="M152" s="87">
        <v>68.95</v>
      </c>
      <c r="N152" s="87">
        <v>1</v>
      </c>
      <c r="O152" s="87">
        <v>68.95</v>
      </c>
      <c r="P152" t="s">
        <v>2255</v>
      </c>
    </row>
    <row r="153" spans="2:16">
      <c r="B153">
        <v>20170770</v>
      </c>
      <c r="C153" t="s">
        <v>313</v>
      </c>
      <c r="D153" t="s">
        <v>2254</v>
      </c>
      <c r="E153" t="s">
        <v>616</v>
      </c>
      <c r="I153" t="s">
        <v>123</v>
      </c>
      <c r="M153" s="87">
        <v>172.38</v>
      </c>
      <c r="N153" s="87">
        <v>1</v>
      </c>
      <c r="O153" s="87">
        <v>172.38</v>
      </c>
      <c r="P153" t="s">
        <v>2255</v>
      </c>
    </row>
    <row r="154" spans="2:16">
      <c r="B154">
        <v>20170770</v>
      </c>
      <c r="C154" t="s">
        <v>313</v>
      </c>
      <c r="D154" t="s">
        <v>2254</v>
      </c>
      <c r="E154" t="s">
        <v>323</v>
      </c>
      <c r="I154" t="s">
        <v>112</v>
      </c>
      <c r="M154" s="87">
        <v>389.07</v>
      </c>
      <c r="N154" s="87">
        <v>1</v>
      </c>
      <c r="O154" s="87">
        <v>389.07</v>
      </c>
      <c r="P154" t="s">
        <v>2255</v>
      </c>
    </row>
    <row r="155" spans="2:16">
      <c r="B155">
        <v>20170770</v>
      </c>
      <c r="C155" t="s">
        <v>313</v>
      </c>
      <c r="D155" t="s">
        <v>2254</v>
      </c>
      <c r="E155" t="s">
        <v>323</v>
      </c>
      <c r="I155" t="s">
        <v>163</v>
      </c>
      <c r="M155" s="87">
        <v>1034.24</v>
      </c>
      <c r="N155" s="87">
        <v>1</v>
      </c>
      <c r="O155" s="87">
        <v>1034.24</v>
      </c>
      <c r="P155" t="s">
        <v>2255</v>
      </c>
    </row>
    <row r="156" spans="2:16">
      <c r="B156" t="s">
        <v>306</v>
      </c>
      <c r="C156" t="s">
        <v>296</v>
      </c>
      <c r="D156" t="s">
        <v>2254</v>
      </c>
      <c r="E156" t="s">
        <v>325</v>
      </c>
      <c r="I156" t="s">
        <v>130</v>
      </c>
      <c r="M156" s="87">
        <v>227.92893479999998</v>
      </c>
      <c r="N156" s="87">
        <v>1</v>
      </c>
      <c r="O156" s="87">
        <v>227.92893479999998</v>
      </c>
      <c r="P156" t="s">
        <v>2255</v>
      </c>
    </row>
    <row r="157" spans="2:16">
      <c r="B157" t="s">
        <v>306</v>
      </c>
      <c r="C157" t="s">
        <v>296</v>
      </c>
      <c r="D157" t="s">
        <v>2254</v>
      </c>
      <c r="E157" t="s">
        <v>324</v>
      </c>
      <c r="I157" t="s">
        <v>196</v>
      </c>
      <c r="M157" s="87">
        <v>344.24234999999999</v>
      </c>
      <c r="N157" s="87">
        <v>1</v>
      </c>
      <c r="O157" s="87">
        <v>344.24234999999999</v>
      </c>
      <c r="P157" t="s">
        <v>2255</v>
      </c>
    </row>
    <row r="158" spans="2:16">
      <c r="B158" t="s">
        <v>306</v>
      </c>
      <c r="C158" t="s">
        <v>296</v>
      </c>
      <c r="D158" t="s">
        <v>2254</v>
      </c>
      <c r="E158" t="s">
        <v>324</v>
      </c>
      <c r="I158" t="s">
        <v>260</v>
      </c>
      <c r="M158" s="87">
        <v>404.99099999999999</v>
      </c>
      <c r="N158" s="87">
        <v>1</v>
      </c>
      <c r="O158" s="87">
        <v>404.99099999999999</v>
      </c>
      <c r="P158" t="s">
        <v>2255</v>
      </c>
    </row>
    <row r="159" spans="2:16">
      <c r="B159" t="s">
        <v>306</v>
      </c>
      <c r="C159" t="s">
        <v>296</v>
      </c>
      <c r="D159" t="s">
        <v>2254</v>
      </c>
      <c r="E159" t="s">
        <v>323</v>
      </c>
      <c r="I159" t="s">
        <v>146</v>
      </c>
      <c r="M159" s="87">
        <v>1154.22435</v>
      </c>
      <c r="N159" s="87">
        <v>1</v>
      </c>
      <c r="O159" s="87">
        <v>1154.22435</v>
      </c>
      <c r="P159" t="s">
        <v>2255</v>
      </c>
    </row>
    <row r="160" spans="2:16">
      <c r="B160" t="s">
        <v>306</v>
      </c>
      <c r="C160" t="s">
        <v>296</v>
      </c>
      <c r="D160" t="s">
        <v>2254</v>
      </c>
      <c r="E160" t="s">
        <v>324</v>
      </c>
      <c r="I160" t="s">
        <v>617</v>
      </c>
      <c r="M160" s="87">
        <v>109.63106369999998</v>
      </c>
      <c r="N160" s="87">
        <v>1</v>
      </c>
      <c r="O160" s="87">
        <v>109.63106369999998</v>
      </c>
      <c r="P160" t="s">
        <v>2255</v>
      </c>
    </row>
    <row r="161" spans="2:16">
      <c r="B161" t="s">
        <v>573</v>
      </c>
      <c r="C161" t="s">
        <v>296</v>
      </c>
      <c r="D161" t="s">
        <v>2254</v>
      </c>
      <c r="E161" t="s">
        <v>325</v>
      </c>
      <c r="I161" t="s">
        <v>130</v>
      </c>
      <c r="M161" s="87">
        <v>516.01253279999992</v>
      </c>
      <c r="N161" s="87">
        <v>1</v>
      </c>
      <c r="O161" s="87">
        <v>516.01253279999992</v>
      </c>
      <c r="P161" t="s">
        <v>2255</v>
      </c>
    </row>
    <row r="162" spans="2:16">
      <c r="B162" t="s">
        <v>573</v>
      </c>
      <c r="C162" t="s">
        <v>296</v>
      </c>
      <c r="D162" t="s">
        <v>2254</v>
      </c>
      <c r="E162" t="s">
        <v>324</v>
      </c>
      <c r="I162" t="s">
        <v>256</v>
      </c>
      <c r="M162" s="87">
        <v>1020.5233211999999</v>
      </c>
      <c r="N162" s="87">
        <v>1</v>
      </c>
      <c r="O162" s="87">
        <v>1020.5233211999999</v>
      </c>
      <c r="P162" t="s">
        <v>2255</v>
      </c>
    </row>
    <row r="163" spans="2:16">
      <c r="B163" t="s">
        <v>573</v>
      </c>
      <c r="C163" t="s">
        <v>296</v>
      </c>
      <c r="D163" t="s">
        <v>2254</v>
      </c>
      <c r="E163" t="s">
        <v>324</v>
      </c>
      <c r="I163" t="s">
        <v>257</v>
      </c>
      <c r="M163" s="87">
        <v>512.98859999999991</v>
      </c>
      <c r="N163" s="87">
        <v>1</v>
      </c>
      <c r="O163" s="87">
        <v>512.98859999999991</v>
      </c>
      <c r="P163" t="s">
        <v>2255</v>
      </c>
    </row>
    <row r="164" spans="2:16">
      <c r="B164" t="s">
        <v>573</v>
      </c>
      <c r="C164" t="s">
        <v>296</v>
      </c>
      <c r="D164" t="s">
        <v>2254</v>
      </c>
      <c r="E164" t="s">
        <v>324</v>
      </c>
      <c r="I164" t="s">
        <v>260</v>
      </c>
      <c r="M164" s="87">
        <v>404.99099999999999</v>
      </c>
      <c r="N164" s="87">
        <v>1</v>
      </c>
      <c r="O164" s="87">
        <v>404.99099999999999</v>
      </c>
      <c r="P164" t="s">
        <v>2255</v>
      </c>
    </row>
    <row r="165" spans="2:16">
      <c r="B165" t="s">
        <v>573</v>
      </c>
      <c r="C165" t="s">
        <v>296</v>
      </c>
      <c r="D165" t="s">
        <v>2254</v>
      </c>
      <c r="E165" t="s">
        <v>323</v>
      </c>
      <c r="I165" t="s">
        <v>2198</v>
      </c>
      <c r="M165" s="87">
        <v>620.98619999999994</v>
      </c>
      <c r="N165" s="87">
        <v>1</v>
      </c>
      <c r="O165" s="87">
        <v>620.98619999999994</v>
      </c>
      <c r="P165" t="s">
        <v>2255</v>
      </c>
    </row>
    <row r="166" spans="2:16">
      <c r="B166" t="s">
        <v>573</v>
      </c>
      <c r="C166" t="s">
        <v>296</v>
      </c>
      <c r="D166" t="s">
        <v>2254</v>
      </c>
      <c r="E166" t="s">
        <v>324</v>
      </c>
      <c r="I166" t="s">
        <v>683</v>
      </c>
      <c r="M166" s="87">
        <v>146.17475159999998</v>
      </c>
      <c r="N166" s="87">
        <v>1</v>
      </c>
      <c r="O166" s="87">
        <v>146.17475159999998</v>
      </c>
      <c r="P166" t="s">
        <v>2255</v>
      </c>
    </row>
    <row r="167" spans="2:16">
      <c r="B167" t="s">
        <v>2243</v>
      </c>
      <c r="C167" t="s">
        <v>370</v>
      </c>
      <c r="D167" t="s">
        <v>2254</v>
      </c>
      <c r="E167" t="s">
        <v>324</v>
      </c>
      <c r="I167" t="s">
        <v>260</v>
      </c>
      <c r="M167" s="87">
        <v>369.9</v>
      </c>
      <c r="N167" s="87">
        <v>1</v>
      </c>
      <c r="O167" s="87">
        <v>369.9</v>
      </c>
      <c r="P167" t="s">
        <v>2255</v>
      </c>
    </row>
    <row r="168" spans="2:16">
      <c r="B168" t="s">
        <v>2243</v>
      </c>
      <c r="C168" t="s">
        <v>370</v>
      </c>
      <c r="D168" t="s">
        <v>2254</v>
      </c>
      <c r="E168" t="s">
        <v>323</v>
      </c>
      <c r="I168" t="s">
        <v>2198</v>
      </c>
      <c r="M168" s="87">
        <v>567.17999999999995</v>
      </c>
      <c r="N168" s="87">
        <v>1</v>
      </c>
      <c r="O168" s="87">
        <v>567.17999999999995</v>
      </c>
      <c r="P168" t="s">
        <v>2255</v>
      </c>
    </row>
    <row r="169" spans="2:16">
      <c r="B169" t="s">
        <v>368</v>
      </c>
      <c r="C169" t="s">
        <v>296</v>
      </c>
      <c r="D169" t="s">
        <v>2254</v>
      </c>
      <c r="E169" t="s">
        <v>325</v>
      </c>
      <c r="I169" t="s">
        <v>130</v>
      </c>
      <c r="M169" s="87">
        <v>243.04859879999998</v>
      </c>
      <c r="N169" s="87">
        <v>1</v>
      </c>
      <c r="O169" s="87">
        <v>243.04859879999998</v>
      </c>
      <c r="P169" t="s">
        <v>2255</v>
      </c>
    </row>
    <row r="170" spans="2:16">
      <c r="B170" t="s">
        <v>368</v>
      </c>
      <c r="C170" t="s">
        <v>296</v>
      </c>
      <c r="D170" t="s">
        <v>2254</v>
      </c>
      <c r="E170" t="s">
        <v>324</v>
      </c>
      <c r="I170" t="s">
        <v>2208</v>
      </c>
      <c r="M170" s="87">
        <v>473.02948799999996</v>
      </c>
      <c r="N170" s="87">
        <v>1</v>
      </c>
      <c r="O170" s="87">
        <v>473.02948799999996</v>
      </c>
      <c r="P170" t="s">
        <v>2255</v>
      </c>
    </row>
    <row r="171" spans="2:16">
      <c r="B171" t="s">
        <v>368</v>
      </c>
      <c r="C171" t="s">
        <v>296</v>
      </c>
      <c r="D171" t="s">
        <v>2254</v>
      </c>
      <c r="E171" t="s">
        <v>324</v>
      </c>
      <c r="I171" t="s">
        <v>257</v>
      </c>
      <c r="M171" s="87">
        <v>256.49429999999995</v>
      </c>
      <c r="N171" s="87">
        <v>1</v>
      </c>
      <c r="O171" s="87">
        <v>256.49429999999995</v>
      </c>
      <c r="P171" t="s">
        <v>2255</v>
      </c>
    </row>
    <row r="172" spans="2:16">
      <c r="B172" t="s">
        <v>368</v>
      </c>
      <c r="C172" t="s">
        <v>296</v>
      </c>
      <c r="D172" t="s">
        <v>2254</v>
      </c>
      <c r="E172" t="s">
        <v>324</v>
      </c>
      <c r="I172" t="s">
        <v>260</v>
      </c>
      <c r="M172" s="87">
        <v>404.99099999999999</v>
      </c>
      <c r="N172" s="87">
        <v>1</v>
      </c>
      <c r="O172" s="87">
        <v>404.99099999999999</v>
      </c>
      <c r="P172" t="s">
        <v>2255</v>
      </c>
    </row>
    <row r="173" spans="2:16">
      <c r="B173" t="s">
        <v>368</v>
      </c>
      <c r="C173" t="s">
        <v>296</v>
      </c>
      <c r="D173" t="s">
        <v>2254</v>
      </c>
      <c r="E173" t="s">
        <v>323</v>
      </c>
      <c r="I173" t="s">
        <v>2198</v>
      </c>
      <c r="M173" s="87">
        <v>931.47929999999997</v>
      </c>
      <c r="N173" s="87">
        <v>1</v>
      </c>
      <c r="O173" s="87">
        <v>931.47929999999997</v>
      </c>
      <c r="P173" t="s">
        <v>2255</v>
      </c>
    </row>
    <row r="174" spans="2:16">
      <c r="B174" t="s">
        <v>368</v>
      </c>
      <c r="C174" t="s">
        <v>296</v>
      </c>
      <c r="D174" t="s">
        <v>2254</v>
      </c>
      <c r="E174" t="s">
        <v>324</v>
      </c>
      <c r="I174" t="s">
        <v>683</v>
      </c>
      <c r="M174" s="87">
        <v>59.182684799999997</v>
      </c>
      <c r="N174" s="87">
        <v>1</v>
      </c>
      <c r="O174" s="87">
        <v>59.182684799999997</v>
      </c>
      <c r="P174" t="s">
        <v>2255</v>
      </c>
    </row>
    <row r="175" spans="2:16">
      <c r="B175" t="s">
        <v>2244</v>
      </c>
      <c r="C175" t="s">
        <v>296</v>
      </c>
      <c r="D175" t="s">
        <v>2254</v>
      </c>
      <c r="E175" t="s">
        <v>324</v>
      </c>
      <c r="I175" t="s">
        <v>260</v>
      </c>
      <c r="M175" s="87">
        <v>404.99099999999999</v>
      </c>
      <c r="N175" s="87">
        <v>1</v>
      </c>
      <c r="O175" s="87">
        <v>404.99099999999999</v>
      </c>
      <c r="P175" t="s">
        <v>2255</v>
      </c>
    </row>
    <row r="176" spans="2:16">
      <c r="B176" t="s">
        <v>2244</v>
      </c>
      <c r="C176" t="s">
        <v>296</v>
      </c>
      <c r="D176" t="s">
        <v>2254</v>
      </c>
      <c r="E176" t="s">
        <v>323</v>
      </c>
      <c r="I176" t="s">
        <v>2198</v>
      </c>
      <c r="M176" s="87">
        <v>1241.9723999999999</v>
      </c>
      <c r="N176" s="87">
        <v>1</v>
      </c>
      <c r="O176" s="87">
        <v>1241.9723999999999</v>
      </c>
      <c r="P176" t="s">
        <v>2255</v>
      </c>
    </row>
    <row r="177" spans="2:16">
      <c r="B177">
        <v>20210096</v>
      </c>
      <c r="C177" t="s">
        <v>313</v>
      </c>
      <c r="D177" t="s">
        <v>2254</v>
      </c>
      <c r="E177" t="s">
        <v>324</v>
      </c>
      <c r="I177" t="s">
        <v>260</v>
      </c>
      <c r="M177" s="87">
        <v>775.66</v>
      </c>
      <c r="N177" s="87">
        <v>1</v>
      </c>
      <c r="O177" s="87">
        <v>775.66</v>
      </c>
      <c r="P177" t="s">
        <v>2255</v>
      </c>
    </row>
    <row r="178" spans="2:16">
      <c r="B178">
        <v>20210096</v>
      </c>
      <c r="C178" t="s">
        <v>313</v>
      </c>
      <c r="D178" t="s">
        <v>2254</v>
      </c>
      <c r="E178" t="s">
        <v>323</v>
      </c>
      <c r="I178" t="s">
        <v>112</v>
      </c>
      <c r="M178" s="87">
        <v>129.69</v>
      </c>
      <c r="N178" s="87">
        <v>1</v>
      </c>
      <c r="O178" s="87">
        <v>129.69</v>
      </c>
      <c r="P178" t="s">
        <v>2255</v>
      </c>
    </row>
    <row r="179" spans="2:16">
      <c r="B179" t="s">
        <v>371</v>
      </c>
      <c r="C179" t="s">
        <v>296</v>
      </c>
      <c r="D179" t="s">
        <v>2254</v>
      </c>
      <c r="E179" t="s">
        <v>324</v>
      </c>
      <c r="I179" t="s">
        <v>2207</v>
      </c>
      <c r="M179" s="87">
        <v>53.458811999999995</v>
      </c>
      <c r="N179" s="87">
        <v>1</v>
      </c>
      <c r="O179" s="87">
        <v>53.458811999999995</v>
      </c>
      <c r="P179" t="s">
        <v>2255</v>
      </c>
    </row>
    <row r="180" spans="2:16">
      <c r="B180" t="s">
        <v>371</v>
      </c>
      <c r="C180" t="s">
        <v>296</v>
      </c>
      <c r="D180" t="s">
        <v>2254</v>
      </c>
      <c r="E180" t="s">
        <v>324</v>
      </c>
      <c r="I180" t="s">
        <v>203</v>
      </c>
      <c r="M180" s="87">
        <v>229.29240449999998</v>
      </c>
      <c r="N180" s="87">
        <v>1</v>
      </c>
      <c r="O180" s="87">
        <v>229.29240449999998</v>
      </c>
      <c r="P180" t="s">
        <v>2255</v>
      </c>
    </row>
    <row r="181" spans="2:16">
      <c r="B181" t="s">
        <v>371</v>
      </c>
      <c r="C181" t="s">
        <v>296</v>
      </c>
      <c r="D181" t="s">
        <v>2254</v>
      </c>
      <c r="E181" t="s">
        <v>324</v>
      </c>
      <c r="I181" t="s">
        <v>638</v>
      </c>
      <c r="M181" s="87">
        <v>659.51434380000001</v>
      </c>
      <c r="N181" s="87">
        <v>1</v>
      </c>
      <c r="O181" s="87">
        <v>659.51434380000001</v>
      </c>
      <c r="P181" t="s">
        <v>2255</v>
      </c>
    </row>
    <row r="182" spans="2:16">
      <c r="B182" t="s">
        <v>371</v>
      </c>
      <c r="C182" t="s">
        <v>296</v>
      </c>
      <c r="D182" t="s">
        <v>2254</v>
      </c>
      <c r="E182" t="s">
        <v>324</v>
      </c>
      <c r="I182" t="s">
        <v>204</v>
      </c>
      <c r="M182" s="87">
        <v>388.5888645</v>
      </c>
      <c r="N182" s="87">
        <v>1</v>
      </c>
      <c r="O182" s="87">
        <v>388.5888645</v>
      </c>
      <c r="P182" t="s">
        <v>2255</v>
      </c>
    </row>
    <row r="183" spans="2:16">
      <c r="B183" t="s">
        <v>371</v>
      </c>
      <c r="C183" t="s">
        <v>296</v>
      </c>
      <c r="D183" t="s">
        <v>2254</v>
      </c>
      <c r="E183" t="s">
        <v>324</v>
      </c>
      <c r="I183" t="s">
        <v>260</v>
      </c>
      <c r="M183" s="87">
        <v>409.04090999999994</v>
      </c>
      <c r="N183" s="87">
        <v>1</v>
      </c>
      <c r="O183" s="87">
        <v>409.04090999999994</v>
      </c>
      <c r="P183" t="s">
        <v>2255</v>
      </c>
    </row>
    <row r="184" spans="2:16">
      <c r="B184" t="s">
        <v>371</v>
      </c>
      <c r="C184" t="s">
        <v>296</v>
      </c>
      <c r="D184" t="s">
        <v>2254</v>
      </c>
      <c r="E184" t="s">
        <v>323</v>
      </c>
      <c r="I184" t="s">
        <v>118</v>
      </c>
      <c r="M184" s="87">
        <v>518.11848599999996</v>
      </c>
      <c r="N184" s="87">
        <v>1</v>
      </c>
      <c r="O184" s="87">
        <v>518.11848599999996</v>
      </c>
      <c r="P184" t="s">
        <v>2255</v>
      </c>
    </row>
    <row r="185" spans="2:16">
      <c r="B185" t="s">
        <v>371</v>
      </c>
      <c r="C185" t="s">
        <v>296</v>
      </c>
      <c r="D185" t="s">
        <v>2254</v>
      </c>
      <c r="E185" t="s">
        <v>325</v>
      </c>
      <c r="I185" t="s">
        <v>130</v>
      </c>
      <c r="M185" s="87">
        <v>736.57063139999991</v>
      </c>
      <c r="N185" s="87">
        <v>1</v>
      </c>
      <c r="O185" s="87">
        <v>736.57063139999991</v>
      </c>
      <c r="P185" t="s">
        <v>2255</v>
      </c>
    </row>
    <row r="186" spans="2:16">
      <c r="B186" t="s">
        <v>371</v>
      </c>
      <c r="C186" t="s">
        <v>296</v>
      </c>
      <c r="D186" t="s">
        <v>2254</v>
      </c>
      <c r="E186" t="s">
        <v>324</v>
      </c>
      <c r="I186" t="s">
        <v>256</v>
      </c>
      <c r="M186" s="87">
        <v>765.39249089999998</v>
      </c>
      <c r="N186" s="87">
        <v>1</v>
      </c>
      <c r="O186" s="87">
        <v>765.39249089999998</v>
      </c>
      <c r="P186" t="s">
        <v>2255</v>
      </c>
    </row>
    <row r="187" spans="2:16">
      <c r="B187" t="s">
        <v>371</v>
      </c>
      <c r="C187" t="s">
        <v>296</v>
      </c>
      <c r="D187" t="s">
        <v>2254</v>
      </c>
      <c r="E187" t="s">
        <v>324</v>
      </c>
      <c r="I187" t="s">
        <v>257</v>
      </c>
      <c r="M187" s="87">
        <v>384.74144999999999</v>
      </c>
      <c r="N187" s="87">
        <v>1</v>
      </c>
      <c r="O187" s="87">
        <v>384.74144999999999</v>
      </c>
      <c r="P187" t="s">
        <v>2255</v>
      </c>
    </row>
    <row r="188" spans="2:16">
      <c r="B188" t="s">
        <v>371</v>
      </c>
      <c r="C188" t="s">
        <v>296</v>
      </c>
      <c r="D188" t="s">
        <v>2254</v>
      </c>
      <c r="E188" t="s">
        <v>323</v>
      </c>
      <c r="I188" t="s">
        <v>2264</v>
      </c>
      <c r="M188" s="87">
        <v>1552.4654999999998</v>
      </c>
      <c r="N188" s="87">
        <v>1</v>
      </c>
      <c r="O188" s="87">
        <v>1552.4654999999998</v>
      </c>
      <c r="P188" t="s">
        <v>2255</v>
      </c>
    </row>
    <row r="189" spans="2:16">
      <c r="B189" t="s">
        <v>307</v>
      </c>
      <c r="C189" t="s">
        <v>296</v>
      </c>
      <c r="D189" t="s">
        <v>2254</v>
      </c>
      <c r="E189" t="s">
        <v>323</v>
      </c>
      <c r="I189" t="s">
        <v>266</v>
      </c>
      <c r="M189" s="87">
        <v>818.08181999999988</v>
      </c>
      <c r="N189" s="87">
        <v>1</v>
      </c>
      <c r="O189" s="87">
        <v>818.08181999999988</v>
      </c>
      <c r="P189" t="s">
        <v>2255</v>
      </c>
    </row>
    <row r="190" spans="2:16">
      <c r="B190" t="s">
        <v>307</v>
      </c>
      <c r="C190" t="s">
        <v>296</v>
      </c>
      <c r="D190" t="s">
        <v>2254</v>
      </c>
      <c r="E190" t="s">
        <v>324</v>
      </c>
      <c r="I190" t="s">
        <v>141</v>
      </c>
      <c r="M190" s="87">
        <v>245.42454599999999</v>
      </c>
      <c r="N190" s="87">
        <v>1</v>
      </c>
      <c r="O190" s="87">
        <v>245.42454599999999</v>
      </c>
      <c r="P190" t="s">
        <v>2255</v>
      </c>
    </row>
    <row r="191" spans="2:16">
      <c r="B191" t="s">
        <v>309</v>
      </c>
      <c r="C191" t="s">
        <v>296</v>
      </c>
      <c r="D191" t="s">
        <v>2254</v>
      </c>
      <c r="E191" t="s">
        <v>325</v>
      </c>
      <c r="I191" t="s">
        <v>130</v>
      </c>
      <c r="M191" s="87">
        <v>836.76540479999994</v>
      </c>
      <c r="N191" s="87">
        <v>1</v>
      </c>
      <c r="O191" s="87">
        <v>836.76540479999994</v>
      </c>
      <c r="P191" t="s">
        <v>2255</v>
      </c>
    </row>
    <row r="192" spans="2:16">
      <c r="B192" t="s">
        <v>309</v>
      </c>
      <c r="C192" t="s">
        <v>296</v>
      </c>
      <c r="D192" t="s">
        <v>2254</v>
      </c>
      <c r="E192" t="s">
        <v>324</v>
      </c>
      <c r="I192" t="s">
        <v>203</v>
      </c>
      <c r="M192" s="87">
        <v>191.29074899999998</v>
      </c>
      <c r="N192" s="87">
        <v>1</v>
      </c>
      <c r="O192" s="87">
        <v>191.29074899999998</v>
      </c>
      <c r="P192" t="s">
        <v>2255</v>
      </c>
    </row>
    <row r="193" spans="2:16">
      <c r="B193" t="s">
        <v>309</v>
      </c>
      <c r="C193" t="s">
        <v>296</v>
      </c>
      <c r="D193" t="s">
        <v>2254</v>
      </c>
      <c r="E193" t="s">
        <v>324</v>
      </c>
      <c r="I193" t="s">
        <v>204</v>
      </c>
      <c r="M193" s="87">
        <v>114.74744999999999</v>
      </c>
      <c r="N193" s="87">
        <v>1</v>
      </c>
      <c r="O193" s="87">
        <v>114.74744999999999</v>
      </c>
      <c r="P193" t="s">
        <v>2255</v>
      </c>
    </row>
    <row r="194" spans="2:16">
      <c r="B194" t="s">
        <v>309</v>
      </c>
      <c r="C194" t="s">
        <v>296</v>
      </c>
      <c r="D194" t="s">
        <v>2254</v>
      </c>
      <c r="E194" t="s">
        <v>324</v>
      </c>
      <c r="I194" t="s">
        <v>260</v>
      </c>
      <c r="M194" s="87">
        <v>404.99099999999999</v>
      </c>
      <c r="N194" s="87">
        <v>1</v>
      </c>
      <c r="O194" s="87">
        <v>404.99099999999999</v>
      </c>
      <c r="P194" t="s">
        <v>2255</v>
      </c>
    </row>
    <row r="195" spans="2:16">
      <c r="B195" t="s">
        <v>309</v>
      </c>
      <c r="C195" t="s">
        <v>296</v>
      </c>
      <c r="D195" t="s">
        <v>2254</v>
      </c>
      <c r="E195" t="s">
        <v>324</v>
      </c>
      <c r="I195" t="s">
        <v>197</v>
      </c>
      <c r="M195" s="87">
        <v>242.99459999999999</v>
      </c>
      <c r="N195" s="87">
        <v>1</v>
      </c>
      <c r="O195" s="87">
        <v>242.99459999999999</v>
      </c>
      <c r="P195" t="s">
        <v>2255</v>
      </c>
    </row>
    <row r="196" spans="2:16">
      <c r="B196" t="s">
        <v>309</v>
      </c>
      <c r="C196" t="s">
        <v>296</v>
      </c>
      <c r="D196" t="s">
        <v>2254</v>
      </c>
      <c r="E196" t="s">
        <v>323</v>
      </c>
      <c r="I196" t="s">
        <v>118</v>
      </c>
      <c r="M196" s="87">
        <v>897.73004999999989</v>
      </c>
      <c r="N196" s="87">
        <v>1</v>
      </c>
      <c r="O196" s="87">
        <v>897.73004999999989</v>
      </c>
      <c r="P196" t="s">
        <v>2255</v>
      </c>
    </row>
    <row r="197" spans="2:16">
      <c r="B197" t="s">
        <v>309</v>
      </c>
      <c r="C197" t="s">
        <v>296</v>
      </c>
      <c r="D197" t="s">
        <v>2254</v>
      </c>
      <c r="E197" t="s">
        <v>324</v>
      </c>
      <c r="I197" t="s">
        <v>617</v>
      </c>
      <c r="M197" s="87">
        <v>27.2153952</v>
      </c>
      <c r="N197" s="87">
        <v>1</v>
      </c>
      <c r="O197" s="87">
        <v>27.2153952</v>
      </c>
      <c r="P197" t="s">
        <v>2255</v>
      </c>
    </row>
    <row r="198" spans="2:16">
      <c r="B198" t="s">
        <v>372</v>
      </c>
      <c r="C198" t="s">
        <v>296</v>
      </c>
      <c r="D198" t="s">
        <v>2254</v>
      </c>
      <c r="E198" t="s">
        <v>325</v>
      </c>
      <c r="I198" t="s">
        <v>130</v>
      </c>
      <c r="M198" s="87">
        <v>1237.8954905999999</v>
      </c>
      <c r="N198" s="87">
        <v>1</v>
      </c>
      <c r="O198" s="87">
        <v>1237.8954905999999</v>
      </c>
      <c r="P198" t="s">
        <v>2255</v>
      </c>
    </row>
    <row r="199" spans="2:16">
      <c r="B199" t="s">
        <v>372</v>
      </c>
      <c r="C199" t="s">
        <v>296</v>
      </c>
      <c r="D199" t="s">
        <v>2254</v>
      </c>
      <c r="E199" t="s">
        <v>324</v>
      </c>
      <c r="I199" t="s">
        <v>196</v>
      </c>
      <c r="M199" s="87">
        <v>512.98859999999991</v>
      </c>
      <c r="N199" s="87">
        <v>1</v>
      </c>
      <c r="O199" s="87">
        <v>512.98859999999991</v>
      </c>
      <c r="P199" t="s">
        <v>2255</v>
      </c>
    </row>
    <row r="200" spans="2:16">
      <c r="B200" t="s">
        <v>372</v>
      </c>
      <c r="C200" t="s">
        <v>296</v>
      </c>
      <c r="D200" t="s">
        <v>2254</v>
      </c>
      <c r="E200" t="s">
        <v>324</v>
      </c>
      <c r="I200" t="s">
        <v>225</v>
      </c>
      <c r="M200" s="87">
        <v>128.24714999999998</v>
      </c>
      <c r="N200" s="87">
        <v>1</v>
      </c>
      <c r="O200" s="87">
        <v>128.24714999999998</v>
      </c>
      <c r="P200" t="s">
        <v>2255</v>
      </c>
    </row>
    <row r="201" spans="2:16">
      <c r="B201" t="s">
        <v>372</v>
      </c>
      <c r="C201" t="s">
        <v>296</v>
      </c>
      <c r="D201" t="s">
        <v>2254</v>
      </c>
      <c r="E201" t="s">
        <v>324</v>
      </c>
      <c r="I201" t="s">
        <v>200</v>
      </c>
      <c r="M201" s="87">
        <v>64.123574999999988</v>
      </c>
      <c r="N201" s="87">
        <v>1</v>
      </c>
      <c r="O201" s="87">
        <v>64.123574999999988</v>
      </c>
      <c r="P201" t="s">
        <v>2255</v>
      </c>
    </row>
    <row r="202" spans="2:16">
      <c r="B202" t="s">
        <v>372</v>
      </c>
      <c r="C202" t="s">
        <v>296</v>
      </c>
      <c r="D202" t="s">
        <v>2254</v>
      </c>
      <c r="E202" t="s">
        <v>324</v>
      </c>
      <c r="I202" t="s">
        <v>260</v>
      </c>
      <c r="M202" s="87">
        <v>404.99099999999999</v>
      </c>
      <c r="N202" s="87">
        <v>1</v>
      </c>
      <c r="O202" s="87">
        <v>404.99099999999999</v>
      </c>
      <c r="P202" t="s">
        <v>2255</v>
      </c>
    </row>
    <row r="203" spans="2:16">
      <c r="B203" t="s">
        <v>372</v>
      </c>
      <c r="C203" t="s">
        <v>296</v>
      </c>
      <c r="D203" t="s">
        <v>2254</v>
      </c>
      <c r="E203" t="s">
        <v>324</v>
      </c>
      <c r="I203" t="s">
        <v>197</v>
      </c>
      <c r="M203" s="87">
        <v>1214.973</v>
      </c>
      <c r="N203" s="87">
        <v>1</v>
      </c>
      <c r="O203" s="87">
        <v>1214.973</v>
      </c>
      <c r="P203" t="s">
        <v>2255</v>
      </c>
    </row>
    <row r="204" spans="2:16">
      <c r="B204" t="s">
        <v>372</v>
      </c>
      <c r="C204" t="s">
        <v>296</v>
      </c>
      <c r="D204" t="s">
        <v>2254</v>
      </c>
      <c r="E204" t="s">
        <v>323</v>
      </c>
      <c r="I204" t="s">
        <v>118</v>
      </c>
      <c r="M204" s="87">
        <v>1154.22435</v>
      </c>
      <c r="N204" s="87">
        <v>1</v>
      </c>
      <c r="O204" s="87">
        <v>1154.22435</v>
      </c>
      <c r="P204" t="s">
        <v>2255</v>
      </c>
    </row>
    <row r="205" spans="2:16">
      <c r="B205" t="s">
        <v>372</v>
      </c>
      <c r="C205" t="s">
        <v>296</v>
      </c>
      <c r="D205" t="s">
        <v>2254</v>
      </c>
      <c r="E205" t="s">
        <v>324</v>
      </c>
      <c r="I205" t="s">
        <v>617</v>
      </c>
      <c r="M205" s="87">
        <v>153.24859439999997</v>
      </c>
      <c r="N205" s="87">
        <v>1</v>
      </c>
      <c r="O205" s="87">
        <v>153.24859439999997</v>
      </c>
      <c r="P205" t="s">
        <v>2255</v>
      </c>
    </row>
    <row r="206" spans="2:16">
      <c r="B206">
        <v>20190341</v>
      </c>
      <c r="C206" t="s">
        <v>313</v>
      </c>
      <c r="D206" t="s">
        <v>2254</v>
      </c>
      <c r="E206" t="s">
        <v>325</v>
      </c>
      <c r="I206" t="s">
        <v>130</v>
      </c>
      <c r="M206" s="87">
        <v>327.12</v>
      </c>
      <c r="N206" s="87">
        <v>1</v>
      </c>
      <c r="O206" s="87">
        <v>327.12</v>
      </c>
      <c r="P206" t="s">
        <v>2255</v>
      </c>
    </row>
    <row r="207" spans="2:16">
      <c r="B207">
        <v>20190341</v>
      </c>
      <c r="C207" t="s">
        <v>313</v>
      </c>
      <c r="D207" t="s">
        <v>2254</v>
      </c>
      <c r="E207" t="s">
        <v>324</v>
      </c>
      <c r="I207" t="s">
        <v>203</v>
      </c>
      <c r="M207" s="87">
        <v>527.9</v>
      </c>
      <c r="N207" s="87">
        <v>1</v>
      </c>
      <c r="O207" s="87">
        <v>527.9</v>
      </c>
      <c r="P207" t="s">
        <v>2255</v>
      </c>
    </row>
    <row r="208" spans="2:16">
      <c r="B208">
        <v>20190341</v>
      </c>
      <c r="C208" t="s">
        <v>313</v>
      </c>
      <c r="D208" t="s">
        <v>2254</v>
      </c>
      <c r="E208" t="s">
        <v>324</v>
      </c>
      <c r="I208" t="s">
        <v>256</v>
      </c>
      <c r="M208" s="87">
        <v>750</v>
      </c>
      <c r="N208" s="87">
        <v>1</v>
      </c>
      <c r="O208" s="87">
        <v>750</v>
      </c>
      <c r="P208" t="s">
        <v>2255</v>
      </c>
    </row>
    <row r="209" spans="2:16">
      <c r="B209">
        <v>20190341</v>
      </c>
      <c r="C209" t="s">
        <v>313</v>
      </c>
      <c r="D209" t="s">
        <v>2254</v>
      </c>
      <c r="E209" t="s">
        <v>324</v>
      </c>
      <c r="I209" t="s">
        <v>204</v>
      </c>
      <c r="M209" s="87">
        <v>413.68</v>
      </c>
      <c r="N209" s="87">
        <v>1</v>
      </c>
      <c r="O209" s="87">
        <v>413.68</v>
      </c>
      <c r="P209" t="s">
        <v>2255</v>
      </c>
    </row>
    <row r="210" spans="2:16">
      <c r="B210">
        <v>20190341</v>
      </c>
      <c r="C210" t="s">
        <v>313</v>
      </c>
      <c r="D210" t="s">
        <v>2254</v>
      </c>
      <c r="E210" t="s">
        <v>324</v>
      </c>
      <c r="I210" t="s">
        <v>257</v>
      </c>
      <c r="M210" s="87">
        <v>620.52</v>
      </c>
      <c r="N210" s="87">
        <v>1</v>
      </c>
      <c r="O210" s="87">
        <v>620.52</v>
      </c>
      <c r="P210" t="s">
        <v>2255</v>
      </c>
    </row>
    <row r="211" spans="2:16">
      <c r="B211">
        <v>20190341</v>
      </c>
      <c r="C211" t="s">
        <v>313</v>
      </c>
      <c r="D211" t="s">
        <v>2254</v>
      </c>
      <c r="E211" t="s">
        <v>324</v>
      </c>
      <c r="I211" t="s">
        <v>260</v>
      </c>
      <c r="M211" s="87">
        <v>775.66</v>
      </c>
      <c r="N211" s="87">
        <v>1</v>
      </c>
      <c r="O211" s="87">
        <v>775.66</v>
      </c>
      <c r="P211" t="s">
        <v>2255</v>
      </c>
    </row>
    <row r="212" spans="2:16">
      <c r="B212">
        <v>20190341</v>
      </c>
      <c r="C212" t="s">
        <v>313</v>
      </c>
      <c r="D212" t="s">
        <v>2254</v>
      </c>
      <c r="E212" t="s">
        <v>324</v>
      </c>
      <c r="I212" t="s">
        <v>215</v>
      </c>
      <c r="M212" s="87">
        <v>607.4</v>
      </c>
      <c r="N212" s="87">
        <v>1</v>
      </c>
      <c r="O212" s="87">
        <v>607.4</v>
      </c>
      <c r="P212" t="s">
        <v>2255</v>
      </c>
    </row>
    <row r="213" spans="2:16">
      <c r="B213">
        <v>20190341</v>
      </c>
      <c r="C213" t="s">
        <v>313</v>
      </c>
      <c r="D213" t="s">
        <v>2254</v>
      </c>
      <c r="E213" t="s">
        <v>323</v>
      </c>
      <c r="I213" t="s">
        <v>118</v>
      </c>
      <c r="M213" s="87">
        <v>410.42</v>
      </c>
      <c r="N213" s="87">
        <v>1</v>
      </c>
      <c r="O213" s="87">
        <v>410.42</v>
      </c>
      <c r="P213" t="s">
        <v>2255</v>
      </c>
    </row>
    <row r="214" spans="2:16">
      <c r="B214">
        <v>20190341</v>
      </c>
      <c r="C214" t="s">
        <v>313</v>
      </c>
      <c r="D214" t="s">
        <v>2254</v>
      </c>
      <c r="E214" t="s">
        <v>323</v>
      </c>
      <c r="I214" t="s">
        <v>163</v>
      </c>
      <c r="M214" s="87">
        <v>258.56</v>
      </c>
      <c r="N214" s="87">
        <v>1</v>
      </c>
      <c r="O214" s="87">
        <v>258.56</v>
      </c>
      <c r="P214" t="s">
        <v>2255</v>
      </c>
    </row>
    <row r="215" spans="2:16">
      <c r="B215">
        <v>20190341</v>
      </c>
      <c r="C215" t="s">
        <v>313</v>
      </c>
      <c r="D215" t="s">
        <v>2254</v>
      </c>
      <c r="E215" t="s">
        <v>324</v>
      </c>
      <c r="I215" t="s">
        <v>617</v>
      </c>
      <c r="M215" s="87">
        <v>54.18</v>
      </c>
      <c r="N215" s="87">
        <v>1</v>
      </c>
      <c r="O215" s="87">
        <v>54.18</v>
      </c>
      <c r="P215" t="s">
        <v>2255</v>
      </c>
    </row>
    <row r="216" spans="2:16">
      <c r="B216">
        <v>20190341</v>
      </c>
      <c r="C216" t="s">
        <v>313</v>
      </c>
      <c r="D216" t="s">
        <v>2254</v>
      </c>
      <c r="E216" t="s">
        <v>324</v>
      </c>
      <c r="I216" t="s">
        <v>683</v>
      </c>
      <c r="M216" s="87">
        <v>81.27</v>
      </c>
      <c r="N216" s="87">
        <v>1</v>
      </c>
      <c r="O216" s="87">
        <v>81.27</v>
      </c>
      <c r="P216" t="s">
        <v>2255</v>
      </c>
    </row>
    <row r="217" spans="2:16">
      <c r="B217" t="s">
        <v>2265</v>
      </c>
      <c r="C217" t="s">
        <v>2266</v>
      </c>
      <c r="D217" t="s">
        <v>2254</v>
      </c>
      <c r="E217" t="s">
        <v>324</v>
      </c>
      <c r="I217" t="s">
        <v>260</v>
      </c>
      <c r="M217" s="87">
        <v>1477.9578264000002</v>
      </c>
      <c r="N217" s="87">
        <v>1</v>
      </c>
      <c r="O217" s="87">
        <v>1477.9578264000002</v>
      </c>
      <c r="P217" t="s">
        <v>2255</v>
      </c>
    </row>
    <row r="218" spans="2:16">
      <c r="B218" t="s">
        <v>2265</v>
      </c>
      <c r="C218" t="s">
        <v>2266</v>
      </c>
      <c r="D218" t="s">
        <v>2254</v>
      </c>
      <c r="E218" t="s">
        <v>323</v>
      </c>
      <c r="I218" t="s">
        <v>118</v>
      </c>
      <c r="M218" s="87">
        <v>881.29246920000003</v>
      </c>
      <c r="N218" s="87">
        <v>1</v>
      </c>
      <c r="O218" s="87">
        <v>881.29246920000003</v>
      </c>
      <c r="P218" t="s">
        <v>2255</v>
      </c>
    </row>
    <row r="219" spans="2:16">
      <c r="B219" t="s">
        <v>310</v>
      </c>
      <c r="C219" t="s">
        <v>296</v>
      </c>
      <c r="D219" t="s">
        <v>2254</v>
      </c>
      <c r="E219" t="s">
        <v>324</v>
      </c>
      <c r="I219" t="s">
        <v>2207</v>
      </c>
      <c r="M219" s="87">
        <v>109.34756999999999</v>
      </c>
      <c r="N219" s="87">
        <v>1</v>
      </c>
      <c r="O219" s="87">
        <v>109.34756999999999</v>
      </c>
      <c r="P219" t="s">
        <v>2255</v>
      </c>
    </row>
    <row r="220" spans="2:16">
      <c r="B220" t="s">
        <v>310</v>
      </c>
      <c r="C220" t="s">
        <v>296</v>
      </c>
      <c r="D220" t="s">
        <v>2254</v>
      </c>
      <c r="E220" t="s">
        <v>325</v>
      </c>
      <c r="I220" t="s">
        <v>130</v>
      </c>
      <c r="M220" s="87">
        <v>303.90524640000001</v>
      </c>
      <c r="N220" s="87">
        <v>1</v>
      </c>
      <c r="O220" s="87">
        <v>303.90524640000001</v>
      </c>
      <c r="P220" t="s">
        <v>2255</v>
      </c>
    </row>
    <row r="221" spans="2:16">
      <c r="B221" t="s">
        <v>310</v>
      </c>
      <c r="C221" t="s">
        <v>296</v>
      </c>
      <c r="D221" t="s">
        <v>2254</v>
      </c>
      <c r="E221" t="s">
        <v>324</v>
      </c>
      <c r="I221" t="s">
        <v>196</v>
      </c>
      <c r="M221" s="87">
        <v>1032.72705</v>
      </c>
      <c r="N221" s="87">
        <v>1</v>
      </c>
      <c r="O221" s="87">
        <v>1032.72705</v>
      </c>
      <c r="P221" t="s">
        <v>2255</v>
      </c>
    </row>
    <row r="222" spans="2:16">
      <c r="B222" t="s">
        <v>310</v>
      </c>
      <c r="C222" t="s">
        <v>296</v>
      </c>
      <c r="D222" t="s">
        <v>2254</v>
      </c>
      <c r="E222" t="s">
        <v>324</v>
      </c>
      <c r="I222" t="s">
        <v>260</v>
      </c>
      <c r="M222" s="87">
        <v>404.99099999999999</v>
      </c>
      <c r="N222" s="87">
        <v>1</v>
      </c>
      <c r="O222" s="87">
        <v>404.99099999999999</v>
      </c>
      <c r="P222" t="s">
        <v>2255</v>
      </c>
    </row>
    <row r="223" spans="2:16">
      <c r="B223" t="s">
        <v>310</v>
      </c>
      <c r="C223" t="s">
        <v>296</v>
      </c>
      <c r="D223" t="s">
        <v>2254</v>
      </c>
      <c r="E223" t="s">
        <v>323</v>
      </c>
      <c r="I223" t="s">
        <v>118</v>
      </c>
      <c r="M223" s="87">
        <v>1667.2129499999999</v>
      </c>
      <c r="N223" s="87">
        <v>1</v>
      </c>
      <c r="O223" s="87">
        <v>1667.2129499999999</v>
      </c>
      <c r="P223" t="s">
        <v>2255</v>
      </c>
    </row>
    <row r="224" spans="2:16">
      <c r="B224">
        <v>20220093</v>
      </c>
      <c r="C224" t="s">
        <v>313</v>
      </c>
      <c r="D224" t="s">
        <v>2254</v>
      </c>
      <c r="E224" t="s">
        <v>324</v>
      </c>
      <c r="I224" t="s">
        <v>260</v>
      </c>
      <c r="M224" s="87">
        <v>775.66</v>
      </c>
      <c r="N224" s="87">
        <v>1</v>
      </c>
      <c r="O224" s="87">
        <v>775.66</v>
      </c>
      <c r="P224" t="s">
        <v>2255</v>
      </c>
    </row>
    <row r="225" spans="2:16">
      <c r="B225">
        <v>20220093</v>
      </c>
      <c r="C225" t="s">
        <v>313</v>
      </c>
      <c r="D225" t="s">
        <v>2254</v>
      </c>
      <c r="E225" t="s">
        <v>323</v>
      </c>
      <c r="I225" t="s">
        <v>163</v>
      </c>
      <c r="M225" s="87">
        <v>1551.36</v>
      </c>
      <c r="N225" s="87">
        <v>1</v>
      </c>
      <c r="O225" s="87">
        <v>1551.36</v>
      </c>
      <c r="P225" t="s">
        <v>2255</v>
      </c>
    </row>
    <row r="226" spans="2:16">
      <c r="B226" t="s">
        <v>585</v>
      </c>
      <c r="C226" t="s">
        <v>296</v>
      </c>
      <c r="D226" t="s">
        <v>2254</v>
      </c>
      <c r="E226" t="s">
        <v>324</v>
      </c>
      <c r="I226" t="s">
        <v>260</v>
      </c>
      <c r="M226" s="87">
        <v>404.99099999999999</v>
      </c>
      <c r="N226" s="87">
        <v>1</v>
      </c>
      <c r="O226" s="87">
        <v>404.99099999999999</v>
      </c>
      <c r="P226" t="s">
        <v>2255</v>
      </c>
    </row>
    <row r="227" spans="2:16">
      <c r="B227" t="s">
        <v>585</v>
      </c>
      <c r="C227" t="s">
        <v>296</v>
      </c>
      <c r="D227" t="s">
        <v>2254</v>
      </c>
      <c r="E227" t="s">
        <v>324</v>
      </c>
      <c r="I227" t="s">
        <v>197</v>
      </c>
      <c r="M227" s="87">
        <v>1457.9675999999999</v>
      </c>
      <c r="N227" s="87">
        <v>1</v>
      </c>
      <c r="O227" s="87">
        <v>1457.9675999999999</v>
      </c>
      <c r="P227" t="s">
        <v>2255</v>
      </c>
    </row>
    <row r="228" spans="2:16">
      <c r="B228" t="s">
        <v>585</v>
      </c>
      <c r="C228" t="s">
        <v>296</v>
      </c>
      <c r="D228" t="s">
        <v>2254</v>
      </c>
      <c r="E228" t="s">
        <v>324</v>
      </c>
      <c r="I228" t="s">
        <v>215</v>
      </c>
      <c r="M228" s="87">
        <v>1700.9621999999999</v>
      </c>
      <c r="N228" s="87">
        <v>1</v>
      </c>
      <c r="O228" s="87">
        <v>1700.9621999999999</v>
      </c>
      <c r="P228" t="s">
        <v>2255</v>
      </c>
    </row>
    <row r="229" spans="2:16">
      <c r="B229" t="s">
        <v>585</v>
      </c>
      <c r="C229" t="s">
        <v>296</v>
      </c>
      <c r="D229" t="s">
        <v>2254</v>
      </c>
      <c r="E229" t="s">
        <v>324</v>
      </c>
      <c r="I229" t="s">
        <v>692</v>
      </c>
      <c r="M229" s="87">
        <v>1120.4750999999999</v>
      </c>
      <c r="N229" s="87">
        <v>1</v>
      </c>
      <c r="O229" s="87">
        <v>1120.4750999999999</v>
      </c>
      <c r="P229" t="s">
        <v>2255</v>
      </c>
    </row>
    <row r="230" spans="2:16">
      <c r="B230" t="s">
        <v>585</v>
      </c>
      <c r="C230" t="s">
        <v>296</v>
      </c>
      <c r="D230" t="s">
        <v>2254</v>
      </c>
      <c r="E230" t="s">
        <v>323</v>
      </c>
      <c r="I230" t="s">
        <v>118</v>
      </c>
      <c r="M230" s="87">
        <v>897.73004999999989</v>
      </c>
      <c r="N230" s="87">
        <v>1</v>
      </c>
      <c r="O230" s="87">
        <v>897.73004999999989</v>
      </c>
      <c r="P230" t="s">
        <v>2255</v>
      </c>
    </row>
    <row r="231" spans="2:16">
      <c r="B231" t="s">
        <v>585</v>
      </c>
      <c r="C231" t="s">
        <v>296</v>
      </c>
      <c r="D231" t="s">
        <v>2254</v>
      </c>
      <c r="E231" t="s">
        <v>323</v>
      </c>
      <c r="I231" t="s">
        <v>2198</v>
      </c>
      <c r="M231" s="87">
        <v>931.47929999999997</v>
      </c>
      <c r="N231" s="87">
        <v>1</v>
      </c>
      <c r="O231" s="87">
        <v>931.47929999999997</v>
      </c>
      <c r="P231" t="s">
        <v>2255</v>
      </c>
    </row>
    <row r="232" spans="2:16">
      <c r="B232">
        <v>20230050</v>
      </c>
      <c r="C232" t="s">
        <v>313</v>
      </c>
      <c r="D232" t="s">
        <v>2254</v>
      </c>
      <c r="E232" t="s">
        <v>325</v>
      </c>
      <c r="I232" t="s">
        <v>130</v>
      </c>
      <c r="M232" s="87">
        <v>1284.3800000000001</v>
      </c>
      <c r="N232" s="87">
        <v>1</v>
      </c>
      <c r="O232" s="87">
        <v>1284.3800000000001</v>
      </c>
      <c r="P232" t="s">
        <v>2255</v>
      </c>
    </row>
    <row r="233" spans="2:16">
      <c r="B233">
        <v>20230050</v>
      </c>
      <c r="C233" t="s">
        <v>313</v>
      </c>
      <c r="D233" t="s">
        <v>2254</v>
      </c>
      <c r="E233" t="s">
        <v>324</v>
      </c>
      <c r="I233" t="s">
        <v>256</v>
      </c>
      <c r="M233" s="87">
        <v>2250</v>
      </c>
      <c r="N233" s="87">
        <v>1</v>
      </c>
      <c r="O233" s="87">
        <v>2250</v>
      </c>
      <c r="P233" t="s">
        <v>2255</v>
      </c>
    </row>
    <row r="234" spans="2:16">
      <c r="B234">
        <v>20230050</v>
      </c>
      <c r="C234" t="s">
        <v>313</v>
      </c>
      <c r="D234" t="s">
        <v>2254</v>
      </c>
      <c r="E234" t="s">
        <v>324</v>
      </c>
      <c r="I234" t="s">
        <v>257</v>
      </c>
      <c r="M234" s="87">
        <v>1861.56</v>
      </c>
      <c r="N234" s="87">
        <v>1</v>
      </c>
      <c r="O234" s="87">
        <v>1861.56</v>
      </c>
      <c r="P234" t="s">
        <v>2255</v>
      </c>
    </row>
    <row r="235" spans="2:16">
      <c r="B235">
        <v>20230050</v>
      </c>
      <c r="C235" t="s">
        <v>313</v>
      </c>
      <c r="D235" t="s">
        <v>2254</v>
      </c>
      <c r="E235" t="s">
        <v>324</v>
      </c>
      <c r="I235" t="s">
        <v>260</v>
      </c>
      <c r="M235" s="87">
        <v>775.66</v>
      </c>
      <c r="N235" s="87">
        <v>1</v>
      </c>
      <c r="O235" s="87">
        <v>775.66</v>
      </c>
      <c r="P235" t="s">
        <v>2255</v>
      </c>
    </row>
    <row r="236" spans="2:16">
      <c r="B236">
        <v>20230050</v>
      </c>
      <c r="C236" t="s">
        <v>313</v>
      </c>
      <c r="D236" t="s">
        <v>2254</v>
      </c>
      <c r="E236" t="s">
        <v>323</v>
      </c>
      <c r="I236" t="s">
        <v>163</v>
      </c>
      <c r="M236" s="87">
        <v>3361.28</v>
      </c>
      <c r="N236" s="87">
        <v>1</v>
      </c>
      <c r="O236" s="87">
        <v>3361.28</v>
      </c>
      <c r="P236" t="s">
        <v>2255</v>
      </c>
    </row>
    <row r="237" spans="2:16">
      <c r="B237">
        <v>20230050</v>
      </c>
      <c r="C237" t="s">
        <v>313</v>
      </c>
      <c r="D237" t="s">
        <v>2254</v>
      </c>
      <c r="E237" t="s">
        <v>324</v>
      </c>
      <c r="I237" t="s">
        <v>683</v>
      </c>
      <c r="M237" s="87">
        <v>243.81</v>
      </c>
      <c r="N237" s="87">
        <v>1</v>
      </c>
      <c r="O237" s="87">
        <v>243.81</v>
      </c>
      <c r="P237" t="s">
        <v>2255</v>
      </c>
    </row>
    <row r="238" spans="2:16">
      <c r="B238" t="s">
        <v>592</v>
      </c>
      <c r="C238" t="s">
        <v>296</v>
      </c>
      <c r="D238" t="s">
        <v>2254</v>
      </c>
      <c r="E238" t="s">
        <v>324</v>
      </c>
      <c r="I238" t="s">
        <v>2207</v>
      </c>
      <c r="M238" s="87">
        <v>44.549009999999996</v>
      </c>
      <c r="N238" s="87">
        <v>1</v>
      </c>
      <c r="O238" s="87">
        <v>44.549009999999996</v>
      </c>
      <c r="P238" t="s">
        <v>2255</v>
      </c>
    </row>
    <row r="239" spans="2:16">
      <c r="B239" t="s">
        <v>592</v>
      </c>
      <c r="C239" t="s">
        <v>296</v>
      </c>
      <c r="D239" t="s">
        <v>2254</v>
      </c>
      <c r="E239" t="s">
        <v>324</v>
      </c>
      <c r="I239" t="s">
        <v>196</v>
      </c>
      <c r="M239" s="87">
        <v>647.64810749999992</v>
      </c>
      <c r="N239" s="87">
        <v>1</v>
      </c>
      <c r="O239" s="87">
        <v>647.64810749999992</v>
      </c>
      <c r="P239" t="s">
        <v>2255</v>
      </c>
    </row>
    <row r="240" spans="2:16">
      <c r="B240" t="s">
        <v>592</v>
      </c>
      <c r="C240" t="s">
        <v>296</v>
      </c>
      <c r="D240" t="s">
        <v>2254</v>
      </c>
      <c r="E240" t="s">
        <v>324</v>
      </c>
      <c r="I240" t="s">
        <v>260</v>
      </c>
      <c r="M240" s="87">
        <v>409.04090999999994</v>
      </c>
      <c r="N240" s="87">
        <v>1</v>
      </c>
      <c r="O240" s="87">
        <v>409.04090999999994</v>
      </c>
      <c r="P240" t="s">
        <v>2255</v>
      </c>
    </row>
    <row r="241" spans="2:16">
      <c r="B241" t="s">
        <v>592</v>
      </c>
      <c r="C241" t="s">
        <v>296</v>
      </c>
      <c r="D241" t="s">
        <v>2254</v>
      </c>
      <c r="E241" t="s">
        <v>323</v>
      </c>
      <c r="I241" t="s">
        <v>118</v>
      </c>
      <c r="M241" s="87">
        <v>518.11848599999996</v>
      </c>
      <c r="N241" s="87">
        <v>1</v>
      </c>
      <c r="O241" s="87">
        <v>518.11848599999996</v>
      </c>
      <c r="P241" t="s">
        <v>2255</v>
      </c>
    </row>
    <row r="242" spans="2:16">
      <c r="B242" t="s">
        <v>2267</v>
      </c>
      <c r="C242" t="s">
        <v>296</v>
      </c>
      <c r="D242" t="s">
        <v>2254</v>
      </c>
      <c r="E242" t="s">
        <v>324</v>
      </c>
      <c r="I242" t="s">
        <v>260</v>
      </c>
      <c r="M242" s="87">
        <v>409.04090999999994</v>
      </c>
      <c r="N242" s="87">
        <v>1</v>
      </c>
      <c r="O242" s="87">
        <v>409.04090999999994</v>
      </c>
      <c r="P242" t="s">
        <v>2255</v>
      </c>
    </row>
    <row r="243" spans="2:16">
      <c r="B243" t="s">
        <v>2267</v>
      </c>
      <c r="C243" t="s">
        <v>296</v>
      </c>
      <c r="D243" t="s">
        <v>2254</v>
      </c>
      <c r="E243" t="s">
        <v>323</v>
      </c>
      <c r="I243" t="s">
        <v>118</v>
      </c>
      <c r="M243" s="87">
        <v>129.52962149999999</v>
      </c>
      <c r="N243" s="87">
        <v>1</v>
      </c>
      <c r="O243" s="87">
        <v>129.52962149999999</v>
      </c>
      <c r="P243" t="s">
        <v>2255</v>
      </c>
    </row>
    <row r="244" spans="2:16">
      <c r="B244" t="s">
        <v>594</v>
      </c>
      <c r="C244" t="s">
        <v>370</v>
      </c>
      <c r="D244" t="s">
        <v>2254</v>
      </c>
      <c r="E244" t="s">
        <v>324</v>
      </c>
      <c r="I244" t="s">
        <v>256</v>
      </c>
      <c r="M244" s="87">
        <v>1014.3134591999999</v>
      </c>
      <c r="N244" s="87">
        <v>1</v>
      </c>
      <c r="O244" s="87">
        <v>1014.3134591999999</v>
      </c>
      <c r="P244" t="s">
        <v>2255</v>
      </c>
    </row>
    <row r="245" spans="2:16">
      <c r="B245" t="s">
        <v>594</v>
      </c>
      <c r="C245" t="s">
        <v>370</v>
      </c>
      <c r="D245" t="s">
        <v>2254</v>
      </c>
      <c r="E245" t="s">
        <v>324</v>
      </c>
      <c r="I245" t="s">
        <v>257</v>
      </c>
      <c r="M245" s="87">
        <v>518.11848599999996</v>
      </c>
      <c r="N245" s="87">
        <v>1</v>
      </c>
      <c r="O245" s="87">
        <v>518.11848599999996</v>
      </c>
      <c r="P245" t="s">
        <v>2255</v>
      </c>
    </row>
    <row r="246" spans="2:16">
      <c r="B246" t="s">
        <v>594</v>
      </c>
      <c r="C246" t="s">
        <v>370</v>
      </c>
      <c r="D246" t="s">
        <v>2254</v>
      </c>
      <c r="E246" t="s">
        <v>324</v>
      </c>
      <c r="I246" t="s">
        <v>260</v>
      </c>
      <c r="M246" s="87">
        <v>409.04090999999994</v>
      </c>
      <c r="N246" s="87">
        <v>1</v>
      </c>
      <c r="O246" s="87">
        <v>409.04090999999994</v>
      </c>
      <c r="P246" t="s">
        <v>2255</v>
      </c>
    </row>
    <row r="247" spans="2:16">
      <c r="B247" t="s">
        <v>594</v>
      </c>
      <c r="C247" t="s">
        <v>370</v>
      </c>
      <c r="D247" t="s">
        <v>2254</v>
      </c>
      <c r="E247" t="s">
        <v>323</v>
      </c>
      <c r="I247" t="s">
        <v>2198</v>
      </c>
      <c r="M247" s="87">
        <v>313.59803099999999</v>
      </c>
      <c r="N247" s="87">
        <v>1</v>
      </c>
      <c r="O247" s="87">
        <v>313.59803099999999</v>
      </c>
      <c r="P247" t="s">
        <v>2255</v>
      </c>
    </row>
    <row r="248" spans="2:16">
      <c r="B248" t="s">
        <v>594</v>
      </c>
      <c r="C248" t="s">
        <v>370</v>
      </c>
      <c r="D248" t="s">
        <v>2254</v>
      </c>
      <c r="E248" t="s">
        <v>324</v>
      </c>
      <c r="I248" t="s">
        <v>683</v>
      </c>
      <c r="M248" s="87">
        <v>35.639207999999996</v>
      </c>
      <c r="N248" s="87">
        <v>1</v>
      </c>
      <c r="O248" s="87">
        <v>35.639207999999996</v>
      </c>
      <c r="P248" t="s">
        <v>2255</v>
      </c>
    </row>
    <row r="249" spans="2:16">
      <c r="B249" t="s">
        <v>595</v>
      </c>
      <c r="C249" t="s">
        <v>431</v>
      </c>
      <c r="D249" t="s">
        <v>2254</v>
      </c>
      <c r="E249" t="s">
        <v>325</v>
      </c>
      <c r="I249" t="s">
        <v>120</v>
      </c>
      <c r="M249" s="87">
        <v>709.1</v>
      </c>
      <c r="N249" s="87">
        <v>1</v>
      </c>
      <c r="O249" s="87">
        <v>709.1</v>
      </c>
      <c r="P249" t="s">
        <v>2255</v>
      </c>
    </row>
    <row r="250" spans="2:16">
      <c r="B250" t="s">
        <v>595</v>
      </c>
      <c r="C250" t="s">
        <v>431</v>
      </c>
      <c r="D250" t="s">
        <v>2254</v>
      </c>
      <c r="E250" t="s">
        <v>325</v>
      </c>
      <c r="I250" t="s">
        <v>130</v>
      </c>
      <c r="M250" s="87">
        <v>1634.25</v>
      </c>
      <c r="N250" s="87">
        <v>1</v>
      </c>
      <c r="O250" s="87">
        <v>1634.25</v>
      </c>
      <c r="P250" t="s">
        <v>2255</v>
      </c>
    </row>
    <row r="251" spans="2:16">
      <c r="B251" t="s">
        <v>595</v>
      </c>
      <c r="C251" t="s">
        <v>431</v>
      </c>
      <c r="D251" t="s">
        <v>2254</v>
      </c>
      <c r="E251" t="s">
        <v>324</v>
      </c>
      <c r="I251" t="s">
        <v>196</v>
      </c>
      <c r="M251" s="87">
        <v>2771.3</v>
      </c>
      <c r="N251" s="87">
        <v>1</v>
      </c>
      <c r="O251" s="87">
        <v>2771.3</v>
      </c>
      <c r="P251" t="s">
        <v>2255</v>
      </c>
    </row>
    <row r="252" spans="2:16">
      <c r="B252" t="s">
        <v>595</v>
      </c>
      <c r="C252" t="s">
        <v>431</v>
      </c>
      <c r="D252" t="s">
        <v>2254</v>
      </c>
      <c r="E252" t="s">
        <v>324</v>
      </c>
      <c r="I252" t="s">
        <v>260</v>
      </c>
      <c r="M252" s="87">
        <v>1187.72</v>
      </c>
      <c r="N252" s="87">
        <v>1</v>
      </c>
      <c r="O252" s="87">
        <v>1187.72</v>
      </c>
      <c r="P252" t="s">
        <v>2255</v>
      </c>
    </row>
    <row r="253" spans="2:16">
      <c r="B253" t="s">
        <v>595</v>
      </c>
      <c r="C253" t="s">
        <v>431</v>
      </c>
      <c r="D253" t="s">
        <v>2254</v>
      </c>
      <c r="E253" t="s">
        <v>324</v>
      </c>
      <c r="I253" t="s">
        <v>197</v>
      </c>
      <c r="M253" s="87">
        <v>791.82</v>
      </c>
      <c r="N253" s="87">
        <v>1</v>
      </c>
      <c r="O253" s="87">
        <v>791.82</v>
      </c>
      <c r="P253" t="s">
        <v>2255</v>
      </c>
    </row>
    <row r="254" spans="2:16">
      <c r="B254" t="s">
        <v>595</v>
      </c>
      <c r="C254" t="s">
        <v>431</v>
      </c>
      <c r="D254" t="s">
        <v>2254</v>
      </c>
      <c r="E254" t="s">
        <v>323</v>
      </c>
      <c r="I254" t="s">
        <v>146</v>
      </c>
      <c r="M254" s="87">
        <v>7448.03</v>
      </c>
      <c r="N254" s="87">
        <v>1</v>
      </c>
      <c r="O254" s="87">
        <v>7448.03</v>
      </c>
      <c r="P254" t="s">
        <v>2255</v>
      </c>
    </row>
    <row r="255" spans="2:16">
      <c r="B255" t="s">
        <v>595</v>
      </c>
      <c r="C255" t="s">
        <v>431</v>
      </c>
      <c r="D255" t="s">
        <v>2254</v>
      </c>
      <c r="E255" t="s">
        <v>323</v>
      </c>
      <c r="I255" t="s">
        <v>112</v>
      </c>
      <c r="M255" s="87">
        <v>1979.5</v>
      </c>
      <c r="N255" s="87">
        <v>1</v>
      </c>
      <c r="O255" s="87">
        <v>1979.5</v>
      </c>
      <c r="P255" t="s">
        <v>2255</v>
      </c>
    </row>
    <row r="256" spans="2:16">
      <c r="B256" t="s">
        <v>2065</v>
      </c>
      <c r="C256" t="s">
        <v>370</v>
      </c>
      <c r="D256" t="s">
        <v>2254</v>
      </c>
      <c r="E256" t="s">
        <v>324</v>
      </c>
      <c r="I256" t="s">
        <v>260</v>
      </c>
      <c r="M256" s="87">
        <v>402.36</v>
      </c>
      <c r="N256" s="87">
        <v>1</v>
      </c>
      <c r="O256" s="87">
        <v>402.36</v>
      </c>
      <c r="P256" t="s">
        <v>2255</v>
      </c>
    </row>
    <row r="257" spans="2:16">
      <c r="B257" t="s">
        <v>2065</v>
      </c>
      <c r="C257" t="s">
        <v>370</v>
      </c>
      <c r="D257" t="s">
        <v>2254</v>
      </c>
      <c r="E257" t="s">
        <v>323</v>
      </c>
      <c r="I257" t="s">
        <v>2198</v>
      </c>
      <c r="M257" s="87">
        <v>925.44</v>
      </c>
      <c r="N257" s="87">
        <v>1</v>
      </c>
      <c r="O257" s="87">
        <v>925.44</v>
      </c>
      <c r="P257" t="s">
        <v>2255</v>
      </c>
    </row>
    <row r="258" spans="2:16">
      <c r="B258" t="s">
        <v>2099</v>
      </c>
      <c r="C258" t="s">
        <v>2100</v>
      </c>
      <c r="D258" t="s">
        <v>2254</v>
      </c>
      <c r="E258" t="s">
        <v>324</v>
      </c>
      <c r="I258" t="s">
        <v>260</v>
      </c>
      <c r="M258" s="87">
        <v>1087.74</v>
      </c>
      <c r="N258" s="87">
        <v>1</v>
      </c>
      <c r="O258" s="87">
        <v>1087.74</v>
      </c>
      <c r="P258" t="s">
        <v>2255</v>
      </c>
    </row>
    <row r="259" spans="2:16">
      <c r="B259" t="s">
        <v>2099</v>
      </c>
      <c r="C259" t="s">
        <v>2100</v>
      </c>
      <c r="D259" t="s">
        <v>2254</v>
      </c>
      <c r="E259" t="s">
        <v>323</v>
      </c>
      <c r="I259" t="s">
        <v>146</v>
      </c>
      <c r="M259" s="87">
        <v>345.15</v>
      </c>
      <c r="N259" s="87">
        <v>1</v>
      </c>
      <c r="O259" s="87">
        <v>345.15</v>
      </c>
      <c r="P259" t="s">
        <v>2255</v>
      </c>
    </row>
    <row r="260" spans="2:16">
      <c r="B260" t="s">
        <v>1216</v>
      </c>
      <c r="C260" t="s">
        <v>133</v>
      </c>
      <c r="D260" t="s">
        <v>2254</v>
      </c>
      <c r="E260" t="s">
        <v>324</v>
      </c>
      <c r="I260" t="s">
        <v>256</v>
      </c>
      <c r="M260" s="87">
        <v>0</v>
      </c>
      <c r="N260" s="87">
        <v>1</v>
      </c>
      <c r="O260" s="87">
        <v>0</v>
      </c>
      <c r="P260" t="s">
        <v>2255</v>
      </c>
    </row>
    <row r="261" spans="2:16">
      <c r="B261" t="s">
        <v>1216</v>
      </c>
      <c r="C261" t="s">
        <v>133</v>
      </c>
      <c r="D261" t="s">
        <v>2254</v>
      </c>
      <c r="E261" t="s">
        <v>324</v>
      </c>
      <c r="I261" t="s">
        <v>2208</v>
      </c>
      <c r="M261" s="87">
        <v>0</v>
      </c>
      <c r="N261" s="87">
        <v>1</v>
      </c>
      <c r="O261" s="87">
        <v>0</v>
      </c>
      <c r="P261" t="s">
        <v>2255</v>
      </c>
    </row>
    <row r="262" spans="2:16">
      <c r="B262" t="s">
        <v>1216</v>
      </c>
      <c r="C262" t="s">
        <v>133</v>
      </c>
      <c r="D262" t="s">
        <v>2254</v>
      </c>
      <c r="E262" t="s">
        <v>324</v>
      </c>
      <c r="I262" t="s">
        <v>2268</v>
      </c>
      <c r="M262" s="87">
        <v>0</v>
      </c>
      <c r="N262" s="87">
        <v>1</v>
      </c>
      <c r="O262" s="87">
        <v>0</v>
      </c>
      <c r="P262" t="s">
        <v>2255</v>
      </c>
    </row>
    <row r="263" spans="2:16">
      <c r="B263" t="s">
        <v>2269</v>
      </c>
      <c r="C263" t="s">
        <v>613</v>
      </c>
      <c r="D263" t="s">
        <v>2254</v>
      </c>
      <c r="E263" t="s">
        <v>694</v>
      </c>
      <c r="I263" t="s">
        <v>2270</v>
      </c>
      <c r="M263" s="87">
        <v>0</v>
      </c>
      <c r="N263" s="87">
        <v>1</v>
      </c>
      <c r="O263" s="87">
        <v>0</v>
      </c>
      <c r="P263" t="s">
        <v>2255</v>
      </c>
    </row>
    <row r="264" spans="2:16">
      <c r="B264" t="s">
        <v>2269</v>
      </c>
      <c r="C264" t="s">
        <v>613</v>
      </c>
      <c r="D264" t="s">
        <v>2254</v>
      </c>
      <c r="E264" t="s">
        <v>694</v>
      </c>
      <c r="I264" t="s">
        <v>2271</v>
      </c>
      <c r="M264" s="87">
        <v>0</v>
      </c>
      <c r="N264" s="87">
        <v>1</v>
      </c>
      <c r="O264" s="87">
        <v>0</v>
      </c>
      <c r="P264" t="s">
        <v>2255</v>
      </c>
    </row>
    <row r="265" spans="2:16">
      <c r="B265" t="s">
        <v>2272</v>
      </c>
      <c r="C265" t="s">
        <v>613</v>
      </c>
      <c r="D265" t="s">
        <v>2254</v>
      </c>
      <c r="E265" t="s">
        <v>324</v>
      </c>
      <c r="I265" t="s">
        <v>196</v>
      </c>
      <c r="M265" s="87">
        <v>0</v>
      </c>
      <c r="N265" s="87">
        <v>1</v>
      </c>
      <c r="O265" s="87">
        <v>0</v>
      </c>
      <c r="P265" t="s">
        <v>2255</v>
      </c>
    </row>
    <row r="266" spans="2:16">
      <c r="B266" t="s">
        <v>2272</v>
      </c>
      <c r="C266" t="s">
        <v>613</v>
      </c>
      <c r="D266" t="s">
        <v>2254</v>
      </c>
      <c r="E266" t="s">
        <v>324</v>
      </c>
      <c r="I266" t="s">
        <v>260</v>
      </c>
      <c r="M266" s="87">
        <v>0</v>
      </c>
      <c r="N266" s="87">
        <v>1</v>
      </c>
      <c r="O266" s="87">
        <v>0</v>
      </c>
      <c r="P266" t="s">
        <v>2255</v>
      </c>
    </row>
    <row r="267" spans="2:16">
      <c r="B267" t="s">
        <v>2272</v>
      </c>
      <c r="C267" t="s">
        <v>613</v>
      </c>
      <c r="D267" t="s">
        <v>2254</v>
      </c>
      <c r="E267" t="s">
        <v>324</v>
      </c>
      <c r="I267" t="s">
        <v>197</v>
      </c>
      <c r="M267" s="87">
        <v>0</v>
      </c>
      <c r="N267" s="87">
        <v>1</v>
      </c>
      <c r="O267" s="87">
        <v>0</v>
      </c>
      <c r="P267" t="s">
        <v>2255</v>
      </c>
    </row>
    <row r="268" spans="2:16">
      <c r="B268" t="s">
        <v>2273</v>
      </c>
      <c r="C268" t="s">
        <v>2274</v>
      </c>
      <c r="D268" t="s">
        <v>2254</v>
      </c>
      <c r="E268" t="s">
        <v>324</v>
      </c>
      <c r="I268" t="s">
        <v>2275</v>
      </c>
      <c r="M268" s="87">
        <v>0</v>
      </c>
      <c r="N268" s="87">
        <v>1</v>
      </c>
      <c r="O268" s="87">
        <v>0</v>
      </c>
      <c r="P268" t="s">
        <v>2255</v>
      </c>
    </row>
    <row r="269" spans="2:16">
      <c r="B269" t="s">
        <v>2273</v>
      </c>
      <c r="C269" t="s">
        <v>2274</v>
      </c>
      <c r="D269" t="s">
        <v>2254</v>
      </c>
      <c r="E269" t="s">
        <v>325</v>
      </c>
      <c r="I269" t="s">
        <v>2275</v>
      </c>
      <c r="M269" s="87">
        <v>0</v>
      </c>
      <c r="N269" s="87">
        <v>1</v>
      </c>
      <c r="O269" s="87">
        <v>0</v>
      </c>
      <c r="P269" t="s">
        <v>2255</v>
      </c>
    </row>
    <row r="270" spans="2:16">
      <c r="B270" t="s">
        <v>2273</v>
      </c>
      <c r="C270" t="s">
        <v>2274</v>
      </c>
      <c r="D270" t="s">
        <v>2254</v>
      </c>
      <c r="E270" t="s">
        <v>323</v>
      </c>
      <c r="I270" t="s">
        <v>2275</v>
      </c>
      <c r="M270" s="87">
        <v>0</v>
      </c>
      <c r="N270" s="87">
        <v>1</v>
      </c>
      <c r="O270" s="87">
        <v>0</v>
      </c>
      <c r="P270" t="s">
        <v>2255</v>
      </c>
    </row>
    <row r="271" spans="2:16">
      <c r="B271" t="s">
        <v>314</v>
      </c>
      <c r="C271" t="s">
        <v>314</v>
      </c>
      <c r="D271" t="s">
        <v>2254</v>
      </c>
      <c r="E271" t="s">
        <v>324</v>
      </c>
      <c r="I271" t="s">
        <v>2185</v>
      </c>
      <c r="M271" s="87">
        <v>0</v>
      </c>
      <c r="N271" s="87">
        <v>1</v>
      </c>
      <c r="O271" s="87">
        <v>0</v>
      </c>
      <c r="P271" t="s">
        <v>2255</v>
      </c>
    </row>
    <row r="272" spans="2:16">
      <c r="B272" t="s">
        <v>314</v>
      </c>
      <c r="C272" t="s">
        <v>314</v>
      </c>
      <c r="D272" t="s">
        <v>2254</v>
      </c>
      <c r="E272" t="s">
        <v>325</v>
      </c>
      <c r="I272" t="s">
        <v>2185</v>
      </c>
      <c r="M272" s="87">
        <v>0</v>
      </c>
      <c r="N272" s="87">
        <v>1</v>
      </c>
      <c r="O272" s="87">
        <v>0</v>
      </c>
      <c r="P272" t="s">
        <v>2255</v>
      </c>
    </row>
    <row r="273" spans="2:16">
      <c r="B273" t="s">
        <v>314</v>
      </c>
      <c r="C273" t="s">
        <v>314</v>
      </c>
      <c r="D273" t="s">
        <v>2254</v>
      </c>
      <c r="E273" t="s">
        <v>323</v>
      </c>
      <c r="I273" t="s">
        <v>2185</v>
      </c>
      <c r="M273" s="87">
        <v>0</v>
      </c>
      <c r="N273" s="87">
        <v>1</v>
      </c>
      <c r="O273" s="87">
        <v>0</v>
      </c>
      <c r="P273" t="s">
        <v>2255</v>
      </c>
    </row>
    <row r="274" spans="2:16">
      <c r="B274" t="s">
        <v>2188</v>
      </c>
      <c r="C274" t="s">
        <v>2188</v>
      </c>
      <c r="D274" t="s">
        <v>2254</v>
      </c>
      <c r="E274" t="s">
        <v>2188</v>
      </c>
      <c r="I274" t="s">
        <v>2188</v>
      </c>
      <c r="M274" s="87">
        <v>0</v>
      </c>
      <c r="N274" s="87">
        <v>1</v>
      </c>
      <c r="O274" s="87">
        <v>0</v>
      </c>
      <c r="P274" t="s">
        <v>2255</v>
      </c>
    </row>
    <row r="275" spans="2:16">
      <c r="B275" t="s">
        <v>2188</v>
      </c>
      <c r="C275" t="s">
        <v>2188</v>
      </c>
      <c r="D275" t="s">
        <v>2254</v>
      </c>
      <c r="E275" t="s">
        <v>2188</v>
      </c>
      <c r="I275" t="s">
        <v>2188</v>
      </c>
      <c r="M275" s="87">
        <v>0</v>
      </c>
      <c r="N275" s="87">
        <v>1</v>
      </c>
      <c r="O275" s="87">
        <v>0</v>
      </c>
      <c r="P275" t="s">
        <v>2255</v>
      </c>
    </row>
    <row r="276" spans="2:16">
      <c r="B276" t="s">
        <v>2188</v>
      </c>
      <c r="C276" t="s">
        <v>2188</v>
      </c>
      <c r="D276" t="s">
        <v>2254</v>
      </c>
      <c r="E276" t="s">
        <v>2188</v>
      </c>
      <c r="I276" t="s">
        <v>2188</v>
      </c>
      <c r="M276" s="87">
        <v>0</v>
      </c>
      <c r="N276" s="87">
        <v>1</v>
      </c>
      <c r="O276" s="87">
        <v>0</v>
      </c>
      <c r="P276" t="s">
        <v>2255</v>
      </c>
    </row>
    <row r="277" spans="2:16">
      <c r="B277" t="s">
        <v>2188</v>
      </c>
      <c r="C277" t="s">
        <v>2188</v>
      </c>
      <c r="D277" t="s">
        <v>2254</v>
      </c>
      <c r="E277" t="s">
        <v>2188</v>
      </c>
      <c r="I277" t="s">
        <v>2188</v>
      </c>
      <c r="M277" s="87">
        <v>0</v>
      </c>
      <c r="N277" s="87">
        <v>1</v>
      </c>
      <c r="O277" s="87">
        <v>0</v>
      </c>
      <c r="P277" t="s">
        <v>2255</v>
      </c>
    </row>
    <row r="278" spans="2:16">
      <c r="B278" t="s">
        <v>2188</v>
      </c>
      <c r="C278" t="s">
        <v>2188</v>
      </c>
      <c r="D278" t="s">
        <v>2254</v>
      </c>
      <c r="E278" t="s">
        <v>2188</v>
      </c>
      <c r="I278" t="s">
        <v>2188</v>
      </c>
      <c r="M278" s="87">
        <v>0</v>
      </c>
      <c r="N278" s="87">
        <v>1</v>
      </c>
      <c r="O278" s="87">
        <v>0</v>
      </c>
      <c r="P278" t="s">
        <v>2255</v>
      </c>
    </row>
    <row r="279" spans="2:16">
      <c r="B279" t="s">
        <v>314</v>
      </c>
      <c r="C279" t="s">
        <v>315</v>
      </c>
      <c r="D279" t="s">
        <v>2254</v>
      </c>
      <c r="E279" t="s">
        <v>325</v>
      </c>
      <c r="I279" t="s">
        <v>2248</v>
      </c>
      <c r="M279" s="87">
        <v>0</v>
      </c>
      <c r="N279" s="87">
        <v>1</v>
      </c>
      <c r="O279" s="87">
        <v>0</v>
      </c>
      <c r="P279" t="s">
        <v>2255</v>
      </c>
    </row>
    <row r="280" spans="2:16">
      <c r="B280" t="s">
        <v>314</v>
      </c>
      <c r="C280" t="s">
        <v>315</v>
      </c>
      <c r="D280" t="s">
        <v>2254</v>
      </c>
      <c r="E280" t="s">
        <v>325</v>
      </c>
      <c r="I280" t="s">
        <v>320</v>
      </c>
      <c r="M280" s="87">
        <v>-15680.163288798802</v>
      </c>
      <c r="N280" s="87">
        <v>1</v>
      </c>
      <c r="O280" s="87">
        <v>-15680.163288798802</v>
      </c>
      <c r="P280" t="s">
        <v>2255</v>
      </c>
    </row>
    <row r="281" spans="2:16">
      <c r="B281" t="s">
        <v>314</v>
      </c>
      <c r="C281" t="s">
        <v>315</v>
      </c>
      <c r="D281" t="s">
        <v>2254</v>
      </c>
      <c r="E281" t="s">
        <v>324</v>
      </c>
      <c r="I281" t="s">
        <v>320</v>
      </c>
      <c r="M281" s="87">
        <v>-31456.950900724998</v>
      </c>
      <c r="N281" s="87">
        <v>1</v>
      </c>
      <c r="O281" s="87">
        <v>-31456.950900724998</v>
      </c>
      <c r="P281" t="s">
        <v>2255</v>
      </c>
    </row>
    <row r="282" spans="2:16">
      <c r="B282" t="s">
        <v>314</v>
      </c>
      <c r="C282" t="s">
        <v>315</v>
      </c>
      <c r="D282" t="s">
        <v>2254</v>
      </c>
      <c r="E282" t="s">
        <v>325</v>
      </c>
      <c r="I282" t="s">
        <v>317</v>
      </c>
      <c r="M282" s="87">
        <v>15882.965862987739</v>
      </c>
      <c r="N282" s="87">
        <v>1</v>
      </c>
      <c r="O282" s="87">
        <v>15882.965862987739</v>
      </c>
      <c r="P282" t="s">
        <v>2255</v>
      </c>
    </row>
    <row r="283" spans="2:16">
      <c r="B283" t="s">
        <v>314</v>
      </c>
      <c r="C283" t="s">
        <v>315</v>
      </c>
      <c r="D283" t="s">
        <v>2254</v>
      </c>
      <c r="E283" t="s">
        <v>324</v>
      </c>
      <c r="I283" t="s">
        <v>317</v>
      </c>
      <c r="M283" s="87">
        <v>30221.417689333332</v>
      </c>
      <c r="N283" s="87">
        <v>1</v>
      </c>
      <c r="O283" s="87">
        <v>30221.417689333332</v>
      </c>
      <c r="P283" t="s">
        <v>2255</v>
      </c>
    </row>
    <row r="284" spans="2:16">
      <c r="B284" t="s">
        <v>314</v>
      </c>
      <c r="C284" t="s">
        <v>314</v>
      </c>
      <c r="D284" t="s">
        <v>2254</v>
      </c>
      <c r="E284" t="s">
        <v>324</v>
      </c>
      <c r="I284" t="s">
        <v>326</v>
      </c>
      <c r="M284" s="87">
        <v>1158.2396721317059</v>
      </c>
      <c r="N284" s="87">
        <v>1</v>
      </c>
      <c r="O284" s="87">
        <v>1158.2396721317059</v>
      </c>
      <c r="P284" t="s">
        <v>2255</v>
      </c>
    </row>
    <row r="285" spans="2:16">
      <c r="B285" t="s">
        <v>314</v>
      </c>
      <c r="C285" t="s">
        <v>314</v>
      </c>
      <c r="D285" t="s">
        <v>2254</v>
      </c>
      <c r="E285" t="s">
        <v>615</v>
      </c>
      <c r="I285" t="s">
        <v>326</v>
      </c>
      <c r="M285" s="87">
        <v>0</v>
      </c>
      <c r="N285" s="87">
        <v>1</v>
      </c>
      <c r="O285" s="87">
        <v>0</v>
      </c>
      <c r="P285" t="s">
        <v>2255</v>
      </c>
    </row>
    <row r="286" spans="2:16">
      <c r="B286" t="s">
        <v>314</v>
      </c>
      <c r="C286" t="s">
        <v>314</v>
      </c>
      <c r="D286" t="s">
        <v>2254</v>
      </c>
      <c r="E286" t="s">
        <v>616</v>
      </c>
      <c r="I286" t="s">
        <v>326</v>
      </c>
      <c r="M286" s="87">
        <v>31.666604840000002</v>
      </c>
      <c r="N286" s="87">
        <v>1</v>
      </c>
      <c r="O286" s="87">
        <v>31.666604840000002</v>
      </c>
      <c r="P286" t="s">
        <v>2255</v>
      </c>
    </row>
    <row r="287" spans="2:16">
      <c r="B287" t="s">
        <v>314</v>
      </c>
      <c r="C287" t="s">
        <v>314</v>
      </c>
      <c r="D287" t="s">
        <v>2254</v>
      </c>
      <c r="E287" t="s">
        <v>325</v>
      </c>
      <c r="I287" t="s">
        <v>326</v>
      </c>
      <c r="M287" s="87">
        <v>180.32158641106051</v>
      </c>
      <c r="N287" s="87">
        <v>1</v>
      </c>
      <c r="O287" s="87">
        <v>180.32158641106051</v>
      </c>
      <c r="P287" t="s">
        <v>2255</v>
      </c>
    </row>
    <row r="288" spans="2:16">
      <c r="B288" t="s">
        <v>314</v>
      </c>
      <c r="C288" t="s">
        <v>314</v>
      </c>
      <c r="D288" t="s">
        <v>2254</v>
      </c>
      <c r="E288" t="s">
        <v>2188</v>
      </c>
      <c r="I288" t="s">
        <v>326</v>
      </c>
      <c r="M288" s="87">
        <v>0</v>
      </c>
      <c r="N288" s="87">
        <v>1</v>
      </c>
      <c r="O288" s="87">
        <v>0</v>
      </c>
      <c r="P288" t="s">
        <v>2255</v>
      </c>
    </row>
    <row r="289" spans="2:16">
      <c r="B289" t="s">
        <v>314</v>
      </c>
      <c r="C289" t="s">
        <v>314</v>
      </c>
      <c r="D289" t="s">
        <v>2254</v>
      </c>
      <c r="E289" t="s">
        <v>323</v>
      </c>
      <c r="I289" t="s">
        <v>326</v>
      </c>
      <c r="M289" s="87">
        <v>1048.5472047199412</v>
      </c>
      <c r="N289" s="87">
        <v>1</v>
      </c>
      <c r="O289" s="87">
        <v>1048.5472047199412</v>
      </c>
      <c r="P289" t="s">
        <v>2255</v>
      </c>
    </row>
    <row r="290" spans="2:16">
      <c r="B290" t="s">
        <v>314</v>
      </c>
      <c r="C290" t="s">
        <v>314</v>
      </c>
      <c r="D290" t="s">
        <v>2254</v>
      </c>
      <c r="E290" t="s">
        <v>694</v>
      </c>
      <c r="I290" t="s">
        <v>326</v>
      </c>
      <c r="M290" s="87">
        <v>0</v>
      </c>
      <c r="N290" s="87">
        <v>1</v>
      </c>
      <c r="O290" s="87">
        <v>0</v>
      </c>
      <c r="P290" t="s">
        <v>2255</v>
      </c>
    </row>
    <row r="291" spans="2:16">
      <c r="O291" s="87">
        <f>SUM(O3:O290)</f>
        <v>240293.20000000013</v>
      </c>
    </row>
  </sheetData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BA3B-6A3D-4DDE-9879-1DB638F5EC39}">
  <dimension ref="A1:L34"/>
  <sheetViews>
    <sheetView workbookViewId="0">
      <selection activeCell="B2" sqref="B2:G11"/>
    </sheetView>
  </sheetViews>
  <sheetFormatPr defaultColWidth="9.140625" defaultRowHeight="12.95" outlineLevelCol="1"/>
  <cols>
    <col min="1" max="1" width="20.42578125" style="74" customWidth="1" outlineLevel="1"/>
    <col min="2" max="7" width="17.5703125" style="75" customWidth="1"/>
    <col min="8" max="8" width="13.140625" style="74" bestFit="1" customWidth="1"/>
    <col min="9" max="9" width="15.140625" style="74" customWidth="1"/>
    <col min="10" max="10" width="12" style="74" bestFit="1" customWidth="1"/>
    <col min="11" max="11" width="15.42578125" style="74" bestFit="1" customWidth="1"/>
    <col min="12" max="12" width="12.42578125" style="74" bestFit="1" customWidth="1"/>
    <col min="13" max="16384" width="9.140625" style="74"/>
  </cols>
  <sheetData>
    <row r="1" spans="1:12">
      <c r="B1" s="78" t="s">
        <v>96</v>
      </c>
      <c r="C1" s="74" t="s">
        <v>614</v>
      </c>
      <c r="D1" s="78" t="s">
        <v>704</v>
      </c>
      <c r="E1" s="78" t="s">
        <v>2111</v>
      </c>
      <c r="F1" s="78" t="s">
        <v>2190</v>
      </c>
      <c r="G1" s="78" t="s">
        <v>2255</v>
      </c>
      <c r="H1" s="74" t="s">
        <v>2276</v>
      </c>
      <c r="I1" s="108"/>
      <c r="J1" s="108"/>
      <c r="K1" s="108"/>
      <c r="L1" s="108"/>
    </row>
    <row r="2" spans="1:12" ht="12.6">
      <c r="A2" s="79" t="s">
        <v>615</v>
      </c>
      <c r="B2" s="80">
        <v>36028</v>
      </c>
      <c r="C2" s="80">
        <v>16213</v>
      </c>
      <c r="D2" s="80">
        <v>70</v>
      </c>
      <c r="E2" s="80">
        <v>0</v>
      </c>
      <c r="F2" s="80">
        <v>0</v>
      </c>
      <c r="G2" s="80">
        <v>0</v>
      </c>
    </row>
    <row r="3" spans="1:12" ht="12.6">
      <c r="A3" s="79" t="s">
        <v>323</v>
      </c>
      <c r="B3" s="80">
        <v>508279</v>
      </c>
      <c r="C3" s="80">
        <v>537603</v>
      </c>
      <c r="D3" s="80">
        <v>264052</v>
      </c>
      <c r="E3" s="80">
        <v>168297.8138</v>
      </c>
      <c r="F3" s="80">
        <v>119624</v>
      </c>
      <c r="G3" s="80">
        <v>105445</v>
      </c>
    </row>
    <row r="4" spans="1:12" ht="12.6">
      <c r="A4" s="79" t="s">
        <v>700</v>
      </c>
      <c r="B4" s="80">
        <v>691858</v>
      </c>
      <c r="C4" s="80">
        <v>1312661</v>
      </c>
      <c r="D4" s="80">
        <v>306865</v>
      </c>
      <c r="E4" s="80">
        <v>265504.68660000002</v>
      </c>
      <c r="F4" s="80">
        <v>187327</v>
      </c>
      <c r="G4" s="80">
        <v>112669.12</v>
      </c>
    </row>
    <row r="5" spans="1:12" ht="12.6">
      <c r="A5" s="79" t="s">
        <v>325</v>
      </c>
      <c r="B5" s="80">
        <v>529642</v>
      </c>
      <c r="C5" s="80">
        <v>1156238</v>
      </c>
      <c r="D5" s="80">
        <v>733893</v>
      </c>
      <c r="E5" s="80">
        <v>29574.182700000001</v>
      </c>
      <c r="F5" s="80">
        <v>95331</v>
      </c>
      <c r="G5" s="80">
        <v>21258.080000000002</v>
      </c>
      <c r="H5" s="74">
        <v>503337</v>
      </c>
    </row>
    <row r="6" spans="1:12" ht="12.6">
      <c r="A6" s="79" t="s">
        <v>701</v>
      </c>
      <c r="B6" s="80">
        <v>75325</v>
      </c>
      <c r="C6" s="80">
        <v>117230</v>
      </c>
      <c r="D6" s="80">
        <v>55003</v>
      </c>
      <c r="E6" s="80">
        <v>15946.06243</v>
      </c>
      <c r="F6" s="80">
        <v>771</v>
      </c>
      <c r="G6" s="80">
        <v>920.99999999999704</v>
      </c>
    </row>
    <row r="7" spans="1:12" ht="12.6">
      <c r="A7" s="79" t="s">
        <v>703</v>
      </c>
      <c r="B7" s="80">
        <v>-498649</v>
      </c>
      <c r="C7" s="80">
        <v>642180</v>
      </c>
      <c r="D7" s="80">
        <v>74462</v>
      </c>
      <c r="E7" s="80">
        <v>29724.3537</v>
      </c>
      <c r="F7" s="80">
        <v>0</v>
      </c>
      <c r="G7" s="80">
        <v>0</v>
      </c>
      <c r="H7" s="74">
        <v>844409</v>
      </c>
    </row>
    <row r="8" spans="1:12" ht="12.6">
      <c r="A8" s="79" t="s">
        <v>698</v>
      </c>
      <c r="B8" s="80">
        <v>0</v>
      </c>
      <c r="C8" s="80">
        <v>0</v>
      </c>
      <c r="D8" s="80">
        <v>0</v>
      </c>
      <c r="E8" s="80">
        <v>0</v>
      </c>
      <c r="F8" s="80">
        <v>0</v>
      </c>
      <c r="G8" s="80">
        <v>0</v>
      </c>
    </row>
    <row r="9" spans="1:12" ht="11.45" customHeight="1">
      <c r="A9" s="82" t="s">
        <v>694</v>
      </c>
      <c r="B9" s="83">
        <v>0</v>
      </c>
      <c r="C9" s="83">
        <v>833119</v>
      </c>
      <c r="D9" s="83">
        <v>64909</v>
      </c>
      <c r="E9" s="83">
        <v>169676.32459999999</v>
      </c>
      <c r="F9" s="83">
        <v>0</v>
      </c>
      <c r="G9" s="83">
        <v>0</v>
      </c>
      <c r="H9" s="84"/>
    </row>
    <row r="10" spans="1:12" ht="11.45" customHeight="1">
      <c r="A10" s="79" t="s">
        <v>765</v>
      </c>
      <c r="B10" s="80"/>
      <c r="C10" s="80"/>
      <c r="D10" s="80"/>
      <c r="E10" s="80"/>
      <c r="F10" s="80"/>
      <c r="G10" s="80"/>
    </row>
    <row r="11" spans="1:12" ht="13.5" thickBot="1">
      <c r="A11" s="79" t="s">
        <v>2277</v>
      </c>
      <c r="B11" s="85">
        <v>1342483</v>
      </c>
      <c r="C11" s="81">
        <v>4615244</v>
      </c>
      <c r="D11" s="85">
        <v>1499254</v>
      </c>
      <c r="E11" s="81">
        <v>678722.42382999999</v>
      </c>
      <c r="F11" s="81">
        <v>403054</v>
      </c>
      <c r="G11" s="81">
        <v>240293.2</v>
      </c>
      <c r="H11" s="81">
        <f>SUM(H2:H9)</f>
        <v>1347746</v>
      </c>
      <c r="I11" s="75"/>
      <c r="L11" s="75"/>
    </row>
    <row r="12" spans="1:12" ht="13.5" thickTop="1">
      <c r="B12" s="75">
        <f>+Arg!O564</f>
        <v>1342482.9999999916</v>
      </c>
      <c r="C12" s="75">
        <f>+Bra!O876</f>
        <v>4615244.0000000102</v>
      </c>
      <c r="D12" s="75">
        <f>'Mex '!$O$461</f>
        <v>1499253.999999996</v>
      </c>
      <c r="E12" s="75">
        <f>+Chi!O432</f>
        <v>678722.42382999812</v>
      </c>
      <c r="F12" s="75">
        <f>Col!$O$500</f>
        <v>403054.00000000012</v>
      </c>
      <c r="G12" s="75">
        <f>+Per!O291</f>
        <v>240293.20000000013</v>
      </c>
      <c r="H12" s="75">
        <f>'Bra TP'!$O$334</f>
        <v>-1347746.6956730401</v>
      </c>
      <c r="I12" s="74" t="s">
        <v>2278</v>
      </c>
    </row>
    <row r="13" spans="1:12">
      <c r="B13" s="75">
        <f>+B11-B12</f>
        <v>8.3819031715393066E-9</v>
      </c>
      <c r="C13" s="75">
        <f t="shared" ref="C13:H13" si="0">+C11-C12</f>
        <v>-1.0244548320770264E-8</v>
      </c>
      <c r="D13" s="75">
        <f t="shared" si="0"/>
        <v>3.9581209421157837E-9</v>
      </c>
      <c r="E13" s="75">
        <f t="shared" si="0"/>
        <v>1.862645149230957E-9</v>
      </c>
      <c r="F13" s="75">
        <f t="shared" si="0"/>
        <v>0</v>
      </c>
      <c r="G13" s="75">
        <f t="shared" si="0"/>
        <v>0</v>
      </c>
      <c r="H13" s="75">
        <f t="shared" si="0"/>
        <v>2695492.6956730401</v>
      </c>
    </row>
    <row r="26" spans="8:8" s="75" customFormat="1">
      <c r="H26" s="74"/>
    </row>
    <row r="27" spans="8:8" s="75" customFormat="1">
      <c r="H27" s="74"/>
    </row>
    <row r="28" spans="8:8" s="75" customFormat="1">
      <c r="H28" s="74"/>
    </row>
    <row r="29" spans="8:8" s="75" customFormat="1">
      <c r="H29" s="74"/>
    </row>
    <row r="30" spans="8:8" s="75" customFormat="1">
      <c r="H30" s="74"/>
    </row>
    <row r="31" spans="8:8" s="75" customFormat="1">
      <c r="H31" s="74"/>
    </row>
    <row r="32" spans="8:8" s="75" customFormat="1">
      <c r="H32" s="74"/>
    </row>
    <row r="33" spans="8:8" s="75" customFormat="1">
      <c r="H33" s="74"/>
    </row>
    <row r="34" spans="8:8" s="75" customFormat="1">
      <c r="H34" s="7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EFD9-236D-4D5E-A366-1CED226953E2}">
  <sheetPr>
    <tabColor theme="5" tint="0.79998168889431442"/>
  </sheetPr>
  <dimension ref="A1:AH664"/>
  <sheetViews>
    <sheetView topLeftCell="V600" workbookViewId="0">
      <selection activeCell="AC618" sqref="AC618:AC620"/>
    </sheetView>
  </sheetViews>
  <sheetFormatPr defaultColWidth="9.42578125" defaultRowHeight="14.45"/>
  <cols>
    <col min="1" max="1" width="21.5703125" customWidth="1"/>
    <col min="2" max="2" width="24.42578125" bestFit="1" customWidth="1"/>
    <col min="3" max="3" width="21.5703125" bestFit="1" customWidth="1"/>
    <col min="4" max="4" width="34.42578125" bestFit="1" customWidth="1"/>
    <col min="5" max="5" width="11.42578125" customWidth="1"/>
    <col min="6" max="6" width="6.5703125" customWidth="1"/>
    <col min="8" max="8" width="28.5703125" bestFit="1" customWidth="1"/>
    <col min="15" max="15" width="28.5703125" bestFit="1" customWidth="1"/>
    <col min="16" max="16" width="12.42578125" bestFit="1" customWidth="1"/>
    <col min="17" max="17" width="20.85546875" customWidth="1"/>
    <col min="19" max="19" width="13.85546875" bestFit="1" customWidth="1"/>
    <col min="28" max="28" width="37" customWidth="1"/>
    <col min="33" max="33" width="49.5703125" bestFit="1" customWidth="1"/>
    <col min="34" max="34" width="18.85546875" bestFit="1" customWidth="1"/>
  </cols>
  <sheetData>
    <row r="1" spans="1:34">
      <c r="A1" t="s">
        <v>2279</v>
      </c>
      <c r="B1" s="1" t="s">
        <v>2280</v>
      </c>
      <c r="C1" t="s">
        <v>2279</v>
      </c>
      <c r="D1" t="s">
        <v>5</v>
      </c>
      <c r="E1" s="1" t="s">
        <v>33</v>
      </c>
      <c r="H1" t="s">
        <v>2281</v>
      </c>
      <c r="O1" t="s">
        <v>5</v>
      </c>
      <c r="P1" s="1" t="s">
        <v>2282</v>
      </c>
      <c r="Q1" s="1"/>
      <c r="S1" t="s">
        <v>2283</v>
      </c>
      <c r="T1" s="28" t="s">
        <v>2284</v>
      </c>
      <c r="U1" s="28" t="s">
        <v>95</v>
      </c>
      <c r="V1" s="28" t="s">
        <v>785</v>
      </c>
      <c r="W1" s="28" t="s">
        <v>789</v>
      </c>
      <c r="X1" s="28" t="s">
        <v>787</v>
      </c>
      <c r="Y1" s="28" t="s">
        <v>790</v>
      </c>
      <c r="AB1" t="s">
        <v>23</v>
      </c>
      <c r="AC1" t="s">
        <v>31</v>
      </c>
      <c r="AG1" s="56" t="s">
        <v>2285</v>
      </c>
      <c r="AH1" s="56" t="s">
        <v>2286</v>
      </c>
    </row>
    <row r="2" spans="1:34">
      <c r="B2" t="s">
        <v>2287</v>
      </c>
      <c r="D2" t="s">
        <v>2288</v>
      </c>
      <c r="E2" t="s">
        <v>2289</v>
      </c>
      <c r="H2" t="s">
        <v>2290</v>
      </c>
      <c r="O2" t="s">
        <v>2291</v>
      </c>
      <c r="P2">
        <v>40700</v>
      </c>
      <c r="Q2" t="s">
        <v>784</v>
      </c>
      <c r="T2" s="28">
        <v>1</v>
      </c>
      <c r="U2" s="28">
        <v>1</v>
      </c>
      <c r="V2" s="28">
        <v>1.0845</v>
      </c>
      <c r="W2" s="28">
        <v>1.27</v>
      </c>
      <c r="X2" s="28">
        <v>1.1604000000000001</v>
      </c>
      <c r="Y2" s="28">
        <v>0.20200000000000001</v>
      </c>
      <c r="AB2" t="s">
        <v>2292</v>
      </c>
      <c r="AC2" t="s">
        <v>97</v>
      </c>
      <c r="AG2" t="s">
        <v>2293</v>
      </c>
      <c r="AH2" t="s">
        <v>106</v>
      </c>
    </row>
    <row r="3" spans="1:34">
      <c r="A3" t="s">
        <v>615</v>
      </c>
      <c r="B3" t="s">
        <v>104</v>
      </c>
      <c r="C3" t="s">
        <v>615</v>
      </c>
      <c r="D3" t="s">
        <v>2294</v>
      </c>
      <c r="E3" t="s">
        <v>2295</v>
      </c>
      <c r="H3" t="s">
        <v>2296</v>
      </c>
      <c r="O3" t="s">
        <v>2297</v>
      </c>
      <c r="P3">
        <v>40700</v>
      </c>
      <c r="Q3" t="s">
        <v>784</v>
      </c>
      <c r="T3" s="28">
        <v>2</v>
      </c>
      <c r="U3" s="28">
        <v>1</v>
      </c>
      <c r="V3" s="28"/>
      <c r="W3" s="28"/>
      <c r="X3" s="28"/>
      <c r="Y3" s="28"/>
      <c r="AB3" t="s">
        <v>2298</v>
      </c>
      <c r="AC3" t="s">
        <v>97</v>
      </c>
      <c r="AG3" t="s">
        <v>2299</v>
      </c>
      <c r="AH3" t="s">
        <v>106</v>
      </c>
    </row>
    <row r="4" spans="1:34">
      <c r="A4" t="s">
        <v>324</v>
      </c>
      <c r="B4" t="s">
        <v>92</v>
      </c>
      <c r="C4" t="s">
        <v>324</v>
      </c>
      <c r="D4" t="s">
        <v>2300</v>
      </c>
      <c r="E4" t="s">
        <v>424</v>
      </c>
      <c r="H4" t="s">
        <v>2301</v>
      </c>
      <c r="O4" t="s">
        <v>2055</v>
      </c>
      <c r="P4">
        <v>40700</v>
      </c>
      <c r="Q4" t="s">
        <v>784</v>
      </c>
      <c r="T4" s="28">
        <v>3</v>
      </c>
      <c r="U4" s="28">
        <v>1</v>
      </c>
      <c r="V4" s="28"/>
      <c r="W4" s="28"/>
      <c r="X4" s="28"/>
      <c r="Y4" s="28"/>
      <c r="AB4" t="s">
        <v>2302</v>
      </c>
      <c r="AG4" t="s">
        <v>2303</v>
      </c>
      <c r="AH4" t="s">
        <v>106</v>
      </c>
    </row>
    <row r="5" spans="1:34">
      <c r="A5" t="s">
        <v>323</v>
      </c>
      <c r="B5" t="s">
        <v>106</v>
      </c>
      <c r="C5" t="s">
        <v>323</v>
      </c>
      <c r="D5" t="s">
        <v>2304</v>
      </c>
      <c r="E5" t="s">
        <v>2305</v>
      </c>
      <c r="H5" t="s">
        <v>2188</v>
      </c>
      <c r="O5" t="s">
        <v>2306</v>
      </c>
      <c r="P5">
        <v>40700</v>
      </c>
      <c r="Q5" t="s">
        <v>784</v>
      </c>
      <c r="T5" s="28">
        <v>4</v>
      </c>
      <c r="U5" s="28">
        <v>1</v>
      </c>
      <c r="V5" s="28"/>
      <c r="W5" s="28"/>
      <c r="X5" s="28"/>
      <c r="Y5" s="28"/>
      <c r="AB5" t="s">
        <v>2263</v>
      </c>
      <c r="AG5" t="s">
        <v>2307</v>
      </c>
      <c r="AH5" t="s">
        <v>103</v>
      </c>
    </row>
    <row r="6" spans="1:34">
      <c r="B6" t="s">
        <v>2308</v>
      </c>
      <c r="D6" t="s">
        <v>2309</v>
      </c>
      <c r="E6" t="s">
        <v>879</v>
      </c>
      <c r="H6" t="s">
        <v>2310</v>
      </c>
      <c r="O6" t="s">
        <v>603</v>
      </c>
      <c r="P6">
        <v>40700</v>
      </c>
      <c r="Q6" t="s">
        <v>784</v>
      </c>
      <c r="T6" s="28">
        <v>5</v>
      </c>
      <c r="U6" s="28">
        <v>1</v>
      </c>
      <c r="V6" s="28"/>
      <c r="W6" s="28"/>
      <c r="X6" s="28"/>
      <c r="Y6" s="28"/>
      <c r="AB6" t="s">
        <v>694</v>
      </c>
      <c r="AC6">
        <v>1</v>
      </c>
      <c r="AG6" t="s">
        <v>122</v>
      </c>
      <c r="AH6" t="s">
        <v>105</v>
      </c>
    </row>
    <row r="7" spans="1:34">
      <c r="B7" t="s">
        <v>2311</v>
      </c>
      <c r="D7" t="s">
        <v>2312</v>
      </c>
      <c r="E7" t="s">
        <v>2295</v>
      </c>
      <c r="H7" t="s">
        <v>2313</v>
      </c>
      <c r="O7" t="s">
        <v>964</v>
      </c>
      <c r="P7">
        <v>40700</v>
      </c>
      <c r="Q7" t="s">
        <v>784</v>
      </c>
      <c r="T7" s="28">
        <v>6</v>
      </c>
      <c r="U7" s="28">
        <v>1</v>
      </c>
      <c r="V7" s="28"/>
      <c r="W7" s="28"/>
      <c r="X7" s="28"/>
      <c r="Y7" s="28"/>
      <c r="AB7" t="s">
        <v>2314</v>
      </c>
      <c r="AC7" t="s">
        <v>97</v>
      </c>
      <c r="AG7" t="s">
        <v>123</v>
      </c>
      <c r="AH7" t="s">
        <v>105</v>
      </c>
    </row>
    <row r="8" spans="1:34">
      <c r="D8" t="s">
        <v>2315</v>
      </c>
      <c r="E8" t="s">
        <v>2316</v>
      </c>
      <c r="H8" t="s">
        <v>2317</v>
      </c>
      <c r="O8" t="s">
        <v>597</v>
      </c>
      <c r="P8">
        <v>40700</v>
      </c>
      <c r="Q8" t="s">
        <v>784</v>
      </c>
      <c r="T8" s="28">
        <v>7</v>
      </c>
      <c r="U8" s="28">
        <v>1</v>
      </c>
      <c r="V8" s="28"/>
      <c r="W8" s="28"/>
      <c r="X8" s="28"/>
      <c r="Y8" s="28"/>
      <c r="AB8" t="s">
        <v>2318</v>
      </c>
      <c r="AC8" t="s">
        <v>97</v>
      </c>
      <c r="AG8" t="s">
        <v>2319</v>
      </c>
      <c r="AH8" t="s">
        <v>103</v>
      </c>
    </row>
    <row r="9" spans="1:34">
      <c r="A9" t="s">
        <v>694</v>
      </c>
      <c r="B9" t="s">
        <v>2320</v>
      </c>
      <c r="C9" t="s">
        <v>694</v>
      </c>
      <c r="D9" t="s">
        <v>2315</v>
      </c>
      <c r="E9" t="s">
        <v>2316</v>
      </c>
      <c r="H9" t="s">
        <v>2321</v>
      </c>
      <c r="O9" t="s">
        <v>2049</v>
      </c>
      <c r="P9">
        <v>40700</v>
      </c>
      <c r="Q9" t="s">
        <v>784</v>
      </c>
      <c r="T9" s="28">
        <v>8</v>
      </c>
      <c r="U9" s="28">
        <v>1</v>
      </c>
      <c r="V9" s="28"/>
      <c r="W9" s="28"/>
      <c r="X9" s="28"/>
      <c r="Y9" s="28"/>
      <c r="AB9" t="s">
        <v>2251</v>
      </c>
      <c r="AC9" t="s">
        <v>97</v>
      </c>
      <c r="AG9" t="s">
        <v>136</v>
      </c>
      <c r="AH9" t="s">
        <v>105</v>
      </c>
    </row>
    <row r="10" spans="1:34">
      <c r="B10" t="s">
        <v>2322</v>
      </c>
      <c r="D10" t="s">
        <v>2323</v>
      </c>
      <c r="E10" s="7" t="s">
        <v>2295</v>
      </c>
      <c r="H10" t="s">
        <v>326</v>
      </c>
      <c r="O10" t="s">
        <v>2324</v>
      </c>
      <c r="P10">
        <v>40700</v>
      </c>
      <c r="Q10" t="s">
        <v>784</v>
      </c>
      <c r="T10" s="28">
        <v>9</v>
      </c>
      <c r="U10" s="28">
        <v>1</v>
      </c>
      <c r="V10" s="28"/>
      <c r="W10" s="28"/>
      <c r="X10" s="28"/>
      <c r="Y10" s="28"/>
      <c r="AB10" t="s">
        <v>2325</v>
      </c>
      <c r="AC10" t="s">
        <v>97</v>
      </c>
      <c r="AG10" t="s">
        <v>137</v>
      </c>
      <c r="AH10" t="s">
        <v>105</v>
      </c>
    </row>
    <row r="11" spans="1:34">
      <c r="B11" t="s">
        <v>2326</v>
      </c>
      <c r="D11" t="s">
        <v>2291</v>
      </c>
      <c r="E11" t="s">
        <v>2295</v>
      </c>
      <c r="H11" t="s">
        <v>2327</v>
      </c>
      <c r="O11" t="s">
        <v>2052</v>
      </c>
      <c r="P11">
        <v>40700</v>
      </c>
      <c r="Q11" t="s">
        <v>784</v>
      </c>
      <c r="T11" s="28">
        <v>10</v>
      </c>
      <c r="U11" s="28">
        <v>1</v>
      </c>
      <c r="V11" s="28"/>
      <c r="W11" s="28"/>
      <c r="X11" s="28"/>
      <c r="Y11" s="28"/>
      <c r="AB11" t="s">
        <v>2328</v>
      </c>
      <c r="AC11" t="s">
        <v>97</v>
      </c>
      <c r="AG11" t="s">
        <v>2329</v>
      </c>
      <c r="AH11" t="s">
        <v>106</v>
      </c>
    </row>
    <row r="12" spans="1:34">
      <c r="A12" t="s">
        <v>701</v>
      </c>
      <c r="B12" t="s">
        <v>105</v>
      </c>
      <c r="C12" t="s">
        <v>701</v>
      </c>
      <c r="D12" t="s">
        <v>2330</v>
      </c>
      <c r="E12" t="s">
        <v>2295</v>
      </c>
      <c r="H12" t="s">
        <v>2331</v>
      </c>
      <c r="O12" t="s">
        <v>313</v>
      </c>
      <c r="P12">
        <v>40700</v>
      </c>
      <c r="Q12" t="s">
        <v>784</v>
      </c>
      <c r="T12" s="28">
        <v>11</v>
      </c>
      <c r="U12" s="28">
        <v>1</v>
      </c>
      <c r="V12" s="28"/>
      <c r="W12" s="28"/>
      <c r="X12" s="28"/>
      <c r="Y12" s="28"/>
      <c r="AB12" t="s">
        <v>2332</v>
      </c>
      <c r="AC12" t="s">
        <v>97</v>
      </c>
      <c r="AG12" t="s">
        <v>197</v>
      </c>
      <c r="AH12" t="s">
        <v>92</v>
      </c>
    </row>
    <row r="13" spans="1:34">
      <c r="B13" t="s">
        <v>2333</v>
      </c>
      <c r="D13" t="s">
        <v>1116</v>
      </c>
      <c r="E13" t="s">
        <v>2295</v>
      </c>
      <c r="H13" t="s">
        <v>2334</v>
      </c>
      <c r="O13" t="s">
        <v>2261</v>
      </c>
      <c r="P13">
        <v>40700</v>
      </c>
      <c r="Q13" t="s">
        <v>784</v>
      </c>
      <c r="T13" s="28">
        <v>12</v>
      </c>
      <c r="U13" s="28">
        <v>1</v>
      </c>
      <c r="V13" s="28"/>
      <c r="W13" s="28"/>
      <c r="X13" s="28"/>
      <c r="Y13" s="28"/>
      <c r="AB13" t="s">
        <v>2248</v>
      </c>
      <c r="AC13" t="s">
        <v>97</v>
      </c>
      <c r="AG13" t="s">
        <v>204</v>
      </c>
      <c r="AH13" t="s">
        <v>92</v>
      </c>
    </row>
    <row r="14" spans="1:34">
      <c r="A14" t="s">
        <v>325</v>
      </c>
      <c r="B14" t="s">
        <v>103</v>
      </c>
      <c r="C14" t="s">
        <v>325</v>
      </c>
      <c r="D14" t="s">
        <v>1116</v>
      </c>
      <c r="E14" s="7" t="s">
        <v>2295</v>
      </c>
      <c r="H14" t="s">
        <v>328</v>
      </c>
      <c r="O14" t="s">
        <v>2259</v>
      </c>
      <c r="P14">
        <v>40700</v>
      </c>
      <c r="Q14" t="s">
        <v>784</v>
      </c>
      <c r="AB14" t="s">
        <v>709</v>
      </c>
      <c r="AG14" t="s">
        <v>257</v>
      </c>
      <c r="AH14" t="s">
        <v>92</v>
      </c>
    </row>
    <row r="15" spans="1:34">
      <c r="A15" t="s">
        <v>333</v>
      </c>
      <c r="B15" t="s">
        <v>102</v>
      </c>
      <c r="C15" t="s">
        <v>333</v>
      </c>
      <c r="D15" t="s">
        <v>2335</v>
      </c>
      <c r="E15" t="s">
        <v>2295</v>
      </c>
      <c r="H15" t="s">
        <v>695</v>
      </c>
      <c r="O15" t="s">
        <v>2336</v>
      </c>
      <c r="P15">
        <v>40700</v>
      </c>
      <c r="Q15" t="s">
        <v>784</v>
      </c>
      <c r="AB15" t="s">
        <v>719</v>
      </c>
      <c r="AG15" t="s">
        <v>2337</v>
      </c>
      <c r="AH15" t="s">
        <v>106</v>
      </c>
    </row>
    <row r="16" spans="1:34">
      <c r="A16" t="s">
        <v>2338</v>
      </c>
      <c r="B16" t="s">
        <v>105</v>
      </c>
      <c r="C16" t="s">
        <v>2338</v>
      </c>
      <c r="D16" t="s">
        <v>2297</v>
      </c>
      <c r="E16" s="7" t="s">
        <v>2295</v>
      </c>
      <c r="O16" t="s">
        <v>2339</v>
      </c>
      <c r="P16">
        <v>40700</v>
      </c>
      <c r="Q16" t="s">
        <v>784</v>
      </c>
      <c r="AB16" t="s">
        <v>715</v>
      </c>
      <c r="AG16" t="s">
        <v>196</v>
      </c>
      <c r="AH16" t="s">
        <v>92</v>
      </c>
    </row>
    <row r="17" spans="1:34">
      <c r="A17" t="s">
        <v>2340</v>
      </c>
      <c r="B17" t="s">
        <v>105</v>
      </c>
      <c r="C17" t="s">
        <v>2340</v>
      </c>
      <c r="D17" t="s">
        <v>2341</v>
      </c>
      <c r="E17" s="7" t="s">
        <v>2342</v>
      </c>
      <c r="O17" t="s">
        <v>296</v>
      </c>
      <c r="P17">
        <v>40700</v>
      </c>
      <c r="Q17" t="s">
        <v>784</v>
      </c>
      <c r="AB17" t="s">
        <v>726</v>
      </c>
      <c r="AG17" t="s">
        <v>2343</v>
      </c>
      <c r="AH17" t="s">
        <v>106</v>
      </c>
    </row>
    <row r="18" spans="1:34">
      <c r="D18" t="s">
        <v>2344</v>
      </c>
      <c r="E18" s="7" t="s">
        <v>2295</v>
      </c>
      <c r="O18" t="s">
        <v>2345</v>
      </c>
      <c r="P18">
        <v>40700</v>
      </c>
      <c r="Q18" t="s">
        <v>784</v>
      </c>
      <c r="AB18" t="s">
        <v>2346</v>
      </c>
      <c r="AG18" t="s">
        <v>172</v>
      </c>
      <c r="AH18" t="s">
        <v>104</v>
      </c>
    </row>
    <row r="19" spans="1:34">
      <c r="A19" t="s">
        <v>616</v>
      </c>
      <c r="B19" t="s">
        <v>105</v>
      </c>
      <c r="C19" t="s">
        <v>616</v>
      </c>
      <c r="D19" t="s">
        <v>2347</v>
      </c>
      <c r="E19" s="7" t="s">
        <v>2295</v>
      </c>
      <c r="O19" t="s">
        <v>545</v>
      </c>
      <c r="P19">
        <v>40700</v>
      </c>
      <c r="Q19" t="s">
        <v>784</v>
      </c>
      <c r="AB19" t="s">
        <v>2348</v>
      </c>
      <c r="AC19" t="s">
        <v>97</v>
      </c>
      <c r="AG19" t="s">
        <v>174</v>
      </c>
      <c r="AH19" t="s">
        <v>104</v>
      </c>
    </row>
    <row r="20" spans="1:34">
      <c r="A20" t="s">
        <v>2349</v>
      </c>
      <c r="B20" t="s">
        <v>2350</v>
      </c>
      <c r="C20" t="s">
        <v>2349</v>
      </c>
      <c r="D20" t="s">
        <v>2351</v>
      </c>
      <c r="E20" t="s">
        <v>2295</v>
      </c>
      <c r="O20" t="s">
        <v>336</v>
      </c>
      <c r="P20">
        <v>40700</v>
      </c>
      <c r="Q20" t="s">
        <v>784</v>
      </c>
      <c r="AB20" t="s">
        <v>716</v>
      </c>
      <c r="AC20">
        <v>1</v>
      </c>
      <c r="AG20" t="s">
        <v>250</v>
      </c>
      <c r="AH20" t="s">
        <v>92</v>
      </c>
    </row>
    <row r="21" spans="1:34">
      <c r="A21" t="s">
        <v>698</v>
      </c>
      <c r="B21" t="s">
        <v>2350</v>
      </c>
      <c r="C21" t="s">
        <v>698</v>
      </c>
      <c r="D21" t="s">
        <v>2352</v>
      </c>
      <c r="E21" t="s">
        <v>2295</v>
      </c>
      <c r="O21" t="s">
        <v>2353</v>
      </c>
      <c r="P21">
        <v>40700</v>
      </c>
      <c r="Q21" t="s">
        <v>784</v>
      </c>
      <c r="AB21" t="s">
        <v>2354</v>
      </c>
      <c r="AG21" t="s">
        <v>205</v>
      </c>
      <c r="AH21" t="s">
        <v>92</v>
      </c>
    </row>
    <row r="22" spans="1:34">
      <c r="A22" t="s">
        <v>765</v>
      </c>
      <c r="B22" t="s">
        <v>2350</v>
      </c>
      <c r="C22" t="s">
        <v>765</v>
      </c>
      <c r="D22" s="8" t="s">
        <v>2355</v>
      </c>
      <c r="E22" s="7" t="s">
        <v>2295</v>
      </c>
      <c r="O22" t="s">
        <v>2356</v>
      </c>
      <c r="P22">
        <v>40700</v>
      </c>
      <c r="Q22" t="s">
        <v>784</v>
      </c>
      <c r="AB22" t="s">
        <v>2207</v>
      </c>
      <c r="AG22" t="s">
        <v>171</v>
      </c>
      <c r="AH22" t="s">
        <v>104</v>
      </c>
    </row>
    <row r="23" spans="1:34">
      <c r="A23" t="s">
        <v>615</v>
      </c>
      <c r="B23" t="s">
        <v>104</v>
      </c>
      <c r="C23" t="s">
        <v>615</v>
      </c>
      <c r="D23" t="s">
        <v>2055</v>
      </c>
      <c r="E23" s="7" t="s">
        <v>2295</v>
      </c>
      <c r="O23" t="s">
        <v>561</v>
      </c>
      <c r="P23">
        <v>40700</v>
      </c>
      <c r="Q23" t="s">
        <v>784</v>
      </c>
      <c r="AB23" t="s">
        <v>2357</v>
      </c>
      <c r="AG23" t="s">
        <v>221</v>
      </c>
      <c r="AH23" t="s">
        <v>92</v>
      </c>
    </row>
    <row r="24" spans="1:34">
      <c r="A24" t="s">
        <v>700</v>
      </c>
      <c r="B24" t="s">
        <v>92</v>
      </c>
      <c r="C24" t="s">
        <v>700</v>
      </c>
      <c r="D24" t="s">
        <v>2358</v>
      </c>
      <c r="E24" s="7" t="s">
        <v>2295</v>
      </c>
      <c r="O24" t="s">
        <v>446</v>
      </c>
      <c r="P24">
        <v>40700</v>
      </c>
      <c r="Q24" t="s">
        <v>784</v>
      </c>
      <c r="AB24" t="s">
        <v>2359</v>
      </c>
      <c r="AC24" t="s">
        <v>97</v>
      </c>
      <c r="AG24" t="s">
        <v>260</v>
      </c>
      <c r="AH24" t="s">
        <v>92</v>
      </c>
    </row>
    <row r="25" spans="1:34">
      <c r="A25" t="s">
        <v>323</v>
      </c>
      <c r="B25" t="s">
        <v>106</v>
      </c>
      <c r="C25" t="s">
        <v>323</v>
      </c>
      <c r="D25" t="s">
        <v>2360</v>
      </c>
      <c r="E25" t="s">
        <v>2295</v>
      </c>
      <c r="O25" t="s">
        <v>601</v>
      </c>
      <c r="P25">
        <v>40700</v>
      </c>
      <c r="Q25" t="s">
        <v>784</v>
      </c>
      <c r="AB25" t="s">
        <v>2361</v>
      </c>
      <c r="AC25" t="s">
        <v>97</v>
      </c>
      <c r="AG25" t="s">
        <v>141</v>
      </c>
      <c r="AH25" t="s">
        <v>92</v>
      </c>
    </row>
    <row r="26" spans="1:34">
      <c r="A26" t="s">
        <v>325</v>
      </c>
      <c r="B26" t="s">
        <v>103</v>
      </c>
      <c r="C26" t="s">
        <v>325</v>
      </c>
      <c r="D26" t="s">
        <v>2362</v>
      </c>
      <c r="E26" s="7" t="s">
        <v>2295</v>
      </c>
      <c r="O26" t="s">
        <v>459</v>
      </c>
      <c r="P26">
        <v>40700</v>
      </c>
      <c r="Q26" t="s">
        <v>784</v>
      </c>
      <c r="AB26" t="s">
        <v>2363</v>
      </c>
      <c r="AC26" t="s">
        <v>97</v>
      </c>
      <c r="AG26" t="s">
        <v>273</v>
      </c>
      <c r="AH26" t="s">
        <v>842</v>
      </c>
    </row>
    <row r="27" spans="1:34">
      <c r="A27" t="s">
        <v>701</v>
      </c>
      <c r="B27" t="s">
        <v>105</v>
      </c>
      <c r="C27" t="s">
        <v>701</v>
      </c>
      <c r="D27" t="s">
        <v>2306</v>
      </c>
      <c r="E27" s="7" t="s">
        <v>2295</v>
      </c>
      <c r="O27" t="s">
        <v>2097</v>
      </c>
      <c r="P27">
        <v>40700</v>
      </c>
      <c r="Q27" t="s">
        <v>784</v>
      </c>
      <c r="AB27" t="s">
        <v>731</v>
      </c>
      <c r="AG27" t="s">
        <v>637</v>
      </c>
      <c r="AH27" t="s">
        <v>92</v>
      </c>
    </row>
    <row r="28" spans="1:34">
      <c r="A28" t="s">
        <v>333</v>
      </c>
      <c r="B28" t="s">
        <v>102</v>
      </c>
      <c r="C28" t="s">
        <v>333</v>
      </c>
      <c r="D28" t="s">
        <v>2306</v>
      </c>
      <c r="E28" s="7" t="s">
        <v>2295</v>
      </c>
      <c r="O28" t="s">
        <v>436</v>
      </c>
      <c r="P28">
        <v>40700</v>
      </c>
      <c r="Q28" t="s">
        <v>784</v>
      </c>
      <c r="AB28" t="s">
        <v>136</v>
      </c>
      <c r="AC28">
        <v>1</v>
      </c>
      <c r="AG28" t="s">
        <v>692</v>
      </c>
      <c r="AH28" t="s">
        <v>92</v>
      </c>
    </row>
    <row r="29" spans="1:34">
      <c r="A29" t="s">
        <v>2364</v>
      </c>
      <c r="B29" t="s">
        <v>2350</v>
      </c>
      <c r="C29" t="s">
        <v>2364</v>
      </c>
      <c r="D29" t="s">
        <v>2365</v>
      </c>
      <c r="E29" t="s">
        <v>2295</v>
      </c>
      <c r="O29" t="s">
        <v>315</v>
      </c>
      <c r="P29">
        <v>40700</v>
      </c>
      <c r="Q29" t="s">
        <v>784</v>
      </c>
      <c r="AB29" t="s">
        <v>2366</v>
      </c>
      <c r="AC29">
        <v>1</v>
      </c>
      <c r="AG29" t="s">
        <v>709</v>
      </c>
      <c r="AH29" t="s">
        <v>92</v>
      </c>
    </row>
    <row r="30" spans="1:34">
      <c r="A30" t="s">
        <v>2188</v>
      </c>
      <c r="B30" t="s">
        <v>2350</v>
      </c>
      <c r="C30" t="s">
        <v>2188</v>
      </c>
      <c r="D30" t="s">
        <v>603</v>
      </c>
      <c r="E30" s="7" t="s">
        <v>2295</v>
      </c>
      <c r="O30" t="s">
        <v>2203</v>
      </c>
      <c r="P30">
        <v>40700</v>
      </c>
      <c r="Q30" t="s">
        <v>784</v>
      </c>
      <c r="AB30" t="s">
        <v>137</v>
      </c>
      <c r="AG30" t="s">
        <v>716</v>
      </c>
      <c r="AH30" t="s">
        <v>92</v>
      </c>
    </row>
    <row r="31" spans="1:34">
      <c r="A31" t="s">
        <v>2367</v>
      </c>
      <c r="B31" t="s">
        <v>102</v>
      </c>
      <c r="D31" t="s">
        <v>2368</v>
      </c>
      <c r="E31" t="s">
        <v>2295</v>
      </c>
      <c r="O31" t="s">
        <v>2369</v>
      </c>
      <c r="P31">
        <v>40700</v>
      </c>
      <c r="Q31" t="s">
        <v>784</v>
      </c>
      <c r="AB31" t="s">
        <v>2370</v>
      </c>
      <c r="AG31" t="s">
        <v>717</v>
      </c>
      <c r="AH31" t="s">
        <v>92</v>
      </c>
    </row>
    <row r="32" spans="1:34">
      <c r="A32" t="s">
        <v>2371</v>
      </c>
      <c r="B32" t="s">
        <v>105</v>
      </c>
      <c r="D32" t="s">
        <v>964</v>
      </c>
      <c r="E32" t="s">
        <v>2295</v>
      </c>
      <c r="O32" t="s">
        <v>2372</v>
      </c>
      <c r="P32">
        <v>40700</v>
      </c>
      <c r="Q32" t="s">
        <v>784</v>
      </c>
      <c r="AB32" t="s">
        <v>2373</v>
      </c>
      <c r="AG32" t="s">
        <v>2374</v>
      </c>
      <c r="AH32" t="s">
        <v>106</v>
      </c>
    </row>
    <row r="33" spans="1:34">
      <c r="A33" t="s">
        <v>314</v>
      </c>
      <c r="B33" t="s">
        <v>2350</v>
      </c>
      <c r="D33" t="s">
        <v>964</v>
      </c>
      <c r="E33" s="7" t="s">
        <v>2295</v>
      </c>
      <c r="O33" t="s">
        <v>270</v>
      </c>
      <c r="P33">
        <v>40700</v>
      </c>
      <c r="Q33" t="s">
        <v>784</v>
      </c>
      <c r="AB33" t="s">
        <v>2375</v>
      </c>
      <c r="AG33" t="s">
        <v>2376</v>
      </c>
      <c r="AH33" t="s">
        <v>106</v>
      </c>
    </row>
    <row r="34" spans="1:34">
      <c r="A34" t="s">
        <v>2377</v>
      </c>
      <c r="B34" t="s">
        <v>2350</v>
      </c>
      <c r="D34" t="s">
        <v>2378</v>
      </c>
      <c r="E34" t="s">
        <v>2295</v>
      </c>
      <c r="O34" t="s">
        <v>423</v>
      </c>
      <c r="P34">
        <v>40700</v>
      </c>
      <c r="Q34" t="s">
        <v>784</v>
      </c>
      <c r="AB34" t="s">
        <v>250</v>
      </c>
      <c r="AG34" t="s">
        <v>2379</v>
      </c>
      <c r="AH34" t="s">
        <v>106</v>
      </c>
    </row>
    <row r="35" spans="1:34">
      <c r="A35" t="s">
        <v>765</v>
      </c>
      <c r="B35" t="s">
        <v>2350</v>
      </c>
      <c r="D35" t="s">
        <v>597</v>
      </c>
      <c r="E35" t="s">
        <v>2295</v>
      </c>
      <c r="O35" t="s">
        <v>2380</v>
      </c>
      <c r="P35">
        <v>40700</v>
      </c>
      <c r="Q35" t="s">
        <v>784</v>
      </c>
      <c r="AB35" t="s">
        <v>2381</v>
      </c>
      <c r="AC35" t="s">
        <v>97</v>
      </c>
      <c r="AG35" t="s">
        <v>2382</v>
      </c>
      <c r="AH35" t="s">
        <v>106</v>
      </c>
    </row>
    <row r="36" spans="1:34">
      <c r="D36" s="40" t="s">
        <v>2383</v>
      </c>
      <c r="E36" t="s">
        <v>2384</v>
      </c>
      <c r="O36" t="s">
        <v>2100</v>
      </c>
      <c r="P36">
        <v>40700</v>
      </c>
      <c r="Q36" t="s">
        <v>784</v>
      </c>
      <c r="AB36" t="s">
        <v>2385</v>
      </c>
      <c r="AC36" t="s">
        <v>97</v>
      </c>
      <c r="AG36" t="s">
        <v>719</v>
      </c>
      <c r="AH36" t="s">
        <v>92</v>
      </c>
    </row>
    <row r="37" spans="1:34">
      <c r="D37" t="s">
        <v>2386</v>
      </c>
      <c r="E37" t="s">
        <v>2295</v>
      </c>
      <c r="O37" t="s">
        <v>2239</v>
      </c>
      <c r="P37">
        <v>40700</v>
      </c>
      <c r="Q37" t="s">
        <v>784</v>
      </c>
      <c r="AB37" t="s">
        <v>2387</v>
      </c>
      <c r="AC37" t="s">
        <v>97</v>
      </c>
      <c r="AG37" t="s">
        <v>715</v>
      </c>
      <c r="AH37" t="s">
        <v>92</v>
      </c>
    </row>
    <row r="38" spans="1:34">
      <c r="D38" t="s">
        <v>2388</v>
      </c>
      <c r="E38" t="s">
        <v>2295</v>
      </c>
      <c r="O38" t="s">
        <v>378</v>
      </c>
      <c r="P38">
        <v>40700</v>
      </c>
      <c r="Q38" t="s">
        <v>784</v>
      </c>
      <c r="AB38" t="s">
        <v>2389</v>
      </c>
      <c r="AC38" t="s">
        <v>97</v>
      </c>
      <c r="AG38" t="s">
        <v>726</v>
      </c>
      <c r="AH38" t="s">
        <v>92</v>
      </c>
    </row>
    <row r="39" spans="1:34">
      <c r="D39" t="s">
        <v>2390</v>
      </c>
      <c r="E39" t="s">
        <v>2295</v>
      </c>
      <c r="O39" t="s">
        <v>431</v>
      </c>
      <c r="P39">
        <v>40700</v>
      </c>
      <c r="Q39" t="s">
        <v>784</v>
      </c>
      <c r="AB39" t="s">
        <v>2391</v>
      </c>
      <c r="AC39" t="s">
        <v>97</v>
      </c>
      <c r="AG39" t="s">
        <v>200</v>
      </c>
      <c r="AH39" t="s">
        <v>92</v>
      </c>
    </row>
    <row r="40" spans="1:34">
      <c r="D40" t="s">
        <v>1621</v>
      </c>
      <c r="E40" t="s">
        <v>2295</v>
      </c>
      <c r="O40" t="s">
        <v>2206</v>
      </c>
      <c r="P40">
        <v>40700</v>
      </c>
      <c r="Q40" t="s">
        <v>784</v>
      </c>
      <c r="AB40" t="s">
        <v>2392</v>
      </c>
      <c r="AC40" t="s">
        <v>97</v>
      </c>
      <c r="AG40" t="s">
        <v>729</v>
      </c>
      <c r="AH40" t="s">
        <v>92</v>
      </c>
    </row>
    <row r="41" spans="1:34">
      <c r="D41" t="s">
        <v>2393</v>
      </c>
      <c r="E41" t="s">
        <v>1621</v>
      </c>
      <c r="O41" t="s">
        <v>2073</v>
      </c>
      <c r="P41">
        <v>40700</v>
      </c>
      <c r="Q41" t="s">
        <v>784</v>
      </c>
      <c r="AB41" t="s">
        <v>2249</v>
      </c>
      <c r="AC41" t="s">
        <v>97</v>
      </c>
      <c r="AG41" t="s">
        <v>727</v>
      </c>
      <c r="AH41" t="s">
        <v>92</v>
      </c>
    </row>
    <row r="42" spans="1:34">
      <c r="D42" t="s">
        <v>2394</v>
      </c>
      <c r="E42" t="s">
        <v>2295</v>
      </c>
      <c r="O42" t="s">
        <v>2395</v>
      </c>
      <c r="P42">
        <v>40700</v>
      </c>
      <c r="Q42" t="s">
        <v>784</v>
      </c>
      <c r="AB42" t="s">
        <v>2396</v>
      </c>
      <c r="AC42" t="s">
        <v>97</v>
      </c>
      <c r="AG42" t="s">
        <v>2397</v>
      </c>
      <c r="AH42" t="s">
        <v>104</v>
      </c>
    </row>
    <row r="43" spans="1:34">
      <c r="D43" t="s">
        <v>2398</v>
      </c>
      <c r="E43" t="s">
        <v>2295</v>
      </c>
      <c r="O43" t="s">
        <v>906</v>
      </c>
      <c r="P43">
        <v>40700</v>
      </c>
      <c r="Q43" t="s">
        <v>784</v>
      </c>
      <c r="AB43" t="s">
        <v>2399</v>
      </c>
      <c r="AC43" t="s">
        <v>97</v>
      </c>
      <c r="AG43" t="s">
        <v>2400</v>
      </c>
      <c r="AH43" t="s">
        <v>104</v>
      </c>
    </row>
    <row r="44" spans="1:34">
      <c r="D44" t="s">
        <v>2049</v>
      </c>
      <c r="E44" t="s">
        <v>2401</v>
      </c>
      <c r="O44" t="s">
        <v>2402</v>
      </c>
      <c r="P44">
        <v>40700</v>
      </c>
      <c r="Q44" t="s">
        <v>784</v>
      </c>
      <c r="AB44" t="s">
        <v>750</v>
      </c>
      <c r="AG44" t="s">
        <v>732</v>
      </c>
      <c r="AH44" t="s">
        <v>92</v>
      </c>
    </row>
    <row r="45" spans="1:34">
      <c r="D45" t="s">
        <v>2324</v>
      </c>
      <c r="E45" t="s">
        <v>2295</v>
      </c>
      <c r="O45" t="s">
        <v>2242</v>
      </c>
      <c r="P45">
        <v>40700</v>
      </c>
      <c r="Q45" t="s">
        <v>784</v>
      </c>
      <c r="AB45" t="s">
        <v>2403</v>
      </c>
      <c r="AG45" t="s">
        <v>750</v>
      </c>
      <c r="AH45" t="s">
        <v>92</v>
      </c>
    </row>
    <row r="46" spans="1:34">
      <c r="D46" t="s">
        <v>2404</v>
      </c>
      <c r="E46" t="s">
        <v>2295</v>
      </c>
      <c r="O46" t="s">
        <v>2405</v>
      </c>
      <c r="P46">
        <v>40700</v>
      </c>
      <c r="Q46" t="s">
        <v>784</v>
      </c>
      <c r="AB46" t="s">
        <v>2406</v>
      </c>
      <c r="AC46">
        <v>1</v>
      </c>
      <c r="AG46" t="s">
        <v>2407</v>
      </c>
      <c r="AH46" t="s">
        <v>106</v>
      </c>
    </row>
    <row r="47" spans="1:34">
      <c r="D47" t="s">
        <v>2404</v>
      </c>
      <c r="E47" t="s">
        <v>2295</v>
      </c>
      <c r="O47" t="s">
        <v>2266</v>
      </c>
      <c r="P47">
        <v>40700</v>
      </c>
      <c r="Q47" t="s">
        <v>784</v>
      </c>
      <c r="AB47" t="s">
        <v>2213</v>
      </c>
      <c r="AG47" t="s">
        <v>2408</v>
      </c>
      <c r="AH47" t="s">
        <v>106</v>
      </c>
    </row>
    <row r="48" spans="1:34">
      <c r="D48" t="s">
        <v>2409</v>
      </c>
      <c r="E48" s="7" t="s">
        <v>2410</v>
      </c>
      <c r="O48" t="s">
        <v>366</v>
      </c>
      <c r="P48">
        <v>40700</v>
      </c>
      <c r="Q48" t="s">
        <v>784</v>
      </c>
      <c r="AB48" t="s">
        <v>120</v>
      </c>
      <c r="AC48">
        <v>1</v>
      </c>
      <c r="AG48" t="s">
        <v>2411</v>
      </c>
      <c r="AH48" t="s">
        <v>106</v>
      </c>
    </row>
    <row r="49" spans="4:34">
      <c r="D49" t="s">
        <v>2412</v>
      </c>
      <c r="E49" t="s">
        <v>2289</v>
      </c>
      <c r="O49" t="s">
        <v>2413</v>
      </c>
      <c r="P49">
        <v>40700</v>
      </c>
      <c r="Q49" t="s">
        <v>784</v>
      </c>
      <c r="AB49" t="s">
        <v>130</v>
      </c>
      <c r="AC49">
        <v>1</v>
      </c>
      <c r="AG49" t="s">
        <v>2414</v>
      </c>
      <c r="AH49" t="s">
        <v>106</v>
      </c>
    </row>
    <row r="50" spans="4:34">
      <c r="D50" t="s">
        <v>2052</v>
      </c>
      <c r="E50" s="7" t="s">
        <v>2289</v>
      </c>
      <c r="O50" t="s">
        <v>424</v>
      </c>
      <c r="P50">
        <v>40700</v>
      </c>
      <c r="Q50" t="s">
        <v>784</v>
      </c>
      <c r="AB50" t="s">
        <v>2415</v>
      </c>
      <c r="AC50">
        <v>1</v>
      </c>
      <c r="AG50" t="s">
        <v>638</v>
      </c>
      <c r="AH50" t="s">
        <v>92</v>
      </c>
    </row>
    <row r="51" spans="4:34">
      <c r="D51" t="s">
        <v>2416</v>
      </c>
      <c r="E51" s="7" t="s">
        <v>2289</v>
      </c>
      <c r="O51" t="s">
        <v>302</v>
      </c>
      <c r="P51">
        <v>40700</v>
      </c>
      <c r="Q51" t="s">
        <v>784</v>
      </c>
      <c r="AB51" t="s">
        <v>326</v>
      </c>
      <c r="AC51" t="s">
        <v>97</v>
      </c>
      <c r="AG51" t="s">
        <v>256</v>
      </c>
      <c r="AH51" t="s">
        <v>92</v>
      </c>
    </row>
    <row r="52" spans="4:34">
      <c r="D52" t="s">
        <v>313</v>
      </c>
      <c r="E52" t="s">
        <v>2289</v>
      </c>
      <c r="O52" t="s">
        <v>108</v>
      </c>
      <c r="P52">
        <v>40700</v>
      </c>
      <c r="Q52" t="s">
        <v>784</v>
      </c>
      <c r="AB52" t="s">
        <v>637</v>
      </c>
      <c r="AG52" t="s">
        <v>215</v>
      </c>
      <c r="AH52" t="s">
        <v>92</v>
      </c>
    </row>
    <row r="53" spans="4:34">
      <c r="D53" t="s">
        <v>313</v>
      </c>
      <c r="E53" t="s">
        <v>2289</v>
      </c>
      <c r="O53" t="s">
        <v>380</v>
      </c>
      <c r="P53">
        <v>40700</v>
      </c>
      <c r="Q53" t="s">
        <v>784</v>
      </c>
      <c r="AB53" t="s">
        <v>636</v>
      </c>
      <c r="AG53" t="s">
        <v>252</v>
      </c>
      <c r="AH53" t="s">
        <v>92</v>
      </c>
    </row>
    <row r="54" spans="4:34">
      <c r="D54" t="s">
        <v>2417</v>
      </c>
      <c r="E54" t="s">
        <v>2295</v>
      </c>
      <c r="O54" t="s">
        <v>370</v>
      </c>
      <c r="P54">
        <v>40700</v>
      </c>
      <c r="Q54" t="s">
        <v>784</v>
      </c>
      <c r="AB54" t="s">
        <v>2418</v>
      </c>
      <c r="AC54">
        <v>1</v>
      </c>
      <c r="AG54" t="s">
        <v>203</v>
      </c>
      <c r="AH54" t="s">
        <v>92</v>
      </c>
    </row>
    <row r="55" spans="4:34">
      <c r="D55" t="s">
        <v>2419</v>
      </c>
      <c r="E55" t="s">
        <v>2295</v>
      </c>
      <c r="O55" t="s">
        <v>2420</v>
      </c>
      <c r="P55">
        <v>40700</v>
      </c>
      <c r="Q55" t="s">
        <v>784</v>
      </c>
      <c r="AB55" t="s">
        <v>2421</v>
      </c>
      <c r="AC55">
        <v>1</v>
      </c>
      <c r="AG55" t="s">
        <v>2422</v>
      </c>
      <c r="AH55" t="s">
        <v>106</v>
      </c>
    </row>
    <row r="56" spans="4:34">
      <c r="D56" t="s">
        <v>2261</v>
      </c>
      <c r="E56" t="s">
        <v>2295</v>
      </c>
      <c r="O56" t="s">
        <v>2237</v>
      </c>
      <c r="P56">
        <v>40700</v>
      </c>
      <c r="Q56" t="s">
        <v>784</v>
      </c>
      <c r="AB56" t="s">
        <v>2423</v>
      </c>
      <c r="AC56">
        <v>1</v>
      </c>
      <c r="AG56" t="s">
        <v>2213</v>
      </c>
      <c r="AH56" t="s">
        <v>92</v>
      </c>
    </row>
    <row r="57" spans="4:34">
      <c r="D57" t="s">
        <v>2424</v>
      </c>
      <c r="E57" t="s">
        <v>2295</v>
      </c>
      <c r="O57" t="s">
        <v>133</v>
      </c>
      <c r="P57">
        <v>40700</v>
      </c>
      <c r="Q57" t="s">
        <v>784</v>
      </c>
      <c r="AB57" t="s">
        <v>2425</v>
      </c>
      <c r="AC57">
        <v>1</v>
      </c>
      <c r="AG57" t="s">
        <v>683</v>
      </c>
      <c r="AH57" t="s">
        <v>92</v>
      </c>
    </row>
    <row r="58" spans="4:34">
      <c r="D58" t="s">
        <v>2259</v>
      </c>
      <c r="E58" t="s">
        <v>2295</v>
      </c>
      <c r="O58" t="s">
        <v>2426</v>
      </c>
      <c r="P58">
        <v>40700</v>
      </c>
      <c r="Q58" t="s">
        <v>784</v>
      </c>
      <c r="AB58" t="s">
        <v>2427</v>
      </c>
      <c r="AC58">
        <v>1</v>
      </c>
      <c r="AG58" t="s">
        <v>2208</v>
      </c>
      <c r="AH58" t="s">
        <v>92</v>
      </c>
    </row>
    <row r="59" spans="4:34">
      <c r="D59" t="s">
        <v>2428</v>
      </c>
      <c r="E59" t="s">
        <v>2429</v>
      </c>
      <c r="O59" t="s">
        <v>2058</v>
      </c>
      <c r="P59">
        <v>40700</v>
      </c>
      <c r="Q59" t="s">
        <v>784</v>
      </c>
      <c r="AB59" t="s">
        <v>203</v>
      </c>
      <c r="AC59">
        <v>1</v>
      </c>
      <c r="AG59" t="s">
        <v>227</v>
      </c>
      <c r="AH59" t="s">
        <v>92</v>
      </c>
    </row>
    <row r="60" spans="4:34">
      <c r="D60" s="8" t="s">
        <v>2336</v>
      </c>
      <c r="E60" s="7" t="s">
        <v>2429</v>
      </c>
      <c r="O60" t="s">
        <v>2430</v>
      </c>
      <c r="P60">
        <v>40700</v>
      </c>
      <c r="Q60" t="s">
        <v>784</v>
      </c>
      <c r="AB60" t="s">
        <v>2431</v>
      </c>
      <c r="AC60">
        <v>1</v>
      </c>
      <c r="AG60" t="s">
        <v>225</v>
      </c>
      <c r="AH60" t="s">
        <v>92</v>
      </c>
    </row>
    <row r="61" spans="4:34">
      <c r="D61" t="s">
        <v>2432</v>
      </c>
      <c r="E61" s="7" t="s">
        <v>2295</v>
      </c>
      <c r="O61" t="s">
        <v>305</v>
      </c>
      <c r="P61">
        <v>40700</v>
      </c>
      <c r="Q61" t="s">
        <v>784</v>
      </c>
      <c r="AB61" t="s">
        <v>638</v>
      </c>
      <c r="AC61">
        <v>1</v>
      </c>
      <c r="AG61" t="s">
        <v>2433</v>
      </c>
      <c r="AH61" t="s">
        <v>92</v>
      </c>
    </row>
    <row r="62" spans="4:34">
      <c r="D62" t="s">
        <v>2434</v>
      </c>
      <c r="E62" s="7" t="s">
        <v>2435</v>
      </c>
      <c r="O62" t="s">
        <v>2436</v>
      </c>
      <c r="P62">
        <v>40700</v>
      </c>
      <c r="Q62" t="s">
        <v>784</v>
      </c>
      <c r="AB62" t="s">
        <v>256</v>
      </c>
      <c r="AC62">
        <v>1</v>
      </c>
      <c r="AG62" t="s">
        <v>617</v>
      </c>
      <c r="AH62" t="s">
        <v>92</v>
      </c>
    </row>
    <row r="63" spans="4:34">
      <c r="D63" t="s">
        <v>2339</v>
      </c>
      <c r="E63" s="7" t="s">
        <v>2435</v>
      </c>
      <c r="O63" t="s">
        <v>314</v>
      </c>
      <c r="P63">
        <v>40700</v>
      </c>
      <c r="Q63" t="s">
        <v>784</v>
      </c>
      <c r="AB63" t="s">
        <v>2437</v>
      </c>
      <c r="AC63">
        <v>1</v>
      </c>
      <c r="AG63" t="s">
        <v>2207</v>
      </c>
      <c r="AH63" t="s">
        <v>92</v>
      </c>
    </row>
    <row r="64" spans="4:34">
      <c r="D64" t="s">
        <v>296</v>
      </c>
      <c r="E64" t="s">
        <v>2438</v>
      </c>
      <c r="O64" t="s">
        <v>259</v>
      </c>
      <c r="P64">
        <v>40700</v>
      </c>
      <c r="Q64" t="s">
        <v>784</v>
      </c>
      <c r="AB64" t="s">
        <v>2208</v>
      </c>
      <c r="AC64">
        <v>1</v>
      </c>
      <c r="AG64" t="s">
        <v>2439</v>
      </c>
      <c r="AH64" t="s">
        <v>92</v>
      </c>
    </row>
    <row r="65" spans="4:34">
      <c r="D65" t="s">
        <v>1199</v>
      </c>
      <c r="E65" t="s">
        <v>2438</v>
      </c>
      <c r="O65" t="s">
        <v>553</v>
      </c>
      <c r="P65">
        <v>40700</v>
      </c>
      <c r="Q65" t="s">
        <v>784</v>
      </c>
      <c r="AB65" t="s">
        <v>227</v>
      </c>
      <c r="AC65">
        <v>1</v>
      </c>
      <c r="AG65" t="s">
        <v>2440</v>
      </c>
      <c r="AH65" t="s">
        <v>92</v>
      </c>
    </row>
    <row r="66" spans="4:34">
      <c r="D66" t="s">
        <v>2441</v>
      </c>
      <c r="E66" t="s">
        <v>2438</v>
      </c>
      <c r="O66" t="s">
        <v>1156</v>
      </c>
      <c r="P66">
        <v>40900</v>
      </c>
      <c r="Q66" t="s">
        <v>2442</v>
      </c>
      <c r="AB66" t="s">
        <v>252</v>
      </c>
      <c r="AC66">
        <v>1</v>
      </c>
      <c r="AG66" t="s">
        <v>2443</v>
      </c>
      <c r="AH66" t="s">
        <v>103</v>
      </c>
    </row>
    <row r="67" spans="4:34">
      <c r="D67" t="s">
        <v>2444</v>
      </c>
      <c r="E67" s="7" t="s">
        <v>2438</v>
      </c>
      <c r="O67" t="s">
        <v>2445</v>
      </c>
      <c r="P67">
        <v>40700</v>
      </c>
      <c r="Q67" t="s">
        <v>784</v>
      </c>
      <c r="AB67" t="s">
        <v>2446</v>
      </c>
      <c r="AC67">
        <v>1</v>
      </c>
      <c r="AG67" t="s">
        <v>2263</v>
      </c>
      <c r="AH67" t="s">
        <v>92</v>
      </c>
    </row>
    <row r="68" spans="4:34">
      <c r="D68" t="s">
        <v>2447</v>
      </c>
      <c r="E68" t="s">
        <v>2438</v>
      </c>
      <c r="O68" t="s">
        <v>2256</v>
      </c>
      <c r="P68">
        <v>40700</v>
      </c>
      <c r="Q68" t="s">
        <v>784</v>
      </c>
      <c r="AB68" t="s">
        <v>171</v>
      </c>
      <c r="AG68" t="s">
        <v>2448</v>
      </c>
      <c r="AH68" t="s">
        <v>92</v>
      </c>
    </row>
    <row r="69" spans="4:34">
      <c r="D69" t="s">
        <v>2449</v>
      </c>
      <c r="E69" t="s">
        <v>2438</v>
      </c>
      <c r="O69" t="s">
        <v>613</v>
      </c>
      <c r="P69">
        <v>40700</v>
      </c>
      <c r="Q69" t="s">
        <v>784</v>
      </c>
      <c r="AB69" t="s">
        <v>172</v>
      </c>
      <c r="AG69" t="s">
        <v>134</v>
      </c>
      <c r="AH69" t="s">
        <v>105</v>
      </c>
    </row>
    <row r="70" spans="4:34">
      <c r="D70" t="s">
        <v>1340</v>
      </c>
      <c r="E70" t="s">
        <v>2438</v>
      </c>
      <c r="O70" t="s">
        <v>2450</v>
      </c>
      <c r="P70">
        <v>40700</v>
      </c>
      <c r="Q70" t="s">
        <v>784</v>
      </c>
      <c r="AB70" t="s">
        <v>174</v>
      </c>
      <c r="AG70" t="s">
        <v>158</v>
      </c>
      <c r="AH70" t="s">
        <v>105</v>
      </c>
    </row>
    <row r="71" spans="4:34">
      <c r="D71" t="s">
        <v>1149</v>
      </c>
      <c r="E71" t="s">
        <v>2438</v>
      </c>
      <c r="O71" t="s">
        <v>599</v>
      </c>
      <c r="P71">
        <v>40700</v>
      </c>
      <c r="Q71" t="s">
        <v>784</v>
      </c>
      <c r="AB71" t="s">
        <v>2451</v>
      </c>
      <c r="AG71" t="s">
        <v>120</v>
      </c>
      <c r="AH71" t="s">
        <v>103</v>
      </c>
    </row>
    <row r="72" spans="4:34">
      <c r="D72" t="s">
        <v>954</v>
      </c>
      <c r="E72" t="s">
        <v>2438</v>
      </c>
      <c r="O72" t="s">
        <v>469</v>
      </c>
      <c r="P72">
        <v>40700</v>
      </c>
      <c r="Q72" t="s">
        <v>784</v>
      </c>
      <c r="AB72" t="s">
        <v>2129</v>
      </c>
      <c r="AC72">
        <v>1</v>
      </c>
      <c r="AG72" t="s">
        <v>110</v>
      </c>
      <c r="AH72" t="s">
        <v>106</v>
      </c>
    </row>
    <row r="73" spans="4:34">
      <c r="D73" t="s">
        <v>2452</v>
      </c>
      <c r="E73" t="s">
        <v>2438</v>
      </c>
      <c r="O73" t="s">
        <v>2453</v>
      </c>
      <c r="P73">
        <v>40700</v>
      </c>
      <c r="Q73" t="s">
        <v>784</v>
      </c>
      <c r="AB73" t="s">
        <v>2262</v>
      </c>
      <c r="AG73" t="s">
        <v>118</v>
      </c>
      <c r="AH73" t="s">
        <v>106</v>
      </c>
    </row>
    <row r="74" spans="4:34">
      <c r="D74" t="s">
        <v>2454</v>
      </c>
      <c r="E74" t="s">
        <v>2295</v>
      </c>
      <c r="O74" t="s">
        <v>2045</v>
      </c>
      <c r="P74">
        <v>40700</v>
      </c>
      <c r="Q74" t="s">
        <v>784</v>
      </c>
      <c r="AB74" t="s">
        <v>110</v>
      </c>
      <c r="AG74" t="s">
        <v>112</v>
      </c>
      <c r="AH74" t="s">
        <v>106</v>
      </c>
    </row>
    <row r="75" spans="4:34">
      <c r="D75" t="s">
        <v>2345</v>
      </c>
      <c r="E75" s="7" t="s">
        <v>2295</v>
      </c>
      <c r="O75" t="s">
        <v>443</v>
      </c>
      <c r="P75">
        <v>40700</v>
      </c>
      <c r="Q75" t="s">
        <v>784</v>
      </c>
      <c r="AB75" t="s">
        <v>266</v>
      </c>
      <c r="AG75" t="s">
        <v>130</v>
      </c>
      <c r="AH75" t="s">
        <v>103</v>
      </c>
    </row>
    <row r="76" spans="4:34">
      <c r="D76" t="s">
        <v>929</v>
      </c>
      <c r="E76" t="s">
        <v>2295</v>
      </c>
      <c r="O76" t="s">
        <v>262</v>
      </c>
      <c r="P76">
        <v>40700</v>
      </c>
      <c r="Q76" t="s">
        <v>784</v>
      </c>
      <c r="AB76" t="s">
        <v>2455</v>
      </c>
      <c r="AG76" t="s">
        <v>143</v>
      </c>
      <c r="AH76" t="s">
        <v>106</v>
      </c>
    </row>
    <row r="77" spans="4:34">
      <c r="D77" t="s">
        <v>1010</v>
      </c>
      <c r="E77" t="s">
        <v>2295</v>
      </c>
      <c r="O77" t="s">
        <v>2456</v>
      </c>
      <c r="P77">
        <v>40700</v>
      </c>
      <c r="Q77" t="s">
        <v>784</v>
      </c>
      <c r="AB77" t="s">
        <v>2457</v>
      </c>
      <c r="AG77" t="s">
        <v>146</v>
      </c>
      <c r="AH77" t="s">
        <v>106</v>
      </c>
    </row>
    <row r="78" spans="4:34">
      <c r="D78" t="s">
        <v>2458</v>
      </c>
      <c r="E78" s="7" t="s">
        <v>2295</v>
      </c>
      <c r="O78" t="s">
        <v>2459</v>
      </c>
      <c r="P78">
        <v>40700</v>
      </c>
      <c r="Q78" t="s">
        <v>784</v>
      </c>
      <c r="AB78" t="s">
        <v>686</v>
      </c>
      <c r="AG78" t="s">
        <v>163</v>
      </c>
      <c r="AH78" t="s">
        <v>106</v>
      </c>
    </row>
    <row r="79" spans="4:34">
      <c r="D79" t="s">
        <v>2460</v>
      </c>
      <c r="E79" s="7" t="s">
        <v>2295</v>
      </c>
      <c r="O79" t="s">
        <v>2188</v>
      </c>
      <c r="P79">
        <v>40700</v>
      </c>
      <c r="Q79" t="s">
        <v>784</v>
      </c>
      <c r="AB79" t="s">
        <v>2349</v>
      </c>
      <c r="AC79" t="s">
        <v>97</v>
      </c>
      <c r="AG79" t="s">
        <v>266</v>
      </c>
      <c r="AH79" t="s">
        <v>106</v>
      </c>
    </row>
    <row r="80" spans="4:34">
      <c r="D80" t="s">
        <v>545</v>
      </c>
      <c r="E80" s="7" t="s">
        <v>2461</v>
      </c>
      <c r="O80" t="s">
        <v>2462</v>
      </c>
      <c r="P80">
        <v>40700</v>
      </c>
      <c r="Q80" t="s">
        <v>784</v>
      </c>
      <c r="AB80" t="s">
        <v>399</v>
      </c>
      <c r="AC80">
        <v>1</v>
      </c>
    </row>
    <row r="81" spans="4:29">
      <c r="D81" s="8" t="s">
        <v>336</v>
      </c>
      <c r="E81" s="8" t="s">
        <v>2461</v>
      </c>
      <c r="O81" t="s">
        <v>455</v>
      </c>
      <c r="P81">
        <v>40700</v>
      </c>
      <c r="Q81" t="s">
        <v>784</v>
      </c>
      <c r="AB81" t="s">
        <v>196</v>
      </c>
    </row>
    <row r="82" spans="4:29">
      <c r="D82" t="s">
        <v>2353</v>
      </c>
      <c r="E82" t="s">
        <v>2463</v>
      </c>
      <c r="O82" t="s">
        <v>2192</v>
      </c>
      <c r="P82">
        <v>40700</v>
      </c>
      <c r="Q82" t="s">
        <v>784</v>
      </c>
      <c r="AB82" t="s">
        <v>204</v>
      </c>
    </row>
    <row r="83" spans="4:29">
      <c r="D83" t="s">
        <v>2464</v>
      </c>
      <c r="E83" t="s">
        <v>2295</v>
      </c>
      <c r="O83" t="s">
        <v>2465</v>
      </c>
      <c r="P83">
        <v>40700</v>
      </c>
      <c r="Q83" t="s">
        <v>784</v>
      </c>
      <c r="AB83" t="s">
        <v>2439</v>
      </c>
    </row>
    <row r="84" spans="4:29">
      <c r="D84" t="s">
        <v>2466</v>
      </c>
      <c r="E84" t="s">
        <v>2295</v>
      </c>
      <c r="O84" t="s">
        <v>2467</v>
      </c>
      <c r="P84">
        <v>40700</v>
      </c>
      <c r="Q84" t="s">
        <v>784</v>
      </c>
      <c r="AB84" t="s">
        <v>257</v>
      </c>
    </row>
    <row r="85" spans="4:29">
      <c r="D85" t="s">
        <v>2468</v>
      </c>
      <c r="E85" t="s">
        <v>2469</v>
      </c>
      <c r="O85" t="s">
        <v>2470</v>
      </c>
      <c r="P85">
        <v>40700</v>
      </c>
      <c r="Q85" t="s">
        <v>784</v>
      </c>
      <c r="AB85" t="s">
        <v>2433</v>
      </c>
    </row>
    <row r="86" spans="4:29">
      <c r="D86" t="s">
        <v>2471</v>
      </c>
      <c r="E86" t="s">
        <v>2472</v>
      </c>
      <c r="O86" t="s">
        <v>2473</v>
      </c>
      <c r="P86">
        <v>40700</v>
      </c>
      <c r="Q86" t="s">
        <v>784</v>
      </c>
      <c r="AB86" t="s">
        <v>225</v>
      </c>
    </row>
    <row r="87" spans="4:29">
      <c r="D87" t="s">
        <v>2474</v>
      </c>
      <c r="E87" t="s">
        <v>2475</v>
      </c>
      <c r="O87" t="s">
        <v>404</v>
      </c>
      <c r="P87">
        <v>40700</v>
      </c>
      <c r="Q87" t="s">
        <v>784</v>
      </c>
      <c r="AB87" t="s">
        <v>200</v>
      </c>
    </row>
    <row r="88" spans="4:29">
      <c r="D88" t="s">
        <v>2356</v>
      </c>
      <c r="E88" s="7" t="s">
        <v>2476</v>
      </c>
      <c r="O88" t="s">
        <v>2216</v>
      </c>
      <c r="P88">
        <v>40700</v>
      </c>
      <c r="Q88" t="s">
        <v>784</v>
      </c>
      <c r="AB88" t="s">
        <v>221</v>
      </c>
    </row>
    <row r="89" spans="4:29">
      <c r="D89" t="s">
        <v>2477</v>
      </c>
      <c r="E89" s="7" t="s">
        <v>2305</v>
      </c>
      <c r="O89" t="s">
        <v>2103</v>
      </c>
      <c r="P89">
        <v>40700</v>
      </c>
      <c r="Q89" t="s">
        <v>784</v>
      </c>
      <c r="AB89" t="s">
        <v>639</v>
      </c>
    </row>
    <row r="90" spans="4:29">
      <c r="D90" t="s">
        <v>2477</v>
      </c>
      <c r="E90" s="7" t="s">
        <v>2295</v>
      </c>
      <c r="O90" t="s">
        <v>2110</v>
      </c>
      <c r="P90">
        <v>40700</v>
      </c>
      <c r="Q90" t="s">
        <v>784</v>
      </c>
      <c r="AB90" t="s">
        <v>2181</v>
      </c>
    </row>
    <row r="91" spans="4:29">
      <c r="D91" t="s">
        <v>2478</v>
      </c>
      <c r="E91" s="7" t="s">
        <v>2295</v>
      </c>
      <c r="O91" t="s">
        <v>2479</v>
      </c>
      <c r="P91">
        <v>40700</v>
      </c>
      <c r="Q91" t="s">
        <v>784</v>
      </c>
      <c r="AB91" t="s">
        <v>2480</v>
      </c>
    </row>
    <row r="92" spans="4:29">
      <c r="D92" s="8" t="s">
        <v>2481</v>
      </c>
      <c r="E92" s="7" t="s">
        <v>2295</v>
      </c>
      <c r="O92" t="s">
        <v>2482</v>
      </c>
      <c r="P92">
        <v>40700</v>
      </c>
      <c r="Q92" t="s">
        <v>784</v>
      </c>
      <c r="AB92" t="s">
        <v>260</v>
      </c>
    </row>
    <row r="93" spans="4:29">
      <c r="D93" t="s">
        <v>2483</v>
      </c>
      <c r="E93" s="7" t="s">
        <v>2484</v>
      </c>
      <c r="O93" t="s">
        <v>1156</v>
      </c>
      <c r="P93">
        <v>40900</v>
      </c>
      <c r="Q93" t="s">
        <v>2442</v>
      </c>
      <c r="AB93" t="s">
        <v>273</v>
      </c>
      <c r="AC93">
        <v>1</v>
      </c>
    </row>
    <row r="94" spans="4:29">
      <c r="D94" t="s">
        <v>2485</v>
      </c>
      <c r="E94" t="s">
        <v>2484</v>
      </c>
      <c r="O94" t="s">
        <v>2486</v>
      </c>
      <c r="P94">
        <v>40700</v>
      </c>
      <c r="Q94" t="s">
        <v>784</v>
      </c>
      <c r="AB94" t="s">
        <v>2487</v>
      </c>
      <c r="AC94" t="s">
        <v>97</v>
      </c>
    </row>
    <row r="95" spans="4:29">
      <c r="D95" t="s">
        <v>561</v>
      </c>
      <c r="E95" t="s">
        <v>2295</v>
      </c>
      <c r="O95" t="s">
        <v>2398</v>
      </c>
      <c r="P95">
        <v>40700</v>
      </c>
      <c r="Q95" t="s">
        <v>784</v>
      </c>
      <c r="AB95" t="s">
        <v>2488</v>
      </c>
      <c r="AC95" t="s">
        <v>97</v>
      </c>
    </row>
    <row r="96" spans="4:29">
      <c r="D96" t="s">
        <v>2489</v>
      </c>
      <c r="E96" t="s">
        <v>2295</v>
      </c>
      <c r="O96" t="s">
        <v>2490</v>
      </c>
      <c r="P96">
        <v>40700</v>
      </c>
      <c r="Q96" t="s">
        <v>784</v>
      </c>
      <c r="AB96" t="s">
        <v>2491</v>
      </c>
      <c r="AC96">
        <v>1</v>
      </c>
    </row>
    <row r="97" spans="4:29">
      <c r="D97" t="s">
        <v>2492</v>
      </c>
      <c r="E97" s="7" t="s">
        <v>2295</v>
      </c>
      <c r="O97" t="s">
        <v>2493</v>
      </c>
      <c r="P97">
        <v>40700</v>
      </c>
      <c r="Q97" t="s">
        <v>784</v>
      </c>
      <c r="AB97" t="s">
        <v>2494</v>
      </c>
      <c r="AC97">
        <v>1</v>
      </c>
    </row>
    <row r="98" spans="4:29">
      <c r="D98" s="9" t="s">
        <v>446</v>
      </c>
      <c r="E98" s="7" t="s">
        <v>2495</v>
      </c>
      <c r="O98" t="s">
        <v>2496</v>
      </c>
      <c r="P98">
        <v>40700</v>
      </c>
      <c r="Q98" t="s">
        <v>784</v>
      </c>
      <c r="AB98" t="s">
        <v>2497</v>
      </c>
      <c r="AC98" t="s">
        <v>97</v>
      </c>
    </row>
    <row r="99" spans="4:29">
      <c r="D99" t="s">
        <v>2498</v>
      </c>
      <c r="E99" t="s">
        <v>2495</v>
      </c>
      <c r="O99" t="s">
        <v>2499</v>
      </c>
      <c r="P99">
        <v>40700</v>
      </c>
      <c r="Q99" t="s">
        <v>784</v>
      </c>
      <c r="AB99" t="s">
        <v>2500</v>
      </c>
      <c r="AC99" t="s">
        <v>97</v>
      </c>
    </row>
    <row r="100" spans="4:29">
      <c r="D100" t="s">
        <v>933</v>
      </c>
      <c r="E100" t="s">
        <v>2495</v>
      </c>
      <c r="O100" t="s">
        <v>2441</v>
      </c>
      <c r="P100">
        <v>40700</v>
      </c>
      <c r="Q100" t="s">
        <v>784</v>
      </c>
      <c r="AB100" t="s">
        <v>729</v>
      </c>
    </row>
    <row r="101" spans="4:29">
      <c r="D101" t="s">
        <v>933</v>
      </c>
      <c r="E101" s="7" t="s">
        <v>2495</v>
      </c>
      <c r="O101" t="s">
        <v>2501</v>
      </c>
      <c r="P101">
        <v>40700</v>
      </c>
      <c r="Q101" t="s">
        <v>784</v>
      </c>
      <c r="AB101" t="s">
        <v>2502</v>
      </c>
    </row>
    <row r="102" spans="4:29">
      <c r="D102" t="s">
        <v>601</v>
      </c>
      <c r="E102" s="7" t="s">
        <v>2295</v>
      </c>
      <c r="O102" t="s">
        <v>2503</v>
      </c>
      <c r="P102">
        <v>40700</v>
      </c>
      <c r="Q102" t="s">
        <v>784</v>
      </c>
      <c r="AB102" t="s">
        <v>197</v>
      </c>
    </row>
    <row r="103" spans="4:29">
      <c r="D103" t="s">
        <v>2504</v>
      </c>
      <c r="E103" s="7" t="s">
        <v>2295</v>
      </c>
      <c r="O103" t="s">
        <v>2355</v>
      </c>
      <c r="P103">
        <v>40700</v>
      </c>
      <c r="Q103" t="s">
        <v>784</v>
      </c>
      <c r="AB103" t="s">
        <v>640</v>
      </c>
    </row>
    <row r="104" spans="4:29">
      <c r="D104" t="s">
        <v>1553</v>
      </c>
      <c r="E104" s="7" t="s">
        <v>2505</v>
      </c>
      <c r="O104" t="s">
        <v>964</v>
      </c>
      <c r="P104">
        <v>40700</v>
      </c>
      <c r="Q104" t="s">
        <v>784</v>
      </c>
      <c r="AB104" t="s">
        <v>2506</v>
      </c>
    </row>
    <row r="105" spans="4:29">
      <c r="D105" t="s">
        <v>459</v>
      </c>
      <c r="E105" s="7" t="s">
        <v>2505</v>
      </c>
      <c r="O105" t="s">
        <v>366</v>
      </c>
      <c r="P105">
        <v>40700</v>
      </c>
      <c r="Q105" t="s">
        <v>784</v>
      </c>
      <c r="AB105" t="s">
        <v>2507</v>
      </c>
    </row>
    <row r="106" spans="4:29">
      <c r="D106" t="s">
        <v>2508</v>
      </c>
      <c r="E106" s="7" t="s">
        <v>2505</v>
      </c>
      <c r="O106" t="s">
        <v>2509</v>
      </c>
      <c r="P106">
        <v>40700</v>
      </c>
      <c r="Q106" t="s">
        <v>784</v>
      </c>
      <c r="AB106" t="s">
        <v>2510</v>
      </c>
    </row>
    <row r="107" spans="4:29">
      <c r="D107" t="s">
        <v>2097</v>
      </c>
      <c r="E107" s="7" t="s">
        <v>2295</v>
      </c>
      <c r="O107" t="s">
        <v>305</v>
      </c>
      <c r="P107">
        <v>40700</v>
      </c>
      <c r="Q107" t="s">
        <v>784</v>
      </c>
      <c r="AB107" t="s">
        <v>727</v>
      </c>
    </row>
    <row r="108" spans="4:29">
      <c r="D108" t="s">
        <v>436</v>
      </c>
      <c r="E108" t="s">
        <v>2511</v>
      </c>
      <c r="O108" t="s">
        <v>2512</v>
      </c>
      <c r="P108">
        <v>40700</v>
      </c>
      <c r="Q108" t="s">
        <v>784</v>
      </c>
      <c r="AB108" t="s">
        <v>2513</v>
      </c>
    </row>
    <row r="109" spans="4:29">
      <c r="D109" t="s">
        <v>864</v>
      </c>
      <c r="E109" t="s">
        <v>2511</v>
      </c>
      <c r="O109" t="s">
        <v>2514</v>
      </c>
      <c r="P109">
        <v>40700</v>
      </c>
      <c r="Q109" t="s">
        <v>784</v>
      </c>
      <c r="AB109" t="s">
        <v>215</v>
      </c>
    </row>
    <row r="110" spans="4:29">
      <c r="D110" t="s">
        <v>2490</v>
      </c>
      <c r="E110" t="s">
        <v>2511</v>
      </c>
      <c r="O110" t="s">
        <v>2515</v>
      </c>
      <c r="P110">
        <v>40700</v>
      </c>
      <c r="Q110" t="s">
        <v>784</v>
      </c>
      <c r="AB110" t="s">
        <v>732</v>
      </c>
    </row>
    <row r="111" spans="4:29">
      <c r="D111" t="s">
        <v>315</v>
      </c>
      <c r="E111" s="7" t="s">
        <v>2516</v>
      </c>
      <c r="O111" t="s">
        <v>2517</v>
      </c>
      <c r="P111">
        <v>40700</v>
      </c>
      <c r="Q111" t="s">
        <v>784</v>
      </c>
      <c r="AB111" t="s">
        <v>742</v>
      </c>
    </row>
    <row r="112" spans="4:29">
      <c r="D112" t="s">
        <v>2203</v>
      </c>
      <c r="E112" s="7" t="s">
        <v>2295</v>
      </c>
      <c r="O112" t="s">
        <v>2518</v>
      </c>
      <c r="P112">
        <v>40700</v>
      </c>
      <c r="Q112" t="s">
        <v>784</v>
      </c>
      <c r="AB112" t="s">
        <v>205</v>
      </c>
    </row>
    <row r="113" spans="4:28">
      <c r="D113" t="s">
        <v>1022</v>
      </c>
      <c r="E113" t="s">
        <v>2295</v>
      </c>
      <c r="O113" t="s">
        <v>1022</v>
      </c>
      <c r="P113">
        <v>40700</v>
      </c>
      <c r="Q113" t="s">
        <v>784</v>
      </c>
      <c r="AB113" t="s">
        <v>646</v>
      </c>
    </row>
    <row r="114" spans="4:28">
      <c r="D114" t="s">
        <v>1022</v>
      </c>
      <c r="E114" t="s">
        <v>2295</v>
      </c>
      <c r="O114" t="s">
        <v>2378</v>
      </c>
      <c r="P114">
        <v>40700</v>
      </c>
      <c r="Q114" t="s">
        <v>784</v>
      </c>
      <c r="AB114" t="s">
        <v>122</v>
      </c>
    </row>
    <row r="115" spans="4:28">
      <c r="D115" t="s">
        <v>2369</v>
      </c>
      <c r="E115" t="s">
        <v>2295</v>
      </c>
      <c r="O115" t="s">
        <v>2519</v>
      </c>
      <c r="P115">
        <v>40700</v>
      </c>
      <c r="Q115" t="s">
        <v>784</v>
      </c>
      <c r="AB115" t="s">
        <v>654</v>
      </c>
    </row>
    <row r="116" spans="4:28">
      <c r="D116" t="s">
        <v>2520</v>
      </c>
      <c r="E116" s="7" t="s">
        <v>2295</v>
      </c>
      <c r="O116" t="s">
        <v>2521</v>
      </c>
      <c r="P116">
        <v>40700</v>
      </c>
      <c r="Q116" t="s">
        <v>784</v>
      </c>
      <c r="AB116" t="s">
        <v>2522</v>
      </c>
    </row>
    <row r="117" spans="4:28">
      <c r="D117" t="s">
        <v>2523</v>
      </c>
      <c r="E117" s="7" t="s">
        <v>2295</v>
      </c>
      <c r="O117" t="s">
        <v>2524</v>
      </c>
      <c r="P117">
        <v>40700</v>
      </c>
      <c r="Q117" t="s">
        <v>784</v>
      </c>
      <c r="AB117" t="s">
        <v>717</v>
      </c>
    </row>
    <row r="118" spans="4:28">
      <c r="D118" t="s">
        <v>2525</v>
      </c>
      <c r="E118" s="7" t="s">
        <v>2295</v>
      </c>
      <c r="O118" t="s">
        <v>2526</v>
      </c>
      <c r="P118">
        <v>40700</v>
      </c>
      <c r="Q118" t="s">
        <v>784</v>
      </c>
      <c r="AB118" t="s">
        <v>647</v>
      </c>
    </row>
    <row r="119" spans="4:28">
      <c r="D119" t="s">
        <v>2527</v>
      </c>
      <c r="E119" s="7" t="s">
        <v>2295</v>
      </c>
      <c r="O119" t="s">
        <v>2504</v>
      </c>
      <c r="P119">
        <v>40700</v>
      </c>
      <c r="Q119" t="s">
        <v>784</v>
      </c>
      <c r="AB119" t="s">
        <v>123</v>
      </c>
    </row>
    <row r="120" spans="4:28">
      <c r="D120" t="s">
        <v>17</v>
      </c>
      <c r="E120" t="s">
        <v>15</v>
      </c>
      <c r="O120" t="s">
        <v>2528</v>
      </c>
      <c r="P120">
        <v>40700</v>
      </c>
      <c r="Q120" t="s">
        <v>784</v>
      </c>
      <c r="AB120" t="s">
        <v>2529</v>
      </c>
    </row>
    <row r="121" spans="4:28">
      <c r="D121" t="s">
        <v>2372</v>
      </c>
      <c r="E121" s="7" t="s">
        <v>2295</v>
      </c>
      <c r="O121" t="s">
        <v>1116</v>
      </c>
      <c r="P121">
        <v>40700</v>
      </c>
      <c r="Q121" t="s">
        <v>784</v>
      </c>
      <c r="AB121" t="s">
        <v>692</v>
      </c>
    </row>
    <row r="122" spans="4:28">
      <c r="D122" t="s">
        <v>2479</v>
      </c>
      <c r="E122" t="s">
        <v>2530</v>
      </c>
      <c r="O122" t="s">
        <v>553</v>
      </c>
      <c r="P122">
        <v>40700</v>
      </c>
      <c r="Q122" t="s">
        <v>784</v>
      </c>
      <c r="AB122" t="s">
        <v>2531</v>
      </c>
    </row>
    <row r="123" spans="4:28">
      <c r="D123" s="7" t="s">
        <v>2532</v>
      </c>
      <c r="E123" s="7" t="s">
        <v>2530</v>
      </c>
      <c r="O123" t="s">
        <v>1136</v>
      </c>
      <c r="P123">
        <v>40700</v>
      </c>
      <c r="Q123" t="s">
        <v>784</v>
      </c>
      <c r="AB123" t="s">
        <v>118</v>
      </c>
    </row>
    <row r="124" spans="4:28">
      <c r="D124" t="s">
        <v>270</v>
      </c>
      <c r="E124" s="7" t="s">
        <v>2530</v>
      </c>
      <c r="O124" t="s">
        <v>2533</v>
      </c>
      <c r="P124">
        <v>40700</v>
      </c>
      <c r="Q124" t="s">
        <v>784</v>
      </c>
      <c r="AB124" t="s">
        <v>146</v>
      </c>
    </row>
    <row r="125" spans="4:28">
      <c r="D125" s="9" t="s">
        <v>853</v>
      </c>
      <c r="E125" s="7" t="s">
        <v>2530</v>
      </c>
      <c r="O125" t="s">
        <v>2534</v>
      </c>
      <c r="P125">
        <v>40900</v>
      </c>
      <c r="Q125" t="s">
        <v>2442</v>
      </c>
      <c r="AB125" t="s">
        <v>2535</v>
      </c>
    </row>
    <row r="126" spans="4:28">
      <c r="D126" t="s">
        <v>2536</v>
      </c>
      <c r="E126" t="s">
        <v>2530</v>
      </c>
      <c r="O126" t="s">
        <v>2537</v>
      </c>
      <c r="P126">
        <v>40700</v>
      </c>
      <c r="Q126" t="s">
        <v>784</v>
      </c>
      <c r="AB126" t="s">
        <v>641</v>
      </c>
    </row>
    <row r="127" spans="4:28">
      <c r="D127" t="s">
        <v>2538</v>
      </c>
      <c r="E127" s="7" t="s">
        <v>2295</v>
      </c>
      <c r="O127" t="s">
        <v>933</v>
      </c>
      <c r="P127">
        <v>40700</v>
      </c>
      <c r="Q127" t="s">
        <v>784</v>
      </c>
      <c r="AB127" t="s">
        <v>710</v>
      </c>
    </row>
    <row r="128" spans="4:28">
      <c r="D128" t="s">
        <v>2521</v>
      </c>
      <c r="E128" s="7" t="s">
        <v>2295</v>
      </c>
      <c r="O128" t="s">
        <v>603</v>
      </c>
      <c r="P128">
        <v>40700</v>
      </c>
      <c r="Q128" t="s">
        <v>784</v>
      </c>
      <c r="AB128" t="s">
        <v>711</v>
      </c>
    </row>
    <row r="129" spans="4:29">
      <c r="D129" t="s">
        <v>423</v>
      </c>
      <c r="E129" s="7" t="s">
        <v>2295</v>
      </c>
      <c r="O129" t="s">
        <v>906</v>
      </c>
      <c r="P129">
        <v>40700</v>
      </c>
      <c r="Q129" t="s">
        <v>784</v>
      </c>
      <c r="AB129" t="s">
        <v>143</v>
      </c>
    </row>
    <row r="130" spans="4:29">
      <c r="D130" t="s">
        <v>1053</v>
      </c>
      <c r="E130" s="7" t="s">
        <v>2295</v>
      </c>
      <c r="O130" t="s">
        <v>2473</v>
      </c>
      <c r="P130">
        <v>40700</v>
      </c>
      <c r="Q130" t="s">
        <v>784</v>
      </c>
      <c r="AB130" t="s">
        <v>664</v>
      </c>
    </row>
    <row r="131" spans="4:29">
      <c r="D131" t="s">
        <v>2539</v>
      </c>
      <c r="E131" s="7" t="s">
        <v>2540</v>
      </c>
      <c r="O131" t="s">
        <v>2541</v>
      </c>
      <c r="P131">
        <v>40700</v>
      </c>
      <c r="Q131" t="s">
        <v>784</v>
      </c>
      <c r="AB131" t="s">
        <v>2542</v>
      </c>
    </row>
    <row r="132" spans="4:29">
      <c r="D132" t="s">
        <v>2380</v>
      </c>
      <c r="E132" s="7" t="s">
        <v>2540</v>
      </c>
      <c r="O132" t="s">
        <v>2356</v>
      </c>
      <c r="P132">
        <v>40700</v>
      </c>
      <c r="Q132" t="s">
        <v>784</v>
      </c>
      <c r="AB132" t="s">
        <v>648</v>
      </c>
    </row>
    <row r="133" spans="4:29">
      <c r="D133" t="s">
        <v>1696</v>
      </c>
      <c r="E133" t="s">
        <v>2540</v>
      </c>
      <c r="O133" t="s">
        <v>2449</v>
      </c>
      <c r="P133">
        <v>40700</v>
      </c>
      <c r="Q133" t="s">
        <v>784</v>
      </c>
      <c r="AB133" t="s">
        <v>112</v>
      </c>
    </row>
    <row r="134" spans="4:29">
      <c r="D134" t="s">
        <v>919</v>
      </c>
      <c r="E134" t="s">
        <v>2295</v>
      </c>
      <c r="O134" t="s">
        <v>2447</v>
      </c>
      <c r="P134">
        <v>40700</v>
      </c>
      <c r="Q134" t="s">
        <v>784</v>
      </c>
      <c r="AB134" t="s">
        <v>712</v>
      </c>
    </row>
    <row r="135" spans="4:29">
      <c r="D135" t="s">
        <v>944</v>
      </c>
      <c r="E135" s="7" t="s">
        <v>2295</v>
      </c>
      <c r="O135" t="s">
        <v>108</v>
      </c>
      <c r="P135">
        <v>40700</v>
      </c>
      <c r="Q135" t="s">
        <v>784</v>
      </c>
      <c r="AB135" t="s">
        <v>2198</v>
      </c>
    </row>
    <row r="136" spans="4:29">
      <c r="D136" t="s">
        <v>1650</v>
      </c>
      <c r="E136" t="s">
        <v>2295</v>
      </c>
      <c r="O136" t="s">
        <v>2330</v>
      </c>
      <c r="P136">
        <v>40700</v>
      </c>
      <c r="Q136" t="s">
        <v>784</v>
      </c>
      <c r="AB136" t="s">
        <v>163</v>
      </c>
    </row>
    <row r="137" spans="4:29">
      <c r="D137" t="s">
        <v>1347</v>
      </c>
      <c r="E137" t="s">
        <v>2295</v>
      </c>
      <c r="O137" t="s">
        <v>2103</v>
      </c>
      <c r="P137">
        <v>40700</v>
      </c>
      <c r="Q137" t="s">
        <v>784</v>
      </c>
      <c r="AB137" t="s">
        <v>2543</v>
      </c>
    </row>
    <row r="138" spans="4:29">
      <c r="D138" t="s">
        <v>2544</v>
      </c>
      <c r="E138" s="7" t="s">
        <v>2295</v>
      </c>
      <c r="O138" t="s">
        <v>2545</v>
      </c>
      <c r="P138">
        <v>40900</v>
      </c>
      <c r="Q138" t="s">
        <v>2442</v>
      </c>
      <c r="AB138" t="s">
        <v>617</v>
      </c>
      <c r="AC138">
        <v>1</v>
      </c>
    </row>
    <row r="139" spans="4:29">
      <c r="D139" t="s">
        <v>860</v>
      </c>
      <c r="E139" s="7" t="s">
        <v>2295</v>
      </c>
      <c r="O139" t="s">
        <v>2536</v>
      </c>
      <c r="P139">
        <v>40700</v>
      </c>
      <c r="Q139" t="s">
        <v>784</v>
      </c>
      <c r="AB139" t="s">
        <v>683</v>
      </c>
      <c r="AC139">
        <v>1</v>
      </c>
    </row>
    <row r="140" spans="4:29">
      <c r="D140" t="s">
        <v>2100</v>
      </c>
      <c r="E140" s="7" t="s">
        <v>2295</v>
      </c>
      <c r="O140" t="s">
        <v>1412</v>
      </c>
      <c r="P140">
        <v>40700</v>
      </c>
      <c r="Q140" t="s">
        <v>784</v>
      </c>
      <c r="AB140" t="s">
        <v>2546</v>
      </c>
    </row>
    <row r="141" spans="4:29">
      <c r="D141" t="s">
        <v>2547</v>
      </c>
      <c r="E141" s="7" t="s">
        <v>2295</v>
      </c>
      <c r="O141" t="s">
        <v>1400</v>
      </c>
      <c r="P141">
        <v>40700</v>
      </c>
      <c r="Q141" t="s">
        <v>784</v>
      </c>
      <c r="AB141" t="s">
        <v>2548</v>
      </c>
      <c r="AC141" t="s">
        <v>97</v>
      </c>
    </row>
    <row r="142" spans="4:29">
      <c r="D142" t="s">
        <v>2239</v>
      </c>
      <c r="E142" s="7" t="s">
        <v>2295</v>
      </c>
      <c r="O142" t="s">
        <v>2358</v>
      </c>
      <c r="P142">
        <v>40700</v>
      </c>
      <c r="Q142" t="s">
        <v>784</v>
      </c>
      <c r="AB142" t="s">
        <v>657</v>
      </c>
    </row>
    <row r="143" spans="4:29">
      <c r="D143" s="8" t="s">
        <v>2549</v>
      </c>
      <c r="E143" s="7" t="s">
        <v>2295</v>
      </c>
      <c r="O143" t="s">
        <v>2550</v>
      </c>
      <c r="P143">
        <v>40900</v>
      </c>
      <c r="Q143" t="s">
        <v>2442</v>
      </c>
      <c r="AB143" t="s">
        <v>2551</v>
      </c>
    </row>
    <row r="144" spans="4:29">
      <c r="D144" t="s">
        <v>378</v>
      </c>
      <c r="E144" t="s">
        <v>2295</v>
      </c>
      <c r="O144" t="s">
        <v>2045</v>
      </c>
      <c r="P144">
        <v>40700</v>
      </c>
      <c r="Q144" t="s">
        <v>784</v>
      </c>
      <c r="AB144" t="s">
        <v>2552</v>
      </c>
      <c r="AC144">
        <v>1</v>
      </c>
    </row>
    <row r="145" spans="4:29">
      <c r="D145" t="s">
        <v>1069</v>
      </c>
      <c r="E145" t="s">
        <v>2553</v>
      </c>
      <c r="O145" t="s">
        <v>2412</v>
      </c>
      <c r="P145">
        <v>40700</v>
      </c>
      <c r="Q145" t="s">
        <v>784</v>
      </c>
      <c r="AB145" t="s">
        <v>2554</v>
      </c>
      <c r="AC145" t="s">
        <v>97</v>
      </c>
    </row>
    <row r="146" spans="4:29">
      <c r="D146" t="s">
        <v>2509</v>
      </c>
      <c r="E146" t="s">
        <v>2553</v>
      </c>
      <c r="O146" t="s">
        <v>545</v>
      </c>
      <c r="P146">
        <v>40700</v>
      </c>
      <c r="Q146" t="s">
        <v>784</v>
      </c>
      <c r="AB146" t="s">
        <v>2554</v>
      </c>
      <c r="AC146" t="s">
        <v>97</v>
      </c>
    </row>
    <row r="147" spans="4:29">
      <c r="D147" t="s">
        <v>2555</v>
      </c>
      <c r="E147" t="s">
        <v>2553</v>
      </c>
      <c r="O147" t="s">
        <v>2556</v>
      </c>
      <c r="P147">
        <v>40700</v>
      </c>
      <c r="Q147" t="s">
        <v>784</v>
      </c>
      <c r="AB147" t="s">
        <v>2557</v>
      </c>
    </row>
    <row r="148" spans="4:29">
      <c r="D148" t="s">
        <v>431</v>
      </c>
      <c r="E148" t="s">
        <v>2553</v>
      </c>
      <c r="O148" t="s">
        <v>2558</v>
      </c>
      <c r="P148">
        <v>40700</v>
      </c>
      <c r="Q148" t="s">
        <v>784</v>
      </c>
      <c r="AB148" t="s">
        <v>2557</v>
      </c>
    </row>
    <row r="149" spans="4:29">
      <c r="D149" t="s">
        <v>2556</v>
      </c>
      <c r="E149" t="s">
        <v>2295</v>
      </c>
      <c r="O149" t="s">
        <v>2559</v>
      </c>
      <c r="P149">
        <v>40700</v>
      </c>
      <c r="Q149" t="s">
        <v>784</v>
      </c>
      <c r="AB149" t="s">
        <v>2560</v>
      </c>
      <c r="AC149" t="s">
        <v>97</v>
      </c>
    </row>
    <row r="150" spans="4:29">
      <c r="D150" t="s">
        <v>2206</v>
      </c>
      <c r="E150" t="s">
        <v>2295</v>
      </c>
      <c r="O150" t="s">
        <v>2508</v>
      </c>
      <c r="P150">
        <v>40700</v>
      </c>
      <c r="Q150" t="s">
        <v>784</v>
      </c>
      <c r="AB150" t="s">
        <v>2560</v>
      </c>
      <c r="AC150" t="s">
        <v>97</v>
      </c>
    </row>
    <row r="151" spans="4:29">
      <c r="D151" t="s">
        <v>1136</v>
      </c>
      <c r="E151" t="s">
        <v>2295</v>
      </c>
      <c r="O151" t="s">
        <v>2058</v>
      </c>
      <c r="P151">
        <v>40700</v>
      </c>
      <c r="Q151" t="s">
        <v>784</v>
      </c>
      <c r="AB151" t="s">
        <v>2561</v>
      </c>
      <c r="AC151" t="s">
        <v>97</v>
      </c>
    </row>
    <row r="152" spans="4:29">
      <c r="D152" t="s">
        <v>1136</v>
      </c>
      <c r="E152" t="s">
        <v>2295</v>
      </c>
      <c r="O152" t="s">
        <v>378</v>
      </c>
      <c r="P152">
        <v>40700</v>
      </c>
      <c r="Q152" t="s">
        <v>784</v>
      </c>
      <c r="AB152" t="s">
        <v>2562</v>
      </c>
      <c r="AC152" t="s">
        <v>97</v>
      </c>
    </row>
    <row r="153" spans="4:29">
      <c r="D153" t="s">
        <v>2563</v>
      </c>
      <c r="E153" t="s">
        <v>2295</v>
      </c>
      <c r="O153" t="s">
        <v>2564</v>
      </c>
      <c r="P153">
        <v>40700</v>
      </c>
      <c r="Q153" t="s">
        <v>784</v>
      </c>
      <c r="AB153" t="s">
        <v>2562</v>
      </c>
      <c r="AC153" t="s">
        <v>97</v>
      </c>
    </row>
    <row r="154" spans="4:29">
      <c r="D154" t="s">
        <v>2073</v>
      </c>
      <c r="E154" t="s">
        <v>2565</v>
      </c>
      <c r="O154" t="s">
        <v>2566</v>
      </c>
      <c r="P154">
        <v>40700</v>
      </c>
      <c r="Q154" t="s">
        <v>784</v>
      </c>
      <c r="AB154" t="s">
        <v>2567</v>
      </c>
      <c r="AC154" t="s">
        <v>97</v>
      </c>
    </row>
    <row r="155" spans="4:29">
      <c r="D155" t="s">
        <v>2073</v>
      </c>
      <c r="E155" s="7" t="s">
        <v>2565</v>
      </c>
      <c r="O155" t="s">
        <v>2568</v>
      </c>
      <c r="P155">
        <v>40700</v>
      </c>
      <c r="Q155" t="s">
        <v>784</v>
      </c>
      <c r="AB155" t="s">
        <v>2569</v>
      </c>
      <c r="AC155">
        <v>1</v>
      </c>
    </row>
    <row r="156" spans="4:29">
      <c r="D156" t="s">
        <v>2570</v>
      </c>
      <c r="E156" t="s">
        <v>2295</v>
      </c>
      <c r="O156" t="s">
        <v>2335</v>
      </c>
      <c r="P156">
        <v>40700</v>
      </c>
      <c r="Q156" t="s">
        <v>784</v>
      </c>
      <c r="AB156" t="s">
        <v>134</v>
      </c>
    </row>
    <row r="157" spans="4:29">
      <c r="D157" t="s">
        <v>2395</v>
      </c>
      <c r="E157" t="s">
        <v>2295</v>
      </c>
      <c r="O157" t="s">
        <v>2571</v>
      </c>
      <c r="P157">
        <v>40700</v>
      </c>
      <c r="Q157" t="s">
        <v>784</v>
      </c>
      <c r="AB157" t="s">
        <v>2572</v>
      </c>
    </row>
    <row r="158" spans="4:29">
      <c r="D158" t="s">
        <v>2395</v>
      </c>
      <c r="E158" s="7" t="s">
        <v>2295</v>
      </c>
      <c r="O158" t="s">
        <v>2573</v>
      </c>
      <c r="P158">
        <v>40700</v>
      </c>
      <c r="Q158" t="s">
        <v>784</v>
      </c>
      <c r="AB158" t="s">
        <v>2440</v>
      </c>
      <c r="AC158">
        <v>1</v>
      </c>
    </row>
    <row r="159" spans="4:29">
      <c r="D159" t="s">
        <v>2574</v>
      </c>
      <c r="E159" s="7" t="s">
        <v>2295</v>
      </c>
      <c r="O159" t="s">
        <v>2424</v>
      </c>
      <c r="P159">
        <v>40700</v>
      </c>
      <c r="Q159" t="s">
        <v>784</v>
      </c>
      <c r="AB159" t="s">
        <v>2572</v>
      </c>
    </row>
    <row r="160" spans="4:29">
      <c r="D160" t="s">
        <v>2575</v>
      </c>
      <c r="E160" t="s">
        <v>2295</v>
      </c>
      <c r="O160" t="s">
        <v>2456</v>
      </c>
      <c r="P160">
        <v>40700</v>
      </c>
      <c r="Q160" t="s">
        <v>784</v>
      </c>
      <c r="AB160" t="s">
        <v>2572</v>
      </c>
    </row>
    <row r="161" spans="4:29">
      <c r="D161" t="s">
        <v>906</v>
      </c>
      <c r="E161" s="7" t="s">
        <v>2295</v>
      </c>
      <c r="O161" t="s">
        <v>2575</v>
      </c>
      <c r="P161">
        <v>40700</v>
      </c>
      <c r="Q161" t="s">
        <v>784</v>
      </c>
      <c r="AB161" t="s">
        <v>2572</v>
      </c>
    </row>
    <row r="162" spans="4:29">
      <c r="D162" t="s">
        <v>906</v>
      </c>
      <c r="E162" s="7" t="s">
        <v>2295</v>
      </c>
      <c r="O162" t="s">
        <v>561</v>
      </c>
      <c r="P162">
        <v>40700</v>
      </c>
      <c r="Q162" t="s">
        <v>784</v>
      </c>
      <c r="AB162" t="s">
        <v>2158</v>
      </c>
    </row>
    <row r="163" spans="4:29">
      <c r="D163" t="s">
        <v>2576</v>
      </c>
      <c r="E163" s="7" t="s">
        <v>2295</v>
      </c>
      <c r="O163" t="s">
        <v>1231</v>
      </c>
      <c r="P163">
        <v>40700</v>
      </c>
      <c r="Q163" t="s">
        <v>784</v>
      </c>
      <c r="AB163" t="s">
        <v>2572</v>
      </c>
    </row>
    <row r="164" spans="4:29">
      <c r="D164" t="s">
        <v>937</v>
      </c>
      <c r="E164" t="s">
        <v>2295</v>
      </c>
      <c r="O164" t="s">
        <v>2395</v>
      </c>
      <c r="P164">
        <v>40700</v>
      </c>
      <c r="Q164" t="s">
        <v>784</v>
      </c>
      <c r="AB164" t="s">
        <v>2572</v>
      </c>
    </row>
    <row r="165" spans="4:29">
      <c r="D165" t="s">
        <v>875</v>
      </c>
      <c r="E165" t="s">
        <v>2295</v>
      </c>
      <c r="O165" t="s">
        <v>2547</v>
      </c>
      <c r="P165">
        <v>40700</v>
      </c>
      <c r="Q165" t="s">
        <v>784</v>
      </c>
      <c r="AB165" t="s">
        <v>2572</v>
      </c>
    </row>
    <row r="166" spans="4:29">
      <c r="D166" t="s">
        <v>2402</v>
      </c>
      <c r="E166" s="7" t="s">
        <v>2577</v>
      </c>
      <c r="O166" t="s">
        <v>2362</v>
      </c>
      <c r="P166">
        <v>40700</v>
      </c>
      <c r="Q166" t="s">
        <v>784</v>
      </c>
      <c r="AB166" t="s">
        <v>2572</v>
      </c>
    </row>
    <row r="167" spans="4:29">
      <c r="D167" t="s">
        <v>2578</v>
      </c>
      <c r="E167" t="s">
        <v>2295</v>
      </c>
      <c r="O167" t="s">
        <v>1321</v>
      </c>
      <c r="P167">
        <v>40700</v>
      </c>
      <c r="Q167" t="s">
        <v>784</v>
      </c>
      <c r="AB167" t="s">
        <v>2572</v>
      </c>
    </row>
    <row r="168" spans="4:29">
      <c r="D168" t="s">
        <v>2242</v>
      </c>
      <c r="E168" t="s">
        <v>2295</v>
      </c>
      <c r="O168" t="s">
        <v>2579</v>
      </c>
      <c r="P168">
        <v>40700</v>
      </c>
      <c r="Q168" t="s">
        <v>784</v>
      </c>
      <c r="AB168" t="s">
        <v>2572</v>
      </c>
    </row>
    <row r="169" spans="4:29">
      <c r="D169" t="s">
        <v>2524</v>
      </c>
      <c r="E169" t="s">
        <v>2295</v>
      </c>
      <c r="O169" t="s">
        <v>1833</v>
      </c>
      <c r="P169">
        <v>40700</v>
      </c>
      <c r="Q169" t="s">
        <v>784</v>
      </c>
      <c r="AB169" t="s">
        <v>2440</v>
      </c>
      <c r="AC169">
        <v>1</v>
      </c>
    </row>
    <row r="170" spans="4:29">
      <c r="D170" t="s">
        <v>2405</v>
      </c>
      <c r="E170" t="s">
        <v>2295</v>
      </c>
      <c r="O170" t="s">
        <v>2404</v>
      </c>
      <c r="P170">
        <v>40700</v>
      </c>
      <c r="Q170" t="s">
        <v>784</v>
      </c>
      <c r="AB170" t="s">
        <v>2580</v>
      </c>
      <c r="AC170" t="s">
        <v>97</v>
      </c>
    </row>
    <row r="171" spans="4:29">
      <c r="D171" t="s">
        <v>2581</v>
      </c>
      <c r="E171" t="s">
        <v>2295</v>
      </c>
      <c r="O171" t="s">
        <v>2452</v>
      </c>
      <c r="P171">
        <v>40700</v>
      </c>
      <c r="Q171" t="s">
        <v>784</v>
      </c>
      <c r="AB171" t="s">
        <v>2582</v>
      </c>
      <c r="AC171" t="s">
        <v>97</v>
      </c>
    </row>
    <row r="172" spans="4:29">
      <c r="D172" t="s">
        <v>2266</v>
      </c>
      <c r="E172" t="s">
        <v>2295</v>
      </c>
      <c r="O172" t="s">
        <v>2583</v>
      </c>
      <c r="P172">
        <v>40700</v>
      </c>
      <c r="Q172" t="s">
        <v>784</v>
      </c>
      <c r="AB172" t="s">
        <v>2584</v>
      </c>
    </row>
    <row r="173" spans="4:29">
      <c r="D173" t="s">
        <v>2585</v>
      </c>
      <c r="E173" t="s">
        <v>2295</v>
      </c>
      <c r="O173" t="s">
        <v>270</v>
      </c>
      <c r="P173">
        <v>40700</v>
      </c>
      <c r="Q173" t="s">
        <v>784</v>
      </c>
      <c r="AB173" t="s">
        <v>2586</v>
      </c>
    </row>
    <row r="174" spans="4:29">
      <c r="D174" t="s">
        <v>2587</v>
      </c>
      <c r="E174" s="7" t="s">
        <v>2295</v>
      </c>
      <c r="O174" t="s">
        <v>2498</v>
      </c>
      <c r="P174">
        <v>40700</v>
      </c>
      <c r="Q174" t="s">
        <v>784</v>
      </c>
      <c r="AB174" t="s">
        <v>2588</v>
      </c>
    </row>
    <row r="175" spans="4:29">
      <c r="D175" t="s">
        <v>2587</v>
      </c>
      <c r="E175" s="7" t="s">
        <v>2295</v>
      </c>
      <c r="O175" t="s">
        <v>2100</v>
      </c>
      <c r="P175">
        <v>40700</v>
      </c>
      <c r="Q175" t="s">
        <v>784</v>
      </c>
      <c r="AB175" t="s">
        <v>2589</v>
      </c>
    </row>
    <row r="176" spans="4:29">
      <c r="D176" t="s">
        <v>2590</v>
      </c>
      <c r="E176" s="7" t="s">
        <v>2295</v>
      </c>
      <c r="O176" t="s">
        <v>133</v>
      </c>
      <c r="P176">
        <v>40700</v>
      </c>
      <c r="Q176" t="s">
        <v>784</v>
      </c>
      <c r="AB176" t="s">
        <v>2591</v>
      </c>
    </row>
    <row r="177" spans="4:29">
      <c r="D177" t="s">
        <v>366</v>
      </c>
      <c r="E177" t="s">
        <v>2295</v>
      </c>
      <c r="O177" t="s">
        <v>2049</v>
      </c>
      <c r="P177">
        <v>40700</v>
      </c>
      <c r="Q177" t="s">
        <v>784</v>
      </c>
      <c r="AB177" t="s">
        <v>2592</v>
      </c>
      <c r="AC177">
        <v>1</v>
      </c>
    </row>
    <row r="178" spans="4:29">
      <c r="D178" t="s">
        <v>2593</v>
      </c>
      <c r="E178" t="s">
        <v>2295</v>
      </c>
      <c r="O178" t="s">
        <v>2073</v>
      </c>
      <c r="P178">
        <v>40700</v>
      </c>
      <c r="Q178" t="s">
        <v>784</v>
      </c>
      <c r="AB178" t="s">
        <v>2594</v>
      </c>
    </row>
    <row r="179" spans="4:29">
      <c r="D179" t="s">
        <v>2413</v>
      </c>
      <c r="E179" t="s">
        <v>2484</v>
      </c>
      <c r="O179" t="s">
        <v>314</v>
      </c>
      <c r="P179">
        <v>40700</v>
      </c>
      <c r="Q179" t="s">
        <v>784</v>
      </c>
      <c r="AB179" t="s">
        <v>2595</v>
      </c>
      <c r="AC179" t="s">
        <v>97</v>
      </c>
    </row>
    <row r="180" spans="4:29">
      <c r="D180" s="9" t="s">
        <v>424</v>
      </c>
      <c r="E180" s="7" t="s">
        <v>424</v>
      </c>
      <c r="O180" t="s">
        <v>431</v>
      </c>
      <c r="P180">
        <v>40700</v>
      </c>
      <c r="Q180" t="s">
        <v>784</v>
      </c>
      <c r="AB180" t="s">
        <v>2596</v>
      </c>
      <c r="AC180" t="s">
        <v>97</v>
      </c>
    </row>
    <row r="181" spans="4:29">
      <c r="D181" t="s">
        <v>1060</v>
      </c>
      <c r="E181" t="s">
        <v>424</v>
      </c>
      <c r="O181" t="s">
        <v>296</v>
      </c>
      <c r="P181">
        <v>40700</v>
      </c>
      <c r="Q181" t="s">
        <v>784</v>
      </c>
      <c r="AB181" t="s">
        <v>318</v>
      </c>
      <c r="AC181" t="s">
        <v>97</v>
      </c>
    </row>
    <row r="182" spans="4:29">
      <c r="D182" s="8" t="s">
        <v>302</v>
      </c>
      <c r="E182" s="7" t="s">
        <v>424</v>
      </c>
      <c r="O182" t="s">
        <v>302</v>
      </c>
      <c r="P182">
        <v>40700</v>
      </c>
      <c r="Q182" t="s">
        <v>784</v>
      </c>
      <c r="AB182" t="s">
        <v>2597</v>
      </c>
      <c r="AC182" t="s">
        <v>97</v>
      </c>
    </row>
    <row r="183" spans="4:29">
      <c r="D183" t="s">
        <v>1412</v>
      </c>
      <c r="E183" s="7" t="s">
        <v>424</v>
      </c>
      <c r="O183" t="s">
        <v>597</v>
      </c>
      <c r="P183">
        <v>40700</v>
      </c>
      <c r="Q183" t="s">
        <v>784</v>
      </c>
      <c r="AB183" t="s">
        <v>321</v>
      </c>
      <c r="AC183" t="s">
        <v>97</v>
      </c>
    </row>
    <row r="184" spans="4:29">
      <c r="D184" t="s">
        <v>1412</v>
      </c>
      <c r="E184" t="s">
        <v>424</v>
      </c>
      <c r="O184" t="s">
        <v>315</v>
      </c>
      <c r="P184">
        <v>40700</v>
      </c>
      <c r="Q184" t="s">
        <v>784</v>
      </c>
      <c r="AB184" t="s">
        <v>2598</v>
      </c>
    </row>
    <row r="185" spans="4:29">
      <c r="D185" t="s">
        <v>1507</v>
      </c>
      <c r="E185" t="s">
        <v>2305</v>
      </c>
      <c r="O185" t="s">
        <v>508</v>
      </c>
      <c r="P185">
        <v>40700</v>
      </c>
      <c r="Q185" t="s">
        <v>784</v>
      </c>
      <c r="AB185" t="s">
        <v>2599</v>
      </c>
    </row>
    <row r="186" spans="4:29">
      <c r="D186" t="s">
        <v>2493</v>
      </c>
      <c r="E186" t="s">
        <v>2305</v>
      </c>
      <c r="O186" t="s">
        <v>2236</v>
      </c>
      <c r="P186">
        <v>40700</v>
      </c>
      <c r="Q186" t="s">
        <v>784</v>
      </c>
      <c r="AB186" t="s">
        <v>2600</v>
      </c>
      <c r="AC186">
        <v>1</v>
      </c>
    </row>
    <row r="187" spans="4:29">
      <c r="D187" t="s">
        <v>976</v>
      </c>
      <c r="E187" t="s">
        <v>2305</v>
      </c>
      <c r="O187" t="s">
        <v>2585</v>
      </c>
      <c r="P187">
        <v>40700</v>
      </c>
      <c r="Q187" t="s">
        <v>784</v>
      </c>
      <c r="AB187" t="s">
        <v>2594</v>
      </c>
    </row>
    <row r="188" spans="4:29">
      <c r="D188" t="s">
        <v>108</v>
      </c>
      <c r="E188" s="7" t="s">
        <v>2305</v>
      </c>
      <c r="O188" t="s">
        <v>2453</v>
      </c>
      <c r="P188">
        <v>40700</v>
      </c>
      <c r="Q188" t="s">
        <v>784</v>
      </c>
      <c r="AB188" t="s">
        <v>2601</v>
      </c>
    </row>
    <row r="189" spans="4:29">
      <c r="D189" t="s">
        <v>2558</v>
      </c>
      <c r="E189" s="7" t="s">
        <v>2305</v>
      </c>
      <c r="O189" t="s">
        <v>2602</v>
      </c>
      <c r="P189">
        <v>40700</v>
      </c>
      <c r="Q189" t="s">
        <v>784</v>
      </c>
      <c r="AB189" t="s">
        <v>2603</v>
      </c>
    </row>
    <row r="190" spans="4:29">
      <c r="D190" t="s">
        <v>890</v>
      </c>
      <c r="E190" t="s">
        <v>2305</v>
      </c>
      <c r="O190" t="s">
        <v>2453</v>
      </c>
      <c r="P190">
        <v>40700</v>
      </c>
      <c r="Q190" t="s">
        <v>784</v>
      </c>
      <c r="AB190" t="s">
        <v>2604</v>
      </c>
      <c r="AC190" t="s">
        <v>97</v>
      </c>
    </row>
    <row r="191" spans="4:29">
      <c r="D191" t="s">
        <v>2605</v>
      </c>
      <c r="E191" t="s">
        <v>2295</v>
      </c>
      <c r="O191" t="s">
        <v>2393</v>
      </c>
      <c r="P191">
        <v>40700</v>
      </c>
      <c r="Q191" t="s">
        <v>784</v>
      </c>
      <c r="AB191" t="s">
        <v>314</v>
      </c>
      <c r="AC191" t="s">
        <v>97</v>
      </c>
    </row>
    <row r="192" spans="4:29">
      <c r="D192" t="s">
        <v>380</v>
      </c>
      <c r="E192" s="7" t="s">
        <v>2295</v>
      </c>
      <c r="O192" t="s">
        <v>2606</v>
      </c>
      <c r="P192">
        <v>40700</v>
      </c>
      <c r="Q192" t="s">
        <v>784</v>
      </c>
      <c r="AB192" t="s">
        <v>2607</v>
      </c>
    </row>
    <row r="193" spans="4:29">
      <c r="D193" t="s">
        <v>2566</v>
      </c>
      <c r="E193" t="s">
        <v>2295</v>
      </c>
      <c r="O193" t="s">
        <v>2608</v>
      </c>
      <c r="P193">
        <v>40700</v>
      </c>
      <c r="Q193" t="s">
        <v>784</v>
      </c>
      <c r="AB193" t="s">
        <v>2609</v>
      </c>
      <c r="AC193" t="s">
        <v>97</v>
      </c>
    </row>
    <row r="194" spans="4:29">
      <c r="D194" t="s">
        <v>2610</v>
      </c>
      <c r="E194" s="7" t="s">
        <v>2295</v>
      </c>
      <c r="O194" t="s">
        <v>2611</v>
      </c>
      <c r="P194">
        <v>40700</v>
      </c>
      <c r="Q194" t="s">
        <v>784</v>
      </c>
      <c r="AB194" t="s">
        <v>2397</v>
      </c>
    </row>
    <row r="195" spans="4:29">
      <c r="D195" t="s">
        <v>2519</v>
      </c>
      <c r="E195" s="7" t="s">
        <v>2295</v>
      </c>
      <c r="O195" t="s">
        <v>91</v>
      </c>
      <c r="P195">
        <v>40700</v>
      </c>
      <c r="Q195" t="s">
        <v>784</v>
      </c>
      <c r="AB195" t="s">
        <v>2612</v>
      </c>
      <c r="AC195" t="s">
        <v>97</v>
      </c>
    </row>
    <row r="196" spans="4:29">
      <c r="D196" t="s">
        <v>2613</v>
      </c>
      <c r="E196" t="s">
        <v>2295</v>
      </c>
      <c r="O196" t="s">
        <v>2614</v>
      </c>
      <c r="P196">
        <v>40700</v>
      </c>
      <c r="Q196" t="s">
        <v>784</v>
      </c>
      <c r="AB196" t="s">
        <v>2615</v>
      </c>
      <c r="AC196" t="s">
        <v>97</v>
      </c>
    </row>
    <row r="197" spans="4:29">
      <c r="D197" t="s">
        <v>2616</v>
      </c>
      <c r="E197" t="s">
        <v>2295</v>
      </c>
      <c r="O197" t="s">
        <v>2617</v>
      </c>
      <c r="P197">
        <v>40700</v>
      </c>
      <c r="Q197" t="s">
        <v>784</v>
      </c>
      <c r="AB197" t="s">
        <v>2618</v>
      </c>
      <c r="AC197" t="s">
        <v>97</v>
      </c>
    </row>
    <row r="198" spans="4:29">
      <c r="D198" t="s">
        <v>2619</v>
      </c>
      <c r="E198" s="7" t="s">
        <v>2295</v>
      </c>
      <c r="O198" t="s">
        <v>382</v>
      </c>
      <c r="P198">
        <v>40700</v>
      </c>
      <c r="Q198" t="s">
        <v>784</v>
      </c>
      <c r="AB198" t="s">
        <v>2620</v>
      </c>
      <c r="AC198" t="s">
        <v>97</v>
      </c>
    </row>
    <row r="199" spans="4:29">
      <c r="D199" t="s">
        <v>370</v>
      </c>
      <c r="E199" s="7" t="s">
        <v>2621</v>
      </c>
      <c r="O199" t="s">
        <v>2622</v>
      </c>
      <c r="P199">
        <v>40700</v>
      </c>
      <c r="Q199" t="s">
        <v>784</v>
      </c>
      <c r="AB199" t="s">
        <v>2623</v>
      </c>
    </row>
    <row r="200" spans="4:29">
      <c r="D200" t="s">
        <v>2514</v>
      </c>
      <c r="E200" t="s">
        <v>2621</v>
      </c>
      <c r="O200" t="s">
        <v>2624</v>
      </c>
      <c r="P200">
        <v>40700</v>
      </c>
      <c r="Q200" t="s">
        <v>784</v>
      </c>
      <c r="AB200" t="s">
        <v>2250</v>
      </c>
    </row>
    <row r="201" spans="4:29">
      <c r="D201" t="s">
        <v>1168</v>
      </c>
      <c r="E201" s="7" t="s">
        <v>2621</v>
      </c>
      <c r="O201" t="s">
        <v>2625</v>
      </c>
      <c r="P201">
        <v>40700</v>
      </c>
      <c r="Q201" t="s">
        <v>784</v>
      </c>
      <c r="AB201" t="s">
        <v>2626</v>
      </c>
    </row>
    <row r="202" spans="4:29">
      <c r="D202" t="s">
        <v>2627</v>
      </c>
      <c r="E202" s="7" t="s">
        <v>2628</v>
      </c>
      <c r="O202" t="s">
        <v>2629</v>
      </c>
      <c r="P202">
        <v>40700</v>
      </c>
      <c r="Q202" t="s">
        <v>784</v>
      </c>
      <c r="AB202" t="s">
        <v>2630</v>
      </c>
    </row>
    <row r="203" spans="4:29">
      <c r="D203" t="s">
        <v>2420</v>
      </c>
      <c r="E203" t="s">
        <v>2628</v>
      </c>
      <c r="O203" t="s">
        <v>2631</v>
      </c>
      <c r="P203">
        <v>40700</v>
      </c>
      <c r="Q203" t="s">
        <v>784</v>
      </c>
      <c r="AB203" t="s">
        <v>2632</v>
      </c>
    </row>
    <row r="204" spans="4:29">
      <c r="D204" t="s">
        <v>2559</v>
      </c>
      <c r="E204" s="7" t="s">
        <v>2628</v>
      </c>
      <c r="O204" t="s">
        <v>2633</v>
      </c>
      <c r="P204">
        <v>40700</v>
      </c>
      <c r="Q204" t="s">
        <v>784</v>
      </c>
      <c r="AB204" t="s">
        <v>2634</v>
      </c>
    </row>
    <row r="205" spans="4:29">
      <c r="D205" t="s">
        <v>1504</v>
      </c>
      <c r="E205" t="s">
        <v>2628</v>
      </c>
      <c r="O205" t="s">
        <v>2635</v>
      </c>
      <c r="P205">
        <v>40700</v>
      </c>
      <c r="Q205" t="s">
        <v>784</v>
      </c>
      <c r="AB205" t="s">
        <v>2636</v>
      </c>
    </row>
    <row r="206" spans="4:29">
      <c r="D206" t="s">
        <v>879</v>
      </c>
      <c r="E206" t="s">
        <v>879</v>
      </c>
      <c r="O206" s="40" t="s">
        <v>2637</v>
      </c>
      <c r="P206">
        <v>40700</v>
      </c>
      <c r="Q206" t="s">
        <v>784</v>
      </c>
      <c r="AB206" t="s">
        <v>2638</v>
      </c>
      <c r="AC206" t="s">
        <v>97</v>
      </c>
    </row>
    <row r="207" spans="4:29">
      <c r="D207" t="s">
        <v>2633</v>
      </c>
      <c r="E207" t="s">
        <v>2639</v>
      </c>
      <c r="O207" t="s">
        <v>2593</v>
      </c>
      <c r="P207">
        <v>40700</v>
      </c>
      <c r="Q207" t="s">
        <v>784</v>
      </c>
      <c r="AB207" t="s">
        <v>2638</v>
      </c>
      <c r="AC207" t="s">
        <v>97</v>
      </c>
    </row>
    <row r="208" spans="4:29">
      <c r="D208" t="s">
        <v>2237</v>
      </c>
      <c r="E208" t="s">
        <v>2639</v>
      </c>
      <c r="O208" t="s">
        <v>2481</v>
      </c>
      <c r="P208">
        <v>40700</v>
      </c>
      <c r="Q208" t="s">
        <v>784</v>
      </c>
      <c r="AB208" t="s">
        <v>2640</v>
      </c>
      <c r="AC208" t="s">
        <v>97</v>
      </c>
    </row>
    <row r="209" spans="4:29">
      <c r="D209" t="s">
        <v>2237</v>
      </c>
      <c r="E209" t="s">
        <v>2639</v>
      </c>
      <c r="O209" t="s">
        <v>2641</v>
      </c>
      <c r="P209">
        <v>40700</v>
      </c>
      <c r="Q209" t="s">
        <v>784</v>
      </c>
      <c r="AB209" t="s">
        <v>2642</v>
      </c>
      <c r="AC209" t="s">
        <v>97</v>
      </c>
    </row>
    <row r="210" spans="4:29">
      <c r="D210" t="s">
        <v>2643</v>
      </c>
      <c r="E210" s="7" t="s">
        <v>2639</v>
      </c>
      <c r="O210" t="s">
        <v>2644</v>
      </c>
      <c r="P210">
        <v>40700</v>
      </c>
      <c r="Q210" t="s">
        <v>784</v>
      </c>
      <c r="AB210" t="s">
        <v>2642</v>
      </c>
      <c r="AC210" t="s">
        <v>97</v>
      </c>
    </row>
    <row r="211" spans="4:29">
      <c r="D211" t="s">
        <v>2482</v>
      </c>
      <c r="E211" s="7" t="s">
        <v>879</v>
      </c>
      <c r="O211" t="s">
        <v>2478</v>
      </c>
      <c r="P211">
        <v>40700</v>
      </c>
      <c r="Q211" t="s">
        <v>784</v>
      </c>
      <c r="AB211" t="s">
        <v>2645</v>
      </c>
      <c r="AC211" t="s">
        <v>97</v>
      </c>
    </row>
    <row r="212" spans="4:29">
      <c r="D212" t="s">
        <v>2646</v>
      </c>
      <c r="E212" t="s">
        <v>879</v>
      </c>
      <c r="O212" t="s">
        <v>2647</v>
      </c>
      <c r="P212">
        <v>40700</v>
      </c>
      <c r="Q212" t="s">
        <v>784</v>
      </c>
      <c r="AB212" t="s">
        <v>2648</v>
      </c>
    </row>
    <row r="213" spans="4:29">
      <c r="D213" t="s">
        <v>133</v>
      </c>
      <c r="E213" s="7" t="s">
        <v>879</v>
      </c>
      <c r="O213" t="s">
        <v>2649</v>
      </c>
      <c r="P213">
        <v>40700</v>
      </c>
      <c r="Q213" t="s">
        <v>784</v>
      </c>
      <c r="AB213" t="s">
        <v>2650</v>
      </c>
    </row>
    <row r="214" spans="4:29">
      <c r="D214" s="8" t="s">
        <v>2515</v>
      </c>
      <c r="E214" s="7" t="s">
        <v>2639</v>
      </c>
      <c r="O214" t="s">
        <v>2651</v>
      </c>
      <c r="P214">
        <v>40900</v>
      </c>
      <c r="Q214" t="s">
        <v>2442</v>
      </c>
      <c r="AB214" t="s">
        <v>2652</v>
      </c>
      <c r="AC214" t="s">
        <v>97</v>
      </c>
    </row>
    <row r="215" spans="4:29">
      <c r="D215" s="21" t="s">
        <v>2526</v>
      </c>
      <c r="E215" s="22" t="s">
        <v>2295</v>
      </c>
      <c r="O215" t="s">
        <v>2653</v>
      </c>
      <c r="P215">
        <v>40700</v>
      </c>
      <c r="Q215" t="s">
        <v>784</v>
      </c>
      <c r="AB215" t="s">
        <v>2652</v>
      </c>
      <c r="AC215" t="s">
        <v>97</v>
      </c>
    </row>
    <row r="216" spans="4:29">
      <c r="D216" t="s">
        <v>1099</v>
      </c>
      <c r="E216" s="7" t="s">
        <v>2295</v>
      </c>
      <c r="O216" t="s">
        <v>264</v>
      </c>
      <c r="P216">
        <v>40700</v>
      </c>
      <c r="Q216" t="s">
        <v>784</v>
      </c>
      <c r="AB216" t="s">
        <v>2652</v>
      </c>
      <c r="AC216" t="s">
        <v>97</v>
      </c>
    </row>
    <row r="217" spans="4:29">
      <c r="D217" t="s">
        <v>2426</v>
      </c>
      <c r="E217" t="s">
        <v>2295</v>
      </c>
      <c r="O217" t="s">
        <v>2654</v>
      </c>
      <c r="P217">
        <v>40700</v>
      </c>
      <c r="Q217" t="s">
        <v>784</v>
      </c>
      <c r="AB217" t="s">
        <v>2655</v>
      </c>
      <c r="AC217" t="s">
        <v>97</v>
      </c>
    </row>
    <row r="218" spans="4:29">
      <c r="D218" t="s">
        <v>2058</v>
      </c>
      <c r="E218" s="7" t="s">
        <v>2656</v>
      </c>
      <c r="O218" t="s">
        <v>264</v>
      </c>
      <c r="P218">
        <v>40700</v>
      </c>
      <c r="Q218" t="s">
        <v>784</v>
      </c>
      <c r="AB218" t="s">
        <v>2655</v>
      </c>
      <c r="AC218" t="s">
        <v>97</v>
      </c>
    </row>
    <row r="219" spans="4:29">
      <c r="D219" t="s">
        <v>2430</v>
      </c>
      <c r="E219" s="7" t="s">
        <v>2295</v>
      </c>
      <c r="O219" t="s">
        <v>2481</v>
      </c>
      <c r="P219">
        <v>40700</v>
      </c>
      <c r="Q219" t="s">
        <v>784</v>
      </c>
      <c r="AB219" t="s">
        <v>2657</v>
      </c>
      <c r="AC219" t="s">
        <v>97</v>
      </c>
    </row>
    <row r="220" spans="4:29">
      <c r="D220" t="s">
        <v>2658</v>
      </c>
      <c r="E220" s="7" t="s">
        <v>2295</v>
      </c>
      <c r="O220" t="s">
        <v>1116</v>
      </c>
      <c r="P220">
        <v>40700</v>
      </c>
      <c r="Q220" t="s">
        <v>784</v>
      </c>
      <c r="AB220" t="s">
        <v>2659</v>
      </c>
      <c r="AC220" t="s">
        <v>97</v>
      </c>
    </row>
    <row r="221" spans="4:29">
      <c r="D221" t="s">
        <v>2573</v>
      </c>
      <c r="E221" s="7" t="s">
        <v>2660</v>
      </c>
      <c r="O221" t="s">
        <v>2055</v>
      </c>
      <c r="P221">
        <v>40700</v>
      </c>
      <c r="Q221" t="s">
        <v>784</v>
      </c>
      <c r="AB221" t="s">
        <v>2659</v>
      </c>
      <c r="AC221" t="s">
        <v>97</v>
      </c>
    </row>
    <row r="222" spans="4:29">
      <c r="D222" t="s">
        <v>305</v>
      </c>
      <c r="E222" s="7" t="s">
        <v>2660</v>
      </c>
      <c r="O222" t="s">
        <v>603</v>
      </c>
      <c r="P222">
        <v>40700</v>
      </c>
      <c r="Q222" t="s">
        <v>784</v>
      </c>
      <c r="AB222" t="s">
        <v>2661</v>
      </c>
      <c r="AC222" t="s">
        <v>97</v>
      </c>
    </row>
    <row r="223" spans="4:29">
      <c r="D223" t="s">
        <v>2662</v>
      </c>
      <c r="E223" s="7" t="s">
        <v>2295</v>
      </c>
      <c r="O223" t="s">
        <v>313</v>
      </c>
      <c r="P223">
        <v>40700</v>
      </c>
      <c r="Q223" t="s">
        <v>784</v>
      </c>
      <c r="AB223" t="s">
        <v>2663</v>
      </c>
      <c r="AC223" t="s">
        <v>97</v>
      </c>
    </row>
    <row r="224" spans="4:29">
      <c r="D224" t="s">
        <v>2436</v>
      </c>
      <c r="E224" s="7" t="s">
        <v>2295</v>
      </c>
      <c r="O224" t="s">
        <v>2424</v>
      </c>
      <c r="P224">
        <v>40700</v>
      </c>
      <c r="Q224" t="s">
        <v>784</v>
      </c>
      <c r="AB224" t="s">
        <v>2663</v>
      </c>
      <c r="AC224" t="s">
        <v>97</v>
      </c>
    </row>
    <row r="225" spans="4:29">
      <c r="D225" t="s">
        <v>2664</v>
      </c>
      <c r="E225" s="7" t="s">
        <v>2295</v>
      </c>
      <c r="O225" t="s">
        <v>2259</v>
      </c>
      <c r="P225">
        <v>40700</v>
      </c>
      <c r="Q225" t="s">
        <v>784</v>
      </c>
      <c r="AB225" t="s">
        <v>2665</v>
      </c>
      <c r="AC225" t="s">
        <v>97</v>
      </c>
    </row>
    <row r="226" spans="4:29">
      <c r="D226" t="s">
        <v>2349</v>
      </c>
      <c r="E226" t="s">
        <v>2295</v>
      </c>
      <c r="O226" t="s">
        <v>296</v>
      </c>
      <c r="P226">
        <v>40700</v>
      </c>
      <c r="Q226" t="s">
        <v>784</v>
      </c>
      <c r="AB226" t="s">
        <v>2665</v>
      </c>
      <c r="AC226" t="s">
        <v>97</v>
      </c>
    </row>
    <row r="227" spans="4:29">
      <c r="D227" t="s">
        <v>314</v>
      </c>
      <c r="E227" t="s">
        <v>2295</v>
      </c>
      <c r="O227" t="s">
        <v>2447</v>
      </c>
      <c r="P227">
        <v>40700</v>
      </c>
      <c r="Q227" t="s">
        <v>784</v>
      </c>
      <c r="AB227" t="s">
        <v>2665</v>
      </c>
      <c r="AC227" t="s">
        <v>97</v>
      </c>
    </row>
    <row r="228" spans="4:29">
      <c r="D228" t="s">
        <v>2666</v>
      </c>
      <c r="E228" t="s">
        <v>2295</v>
      </c>
      <c r="O228" t="s">
        <v>545</v>
      </c>
      <c r="P228">
        <v>40700</v>
      </c>
      <c r="Q228" t="s">
        <v>784</v>
      </c>
      <c r="AB228" t="s">
        <v>2665</v>
      </c>
      <c r="AC228" t="s">
        <v>97</v>
      </c>
    </row>
    <row r="229" spans="4:29">
      <c r="D229" t="s">
        <v>958</v>
      </c>
      <c r="E229" t="s">
        <v>2295</v>
      </c>
      <c r="O229" t="s">
        <v>2356</v>
      </c>
      <c r="P229">
        <v>40700</v>
      </c>
      <c r="Q229" t="s">
        <v>784</v>
      </c>
      <c r="AB229" t="s">
        <v>2667</v>
      </c>
      <c r="AC229" t="s">
        <v>97</v>
      </c>
    </row>
    <row r="230" spans="4:29">
      <c r="D230" t="s">
        <v>259</v>
      </c>
      <c r="E230" t="s">
        <v>997</v>
      </c>
      <c r="O230" t="s">
        <v>2668</v>
      </c>
      <c r="P230">
        <v>40700</v>
      </c>
      <c r="Q230" t="s">
        <v>784</v>
      </c>
      <c r="AB230" t="s">
        <v>2667</v>
      </c>
      <c r="AC230" t="s">
        <v>97</v>
      </c>
    </row>
    <row r="231" spans="4:29">
      <c r="D231" t="s">
        <v>259</v>
      </c>
      <c r="E231" t="s">
        <v>997</v>
      </c>
      <c r="O231" t="s">
        <v>436</v>
      </c>
      <c r="P231">
        <v>40700</v>
      </c>
      <c r="Q231" t="s">
        <v>784</v>
      </c>
      <c r="AB231" t="s">
        <v>2669</v>
      </c>
      <c r="AC231" t="s">
        <v>97</v>
      </c>
    </row>
    <row r="232" spans="4:29">
      <c r="D232" t="s">
        <v>997</v>
      </c>
      <c r="E232" t="s">
        <v>997</v>
      </c>
      <c r="O232" t="s">
        <v>270</v>
      </c>
      <c r="P232">
        <v>40700</v>
      </c>
      <c r="Q232" t="s">
        <v>784</v>
      </c>
      <c r="AB232" t="s">
        <v>2669</v>
      </c>
      <c r="AC232" t="s">
        <v>97</v>
      </c>
    </row>
    <row r="233" spans="4:29">
      <c r="D233" t="s">
        <v>2496</v>
      </c>
      <c r="E233" t="s">
        <v>997</v>
      </c>
      <c r="O233" t="s">
        <v>2521</v>
      </c>
      <c r="P233">
        <v>40700</v>
      </c>
      <c r="Q233" t="s">
        <v>784</v>
      </c>
      <c r="AB233" t="s">
        <v>2669</v>
      </c>
      <c r="AC233" t="s">
        <v>97</v>
      </c>
    </row>
    <row r="234" spans="4:29">
      <c r="D234" t="s">
        <v>2583</v>
      </c>
      <c r="E234" t="s">
        <v>997</v>
      </c>
      <c r="O234" t="s">
        <v>2547</v>
      </c>
      <c r="P234">
        <v>40700</v>
      </c>
      <c r="Q234" t="s">
        <v>784</v>
      </c>
      <c r="AB234" t="s">
        <v>2670</v>
      </c>
      <c r="AC234" t="s">
        <v>97</v>
      </c>
    </row>
    <row r="235" spans="4:29">
      <c r="D235" t="s">
        <v>2518</v>
      </c>
      <c r="E235" t="s">
        <v>997</v>
      </c>
      <c r="O235" t="s">
        <v>2239</v>
      </c>
      <c r="P235">
        <v>40700</v>
      </c>
      <c r="Q235" t="s">
        <v>784</v>
      </c>
      <c r="AB235" t="s">
        <v>2670</v>
      </c>
      <c r="AC235" t="s">
        <v>97</v>
      </c>
    </row>
    <row r="236" spans="4:29">
      <c r="D236" t="s">
        <v>553</v>
      </c>
      <c r="E236" t="s">
        <v>2295</v>
      </c>
      <c r="O236" t="s">
        <v>2509</v>
      </c>
      <c r="P236">
        <v>40700</v>
      </c>
      <c r="Q236" t="s">
        <v>784</v>
      </c>
      <c r="AB236" t="s">
        <v>2671</v>
      </c>
      <c r="AC236" t="s">
        <v>97</v>
      </c>
    </row>
    <row r="237" spans="4:29">
      <c r="D237" t="s">
        <v>2672</v>
      </c>
      <c r="E237" t="s">
        <v>2295</v>
      </c>
      <c r="O237" t="s">
        <v>2206</v>
      </c>
      <c r="P237">
        <v>40700</v>
      </c>
      <c r="Q237" t="s">
        <v>784</v>
      </c>
      <c r="AB237" t="s">
        <v>2673</v>
      </c>
    </row>
    <row r="238" spans="4:29">
      <c r="D238" t="s">
        <v>2672</v>
      </c>
      <c r="E238" t="s">
        <v>2295</v>
      </c>
      <c r="O238" t="s">
        <v>2674</v>
      </c>
      <c r="P238">
        <v>40700</v>
      </c>
      <c r="Q238" t="s">
        <v>784</v>
      </c>
      <c r="AB238" t="s">
        <v>2675</v>
      </c>
      <c r="AC238" t="s">
        <v>97</v>
      </c>
    </row>
    <row r="239" spans="4:29">
      <c r="D239" t="s">
        <v>2602</v>
      </c>
      <c r="E239" t="s">
        <v>2295</v>
      </c>
      <c r="O239" t="s">
        <v>906</v>
      </c>
      <c r="P239">
        <v>40700</v>
      </c>
      <c r="Q239" t="s">
        <v>784</v>
      </c>
      <c r="AB239" t="s">
        <v>2676</v>
      </c>
      <c r="AC239" t="s">
        <v>97</v>
      </c>
    </row>
    <row r="240" spans="4:29">
      <c r="D240" t="s">
        <v>2534</v>
      </c>
      <c r="E240" t="s">
        <v>2295</v>
      </c>
      <c r="O240" t="s">
        <v>2524</v>
      </c>
      <c r="P240">
        <v>40700</v>
      </c>
      <c r="Q240" t="s">
        <v>784</v>
      </c>
      <c r="AB240" t="s">
        <v>713</v>
      </c>
    </row>
    <row r="241" spans="4:29">
      <c r="D241" t="s">
        <v>2550</v>
      </c>
      <c r="E241" t="s">
        <v>2295</v>
      </c>
      <c r="O241" t="s">
        <v>2585</v>
      </c>
      <c r="P241">
        <v>40700</v>
      </c>
      <c r="Q241" t="s">
        <v>784</v>
      </c>
      <c r="AB241" t="s">
        <v>271</v>
      </c>
      <c r="AC241" t="s">
        <v>97</v>
      </c>
    </row>
    <row r="242" spans="4:29">
      <c r="D242" t="s">
        <v>1156</v>
      </c>
      <c r="E242" t="s">
        <v>2295</v>
      </c>
      <c r="O242" t="s">
        <v>366</v>
      </c>
      <c r="P242">
        <v>40700</v>
      </c>
      <c r="Q242" t="s">
        <v>784</v>
      </c>
      <c r="AB242" t="s">
        <v>314</v>
      </c>
      <c r="AC242" t="s">
        <v>97</v>
      </c>
    </row>
    <row r="243" spans="4:29">
      <c r="D243" t="s">
        <v>1156</v>
      </c>
      <c r="E243" t="s">
        <v>2295</v>
      </c>
      <c r="O243" t="s">
        <v>424</v>
      </c>
      <c r="P243">
        <v>40700</v>
      </c>
      <c r="Q243" t="s">
        <v>784</v>
      </c>
      <c r="AB243" t="s">
        <v>2677</v>
      </c>
      <c r="AC243" t="s">
        <v>97</v>
      </c>
    </row>
    <row r="244" spans="4:29">
      <c r="D244" t="s">
        <v>2545</v>
      </c>
      <c r="E244" t="s">
        <v>2295</v>
      </c>
      <c r="O244" t="s">
        <v>1412</v>
      </c>
      <c r="P244">
        <v>40700</v>
      </c>
      <c r="Q244" t="s">
        <v>784</v>
      </c>
      <c r="AB244" t="s">
        <v>2678</v>
      </c>
      <c r="AC244" t="s">
        <v>97</v>
      </c>
    </row>
    <row r="245" spans="4:29">
      <c r="D245" t="s">
        <v>1858</v>
      </c>
      <c r="E245" t="s">
        <v>2295</v>
      </c>
      <c r="O245" t="s">
        <v>108</v>
      </c>
      <c r="P245">
        <v>40700</v>
      </c>
      <c r="Q245" t="s">
        <v>784</v>
      </c>
      <c r="AB245" t="s">
        <v>2679</v>
      </c>
      <c r="AC245" t="s">
        <v>97</v>
      </c>
    </row>
    <row r="246" spans="4:29">
      <c r="D246" t="s">
        <v>1400</v>
      </c>
      <c r="E246" t="s">
        <v>2295</v>
      </c>
      <c r="O246" t="s">
        <v>2680</v>
      </c>
      <c r="P246">
        <v>40700</v>
      </c>
      <c r="Q246" t="s">
        <v>784</v>
      </c>
      <c r="AB246" t="s">
        <v>2147</v>
      </c>
      <c r="AC246">
        <v>1</v>
      </c>
    </row>
    <row r="247" spans="4:29">
      <c r="D247" t="s">
        <v>1400</v>
      </c>
      <c r="E247" t="s">
        <v>2295</v>
      </c>
      <c r="O247" t="s">
        <v>370</v>
      </c>
      <c r="P247">
        <v>40700</v>
      </c>
      <c r="Q247" t="s">
        <v>784</v>
      </c>
      <c r="AB247" t="s">
        <v>323</v>
      </c>
    </row>
    <row r="248" spans="4:29">
      <c r="D248" t="s">
        <v>2445</v>
      </c>
      <c r="E248" t="s">
        <v>2295</v>
      </c>
      <c r="O248" t="s">
        <v>2514</v>
      </c>
      <c r="P248">
        <v>40700</v>
      </c>
      <c r="Q248" t="s">
        <v>784</v>
      </c>
      <c r="AB248" t="s">
        <v>2681</v>
      </c>
    </row>
    <row r="249" spans="4:29">
      <c r="D249" t="s">
        <v>1321</v>
      </c>
      <c r="E249" t="s">
        <v>2295</v>
      </c>
      <c r="O249" t="s">
        <v>2482</v>
      </c>
      <c r="P249">
        <v>40700</v>
      </c>
      <c r="Q249" t="s">
        <v>784</v>
      </c>
      <c r="AB249" t="s">
        <v>2682</v>
      </c>
    </row>
    <row r="250" spans="4:29">
      <c r="D250" t="s">
        <v>1321</v>
      </c>
      <c r="E250" t="s">
        <v>2295</v>
      </c>
      <c r="O250" t="s">
        <v>2515</v>
      </c>
      <c r="P250">
        <v>40700</v>
      </c>
      <c r="Q250" t="s">
        <v>784</v>
      </c>
      <c r="AB250" t="s">
        <v>2683</v>
      </c>
      <c r="AC250" t="s">
        <v>97</v>
      </c>
    </row>
    <row r="251" spans="4:29">
      <c r="D251" t="s">
        <v>2256</v>
      </c>
      <c r="E251" t="s">
        <v>2295</v>
      </c>
      <c r="O251" t="s">
        <v>2684</v>
      </c>
      <c r="P251">
        <v>40700</v>
      </c>
      <c r="Q251" t="s">
        <v>784</v>
      </c>
      <c r="AB251" t="s">
        <v>2685</v>
      </c>
      <c r="AC251" t="s">
        <v>97</v>
      </c>
    </row>
    <row r="252" spans="4:29">
      <c r="D252" t="s">
        <v>1361</v>
      </c>
      <c r="E252" t="s">
        <v>2295</v>
      </c>
      <c r="O252" t="s">
        <v>2430</v>
      </c>
      <c r="P252">
        <v>40700</v>
      </c>
      <c r="Q252" t="s">
        <v>784</v>
      </c>
      <c r="AB252" t="s">
        <v>2685</v>
      </c>
      <c r="AC252" t="s">
        <v>97</v>
      </c>
    </row>
    <row r="253" spans="4:29">
      <c r="D253" t="s">
        <v>613</v>
      </c>
      <c r="E253" t="s">
        <v>2295</v>
      </c>
      <c r="O253" t="s">
        <v>305</v>
      </c>
      <c r="P253">
        <v>40700</v>
      </c>
      <c r="Q253" t="s">
        <v>784</v>
      </c>
      <c r="AB253" t="s">
        <v>2686</v>
      </c>
      <c r="AC253">
        <v>1</v>
      </c>
    </row>
    <row r="254" spans="4:29">
      <c r="D254" t="s">
        <v>2450</v>
      </c>
      <c r="E254" t="s">
        <v>2295</v>
      </c>
      <c r="O254" t="s">
        <v>259</v>
      </c>
      <c r="P254">
        <v>40700</v>
      </c>
      <c r="Q254" t="s">
        <v>784</v>
      </c>
      <c r="AB254" t="s">
        <v>2687</v>
      </c>
      <c r="AC254">
        <v>1</v>
      </c>
    </row>
    <row r="255" spans="4:29">
      <c r="D255" t="s">
        <v>1231</v>
      </c>
      <c r="E255" t="s">
        <v>2295</v>
      </c>
      <c r="O255" t="s">
        <v>2649</v>
      </c>
      <c r="P255">
        <v>40700</v>
      </c>
      <c r="Q255" t="s">
        <v>784</v>
      </c>
      <c r="AB255" t="s">
        <v>325</v>
      </c>
      <c r="AC255">
        <v>1</v>
      </c>
    </row>
    <row r="256" spans="4:29">
      <c r="D256" t="s">
        <v>1231</v>
      </c>
      <c r="E256" t="s">
        <v>2295</v>
      </c>
      <c r="O256" t="s">
        <v>2518</v>
      </c>
      <c r="P256">
        <v>40700</v>
      </c>
      <c r="Q256" t="s">
        <v>784</v>
      </c>
      <c r="AB256" t="s">
        <v>324</v>
      </c>
    </row>
    <row r="257" spans="4:29">
      <c r="D257" t="s">
        <v>2688</v>
      </c>
      <c r="E257" t="s">
        <v>2689</v>
      </c>
      <c r="O257" t="s">
        <v>1156</v>
      </c>
      <c r="P257">
        <v>40900</v>
      </c>
      <c r="Q257" t="s">
        <v>2442</v>
      </c>
      <c r="AB257" t="s">
        <v>325</v>
      </c>
      <c r="AC257">
        <v>1</v>
      </c>
    </row>
    <row r="258" spans="4:29">
      <c r="D258" t="s">
        <v>2571</v>
      </c>
      <c r="E258" t="s">
        <v>2689</v>
      </c>
      <c r="O258" t="s">
        <v>1321</v>
      </c>
      <c r="P258">
        <v>40700</v>
      </c>
      <c r="Q258" t="s">
        <v>784</v>
      </c>
      <c r="AB258" t="s">
        <v>324</v>
      </c>
    </row>
    <row r="259" spans="4:29">
      <c r="D259" t="s">
        <v>599</v>
      </c>
      <c r="E259" t="s">
        <v>2295</v>
      </c>
      <c r="O259" t="s">
        <v>2690</v>
      </c>
      <c r="P259">
        <v>40700</v>
      </c>
      <c r="Q259" t="s">
        <v>784</v>
      </c>
      <c r="AB259" t="s">
        <v>325</v>
      </c>
      <c r="AC259">
        <v>1</v>
      </c>
    </row>
    <row r="260" spans="4:29">
      <c r="D260" t="s">
        <v>2691</v>
      </c>
      <c r="E260" t="s">
        <v>2295</v>
      </c>
      <c r="O260" t="s">
        <v>443</v>
      </c>
      <c r="P260">
        <v>40700</v>
      </c>
      <c r="Q260" t="s">
        <v>784</v>
      </c>
      <c r="AB260" t="s">
        <v>324</v>
      </c>
    </row>
    <row r="261" spans="4:29">
      <c r="D261" t="s">
        <v>2692</v>
      </c>
      <c r="E261" t="s">
        <v>2295</v>
      </c>
      <c r="O261" t="s">
        <v>2614</v>
      </c>
      <c r="P261">
        <v>40700</v>
      </c>
      <c r="Q261" t="s">
        <v>784</v>
      </c>
      <c r="AB261" t="s">
        <v>325</v>
      </c>
      <c r="AC261">
        <v>1</v>
      </c>
    </row>
    <row r="262" spans="4:29">
      <c r="D262" t="s">
        <v>2693</v>
      </c>
      <c r="E262" t="s">
        <v>2316</v>
      </c>
      <c r="O262" t="s">
        <v>455</v>
      </c>
      <c r="P262">
        <v>40700</v>
      </c>
      <c r="Q262" t="s">
        <v>784</v>
      </c>
      <c r="AB262" t="s">
        <v>324</v>
      </c>
    </row>
    <row r="263" spans="4:29">
      <c r="D263" t="s">
        <v>469</v>
      </c>
      <c r="E263" t="s">
        <v>2316</v>
      </c>
      <c r="O263" t="s">
        <v>2192</v>
      </c>
      <c r="P263">
        <v>40700</v>
      </c>
      <c r="Q263" t="s">
        <v>784</v>
      </c>
      <c r="AB263" t="s">
        <v>2694</v>
      </c>
      <c r="AC263" t="s">
        <v>97</v>
      </c>
    </row>
    <row r="264" spans="4:29">
      <c r="D264" t="s">
        <v>2453</v>
      </c>
      <c r="E264" t="s">
        <v>2295</v>
      </c>
      <c r="O264" t="s">
        <v>2473</v>
      </c>
      <c r="P264">
        <v>40700</v>
      </c>
      <c r="Q264" t="s">
        <v>784</v>
      </c>
      <c r="AB264" t="s">
        <v>2695</v>
      </c>
      <c r="AC264" t="s">
        <v>97</v>
      </c>
    </row>
    <row r="265" spans="4:29">
      <c r="D265" t="s">
        <v>2453</v>
      </c>
      <c r="E265" t="s">
        <v>2295</v>
      </c>
      <c r="O265" t="s">
        <v>2624</v>
      </c>
      <c r="P265">
        <v>40700</v>
      </c>
      <c r="Q265" t="s">
        <v>784</v>
      </c>
      <c r="AB265" t="s">
        <v>2696</v>
      </c>
      <c r="AC265" t="s">
        <v>97</v>
      </c>
    </row>
    <row r="266" spans="4:29">
      <c r="D266" t="s">
        <v>2697</v>
      </c>
      <c r="E266" t="s">
        <v>2540</v>
      </c>
      <c r="O266" t="s">
        <v>2512</v>
      </c>
      <c r="P266">
        <v>40700</v>
      </c>
      <c r="Q266" t="s">
        <v>784</v>
      </c>
      <c r="AB266" t="s">
        <v>2698</v>
      </c>
      <c r="AC266" t="s">
        <v>97</v>
      </c>
    </row>
    <row r="267" spans="4:29">
      <c r="D267" t="s">
        <v>2045</v>
      </c>
      <c r="E267" t="s">
        <v>2699</v>
      </c>
      <c r="O267" t="s">
        <v>2274</v>
      </c>
      <c r="P267">
        <v>40700</v>
      </c>
      <c r="Q267" t="s">
        <v>784</v>
      </c>
      <c r="AB267" t="s">
        <v>2700</v>
      </c>
      <c r="AC267" t="s">
        <v>97</v>
      </c>
    </row>
    <row r="268" spans="4:29">
      <c r="D268" t="s">
        <v>2486</v>
      </c>
      <c r="E268" t="s">
        <v>2699</v>
      </c>
      <c r="O268" t="s">
        <v>91</v>
      </c>
      <c r="P268">
        <v>40700</v>
      </c>
      <c r="Q268" t="s">
        <v>784</v>
      </c>
      <c r="AB268" t="s">
        <v>2701</v>
      </c>
      <c r="AC268" t="s">
        <v>97</v>
      </c>
    </row>
    <row r="269" spans="4:29">
      <c r="D269" t="s">
        <v>902</v>
      </c>
      <c r="E269" t="s">
        <v>2295</v>
      </c>
      <c r="O269" t="s">
        <v>2702</v>
      </c>
      <c r="P269">
        <v>40700</v>
      </c>
      <c r="Q269" t="s">
        <v>784</v>
      </c>
      <c r="AB269" t="s">
        <v>2703</v>
      </c>
      <c r="AC269">
        <v>1</v>
      </c>
    </row>
    <row r="270" spans="4:29">
      <c r="D270" t="s">
        <v>2501</v>
      </c>
      <c r="E270" t="s">
        <v>2295</v>
      </c>
      <c r="O270" t="s">
        <v>331</v>
      </c>
      <c r="P270">
        <v>40700</v>
      </c>
      <c r="Q270" t="s">
        <v>784</v>
      </c>
      <c r="AB270" t="s">
        <v>2704</v>
      </c>
    </row>
    <row r="271" spans="4:29">
      <c r="D271" t="s">
        <v>443</v>
      </c>
      <c r="E271" t="s">
        <v>2295</v>
      </c>
      <c r="O271" t="s">
        <v>387</v>
      </c>
      <c r="P271">
        <v>40700</v>
      </c>
      <c r="Q271" t="s">
        <v>784</v>
      </c>
      <c r="AB271" t="s">
        <v>2705</v>
      </c>
      <c r="AC271" t="s">
        <v>97</v>
      </c>
    </row>
    <row r="272" spans="4:29">
      <c r="D272" t="s">
        <v>2706</v>
      </c>
      <c r="E272" t="s">
        <v>2295</v>
      </c>
      <c r="O272" t="s">
        <v>557</v>
      </c>
      <c r="P272">
        <v>40700</v>
      </c>
      <c r="Q272" t="s">
        <v>784</v>
      </c>
      <c r="AB272" t="s">
        <v>2705</v>
      </c>
      <c r="AC272" t="s">
        <v>97</v>
      </c>
    </row>
    <row r="273" spans="4:29">
      <c r="D273" t="s">
        <v>2707</v>
      </c>
      <c r="E273" t="s">
        <v>2295</v>
      </c>
      <c r="O273" t="s">
        <v>2708</v>
      </c>
      <c r="P273">
        <v>40700</v>
      </c>
      <c r="Q273" t="s">
        <v>784</v>
      </c>
      <c r="AB273" t="s">
        <v>2709</v>
      </c>
      <c r="AC273" t="s">
        <v>97</v>
      </c>
    </row>
    <row r="274" spans="4:29">
      <c r="D274" t="s">
        <v>262</v>
      </c>
      <c r="E274" t="s">
        <v>2710</v>
      </c>
      <c r="O274" t="s">
        <v>2711</v>
      </c>
      <c r="P274">
        <v>40700</v>
      </c>
      <c r="Q274" t="s">
        <v>784</v>
      </c>
      <c r="AB274" t="s">
        <v>2712</v>
      </c>
      <c r="AC274" t="s">
        <v>97</v>
      </c>
    </row>
    <row r="275" spans="4:29">
      <c r="D275" t="s">
        <v>508</v>
      </c>
      <c r="E275" t="s">
        <v>2295</v>
      </c>
      <c r="O275" t="s">
        <v>2713</v>
      </c>
      <c r="P275">
        <v>40700</v>
      </c>
      <c r="Q275" t="s">
        <v>784</v>
      </c>
      <c r="AB275" t="s">
        <v>2712</v>
      </c>
      <c r="AC275" t="s">
        <v>97</v>
      </c>
    </row>
    <row r="276" spans="4:29">
      <c r="D276" t="s">
        <v>2456</v>
      </c>
      <c r="E276" t="s">
        <v>2295</v>
      </c>
      <c r="O276" t="s">
        <v>2714</v>
      </c>
      <c r="P276">
        <v>40700</v>
      </c>
      <c r="Q276" t="s">
        <v>784</v>
      </c>
      <c r="AB276" t="s">
        <v>2715</v>
      </c>
      <c r="AC276" t="s">
        <v>97</v>
      </c>
    </row>
    <row r="277" spans="4:29">
      <c r="D277" t="s">
        <v>2459</v>
      </c>
      <c r="E277" t="s">
        <v>2716</v>
      </c>
      <c r="O277" t="s">
        <v>2717</v>
      </c>
      <c r="P277">
        <v>40700</v>
      </c>
      <c r="Q277" t="s">
        <v>784</v>
      </c>
      <c r="AB277" t="s">
        <v>2718</v>
      </c>
    </row>
    <row r="278" spans="4:29">
      <c r="D278" t="s">
        <v>2499</v>
      </c>
      <c r="E278" t="s">
        <v>2716</v>
      </c>
      <c r="O278" t="s">
        <v>2719</v>
      </c>
      <c r="P278">
        <v>40700</v>
      </c>
      <c r="Q278" t="s">
        <v>784</v>
      </c>
      <c r="AB278" t="s">
        <v>2720</v>
      </c>
      <c r="AC278">
        <v>1</v>
      </c>
    </row>
    <row r="279" spans="4:29">
      <c r="D279" t="s">
        <v>2721</v>
      </c>
      <c r="E279" t="s">
        <v>2295</v>
      </c>
      <c r="O279" t="s">
        <v>606</v>
      </c>
      <c r="P279">
        <v>40700</v>
      </c>
      <c r="Q279" t="s">
        <v>784</v>
      </c>
      <c r="AB279" t="s">
        <v>2712</v>
      </c>
      <c r="AC279" t="s">
        <v>97</v>
      </c>
    </row>
    <row r="280" spans="4:29">
      <c r="D280" t="s">
        <v>2722</v>
      </c>
      <c r="E280" t="s">
        <v>2295</v>
      </c>
      <c r="O280" t="s">
        <v>2723</v>
      </c>
      <c r="P280">
        <v>40700</v>
      </c>
      <c r="Q280" t="s">
        <v>784</v>
      </c>
      <c r="AB280" t="s">
        <v>2712</v>
      </c>
      <c r="AC280" t="s">
        <v>97</v>
      </c>
    </row>
    <row r="281" spans="4:29">
      <c r="D281" t="s">
        <v>2724</v>
      </c>
      <c r="E281" t="s">
        <v>2725</v>
      </c>
      <c r="O281" t="s">
        <v>2726</v>
      </c>
      <c r="P281">
        <v>40700</v>
      </c>
      <c r="Q281" t="s">
        <v>784</v>
      </c>
      <c r="AB281" t="s">
        <v>2727</v>
      </c>
      <c r="AC281" t="s">
        <v>97</v>
      </c>
    </row>
    <row r="282" spans="4:29">
      <c r="D282" t="s">
        <v>2728</v>
      </c>
      <c r="E282" t="s">
        <v>2725</v>
      </c>
      <c r="O282" t="s">
        <v>2688</v>
      </c>
      <c r="P282">
        <v>40700</v>
      </c>
      <c r="Q282" t="s">
        <v>784</v>
      </c>
      <c r="AB282" t="s">
        <v>2729</v>
      </c>
    </row>
    <row r="283" spans="4:29">
      <c r="D283" t="s">
        <v>2188</v>
      </c>
      <c r="E283" t="s">
        <v>2295</v>
      </c>
      <c r="O283" t="s">
        <v>2728</v>
      </c>
      <c r="P283">
        <v>40700</v>
      </c>
      <c r="Q283" t="s">
        <v>784</v>
      </c>
      <c r="AB283" t="s">
        <v>2729</v>
      </c>
    </row>
    <row r="284" spans="4:29">
      <c r="D284" t="s">
        <v>2188</v>
      </c>
      <c r="E284" t="s">
        <v>2295</v>
      </c>
      <c r="O284" t="s">
        <v>2730</v>
      </c>
      <c r="P284">
        <v>40700</v>
      </c>
      <c r="Q284" t="s">
        <v>784</v>
      </c>
      <c r="AB284" t="s">
        <v>2731</v>
      </c>
    </row>
    <row r="285" spans="4:29">
      <c r="D285" t="s">
        <v>2188</v>
      </c>
      <c r="E285" t="s">
        <v>2295</v>
      </c>
      <c r="O285" t="s">
        <v>2253</v>
      </c>
      <c r="P285">
        <v>40700</v>
      </c>
      <c r="Q285" t="s">
        <v>784</v>
      </c>
      <c r="AB285" t="s">
        <v>2732</v>
      </c>
      <c r="AC285" t="s">
        <v>97</v>
      </c>
    </row>
    <row r="286" spans="4:29">
      <c r="D286" t="s">
        <v>2733</v>
      </c>
      <c r="E286" t="s">
        <v>2295</v>
      </c>
      <c r="AB286" t="s">
        <v>2734</v>
      </c>
      <c r="AC286" t="s">
        <v>97</v>
      </c>
    </row>
    <row r="287" spans="4:29">
      <c r="D287" t="s">
        <v>1799</v>
      </c>
      <c r="E287" t="s">
        <v>2295</v>
      </c>
      <c r="AB287" t="s">
        <v>2735</v>
      </c>
    </row>
    <row r="288" spans="4:29">
      <c r="D288" t="s">
        <v>2579</v>
      </c>
      <c r="E288" t="s">
        <v>2295</v>
      </c>
      <c r="AB288" t="s">
        <v>2736</v>
      </c>
    </row>
    <row r="289" spans="4:29">
      <c r="D289" t="s">
        <v>2462</v>
      </c>
      <c r="E289" t="s">
        <v>2295</v>
      </c>
      <c r="AB289" t="s">
        <v>173</v>
      </c>
    </row>
    <row r="290" spans="4:29">
      <c r="D290" t="s">
        <v>2737</v>
      </c>
      <c r="E290" t="s">
        <v>2295</v>
      </c>
      <c r="AB290" t="s">
        <v>2738</v>
      </c>
      <c r="AC290" t="s">
        <v>97</v>
      </c>
    </row>
    <row r="291" spans="4:29">
      <c r="D291" t="s">
        <v>2528</v>
      </c>
      <c r="E291" t="s">
        <v>2295</v>
      </c>
      <c r="AB291" t="s">
        <v>2738</v>
      </c>
      <c r="AC291" t="s">
        <v>97</v>
      </c>
    </row>
    <row r="292" spans="4:29">
      <c r="D292" t="s">
        <v>455</v>
      </c>
      <c r="E292" t="s">
        <v>2295</v>
      </c>
      <c r="AB292" t="s">
        <v>2400</v>
      </c>
    </row>
    <row r="293" spans="4:29">
      <c r="D293" t="s">
        <v>2192</v>
      </c>
      <c r="E293" t="s">
        <v>1173</v>
      </c>
      <c r="AB293" t="s">
        <v>2739</v>
      </c>
    </row>
    <row r="294" spans="4:29">
      <c r="D294" t="s">
        <v>1173</v>
      </c>
      <c r="E294" t="s">
        <v>1173</v>
      </c>
      <c r="AB294" t="s">
        <v>2740</v>
      </c>
      <c r="AC294" t="s">
        <v>97</v>
      </c>
    </row>
    <row r="295" spans="4:29">
      <c r="D295" t="s">
        <v>2537</v>
      </c>
      <c r="E295" t="s">
        <v>1173</v>
      </c>
      <c r="AB295" t="s">
        <v>2740</v>
      </c>
      <c r="AC295" t="s">
        <v>97</v>
      </c>
    </row>
    <row r="296" spans="4:29">
      <c r="D296" t="s">
        <v>2741</v>
      </c>
      <c r="E296" t="s">
        <v>2295</v>
      </c>
      <c r="AB296" t="s">
        <v>2742</v>
      </c>
      <c r="AC296" t="s">
        <v>97</v>
      </c>
    </row>
    <row r="297" spans="4:29">
      <c r="D297" t="s">
        <v>2541</v>
      </c>
      <c r="E297" t="s">
        <v>2295</v>
      </c>
      <c r="AB297" t="s">
        <v>2743</v>
      </c>
      <c r="AC297" t="s">
        <v>97</v>
      </c>
    </row>
    <row r="298" spans="4:29">
      <c r="D298" t="s">
        <v>2465</v>
      </c>
      <c r="E298" t="s">
        <v>2295</v>
      </c>
      <c r="AB298" t="s">
        <v>2744</v>
      </c>
      <c r="AC298" t="s">
        <v>97</v>
      </c>
    </row>
    <row r="299" spans="4:29">
      <c r="D299" t="s">
        <v>2465</v>
      </c>
      <c r="E299" t="s">
        <v>2295</v>
      </c>
      <c r="AB299" t="s">
        <v>2744</v>
      </c>
      <c r="AC299" t="s">
        <v>97</v>
      </c>
    </row>
    <row r="300" spans="4:29">
      <c r="D300" t="s">
        <v>2745</v>
      </c>
      <c r="E300" t="s">
        <v>2746</v>
      </c>
      <c r="AB300" t="s">
        <v>2747</v>
      </c>
      <c r="AC300" t="s">
        <v>97</v>
      </c>
    </row>
    <row r="301" spans="4:29">
      <c r="D301" t="s">
        <v>2748</v>
      </c>
      <c r="E301" t="s">
        <v>2305</v>
      </c>
      <c r="AB301" t="s">
        <v>2747</v>
      </c>
      <c r="AC301" t="s">
        <v>97</v>
      </c>
    </row>
    <row r="302" spans="4:29">
      <c r="D302" t="s">
        <v>2467</v>
      </c>
      <c r="E302" t="s">
        <v>2749</v>
      </c>
      <c r="AB302" t="s">
        <v>2750</v>
      </c>
      <c r="AC302" t="s">
        <v>97</v>
      </c>
    </row>
    <row r="303" spans="4:29">
      <c r="D303" t="s">
        <v>2564</v>
      </c>
      <c r="E303" t="s">
        <v>2295</v>
      </c>
      <c r="AB303" t="s">
        <v>2750</v>
      </c>
      <c r="AC303" t="s">
        <v>97</v>
      </c>
    </row>
    <row r="304" spans="4:29">
      <c r="D304" t="s">
        <v>2470</v>
      </c>
      <c r="E304" t="s">
        <v>2295</v>
      </c>
      <c r="AB304" t="s">
        <v>2751</v>
      </c>
      <c r="AC304" t="s">
        <v>97</v>
      </c>
    </row>
    <row r="305" spans="4:29">
      <c r="D305" t="s">
        <v>2752</v>
      </c>
      <c r="E305" t="s">
        <v>2295</v>
      </c>
      <c r="AB305" t="s">
        <v>2751</v>
      </c>
      <c r="AC305" t="s">
        <v>97</v>
      </c>
    </row>
    <row r="306" spans="4:29">
      <c r="D306" t="s">
        <v>2473</v>
      </c>
      <c r="E306" t="s">
        <v>2295</v>
      </c>
      <c r="AB306" t="s">
        <v>2751</v>
      </c>
      <c r="AC306" t="s">
        <v>97</v>
      </c>
    </row>
    <row r="307" spans="4:29">
      <c r="D307" t="s">
        <v>404</v>
      </c>
      <c r="E307" t="s">
        <v>2295</v>
      </c>
      <c r="AB307" t="s">
        <v>2753</v>
      </c>
    </row>
    <row r="308" spans="4:29">
      <c r="D308" t="s">
        <v>2503</v>
      </c>
      <c r="E308" t="s">
        <v>2295</v>
      </c>
      <c r="AB308" t="s">
        <v>2754</v>
      </c>
      <c r="AC308" t="s">
        <v>97</v>
      </c>
    </row>
    <row r="309" spans="4:29">
      <c r="D309" t="s">
        <v>2755</v>
      </c>
      <c r="E309" t="s">
        <v>2295</v>
      </c>
      <c r="AB309" t="s">
        <v>2756</v>
      </c>
      <c r="AC309" t="s">
        <v>97</v>
      </c>
    </row>
    <row r="310" spans="4:29">
      <c r="D310" t="s">
        <v>2757</v>
      </c>
      <c r="E310" t="s">
        <v>2295</v>
      </c>
      <c r="AB310" t="s">
        <v>2758</v>
      </c>
      <c r="AC310" t="s">
        <v>97</v>
      </c>
    </row>
    <row r="311" spans="4:29">
      <c r="D311" t="s">
        <v>2236</v>
      </c>
      <c r="E311" t="s">
        <v>2295</v>
      </c>
      <c r="AB311" t="s">
        <v>2759</v>
      </c>
    </row>
    <row r="312" spans="4:29">
      <c r="D312" t="s">
        <v>1833</v>
      </c>
      <c r="E312" t="s">
        <v>2760</v>
      </c>
      <c r="AB312" t="s">
        <v>2761</v>
      </c>
      <c r="AC312" t="s">
        <v>97</v>
      </c>
    </row>
    <row r="313" spans="4:29">
      <c r="D313" t="s">
        <v>1833</v>
      </c>
      <c r="E313" t="s">
        <v>2760</v>
      </c>
      <c r="AB313" t="s">
        <v>2762</v>
      </c>
    </row>
    <row r="314" spans="4:29">
      <c r="D314" t="s">
        <v>2763</v>
      </c>
      <c r="E314" t="s">
        <v>2760</v>
      </c>
      <c r="AB314" t="s">
        <v>2764</v>
      </c>
    </row>
    <row r="315" spans="4:29">
      <c r="D315" t="s">
        <v>2216</v>
      </c>
      <c r="E315" t="s">
        <v>2760</v>
      </c>
      <c r="AB315" t="s">
        <v>317</v>
      </c>
      <c r="AC315" t="s">
        <v>97</v>
      </c>
    </row>
    <row r="316" spans="4:29">
      <c r="D316" t="s">
        <v>2103</v>
      </c>
      <c r="E316" t="s">
        <v>2295</v>
      </c>
      <c r="AB316" t="s">
        <v>317</v>
      </c>
      <c r="AC316" t="s">
        <v>97</v>
      </c>
    </row>
    <row r="317" spans="4:29">
      <c r="D317" t="s">
        <v>2568</v>
      </c>
      <c r="E317" t="s">
        <v>2295</v>
      </c>
      <c r="AB317" t="s">
        <v>320</v>
      </c>
      <c r="AC317" t="s">
        <v>97</v>
      </c>
    </row>
    <row r="318" spans="4:29">
      <c r="D318" t="s">
        <v>2110</v>
      </c>
      <c r="E318" t="s">
        <v>2295</v>
      </c>
      <c r="AB318" t="s">
        <v>320</v>
      </c>
      <c r="AC318" t="s">
        <v>97</v>
      </c>
    </row>
    <row r="319" spans="4:29">
      <c r="D319" t="s">
        <v>2512</v>
      </c>
      <c r="E319" t="s">
        <v>2295</v>
      </c>
      <c r="AB319" t="s">
        <v>2765</v>
      </c>
    </row>
    <row r="320" spans="4:29">
      <c r="D320" t="s">
        <v>2606</v>
      </c>
      <c r="E320" t="s">
        <v>2295</v>
      </c>
      <c r="AB320" t="s">
        <v>2766</v>
      </c>
    </row>
    <row r="321" spans="4:29">
      <c r="D321" t="s">
        <v>2608</v>
      </c>
      <c r="E321" t="s">
        <v>2295</v>
      </c>
      <c r="AB321" t="s">
        <v>2767</v>
      </c>
      <c r="AC321" t="s">
        <v>97</v>
      </c>
    </row>
    <row r="322" spans="4:29">
      <c r="D322" t="s">
        <v>2611</v>
      </c>
      <c r="E322" t="s">
        <v>2295</v>
      </c>
      <c r="AB322" t="s">
        <v>2767</v>
      </c>
      <c r="AC322" t="s">
        <v>97</v>
      </c>
    </row>
    <row r="323" spans="4:29">
      <c r="D323" t="s">
        <v>2614</v>
      </c>
      <c r="E323" t="s">
        <v>2295</v>
      </c>
      <c r="AB323" t="s">
        <v>2767</v>
      </c>
      <c r="AC323" t="s">
        <v>97</v>
      </c>
    </row>
    <row r="324" spans="4:29">
      <c r="D324" t="s">
        <v>2617</v>
      </c>
      <c r="E324" t="s">
        <v>2660</v>
      </c>
      <c r="AB324" t="s">
        <v>2767</v>
      </c>
      <c r="AC324" t="s">
        <v>97</v>
      </c>
    </row>
    <row r="325" spans="4:29">
      <c r="D325" t="s">
        <v>382</v>
      </c>
      <c r="E325" t="s">
        <v>2295</v>
      </c>
      <c r="AB325" t="s">
        <v>2768</v>
      </c>
      <c r="AC325" t="s">
        <v>97</v>
      </c>
    </row>
    <row r="326" spans="4:29">
      <c r="D326" t="s">
        <v>2622</v>
      </c>
      <c r="E326" t="s">
        <v>2295</v>
      </c>
      <c r="AB326" t="s">
        <v>2768</v>
      </c>
      <c r="AC326" t="s">
        <v>97</v>
      </c>
    </row>
    <row r="327" spans="4:29">
      <c r="D327" t="s">
        <v>2624</v>
      </c>
      <c r="E327" t="s">
        <v>2295</v>
      </c>
      <c r="AB327" t="s">
        <v>2768</v>
      </c>
      <c r="AC327" t="s">
        <v>97</v>
      </c>
    </row>
    <row r="328" spans="4:29">
      <c r="D328" t="s">
        <v>2625</v>
      </c>
      <c r="E328" t="s">
        <v>2530</v>
      </c>
      <c r="AB328" t="s">
        <v>2768</v>
      </c>
      <c r="AC328" t="s">
        <v>97</v>
      </c>
    </row>
    <row r="329" spans="4:29">
      <c r="D329" t="s">
        <v>2629</v>
      </c>
      <c r="E329" t="s">
        <v>2295</v>
      </c>
      <c r="AB329" t="s">
        <v>2769</v>
      </c>
      <c r="AC329">
        <v>1</v>
      </c>
    </row>
    <row r="330" spans="4:29">
      <c r="D330" t="s">
        <v>2631</v>
      </c>
      <c r="E330" t="s">
        <v>2295</v>
      </c>
      <c r="AB330" t="s">
        <v>2770</v>
      </c>
      <c r="AC330" t="s">
        <v>97</v>
      </c>
    </row>
    <row r="331" spans="4:29">
      <c r="D331" t="s">
        <v>2625</v>
      </c>
      <c r="E331" t="s">
        <v>2530</v>
      </c>
      <c r="AB331" t="s">
        <v>2770</v>
      </c>
      <c r="AC331" t="s">
        <v>97</v>
      </c>
    </row>
    <row r="332" spans="4:29">
      <c r="D332" t="s">
        <v>2629</v>
      </c>
      <c r="E332" t="s">
        <v>2295</v>
      </c>
      <c r="AB332" t="s">
        <v>2770</v>
      </c>
      <c r="AC332" t="s">
        <v>97</v>
      </c>
    </row>
    <row r="333" spans="4:29">
      <c r="D333" t="s">
        <v>2631</v>
      </c>
      <c r="E333" t="s">
        <v>2295</v>
      </c>
      <c r="AB333" t="s">
        <v>2771</v>
      </c>
      <c r="AC333" t="s">
        <v>97</v>
      </c>
    </row>
    <row r="334" spans="4:29">
      <c r="D334" t="s">
        <v>2635</v>
      </c>
      <c r="E334" t="s">
        <v>2295</v>
      </c>
      <c r="AB334" t="s">
        <v>2772</v>
      </c>
      <c r="AC334" t="s">
        <v>97</v>
      </c>
    </row>
    <row r="335" spans="4:29">
      <c r="D335" t="s">
        <v>2637</v>
      </c>
      <c r="E335" t="s">
        <v>2295</v>
      </c>
      <c r="AB335" t="s">
        <v>2773</v>
      </c>
      <c r="AC335">
        <v>1</v>
      </c>
    </row>
    <row r="336" spans="4:29">
      <c r="D336" t="s">
        <v>2641</v>
      </c>
      <c r="E336" t="s">
        <v>2660</v>
      </c>
      <c r="AB336" t="s">
        <v>2774</v>
      </c>
      <c r="AC336" t="s">
        <v>97</v>
      </c>
    </row>
    <row r="337" spans="4:29">
      <c r="D337" t="s">
        <v>2644</v>
      </c>
      <c r="E337" t="s">
        <v>997</v>
      </c>
      <c r="AB337" t="s">
        <v>2774</v>
      </c>
      <c r="AC337" t="s">
        <v>97</v>
      </c>
    </row>
    <row r="338" spans="4:29">
      <c r="D338" t="s">
        <v>2647</v>
      </c>
      <c r="E338" t="s">
        <v>1173</v>
      </c>
      <c r="AB338" t="s">
        <v>2775</v>
      </c>
      <c r="AC338" t="s">
        <v>97</v>
      </c>
    </row>
    <row r="339" spans="4:29">
      <c r="D339" t="s">
        <v>2649</v>
      </c>
      <c r="E339" t="s">
        <v>997</v>
      </c>
      <c r="AB339" t="s">
        <v>2775</v>
      </c>
      <c r="AC339" t="s">
        <v>97</v>
      </c>
    </row>
    <row r="340" spans="4:29">
      <c r="D340" t="s">
        <v>2651</v>
      </c>
      <c r="E340" t="s">
        <v>2295</v>
      </c>
      <c r="AB340" t="s">
        <v>2776</v>
      </c>
      <c r="AC340" t="s">
        <v>97</v>
      </c>
    </row>
    <row r="341" spans="4:29">
      <c r="D341" t="s">
        <v>2653</v>
      </c>
      <c r="E341" t="s">
        <v>2295</v>
      </c>
      <c r="AB341" t="s">
        <v>2777</v>
      </c>
      <c r="AC341" t="s">
        <v>97</v>
      </c>
    </row>
    <row r="342" spans="4:29">
      <c r="D342" t="s">
        <v>264</v>
      </c>
      <c r="E342" t="s">
        <v>2295</v>
      </c>
      <c r="AB342" t="s">
        <v>2778</v>
      </c>
      <c r="AC342" t="s">
        <v>97</v>
      </c>
    </row>
    <row r="343" spans="4:29">
      <c r="D343" t="s">
        <v>2654</v>
      </c>
      <c r="E343" t="s">
        <v>2295</v>
      </c>
      <c r="AB343" t="s">
        <v>2778</v>
      </c>
      <c r="AC343" t="s">
        <v>97</v>
      </c>
    </row>
    <row r="344" spans="4:29">
      <c r="D344" t="s">
        <v>2779</v>
      </c>
      <c r="E344" t="s">
        <v>997</v>
      </c>
      <c r="AB344" t="s">
        <v>2780</v>
      </c>
      <c r="AC344">
        <v>1</v>
      </c>
    </row>
    <row r="345" spans="4:29">
      <c r="D345" t="s">
        <v>2781</v>
      </c>
      <c r="E345" t="s">
        <v>2305</v>
      </c>
      <c r="AB345" t="s">
        <v>2782</v>
      </c>
      <c r="AC345" t="s">
        <v>97</v>
      </c>
    </row>
    <row r="346" spans="4:29">
      <c r="D346" t="s">
        <v>2781</v>
      </c>
      <c r="E346" t="s">
        <v>2305</v>
      </c>
      <c r="AB346" t="s">
        <v>2782</v>
      </c>
      <c r="AC346" t="s">
        <v>97</v>
      </c>
    </row>
    <row r="347" spans="4:29">
      <c r="D347" t="s">
        <v>2779</v>
      </c>
      <c r="E347" t="s">
        <v>997</v>
      </c>
      <c r="AB347" t="s">
        <v>2783</v>
      </c>
      <c r="AC347" t="s">
        <v>97</v>
      </c>
    </row>
    <row r="348" spans="4:29">
      <c r="D348" t="s">
        <v>2784</v>
      </c>
      <c r="E348" t="s">
        <v>2295</v>
      </c>
      <c r="AB348" t="s">
        <v>2783</v>
      </c>
      <c r="AC348" t="s">
        <v>97</v>
      </c>
    </row>
    <row r="349" spans="4:29">
      <c r="D349" t="s">
        <v>2785</v>
      </c>
      <c r="E349" t="s">
        <v>2505</v>
      </c>
      <c r="AB349" t="s">
        <v>2786</v>
      </c>
    </row>
    <row r="350" spans="4:29">
      <c r="D350" t="s">
        <v>2274</v>
      </c>
      <c r="E350" t="s">
        <v>2295</v>
      </c>
      <c r="AB350" t="s">
        <v>2787</v>
      </c>
      <c r="AC350" t="s">
        <v>97</v>
      </c>
    </row>
    <row r="351" spans="4:29">
      <c r="D351" t="s">
        <v>91</v>
      </c>
      <c r="E351" t="s">
        <v>2295</v>
      </c>
      <c r="AB351" t="s">
        <v>2787</v>
      </c>
      <c r="AC351" t="s">
        <v>97</v>
      </c>
    </row>
    <row r="352" spans="4:29">
      <c r="D352" t="s">
        <v>2702</v>
      </c>
      <c r="E352" t="s">
        <v>2295</v>
      </c>
      <c r="AB352" t="s">
        <v>2788</v>
      </c>
    </row>
    <row r="353" spans="4:29">
      <c r="D353" t="s">
        <v>331</v>
      </c>
      <c r="E353" t="s">
        <v>2295</v>
      </c>
      <c r="AB353" t="s">
        <v>2788</v>
      </c>
    </row>
    <row r="354" spans="4:29">
      <c r="D354" t="s">
        <v>387</v>
      </c>
      <c r="E354" t="s">
        <v>2295</v>
      </c>
      <c r="AB354" t="s">
        <v>2789</v>
      </c>
    </row>
    <row r="355" spans="4:29">
      <c r="D355" t="s">
        <v>557</v>
      </c>
      <c r="E355" t="s">
        <v>2295</v>
      </c>
      <c r="AB355" t="s">
        <v>2790</v>
      </c>
      <c r="AC355">
        <v>1</v>
      </c>
    </row>
    <row r="356" spans="4:29">
      <c r="D356" t="s">
        <v>2708</v>
      </c>
      <c r="E356" t="s">
        <v>2305</v>
      </c>
      <c r="AB356" t="s">
        <v>2791</v>
      </c>
    </row>
    <row r="357" spans="4:29">
      <c r="D357" t="s">
        <v>2711</v>
      </c>
      <c r="E357" t="s">
        <v>879</v>
      </c>
      <c r="AB357" t="s">
        <v>2792</v>
      </c>
      <c r="AC357" t="s">
        <v>97</v>
      </c>
    </row>
    <row r="358" spans="4:29">
      <c r="D358" t="s">
        <v>2713</v>
      </c>
      <c r="E358" t="s">
        <v>2295</v>
      </c>
      <c r="AB358" t="s">
        <v>2793</v>
      </c>
      <c r="AC358" t="s">
        <v>97</v>
      </c>
    </row>
    <row r="359" spans="4:29">
      <c r="D359" t="s">
        <v>2714</v>
      </c>
      <c r="E359" t="s">
        <v>2295</v>
      </c>
      <c r="AB359" t="s">
        <v>2794</v>
      </c>
      <c r="AC359" t="s">
        <v>97</v>
      </c>
    </row>
    <row r="360" spans="4:29">
      <c r="D360" t="s">
        <v>2717</v>
      </c>
      <c r="E360" t="s">
        <v>2295</v>
      </c>
      <c r="AB360" t="s">
        <v>2182</v>
      </c>
    </row>
    <row r="361" spans="4:29">
      <c r="D361" t="s">
        <v>2719</v>
      </c>
      <c r="E361" t="s">
        <v>2295</v>
      </c>
      <c r="AB361" t="s">
        <v>2795</v>
      </c>
      <c r="AC361">
        <v>1</v>
      </c>
    </row>
    <row r="362" spans="4:29">
      <c r="D362" t="s">
        <v>606</v>
      </c>
      <c r="E362" t="s">
        <v>2295</v>
      </c>
      <c r="AB362" t="s">
        <v>2796</v>
      </c>
      <c r="AC362">
        <v>1</v>
      </c>
    </row>
    <row r="363" spans="4:29">
      <c r="D363" t="s">
        <v>2723</v>
      </c>
      <c r="E363" t="s">
        <v>2295</v>
      </c>
      <c r="AB363" t="s">
        <v>2796</v>
      </c>
      <c r="AC363">
        <v>1</v>
      </c>
    </row>
    <row r="364" spans="4:29">
      <c r="D364" t="s">
        <v>2726</v>
      </c>
      <c r="E364" t="s">
        <v>2295</v>
      </c>
      <c r="AB364" t="s">
        <v>2797</v>
      </c>
      <c r="AC364" t="s">
        <v>97</v>
      </c>
    </row>
    <row r="365" spans="4:29">
      <c r="D365" t="s">
        <v>91</v>
      </c>
      <c r="E365" t="s">
        <v>91</v>
      </c>
      <c r="AB365" t="s">
        <v>2798</v>
      </c>
      <c r="AC365" t="s">
        <v>97</v>
      </c>
    </row>
    <row r="366" spans="4:29">
      <c r="D366" t="s">
        <v>2730</v>
      </c>
      <c r="E366" t="s">
        <v>2295</v>
      </c>
      <c r="AB366" t="s">
        <v>2799</v>
      </c>
      <c r="AC366" t="s">
        <v>97</v>
      </c>
    </row>
    <row r="367" spans="4:29">
      <c r="D367" t="s">
        <v>108</v>
      </c>
      <c r="E367" t="s">
        <v>2295</v>
      </c>
      <c r="AB367" t="s">
        <v>2800</v>
      </c>
      <c r="AC367">
        <v>1</v>
      </c>
    </row>
    <row r="368" spans="4:29">
      <c r="D368" t="s">
        <v>133</v>
      </c>
      <c r="E368" t="s">
        <v>2295</v>
      </c>
      <c r="AB368" t="s">
        <v>2801</v>
      </c>
      <c r="AC368" t="s">
        <v>97</v>
      </c>
    </row>
    <row r="369" spans="4:29">
      <c r="D369" t="s">
        <v>2097</v>
      </c>
      <c r="E369" t="s">
        <v>2295</v>
      </c>
      <c r="AB369" t="s">
        <v>2802</v>
      </c>
    </row>
    <row r="370" spans="4:29">
      <c r="D370" t="s">
        <v>2581</v>
      </c>
      <c r="E370" t="s">
        <v>2295</v>
      </c>
      <c r="AB370" t="s">
        <v>2803</v>
      </c>
    </row>
    <row r="371" spans="4:29">
      <c r="D371" t="s">
        <v>2253</v>
      </c>
      <c r="E371" t="s">
        <v>2295</v>
      </c>
      <c r="AB371" t="s">
        <v>2804</v>
      </c>
      <c r="AC371" t="s">
        <v>97</v>
      </c>
    </row>
    <row r="372" spans="4:29">
      <c r="AB372" t="s">
        <v>2805</v>
      </c>
      <c r="AC372">
        <v>1</v>
      </c>
    </row>
    <row r="373" spans="4:29">
      <c r="AB373" t="s">
        <v>2806</v>
      </c>
    </row>
    <row r="374" spans="4:29">
      <c r="AB374" t="s">
        <v>2807</v>
      </c>
    </row>
    <row r="375" spans="4:29">
      <c r="AB375" t="s">
        <v>2808</v>
      </c>
    </row>
    <row r="376" spans="4:29">
      <c r="AB376" t="s">
        <v>2809</v>
      </c>
    </row>
    <row r="377" spans="4:29">
      <c r="AB377" t="s">
        <v>2810</v>
      </c>
    </row>
    <row r="378" spans="4:29">
      <c r="AB378" t="s">
        <v>2811</v>
      </c>
    </row>
    <row r="379" spans="4:29">
      <c r="AB379" t="s">
        <v>2812</v>
      </c>
    </row>
    <row r="380" spans="4:29">
      <c r="AB380" t="s">
        <v>2813</v>
      </c>
    </row>
    <row r="381" spans="4:29">
      <c r="AB381" t="s">
        <v>2186</v>
      </c>
      <c r="AC381" t="s">
        <v>97</v>
      </c>
    </row>
    <row r="382" spans="4:29">
      <c r="AB382" t="s">
        <v>2814</v>
      </c>
      <c r="AC382" t="s">
        <v>97</v>
      </c>
    </row>
    <row r="383" spans="4:29">
      <c r="AB383" t="s">
        <v>2815</v>
      </c>
      <c r="AC383" t="s">
        <v>97</v>
      </c>
    </row>
    <row r="384" spans="4:29">
      <c r="AB384" t="s">
        <v>2816</v>
      </c>
      <c r="AC384" t="s">
        <v>97</v>
      </c>
    </row>
    <row r="385" spans="28:29">
      <c r="AB385" t="s">
        <v>2817</v>
      </c>
      <c r="AC385" t="s">
        <v>97</v>
      </c>
    </row>
    <row r="386" spans="28:29">
      <c r="AB386" t="s">
        <v>2818</v>
      </c>
      <c r="AC386" t="s">
        <v>97</v>
      </c>
    </row>
    <row r="387" spans="28:29">
      <c r="AB387" t="s">
        <v>2819</v>
      </c>
      <c r="AC387" t="s">
        <v>97</v>
      </c>
    </row>
    <row r="388" spans="28:29">
      <c r="AB388" t="s">
        <v>2820</v>
      </c>
      <c r="AC388" t="s">
        <v>97</v>
      </c>
    </row>
    <row r="389" spans="28:29">
      <c r="AB389" t="s">
        <v>2821</v>
      </c>
      <c r="AC389" t="s">
        <v>97</v>
      </c>
    </row>
    <row r="390" spans="28:29">
      <c r="AB390" t="s">
        <v>2822</v>
      </c>
      <c r="AC390" t="s">
        <v>97</v>
      </c>
    </row>
    <row r="391" spans="28:29">
      <c r="AB391" t="s">
        <v>2823</v>
      </c>
      <c r="AC391" t="s">
        <v>97</v>
      </c>
    </row>
    <row r="392" spans="28:29">
      <c r="AB392" t="s">
        <v>2824</v>
      </c>
      <c r="AC392" t="s">
        <v>97</v>
      </c>
    </row>
    <row r="393" spans="28:29">
      <c r="AB393" t="s">
        <v>2825</v>
      </c>
      <c r="AC393" t="s">
        <v>97</v>
      </c>
    </row>
    <row r="394" spans="28:29">
      <c r="AB394" t="s">
        <v>2826</v>
      </c>
      <c r="AC394" t="s">
        <v>97</v>
      </c>
    </row>
    <row r="395" spans="28:29">
      <c r="AB395" t="s">
        <v>2827</v>
      </c>
      <c r="AC395" t="s">
        <v>97</v>
      </c>
    </row>
    <row r="396" spans="28:29">
      <c r="AB396" t="s">
        <v>2828</v>
      </c>
      <c r="AC396" t="s">
        <v>97</v>
      </c>
    </row>
    <row r="397" spans="28:29">
      <c r="AB397" t="s">
        <v>2829</v>
      </c>
      <c r="AC397" t="s">
        <v>97</v>
      </c>
    </row>
    <row r="398" spans="28:29">
      <c r="AB398" t="s">
        <v>2830</v>
      </c>
    </row>
    <row r="399" spans="28:29">
      <c r="AB399" t="s">
        <v>2831</v>
      </c>
    </row>
    <row r="400" spans="28:29">
      <c r="AB400" t="s">
        <v>2832</v>
      </c>
      <c r="AC400" t="s">
        <v>97</v>
      </c>
    </row>
    <row r="401" spans="28:29">
      <c r="AB401" t="s">
        <v>2833</v>
      </c>
      <c r="AC401" t="s">
        <v>97</v>
      </c>
    </row>
    <row r="402" spans="28:29">
      <c r="AB402" t="s">
        <v>2834</v>
      </c>
      <c r="AC402" t="s">
        <v>97</v>
      </c>
    </row>
    <row r="403" spans="28:29">
      <c r="AB403" t="s">
        <v>2835</v>
      </c>
      <c r="AC403" t="s">
        <v>97</v>
      </c>
    </row>
    <row r="404" spans="28:29">
      <c r="AB404" t="s">
        <v>2836</v>
      </c>
      <c r="AC404" t="s">
        <v>97</v>
      </c>
    </row>
    <row r="405" spans="28:29">
      <c r="AB405" t="s">
        <v>2837</v>
      </c>
      <c r="AC405" t="s">
        <v>97</v>
      </c>
    </row>
    <row r="406" spans="28:29">
      <c r="AB406" t="s">
        <v>2838</v>
      </c>
      <c r="AC406" t="s">
        <v>97</v>
      </c>
    </row>
    <row r="407" spans="28:29">
      <c r="AB407" t="s">
        <v>2839</v>
      </c>
      <c r="AC407" t="s">
        <v>97</v>
      </c>
    </row>
    <row r="408" spans="28:29">
      <c r="AB408" t="s">
        <v>2840</v>
      </c>
      <c r="AC408" t="s">
        <v>97</v>
      </c>
    </row>
    <row r="409" spans="28:29">
      <c r="AB409" t="s">
        <v>2841</v>
      </c>
      <c r="AC409" t="s">
        <v>97</v>
      </c>
    </row>
    <row r="410" spans="28:29">
      <c r="AB410" t="s">
        <v>2842</v>
      </c>
      <c r="AC410" t="s">
        <v>97</v>
      </c>
    </row>
    <row r="411" spans="28:29">
      <c r="AB411" t="s">
        <v>2843</v>
      </c>
      <c r="AC411" t="s">
        <v>97</v>
      </c>
    </row>
    <row r="412" spans="28:29">
      <c r="AB412" t="s">
        <v>2844</v>
      </c>
    </row>
    <row r="413" spans="28:29">
      <c r="AB413" t="s">
        <v>2845</v>
      </c>
      <c r="AC413" t="s">
        <v>97</v>
      </c>
    </row>
    <row r="414" spans="28:29">
      <c r="AB414" t="s">
        <v>2846</v>
      </c>
      <c r="AC414" t="s">
        <v>97</v>
      </c>
    </row>
    <row r="415" spans="28:29">
      <c r="AB415" t="s">
        <v>2847</v>
      </c>
      <c r="AC415" t="s">
        <v>97</v>
      </c>
    </row>
    <row r="416" spans="28:29">
      <c r="AB416" t="s">
        <v>2848</v>
      </c>
      <c r="AC416" t="s">
        <v>97</v>
      </c>
    </row>
    <row r="417" spans="28:29">
      <c r="AB417" t="s">
        <v>2849</v>
      </c>
    </row>
    <row r="418" spans="28:29">
      <c r="AB418" t="s">
        <v>2850</v>
      </c>
      <c r="AC418" t="s">
        <v>97</v>
      </c>
    </row>
    <row r="419" spans="28:29">
      <c r="AB419" t="s">
        <v>2851</v>
      </c>
      <c r="AC419" t="s">
        <v>97</v>
      </c>
    </row>
    <row r="420" spans="28:29">
      <c r="AB420" t="s">
        <v>2852</v>
      </c>
      <c r="AC420" t="s">
        <v>97</v>
      </c>
    </row>
    <row r="421" spans="28:29">
      <c r="AB421" t="s">
        <v>2853</v>
      </c>
      <c r="AC421">
        <v>1</v>
      </c>
    </row>
    <row r="422" spans="28:29">
      <c r="AB422" t="s">
        <v>2854</v>
      </c>
      <c r="AC422" t="s">
        <v>97</v>
      </c>
    </row>
    <row r="423" spans="28:29">
      <c r="AB423" t="s">
        <v>2855</v>
      </c>
      <c r="AC423" t="s">
        <v>97</v>
      </c>
    </row>
    <row r="424" spans="28:29">
      <c r="AB424" t="s">
        <v>2856</v>
      </c>
      <c r="AC424" t="s">
        <v>97</v>
      </c>
    </row>
    <row r="425" spans="28:29">
      <c r="AB425" t="s">
        <v>2857</v>
      </c>
    </row>
    <row r="426" spans="28:29">
      <c r="AB426" t="s">
        <v>2858</v>
      </c>
      <c r="AC426" t="s">
        <v>97</v>
      </c>
    </row>
    <row r="427" spans="28:29">
      <c r="AB427" t="s">
        <v>2859</v>
      </c>
    </row>
    <row r="428" spans="28:29">
      <c r="AB428" t="s">
        <v>2860</v>
      </c>
      <c r="AC428" t="s">
        <v>97</v>
      </c>
    </row>
    <row r="429" spans="28:29">
      <c r="AB429" t="s">
        <v>2861</v>
      </c>
      <c r="AC429" t="s">
        <v>97</v>
      </c>
    </row>
    <row r="430" spans="28:29">
      <c r="AB430" t="s">
        <v>2862</v>
      </c>
      <c r="AC430" t="s">
        <v>97</v>
      </c>
    </row>
    <row r="431" spans="28:29">
      <c r="AB431" t="s">
        <v>2863</v>
      </c>
      <c r="AC431" t="s">
        <v>97</v>
      </c>
    </row>
    <row r="432" spans="28:29">
      <c r="AB432" t="s">
        <v>2864</v>
      </c>
      <c r="AC432" t="s">
        <v>97</v>
      </c>
    </row>
    <row r="433" spans="28:29">
      <c r="AB433" t="s">
        <v>2865</v>
      </c>
      <c r="AC433" t="s">
        <v>97</v>
      </c>
    </row>
    <row r="434" spans="28:29">
      <c r="AB434" t="s">
        <v>2866</v>
      </c>
      <c r="AC434" t="s">
        <v>97</v>
      </c>
    </row>
    <row r="435" spans="28:29">
      <c r="AB435" t="s">
        <v>2867</v>
      </c>
      <c r="AC435" t="s">
        <v>97</v>
      </c>
    </row>
    <row r="436" spans="28:29">
      <c r="AB436" t="s">
        <v>2868</v>
      </c>
      <c r="AC436" t="s">
        <v>97</v>
      </c>
    </row>
    <row r="437" spans="28:29">
      <c r="AB437" t="s">
        <v>2869</v>
      </c>
      <c r="AC437" t="s">
        <v>97</v>
      </c>
    </row>
    <row r="438" spans="28:29">
      <c r="AB438" t="s">
        <v>2180</v>
      </c>
      <c r="AC438">
        <v>1</v>
      </c>
    </row>
    <row r="439" spans="28:29">
      <c r="AB439" t="s">
        <v>2870</v>
      </c>
      <c r="AC439">
        <v>1</v>
      </c>
    </row>
    <row r="440" spans="28:29">
      <c r="AB440" t="s">
        <v>2871</v>
      </c>
    </row>
    <row r="441" spans="28:29">
      <c r="AB441" t="s">
        <v>2872</v>
      </c>
    </row>
    <row r="442" spans="28:29">
      <c r="AB442" t="s">
        <v>2873</v>
      </c>
    </row>
    <row r="443" spans="28:29">
      <c r="AB443" t="s">
        <v>2874</v>
      </c>
    </row>
    <row r="444" spans="28:29">
      <c r="AB444" t="s">
        <v>616</v>
      </c>
    </row>
    <row r="445" spans="28:29">
      <c r="AB445" t="s">
        <v>2875</v>
      </c>
    </row>
    <row r="446" spans="28:29">
      <c r="AB446" t="s">
        <v>2876</v>
      </c>
    </row>
    <row r="447" spans="28:29">
      <c r="AB447" t="s">
        <v>2877</v>
      </c>
      <c r="AC447" t="s">
        <v>97</v>
      </c>
    </row>
    <row r="448" spans="28:29">
      <c r="AB448" t="s">
        <v>2878</v>
      </c>
      <c r="AC448" t="s">
        <v>97</v>
      </c>
    </row>
    <row r="449" spans="28:29">
      <c r="AB449" t="s">
        <v>2878</v>
      </c>
      <c r="AC449" t="s">
        <v>97</v>
      </c>
    </row>
    <row r="450" spans="28:29">
      <c r="AB450" t="s">
        <v>2879</v>
      </c>
    </row>
    <row r="451" spans="28:29">
      <c r="AB451" t="s">
        <v>2188</v>
      </c>
      <c r="AC451" t="s">
        <v>97</v>
      </c>
    </row>
    <row r="452" spans="28:29">
      <c r="AB452" t="s">
        <v>2880</v>
      </c>
      <c r="AC452" t="s">
        <v>97</v>
      </c>
    </row>
    <row r="453" spans="28:29">
      <c r="AB453" t="s">
        <v>2881</v>
      </c>
      <c r="AC453" t="s">
        <v>97</v>
      </c>
    </row>
    <row r="454" spans="28:29">
      <c r="AB454" t="s">
        <v>2881</v>
      </c>
      <c r="AC454" t="s">
        <v>97</v>
      </c>
    </row>
    <row r="455" spans="28:29">
      <c r="AB455" t="s">
        <v>2882</v>
      </c>
      <c r="AC455">
        <v>1</v>
      </c>
    </row>
    <row r="456" spans="28:29">
      <c r="AB456" t="s">
        <v>2882</v>
      </c>
      <c r="AC456">
        <v>1</v>
      </c>
    </row>
    <row r="457" spans="28:29">
      <c r="AB457" t="s">
        <v>2882</v>
      </c>
      <c r="AC457">
        <v>1</v>
      </c>
    </row>
    <row r="458" spans="28:29">
      <c r="AB458" t="s">
        <v>2883</v>
      </c>
    </row>
    <row r="459" spans="28:29">
      <c r="AB459" t="s">
        <v>2884</v>
      </c>
    </row>
    <row r="460" spans="28:29">
      <c r="AB460" t="s">
        <v>2885</v>
      </c>
    </row>
    <row r="461" spans="28:29">
      <c r="AB461" t="s">
        <v>2886</v>
      </c>
    </row>
    <row r="462" spans="28:29">
      <c r="AB462" t="s">
        <v>2887</v>
      </c>
      <c r="AC462">
        <v>1</v>
      </c>
    </row>
    <row r="463" spans="28:29">
      <c r="AB463" t="s">
        <v>2184</v>
      </c>
      <c r="AC463" t="s">
        <v>97</v>
      </c>
    </row>
    <row r="464" spans="28:29">
      <c r="AB464" t="s">
        <v>2888</v>
      </c>
      <c r="AC464" t="s">
        <v>97</v>
      </c>
    </row>
    <row r="465" spans="28:29">
      <c r="AB465" t="s">
        <v>2889</v>
      </c>
      <c r="AC465" t="s">
        <v>97</v>
      </c>
    </row>
    <row r="466" spans="28:29">
      <c r="AB466" t="s">
        <v>2890</v>
      </c>
      <c r="AC466" t="s">
        <v>97</v>
      </c>
    </row>
    <row r="467" spans="28:29">
      <c r="AB467" t="s">
        <v>2890</v>
      </c>
      <c r="AC467" t="s">
        <v>97</v>
      </c>
    </row>
    <row r="468" spans="28:29">
      <c r="AB468" t="s">
        <v>2891</v>
      </c>
    </row>
    <row r="469" spans="28:29">
      <c r="AB469" t="s">
        <v>735</v>
      </c>
    </row>
    <row r="470" spans="28:29">
      <c r="AB470" t="s">
        <v>735</v>
      </c>
    </row>
    <row r="471" spans="28:29">
      <c r="AB471" t="s">
        <v>2892</v>
      </c>
    </row>
    <row r="472" spans="28:29">
      <c r="AB472" t="s">
        <v>2893</v>
      </c>
      <c r="AC472">
        <v>1</v>
      </c>
    </row>
    <row r="473" spans="28:29">
      <c r="AB473" t="s">
        <v>2894</v>
      </c>
      <c r="AC473" t="s">
        <v>97</v>
      </c>
    </row>
    <row r="474" spans="28:29">
      <c r="AB474" t="s">
        <v>2894</v>
      </c>
      <c r="AC474" t="s">
        <v>97</v>
      </c>
    </row>
    <row r="475" spans="28:29">
      <c r="AB475" t="s">
        <v>2895</v>
      </c>
      <c r="AC475" t="s">
        <v>97</v>
      </c>
    </row>
    <row r="476" spans="28:29">
      <c r="AB476" t="s">
        <v>2896</v>
      </c>
      <c r="AC476" t="s">
        <v>97</v>
      </c>
    </row>
    <row r="477" spans="28:29">
      <c r="AB477" t="s">
        <v>2896</v>
      </c>
      <c r="AC477" t="s">
        <v>97</v>
      </c>
    </row>
    <row r="478" spans="28:29">
      <c r="AB478" t="s">
        <v>260</v>
      </c>
    </row>
    <row r="479" spans="28:29">
      <c r="AB479" t="s">
        <v>2897</v>
      </c>
    </row>
    <row r="480" spans="28:29">
      <c r="AB480" t="s">
        <v>2898</v>
      </c>
      <c r="AC480">
        <v>1</v>
      </c>
    </row>
    <row r="481" spans="28:29">
      <c r="AB481" t="s">
        <v>2899</v>
      </c>
      <c r="AC481" t="s">
        <v>97</v>
      </c>
    </row>
    <row r="482" spans="28:29">
      <c r="AB482" t="s">
        <v>2899</v>
      </c>
      <c r="AC482" t="s">
        <v>97</v>
      </c>
    </row>
    <row r="483" spans="28:29">
      <c r="AB483" t="s">
        <v>2900</v>
      </c>
      <c r="AC483" t="s">
        <v>97</v>
      </c>
    </row>
    <row r="484" spans="28:29">
      <c r="AB484" t="s">
        <v>2901</v>
      </c>
      <c r="AC484" t="s">
        <v>97</v>
      </c>
    </row>
    <row r="485" spans="28:29">
      <c r="AB485" t="s">
        <v>2901</v>
      </c>
      <c r="AC485" t="s">
        <v>97</v>
      </c>
    </row>
    <row r="486" spans="28:29">
      <c r="AB486" t="s">
        <v>2901</v>
      </c>
      <c r="AC486" t="s">
        <v>97</v>
      </c>
    </row>
    <row r="487" spans="28:29">
      <c r="AB487" t="s">
        <v>2901</v>
      </c>
      <c r="AC487" t="s">
        <v>97</v>
      </c>
    </row>
    <row r="488" spans="28:29">
      <c r="AB488" t="s">
        <v>2901</v>
      </c>
      <c r="AC488" t="s">
        <v>97</v>
      </c>
    </row>
    <row r="489" spans="28:29">
      <c r="AB489" t="s">
        <v>2901</v>
      </c>
      <c r="AC489" t="s">
        <v>97</v>
      </c>
    </row>
    <row r="490" spans="28:29">
      <c r="AB490" t="s">
        <v>2901</v>
      </c>
      <c r="AC490" t="s">
        <v>97</v>
      </c>
    </row>
    <row r="491" spans="28:29">
      <c r="AB491" t="s">
        <v>2901</v>
      </c>
      <c r="AC491" t="s">
        <v>97</v>
      </c>
    </row>
    <row r="492" spans="28:29">
      <c r="AB492" t="s">
        <v>2901</v>
      </c>
      <c r="AC492" t="s">
        <v>97</v>
      </c>
    </row>
    <row r="493" spans="28:29">
      <c r="AB493" t="s">
        <v>2901</v>
      </c>
      <c r="AC493" t="s">
        <v>97</v>
      </c>
    </row>
    <row r="494" spans="28:29">
      <c r="AB494" t="s">
        <v>2901</v>
      </c>
      <c r="AC494" t="s">
        <v>97</v>
      </c>
    </row>
    <row r="495" spans="28:29">
      <c r="AB495" t="s">
        <v>2901</v>
      </c>
      <c r="AC495" t="s">
        <v>97</v>
      </c>
    </row>
    <row r="496" spans="28:29">
      <c r="AB496" t="s">
        <v>2901</v>
      </c>
      <c r="AC496" t="s">
        <v>97</v>
      </c>
    </row>
    <row r="497" spans="28:29">
      <c r="AB497" t="s">
        <v>2901</v>
      </c>
      <c r="AC497" t="s">
        <v>97</v>
      </c>
    </row>
    <row r="498" spans="28:29">
      <c r="AB498" t="s">
        <v>2901</v>
      </c>
      <c r="AC498" t="s">
        <v>97</v>
      </c>
    </row>
    <row r="499" spans="28:29">
      <c r="AB499" t="s">
        <v>2901</v>
      </c>
      <c r="AC499" t="s">
        <v>97</v>
      </c>
    </row>
    <row r="500" spans="28:29">
      <c r="AB500" t="s">
        <v>2901</v>
      </c>
      <c r="AC500" t="s">
        <v>97</v>
      </c>
    </row>
    <row r="501" spans="28:29">
      <c r="AB501" t="s">
        <v>2901</v>
      </c>
      <c r="AC501" t="s">
        <v>97</v>
      </c>
    </row>
    <row r="502" spans="28:29">
      <c r="AB502" t="s">
        <v>2902</v>
      </c>
    </row>
    <row r="503" spans="28:29">
      <c r="AB503" t="s">
        <v>2448</v>
      </c>
    </row>
    <row r="504" spans="28:29">
      <c r="AB504" t="s">
        <v>2903</v>
      </c>
      <c r="AC504">
        <v>1</v>
      </c>
    </row>
    <row r="505" spans="28:29">
      <c r="AB505" t="s">
        <v>2904</v>
      </c>
      <c r="AC505" t="s">
        <v>97</v>
      </c>
    </row>
    <row r="506" spans="28:29">
      <c r="AB506" t="s">
        <v>333</v>
      </c>
    </row>
    <row r="507" spans="28:29">
      <c r="AB507" t="s">
        <v>333</v>
      </c>
    </row>
    <row r="508" spans="28:29">
      <c r="AB508" t="s">
        <v>2905</v>
      </c>
      <c r="AC508" t="s">
        <v>97</v>
      </c>
    </row>
    <row r="509" spans="28:29">
      <c r="AB509" t="s">
        <v>2906</v>
      </c>
      <c r="AC509" t="s">
        <v>97</v>
      </c>
    </row>
    <row r="510" spans="28:29">
      <c r="AB510" t="s">
        <v>2907</v>
      </c>
      <c r="AC510" t="s">
        <v>97</v>
      </c>
    </row>
    <row r="511" spans="28:29">
      <c r="AB511" t="s">
        <v>2907</v>
      </c>
      <c r="AC511" t="s">
        <v>97</v>
      </c>
    </row>
    <row r="512" spans="28:29">
      <c r="AB512" t="s">
        <v>2908</v>
      </c>
      <c r="AC512" t="s">
        <v>97</v>
      </c>
    </row>
    <row r="513" spans="28:29">
      <c r="AB513" t="s">
        <v>2264</v>
      </c>
    </row>
    <row r="514" spans="28:29">
      <c r="AB514" t="s">
        <v>2909</v>
      </c>
    </row>
    <row r="515" spans="28:29">
      <c r="AB515" t="s">
        <v>2910</v>
      </c>
      <c r="AC515" t="s">
        <v>97</v>
      </c>
    </row>
    <row r="516" spans="28:29">
      <c r="AB516" t="s">
        <v>2911</v>
      </c>
    </row>
    <row r="517" spans="28:29">
      <c r="AB517" t="s">
        <v>2912</v>
      </c>
    </row>
    <row r="518" spans="28:29">
      <c r="AB518" t="s">
        <v>2913</v>
      </c>
    </row>
    <row r="519" spans="28:29">
      <c r="AB519" t="s">
        <v>2914</v>
      </c>
      <c r="AC519" t="s">
        <v>97</v>
      </c>
    </row>
    <row r="520" spans="28:29">
      <c r="AB520" t="s">
        <v>2914</v>
      </c>
      <c r="AC520" t="s">
        <v>97</v>
      </c>
    </row>
    <row r="521" spans="28:29">
      <c r="AB521" t="s">
        <v>2915</v>
      </c>
      <c r="AC521">
        <v>1</v>
      </c>
    </row>
    <row r="522" spans="28:29">
      <c r="AB522" t="s">
        <v>2916</v>
      </c>
    </row>
    <row r="523" spans="28:29">
      <c r="AB523" t="s">
        <v>615</v>
      </c>
    </row>
    <row r="524" spans="28:29">
      <c r="AB524" t="s">
        <v>2338</v>
      </c>
    </row>
    <row r="525" spans="28:29">
      <c r="AB525" t="s">
        <v>2185</v>
      </c>
      <c r="AC525" t="s">
        <v>97</v>
      </c>
    </row>
    <row r="526" spans="28:29">
      <c r="AB526" t="s">
        <v>2917</v>
      </c>
    </row>
    <row r="527" spans="28:29">
      <c r="AB527" t="s">
        <v>2918</v>
      </c>
      <c r="AC527">
        <v>1</v>
      </c>
    </row>
    <row r="528" spans="28:29">
      <c r="AB528" t="s">
        <v>2919</v>
      </c>
      <c r="AC528" t="s">
        <v>97</v>
      </c>
    </row>
    <row r="529" spans="28:29">
      <c r="AB529" t="s">
        <v>2920</v>
      </c>
      <c r="AC529" t="s">
        <v>97</v>
      </c>
    </row>
    <row r="530" spans="28:29">
      <c r="AB530" t="s">
        <v>2921</v>
      </c>
      <c r="AC530" t="s">
        <v>97</v>
      </c>
    </row>
    <row r="531" spans="28:29">
      <c r="AB531" t="s">
        <v>2922</v>
      </c>
    </row>
    <row r="532" spans="28:29">
      <c r="AB532" t="s">
        <v>2923</v>
      </c>
    </row>
    <row r="533" spans="28:29">
      <c r="AB533" t="s">
        <v>2924</v>
      </c>
      <c r="AC533" t="s">
        <v>97</v>
      </c>
    </row>
    <row r="534" spans="28:29">
      <c r="AB534" t="s">
        <v>2924</v>
      </c>
      <c r="AC534" t="s">
        <v>97</v>
      </c>
    </row>
    <row r="535" spans="28:29">
      <c r="AB535" t="s">
        <v>2924</v>
      </c>
      <c r="AC535" t="s">
        <v>97</v>
      </c>
    </row>
    <row r="536" spans="28:29">
      <c r="AB536" t="s">
        <v>2924</v>
      </c>
      <c r="AC536" t="s">
        <v>97</v>
      </c>
    </row>
    <row r="537" spans="28:29">
      <c r="AB537" t="s">
        <v>697</v>
      </c>
      <c r="AC537" t="s">
        <v>97</v>
      </c>
    </row>
    <row r="538" spans="28:29">
      <c r="AB538" t="s">
        <v>697</v>
      </c>
      <c r="AC538" t="s">
        <v>97</v>
      </c>
    </row>
    <row r="539" spans="28:29">
      <c r="AB539" t="s">
        <v>697</v>
      </c>
      <c r="AC539" t="s">
        <v>97</v>
      </c>
    </row>
    <row r="540" spans="28:29">
      <c r="AB540" t="s">
        <v>697</v>
      </c>
      <c r="AC540" t="s">
        <v>97</v>
      </c>
    </row>
    <row r="541" spans="28:29">
      <c r="AB541" t="s">
        <v>695</v>
      </c>
      <c r="AC541" t="s">
        <v>97</v>
      </c>
    </row>
    <row r="542" spans="28:29">
      <c r="AB542" t="s">
        <v>695</v>
      </c>
      <c r="AC542" t="s">
        <v>97</v>
      </c>
    </row>
    <row r="543" spans="28:29">
      <c r="AB543" t="s">
        <v>695</v>
      </c>
      <c r="AC543" t="s">
        <v>97</v>
      </c>
    </row>
    <row r="544" spans="28:29">
      <c r="AB544" t="s">
        <v>695</v>
      </c>
      <c r="AC544" t="s">
        <v>97</v>
      </c>
    </row>
    <row r="545" spans="28:29">
      <c r="AB545" t="s">
        <v>695</v>
      </c>
      <c r="AC545" t="s">
        <v>97</v>
      </c>
    </row>
    <row r="546" spans="28:29">
      <c r="AB546" t="s">
        <v>695</v>
      </c>
      <c r="AC546" t="s">
        <v>97</v>
      </c>
    </row>
    <row r="547" spans="28:29">
      <c r="AB547" t="s">
        <v>695</v>
      </c>
      <c r="AC547" t="s">
        <v>97</v>
      </c>
    </row>
    <row r="548" spans="28:29">
      <c r="AB548" t="s">
        <v>695</v>
      </c>
      <c r="AC548" t="s">
        <v>97</v>
      </c>
    </row>
    <row r="549" spans="28:29">
      <c r="AB549" t="s">
        <v>695</v>
      </c>
      <c r="AC549" t="s">
        <v>97</v>
      </c>
    </row>
    <row r="550" spans="28:29">
      <c r="AB550" t="s">
        <v>699</v>
      </c>
      <c r="AC550" t="s">
        <v>97</v>
      </c>
    </row>
    <row r="551" spans="28:29">
      <c r="AB551" t="s">
        <v>699</v>
      </c>
      <c r="AC551" t="s">
        <v>97</v>
      </c>
    </row>
    <row r="552" spans="28:29">
      <c r="AB552" t="s">
        <v>699</v>
      </c>
      <c r="AC552" t="s">
        <v>97</v>
      </c>
    </row>
    <row r="553" spans="28:29">
      <c r="AB553" t="s">
        <v>699</v>
      </c>
      <c r="AC553" t="s">
        <v>97</v>
      </c>
    </row>
    <row r="554" spans="28:29">
      <c r="AB554" t="s">
        <v>699</v>
      </c>
      <c r="AC554" t="s">
        <v>97</v>
      </c>
    </row>
    <row r="555" spans="28:29">
      <c r="AB555" t="s">
        <v>706</v>
      </c>
    </row>
    <row r="556" spans="28:29">
      <c r="AB556" t="s">
        <v>2925</v>
      </c>
      <c r="AC556" t="s">
        <v>97</v>
      </c>
    </row>
    <row r="557" spans="28:29">
      <c r="AB557" t="s">
        <v>2926</v>
      </c>
      <c r="AC557" t="s">
        <v>97</v>
      </c>
    </row>
    <row r="558" spans="28:29">
      <c r="AB558" t="s">
        <v>158</v>
      </c>
    </row>
    <row r="559" spans="28:29">
      <c r="AB559" t="s">
        <v>2927</v>
      </c>
      <c r="AC559">
        <v>1</v>
      </c>
    </row>
    <row r="560" spans="28:29">
      <c r="AB560" t="s">
        <v>316</v>
      </c>
    </row>
    <row r="561" spans="28:29">
      <c r="AB561" t="s">
        <v>2928</v>
      </c>
      <c r="AC561">
        <v>1</v>
      </c>
    </row>
    <row r="562" spans="28:29">
      <c r="AB562" t="s">
        <v>2929</v>
      </c>
      <c r="AC562" t="s">
        <v>97</v>
      </c>
    </row>
    <row r="563" spans="28:29">
      <c r="AB563" t="s">
        <v>314</v>
      </c>
      <c r="AC563" t="s">
        <v>97</v>
      </c>
    </row>
    <row r="564" spans="28:29">
      <c r="AB564" t="s">
        <v>2930</v>
      </c>
      <c r="AC564" t="s">
        <v>97</v>
      </c>
    </row>
    <row r="565" spans="28:29">
      <c r="AB565" t="s">
        <v>2931</v>
      </c>
      <c r="AC565" t="s">
        <v>97</v>
      </c>
    </row>
    <row r="566" spans="28:29">
      <c r="AB566" t="s">
        <v>2932</v>
      </c>
      <c r="AC566" t="s">
        <v>97</v>
      </c>
    </row>
    <row r="567" spans="28:29">
      <c r="AB567" t="s">
        <v>2933</v>
      </c>
    </row>
    <row r="568" spans="28:29">
      <c r="AB568" t="s">
        <v>2934</v>
      </c>
    </row>
    <row r="569" spans="28:29">
      <c r="AB569" t="s">
        <v>2935</v>
      </c>
      <c r="AC569" t="s">
        <v>97</v>
      </c>
    </row>
    <row r="570" spans="28:29">
      <c r="AB570" t="s">
        <v>2936</v>
      </c>
      <c r="AC570" t="s">
        <v>97</v>
      </c>
    </row>
    <row r="571" spans="28:29">
      <c r="AB571" t="s">
        <v>2937</v>
      </c>
    </row>
    <row r="572" spans="28:29">
      <c r="AB572" t="s">
        <v>2937</v>
      </c>
    </row>
    <row r="573" spans="28:29">
      <c r="AB573" t="s">
        <v>2938</v>
      </c>
    </row>
    <row r="574" spans="28:29">
      <c r="AB574" t="s">
        <v>2939</v>
      </c>
      <c r="AC574">
        <v>1</v>
      </c>
    </row>
    <row r="575" spans="28:29">
      <c r="AB575" t="s">
        <v>2940</v>
      </c>
      <c r="AC575" t="s">
        <v>97</v>
      </c>
    </row>
    <row r="576" spans="28:29">
      <c r="AB576" t="s">
        <v>2940</v>
      </c>
      <c r="AC576" t="s">
        <v>97</v>
      </c>
    </row>
    <row r="577" spans="28:29">
      <c r="AB577" t="s">
        <v>2941</v>
      </c>
      <c r="AC577" t="s">
        <v>97</v>
      </c>
    </row>
    <row r="578" spans="28:29">
      <c r="AB578" t="s">
        <v>141</v>
      </c>
    </row>
    <row r="579" spans="28:29">
      <c r="AB579" t="s">
        <v>2942</v>
      </c>
      <c r="AC579">
        <v>1</v>
      </c>
    </row>
    <row r="580" spans="28:29">
      <c r="AB580" t="s">
        <v>2943</v>
      </c>
    </row>
    <row r="581" spans="28:29">
      <c r="AB581" t="s">
        <v>2944</v>
      </c>
      <c r="AC581">
        <v>1</v>
      </c>
    </row>
    <row r="582" spans="28:29">
      <c r="AB582" t="s">
        <v>2945</v>
      </c>
      <c r="AC582">
        <v>1</v>
      </c>
    </row>
    <row r="583" spans="28:29">
      <c r="AB583" t="s">
        <v>2270</v>
      </c>
      <c r="AC583">
        <v>1</v>
      </c>
    </row>
    <row r="584" spans="28:29">
      <c r="AB584" t="s">
        <v>2270</v>
      </c>
      <c r="AC584">
        <v>1</v>
      </c>
    </row>
    <row r="585" spans="28:29">
      <c r="AB585" t="s">
        <v>2271</v>
      </c>
      <c r="AC585">
        <v>1</v>
      </c>
    </row>
    <row r="586" spans="28:29">
      <c r="AB586" t="s">
        <v>2946</v>
      </c>
    </row>
    <row r="587" spans="28:29">
      <c r="AB587" t="s">
        <v>2947</v>
      </c>
      <c r="AC587">
        <v>1</v>
      </c>
    </row>
    <row r="588" spans="28:29">
      <c r="AB588" t="s">
        <v>2948</v>
      </c>
    </row>
    <row r="589" spans="28:29">
      <c r="AB589" t="s">
        <v>2327</v>
      </c>
      <c r="AC589" t="s">
        <v>97</v>
      </c>
    </row>
    <row r="590" spans="28:29">
      <c r="AB590" t="s">
        <v>2331</v>
      </c>
      <c r="AC590" t="s">
        <v>97</v>
      </c>
    </row>
    <row r="591" spans="28:29">
      <c r="AB591" t="s">
        <v>2726</v>
      </c>
      <c r="AC591" t="s">
        <v>97</v>
      </c>
    </row>
    <row r="592" spans="28:29">
      <c r="AB592" t="s">
        <v>2949</v>
      </c>
    </row>
    <row r="593" spans="28:29">
      <c r="AB593" t="s">
        <v>2950</v>
      </c>
      <c r="AC593" t="s">
        <v>97</v>
      </c>
    </row>
    <row r="594" spans="28:29">
      <c r="AB594" t="s">
        <v>2951</v>
      </c>
      <c r="AC594" t="s">
        <v>97</v>
      </c>
    </row>
    <row r="595" spans="28:29">
      <c r="AB595" t="s">
        <v>2951</v>
      </c>
      <c r="AC595" t="s">
        <v>97</v>
      </c>
    </row>
    <row r="596" spans="28:29">
      <c r="AB596" t="s">
        <v>2951</v>
      </c>
      <c r="AC596" t="s">
        <v>97</v>
      </c>
    </row>
    <row r="597" spans="28:29">
      <c r="AB597" t="s">
        <v>2951</v>
      </c>
      <c r="AC597" t="s">
        <v>97</v>
      </c>
    </row>
    <row r="598" spans="28:29">
      <c r="AB598" t="s">
        <v>2952</v>
      </c>
      <c r="AC598">
        <v>1</v>
      </c>
    </row>
    <row r="599" spans="28:29">
      <c r="AB599" t="s">
        <v>2953</v>
      </c>
    </row>
    <row r="600" spans="28:29">
      <c r="AB600" t="s">
        <v>2268</v>
      </c>
      <c r="AC600">
        <v>1</v>
      </c>
    </row>
    <row r="601" spans="28:29">
      <c r="AB601" t="s">
        <v>2268</v>
      </c>
      <c r="AC601">
        <v>1</v>
      </c>
    </row>
    <row r="602" spans="28:29">
      <c r="AB602" t="s">
        <v>2954</v>
      </c>
      <c r="AC602">
        <v>1</v>
      </c>
    </row>
    <row r="603" spans="28:29">
      <c r="AB603" t="s">
        <v>2955</v>
      </c>
    </row>
    <row r="604" spans="28:29">
      <c r="AB604" t="s">
        <v>2956</v>
      </c>
      <c r="AC604">
        <v>1</v>
      </c>
    </row>
    <row r="605" spans="28:29">
      <c r="AB605" t="s">
        <v>2957</v>
      </c>
      <c r="AC605">
        <v>1</v>
      </c>
    </row>
    <row r="606" spans="28:29">
      <c r="AB606" t="s">
        <v>2268</v>
      </c>
      <c r="AC606">
        <v>1</v>
      </c>
    </row>
    <row r="607" spans="28:29">
      <c r="AB607" t="s">
        <v>2958</v>
      </c>
      <c r="AC607" t="s">
        <v>97</v>
      </c>
    </row>
    <row r="608" spans="28:29">
      <c r="AB608" t="s">
        <v>2959</v>
      </c>
      <c r="AC608" t="s">
        <v>97</v>
      </c>
    </row>
    <row r="609" spans="28:29">
      <c r="AB609" t="s">
        <v>2959</v>
      </c>
      <c r="AC609" t="s">
        <v>97</v>
      </c>
    </row>
    <row r="610" spans="28:29">
      <c r="AB610" t="s">
        <v>2959</v>
      </c>
      <c r="AC610" t="s">
        <v>97</v>
      </c>
    </row>
    <row r="611" spans="28:29">
      <c r="AB611" t="s">
        <v>2959</v>
      </c>
      <c r="AC611" t="s">
        <v>97</v>
      </c>
    </row>
    <row r="612" spans="28:29">
      <c r="AB612" t="s">
        <v>315</v>
      </c>
      <c r="AC612" t="s">
        <v>97</v>
      </c>
    </row>
    <row r="613" spans="28:29">
      <c r="AB613" t="s">
        <v>2960</v>
      </c>
      <c r="AC613" t="s">
        <v>97</v>
      </c>
    </row>
    <row r="614" spans="28:29">
      <c r="AB614" t="s">
        <v>2961</v>
      </c>
      <c r="AC614" t="s">
        <v>97</v>
      </c>
    </row>
    <row r="615" spans="28:29">
      <c r="AB615" t="s">
        <v>2961</v>
      </c>
      <c r="AC615" t="s">
        <v>97</v>
      </c>
    </row>
    <row r="616" spans="28:29">
      <c r="AB616" t="s">
        <v>2961</v>
      </c>
      <c r="AC616" t="s">
        <v>97</v>
      </c>
    </row>
    <row r="617" spans="28:29">
      <c r="AB617" t="s">
        <v>2961</v>
      </c>
      <c r="AC617" t="s">
        <v>97</v>
      </c>
    </row>
    <row r="618" spans="28:29">
      <c r="AB618" t="s">
        <v>2962</v>
      </c>
      <c r="AC618" t="s">
        <v>97</v>
      </c>
    </row>
    <row r="619" spans="28:29">
      <c r="AB619" t="s">
        <v>2246</v>
      </c>
      <c r="AC619" t="s">
        <v>97</v>
      </c>
    </row>
    <row r="620" spans="28:29">
      <c r="AB620" t="s">
        <v>94</v>
      </c>
      <c r="AC620" t="s">
        <v>97</v>
      </c>
    </row>
    <row r="621" spans="28:29">
      <c r="AB621" t="s">
        <v>2364</v>
      </c>
      <c r="AC621" t="s">
        <v>97</v>
      </c>
    </row>
    <row r="622" spans="28:29">
      <c r="AB622" t="s">
        <v>2963</v>
      </c>
      <c r="AC622" t="s">
        <v>97</v>
      </c>
    </row>
    <row r="623" spans="28:29">
      <c r="AB623" t="s">
        <v>328</v>
      </c>
      <c r="AC623" t="s">
        <v>97</v>
      </c>
    </row>
    <row r="624" spans="28:29">
      <c r="AB624" t="s">
        <v>2334</v>
      </c>
      <c r="AC624" t="s">
        <v>97</v>
      </c>
    </row>
    <row r="625" spans="28:29">
      <c r="AB625" t="s">
        <v>2964</v>
      </c>
      <c r="AC625" t="s">
        <v>97</v>
      </c>
    </row>
    <row r="626" spans="28:29">
      <c r="AB626" t="s">
        <v>2965</v>
      </c>
      <c r="AC626" t="s">
        <v>97</v>
      </c>
    </row>
    <row r="627" spans="28:29">
      <c r="AB627" t="s">
        <v>2966</v>
      </c>
      <c r="AC627" t="s">
        <v>97</v>
      </c>
    </row>
    <row r="628" spans="28:29">
      <c r="AB628" t="s">
        <v>2967</v>
      </c>
      <c r="AC628" t="s">
        <v>97</v>
      </c>
    </row>
    <row r="629" spans="28:29">
      <c r="AB629" t="s">
        <v>2968</v>
      </c>
      <c r="AC629" t="s">
        <v>97</v>
      </c>
    </row>
    <row r="630" spans="28:29">
      <c r="AB630" t="s">
        <v>2968</v>
      </c>
      <c r="AC630" t="s">
        <v>97</v>
      </c>
    </row>
    <row r="631" spans="28:29">
      <c r="AB631" t="s">
        <v>2968</v>
      </c>
      <c r="AC631" t="s">
        <v>97</v>
      </c>
    </row>
    <row r="632" spans="28:29">
      <c r="AB632" t="s">
        <v>2968</v>
      </c>
      <c r="AC632" t="s">
        <v>97</v>
      </c>
    </row>
    <row r="633" spans="28:29">
      <c r="AB633" t="s">
        <v>2969</v>
      </c>
      <c r="AC633" t="s">
        <v>97</v>
      </c>
    </row>
    <row r="634" spans="28:29">
      <c r="AB634" t="s">
        <v>2970</v>
      </c>
      <c r="AC634" t="s">
        <v>97</v>
      </c>
    </row>
    <row r="635" spans="28:29">
      <c r="AB635" t="s">
        <v>2275</v>
      </c>
      <c r="AC635" t="s">
        <v>97</v>
      </c>
    </row>
    <row r="636" spans="28:29">
      <c r="AB636" t="s">
        <v>2187</v>
      </c>
      <c r="AC636" t="s">
        <v>97</v>
      </c>
    </row>
    <row r="637" spans="28:29">
      <c r="AB637" t="s">
        <v>2971</v>
      </c>
      <c r="AC637" t="s">
        <v>97</v>
      </c>
    </row>
    <row r="638" spans="28:29">
      <c r="AB638" t="s">
        <v>2275</v>
      </c>
      <c r="AC638" t="s">
        <v>97</v>
      </c>
    </row>
    <row r="639" spans="28:29">
      <c r="AB639" t="s">
        <v>2972</v>
      </c>
      <c r="AC639" t="s">
        <v>97</v>
      </c>
    </row>
    <row r="640" spans="28:29">
      <c r="AB640" t="s">
        <v>2973</v>
      </c>
      <c r="AC640" t="s">
        <v>97</v>
      </c>
    </row>
    <row r="641" spans="28:29">
      <c r="AB641" t="s">
        <v>104</v>
      </c>
      <c r="AC641" t="s">
        <v>97</v>
      </c>
    </row>
    <row r="642" spans="28:29">
      <c r="AB642" t="s">
        <v>92</v>
      </c>
      <c r="AC642" t="s">
        <v>97</v>
      </c>
    </row>
    <row r="643" spans="28:29">
      <c r="AB643" t="s">
        <v>106</v>
      </c>
      <c r="AC643" t="s">
        <v>97</v>
      </c>
    </row>
    <row r="644" spans="28:29">
      <c r="AB644" t="s">
        <v>103</v>
      </c>
      <c r="AC644" t="s">
        <v>97</v>
      </c>
    </row>
    <row r="645" spans="28:29">
      <c r="AB645" t="s">
        <v>105</v>
      </c>
      <c r="AC645" t="s">
        <v>97</v>
      </c>
    </row>
    <row r="646" spans="28:29">
      <c r="AB646" t="s">
        <v>102</v>
      </c>
      <c r="AC646" t="s">
        <v>97</v>
      </c>
    </row>
    <row r="647" spans="28:29">
      <c r="AB647" t="s">
        <v>2320</v>
      </c>
      <c r="AC647" t="s">
        <v>97</v>
      </c>
    </row>
    <row r="648" spans="28:29">
      <c r="AB648" t="s">
        <v>2350</v>
      </c>
      <c r="AC648" t="s">
        <v>97</v>
      </c>
    </row>
    <row r="649" spans="28:29">
      <c r="AB649" t="s">
        <v>2974</v>
      </c>
      <c r="AC649">
        <v>1</v>
      </c>
    </row>
    <row r="650" spans="28:29">
      <c r="AB650" t="s">
        <v>2975</v>
      </c>
      <c r="AC650" t="s">
        <v>97</v>
      </c>
    </row>
    <row r="651" spans="28:29">
      <c r="AB651" t="s">
        <v>2976</v>
      </c>
      <c r="AC651">
        <v>0</v>
      </c>
    </row>
    <row r="652" spans="28:29">
      <c r="AB652" t="s">
        <v>2974</v>
      </c>
      <c r="AC652">
        <v>1</v>
      </c>
    </row>
    <row r="653" spans="28:29">
      <c r="AB653" t="s">
        <v>2975</v>
      </c>
      <c r="AC653" t="s">
        <v>97</v>
      </c>
    </row>
    <row r="654" spans="28:29">
      <c r="AB654" t="s">
        <v>2976</v>
      </c>
      <c r="AC654">
        <v>0</v>
      </c>
    </row>
    <row r="655" spans="28:29">
      <c r="AB655" t="s">
        <v>2977</v>
      </c>
      <c r="AC655">
        <v>1</v>
      </c>
    </row>
    <row r="656" spans="28:29">
      <c r="AB656" t="s">
        <v>2977</v>
      </c>
      <c r="AC656">
        <v>1</v>
      </c>
    </row>
    <row r="658" spans="28:29">
      <c r="AB658" t="s">
        <v>2978</v>
      </c>
      <c r="AC658" t="s">
        <v>97</v>
      </c>
    </row>
    <row r="659" spans="28:29">
      <c r="AB659" t="s">
        <v>2238</v>
      </c>
      <c r="AC659" t="s">
        <v>97</v>
      </c>
    </row>
    <row r="660" spans="28:29">
      <c r="AB660" t="s">
        <v>2979</v>
      </c>
      <c r="AC660" t="s">
        <v>97</v>
      </c>
    </row>
    <row r="661" spans="28:29">
      <c r="AB661" t="s">
        <v>2980</v>
      </c>
      <c r="AC661" t="s">
        <v>97</v>
      </c>
    </row>
    <row r="662" spans="28:29">
      <c r="AB662" t="s">
        <v>319</v>
      </c>
      <c r="AC662" t="s">
        <v>97</v>
      </c>
    </row>
    <row r="663" spans="28:29">
      <c r="AB663" t="s">
        <v>322</v>
      </c>
      <c r="AC663" t="s">
        <v>97</v>
      </c>
    </row>
    <row r="664" spans="28:29">
      <c r="AB664" t="s">
        <v>696</v>
      </c>
      <c r="AC664" t="s">
        <v>97</v>
      </c>
    </row>
  </sheetData>
  <autoFilter ref="A1:Y370" xr:uid="{2140EFD9-236D-4D5E-A366-1CED226953E2}"/>
  <sortState xmlns:xlrd2="http://schemas.microsoft.com/office/spreadsheetml/2017/richdata2" ref="D2:E221">
    <sortCondition ref="D2:D221"/>
  </sortState>
  <conditionalFormatting sqref="D168">
    <cfRule type="duplicateValues" dxfId="1" priority="2"/>
  </conditionalFormatting>
  <conditionalFormatting sqref="D218:D221 D1:D199 D359:D1048576">
    <cfRule type="duplicateValues" dxfId="0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139A-D66E-4A4A-B4C2-30021DB3755F}">
  <sheetPr>
    <tabColor rgb="FFFF0000"/>
  </sheetPr>
  <dimension ref="A1:AE57"/>
  <sheetViews>
    <sheetView topLeftCell="A24" workbookViewId="0">
      <selection activeCell="D46" sqref="D46:E46"/>
    </sheetView>
  </sheetViews>
  <sheetFormatPr defaultColWidth="9.140625" defaultRowHeight="12.95" outlineLevelRow="1" outlineLevelCol="1"/>
  <cols>
    <col min="1" max="1" width="15.42578125" style="74" bestFit="1" customWidth="1" outlineLevel="1"/>
    <col min="2" max="8" width="17.5703125" style="75" bestFit="1" customWidth="1"/>
    <col min="9" max="9" width="19.5703125" style="74" bestFit="1" customWidth="1"/>
    <col min="10" max="10" width="13.140625" style="75" bestFit="1" customWidth="1"/>
    <col min="11" max="14" width="17.5703125" style="75" bestFit="1" customWidth="1"/>
    <col min="15" max="15" width="17.85546875" style="75" customWidth="1"/>
    <col min="16" max="16" width="3.85546875" style="74" customWidth="1"/>
    <col min="17" max="17" width="21.42578125" style="74" bestFit="1" customWidth="1"/>
    <col min="18" max="18" width="13.85546875" style="74" bestFit="1" customWidth="1"/>
    <col min="19" max="20" width="13.140625" style="74" bestFit="1" customWidth="1"/>
    <col min="21" max="22" width="11.42578125" style="74" bestFit="1" customWidth="1"/>
    <col min="23" max="23" width="14.140625" style="74" bestFit="1" customWidth="1"/>
    <col min="24" max="24" width="9.5703125" style="74" bestFit="1" customWidth="1"/>
    <col min="25" max="25" width="9.140625" style="74"/>
    <col min="26" max="27" width="15.42578125" style="74" bestFit="1" customWidth="1"/>
    <col min="28" max="28" width="12" style="74" bestFit="1" customWidth="1"/>
    <col min="29" max="29" width="12.42578125" style="74" bestFit="1" customWidth="1"/>
    <col min="30" max="30" width="11.42578125" style="74" bestFit="1" customWidth="1"/>
    <col min="31" max="31" width="3.5703125" style="74" bestFit="1" customWidth="1"/>
    <col min="32" max="16384" width="9.140625" style="74"/>
  </cols>
  <sheetData>
    <row r="1" spans="1:15" outlineLevel="1">
      <c r="A1" s="74" t="s">
        <v>2981</v>
      </c>
      <c r="B1" s="75" t="s">
        <v>2982</v>
      </c>
      <c r="C1" s="75" t="s">
        <v>2982</v>
      </c>
      <c r="D1" s="75" t="s">
        <v>2982</v>
      </c>
      <c r="E1" s="75" t="s">
        <v>2982</v>
      </c>
      <c r="F1" s="75" t="s">
        <v>2982</v>
      </c>
      <c r="G1" s="75" t="s">
        <v>2982</v>
      </c>
      <c r="H1" s="75" t="s">
        <v>2982</v>
      </c>
      <c r="K1" s="75" t="s">
        <v>2982</v>
      </c>
      <c r="L1" s="75" t="s">
        <v>2982</v>
      </c>
      <c r="M1" s="75" t="s">
        <v>2982</v>
      </c>
      <c r="N1" s="75" t="s">
        <v>2982</v>
      </c>
    </row>
    <row r="2" spans="1:15" ht="12.6" outlineLevel="1">
      <c r="A2" s="74" t="s">
        <v>2983</v>
      </c>
      <c r="B2" s="74" t="s">
        <v>2984</v>
      </c>
      <c r="C2" s="74" t="s">
        <v>2984</v>
      </c>
      <c r="D2" s="74" t="s">
        <v>2984</v>
      </c>
      <c r="E2" s="74" t="s">
        <v>2984</v>
      </c>
      <c r="F2" s="74" t="s">
        <v>2984</v>
      </c>
      <c r="G2" s="74" t="s">
        <v>2984</v>
      </c>
      <c r="H2" s="74" t="s">
        <v>2984</v>
      </c>
      <c r="J2" s="74"/>
      <c r="K2" s="74" t="s">
        <v>2984</v>
      </c>
      <c r="L2" s="74" t="s">
        <v>2984</v>
      </c>
      <c r="M2" s="74" t="s">
        <v>2984</v>
      </c>
      <c r="N2" s="74" t="s">
        <v>2984</v>
      </c>
      <c r="O2" s="74"/>
    </row>
    <row r="3" spans="1:15" ht="12.6" outlineLevel="1">
      <c r="A3" s="74" t="s">
        <v>2985</v>
      </c>
      <c r="B3" s="76">
        <v>2026</v>
      </c>
      <c r="C3" s="76">
        <v>2026</v>
      </c>
      <c r="D3" s="76">
        <v>2026</v>
      </c>
      <c r="E3" s="76">
        <v>2026</v>
      </c>
      <c r="F3" s="76">
        <v>2026</v>
      </c>
      <c r="G3" s="76">
        <v>2026</v>
      </c>
      <c r="H3" s="76">
        <v>2026</v>
      </c>
      <c r="J3" s="76"/>
      <c r="K3" s="76">
        <v>2026</v>
      </c>
      <c r="L3" s="76">
        <v>2026</v>
      </c>
      <c r="M3" s="76">
        <v>2026</v>
      </c>
      <c r="N3" s="76">
        <v>2026</v>
      </c>
      <c r="O3" s="76"/>
    </row>
    <row r="4" spans="1:15" ht="12.6" outlineLevel="1">
      <c r="A4" s="74" t="s">
        <v>2986</v>
      </c>
      <c r="B4" s="74" t="s">
        <v>2987</v>
      </c>
      <c r="C4" s="74" t="s">
        <v>2987</v>
      </c>
      <c r="D4" s="74" t="s">
        <v>2987</v>
      </c>
      <c r="E4" s="74" t="s">
        <v>2987</v>
      </c>
      <c r="F4" s="74" t="s">
        <v>2987</v>
      </c>
      <c r="G4" s="74" t="s">
        <v>2987</v>
      </c>
      <c r="H4" s="74" t="s">
        <v>2987</v>
      </c>
      <c r="J4" s="74"/>
      <c r="K4" s="74" t="s">
        <v>2987</v>
      </c>
      <c r="L4" s="74" t="s">
        <v>2987</v>
      </c>
      <c r="M4" s="74" t="s">
        <v>2987</v>
      </c>
      <c r="N4" s="74" t="s">
        <v>2987</v>
      </c>
      <c r="O4" s="74"/>
    </row>
    <row r="5" spans="1:15" ht="12.6" outlineLevel="1">
      <c r="B5" s="74"/>
      <c r="C5" s="74"/>
      <c r="D5" s="74"/>
      <c r="E5" s="74"/>
      <c r="F5" s="74"/>
      <c r="G5" s="74"/>
      <c r="H5" s="74"/>
      <c r="J5" s="74"/>
      <c r="K5" s="74"/>
      <c r="L5" s="74"/>
      <c r="M5" s="74"/>
      <c r="N5" s="74"/>
      <c r="O5" s="74"/>
    </row>
    <row r="6" spans="1:15" ht="14.45" outlineLevel="1">
      <c r="A6" s="74" t="s">
        <v>2988</v>
      </c>
      <c r="B6" t="s">
        <v>2989</v>
      </c>
      <c r="C6" t="s">
        <v>96</v>
      </c>
      <c r="D6" t="s">
        <v>614</v>
      </c>
      <c r="E6" t="s">
        <v>704</v>
      </c>
      <c r="F6" t="s">
        <v>2111</v>
      </c>
      <c r="G6" t="s">
        <v>2190</v>
      </c>
      <c r="H6" t="s">
        <v>2255</v>
      </c>
      <c r="J6"/>
      <c r="K6" t="s">
        <v>2990</v>
      </c>
      <c r="L6" t="s">
        <v>2991</v>
      </c>
      <c r="M6" t="s">
        <v>2992</v>
      </c>
      <c r="N6" t="s">
        <v>2993</v>
      </c>
      <c r="O6"/>
    </row>
    <row r="7" spans="1:15" ht="12.6" outlineLevel="1">
      <c r="A7" s="74" t="s">
        <v>2994</v>
      </c>
      <c r="B7" s="74" t="s">
        <v>95</v>
      </c>
      <c r="C7" s="74" t="s">
        <v>95</v>
      </c>
      <c r="D7" s="74" t="s">
        <v>95</v>
      </c>
      <c r="E7" s="74" t="s">
        <v>95</v>
      </c>
      <c r="F7" s="74" t="s">
        <v>95</v>
      </c>
      <c r="G7" s="74" t="s">
        <v>95</v>
      </c>
      <c r="H7" s="74" t="s">
        <v>95</v>
      </c>
      <c r="J7" s="74"/>
      <c r="K7" s="74" t="s">
        <v>95</v>
      </c>
      <c r="L7" s="74" t="s">
        <v>95</v>
      </c>
      <c r="M7" s="74" t="s">
        <v>95</v>
      </c>
      <c r="N7" s="74" t="s">
        <v>95</v>
      </c>
      <c r="O7" s="74"/>
    </row>
    <row r="8" spans="1:15" ht="12.6" outlineLevel="1">
      <c r="A8" s="74" t="s">
        <v>2995</v>
      </c>
      <c r="B8" s="74" t="s">
        <v>2996</v>
      </c>
      <c r="C8" s="74" t="s">
        <v>2996</v>
      </c>
      <c r="D8" s="74" t="s">
        <v>2996</v>
      </c>
      <c r="E8" s="74" t="s">
        <v>2996</v>
      </c>
      <c r="F8" s="74" t="s">
        <v>2996</v>
      </c>
      <c r="G8" s="74" t="s">
        <v>2996</v>
      </c>
      <c r="H8" s="74" t="s">
        <v>2996</v>
      </c>
      <c r="J8" s="74"/>
      <c r="K8" s="74" t="s">
        <v>2996</v>
      </c>
      <c r="L8" s="74" t="s">
        <v>2996</v>
      </c>
      <c r="M8" s="74" t="s">
        <v>2996</v>
      </c>
      <c r="N8" s="74" t="s">
        <v>2996</v>
      </c>
      <c r="O8" s="74"/>
    </row>
    <row r="9" spans="1:15" ht="12.6" outlineLevel="1">
      <c r="A9" s="74" t="s">
        <v>2997</v>
      </c>
      <c r="B9" s="74" t="s">
        <v>2998</v>
      </c>
      <c r="C9" s="74" t="s">
        <v>2998</v>
      </c>
      <c r="D9" s="74" t="s">
        <v>2998</v>
      </c>
      <c r="E9" s="74" t="s">
        <v>2998</v>
      </c>
      <c r="F9" s="74" t="s">
        <v>2998</v>
      </c>
      <c r="G9" s="74" t="s">
        <v>2998</v>
      </c>
      <c r="H9" s="74" t="s">
        <v>2998</v>
      </c>
      <c r="J9" s="74"/>
      <c r="K9" s="74" t="s">
        <v>2998</v>
      </c>
      <c r="L9" s="74" t="s">
        <v>2998</v>
      </c>
      <c r="M9" s="74" t="s">
        <v>2998</v>
      </c>
      <c r="N9" s="74" t="s">
        <v>2998</v>
      </c>
      <c r="O9" s="74"/>
    </row>
    <row r="10" spans="1:15" ht="12.6" outlineLevel="1">
      <c r="A10" s="74" t="s">
        <v>2999</v>
      </c>
      <c r="B10" s="74" t="s">
        <v>3000</v>
      </c>
      <c r="C10" s="74" t="s">
        <v>3000</v>
      </c>
      <c r="D10" s="74" t="s">
        <v>3000</v>
      </c>
      <c r="E10" s="74" t="s">
        <v>3000</v>
      </c>
      <c r="F10" s="74" t="s">
        <v>3000</v>
      </c>
      <c r="G10" s="74" t="s">
        <v>3000</v>
      </c>
      <c r="H10" s="74" t="s">
        <v>3000</v>
      </c>
      <c r="J10" s="74"/>
      <c r="K10" s="74" t="s">
        <v>3000</v>
      </c>
      <c r="L10" s="74" t="s">
        <v>3000</v>
      </c>
      <c r="M10" s="74" t="s">
        <v>3000</v>
      </c>
      <c r="N10" s="74" t="s">
        <v>3000</v>
      </c>
      <c r="O10" s="74"/>
    </row>
    <row r="11" spans="1:15" ht="12.6" outlineLevel="1">
      <c r="B11" s="74"/>
      <c r="C11" s="74"/>
      <c r="D11" s="74"/>
      <c r="E11" s="74"/>
      <c r="F11" s="74"/>
      <c r="G11" s="74"/>
      <c r="H11" s="74"/>
      <c r="J11" s="74"/>
      <c r="K11" s="74"/>
      <c r="L11" s="74"/>
      <c r="M11" s="74"/>
      <c r="N11" s="74"/>
      <c r="O11" s="74"/>
    </row>
    <row r="12" spans="1:15" ht="12.6" outlineLevel="1">
      <c r="A12" s="74" t="s">
        <v>3001</v>
      </c>
      <c r="B12" s="74" t="s">
        <v>3002</v>
      </c>
      <c r="C12" s="74" t="s">
        <v>3002</v>
      </c>
      <c r="D12" s="74" t="s">
        <v>3002</v>
      </c>
      <c r="E12" s="74" t="s">
        <v>3002</v>
      </c>
      <c r="F12" s="74" t="s">
        <v>3002</v>
      </c>
      <c r="G12" s="74" t="s">
        <v>3002</v>
      </c>
      <c r="H12" s="74" t="s">
        <v>3002</v>
      </c>
      <c r="J12" s="74"/>
      <c r="K12" s="74" t="s">
        <v>3002</v>
      </c>
      <c r="L12" s="74" t="s">
        <v>3002</v>
      </c>
      <c r="M12" s="74" t="s">
        <v>3002</v>
      </c>
      <c r="N12" s="74" t="s">
        <v>3002</v>
      </c>
      <c r="O12" s="74"/>
    </row>
    <row r="13" spans="1:15" ht="12.6" outlineLevel="1">
      <c r="B13" s="74"/>
      <c r="C13" s="74"/>
      <c r="D13" s="74"/>
      <c r="E13" s="74"/>
      <c r="F13" s="74"/>
      <c r="G13" s="74"/>
      <c r="H13" s="74"/>
      <c r="J13" s="74"/>
      <c r="K13" s="74"/>
      <c r="L13" s="74"/>
      <c r="M13" s="74"/>
      <c r="N13" s="74"/>
      <c r="O13" s="74"/>
    </row>
    <row r="14" spans="1:15" ht="12.6" outlineLevel="1">
      <c r="B14" s="74"/>
      <c r="C14" s="74"/>
      <c r="D14" s="74"/>
      <c r="E14" s="74"/>
      <c r="F14" s="74"/>
      <c r="G14" s="74"/>
      <c r="H14" s="74"/>
      <c r="J14" s="74"/>
      <c r="K14" s="74"/>
      <c r="L14" s="74"/>
      <c r="M14" s="74"/>
      <c r="N14" s="74"/>
      <c r="O14" s="74"/>
    </row>
    <row r="15" spans="1:15" ht="12.6" outlineLevel="1">
      <c r="A15" s="74" t="s">
        <v>3003</v>
      </c>
      <c r="B15" s="74" t="s">
        <v>3004</v>
      </c>
      <c r="C15" s="74" t="s">
        <v>3004</v>
      </c>
      <c r="D15" s="74" t="s">
        <v>3004</v>
      </c>
      <c r="E15" s="74" t="s">
        <v>3004</v>
      </c>
      <c r="F15" s="74" t="s">
        <v>3004</v>
      </c>
      <c r="G15" s="74" t="s">
        <v>3004</v>
      </c>
      <c r="H15" s="74" t="s">
        <v>3004</v>
      </c>
      <c r="J15" s="74"/>
      <c r="K15" s="74" t="s">
        <v>3004</v>
      </c>
      <c r="L15" s="74" t="s">
        <v>3004</v>
      </c>
      <c r="M15" s="74" t="s">
        <v>3004</v>
      </c>
      <c r="N15" s="74" t="s">
        <v>3004</v>
      </c>
      <c r="O15" s="74"/>
    </row>
    <row r="16" spans="1:15" ht="12.6" outlineLevel="1">
      <c r="A16" s="74" t="s">
        <v>3005</v>
      </c>
      <c r="B16" s="74" t="s">
        <v>3006</v>
      </c>
      <c r="C16" s="74" t="s">
        <v>3006</v>
      </c>
      <c r="D16" s="74" t="s">
        <v>3006</v>
      </c>
      <c r="E16" s="74" t="s">
        <v>3006</v>
      </c>
      <c r="F16" s="74" t="s">
        <v>3006</v>
      </c>
      <c r="G16" s="74" t="s">
        <v>3006</v>
      </c>
      <c r="H16" s="74" t="s">
        <v>3006</v>
      </c>
      <c r="J16" s="74"/>
      <c r="K16" s="74" t="s">
        <v>3006</v>
      </c>
      <c r="L16" s="74" t="s">
        <v>3006</v>
      </c>
      <c r="M16" s="74" t="s">
        <v>3006</v>
      </c>
      <c r="N16" s="74" t="s">
        <v>3006</v>
      </c>
      <c r="O16" s="74"/>
    </row>
    <row r="17" spans="1:30" ht="12.6" outlineLevel="1">
      <c r="B17" s="77" t="s">
        <v>3007</v>
      </c>
      <c r="C17" s="77" t="s">
        <v>3007</v>
      </c>
      <c r="D17" s="77" t="s">
        <v>3007</v>
      </c>
      <c r="E17" s="77" t="s">
        <v>3007</v>
      </c>
      <c r="F17" s="77" t="s">
        <v>3007</v>
      </c>
      <c r="G17" s="77" t="s">
        <v>3007</v>
      </c>
      <c r="H17" s="77" t="s">
        <v>3007</v>
      </c>
      <c r="J17" s="77"/>
      <c r="K17" s="77" t="s">
        <v>3007</v>
      </c>
      <c r="L17" s="77" t="s">
        <v>3007</v>
      </c>
      <c r="M17" s="77" t="s">
        <v>3007</v>
      </c>
      <c r="N17" s="77" t="s">
        <v>3007</v>
      </c>
      <c r="O17" s="77"/>
    </row>
    <row r="18" spans="1:30" ht="12.6" outlineLevel="1">
      <c r="B18" s="77" t="s">
        <v>3008</v>
      </c>
      <c r="C18" s="77" t="s">
        <v>3008</v>
      </c>
      <c r="D18" s="77" t="s">
        <v>3008</v>
      </c>
      <c r="E18" s="77" t="s">
        <v>3008</v>
      </c>
      <c r="F18" s="77" t="s">
        <v>3008</v>
      </c>
      <c r="G18" s="77" t="s">
        <v>3008</v>
      </c>
      <c r="H18" s="77" t="s">
        <v>3008</v>
      </c>
      <c r="J18" s="77"/>
      <c r="K18" s="77" t="s">
        <v>3008</v>
      </c>
      <c r="L18" s="77" t="s">
        <v>3008</v>
      </c>
      <c r="M18" s="77" t="s">
        <v>3008</v>
      </c>
      <c r="N18" s="77" t="s">
        <v>3008</v>
      </c>
      <c r="O18" s="77"/>
    </row>
    <row r="19" spans="1:30" ht="12.6" outlineLevel="1">
      <c r="A19" s="74" t="s">
        <v>3009</v>
      </c>
      <c r="B19" s="78" t="s">
        <v>3010</v>
      </c>
      <c r="C19" s="78" t="s">
        <v>3010</v>
      </c>
      <c r="D19" s="78" t="s">
        <v>3010</v>
      </c>
      <c r="E19" s="78" t="s">
        <v>3010</v>
      </c>
      <c r="F19" s="78" t="s">
        <v>3010</v>
      </c>
      <c r="G19" s="78" t="s">
        <v>3010</v>
      </c>
      <c r="H19" s="78" t="s">
        <v>3010</v>
      </c>
      <c r="J19" s="78"/>
      <c r="K19" s="78" t="s">
        <v>3010</v>
      </c>
      <c r="L19" s="78" t="s">
        <v>3010</v>
      </c>
      <c r="M19" s="78" t="s">
        <v>3010</v>
      </c>
      <c r="N19" s="78" t="s">
        <v>3010</v>
      </c>
      <c r="O19" s="78"/>
    </row>
    <row r="20" spans="1:30" ht="12.6" outlineLevel="1">
      <c r="B20" s="78"/>
      <c r="C20" s="78"/>
      <c r="D20" s="74"/>
      <c r="E20" s="78"/>
      <c r="F20" s="78"/>
      <c r="G20" s="78"/>
      <c r="H20" s="78"/>
      <c r="J20" s="78"/>
      <c r="K20" s="78"/>
      <c r="L20" s="74"/>
      <c r="M20" s="78"/>
      <c r="N20" s="78"/>
      <c r="O20" s="78"/>
    </row>
    <row r="21" spans="1:30" ht="12.6" outlineLevel="1">
      <c r="B21" s="76"/>
      <c r="C21" s="76"/>
      <c r="D21" s="76"/>
      <c r="E21" s="76"/>
      <c r="F21" s="76"/>
      <c r="G21" s="76"/>
      <c r="H21" s="76"/>
      <c r="J21" s="76"/>
      <c r="K21" s="76"/>
      <c r="L21" s="76"/>
      <c r="M21" s="76"/>
      <c r="N21" s="76"/>
      <c r="O21" s="76"/>
    </row>
    <row r="22" spans="1:30" ht="12.6" outlineLevel="1">
      <c r="B22" s="78"/>
      <c r="C22" s="78"/>
      <c r="D22" s="74"/>
      <c r="E22" s="78"/>
      <c r="F22" s="78"/>
      <c r="G22" s="78"/>
      <c r="H22" s="78"/>
      <c r="J22" s="78"/>
      <c r="K22" s="78"/>
      <c r="L22" s="74"/>
      <c r="M22" s="78"/>
      <c r="N22" s="78"/>
      <c r="O22" s="78"/>
    </row>
    <row r="23" spans="1:30" outlineLevel="1">
      <c r="B23" s="78"/>
      <c r="C23" s="78"/>
      <c r="D23" s="74"/>
      <c r="E23" s="78"/>
      <c r="F23" s="78"/>
      <c r="G23" s="78"/>
      <c r="H23" s="78"/>
      <c r="J23" s="78"/>
      <c r="K23" s="78"/>
      <c r="L23" s="74"/>
      <c r="M23" s="78"/>
      <c r="N23" s="78"/>
      <c r="O23" s="78"/>
      <c r="Q23" s="75" t="s">
        <v>3011</v>
      </c>
      <c r="R23" s="75"/>
      <c r="AA23" s="108" t="s">
        <v>3012</v>
      </c>
      <c r="AB23" s="108"/>
      <c r="AC23" s="108"/>
      <c r="AD23" s="108"/>
    </row>
    <row r="24" spans="1:30">
      <c r="B24" s="101" t="s">
        <v>2989</v>
      </c>
      <c r="C24" s="78" t="s">
        <v>96</v>
      </c>
      <c r="D24" s="74" t="s">
        <v>614</v>
      </c>
      <c r="E24" s="78" t="s">
        <v>704</v>
      </c>
      <c r="F24" s="78" t="s">
        <v>2111</v>
      </c>
      <c r="G24" s="78" t="s">
        <v>2190</v>
      </c>
      <c r="H24" s="78" t="s">
        <v>2255</v>
      </c>
      <c r="J24" s="104" t="s">
        <v>3013</v>
      </c>
      <c r="K24" s="78" t="s">
        <v>2990</v>
      </c>
      <c r="L24" s="74" t="s">
        <v>2991</v>
      </c>
      <c r="M24" s="78" t="s">
        <v>2992</v>
      </c>
      <c r="N24" s="78" t="s">
        <v>2993</v>
      </c>
      <c r="O24" s="78"/>
      <c r="Q24" s="108" t="s">
        <v>109</v>
      </c>
      <c r="R24" s="108" t="s">
        <v>332</v>
      </c>
      <c r="S24" s="108" t="s">
        <v>705</v>
      </c>
      <c r="T24" s="108" t="s">
        <v>2113</v>
      </c>
      <c r="U24" s="108" t="s">
        <v>2254</v>
      </c>
      <c r="V24" s="108" t="s">
        <v>2189</v>
      </c>
      <c r="AA24" s="108" t="s">
        <v>3014</v>
      </c>
      <c r="AB24" s="108" t="s">
        <v>3015</v>
      </c>
      <c r="AC24" s="108" t="s">
        <v>3016</v>
      </c>
      <c r="AD24" s="108" t="s">
        <v>3017</v>
      </c>
    </row>
    <row r="25" spans="1:30" ht="12.6">
      <c r="A25" s="79" t="s">
        <v>615</v>
      </c>
      <c r="B25" s="102">
        <f>[1]!HsGetValue(B$1,$A$2&amp;B$2&amp;$A$3&amp;B$3&amp;$A$4&amp;B$4&amp;$A$6&amp;B$6&amp;$A$7&amp;B$7&amp;$A$9&amp;B$9&amp;$A$10&amp;B$10&amp;$A$12&amp;$A25&amp;$A$15&amp;B$15&amp;$A$16&amp;B$16&amp;$A$8&amp;$A$34&amp;$A$19&amp;B$19&amp;";")</f>
        <v>52311</v>
      </c>
      <c r="C25" s="80">
        <f>[1]!HsGetValue(C$1,$A$2&amp;C$2&amp;$A$3&amp;C$3&amp;$A$4&amp;C$4&amp;$A$6&amp;C$6&amp;$A$7&amp;C$7&amp;$A$9&amp;C$9&amp;$A$10&amp;C$10&amp;$A$12&amp;$A25&amp;$A$15&amp;C$15&amp;$A$16&amp;C$16&amp;$A$8&amp;$A$34&amp;$A$19&amp;C$19&amp;";")</f>
        <v>36028</v>
      </c>
      <c r="D25" s="80">
        <f>[1]!HsGetValue(D$1,$A$2&amp;D$2&amp;$A$3&amp;D$3&amp;$A$4&amp;D$4&amp;$A$6&amp;D$6&amp;$A$7&amp;D$7&amp;$A$9&amp;D$9&amp;$A$10&amp;D$10&amp;$A$12&amp;$A25&amp;$A$15&amp;D$15&amp;$A$16&amp;D$16&amp;$A$8&amp;$A$34&amp;$A$19&amp;D$19&amp;";")</f>
        <v>16213</v>
      </c>
      <c r="E25" s="80">
        <f>[1]!HsGetValue(E$1,$A$2&amp;E$2&amp;$A$3&amp;E$3&amp;$A$4&amp;E$4&amp;$A$6&amp;E$6&amp;$A$7&amp;E$7&amp;$A$9&amp;E$9&amp;$A$10&amp;E$10&amp;$A$12&amp;$A25&amp;$A$15&amp;E$15&amp;$A$16&amp;E$16&amp;$A$8&amp;$A$34&amp;$A$19&amp;E$19&amp;";")</f>
        <v>70</v>
      </c>
      <c r="F25" s="80">
        <f>[1]!HsGetValue(F$1,$A$2&amp;F$2&amp;$A$3&amp;F$3&amp;$A$4&amp;F$4&amp;$A$6&amp;F$6&amp;$A$7&amp;F$7&amp;$A$9&amp;F$9&amp;$A$10&amp;F$10&amp;$A$12&amp;$A25&amp;$A$15&amp;F$15&amp;$A$16&amp;F$16&amp;$A$8&amp;$A$34&amp;$A$19&amp;F$19&amp;";")</f>
        <v>0</v>
      </c>
      <c r="G25" s="80">
        <f>[1]!HsGetValue(G$1,$A$2&amp;G$2&amp;$A$3&amp;G$3&amp;$A$4&amp;G$4&amp;$A$6&amp;G$6&amp;$A$7&amp;G$7&amp;$A$9&amp;G$9&amp;$A$10&amp;G$10&amp;$A$12&amp;$A25&amp;$A$15&amp;G$15&amp;$A$16&amp;G$16&amp;$A$8&amp;$A$34&amp;$A$19&amp;G$19&amp;";")</f>
        <v>0</v>
      </c>
      <c r="H25" s="80">
        <f>[1]!HsGetValue(H$1,$A$2&amp;H$2&amp;$A$3&amp;H$3&amp;$A$4&amp;H$4&amp;$A$6&amp;H$6&amp;$A$7&amp;H$7&amp;$A$9&amp;H$9&amp;$A$10&amp;H$10&amp;$A$12&amp;$A25&amp;$A$15&amp;H$15&amp;$A$16&amp;H$16&amp;$A$8&amp;$A$34&amp;$A$19&amp;H$19&amp;";")</f>
        <v>0</v>
      </c>
      <c r="J25" s="105">
        <f>SUM(K25:N25)</f>
        <v>26669.759999999998</v>
      </c>
      <c r="K25" s="80">
        <f>[1]!HsGetValue(K$1,$A$2&amp;K$2&amp;$A$3&amp;K$3&amp;$A$4&amp;K$4&amp;$A$6&amp;K$6&amp;$A$7&amp;K$7&amp;$A$9&amp;K$9&amp;$A$10&amp;K$10&amp;$A$12&amp;$A25&amp;$A$15&amp;K$15&amp;$A$16&amp;K$16&amp;$A$8&amp;$A$34&amp;$A$19&amp;K$19&amp;";")</f>
        <v>17285.29</v>
      </c>
      <c r="L25" s="80">
        <f>[1]!HsGetValue(L$1,$A$2&amp;L$2&amp;$A$3&amp;L$3&amp;$A$4&amp;L$4&amp;$A$6&amp;L$6&amp;$A$7&amp;L$7&amp;$A$9&amp;L$9&amp;$A$10&amp;L$10&amp;$A$12&amp;$A25&amp;$A$15&amp;L$15&amp;$A$16&amp;L$16&amp;$A$8&amp;$A$34&amp;$A$19&amp;L$19&amp;";")</f>
        <v>10194.210000000001</v>
      </c>
      <c r="M25" s="80">
        <f>[1]!HsGetValue(M$1,$A$2&amp;M$2&amp;$A$3&amp;M$3&amp;$A$4&amp;M$4&amp;$A$6&amp;M$6&amp;$A$7&amp;M$7&amp;$A$9&amp;M$9&amp;$A$10&amp;M$10&amp;$A$12&amp;$A25&amp;$A$15&amp;M$15&amp;$A$16&amp;M$16&amp;$A$8&amp;$A$34&amp;$A$19&amp;M$19&amp;";")</f>
        <v>-809.74</v>
      </c>
      <c r="N25" s="80">
        <f>[1]!HsGetValue(N$1,$A$2&amp;N$2&amp;$A$3&amp;N$3&amp;$A$4&amp;N$4&amp;$A$6&amp;N$6&amp;$A$7&amp;N$7&amp;$A$9&amp;N$9&amp;$A$10&amp;N$10&amp;$A$12&amp;$A25&amp;$A$15&amp;N$15&amp;$A$16&amp;N$16&amp;$A$8&amp;$A$34&amp;$A$19&amp;N$19&amp;";")</f>
        <v>0</v>
      </c>
      <c r="O25" s="80"/>
      <c r="Q25" s="109">
        <f>+K25+C25</f>
        <v>53313.29</v>
      </c>
      <c r="R25" s="109">
        <f>+L25+D25</f>
        <v>26407.21</v>
      </c>
      <c r="S25" s="109">
        <f>+M25+E25</f>
        <v>-739.74</v>
      </c>
      <c r="T25" s="109">
        <f>+F25+N25</f>
        <v>0</v>
      </c>
      <c r="U25" s="109">
        <f>+H25</f>
        <v>0</v>
      </c>
      <c r="V25" s="109">
        <f>+G25</f>
        <v>0</v>
      </c>
      <c r="W25" s="109"/>
      <c r="Z25" s="74" t="s">
        <v>615</v>
      </c>
      <c r="AA25" s="74">
        <f t="shared" ref="AA25:AA32" si="0">+J25+B25</f>
        <v>78980.759999999995</v>
      </c>
      <c r="AB25" s="74">
        <f>+AB42</f>
        <v>28577.990000000023</v>
      </c>
      <c r="AC25" s="74">
        <v>28878.809999999979</v>
      </c>
      <c r="AD25" s="74">
        <f>+AA25-AB25-AC25</f>
        <v>21523.959999999995</v>
      </c>
    </row>
    <row r="26" spans="1:30" ht="12.6">
      <c r="A26" s="79" t="s">
        <v>323</v>
      </c>
      <c r="B26" s="102">
        <f>[1]!HsGetValue(B$1,$A$2&amp;B$2&amp;$A$3&amp;B$3&amp;$A$4&amp;B$4&amp;$A$6&amp;B$6&amp;$A$7&amp;B$7&amp;$A$9&amp;B$9&amp;$A$10&amp;B$10&amp;$A$12&amp;$A26&amp;$A$15&amp;B$15&amp;$A$16&amp;B$16&amp;$A$8&amp;$A$34&amp;$A$19&amp;B$19&amp;";")</f>
        <v>1703300.8137999999</v>
      </c>
      <c r="C26" s="80">
        <f>[1]!HsGetValue(C$1,$A$2&amp;C$2&amp;$A$3&amp;C$3&amp;$A$4&amp;C$4&amp;$A$6&amp;C$6&amp;$A$7&amp;C$7&amp;$A$9&amp;C$9&amp;$A$10&amp;C$10&amp;$A$12&amp;$A26&amp;$A$15&amp;C$15&amp;$A$16&amp;C$16&amp;$A$8&amp;$A$34&amp;$A$19&amp;C$19&amp;";")</f>
        <v>508279</v>
      </c>
      <c r="D26" s="80">
        <f>[1]!HsGetValue(D$1,$A$2&amp;D$2&amp;$A$3&amp;D$3&amp;$A$4&amp;D$4&amp;$A$6&amp;D$6&amp;$A$7&amp;D$7&amp;$A$9&amp;D$9&amp;$A$10&amp;D$10&amp;$A$12&amp;$A26&amp;$A$15&amp;D$15&amp;$A$16&amp;D$16&amp;$A$8&amp;$A$34&amp;$A$19&amp;D$19&amp;";")</f>
        <v>537603</v>
      </c>
      <c r="E26" s="80">
        <f>[1]!HsGetValue(E$1,$A$2&amp;E$2&amp;$A$3&amp;E$3&amp;$A$4&amp;E$4&amp;$A$6&amp;E$6&amp;$A$7&amp;E$7&amp;$A$9&amp;E$9&amp;$A$10&amp;E$10&amp;$A$12&amp;$A26&amp;$A$15&amp;E$15&amp;$A$16&amp;E$16&amp;$A$8&amp;$A$34&amp;$A$19&amp;E$19&amp;";")</f>
        <v>264052</v>
      </c>
      <c r="F26" s="80">
        <f>[1]!HsGetValue(F$1,$A$2&amp;F$2&amp;$A$3&amp;F$3&amp;$A$4&amp;F$4&amp;$A$6&amp;F$6&amp;$A$7&amp;F$7&amp;$A$9&amp;F$9&amp;$A$10&amp;F$10&amp;$A$12&amp;$A26&amp;$A$15&amp;F$15&amp;$A$16&amp;F$16&amp;$A$8&amp;$A$34&amp;$A$19&amp;F$19&amp;";")</f>
        <v>168297.8138</v>
      </c>
      <c r="G26" s="80">
        <f>[1]!HsGetValue(G$1,$A$2&amp;G$2&amp;$A$3&amp;G$3&amp;$A$4&amp;G$4&amp;$A$6&amp;G$6&amp;$A$7&amp;G$7&amp;$A$9&amp;G$9&amp;$A$10&amp;G$10&amp;$A$12&amp;$A26&amp;$A$15&amp;G$15&amp;$A$16&amp;G$16&amp;$A$8&amp;$A$34&amp;$A$19&amp;G$19&amp;";")</f>
        <v>119624</v>
      </c>
      <c r="H26" s="80">
        <f>[1]!HsGetValue(H$1,$A$2&amp;H$2&amp;$A$3&amp;H$3&amp;$A$4&amp;H$4&amp;$A$6&amp;H$6&amp;$A$7&amp;H$7&amp;$A$9&amp;H$9&amp;$A$10&amp;H$10&amp;$A$12&amp;$A26&amp;$A$15&amp;H$15&amp;$A$16&amp;H$16&amp;$A$8&amp;$A$34&amp;$A$19&amp;H$19&amp;";")</f>
        <v>105445</v>
      </c>
      <c r="J26" s="105">
        <f t="shared" ref="J26:J34" si="1">SUM(K26:N26)</f>
        <v>1412812.7300000002</v>
      </c>
      <c r="K26" s="80">
        <f>[1]!HsGetValue(K$1,$A$2&amp;K$2&amp;$A$3&amp;K$3&amp;$A$4&amp;K$4&amp;$A$6&amp;K$6&amp;$A$7&amp;K$7&amp;$A$9&amp;K$9&amp;$A$10&amp;K$10&amp;$A$12&amp;$A26&amp;$A$15&amp;K$15&amp;$A$16&amp;K$16&amp;$A$8&amp;$A$34&amp;$A$19&amp;K$19&amp;";")</f>
        <v>598624.57000000007</v>
      </c>
      <c r="L26" s="80">
        <f>[1]!HsGetValue(L$1,$A$2&amp;L$2&amp;$A$3&amp;L$3&amp;$A$4&amp;L$4&amp;$A$6&amp;L$6&amp;$A$7&amp;L$7&amp;$A$9&amp;L$9&amp;$A$10&amp;L$10&amp;$A$12&amp;$A26&amp;$A$15&amp;L$15&amp;$A$16&amp;L$16&amp;$A$8&amp;$A$34&amp;$A$19&amp;L$19&amp;";")</f>
        <v>355723.64</v>
      </c>
      <c r="M26" s="80">
        <f>[1]!HsGetValue(M$1,$A$2&amp;M$2&amp;$A$3&amp;M$3&amp;$A$4&amp;M$4&amp;$A$6&amp;M$6&amp;$A$7&amp;M$7&amp;$A$9&amp;M$9&amp;$A$10&amp;M$10&amp;$A$12&amp;$A26&amp;$A$15&amp;M$15&amp;$A$16&amp;M$16&amp;$A$8&amp;$A$34&amp;$A$19&amp;M$19&amp;";")</f>
        <v>269350.47000000003</v>
      </c>
      <c r="N26" s="80">
        <f>[1]!HsGetValue(N$1,$A$2&amp;N$2&amp;$A$3&amp;N$3&amp;$A$4&amp;N$4&amp;$A$6&amp;N$6&amp;$A$7&amp;N$7&amp;$A$9&amp;N$9&amp;$A$10&amp;N$10&amp;$A$12&amp;$A26&amp;$A$15&amp;N$15&amp;$A$16&amp;N$16&amp;$A$8&amp;$A$34&amp;$A$19&amp;N$19&amp;";")</f>
        <v>189114.05</v>
      </c>
      <c r="O26" s="80"/>
      <c r="Q26" s="109">
        <f t="shared" ref="Q26:S34" si="2">+K26+C26</f>
        <v>1106903.57</v>
      </c>
      <c r="R26" s="109">
        <f t="shared" si="2"/>
        <v>893326.64</v>
      </c>
      <c r="S26" s="109">
        <f t="shared" si="2"/>
        <v>533402.47</v>
      </c>
      <c r="T26" s="109">
        <f t="shared" ref="T26:T34" si="3">+F26+N26</f>
        <v>357411.86379999999</v>
      </c>
      <c r="U26" s="109">
        <f t="shared" ref="U26:U34" si="4">+H26</f>
        <v>105445</v>
      </c>
      <c r="V26" s="109">
        <f t="shared" ref="V26:V34" si="5">+G26</f>
        <v>119624</v>
      </c>
      <c r="W26" s="109"/>
      <c r="Z26" s="74" t="s">
        <v>323</v>
      </c>
      <c r="AA26" s="74">
        <f t="shared" si="0"/>
        <v>3116113.5438000001</v>
      </c>
      <c r="AB26" s="74">
        <v>513373.65129517834</v>
      </c>
      <c r="AC26" s="74">
        <v>2545249.9200000041</v>
      </c>
      <c r="AD26" s="74">
        <f t="shared" ref="AD26:AD34" si="6">+AA26-AB26-AC26</f>
        <v>57489.972504817415</v>
      </c>
    </row>
    <row r="27" spans="1:30" ht="12.6">
      <c r="A27" s="79" t="s">
        <v>700</v>
      </c>
      <c r="B27" s="102">
        <f>[1]!HsGetValue(B$1,$A$2&amp;B$2&amp;$A$3&amp;B$3&amp;$A$4&amp;B$4&amp;$A$6&amp;B$6&amp;$A$7&amp;B$7&amp;$A$9&amp;B$9&amp;$A$10&amp;B$10&amp;$A$12&amp;$A27&amp;$A$15&amp;B$15&amp;$A$16&amp;B$16&amp;$A$8&amp;$A$34&amp;$A$19&amp;B$19&amp;";")</f>
        <v>2876884.8065999998</v>
      </c>
      <c r="C27" s="80">
        <f>[1]!HsGetValue(C$1,$A$2&amp;C$2&amp;$A$3&amp;C$3&amp;$A$4&amp;C$4&amp;$A$6&amp;C$6&amp;$A$7&amp;C$7&amp;$A$9&amp;C$9&amp;$A$10&amp;C$10&amp;$A$12&amp;$A27&amp;$A$15&amp;C$15&amp;$A$16&amp;C$16&amp;$A$8&amp;$A$34&amp;$A$19&amp;C$19&amp;";")</f>
        <v>691858</v>
      </c>
      <c r="D27" s="80">
        <f>[1]!HsGetValue(D$1,$A$2&amp;D$2&amp;$A$3&amp;D$3&amp;$A$4&amp;D$4&amp;$A$6&amp;D$6&amp;$A$7&amp;D$7&amp;$A$9&amp;D$9&amp;$A$10&amp;D$10&amp;$A$12&amp;$A27&amp;$A$15&amp;D$15&amp;$A$16&amp;D$16&amp;$A$8&amp;$A$34&amp;$A$19&amp;D$19&amp;";")</f>
        <v>1312661</v>
      </c>
      <c r="E27" s="80">
        <f>[1]!HsGetValue(E$1,$A$2&amp;E$2&amp;$A$3&amp;E$3&amp;$A$4&amp;E$4&amp;$A$6&amp;E$6&amp;$A$7&amp;E$7&amp;$A$9&amp;E$9&amp;$A$10&amp;E$10&amp;$A$12&amp;$A27&amp;$A$15&amp;E$15&amp;$A$16&amp;E$16&amp;$A$8&amp;$A$34&amp;$A$19&amp;E$19&amp;";")</f>
        <v>306865</v>
      </c>
      <c r="F27" s="80">
        <f>[1]!HsGetValue(F$1,$A$2&amp;F$2&amp;$A$3&amp;F$3&amp;$A$4&amp;F$4&amp;$A$6&amp;F$6&amp;$A$7&amp;F$7&amp;$A$9&amp;F$9&amp;$A$10&amp;F$10&amp;$A$12&amp;$A27&amp;$A$15&amp;F$15&amp;$A$16&amp;F$16&amp;$A$8&amp;$A$34&amp;$A$19&amp;F$19&amp;";")</f>
        <v>265504.68660000002</v>
      </c>
      <c r="G27" s="80">
        <f>[1]!HsGetValue(G$1,$A$2&amp;G$2&amp;$A$3&amp;G$3&amp;$A$4&amp;G$4&amp;$A$6&amp;G$6&amp;$A$7&amp;G$7&amp;$A$9&amp;G$9&amp;$A$10&amp;G$10&amp;$A$12&amp;$A27&amp;$A$15&amp;G$15&amp;$A$16&amp;G$16&amp;$A$8&amp;$A$34&amp;$A$19&amp;G$19&amp;";")</f>
        <v>187327</v>
      </c>
      <c r="H27" s="80">
        <f>[1]!HsGetValue(H$1,$A$2&amp;H$2&amp;$A$3&amp;H$3&amp;$A$4&amp;H$4&amp;$A$6&amp;H$6&amp;$A$7&amp;H$7&amp;$A$9&amp;H$9&amp;$A$10&amp;H$10&amp;$A$12&amp;$A27&amp;$A$15&amp;H$15&amp;$A$16&amp;H$16&amp;$A$8&amp;$A$34&amp;$A$19&amp;H$19&amp;";")</f>
        <v>112669.12</v>
      </c>
      <c r="J27" s="105">
        <f t="shared" si="1"/>
        <v>2389168.2900000005</v>
      </c>
      <c r="K27" s="80">
        <f>[1]!HsGetValue(K$1,$A$2&amp;K$2&amp;$A$3&amp;K$3&amp;$A$4&amp;K$4&amp;$A$6&amp;K$6&amp;$A$7&amp;K$7&amp;$A$9&amp;K$9&amp;$A$10&amp;K$10&amp;$A$12&amp;$A27&amp;$A$15&amp;K$15&amp;$A$16&amp;K$16&amp;$A$8&amp;$A$34&amp;$A$19&amp;K$19&amp;";")</f>
        <v>949192.84</v>
      </c>
      <c r="L27" s="80">
        <f>[1]!HsGetValue(L$1,$A$2&amp;L$2&amp;$A$3&amp;L$3&amp;$A$4&amp;L$4&amp;$A$6&amp;L$6&amp;$A$7&amp;L$7&amp;$A$9&amp;L$9&amp;$A$10&amp;L$10&amp;$A$12&amp;$A27&amp;$A$15&amp;L$15&amp;$A$16&amp;L$16&amp;$A$8&amp;$A$34&amp;$A$19&amp;L$19&amp;";")</f>
        <v>743870.82000000007</v>
      </c>
      <c r="M27" s="80">
        <f>[1]!HsGetValue(M$1,$A$2&amp;M$2&amp;$A$3&amp;M$3&amp;$A$4&amp;M$4&amp;$A$6&amp;M$6&amp;$A$7&amp;M$7&amp;$A$9&amp;M$9&amp;$A$10&amp;M$10&amp;$A$12&amp;$A27&amp;$A$15&amp;M$15&amp;$A$16&amp;M$16&amp;$A$8&amp;$A$34&amp;$A$19&amp;M$19&amp;";")</f>
        <v>405916.49</v>
      </c>
      <c r="N27" s="80">
        <f>[1]!HsGetValue(N$1,$A$2&amp;N$2&amp;$A$3&amp;N$3&amp;$A$4&amp;N$4&amp;$A$6&amp;N$6&amp;$A$7&amp;N$7&amp;$A$9&amp;N$9&amp;$A$10&amp;N$10&amp;$A$12&amp;$A27&amp;$A$15&amp;N$15&amp;$A$16&amp;N$16&amp;$A$8&amp;$A$34&amp;$A$19&amp;N$19&amp;";")</f>
        <v>290188.13999999996</v>
      </c>
      <c r="O27" s="80"/>
      <c r="Q27" s="109">
        <f t="shared" si="2"/>
        <v>1641050.8399999999</v>
      </c>
      <c r="R27" s="109">
        <f t="shared" si="2"/>
        <v>2056531.82</v>
      </c>
      <c r="S27" s="109">
        <f t="shared" si="2"/>
        <v>712781.49</v>
      </c>
      <c r="T27" s="109">
        <f t="shared" si="3"/>
        <v>555692.82660000003</v>
      </c>
      <c r="U27" s="109">
        <f t="shared" si="4"/>
        <v>112669.12</v>
      </c>
      <c r="V27" s="109">
        <f t="shared" si="5"/>
        <v>187327</v>
      </c>
      <c r="W27" s="109"/>
      <c r="Z27" s="74" t="s">
        <v>700</v>
      </c>
      <c r="AA27" s="74">
        <f t="shared" si="0"/>
        <v>5266053.0965999998</v>
      </c>
      <c r="AB27" s="74">
        <f>+AB38</f>
        <v>546990.65961755416</v>
      </c>
      <c r="AC27" s="74">
        <v>4534733.129999999</v>
      </c>
      <c r="AD27" s="74">
        <f t="shared" si="6"/>
        <v>184329.30698244646</v>
      </c>
    </row>
    <row r="28" spans="1:30" ht="12.6">
      <c r="A28" s="79" t="s">
        <v>325</v>
      </c>
      <c r="B28" s="102">
        <f>[1]!HsGetValue(B$1,$A$2&amp;B$2&amp;$A$3&amp;B$3&amp;$A$4&amp;B$4&amp;$A$6&amp;B$6&amp;$A$7&amp;B$7&amp;$A$9&amp;B$9&amp;$A$10&amp;B$10&amp;$A$12&amp;$A28&amp;$A$15&amp;B$15&amp;$A$16&amp;B$16&amp;$A$8&amp;$A$34&amp;$A$19&amp;B$19&amp;";")</f>
        <v>2565936.2626999998</v>
      </c>
      <c r="C28" s="80">
        <f>[1]!HsGetValue(C$1,$A$2&amp;C$2&amp;$A$3&amp;C$3&amp;$A$4&amp;C$4&amp;$A$6&amp;C$6&amp;$A$7&amp;C$7&amp;$A$9&amp;C$9&amp;$A$10&amp;C$10&amp;$A$12&amp;$A28&amp;$A$15&amp;C$15&amp;$A$16&amp;C$16&amp;$A$8&amp;$A$34&amp;$A$19&amp;C$19&amp;";")</f>
        <v>529642</v>
      </c>
      <c r="D28" s="80">
        <f>[1]!HsGetValue(D$1,$A$2&amp;D$2&amp;$A$3&amp;D$3&amp;$A$4&amp;D$4&amp;$A$6&amp;D$6&amp;$A$7&amp;D$7&amp;$A$9&amp;D$9&amp;$A$10&amp;D$10&amp;$A$12&amp;$A28&amp;$A$15&amp;D$15&amp;$A$16&amp;D$16&amp;$A$8&amp;$A$34&amp;$A$19&amp;D$19&amp;";")</f>
        <v>1156238</v>
      </c>
      <c r="E28" s="80">
        <f>[1]!HsGetValue(E$1,$A$2&amp;E$2&amp;$A$3&amp;E$3&amp;$A$4&amp;E$4&amp;$A$6&amp;E$6&amp;$A$7&amp;E$7&amp;$A$9&amp;E$9&amp;$A$10&amp;E$10&amp;$A$12&amp;$A28&amp;$A$15&amp;E$15&amp;$A$16&amp;E$16&amp;$A$8&amp;$A$34&amp;$A$19&amp;E$19&amp;";")</f>
        <v>733893</v>
      </c>
      <c r="F28" s="80">
        <f>[1]!HsGetValue(F$1,$A$2&amp;F$2&amp;$A$3&amp;F$3&amp;$A$4&amp;F$4&amp;$A$6&amp;F$6&amp;$A$7&amp;F$7&amp;$A$9&amp;F$9&amp;$A$10&amp;F$10&amp;$A$12&amp;$A28&amp;$A$15&amp;F$15&amp;$A$16&amp;F$16&amp;$A$8&amp;$A$34&amp;$A$19&amp;F$19&amp;";")</f>
        <v>29574.182700000001</v>
      </c>
      <c r="G28" s="80">
        <f>[1]!HsGetValue(G$1,$A$2&amp;G$2&amp;$A$3&amp;G$3&amp;$A$4&amp;G$4&amp;$A$6&amp;G$6&amp;$A$7&amp;G$7&amp;$A$9&amp;G$9&amp;$A$10&amp;G$10&amp;$A$12&amp;$A28&amp;$A$15&amp;G$15&amp;$A$16&amp;G$16&amp;$A$8&amp;$A$34&amp;$A$19&amp;G$19&amp;";")</f>
        <v>95331</v>
      </c>
      <c r="H28" s="80">
        <f>[1]!HsGetValue(H$1,$A$2&amp;H$2&amp;$A$3&amp;H$3&amp;$A$4&amp;H$4&amp;$A$6&amp;H$6&amp;$A$7&amp;H$7&amp;$A$9&amp;H$9&amp;$A$10&amp;H$10&amp;$A$12&amp;$A28&amp;$A$15&amp;H$15&amp;$A$16&amp;H$16&amp;$A$8&amp;$A$34&amp;$A$19&amp;H$19&amp;";")</f>
        <v>21258.080000000002</v>
      </c>
      <c r="J28" s="105">
        <f t="shared" si="1"/>
        <v>1730054.5599999998</v>
      </c>
      <c r="K28" s="80">
        <f>[1]!HsGetValue(K$1,$A$2&amp;K$2&amp;$A$3&amp;K$3&amp;$A$4&amp;K$4&amp;$A$6&amp;K$6&amp;$A$7&amp;K$7&amp;$A$9&amp;K$9&amp;$A$10&amp;K$10&amp;$A$12&amp;$A28&amp;$A$15&amp;K$15&amp;$A$16&amp;K$16&amp;$A$8&amp;$A$34&amp;$A$19&amp;K$19&amp;";")</f>
        <v>828283.1</v>
      </c>
      <c r="L28" s="80">
        <f>[1]!HsGetValue(L$1,$A$2&amp;L$2&amp;$A$3&amp;L$3&amp;$A$4&amp;L$4&amp;$A$6&amp;L$6&amp;$A$7&amp;L$7&amp;$A$9&amp;L$9&amp;$A$10&amp;L$10&amp;$A$12&amp;$A28&amp;$A$15&amp;L$15&amp;$A$16&amp;L$16&amp;$A$8&amp;$A$34&amp;$A$19&amp;L$19&amp;";")</f>
        <v>647247.80000000005</v>
      </c>
      <c r="M28" s="80">
        <f>[1]!HsGetValue(M$1,$A$2&amp;M$2&amp;$A$3&amp;M$3&amp;$A$4&amp;M$4&amp;$A$6&amp;M$6&amp;$A$7&amp;M$7&amp;$A$9&amp;M$9&amp;$A$10&amp;M$10&amp;$A$12&amp;$A28&amp;$A$15&amp;M$15&amp;$A$16&amp;M$16&amp;$A$8&amp;$A$34&amp;$A$19&amp;M$19&amp;";")</f>
        <v>207014.66999999998</v>
      </c>
      <c r="N28" s="80">
        <f>[1]!HsGetValue(N$1,$A$2&amp;N$2&amp;$A$3&amp;N$3&amp;$A$4&amp;N$4&amp;$A$6&amp;N$6&amp;$A$7&amp;N$7&amp;$A$9&amp;N$9&amp;$A$10&amp;N$10&amp;$A$12&amp;$A28&amp;$A$15&amp;N$15&amp;$A$16&amp;N$16&amp;$A$8&amp;$A$34&amp;$A$19&amp;N$19&amp;";")</f>
        <v>47508.99</v>
      </c>
      <c r="O28" s="80"/>
      <c r="Q28" s="109">
        <f t="shared" si="2"/>
        <v>1357925.1</v>
      </c>
      <c r="R28" s="109">
        <f t="shared" si="2"/>
        <v>1803485.8</v>
      </c>
      <c r="S28" s="109">
        <f t="shared" si="2"/>
        <v>940907.66999999993</v>
      </c>
      <c r="T28" s="109">
        <f t="shared" si="3"/>
        <v>77083.172699999996</v>
      </c>
      <c r="U28" s="109">
        <f t="shared" si="4"/>
        <v>21258.080000000002</v>
      </c>
      <c r="V28" s="109">
        <f t="shared" si="5"/>
        <v>95331</v>
      </c>
      <c r="W28" s="109"/>
      <c r="Z28" s="74" t="s">
        <v>325</v>
      </c>
      <c r="AA28" s="74">
        <f t="shared" si="0"/>
        <v>4295990.8226999994</v>
      </c>
      <c r="AB28" s="74">
        <v>-656068.09150503669</v>
      </c>
      <c r="AC28" s="74">
        <v>4783703.9999999981</v>
      </c>
      <c r="AD28" s="74">
        <f t="shared" si="6"/>
        <v>168354.91420503799</v>
      </c>
    </row>
    <row r="29" spans="1:30" ht="12.6">
      <c r="A29" s="79" t="s">
        <v>701</v>
      </c>
      <c r="B29" s="102">
        <f>[1]!HsGetValue(B$1,$A$2&amp;B$2&amp;$A$3&amp;B$3&amp;$A$4&amp;B$4&amp;$A$6&amp;B$6&amp;$A$7&amp;B$7&amp;$A$9&amp;B$9&amp;$A$10&amp;B$10&amp;$A$12&amp;$A29&amp;$A$15&amp;B$15&amp;$A$16&amp;B$16&amp;$A$8&amp;$A$34&amp;$A$19&amp;B$19&amp;";")</f>
        <v>265196.06242999999</v>
      </c>
      <c r="C29" s="80">
        <f>[1]!HsGetValue(C$1,$A$2&amp;C$2&amp;$A$3&amp;C$3&amp;$A$4&amp;C$4&amp;$A$6&amp;C$6&amp;$A$7&amp;C$7&amp;$A$9&amp;C$9&amp;$A$10&amp;C$10&amp;$A$12&amp;$A29&amp;$A$15&amp;C$15&amp;$A$16&amp;C$16&amp;$A$8&amp;$A$34&amp;$A$19&amp;C$19&amp;";")</f>
        <v>75325</v>
      </c>
      <c r="D29" s="80">
        <f>[1]!HsGetValue(D$1,$A$2&amp;D$2&amp;$A$3&amp;D$3&amp;$A$4&amp;D$4&amp;$A$6&amp;D$6&amp;$A$7&amp;D$7&amp;$A$9&amp;D$9&amp;$A$10&amp;D$10&amp;$A$12&amp;$A29&amp;$A$15&amp;D$15&amp;$A$16&amp;D$16&amp;$A$8&amp;$A$34&amp;$A$19&amp;D$19&amp;";")</f>
        <v>117230</v>
      </c>
      <c r="E29" s="80">
        <f>[1]!HsGetValue(E$1,$A$2&amp;E$2&amp;$A$3&amp;E$3&amp;$A$4&amp;E$4&amp;$A$6&amp;E$6&amp;$A$7&amp;E$7&amp;$A$9&amp;E$9&amp;$A$10&amp;E$10&amp;$A$12&amp;$A29&amp;$A$15&amp;E$15&amp;$A$16&amp;E$16&amp;$A$8&amp;$A$34&amp;$A$19&amp;E$19&amp;";")</f>
        <v>55003</v>
      </c>
      <c r="F29" s="80">
        <f>[1]!HsGetValue(F$1,$A$2&amp;F$2&amp;$A$3&amp;F$3&amp;$A$4&amp;F$4&amp;$A$6&amp;F$6&amp;$A$7&amp;F$7&amp;$A$9&amp;F$9&amp;$A$10&amp;F$10&amp;$A$12&amp;$A29&amp;$A$15&amp;F$15&amp;$A$16&amp;F$16&amp;$A$8&amp;$A$34&amp;$A$19&amp;F$19&amp;";")</f>
        <v>15946.06243</v>
      </c>
      <c r="G29" s="80">
        <f>[1]!HsGetValue(G$1,$A$2&amp;G$2&amp;$A$3&amp;G$3&amp;$A$4&amp;G$4&amp;$A$6&amp;G$6&amp;$A$7&amp;G$7&amp;$A$9&amp;G$9&amp;$A$10&amp;G$10&amp;$A$12&amp;$A29&amp;$A$15&amp;G$15&amp;$A$16&amp;G$16&amp;$A$8&amp;$A$34&amp;$A$19&amp;G$19&amp;";")</f>
        <v>771</v>
      </c>
      <c r="H29" s="80">
        <f>[1]!HsGetValue(H$1,$A$2&amp;H$2&amp;$A$3&amp;H$3&amp;$A$4&amp;H$4&amp;$A$6&amp;H$6&amp;$A$7&amp;H$7&amp;$A$9&amp;H$9&amp;$A$10&amp;H$10&amp;$A$12&amp;$A29&amp;$A$15&amp;H$15&amp;$A$16&amp;H$16&amp;$A$8&amp;$A$34&amp;$A$19&amp;H$19&amp;";")</f>
        <v>920.99999999999704</v>
      </c>
      <c r="J29" s="105">
        <f t="shared" si="1"/>
        <v>188261.30000000005</v>
      </c>
      <c r="K29" s="80">
        <f>[1]!HsGetValue(K$1,$A$2&amp;K$2&amp;$A$3&amp;K$3&amp;$A$4&amp;K$4&amp;$A$6&amp;K$6&amp;$A$7&amp;K$7&amp;$A$9&amp;K$9&amp;$A$10&amp;K$10&amp;$A$12&amp;$A29&amp;$A$15&amp;K$15&amp;$A$16&amp;K$16&amp;$A$8&amp;$A$34&amp;$A$19&amp;K$19&amp;";")</f>
        <v>81488.700000000012</v>
      </c>
      <c r="L29" s="80">
        <f>[1]!HsGetValue(L$1,$A$2&amp;L$2&amp;$A$3&amp;L$3&amp;$A$4&amp;L$4&amp;$A$6&amp;L$6&amp;$A$7&amp;L$7&amp;$A$9&amp;L$9&amp;$A$10&amp;L$10&amp;$A$12&amp;$A29&amp;$A$15&amp;L$15&amp;$A$16&amp;L$16&amp;$A$8&amp;$A$34&amp;$A$19&amp;L$19&amp;";")</f>
        <v>66292.150000000009</v>
      </c>
      <c r="M29" s="80">
        <f>[1]!HsGetValue(M$1,$A$2&amp;M$2&amp;$A$3&amp;M$3&amp;$A$4&amp;M$4&amp;$A$6&amp;M$6&amp;$A$7&amp;M$7&amp;$A$9&amp;M$9&amp;$A$10&amp;M$10&amp;$A$12&amp;$A29&amp;$A$15&amp;M$15&amp;$A$16&amp;M$16&amp;$A$8&amp;$A$34&amp;$A$19&amp;M$19&amp;";")</f>
        <v>35791.01</v>
      </c>
      <c r="N29" s="80">
        <f>[1]!HsGetValue(N$1,$A$2&amp;N$2&amp;$A$3&amp;N$3&amp;$A$4&amp;N$4&amp;$A$6&amp;N$6&amp;$A$7&amp;N$7&amp;$A$9&amp;N$9&amp;$A$10&amp;N$10&amp;$A$12&amp;$A29&amp;$A$15&amp;N$15&amp;$A$16&amp;N$16&amp;$A$8&amp;$A$34&amp;$A$19&amp;N$19&amp;";")</f>
        <v>4689.4399999999996</v>
      </c>
      <c r="O29" s="80"/>
      <c r="Q29" s="109">
        <f t="shared" si="2"/>
        <v>156813.70000000001</v>
      </c>
      <c r="R29" s="109">
        <f t="shared" si="2"/>
        <v>183522.15000000002</v>
      </c>
      <c r="S29" s="109">
        <f t="shared" si="2"/>
        <v>90794.010000000009</v>
      </c>
      <c r="T29" s="109">
        <f t="shared" si="3"/>
        <v>20635.50243</v>
      </c>
      <c r="U29" s="109">
        <f t="shared" si="4"/>
        <v>920.99999999999704</v>
      </c>
      <c r="V29" s="109">
        <f t="shared" si="5"/>
        <v>771</v>
      </c>
      <c r="W29" s="109"/>
      <c r="Z29" s="74" t="s">
        <v>701</v>
      </c>
      <c r="AA29" s="74">
        <f t="shared" si="0"/>
        <v>453457.36243000004</v>
      </c>
      <c r="AB29" s="74">
        <v>175209.80599999972</v>
      </c>
      <c r="AC29" s="74">
        <v>509328.94000000024</v>
      </c>
      <c r="AD29" s="74">
        <f t="shared" si="6"/>
        <v>-231081.38356999989</v>
      </c>
    </row>
    <row r="30" spans="1:30" ht="12.6">
      <c r="A30" s="79" t="s">
        <v>703</v>
      </c>
      <c r="B30" s="102">
        <f>[1]!HsGetValue(B$1,$A$2&amp;B$2&amp;$A$3&amp;B$3&amp;$A$4&amp;B$4&amp;$A$6&amp;B$6&amp;$A$7&amp;B$7&amp;$A$9&amp;B$9&amp;$A$10&amp;B$10&amp;$A$12&amp;$A30&amp;$A$15&amp;B$15&amp;$A$16&amp;B$16&amp;$A$8&amp;$A$34&amp;$A$19&amp;B$19&amp;";")</f>
        <v>247717.35369999998</v>
      </c>
      <c r="C30" s="80">
        <f>[1]!HsGetValue(C$1,$A$2&amp;C$2&amp;$A$3&amp;C$3&amp;$A$4&amp;C$4&amp;$A$6&amp;C$6&amp;$A$7&amp;C$7&amp;$A$9&amp;C$9&amp;$A$10&amp;C$10&amp;$A$12&amp;$A30&amp;$A$15&amp;C$15&amp;$A$16&amp;C$16&amp;$A$8&amp;$A$34&amp;$A$19&amp;C$19&amp;";")</f>
        <v>-498649</v>
      </c>
      <c r="D30" s="80">
        <f>[1]!HsGetValue(D$1,$A$2&amp;D$2&amp;$A$3&amp;D$3&amp;$A$4&amp;D$4&amp;$A$6&amp;D$6&amp;$A$7&amp;D$7&amp;$A$9&amp;D$9&amp;$A$10&amp;D$10&amp;$A$12&amp;$A30&amp;$A$15&amp;D$15&amp;$A$16&amp;D$16&amp;$A$8&amp;$A$34&amp;$A$19&amp;D$19&amp;";")</f>
        <v>642180</v>
      </c>
      <c r="E30" s="80">
        <f>[1]!HsGetValue(E$1,$A$2&amp;E$2&amp;$A$3&amp;E$3&amp;$A$4&amp;E$4&amp;$A$6&amp;E$6&amp;$A$7&amp;E$7&amp;$A$9&amp;E$9&amp;$A$10&amp;E$10&amp;$A$12&amp;$A30&amp;$A$15&amp;E$15&amp;$A$16&amp;E$16&amp;$A$8&amp;$A$34&amp;$A$19&amp;E$19&amp;";")</f>
        <v>74462</v>
      </c>
      <c r="F30" s="80">
        <f>[1]!HsGetValue(F$1,$A$2&amp;F$2&amp;$A$3&amp;F$3&amp;$A$4&amp;F$4&amp;$A$6&amp;F$6&amp;$A$7&amp;F$7&amp;$A$9&amp;F$9&amp;$A$10&amp;F$10&amp;$A$12&amp;$A30&amp;$A$15&amp;F$15&amp;$A$16&amp;F$16&amp;$A$8&amp;$A$34&amp;$A$19&amp;F$19&amp;";")</f>
        <v>29724.3537</v>
      </c>
      <c r="G30" s="80">
        <f>[1]!HsGetValue(G$1,$A$2&amp;G$2&amp;$A$3&amp;G$3&amp;$A$4&amp;G$4&amp;$A$6&amp;G$6&amp;$A$7&amp;G$7&amp;$A$9&amp;G$9&amp;$A$10&amp;G$10&amp;$A$12&amp;$A30&amp;$A$15&amp;G$15&amp;$A$16&amp;G$16&amp;$A$8&amp;$A$34&amp;$A$19&amp;G$19&amp;";")</f>
        <v>0</v>
      </c>
      <c r="H30" s="80">
        <f>[1]!HsGetValue(H$1,$A$2&amp;H$2&amp;$A$3&amp;H$3&amp;$A$4&amp;H$4&amp;$A$6&amp;H$6&amp;$A$7&amp;H$7&amp;$A$9&amp;H$9&amp;$A$10&amp;H$10&amp;$A$12&amp;$A30&amp;$A$15&amp;H$15&amp;$A$16&amp;H$16&amp;$A$8&amp;$A$34&amp;$A$19&amp;H$19&amp;";")</f>
        <v>0</v>
      </c>
      <c r="J30" s="105">
        <f t="shared" si="1"/>
        <v>1631811.42</v>
      </c>
      <c r="K30" s="80">
        <f>[1]!HsGetValue(K$1,$A$2&amp;K$2&amp;$A$3&amp;K$3&amp;$A$4&amp;K$4&amp;$A$6&amp;K$6&amp;$A$7&amp;K$7&amp;$A$9&amp;K$9&amp;$A$10&amp;K$10&amp;$A$12&amp;$A30&amp;$A$15&amp;K$15&amp;$A$16&amp;K$16&amp;$A$8&amp;$A$34&amp;$A$19&amp;K$19&amp;";")</f>
        <v>1409207.41</v>
      </c>
      <c r="L30" s="80">
        <f>[1]!HsGetValue(L$1,$A$2&amp;L$2&amp;$A$3&amp;L$3&amp;$A$4&amp;L$4&amp;$A$6&amp;L$6&amp;$A$7&amp;L$7&amp;$A$9&amp;L$9&amp;$A$10&amp;L$10&amp;$A$12&amp;$A30&amp;$A$15&amp;L$15&amp;$A$16&amp;L$16&amp;$A$8&amp;$A$34&amp;$A$19&amp;L$19&amp;";")</f>
        <v>175250.48</v>
      </c>
      <c r="M30" s="80">
        <f>[1]!HsGetValue(M$1,$A$2&amp;M$2&amp;$A$3&amp;M$3&amp;$A$4&amp;M$4&amp;$A$6&amp;M$6&amp;$A$7&amp;M$7&amp;$A$9&amp;M$9&amp;$A$10&amp;M$10&amp;$A$12&amp;$A30&amp;$A$15&amp;M$15&amp;$A$16&amp;M$16&amp;$A$8&amp;$A$34&amp;$A$19&amp;M$19&amp;";")</f>
        <v>29343.46</v>
      </c>
      <c r="N30" s="80">
        <f>[1]!HsGetValue(N$1,$A$2&amp;N$2&amp;$A$3&amp;N$3&amp;$A$4&amp;N$4&amp;$A$6&amp;N$6&amp;$A$7&amp;N$7&amp;$A$9&amp;N$9&amp;$A$10&amp;N$10&amp;$A$12&amp;$A30&amp;$A$15&amp;N$15&amp;$A$16&amp;N$16&amp;$A$8&amp;$A$34&amp;$A$19&amp;N$19&amp;";")</f>
        <v>18010.07</v>
      </c>
      <c r="O30" s="80"/>
      <c r="Q30" s="109">
        <f t="shared" si="2"/>
        <v>910558.40999999992</v>
      </c>
      <c r="R30" s="109">
        <f t="shared" si="2"/>
        <v>817430.48</v>
      </c>
      <c r="S30" s="109">
        <f t="shared" si="2"/>
        <v>103805.45999999999</v>
      </c>
      <c r="T30" s="109">
        <f t="shared" si="3"/>
        <v>47734.423699999999</v>
      </c>
      <c r="U30" s="109">
        <f t="shared" si="4"/>
        <v>0</v>
      </c>
      <c r="V30" s="109">
        <f t="shared" si="5"/>
        <v>0</v>
      </c>
      <c r="W30" s="109"/>
      <c r="Z30" s="74" t="s">
        <v>703</v>
      </c>
      <c r="AA30" s="74">
        <f t="shared" si="0"/>
        <v>1879528.7736999998</v>
      </c>
      <c r="AB30" s="74">
        <v>-1188127.0269899997</v>
      </c>
      <c r="AC30" s="74">
        <v>2954344.58</v>
      </c>
      <c r="AD30" s="74">
        <f t="shared" si="6"/>
        <v>113311.22068999941</v>
      </c>
    </row>
    <row r="31" spans="1:30" ht="12.6">
      <c r="A31" s="79" t="s">
        <v>698</v>
      </c>
      <c r="B31" s="102">
        <f>[1]!HsGetValue(B$1,$A$2&amp;B$2&amp;$A$3&amp;B$3&amp;$A$4&amp;B$4&amp;$A$6&amp;B$6&amp;$A$7&amp;B$7&amp;$A$9&amp;B$9&amp;$A$10&amp;B$10&amp;$A$12&amp;$A31&amp;$A$15&amp;B$15&amp;$A$16&amp;B$16&amp;$A$8&amp;$A$34&amp;$A$19&amp;B$19&amp;";")</f>
        <v>0</v>
      </c>
      <c r="C31" s="80">
        <f>[1]!HsGetValue(C$1,$A$2&amp;C$2&amp;$A$3&amp;C$3&amp;$A$4&amp;C$4&amp;$A$6&amp;C$6&amp;$A$7&amp;C$7&amp;$A$9&amp;C$9&amp;$A$10&amp;C$10&amp;$A$12&amp;$A31&amp;$A$15&amp;C$15&amp;$A$16&amp;C$16&amp;$A$8&amp;$A$34&amp;$A$19&amp;C$19&amp;";")</f>
        <v>0</v>
      </c>
      <c r="D31" s="80">
        <f>[1]!HsGetValue(D$1,$A$2&amp;D$2&amp;$A$3&amp;D$3&amp;$A$4&amp;D$4&amp;$A$6&amp;D$6&amp;$A$7&amp;D$7&amp;$A$9&amp;D$9&amp;$A$10&amp;D$10&amp;$A$12&amp;$A31&amp;$A$15&amp;D$15&amp;$A$16&amp;D$16&amp;$A$8&amp;$A$34&amp;$A$19&amp;D$19&amp;";")</f>
        <v>0</v>
      </c>
      <c r="E31" s="80">
        <f>[1]!HsGetValue(E$1,$A$2&amp;E$2&amp;$A$3&amp;E$3&amp;$A$4&amp;E$4&amp;$A$6&amp;E$6&amp;$A$7&amp;E$7&amp;$A$9&amp;E$9&amp;$A$10&amp;E$10&amp;$A$12&amp;$A31&amp;$A$15&amp;E$15&amp;$A$16&amp;E$16&amp;$A$8&amp;$A$34&amp;$A$19&amp;E$19&amp;";")</f>
        <v>0</v>
      </c>
      <c r="F31" s="80">
        <f>[1]!HsGetValue(F$1,$A$2&amp;F$2&amp;$A$3&amp;F$3&amp;$A$4&amp;F$4&amp;$A$6&amp;F$6&amp;$A$7&amp;F$7&amp;$A$9&amp;F$9&amp;$A$10&amp;F$10&amp;$A$12&amp;$A31&amp;$A$15&amp;F$15&amp;$A$16&amp;F$16&amp;$A$8&amp;$A$34&amp;$A$19&amp;F$19&amp;";")</f>
        <v>0</v>
      </c>
      <c r="G31" s="80">
        <f>[1]!HsGetValue(G$1,$A$2&amp;G$2&amp;$A$3&amp;G$3&amp;$A$4&amp;G$4&amp;$A$6&amp;G$6&amp;$A$7&amp;G$7&amp;$A$9&amp;G$9&amp;$A$10&amp;G$10&amp;$A$12&amp;$A31&amp;$A$15&amp;G$15&amp;$A$16&amp;G$16&amp;$A$8&amp;$A$34&amp;$A$19&amp;G$19&amp;";")</f>
        <v>0</v>
      </c>
      <c r="H31" s="80">
        <f>[1]!HsGetValue(H$1,$A$2&amp;H$2&amp;$A$3&amp;H$3&amp;$A$4&amp;H$4&amp;$A$6&amp;H$6&amp;$A$7&amp;H$7&amp;$A$9&amp;H$9&amp;$A$10&amp;H$10&amp;$A$12&amp;$A31&amp;$A$15&amp;H$15&amp;$A$16&amp;H$16&amp;$A$8&amp;$A$34&amp;$A$19&amp;H$19&amp;";")</f>
        <v>0</v>
      </c>
      <c r="J31" s="105">
        <f t="shared" si="1"/>
        <v>2189849.3099999996</v>
      </c>
      <c r="K31" s="80">
        <f>[1]!HsGetValue(K$1,$A$2&amp;K$2&amp;$A$3&amp;K$3&amp;$A$4&amp;K$4&amp;$A$6&amp;K$6&amp;$A$7&amp;K$7&amp;$A$9&amp;K$9&amp;$A$10&amp;K$10&amp;$A$12&amp;$A31&amp;$A$15&amp;K$15&amp;$A$16&amp;K$16&amp;$A$8&amp;$A$34&amp;$A$19&amp;K$19&amp;";")</f>
        <v>1359428.66</v>
      </c>
      <c r="L31" s="80">
        <f>[1]!HsGetValue(L$1,$A$2&amp;L$2&amp;$A$3&amp;L$3&amp;$A$4&amp;L$4&amp;$A$6&amp;L$6&amp;$A$7&amp;L$7&amp;$A$9&amp;L$9&amp;$A$10&amp;L$10&amp;$A$12&amp;$A31&amp;$A$15&amp;L$15&amp;$A$16&amp;L$16&amp;$A$8&amp;$A$34&amp;$A$19&amp;L$19&amp;";")</f>
        <v>440041.95</v>
      </c>
      <c r="M31" s="80">
        <f>[1]!HsGetValue(M$1,$A$2&amp;M$2&amp;$A$3&amp;M$3&amp;$A$4&amp;M$4&amp;$A$6&amp;M$6&amp;$A$7&amp;M$7&amp;$A$9&amp;M$9&amp;$A$10&amp;M$10&amp;$A$12&amp;$A31&amp;$A$15&amp;M$15&amp;$A$16&amp;M$16&amp;$A$8&amp;$A$34&amp;$A$19&amp;M$19&amp;";")</f>
        <v>216367.19</v>
      </c>
      <c r="N31" s="80">
        <f>[1]!HsGetValue(N$1,$A$2&amp;N$2&amp;$A$3&amp;N$3&amp;$A$4&amp;N$4&amp;$A$6&amp;N$6&amp;$A$7&amp;N$7&amp;$A$9&amp;N$9&amp;$A$10&amp;N$10&amp;$A$12&amp;$A31&amp;$A$15&amp;N$15&amp;$A$16&amp;N$16&amp;$A$8&amp;$A$34&amp;$A$19&amp;N$19&amp;";")</f>
        <v>174011.51</v>
      </c>
      <c r="O31" s="80"/>
      <c r="Q31" s="109">
        <f t="shared" si="2"/>
        <v>1359428.66</v>
      </c>
      <c r="R31" s="109">
        <f t="shared" si="2"/>
        <v>440041.95</v>
      </c>
      <c r="S31" s="109">
        <f t="shared" si="2"/>
        <v>216367.19</v>
      </c>
      <c r="T31" s="109">
        <f t="shared" si="3"/>
        <v>174011.51</v>
      </c>
      <c r="U31" s="109">
        <f t="shared" si="4"/>
        <v>0</v>
      </c>
      <c r="V31" s="109">
        <f t="shared" si="5"/>
        <v>0</v>
      </c>
      <c r="W31" s="109"/>
      <c r="Z31" s="74" t="s">
        <v>698</v>
      </c>
      <c r="AA31" s="74">
        <f t="shared" si="0"/>
        <v>2189849.3099999996</v>
      </c>
      <c r="AB31" s="74">
        <v>-96400.59745999999</v>
      </c>
      <c r="AC31" s="74">
        <v>1789332.399999998</v>
      </c>
      <c r="AD31" s="74">
        <f t="shared" si="6"/>
        <v>496917.50746000139</v>
      </c>
    </row>
    <row r="32" spans="1:30" ht="11.45" customHeight="1">
      <c r="A32" s="82" t="s">
        <v>694</v>
      </c>
      <c r="B32" s="103">
        <f>[1]!HsGetValue(B$1,$A$2&amp;B$2&amp;$A$3&amp;B$3&amp;$A$4&amp;B$4&amp;$A$6&amp;B$6&amp;$A$7&amp;B$7&amp;$A$9&amp;B$9&amp;$A$10&amp;B$10&amp;$A$12&amp;$A32&amp;$A$15&amp;B$15&amp;$A$16&amp;B$16&amp;$A$8&amp;$A$34&amp;$A$19&amp;B$19&amp;";")</f>
        <v>1067704.3245999999</v>
      </c>
      <c r="C32" s="83">
        <f>[1]!HsGetValue(C$1,$A$2&amp;C$2&amp;$A$3&amp;C$3&amp;$A$4&amp;C$4&amp;$A$6&amp;C$6&amp;$A$7&amp;C$7&amp;$A$9&amp;C$9&amp;$A$10&amp;C$10&amp;$A$12&amp;$A32&amp;$A$15&amp;C$15&amp;$A$16&amp;C$16&amp;$A$8&amp;$A$34&amp;$A$19&amp;C$19&amp;";")</f>
        <v>0</v>
      </c>
      <c r="D32" s="83">
        <f>[1]!HsGetValue(D$1,$A$2&amp;D$2&amp;$A$3&amp;D$3&amp;$A$4&amp;D$4&amp;$A$6&amp;D$6&amp;$A$7&amp;D$7&amp;$A$9&amp;D$9&amp;$A$10&amp;D$10&amp;$A$12&amp;$A32&amp;$A$15&amp;D$15&amp;$A$16&amp;D$16&amp;$A$8&amp;$A$34&amp;$A$19&amp;D$19&amp;";")</f>
        <v>833119</v>
      </c>
      <c r="E32" s="83">
        <f>[1]!HsGetValue(E$1,$A$2&amp;E$2&amp;$A$3&amp;E$3&amp;$A$4&amp;E$4&amp;$A$6&amp;E$6&amp;$A$7&amp;E$7&amp;$A$9&amp;E$9&amp;$A$10&amp;E$10&amp;$A$12&amp;$A32&amp;$A$15&amp;E$15&amp;$A$16&amp;E$16&amp;$A$8&amp;$A$34&amp;$A$19&amp;E$19&amp;";")</f>
        <v>64909</v>
      </c>
      <c r="F32" s="83">
        <f>[1]!HsGetValue(F$1,$A$2&amp;F$2&amp;$A$3&amp;F$3&amp;$A$4&amp;F$4&amp;$A$6&amp;F$6&amp;$A$7&amp;F$7&amp;$A$9&amp;F$9&amp;$A$10&amp;F$10&amp;$A$12&amp;$A32&amp;$A$15&amp;F$15&amp;$A$16&amp;F$16&amp;$A$8&amp;$A$34&amp;$A$19&amp;F$19&amp;";")</f>
        <v>169676.32459999999</v>
      </c>
      <c r="G32" s="83">
        <f>[1]!HsGetValue(G$1,$A$2&amp;G$2&amp;$A$3&amp;G$3&amp;$A$4&amp;G$4&amp;$A$6&amp;G$6&amp;$A$7&amp;G$7&amp;$A$9&amp;G$9&amp;$A$10&amp;G$10&amp;$A$12&amp;$A32&amp;$A$15&amp;G$15&amp;$A$16&amp;G$16&amp;$A$8&amp;$A$34&amp;$A$19&amp;G$19&amp;";")</f>
        <v>0</v>
      </c>
      <c r="H32" s="83">
        <f>[1]!HsGetValue(H$1,$A$2&amp;H$2&amp;$A$3&amp;H$3&amp;$A$4&amp;H$4&amp;$A$6&amp;H$6&amp;$A$7&amp;H$7&amp;$A$9&amp;H$9&amp;$A$10&amp;H$10&amp;$A$12&amp;$A32&amp;$A$15&amp;H$15&amp;$A$16&amp;H$16&amp;$A$8&amp;$A$34&amp;$A$19&amp;H$19&amp;";")</f>
        <v>0</v>
      </c>
      <c r="I32" s="84"/>
      <c r="J32" s="106">
        <f t="shared" si="1"/>
        <v>0</v>
      </c>
      <c r="K32" s="83">
        <f>[1]!HsGetValue(K$1,$A$2&amp;K$2&amp;$A$3&amp;K$3&amp;$A$4&amp;K$4&amp;$A$6&amp;K$6&amp;$A$7&amp;K$7&amp;$A$9&amp;K$9&amp;$A$10&amp;K$10&amp;$A$12&amp;$A32&amp;$A$15&amp;K$15&amp;$A$16&amp;K$16&amp;$A$8&amp;$A$34&amp;$A$19&amp;K$19&amp;";")</f>
        <v>0</v>
      </c>
      <c r="L32" s="83">
        <f>[1]!HsGetValue(L$1,$A$2&amp;L$2&amp;$A$3&amp;L$3&amp;$A$4&amp;L$4&amp;$A$6&amp;L$6&amp;$A$7&amp;L$7&amp;$A$9&amp;L$9&amp;$A$10&amp;L$10&amp;$A$12&amp;$A32&amp;$A$15&amp;L$15&amp;$A$16&amp;L$16&amp;$A$8&amp;$A$34&amp;$A$19&amp;L$19&amp;";")</f>
        <v>0</v>
      </c>
      <c r="M32" s="83">
        <f>[1]!HsGetValue(M$1,$A$2&amp;M$2&amp;$A$3&amp;M$3&amp;$A$4&amp;M$4&amp;$A$6&amp;M$6&amp;$A$7&amp;M$7&amp;$A$9&amp;M$9&amp;$A$10&amp;M$10&amp;$A$12&amp;$A32&amp;$A$15&amp;M$15&amp;$A$16&amp;M$16&amp;$A$8&amp;$A$34&amp;$A$19&amp;M$19&amp;";")</f>
        <v>0</v>
      </c>
      <c r="N32" s="83">
        <f>[1]!HsGetValue(N$1,$A$2&amp;N$2&amp;$A$3&amp;N$3&amp;$A$4&amp;N$4&amp;$A$6&amp;N$6&amp;$A$7&amp;N$7&amp;$A$9&amp;N$9&amp;$A$10&amp;N$10&amp;$A$12&amp;$A32&amp;$A$15&amp;N$15&amp;$A$16&amp;N$16&amp;$A$8&amp;$A$34&amp;$A$19&amp;N$19&amp;";")</f>
        <v>0</v>
      </c>
      <c r="O32" s="80"/>
      <c r="Q32" s="109">
        <f t="shared" si="2"/>
        <v>0</v>
      </c>
      <c r="R32" s="109">
        <f t="shared" si="2"/>
        <v>833119</v>
      </c>
      <c r="S32" s="109">
        <f t="shared" si="2"/>
        <v>64909</v>
      </c>
      <c r="T32" s="109">
        <f t="shared" si="3"/>
        <v>169676.32459999999</v>
      </c>
      <c r="U32" s="109">
        <f t="shared" si="4"/>
        <v>0</v>
      </c>
      <c r="V32" s="109">
        <f t="shared" si="5"/>
        <v>0</v>
      </c>
      <c r="W32" s="109"/>
      <c r="Z32" s="74" t="s">
        <v>694</v>
      </c>
      <c r="AA32" s="74">
        <f t="shared" si="0"/>
        <v>1067704.3245999999</v>
      </c>
      <c r="AB32" s="74">
        <v>211346.26535999996</v>
      </c>
      <c r="AC32" s="74">
        <v>0</v>
      </c>
      <c r="AD32" s="74">
        <f t="shared" si="6"/>
        <v>856358.05923999997</v>
      </c>
    </row>
    <row r="33" spans="1:31" ht="11.45" customHeight="1">
      <c r="A33" s="79"/>
      <c r="B33" s="102"/>
      <c r="C33" s="80"/>
      <c r="D33" s="80"/>
      <c r="E33" s="80"/>
      <c r="F33" s="80"/>
      <c r="G33" s="80"/>
      <c r="H33" s="80"/>
      <c r="J33" s="105">
        <f t="shared" si="1"/>
        <v>0</v>
      </c>
      <c r="K33" s="80"/>
      <c r="L33" s="80"/>
      <c r="M33" s="80"/>
      <c r="N33" s="80"/>
      <c r="O33" s="80"/>
      <c r="Q33" s="109">
        <f t="shared" si="2"/>
        <v>0</v>
      </c>
      <c r="R33" s="109">
        <f t="shared" si="2"/>
        <v>0</v>
      </c>
      <c r="S33" s="109">
        <f t="shared" si="2"/>
        <v>0</v>
      </c>
      <c r="T33" s="109">
        <f t="shared" si="3"/>
        <v>0</v>
      </c>
      <c r="U33" s="109">
        <f t="shared" si="4"/>
        <v>0</v>
      </c>
      <c r="V33" s="109">
        <f t="shared" si="5"/>
        <v>0</v>
      </c>
      <c r="W33" s="109"/>
      <c r="AD33" s="74">
        <f>+AA33-AB33-AC33</f>
        <v>0</v>
      </c>
    </row>
    <row r="34" spans="1:31" ht="13.5" thickBot="1">
      <c r="A34" s="79" t="s">
        <v>2277</v>
      </c>
      <c r="B34" s="85">
        <f>[1]!HsGetValue(B$1,$A$2&amp;B$2&amp;$A$3&amp;B$3&amp;$A$4&amp;B$4&amp;$A$6&amp;B$6&amp;$A$7&amp;B$7&amp;$A$9&amp;B$9&amp;$A$10&amp;B$10&amp;$A$12&amp;B$12&amp;$A$15&amp;B$15&amp;$A$16&amp;B$16&amp;$A$8&amp;$A34&amp;$A$19&amp;B$19&amp;";")</f>
        <v>8779050.6238299999</v>
      </c>
      <c r="C34" s="85">
        <f>[1]!HsGetValue(C$1,$A$2&amp;C$2&amp;$A$3&amp;C$3&amp;$A$4&amp;C$4&amp;$A$6&amp;C$6&amp;$A$7&amp;C$7&amp;$A$9&amp;C$9&amp;$A$10&amp;C$10&amp;$A$12&amp;C$12&amp;$A$15&amp;C$15&amp;$A$16&amp;C$16&amp;$A$8&amp;$A34&amp;$A$19&amp;C$19&amp;";")</f>
        <v>1342483</v>
      </c>
      <c r="D34" s="81">
        <f>[1]!HsGetValue(D$1,$A$2&amp;D$2&amp;$A$3&amp;D$3&amp;$A$4&amp;D$4&amp;$A$6&amp;D$6&amp;$A$7&amp;D$7&amp;$A$9&amp;D$9&amp;$A$10&amp;D$10&amp;$A$12&amp;D$12&amp;$A$15&amp;D$15&amp;$A$16&amp;D$16&amp;$A$8&amp;$A34&amp;$A$19&amp;D$19&amp;";")</f>
        <v>4615244</v>
      </c>
      <c r="E34" s="85">
        <f>[1]!HsGetValue(E$1,$A$2&amp;E$2&amp;$A$3&amp;E$3&amp;$A$4&amp;E$4&amp;$A$6&amp;E$6&amp;$A$7&amp;E$7&amp;$A$9&amp;E$9&amp;$A$10&amp;E$10&amp;$A$12&amp;E$12&amp;$A$15&amp;E$15&amp;$A$16&amp;E$16&amp;$A$8&amp;$A34&amp;$A$19&amp;E$19&amp;";")</f>
        <v>1499254</v>
      </c>
      <c r="F34" s="81">
        <f>[1]!HsGetValue(F$1,$A$2&amp;F$2&amp;$A$3&amp;F$3&amp;$A$4&amp;F$4&amp;$A$6&amp;F$6&amp;$A$7&amp;F$7&amp;$A$9&amp;F$9&amp;$A$10&amp;F$10&amp;$A$12&amp;F$12&amp;$A$15&amp;F$15&amp;$A$16&amp;F$16&amp;$A$8&amp;$A34&amp;$A$19&amp;F$19&amp;";")</f>
        <v>678722.42382999999</v>
      </c>
      <c r="G34" s="81">
        <f>[1]!HsGetValue(G$1,$A$2&amp;G$2&amp;$A$3&amp;G$3&amp;$A$4&amp;G$4&amp;$A$6&amp;G$6&amp;$A$7&amp;G$7&amp;$A$9&amp;G$9&amp;$A$10&amp;G$10&amp;$A$12&amp;G$12&amp;$A$15&amp;G$15&amp;$A$16&amp;G$16&amp;$A$8&amp;$A34&amp;$A$19&amp;G$19&amp;";")</f>
        <v>403054</v>
      </c>
      <c r="H34" s="81">
        <f>[1]!HsGetValue(H$1,$A$2&amp;H$2&amp;$A$3&amp;H$3&amp;$A$4&amp;H$4&amp;$A$6&amp;H$6&amp;$A$7&amp;H$7&amp;$A$9&amp;H$9&amp;$A$10&amp;H$10&amp;$A$12&amp;H$12&amp;$A$15&amp;H$15&amp;$A$16&amp;H$16&amp;$A$8&amp;$A34&amp;$A$19&amp;H$19&amp;";")</f>
        <v>240293.2</v>
      </c>
      <c r="J34" s="107">
        <f t="shared" si="1"/>
        <v>9568627.3699999992</v>
      </c>
      <c r="K34" s="81">
        <f>[1]!HsGetValue(K$1,$A$2&amp;K$2&amp;$A$3&amp;K$3&amp;$A$4&amp;K$4&amp;$A$6&amp;K$6&amp;$A$7&amp;K$7&amp;$A$9&amp;K$9&amp;$A$10&amp;K$10&amp;$A$12&amp;K$12&amp;$A$15&amp;K$15&amp;$A$16&amp;K$16&amp;$A$8&amp;$A34&amp;$A$19&amp;K$19&amp;";")</f>
        <v>5243510.5699999994</v>
      </c>
      <c r="L34" s="81">
        <f>[1]!HsGetValue(L$1,$A$2&amp;L$2&amp;$A$3&amp;L$3&amp;$A$4&amp;L$4&amp;$A$6&amp;L$6&amp;$A$7&amp;L$7&amp;$A$9&amp;L$9&amp;$A$10&amp;L$10&amp;$A$12&amp;L$12&amp;$A$15&amp;L$15&amp;$A$16&amp;L$16&amp;$A$8&amp;$A34&amp;$A$19&amp;L$19&amp;";")</f>
        <v>2438621.0500000003</v>
      </c>
      <c r="M34" s="81">
        <f>[1]!HsGetValue(M$1,$A$2&amp;M$2&amp;$A$3&amp;M$3&amp;$A$4&amp;M$4&amp;$A$6&amp;M$6&amp;$A$7&amp;M$7&amp;$A$9&amp;M$9&amp;$A$10&amp;M$10&amp;$A$12&amp;M$12&amp;$A$15&amp;M$15&amp;$A$16&amp;M$16&amp;$A$8&amp;$A34&amp;$A$19&amp;M$19&amp;";")</f>
        <v>1162973.55</v>
      </c>
      <c r="N34" s="81">
        <f>[1]!HsGetValue(N$1,$A$2&amp;N$2&amp;$A$3&amp;N$3&amp;$A$4&amp;N$4&amp;$A$6&amp;N$6&amp;$A$7&amp;N$7&amp;$A$9&amp;N$9&amp;$A$10&amp;N$10&amp;$A$12&amp;N$12&amp;$A$15&amp;N$15&amp;$A$16&amp;N$16&amp;$A$8&amp;$A34&amp;$A$19&amp;N$19&amp;";")</f>
        <v>723522.20000000007</v>
      </c>
      <c r="O34" s="100"/>
      <c r="Q34" s="110">
        <f t="shared" si="2"/>
        <v>6585993.5699999994</v>
      </c>
      <c r="R34" s="110">
        <f t="shared" si="2"/>
        <v>7053865.0500000007</v>
      </c>
      <c r="S34" s="110">
        <f t="shared" si="2"/>
        <v>2662227.5499999998</v>
      </c>
      <c r="T34" s="110">
        <f t="shared" si="3"/>
        <v>1402244.6238299999</v>
      </c>
      <c r="U34" s="110">
        <f t="shared" si="4"/>
        <v>240293.2</v>
      </c>
      <c r="V34" s="110">
        <f t="shared" si="5"/>
        <v>403054</v>
      </c>
      <c r="W34" s="110">
        <f>SUM(Q34:V34)</f>
        <v>18347677.993829999</v>
      </c>
      <c r="X34" s="74" t="s">
        <v>3018</v>
      </c>
      <c r="Z34" s="74" t="s">
        <v>3019</v>
      </c>
      <c r="AA34" s="75">
        <f>+J34+B34</f>
        <v>18347677.993829999</v>
      </c>
      <c r="AB34" s="74">
        <f>SUM(AB25:AB33)</f>
        <v>-465097.34368230414</v>
      </c>
      <c r="AC34" s="74">
        <f>SUM(AC25:AC33)</f>
        <v>17145571.779999997</v>
      </c>
      <c r="AD34" s="75">
        <f t="shared" si="6"/>
        <v>1667203.5575123057</v>
      </c>
      <c r="AE34" s="74" t="s">
        <v>3020</v>
      </c>
    </row>
    <row r="35" spans="1:31" ht="13.5" thickTop="1">
      <c r="C35" s="75">
        <f>+E38</f>
        <v>1342482.9999999916</v>
      </c>
      <c r="D35" s="75">
        <f>+E40</f>
        <v>4615244.0000000102</v>
      </c>
      <c r="E35" s="75">
        <f>+E42</f>
        <v>1499253.999999996</v>
      </c>
      <c r="F35" s="75">
        <f>+E41</f>
        <v>678722.42382999812</v>
      </c>
      <c r="G35" s="75">
        <f>+E44</f>
        <v>403054.00000000012</v>
      </c>
      <c r="H35" s="75">
        <f>+E43</f>
        <v>240293.20000000013</v>
      </c>
      <c r="I35" s="75" t="s">
        <v>3021</v>
      </c>
      <c r="K35" s="75">
        <f>+L40</f>
        <v>5356630.0500000026</v>
      </c>
      <c r="L35" s="75">
        <f>+L41</f>
        <v>9005294.2699999325</v>
      </c>
      <c r="M35" s="75">
        <f>+L43</f>
        <v>1600674.6999999993</v>
      </c>
      <c r="N35" s="75">
        <f>+L42</f>
        <v>1182972.7600000012</v>
      </c>
      <c r="Q35" s="109">
        <f>+L40</f>
        <v>5356630.0500000026</v>
      </c>
      <c r="R35" s="109">
        <f>+L35</f>
        <v>9005294.2699999325</v>
      </c>
      <c r="S35" s="109">
        <f t="shared" ref="S35:T35" si="7">+M35</f>
        <v>1600674.6999999993</v>
      </c>
      <c r="T35" s="109">
        <f t="shared" si="7"/>
        <v>1182972.7600000012</v>
      </c>
      <c r="U35" s="109">
        <v>0</v>
      </c>
      <c r="V35" s="109">
        <v>0</v>
      </c>
      <c r="W35" s="109">
        <f>SUM(Q35:V35)</f>
        <v>17145571.779999934</v>
      </c>
      <c r="X35" s="74" t="s">
        <v>3022</v>
      </c>
    </row>
    <row r="36" spans="1:31">
      <c r="C36" s="75">
        <f>+C35-C34</f>
        <v>-8.3819031715393066E-9</v>
      </c>
      <c r="D36" s="75">
        <f t="shared" ref="D36:H36" si="8">+D35-D34</f>
        <v>1.0244548320770264E-8</v>
      </c>
      <c r="E36" s="75">
        <f t="shared" si="8"/>
        <v>-3.9581209421157837E-9</v>
      </c>
      <c r="F36" s="75">
        <f t="shared" si="8"/>
        <v>-1.862645149230957E-9</v>
      </c>
      <c r="G36" s="75">
        <f t="shared" si="8"/>
        <v>0</v>
      </c>
      <c r="H36" s="75">
        <f t="shared" si="8"/>
        <v>0</v>
      </c>
      <c r="I36" s="75" t="s">
        <v>3023</v>
      </c>
      <c r="K36" s="75">
        <v>-5356630.0499999989</v>
      </c>
      <c r="L36" s="75">
        <v>-9050673.8639968392</v>
      </c>
      <c r="M36" s="75" t="e">
        <f>+GETPIVOTDATA("Amount",[2]Pivot!$A$3)+[2]Pivot!$E$11</f>
        <v>#REF!</v>
      </c>
      <c r="N36" s="75" t="e">
        <f>+GETPIVOTDATA("Amount",[3]Pivot!$A$3)+[3]Pivot!$D$10</f>
        <v>#REF!</v>
      </c>
      <c r="Q36" s="109">
        <f>+L49</f>
        <v>377605.19999999728</v>
      </c>
      <c r="R36" s="109">
        <f>+L51+L50</f>
        <v>-2755719.5099999979</v>
      </c>
      <c r="S36" s="109">
        <f>+L54</f>
        <v>1121498.419999996</v>
      </c>
      <c r="T36" s="109">
        <f>+L52</f>
        <v>100186.60002169383</v>
      </c>
      <c r="U36" s="109">
        <f>+L55</f>
        <v>242662.99629600006</v>
      </c>
      <c r="V36" s="109">
        <f>+L53</f>
        <v>448668.95000000054</v>
      </c>
      <c r="W36" s="109">
        <f>SUM(Q36:V36)</f>
        <v>-465097.34368231008</v>
      </c>
      <c r="X36" s="74" t="s">
        <v>3024</v>
      </c>
    </row>
    <row r="37" spans="1:31">
      <c r="K37" s="75">
        <f>++K36+K35</f>
        <v>0</v>
      </c>
      <c r="L37" s="75">
        <f t="shared" ref="L37:N37" si="9">++L36+L35</f>
        <v>-45379.593996906653</v>
      </c>
      <c r="M37" s="75" t="e">
        <f t="shared" si="9"/>
        <v>#REF!</v>
      </c>
      <c r="N37" s="75" t="e">
        <f t="shared" si="9"/>
        <v>#REF!</v>
      </c>
      <c r="Q37" s="109">
        <f>+Q34-Q35-Q36</f>
        <v>851758.31999999948</v>
      </c>
      <c r="R37" s="111">
        <f t="shared" ref="R37:V37" si="10">+R34-R35-R36</f>
        <v>804290.29000006616</v>
      </c>
      <c r="S37" s="109">
        <f t="shared" si="10"/>
        <v>-59945.569999995409</v>
      </c>
      <c r="T37" s="109">
        <f t="shared" si="10"/>
        <v>119085.26380830494</v>
      </c>
      <c r="U37" s="109">
        <f t="shared" si="10"/>
        <v>-2369.7962960000441</v>
      </c>
      <c r="V37" s="109">
        <f t="shared" si="10"/>
        <v>-45614.950000000536</v>
      </c>
      <c r="W37" s="112">
        <f>SUM(Q37:V37)</f>
        <v>1667203.5575123746</v>
      </c>
      <c r="X37" s="113" t="s">
        <v>3025</v>
      </c>
      <c r="AA37" s="74" t="s">
        <v>2320</v>
      </c>
      <c r="AB37" s="74">
        <v>211346.26535999996</v>
      </c>
    </row>
    <row r="38" spans="1:31">
      <c r="A38" s="74" t="s">
        <v>2320</v>
      </c>
      <c r="B38" s="75">
        <v>1067704.3245999999</v>
      </c>
      <c r="C38" s="75">
        <f>+B32-B38</f>
        <v>0</v>
      </c>
      <c r="D38" s="75" t="s">
        <v>96</v>
      </c>
      <c r="E38" s="75">
        <v>1342482.9999999916</v>
      </c>
      <c r="AA38" s="74" t="s">
        <v>92</v>
      </c>
      <c r="AB38" s="74">
        <v>546990.65961755416</v>
      </c>
    </row>
    <row r="39" spans="1:31">
      <c r="A39" s="74" t="s">
        <v>92</v>
      </c>
      <c r="B39" s="75">
        <v>2876884.806599997</v>
      </c>
      <c r="C39" s="75">
        <f>+B39-B27</f>
        <v>0</v>
      </c>
      <c r="K39" s="75" t="s">
        <v>98</v>
      </c>
      <c r="L39" s="75" t="s">
        <v>702</v>
      </c>
      <c r="AA39" s="74" t="s">
        <v>102</v>
      </c>
      <c r="AB39" s="74">
        <v>-1188125.0269899997</v>
      </c>
    </row>
    <row r="40" spans="1:31">
      <c r="A40" s="74" t="s">
        <v>102</v>
      </c>
      <c r="B40" s="75">
        <v>247717.35370000021</v>
      </c>
      <c r="C40" s="75">
        <f>+B41-B28</f>
        <v>-4.1909515857696533E-9</v>
      </c>
      <c r="D40" s="75" t="s">
        <v>614</v>
      </c>
      <c r="E40" s="75">
        <v>4615244.0000000102</v>
      </c>
      <c r="K40" s="75" t="s">
        <v>3026</v>
      </c>
      <c r="L40" s="75">
        <v>5356630.0500000026</v>
      </c>
      <c r="AA40" s="74" t="s">
        <v>103</v>
      </c>
      <c r="AB40" s="74">
        <v>-656071.09150503669</v>
      </c>
    </row>
    <row r="41" spans="1:31">
      <c r="A41" s="74" t="s">
        <v>103</v>
      </c>
      <c r="B41" s="75">
        <v>2565936.2626999957</v>
      </c>
      <c r="C41" s="75">
        <f>+B28-B41</f>
        <v>4.1909515857696533E-9</v>
      </c>
      <c r="D41" s="75" t="s">
        <v>2111</v>
      </c>
      <c r="E41" s="75">
        <v>678722.42382999812</v>
      </c>
      <c r="K41" s="75" t="s">
        <v>3027</v>
      </c>
      <c r="L41" s="75">
        <v>9005294.2699999325</v>
      </c>
      <c r="AA41" s="74" t="s">
        <v>2350</v>
      </c>
      <c r="AB41" s="74">
        <v>-96400.59745999999</v>
      </c>
    </row>
    <row r="42" spans="1:31">
      <c r="A42" s="74" t="s">
        <v>2350</v>
      </c>
      <c r="B42" s="75">
        <v>0</v>
      </c>
      <c r="C42" s="75">
        <f>+B31-B42</f>
        <v>0</v>
      </c>
      <c r="D42" s="75" t="s">
        <v>704</v>
      </c>
      <c r="E42" s="75">
        <v>1499253.999999996</v>
      </c>
      <c r="K42" s="75" t="s">
        <v>3028</v>
      </c>
      <c r="L42" s="75">
        <v>1182972.7600000012</v>
      </c>
      <c r="AA42" s="74" t="s">
        <v>104</v>
      </c>
      <c r="AB42" s="74">
        <v>28577.990000000023</v>
      </c>
    </row>
    <row r="43" spans="1:31">
      <c r="A43" s="74" t="s">
        <v>104</v>
      </c>
      <c r="B43" s="75">
        <v>52310.999999999985</v>
      </c>
      <c r="C43" s="75">
        <f>+B25-B43</f>
        <v>0</v>
      </c>
      <c r="D43" s="75" t="s">
        <v>2255</v>
      </c>
      <c r="E43" s="75">
        <v>240293.20000000013</v>
      </c>
      <c r="K43" s="75" t="s">
        <v>3029</v>
      </c>
      <c r="L43" s="75">
        <v>1600674.6999999993</v>
      </c>
      <c r="AA43" s="74" t="s">
        <v>105</v>
      </c>
      <c r="AB43" s="74">
        <v>175209.80599999972</v>
      </c>
    </row>
    <row r="44" spans="1:31">
      <c r="A44" s="74" t="s">
        <v>105</v>
      </c>
      <c r="B44" s="75">
        <v>265196.06242999982</v>
      </c>
      <c r="C44" s="75">
        <f>+B29-B44</f>
        <v>0</v>
      </c>
      <c r="D44" s="75" t="s">
        <v>2190</v>
      </c>
      <c r="E44" s="75">
        <v>403054.00000000012</v>
      </c>
      <c r="K44" s="75" t="s">
        <v>113</v>
      </c>
      <c r="L44" s="75">
        <v>17145571.779999934</v>
      </c>
      <c r="AA44" s="74" t="s">
        <v>106</v>
      </c>
      <c r="AB44" s="74">
        <v>513373.65129517834</v>
      </c>
    </row>
    <row r="45" spans="1:31">
      <c r="A45" s="74" t="s">
        <v>106</v>
      </c>
      <c r="B45" s="75">
        <v>1703300.8137999941</v>
      </c>
      <c r="C45" s="75">
        <f>+B45-B26</f>
        <v>-5.8207660913467407E-9</v>
      </c>
      <c r="D45" s="75" t="s">
        <v>113</v>
      </c>
      <c r="E45" s="75">
        <f>SUM(E38:E44)</f>
        <v>8779050.6238299962</v>
      </c>
      <c r="AA45" s="74" t="s">
        <v>113</v>
      </c>
      <c r="AB45" s="74">
        <v>-465098.34368230437</v>
      </c>
    </row>
    <row r="46" spans="1:31">
      <c r="A46" s="74" t="s">
        <v>113</v>
      </c>
      <c r="B46" s="75">
        <v>8779050.6238299869</v>
      </c>
      <c r="C46" s="75">
        <f>+B46-B34</f>
        <v>0</v>
      </c>
    </row>
    <row r="48" spans="1:31">
      <c r="K48" s="75" t="s">
        <v>98</v>
      </c>
      <c r="L48" s="75" t="s">
        <v>702</v>
      </c>
    </row>
    <row r="49" spans="11:12">
      <c r="K49" s="75" t="s">
        <v>96</v>
      </c>
      <c r="L49" s="75">
        <v>377605.19999999728</v>
      </c>
    </row>
    <row r="50" spans="11:12">
      <c r="K50" s="75" t="s">
        <v>334</v>
      </c>
      <c r="L50" s="75">
        <v>-1241949</v>
      </c>
    </row>
    <row r="51" spans="11:12">
      <c r="K51" s="75" t="s">
        <v>614</v>
      </c>
      <c r="L51" s="75">
        <v>-1513770.5099999979</v>
      </c>
    </row>
    <row r="52" spans="11:12">
      <c r="K52" s="75" t="s">
        <v>2111</v>
      </c>
      <c r="L52" s="75">
        <v>100186.60002169383</v>
      </c>
    </row>
    <row r="53" spans="11:12">
      <c r="K53" s="75" t="s">
        <v>2190</v>
      </c>
      <c r="L53" s="75">
        <v>448668.95000000054</v>
      </c>
    </row>
    <row r="54" spans="11:12">
      <c r="K54" s="75" t="s">
        <v>704</v>
      </c>
      <c r="L54" s="75">
        <v>1121498.419999996</v>
      </c>
    </row>
    <row r="55" spans="11:12">
      <c r="K55" s="75" t="s">
        <v>2255</v>
      </c>
      <c r="L55" s="75">
        <v>242662.99629600006</v>
      </c>
    </row>
    <row r="56" spans="11:12">
      <c r="K56" s="75" t="s">
        <v>113</v>
      </c>
      <c r="L56" s="75">
        <v>-465097.34368230996</v>
      </c>
    </row>
    <row r="57" spans="11:12">
      <c r="L57" s="75">
        <f>+L56+L44</f>
        <v>16680474.436317625</v>
      </c>
    </row>
  </sheetData>
  <pageMargins left="0.7" right="0.7" top="0.75" bottom="0.75" header="0.3" footer="0.3"/>
  <customProperties>
    <customPr name="FUNCTIONCACHE" r:id="rId1"/>
    <customPr name="SheetOptions" r:id="rId2"/>
  </customProperties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6CF-8E56-441B-A84D-AE2D27F797E2}">
  <sheetPr>
    <tabColor rgb="FFFF0000"/>
  </sheetPr>
  <dimension ref="A1:AF56"/>
  <sheetViews>
    <sheetView topLeftCell="A20" zoomScale="85" zoomScaleNormal="85" workbookViewId="0">
      <pane xSplit="1" ySplit="5" topLeftCell="B28" activePane="bottomRight" state="frozen"/>
      <selection pane="bottomRight" activeCell="A38" sqref="A38:E46"/>
      <selection pane="bottomLeft" activeCell="A25" sqref="A25"/>
      <selection pane="topRight" activeCell="B23" sqref="B23"/>
    </sheetView>
  </sheetViews>
  <sheetFormatPr defaultColWidth="9.140625" defaultRowHeight="12.95" outlineLevelCol="1"/>
  <cols>
    <col min="1" max="1" width="15.85546875" style="74" bestFit="1" customWidth="1" outlineLevel="1"/>
    <col min="2" max="3" width="17.5703125" style="75" bestFit="1" customWidth="1"/>
    <col min="4" max="8" width="17.5703125" style="75" customWidth="1"/>
    <col min="9" max="10" width="19.5703125" style="74" customWidth="1"/>
    <col min="11" max="11" width="13.140625" style="75" bestFit="1" customWidth="1"/>
    <col min="12" max="12" width="23.5703125" style="75" bestFit="1" customWidth="1"/>
    <col min="13" max="16" width="17.5703125" style="75" customWidth="1"/>
    <col min="17" max="17" width="3.85546875" style="74" customWidth="1"/>
    <col min="18" max="18" width="32.85546875" style="74" bestFit="1" customWidth="1"/>
    <col min="19" max="19" width="14" style="74" bestFit="1" customWidth="1"/>
    <col min="20" max="21" width="13.140625" style="74" bestFit="1" customWidth="1"/>
    <col min="22" max="23" width="11.5703125" style="74" bestFit="1" customWidth="1"/>
    <col min="24" max="24" width="14.42578125" style="74" bestFit="1" customWidth="1"/>
    <col min="25" max="25" width="10" style="74" bestFit="1" customWidth="1"/>
    <col min="26" max="26" width="9.140625" style="74"/>
    <col min="27" max="27" width="15.5703125" style="74" bestFit="1" customWidth="1"/>
    <col min="28" max="28" width="15.85546875" style="74" bestFit="1" customWidth="1"/>
    <col min="29" max="29" width="12.140625" style="74" bestFit="1" customWidth="1"/>
    <col min="30" max="30" width="15.85546875" style="74" bestFit="1" customWidth="1"/>
    <col min="31" max="31" width="12.5703125" style="74" bestFit="1" customWidth="1"/>
    <col min="32" max="32" width="3.5703125" style="74" bestFit="1" customWidth="1"/>
    <col min="33" max="16384" width="9.140625" style="74"/>
  </cols>
  <sheetData>
    <row r="1" spans="1:16">
      <c r="A1" s="74" t="s">
        <v>2981</v>
      </c>
      <c r="B1" s="75" t="s">
        <v>2982</v>
      </c>
      <c r="C1" s="75" t="s">
        <v>2982</v>
      </c>
      <c r="D1" s="75" t="s">
        <v>2982</v>
      </c>
      <c r="E1" s="75" t="s">
        <v>2982</v>
      </c>
      <c r="F1" s="75" t="s">
        <v>2982</v>
      </c>
      <c r="G1" s="75" t="s">
        <v>2982</v>
      </c>
      <c r="H1" s="75" t="s">
        <v>2982</v>
      </c>
      <c r="L1" s="75" t="s">
        <v>2982</v>
      </c>
      <c r="M1" s="75" t="s">
        <v>2982</v>
      </c>
      <c r="N1" s="75" t="s">
        <v>2982</v>
      </c>
      <c r="O1" s="75" t="s">
        <v>2982</v>
      </c>
    </row>
    <row r="2" spans="1:16" ht="12.6">
      <c r="A2" s="74" t="s">
        <v>2983</v>
      </c>
      <c r="B2" s="74" t="s">
        <v>2984</v>
      </c>
      <c r="C2" s="74" t="s">
        <v>2984</v>
      </c>
      <c r="D2" s="74" t="s">
        <v>2984</v>
      </c>
      <c r="E2" s="74" t="s">
        <v>2984</v>
      </c>
      <c r="F2" s="74" t="s">
        <v>2984</v>
      </c>
      <c r="G2" s="74" t="s">
        <v>2984</v>
      </c>
      <c r="H2" s="74" t="s">
        <v>2984</v>
      </c>
      <c r="K2" s="74"/>
      <c r="L2" s="74" t="s">
        <v>2984</v>
      </c>
      <c r="M2" s="74" t="s">
        <v>2984</v>
      </c>
      <c r="N2" s="74" t="s">
        <v>2984</v>
      </c>
      <c r="O2" s="74" t="s">
        <v>2984</v>
      </c>
      <c r="P2" s="74"/>
    </row>
    <row r="3" spans="1:16" ht="12.6">
      <c r="A3" s="74" t="s">
        <v>2985</v>
      </c>
      <c r="B3" s="76">
        <v>2026</v>
      </c>
      <c r="C3" s="76">
        <v>2026</v>
      </c>
      <c r="D3" s="76">
        <v>2026</v>
      </c>
      <c r="E3" s="76">
        <v>2026</v>
      </c>
      <c r="F3" s="76">
        <v>2026</v>
      </c>
      <c r="G3" s="76">
        <v>2026</v>
      </c>
      <c r="H3" s="76">
        <v>2026</v>
      </c>
      <c r="K3" s="76"/>
      <c r="L3" s="76">
        <v>2026</v>
      </c>
      <c r="M3" s="76">
        <v>2026</v>
      </c>
      <c r="N3" s="76">
        <v>2026</v>
      </c>
      <c r="O3" s="76">
        <v>2026</v>
      </c>
      <c r="P3" s="76"/>
    </row>
    <row r="4" spans="1:16" ht="12.6">
      <c r="A4" s="74" t="s">
        <v>2986</v>
      </c>
      <c r="B4" s="74" t="s">
        <v>3030</v>
      </c>
      <c r="C4" s="74" t="s">
        <v>3030</v>
      </c>
      <c r="D4" s="74" t="s">
        <v>3030</v>
      </c>
      <c r="E4" s="74" t="s">
        <v>3030</v>
      </c>
      <c r="F4" s="74" t="s">
        <v>3030</v>
      </c>
      <c r="G4" s="74" t="s">
        <v>3030</v>
      </c>
      <c r="H4" s="74" t="s">
        <v>3030</v>
      </c>
      <c r="K4" s="74"/>
      <c r="L4" s="74" t="s">
        <v>2987</v>
      </c>
      <c r="M4" s="74" t="s">
        <v>2987</v>
      </c>
      <c r="N4" s="74" t="s">
        <v>2987</v>
      </c>
      <c r="O4" s="74" t="s">
        <v>2987</v>
      </c>
      <c r="P4" s="74"/>
    </row>
    <row r="5" spans="1:16" ht="12.6">
      <c r="B5" s="74"/>
      <c r="C5" s="74"/>
      <c r="D5" s="74"/>
      <c r="E5" s="74"/>
      <c r="F5" s="74"/>
      <c r="G5" s="74"/>
      <c r="H5" s="74"/>
      <c r="K5" s="74"/>
      <c r="L5" s="74"/>
      <c r="M5" s="74"/>
      <c r="N5" s="74"/>
      <c r="O5" s="74"/>
      <c r="P5" s="74"/>
    </row>
    <row r="6" spans="1:16" ht="14.45">
      <c r="A6" s="74" t="s">
        <v>2988</v>
      </c>
      <c r="B6" t="s">
        <v>2989</v>
      </c>
      <c r="C6" t="s">
        <v>96</v>
      </c>
      <c r="D6" t="s">
        <v>614</v>
      </c>
      <c r="E6" t="s">
        <v>704</v>
      </c>
      <c r="F6" t="s">
        <v>2111</v>
      </c>
      <c r="G6" t="s">
        <v>2190</v>
      </c>
      <c r="H6" t="s">
        <v>2255</v>
      </c>
      <c r="K6"/>
      <c r="L6" t="s">
        <v>2990</v>
      </c>
      <c r="M6" t="s">
        <v>2991</v>
      </c>
      <c r="N6" t="s">
        <v>2992</v>
      </c>
      <c r="O6" t="s">
        <v>2993</v>
      </c>
      <c r="P6"/>
    </row>
    <row r="7" spans="1:16" ht="12.6">
      <c r="A7" s="74" t="s">
        <v>2994</v>
      </c>
      <c r="B7" s="74" t="s">
        <v>95</v>
      </c>
      <c r="C7" s="74" t="s">
        <v>95</v>
      </c>
      <c r="D7" s="74" t="s">
        <v>95</v>
      </c>
      <c r="E7" s="74" t="s">
        <v>95</v>
      </c>
      <c r="F7" s="74" t="s">
        <v>95</v>
      </c>
      <c r="G7" s="74" t="s">
        <v>95</v>
      </c>
      <c r="H7" s="74" t="s">
        <v>95</v>
      </c>
      <c r="K7" s="74"/>
      <c r="L7" s="74" t="s">
        <v>95</v>
      </c>
      <c r="M7" s="74" t="s">
        <v>95</v>
      </c>
      <c r="N7" s="74" t="s">
        <v>95</v>
      </c>
      <c r="O7" s="74" t="s">
        <v>95</v>
      </c>
      <c r="P7" s="74"/>
    </row>
    <row r="8" spans="1:16" ht="12.6">
      <c r="A8" s="74" t="s">
        <v>2995</v>
      </c>
      <c r="B8" s="74" t="s">
        <v>2996</v>
      </c>
      <c r="C8" s="74" t="s">
        <v>2996</v>
      </c>
      <c r="D8" s="74" t="s">
        <v>2996</v>
      </c>
      <c r="E8" s="74" t="s">
        <v>2996</v>
      </c>
      <c r="F8" s="74" t="s">
        <v>2996</v>
      </c>
      <c r="G8" s="74" t="s">
        <v>2996</v>
      </c>
      <c r="H8" s="74" t="s">
        <v>2996</v>
      </c>
      <c r="K8" s="74"/>
      <c r="L8" s="74" t="s">
        <v>2996</v>
      </c>
      <c r="M8" s="74" t="s">
        <v>2996</v>
      </c>
      <c r="N8" s="74" t="s">
        <v>2996</v>
      </c>
      <c r="O8" s="74" t="s">
        <v>2996</v>
      </c>
      <c r="P8" s="74"/>
    </row>
    <row r="9" spans="1:16" ht="12.6">
      <c r="A9" s="74" t="s">
        <v>2997</v>
      </c>
      <c r="B9" s="74" t="s">
        <v>2998</v>
      </c>
      <c r="C9" s="74" t="s">
        <v>2998</v>
      </c>
      <c r="D9" s="74" t="s">
        <v>2998</v>
      </c>
      <c r="E9" s="74" t="s">
        <v>2998</v>
      </c>
      <c r="F9" s="74" t="s">
        <v>2998</v>
      </c>
      <c r="G9" s="74" t="s">
        <v>2998</v>
      </c>
      <c r="H9" s="74" t="s">
        <v>2998</v>
      </c>
      <c r="K9" s="74"/>
      <c r="L9" s="74" t="s">
        <v>2998</v>
      </c>
      <c r="M9" s="74" t="s">
        <v>2998</v>
      </c>
      <c r="N9" s="74" t="s">
        <v>2998</v>
      </c>
      <c r="O9" s="74" t="s">
        <v>2998</v>
      </c>
      <c r="P9" s="74"/>
    </row>
    <row r="10" spans="1:16" ht="12.6">
      <c r="A10" s="74" t="s">
        <v>2999</v>
      </c>
      <c r="B10" s="74" t="s">
        <v>3000</v>
      </c>
      <c r="C10" s="74" t="s">
        <v>3000</v>
      </c>
      <c r="D10" s="74" t="s">
        <v>3000</v>
      </c>
      <c r="E10" s="74" t="s">
        <v>3000</v>
      </c>
      <c r="F10" s="74" t="s">
        <v>3000</v>
      </c>
      <c r="G10" s="74" t="s">
        <v>3000</v>
      </c>
      <c r="H10" s="74" t="s">
        <v>3000</v>
      </c>
      <c r="K10" s="74"/>
      <c r="L10" s="74" t="s">
        <v>3000</v>
      </c>
      <c r="M10" s="74" t="s">
        <v>3000</v>
      </c>
      <c r="N10" s="74" t="s">
        <v>3000</v>
      </c>
      <c r="O10" s="74" t="s">
        <v>3000</v>
      </c>
      <c r="P10" s="74"/>
    </row>
    <row r="11" spans="1:16" ht="12.6">
      <c r="B11" s="74"/>
      <c r="C11" s="74"/>
      <c r="D11" s="74"/>
      <c r="E11" s="74"/>
      <c r="F11" s="74"/>
      <c r="G11" s="74"/>
      <c r="H11" s="74"/>
      <c r="K11" s="74"/>
      <c r="L11" s="74"/>
      <c r="M11" s="74"/>
      <c r="N11" s="74"/>
      <c r="O11" s="74"/>
      <c r="P11" s="74"/>
    </row>
    <row r="12" spans="1:16" ht="12.6">
      <c r="A12" s="74" t="s">
        <v>3001</v>
      </c>
      <c r="B12" s="74" t="s">
        <v>3002</v>
      </c>
      <c r="C12" s="74" t="s">
        <v>3002</v>
      </c>
      <c r="D12" s="74" t="s">
        <v>3002</v>
      </c>
      <c r="E12" s="74" t="s">
        <v>3002</v>
      </c>
      <c r="F12" s="74" t="s">
        <v>3002</v>
      </c>
      <c r="G12" s="74" t="s">
        <v>3002</v>
      </c>
      <c r="H12" s="74" t="s">
        <v>3002</v>
      </c>
      <c r="K12" s="74"/>
      <c r="L12" s="74" t="s">
        <v>3002</v>
      </c>
      <c r="M12" s="74" t="s">
        <v>3002</v>
      </c>
      <c r="N12" s="74" t="s">
        <v>3002</v>
      </c>
      <c r="O12" s="74" t="s">
        <v>3002</v>
      </c>
      <c r="P12" s="74"/>
    </row>
    <row r="13" spans="1:16" ht="12.6">
      <c r="B13" s="74"/>
      <c r="C13" s="74"/>
      <c r="D13" s="74"/>
      <c r="E13" s="74"/>
      <c r="F13" s="74"/>
      <c r="G13" s="74"/>
      <c r="H13" s="74"/>
      <c r="K13" s="74"/>
      <c r="L13" s="74"/>
      <c r="M13" s="74"/>
      <c r="N13" s="74"/>
      <c r="O13" s="74"/>
      <c r="P13" s="74"/>
    </row>
    <row r="14" spans="1:16" ht="12.6">
      <c r="B14" s="74"/>
      <c r="C14" s="74"/>
      <c r="D14" s="74"/>
      <c r="E14" s="74"/>
      <c r="F14" s="74"/>
      <c r="G14" s="74"/>
      <c r="H14" s="74"/>
      <c r="K14" s="74"/>
      <c r="L14" s="74"/>
      <c r="M14" s="74"/>
      <c r="N14" s="74"/>
      <c r="O14" s="74"/>
      <c r="P14" s="74"/>
    </row>
    <row r="15" spans="1:16" ht="12.6">
      <c r="A15" s="74" t="s">
        <v>3003</v>
      </c>
      <c r="B15" s="74" t="s">
        <v>3004</v>
      </c>
      <c r="C15" s="74" t="s">
        <v>3004</v>
      </c>
      <c r="D15" s="74" t="s">
        <v>3004</v>
      </c>
      <c r="E15" s="74" t="s">
        <v>3004</v>
      </c>
      <c r="F15" s="74" t="s">
        <v>3004</v>
      </c>
      <c r="G15" s="74" t="s">
        <v>3004</v>
      </c>
      <c r="H15" s="74" t="s">
        <v>3004</v>
      </c>
      <c r="K15" s="74"/>
      <c r="L15" s="74" t="s">
        <v>3004</v>
      </c>
      <c r="M15" s="74" t="s">
        <v>3004</v>
      </c>
      <c r="N15" s="74" t="s">
        <v>3004</v>
      </c>
      <c r="O15" s="74" t="s">
        <v>3004</v>
      </c>
      <c r="P15" s="74"/>
    </row>
    <row r="16" spans="1:16" ht="12.6">
      <c r="A16" s="74" t="s">
        <v>3005</v>
      </c>
      <c r="B16" s="74" t="s">
        <v>3006</v>
      </c>
      <c r="C16" s="74" t="s">
        <v>3006</v>
      </c>
      <c r="D16" s="74" t="s">
        <v>3006</v>
      </c>
      <c r="E16" s="74" t="s">
        <v>3006</v>
      </c>
      <c r="F16" s="74" t="s">
        <v>3006</v>
      </c>
      <c r="G16" s="74" t="s">
        <v>3006</v>
      </c>
      <c r="H16" s="74" t="s">
        <v>3006</v>
      </c>
      <c r="K16" s="74"/>
      <c r="L16" s="74" t="s">
        <v>3006</v>
      </c>
      <c r="M16" s="74" t="s">
        <v>3006</v>
      </c>
      <c r="N16" s="74" t="s">
        <v>3006</v>
      </c>
      <c r="O16" s="74" t="s">
        <v>3006</v>
      </c>
      <c r="P16" s="74"/>
    </row>
    <row r="17" spans="1:31" ht="12.6">
      <c r="B17" s="77" t="s">
        <v>3007</v>
      </c>
      <c r="C17" s="77" t="s">
        <v>3007</v>
      </c>
      <c r="D17" s="77" t="s">
        <v>3007</v>
      </c>
      <c r="E17" s="77" t="s">
        <v>3007</v>
      </c>
      <c r="F17" s="77" t="s">
        <v>3007</v>
      </c>
      <c r="G17" s="77" t="s">
        <v>3007</v>
      </c>
      <c r="H17" s="77" t="s">
        <v>3007</v>
      </c>
      <c r="K17" s="77"/>
      <c r="L17" s="77" t="s">
        <v>3007</v>
      </c>
      <c r="M17" s="77" t="s">
        <v>3007</v>
      </c>
      <c r="N17" s="77" t="s">
        <v>3007</v>
      </c>
      <c r="O17" s="77" t="s">
        <v>3007</v>
      </c>
      <c r="P17" s="77"/>
    </row>
    <row r="18" spans="1:31" ht="12.6">
      <c r="B18" s="77" t="s">
        <v>3008</v>
      </c>
      <c r="C18" s="77" t="s">
        <v>3008</v>
      </c>
      <c r="D18" s="77" t="s">
        <v>3008</v>
      </c>
      <c r="E18" s="77" t="s">
        <v>3008</v>
      </c>
      <c r="F18" s="77" t="s">
        <v>3008</v>
      </c>
      <c r="G18" s="77" t="s">
        <v>3008</v>
      </c>
      <c r="H18" s="77" t="s">
        <v>3008</v>
      </c>
      <c r="K18" s="77"/>
      <c r="L18" s="77" t="s">
        <v>3008</v>
      </c>
      <c r="M18" s="77" t="s">
        <v>3008</v>
      </c>
      <c r="N18" s="77" t="s">
        <v>3008</v>
      </c>
      <c r="O18" s="77" t="s">
        <v>3008</v>
      </c>
      <c r="P18" s="77"/>
    </row>
    <row r="19" spans="1:31" ht="12.6">
      <c r="A19" s="74" t="s">
        <v>3009</v>
      </c>
      <c r="B19" s="78" t="s">
        <v>3010</v>
      </c>
      <c r="C19" s="78" t="s">
        <v>3010</v>
      </c>
      <c r="D19" s="78" t="s">
        <v>3010</v>
      </c>
      <c r="E19" s="78" t="s">
        <v>3010</v>
      </c>
      <c r="F19" s="78" t="s">
        <v>3010</v>
      </c>
      <c r="G19" s="78" t="s">
        <v>3010</v>
      </c>
      <c r="H19" s="78" t="s">
        <v>3010</v>
      </c>
      <c r="K19" s="78"/>
      <c r="L19" s="78" t="s">
        <v>3010</v>
      </c>
      <c r="M19" s="78" t="s">
        <v>3010</v>
      </c>
      <c r="N19" s="78" t="s">
        <v>3010</v>
      </c>
      <c r="O19" s="78" t="s">
        <v>3010</v>
      </c>
      <c r="P19" s="78"/>
    </row>
    <row r="20" spans="1:31" ht="12.6">
      <c r="B20" s="78"/>
      <c r="C20" s="78"/>
      <c r="D20" s="74"/>
      <c r="E20" s="78"/>
      <c r="F20" s="78"/>
      <c r="G20" s="78"/>
      <c r="H20" s="78"/>
      <c r="K20" s="78"/>
      <c r="L20" s="78"/>
      <c r="M20" s="74"/>
      <c r="N20" s="78"/>
      <c r="O20" s="78"/>
      <c r="P20" s="78"/>
    </row>
    <row r="21" spans="1:31" ht="12.6">
      <c r="B21" s="76"/>
      <c r="C21" s="76"/>
      <c r="D21" s="76"/>
      <c r="E21" s="76"/>
      <c r="F21" s="76"/>
      <c r="G21" s="76"/>
      <c r="H21" s="76"/>
      <c r="K21" s="76"/>
      <c r="L21" s="76"/>
      <c r="M21" s="76"/>
      <c r="N21" s="76"/>
      <c r="O21" s="76"/>
      <c r="P21" s="76"/>
    </row>
    <row r="22" spans="1:31" ht="12.6">
      <c r="B22" s="78"/>
      <c r="C22" s="78"/>
      <c r="D22" s="74"/>
      <c r="E22" s="78"/>
      <c r="F22" s="78"/>
      <c r="G22" s="78"/>
      <c r="H22" s="78"/>
      <c r="K22" s="78"/>
      <c r="L22" s="78"/>
      <c r="M22" s="74"/>
      <c r="N22" s="78"/>
      <c r="O22" s="78"/>
      <c r="P22" s="78"/>
    </row>
    <row r="23" spans="1:31">
      <c r="B23" s="78"/>
      <c r="C23" s="78"/>
      <c r="D23" s="74"/>
      <c r="E23" s="78"/>
      <c r="F23" s="78"/>
      <c r="G23" s="78"/>
      <c r="H23" s="78"/>
      <c r="K23" s="78"/>
      <c r="L23" s="78"/>
      <c r="M23" s="74"/>
      <c r="N23" s="78"/>
      <c r="O23" s="78"/>
      <c r="P23" s="78"/>
      <c r="R23" s="159" t="s">
        <v>3031</v>
      </c>
      <c r="S23" s="159"/>
      <c r="T23" s="160"/>
      <c r="U23" s="160"/>
      <c r="V23" s="160"/>
      <c r="W23" s="160"/>
      <c r="X23" s="160"/>
      <c r="Y23" s="160"/>
      <c r="AA23" s="157" t="s">
        <v>3032</v>
      </c>
      <c r="AB23" s="158" t="s">
        <v>3012</v>
      </c>
      <c r="AC23" s="158"/>
      <c r="AD23" s="158"/>
      <c r="AE23" s="158"/>
    </row>
    <row r="24" spans="1:31">
      <c r="B24" s="101" t="s">
        <v>2989</v>
      </c>
      <c r="C24" s="78" t="s">
        <v>96</v>
      </c>
      <c r="D24" s="74" t="s">
        <v>614</v>
      </c>
      <c r="E24" s="78" t="s">
        <v>704</v>
      </c>
      <c r="F24" s="78" t="s">
        <v>2111</v>
      </c>
      <c r="G24" s="78" t="s">
        <v>2190</v>
      </c>
      <c r="H24" s="78" t="s">
        <v>2255</v>
      </c>
      <c r="K24" s="104" t="s">
        <v>3013</v>
      </c>
      <c r="L24" s="78" t="s">
        <v>2990</v>
      </c>
      <c r="M24" s="74" t="s">
        <v>2991</v>
      </c>
      <c r="N24" s="78" t="s">
        <v>2992</v>
      </c>
      <c r="O24" s="78" t="s">
        <v>2993</v>
      </c>
      <c r="P24" s="78"/>
      <c r="R24" s="108" t="s">
        <v>109</v>
      </c>
      <c r="S24" s="108" t="s">
        <v>3033</v>
      </c>
      <c r="T24" s="108" t="s">
        <v>705</v>
      </c>
      <c r="U24" s="108" t="s">
        <v>2113</v>
      </c>
      <c r="V24" s="108" t="s">
        <v>2254</v>
      </c>
      <c r="W24" s="108" t="s">
        <v>2189</v>
      </c>
      <c r="AB24" s="108" t="s">
        <v>3014</v>
      </c>
      <c r="AC24" s="108" t="s">
        <v>3015</v>
      </c>
      <c r="AD24" s="108" t="s">
        <v>3016</v>
      </c>
      <c r="AE24" s="108" t="s">
        <v>3017</v>
      </c>
    </row>
    <row r="25" spans="1:31" ht="12.6">
      <c r="A25" s="79" t="s">
        <v>615</v>
      </c>
      <c r="B25" s="102">
        <f>[1]!HsGetValue(B$1,$A$2&amp;B$2&amp;$A$3&amp;B$3&amp;$A$4&amp;B$4&amp;$A$6&amp;B$6&amp;$A$7&amp;B$7&amp;$A$9&amp;B$9&amp;$A$10&amp;B$10&amp;$A$12&amp;$A25&amp;$A$15&amp;B$15&amp;$A$16&amp;B$16&amp;$A$8&amp;$A$34&amp;$A$19&amp;B$19&amp;";")</f>
        <v>52311</v>
      </c>
      <c r="C25" s="80">
        <f>[1]!HsGetValue(C$1,$A$2&amp;C$2&amp;$A$3&amp;C$3&amp;$A$4&amp;C$4&amp;$A$6&amp;C$6&amp;$A$7&amp;C$7&amp;$A$9&amp;C$9&amp;$A$10&amp;C$10&amp;$A$12&amp;$A25&amp;$A$15&amp;C$15&amp;$A$16&amp;C$16&amp;$A$8&amp;$A$34&amp;$A$19&amp;C$19&amp;";")</f>
        <v>36028</v>
      </c>
      <c r="D25" s="80">
        <f>[1]!HsGetValue(D$1,$A$2&amp;D$2&amp;$A$3&amp;D$3&amp;$A$4&amp;D$4&amp;$A$6&amp;D$6&amp;$A$7&amp;D$7&amp;$A$9&amp;D$9&amp;$A$10&amp;D$10&amp;$A$12&amp;$A25&amp;$A$15&amp;D$15&amp;$A$16&amp;D$16&amp;$A$8&amp;$A$34&amp;$A$19&amp;D$19&amp;";")</f>
        <v>16213</v>
      </c>
      <c r="E25" s="80">
        <f>[1]!HsGetValue(E$1,$A$2&amp;E$2&amp;$A$3&amp;E$3&amp;$A$4&amp;E$4&amp;$A$6&amp;E$6&amp;$A$7&amp;E$7&amp;$A$9&amp;E$9&amp;$A$10&amp;E$10&amp;$A$12&amp;$A25&amp;$A$15&amp;E$15&amp;$A$16&amp;E$16&amp;$A$8&amp;$A$34&amp;$A$19&amp;E$19&amp;";")</f>
        <v>70</v>
      </c>
      <c r="F25" s="80">
        <f>[1]!HsGetValue(F$1,$A$2&amp;F$2&amp;$A$3&amp;F$3&amp;$A$4&amp;F$4&amp;$A$6&amp;F$6&amp;$A$7&amp;F$7&amp;$A$9&amp;F$9&amp;$A$10&amp;F$10&amp;$A$12&amp;$A25&amp;$A$15&amp;F$15&amp;$A$16&amp;F$16&amp;$A$8&amp;$A$34&amp;$A$19&amp;F$19&amp;";")</f>
        <v>0</v>
      </c>
      <c r="G25" s="80">
        <f>[1]!HsGetValue(G$1,$A$2&amp;G$2&amp;$A$3&amp;G$3&amp;$A$4&amp;G$4&amp;$A$6&amp;G$6&amp;$A$7&amp;G$7&amp;$A$9&amp;G$9&amp;$A$10&amp;G$10&amp;$A$12&amp;$A25&amp;$A$15&amp;G$15&amp;$A$16&amp;G$16&amp;$A$8&amp;$A$34&amp;$A$19&amp;G$19&amp;";")</f>
        <v>0</v>
      </c>
      <c r="H25" s="80">
        <f>[1]!HsGetValue(H$1,$A$2&amp;H$2&amp;$A$3&amp;H$3&amp;$A$4&amp;H$4&amp;$A$6&amp;H$6&amp;$A$7&amp;H$7&amp;$A$9&amp;H$9&amp;$A$10&amp;H$10&amp;$A$12&amp;$A25&amp;$A$15&amp;H$15&amp;$A$16&amp;H$16&amp;$A$8&amp;$A$34&amp;$A$19&amp;H$19&amp;";")</f>
        <v>0</v>
      </c>
      <c r="K25" s="105">
        <f>SUM(L25:O25)</f>
        <v>26669.759999999998</v>
      </c>
      <c r="L25" s="80">
        <f>[1]!HsGetValue(L$1,$A$2&amp;L$2&amp;$A$3&amp;L$3&amp;$A$4&amp;L$4&amp;$A$6&amp;L$6&amp;$A$7&amp;L$7&amp;$A$9&amp;L$9&amp;$A$10&amp;L$10&amp;$A$12&amp;$A25&amp;$A$15&amp;L$15&amp;$A$16&amp;L$16&amp;$A$8&amp;$A$34&amp;$A$19&amp;L$19&amp;";")</f>
        <v>17285.29</v>
      </c>
      <c r="M25" s="80">
        <f>[1]!HsGetValue(M$1,$A$2&amp;M$2&amp;$A$3&amp;M$3&amp;$A$4&amp;M$4&amp;$A$6&amp;M$6&amp;$A$7&amp;M$7&amp;$A$9&amp;M$9&amp;$A$10&amp;M$10&amp;$A$12&amp;$A25&amp;$A$15&amp;M$15&amp;$A$16&amp;M$16&amp;$A$8&amp;$A$34&amp;$A$19&amp;M$19&amp;";")</f>
        <v>10194.210000000001</v>
      </c>
      <c r="N25" s="80">
        <f>[1]!HsGetValue(N$1,$A$2&amp;N$2&amp;$A$3&amp;N$3&amp;$A$4&amp;N$4&amp;$A$6&amp;N$6&amp;$A$7&amp;N$7&amp;$A$9&amp;N$9&amp;$A$10&amp;N$10&amp;$A$12&amp;$A25&amp;$A$15&amp;N$15&amp;$A$16&amp;N$16&amp;$A$8&amp;$A$34&amp;$A$19&amp;N$19&amp;";")</f>
        <v>-809.74</v>
      </c>
      <c r="O25" s="80">
        <f>[1]!HsGetValue(O$1,$A$2&amp;O$2&amp;$A$3&amp;O$3&amp;$A$4&amp;O$4&amp;$A$6&amp;O$6&amp;$A$7&amp;O$7&amp;$A$9&amp;O$9&amp;$A$10&amp;O$10&amp;$A$12&amp;$A25&amp;$A$15&amp;O$15&amp;$A$16&amp;O$16&amp;$A$8&amp;$A$34&amp;$A$19&amp;O$19&amp;";")</f>
        <v>0</v>
      </c>
      <c r="P25" s="80"/>
      <c r="R25" s="109">
        <f>+L25+C25</f>
        <v>53313.29</v>
      </c>
      <c r="S25" s="109">
        <f>+M25+D25</f>
        <v>26407.21</v>
      </c>
      <c r="T25" s="109">
        <f>+N25+E25</f>
        <v>-739.74</v>
      </c>
      <c r="U25" s="109">
        <f>+F25+O25</f>
        <v>0</v>
      </c>
      <c r="V25" s="109">
        <f>+H25</f>
        <v>0</v>
      </c>
      <c r="W25" s="109">
        <f>+G25</f>
        <v>0</v>
      </c>
      <c r="X25" s="109"/>
      <c r="AA25" s="74" t="s">
        <v>615</v>
      </c>
      <c r="AB25" s="74">
        <f>+K25+B25</f>
        <v>78980.759999999995</v>
      </c>
      <c r="AC25" s="74">
        <f>+AC42</f>
        <v>25426.368000000006</v>
      </c>
      <c r="AD25" s="74">
        <f>+AE41</f>
        <v>54526.94000000001</v>
      </c>
      <c r="AE25" s="161">
        <f>+AB25-AC25-AD25</f>
        <v>-972.54800000001705</v>
      </c>
    </row>
    <row r="26" spans="1:31" ht="12.6">
      <c r="A26" s="79" t="s">
        <v>323</v>
      </c>
      <c r="B26" s="102">
        <f>[1]!HsGetValue(B$1,$A$2&amp;B$2&amp;$A$3&amp;B$3&amp;$A$4&amp;B$4&amp;$A$6&amp;B$6&amp;$A$7&amp;B$7&amp;$A$9&amp;B$9&amp;$A$10&amp;B$10&amp;$A$12&amp;$A26&amp;$A$15&amp;B$15&amp;$A$16&amp;B$16&amp;$A$8&amp;$A$34&amp;$A$19&amp;B$19&amp;";")</f>
        <v>1703300.8137999999</v>
      </c>
      <c r="C26" s="80">
        <f>[1]!HsGetValue(C$1,$A$2&amp;C$2&amp;$A$3&amp;C$3&amp;$A$4&amp;C$4&amp;$A$6&amp;C$6&amp;$A$7&amp;C$7&amp;$A$9&amp;C$9&amp;$A$10&amp;C$10&amp;$A$12&amp;$A26&amp;$A$15&amp;C$15&amp;$A$16&amp;C$16&amp;$A$8&amp;$A$34&amp;$A$19&amp;C$19&amp;";")</f>
        <v>508279</v>
      </c>
      <c r="D26" s="80">
        <f>[1]!HsGetValue(D$1,$A$2&amp;D$2&amp;$A$3&amp;D$3&amp;$A$4&amp;D$4&amp;$A$6&amp;D$6&amp;$A$7&amp;D$7&amp;$A$9&amp;D$9&amp;$A$10&amp;D$10&amp;$A$12&amp;$A26&amp;$A$15&amp;D$15&amp;$A$16&amp;D$16&amp;$A$8&amp;$A$34&amp;$A$19&amp;D$19&amp;";")</f>
        <v>537603</v>
      </c>
      <c r="E26" s="80">
        <f>[1]!HsGetValue(E$1,$A$2&amp;E$2&amp;$A$3&amp;E$3&amp;$A$4&amp;E$4&amp;$A$6&amp;E$6&amp;$A$7&amp;E$7&amp;$A$9&amp;E$9&amp;$A$10&amp;E$10&amp;$A$12&amp;$A26&amp;$A$15&amp;E$15&amp;$A$16&amp;E$16&amp;$A$8&amp;$A$34&amp;$A$19&amp;E$19&amp;";")</f>
        <v>264052</v>
      </c>
      <c r="F26" s="80">
        <f>[1]!HsGetValue(F$1,$A$2&amp;F$2&amp;$A$3&amp;F$3&amp;$A$4&amp;F$4&amp;$A$6&amp;F$6&amp;$A$7&amp;F$7&amp;$A$9&amp;F$9&amp;$A$10&amp;F$10&amp;$A$12&amp;$A26&amp;$A$15&amp;F$15&amp;$A$16&amp;F$16&amp;$A$8&amp;$A$34&amp;$A$19&amp;F$19&amp;";")</f>
        <v>168297.8138</v>
      </c>
      <c r="G26" s="80">
        <f>[1]!HsGetValue(G$1,$A$2&amp;G$2&amp;$A$3&amp;G$3&amp;$A$4&amp;G$4&amp;$A$6&amp;G$6&amp;$A$7&amp;G$7&amp;$A$9&amp;G$9&amp;$A$10&amp;G$10&amp;$A$12&amp;$A26&amp;$A$15&amp;G$15&amp;$A$16&amp;G$16&amp;$A$8&amp;$A$34&amp;$A$19&amp;G$19&amp;";")</f>
        <v>119624</v>
      </c>
      <c r="H26" s="80">
        <f>[1]!HsGetValue(H$1,$A$2&amp;H$2&amp;$A$3&amp;H$3&amp;$A$4&amp;H$4&amp;$A$6&amp;H$6&amp;$A$7&amp;H$7&amp;$A$9&amp;H$9&amp;$A$10&amp;H$10&amp;$A$12&amp;$A26&amp;$A$15&amp;H$15&amp;$A$16&amp;H$16&amp;$A$8&amp;$A$34&amp;$A$19&amp;H$19&amp;";")</f>
        <v>105445</v>
      </c>
      <c r="K26" s="105">
        <f t="shared" ref="K26:K34" si="0">SUM(L26:O26)</f>
        <v>1412812.7300000002</v>
      </c>
      <c r="L26" s="80">
        <f>[1]!HsGetValue(L$1,$A$2&amp;L$2&amp;$A$3&amp;L$3&amp;$A$4&amp;L$4&amp;$A$6&amp;L$6&amp;$A$7&amp;L$7&amp;$A$9&amp;L$9&amp;$A$10&amp;L$10&amp;$A$12&amp;$A26&amp;$A$15&amp;L$15&amp;$A$16&amp;L$16&amp;$A$8&amp;$A$34&amp;$A$19&amp;L$19&amp;";")</f>
        <v>598624.57000000007</v>
      </c>
      <c r="M26" s="80">
        <f>[1]!HsGetValue(M$1,$A$2&amp;M$2&amp;$A$3&amp;M$3&amp;$A$4&amp;M$4&amp;$A$6&amp;M$6&amp;$A$7&amp;M$7&amp;$A$9&amp;M$9&amp;$A$10&amp;M$10&amp;$A$12&amp;$A26&amp;$A$15&amp;M$15&amp;$A$16&amp;M$16&amp;$A$8&amp;$A$34&amp;$A$19&amp;M$19&amp;";")</f>
        <v>355723.64</v>
      </c>
      <c r="N26" s="80">
        <f>[1]!HsGetValue(N$1,$A$2&amp;N$2&amp;$A$3&amp;N$3&amp;$A$4&amp;N$4&amp;$A$6&amp;N$6&amp;$A$7&amp;N$7&amp;$A$9&amp;N$9&amp;$A$10&amp;N$10&amp;$A$12&amp;$A26&amp;$A$15&amp;N$15&amp;$A$16&amp;N$16&amp;$A$8&amp;$A$34&amp;$A$19&amp;N$19&amp;";")</f>
        <v>269350.47000000003</v>
      </c>
      <c r="O26" s="80">
        <f>[1]!HsGetValue(O$1,$A$2&amp;O$2&amp;$A$3&amp;O$3&amp;$A$4&amp;O$4&amp;$A$6&amp;O$6&amp;$A$7&amp;O$7&amp;$A$9&amp;O$9&amp;$A$10&amp;O$10&amp;$A$12&amp;$A26&amp;$A$15&amp;O$15&amp;$A$16&amp;O$16&amp;$A$8&amp;$A$34&amp;$A$19&amp;O$19&amp;";")</f>
        <v>189114.05</v>
      </c>
      <c r="P26" s="80"/>
      <c r="R26" s="109">
        <f t="shared" ref="R26:R34" si="1">+L26+C26</f>
        <v>1106903.57</v>
      </c>
      <c r="S26" s="109">
        <f t="shared" ref="S26:S34" si="2">+M26+D26</f>
        <v>893326.64</v>
      </c>
      <c r="T26" s="109">
        <f t="shared" ref="T26:T34" si="3">+N26+E26</f>
        <v>533402.47</v>
      </c>
      <c r="U26" s="109">
        <f t="shared" ref="U26:U34" si="4">+F26+O26</f>
        <v>357411.86379999999</v>
      </c>
      <c r="V26" s="109">
        <f t="shared" ref="V26:V34" si="5">+H26</f>
        <v>105445</v>
      </c>
      <c r="W26" s="109">
        <f t="shared" ref="W26:W34" si="6">+G26</f>
        <v>119624</v>
      </c>
      <c r="X26" s="109"/>
      <c r="AA26" s="74" t="s">
        <v>323</v>
      </c>
      <c r="AB26" s="74">
        <f t="shared" ref="AB26:AB32" si="7">+K26+B26</f>
        <v>3116113.5438000001</v>
      </c>
      <c r="AC26" s="74">
        <f>+AC44</f>
        <v>529120.3698000029</v>
      </c>
      <c r="AD26" s="74">
        <f>+AE43</f>
        <v>2586993.1600000067</v>
      </c>
      <c r="AE26" s="161">
        <f t="shared" ref="AE26:AE34" si="8">+AB26-AC26-AD26</f>
        <v>1.3999990653246641E-2</v>
      </c>
    </row>
    <row r="27" spans="1:31" ht="12.6">
      <c r="A27" s="79" t="s">
        <v>700</v>
      </c>
      <c r="B27" s="102">
        <f>[1]!HsGetValue(B$1,$A$2&amp;B$2&amp;$A$3&amp;B$3&amp;$A$4&amp;B$4&amp;$A$6&amp;B$6&amp;$A$7&amp;B$7&amp;$A$9&amp;B$9&amp;$A$10&amp;B$10&amp;$A$12&amp;$A27&amp;$A$15&amp;B$15&amp;$A$16&amp;B$16&amp;$A$8&amp;$A$34&amp;$A$19&amp;B$19&amp;";")</f>
        <v>2876884.8065999998</v>
      </c>
      <c r="C27" s="80">
        <f>[1]!HsGetValue(C$1,$A$2&amp;C$2&amp;$A$3&amp;C$3&amp;$A$4&amp;C$4&amp;$A$6&amp;C$6&amp;$A$7&amp;C$7&amp;$A$9&amp;C$9&amp;$A$10&amp;C$10&amp;$A$12&amp;$A27&amp;$A$15&amp;C$15&amp;$A$16&amp;C$16&amp;$A$8&amp;$A$34&amp;$A$19&amp;C$19&amp;";")</f>
        <v>691858</v>
      </c>
      <c r="D27" s="80">
        <f>[1]!HsGetValue(D$1,$A$2&amp;D$2&amp;$A$3&amp;D$3&amp;$A$4&amp;D$4&amp;$A$6&amp;D$6&amp;$A$7&amp;D$7&amp;$A$9&amp;D$9&amp;$A$10&amp;D$10&amp;$A$12&amp;$A27&amp;$A$15&amp;D$15&amp;$A$16&amp;D$16&amp;$A$8&amp;$A$34&amp;$A$19&amp;D$19&amp;";")</f>
        <v>1312661</v>
      </c>
      <c r="E27" s="80">
        <f>[1]!HsGetValue(E$1,$A$2&amp;E$2&amp;$A$3&amp;E$3&amp;$A$4&amp;E$4&amp;$A$6&amp;E$6&amp;$A$7&amp;E$7&amp;$A$9&amp;E$9&amp;$A$10&amp;E$10&amp;$A$12&amp;$A27&amp;$A$15&amp;E$15&amp;$A$16&amp;E$16&amp;$A$8&amp;$A$34&amp;$A$19&amp;E$19&amp;";")</f>
        <v>306865</v>
      </c>
      <c r="F27" s="80">
        <f>[1]!HsGetValue(F$1,$A$2&amp;F$2&amp;$A$3&amp;F$3&amp;$A$4&amp;F$4&amp;$A$6&amp;F$6&amp;$A$7&amp;F$7&amp;$A$9&amp;F$9&amp;$A$10&amp;F$10&amp;$A$12&amp;$A27&amp;$A$15&amp;F$15&amp;$A$16&amp;F$16&amp;$A$8&amp;$A$34&amp;$A$19&amp;F$19&amp;";")</f>
        <v>265504.68660000002</v>
      </c>
      <c r="G27" s="80">
        <f>[1]!HsGetValue(G$1,$A$2&amp;G$2&amp;$A$3&amp;G$3&amp;$A$4&amp;G$4&amp;$A$6&amp;G$6&amp;$A$7&amp;G$7&amp;$A$9&amp;G$9&amp;$A$10&amp;G$10&amp;$A$12&amp;$A27&amp;$A$15&amp;G$15&amp;$A$16&amp;G$16&amp;$A$8&amp;$A$34&amp;$A$19&amp;G$19&amp;";")</f>
        <v>187327</v>
      </c>
      <c r="H27" s="80">
        <f>[1]!HsGetValue(H$1,$A$2&amp;H$2&amp;$A$3&amp;H$3&amp;$A$4&amp;H$4&amp;$A$6&amp;H$6&amp;$A$7&amp;H$7&amp;$A$9&amp;H$9&amp;$A$10&amp;H$10&amp;$A$12&amp;$A27&amp;$A$15&amp;H$15&amp;$A$16&amp;H$16&amp;$A$8&amp;$A$34&amp;$A$19&amp;H$19&amp;";")</f>
        <v>112669.12</v>
      </c>
      <c r="K27" s="105">
        <f t="shared" si="0"/>
        <v>2389168.2900000005</v>
      </c>
      <c r="L27" s="80">
        <f>[1]!HsGetValue(L$1,$A$2&amp;L$2&amp;$A$3&amp;L$3&amp;$A$4&amp;L$4&amp;$A$6&amp;L$6&amp;$A$7&amp;L$7&amp;$A$9&amp;L$9&amp;$A$10&amp;L$10&amp;$A$12&amp;$A27&amp;$A$15&amp;L$15&amp;$A$16&amp;L$16&amp;$A$8&amp;$A$34&amp;$A$19&amp;L$19&amp;";")</f>
        <v>949192.84</v>
      </c>
      <c r="M27" s="80">
        <f>[1]!HsGetValue(M$1,$A$2&amp;M$2&amp;$A$3&amp;M$3&amp;$A$4&amp;M$4&amp;$A$6&amp;M$6&amp;$A$7&amp;M$7&amp;$A$9&amp;M$9&amp;$A$10&amp;M$10&amp;$A$12&amp;$A27&amp;$A$15&amp;M$15&amp;$A$16&amp;M$16&amp;$A$8&amp;$A$34&amp;$A$19&amp;M$19&amp;";")</f>
        <v>743870.82000000007</v>
      </c>
      <c r="N27" s="80">
        <f>[1]!HsGetValue(N$1,$A$2&amp;N$2&amp;$A$3&amp;N$3&amp;$A$4&amp;N$4&amp;$A$6&amp;N$6&amp;$A$7&amp;N$7&amp;$A$9&amp;N$9&amp;$A$10&amp;N$10&amp;$A$12&amp;$A27&amp;$A$15&amp;N$15&amp;$A$16&amp;N$16&amp;$A$8&amp;$A$34&amp;$A$19&amp;N$19&amp;";")</f>
        <v>405916.49</v>
      </c>
      <c r="O27" s="80">
        <f>[1]!HsGetValue(O$1,$A$2&amp;O$2&amp;$A$3&amp;O$3&amp;$A$4&amp;O$4&amp;$A$6&amp;O$6&amp;$A$7&amp;O$7&amp;$A$9&amp;O$9&amp;$A$10&amp;O$10&amp;$A$12&amp;$A27&amp;$A$15&amp;O$15&amp;$A$16&amp;O$16&amp;$A$8&amp;$A$34&amp;$A$19&amp;O$19&amp;";")</f>
        <v>290188.13999999996</v>
      </c>
      <c r="P27" s="80"/>
      <c r="R27" s="109">
        <f t="shared" si="1"/>
        <v>1641050.8399999999</v>
      </c>
      <c r="S27" s="109">
        <f t="shared" si="2"/>
        <v>2056531.82</v>
      </c>
      <c r="T27" s="109">
        <f t="shared" si="3"/>
        <v>712781.49</v>
      </c>
      <c r="U27" s="109">
        <f t="shared" si="4"/>
        <v>555692.82660000003</v>
      </c>
      <c r="V27" s="109">
        <f t="shared" si="5"/>
        <v>112669.12</v>
      </c>
      <c r="W27" s="109">
        <f t="shared" si="6"/>
        <v>187327</v>
      </c>
      <c r="X27" s="109"/>
      <c r="AA27" s="74" t="s">
        <v>700</v>
      </c>
      <c r="AB27" s="74">
        <f t="shared" si="7"/>
        <v>5266053.0965999998</v>
      </c>
      <c r="AC27" s="74">
        <f>+AC38</f>
        <v>760860.37859999225</v>
      </c>
      <c r="AD27" s="74">
        <f>+AE37</f>
        <v>4505192.7199999373</v>
      </c>
      <c r="AE27" s="161">
        <f t="shared" si="8"/>
        <v>-1.9999295473098755E-3</v>
      </c>
    </row>
    <row r="28" spans="1:31" ht="12.6">
      <c r="A28" s="79" t="s">
        <v>325</v>
      </c>
      <c r="B28" s="102">
        <f>[1]!HsGetValue(B$1,$A$2&amp;B$2&amp;$A$3&amp;B$3&amp;$A$4&amp;B$4&amp;$A$6&amp;B$6&amp;$A$7&amp;B$7&amp;$A$9&amp;B$9&amp;$A$10&amp;B$10&amp;$A$12&amp;$A28&amp;$A$15&amp;B$15&amp;$A$16&amp;B$16&amp;$A$8&amp;$A$34&amp;$A$19&amp;B$19&amp;";")</f>
        <v>2565936.2626999998</v>
      </c>
      <c r="C28" s="80">
        <f>[1]!HsGetValue(C$1,$A$2&amp;C$2&amp;$A$3&amp;C$3&amp;$A$4&amp;C$4&amp;$A$6&amp;C$6&amp;$A$7&amp;C$7&amp;$A$9&amp;C$9&amp;$A$10&amp;C$10&amp;$A$12&amp;$A28&amp;$A$15&amp;C$15&amp;$A$16&amp;C$16&amp;$A$8&amp;$A$34&amp;$A$19&amp;C$19&amp;";")</f>
        <v>529642</v>
      </c>
      <c r="D28" s="80">
        <f>[1]!HsGetValue(D$1,$A$2&amp;D$2&amp;$A$3&amp;D$3&amp;$A$4&amp;D$4&amp;$A$6&amp;D$6&amp;$A$7&amp;D$7&amp;$A$9&amp;D$9&amp;$A$10&amp;D$10&amp;$A$12&amp;$A28&amp;$A$15&amp;D$15&amp;$A$16&amp;D$16&amp;$A$8&amp;$A$34&amp;$A$19&amp;D$19&amp;";")</f>
        <v>1156238</v>
      </c>
      <c r="E28" s="80">
        <f>[1]!HsGetValue(E$1,$A$2&amp;E$2&amp;$A$3&amp;E$3&amp;$A$4&amp;E$4&amp;$A$6&amp;E$6&amp;$A$7&amp;E$7&amp;$A$9&amp;E$9&amp;$A$10&amp;E$10&amp;$A$12&amp;$A28&amp;$A$15&amp;E$15&amp;$A$16&amp;E$16&amp;$A$8&amp;$A$34&amp;$A$19&amp;E$19&amp;";")</f>
        <v>733893</v>
      </c>
      <c r="F28" s="80">
        <f>[1]!HsGetValue(F$1,$A$2&amp;F$2&amp;$A$3&amp;F$3&amp;$A$4&amp;F$4&amp;$A$6&amp;F$6&amp;$A$7&amp;F$7&amp;$A$9&amp;F$9&amp;$A$10&amp;F$10&amp;$A$12&amp;$A28&amp;$A$15&amp;F$15&amp;$A$16&amp;F$16&amp;$A$8&amp;$A$34&amp;$A$19&amp;F$19&amp;";")</f>
        <v>29574.182700000001</v>
      </c>
      <c r="G28" s="80">
        <f>[1]!HsGetValue(G$1,$A$2&amp;G$2&amp;$A$3&amp;G$3&amp;$A$4&amp;G$4&amp;$A$6&amp;G$6&amp;$A$7&amp;G$7&amp;$A$9&amp;G$9&amp;$A$10&amp;G$10&amp;$A$12&amp;$A28&amp;$A$15&amp;G$15&amp;$A$16&amp;G$16&amp;$A$8&amp;$A$34&amp;$A$19&amp;G$19&amp;";")</f>
        <v>95331</v>
      </c>
      <c r="H28" s="80">
        <f>[1]!HsGetValue(H$1,$A$2&amp;H$2&amp;$A$3&amp;H$3&amp;$A$4&amp;H$4&amp;$A$6&amp;H$6&amp;$A$7&amp;H$7&amp;$A$9&amp;H$9&amp;$A$10&amp;H$10&amp;$A$12&amp;$A28&amp;$A$15&amp;H$15&amp;$A$16&amp;H$16&amp;$A$8&amp;$A$34&amp;$A$19&amp;H$19&amp;";")</f>
        <v>21258.080000000002</v>
      </c>
      <c r="K28" s="105">
        <f t="shared" si="0"/>
        <v>1730054.5599999998</v>
      </c>
      <c r="L28" s="80">
        <f>[1]!HsGetValue(L$1,$A$2&amp;L$2&amp;$A$3&amp;L$3&amp;$A$4&amp;L$4&amp;$A$6&amp;L$6&amp;$A$7&amp;L$7&amp;$A$9&amp;L$9&amp;$A$10&amp;L$10&amp;$A$12&amp;$A28&amp;$A$15&amp;L$15&amp;$A$16&amp;L$16&amp;$A$8&amp;$A$34&amp;$A$19&amp;L$19&amp;";")</f>
        <v>828283.1</v>
      </c>
      <c r="M28" s="80">
        <f>[1]!HsGetValue(M$1,$A$2&amp;M$2&amp;$A$3&amp;M$3&amp;$A$4&amp;M$4&amp;$A$6&amp;M$6&amp;$A$7&amp;M$7&amp;$A$9&amp;M$9&amp;$A$10&amp;M$10&amp;$A$12&amp;$A28&amp;$A$15&amp;M$15&amp;$A$16&amp;M$16&amp;$A$8&amp;$A$34&amp;$A$19&amp;M$19&amp;";")</f>
        <v>647247.80000000005</v>
      </c>
      <c r="N28" s="80">
        <f>[1]!HsGetValue(N$1,$A$2&amp;N$2&amp;$A$3&amp;N$3&amp;$A$4&amp;N$4&amp;$A$6&amp;N$6&amp;$A$7&amp;N$7&amp;$A$9&amp;N$9&amp;$A$10&amp;N$10&amp;$A$12&amp;$A28&amp;$A$15&amp;N$15&amp;$A$16&amp;N$16&amp;$A$8&amp;$A$34&amp;$A$19&amp;N$19&amp;";")</f>
        <v>207014.66999999998</v>
      </c>
      <c r="O28" s="80">
        <f>[1]!HsGetValue(O$1,$A$2&amp;O$2&amp;$A$3&amp;O$3&amp;$A$4&amp;O$4&amp;$A$6&amp;O$6&amp;$A$7&amp;O$7&amp;$A$9&amp;O$9&amp;$A$10&amp;O$10&amp;$A$12&amp;$A28&amp;$A$15&amp;O$15&amp;$A$16&amp;O$16&amp;$A$8&amp;$A$34&amp;$A$19&amp;O$19&amp;";")</f>
        <v>47508.99</v>
      </c>
      <c r="P28" s="80"/>
      <c r="R28" s="109">
        <f t="shared" si="1"/>
        <v>1357925.1</v>
      </c>
      <c r="S28" s="109">
        <f t="shared" si="2"/>
        <v>1803485.8</v>
      </c>
      <c r="T28" s="109">
        <f t="shared" si="3"/>
        <v>940907.66999999993</v>
      </c>
      <c r="U28" s="109">
        <f t="shared" si="4"/>
        <v>77083.172699999996</v>
      </c>
      <c r="V28" s="109">
        <f t="shared" si="5"/>
        <v>21258.080000000002</v>
      </c>
      <c r="W28" s="109">
        <f t="shared" si="6"/>
        <v>95331</v>
      </c>
      <c r="X28" s="109"/>
      <c r="AA28" s="74" t="s">
        <v>325</v>
      </c>
      <c r="AB28" s="74">
        <f t="shared" si="7"/>
        <v>4295990.8226999994</v>
      </c>
      <c r="AC28" s="74">
        <f>+AC40</f>
        <v>-338954.36722800136</v>
      </c>
      <c r="AD28" s="74">
        <f>+AE39</f>
        <v>4638202.2899999898</v>
      </c>
      <c r="AE28" s="161">
        <f t="shared" si="8"/>
        <v>-3257.1000719889998</v>
      </c>
    </row>
    <row r="29" spans="1:31" ht="12.6">
      <c r="A29" s="79" t="s">
        <v>701</v>
      </c>
      <c r="B29" s="102">
        <f>[1]!HsGetValue(B$1,$A$2&amp;B$2&amp;$A$3&amp;B$3&amp;$A$4&amp;B$4&amp;$A$6&amp;B$6&amp;$A$7&amp;B$7&amp;$A$9&amp;B$9&amp;$A$10&amp;B$10&amp;$A$12&amp;$A29&amp;$A$15&amp;B$15&amp;$A$16&amp;B$16&amp;$A$8&amp;$A$34&amp;$A$19&amp;B$19&amp;";")</f>
        <v>265196.06242999999</v>
      </c>
      <c r="C29" s="80">
        <f>[1]!HsGetValue(C$1,$A$2&amp;C$2&amp;$A$3&amp;C$3&amp;$A$4&amp;C$4&amp;$A$6&amp;C$6&amp;$A$7&amp;C$7&amp;$A$9&amp;C$9&amp;$A$10&amp;C$10&amp;$A$12&amp;$A29&amp;$A$15&amp;C$15&amp;$A$16&amp;C$16&amp;$A$8&amp;$A$34&amp;$A$19&amp;C$19&amp;";")</f>
        <v>75325</v>
      </c>
      <c r="D29" s="80">
        <f>[1]!HsGetValue(D$1,$A$2&amp;D$2&amp;$A$3&amp;D$3&amp;$A$4&amp;D$4&amp;$A$6&amp;D$6&amp;$A$7&amp;D$7&amp;$A$9&amp;D$9&amp;$A$10&amp;D$10&amp;$A$12&amp;$A29&amp;$A$15&amp;D$15&amp;$A$16&amp;D$16&amp;$A$8&amp;$A$34&amp;$A$19&amp;D$19&amp;";")</f>
        <v>117230</v>
      </c>
      <c r="E29" s="80">
        <f>[1]!HsGetValue(E$1,$A$2&amp;E$2&amp;$A$3&amp;E$3&amp;$A$4&amp;E$4&amp;$A$6&amp;E$6&amp;$A$7&amp;E$7&amp;$A$9&amp;E$9&amp;$A$10&amp;E$10&amp;$A$12&amp;$A29&amp;$A$15&amp;E$15&amp;$A$16&amp;E$16&amp;$A$8&amp;$A$34&amp;$A$19&amp;E$19&amp;";")</f>
        <v>55003</v>
      </c>
      <c r="F29" s="80">
        <f>[1]!HsGetValue(F$1,$A$2&amp;F$2&amp;$A$3&amp;F$3&amp;$A$4&amp;F$4&amp;$A$6&amp;F$6&amp;$A$7&amp;F$7&amp;$A$9&amp;F$9&amp;$A$10&amp;F$10&amp;$A$12&amp;$A29&amp;$A$15&amp;F$15&amp;$A$16&amp;F$16&amp;$A$8&amp;$A$34&amp;$A$19&amp;F$19&amp;";")</f>
        <v>15946.06243</v>
      </c>
      <c r="G29" s="80">
        <f>[1]!HsGetValue(G$1,$A$2&amp;G$2&amp;$A$3&amp;G$3&amp;$A$4&amp;G$4&amp;$A$6&amp;G$6&amp;$A$7&amp;G$7&amp;$A$9&amp;G$9&amp;$A$10&amp;G$10&amp;$A$12&amp;$A29&amp;$A$15&amp;G$15&amp;$A$16&amp;G$16&amp;$A$8&amp;$A$34&amp;$A$19&amp;G$19&amp;";")</f>
        <v>771</v>
      </c>
      <c r="H29" s="80">
        <f>[1]!HsGetValue(H$1,$A$2&amp;H$2&amp;$A$3&amp;H$3&amp;$A$4&amp;H$4&amp;$A$6&amp;H$6&amp;$A$7&amp;H$7&amp;$A$9&amp;H$9&amp;$A$10&amp;H$10&amp;$A$12&amp;$A29&amp;$A$15&amp;H$15&amp;$A$16&amp;H$16&amp;$A$8&amp;$A$34&amp;$A$19&amp;H$19&amp;";")</f>
        <v>920.99999999999704</v>
      </c>
      <c r="K29" s="105">
        <f t="shared" si="0"/>
        <v>188261.30000000005</v>
      </c>
      <c r="L29" s="80">
        <f>[1]!HsGetValue(L$1,$A$2&amp;L$2&amp;$A$3&amp;L$3&amp;$A$4&amp;L$4&amp;$A$6&amp;L$6&amp;$A$7&amp;L$7&amp;$A$9&amp;L$9&amp;$A$10&amp;L$10&amp;$A$12&amp;$A29&amp;$A$15&amp;L$15&amp;$A$16&amp;L$16&amp;$A$8&amp;$A$34&amp;$A$19&amp;L$19&amp;";")</f>
        <v>81488.700000000012</v>
      </c>
      <c r="M29" s="80">
        <f>[1]!HsGetValue(M$1,$A$2&amp;M$2&amp;$A$3&amp;M$3&amp;$A$4&amp;M$4&amp;$A$6&amp;M$6&amp;$A$7&amp;M$7&amp;$A$9&amp;M$9&amp;$A$10&amp;M$10&amp;$A$12&amp;$A29&amp;$A$15&amp;M$15&amp;$A$16&amp;M$16&amp;$A$8&amp;$A$34&amp;$A$19&amp;M$19&amp;";")</f>
        <v>66292.150000000009</v>
      </c>
      <c r="N29" s="80">
        <f>[1]!HsGetValue(N$1,$A$2&amp;N$2&amp;$A$3&amp;N$3&amp;$A$4&amp;N$4&amp;$A$6&amp;N$6&amp;$A$7&amp;N$7&amp;$A$9&amp;N$9&amp;$A$10&amp;N$10&amp;$A$12&amp;$A29&amp;$A$15&amp;N$15&amp;$A$16&amp;N$16&amp;$A$8&amp;$A$34&amp;$A$19&amp;N$19&amp;";")</f>
        <v>35791.01</v>
      </c>
      <c r="O29" s="80">
        <f>[1]!HsGetValue(O$1,$A$2&amp;O$2&amp;$A$3&amp;O$3&amp;$A$4&amp;O$4&amp;$A$6&amp;O$6&amp;$A$7&amp;O$7&amp;$A$9&amp;O$9&amp;$A$10&amp;O$10&amp;$A$12&amp;$A29&amp;$A$15&amp;O$15&amp;$A$16&amp;O$16&amp;$A$8&amp;$A$34&amp;$A$19&amp;O$19&amp;";")</f>
        <v>4689.4399999999996</v>
      </c>
      <c r="P29" s="80"/>
      <c r="R29" s="109">
        <f t="shared" si="1"/>
        <v>156813.70000000001</v>
      </c>
      <c r="S29" s="109">
        <f t="shared" si="2"/>
        <v>183522.15000000002</v>
      </c>
      <c r="T29" s="109">
        <f t="shared" si="3"/>
        <v>90794.010000000009</v>
      </c>
      <c r="U29" s="109">
        <f t="shared" si="4"/>
        <v>20635.50243</v>
      </c>
      <c r="V29" s="109">
        <f t="shared" si="5"/>
        <v>920.99999999999704</v>
      </c>
      <c r="W29" s="109">
        <f t="shared" si="6"/>
        <v>771</v>
      </c>
      <c r="X29" s="109"/>
      <c r="AA29" s="74" t="s">
        <v>701</v>
      </c>
      <c r="AB29" s="74">
        <f t="shared" si="7"/>
        <v>453457.36243000004</v>
      </c>
      <c r="AC29" s="74">
        <f>+AC43</f>
        <v>96477.620430000185</v>
      </c>
      <c r="AD29" s="74">
        <f>+AE42</f>
        <v>352749.7</v>
      </c>
      <c r="AE29" s="161">
        <f t="shared" si="8"/>
        <v>4230.0419999998412</v>
      </c>
    </row>
    <row r="30" spans="1:31" ht="12.6">
      <c r="A30" s="79" t="s">
        <v>703</v>
      </c>
      <c r="B30" s="102">
        <f>[1]!HsGetValue(B$1,$A$2&amp;B$2&amp;$A$3&amp;B$3&amp;$A$4&amp;B$4&amp;$A$6&amp;B$6&amp;$A$7&amp;B$7&amp;$A$9&amp;B$9&amp;$A$10&amp;B$10&amp;$A$12&amp;$A30&amp;$A$15&amp;B$15&amp;$A$16&amp;B$16&amp;$A$8&amp;$A$34&amp;$A$19&amp;B$19&amp;";")</f>
        <v>247717.35369999998</v>
      </c>
      <c r="C30" s="80">
        <f>[1]!HsGetValue(C$1,$A$2&amp;C$2&amp;$A$3&amp;C$3&amp;$A$4&amp;C$4&amp;$A$6&amp;C$6&amp;$A$7&amp;C$7&amp;$A$9&amp;C$9&amp;$A$10&amp;C$10&amp;$A$12&amp;$A30&amp;$A$15&amp;C$15&amp;$A$16&amp;C$16&amp;$A$8&amp;$A$34&amp;$A$19&amp;C$19&amp;";")</f>
        <v>-498649</v>
      </c>
      <c r="D30" s="80">
        <f>[1]!HsGetValue(D$1,$A$2&amp;D$2&amp;$A$3&amp;D$3&amp;$A$4&amp;D$4&amp;$A$6&amp;D$6&amp;$A$7&amp;D$7&amp;$A$9&amp;D$9&amp;$A$10&amp;D$10&amp;$A$12&amp;$A30&amp;$A$15&amp;D$15&amp;$A$16&amp;D$16&amp;$A$8&amp;$A$34&amp;$A$19&amp;D$19&amp;";")</f>
        <v>642180</v>
      </c>
      <c r="E30" s="80">
        <f>[1]!HsGetValue(E$1,$A$2&amp;E$2&amp;$A$3&amp;E$3&amp;$A$4&amp;E$4&amp;$A$6&amp;E$6&amp;$A$7&amp;E$7&amp;$A$9&amp;E$9&amp;$A$10&amp;E$10&amp;$A$12&amp;$A30&amp;$A$15&amp;E$15&amp;$A$16&amp;E$16&amp;$A$8&amp;$A$34&amp;$A$19&amp;E$19&amp;";")</f>
        <v>74462</v>
      </c>
      <c r="F30" s="80">
        <f>[1]!HsGetValue(F$1,$A$2&amp;F$2&amp;$A$3&amp;F$3&amp;$A$4&amp;F$4&amp;$A$6&amp;F$6&amp;$A$7&amp;F$7&amp;$A$9&amp;F$9&amp;$A$10&amp;F$10&amp;$A$12&amp;$A30&amp;$A$15&amp;F$15&amp;$A$16&amp;F$16&amp;$A$8&amp;$A$34&amp;$A$19&amp;F$19&amp;";")</f>
        <v>29724.3537</v>
      </c>
      <c r="G30" s="80">
        <f>[1]!HsGetValue(G$1,$A$2&amp;G$2&amp;$A$3&amp;G$3&amp;$A$4&amp;G$4&amp;$A$6&amp;G$6&amp;$A$7&amp;G$7&amp;$A$9&amp;G$9&amp;$A$10&amp;G$10&amp;$A$12&amp;$A30&amp;$A$15&amp;G$15&amp;$A$16&amp;G$16&amp;$A$8&amp;$A$34&amp;$A$19&amp;G$19&amp;";")</f>
        <v>0</v>
      </c>
      <c r="H30" s="80">
        <f>[1]!HsGetValue(H$1,$A$2&amp;H$2&amp;$A$3&amp;H$3&amp;$A$4&amp;H$4&amp;$A$6&amp;H$6&amp;$A$7&amp;H$7&amp;$A$9&amp;H$9&amp;$A$10&amp;H$10&amp;$A$12&amp;$A30&amp;$A$15&amp;H$15&amp;$A$16&amp;H$16&amp;$A$8&amp;$A$34&amp;$A$19&amp;H$19&amp;";")</f>
        <v>0</v>
      </c>
      <c r="K30" s="105">
        <f t="shared" si="0"/>
        <v>1631811.42</v>
      </c>
      <c r="L30" s="80">
        <f>[1]!HsGetValue(L$1,$A$2&amp;L$2&amp;$A$3&amp;L$3&amp;$A$4&amp;L$4&amp;$A$6&amp;L$6&amp;$A$7&amp;L$7&amp;$A$9&amp;L$9&amp;$A$10&amp;L$10&amp;$A$12&amp;$A30&amp;$A$15&amp;L$15&amp;$A$16&amp;L$16&amp;$A$8&amp;$A$34&amp;$A$19&amp;L$19&amp;";")</f>
        <v>1409207.41</v>
      </c>
      <c r="M30" s="80">
        <f>[1]!HsGetValue(M$1,$A$2&amp;M$2&amp;$A$3&amp;M$3&amp;$A$4&amp;M$4&amp;$A$6&amp;M$6&amp;$A$7&amp;M$7&amp;$A$9&amp;M$9&amp;$A$10&amp;M$10&amp;$A$12&amp;$A30&amp;$A$15&amp;M$15&amp;$A$16&amp;M$16&amp;$A$8&amp;$A$34&amp;$A$19&amp;M$19&amp;";")</f>
        <v>175250.48</v>
      </c>
      <c r="N30" s="80">
        <f>[1]!HsGetValue(N$1,$A$2&amp;N$2&amp;$A$3&amp;N$3&amp;$A$4&amp;N$4&amp;$A$6&amp;N$6&amp;$A$7&amp;N$7&amp;$A$9&amp;N$9&amp;$A$10&amp;N$10&amp;$A$12&amp;$A30&amp;$A$15&amp;N$15&amp;$A$16&amp;N$16&amp;$A$8&amp;$A$34&amp;$A$19&amp;N$19&amp;";")</f>
        <v>29343.46</v>
      </c>
      <c r="O30" s="80">
        <f>[1]!HsGetValue(O$1,$A$2&amp;O$2&amp;$A$3&amp;O$3&amp;$A$4&amp;O$4&amp;$A$6&amp;O$6&amp;$A$7&amp;O$7&amp;$A$9&amp;O$9&amp;$A$10&amp;O$10&amp;$A$12&amp;$A30&amp;$A$15&amp;O$15&amp;$A$16&amp;O$16&amp;$A$8&amp;$A$34&amp;$A$19&amp;O$19&amp;";")</f>
        <v>18010.07</v>
      </c>
      <c r="P30" s="80"/>
      <c r="R30" s="109">
        <f t="shared" si="1"/>
        <v>910558.40999999992</v>
      </c>
      <c r="S30" s="109">
        <f t="shared" si="2"/>
        <v>817430.48</v>
      </c>
      <c r="T30" s="109">
        <f t="shared" si="3"/>
        <v>103805.45999999999</v>
      </c>
      <c r="U30" s="109">
        <f t="shared" si="4"/>
        <v>47734.423699999999</v>
      </c>
      <c r="V30" s="109">
        <f t="shared" si="5"/>
        <v>0</v>
      </c>
      <c r="W30" s="109">
        <f t="shared" si="6"/>
        <v>0</v>
      </c>
      <c r="X30" s="109"/>
      <c r="AA30" s="74" t="s">
        <v>703</v>
      </c>
      <c r="AB30" s="74">
        <f t="shared" si="7"/>
        <v>1879528.7736999998</v>
      </c>
      <c r="AC30" s="74">
        <f>+AC39</f>
        <v>-3090235.2860450414</v>
      </c>
      <c r="AD30" s="74">
        <f>+AE38</f>
        <v>4969763.7500000019</v>
      </c>
      <c r="AE30" s="161">
        <f t="shared" si="8"/>
        <v>0.30974503979086876</v>
      </c>
    </row>
    <row r="31" spans="1:31" ht="12.6">
      <c r="A31" s="79" t="s">
        <v>698</v>
      </c>
      <c r="B31" s="102">
        <f>[1]!HsGetValue(B$1,$A$2&amp;B$2&amp;$A$3&amp;B$3&amp;$A$4&amp;B$4&amp;$A$6&amp;B$6&amp;$A$7&amp;B$7&amp;$A$9&amp;B$9&amp;$A$10&amp;B$10&amp;$A$12&amp;$A31&amp;$A$15&amp;B$15&amp;$A$16&amp;B$16&amp;$A$8&amp;$A$34&amp;$A$19&amp;B$19&amp;";")</f>
        <v>0</v>
      </c>
      <c r="C31" s="80">
        <f>[1]!HsGetValue(C$1,$A$2&amp;C$2&amp;$A$3&amp;C$3&amp;$A$4&amp;C$4&amp;$A$6&amp;C$6&amp;$A$7&amp;C$7&amp;$A$9&amp;C$9&amp;$A$10&amp;C$10&amp;$A$12&amp;$A31&amp;$A$15&amp;C$15&amp;$A$16&amp;C$16&amp;$A$8&amp;$A$34&amp;$A$19&amp;C$19&amp;";")</f>
        <v>0</v>
      </c>
      <c r="D31" s="80">
        <f>[1]!HsGetValue(D$1,$A$2&amp;D$2&amp;$A$3&amp;D$3&amp;$A$4&amp;D$4&amp;$A$6&amp;D$6&amp;$A$7&amp;D$7&amp;$A$9&amp;D$9&amp;$A$10&amp;D$10&amp;$A$12&amp;$A31&amp;$A$15&amp;D$15&amp;$A$16&amp;D$16&amp;$A$8&amp;$A$34&amp;$A$19&amp;D$19&amp;";")</f>
        <v>0</v>
      </c>
      <c r="E31" s="80">
        <f>[1]!HsGetValue(E$1,$A$2&amp;E$2&amp;$A$3&amp;E$3&amp;$A$4&amp;E$4&amp;$A$6&amp;E$6&amp;$A$7&amp;E$7&amp;$A$9&amp;E$9&amp;$A$10&amp;E$10&amp;$A$12&amp;$A31&amp;$A$15&amp;E$15&amp;$A$16&amp;E$16&amp;$A$8&amp;$A$34&amp;$A$19&amp;E$19&amp;";")</f>
        <v>0</v>
      </c>
      <c r="F31" s="80">
        <f>[1]!HsGetValue(F$1,$A$2&amp;F$2&amp;$A$3&amp;F$3&amp;$A$4&amp;F$4&amp;$A$6&amp;F$6&amp;$A$7&amp;F$7&amp;$A$9&amp;F$9&amp;$A$10&amp;F$10&amp;$A$12&amp;$A31&amp;$A$15&amp;F$15&amp;$A$16&amp;F$16&amp;$A$8&amp;$A$34&amp;$A$19&amp;F$19&amp;";")</f>
        <v>0</v>
      </c>
      <c r="G31" s="80">
        <f>[1]!HsGetValue(G$1,$A$2&amp;G$2&amp;$A$3&amp;G$3&amp;$A$4&amp;G$4&amp;$A$6&amp;G$6&amp;$A$7&amp;G$7&amp;$A$9&amp;G$9&amp;$A$10&amp;G$10&amp;$A$12&amp;$A31&amp;$A$15&amp;G$15&amp;$A$16&amp;G$16&amp;$A$8&amp;$A$34&amp;$A$19&amp;G$19&amp;";")</f>
        <v>0</v>
      </c>
      <c r="H31" s="80">
        <f>[1]!HsGetValue(H$1,$A$2&amp;H$2&amp;$A$3&amp;H$3&amp;$A$4&amp;H$4&amp;$A$6&amp;H$6&amp;$A$7&amp;H$7&amp;$A$9&amp;H$9&amp;$A$10&amp;H$10&amp;$A$12&amp;$A31&amp;$A$15&amp;H$15&amp;$A$16&amp;H$16&amp;$A$8&amp;$A$34&amp;$A$19&amp;H$19&amp;";")</f>
        <v>0</v>
      </c>
      <c r="K31" s="105">
        <f t="shared" si="0"/>
        <v>2189849.3099999996</v>
      </c>
      <c r="L31" s="80">
        <f>[1]!HsGetValue(L$1,$A$2&amp;L$2&amp;$A$3&amp;L$3&amp;$A$4&amp;L$4&amp;$A$6&amp;L$6&amp;$A$7&amp;L$7&amp;$A$9&amp;L$9&amp;$A$10&amp;L$10&amp;$A$12&amp;$A31&amp;$A$15&amp;L$15&amp;$A$16&amp;L$16&amp;$A$8&amp;$A$34&amp;$A$19&amp;L$19&amp;";")</f>
        <v>1359428.66</v>
      </c>
      <c r="M31" s="80">
        <f>[1]!HsGetValue(M$1,$A$2&amp;M$2&amp;$A$3&amp;M$3&amp;$A$4&amp;M$4&amp;$A$6&amp;M$6&amp;$A$7&amp;M$7&amp;$A$9&amp;M$9&amp;$A$10&amp;M$10&amp;$A$12&amp;$A31&amp;$A$15&amp;M$15&amp;$A$16&amp;M$16&amp;$A$8&amp;$A$34&amp;$A$19&amp;M$19&amp;";")</f>
        <v>440041.95</v>
      </c>
      <c r="N31" s="80">
        <f>[1]!HsGetValue(N$1,$A$2&amp;N$2&amp;$A$3&amp;N$3&amp;$A$4&amp;N$4&amp;$A$6&amp;N$6&amp;$A$7&amp;N$7&amp;$A$9&amp;N$9&amp;$A$10&amp;N$10&amp;$A$12&amp;$A31&amp;$A$15&amp;N$15&amp;$A$16&amp;N$16&amp;$A$8&amp;$A$34&amp;$A$19&amp;N$19&amp;";")</f>
        <v>216367.19</v>
      </c>
      <c r="O31" s="80">
        <f>[1]!HsGetValue(O$1,$A$2&amp;O$2&amp;$A$3&amp;O$3&amp;$A$4&amp;O$4&amp;$A$6&amp;O$6&amp;$A$7&amp;O$7&amp;$A$9&amp;O$9&amp;$A$10&amp;O$10&amp;$A$12&amp;$A31&amp;$A$15&amp;O$15&amp;$A$16&amp;O$16&amp;$A$8&amp;$A$34&amp;$A$19&amp;O$19&amp;";")</f>
        <v>174011.51</v>
      </c>
      <c r="P31" s="80"/>
      <c r="R31" s="109">
        <f t="shared" si="1"/>
        <v>1359428.66</v>
      </c>
      <c r="S31" s="109">
        <f t="shared" si="2"/>
        <v>440041.95</v>
      </c>
      <c r="T31" s="109">
        <f t="shared" si="3"/>
        <v>216367.19</v>
      </c>
      <c r="U31" s="109">
        <f t="shared" si="4"/>
        <v>174011.51</v>
      </c>
      <c r="V31" s="109">
        <f t="shared" si="5"/>
        <v>0</v>
      </c>
      <c r="W31" s="109">
        <f t="shared" si="6"/>
        <v>0</v>
      </c>
      <c r="X31" s="109"/>
      <c r="AA31" s="74" t="s">
        <v>698</v>
      </c>
      <c r="AB31" s="74">
        <f t="shared" si="7"/>
        <v>2189849.3099999996</v>
      </c>
      <c r="AC31" s="74">
        <f>+AC41</f>
        <v>0</v>
      </c>
      <c r="AD31" s="74">
        <f>+AE40</f>
        <v>2189849.3099999996</v>
      </c>
      <c r="AE31" s="161">
        <f t="shared" si="8"/>
        <v>0</v>
      </c>
    </row>
    <row r="32" spans="1:31" ht="11.45" customHeight="1">
      <c r="A32" s="82" t="s">
        <v>694</v>
      </c>
      <c r="B32" s="103">
        <f>[1]!HsGetValue(B$1,$A$2&amp;B$2&amp;$A$3&amp;B$3&amp;$A$4&amp;B$4&amp;$A$6&amp;B$6&amp;$A$7&amp;B$7&amp;$A$9&amp;B$9&amp;$A$10&amp;B$10&amp;$A$12&amp;$A32&amp;$A$15&amp;B$15&amp;$A$16&amp;B$16&amp;$A$8&amp;$A$34&amp;$A$19&amp;B$19&amp;";")</f>
        <v>1067704.3245999999</v>
      </c>
      <c r="C32" s="83">
        <f>[1]!HsGetValue(C$1,$A$2&amp;C$2&amp;$A$3&amp;C$3&amp;$A$4&amp;C$4&amp;$A$6&amp;C$6&amp;$A$7&amp;C$7&amp;$A$9&amp;C$9&amp;$A$10&amp;C$10&amp;$A$12&amp;$A32&amp;$A$15&amp;C$15&amp;$A$16&amp;C$16&amp;$A$8&amp;$A$34&amp;$A$19&amp;C$19&amp;";")</f>
        <v>0</v>
      </c>
      <c r="D32" s="83">
        <f>[1]!HsGetValue(D$1,$A$2&amp;D$2&amp;$A$3&amp;D$3&amp;$A$4&amp;D$4&amp;$A$6&amp;D$6&amp;$A$7&amp;D$7&amp;$A$9&amp;D$9&amp;$A$10&amp;D$10&amp;$A$12&amp;$A32&amp;$A$15&amp;D$15&amp;$A$16&amp;D$16&amp;$A$8&amp;$A$34&amp;$A$19&amp;D$19&amp;";")</f>
        <v>833119</v>
      </c>
      <c r="E32" s="83">
        <f>[1]!HsGetValue(E$1,$A$2&amp;E$2&amp;$A$3&amp;E$3&amp;$A$4&amp;E$4&amp;$A$6&amp;E$6&amp;$A$7&amp;E$7&amp;$A$9&amp;E$9&amp;$A$10&amp;E$10&amp;$A$12&amp;$A32&amp;$A$15&amp;E$15&amp;$A$16&amp;E$16&amp;$A$8&amp;$A$34&amp;$A$19&amp;E$19&amp;";")</f>
        <v>64909</v>
      </c>
      <c r="F32" s="83">
        <f>[1]!HsGetValue(F$1,$A$2&amp;F$2&amp;$A$3&amp;F$3&amp;$A$4&amp;F$4&amp;$A$6&amp;F$6&amp;$A$7&amp;F$7&amp;$A$9&amp;F$9&amp;$A$10&amp;F$10&amp;$A$12&amp;$A32&amp;$A$15&amp;F$15&amp;$A$16&amp;F$16&amp;$A$8&amp;$A$34&amp;$A$19&amp;F$19&amp;";")</f>
        <v>169676.32459999999</v>
      </c>
      <c r="G32" s="83">
        <f>[1]!HsGetValue(G$1,$A$2&amp;G$2&amp;$A$3&amp;G$3&amp;$A$4&amp;G$4&amp;$A$6&amp;G$6&amp;$A$7&amp;G$7&amp;$A$9&amp;G$9&amp;$A$10&amp;G$10&amp;$A$12&amp;$A32&amp;$A$15&amp;G$15&amp;$A$16&amp;G$16&amp;$A$8&amp;$A$34&amp;$A$19&amp;G$19&amp;";")</f>
        <v>0</v>
      </c>
      <c r="H32" s="83">
        <f>[1]!HsGetValue(H$1,$A$2&amp;H$2&amp;$A$3&amp;H$3&amp;$A$4&amp;H$4&amp;$A$6&amp;H$6&amp;$A$7&amp;H$7&amp;$A$9&amp;H$9&amp;$A$10&amp;H$10&amp;$A$12&amp;$A32&amp;$A$15&amp;H$15&amp;$A$16&amp;H$16&amp;$A$8&amp;$A$34&amp;$A$19&amp;H$19&amp;";")</f>
        <v>0</v>
      </c>
      <c r="I32" s="84"/>
      <c r="J32" s="84"/>
      <c r="K32" s="106">
        <f t="shared" si="0"/>
        <v>0</v>
      </c>
      <c r="L32" s="83">
        <f>[1]!HsGetValue(L$1,$A$2&amp;L$2&amp;$A$3&amp;L$3&amp;$A$4&amp;L$4&amp;$A$6&amp;L$6&amp;$A$7&amp;L$7&amp;$A$9&amp;L$9&amp;$A$10&amp;L$10&amp;$A$12&amp;$A32&amp;$A$15&amp;L$15&amp;$A$16&amp;L$16&amp;$A$8&amp;$A$34&amp;$A$19&amp;L$19&amp;";")</f>
        <v>0</v>
      </c>
      <c r="M32" s="83">
        <f>[1]!HsGetValue(M$1,$A$2&amp;M$2&amp;$A$3&amp;M$3&amp;$A$4&amp;M$4&amp;$A$6&amp;M$6&amp;$A$7&amp;M$7&amp;$A$9&amp;M$9&amp;$A$10&amp;M$10&amp;$A$12&amp;$A32&amp;$A$15&amp;M$15&amp;$A$16&amp;M$16&amp;$A$8&amp;$A$34&amp;$A$19&amp;M$19&amp;";")</f>
        <v>0</v>
      </c>
      <c r="N32" s="83">
        <f>[1]!HsGetValue(N$1,$A$2&amp;N$2&amp;$A$3&amp;N$3&amp;$A$4&amp;N$4&amp;$A$6&amp;N$6&amp;$A$7&amp;N$7&amp;$A$9&amp;N$9&amp;$A$10&amp;N$10&amp;$A$12&amp;$A32&amp;$A$15&amp;N$15&amp;$A$16&amp;N$16&amp;$A$8&amp;$A$34&amp;$A$19&amp;N$19&amp;";")</f>
        <v>0</v>
      </c>
      <c r="O32" s="83">
        <f>[1]!HsGetValue(O$1,$A$2&amp;O$2&amp;$A$3&amp;O$3&amp;$A$4&amp;O$4&amp;$A$6&amp;O$6&amp;$A$7&amp;O$7&amp;$A$9&amp;O$9&amp;$A$10&amp;O$10&amp;$A$12&amp;$A32&amp;$A$15&amp;O$15&amp;$A$16&amp;O$16&amp;$A$8&amp;$A$34&amp;$A$19&amp;O$19&amp;";")</f>
        <v>0</v>
      </c>
      <c r="P32" s="80"/>
      <c r="R32" s="109">
        <f t="shared" si="1"/>
        <v>0</v>
      </c>
      <c r="S32" s="109">
        <f t="shared" si="2"/>
        <v>833119</v>
      </c>
      <c r="T32" s="109">
        <f t="shared" si="3"/>
        <v>64909</v>
      </c>
      <c r="U32" s="109">
        <f t="shared" si="4"/>
        <v>169676.32459999999</v>
      </c>
      <c r="V32" s="109">
        <f t="shared" si="5"/>
        <v>0</v>
      </c>
      <c r="W32" s="109">
        <f t="shared" si="6"/>
        <v>0</v>
      </c>
      <c r="X32" s="109"/>
      <c r="AA32" s="74" t="s">
        <v>694</v>
      </c>
      <c r="AB32" s="74">
        <f t="shared" si="7"/>
        <v>1067704.3245999999</v>
      </c>
      <c r="AC32" s="74">
        <f>+AC37</f>
        <v>1067704.3245999999</v>
      </c>
      <c r="AD32" s="74">
        <v>0</v>
      </c>
      <c r="AE32" s="161">
        <f t="shared" si="8"/>
        <v>0</v>
      </c>
    </row>
    <row r="33" spans="1:32" ht="11.45" customHeight="1">
      <c r="A33" s="79"/>
      <c r="B33" s="102"/>
      <c r="C33" s="80"/>
      <c r="D33" s="80"/>
      <c r="E33" s="80"/>
      <c r="F33" s="80"/>
      <c r="G33" s="80"/>
      <c r="H33" s="80"/>
      <c r="K33" s="105">
        <f t="shared" si="0"/>
        <v>0</v>
      </c>
      <c r="L33" s="80"/>
      <c r="M33" s="80"/>
      <c r="N33" s="80"/>
      <c r="O33" s="80"/>
      <c r="P33" s="80"/>
      <c r="R33" s="109">
        <f t="shared" si="1"/>
        <v>0</v>
      </c>
      <c r="S33" s="109">
        <f t="shared" si="2"/>
        <v>0</v>
      </c>
      <c r="T33" s="109">
        <f t="shared" si="3"/>
        <v>0</v>
      </c>
      <c r="U33" s="109">
        <f t="shared" si="4"/>
        <v>0</v>
      </c>
      <c r="V33" s="109">
        <f t="shared" si="5"/>
        <v>0</v>
      </c>
      <c r="W33" s="109">
        <f t="shared" si="6"/>
        <v>0</v>
      </c>
      <c r="X33" s="109"/>
      <c r="AE33" s="161">
        <f>+AB33-AC33-AD33</f>
        <v>0</v>
      </c>
    </row>
    <row r="34" spans="1:32" ht="13.5" thickBot="1">
      <c r="A34" s="79" t="s">
        <v>2277</v>
      </c>
      <c r="B34" s="85">
        <f>[1]!HsGetValue(B$1,$A$2&amp;B$2&amp;$A$3&amp;B$3&amp;$A$4&amp;B$4&amp;$A$6&amp;B$6&amp;$A$7&amp;B$7&amp;$A$9&amp;B$9&amp;$A$10&amp;B$10&amp;$A$12&amp;B$12&amp;$A$15&amp;B$15&amp;$A$16&amp;B$16&amp;$A$8&amp;$A34&amp;$A$19&amp;B$19&amp;";")</f>
        <v>8779050.6238299999</v>
      </c>
      <c r="C34" s="85">
        <f>[1]!HsGetValue(C$1,$A$2&amp;C$2&amp;$A$3&amp;C$3&amp;$A$4&amp;C$4&amp;$A$6&amp;C$6&amp;$A$7&amp;C$7&amp;$A$9&amp;C$9&amp;$A$10&amp;C$10&amp;$A$12&amp;C$12&amp;$A$15&amp;C$15&amp;$A$16&amp;C$16&amp;$A$8&amp;$A34&amp;$A$19&amp;C$19&amp;";")</f>
        <v>1342483</v>
      </c>
      <c r="D34" s="81">
        <f>[1]!HsGetValue(D$1,$A$2&amp;D$2&amp;$A$3&amp;D$3&amp;$A$4&amp;D$4&amp;$A$6&amp;D$6&amp;$A$7&amp;D$7&amp;$A$9&amp;D$9&amp;$A$10&amp;D$10&amp;$A$12&amp;D$12&amp;$A$15&amp;D$15&amp;$A$16&amp;D$16&amp;$A$8&amp;$A34&amp;$A$19&amp;D$19&amp;";")</f>
        <v>4615244</v>
      </c>
      <c r="E34" s="85">
        <f>[1]!HsGetValue(E$1,$A$2&amp;E$2&amp;$A$3&amp;E$3&amp;$A$4&amp;E$4&amp;$A$6&amp;E$6&amp;$A$7&amp;E$7&amp;$A$9&amp;E$9&amp;$A$10&amp;E$10&amp;$A$12&amp;E$12&amp;$A$15&amp;E$15&amp;$A$16&amp;E$16&amp;$A$8&amp;$A34&amp;$A$19&amp;E$19&amp;";")</f>
        <v>1499254</v>
      </c>
      <c r="F34" s="81">
        <f>[1]!HsGetValue(F$1,$A$2&amp;F$2&amp;$A$3&amp;F$3&amp;$A$4&amp;F$4&amp;$A$6&amp;F$6&amp;$A$7&amp;F$7&amp;$A$9&amp;F$9&amp;$A$10&amp;F$10&amp;$A$12&amp;F$12&amp;$A$15&amp;F$15&amp;$A$16&amp;F$16&amp;$A$8&amp;$A34&amp;$A$19&amp;F$19&amp;";")</f>
        <v>678722.42382999999</v>
      </c>
      <c r="G34" s="81">
        <f>[1]!HsGetValue(G$1,$A$2&amp;G$2&amp;$A$3&amp;G$3&amp;$A$4&amp;G$4&amp;$A$6&amp;G$6&amp;$A$7&amp;G$7&amp;$A$9&amp;G$9&amp;$A$10&amp;G$10&amp;$A$12&amp;G$12&amp;$A$15&amp;G$15&amp;$A$16&amp;G$16&amp;$A$8&amp;$A34&amp;$A$19&amp;G$19&amp;";")</f>
        <v>403054</v>
      </c>
      <c r="H34" s="81">
        <f>[1]!HsGetValue(H$1,$A$2&amp;H$2&amp;$A$3&amp;H$3&amp;$A$4&amp;H$4&amp;$A$6&amp;H$6&amp;$A$7&amp;H$7&amp;$A$9&amp;H$9&amp;$A$10&amp;H$10&amp;$A$12&amp;H$12&amp;$A$15&amp;H$15&amp;$A$16&amp;H$16&amp;$A$8&amp;$A34&amp;$A$19&amp;H$19&amp;";")</f>
        <v>240293.2</v>
      </c>
      <c r="K34" s="107">
        <f t="shared" si="0"/>
        <v>9568627.3699999992</v>
      </c>
      <c r="L34" s="81">
        <f>[1]!HsGetValue(L$1,$A$2&amp;L$2&amp;$A$3&amp;L$3&amp;$A$4&amp;L$4&amp;$A$6&amp;L$6&amp;$A$7&amp;L$7&amp;$A$9&amp;L$9&amp;$A$10&amp;L$10&amp;$A$12&amp;L$12&amp;$A$15&amp;L$15&amp;$A$16&amp;L$16&amp;$A$8&amp;$A34&amp;$A$19&amp;L$19&amp;";")</f>
        <v>5243510.5699999994</v>
      </c>
      <c r="M34" s="81">
        <f>[1]!HsGetValue(M$1,$A$2&amp;M$2&amp;$A$3&amp;M$3&amp;$A$4&amp;M$4&amp;$A$6&amp;M$6&amp;$A$7&amp;M$7&amp;$A$9&amp;M$9&amp;$A$10&amp;M$10&amp;$A$12&amp;M$12&amp;$A$15&amp;M$15&amp;$A$16&amp;M$16&amp;$A$8&amp;$A34&amp;$A$19&amp;M$19&amp;";")</f>
        <v>2438621.0500000003</v>
      </c>
      <c r="N34" s="81">
        <f>[1]!HsGetValue(N$1,$A$2&amp;N$2&amp;$A$3&amp;N$3&amp;$A$4&amp;N$4&amp;$A$6&amp;N$6&amp;$A$7&amp;N$7&amp;$A$9&amp;N$9&amp;$A$10&amp;N$10&amp;$A$12&amp;N$12&amp;$A$15&amp;N$15&amp;$A$16&amp;N$16&amp;$A$8&amp;$A34&amp;$A$19&amp;N$19&amp;";")</f>
        <v>1162973.55</v>
      </c>
      <c r="O34" s="81">
        <f>[1]!HsGetValue(O$1,$A$2&amp;O$2&amp;$A$3&amp;O$3&amp;$A$4&amp;O$4&amp;$A$6&amp;O$6&amp;$A$7&amp;O$7&amp;$A$9&amp;O$9&amp;$A$10&amp;O$10&amp;$A$12&amp;O$12&amp;$A$15&amp;O$15&amp;$A$16&amp;O$16&amp;$A$8&amp;$A34&amp;$A$19&amp;O$19&amp;";")</f>
        <v>723522.20000000007</v>
      </c>
      <c r="P34" s="100"/>
      <c r="R34" s="110">
        <f t="shared" si="1"/>
        <v>6585993.5699999994</v>
      </c>
      <c r="S34" s="110">
        <f t="shared" si="2"/>
        <v>7053865.0500000007</v>
      </c>
      <c r="T34" s="110">
        <f t="shared" si="3"/>
        <v>2662227.5499999998</v>
      </c>
      <c r="U34" s="110">
        <f t="shared" si="4"/>
        <v>1402244.6238299999</v>
      </c>
      <c r="V34" s="110">
        <f t="shared" si="5"/>
        <v>240293.2</v>
      </c>
      <c r="W34" s="110">
        <f t="shared" si="6"/>
        <v>403054</v>
      </c>
      <c r="X34" s="110">
        <f>SUM(R34:W34)</f>
        <v>18347677.993829999</v>
      </c>
      <c r="Y34" s="74" t="s">
        <v>3018</v>
      </c>
      <c r="AA34" s="74" t="s">
        <v>3019</v>
      </c>
      <c r="AB34" s="75">
        <f>+K34+B34</f>
        <v>18347677.993829999</v>
      </c>
      <c r="AC34" s="74">
        <f>SUM(AC25:AC33)</f>
        <v>-949600.59184304764</v>
      </c>
      <c r="AD34" s="74">
        <f>SUM(AD25:AD33)</f>
        <v>19297277.869999934</v>
      </c>
      <c r="AE34" s="162">
        <f t="shared" si="8"/>
        <v>0.71567311137914658</v>
      </c>
      <c r="AF34" s="74" t="s">
        <v>3020</v>
      </c>
    </row>
    <row r="35" spans="1:32" ht="13.5" thickTop="1">
      <c r="C35" s="75">
        <f>+E38</f>
        <v>1342482.9999999916</v>
      </c>
      <c r="D35" s="75">
        <f>+E40</f>
        <v>4615244.0000000102</v>
      </c>
      <c r="E35" s="75">
        <f>+E42</f>
        <v>1499253.999999996</v>
      </c>
      <c r="F35" s="75">
        <f>+E41</f>
        <v>678722.42382999812</v>
      </c>
      <c r="G35" s="75">
        <f>+E44</f>
        <v>403054.00000000012</v>
      </c>
      <c r="H35" s="75">
        <f>+E43</f>
        <v>240293.20000000013</v>
      </c>
      <c r="I35" s="75" t="s">
        <v>3021</v>
      </c>
      <c r="J35" s="75"/>
      <c r="L35" s="75">
        <f>+M40</f>
        <v>7832898.5099999849</v>
      </c>
      <c r="M35" s="75">
        <f>+M41</f>
        <v>8805854.709999973</v>
      </c>
      <c r="N35" s="75">
        <f>+M43</f>
        <v>1568662.0000000019</v>
      </c>
      <c r="O35" s="75">
        <f>+M42</f>
        <v>1089862.6500000004</v>
      </c>
      <c r="R35" s="109">
        <f>+M40</f>
        <v>7832898.5099999849</v>
      </c>
      <c r="S35" s="109">
        <f>+M35</f>
        <v>8805854.709999973</v>
      </c>
      <c r="T35" s="109">
        <f>+N35</f>
        <v>1568662.0000000019</v>
      </c>
      <c r="U35" s="109">
        <f>+O35</f>
        <v>1089862.6500000004</v>
      </c>
      <c r="V35" s="109">
        <v>0</v>
      </c>
      <c r="W35" s="109">
        <v>0</v>
      </c>
      <c r="X35" s="109">
        <f>SUM(R35:W35)</f>
        <v>19297277.86999996</v>
      </c>
      <c r="Y35" s="74" t="s">
        <v>3022</v>
      </c>
    </row>
    <row r="36" spans="1:32">
      <c r="C36" s="75">
        <f>+C35-C34</f>
        <v>-8.3819031715393066E-9</v>
      </c>
      <c r="D36" s="75">
        <f t="shared" ref="D36:H36" si="9">+D35-D34</f>
        <v>1.0244548320770264E-8</v>
      </c>
      <c r="E36" s="75">
        <f t="shared" si="9"/>
        <v>-3.9581209421157837E-9</v>
      </c>
      <c r="F36" s="75">
        <f t="shared" si="9"/>
        <v>-1.862645149230957E-9</v>
      </c>
      <c r="G36" s="75">
        <f t="shared" si="9"/>
        <v>0</v>
      </c>
      <c r="H36" s="75">
        <f t="shared" si="9"/>
        <v>0</v>
      </c>
      <c r="I36" s="75" t="s">
        <v>3023</v>
      </c>
      <c r="J36" s="75"/>
      <c r="L36" s="75">
        <v>-5356630.05</v>
      </c>
      <c r="M36" s="75">
        <v>-9050673.8639968392</v>
      </c>
      <c r="N36" s="75" t="e">
        <f>+GETPIVOTDATA("Amount",[2]Pivot!$A$3)+[2]Pivot!$E$11</f>
        <v>#REF!</v>
      </c>
      <c r="O36" s="75" t="e">
        <f>+GETPIVOTDATA("Amount",[3]Pivot!$A$3)+[3]Pivot!$D$10</f>
        <v>#REF!</v>
      </c>
      <c r="R36" s="109">
        <f>+M49</f>
        <v>-1246904.9400000013</v>
      </c>
      <c r="S36" s="109">
        <f>+M51+M50</f>
        <v>-1751990.3656730489</v>
      </c>
      <c r="T36" s="109">
        <f>+M54</f>
        <v>1093565.5499999996</v>
      </c>
      <c r="U36" s="109">
        <f>+M52</f>
        <v>312381.96383000037</v>
      </c>
      <c r="V36" s="109">
        <f>+M55</f>
        <v>240293.20000000013</v>
      </c>
      <c r="W36" s="109">
        <f>+M53</f>
        <v>403054.00000000012</v>
      </c>
      <c r="X36" s="109">
        <f>SUM(R36:W36)</f>
        <v>-949600.59184304986</v>
      </c>
      <c r="Y36" s="74" t="s">
        <v>3024</v>
      </c>
      <c r="AC36" s="74" t="s">
        <v>3034</v>
      </c>
      <c r="AE36" s="74" t="s">
        <v>3016</v>
      </c>
    </row>
    <row r="37" spans="1:32">
      <c r="L37" s="75">
        <f>++L36+L35</f>
        <v>2476268.4599999851</v>
      </c>
      <c r="M37" s="75">
        <f t="shared" ref="M37:O37" si="10">++M36+M35</f>
        <v>-244819.1539968662</v>
      </c>
      <c r="N37" s="75" t="e">
        <f t="shared" si="10"/>
        <v>#REF!</v>
      </c>
      <c r="O37" s="75" t="e">
        <f t="shared" si="10"/>
        <v>#REF!</v>
      </c>
      <c r="R37" s="109">
        <f>+R34-R35-R36</f>
        <v>1.5832483768463135E-8</v>
      </c>
      <c r="S37" s="111">
        <f t="shared" ref="S37:U37" si="11">+S34-S35-S36</f>
        <v>0.70567307667806745</v>
      </c>
      <c r="T37" s="109">
        <f t="shared" si="11"/>
        <v>0</v>
      </c>
      <c r="U37" s="109">
        <f t="shared" si="11"/>
        <v>9.999999194405973E-3</v>
      </c>
      <c r="V37" s="109">
        <f t="shared" ref="V37" si="12">+V34-V35-V36</f>
        <v>0</v>
      </c>
      <c r="W37" s="109">
        <f t="shared" ref="W37" si="13">+W34-W35-W36</f>
        <v>0</v>
      </c>
      <c r="X37" s="112">
        <f>SUM(R37:W37)</f>
        <v>0.71567309170495719</v>
      </c>
      <c r="Y37" s="113" t="s">
        <v>3025</v>
      </c>
      <c r="AB37" s="74" t="s">
        <v>2320</v>
      </c>
      <c r="AC37" s="74">
        <v>1067704.3245999999</v>
      </c>
      <c r="AD37" s="74" t="s">
        <v>92</v>
      </c>
      <c r="AE37" s="74">
        <v>4505192.7199999373</v>
      </c>
    </row>
    <row r="38" spans="1:32">
      <c r="A38" s="74" t="s">
        <v>2320</v>
      </c>
      <c r="B38" s="75">
        <v>1067704.3245999999</v>
      </c>
      <c r="C38" s="75">
        <f>+B32-B38</f>
        <v>0</v>
      </c>
      <c r="D38" s="75" t="s">
        <v>96</v>
      </c>
      <c r="E38" s="75">
        <v>1342482.9999999916</v>
      </c>
      <c r="AB38" s="74" t="s">
        <v>92</v>
      </c>
      <c r="AC38" s="74">
        <v>760860.37859999225</v>
      </c>
      <c r="AD38" s="74" t="s">
        <v>842</v>
      </c>
      <c r="AE38" s="74">
        <v>4969763.7500000019</v>
      </c>
    </row>
    <row r="39" spans="1:32">
      <c r="A39" s="74" t="s">
        <v>92</v>
      </c>
      <c r="B39" s="75">
        <v>2876884.806599997</v>
      </c>
      <c r="C39" s="75">
        <f>+B39-B27</f>
        <v>0</v>
      </c>
      <c r="L39" s="75" t="s">
        <v>98</v>
      </c>
      <c r="M39" s="75" t="s">
        <v>702</v>
      </c>
      <c r="AB39" s="74" t="s">
        <v>102</v>
      </c>
      <c r="AC39" s="74">
        <v>-3090235.2860450414</v>
      </c>
      <c r="AD39" s="74" t="s">
        <v>103</v>
      </c>
      <c r="AE39" s="74">
        <v>4638202.2899999898</v>
      </c>
    </row>
    <row r="40" spans="1:32">
      <c r="A40" s="74" t="s">
        <v>102</v>
      </c>
      <c r="B40" s="75">
        <v>247717.35370000021</v>
      </c>
      <c r="C40" s="75">
        <f>+B41-B28</f>
        <v>-4.1909515857696533E-9</v>
      </c>
      <c r="D40" s="75" t="s">
        <v>614</v>
      </c>
      <c r="E40" s="75">
        <v>4615244.0000000102</v>
      </c>
      <c r="L40" s="75" t="s">
        <v>3026</v>
      </c>
      <c r="M40" s="75">
        <v>7832898.5099999849</v>
      </c>
      <c r="AB40" s="74" t="s">
        <v>103</v>
      </c>
      <c r="AC40" s="74">
        <v>-338954.36722800136</v>
      </c>
      <c r="AD40" s="74" t="s">
        <v>2350</v>
      </c>
      <c r="AE40" s="74">
        <v>2189849.3099999996</v>
      </c>
    </row>
    <row r="41" spans="1:32">
      <c r="A41" s="74" t="s">
        <v>103</v>
      </c>
      <c r="B41" s="75">
        <v>2565936.2626999957</v>
      </c>
      <c r="C41" s="75">
        <f>+B28-B41</f>
        <v>4.1909515857696533E-9</v>
      </c>
      <c r="D41" s="75" t="s">
        <v>2111</v>
      </c>
      <c r="E41" s="75">
        <v>678722.42382999812</v>
      </c>
      <c r="L41" s="75" t="s">
        <v>3027</v>
      </c>
      <c r="M41" s="75">
        <v>8805854.709999973</v>
      </c>
      <c r="AB41" s="74" t="s">
        <v>2350</v>
      </c>
      <c r="AC41" s="74">
        <v>0</v>
      </c>
      <c r="AD41" s="74" t="s">
        <v>104</v>
      </c>
      <c r="AE41" s="74">
        <v>54526.94000000001</v>
      </c>
    </row>
    <row r="42" spans="1:32">
      <c r="A42" s="74" t="s">
        <v>2350</v>
      </c>
      <c r="B42" s="75">
        <v>0</v>
      </c>
      <c r="C42" s="75">
        <f>+B31-B42</f>
        <v>0</v>
      </c>
      <c r="D42" s="75" t="s">
        <v>704</v>
      </c>
      <c r="E42" s="75">
        <v>1499253.999999996</v>
      </c>
      <c r="L42" s="75" t="s">
        <v>3028</v>
      </c>
      <c r="M42" s="75">
        <v>1089862.6500000004</v>
      </c>
      <c r="AB42" s="74" t="s">
        <v>104</v>
      </c>
      <c r="AC42" s="74">
        <v>25426.368000000006</v>
      </c>
      <c r="AD42" s="74" t="s">
        <v>105</v>
      </c>
      <c r="AE42" s="74">
        <v>352749.7</v>
      </c>
    </row>
    <row r="43" spans="1:32">
      <c r="A43" s="74" t="s">
        <v>104</v>
      </c>
      <c r="B43" s="75">
        <v>52310.999999999985</v>
      </c>
      <c r="C43" s="75">
        <f>+B25-B43</f>
        <v>0</v>
      </c>
      <c r="D43" s="75" t="s">
        <v>2255</v>
      </c>
      <c r="E43" s="75">
        <v>240293.20000000013</v>
      </c>
      <c r="L43" s="75" t="s">
        <v>3029</v>
      </c>
      <c r="M43" s="75">
        <v>1568662.0000000019</v>
      </c>
      <c r="AB43" s="74" t="s">
        <v>105</v>
      </c>
      <c r="AC43" s="74">
        <v>96477.620430000185</v>
      </c>
      <c r="AD43" s="74" t="s">
        <v>106</v>
      </c>
      <c r="AE43" s="74">
        <v>2586993.1600000067</v>
      </c>
    </row>
    <row r="44" spans="1:32">
      <c r="A44" s="74" t="s">
        <v>105</v>
      </c>
      <c r="B44" s="75">
        <v>265196.06242999982</v>
      </c>
      <c r="C44" s="75">
        <f>+B29-B44</f>
        <v>0</v>
      </c>
      <c r="D44" s="75" t="s">
        <v>2190</v>
      </c>
      <c r="E44" s="75">
        <v>403054.00000000012</v>
      </c>
      <c r="L44" s="75" t="s">
        <v>113</v>
      </c>
      <c r="M44" s="75">
        <v>19297277.86999996</v>
      </c>
      <c r="AB44" s="74" t="s">
        <v>106</v>
      </c>
      <c r="AC44" s="74">
        <v>529120.3698000029</v>
      </c>
      <c r="AD44" s="74" t="s">
        <v>113</v>
      </c>
      <c r="AE44" s="74">
        <v>19297277.869999934</v>
      </c>
    </row>
    <row r="45" spans="1:32">
      <c r="A45" s="74" t="s">
        <v>106</v>
      </c>
      <c r="B45" s="75">
        <v>1703300.8137999941</v>
      </c>
      <c r="C45" s="75">
        <f>+B45-B26</f>
        <v>-5.8207660913467407E-9</v>
      </c>
      <c r="D45" s="75" t="s">
        <v>113</v>
      </c>
      <c r="E45" s="75">
        <f>SUM(E38:E44)</f>
        <v>8779050.6238299962</v>
      </c>
      <c r="AB45" s="74" t="s">
        <v>113</v>
      </c>
      <c r="AC45" s="74">
        <v>-949600.59184304753</v>
      </c>
    </row>
    <row r="46" spans="1:32">
      <c r="A46" s="74" t="s">
        <v>113</v>
      </c>
      <c r="B46" s="75">
        <v>8779050.6238299869</v>
      </c>
      <c r="C46" s="75">
        <f>+B46-B27</f>
        <v>5902165.8172299871</v>
      </c>
      <c r="D46" s="75" t="s">
        <v>334</v>
      </c>
      <c r="E46" s="75">
        <v>-1347746.6956730401</v>
      </c>
    </row>
    <row r="47" spans="1:32">
      <c r="L47" s="157" t="s">
        <v>3035</v>
      </c>
      <c r="M47" s="157"/>
    </row>
    <row r="48" spans="1:32">
      <c r="L48" s="75" t="s">
        <v>98</v>
      </c>
      <c r="M48" s="75" t="s">
        <v>702</v>
      </c>
      <c r="AB48" s="74" t="s">
        <v>2320</v>
      </c>
      <c r="AC48" s="74">
        <v>1067704.3245999999</v>
      </c>
    </row>
    <row r="49" spans="12:29">
      <c r="L49" s="75" t="s">
        <v>96</v>
      </c>
      <c r="M49" s="75">
        <v>-1246904.9400000013</v>
      </c>
      <c r="AB49" s="74" t="s">
        <v>92</v>
      </c>
      <c r="AC49" s="74">
        <v>760860.37859999225</v>
      </c>
    </row>
    <row r="50" spans="12:29">
      <c r="L50" s="75" t="s">
        <v>334</v>
      </c>
      <c r="M50" s="75">
        <v>-1347746.6956730401</v>
      </c>
      <c r="AB50" s="74" t="s">
        <v>102</v>
      </c>
      <c r="AC50" s="74">
        <v>-3090235.2860450414</v>
      </c>
    </row>
    <row r="51" spans="12:29">
      <c r="L51" s="75" t="s">
        <v>614</v>
      </c>
      <c r="M51" s="75">
        <v>-404243.67000000877</v>
      </c>
      <c r="AB51" s="74" t="s">
        <v>103</v>
      </c>
      <c r="AC51" s="74">
        <v>-338954.36722800136</v>
      </c>
    </row>
    <row r="52" spans="12:29">
      <c r="L52" s="75" t="s">
        <v>2111</v>
      </c>
      <c r="M52" s="75">
        <v>312381.96383000037</v>
      </c>
      <c r="AB52" s="74" t="s">
        <v>2350</v>
      </c>
      <c r="AC52" s="74">
        <v>0</v>
      </c>
    </row>
    <row r="53" spans="12:29">
      <c r="L53" s="75" t="s">
        <v>2190</v>
      </c>
      <c r="M53" s="75">
        <v>403054.00000000012</v>
      </c>
      <c r="AB53" s="74" t="s">
        <v>104</v>
      </c>
      <c r="AC53" s="74">
        <v>25426.368000000006</v>
      </c>
    </row>
    <row r="54" spans="12:29">
      <c r="L54" s="75" t="s">
        <v>704</v>
      </c>
      <c r="M54" s="75">
        <v>1093565.5499999996</v>
      </c>
      <c r="AB54" s="74" t="s">
        <v>105</v>
      </c>
      <c r="AC54" s="74">
        <v>96477.620430000185</v>
      </c>
    </row>
    <row r="55" spans="12:29">
      <c r="L55" s="75" t="s">
        <v>2255</v>
      </c>
      <c r="M55" s="75">
        <v>240293.20000000013</v>
      </c>
      <c r="AB55" s="74" t="s">
        <v>106</v>
      </c>
      <c r="AC55" s="74">
        <v>529120.3698000029</v>
      </c>
    </row>
    <row r="56" spans="12:29">
      <c r="L56" s="75" t="s">
        <v>113</v>
      </c>
      <c r="M56" s="75">
        <v>-949600.59184305021</v>
      </c>
      <c r="AB56" s="74" t="s">
        <v>113</v>
      </c>
      <c r="AC56" s="74">
        <v>-949600.59184304753</v>
      </c>
    </row>
  </sheetData>
  <phoneticPr fontId="16" type="noConversion"/>
  <pageMargins left="0.7" right="0.7" top="0.75" bottom="0.75" header="0.3" footer="0.3"/>
  <customProperties>
    <customPr name="FUNCTIONCACHE" r:id="rId1"/>
    <customPr name="SheetOptions" r:id="rId2"/>
  </customProperties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3552-7407-481C-AB81-D0BE65EE3099}">
  <dimension ref="A3:B1062"/>
  <sheetViews>
    <sheetView workbookViewId="0">
      <selection activeCell="G21" sqref="G21"/>
    </sheetView>
  </sheetViews>
  <sheetFormatPr defaultRowHeight="14.45"/>
  <cols>
    <col min="1" max="1" width="55.42578125" bestFit="1" customWidth="1"/>
    <col min="2" max="2" width="15.5703125" bestFit="1" customWidth="1"/>
  </cols>
  <sheetData>
    <row r="3" spans="1:2">
      <c r="A3" s="86" t="s">
        <v>98</v>
      </c>
      <c r="B3" t="s">
        <v>702</v>
      </c>
    </row>
    <row r="4" spans="1:2">
      <c r="A4" s="61" t="s">
        <v>96</v>
      </c>
      <c r="B4">
        <v>1342482.9999999916</v>
      </c>
    </row>
    <row r="5" spans="1:2">
      <c r="A5" s="61" t="s">
        <v>334</v>
      </c>
      <c r="B5">
        <v>-1347746.6956730401</v>
      </c>
    </row>
    <row r="6" spans="1:2">
      <c r="A6" s="61" t="s">
        <v>614</v>
      </c>
      <c r="B6">
        <v>4615244.0000000102</v>
      </c>
    </row>
    <row r="7" spans="1:2">
      <c r="A7" s="61" t="s">
        <v>2111</v>
      </c>
      <c r="B7">
        <v>678722.42382999812</v>
      </c>
    </row>
    <row r="8" spans="1:2">
      <c r="A8" s="61" t="s">
        <v>704</v>
      </c>
      <c r="B8">
        <v>1499253.999999996</v>
      </c>
    </row>
    <row r="9" spans="1:2">
      <c r="A9" s="61" t="s">
        <v>2255</v>
      </c>
      <c r="B9">
        <v>240293.20000000013</v>
      </c>
    </row>
    <row r="10" spans="1:2">
      <c r="A10" s="61" t="s">
        <v>2190</v>
      </c>
      <c r="B10">
        <v>403054.00000000012</v>
      </c>
    </row>
    <row r="11" spans="1:2">
      <c r="A11" s="61" t="s">
        <v>113</v>
      </c>
      <c r="B11">
        <v>7431303.9281569561</v>
      </c>
    </row>
    <row r="17" spans="1:2">
      <c r="A17" s="86" t="s">
        <v>30</v>
      </c>
      <c r="B17" t="s">
        <v>3036</v>
      </c>
    </row>
    <row r="19" spans="1:2">
      <c r="A19" s="86" t="s">
        <v>98</v>
      </c>
      <c r="B19" t="s">
        <v>702</v>
      </c>
    </row>
    <row r="20" spans="1:2">
      <c r="A20" s="61" t="s">
        <v>2320</v>
      </c>
      <c r="B20">
        <v>1067704.3245999999</v>
      </c>
    </row>
    <row r="21" spans="1:2">
      <c r="A21" s="61" t="s">
        <v>92</v>
      </c>
      <c r="B21">
        <v>2876884.806599997</v>
      </c>
    </row>
    <row r="22" spans="1:2">
      <c r="A22" s="61" t="s">
        <v>102</v>
      </c>
      <c r="B22">
        <v>247717.35370000021</v>
      </c>
    </row>
    <row r="23" spans="1:2">
      <c r="A23" s="61" t="s">
        <v>103</v>
      </c>
      <c r="B23">
        <v>2565936.2626999957</v>
      </c>
    </row>
    <row r="24" spans="1:2">
      <c r="A24" s="61" t="s">
        <v>2350</v>
      </c>
      <c r="B24">
        <v>0</v>
      </c>
    </row>
    <row r="25" spans="1:2">
      <c r="A25" s="61" t="s">
        <v>104</v>
      </c>
      <c r="B25">
        <v>52310.999999999985</v>
      </c>
    </row>
    <row r="26" spans="1:2">
      <c r="A26" s="61" t="s">
        <v>105</v>
      </c>
      <c r="B26">
        <v>265196.06242999982</v>
      </c>
    </row>
    <row r="27" spans="1:2">
      <c r="A27" s="61" t="s">
        <v>106</v>
      </c>
      <c r="B27">
        <v>1703300.8137999941</v>
      </c>
    </row>
    <row r="28" spans="1:2">
      <c r="A28" s="61" t="s">
        <v>113</v>
      </c>
      <c r="B28">
        <v>8779050.6238299869</v>
      </c>
    </row>
    <row r="35" spans="1:1">
      <c r="A35" s="86" t="s">
        <v>98</v>
      </c>
    </row>
    <row r="36" spans="1:1">
      <c r="A36" s="61" t="s">
        <v>2320</v>
      </c>
    </row>
    <row r="37" spans="1:1">
      <c r="A37" s="99" t="s">
        <v>2186</v>
      </c>
    </row>
    <row r="38" spans="1:1">
      <c r="A38" s="99" t="s">
        <v>326</v>
      </c>
    </row>
    <row r="39" spans="1:1">
      <c r="A39" s="99" t="s">
        <v>2271</v>
      </c>
    </row>
    <row r="40" spans="1:1">
      <c r="A40" s="99" t="s">
        <v>2129</v>
      </c>
    </row>
    <row r="41" spans="1:1">
      <c r="A41" s="99" t="s">
        <v>314</v>
      </c>
    </row>
    <row r="42" spans="1:1">
      <c r="A42" s="99" t="s">
        <v>2181</v>
      </c>
    </row>
    <row r="43" spans="1:1">
      <c r="A43" s="99" t="s">
        <v>2182</v>
      </c>
    </row>
    <row r="44" spans="1:1">
      <c r="A44" s="99" t="s">
        <v>2270</v>
      </c>
    </row>
    <row r="45" spans="1:1">
      <c r="A45" s="99" t="s">
        <v>695</v>
      </c>
    </row>
    <row r="46" spans="1:1">
      <c r="A46" s="99" t="s">
        <v>2147</v>
      </c>
    </row>
    <row r="47" spans="1:1">
      <c r="A47" s="99" t="s">
        <v>2180</v>
      </c>
    </row>
    <row r="48" spans="1:1">
      <c r="A48" s="61" t="s">
        <v>92</v>
      </c>
    </row>
    <row r="49" spans="1:1">
      <c r="A49" s="99" t="s">
        <v>2263</v>
      </c>
    </row>
    <row r="50" spans="1:1">
      <c r="A50" s="99" t="s">
        <v>317</v>
      </c>
    </row>
    <row r="51" spans="1:1">
      <c r="A51" s="99" t="s">
        <v>2251</v>
      </c>
    </row>
    <row r="52" spans="1:1">
      <c r="A52" s="99" t="s">
        <v>2186</v>
      </c>
    </row>
    <row r="53" spans="1:1">
      <c r="A53" s="99" t="s">
        <v>709</v>
      </c>
    </row>
    <row r="54" spans="1:1">
      <c r="A54" s="99" t="s">
        <v>719</v>
      </c>
    </row>
    <row r="55" spans="1:1">
      <c r="A55" s="99" t="s">
        <v>715</v>
      </c>
    </row>
    <row r="56" spans="1:1">
      <c r="A56" s="99" t="s">
        <v>726</v>
      </c>
    </row>
    <row r="57" spans="1:1">
      <c r="A57" s="99" t="s">
        <v>716</v>
      </c>
    </row>
    <row r="58" spans="1:1">
      <c r="A58" s="99" t="s">
        <v>2268</v>
      </c>
    </row>
    <row r="59" spans="1:1">
      <c r="A59" s="99" t="s">
        <v>2207</v>
      </c>
    </row>
    <row r="60" spans="1:1">
      <c r="A60" s="99" t="s">
        <v>731</v>
      </c>
    </row>
    <row r="61" spans="1:1">
      <c r="A61" s="99" t="s">
        <v>324</v>
      </c>
    </row>
    <row r="62" spans="1:1">
      <c r="A62" s="99" t="s">
        <v>250</v>
      </c>
    </row>
    <row r="63" spans="1:1">
      <c r="A63" s="99" t="s">
        <v>2187</v>
      </c>
    </row>
    <row r="64" spans="1:1">
      <c r="A64" s="99" t="s">
        <v>320</v>
      </c>
    </row>
    <row r="65" spans="1:1">
      <c r="A65" s="99" t="s">
        <v>2249</v>
      </c>
    </row>
    <row r="66" spans="1:1">
      <c r="A66" s="99" t="s">
        <v>2158</v>
      </c>
    </row>
    <row r="67" spans="1:1">
      <c r="A67" s="99" t="s">
        <v>750</v>
      </c>
    </row>
    <row r="68" spans="1:1">
      <c r="A68" s="99" t="s">
        <v>2213</v>
      </c>
    </row>
    <row r="69" spans="1:1">
      <c r="A69" s="99" t="s">
        <v>326</v>
      </c>
    </row>
    <row r="70" spans="1:1">
      <c r="A70" s="99" t="s">
        <v>637</v>
      </c>
    </row>
    <row r="71" spans="1:1">
      <c r="A71" s="99" t="s">
        <v>636</v>
      </c>
    </row>
    <row r="72" spans="1:1">
      <c r="A72" s="99" t="s">
        <v>203</v>
      </c>
    </row>
    <row r="73" spans="1:1">
      <c r="A73" s="99" t="s">
        <v>638</v>
      </c>
    </row>
    <row r="74" spans="1:1">
      <c r="A74" s="99" t="s">
        <v>256</v>
      </c>
    </row>
    <row r="75" spans="1:1">
      <c r="A75" s="99" t="s">
        <v>2208</v>
      </c>
    </row>
    <row r="76" spans="1:1">
      <c r="A76" s="99" t="s">
        <v>699</v>
      </c>
    </row>
    <row r="77" spans="1:1">
      <c r="A77" s="99" t="s">
        <v>697</v>
      </c>
    </row>
    <row r="78" spans="1:1">
      <c r="A78" s="99" t="s">
        <v>314</v>
      </c>
    </row>
    <row r="79" spans="1:1">
      <c r="A79" s="99" t="s">
        <v>196</v>
      </c>
    </row>
    <row r="80" spans="1:1">
      <c r="A80" s="99" t="s">
        <v>204</v>
      </c>
    </row>
    <row r="81" spans="1:1">
      <c r="A81" s="99" t="s">
        <v>257</v>
      </c>
    </row>
    <row r="82" spans="1:1">
      <c r="A82" s="99" t="s">
        <v>225</v>
      </c>
    </row>
    <row r="83" spans="1:1">
      <c r="A83" s="99" t="s">
        <v>200</v>
      </c>
    </row>
    <row r="84" spans="1:1">
      <c r="A84" s="99" t="s">
        <v>221</v>
      </c>
    </row>
    <row r="85" spans="1:1">
      <c r="A85" s="99" t="s">
        <v>260</v>
      </c>
    </row>
    <row r="86" spans="1:1">
      <c r="A86" s="99" t="s">
        <v>2185</v>
      </c>
    </row>
    <row r="87" spans="1:1">
      <c r="A87" s="99" t="s">
        <v>729</v>
      </c>
    </row>
    <row r="88" spans="1:1">
      <c r="A88" s="99" t="s">
        <v>197</v>
      </c>
    </row>
    <row r="89" spans="1:1">
      <c r="A89" s="99" t="s">
        <v>640</v>
      </c>
    </row>
    <row r="90" spans="1:1">
      <c r="A90" s="99" t="s">
        <v>141</v>
      </c>
    </row>
    <row r="91" spans="1:1">
      <c r="A91" s="99" t="s">
        <v>727</v>
      </c>
    </row>
    <row r="92" spans="1:1">
      <c r="A92" s="99" t="s">
        <v>215</v>
      </c>
    </row>
    <row r="93" spans="1:1">
      <c r="A93" s="99" t="s">
        <v>732</v>
      </c>
    </row>
    <row r="94" spans="1:1">
      <c r="A94" s="99" t="s">
        <v>742</v>
      </c>
    </row>
    <row r="95" spans="1:1">
      <c r="A95" s="99" t="s">
        <v>205</v>
      </c>
    </row>
    <row r="96" spans="1:1">
      <c r="A96" s="99" t="s">
        <v>717</v>
      </c>
    </row>
    <row r="97" spans="1:1">
      <c r="A97" s="99" t="s">
        <v>692</v>
      </c>
    </row>
    <row r="98" spans="1:1">
      <c r="A98" s="99" t="s">
        <v>2238</v>
      </c>
    </row>
    <row r="99" spans="1:1">
      <c r="A99" s="99" t="s">
        <v>617</v>
      </c>
    </row>
    <row r="100" spans="1:1">
      <c r="A100" s="99" t="s">
        <v>683</v>
      </c>
    </row>
    <row r="101" spans="1:1">
      <c r="A101" s="99" t="s">
        <v>2275</v>
      </c>
    </row>
    <row r="102" spans="1:1">
      <c r="A102" s="99" t="s">
        <v>695</v>
      </c>
    </row>
    <row r="103" spans="1:1">
      <c r="A103" s="99" t="s">
        <v>94</v>
      </c>
    </row>
    <row r="104" spans="1:1">
      <c r="A104" s="99" t="s">
        <v>639</v>
      </c>
    </row>
    <row r="105" spans="1:1">
      <c r="A105" s="99" t="s">
        <v>227</v>
      </c>
    </row>
    <row r="106" spans="1:1">
      <c r="A106" s="99" t="s">
        <v>252</v>
      </c>
    </row>
    <row r="107" spans="1:1">
      <c r="A107" s="61" t="s">
        <v>102</v>
      </c>
    </row>
    <row r="108" spans="1:1">
      <c r="A108" s="99" t="s">
        <v>2183</v>
      </c>
    </row>
    <row r="109" spans="1:1">
      <c r="A109" s="99" t="s">
        <v>333</v>
      </c>
    </row>
    <row r="110" spans="1:1">
      <c r="A110" s="99" t="s">
        <v>326</v>
      </c>
    </row>
    <row r="111" spans="1:1">
      <c r="A111" s="99" t="s">
        <v>699</v>
      </c>
    </row>
    <row r="112" spans="1:1">
      <c r="A112" s="99" t="s">
        <v>697</v>
      </c>
    </row>
    <row r="113" spans="1:1">
      <c r="A113" s="99" t="s">
        <v>314</v>
      </c>
    </row>
    <row r="114" spans="1:1">
      <c r="A114" s="99" t="s">
        <v>273</v>
      </c>
    </row>
    <row r="115" spans="1:1">
      <c r="A115" s="99" t="s">
        <v>316</v>
      </c>
    </row>
    <row r="116" spans="1:1">
      <c r="A116" s="99" t="s">
        <v>319</v>
      </c>
    </row>
    <row r="117" spans="1:1">
      <c r="A117" s="99" t="s">
        <v>695</v>
      </c>
    </row>
    <row r="118" spans="1:1">
      <c r="A118" s="99" t="s">
        <v>94</v>
      </c>
    </row>
    <row r="119" spans="1:1">
      <c r="A119" s="61" t="s">
        <v>103</v>
      </c>
    </row>
    <row r="120" spans="1:1">
      <c r="A120" s="99" t="s">
        <v>317</v>
      </c>
    </row>
    <row r="121" spans="1:1">
      <c r="A121" s="99" t="s">
        <v>2251</v>
      </c>
    </row>
    <row r="122" spans="1:1">
      <c r="A122" s="99" t="s">
        <v>2186</v>
      </c>
    </row>
    <row r="123" spans="1:1">
      <c r="A123" s="99" t="s">
        <v>318</v>
      </c>
    </row>
    <row r="124" spans="1:1">
      <c r="A124" s="99" t="s">
        <v>2248</v>
      </c>
    </row>
    <row r="125" spans="1:1">
      <c r="A125" s="99" t="s">
        <v>2184</v>
      </c>
    </row>
    <row r="126" spans="1:1">
      <c r="A126" s="99" t="s">
        <v>271</v>
      </c>
    </row>
    <row r="127" spans="1:1">
      <c r="A127" s="99" t="s">
        <v>2187</v>
      </c>
    </row>
    <row r="128" spans="1:1">
      <c r="A128" s="99" t="s">
        <v>320</v>
      </c>
    </row>
    <row r="129" spans="1:1">
      <c r="A129" s="99" t="s">
        <v>2249</v>
      </c>
    </row>
    <row r="130" spans="1:1">
      <c r="A130" s="99" t="s">
        <v>321</v>
      </c>
    </row>
    <row r="131" spans="1:1">
      <c r="A131" s="99" t="s">
        <v>325</v>
      </c>
    </row>
    <row r="132" spans="1:1">
      <c r="A132" s="99" t="s">
        <v>120</v>
      </c>
    </row>
    <row r="133" spans="1:1">
      <c r="A133" s="99" t="s">
        <v>130</v>
      </c>
    </row>
    <row r="134" spans="1:1">
      <c r="A134" s="99" t="s">
        <v>326</v>
      </c>
    </row>
    <row r="135" spans="1:1">
      <c r="A135" s="99" t="s">
        <v>699</v>
      </c>
    </row>
    <row r="136" spans="1:1">
      <c r="A136" s="99" t="s">
        <v>697</v>
      </c>
    </row>
    <row r="137" spans="1:1">
      <c r="A137" s="99" t="s">
        <v>696</v>
      </c>
    </row>
    <row r="138" spans="1:1">
      <c r="A138" s="99" t="s">
        <v>314</v>
      </c>
    </row>
    <row r="139" spans="1:1">
      <c r="A139" s="99" t="s">
        <v>399</v>
      </c>
    </row>
    <row r="140" spans="1:1">
      <c r="A140" s="99" t="s">
        <v>2185</v>
      </c>
    </row>
    <row r="141" spans="1:1">
      <c r="A141" s="99" t="s">
        <v>2275</v>
      </c>
    </row>
    <row r="142" spans="1:1">
      <c r="A142" s="99" t="s">
        <v>695</v>
      </c>
    </row>
    <row r="143" spans="1:1">
      <c r="A143" s="99" t="s">
        <v>94</v>
      </c>
    </row>
    <row r="144" spans="1:1">
      <c r="A144" s="61" t="s">
        <v>2350</v>
      </c>
    </row>
    <row r="145" spans="1:1">
      <c r="A145" s="99" t="s">
        <v>326</v>
      </c>
    </row>
    <row r="146" spans="1:1">
      <c r="A146" s="99" t="s">
        <v>314</v>
      </c>
    </row>
    <row r="147" spans="1:1">
      <c r="A147" s="99" t="s">
        <v>2188</v>
      </c>
    </row>
    <row r="148" spans="1:1">
      <c r="A148" s="99" t="s">
        <v>695</v>
      </c>
    </row>
    <row r="149" spans="1:1">
      <c r="A149" s="61" t="s">
        <v>104</v>
      </c>
    </row>
    <row r="150" spans="1:1">
      <c r="A150" s="99" t="s">
        <v>326</v>
      </c>
    </row>
    <row r="151" spans="1:1">
      <c r="A151" s="99" t="s">
        <v>171</v>
      </c>
    </row>
    <row r="152" spans="1:1">
      <c r="A152" s="99" t="s">
        <v>172</v>
      </c>
    </row>
    <row r="153" spans="1:1">
      <c r="A153" s="99" t="s">
        <v>173</v>
      </c>
    </row>
    <row r="154" spans="1:1">
      <c r="A154" s="99" t="s">
        <v>174</v>
      </c>
    </row>
    <row r="155" spans="1:1">
      <c r="A155" s="99" t="s">
        <v>314</v>
      </c>
    </row>
    <row r="156" spans="1:1">
      <c r="A156" s="99" t="s">
        <v>657</v>
      </c>
    </row>
    <row r="157" spans="1:1">
      <c r="A157" s="99" t="s">
        <v>695</v>
      </c>
    </row>
    <row r="158" spans="1:1">
      <c r="A158" s="99" t="s">
        <v>94</v>
      </c>
    </row>
    <row r="159" spans="1:1">
      <c r="A159" s="61" t="s">
        <v>105</v>
      </c>
    </row>
    <row r="160" spans="1:1">
      <c r="A160" s="99" t="s">
        <v>136</v>
      </c>
    </row>
    <row r="161" spans="1:1">
      <c r="A161" s="99" t="s">
        <v>2250</v>
      </c>
    </row>
    <row r="162" spans="1:1">
      <c r="A162" s="99" t="s">
        <v>137</v>
      </c>
    </row>
    <row r="163" spans="1:1">
      <c r="A163" s="99" t="s">
        <v>326</v>
      </c>
    </row>
    <row r="164" spans="1:1">
      <c r="A164" s="99" t="s">
        <v>699</v>
      </c>
    </row>
    <row r="165" spans="1:1">
      <c r="A165" s="99" t="s">
        <v>697</v>
      </c>
    </row>
    <row r="166" spans="1:1">
      <c r="A166" s="99" t="s">
        <v>696</v>
      </c>
    </row>
    <row r="167" spans="1:1">
      <c r="A167" s="99" t="s">
        <v>314</v>
      </c>
    </row>
    <row r="168" spans="1:1">
      <c r="A168" s="99" t="s">
        <v>646</v>
      </c>
    </row>
    <row r="169" spans="1:1">
      <c r="A169" s="99" t="s">
        <v>122</v>
      </c>
    </row>
    <row r="170" spans="1:1">
      <c r="A170" s="99" t="s">
        <v>735</v>
      </c>
    </row>
    <row r="171" spans="1:1">
      <c r="A171" s="99" t="s">
        <v>654</v>
      </c>
    </row>
    <row r="172" spans="1:1">
      <c r="A172" s="99" t="s">
        <v>647</v>
      </c>
    </row>
    <row r="173" spans="1:1">
      <c r="A173" s="99" t="s">
        <v>123</v>
      </c>
    </row>
    <row r="174" spans="1:1">
      <c r="A174" s="99" t="s">
        <v>695</v>
      </c>
    </row>
    <row r="175" spans="1:1">
      <c r="A175" s="99" t="s">
        <v>2246</v>
      </c>
    </row>
    <row r="176" spans="1:1">
      <c r="A176" s="99" t="s">
        <v>94</v>
      </c>
    </row>
    <row r="177" spans="1:1">
      <c r="A177" s="99" t="s">
        <v>134</v>
      </c>
    </row>
    <row r="178" spans="1:1">
      <c r="A178" s="99" t="s">
        <v>158</v>
      </c>
    </row>
    <row r="179" spans="1:1">
      <c r="A179" s="61" t="s">
        <v>106</v>
      </c>
    </row>
    <row r="180" spans="1:1">
      <c r="A180" s="99" t="s">
        <v>326</v>
      </c>
    </row>
    <row r="181" spans="1:1">
      <c r="A181" s="99" t="s">
        <v>2262</v>
      </c>
    </row>
    <row r="182" spans="1:1">
      <c r="A182" s="99" t="s">
        <v>110</v>
      </c>
    </row>
    <row r="183" spans="1:1">
      <c r="A183" s="99" t="s">
        <v>266</v>
      </c>
    </row>
    <row r="184" spans="1:1">
      <c r="A184" s="99" t="s">
        <v>686</v>
      </c>
    </row>
    <row r="185" spans="1:1">
      <c r="A185" s="99" t="s">
        <v>696</v>
      </c>
    </row>
    <row r="186" spans="1:1">
      <c r="A186" s="99" t="s">
        <v>314</v>
      </c>
    </row>
    <row r="187" spans="1:1">
      <c r="A187" s="99" t="s">
        <v>322</v>
      </c>
    </row>
    <row r="188" spans="1:1">
      <c r="A188" s="99" t="s">
        <v>2185</v>
      </c>
    </row>
    <row r="189" spans="1:1">
      <c r="A189" s="99" t="s">
        <v>323</v>
      </c>
    </row>
    <row r="190" spans="1:1">
      <c r="A190" s="99" t="s">
        <v>118</v>
      </c>
    </row>
    <row r="191" spans="1:1">
      <c r="A191" s="99" t="s">
        <v>146</v>
      </c>
    </row>
    <row r="192" spans="1:1">
      <c r="A192" s="99" t="s">
        <v>641</v>
      </c>
    </row>
    <row r="193" spans="1:1">
      <c r="A193" s="99" t="s">
        <v>710</v>
      </c>
    </row>
    <row r="194" spans="1:1">
      <c r="A194" s="99" t="s">
        <v>2264</v>
      </c>
    </row>
    <row r="195" spans="1:1">
      <c r="A195" s="99" t="s">
        <v>711</v>
      </c>
    </row>
    <row r="196" spans="1:1">
      <c r="A196" s="99" t="s">
        <v>143</v>
      </c>
    </row>
    <row r="197" spans="1:1">
      <c r="A197" s="99" t="s">
        <v>664</v>
      </c>
    </row>
    <row r="198" spans="1:1">
      <c r="A198" s="99" t="s">
        <v>648</v>
      </c>
    </row>
    <row r="199" spans="1:1">
      <c r="A199" s="99" t="s">
        <v>112</v>
      </c>
    </row>
    <row r="200" spans="1:1">
      <c r="A200" s="99" t="s">
        <v>712</v>
      </c>
    </row>
    <row r="201" spans="1:1">
      <c r="A201" s="99" t="s">
        <v>2198</v>
      </c>
    </row>
    <row r="202" spans="1:1">
      <c r="A202" s="99" t="s">
        <v>163</v>
      </c>
    </row>
    <row r="203" spans="1:1">
      <c r="A203" s="99" t="s">
        <v>706</v>
      </c>
    </row>
    <row r="204" spans="1:1">
      <c r="A204" s="99" t="s">
        <v>713</v>
      </c>
    </row>
    <row r="205" spans="1:1">
      <c r="A205" s="99" t="s">
        <v>2275</v>
      </c>
    </row>
    <row r="206" spans="1:1">
      <c r="A206" s="99" t="s">
        <v>695</v>
      </c>
    </row>
    <row r="207" spans="1:1">
      <c r="A207" s="99" t="s">
        <v>94</v>
      </c>
    </row>
    <row r="208" spans="1:1">
      <c r="A208" s="61" t="s">
        <v>113</v>
      </c>
    </row>
    <row r="215" spans="1:1">
      <c r="A215" s="86" t="s">
        <v>98</v>
      </c>
    </row>
    <row r="216" spans="1:1">
      <c r="A216" s="61" t="s">
        <v>2401</v>
      </c>
    </row>
    <row r="217" spans="1:1">
      <c r="A217" s="99" t="s">
        <v>2049</v>
      </c>
    </row>
    <row r="218" spans="1:1">
      <c r="A218" s="61" t="s">
        <v>2289</v>
      </c>
    </row>
    <row r="219" spans="1:1">
      <c r="A219" s="99" t="s">
        <v>313</v>
      </c>
    </row>
    <row r="220" spans="1:1">
      <c r="A220" s="61" t="s">
        <v>2438</v>
      </c>
    </row>
    <row r="221" spans="1:1">
      <c r="A221" s="99" t="s">
        <v>296</v>
      </c>
    </row>
    <row r="222" spans="1:1">
      <c r="A222" s="61" t="s">
        <v>2461</v>
      </c>
    </row>
    <row r="223" spans="1:1">
      <c r="A223" s="99" t="s">
        <v>545</v>
      </c>
    </row>
    <row r="224" spans="1:1">
      <c r="A224" s="99" t="s">
        <v>336</v>
      </c>
    </row>
    <row r="225" spans="1:1">
      <c r="A225" s="61" t="s">
        <v>2495</v>
      </c>
    </row>
    <row r="226" spans="1:1">
      <c r="A226" s="99" t="s">
        <v>446</v>
      </c>
    </row>
    <row r="227" spans="1:1">
      <c r="A227" s="61" t="s">
        <v>2505</v>
      </c>
    </row>
    <row r="228" spans="1:1">
      <c r="A228" s="99" t="s">
        <v>459</v>
      </c>
    </row>
    <row r="229" spans="1:1">
      <c r="A229" s="61" t="s">
        <v>2511</v>
      </c>
    </row>
    <row r="230" spans="1:1">
      <c r="A230" s="99" t="s">
        <v>436</v>
      </c>
    </row>
    <row r="231" spans="1:1">
      <c r="A231" s="61" t="s">
        <v>2516</v>
      </c>
    </row>
    <row r="232" spans="1:1">
      <c r="A232" s="99" t="s">
        <v>315</v>
      </c>
    </row>
    <row r="233" spans="1:1">
      <c r="A233" s="61" t="s">
        <v>2530</v>
      </c>
    </row>
    <row r="234" spans="1:1">
      <c r="A234" s="99" t="s">
        <v>270</v>
      </c>
    </row>
    <row r="235" spans="1:1">
      <c r="A235" s="61" t="s">
        <v>2553</v>
      </c>
    </row>
    <row r="236" spans="1:1">
      <c r="A236" s="99" t="s">
        <v>431</v>
      </c>
    </row>
    <row r="237" spans="1:1">
      <c r="A237" s="61" t="s">
        <v>2565</v>
      </c>
    </row>
    <row r="238" spans="1:1">
      <c r="A238" s="99" t="s">
        <v>2073</v>
      </c>
    </row>
    <row r="239" spans="1:1">
      <c r="A239" s="61" t="s">
        <v>424</v>
      </c>
    </row>
    <row r="240" spans="1:1">
      <c r="A240" s="99" t="s">
        <v>424</v>
      </c>
    </row>
    <row r="241" spans="1:1">
      <c r="A241" s="99" t="s">
        <v>302</v>
      </c>
    </row>
    <row r="242" spans="1:1">
      <c r="A242" s="61" t="s">
        <v>2305</v>
      </c>
    </row>
    <row r="243" spans="1:1">
      <c r="A243" s="99" t="s">
        <v>108</v>
      </c>
    </row>
    <row r="244" spans="1:1">
      <c r="A244" s="61" t="s">
        <v>2621</v>
      </c>
    </row>
    <row r="245" spans="1:1">
      <c r="A245" s="99" t="s">
        <v>370</v>
      </c>
    </row>
    <row r="246" spans="1:1">
      <c r="A246" s="61" t="s">
        <v>879</v>
      </c>
    </row>
    <row r="247" spans="1:1">
      <c r="A247" s="99" t="s">
        <v>133</v>
      </c>
    </row>
    <row r="248" spans="1:1">
      <c r="A248" s="61" t="s">
        <v>2639</v>
      </c>
    </row>
    <row r="249" spans="1:1">
      <c r="A249" s="99" t="s">
        <v>2237</v>
      </c>
    </row>
    <row r="250" spans="1:1">
      <c r="A250" s="61" t="s">
        <v>2660</v>
      </c>
    </row>
    <row r="251" spans="1:1">
      <c r="A251" s="99" t="s">
        <v>305</v>
      </c>
    </row>
    <row r="252" spans="1:1">
      <c r="A252" s="61" t="s">
        <v>2295</v>
      </c>
    </row>
    <row r="253" spans="1:1">
      <c r="A253" s="99" t="s">
        <v>603</v>
      </c>
    </row>
    <row r="254" spans="1:1">
      <c r="A254" s="99" t="s">
        <v>597</v>
      </c>
    </row>
    <row r="255" spans="1:1">
      <c r="A255" s="99" t="s">
        <v>91</v>
      </c>
    </row>
    <row r="256" spans="1:1">
      <c r="A256" s="99" t="s">
        <v>2261</v>
      </c>
    </row>
    <row r="257" spans="1:1">
      <c r="A257" s="99" t="s">
        <v>2259</v>
      </c>
    </row>
    <row r="258" spans="1:1">
      <c r="A258" s="99" t="s">
        <v>331</v>
      </c>
    </row>
    <row r="259" spans="1:1">
      <c r="A259" s="99" t="s">
        <v>387</v>
      </c>
    </row>
    <row r="260" spans="1:1">
      <c r="A260" s="99" t="s">
        <v>561</v>
      </c>
    </row>
    <row r="261" spans="1:1">
      <c r="A261" s="99" t="s">
        <v>601</v>
      </c>
    </row>
    <row r="262" spans="1:1">
      <c r="A262" s="99" t="s">
        <v>2203</v>
      </c>
    </row>
    <row r="263" spans="1:1">
      <c r="A263" s="99" t="s">
        <v>423</v>
      </c>
    </row>
    <row r="264" spans="1:1">
      <c r="A264" s="99" t="s">
        <v>2100</v>
      </c>
    </row>
    <row r="265" spans="1:1">
      <c r="A265" s="99" t="s">
        <v>2239</v>
      </c>
    </row>
    <row r="266" spans="1:1">
      <c r="A266" s="99" t="s">
        <v>378</v>
      </c>
    </row>
    <row r="267" spans="1:1">
      <c r="A267" s="99" t="s">
        <v>2206</v>
      </c>
    </row>
    <row r="268" spans="1:1">
      <c r="A268" s="99" t="s">
        <v>906</v>
      </c>
    </row>
    <row r="269" spans="1:1">
      <c r="A269" s="99" t="s">
        <v>2242</v>
      </c>
    </row>
    <row r="270" spans="1:1">
      <c r="A270" s="99" t="s">
        <v>2274</v>
      </c>
    </row>
    <row r="271" spans="1:1">
      <c r="A271" s="99" t="s">
        <v>2266</v>
      </c>
    </row>
    <row r="272" spans="1:1">
      <c r="A272" s="99" t="s">
        <v>2253</v>
      </c>
    </row>
    <row r="273" spans="1:1">
      <c r="A273" s="99" t="s">
        <v>366</v>
      </c>
    </row>
    <row r="274" spans="1:1">
      <c r="A274" s="99" t="s">
        <v>380</v>
      </c>
    </row>
    <row r="275" spans="1:1">
      <c r="A275" s="99" t="s">
        <v>382</v>
      </c>
    </row>
    <row r="276" spans="1:1">
      <c r="A276" s="99" t="s">
        <v>314</v>
      </c>
    </row>
    <row r="277" spans="1:1">
      <c r="A277" s="99" t="s">
        <v>553</v>
      </c>
    </row>
    <row r="278" spans="1:1">
      <c r="A278" s="99" t="s">
        <v>1156</v>
      </c>
    </row>
    <row r="279" spans="1:1">
      <c r="A279" s="99" t="s">
        <v>2256</v>
      </c>
    </row>
    <row r="280" spans="1:1">
      <c r="A280" s="99" t="s">
        <v>613</v>
      </c>
    </row>
    <row r="281" spans="1:1">
      <c r="A281" s="99" t="s">
        <v>599</v>
      </c>
    </row>
    <row r="282" spans="1:1">
      <c r="A282" s="99" t="s">
        <v>443</v>
      </c>
    </row>
    <row r="283" spans="1:1">
      <c r="A283" s="99" t="s">
        <v>508</v>
      </c>
    </row>
    <row r="284" spans="1:1">
      <c r="A284" s="99" t="s">
        <v>264</v>
      </c>
    </row>
    <row r="285" spans="1:1">
      <c r="A285" s="99" t="s">
        <v>2188</v>
      </c>
    </row>
    <row r="286" spans="1:1">
      <c r="A286" s="99" t="s">
        <v>455</v>
      </c>
    </row>
    <row r="287" spans="1:1">
      <c r="A287" s="99" t="s">
        <v>606</v>
      </c>
    </row>
    <row r="288" spans="1:1">
      <c r="A288" s="99" t="s">
        <v>557</v>
      </c>
    </row>
    <row r="289" spans="1:1">
      <c r="A289" s="99" t="s">
        <v>404</v>
      </c>
    </row>
    <row r="290" spans="1:1">
      <c r="A290" s="99" t="s">
        <v>2236</v>
      </c>
    </row>
    <row r="291" spans="1:1">
      <c r="A291" s="61" t="s">
        <v>997</v>
      </c>
    </row>
    <row r="292" spans="1:1">
      <c r="A292" s="99" t="s">
        <v>259</v>
      </c>
    </row>
    <row r="293" spans="1:1">
      <c r="A293" s="61" t="s">
        <v>2316</v>
      </c>
    </row>
    <row r="294" spans="1:1">
      <c r="A294" s="99" t="s">
        <v>469</v>
      </c>
    </row>
    <row r="295" spans="1:1">
      <c r="A295" s="61" t="s">
        <v>2710</v>
      </c>
    </row>
    <row r="296" spans="1:1">
      <c r="A296" s="99" t="s">
        <v>262</v>
      </c>
    </row>
    <row r="297" spans="1:1">
      <c r="A297" s="61" t="s">
        <v>1173</v>
      </c>
    </row>
    <row r="298" spans="1:1">
      <c r="A298" s="99" t="s">
        <v>2192</v>
      </c>
    </row>
    <row r="299" spans="1:1">
      <c r="A299" s="61" t="s">
        <v>2760</v>
      </c>
    </row>
    <row r="300" spans="1:1">
      <c r="A300" s="99" t="s">
        <v>2216</v>
      </c>
    </row>
    <row r="301" spans="1:1">
      <c r="A301" s="61" t="s">
        <v>113</v>
      </c>
    </row>
    <row r="304" spans="1:1">
      <c r="A304" s="86" t="s">
        <v>98</v>
      </c>
    </row>
    <row r="305" spans="1:1">
      <c r="A305" s="61" t="s">
        <v>603</v>
      </c>
    </row>
    <row r="306" spans="1:1">
      <c r="A306" s="99" t="s">
        <v>602</v>
      </c>
    </row>
    <row r="307" spans="1:1">
      <c r="A307" s="61" t="s">
        <v>597</v>
      </c>
    </row>
    <row r="308" spans="1:1">
      <c r="A308" s="99" t="s">
        <v>596</v>
      </c>
    </row>
    <row r="309" spans="1:1">
      <c r="A309" s="61" t="s">
        <v>91</v>
      </c>
    </row>
    <row r="310" spans="1:1">
      <c r="A310" s="99" t="s">
        <v>94</v>
      </c>
    </row>
    <row r="311" spans="1:1">
      <c r="A311" s="99" t="s">
        <v>90</v>
      </c>
    </row>
    <row r="312" spans="1:1">
      <c r="A312" s="61" t="s">
        <v>2049</v>
      </c>
    </row>
    <row r="313" spans="1:1">
      <c r="A313" s="99" t="s">
        <v>1920</v>
      </c>
    </row>
    <row r="314" spans="1:1">
      <c r="A314" s="61" t="s">
        <v>313</v>
      </c>
    </row>
    <row r="315" spans="1:1">
      <c r="A315" s="99">
        <v>20170770</v>
      </c>
    </row>
    <row r="316" spans="1:1">
      <c r="A316" s="99">
        <v>20180244</v>
      </c>
    </row>
    <row r="317" spans="1:1">
      <c r="A317" s="99">
        <v>20190341</v>
      </c>
    </row>
    <row r="318" spans="1:1">
      <c r="A318" s="99">
        <v>20190360</v>
      </c>
    </row>
    <row r="319" spans="1:1">
      <c r="A319" s="99">
        <v>20200041</v>
      </c>
    </row>
    <row r="320" spans="1:1">
      <c r="A320" s="99">
        <v>20210004</v>
      </c>
    </row>
    <row r="321" spans="1:1">
      <c r="A321" s="99">
        <v>20210081</v>
      </c>
    </row>
    <row r="322" spans="1:1">
      <c r="A322" s="99">
        <v>20210096</v>
      </c>
    </row>
    <row r="323" spans="1:1">
      <c r="A323" s="99">
        <v>20210181</v>
      </c>
    </row>
    <row r="324" spans="1:1">
      <c r="A324" s="99">
        <v>20210184</v>
      </c>
    </row>
    <row r="325" spans="1:1">
      <c r="A325" s="99">
        <v>20220093</v>
      </c>
    </row>
    <row r="326" spans="1:1">
      <c r="A326" s="99">
        <v>20220196</v>
      </c>
    </row>
    <row r="327" spans="1:1">
      <c r="A327" s="99">
        <v>20230016</v>
      </c>
    </row>
    <row r="328" spans="1:1">
      <c r="A328" s="99">
        <v>20230050</v>
      </c>
    </row>
    <row r="329" spans="1:1">
      <c r="A329" s="99">
        <v>20230167</v>
      </c>
    </row>
    <row r="330" spans="1:1">
      <c r="A330" s="99">
        <v>20230225</v>
      </c>
    </row>
    <row r="331" spans="1:1">
      <c r="A331" s="99">
        <v>20230227</v>
      </c>
    </row>
    <row r="332" spans="1:1">
      <c r="A332" s="99">
        <v>20240092</v>
      </c>
    </row>
    <row r="333" spans="1:1">
      <c r="A333" s="99">
        <v>20240113</v>
      </c>
    </row>
    <row r="334" spans="1:1">
      <c r="A334" s="99">
        <v>20240178</v>
      </c>
    </row>
    <row r="335" spans="1:1">
      <c r="A335" s="99">
        <v>20240202</v>
      </c>
    </row>
    <row r="336" spans="1:1">
      <c r="A336" s="99">
        <v>20240236</v>
      </c>
    </row>
    <row r="337" spans="1:1">
      <c r="A337" s="99" t="s">
        <v>1999</v>
      </c>
    </row>
    <row r="338" spans="1:1">
      <c r="A338" s="61" t="s">
        <v>2261</v>
      </c>
    </row>
    <row r="339" spans="1:1">
      <c r="A339" s="99" t="s">
        <v>1956</v>
      </c>
    </row>
    <row r="340" spans="1:1">
      <c r="A340" s="61" t="s">
        <v>2259</v>
      </c>
    </row>
    <row r="341" spans="1:1">
      <c r="A341" s="99" t="s">
        <v>1938</v>
      </c>
    </row>
    <row r="342" spans="1:1">
      <c r="A342" s="99" t="s">
        <v>1979</v>
      </c>
    </row>
    <row r="343" spans="1:1">
      <c r="A343" s="99" t="s">
        <v>1972</v>
      </c>
    </row>
    <row r="344" spans="1:1">
      <c r="A344" s="61" t="s">
        <v>296</v>
      </c>
    </row>
    <row r="345" spans="1:1">
      <c r="A345" s="99" t="s">
        <v>632</v>
      </c>
    </row>
    <row r="346" spans="1:1">
      <c r="A346" s="99" t="s">
        <v>2117</v>
      </c>
    </row>
    <row r="347" spans="1:1">
      <c r="A347" s="99" t="s">
        <v>408</v>
      </c>
    </row>
    <row r="348" spans="1:1">
      <c r="A348" s="99" t="s">
        <v>2122</v>
      </c>
    </row>
    <row r="349" spans="1:1">
      <c r="A349" s="99" t="s">
        <v>620</v>
      </c>
    </row>
    <row r="350" spans="1:1">
      <c r="A350" s="99" t="s">
        <v>2112</v>
      </c>
    </row>
    <row r="351" spans="1:1">
      <c r="A351" s="99" t="s">
        <v>308</v>
      </c>
    </row>
    <row r="352" spans="1:1">
      <c r="A352" s="99" t="s">
        <v>438</v>
      </c>
    </row>
    <row r="353" spans="1:1">
      <c r="A353" s="99" t="s">
        <v>2138</v>
      </c>
    </row>
    <row r="354" spans="1:1">
      <c r="A354" s="99" t="s">
        <v>1488</v>
      </c>
    </row>
    <row r="355" spans="1:1">
      <c r="A355" s="99" t="s">
        <v>371</v>
      </c>
    </row>
    <row r="356" spans="1:1">
      <c r="A356" s="99" t="s">
        <v>633</v>
      </c>
    </row>
    <row r="357" spans="1:1">
      <c r="A357" s="99" t="s">
        <v>441</v>
      </c>
    </row>
    <row r="358" spans="1:1">
      <c r="A358" s="99" t="s">
        <v>306</v>
      </c>
    </row>
    <row r="359" spans="1:1">
      <c r="A359" s="99" t="s">
        <v>2114</v>
      </c>
    </row>
    <row r="360" spans="1:1">
      <c r="A360" s="99" t="s">
        <v>583</v>
      </c>
    </row>
    <row r="361" spans="1:1">
      <c r="A361" s="99" t="s">
        <v>451</v>
      </c>
    </row>
    <row r="362" spans="1:1">
      <c r="A362" s="99" t="s">
        <v>574</v>
      </c>
    </row>
    <row r="363" spans="1:1">
      <c r="A363" s="99" t="s">
        <v>570</v>
      </c>
    </row>
    <row r="364" spans="1:1">
      <c r="A364" s="99" t="s">
        <v>2003</v>
      </c>
    </row>
    <row r="365" spans="1:1">
      <c r="A365" s="99" t="s">
        <v>2115</v>
      </c>
    </row>
    <row r="366" spans="1:1">
      <c r="A366" s="99" t="s">
        <v>571</v>
      </c>
    </row>
    <row r="367" spans="1:1">
      <c r="A367" s="99" t="s">
        <v>2116</v>
      </c>
    </row>
    <row r="368" spans="1:1">
      <c r="A368" s="99" t="s">
        <v>375</v>
      </c>
    </row>
    <row r="369" spans="1:1">
      <c r="A369" s="99" t="s">
        <v>580</v>
      </c>
    </row>
    <row r="370" spans="1:1">
      <c r="A370" s="99" t="s">
        <v>628</v>
      </c>
    </row>
    <row r="371" spans="1:1">
      <c r="A371" s="99" t="s">
        <v>2125</v>
      </c>
    </row>
    <row r="372" spans="1:1">
      <c r="A372" s="99" t="s">
        <v>298</v>
      </c>
    </row>
    <row r="373" spans="1:1">
      <c r="A373" s="99" t="s">
        <v>483</v>
      </c>
    </row>
    <row r="374" spans="1:1">
      <c r="A374" s="99" t="s">
        <v>2139</v>
      </c>
    </row>
    <row r="375" spans="1:1">
      <c r="A375" s="99" t="s">
        <v>300</v>
      </c>
    </row>
    <row r="376" spans="1:1">
      <c r="A376" s="99" t="s">
        <v>414</v>
      </c>
    </row>
    <row r="377" spans="1:1">
      <c r="A377" s="99" t="s">
        <v>622</v>
      </c>
    </row>
    <row r="378" spans="1:1">
      <c r="A378" s="99" t="s">
        <v>2123</v>
      </c>
    </row>
    <row r="379" spans="1:1">
      <c r="A379" s="99" t="s">
        <v>447</v>
      </c>
    </row>
    <row r="380" spans="1:1">
      <c r="A380" s="99" t="s">
        <v>2130</v>
      </c>
    </row>
    <row r="381" spans="1:1">
      <c r="A381" s="99" t="s">
        <v>631</v>
      </c>
    </row>
    <row r="382" spans="1:1">
      <c r="A382" s="99" t="s">
        <v>310</v>
      </c>
    </row>
    <row r="383" spans="1:1">
      <c r="A383" s="99" t="s">
        <v>2133</v>
      </c>
    </row>
    <row r="384" spans="1:1">
      <c r="A384" s="99" t="s">
        <v>625</v>
      </c>
    </row>
    <row r="385" spans="1:1">
      <c r="A385" s="99" t="s">
        <v>2136</v>
      </c>
    </row>
    <row r="386" spans="1:1">
      <c r="A386" s="99" t="s">
        <v>351</v>
      </c>
    </row>
    <row r="387" spans="1:1">
      <c r="A387" s="99" t="s">
        <v>2141</v>
      </c>
    </row>
    <row r="388" spans="1:1">
      <c r="A388" s="99" t="s">
        <v>295</v>
      </c>
    </row>
    <row r="389" spans="1:1">
      <c r="A389" s="99" t="s">
        <v>2135</v>
      </c>
    </row>
    <row r="390" spans="1:1">
      <c r="A390" s="99" t="s">
        <v>624</v>
      </c>
    </row>
    <row r="391" spans="1:1">
      <c r="A391" s="99" t="s">
        <v>297</v>
      </c>
    </row>
    <row r="392" spans="1:1">
      <c r="A392" s="99" t="s">
        <v>634</v>
      </c>
    </row>
    <row r="393" spans="1:1">
      <c r="A393" s="99" t="s">
        <v>376</v>
      </c>
    </row>
    <row r="394" spans="1:1">
      <c r="A394" s="99" t="s">
        <v>585</v>
      </c>
    </row>
    <row r="395" spans="1:1">
      <c r="A395" s="99" t="s">
        <v>311</v>
      </c>
    </row>
    <row r="396" spans="1:1">
      <c r="A396" s="99" t="s">
        <v>312</v>
      </c>
    </row>
    <row r="397" spans="1:1">
      <c r="A397" s="99" t="s">
        <v>590</v>
      </c>
    </row>
    <row r="398" spans="1:1">
      <c r="A398" s="99" t="s">
        <v>593</v>
      </c>
    </row>
    <row r="399" spans="1:1">
      <c r="A399" s="99" t="s">
        <v>577</v>
      </c>
    </row>
    <row r="400" spans="1:1">
      <c r="A400" s="99" t="s">
        <v>582</v>
      </c>
    </row>
    <row r="401" spans="1:1">
      <c r="A401" s="99" t="s">
        <v>2144</v>
      </c>
    </row>
    <row r="402" spans="1:1">
      <c r="A402" s="99" t="s">
        <v>374</v>
      </c>
    </row>
    <row r="403" spans="1:1">
      <c r="A403" s="99" t="s">
        <v>2127</v>
      </c>
    </row>
    <row r="404" spans="1:1">
      <c r="A404" s="99" t="s">
        <v>2267</v>
      </c>
    </row>
    <row r="405" spans="1:1">
      <c r="A405" s="99" t="s">
        <v>2140</v>
      </c>
    </row>
    <row r="406" spans="1:1">
      <c r="A406" s="99" t="s">
        <v>589</v>
      </c>
    </row>
    <row r="407" spans="1:1">
      <c r="A407" s="99" t="s">
        <v>2142</v>
      </c>
    </row>
    <row r="408" spans="1:1">
      <c r="A408" s="99" t="s">
        <v>592</v>
      </c>
    </row>
    <row r="409" spans="1:1">
      <c r="A409" s="99" t="s">
        <v>2143</v>
      </c>
    </row>
    <row r="410" spans="1:1">
      <c r="A410" s="99" t="s">
        <v>630</v>
      </c>
    </row>
    <row r="411" spans="1:1">
      <c r="A411" s="99" t="s">
        <v>309</v>
      </c>
    </row>
    <row r="412" spans="1:1">
      <c r="A412" s="99" t="s">
        <v>2121</v>
      </c>
    </row>
    <row r="413" spans="1:1">
      <c r="A413" s="99" t="s">
        <v>372</v>
      </c>
    </row>
    <row r="414" spans="1:1">
      <c r="A414" s="99" t="s">
        <v>367</v>
      </c>
    </row>
    <row r="415" spans="1:1">
      <c r="A415" s="99" t="s">
        <v>2118</v>
      </c>
    </row>
    <row r="416" spans="1:1">
      <c r="A416" s="99" t="s">
        <v>2244</v>
      </c>
    </row>
    <row r="417" spans="1:1">
      <c r="A417" s="99" t="s">
        <v>2124</v>
      </c>
    </row>
    <row r="418" spans="1:1">
      <c r="A418" s="99" t="s">
        <v>627</v>
      </c>
    </row>
    <row r="419" spans="1:1">
      <c r="A419" s="99" t="s">
        <v>1629</v>
      </c>
    </row>
    <row r="420" spans="1:1">
      <c r="A420" s="99" t="s">
        <v>2126</v>
      </c>
    </row>
    <row r="421" spans="1:1">
      <c r="A421" s="99" t="s">
        <v>626</v>
      </c>
    </row>
    <row r="422" spans="1:1">
      <c r="A422" s="99" t="s">
        <v>2131</v>
      </c>
    </row>
    <row r="423" spans="1:1">
      <c r="A423" s="99" t="s">
        <v>623</v>
      </c>
    </row>
    <row r="424" spans="1:1">
      <c r="A424" s="99" t="s">
        <v>487</v>
      </c>
    </row>
    <row r="425" spans="1:1">
      <c r="A425" s="99" t="s">
        <v>2137</v>
      </c>
    </row>
    <row r="426" spans="1:1">
      <c r="A426" s="99" t="s">
        <v>621</v>
      </c>
    </row>
    <row r="427" spans="1:1">
      <c r="A427" s="99" t="s">
        <v>368</v>
      </c>
    </row>
    <row r="428" spans="1:1">
      <c r="A428" s="99" t="s">
        <v>373</v>
      </c>
    </row>
    <row r="429" spans="1:1">
      <c r="A429" s="99" t="s">
        <v>2132</v>
      </c>
    </row>
    <row r="430" spans="1:1">
      <c r="A430" s="99" t="s">
        <v>363</v>
      </c>
    </row>
    <row r="431" spans="1:1">
      <c r="A431" s="99" t="s">
        <v>2120</v>
      </c>
    </row>
    <row r="432" spans="1:1">
      <c r="A432" s="99" t="s">
        <v>2119</v>
      </c>
    </row>
    <row r="433" spans="1:1">
      <c r="A433" s="99" t="s">
        <v>2145</v>
      </c>
    </row>
    <row r="434" spans="1:1">
      <c r="A434" s="99" t="s">
        <v>635</v>
      </c>
    </row>
    <row r="435" spans="1:1">
      <c r="A435" s="99" t="s">
        <v>572</v>
      </c>
    </row>
    <row r="436" spans="1:1">
      <c r="A436" s="99" t="s">
        <v>364</v>
      </c>
    </row>
    <row r="437" spans="1:1">
      <c r="A437" s="99" t="s">
        <v>575</v>
      </c>
    </row>
    <row r="438" spans="1:1">
      <c r="A438" s="99" t="s">
        <v>573</v>
      </c>
    </row>
    <row r="439" spans="1:1">
      <c r="A439" s="99" t="s">
        <v>2134</v>
      </c>
    </row>
    <row r="440" spans="1:1">
      <c r="A440" s="99" t="s">
        <v>629</v>
      </c>
    </row>
    <row r="441" spans="1:1">
      <c r="A441" s="99" t="s">
        <v>2128</v>
      </c>
    </row>
    <row r="442" spans="1:1">
      <c r="A442" s="99" t="s">
        <v>307</v>
      </c>
    </row>
    <row r="443" spans="1:1">
      <c r="A443" s="61" t="s">
        <v>331</v>
      </c>
    </row>
    <row r="444" spans="1:1">
      <c r="A444" s="99" t="s">
        <v>330</v>
      </c>
    </row>
    <row r="445" spans="1:1">
      <c r="A445" s="61" t="s">
        <v>545</v>
      </c>
    </row>
    <row r="446" spans="1:1">
      <c r="A446" s="99" t="s">
        <v>2258</v>
      </c>
    </row>
    <row r="447" spans="1:1">
      <c r="A447" s="99" t="s">
        <v>2234</v>
      </c>
    </row>
    <row r="448" spans="1:1">
      <c r="A448" s="99" t="s">
        <v>544</v>
      </c>
    </row>
    <row r="449" spans="1:1">
      <c r="A449" s="99" t="s">
        <v>558</v>
      </c>
    </row>
    <row r="450" spans="1:1">
      <c r="A450" s="99" t="s">
        <v>564</v>
      </c>
    </row>
    <row r="451" spans="1:1">
      <c r="A451" s="99" t="s">
        <v>567</v>
      </c>
    </row>
    <row r="452" spans="1:1">
      <c r="A452" s="61" t="s">
        <v>336</v>
      </c>
    </row>
    <row r="453" spans="1:1">
      <c r="A453" s="99">
        <v>20307</v>
      </c>
    </row>
    <row r="454" spans="1:1">
      <c r="A454" s="99" t="s">
        <v>642</v>
      </c>
    </row>
    <row r="455" spans="1:1">
      <c r="A455" s="99" t="s">
        <v>643</v>
      </c>
    </row>
    <row r="456" spans="1:1">
      <c r="A456" s="99" t="s">
        <v>644</v>
      </c>
    </row>
    <row r="457" spans="1:1">
      <c r="A457" s="99" t="s">
        <v>335</v>
      </c>
    </row>
    <row r="458" spans="1:1">
      <c r="A458" s="99" t="s">
        <v>707</v>
      </c>
    </row>
    <row r="459" spans="1:1">
      <c r="A459" s="99" t="s">
        <v>708</v>
      </c>
    </row>
    <row r="460" spans="1:1">
      <c r="A460" s="61" t="s">
        <v>387</v>
      </c>
    </row>
    <row r="461" spans="1:1">
      <c r="A461" s="99" t="s">
        <v>566</v>
      </c>
    </row>
    <row r="462" spans="1:1">
      <c r="A462" s="99" t="s">
        <v>386</v>
      </c>
    </row>
    <row r="463" spans="1:1">
      <c r="A463" s="99" t="s">
        <v>619</v>
      </c>
    </row>
    <row r="464" spans="1:1">
      <c r="A464" s="99" t="s">
        <v>618</v>
      </c>
    </row>
    <row r="465" spans="1:1">
      <c r="A465" s="61" t="s">
        <v>561</v>
      </c>
    </row>
    <row r="466" spans="1:1">
      <c r="A466" s="99" t="s">
        <v>560</v>
      </c>
    </row>
    <row r="467" spans="1:1">
      <c r="A467" s="61" t="s">
        <v>446</v>
      </c>
    </row>
    <row r="468" spans="1:1">
      <c r="A468" s="99" t="s">
        <v>445</v>
      </c>
    </row>
    <row r="469" spans="1:1">
      <c r="A469" s="61" t="s">
        <v>601</v>
      </c>
    </row>
    <row r="470" spans="1:1">
      <c r="A470" s="99" t="s">
        <v>600</v>
      </c>
    </row>
    <row r="471" spans="1:1">
      <c r="A471" s="61" t="s">
        <v>459</v>
      </c>
    </row>
    <row r="472" spans="1:1">
      <c r="A472" s="99" t="s">
        <v>458</v>
      </c>
    </row>
    <row r="473" spans="1:1">
      <c r="A473" s="99" t="s">
        <v>484</v>
      </c>
    </row>
    <row r="474" spans="1:1">
      <c r="A474" s="99" t="s">
        <v>502</v>
      </c>
    </row>
    <row r="475" spans="1:1">
      <c r="A475" s="99" t="s">
        <v>1470</v>
      </c>
    </row>
    <row r="476" spans="1:1">
      <c r="A476" s="61" t="s">
        <v>436</v>
      </c>
    </row>
    <row r="477" spans="1:1">
      <c r="A477" s="99" t="s">
        <v>548</v>
      </c>
    </row>
    <row r="478" spans="1:1">
      <c r="A478" s="99" t="s">
        <v>435</v>
      </c>
    </row>
    <row r="479" spans="1:1">
      <c r="A479" s="61" t="s">
        <v>315</v>
      </c>
    </row>
    <row r="480" spans="1:1">
      <c r="A480" s="99" t="s">
        <v>314</v>
      </c>
    </row>
    <row r="481" spans="1:1">
      <c r="A481" s="61" t="s">
        <v>2203</v>
      </c>
    </row>
    <row r="482" spans="1:1">
      <c r="A482" s="99" t="s">
        <v>2202</v>
      </c>
    </row>
    <row r="483" spans="1:1">
      <c r="A483" s="61" t="s">
        <v>270</v>
      </c>
    </row>
    <row r="484" spans="1:1">
      <c r="A484" s="99" t="s">
        <v>272</v>
      </c>
    </row>
    <row r="485" spans="1:1">
      <c r="A485" s="99" t="s">
        <v>725</v>
      </c>
    </row>
    <row r="486" spans="1:1">
      <c r="A486" s="99" t="s">
        <v>714</v>
      </c>
    </row>
    <row r="487" spans="1:1">
      <c r="A487" s="99" t="s">
        <v>718</v>
      </c>
    </row>
    <row r="488" spans="1:1">
      <c r="A488" s="99" t="s">
        <v>415</v>
      </c>
    </row>
    <row r="489" spans="1:1">
      <c r="A489" s="99" t="s">
        <v>722</v>
      </c>
    </row>
    <row r="490" spans="1:1">
      <c r="A490" s="99" t="s">
        <v>720</v>
      </c>
    </row>
    <row r="491" spans="1:1">
      <c r="A491" s="99" t="s">
        <v>741</v>
      </c>
    </row>
    <row r="492" spans="1:1">
      <c r="A492" s="99" t="s">
        <v>723</v>
      </c>
    </row>
    <row r="493" spans="1:1">
      <c r="A493" s="99" t="s">
        <v>529</v>
      </c>
    </row>
    <row r="494" spans="1:1">
      <c r="A494" s="99" t="s">
        <v>395</v>
      </c>
    </row>
    <row r="495" spans="1:1">
      <c r="A495" s="99" t="s">
        <v>728</v>
      </c>
    </row>
    <row r="496" spans="1:1">
      <c r="A496" s="99" t="s">
        <v>730</v>
      </c>
    </row>
    <row r="497" spans="1:1">
      <c r="A497" s="99" t="s">
        <v>721</v>
      </c>
    </row>
    <row r="498" spans="1:1">
      <c r="A498" s="99" t="s">
        <v>406</v>
      </c>
    </row>
    <row r="499" spans="1:1">
      <c r="A499" s="99" t="s">
        <v>526</v>
      </c>
    </row>
    <row r="500" spans="1:1">
      <c r="A500" s="99" t="s">
        <v>357</v>
      </c>
    </row>
    <row r="501" spans="1:1">
      <c r="A501" s="99" t="s">
        <v>342</v>
      </c>
    </row>
    <row r="502" spans="1:1">
      <c r="A502" s="99" t="s">
        <v>733</v>
      </c>
    </row>
    <row r="503" spans="1:1">
      <c r="A503" s="99" t="s">
        <v>345</v>
      </c>
    </row>
    <row r="504" spans="1:1">
      <c r="A504" s="99" t="s">
        <v>280</v>
      </c>
    </row>
    <row r="505" spans="1:1">
      <c r="A505" s="99" t="s">
        <v>388</v>
      </c>
    </row>
    <row r="506" spans="1:1">
      <c r="A506" s="99" t="s">
        <v>740</v>
      </c>
    </row>
    <row r="507" spans="1:1">
      <c r="A507" s="99" t="s">
        <v>746</v>
      </c>
    </row>
    <row r="508" spans="1:1">
      <c r="A508" s="99" t="s">
        <v>287</v>
      </c>
    </row>
    <row r="509" spans="1:1">
      <c r="A509" s="99" t="s">
        <v>510</v>
      </c>
    </row>
    <row r="510" spans="1:1">
      <c r="A510" s="99" t="s">
        <v>303</v>
      </c>
    </row>
    <row r="511" spans="1:1">
      <c r="A511" s="99" t="s">
        <v>736</v>
      </c>
    </row>
    <row r="512" spans="1:1">
      <c r="A512" s="99" t="s">
        <v>743</v>
      </c>
    </row>
    <row r="513" spans="1:1">
      <c r="A513" s="99" t="s">
        <v>738</v>
      </c>
    </row>
    <row r="514" spans="1:1">
      <c r="A514" s="99" t="s">
        <v>282</v>
      </c>
    </row>
    <row r="515" spans="1:1">
      <c r="A515" s="99" t="s">
        <v>391</v>
      </c>
    </row>
    <row r="516" spans="1:1">
      <c r="A516" s="99" t="s">
        <v>284</v>
      </c>
    </row>
    <row r="517" spans="1:1">
      <c r="A517" s="99" t="s">
        <v>745</v>
      </c>
    </row>
    <row r="518" spans="1:1">
      <c r="A518" s="99" t="s">
        <v>744</v>
      </c>
    </row>
    <row r="519" spans="1:1">
      <c r="A519" s="99" t="s">
        <v>470</v>
      </c>
    </row>
    <row r="520" spans="1:1">
      <c r="A520" s="99" t="s">
        <v>286</v>
      </c>
    </row>
    <row r="521" spans="1:1">
      <c r="A521" s="99" t="s">
        <v>444</v>
      </c>
    </row>
    <row r="522" spans="1:1">
      <c r="A522" s="99" t="s">
        <v>389</v>
      </c>
    </row>
    <row r="523" spans="1:1">
      <c r="A523" s="99" t="s">
        <v>737</v>
      </c>
    </row>
    <row r="524" spans="1:1">
      <c r="A524" s="99" t="s">
        <v>288</v>
      </c>
    </row>
    <row r="525" spans="1:1">
      <c r="A525" s="99" t="s">
        <v>290</v>
      </c>
    </row>
    <row r="526" spans="1:1">
      <c r="A526" s="99" t="s">
        <v>276</v>
      </c>
    </row>
    <row r="527" spans="1:1">
      <c r="A527" s="99" t="s">
        <v>532</v>
      </c>
    </row>
    <row r="528" spans="1:1">
      <c r="A528" s="99" t="s">
        <v>751</v>
      </c>
    </row>
    <row r="529" spans="1:1">
      <c r="A529" s="99" t="s">
        <v>752</v>
      </c>
    </row>
    <row r="530" spans="1:1">
      <c r="A530" s="99" t="s">
        <v>291</v>
      </c>
    </row>
    <row r="531" spans="1:1">
      <c r="A531" s="99" t="s">
        <v>396</v>
      </c>
    </row>
    <row r="532" spans="1:1">
      <c r="A532" s="99" t="s">
        <v>341</v>
      </c>
    </row>
    <row r="533" spans="1:1">
      <c r="A533" s="99" t="s">
        <v>724</v>
      </c>
    </row>
    <row r="534" spans="1:1">
      <c r="A534" s="99" t="s">
        <v>344</v>
      </c>
    </row>
    <row r="535" spans="1:1">
      <c r="A535" s="99" t="s">
        <v>278</v>
      </c>
    </row>
    <row r="536" spans="1:1">
      <c r="A536" s="99" t="s">
        <v>281</v>
      </c>
    </row>
    <row r="537" spans="1:1">
      <c r="A537" s="99" t="s">
        <v>279</v>
      </c>
    </row>
    <row r="538" spans="1:1">
      <c r="A538" s="99" t="s">
        <v>439</v>
      </c>
    </row>
    <row r="539" spans="1:1">
      <c r="A539" s="99" t="s">
        <v>432</v>
      </c>
    </row>
    <row r="540" spans="1:1">
      <c r="A540" s="99" t="s">
        <v>420</v>
      </c>
    </row>
    <row r="541" spans="1:1">
      <c r="A541" s="99" t="s">
        <v>525</v>
      </c>
    </row>
    <row r="542" spans="1:1">
      <c r="A542" s="99" t="s">
        <v>392</v>
      </c>
    </row>
    <row r="543" spans="1:1">
      <c r="A543" s="99" t="s">
        <v>358</v>
      </c>
    </row>
    <row r="544" spans="1:1">
      <c r="A544" s="99" t="s">
        <v>359</v>
      </c>
    </row>
    <row r="545" spans="1:1">
      <c r="A545" s="99" t="s">
        <v>289</v>
      </c>
    </row>
    <row r="546" spans="1:1">
      <c r="A546" s="99" t="s">
        <v>393</v>
      </c>
    </row>
    <row r="547" spans="1:1">
      <c r="A547" s="99" t="s">
        <v>533</v>
      </c>
    </row>
    <row r="548" spans="1:1">
      <c r="A548" s="99" t="s">
        <v>734</v>
      </c>
    </row>
    <row r="549" spans="1:1">
      <c r="A549" s="99" t="s">
        <v>348</v>
      </c>
    </row>
    <row r="550" spans="1:1">
      <c r="A550" s="99" t="s">
        <v>292</v>
      </c>
    </row>
    <row r="551" spans="1:1">
      <c r="A551" s="99" t="s">
        <v>283</v>
      </c>
    </row>
    <row r="552" spans="1:1">
      <c r="A552" s="99" t="s">
        <v>390</v>
      </c>
    </row>
    <row r="553" spans="1:1">
      <c r="A553" s="99" t="s">
        <v>350</v>
      </c>
    </row>
    <row r="554" spans="1:1">
      <c r="A554" s="99" t="s">
        <v>503</v>
      </c>
    </row>
    <row r="555" spans="1:1">
      <c r="A555" s="99" t="s">
        <v>739</v>
      </c>
    </row>
    <row r="556" spans="1:1">
      <c r="A556" s="99" t="s">
        <v>275</v>
      </c>
    </row>
    <row r="557" spans="1:1">
      <c r="A557" s="99" t="s">
        <v>337</v>
      </c>
    </row>
    <row r="558" spans="1:1">
      <c r="A558" s="99" t="s">
        <v>338</v>
      </c>
    </row>
    <row r="559" spans="1:1">
      <c r="A559" s="99" t="s">
        <v>748</v>
      </c>
    </row>
    <row r="560" spans="1:1">
      <c r="A560" s="99" t="s">
        <v>362</v>
      </c>
    </row>
    <row r="561" spans="1:1">
      <c r="A561" s="99" t="s">
        <v>285</v>
      </c>
    </row>
    <row r="562" spans="1:1">
      <c r="A562" s="99" t="s">
        <v>747</v>
      </c>
    </row>
    <row r="563" spans="1:1">
      <c r="A563" s="99" t="s">
        <v>749</v>
      </c>
    </row>
    <row r="564" spans="1:1">
      <c r="A564" s="99" t="s">
        <v>531</v>
      </c>
    </row>
    <row r="565" spans="1:1">
      <c r="A565" s="99" t="s">
        <v>274</v>
      </c>
    </row>
    <row r="566" spans="1:1">
      <c r="A566" s="99" t="s">
        <v>277</v>
      </c>
    </row>
    <row r="567" spans="1:1">
      <c r="A567" s="99" t="s">
        <v>394</v>
      </c>
    </row>
    <row r="568" spans="1:1">
      <c r="A568" s="99" t="s">
        <v>530</v>
      </c>
    </row>
    <row r="569" spans="1:1">
      <c r="A569" s="99" t="s">
        <v>293</v>
      </c>
    </row>
    <row r="570" spans="1:1">
      <c r="A570" s="99" t="s">
        <v>528</v>
      </c>
    </row>
    <row r="571" spans="1:1">
      <c r="A571" s="99" t="s">
        <v>314</v>
      </c>
    </row>
    <row r="572" spans="1:1">
      <c r="A572" s="61" t="s">
        <v>423</v>
      </c>
    </row>
    <row r="573" spans="1:1">
      <c r="A573" s="99" t="s">
        <v>422</v>
      </c>
    </row>
    <row r="574" spans="1:1">
      <c r="A574" s="99" t="s">
        <v>448</v>
      </c>
    </row>
    <row r="575" spans="1:1">
      <c r="A575" s="61" t="s">
        <v>2100</v>
      </c>
    </row>
    <row r="576" spans="1:1">
      <c r="A576" s="99" t="s">
        <v>2146</v>
      </c>
    </row>
    <row r="577" spans="1:1">
      <c r="A577" s="99" t="s">
        <v>2099</v>
      </c>
    </row>
    <row r="578" spans="1:1">
      <c r="A578" s="99" t="s">
        <v>1985</v>
      </c>
    </row>
    <row r="579" spans="1:1">
      <c r="A579" s="61" t="s">
        <v>2239</v>
      </c>
    </row>
    <row r="580" spans="1:1">
      <c r="A580" s="99" t="s">
        <v>1969</v>
      </c>
    </row>
    <row r="581" spans="1:1">
      <c r="A581" s="99" t="s">
        <v>1970</v>
      </c>
    </row>
    <row r="582" spans="1:1">
      <c r="A582" s="61" t="s">
        <v>378</v>
      </c>
    </row>
    <row r="583" spans="1:1">
      <c r="A583" s="99" t="s">
        <v>377</v>
      </c>
    </row>
    <row r="584" spans="1:1">
      <c r="A584" s="61" t="s">
        <v>431</v>
      </c>
    </row>
    <row r="585" spans="1:1">
      <c r="A585" s="99" t="s">
        <v>595</v>
      </c>
    </row>
    <row r="586" spans="1:1">
      <c r="A586" s="99" t="s">
        <v>568</v>
      </c>
    </row>
    <row r="587" spans="1:1">
      <c r="A587" s="99" t="s">
        <v>430</v>
      </c>
    </row>
    <row r="588" spans="1:1">
      <c r="A588" s="61" t="s">
        <v>2206</v>
      </c>
    </row>
    <row r="589" spans="1:1">
      <c r="A589" s="99" t="s">
        <v>1729</v>
      </c>
    </row>
    <row r="590" spans="1:1">
      <c r="A590" s="99" t="s">
        <v>1872</v>
      </c>
    </row>
    <row r="591" spans="1:1">
      <c r="A591" s="61" t="s">
        <v>2073</v>
      </c>
    </row>
    <row r="592" spans="1:1">
      <c r="A592" s="99" t="s">
        <v>2009</v>
      </c>
    </row>
    <row r="593" spans="1:1">
      <c r="A593" s="99" t="s">
        <v>2210</v>
      </c>
    </row>
    <row r="594" spans="1:1">
      <c r="A594" s="61" t="s">
        <v>906</v>
      </c>
    </row>
    <row r="595" spans="1:1">
      <c r="A595" s="99" t="s">
        <v>1869</v>
      </c>
    </row>
    <row r="596" spans="1:1">
      <c r="A596" s="61" t="s">
        <v>2242</v>
      </c>
    </row>
    <row r="597" spans="1:1">
      <c r="A597" s="99" t="s">
        <v>2241</v>
      </c>
    </row>
    <row r="598" spans="1:1">
      <c r="A598" s="61" t="s">
        <v>2274</v>
      </c>
    </row>
    <row r="599" spans="1:1">
      <c r="A599" s="99" t="s">
        <v>2273</v>
      </c>
    </row>
    <row r="600" spans="1:1">
      <c r="A600" s="61" t="s">
        <v>2266</v>
      </c>
    </row>
    <row r="601" spans="1:1">
      <c r="A601" s="99" t="s">
        <v>2265</v>
      </c>
    </row>
    <row r="602" spans="1:1">
      <c r="A602" s="61" t="s">
        <v>2253</v>
      </c>
    </row>
    <row r="603" spans="1:1">
      <c r="A603" s="99" t="s">
        <v>2257</v>
      </c>
    </row>
    <row r="604" spans="1:1">
      <c r="A604" s="99" t="s">
        <v>2252</v>
      </c>
    </row>
    <row r="605" spans="1:1">
      <c r="A605" s="61" t="s">
        <v>366</v>
      </c>
    </row>
    <row r="606" spans="1:1">
      <c r="A606" s="99" t="s">
        <v>365</v>
      </c>
    </row>
    <row r="607" spans="1:1">
      <c r="A607" s="61" t="s">
        <v>424</v>
      </c>
    </row>
    <row r="608" spans="1:1">
      <c r="A608" s="99">
        <v>996</v>
      </c>
    </row>
    <row r="609" spans="1:1">
      <c r="A609" s="99" t="s">
        <v>513</v>
      </c>
    </row>
    <row r="610" spans="1:1">
      <c r="A610" s="99" t="s">
        <v>753</v>
      </c>
    </row>
    <row r="611" spans="1:1">
      <c r="A611" s="99" t="s">
        <v>2019</v>
      </c>
    </row>
    <row r="612" spans="1:1">
      <c r="A612" s="99" t="s">
        <v>1983</v>
      </c>
    </row>
    <row r="613" spans="1:1">
      <c r="A613" s="61" t="s">
        <v>302</v>
      </c>
    </row>
    <row r="614" spans="1:1">
      <c r="A614" s="99" t="s">
        <v>2229</v>
      </c>
    </row>
    <row r="615" spans="1:1">
      <c r="A615" s="99" t="s">
        <v>2231</v>
      </c>
    </row>
    <row r="616" spans="1:1">
      <c r="A616" s="99" t="s">
        <v>2228</v>
      </c>
    </row>
    <row r="617" spans="1:1">
      <c r="A617" s="99" t="s">
        <v>2230</v>
      </c>
    </row>
    <row r="618" spans="1:1">
      <c r="A618" s="99" t="s">
        <v>301</v>
      </c>
    </row>
    <row r="619" spans="1:1">
      <c r="A619" s="61" t="s">
        <v>108</v>
      </c>
    </row>
    <row r="620" spans="1:1">
      <c r="A620" s="99" t="s">
        <v>131</v>
      </c>
    </row>
    <row r="621" spans="1:1">
      <c r="A621" s="99" t="s">
        <v>340</v>
      </c>
    </row>
    <row r="622" spans="1:1">
      <c r="A622" s="99" t="s">
        <v>339</v>
      </c>
    </row>
    <row r="623" spans="1:1">
      <c r="A623" s="99" t="s">
        <v>352</v>
      </c>
    </row>
    <row r="624" spans="1:1">
      <c r="A624" s="99" t="s">
        <v>355</v>
      </c>
    </row>
    <row r="625" spans="1:1">
      <c r="A625" s="99" t="s">
        <v>2196</v>
      </c>
    </row>
    <row r="626" spans="1:1">
      <c r="A626" s="99" t="s">
        <v>480</v>
      </c>
    </row>
    <row r="627" spans="1:1">
      <c r="A627" s="99" t="s">
        <v>650</v>
      </c>
    </row>
    <row r="628" spans="1:1">
      <c r="A628" s="99" t="s">
        <v>476</v>
      </c>
    </row>
    <row r="629" spans="1:1">
      <c r="A629" s="99" t="s">
        <v>506</v>
      </c>
    </row>
    <row r="630" spans="1:1">
      <c r="A630" s="99" t="s">
        <v>114</v>
      </c>
    </row>
    <row r="631" spans="1:1">
      <c r="A631" s="99" t="s">
        <v>353</v>
      </c>
    </row>
    <row r="632" spans="1:1">
      <c r="A632" s="99" t="s">
        <v>489</v>
      </c>
    </row>
    <row r="633" spans="1:1">
      <c r="A633" s="99" t="s">
        <v>518</v>
      </c>
    </row>
    <row r="634" spans="1:1">
      <c r="A634" s="99" t="s">
        <v>429</v>
      </c>
    </row>
    <row r="635" spans="1:1">
      <c r="A635" s="99" t="s">
        <v>457</v>
      </c>
    </row>
    <row r="636" spans="1:1">
      <c r="A636" s="99" t="s">
        <v>756</v>
      </c>
    </row>
    <row r="637" spans="1:1">
      <c r="A637" s="99" t="s">
        <v>409</v>
      </c>
    </row>
    <row r="638" spans="1:1">
      <c r="A638" s="99" t="s">
        <v>126</v>
      </c>
    </row>
    <row r="639" spans="1:1">
      <c r="A639" s="99" t="s">
        <v>128</v>
      </c>
    </row>
    <row r="640" spans="1:1">
      <c r="A640" s="99" t="s">
        <v>426</v>
      </c>
    </row>
    <row r="641" spans="1:1">
      <c r="A641" s="99" t="s">
        <v>410</v>
      </c>
    </row>
    <row r="642" spans="1:1">
      <c r="A642" s="99" t="s">
        <v>125</v>
      </c>
    </row>
    <row r="643" spans="1:1">
      <c r="A643" s="99" t="s">
        <v>425</v>
      </c>
    </row>
    <row r="644" spans="1:1">
      <c r="A644" s="99" t="s">
        <v>347</v>
      </c>
    </row>
    <row r="645" spans="1:1">
      <c r="A645" s="99" t="s">
        <v>398</v>
      </c>
    </row>
    <row r="646" spans="1:1">
      <c r="A646" s="99" t="s">
        <v>111</v>
      </c>
    </row>
    <row r="647" spans="1:1">
      <c r="A647" s="99" t="s">
        <v>465</v>
      </c>
    </row>
    <row r="648" spans="1:1">
      <c r="A648" s="99" t="s">
        <v>346</v>
      </c>
    </row>
    <row r="649" spans="1:1">
      <c r="A649" s="99" t="s">
        <v>349</v>
      </c>
    </row>
    <row r="650" spans="1:1">
      <c r="A650" s="99" t="s">
        <v>607</v>
      </c>
    </row>
    <row r="651" spans="1:1">
      <c r="A651" s="99" t="s">
        <v>343</v>
      </c>
    </row>
    <row r="652" spans="1:1">
      <c r="A652" s="99" t="s">
        <v>119</v>
      </c>
    </row>
    <row r="653" spans="1:1">
      <c r="A653" s="99" t="s">
        <v>1468</v>
      </c>
    </row>
    <row r="654" spans="1:1">
      <c r="A654" s="99" t="s">
        <v>649</v>
      </c>
    </row>
    <row r="655" spans="1:1">
      <c r="A655" s="99" t="s">
        <v>651</v>
      </c>
    </row>
    <row r="656" spans="1:1">
      <c r="A656" s="99" t="s">
        <v>411</v>
      </c>
    </row>
    <row r="657" spans="1:1">
      <c r="A657" s="99" t="s">
        <v>127</v>
      </c>
    </row>
    <row r="658" spans="1:1">
      <c r="A658" s="99" t="s">
        <v>434</v>
      </c>
    </row>
    <row r="659" spans="1:1">
      <c r="A659" s="99" t="s">
        <v>427</v>
      </c>
    </row>
    <row r="660" spans="1:1">
      <c r="A660" s="99" t="s">
        <v>402</v>
      </c>
    </row>
    <row r="661" spans="1:1">
      <c r="A661" s="99" t="s">
        <v>121</v>
      </c>
    </row>
    <row r="662" spans="1:1">
      <c r="A662" s="99" t="s">
        <v>504</v>
      </c>
    </row>
    <row r="663" spans="1:1">
      <c r="A663" s="99" t="s">
        <v>356</v>
      </c>
    </row>
    <row r="664" spans="1:1">
      <c r="A664" s="99" t="s">
        <v>491</v>
      </c>
    </row>
    <row r="665" spans="1:1">
      <c r="A665" s="99" t="s">
        <v>463</v>
      </c>
    </row>
    <row r="666" spans="1:1">
      <c r="A666" s="99" t="s">
        <v>521</v>
      </c>
    </row>
    <row r="667" spans="1:1">
      <c r="A667" s="99" t="s">
        <v>608</v>
      </c>
    </row>
    <row r="668" spans="1:1">
      <c r="A668" s="99" t="s">
        <v>514</v>
      </c>
    </row>
    <row r="669" spans="1:1">
      <c r="A669" s="99" t="s">
        <v>419</v>
      </c>
    </row>
    <row r="670" spans="1:1">
      <c r="A670" s="99" t="s">
        <v>418</v>
      </c>
    </row>
    <row r="671" spans="1:1">
      <c r="A671" s="99" t="s">
        <v>360</v>
      </c>
    </row>
    <row r="672" spans="1:1">
      <c r="A672" s="99" t="s">
        <v>2201</v>
      </c>
    </row>
    <row r="673" spans="1:1">
      <c r="A673" s="99" t="s">
        <v>421</v>
      </c>
    </row>
    <row r="674" spans="1:1">
      <c r="A674" s="99" t="s">
        <v>757</v>
      </c>
    </row>
    <row r="675" spans="1:1">
      <c r="A675" s="99" t="s">
        <v>488</v>
      </c>
    </row>
    <row r="676" spans="1:1">
      <c r="A676" s="99" t="s">
        <v>527</v>
      </c>
    </row>
    <row r="677" spans="1:1">
      <c r="A677" s="99" t="s">
        <v>361</v>
      </c>
    </row>
    <row r="678" spans="1:1">
      <c r="A678" s="99" t="s">
        <v>2195</v>
      </c>
    </row>
    <row r="679" spans="1:1">
      <c r="A679" s="99" t="s">
        <v>401</v>
      </c>
    </row>
    <row r="680" spans="1:1">
      <c r="A680" s="99" t="s">
        <v>755</v>
      </c>
    </row>
    <row r="681" spans="1:1">
      <c r="A681" s="99" t="s">
        <v>117</v>
      </c>
    </row>
    <row r="682" spans="1:1">
      <c r="A682" s="99" t="s">
        <v>400</v>
      </c>
    </row>
    <row r="683" spans="1:1">
      <c r="A683" s="99" t="s">
        <v>754</v>
      </c>
    </row>
    <row r="684" spans="1:1">
      <c r="A684" s="99" t="s">
        <v>2194</v>
      </c>
    </row>
    <row r="685" spans="1:1">
      <c r="A685" s="99" t="s">
        <v>412</v>
      </c>
    </row>
    <row r="686" spans="1:1">
      <c r="A686" s="99" t="s">
        <v>461</v>
      </c>
    </row>
    <row r="687" spans="1:1">
      <c r="A687" s="99" t="s">
        <v>652</v>
      </c>
    </row>
    <row r="688" spans="1:1">
      <c r="A688" s="99" t="s">
        <v>478</v>
      </c>
    </row>
    <row r="689" spans="1:1">
      <c r="A689" s="99" t="s">
        <v>124</v>
      </c>
    </row>
    <row r="690" spans="1:1">
      <c r="A690" s="99" t="s">
        <v>115</v>
      </c>
    </row>
    <row r="691" spans="1:1">
      <c r="A691" s="99" t="s">
        <v>433</v>
      </c>
    </row>
    <row r="692" spans="1:1">
      <c r="A692" s="99" t="s">
        <v>129</v>
      </c>
    </row>
    <row r="693" spans="1:1">
      <c r="A693" s="99" t="s">
        <v>645</v>
      </c>
    </row>
    <row r="694" spans="1:1">
      <c r="A694" s="99" t="s">
        <v>1202</v>
      </c>
    </row>
    <row r="695" spans="1:1">
      <c r="A695" s="99" t="s">
        <v>107</v>
      </c>
    </row>
    <row r="696" spans="1:1">
      <c r="A696" s="99" t="s">
        <v>354</v>
      </c>
    </row>
    <row r="697" spans="1:1">
      <c r="A697" s="99" t="s">
        <v>481</v>
      </c>
    </row>
    <row r="698" spans="1:1">
      <c r="A698" s="61" t="s">
        <v>380</v>
      </c>
    </row>
    <row r="699" spans="1:1">
      <c r="A699" s="99" t="s">
        <v>379</v>
      </c>
    </row>
    <row r="700" spans="1:1">
      <c r="A700" s="61" t="s">
        <v>382</v>
      </c>
    </row>
    <row r="701" spans="1:1">
      <c r="A701" s="99" t="s">
        <v>381</v>
      </c>
    </row>
    <row r="702" spans="1:1">
      <c r="A702" s="99" t="s">
        <v>492</v>
      </c>
    </row>
    <row r="703" spans="1:1">
      <c r="A703" s="99" t="s">
        <v>383</v>
      </c>
    </row>
    <row r="704" spans="1:1">
      <c r="A704" s="99" t="s">
        <v>486</v>
      </c>
    </row>
    <row r="705" spans="1:1">
      <c r="A705" s="99" t="s">
        <v>604</v>
      </c>
    </row>
    <row r="706" spans="1:1">
      <c r="A706" s="99" t="s">
        <v>495</v>
      </c>
    </row>
    <row r="707" spans="1:1">
      <c r="A707" s="61" t="s">
        <v>370</v>
      </c>
    </row>
    <row r="708" spans="1:1">
      <c r="A708" s="99" t="s">
        <v>369</v>
      </c>
    </row>
    <row r="709" spans="1:1">
      <c r="A709" s="99" t="s">
        <v>594</v>
      </c>
    </row>
    <row r="710" spans="1:1">
      <c r="A710" s="99" t="s">
        <v>2243</v>
      </c>
    </row>
    <row r="711" spans="1:1">
      <c r="A711" s="99" t="s">
        <v>1774</v>
      </c>
    </row>
    <row r="712" spans="1:1">
      <c r="A712" s="99" t="s">
        <v>2065</v>
      </c>
    </row>
    <row r="713" spans="1:1">
      <c r="A713" s="99" t="s">
        <v>384</v>
      </c>
    </row>
    <row r="714" spans="1:1">
      <c r="A714" s="61" t="s">
        <v>2237</v>
      </c>
    </row>
    <row r="715" spans="1:1">
      <c r="A715" s="99" t="s">
        <v>1937</v>
      </c>
    </row>
    <row r="716" spans="1:1">
      <c r="A716" s="61" t="s">
        <v>133</v>
      </c>
    </row>
    <row r="717" spans="1:1">
      <c r="A717" s="99" t="s">
        <v>511</v>
      </c>
    </row>
    <row r="718" spans="1:1">
      <c r="A718" s="99" t="s">
        <v>677</v>
      </c>
    </row>
    <row r="719" spans="1:1">
      <c r="A719" s="99" t="s">
        <v>691</v>
      </c>
    </row>
    <row r="720" spans="1:1">
      <c r="A720" s="99" t="s">
        <v>2245</v>
      </c>
    </row>
    <row r="721" spans="1:1">
      <c r="A721" s="99" t="s">
        <v>1216</v>
      </c>
    </row>
    <row r="722" spans="1:1">
      <c r="A722" s="99" t="s">
        <v>655</v>
      </c>
    </row>
    <row r="723" spans="1:1">
      <c r="A723" s="99" t="s">
        <v>2176</v>
      </c>
    </row>
    <row r="724" spans="1:1">
      <c r="A724" s="99" t="s">
        <v>192</v>
      </c>
    </row>
    <row r="725" spans="1:1">
      <c r="A725" s="99" t="s">
        <v>440</v>
      </c>
    </row>
    <row r="726" spans="1:1">
      <c r="A726" s="99" t="s">
        <v>189</v>
      </c>
    </row>
    <row r="727" spans="1:1">
      <c r="A727" s="99" t="s">
        <v>2169</v>
      </c>
    </row>
    <row r="728" spans="1:1">
      <c r="A728" s="99" t="s">
        <v>1871</v>
      </c>
    </row>
    <row r="729" spans="1:1">
      <c r="A729" s="99" t="s">
        <v>216</v>
      </c>
    </row>
    <row r="730" spans="1:1">
      <c r="A730" s="99" t="s">
        <v>2214</v>
      </c>
    </row>
    <row r="731" spans="1:1">
      <c r="A731" s="99" t="s">
        <v>687</v>
      </c>
    </row>
    <row r="732" spans="1:1">
      <c r="A732" s="99" t="s">
        <v>523</v>
      </c>
    </row>
    <row r="733" spans="1:1">
      <c r="A733" s="99" t="s">
        <v>689</v>
      </c>
    </row>
    <row r="734" spans="1:1">
      <c r="A734" s="99" t="s">
        <v>509</v>
      </c>
    </row>
    <row r="735" spans="1:1">
      <c r="A735" s="99" t="s">
        <v>241</v>
      </c>
    </row>
    <row r="736" spans="1:1">
      <c r="A736" s="99" t="s">
        <v>407</v>
      </c>
    </row>
    <row r="737" spans="1:1">
      <c r="A737" s="99" t="s">
        <v>168</v>
      </c>
    </row>
    <row r="738" spans="1:1">
      <c r="A738" s="99" t="s">
        <v>416</v>
      </c>
    </row>
    <row r="739" spans="1:1">
      <c r="A739" s="99" t="s">
        <v>669</v>
      </c>
    </row>
    <row r="740" spans="1:1">
      <c r="A740" s="99" t="s">
        <v>187</v>
      </c>
    </row>
    <row r="741" spans="1:1">
      <c r="A741" s="99" t="s">
        <v>437</v>
      </c>
    </row>
    <row r="742" spans="1:1">
      <c r="A742" s="99" t="s">
        <v>672</v>
      </c>
    </row>
    <row r="743" spans="1:1">
      <c r="A743" s="99" t="s">
        <v>170</v>
      </c>
    </row>
    <row r="744" spans="1:1">
      <c r="A744" s="99" t="s">
        <v>473</v>
      </c>
    </row>
    <row r="745" spans="1:1">
      <c r="A745" s="99" t="s">
        <v>210</v>
      </c>
    </row>
    <row r="746" spans="1:1">
      <c r="A746" s="99" t="s">
        <v>482</v>
      </c>
    </row>
    <row r="747" spans="1:1">
      <c r="A747" s="99" t="s">
        <v>243</v>
      </c>
    </row>
    <row r="748" spans="1:1">
      <c r="A748" s="99" t="s">
        <v>2211</v>
      </c>
    </row>
    <row r="749" spans="1:1">
      <c r="A749" s="99" t="s">
        <v>222</v>
      </c>
    </row>
    <row r="750" spans="1:1">
      <c r="A750" s="99" t="s">
        <v>251</v>
      </c>
    </row>
    <row r="751" spans="1:1">
      <c r="A751" s="99" t="s">
        <v>220</v>
      </c>
    </row>
    <row r="752" spans="1:1">
      <c r="A752" s="99" t="s">
        <v>2171</v>
      </c>
    </row>
    <row r="753" spans="1:1">
      <c r="A753" s="99" t="s">
        <v>1490</v>
      </c>
    </row>
    <row r="754" spans="1:1">
      <c r="A754" s="99" t="s">
        <v>674</v>
      </c>
    </row>
    <row r="755" spans="1:1">
      <c r="A755" s="99" t="s">
        <v>760</v>
      </c>
    </row>
    <row r="756" spans="1:1">
      <c r="A756" s="99" t="s">
        <v>183</v>
      </c>
    </row>
    <row r="757" spans="1:1">
      <c r="A757" s="99" t="s">
        <v>413</v>
      </c>
    </row>
    <row r="758" spans="1:1">
      <c r="A758" s="99" t="s">
        <v>169</v>
      </c>
    </row>
    <row r="759" spans="1:1">
      <c r="A759" s="99" t="s">
        <v>668</v>
      </c>
    </row>
    <row r="760" spans="1:1">
      <c r="A760" s="99" t="s">
        <v>1893</v>
      </c>
    </row>
    <row r="761" spans="1:1">
      <c r="A761" s="99" t="s">
        <v>224</v>
      </c>
    </row>
    <row r="762" spans="1:1">
      <c r="A762" s="99" t="s">
        <v>245</v>
      </c>
    </row>
    <row r="763" spans="1:1">
      <c r="A763" s="99" t="s">
        <v>499</v>
      </c>
    </row>
    <row r="764" spans="1:1">
      <c r="A764" s="99" t="s">
        <v>230</v>
      </c>
    </row>
    <row r="765" spans="1:1">
      <c r="A765" s="99" t="s">
        <v>490</v>
      </c>
    </row>
    <row r="766" spans="1:1">
      <c r="A766" s="99" t="s">
        <v>235</v>
      </c>
    </row>
    <row r="767" spans="1:1">
      <c r="A767" s="99" t="s">
        <v>676</v>
      </c>
    </row>
    <row r="768" spans="1:1">
      <c r="A768" s="99" t="s">
        <v>201</v>
      </c>
    </row>
    <row r="769" spans="1:1">
      <c r="A769" s="99" t="s">
        <v>452</v>
      </c>
    </row>
    <row r="770" spans="1:1">
      <c r="A770" s="99" t="s">
        <v>206</v>
      </c>
    </row>
    <row r="771" spans="1:1">
      <c r="A771" s="99" t="s">
        <v>1870</v>
      </c>
    </row>
    <row r="772" spans="1:1">
      <c r="A772" s="99" t="s">
        <v>212</v>
      </c>
    </row>
    <row r="773" spans="1:1">
      <c r="A773" s="99" t="s">
        <v>474</v>
      </c>
    </row>
    <row r="774" spans="1:1">
      <c r="A774" s="99" t="s">
        <v>202</v>
      </c>
    </row>
    <row r="775" spans="1:1">
      <c r="A775" s="99" t="s">
        <v>493</v>
      </c>
    </row>
    <row r="776" spans="1:1">
      <c r="A776" s="99" t="s">
        <v>226</v>
      </c>
    </row>
    <row r="777" spans="1:1">
      <c r="A777" s="99" t="s">
        <v>467</v>
      </c>
    </row>
    <row r="778" spans="1:1">
      <c r="A778" s="99" t="s">
        <v>208</v>
      </c>
    </row>
    <row r="779" spans="1:1">
      <c r="A779" s="99" t="s">
        <v>464</v>
      </c>
    </row>
    <row r="780" spans="1:1">
      <c r="A780" s="99" t="s">
        <v>680</v>
      </c>
    </row>
    <row r="781" spans="1:1">
      <c r="A781" s="99" t="s">
        <v>462</v>
      </c>
    </row>
    <row r="782" spans="1:1">
      <c r="A782" s="99" t="s">
        <v>207</v>
      </c>
    </row>
    <row r="783" spans="1:1">
      <c r="A783" s="99" t="s">
        <v>477</v>
      </c>
    </row>
    <row r="784" spans="1:1">
      <c r="A784" s="99" t="s">
        <v>211</v>
      </c>
    </row>
    <row r="785" spans="1:1">
      <c r="A785" s="99" t="s">
        <v>248</v>
      </c>
    </row>
    <row r="786" spans="1:1">
      <c r="A786" s="99" t="s">
        <v>496</v>
      </c>
    </row>
    <row r="787" spans="1:1">
      <c r="A787" s="99" t="s">
        <v>239</v>
      </c>
    </row>
    <row r="788" spans="1:1">
      <c r="A788" s="99" t="s">
        <v>471</v>
      </c>
    </row>
    <row r="789" spans="1:1">
      <c r="A789" s="99" t="s">
        <v>214</v>
      </c>
    </row>
    <row r="790" spans="1:1">
      <c r="A790" s="99" t="s">
        <v>501</v>
      </c>
    </row>
    <row r="791" spans="1:1">
      <c r="A791" s="99" t="s">
        <v>233</v>
      </c>
    </row>
    <row r="792" spans="1:1">
      <c r="A792" s="99" t="s">
        <v>505</v>
      </c>
    </row>
    <row r="793" spans="1:1">
      <c r="A793" s="99" t="s">
        <v>237</v>
      </c>
    </row>
    <row r="794" spans="1:1">
      <c r="A794" s="99" t="s">
        <v>500</v>
      </c>
    </row>
    <row r="795" spans="1:1">
      <c r="A795" s="99" t="s">
        <v>231</v>
      </c>
    </row>
    <row r="796" spans="1:1">
      <c r="A796" s="99" t="s">
        <v>524</v>
      </c>
    </row>
    <row r="797" spans="1:1">
      <c r="A797" s="99" t="s">
        <v>247</v>
      </c>
    </row>
    <row r="798" spans="1:1">
      <c r="A798" s="99" t="s">
        <v>2175</v>
      </c>
    </row>
    <row r="799" spans="1:1">
      <c r="A799" s="99" t="s">
        <v>2178</v>
      </c>
    </row>
    <row r="800" spans="1:1">
      <c r="A800" s="99" t="s">
        <v>690</v>
      </c>
    </row>
    <row r="801" spans="1:1">
      <c r="A801" s="99" t="s">
        <v>2179</v>
      </c>
    </row>
    <row r="802" spans="1:1">
      <c r="A802" s="99" t="s">
        <v>2177</v>
      </c>
    </row>
    <row r="803" spans="1:1">
      <c r="A803" s="99" t="s">
        <v>184</v>
      </c>
    </row>
    <row r="804" spans="1:1">
      <c r="A804" s="99" t="s">
        <v>185</v>
      </c>
    </row>
    <row r="805" spans="1:1">
      <c r="A805" s="99" t="s">
        <v>2204</v>
      </c>
    </row>
    <row r="806" spans="1:1">
      <c r="A806" s="99" t="s">
        <v>2166</v>
      </c>
    </row>
    <row r="807" spans="1:1">
      <c r="A807" s="99" t="s">
        <v>2165</v>
      </c>
    </row>
    <row r="808" spans="1:1">
      <c r="A808" s="99" t="s">
        <v>2162</v>
      </c>
    </row>
    <row r="809" spans="1:1">
      <c r="A809" s="99" t="s">
        <v>2163</v>
      </c>
    </row>
    <row r="810" spans="1:1">
      <c r="A810" s="99" t="s">
        <v>670</v>
      </c>
    </row>
    <row r="811" spans="1:1">
      <c r="A811" s="99" t="s">
        <v>673</v>
      </c>
    </row>
    <row r="812" spans="1:1">
      <c r="A812" s="99" t="s">
        <v>472</v>
      </c>
    </row>
    <row r="813" spans="1:1">
      <c r="A813" s="99" t="s">
        <v>679</v>
      </c>
    </row>
    <row r="814" spans="1:1">
      <c r="A814" s="99" t="s">
        <v>466</v>
      </c>
    </row>
    <row r="815" spans="1:1">
      <c r="A815" s="99" t="s">
        <v>681</v>
      </c>
    </row>
    <row r="816" spans="1:1">
      <c r="A816" s="99" t="s">
        <v>684</v>
      </c>
    </row>
    <row r="817" spans="1:1">
      <c r="A817" s="99" t="s">
        <v>665</v>
      </c>
    </row>
    <row r="818" spans="1:1">
      <c r="A818" s="99" t="s">
        <v>2149</v>
      </c>
    </row>
    <row r="819" spans="1:1">
      <c r="A819" s="99" t="s">
        <v>762</v>
      </c>
    </row>
    <row r="820" spans="1:1">
      <c r="A820" s="99" t="s">
        <v>653</v>
      </c>
    </row>
    <row r="821" spans="1:1">
      <c r="A821" s="99" t="s">
        <v>132</v>
      </c>
    </row>
    <row r="822" spans="1:1">
      <c r="A822" s="99" t="s">
        <v>397</v>
      </c>
    </row>
    <row r="823" spans="1:1">
      <c r="A823" s="99" t="s">
        <v>156</v>
      </c>
    </row>
    <row r="824" spans="1:1">
      <c r="A824" s="99" t="s">
        <v>2148</v>
      </c>
    </row>
    <row r="825" spans="1:1">
      <c r="A825" s="99" t="s">
        <v>147</v>
      </c>
    </row>
    <row r="826" spans="1:1">
      <c r="A826" s="99" t="s">
        <v>149</v>
      </c>
    </row>
    <row r="827" spans="1:1">
      <c r="A827" s="99" t="s">
        <v>135</v>
      </c>
    </row>
    <row r="828" spans="1:1">
      <c r="A828" s="99" t="s">
        <v>2200</v>
      </c>
    </row>
    <row r="829" spans="1:1">
      <c r="A829" s="99" t="s">
        <v>610</v>
      </c>
    </row>
    <row r="830" spans="1:1">
      <c r="A830" s="99" t="s">
        <v>139</v>
      </c>
    </row>
    <row r="831" spans="1:1">
      <c r="A831" s="99" t="s">
        <v>656</v>
      </c>
    </row>
    <row r="832" spans="1:1">
      <c r="A832" s="99" t="s">
        <v>609</v>
      </c>
    </row>
    <row r="833" spans="1:1">
      <c r="A833" s="99" t="s">
        <v>142</v>
      </c>
    </row>
    <row r="834" spans="1:1">
      <c r="A834" s="99" t="s">
        <v>2151</v>
      </c>
    </row>
    <row r="835" spans="1:1">
      <c r="A835" s="99" t="s">
        <v>2150</v>
      </c>
    </row>
    <row r="836" spans="1:1">
      <c r="A836" s="99" t="s">
        <v>144</v>
      </c>
    </row>
    <row r="837" spans="1:1">
      <c r="A837" s="99" t="s">
        <v>150</v>
      </c>
    </row>
    <row r="838" spans="1:1">
      <c r="A838" s="99" t="s">
        <v>165</v>
      </c>
    </row>
    <row r="839" spans="1:1">
      <c r="A839" s="99" t="s">
        <v>154</v>
      </c>
    </row>
    <row r="840" spans="1:1">
      <c r="A840" s="99" t="s">
        <v>659</v>
      </c>
    </row>
    <row r="841" spans="1:1">
      <c r="A841" s="99" t="s">
        <v>2164</v>
      </c>
    </row>
    <row r="842" spans="1:1">
      <c r="A842" s="99" t="s">
        <v>2154</v>
      </c>
    </row>
    <row r="843" spans="1:1">
      <c r="A843" s="99" t="s">
        <v>666</v>
      </c>
    </row>
    <row r="844" spans="1:1">
      <c r="A844" s="99" t="s">
        <v>2159</v>
      </c>
    </row>
    <row r="845" spans="1:1">
      <c r="A845" s="99" t="s">
        <v>180</v>
      </c>
    </row>
    <row r="846" spans="1:1">
      <c r="A846" s="99" t="s">
        <v>193</v>
      </c>
    </row>
    <row r="847" spans="1:1">
      <c r="A847" s="99" t="s">
        <v>2174</v>
      </c>
    </row>
    <row r="848" spans="1:1">
      <c r="A848" s="99" t="s">
        <v>179</v>
      </c>
    </row>
    <row r="849" spans="1:1">
      <c r="A849" s="99" t="s">
        <v>159</v>
      </c>
    </row>
    <row r="850" spans="1:1">
      <c r="A850" s="99" t="s">
        <v>166</v>
      </c>
    </row>
    <row r="851" spans="1:1">
      <c r="A851" s="99" t="s">
        <v>663</v>
      </c>
    </row>
    <row r="852" spans="1:1">
      <c r="A852" s="99" t="s">
        <v>2167</v>
      </c>
    </row>
    <row r="853" spans="1:1">
      <c r="A853" s="99" t="s">
        <v>428</v>
      </c>
    </row>
    <row r="854" spans="1:1">
      <c r="A854" s="99" t="s">
        <v>671</v>
      </c>
    </row>
    <row r="855" spans="1:1">
      <c r="A855" s="99" t="s">
        <v>213</v>
      </c>
    </row>
    <row r="856" spans="1:1">
      <c r="A856" s="99" t="s">
        <v>217</v>
      </c>
    </row>
    <row r="857" spans="1:1">
      <c r="A857" s="99" t="s">
        <v>167</v>
      </c>
    </row>
    <row r="858" spans="1:1">
      <c r="A858" s="99" t="s">
        <v>667</v>
      </c>
    </row>
    <row r="859" spans="1:1">
      <c r="A859" s="99" t="s">
        <v>1874</v>
      </c>
    </row>
    <row r="860" spans="1:1">
      <c r="A860" s="99" t="s">
        <v>223</v>
      </c>
    </row>
    <row r="861" spans="1:1">
      <c r="A861" s="99" t="s">
        <v>164</v>
      </c>
    </row>
    <row r="862" spans="1:1">
      <c r="A862" s="99" t="s">
        <v>186</v>
      </c>
    </row>
    <row r="863" spans="1:1">
      <c r="A863" s="99" t="s">
        <v>764</v>
      </c>
    </row>
    <row r="864" spans="1:1">
      <c r="A864" s="99" t="s">
        <v>460</v>
      </c>
    </row>
    <row r="865" spans="1:1">
      <c r="A865" s="99" t="s">
        <v>199</v>
      </c>
    </row>
    <row r="866" spans="1:1">
      <c r="A866" s="99" t="s">
        <v>453</v>
      </c>
    </row>
    <row r="867" spans="1:1">
      <c r="A867" s="99" t="s">
        <v>611</v>
      </c>
    </row>
    <row r="868" spans="1:1">
      <c r="A868" s="99" t="s">
        <v>497</v>
      </c>
    </row>
    <row r="869" spans="1:1">
      <c r="A869" s="99" t="s">
        <v>236</v>
      </c>
    </row>
    <row r="870" spans="1:1">
      <c r="A870" s="99" t="s">
        <v>2172</v>
      </c>
    </row>
    <row r="871" spans="1:1">
      <c r="A871" s="99" t="s">
        <v>234</v>
      </c>
    </row>
    <row r="872" spans="1:1">
      <c r="A872" s="99" t="s">
        <v>232</v>
      </c>
    </row>
    <row r="873" spans="1:1">
      <c r="A873" s="99" t="s">
        <v>763</v>
      </c>
    </row>
    <row r="874" spans="1:1">
      <c r="A874" s="99" t="s">
        <v>2209</v>
      </c>
    </row>
    <row r="875" spans="1:1">
      <c r="A875" s="99" t="s">
        <v>228</v>
      </c>
    </row>
    <row r="876" spans="1:1">
      <c r="A876" s="99" t="s">
        <v>255</v>
      </c>
    </row>
    <row r="877" spans="1:1">
      <c r="A877" s="99" t="s">
        <v>194</v>
      </c>
    </row>
    <row r="878" spans="1:1">
      <c r="A878" s="99" t="s">
        <v>833</v>
      </c>
    </row>
    <row r="879" spans="1:1">
      <c r="A879" s="99" t="s">
        <v>660</v>
      </c>
    </row>
    <row r="880" spans="1:1">
      <c r="A880" s="99" t="s">
        <v>157</v>
      </c>
    </row>
    <row r="881" spans="1:1">
      <c r="A881" s="99" t="s">
        <v>405</v>
      </c>
    </row>
    <row r="882" spans="1:1">
      <c r="A882" s="99" t="s">
        <v>661</v>
      </c>
    </row>
    <row r="883" spans="1:1">
      <c r="A883" s="99" t="s">
        <v>2161</v>
      </c>
    </row>
    <row r="884" spans="1:1">
      <c r="A884" s="99" t="s">
        <v>2160</v>
      </c>
    </row>
    <row r="885" spans="1:1">
      <c r="A885" s="99" t="s">
        <v>1884</v>
      </c>
    </row>
    <row r="886" spans="1:1">
      <c r="A886" s="99" t="s">
        <v>218</v>
      </c>
    </row>
    <row r="887" spans="1:1">
      <c r="A887" s="99" t="s">
        <v>244</v>
      </c>
    </row>
    <row r="888" spans="1:1">
      <c r="A888" s="99" t="s">
        <v>254</v>
      </c>
    </row>
    <row r="889" spans="1:1">
      <c r="A889" s="99" t="s">
        <v>662</v>
      </c>
    </row>
    <row r="890" spans="1:1">
      <c r="A890" s="99" t="s">
        <v>450</v>
      </c>
    </row>
    <row r="891" spans="1:1">
      <c r="A891" s="99" t="s">
        <v>195</v>
      </c>
    </row>
    <row r="892" spans="1:1">
      <c r="A892" s="99" t="s">
        <v>475</v>
      </c>
    </row>
    <row r="893" spans="1:1">
      <c r="A893" s="99" t="s">
        <v>682</v>
      </c>
    </row>
    <row r="894" spans="1:1">
      <c r="A894" s="99" t="s">
        <v>2218</v>
      </c>
    </row>
    <row r="895" spans="1:1">
      <c r="A895" s="99" t="s">
        <v>238</v>
      </c>
    </row>
    <row r="896" spans="1:1">
      <c r="A896" s="99" t="s">
        <v>519</v>
      </c>
    </row>
    <row r="897" spans="1:1">
      <c r="A897" s="99" t="s">
        <v>688</v>
      </c>
    </row>
    <row r="898" spans="1:1">
      <c r="A898" s="99" t="s">
        <v>2233</v>
      </c>
    </row>
    <row r="899" spans="1:1">
      <c r="A899" s="99" t="s">
        <v>2232</v>
      </c>
    </row>
    <row r="900" spans="1:1">
      <c r="A900" s="99" t="s">
        <v>658</v>
      </c>
    </row>
    <row r="901" spans="1:1">
      <c r="A901" s="99" t="s">
        <v>145</v>
      </c>
    </row>
    <row r="902" spans="1:1">
      <c r="A902" s="99" t="s">
        <v>152</v>
      </c>
    </row>
    <row r="903" spans="1:1">
      <c r="A903" s="99" t="s">
        <v>155</v>
      </c>
    </row>
    <row r="904" spans="1:1">
      <c r="A904" s="99" t="s">
        <v>758</v>
      </c>
    </row>
    <row r="905" spans="1:1">
      <c r="A905" s="99" t="s">
        <v>2152</v>
      </c>
    </row>
    <row r="906" spans="1:1">
      <c r="A906" s="99" t="s">
        <v>809</v>
      </c>
    </row>
    <row r="907" spans="1:1">
      <c r="A907" s="99" t="s">
        <v>161</v>
      </c>
    </row>
    <row r="908" spans="1:1">
      <c r="A908" s="99" t="s">
        <v>759</v>
      </c>
    </row>
    <row r="909" spans="1:1">
      <c r="A909" s="99" t="s">
        <v>2199</v>
      </c>
    </row>
    <row r="910" spans="1:1">
      <c r="A910" s="99" t="s">
        <v>2156</v>
      </c>
    </row>
    <row r="911" spans="1:1">
      <c r="A911" s="99" t="s">
        <v>175</v>
      </c>
    </row>
    <row r="912" spans="1:1">
      <c r="A912" s="99" t="s">
        <v>176</v>
      </c>
    </row>
    <row r="913" spans="1:1">
      <c r="A913" s="99" t="s">
        <v>177</v>
      </c>
    </row>
    <row r="914" spans="1:1">
      <c r="A914" s="99" t="s">
        <v>181</v>
      </c>
    </row>
    <row r="915" spans="1:1">
      <c r="A915" s="99" t="s">
        <v>148</v>
      </c>
    </row>
    <row r="916" spans="1:1">
      <c r="A916" s="99" t="s">
        <v>151</v>
      </c>
    </row>
    <row r="917" spans="1:1">
      <c r="A917" s="99" t="s">
        <v>675</v>
      </c>
    </row>
    <row r="918" spans="1:1">
      <c r="A918" s="99" t="s">
        <v>153</v>
      </c>
    </row>
    <row r="919" spans="1:1">
      <c r="A919" s="99" t="s">
        <v>2153</v>
      </c>
    </row>
    <row r="920" spans="1:1">
      <c r="A920" s="99" t="s">
        <v>178</v>
      </c>
    </row>
    <row r="921" spans="1:1">
      <c r="A921" s="99" t="s">
        <v>162</v>
      </c>
    </row>
    <row r="922" spans="1:1">
      <c r="A922" s="99" t="s">
        <v>160</v>
      </c>
    </row>
    <row r="923" spans="1:1">
      <c r="A923" s="99" t="s">
        <v>1896</v>
      </c>
    </row>
    <row r="924" spans="1:1">
      <c r="A924" s="99" t="s">
        <v>242</v>
      </c>
    </row>
    <row r="925" spans="1:1">
      <c r="A925" s="99" t="s">
        <v>2212</v>
      </c>
    </row>
    <row r="926" spans="1:1">
      <c r="A926" s="99" t="s">
        <v>520</v>
      </c>
    </row>
    <row r="927" spans="1:1">
      <c r="A927" s="99" t="s">
        <v>246</v>
      </c>
    </row>
    <row r="928" spans="1:1">
      <c r="A928" s="99" t="s">
        <v>138</v>
      </c>
    </row>
    <row r="929" spans="1:1">
      <c r="A929" s="99" t="s">
        <v>515</v>
      </c>
    </row>
    <row r="930" spans="1:1">
      <c r="A930" s="99" t="s">
        <v>240</v>
      </c>
    </row>
    <row r="931" spans="1:1">
      <c r="A931" s="99" t="s">
        <v>2155</v>
      </c>
    </row>
    <row r="932" spans="1:1">
      <c r="A932" s="99" t="s">
        <v>2197</v>
      </c>
    </row>
    <row r="933" spans="1:1">
      <c r="A933" s="99" t="s">
        <v>2157</v>
      </c>
    </row>
    <row r="934" spans="1:1">
      <c r="A934" s="99" t="s">
        <v>2205</v>
      </c>
    </row>
    <row r="935" spans="1:1">
      <c r="A935" s="99" t="s">
        <v>2168</v>
      </c>
    </row>
    <row r="936" spans="1:1">
      <c r="A936" s="99" t="s">
        <v>1679</v>
      </c>
    </row>
    <row r="937" spans="1:1">
      <c r="A937" s="99" t="s">
        <v>182</v>
      </c>
    </row>
    <row r="938" spans="1:1">
      <c r="A938" s="99" t="s">
        <v>1721</v>
      </c>
    </row>
    <row r="939" spans="1:1">
      <c r="A939" s="99" t="s">
        <v>209</v>
      </c>
    </row>
    <row r="940" spans="1:1">
      <c r="A940" s="99" t="s">
        <v>249</v>
      </c>
    </row>
    <row r="941" spans="1:1">
      <c r="A941" s="99" t="s">
        <v>385</v>
      </c>
    </row>
    <row r="942" spans="1:1">
      <c r="A942" s="99" t="s">
        <v>456</v>
      </c>
    </row>
    <row r="943" spans="1:1">
      <c r="A943" s="99" t="s">
        <v>678</v>
      </c>
    </row>
    <row r="944" spans="1:1">
      <c r="A944" s="99" t="s">
        <v>498</v>
      </c>
    </row>
    <row r="945" spans="1:1">
      <c r="A945" s="99" t="s">
        <v>685</v>
      </c>
    </row>
    <row r="946" spans="1:1">
      <c r="A946" s="99" t="s">
        <v>2173</v>
      </c>
    </row>
    <row r="947" spans="1:1">
      <c r="A947" s="99" t="s">
        <v>761</v>
      </c>
    </row>
    <row r="948" spans="1:1">
      <c r="A948" s="99" t="s">
        <v>140</v>
      </c>
    </row>
    <row r="949" spans="1:1">
      <c r="A949" s="99" t="s">
        <v>2221</v>
      </c>
    </row>
    <row r="950" spans="1:1">
      <c r="A950" s="99" t="s">
        <v>2222</v>
      </c>
    </row>
    <row r="951" spans="1:1">
      <c r="A951" s="99" t="s">
        <v>2227</v>
      </c>
    </row>
    <row r="952" spans="1:1">
      <c r="A952" s="99" t="s">
        <v>2225</v>
      </c>
    </row>
    <row r="953" spans="1:1">
      <c r="A953" s="99" t="s">
        <v>2219</v>
      </c>
    </row>
    <row r="954" spans="1:1">
      <c r="A954" s="99" t="s">
        <v>2226</v>
      </c>
    </row>
    <row r="955" spans="1:1">
      <c r="A955" s="99" t="s">
        <v>2220</v>
      </c>
    </row>
    <row r="956" spans="1:1">
      <c r="A956" s="99" t="s">
        <v>2224</v>
      </c>
    </row>
    <row r="957" spans="1:1">
      <c r="A957" s="99" t="s">
        <v>2223</v>
      </c>
    </row>
    <row r="958" spans="1:1">
      <c r="A958" s="99" t="s">
        <v>2217</v>
      </c>
    </row>
    <row r="959" spans="1:1">
      <c r="A959" s="99" t="s">
        <v>188</v>
      </c>
    </row>
    <row r="960" spans="1:1">
      <c r="A960" s="99" t="s">
        <v>449</v>
      </c>
    </row>
    <row r="961" spans="1:1">
      <c r="A961" s="99" t="s">
        <v>191</v>
      </c>
    </row>
    <row r="962" spans="1:1">
      <c r="A962" s="99" t="s">
        <v>190</v>
      </c>
    </row>
    <row r="963" spans="1:1">
      <c r="A963" s="99" t="s">
        <v>2170</v>
      </c>
    </row>
    <row r="964" spans="1:1">
      <c r="A964" s="99" t="s">
        <v>198</v>
      </c>
    </row>
    <row r="965" spans="1:1">
      <c r="A965" s="99" t="s">
        <v>479</v>
      </c>
    </row>
    <row r="966" spans="1:1">
      <c r="A966" s="99" t="s">
        <v>219</v>
      </c>
    </row>
    <row r="967" spans="1:1">
      <c r="A967" s="99" t="s">
        <v>494</v>
      </c>
    </row>
    <row r="968" spans="1:1">
      <c r="A968" s="99" t="s">
        <v>229</v>
      </c>
    </row>
    <row r="969" spans="1:1">
      <c r="A969" s="99" t="s">
        <v>253</v>
      </c>
    </row>
    <row r="970" spans="1:1">
      <c r="A970" s="61" t="s">
        <v>305</v>
      </c>
    </row>
    <row r="971" spans="1:1">
      <c r="A971" s="99" t="s">
        <v>550</v>
      </c>
    </row>
    <row r="972" spans="1:1">
      <c r="A972" s="99" t="s">
        <v>540</v>
      </c>
    </row>
    <row r="973" spans="1:1">
      <c r="A973" s="99" t="s">
        <v>534</v>
      </c>
    </row>
    <row r="974" spans="1:1">
      <c r="A974" s="99" t="s">
        <v>546</v>
      </c>
    </row>
    <row r="975" spans="1:1">
      <c r="A975" s="99" t="s">
        <v>559</v>
      </c>
    </row>
    <row r="976" spans="1:1">
      <c r="A976" s="99" t="s">
        <v>537</v>
      </c>
    </row>
    <row r="977" spans="1:1">
      <c r="A977" s="99" t="s">
        <v>541</v>
      </c>
    </row>
    <row r="978" spans="1:1">
      <c r="A978" s="99" t="s">
        <v>535</v>
      </c>
    </row>
    <row r="979" spans="1:1">
      <c r="A979" s="99" t="s">
        <v>542</v>
      </c>
    </row>
    <row r="980" spans="1:1">
      <c r="A980" s="99" t="s">
        <v>539</v>
      </c>
    </row>
    <row r="981" spans="1:1">
      <c r="A981" s="99" t="s">
        <v>569</v>
      </c>
    </row>
    <row r="982" spans="1:1">
      <c r="A982" s="99" t="s">
        <v>549</v>
      </c>
    </row>
    <row r="983" spans="1:1">
      <c r="A983" s="99" t="s">
        <v>536</v>
      </c>
    </row>
    <row r="984" spans="1:1">
      <c r="A984" s="99" t="s">
        <v>565</v>
      </c>
    </row>
    <row r="985" spans="1:1">
      <c r="A985" s="99" t="s">
        <v>563</v>
      </c>
    </row>
    <row r="986" spans="1:1">
      <c r="A986" s="99" t="s">
        <v>304</v>
      </c>
    </row>
    <row r="987" spans="1:1">
      <c r="A987" s="99" t="s">
        <v>562</v>
      </c>
    </row>
    <row r="988" spans="1:1">
      <c r="A988" s="99" t="s">
        <v>547</v>
      </c>
    </row>
    <row r="989" spans="1:1">
      <c r="A989" s="99" t="s">
        <v>543</v>
      </c>
    </row>
    <row r="990" spans="1:1">
      <c r="A990" s="99" t="s">
        <v>551</v>
      </c>
    </row>
    <row r="991" spans="1:1">
      <c r="A991" s="99" t="s">
        <v>538</v>
      </c>
    </row>
    <row r="992" spans="1:1">
      <c r="A992" s="99" t="s">
        <v>555</v>
      </c>
    </row>
    <row r="993" spans="1:1">
      <c r="A993" s="99" t="s">
        <v>554</v>
      </c>
    </row>
    <row r="994" spans="1:1">
      <c r="A994" s="61" t="s">
        <v>314</v>
      </c>
    </row>
    <row r="995" spans="1:1">
      <c r="A995" s="99" t="s">
        <v>314</v>
      </c>
    </row>
    <row r="996" spans="1:1">
      <c r="A996" s="61" t="s">
        <v>259</v>
      </c>
    </row>
    <row r="997" spans="1:1">
      <c r="A997" s="99" t="s">
        <v>576</v>
      </c>
    </row>
    <row r="998" spans="1:1">
      <c r="A998" s="99" t="s">
        <v>584</v>
      </c>
    </row>
    <row r="999" spans="1:1">
      <c r="A999" s="99" t="s">
        <v>294</v>
      </c>
    </row>
    <row r="1000" spans="1:1">
      <c r="A1000" s="99" t="s">
        <v>587</v>
      </c>
    </row>
    <row r="1001" spans="1:1">
      <c r="A1001" s="99" t="s">
        <v>512</v>
      </c>
    </row>
    <row r="1002" spans="1:1">
      <c r="A1002" s="99" t="s">
        <v>586</v>
      </c>
    </row>
    <row r="1003" spans="1:1">
      <c r="A1003" s="99" t="s">
        <v>299</v>
      </c>
    </row>
    <row r="1004" spans="1:1">
      <c r="A1004" s="99" t="s">
        <v>578</v>
      </c>
    </row>
    <row r="1005" spans="1:1">
      <c r="A1005" s="99" t="s">
        <v>591</v>
      </c>
    </row>
    <row r="1006" spans="1:1">
      <c r="A1006" s="99" t="s">
        <v>417</v>
      </c>
    </row>
    <row r="1007" spans="1:1">
      <c r="A1007" s="99" t="s">
        <v>581</v>
      </c>
    </row>
    <row r="1008" spans="1:1">
      <c r="A1008" s="99" t="s">
        <v>516</v>
      </c>
    </row>
    <row r="1009" spans="1:1">
      <c r="A1009" s="99" t="s">
        <v>522</v>
      </c>
    </row>
    <row r="1010" spans="1:1">
      <c r="A1010" s="99" t="s">
        <v>517</v>
      </c>
    </row>
    <row r="1011" spans="1:1">
      <c r="A1011" s="99" t="s">
        <v>588</v>
      </c>
    </row>
    <row r="1012" spans="1:1">
      <c r="A1012" s="99" t="s">
        <v>258</v>
      </c>
    </row>
    <row r="1013" spans="1:1">
      <c r="A1013" s="61" t="s">
        <v>553</v>
      </c>
    </row>
    <row r="1014" spans="1:1">
      <c r="A1014" s="99" t="s">
        <v>552</v>
      </c>
    </row>
    <row r="1015" spans="1:1">
      <c r="A1015" s="61" t="s">
        <v>1156</v>
      </c>
    </row>
    <row r="1016" spans="1:1">
      <c r="A1016" s="99" t="s">
        <v>1993</v>
      </c>
    </row>
    <row r="1017" spans="1:1">
      <c r="A1017" s="99" t="s">
        <v>1905</v>
      </c>
    </row>
    <row r="1018" spans="1:1">
      <c r="A1018" s="99" t="s">
        <v>1778</v>
      </c>
    </row>
    <row r="1019" spans="1:1">
      <c r="A1019" s="61" t="s">
        <v>2256</v>
      </c>
    </row>
    <row r="1020" spans="1:1">
      <c r="A1020" s="99" t="s">
        <v>1876</v>
      </c>
    </row>
    <row r="1021" spans="1:1">
      <c r="A1021" s="61" t="s">
        <v>613</v>
      </c>
    </row>
    <row r="1022" spans="1:1">
      <c r="A1022" s="99" t="s">
        <v>612</v>
      </c>
    </row>
    <row r="1023" spans="1:1">
      <c r="A1023" s="99" t="s">
        <v>693</v>
      </c>
    </row>
    <row r="1024" spans="1:1">
      <c r="A1024" s="99" t="s">
        <v>2272</v>
      </c>
    </row>
    <row r="1025" spans="1:1">
      <c r="A1025" s="99" t="s">
        <v>2269</v>
      </c>
    </row>
    <row r="1026" spans="1:1">
      <c r="A1026" s="61" t="s">
        <v>599</v>
      </c>
    </row>
    <row r="1027" spans="1:1">
      <c r="A1027" s="99" t="s">
        <v>598</v>
      </c>
    </row>
    <row r="1028" spans="1:1">
      <c r="A1028" s="61" t="s">
        <v>469</v>
      </c>
    </row>
    <row r="1029" spans="1:1">
      <c r="A1029" s="99" t="s">
        <v>485</v>
      </c>
    </row>
    <row r="1030" spans="1:1">
      <c r="A1030" s="99" t="s">
        <v>468</v>
      </c>
    </row>
    <row r="1031" spans="1:1">
      <c r="A1031" s="61" t="s">
        <v>443</v>
      </c>
    </row>
    <row r="1032" spans="1:1">
      <c r="A1032" s="99" t="s">
        <v>442</v>
      </c>
    </row>
    <row r="1033" spans="1:1">
      <c r="A1033" s="99" t="s">
        <v>1486</v>
      </c>
    </row>
    <row r="1034" spans="1:1">
      <c r="A1034" s="61" t="s">
        <v>262</v>
      </c>
    </row>
    <row r="1035" spans="1:1">
      <c r="A1035" s="99" t="s">
        <v>261</v>
      </c>
    </row>
    <row r="1036" spans="1:1">
      <c r="A1036" s="61" t="s">
        <v>508</v>
      </c>
    </row>
    <row r="1037" spans="1:1">
      <c r="A1037" s="99" t="s">
        <v>507</v>
      </c>
    </row>
    <row r="1038" spans="1:1">
      <c r="A1038" s="61" t="s">
        <v>264</v>
      </c>
    </row>
    <row r="1039" spans="1:1">
      <c r="A1039" s="99" t="s">
        <v>263</v>
      </c>
    </row>
    <row r="1040" spans="1:1">
      <c r="A1040" s="61" t="s">
        <v>2188</v>
      </c>
    </row>
    <row r="1041" spans="1:1">
      <c r="A1041" s="99" t="s">
        <v>377</v>
      </c>
    </row>
    <row r="1042" spans="1:1">
      <c r="A1042" s="99" t="s">
        <v>2188</v>
      </c>
    </row>
    <row r="1043" spans="1:1">
      <c r="A1043" s="61" t="s">
        <v>455</v>
      </c>
    </row>
    <row r="1044" spans="1:1">
      <c r="A1044" s="99" t="s">
        <v>579</v>
      </c>
    </row>
    <row r="1045" spans="1:1">
      <c r="A1045" s="99" t="s">
        <v>454</v>
      </c>
    </row>
    <row r="1046" spans="1:1">
      <c r="A1046" s="61" t="s">
        <v>2192</v>
      </c>
    </row>
    <row r="1047" spans="1:1">
      <c r="A1047" s="99" t="s">
        <v>2240</v>
      </c>
    </row>
    <row r="1048" spans="1:1">
      <c r="A1048" s="99" t="s">
        <v>2193</v>
      </c>
    </row>
    <row r="1049" spans="1:1">
      <c r="A1049" s="99" t="s">
        <v>2191</v>
      </c>
    </row>
    <row r="1050" spans="1:1">
      <c r="A1050" s="61" t="s">
        <v>606</v>
      </c>
    </row>
    <row r="1051" spans="1:1">
      <c r="A1051" s="99" t="s">
        <v>605</v>
      </c>
    </row>
    <row r="1052" spans="1:1">
      <c r="A1052" s="61" t="s">
        <v>557</v>
      </c>
    </row>
    <row r="1053" spans="1:1">
      <c r="A1053" s="99" t="s">
        <v>1955</v>
      </c>
    </row>
    <row r="1054" spans="1:1">
      <c r="A1054" s="99" t="s">
        <v>2260</v>
      </c>
    </row>
    <row r="1055" spans="1:1">
      <c r="A1055" s="99" t="s">
        <v>556</v>
      </c>
    </row>
    <row r="1056" spans="1:1">
      <c r="A1056" s="61" t="s">
        <v>404</v>
      </c>
    </row>
    <row r="1057" spans="1:1">
      <c r="A1057" s="99" t="s">
        <v>403</v>
      </c>
    </row>
    <row r="1058" spans="1:1">
      <c r="A1058" s="61" t="s">
        <v>2236</v>
      </c>
    </row>
    <row r="1059" spans="1:1">
      <c r="A1059" s="99" t="s">
        <v>2235</v>
      </c>
    </row>
    <row r="1060" spans="1:1">
      <c r="A1060" s="61" t="s">
        <v>2216</v>
      </c>
    </row>
    <row r="1061" spans="1:1">
      <c r="A1061" s="99" t="s">
        <v>2215</v>
      </c>
    </row>
    <row r="1062" spans="1:1">
      <c r="A1062" s="61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1CE1-F96F-41A5-A6BB-5C661C9CE8A6}">
  <sheetPr filterMode="1">
    <tabColor theme="9" tint="0.59999389629810485"/>
  </sheetPr>
  <dimension ref="A1:Z3438"/>
  <sheetViews>
    <sheetView topLeftCell="C1" workbookViewId="0">
      <selection activeCell="I1678" sqref="I1678"/>
    </sheetView>
  </sheetViews>
  <sheetFormatPr defaultRowHeight="14.45"/>
  <cols>
    <col min="1" max="1" width="16.42578125" bestFit="1" customWidth="1"/>
    <col min="2" max="2" width="43.5703125" bestFit="1" customWidth="1"/>
    <col min="3" max="3" width="34" customWidth="1"/>
    <col min="4" max="4" width="13.5703125" customWidth="1"/>
    <col min="5" max="5" width="21.5703125" bestFit="1" customWidth="1"/>
    <col min="7" max="7" width="21.140625" bestFit="1" customWidth="1"/>
    <col min="9" max="9" width="51.42578125" bestFit="1" customWidth="1"/>
    <col min="12" max="12" width="10.42578125" bestFit="1" customWidth="1"/>
    <col min="16" max="16" width="11" bestFit="1" customWidth="1"/>
  </cols>
  <sheetData>
    <row r="1" spans="1:26">
      <c r="A1" s="92" t="s">
        <v>15</v>
      </c>
      <c r="B1" s="93" t="s">
        <v>16</v>
      </c>
      <c r="C1" s="93" t="s">
        <v>17</v>
      </c>
      <c r="D1" s="93" t="s">
        <v>18</v>
      </c>
      <c r="E1" s="93" t="s">
        <v>19</v>
      </c>
      <c r="F1" s="93" t="s">
        <v>20</v>
      </c>
      <c r="G1" s="93" t="s">
        <v>21</v>
      </c>
      <c r="H1" s="94" t="s">
        <v>22</v>
      </c>
      <c r="I1" s="93" t="s">
        <v>23</v>
      </c>
      <c r="J1" s="95" t="s">
        <v>24</v>
      </c>
      <c r="K1" s="96" t="s">
        <v>25</v>
      </c>
      <c r="L1" s="96" t="s">
        <v>26</v>
      </c>
      <c r="M1" s="93" t="s">
        <v>27</v>
      </c>
      <c r="N1" s="93" t="s">
        <v>28</v>
      </c>
      <c r="O1" s="93" t="s">
        <v>29</v>
      </c>
      <c r="P1" s="93" t="s">
        <v>30</v>
      </c>
      <c r="Q1" s="93" t="s">
        <v>31</v>
      </c>
      <c r="R1" s="97" t="s">
        <v>3037</v>
      </c>
      <c r="S1" s="97" t="s">
        <v>3038</v>
      </c>
      <c r="T1" s="98" t="s">
        <v>3039</v>
      </c>
      <c r="U1" s="98" t="s">
        <v>3040</v>
      </c>
      <c r="V1" s="91" t="s">
        <v>3041</v>
      </c>
      <c r="W1" t="s">
        <v>3042</v>
      </c>
      <c r="X1" t="s">
        <v>3043</v>
      </c>
      <c r="Y1" t="s">
        <v>3044</v>
      </c>
      <c r="Z1" t="s">
        <v>3045</v>
      </c>
    </row>
    <row r="2" spans="1:26" hidden="1">
      <c r="A2" t="s">
        <v>2295</v>
      </c>
      <c r="B2" t="s">
        <v>2252</v>
      </c>
      <c r="C2" t="s">
        <v>2253</v>
      </c>
      <c r="D2" t="s">
        <v>2254</v>
      </c>
      <c r="E2" t="s">
        <v>92</v>
      </c>
      <c r="F2">
        <v>40700</v>
      </c>
      <c r="G2" t="s">
        <v>784</v>
      </c>
      <c r="I2" t="s">
        <v>260</v>
      </c>
      <c r="J2">
        <v>2026</v>
      </c>
      <c r="K2">
        <v>5</v>
      </c>
      <c r="L2" t="s">
        <v>95</v>
      </c>
      <c r="M2">
        <v>1696.88</v>
      </c>
      <c r="N2">
        <v>1</v>
      </c>
      <c r="O2">
        <v>1696.88</v>
      </c>
      <c r="P2" t="s">
        <v>2255</v>
      </c>
    </row>
    <row r="3" spans="1:26" hidden="1">
      <c r="A3" t="s">
        <v>2295</v>
      </c>
      <c r="B3" t="s">
        <v>2252</v>
      </c>
      <c r="C3" t="s">
        <v>2253</v>
      </c>
      <c r="D3" t="s">
        <v>2254</v>
      </c>
      <c r="E3" t="s">
        <v>92</v>
      </c>
      <c r="F3">
        <v>40700</v>
      </c>
      <c r="G3" t="s">
        <v>784</v>
      </c>
      <c r="I3" t="s">
        <v>141</v>
      </c>
      <c r="J3">
        <v>2026</v>
      </c>
      <c r="K3">
        <v>5</v>
      </c>
      <c r="L3" t="s">
        <v>95</v>
      </c>
      <c r="M3">
        <v>3989.88</v>
      </c>
      <c r="N3">
        <v>1</v>
      </c>
      <c r="O3">
        <v>3989.88</v>
      </c>
      <c r="P3" t="s">
        <v>2255</v>
      </c>
    </row>
    <row r="4" spans="1:26" hidden="1">
      <c r="A4" t="s">
        <v>2295</v>
      </c>
      <c r="B4" t="s">
        <v>2252</v>
      </c>
      <c r="C4" t="s">
        <v>2253</v>
      </c>
      <c r="D4" t="s">
        <v>2254</v>
      </c>
      <c r="E4" t="s">
        <v>92</v>
      </c>
      <c r="F4">
        <v>40700</v>
      </c>
      <c r="G4" t="s">
        <v>784</v>
      </c>
      <c r="I4" t="s">
        <v>692</v>
      </c>
      <c r="J4">
        <v>2026</v>
      </c>
      <c r="K4">
        <v>5</v>
      </c>
      <c r="L4" t="s">
        <v>95</v>
      </c>
      <c r="M4">
        <v>3534.95</v>
      </c>
      <c r="N4">
        <v>1</v>
      </c>
      <c r="O4">
        <v>3534.95</v>
      </c>
      <c r="P4" t="s">
        <v>2255</v>
      </c>
    </row>
    <row r="5" spans="1:26" hidden="1">
      <c r="A5" t="s">
        <v>2295</v>
      </c>
      <c r="B5" t="s">
        <v>2252</v>
      </c>
      <c r="C5" t="s">
        <v>2253</v>
      </c>
      <c r="D5" t="s">
        <v>2254</v>
      </c>
      <c r="E5" t="s">
        <v>106</v>
      </c>
      <c r="F5">
        <v>40700</v>
      </c>
      <c r="G5" t="s">
        <v>784</v>
      </c>
      <c r="I5" t="s">
        <v>118</v>
      </c>
      <c r="J5">
        <v>2026</v>
      </c>
      <c r="K5">
        <v>5</v>
      </c>
      <c r="L5" t="s">
        <v>95</v>
      </c>
      <c r="M5">
        <v>3622.7</v>
      </c>
      <c r="N5">
        <v>1</v>
      </c>
      <c r="O5">
        <v>3622.7</v>
      </c>
      <c r="P5" t="s">
        <v>2255</v>
      </c>
    </row>
    <row r="6" spans="1:26" hidden="1">
      <c r="A6" t="s">
        <v>879</v>
      </c>
      <c r="B6" t="s">
        <v>1216</v>
      </c>
      <c r="C6" t="s">
        <v>133</v>
      </c>
      <c r="D6" t="s">
        <v>2254</v>
      </c>
      <c r="E6" t="s">
        <v>106</v>
      </c>
      <c r="F6">
        <v>40700</v>
      </c>
      <c r="G6" t="s">
        <v>784</v>
      </c>
      <c r="I6" t="s">
        <v>110</v>
      </c>
      <c r="J6">
        <v>2026</v>
      </c>
      <c r="K6">
        <v>5</v>
      </c>
      <c r="L6" t="s">
        <v>95</v>
      </c>
      <c r="M6">
        <v>573.78</v>
      </c>
      <c r="N6">
        <v>1</v>
      </c>
      <c r="O6">
        <v>573.78</v>
      </c>
      <c r="P6" t="s">
        <v>2255</v>
      </c>
    </row>
    <row r="7" spans="1:26" hidden="1">
      <c r="A7" t="s">
        <v>2505</v>
      </c>
      <c r="B7" t="s">
        <v>1470</v>
      </c>
      <c r="C7" t="s">
        <v>459</v>
      </c>
      <c r="D7" t="s">
        <v>2254</v>
      </c>
      <c r="E7" t="s">
        <v>92</v>
      </c>
      <c r="F7">
        <v>40700</v>
      </c>
      <c r="G7" t="s">
        <v>784</v>
      </c>
      <c r="I7" t="s">
        <v>260</v>
      </c>
      <c r="J7">
        <v>2026</v>
      </c>
      <c r="K7">
        <v>5</v>
      </c>
      <c r="L7" t="s">
        <v>95</v>
      </c>
      <c r="M7">
        <v>1200</v>
      </c>
      <c r="N7">
        <v>1</v>
      </c>
      <c r="O7">
        <v>1200</v>
      </c>
      <c r="P7" t="s">
        <v>2255</v>
      </c>
    </row>
    <row r="8" spans="1:26" hidden="1">
      <c r="A8" t="s">
        <v>2505</v>
      </c>
      <c r="B8" t="s">
        <v>1470</v>
      </c>
      <c r="C8" t="s">
        <v>459</v>
      </c>
      <c r="D8" t="s">
        <v>2254</v>
      </c>
      <c r="E8" t="s">
        <v>106</v>
      </c>
      <c r="F8">
        <v>40700</v>
      </c>
      <c r="G8" t="s">
        <v>784</v>
      </c>
      <c r="I8" t="s">
        <v>112</v>
      </c>
      <c r="J8">
        <v>2026</v>
      </c>
      <c r="K8">
        <v>5</v>
      </c>
      <c r="L8" t="s">
        <v>95</v>
      </c>
      <c r="M8">
        <v>326</v>
      </c>
      <c r="N8">
        <v>1</v>
      </c>
      <c r="O8">
        <v>326</v>
      </c>
      <c r="P8" t="s">
        <v>2255</v>
      </c>
    </row>
    <row r="9" spans="1:26" hidden="1">
      <c r="A9" t="s">
        <v>2505</v>
      </c>
      <c r="B9" t="s">
        <v>1470</v>
      </c>
      <c r="C9" t="s">
        <v>459</v>
      </c>
      <c r="D9" t="s">
        <v>2254</v>
      </c>
      <c r="E9" t="s">
        <v>106</v>
      </c>
      <c r="F9">
        <v>40700</v>
      </c>
      <c r="G9" t="s">
        <v>784</v>
      </c>
      <c r="I9" t="s">
        <v>163</v>
      </c>
      <c r="J9">
        <v>2026</v>
      </c>
      <c r="K9">
        <v>5</v>
      </c>
      <c r="L9" t="s">
        <v>95</v>
      </c>
      <c r="M9">
        <v>2100</v>
      </c>
      <c r="N9">
        <v>1</v>
      </c>
      <c r="O9">
        <v>2100</v>
      </c>
      <c r="P9" t="s">
        <v>2255</v>
      </c>
    </row>
    <row r="10" spans="1:26" hidden="1">
      <c r="A10" t="s">
        <v>2295</v>
      </c>
      <c r="B10" t="s">
        <v>1486</v>
      </c>
      <c r="C10" t="s">
        <v>443</v>
      </c>
      <c r="D10" t="s">
        <v>2254</v>
      </c>
      <c r="E10" t="s">
        <v>92</v>
      </c>
      <c r="F10">
        <v>40700</v>
      </c>
      <c r="G10" t="s">
        <v>784</v>
      </c>
      <c r="I10" t="s">
        <v>260</v>
      </c>
      <c r="J10">
        <v>2026</v>
      </c>
      <c r="K10">
        <v>5</v>
      </c>
      <c r="L10" t="s">
        <v>95</v>
      </c>
      <c r="M10">
        <v>1336.2438</v>
      </c>
      <c r="N10">
        <v>1</v>
      </c>
      <c r="O10">
        <v>1336.2438</v>
      </c>
      <c r="P10" t="s">
        <v>2255</v>
      </c>
    </row>
    <row r="11" spans="1:26" hidden="1">
      <c r="A11" t="s">
        <v>2295</v>
      </c>
      <c r="B11" t="s">
        <v>1486</v>
      </c>
      <c r="C11" t="s">
        <v>443</v>
      </c>
      <c r="D11" t="s">
        <v>2254</v>
      </c>
      <c r="E11" t="s">
        <v>106</v>
      </c>
      <c r="F11">
        <v>40700</v>
      </c>
      <c r="G11" t="s">
        <v>784</v>
      </c>
      <c r="I11" t="s">
        <v>118</v>
      </c>
      <c r="J11">
        <v>2026</v>
      </c>
      <c r="K11">
        <v>5</v>
      </c>
      <c r="L11" t="s">
        <v>95</v>
      </c>
      <c r="M11">
        <v>222.70910000000001</v>
      </c>
      <c r="N11">
        <v>1</v>
      </c>
      <c r="O11">
        <v>222.70910000000001</v>
      </c>
      <c r="P11" t="s">
        <v>2255</v>
      </c>
    </row>
    <row r="12" spans="1:26" hidden="1">
      <c r="A12" t="s">
        <v>2295</v>
      </c>
      <c r="B12" t="s">
        <v>1486</v>
      </c>
      <c r="C12" t="s">
        <v>443</v>
      </c>
      <c r="D12" t="s">
        <v>2254</v>
      </c>
      <c r="E12" t="s">
        <v>106</v>
      </c>
      <c r="F12">
        <v>40700</v>
      </c>
      <c r="G12" t="s">
        <v>784</v>
      </c>
      <c r="I12" t="s">
        <v>112</v>
      </c>
      <c r="J12">
        <v>2026</v>
      </c>
      <c r="K12">
        <v>5</v>
      </c>
      <c r="L12" t="s">
        <v>95</v>
      </c>
      <c r="M12">
        <v>167.0292</v>
      </c>
      <c r="N12">
        <v>1</v>
      </c>
      <c r="O12">
        <v>167.0292</v>
      </c>
      <c r="P12" t="s">
        <v>2255</v>
      </c>
    </row>
    <row r="13" spans="1:26" hidden="1">
      <c r="A13" t="s">
        <v>2295</v>
      </c>
      <c r="B13" t="s">
        <v>1486</v>
      </c>
      <c r="C13" t="s">
        <v>443</v>
      </c>
      <c r="D13" t="s">
        <v>2254</v>
      </c>
      <c r="E13" t="s">
        <v>106</v>
      </c>
      <c r="F13">
        <v>40700</v>
      </c>
      <c r="G13" t="s">
        <v>784</v>
      </c>
      <c r="I13" t="s">
        <v>163</v>
      </c>
      <c r="J13">
        <v>2026</v>
      </c>
      <c r="K13">
        <v>5</v>
      </c>
      <c r="L13" t="s">
        <v>95</v>
      </c>
      <c r="M13">
        <v>668.11680000000001</v>
      </c>
      <c r="N13">
        <v>1</v>
      </c>
      <c r="O13">
        <v>668.11680000000001</v>
      </c>
      <c r="P13" t="s">
        <v>2255</v>
      </c>
    </row>
    <row r="14" spans="1:26" hidden="1">
      <c r="A14" t="s">
        <v>2438</v>
      </c>
      <c r="B14" t="s">
        <v>1629</v>
      </c>
      <c r="C14" t="s">
        <v>296</v>
      </c>
      <c r="D14" t="s">
        <v>2254</v>
      </c>
      <c r="E14" t="s">
        <v>92</v>
      </c>
      <c r="F14">
        <v>40700</v>
      </c>
      <c r="G14" t="s">
        <v>784</v>
      </c>
      <c r="I14" t="s">
        <v>260</v>
      </c>
      <c r="J14">
        <v>2026</v>
      </c>
      <c r="K14">
        <v>5</v>
      </c>
      <c r="L14" t="s">
        <v>95</v>
      </c>
      <c r="M14">
        <v>402.36</v>
      </c>
      <c r="N14">
        <v>1</v>
      </c>
      <c r="O14">
        <v>402.36</v>
      </c>
      <c r="P14" t="s">
        <v>2255</v>
      </c>
    </row>
    <row r="15" spans="1:26" hidden="1">
      <c r="A15" t="s">
        <v>2438</v>
      </c>
      <c r="B15" t="s">
        <v>1629</v>
      </c>
      <c r="C15" t="s">
        <v>296</v>
      </c>
      <c r="D15" t="s">
        <v>2254</v>
      </c>
      <c r="E15" t="s">
        <v>106</v>
      </c>
      <c r="F15">
        <v>40700</v>
      </c>
      <c r="G15" t="s">
        <v>784</v>
      </c>
      <c r="I15" t="s">
        <v>2198</v>
      </c>
      <c r="J15">
        <v>2026</v>
      </c>
      <c r="K15">
        <v>5</v>
      </c>
      <c r="L15" t="s">
        <v>95</v>
      </c>
      <c r="M15">
        <v>925.44</v>
      </c>
      <c r="N15">
        <v>1</v>
      </c>
      <c r="O15">
        <v>925.44</v>
      </c>
      <c r="P15" t="s">
        <v>2255</v>
      </c>
    </row>
    <row r="16" spans="1:26" hidden="1">
      <c r="A16" t="s">
        <v>879</v>
      </c>
      <c r="B16" t="s">
        <v>440</v>
      </c>
      <c r="C16" t="s">
        <v>133</v>
      </c>
      <c r="D16" t="s">
        <v>2254</v>
      </c>
      <c r="E16" t="s">
        <v>103</v>
      </c>
      <c r="F16">
        <v>40700</v>
      </c>
      <c r="G16" t="s">
        <v>784</v>
      </c>
      <c r="I16" t="s">
        <v>130</v>
      </c>
      <c r="J16">
        <v>2026</v>
      </c>
      <c r="K16">
        <v>5</v>
      </c>
      <c r="L16" t="s">
        <v>95</v>
      </c>
      <c r="M16">
        <v>2798.3</v>
      </c>
      <c r="N16">
        <v>1</v>
      </c>
      <c r="O16">
        <v>2798.3</v>
      </c>
      <c r="P16" t="s">
        <v>2255</v>
      </c>
      <c r="Q16">
        <v>1</v>
      </c>
    </row>
    <row r="17" spans="1:17" hidden="1">
      <c r="A17" t="s">
        <v>879</v>
      </c>
      <c r="B17" t="s">
        <v>440</v>
      </c>
      <c r="C17" t="s">
        <v>133</v>
      </c>
      <c r="D17" t="s">
        <v>2254</v>
      </c>
      <c r="E17" t="s">
        <v>92</v>
      </c>
      <c r="F17">
        <v>40700</v>
      </c>
      <c r="G17" t="s">
        <v>784</v>
      </c>
      <c r="I17" t="s">
        <v>203</v>
      </c>
      <c r="J17">
        <v>2026</v>
      </c>
      <c r="K17">
        <v>5</v>
      </c>
      <c r="L17" t="s">
        <v>95</v>
      </c>
      <c r="M17">
        <v>4261.92</v>
      </c>
      <c r="N17">
        <v>1</v>
      </c>
      <c r="O17">
        <v>4261.92</v>
      </c>
      <c r="P17" t="s">
        <v>2255</v>
      </c>
      <c r="Q17">
        <v>1</v>
      </c>
    </row>
    <row r="18" spans="1:17" hidden="1">
      <c r="A18" t="s">
        <v>879</v>
      </c>
      <c r="B18" t="s">
        <v>440</v>
      </c>
      <c r="C18" t="s">
        <v>133</v>
      </c>
      <c r="D18" t="s">
        <v>2254</v>
      </c>
      <c r="E18" t="s">
        <v>92</v>
      </c>
      <c r="F18">
        <v>40700</v>
      </c>
      <c r="G18" t="s">
        <v>784</v>
      </c>
      <c r="I18" t="s">
        <v>638</v>
      </c>
      <c r="J18">
        <v>2026</v>
      </c>
      <c r="K18">
        <v>5</v>
      </c>
      <c r="L18" t="s">
        <v>95</v>
      </c>
      <c r="M18">
        <v>233.81</v>
      </c>
      <c r="N18">
        <v>1</v>
      </c>
      <c r="O18">
        <v>233.81</v>
      </c>
      <c r="P18" t="s">
        <v>2255</v>
      </c>
      <c r="Q18">
        <v>1</v>
      </c>
    </row>
    <row r="19" spans="1:17" hidden="1">
      <c r="A19" t="s">
        <v>879</v>
      </c>
      <c r="B19" t="s">
        <v>440</v>
      </c>
      <c r="C19" t="s">
        <v>133</v>
      </c>
      <c r="D19" t="s">
        <v>2254</v>
      </c>
      <c r="E19" t="s">
        <v>92</v>
      </c>
      <c r="F19">
        <v>40700</v>
      </c>
      <c r="G19" t="s">
        <v>784</v>
      </c>
      <c r="I19" t="s">
        <v>204</v>
      </c>
      <c r="J19">
        <v>2026</v>
      </c>
      <c r="K19">
        <v>5</v>
      </c>
      <c r="L19" t="s">
        <v>95</v>
      </c>
      <c r="M19">
        <v>3138.75</v>
      </c>
      <c r="N19">
        <v>1</v>
      </c>
      <c r="O19">
        <v>3138.75</v>
      </c>
      <c r="P19" t="s">
        <v>2255</v>
      </c>
    </row>
    <row r="20" spans="1:17" hidden="1">
      <c r="A20" t="s">
        <v>879</v>
      </c>
      <c r="B20" t="s">
        <v>440</v>
      </c>
      <c r="C20" t="s">
        <v>133</v>
      </c>
      <c r="D20" t="s">
        <v>2254</v>
      </c>
      <c r="E20" t="s">
        <v>92</v>
      </c>
      <c r="F20">
        <v>40700</v>
      </c>
      <c r="G20" t="s">
        <v>784</v>
      </c>
      <c r="I20" t="s">
        <v>260</v>
      </c>
      <c r="J20">
        <v>2026</v>
      </c>
      <c r="K20">
        <v>5</v>
      </c>
      <c r="L20" t="s">
        <v>95</v>
      </c>
      <c r="M20">
        <v>310.82</v>
      </c>
      <c r="N20">
        <v>1</v>
      </c>
      <c r="O20">
        <v>310.82</v>
      </c>
      <c r="P20" t="s">
        <v>2255</v>
      </c>
    </row>
    <row r="21" spans="1:17" hidden="1">
      <c r="A21" t="s">
        <v>879</v>
      </c>
      <c r="B21" t="s">
        <v>440</v>
      </c>
      <c r="C21" t="s">
        <v>133</v>
      </c>
      <c r="D21" t="s">
        <v>2254</v>
      </c>
      <c r="E21" t="s">
        <v>106</v>
      </c>
      <c r="F21">
        <v>40700</v>
      </c>
      <c r="G21" t="s">
        <v>784</v>
      </c>
      <c r="I21" t="s">
        <v>118</v>
      </c>
      <c r="J21">
        <v>2026</v>
      </c>
      <c r="K21">
        <v>5</v>
      </c>
      <c r="L21" t="s">
        <v>95</v>
      </c>
      <c r="M21">
        <v>1043.01</v>
      </c>
      <c r="N21">
        <v>1</v>
      </c>
      <c r="O21">
        <v>1043.01</v>
      </c>
      <c r="P21" t="s">
        <v>2255</v>
      </c>
    </row>
    <row r="22" spans="1:17" hidden="1">
      <c r="A22" t="s">
        <v>2295</v>
      </c>
      <c r="B22" t="s">
        <v>442</v>
      </c>
      <c r="C22" t="s">
        <v>443</v>
      </c>
      <c r="D22" t="s">
        <v>2254</v>
      </c>
      <c r="E22" t="s">
        <v>103</v>
      </c>
      <c r="F22">
        <v>40700</v>
      </c>
      <c r="G22" t="s">
        <v>784</v>
      </c>
      <c r="I22" t="s">
        <v>130</v>
      </c>
      <c r="J22">
        <v>2026</v>
      </c>
      <c r="K22">
        <v>5</v>
      </c>
      <c r="L22" t="s">
        <v>95</v>
      </c>
      <c r="M22">
        <v>163.56</v>
      </c>
      <c r="N22">
        <v>1</v>
      </c>
      <c r="O22">
        <v>163.56</v>
      </c>
      <c r="P22" t="s">
        <v>2255</v>
      </c>
      <c r="Q22">
        <v>1</v>
      </c>
    </row>
    <row r="23" spans="1:17" hidden="1">
      <c r="A23" t="s">
        <v>2295</v>
      </c>
      <c r="B23" t="s">
        <v>442</v>
      </c>
      <c r="C23" t="s">
        <v>443</v>
      </c>
      <c r="D23" t="s">
        <v>2254</v>
      </c>
      <c r="E23" t="s">
        <v>92</v>
      </c>
      <c r="F23">
        <v>40700</v>
      </c>
      <c r="G23" t="s">
        <v>784</v>
      </c>
      <c r="I23" t="s">
        <v>260</v>
      </c>
      <c r="J23">
        <v>2026</v>
      </c>
      <c r="K23">
        <v>5</v>
      </c>
      <c r="L23" t="s">
        <v>95</v>
      </c>
      <c r="M23">
        <v>1336.2438</v>
      </c>
      <c r="N23">
        <v>1</v>
      </c>
      <c r="O23">
        <v>1336.2438</v>
      </c>
      <c r="P23" t="s">
        <v>2255</v>
      </c>
    </row>
    <row r="24" spans="1:17" hidden="1">
      <c r="A24" t="s">
        <v>2295</v>
      </c>
      <c r="B24" t="s">
        <v>442</v>
      </c>
      <c r="C24" t="s">
        <v>443</v>
      </c>
      <c r="D24" t="s">
        <v>2254</v>
      </c>
      <c r="E24" t="s">
        <v>106</v>
      </c>
      <c r="F24">
        <v>40700</v>
      </c>
      <c r="G24" t="s">
        <v>784</v>
      </c>
      <c r="I24" t="s">
        <v>118</v>
      </c>
      <c r="J24">
        <v>2026</v>
      </c>
      <c r="K24">
        <v>5</v>
      </c>
      <c r="L24" t="s">
        <v>95</v>
      </c>
      <c r="M24">
        <v>1781.6728000000001</v>
      </c>
      <c r="N24">
        <v>1</v>
      </c>
      <c r="O24">
        <v>1781.6728000000001</v>
      </c>
      <c r="P24" t="s">
        <v>2255</v>
      </c>
    </row>
    <row r="25" spans="1:17" hidden="1">
      <c r="A25" t="s">
        <v>2295</v>
      </c>
      <c r="B25" t="s">
        <v>442</v>
      </c>
      <c r="C25" t="s">
        <v>443</v>
      </c>
      <c r="D25" t="s">
        <v>2254</v>
      </c>
      <c r="E25" t="s">
        <v>106</v>
      </c>
      <c r="F25">
        <v>40700</v>
      </c>
      <c r="G25" t="s">
        <v>784</v>
      </c>
      <c r="I25" t="s">
        <v>163</v>
      </c>
      <c r="J25">
        <v>2026</v>
      </c>
      <c r="K25">
        <v>5</v>
      </c>
      <c r="L25" t="s">
        <v>95</v>
      </c>
      <c r="M25">
        <v>2004.3504</v>
      </c>
      <c r="N25">
        <v>1</v>
      </c>
      <c r="O25">
        <v>2004.3504</v>
      </c>
      <c r="P25" t="s">
        <v>2255</v>
      </c>
    </row>
    <row r="26" spans="1:17" hidden="1">
      <c r="A26" t="s">
        <v>2621</v>
      </c>
      <c r="B26" t="s">
        <v>1774</v>
      </c>
      <c r="C26" t="s">
        <v>370</v>
      </c>
      <c r="D26" t="s">
        <v>2254</v>
      </c>
      <c r="E26" t="s">
        <v>92</v>
      </c>
      <c r="F26">
        <v>40700</v>
      </c>
      <c r="G26" t="s">
        <v>784</v>
      </c>
      <c r="I26" t="s">
        <v>260</v>
      </c>
      <c r="J26">
        <v>2026</v>
      </c>
      <c r="K26">
        <v>5</v>
      </c>
      <c r="L26" t="s">
        <v>95</v>
      </c>
      <c r="M26">
        <v>353.25</v>
      </c>
      <c r="N26">
        <v>1</v>
      </c>
      <c r="O26">
        <v>353.25</v>
      </c>
      <c r="P26" t="s">
        <v>2255</v>
      </c>
    </row>
    <row r="27" spans="1:17" hidden="1">
      <c r="A27" t="s">
        <v>2621</v>
      </c>
      <c r="B27" t="s">
        <v>1774</v>
      </c>
      <c r="C27" t="s">
        <v>370</v>
      </c>
      <c r="D27" t="s">
        <v>2254</v>
      </c>
      <c r="E27" t="s">
        <v>106</v>
      </c>
      <c r="F27">
        <v>40700</v>
      </c>
      <c r="G27" t="s">
        <v>784</v>
      </c>
      <c r="I27" t="s">
        <v>2198</v>
      </c>
      <c r="J27">
        <v>2026</v>
      </c>
      <c r="K27">
        <v>5</v>
      </c>
      <c r="L27" t="s">
        <v>95</v>
      </c>
      <c r="M27">
        <v>5687.43</v>
      </c>
      <c r="N27">
        <v>1</v>
      </c>
      <c r="O27">
        <v>5687.43</v>
      </c>
      <c r="P27" t="s">
        <v>2255</v>
      </c>
    </row>
    <row r="28" spans="1:17" hidden="1">
      <c r="A28" t="s">
        <v>2438</v>
      </c>
      <c r="B28" t="s">
        <v>447</v>
      </c>
      <c r="C28" t="s">
        <v>296</v>
      </c>
      <c r="D28" t="s">
        <v>2254</v>
      </c>
      <c r="E28" t="s">
        <v>92</v>
      </c>
      <c r="F28">
        <v>40700</v>
      </c>
      <c r="G28" t="s">
        <v>784</v>
      </c>
      <c r="I28" t="s">
        <v>2207</v>
      </c>
      <c r="J28">
        <v>2026</v>
      </c>
      <c r="K28">
        <v>5</v>
      </c>
      <c r="L28" t="s">
        <v>95</v>
      </c>
      <c r="M28">
        <v>198</v>
      </c>
      <c r="N28">
        <v>1</v>
      </c>
      <c r="O28">
        <v>198</v>
      </c>
      <c r="P28" t="s">
        <v>2255</v>
      </c>
    </row>
    <row r="29" spans="1:17" hidden="1">
      <c r="A29" t="s">
        <v>2438</v>
      </c>
      <c r="B29" t="s">
        <v>447</v>
      </c>
      <c r="C29" t="s">
        <v>296</v>
      </c>
      <c r="D29" t="s">
        <v>2254</v>
      </c>
      <c r="E29" t="s">
        <v>103</v>
      </c>
      <c r="F29">
        <v>40700</v>
      </c>
      <c r="G29" t="s">
        <v>784</v>
      </c>
      <c r="I29" t="s">
        <v>130</v>
      </c>
      <c r="J29">
        <v>2026</v>
      </c>
      <c r="K29">
        <v>5</v>
      </c>
      <c r="L29" t="s">
        <v>95</v>
      </c>
      <c r="M29">
        <v>2834.28</v>
      </c>
      <c r="N29">
        <v>1</v>
      </c>
      <c r="O29">
        <v>2834.28</v>
      </c>
      <c r="P29" t="s">
        <v>2255</v>
      </c>
      <c r="Q29">
        <v>1</v>
      </c>
    </row>
    <row r="30" spans="1:17" hidden="1">
      <c r="A30" t="s">
        <v>2438</v>
      </c>
      <c r="B30" t="s">
        <v>447</v>
      </c>
      <c r="C30" t="s">
        <v>296</v>
      </c>
      <c r="D30" t="s">
        <v>2254</v>
      </c>
      <c r="E30" t="s">
        <v>92</v>
      </c>
      <c r="F30">
        <v>40700</v>
      </c>
      <c r="G30" t="s">
        <v>784</v>
      </c>
      <c r="I30" t="s">
        <v>196</v>
      </c>
      <c r="J30">
        <v>2026</v>
      </c>
      <c r="K30">
        <v>5</v>
      </c>
      <c r="L30" t="s">
        <v>95</v>
      </c>
      <c r="M30">
        <v>2201.98</v>
      </c>
      <c r="N30">
        <v>1</v>
      </c>
      <c r="O30">
        <v>2201.98</v>
      </c>
      <c r="P30" t="s">
        <v>2255</v>
      </c>
    </row>
    <row r="31" spans="1:17" hidden="1">
      <c r="A31" t="s">
        <v>2438</v>
      </c>
      <c r="B31" t="s">
        <v>447</v>
      </c>
      <c r="C31" t="s">
        <v>296</v>
      </c>
      <c r="D31" t="s">
        <v>2254</v>
      </c>
      <c r="E31" t="s">
        <v>92</v>
      </c>
      <c r="F31">
        <v>40700</v>
      </c>
      <c r="G31" t="s">
        <v>784</v>
      </c>
      <c r="I31" t="s">
        <v>260</v>
      </c>
      <c r="J31">
        <v>2026</v>
      </c>
      <c r="K31">
        <v>5</v>
      </c>
      <c r="L31" t="s">
        <v>95</v>
      </c>
      <c r="M31">
        <v>353.25</v>
      </c>
      <c r="N31">
        <v>1</v>
      </c>
      <c r="O31">
        <v>353.25</v>
      </c>
      <c r="P31" t="s">
        <v>2255</v>
      </c>
    </row>
    <row r="32" spans="1:17" hidden="1">
      <c r="A32" t="s">
        <v>2438</v>
      </c>
      <c r="B32" t="s">
        <v>447</v>
      </c>
      <c r="C32" t="s">
        <v>296</v>
      </c>
      <c r="D32" t="s">
        <v>2254</v>
      </c>
      <c r="E32" t="s">
        <v>106</v>
      </c>
      <c r="F32">
        <v>40700</v>
      </c>
      <c r="G32" t="s">
        <v>784</v>
      </c>
      <c r="I32" t="s">
        <v>118</v>
      </c>
      <c r="J32">
        <v>2026</v>
      </c>
      <c r="K32">
        <v>5</v>
      </c>
      <c r="L32" t="s">
        <v>95</v>
      </c>
      <c r="M32">
        <v>7942.06</v>
      </c>
      <c r="N32">
        <v>1</v>
      </c>
      <c r="O32">
        <v>7942.06</v>
      </c>
      <c r="P32" t="s">
        <v>2255</v>
      </c>
    </row>
    <row r="33" spans="1:17" hidden="1">
      <c r="A33" t="s">
        <v>879</v>
      </c>
      <c r="B33" t="s">
        <v>452</v>
      </c>
      <c r="C33" t="s">
        <v>133</v>
      </c>
      <c r="D33" t="s">
        <v>2254</v>
      </c>
      <c r="E33" t="s">
        <v>103</v>
      </c>
      <c r="F33">
        <v>40700</v>
      </c>
      <c r="G33" t="s">
        <v>784</v>
      </c>
      <c r="I33" t="s">
        <v>130</v>
      </c>
      <c r="J33">
        <v>2026</v>
      </c>
      <c r="K33">
        <v>5</v>
      </c>
      <c r="L33" t="s">
        <v>95</v>
      </c>
      <c r="M33">
        <v>2039.73</v>
      </c>
      <c r="N33">
        <v>1</v>
      </c>
      <c r="O33">
        <v>2039.73</v>
      </c>
      <c r="P33" t="s">
        <v>2255</v>
      </c>
      <c r="Q33">
        <v>1</v>
      </c>
    </row>
    <row r="34" spans="1:17" hidden="1">
      <c r="A34" t="s">
        <v>879</v>
      </c>
      <c r="B34" t="s">
        <v>452</v>
      </c>
      <c r="C34" t="s">
        <v>133</v>
      </c>
      <c r="D34" t="s">
        <v>2254</v>
      </c>
      <c r="E34" t="s">
        <v>92</v>
      </c>
      <c r="F34">
        <v>40700</v>
      </c>
      <c r="G34" t="s">
        <v>784</v>
      </c>
      <c r="I34" t="s">
        <v>203</v>
      </c>
      <c r="J34">
        <v>2026</v>
      </c>
      <c r="K34">
        <v>5</v>
      </c>
      <c r="L34" t="s">
        <v>95</v>
      </c>
      <c r="M34">
        <v>532.74</v>
      </c>
      <c r="N34">
        <v>1</v>
      </c>
      <c r="O34">
        <v>532.74</v>
      </c>
      <c r="P34" t="s">
        <v>2255</v>
      </c>
      <c r="Q34">
        <v>1</v>
      </c>
    </row>
    <row r="35" spans="1:17" hidden="1">
      <c r="A35" t="s">
        <v>879</v>
      </c>
      <c r="B35" t="s">
        <v>452</v>
      </c>
      <c r="C35" t="s">
        <v>133</v>
      </c>
      <c r="D35" t="s">
        <v>2254</v>
      </c>
      <c r="E35" t="s">
        <v>92</v>
      </c>
      <c r="F35">
        <v>40700</v>
      </c>
      <c r="G35" t="s">
        <v>784</v>
      </c>
      <c r="I35" t="s">
        <v>256</v>
      </c>
      <c r="J35">
        <v>2026</v>
      </c>
      <c r="K35">
        <v>5</v>
      </c>
      <c r="L35" t="s">
        <v>95</v>
      </c>
      <c r="M35">
        <v>510.72</v>
      </c>
      <c r="N35">
        <v>1</v>
      </c>
      <c r="O35">
        <v>510.72</v>
      </c>
      <c r="P35" t="s">
        <v>2255</v>
      </c>
      <c r="Q35">
        <v>1</v>
      </c>
    </row>
    <row r="36" spans="1:17" hidden="1">
      <c r="A36" t="s">
        <v>879</v>
      </c>
      <c r="B36" t="s">
        <v>452</v>
      </c>
      <c r="C36" t="s">
        <v>133</v>
      </c>
      <c r="D36" t="s">
        <v>2254</v>
      </c>
      <c r="E36" t="s">
        <v>92</v>
      </c>
      <c r="F36">
        <v>40700</v>
      </c>
      <c r="G36" t="s">
        <v>784</v>
      </c>
      <c r="I36" t="s">
        <v>204</v>
      </c>
      <c r="J36">
        <v>2026</v>
      </c>
      <c r="K36">
        <v>5</v>
      </c>
      <c r="L36" t="s">
        <v>95</v>
      </c>
      <c r="M36">
        <v>376.65</v>
      </c>
      <c r="N36">
        <v>1</v>
      </c>
      <c r="O36">
        <v>376.65</v>
      </c>
      <c r="P36" t="s">
        <v>2255</v>
      </c>
    </row>
    <row r="37" spans="1:17" hidden="1">
      <c r="A37" t="s">
        <v>879</v>
      </c>
      <c r="B37" t="s">
        <v>452</v>
      </c>
      <c r="C37" t="s">
        <v>133</v>
      </c>
      <c r="D37" t="s">
        <v>2254</v>
      </c>
      <c r="E37" t="s">
        <v>92</v>
      </c>
      <c r="F37">
        <v>40700</v>
      </c>
      <c r="G37" t="s">
        <v>784</v>
      </c>
      <c r="I37" t="s">
        <v>257</v>
      </c>
      <c r="J37">
        <v>2026</v>
      </c>
      <c r="K37">
        <v>5</v>
      </c>
      <c r="L37" t="s">
        <v>95</v>
      </c>
      <c r="M37">
        <v>451.95</v>
      </c>
      <c r="N37">
        <v>1</v>
      </c>
      <c r="O37">
        <v>451.95</v>
      </c>
      <c r="P37" t="s">
        <v>2255</v>
      </c>
    </row>
    <row r="38" spans="1:17" hidden="1">
      <c r="A38" t="s">
        <v>879</v>
      </c>
      <c r="B38" t="s">
        <v>452</v>
      </c>
      <c r="C38" t="s">
        <v>133</v>
      </c>
      <c r="D38" t="s">
        <v>2254</v>
      </c>
      <c r="E38" t="s">
        <v>92</v>
      </c>
      <c r="F38">
        <v>40700</v>
      </c>
      <c r="G38" t="s">
        <v>784</v>
      </c>
      <c r="I38" t="s">
        <v>260</v>
      </c>
      <c r="J38">
        <v>2026</v>
      </c>
      <c r="K38">
        <v>5</v>
      </c>
      <c r="L38" t="s">
        <v>95</v>
      </c>
      <c r="M38">
        <v>310.82</v>
      </c>
      <c r="N38">
        <v>1</v>
      </c>
      <c r="O38">
        <v>310.82</v>
      </c>
      <c r="P38" t="s">
        <v>2255</v>
      </c>
    </row>
    <row r="39" spans="1:17" hidden="1">
      <c r="A39" t="s">
        <v>879</v>
      </c>
      <c r="B39" t="s">
        <v>452</v>
      </c>
      <c r="C39" t="s">
        <v>133</v>
      </c>
      <c r="D39" t="s">
        <v>2254</v>
      </c>
      <c r="E39" t="s">
        <v>106</v>
      </c>
      <c r="F39">
        <v>40700</v>
      </c>
      <c r="G39" t="s">
        <v>784</v>
      </c>
      <c r="I39" t="s">
        <v>118</v>
      </c>
      <c r="J39">
        <v>2026</v>
      </c>
      <c r="K39">
        <v>5</v>
      </c>
      <c r="L39" t="s">
        <v>95</v>
      </c>
      <c r="M39">
        <v>579.45000000000005</v>
      </c>
      <c r="N39">
        <v>1</v>
      </c>
      <c r="O39">
        <v>579.45000000000005</v>
      </c>
      <c r="P39" t="s">
        <v>2255</v>
      </c>
    </row>
    <row r="40" spans="1:17" hidden="1">
      <c r="A40" t="s">
        <v>879</v>
      </c>
      <c r="B40" t="s">
        <v>452</v>
      </c>
      <c r="C40" t="s">
        <v>133</v>
      </c>
      <c r="D40" t="s">
        <v>2254</v>
      </c>
      <c r="E40" t="s">
        <v>106</v>
      </c>
      <c r="F40">
        <v>40700</v>
      </c>
      <c r="G40" t="s">
        <v>784</v>
      </c>
      <c r="I40" t="s">
        <v>163</v>
      </c>
      <c r="J40">
        <v>2026</v>
      </c>
      <c r="K40">
        <v>5</v>
      </c>
      <c r="L40" t="s">
        <v>95</v>
      </c>
      <c r="M40">
        <v>2085.84</v>
      </c>
      <c r="N40">
        <v>1</v>
      </c>
      <c r="O40">
        <v>2085.84</v>
      </c>
      <c r="P40" t="s">
        <v>2255</v>
      </c>
    </row>
    <row r="41" spans="1:17" hidden="1">
      <c r="A41" t="s">
        <v>2438</v>
      </c>
      <c r="B41" t="s">
        <v>351</v>
      </c>
      <c r="C41" t="s">
        <v>296</v>
      </c>
      <c r="D41" t="s">
        <v>2254</v>
      </c>
      <c r="E41" t="s">
        <v>92</v>
      </c>
      <c r="F41">
        <v>40700</v>
      </c>
      <c r="G41" t="s">
        <v>784</v>
      </c>
      <c r="I41" t="s">
        <v>2207</v>
      </c>
      <c r="J41">
        <v>2026</v>
      </c>
      <c r="K41">
        <v>5</v>
      </c>
      <c r="L41" t="s">
        <v>95</v>
      </c>
      <c r="M41">
        <v>45</v>
      </c>
      <c r="N41">
        <v>1</v>
      </c>
      <c r="O41">
        <v>45</v>
      </c>
      <c r="P41" t="s">
        <v>2255</v>
      </c>
    </row>
    <row r="42" spans="1:17" hidden="1">
      <c r="A42" t="s">
        <v>2438</v>
      </c>
      <c r="B42" t="s">
        <v>351</v>
      </c>
      <c r="C42" t="s">
        <v>296</v>
      </c>
      <c r="D42" t="s">
        <v>2254</v>
      </c>
      <c r="E42" t="s">
        <v>103</v>
      </c>
      <c r="F42">
        <v>40700</v>
      </c>
      <c r="G42" t="s">
        <v>784</v>
      </c>
      <c r="I42" t="s">
        <v>130</v>
      </c>
      <c r="J42">
        <v>2026</v>
      </c>
      <c r="K42">
        <v>5</v>
      </c>
      <c r="L42" t="s">
        <v>95</v>
      </c>
      <c r="M42">
        <v>480.33</v>
      </c>
      <c r="N42">
        <v>1</v>
      </c>
      <c r="O42">
        <v>480.33</v>
      </c>
      <c r="P42" t="s">
        <v>2255</v>
      </c>
      <c r="Q42">
        <v>1</v>
      </c>
    </row>
    <row r="43" spans="1:17" hidden="1">
      <c r="A43" t="s">
        <v>2438</v>
      </c>
      <c r="B43" t="s">
        <v>351</v>
      </c>
      <c r="C43" t="s">
        <v>296</v>
      </c>
      <c r="D43" t="s">
        <v>2254</v>
      </c>
      <c r="E43" t="s">
        <v>92</v>
      </c>
      <c r="F43">
        <v>40700</v>
      </c>
      <c r="G43" t="s">
        <v>784</v>
      </c>
      <c r="I43" t="s">
        <v>196</v>
      </c>
      <c r="J43">
        <v>2026</v>
      </c>
      <c r="K43">
        <v>5</v>
      </c>
      <c r="L43" t="s">
        <v>95</v>
      </c>
      <c r="M43">
        <v>525.45000000000005</v>
      </c>
      <c r="N43">
        <v>1</v>
      </c>
      <c r="O43">
        <v>525.45000000000005</v>
      </c>
      <c r="P43" t="s">
        <v>2255</v>
      </c>
    </row>
    <row r="44" spans="1:17" hidden="1">
      <c r="A44" t="s">
        <v>2438</v>
      </c>
      <c r="B44" t="s">
        <v>351</v>
      </c>
      <c r="C44" t="s">
        <v>296</v>
      </c>
      <c r="D44" t="s">
        <v>2254</v>
      </c>
      <c r="E44" t="s">
        <v>92</v>
      </c>
      <c r="F44">
        <v>40700</v>
      </c>
      <c r="G44" t="s">
        <v>784</v>
      </c>
      <c r="I44" t="s">
        <v>260</v>
      </c>
      <c r="J44">
        <v>2026</v>
      </c>
      <c r="K44">
        <v>5</v>
      </c>
      <c r="L44" t="s">
        <v>95</v>
      </c>
      <c r="M44">
        <v>370.92</v>
      </c>
      <c r="N44">
        <v>1</v>
      </c>
      <c r="O44">
        <v>370.92</v>
      </c>
      <c r="P44" t="s">
        <v>2255</v>
      </c>
    </row>
    <row r="45" spans="1:17" hidden="1">
      <c r="A45" t="s">
        <v>2438</v>
      </c>
      <c r="B45" t="s">
        <v>351</v>
      </c>
      <c r="C45" t="s">
        <v>296</v>
      </c>
      <c r="D45" t="s">
        <v>2254</v>
      </c>
      <c r="E45" t="s">
        <v>92</v>
      </c>
      <c r="F45">
        <v>40700</v>
      </c>
      <c r="G45" t="s">
        <v>784</v>
      </c>
      <c r="I45" t="s">
        <v>197</v>
      </c>
      <c r="J45">
        <v>2026</v>
      </c>
      <c r="K45">
        <v>5</v>
      </c>
      <c r="L45" t="s">
        <v>95</v>
      </c>
      <c r="M45">
        <v>1112.75</v>
      </c>
      <c r="N45">
        <v>1</v>
      </c>
      <c r="O45">
        <v>1112.75</v>
      </c>
      <c r="P45" t="s">
        <v>2255</v>
      </c>
    </row>
    <row r="46" spans="1:17" hidden="1">
      <c r="A46" t="s">
        <v>2438</v>
      </c>
      <c r="B46" t="s">
        <v>351</v>
      </c>
      <c r="C46" t="s">
        <v>296</v>
      </c>
      <c r="D46" t="s">
        <v>2254</v>
      </c>
      <c r="E46" t="s">
        <v>106</v>
      </c>
      <c r="F46">
        <v>40700</v>
      </c>
      <c r="G46" t="s">
        <v>784</v>
      </c>
      <c r="I46" t="s">
        <v>118</v>
      </c>
      <c r="J46">
        <v>2026</v>
      </c>
      <c r="K46">
        <v>5</v>
      </c>
      <c r="L46" t="s">
        <v>95</v>
      </c>
      <c r="M46">
        <v>2349.1999999999998</v>
      </c>
      <c r="N46">
        <v>1</v>
      </c>
      <c r="O46">
        <v>2349.1999999999998</v>
      </c>
      <c r="P46" t="s">
        <v>2255</v>
      </c>
    </row>
    <row r="47" spans="1:17" hidden="1">
      <c r="A47" t="s">
        <v>2438</v>
      </c>
      <c r="B47" t="s">
        <v>295</v>
      </c>
      <c r="C47" t="s">
        <v>296</v>
      </c>
      <c r="D47" t="s">
        <v>2254</v>
      </c>
      <c r="E47" t="s">
        <v>92</v>
      </c>
      <c r="F47">
        <v>40700</v>
      </c>
      <c r="G47" t="s">
        <v>784</v>
      </c>
      <c r="I47" t="s">
        <v>2207</v>
      </c>
      <c r="J47">
        <v>2026</v>
      </c>
      <c r="K47">
        <v>5</v>
      </c>
      <c r="L47" t="s">
        <v>95</v>
      </c>
      <c r="M47">
        <v>36</v>
      </c>
      <c r="N47">
        <v>1</v>
      </c>
      <c r="O47">
        <v>36</v>
      </c>
      <c r="P47" t="s">
        <v>2255</v>
      </c>
    </row>
    <row r="48" spans="1:17" hidden="1">
      <c r="A48" t="s">
        <v>2438</v>
      </c>
      <c r="B48" t="s">
        <v>295</v>
      </c>
      <c r="C48" t="s">
        <v>296</v>
      </c>
      <c r="D48" t="s">
        <v>2254</v>
      </c>
      <c r="E48" t="s">
        <v>103</v>
      </c>
      <c r="F48">
        <v>40700</v>
      </c>
      <c r="G48" t="s">
        <v>784</v>
      </c>
      <c r="I48" t="s">
        <v>130</v>
      </c>
      <c r="J48">
        <v>2026</v>
      </c>
      <c r="K48">
        <v>5</v>
      </c>
      <c r="L48" t="s">
        <v>95</v>
      </c>
      <c r="M48">
        <v>228.24</v>
      </c>
      <c r="N48">
        <v>1</v>
      </c>
      <c r="O48">
        <v>228.24</v>
      </c>
      <c r="P48" t="s">
        <v>2255</v>
      </c>
      <c r="Q48">
        <v>1</v>
      </c>
    </row>
    <row r="49" spans="1:17" hidden="1">
      <c r="A49" t="s">
        <v>2438</v>
      </c>
      <c r="B49" t="s">
        <v>295</v>
      </c>
      <c r="C49" t="s">
        <v>296</v>
      </c>
      <c r="D49" t="s">
        <v>2254</v>
      </c>
      <c r="E49" t="s">
        <v>92</v>
      </c>
      <c r="F49">
        <v>40700</v>
      </c>
      <c r="G49" t="s">
        <v>784</v>
      </c>
      <c r="I49" t="s">
        <v>196</v>
      </c>
      <c r="J49">
        <v>2026</v>
      </c>
      <c r="K49">
        <v>5</v>
      </c>
      <c r="L49" t="s">
        <v>95</v>
      </c>
      <c r="M49">
        <v>420.36</v>
      </c>
      <c r="N49">
        <v>1</v>
      </c>
      <c r="O49">
        <v>420.36</v>
      </c>
      <c r="P49" t="s">
        <v>2255</v>
      </c>
    </row>
    <row r="50" spans="1:17" hidden="1">
      <c r="A50" t="s">
        <v>2438</v>
      </c>
      <c r="B50" t="s">
        <v>295</v>
      </c>
      <c r="C50" t="s">
        <v>296</v>
      </c>
      <c r="D50" t="s">
        <v>2254</v>
      </c>
      <c r="E50" t="s">
        <v>92</v>
      </c>
      <c r="F50">
        <v>40700</v>
      </c>
      <c r="G50" t="s">
        <v>784</v>
      </c>
      <c r="I50" t="s">
        <v>260</v>
      </c>
      <c r="J50">
        <v>2026</v>
      </c>
      <c r="K50">
        <v>5</v>
      </c>
      <c r="L50" t="s">
        <v>95</v>
      </c>
      <c r="M50">
        <v>370.92</v>
      </c>
      <c r="N50">
        <v>1</v>
      </c>
      <c r="O50">
        <v>370.92</v>
      </c>
      <c r="P50" t="s">
        <v>2255</v>
      </c>
    </row>
    <row r="51" spans="1:17" hidden="1">
      <c r="A51" t="s">
        <v>2438</v>
      </c>
      <c r="B51" t="s">
        <v>295</v>
      </c>
      <c r="C51" t="s">
        <v>296</v>
      </c>
      <c r="D51" t="s">
        <v>2254</v>
      </c>
      <c r="E51" t="s">
        <v>106</v>
      </c>
      <c r="F51">
        <v>40700</v>
      </c>
      <c r="G51" t="s">
        <v>784</v>
      </c>
      <c r="I51" t="s">
        <v>146</v>
      </c>
      <c r="J51">
        <v>2026</v>
      </c>
      <c r="K51">
        <v>5</v>
      </c>
      <c r="L51" t="s">
        <v>95</v>
      </c>
      <c r="M51">
        <v>3641.26</v>
      </c>
      <c r="N51">
        <v>1</v>
      </c>
      <c r="O51">
        <v>3641.26</v>
      </c>
      <c r="P51" t="s">
        <v>2255</v>
      </c>
    </row>
    <row r="52" spans="1:17" hidden="1">
      <c r="A52" t="s">
        <v>2295</v>
      </c>
      <c r="B52" t="s">
        <v>1876</v>
      </c>
      <c r="C52" t="s">
        <v>2256</v>
      </c>
      <c r="D52" t="s">
        <v>2254</v>
      </c>
      <c r="E52" t="s">
        <v>92</v>
      </c>
      <c r="F52">
        <v>40700</v>
      </c>
      <c r="G52" t="s">
        <v>784</v>
      </c>
      <c r="I52" t="s">
        <v>260</v>
      </c>
      <c r="J52">
        <v>2026</v>
      </c>
      <c r="K52">
        <v>5</v>
      </c>
      <c r="L52" t="s">
        <v>95</v>
      </c>
      <c r="M52">
        <v>310.82</v>
      </c>
      <c r="N52">
        <v>1</v>
      </c>
      <c r="O52">
        <v>310.82</v>
      </c>
      <c r="P52" t="s">
        <v>2255</v>
      </c>
    </row>
    <row r="53" spans="1:17" hidden="1">
      <c r="A53" t="s">
        <v>2295</v>
      </c>
      <c r="B53" t="s">
        <v>1876</v>
      </c>
      <c r="C53" t="s">
        <v>2256</v>
      </c>
      <c r="D53" t="s">
        <v>2254</v>
      </c>
      <c r="E53" t="s">
        <v>106</v>
      </c>
      <c r="F53">
        <v>40700</v>
      </c>
      <c r="G53" t="s">
        <v>784</v>
      </c>
      <c r="I53" t="s">
        <v>2198</v>
      </c>
      <c r="J53">
        <v>2026</v>
      </c>
      <c r="K53">
        <v>5</v>
      </c>
      <c r="L53" t="s">
        <v>95</v>
      </c>
      <c r="M53">
        <v>289.70999999999998</v>
      </c>
      <c r="N53">
        <v>1</v>
      </c>
      <c r="O53">
        <v>289.70999999999998</v>
      </c>
      <c r="P53" t="s">
        <v>2255</v>
      </c>
    </row>
    <row r="54" spans="1:17" hidden="1">
      <c r="A54" t="s">
        <v>2438</v>
      </c>
      <c r="B54" t="s">
        <v>487</v>
      </c>
      <c r="C54" t="s">
        <v>296</v>
      </c>
      <c r="D54" t="s">
        <v>2254</v>
      </c>
      <c r="E54" t="s">
        <v>92</v>
      </c>
      <c r="F54">
        <v>40700</v>
      </c>
      <c r="G54" t="s">
        <v>784</v>
      </c>
      <c r="I54" t="s">
        <v>2207</v>
      </c>
      <c r="J54">
        <v>2026</v>
      </c>
      <c r="K54">
        <v>5</v>
      </c>
      <c r="L54" t="s">
        <v>95</v>
      </c>
      <c r="M54">
        <v>36</v>
      </c>
      <c r="N54">
        <v>1</v>
      </c>
      <c r="O54">
        <v>36</v>
      </c>
      <c r="P54" t="s">
        <v>2255</v>
      </c>
    </row>
    <row r="55" spans="1:17" hidden="1">
      <c r="A55" t="s">
        <v>2438</v>
      </c>
      <c r="B55" t="s">
        <v>487</v>
      </c>
      <c r="C55" t="s">
        <v>296</v>
      </c>
      <c r="D55" t="s">
        <v>2254</v>
      </c>
      <c r="E55" t="s">
        <v>103</v>
      </c>
      <c r="F55">
        <v>40700</v>
      </c>
      <c r="G55" t="s">
        <v>784</v>
      </c>
      <c r="I55" t="s">
        <v>130</v>
      </c>
      <c r="J55">
        <v>2026</v>
      </c>
      <c r="K55">
        <v>5</v>
      </c>
      <c r="L55" t="s">
        <v>95</v>
      </c>
      <c r="M55">
        <v>254.76</v>
      </c>
      <c r="N55">
        <v>1</v>
      </c>
      <c r="O55">
        <v>254.76</v>
      </c>
      <c r="P55" t="s">
        <v>2255</v>
      </c>
      <c r="Q55">
        <v>1</v>
      </c>
    </row>
    <row r="56" spans="1:17" hidden="1">
      <c r="A56" t="s">
        <v>2438</v>
      </c>
      <c r="B56" t="s">
        <v>487</v>
      </c>
      <c r="C56" t="s">
        <v>296</v>
      </c>
      <c r="D56" t="s">
        <v>2254</v>
      </c>
      <c r="E56" t="s">
        <v>92</v>
      </c>
      <c r="F56">
        <v>40700</v>
      </c>
      <c r="G56" t="s">
        <v>784</v>
      </c>
      <c r="I56" t="s">
        <v>256</v>
      </c>
      <c r="J56">
        <v>2026</v>
      </c>
      <c r="K56">
        <v>5</v>
      </c>
      <c r="L56" t="s">
        <v>95</v>
      </c>
      <c r="M56">
        <v>466</v>
      </c>
      <c r="N56">
        <v>1</v>
      </c>
      <c r="O56">
        <v>466</v>
      </c>
      <c r="P56" t="s">
        <v>2255</v>
      </c>
      <c r="Q56">
        <v>1</v>
      </c>
    </row>
    <row r="57" spans="1:17" hidden="1">
      <c r="A57" t="s">
        <v>2438</v>
      </c>
      <c r="B57" t="s">
        <v>487</v>
      </c>
      <c r="C57" t="s">
        <v>296</v>
      </c>
      <c r="D57" t="s">
        <v>2254</v>
      </c>
      <c r="E57" t="s">
        <v>92</v>
      </c>
      <c r="F57">
        <v>40700</v>
      </c>
      <c r="G57" t="s">
        <v>784</v>
      </c>
      <c r="I57" t="s">
        <v>2208</v>
      </c>
      <c r="J57">
        <v>2026</v>
      </c>
      <c r="K57">
        <v>5</v>
      </c>
      <c r="L57" t="s">
        <v>95</v>
      </c>
      <c r="M57">
        <v>546</v>
      </c>
      <c r="N57">
        <v>1</v>
      </c>
      <c r="O57">
        <v>546</v>
      </c>
      <c r="P57" t="s">
        <v>2255</v>
      </c>
      <c r="Q57">
        <v>1</v>
      </c>
    </row>
    <row r="58" spans="1:17" hidden="1">
      <c r="A58" t="s">
        <v>2438</v>
      </c>
      <c r="B58" t="s">
        <v>487</v>
      </c>
      <c r="C58" t="s">
        <v>296</v>
      </c>
      <c r="D58" t="s">
        <v>2254</v>
      </c>
      <c r="E58" t="s">
        <v>92</v>
      </c>
      <c r="F58">
        <v>40700</v>
      </c>
      <c r="G58" t="s">
        <v>784</v>
      </c>
      <c r="I58" t="s">
        <v>257</v>
      </c>
      <c r="J58">
        <v>2026</v>
      </c>
      <c r="K58">
        <v>5</v>
      </c>
      <c r="L58" t="s">
        <v>95</v>
      </c>
      <c r="M58">
        <v>480</v>
      </c>
      <c r="N58">
        <v>1</v>
      </c>
      <c r="O58">
        <v>480</v>
      </c>
      <c r="P58" t="s">
        <v>2255</v>
      </c>
    </row>
    <row r="59" spans="1:17" hidden="1">
      <c r="A59" t="s">
        <v>2438</v>
      </c>
      <c r="B59" t="s">
        <v>487</v>
      </c>
      <c r="C59" t="s">
        <v>296</v>
      </c>
      <c r="D59" t="s">
        <v>2254</v>
      </c>
      <c r="E59" t="s">
        <v>92</v>
      </c>
      <c r="F59">
        <v>40700</v>
      </c>
      <c r="G59" t="s">
        <v>784</v>
      </c>
      <c r="I59" t="s">
        <v>260</v>
      </c>
      <c r="J59">
        <v>2026</v>
      </c>
      <c r="K59">
        <v>5</v>
      </c>
      <c r="L59" t="s">
        <v>95</v>
      </c>
      <c r="M59">
        <v>378.96</v>
      </c>
      <c r="N59">
        <v>1</v>
      </c>
      <c r="O59">
        <v>378.96</v>
      </c>
      <c r="P59" t="s">
        <v>2255</v>
      </c>
    </row>
    <row r="60" spans="1:17" hidden="1">
      <c r="A60" t="s">
        <v>2438</v>
      </c>
      <c r="B60" t="s">
        <v>487</v>
      </c>
      <c r="C60" t="s">
        <v>296</v>
      </c>
      <c r="D60" t="s">
        <v>2254</v>
      </c>
      <c r="E60" t="s">
        <v>106</v>
      </c>
      <c r="F60">
        <v>40700</v>
      </c>
      <c r="G60" t="s">
        <v>784</v>
      </c>
      <c r="I60" t="s">
        <v>2198</v>
      </c>
      <c r="J60">
        <v>2026</v>
      </c>
      <c r="K60">
        <v>5</v>
      </c>
      <c r="L60" t="s">
        <v>95</v>
      </c>
      <c r="M60">
        <v>3486.48</v>
      </c>
      <c r="N60">
        <v>1</v>
      </c>
      <c r="O60">
        <v>3486.48</v>
      </c>
      <c r="P60" t="s">
        <v>2255</v>
      </c>
    </row>
    <row r="61" spans="1:17" hidden="1">
      <c r="A61" t="s">
        <v>2295</v>
      </c>
      <c r="B61" t="s">
        <v>2257</v>
      </c>
      <c r="C61" t="s">
        <v>2253</v>
      </c>
      <c r="D61" t="s">
        <v>2254</v>
      </c>
      <c r="E61" t="s">
        <v>92</v>
      </c>
      <c r="F61">
        <v>40700</v>
      </c>
      <c r="G61" t="s">
        <v>784</v>
      </c>
      <c r="I61" t="s">
        <v>260</v>
      </c>
      <c r="J61">
        <v>2026</v>
      </c>
      <c r="K61">
        <v>5</v>
      </c>
      <c r="L61" t="s">
        <v>95</v>
      </c>
      <c r="M61">
        <v>1631.62</v>
      </c>
      <c r="N61">
        <v>1</v>
      </c>
      <c r="O61">
        <v>1631.62</v>
      </c>
      <c r="P61" t="s">
        <v>2255</v>
      </c>
    </row>
    <row r="62" spans="1:17" hidden="1">
      <c r="A62" t="s">
        <v>2295</v>
      </c>
      <c r="B62" t="s">
        <v>2257</v>
      </c>
      <c r="C62" t="s">
        <v>2253</v>
      </c>
      <c r="D62" t="s">
        <v>2254</v>
      </c>
      <c r="E62" t="s">
        <v>92</v>
      </c>
      <c r="F62">
        <v>40700</v>
      </c>
      <c r="G62" t="s">
        <v>784</v>
      </c>
      <c r="I62" t="s">
        <v>215</v>
      </c>
      <c r="J62">
        <v>2026</v>
      </c>
      <c r="K62">
        <v>5</v>
      </c>
      <c r="L62" t="s">
        <v>95</v>
      </c>
      <c r="M62">
        <v>1918.22</v>
      </c>
      <c r="N62">
        <v>1</v>
      </c>
      <c r="O62">
        <v>1918.22</v>
      </c>
      <c r="P62" t="s">
        <v>2255</v>
      </c>
    </row>
    <row r="63" spans="1:17" hidden="1">
      <c r="A63" t="s">
        <v>2295</v>
      </c>
      <c r="B63" t="s">
        <v>2257</v>
      </c>
      <c r="C63" t="s">
        <v>2253</v>
      </c>
      <c r="D63" t="s">
        <v>2254</v>
      </c>
      <c r="E63" t="s">
        <v>92</v>
      </c>
      <c r="F63">
        <v>40700</v>
      </c>
      <c r="G63" t="s">
        <v>784</v>
      </c>
      <c r="I63" t="s">
        <v>692</v>
      </c>
      <c r="J63">
        <v>2026</v>
      </c>
      <c r="K63">
        <v>5</v>
      </c>
      <c r="L63" t="s">
        <v>95</v>
      </c>
      <c r="M63">
        <v>3398.99</v>
      </c>
      <c r="N63">
        <v>1</v>
      </c>
      <c r="O63">
        <v>3398.99</v>
      </c>
      <c r="P63" t="s">
        <v>2255</v>
      </c>
    </row>
    <row r="64" spans="1:17" hidden="1">
      <c r="A64" t="s">
        <v>2295</v>
      </c>
      <c r="B64" t="s">
        <v>2257</v>
      </c>
      <c r="C64" t="s">
        <v>2253</v>
      </c>
      <c r="D64" t="s">
        <v>2254</v>
      </c>
      <c r="E64" t="s">
        <v>106</v>
      </c>
      <c r="F64">
        <v>40700</v>
      </c>
      <c r="G64" t="s">
        <v>784</v>
      </c>
      <c r="I64" t="s">
        <v>163</v>
      </c>
      <c r="J64">
        <v>2026</v>
      </c>
      <c r="K64">
        <v>5</v>
      </c>
      <c r="L64" t="s">
        <v>95</v>
      </c>
      <c r="M64">
        <v>2451.1799999999998</v>
      </c>
      <c r="N64">
        <v>1</v>
      </c>
      <c r="O64">
        <v>2451.1799999999998</v>
      </c>
      <c r="P64" t="s">
        <v>2255</v>
      </c>
    </row>
    <row r="65" spans="1:17" hidden="1">
      <c r="A65" t="s">
        <v>2438</v>
      </c>
      <c r="B65" t="s">
        <v>297</v>
      </c>
      <c r="C65" t="s">
        <v>296</v>
      </c>
      <c r="D65" t="s">
        <v>2254</v>
      </c>
      <c r="E65" t="s">
        <v>92</v>
      </c>
      <c r="F65">
        <v>40700</v>
      </c>
      <c r="G65" t="s">
        <v>784</v>
      </c>
      <c r="I65" t="s">
        <v>2207</v>
      </c>
      <c r="J65">
        <v>2026</v>
      </c>
      <c r="K65">
        <v>5</v>
      </c>
      <c r="L65" t="s">
        <v>95</v>
      </c>
      <c r="M65">
        <v>63</v>
      </c>
      <c r="N65">
        <v>1</v>
      </c>
      <c r="O65">
        <v>63</v>
      </c>
      <c r="P65" t="s">
        <v>2255</v>
      </c>
    </row>
    <row r="66" spans="1:17" hidden="1">
      <c r="A66" t="s">
        <v>2438</v>
      </c>
      <c r="B66" t="s">
        <v>297</v>
      </c>
      <c r="C66" t="s">
        <v>296</v>
      </c>
      <c r="D66" t="s">
        <v>2254</v>
      </c>
      <c r="E66" t="s">
        <v>103</v>
      </c>
      <c r="F66">
        <v>40700</v>
      </c>
      <c r="G66" t="s">
        <v>784</v>
      </c>
      <c r="I66" t="s">
        <v>130</v>
      </c>
      <c r="J66">
        <v>2026</v>
      </c>
      <c r="K66">
        <v>5</v>
      </c>
      <c r="L66" t="s">
        <v>95</v>
      </c>
      <c r="M66">
        <v>532.55999999999995</v>
      </c>
      <c r="N66">
        <v>1</v>
      </c>
      <c r="O66">
        <v>532.55999999999995</v>
      </c>
      <c r="P66" t="s">
        <v>2255</v>
      </c>
      <c r="Q66">
        <v>1</v>
      </c>
    </row>
    <row r="67" spans="1:17" hidden="1">
      <c r="A67" t="s">
        <v>2438</v>
      </c>
      <c r="B67" t="s">
        <v>297</v>
      </c>
      <c r="C67" t="s">
        <v>296</v>
      </c>
      <c r="D67" t="s">
        <v>2254</v>
      </c>
      <c r="E67" t="s">
        <v>92</v>
      </c>
      <c r="F67">
        <v>40700</v>
      </c>
      <c r="G67" t="s">
        <v>784</v>
      </c>
      <c r="I67" t="s">
        <v>196</v>
      </c>
      <c r="J67">
        <v>2026</v>
      </c>
      <c r="K67">
        <v>5</v>
      </c>
      <c r="L67" t="s">
        <v>95</v>
      </c>
      <c r="M67">
        <v>751.59</v>
      </c>
      <c r="N67">
        <v>1</v>
      </c>
      <c r="O67">
        <v>751.59</v>
      </c>
      <c r="P67" t="s">
        <v>2255</v>
      </c>
    </row>
    <row r="68" spans="1:17" hidden="1">
      <c r="A68" t="s">
        <v>2438</v>
      </c>
      <c r="B68" t="s">
        <v>297</v>
      </c>
      <c r="C68" t="s">
        <v>296</v>
      </c>
      <c r="D68" t="s">
        <v>2254</v>
      </c>
      <c r="E68" t="s">
        <v>92</v>
      </c>
      <c r="F68">
        <v>40700</v>
      </c>
      <c r="G68" t="s">
        <v>784</v>
      </c>
      <c r="I68" t="s">
        <v>260</v>
      </c>
      <c r="J68">
        <v>2026</v>
      </c>
      <c r="K68">
        <v>5</v>
      </c>
      <c r="L68" t="s">
        <v>95</v>
      </c>
      <c r="M68">
        <v>378.96</v>
      </c>
      <c r="N68">
        <v>1</v>
      </c>
      <c r="O68">
        <v>378.96</v>
      </c>
      <c r="P68" t="s">
        <v>2255</v>
      </c>
    </row>
    <row r="69" spans="1:17" hidden="1">
      <c r="A69" t="s">
        <v>2438</v>
      </c>
      <c r="B69" t="s">
        <v>297</v>
      </c>
      <c r="C69" t="s">
        <v>296</v>
      </c>
      <c r="D69" t="s">
        <v>2254</v>
      </c>
      <c r="E69" t="s">
        <v>106</v>
      </c>
      <c r="F69">
        <v>40700</v>
      </c>
      <c r="G69" t="s">
        <v>784</v>
      </c>
      <c r="I69" t="s">
        <v>118</v>
      </c>
      <c r="J69">
        <v>2026</v>
      </c>
      <c r="K69">
        <v>5</v>
      </c>
      <c r="L69" t="s">
        <v>95</v>
      </c>
      <c r="M69">
        <v>3720</v>
      </c>
      <c r="N69">
        <v>1</v>
      </c>
      <c r="O69">
        <v>3720</v>
      </c>
      <c r="P69" t="s">
        <v>2255</v>
      </c>
    </row>
    <row r="70" spans="1:17" hidden="1">
      <c r="A70" t="s">
        <v>2295</v>
      </c>
      <c r="B70" t="s">
        <v>1905</v>
      </c>
      <c r="C70" t="s">
        <v>1156</v>
      </c>
      <c r="D70" t="s">
        <v>2254</v>
      </c>
      <c r="E70" t="s">
        <v>92</v>
      </c>
      <c r="F70">
        <v>40900</v>
      </c>
      <c r="G70" t="s">
        <v>2442</v>
      </c>
      <c r="I70" t="s">
        <v>2213</v>
      </c>
      <c r="J70">
        <v>2026</v>
      </c>
      <c r="K70">
        <v>5</v>
      </c>
      <c r="L70" t="s">
        <v>95</v>
      </c>
      <c r="M70">
        <v>749.2</v>
      </c>
      <c r="N70">
        <v>1</v>
      </c>
      <c r="O70">
        <v>749.2</v>
      </c>
      <c r="P70" t="s">
        <v>2255</v>
      </c>
    </row>
    <row r="71" spans="1:17" hidden="1">
      <c r="A71" t="s">
        <v>2295</v>
      </c>
      <c r="B71" t="s">
        <v>507</v>
      </c>
      <c r="C71" t="s">
        <v>508</v>
      </c>
      <c r="D71" t="s">
        <v>2254</v>
      </c>
      <c r="E71" t="s">
        <v>103</v>
      </c>
      <c r="F71">
        <v>40700</v>
      </c>
      <c r="G71" t="s">
        <v>784</v>
      </c>
      <c r="I71" t="s">
        <v>130</v>
      </c>
      <c r="J71">
        <v>2026</v>
      </c>
      <c r="K71">
        <v>5</v>
      </c>
      <c r="L71" t="s">
        <v>95</v>
      </c>
      <c r="M71">
        <v>576.17999999999995</v>
      </c>
      <c r="N71">
        <v>1</v>
      </c>
      <c r="O71">
        <v>576.17999999999995</v>
      </c>
      <c r="P71" t="s">
        <v>2255</v>
      </c>
      <c r="Q71">
        <v>1</v>
      </c>
    </row>
    <row r="72" spans="1:17" hidden="1">
      <c r="A72" t="s">
        <v>2295</v>
      </c>
      <c r="B72" t="s">
        <v>507</v>
      </c>
      <c r="C72" t="s">
        <v>508</v>
      </c>
      <c r="D72" t="s">
        <v>2254</v>
      </c>
      <c r="E72" t="s">
        <v>92</v>
      </c>
      <c r="F72">
        <v>40700</v>
      </c>
      <c r="G72" t="s">
        <v>784</v>
      </c>
      <c r="I72" t="s">
        <v>2208</v>
      </c>
      <c r="J72">
        <v>2026</v>
      </c>
      <c r="K72">
        <v>5</v>
      </c>
      <c r="L72" t="s">
        <v>95</v>
      </c>
      <c r="M72">
        <v>1326.28</v>
      </c>
      <c r="N72">
        <v>1</v>
      </c>
      <c r="O72">
        <v>1326.28</v>
      </c>
      <c r="P72" t="s">
        <v>2255</v>
      </c>
      <c r="Q72">
        <v>1</v>
      </c>
    </row>
    <row r="73" spans="1:17" hidden="1">
      <c r="A73" t="s">
        <v>2295</v>
      </c>
      <c r="B73" t="s">
        <v>507</v>
      </c>
      <c r="C73" t="s">
        <v>508</v>
      </c>
      <c r="D73" t="s">
        <v>2254</v>
      </c>
      <c r="E73" t="s">
        <v>92</v>
      </c>
      <c r="F73">
        <v>40700</v>
      </c>
      <c r="G73" t="s">
        <v>784</v>
      </c>
      <c r="I73" t="s">
        <v>257</v>
      </c>
      <c r="J73">
        <v>2026</v>
      </c>
      <c r="K73">
        <v>5</v>
      </c>
      <c r="L73" t="s">
        <v>95</v>
      </c>
      <c r="M73">
        <v>823.6</v>
      </c>
      <c r="N73">
        <v>1</v>
      </c>
      <c r="O73">
        <v>823.6</v>
      </c>
      <c r="P73" t="s">
        <v>2255</v>
      </c>
    </row>
    <row r="74" spans="1:17" hidden="1">
      <c r="A74" t="s">
        <v>2295</v>
      </c>
      <c r="B74" t="s">
        <v>507</v>
      </c>
      <c r="C74" t="s">
        <v>508</v>
      </c>
      <c r="D74" t="s">
        <v>2254</v>
      </c>
      <c r="E74" t="s">
        <v>92</v>
      </c>
      <c r="F74">
        <v>40700</v>
      </c>
      <c r="G74" t="s">
        <v>784</v>
      </c>
      <c r="I74" t="s">
        <v>225</v>
      </c>
      <c r="J74">
        <v>2026</v>
      </c>
      <c r="K74">
        <v>5</v>
      </c>
      <c r="L74" t="s">
        <v>95</v>
      </c>
      <c r="M74">
        <v>205.9</v>
      </c>
      <c r="N74">
        <v>1</v>
      </c>
      <c r="O74">
        <v>205.9</v>
      </c>
      <c r="P74" t="s">
        <v>2255</v>
      </c>
    </row>
    <row r="75" spans="1:17" hidden="1">
      <c r="A75" t="s">
        <v>2295</v>
      </c>
      <c r="B75" t="s">
        <v>507</v>
      </c>
      <c r="C75" t="s">
        <v>508</v>
      </c>
      <c r="D75" t="s">
        <v>2254</v>
      </c>
      <c r="E75" t="s">
        <v>92</v>
      </c>
      <c r="F75">
        <v>40700</v>
      </c>
      <c r="G75" t="s">
        <v>784</v>
      </c>
      <c r="I75" t="s">
        <v>260</v>
      </c>
      <c r="J75">
        <v>2026</v>
      </c>
      <c r="K75">
        <v>5</v>
      </c>
      <c r="L75" t="s">
        <v>95</v>
      </c>
      <c r="M75">
        <v>1060.55</v>
      </c>
      <c r="N75">
        <v>1</v>
      </c>
      <c r="O75">
        <v>1060.55</v>
      </c>
      <c r="P75" t="s">
        <v>2255</v>
      </c>
    </row>
    <row r="76" spans="1:17" hidden="1">
      <c r="A76" t="s">
        <v>2295</v>
      </c>
      <c r="B76" t="s">
        <v>507</v>
      </c>
      <c r="C76" t="s">
        <v>508</v>
      </c>
      <c r="D76" t="s">
        <v>2254</v>
      </c>
      <c r="E76" t="s">
        <v>92</v>
      </c>
      <c r="F76">
        <v>40700</v>
      </c>
      <c r="G76" t="s">
        <v>784</v>
      </c>
      <c r="I76" t="s">
        <v>215</v>
      </c>
      <c r="J76">
        <v>2026</v>
      </c>
      <c r="K76">
        <v>5</v>
      </c>
      <c r="L76" t="s">
        <v>95</v>
      </c>
      <c r="M76">
        <v>4795.55</v>
      </c>
      <c r="N76">
        <v>1</v>
      </c>
      <c r="O76">
        <v>4795.55</v>
      </c>
      <c r="P76" t="s">
        <v>2255</v>
      </c>
    </row>
    <row r="77" spans="1:17" hidden="1">
      <c r="A77" t="s">
        <v>2295</v>
      </c>
      <c r="B77" t="s">
        <v>507</v>
      </c>
      <c r="C77" t="s">
        <v>508</v>
      </c>
      <c r="D77" t="s">
        <v>2254</v>
      </c>
      <c r="E77" t="s">
        <v>106</v>
      </c>
      <c r="F77">
        <v>40700</v>
      </c>
      <c r="G77" t="s">
        <v>784</v>
      </c>
      <c r="I77" t="s">
        <v>163</v>
      </c>
      <c r="J77">
        <v>2026</v>
      </c>
      <c r="K77">
        <v>5</v>
      </c>
      <c r="L77" t="s">
        <v>95</v>
      </c>
      <c r="M77">
        <v>2920.94</v>
      </c>
      <c r="N77">
        <v>1</v>
      </c>
      <c r="O77">
        <v>2920.94</v>
      </c>
      <c r="P77" t="s">
        <v>2255</v>
      </c>
    </row>
    <row r="78" spans="1:17" hidden="1">
      <c r="A78" t="s">
        <v>2295</v>
      </c>
      <c r="B78" t="s">
        <v>507</v>
      </c>
      <c r="C78" t="s">
        <v>508</v>
      </c>
      <c r="D78" t="s">
        <v>2254</v>
      </c>
      <c r="E78" t="s">
        <v>92</v>
      </c>
      <c r="F78">
        <v>40700</v>
      </c>
      <c r="G78" t="s">
        <v>784</v>
      </c>
      <c r="I78" t="s">
        <v>683</v>
      </c>
      <c r="J78">
        <v>2026</v>
      </c>
      <c r="K78">
        <v>5</v>
      </c>
      <c r="L78" t="s">
        <v>95</v>
      </c>
      <c r="M78">
        <v>331.56</v>
      </c>
      <c r="N78">
        <v>1</v>
      </c>
      <c r="O78">
        <v>331.56</v>
      </c>
      <c r="P78" t="s">
        <v>2255</v>
      </c>
      <c r="Q78">
        <v>1</v>
      </c>
    </row>
    <row r="79" spans="1:17" hidden="1">
      <c r="A79" t="s">
        <v>2438</v>
      </c>
      <c r="B79" t="s">
        <v>300</v>
      </c>
      <c r="C79" t="s">
        <v>296</v>
      </c>
      <c r="D79" t="s">
        <v>2254</v>
      </c>
      <c r="E79" t="s">
        <v>92</v>
      </c>
      <c r="F79">
        <v>40700</v>
      </c>
      <c r="G79" t="s">
        <v>784</v>
      </c>
      <c r="I79" t="s">
        <v>2207</v>
      </c>
      <c r="J79">
        <v>2026</v>
      </c>
      <c r="K79">
        <v>5</v>
      </c>
      <c r="L79" t="s">
        <v>95</v>
      </c>
      <c r="M79">
        <v>36</v>
      </c>
      <c r="N79">
        <v>1</v>
      </c>
      <c r="O79">
        <v>36</v>
      </c>
      <c r="P79" t="s">
        <v>2255</v>
      </c>
    </row>
    <row r="80" spans="1:17" hidden="1">
      <c r="A80" t="s">
        <v>2438</v>
      </c>
      <c r="B80" t="s">
        <v>300</v>
      </c>
      <c r="C80" t="s">
        <v>296</v>
      </c>
      <c r="D80" t="s">
        <v>2254</v>
      </c>
      <c r="E80" t="s">
        <v>103</v>
      </c>
      <c r="F80">
        <v>40700</v>
      </c>
      <c r="G80" t="s">
        <v>784</v>
      </c>
      <c r="I80" t="s">
        <v>130</v>
      </c>
      <c r="J80">
        <v>2026</v>
      </c>
      <c r="K80">
        <v>5</v>
      </c>
      <c r="L80" t="s">
        <v>95</v>
      </c>
      <c r="M80">
        <v>516.96</v>
      </c>
      <c r="N80">
        <v>1</v>
      </c>
      <c r="O80">
        <v>516.96</v>
      </c>
      <c r="P80" t="s">
        <v>2255</v>
      </c>
      <c r="Q80">
        <v>1</v>
      </c>
    </row>
    <row r="81" spans="1:17" hidden="1">
      <c r="A81" t="s">
        <v>2438</v>
      </c>
      <c r="B81" t="s">
        <v>300</v>
      </c>
      <c r="C81" t="s">
        <v>296</v>
      </c>
      <c r="D81" t="s">
        <v>2254</v>
      </c>
      <c r="E81" t="s">
        <v>92</v>
      </c>
      <c r="F81">
        <v>40700</v>
      </c>
      <c r="G81" t="s">
        <v>784</v>
      </c>
      <c r="I81" t="s">
        <v>256</v>
      </c>
      <c r="J81">
        <v>2026</v>
      </c>
      <c r="K81">
        <v>5</v>
      </c>
      <c r="L81" t="s">
        <v>95</v>
      </c>
      <c r="M81">
        <v>466</v>
      </c>
      <c r="N81">
        <v>1</v>
      </c>
      <c r="O81">
        <v>466</v>
      </c>
      <c r="P81" t="s">
        <v>2255</v>
      </c>
      <c r="Q81">
        <v>1</v>
      </c>
    </row>
    <row r="82" spans="1:17" hidden="1">
      <c r="A82" t="s">
        <v>2438</v>
      </c>
      <c r="B82" t="s">
        <v>300</v>
      </c>
      <c r="C82" t="s">
        <v>296</v>
      </c>
      <c r="D82" t="s">
        <v>2254</v>
      </c>
      <c r="E82" t="s">
        <v>92</v>
      </c>
      <c r="F82">
        <v>40700</v>
      </c>
      <c r="G82" t="s">
        <v>784</v>
      </c>
      <c r="I82" t="s">
        <v>2208</v>
      </c>
      <c r="J82">
        <v>2026</v>
      </c>
      <c r="K82">
        <v>5</v>
      </c>
      <c r="L82" t="s">
        <v>95</v>
      </c>
      <c r="M82">
        <v>546</v>
      </c>
      <c r="N82">
        <v>1</v>
      </c>
      <c r="O82">
        <v>546</v>
      </c>
      <c r="P82" t="s">
        <v>2255</v>
      </c>
      <c r="Q82">
        <v>1</v>
      </c>
    </row>
    <row r="83" spans="1:17" hidden="1">
      <c r="A83" t="s">
        <v>2438</v>
      </c>
      <c r="B83" t="s">
        <v>300</v>
      </c>
      <c r="C83" t="s">
        <v>296</v>
      </c>
      <c r="D83" t="s">
        <v>2254</v>
      </c>
      <c r="E83" t="s">
        <v>92</v>
      </c>
      <c r="F83">
        <v>40700</v>
      </c>
      <c r="G83" t="s">
        <v>784</v>
      </c>
      <c r="I83" t="s">
        <v>257</v>
      </c>
      <c r="J83">
        <v>2026</v>
      </c>
      <c r="K83">
        <v>5</v>
      </c>
      <c r="L83" t="s">
        <v>95</v>
      </c>
      <c r="M83">
        <v>360</v>
      </c>
      <c r="N83">
        <v>1</v>
      </c>
      <c r="O83">
        <v>360</v>
      </c>
      <c r="P83" t="s">
        <v>2255</v>
      </c>
    </row>
    <row r="84" spans="1:17" hidden="1">
      <c r="A84" t="s">
        <v>2438</v>
      </c>
      <c r="B84" t="s">
        <v>300</v>
      </c>
      <c r="C84" t="s">
        <v>296</v>
      </c>
      <c r="D84" t="s">
        <v>2254</v>
      </c>
      <c r="E84" t="s">
        <v>92</v>
      </c>
      <c r="F84">
        <v>40700</v>
      </c>
      <c r="G84" t="s">
        <v>784</v>
      </c>
      <c r="I84" t="s">
        <v>260</v>
      </c>
      <c r="J84">
        <v>2026</v>
      </c>
      <c r="K84">
        <v>5</v>
      </c>
      <c r="L84" t="s">
        <v>95</v>
      </c>
      <c r="M84">
        <v>378.96</v>
      </c>
      <c r="N84">
        <v>1</v>
      </c>
      <c r="O84">
        <v>378.96</v>
      </c>
      <c r="P84" t="s">
        <v>2255</v>
      </c>
    </row>
    <row r="85" spans="1:17" hidden="1">
      <c r="A85" t="s">
        <v>2438</v>
      </c>
      <c r="B85" t="s">
        <v>300</v>
      </c>
      <c r="C85" t="s">
        <v>296</v>
      </c>
      <c r="D85" t="s">
        <v>2254</v>
      </c>
      <c r="E85" t="s">
        <v>106</v>
      </c>
      <c r="F85">
        <v>40700</v>
      </c>
      <c r="G85" t="s">
        <v>784</v>
      </c>
      <c r="I85" t="s">
        <v>2198</v>
      </c>
      <c r="J85">
        <v>2026</v>
      </c>
      <c r="K85">
        <v>5</v>
      </c>
      <c r="L85" t="s">
        <v>95</v>
      </c>
      <c r="M85">
        <v>3195.94</v>
      </c>
      <c r="N85">
        <v>1</v>
      </c>
      <c r="O85">
        <v>3195.94</v>
      </c>
      <c r="P85" t="s">
        <v>2255</v>
      </c>
    </row>
    <row r="86" spans="1:17" hidden="1">
      <c r="A86" t="s">
        <v>2401</v>
      </c>
      <c r="B86" t="s">
        <v>1920</v>
      </c>
      <c r="C86" t="s">
        <v>2049</v>
      </c>
      <c r="D86" t="s">
        <v>2254</v>
      </c>
      <c r="E86" t="s">
        <v>92</v>
      </c>
      <c r="F86">
        <v>40700</v>
      </c>
      <c r="G86" t="s">
        <v>784</v>
      </c>
      <c r="I86" t="s">
        <v>260</v>
      </c>
      <c r="J86">
        <v>2026</v>
      </c>
      <c r="K86">
        <v>5</v>
      </c>
      <c r="L86" t="s">
        <v>95</v>
      </c>
      <c r="M86">
        <v>1197</v>
      </c>
      <c r="N86">
        <v>1</v>
      </c>
      <c r="O86">
        <v>1197</v>
      </c>
      <c r="P86" t="s">
        <v>2255</v>
      </c>
    </row>
    <row r="87" spans="1:17" hidden="1">
      <c r="A87" t="s">
        <v>2401</v>
      </c>
      <c r="B87" t="s">
        <v>1920</v>
      </c>
      <c r="C87" t="s">
        <v>2049</v>
      </c>
      <c r="D87" t="s">
        <v>2254</v>
      </c>
      <c r="E87" t="s">
        <v>106</v>
      </c>
      <c r="F87">
        <v>40700</v>
      </c>
      <c r="G87" t="s">
        <v>784</v>
      </c>
      <c r="I87" t="s">
        <v>112</v>
      </c>
      <c r="J87">
        <v>2026</v>
      </c>
      <c r="K87">
        <v>5</v>
      </c>
      <c r="L87" t="s">
        <v>95</v>
      </c>
      <c r="M87">
        <v>163</v>
      </c>
      <c r="N87">
        <v>1</v>
      </c>
      <c r="O87">
        <v>163</v>
      </c>
      <c r="P87" t="s">
        <v>2255</v>
      </c>
    </row>
    <row r="88" spans="1:17" hidden="1">
      <c r="A88" t="s">
        <v>2401</v>
      </c>
      <c r="B88" t="s">
        <v>1920</v>
      </c>
      <c r="C88" t="s">
        <v>2049</v>
      </c>
      <c r="D88" t="s">
        <v>2254</v>
      </c>
      <c r="E88" t="s">
        <v>106</v>
      </c>
      <c r="F88">
        <v>40700</v>
      </c>
      <c r="G88" t="s">
        <v>784</v>
      </c>
      <c r="I88" t="s">
        <v>163</v>
      </c>
      <c r="J88">
        <v>2026</v>
      </c>
      <c r="K88">
        <v>5</v>
      </c>
      <c r="L88" t="s">
        <v>95</v>
      </c>
      <c r="M88">
        <v>299.25</v>
      </c>
      <c r="N88">
        <v>1</v>
      </c>
      <c r="O88">
        <v>299.25</v>
      </c>
      <c r="P88" t="s">
        <v>2255</v>
      </c>
    </row>
    <row r="89" spans="1:17" hidden="1">
      <c r="A89" t="s">
        <v>2461</v>
      </c>
      <c r="B89" t="s">
        <v>2234</v>
      </c>
      <c r="C89" t="s">
        <v>545</v>
      </c>
      <c r="D89" t="s">
        <v>2254</v>
      </c>
      <c r="E89" t="s">
        <v>103</v>
      </c>
      <c r="F89">
        <v>40700</v>
      </c>
      <c r="G89" t="s">
        <v>784</v>
      </c>
      <c r="I89" t="s">
        <v>130</v>
      </c>
      <c r="J89">
        <v>2026</v>
      </c>
      <c r="K89">
        <v>5</v>
      </c>
      <c r="L89" t="s">
        <v>95</v>
      </c>
      <c r="M89">
        <v>127.38</v>
      </c>
      <c r="N89">
        <v>1</v>
      </c>
      <c r="O89">
        <v>127.38</v>
      </c>
      <c r="P89" t="s">
        <v>2255</v>
      </c>
      <c r="Q89">
        <v>1</v>
      </c>
    </row>
    <row r="90" spans="1:17" hidden="1">
      <c r="A90" t="s">
        <v>2461</v>
      </c>
      <c r="B90" t="s">
        <v>2234</v>
      </c>
      <c r="C90" t="s">
        <v>545</v>
      </c>
      <c r="D90" t="s">
        <v>2254</v>
      </c>
      <c r="E90" t="s">
        <v>92</v>
      </c>
      <c r="F90">
        <v>40700</v>
      </c>
      <c r="G90" t="s">
        <v>784</v>
      </c>
      <c r="I90" t="s">
        <v>260</v>
      </c>
      <c r="J90">
        <v>2026</v>
      </c>
      <c r="K90">
        <v>5</v>
      </c>
      <c r="L90" t="s">
        <v>95</v>
      </c>
      <c r="M90">
        <v>443.23</v>
      </c>
      <c r="N90">
        <v>1</v>
      </c>
      <c r="O90">
        <v>443.23</v>
      </c>
      <c r="P90" t="s">
        <v>2255</v>
      </c>
    </row>
    <row r="91" spans="1:17" hidden="1">
      <c r="A91" t="s">
        <v>2461</v>
      </c>
      <c r="B91" t="s">
        <v>2234</v>
      </c>
      <c r="C91" t="s">
        <v>545</v>
      </c>
      <c r="D91" t="s">
        <v>2254</v>
      </c>
      <c r="E91" t="s">
        <v>106</v>
      </c>
      <c r="F91">
        <v>40700</v>
      </c>
      <c r="G91" t="s">
        <v>784</v>
      </c>
      <c r="I91" t="s">
        <v>118</v>
      </c>
      <c r="J91">
        <v>2026</v>
      </c>
      <c r="K91">
        <v>5</v>
      </c>
      <c r="L91" t="s">
        <v>95</v>
      </c>
      <c r="M91">
        <v>387.18</v>
      </c>
      <c r="N91">
        <v>1</v>
      </c>
      <c r="O91">
        <v>387.18</v>
      </c>
      <c r="P91" t="s">
        <v>2255</v>
      </c>
    </row>
    <row r="92" spans="1:17" hidden="1">
      <c r="A92" t="s">
        <v>2461</v>
      </c>
      <c r="B92" t="s">
        <v>2258</v>
      </c>
      <c r="C92" t="s">
        <v>545</v>
      </c>
      <c r="D92" t="s">
        <v>2254</v>
      </c>
      <c r="E92" t="s">
        <v>92</v>
      </c>
      <c r="F92">
        <v>40700</v>
      </c>
      <c r="G92" t="s">
        <v>784</v>
      </c>
      <c r="I92" t="s">
        <v>260</v>
      </c>
      <c r="J92">
        <v>2026</v>
      </c>
      <c r="K92">
        <v>5</v>
      </c>
      <c r="L92" t="s">
        <v>95</v>
      </c>
      <c r="M92">
        <v>443.23</v>
      </c>
      <c r="N92">
        <v>1</v>
      </c>
      <c r="O92">
        <v>443.23</v>
      </c>
      <c r="P92" t="s">
        <v>2255</v>
      </c>
    </row>
    <row r="93" spans="1:17" hidden="1">
      <c r="A93" t="s">
        <v>2461</v>
      </c>
      <c r="B93" t="s">
        <v>2258</v>
      </c>
      <c r="C93" t="s">
        <v>545</v>
      </c>
      <c r="D93" t="s">
        <v>2254</v>
      </c>
      <c r="E93" t="s">
        <v>106</v>
      </c>
      <c r="F93">
        <v>40700</v>
      </c>
      <c r="G93" t="s">
        <v>784</v>
      </c>
      <c r="I93" t="s">
        <v>118</v>
      </c>
      <c r="J93">
        <v>2026</v>
      </c>
      <c r="K93">
        <v>5</v>
      </c>
      <c r="L93" t="s">
        <v>95</v>
      </c>
      <c r="M93">
        <v>258.12</v>
      </c>
      <c r="N93">
        <v>1</v>
      </c>
      <c r="O93">
        <v>258.12</v>
      </c>
      <c r="P93" t="s">
        <v>2255</v>
      </c>
    </row>
    <row r="94" spans="1:17" hidden="1">
      <c r="A94" t="s">
        <v>2295</v>
      </c>
      <c r="B94" t="s">
        <v>1938</v>
      </c>
      <c r="C94" t="s">
        <v>2259</v>
      </c>
      <c r="D94" t="s">
        <v>2254</v>
      </c>
      <c r="E94" t="s">
        <v>103</v>
      </c>
      <c r="F94">
        <v>40700</v>
      </c>
      <c r="G94" t="s">
        <v>784</v>
      </c>
      <c r="I94" t="s">
        <v>120</v>
      </c>
      <c r="J94">
        <v>2026</v>
      </c>
      <c r="K94">
        <v>5</v>
      </c>
      <c r="L94" t="s">
        <v>95</v>
      </c>
      <c r="M94">
        <v>75.900563199999993</v>
      </c>
      <c r="N94">
        <v>1</v>
      </c>
      <c r="O94">
        <v>75.900563199999993</v>
      </c>
      <c r="P94" t="s">
        <v>2255</v>
      </c>
      <c r="Q94">
        <v>1</v>
      </c>
    </row>
    <row r="95" spans="1:17" hidden="1">
      <c r="A95" t="s">
        <v>2295</v>
      </c>
      <c r="B95" t="s">
        <v>1938</v>
      </c>
      <c r="C95" t="s">
        <v>2259</v>
      </c>
      <c r="D95" t="s">
        <v>2254</v>
      </c>
      <c r="E95" t="s">
        <v>103</v>
      </c>
      <c r="F95">
        <v>40700</v>
      </c>
      <c r="G95" t="s">
        <v>784</v>
      </c>
      <c r="I95" t="s">
        <v>130</v>
      </c>
      <c r="J95">
        <v>2026</v>
      </c>
      <c r="K95">
        <v>5</v>
      </c>
      <c r="L95" t="s">
        <v>95</v>
      </c>
      <c r="M95">
        <v>202.97792240000001</v>
      </c>
      <c r="N95">
        <v>1</v>
      </c>
      <c r="O95">
        <v>202.97792240000001</v>
      </c>
      <c r="P95" t="s">
        <v>2255</v>
      </c>
      <c r="Q95">
        <v>1</v>
      </c>
    </row>
    <row r="96" spans="1:17" hidden="1">
      <c r="A96" t="s">
        <v>2295</v>
      </c>
      <c r="B96" t="s">
        <v>1938</v>
      </c>
      <c r="C96" t="s">
        <v>2259</v>
      </c>
      <c r="D96" t="s">
        <v>2254</v>
      </c>
      <c r="E96" t="s">
        <v>92</v>
      </c>
      <c r="F96">
        <v>40700</v>
      </c>
      <c r="G96" t="s">
        <v>784</v>
      </c>
      <c r="I96" t="s">
        <v>260</v>
      </c>
      <c r="J96">
        <v>2026</v>
      </c>
      <c r="K96">
        <v>5</v>
      </c>
      <c r="L96" t="s">
        <v>95</v>
      </c>
      <c r="M96">
        <v>1330.1620437600002</v>
      </c>
      <c r="N96">
        <v>1</v>
      </c>
      <c r="O96">
        <v>1330.1620437600002</v>
      </c>
      <c r="P96" t="s">
        <v>2255</v>
      </c>
    </row>
    <row r="97" spans="1:17" hidden="1">
      <c r="A97" t="s">
        <v>2295</v>
      </c>
      <c r="B97" t="s">
        <v>1938</v>
      </c>
      <c r="C97" t="s">
        <v>2259</v>
      </c>
      <c r="D97" t="s">
        <v>2254</v>
      </c>
      <c r="E97" t="s">
        <v>105</v>
      </c>
      <c r="F97">
        <v>40700</v>
      </c>
      <c r="G97" t="s">
        <v>784</v>
      </c>
      <c r="I97" t="s">
        <v>122</v>
      </c>
      <c r="J97">
        <v>2026</v>
      </c>
      <c r="K97">
        <v>5</v>
      </c>
      <c r="L97" t="s">
        <v>95</v>
      </c>
      <c r="M97">
        <v>89.163298620000006</v>
      </c>
      <c r="N97">
        <v>1</v>
      </c>
      <c r="O97">
        <v>89.163298620000006</v>
      </c>
      <c r="P97" t="s">
        <v>2255</v>
      </c>
    </row>
    <row r="98" spans="1:17" hidden="1">
      <c r="A98" t="s">
        <v>2295</v>
      </c>
      <c r="B98" t="s">
        <v>1938</v>
      </c>
      <c r="C98" t="s">
        <v>2259</v>
      </c>
      <c r="D98" t="s">
        <v>2254</v>
      </c>
      <c r="E98" t="s">
        <v>105</v>
      </c>
      <c r="F98">
        <v>40700</v>
      </c>
      <c r="G98" t="s">
        <v>784</v>
      </c>
      <c r="I98" t="s">
        <v>123</v>
      </c>
      <c r="J98">
        <v>2026</v>
      </c>
      <c r="K98">
        <v>5</v>
      </c>
      <c r="L98" t="s">
        <v>95</v>
      </c>
      <c r="M98">
        <v>222.37719966</v>
      </c>
      <c r="N98">
        <v>1</v>
      </c>
      <c r="O98">
        <v>222.37719966</v>
      </c>
      <c r="P98" t="s">
        <v>2255</v>
      </c>
    </row>
    <row r="99" spans="1:17" hidden="1">
      <c r="A99" t="s">
        <v>2295</v>
      </c>
      <c r="B99" t="s">
        <v>1938</v>
      </c>
      <c r="C99" t="s">
        <v>2259</v>
      </c>
      <c r="D99" t="s">
        <v>2254</v>
      </c>
      <c r="E99" t="s">
        <v>106</v>
      </c>
      <c r="F99">
        <v>40700</v>
      </c>
      <c r="G99" t="s">
        <v>784</v>
      </c>
      <c r="I99" t="s">
        <v>112</v>
      </c>
      <c r="J99">
        <v>2026</v>
      </c>
      <c r="K99">
        <v>5</v>
      </c>
      <c r="L99" t="s">
        <v>95</v>
      </c>
      <c r="M99">
        <v>501.12949589999999</v>
      </c>
      <c r="N99">
        <v>1</v>
      </c>
      <c r="O99">
        <v>501.12949589999999</v>
      </c>
      <c r="P99" t="s">
        <v>2255</v>
      </c>
    </row>
    <row r="100" spans="1:17" hidden="1">
      <c r="A100" t="s">
        <v>2295</v>
      </c>
      <c r="B100" t="s">
        <v>1938</v>
      </c>
      <c r="C100" t="s">
        <v>2259</v>
      </c>
      <c r="D100" t="s">
        <v>2254</v>
      </c>
      <c r="E100" t="s">
        <v>106</v>
      </c>
      <c r="F100">
        <v>40700</v>
      </c>
      <c r="G100" t="s">
        <v>784</v>
      </c>
      <c r="I100" t="s">
        <v>163</v>
      </c>
      <c r="J100">
        <v>2026</v>
      </c>
      <c r="K100">
        <v>5</v>
      </c>
      <c r="L100" t="s">
        <v>95</v>
      </c>
      <c r="M100">
        <v>1332.2231366400001</v>
      </c>
      <c r="N100">
        <v>1</v>
      </c>
      <c r="O100">
        <v>1332.2231366400001</v>
      </c>
      <c r="P100" t="s">
        <v>2255</v>
      </c>
    </row>
    <row r="101" spans="1:17" hidden="1">
      <c r="A101" t="s">
        <v>2295</v>
      </c>
      <c r="B101" t="s">
        <v>2260</v>
      </c>
      <c r="C101" t="s">
        <v>557</v>
      </c>
      <c r="D101" t="s">
        <v>2254</v>
      </c>
      <c r="E101" t="s">
        <v>103</v>
      </c>
      <c r="F101">
        <v>40700</v>
      </c>
      <c r="G101" t="s">
        <v>784</v>
      </c>
      <c r="I101" t="s">
        <v>130</v>
      </c>
      <c r="J101">
        <v>2026</v>
      </c>
      <c r="K101">
        <v>5</v>
      </c>
      <c r="L101" t="s">
        <v>95</v>
      </c>
      <c r="M101">
        <v>867.0031335000001</v>
      </c>
      <c r="N101">
        <v>1</v>
      </c>
      <c r="O101">
        <v>867.0031335000001</v>
      </c>
      <c r="P101" t="s">
        <v>2255</v>
      </c>
      <c r="Q101">
        <v>1</v>
      </c>
    </row>
    <row r="102" spans="1:17" hidden="1">
      <c r="A102" t="s">
        <v>2295</v>
      </c>
      <c r="B102" t="s">
        <v>2260</v>
      </c>
      <c r="C102" t="s">
        <v>557</v>
      </c>
      <c r="D102" t="s">
        <v>2254</v>
      </c>
      <c r="E102" t="s">
        <v>92</v>
      </c>
      <c r="F102">
        <v>40700</v>
      </c>
      <c r="G102" t="s">
        <v>784</v>
      </c>
      <c r="I102" t="s">
        <v>203</v>
      </c>
      <c r="J102">
        <v>2026</v>
      </c>
      <c r="K102">
        <v>5</v>
      </c>
      <c r="L102" t="s">
        <v>95</v>
      </c>
      <c r="M102">
        <v>340.95255950000006</v>
      </c>
      <c r="N102">
        <v>1</v>
      </c>
      <c r="O102">
        <v>340.95255950000006</v>
      </c>
      <c r="P102" t="s">
        <v>2255</v>
      </c>
      <c r="Q102">
        <v>1</v>
      </c>
    </row>
    <row r="103" spans="1:17" hidden="1">
      <c r="A103" t="s">
        <v>2295</v>
      </c>
      <c r="B103" t="s">
        <v>2260</v>
      </c>
      <c r="C103" t="s">
        <v>557</v>
      </c>
      <c r="D103" t="s">
        <v>2254</v>
      </c>
      <c r="E103" t="s">
        <v>92</v>
      </c>
      <c r="F103">
        <v>40700</v>
      </c>
      <c r="G103" t="s">
        <v>784</v>
      </c>
      <c r="I103" t="s">
        <v>204</v>
      </c>
      <c r="J103">
        <v>2026</v>
      </c>
      <c r="K103">
        <v>5</v>
      </c>
      <c r="L103" t="s">
        <v>95</v>
      </c>
      <c r="M103">
        <v>380.43315800000005</v>
      </c>
      <c r="N103">
        <v>1</v>
      </c>
      <c r="O103">
        <v>380.43315800000005</v>
      </c>
      <c r="P103" t="s">
        <v>2255</v>
      </c>
    </row>
    <row r="104" spans="1:17" hidden="1">
      <c r="A104" t="s">
        <v>2295</v>
      </c>
      <c r="B104" t="s">
        <v>2260</v>
      </c>
      <c r="C104" t="s">
        <v>557</v>
      </c>
      <c r="D104" t="s">
        <v>2254</v>
      </c>
      <c r="E104" t="s">
        <v>92</v>
      </c>
      <c r="F104">
        <v>40700</v>
      </c>
      <c r="G104" t="s">
        <v>784</v>
      </c>
      <c r="I104" t="s">
        <v>260</v>
      </c>
      <c r="J104">
        <v>2026</v>
      </c>
      <c r="K104">
        <v>5</v>
      </c>
      <c r="L104" t="s">
        <v>95</v>
      </c>
      <c r="M104">
        <v>1899.2427195000002</v>
      </c>
      <c r="N104">
        <v>1</v>
      </c>
      <c r="O104">
        <v>1899.2427195000002</v>
      </c>
      <c r="P104" t="s">
        <v>2255</v>
      </c>
    </row>
    <row r="105" spans="1:17" hidden="1">
      <c r="A105" t="s">
        <v>2295</v>
      </c>
      <c r="B105" t="s">
        <v>2260</v>
      </c>
      <c r="C105" t="s">
        <v>557</v>
      </c>
      <c r="D105" t="s">
        <v>2254</v>
      </c>
      <c r="E105" t="s">
        <v>106</v>
      </c>
      <c r="F105">
        <v>40700</v>
      </c>
      <c r="G105" t="s">
        <v>784</v>
      </c>
      <c r="I105" t="s">
        <v>118</v>
      </c>
      <c r="J105">
        <v>2026</v>
      </c>
      <c r="K105">
        <v>5</v>
      </c>
      <c r="L105" t="s">
        <v>95</v>
      </c>
      <c r="M105">
        <v>755.02017499999999</v>
      </c>
      <c r="N105">
        <v>1</v>
      </c>
      <c r="O105">
        <v>755.02017499999999</v>
      </c>
      <c r="P105" t="s">
        <v>2255</v>
      </c>
    </row>
    <row r="106" spans="1:17" hidden="1">
      <c r="A106" t="s">
        <v>2295</v>
      </c>
      <c r="B106" t="s">
        <v>2260</v>
      </c>
      <c r="C106" t="s">
        <v>557</v>
      </c>
      <c r="D106" t="s">
        <v>2254</v>
      </c>
      <c r="E106" t="s">
        <v>92</v>
      </c>
      <c r="F106">
        <v>40700</v>
      </c>
      <c r="G106" t="s">
        <v>784</v>
      </c>
      <c r="I106" t="s">
        <v>617</v>
      </c>
      <c r="J106">
        <v>2026</v>
      </c>
      <c r="K106">
        <v>5</v>
      </c>
      <c r="L106" t="s">
        <v>95</v>
      </c>
      <c r="M106">
        <v>148.43837050000002</v>
      </c>
      <c r="N106">
        <v>1</v>
      </c>
      <c r="O106">
        <v>148.43837050000002</v>
      </c>
      <c r="P106" t="s">
        <v>2255</v>
      </c>
      <c r="Q106">
        <v>1</v>
      </c>
    </row>
    <row r="107" spans="1:17" hidden="1">
      <c r="A107" t="s">
        <v>2295</v>
      </c>
      <c r="B107" t="s">
        <v>1956</v>
      </c>
      <c r="C107" t="s">
        <v>2261</v>
      </c>
      <c r="D107" t="s">
        <v>2254</v>
      </c>
      <c r="E107" t="s">
        <v>103</v>
      </c>
      <c r="F107">
        <v>40700</v>
      </c>
      <c r="G107" t="s">
        <v>784</v>
      </c>
      <c r="I107" t="s">
        <v>130</v>
      </c>
      <c r="J107">
        <v>2026</v>
      </c>
      <c r="K107">
        <v>5</v>
      </c>
      <c r="L107" t="s">
        <v>95</v>
      </c>
      <c r="M107">
        <v>81.78</v>
      </c>
      <c r="N107">
        <v>1</v>
      </c>
      <c r="O107">
        <v>81.78</v>
      </c>
      <c r="P107" t="s">
        <v>2255</v>
      </c>
      <c r="Q107">
        <v>1</v>
      </c>
    </row>
    <row r="108" spans="1:17" hidden="1">
      <c r="A108" t="s">
        <v>2295</v>
      </c>
      <c r="B108" t="s">
        <v>1956</v>
      </c>
      <c r="C108" t="s">
        <v>2261</v>
      </c>
      <c r="D108" t="s">
        <v>2254</v>
      </c>
      <c r="E108" t="s">
        <v>106</v>
      </c>
      <c r="F108">
        <v>40700</v>
      </c>
      <c r="G108" t="s">
        <v>784</v>
      </c>
      <c r="I108" t="s">
        <v>686</v>
      </c>
      <c r="J108">
        <v>2026</v>
      </c>
      <c r="K108">
        <v>5</v>
      </c>
      <c r="L108" t="s">
        <v>95</v>
      </c>
      <c r="M108">
        <v>1111.6500000000001</v>
      </c>
      <c r="N108">
        <v>1</v>
      </c>
      <c r="O108">
        <v>1111.6500000000001</v>
      </c>
      <c r="P108" t="s">
        <v>2255</v>
      </c>
    </row>
    <row r="109" spans="1:17" hidden="1">
      <c r="A109" t="s">
        <v>2295</v>
      </c>
      <c r="B109" t="s">
        <v>1956</v>
      </c>
      <c r="C109" t="s">
        <v>2261</v>
      </c>
      <c r="D109" t="s">
        <v>2254</v>
      </c>
      <c r="E109" t="s">
        <v>92</v>
      </c>
      <c r="F109">
        <v>40700</v>
      </c>
      <c r="G109" t="s">
        <v>784</v>
      </c>
      <c r="I109" t="s">
        <v>200</v>
      </c>
      <c r="J109">
        <v>2026</v>
      </c>
      <c r="K109">
        <v>5</v>
      </c>
      <c r="L109" t="s">
        <v>95</v>
      </c>
      <c r="M109">
        <v>248.56</v>
      </c>
      <c r="N109">
        <v>1</v>
      </c>
      <c r="O109">
        <v>248.56</v>
      </c>
      <c r="P109" t="s">
        <v>2255</v>
      </c>
    </row>
    <row r="110" spans="1:17" hidden="1">
      <c r="A110" t="s">
        <v>2295</v>
      </c>
      <c r="B110" t="s">
        <v>1956</v>
      </c>
      <c r="C110" t="s">
        <v>2261</v>
      </c>
      <c r="D110" t="s">
        <v>2254</v>
      </c>
      <c r="E110" t="s">
        <v>92</v>
      </c>
      <c r="F110">
        <v>40700</v>
      </c>
      <c r="G110" t="s">
        <v>784</v>
      </c>
      <c r="I110" t="s">
        <v>260</v>
      </c>
      <c r="J110">
        <v>2026</v>
      </c>
      <c r="K110">
        <v>5</v>
      </c>
      <c r="L110" t="s">
        <v>95</v>
      </c>
      <c r="M110">
        <v>1479.92</v>
      </c>
      <c r="N110">
        <v>1</v>
      </c>
      <c r="O110">
        <v>1479.92</v>
      </c>
      <c r="P110" t="s">
        <v>2255</v>
      </c>
    </row>
    <row r="111" spans="1:17" hidden="1">
      <c r="A111" t="s">
        <v>2295</v>
      </c>
      <c r="B111" t="s">
        <v>1956</v>
      </c>
      <c r="C111" t="s">
        <v>2261</v>
      </c>
      <c r="D111" t="s">
        <v>2254</v>
      </c>
      <c r="E111" t="s">
        <v>106</v>
      </c>
      <c r="F111">
        <v>40700</v>
      </c>
      <c r="G111" t="s">
        <v>784</v>
      </c>
      <c r="I111" t="s">
        <v>112</v>
      </c>
      <c r="J111">
        <v>2026</v>
      </c>
      <c r="K111">
        <v>5</v>
      </c>
      <c r="L111" t="s">
        <v>95</v>
      </c>
      <c r="M111">
        <v>185.85</v>
      </c>
      <c r="N111">
        <v>1</v>
      </c>
      <c r="O111">
        <v>185.85</v>
      </c>
      <c r="P111" t="s">
        <v>2255</v>
      </c>
    </row>
    <row r="112" spans="1:17" hidden="1">
      <c r="A112" t="s">
        <v>2295</v>
      </c>
      <c r="B112" t="s">
        <v>1970</v>
      </c>
      <c r="C112" t="s">
        <v>2239</v>
      </c>
      <c r="D112" t="s">
        <v>2254</v>
      </c>
      <c r="E112" t="s">
        <v>103</v>
      </c>
      <c r="F112">
        <v>40700</v>
      </c>
      <c r="G112" t="s">
        <v>784</v>
      </c>
      <c r="I112" t="s">
        <v>120</v>
      </c>
      <c r="J112">
        <v>2026</v>
      </c>
      <c r="K112">
        <v>5</v>
      </c>
      <c r="L112" t="s">
        <v>95</v>
      </c>
      <c r="M112">
        <v>400.00858700000003</v>
      </c>
      <c r="N112">
        <v>1</v>
      </c>
      <c r="O112">
        <v>400.00858700000003</v>
      </c>
      <c r="P112" t="s">
        <v>2255</v>
      </c>
      <c r="Q112">
        <v>1</v>
      </c>
    </row>
    <row r="113" spans="1:17" hidden="1">
      <c r="A113" t="s">
        <v>2295</v>
      </c>
      <c r="B113" t="s">
        <v>1970</v>
      </c>
      <c r="C113" t="s">
        <v>2239</v>
      </c>
      <c r="D113" t="s">
        <v>2254</v>
      </c>
      <c r="E113" t="s">
        <v>92</v>
      </c>
      <c r="F113">
        <v>40700</v>
      </c>
      <c r="G113" t="s">
        <v>784</v>
      </c>
      <c r="I113" t="s">
        <v>260</v>
      </c>
      <c r="J113">
        <v>2026</v>
      </c>
      <c r="K113">
        <v>5</v>
      </c>
      <c r="L113" t="s">
        <v>95</v>
      </c>
      <c r="M113">
        <v>1851.9457</v>
      </c>
      <c r="N113">
        <v>1</v>
      </c>
      <c r="O113">
        <v>1851.9457</v>
      </c>
      <c r="P113" t="s">
        <v>2255</v>
      </c>
    </row>
    <row r="114" spans="1:17" hidden="1">
      <c r="A114" t="s">
        <v>2295</v>
      </c>
      <c r="B114" t="s">
        <v>1970</v>
      </c>
      <c r="C114" t="s">
        <v>2239</v>
      </c>
      <c r="D114" t="s">
        <v>2254</v>
      </c>
      <c r="E114" t="s">
        <v>106</v>
      </c>
      <c r="F114">
        <v>40700</v>
      </c>
      <c r="G114" t="s">
        <v>784</v>
      </c>
      <c r="I114" t="s">
        <v>118</v>
      </c>
      <c r="J114">
        <v>2026</v>
      </c>
      <c r="K114">
        <v>5</v>
      </c>
      <c r="L114" t="s">
        <v>95</v>
      </c>
      <c r="M114">
        <v>5889.7715360000002</v>
      </c>
      <c r="N114">
        <v>1</v>
      </c>
      <c r="O114">
        <v>5889.7715360000002</v>
      </c>
      <c r="P114" t="s">
        <v>2255</v>
      </c>
    </row>
    <row r="115" spans="1:17" hidden="1">
      <c r="A115" t="s">
        <v>2295</v>
      </c>
      <c r="B115" t="s">
        <v>1970</v>
      </c>
      <c r="C115" t="s">
        <v>2239</v>
      </c>
      <c r="D115" t="s">
        <v>2254</v>
      </c>
      <c r="E115" t="s">
        <v>106</v>
      </c>
      <c r="F115">
        <v>40700</v>
      </c>
      <c r="G115" t="s">
        <v>784</v>
      </c>
      <c r="I115" t="s">
        <v>112</v>
      </c>
      <c r="J115">
        <v>2026</v>
      </c>
      <c r="K115">
        <v>5</v>
      </c>
      <c r="L115" t="s">
        <v>95</v>
      </c>
      <c r="M115">
        <v>996.98941760000002</v>
      </c>
      <c r="N115">
        <v>1</v>
      </c>
      <c r="O115">
        <v>996.98941760000002</v>
      </c>
      <c r="P115" t="s">
        <v>2255</v>
      </c>
    </row>
    <row r="116" spans="1:17" hidden="1">
      <c r="A116" t="s">
        <v>2295</v>
      </c>
      <c r="B116" t="s">
        <v>1972</v>
      </c>
      <c r="C116" t="s">
        <v>2259</v>
      </c>
      <c r="D116" t="s">
        <v>2254</v>
      </c>
      <c r="E116" t="s">
        <v>103</v>
      </c>
      <c r="F116">
        <v>40700</v>
      </c>
      <c r="G116" t="s">
        <v>784</v>
      </c>
      <c r="I116" t="s">
        <v>130</v>
      </c>
      <c r="J116">
        <v>2026</v>
      </c>
      <c r="K116">
        <v>5</v>
      </c>
      <c r="L116" t="s">
        <v>95</v>
      </c>
      <c r="M116">
        <v>314.71392700000001</v>
      </c>
      <c r="N116">
        <v>1</v>
      </c>
      <c r="O116">
        <v>314.71392700000001</v>
      </c>
      <c r="P116" t="s">
        <v>2255</v>
      </c>
      <c r="Q116">
        <v>1</v>
      </c>
    </row>
    <row r="117" spans="1:17" hidden="1">
      <c r="A117" t="s">
        <v>2295</v>
      </c>
      <c r="B117" t="s">
        <v>1972</v>
      </c>
      <c r="C117" t="s">
        <v>2259</v>
      </c>
      <c r="D117" t="s">
        <v>2254</v>
      </c>
      <c r="E117" t="s">
        <v>106</v>
      </c>
      <c r="F117">
        <v>40700</v>
      </c>
      <c r="G117" t="s">
        <v>784</v>
      </c>
      <c r="I117" t="s">
        <v>110</v>
      </c>
      <c r="J117">
        <v>2026</v>
      </c>
      <c r="K117">
        <v>5</v>
      </c>
      <c r="L117" t="s">
        <v>95</v>
      </c>
      <c r="M117">
        <v>1142.18196048</v>
      </c>
      <c r="N117">
        <v>1</v>
      </c>
      <c r="O117">
        <v>1142.18196048</v>
      </c>
      <c r="P117" t="s">
        <v>2255</v>
      </c>
    </row>
    <row r="118" spans="1:17" hidden="1">
      <c r="A118" t="s">
        <v>2295</v>
      </c>
      <c r="B118" t="s">
        <v>1972</v>
      </c>
      <c r="C118" t="s">
        <v>2259</v>
      </c>
      <c r="D118" t="s">
        <v>2254</v>
      </c>
      <c r="E118" t="s">
        <v>92</v>
      </c>
      <c r="F118">
        <v>40700</v>
      </c>
      <c r="G118" t="s">
        <v>784</v>
      </c>
      <c r="I118" t="s">
        <v>196</v>
      </c>
      <c r="J118">
        <v>2026</v>
      </c>
      <c r="K118">
        <v>5</v>
      </c>
      <c r="L118" t="s">
        <v>95</v>
      </c>
      <c r="M118">
        <v>299.38425660000001</v>
      </c>
      <c r="N118">
        <v>1</v>
      </c>
      <c r="O118">
        <v>299.38425660000001</v>
      </c>
      <c r="P118" t="s">
        <v>2255</v>
      </c>
    </row>
    <row r="119" spans="1:17" hidden="1">
      <c r="A119" t="s">
        <v>2295</v>
      </c>
      <c r="B119" t="s">
        <v>1972</v>
      </c>
      <c r="C119" t="s">
        <v>2259</v>
      </c>
      <c r="D119" t="s">
        <v>2254</v>
      </c>
      <c r="E119" t="s">
        <v>92</v>
      </c>
      <c r="F119">
        <v>40700</v>
      </c>
      <c r="G119" t="s">
        <v>784</v>
      </c>
      <c r="I119" t="s">
        <v>260</v>
      </c>
      <c r="J119">
        <v>2026</v>
      </c>
      <c r="K119">
        <v>5</v>
      </c>
      <c r="L119" t="s">
        <v>95</v>
      </c>
      <c r="M119">
        <v>1436.5712215799997</v>
      </c>
      <c r="N119">
        <v>1</v>
      </c>
      <c r="O119">
        <v>1436.5712215799997</v>
      </c>
      <c r="P119" t="s">
        <v>2255</v>
      </c>
    </row>
    <row r="120" spans="1:17" hidden="1">
      <c r="A120" t="s">
        <v>2295</v>
      </c>
      <c r="B120" t="s">
        <v>1979</v>
      </c>
      <c r="C120" t="s">
        <v>2259</v>
      </c>
      <c r="D120" t="s">
        <v>2254</v>
      </c>
      <c r="E120" t="s">
        <v>103</v>
      </c>
      <c r="F120">
        <v>40700</v>
      </c>
      <c r="G120" t="s">
        <v>784</v>
      </c>
      <c r="I120" t="s">
        <v>120</v>
      </c>
      <c r="J120">
        <v>2026</v>
      </c>
      <c r="K120">
        <v>5</v>
      </c>
      <c r="L120" t="s">
        <v>95</v>
      </c>
      <c r="M120">
        <v>75.900563199999993</v>
      </c>
      <c r="N120">
        <v>1</v>
      </c>
      <c r="O120">
        <v>75.900563199999993</v>
      </c>
      <c r="P120" t="s">
        <v>2255</v>
      </c>
      <c r="Q120">
        <v>1</v>
      </c>
    </row>
    <row r="121" spans="1:17" hidden="1">
      <c r="A121" t="s">
        <v>2295</v>
      </c>
      <c r="B121" t="s">
        <v>1979</v>
      </c>
      <c r="C121" t="s">
        <v>2259</v>
      </c>
      <c r="D121" t="s">
        <v>2254</v>
      </c>
      <c r="E121" t="s">
        <v>92</v>
      </c>
      <c r="F121">
        <v>40700</v>
      </c>
      <c r="G121" t="s">
        <v>784</v>
      </c>
      <c r="I121" t="s">
        <v>256</v>
      </c>
      <c r="J121">
        <v>2026</v>
      </c>
      <c r="K121">
        <v>5</v>
      </c>
      <c r="L121" t="s">
        <v>95</v>
      </c>
      <c r="M121">
        <v>542.82456360000003</v>
      </c>
      <c r="N121">
        <v>1</v>
      </c>
      <c r="O121">
        <v>542.82456360000003</v>
      </c>
      <c r="P121" t="s">
        <v>2255</v>
      </c>
      <c r="Q121">
        <v>1</v>
      </c>
    </row>
    <row r="122" spans="1:17" hidden="1">
      <c r="A122" t="s">
        <v>2295</v>
      </c>
      <c r="B122" t="s">
        <v>1979</v>
      </c>
      <c r="C122" t="s">
        <v>2259</v>
      </c>
      <c r="D122" t="s">
        <v>2254</v>
      </c>
      <c r="E122" t="s">
        <v>92</v>
      </c>
      <c r="F122">
        <v>40700</v>
      </c>
      <c r="G122" t="s">
        <v>784</v>
      </c>
      <c r="I122" t="s">
        <v>257</v>
      </c>
      <c r="J122">
        <v>2026</v>
      </c>
      <c r="K122">
        <v>5</v>
      </c>
      <c r="L122" t="s">
        <v>95</v>
      </c>
      <c r="M122">
        <v>575.50760783999999</v>
      </c>
      <c r="N122">
        <v>1</v>
      </c>
      <c r="O122">
        <v>575.50760783999999</v>
      </c>
      <c r="P122" t="s">
        <v>2255</v>
      </c>
    </row>
    <row r="123" spans="1:17" hidden="1">
      <c r="A123" t="s">
        <v>2295</v>
      </c>
      <c r="B123" t="s">
        <v>1979</v>
      </c>
      <c r="C123" t="s">
        <v>2259</v>
      </c>
      <c r="D123" t="s">
        <v>2254</v>
      </c>
      <c r="E123" t="s">
        <v>92</v>
      </c>
      <c r="F123">
        <v>40700</v>
      </c>
      <c r="G123" t="s">
        <v>784</v>
      </c>
      <c r="I123" t="s">
        <v>260</v>
      </c>
      <c r="J123">
        <v>2026</v>
      </c>
      <c r="K123">
        <v>5</v>
      </c>
      <c r="L123" t="s">
        <v>95</v>
      </c>
      <c r="M123">
        <v>1436.5712215799997</v>
      </c>
      <c r="N123">
        <v>1</v>
      </c>
      <c r="O123">
        <v>1436.5712215799997</v>
      </c>
      <c r="P123" t="s">
        <v>2255</v>
      </c>
    </row>
    <row r="124" spans="1:17" hidden="1">
      <c r="A124" t="s">
        <v>2295</v>
      </c>
      <c r="B124" t="s">
        <v>1979</v>
      </c>
      <c r="C124" t="s">
        <v>2259</v>
      </c>
      <c r="D124" t="s">
        <v>2254</v>
      </c>
      <c r="E124" t="s">
        <v>105</v>
      </c>
      <c r="F124">
        <v>40700</v>
      </c>
      <c r="G124" t="s">
        <v>784</v>
      </c>
      <c r="I124" t="s">
        <v>122</v>
      </c>
      <c r="J124">
        <v>2026</v>
      </c>
      <c r="K124">
        <v>5</v>
      </c>
      <c r="L124" t="s">
        <v>95</v>
      </c>
      <c r="M124">
        <v>96.292997459999995</v>
      </c>
      <c r="N124">
        <v>1</v>
      </c>
      <c r="O124">
        <v>96.292997459999995</v>
      </c>
      <c r="P124" t="s">
        <v>2255</v>
      </c>
    </row>
    <row r="125" spans="1:17" hidden="1">
      <c r="A125" t="s">
        <v>2295</v>
      </c>
      <c r="B125" t="s">
        <v>1979</v>
      </c>
      <c r="C125" t="s">
        <v>2259</v>
      </c>
      <c r="D125" t="s">
        <v>2254</v>
      </c>
      <c r="E125" t="s">
        <v>105</v>
      </c>
      <c r="F125">
        <v>40700</v>
      </c>
      <c r="G125" t="s">
        <v>784</v>
      </c>
      <c r="I125" t="s">
        <v>123</v>
      </c>
      <c r="J125">
        <v>2026</v>
      </c>
      <c r="K125">
        <v>5</v>
      </c>
      <c r="L125" t="s">
        <v>95</v>
      </c>
      <c r="M125">
        <v>240.16989941999998</v>
      </c>
      <c r="N125">
        <v>1</v>
      </c>
      <c r="O125">
        <v>240.16989941999998</v>
      </c>
      <c r="P125" t="s">
        <v>2255</v>
      </c>
    </row>
    <row r="126" spans="1:17" hidden="1">
      <c r="A126" t="s">
        <v>2295</v>
      </c>
      <c r="B126" t="s">
        <v>1979</v>
      </c>
      <c r="C126" t="s">
        <v>2259</v>
      </c>
      <c r="D126" t="s">
        <v>2254</v>
      </c>
      <c r="E126" t="s">
        <v>106</v>
      </c>
      <c r="F126">
        <v>40700</v>
      </c>
      <c r="G126" t="s">
        <v>784</v>
      </c>
      <c r="I126" t="s">
        <v>112</v>
      </c>
      <c r="J126">
        <v>2026</v>
      </c>
      <c r="K126">
        <v>5</v>
      </c>
      <c r="L126" t="s">
        <v>95</v>
      </c>
      <c r="M126">
        <v>360.81744335999997</v>
      </c>
      <c r="N126">
        <v>1</v>
      </c>
      <c r="O126">
        <v>360.81744335999997</v>
      </c>
      <c r="P126" t="s">
        <v>2255</v>
      </c>
    </row>
    <row r="127" spans="1:17" hidden="1">
      <c r="A127" t="s">
        <v>2295</v>
      </c>
      <c r="B127" t="s">
        <v>1979</v>
      </c>
      <c r="C127" t="s">
        <v>2259</v>
      </c>
      <c r="D127" t="s">
        <v>2254</v>
      </c>
      <c r="E127" t="s">
        <v>106</v>
      </c>
      <c r="F127">
        <v>40700</v>
      </c>
      <c r="G127" t="s">
        <v>784</v>
      </c>
      <c r="I127" t="s">
        <v>163</v>
      </c>
      <c r="J127">
        <v>2026</v>
      </c>
      <c r="K127">
        <v>5</v>
      </c>
      <c r="L127" t="s">
        <v>95</v>
      </c>
      <c r="M127">
        <v>1438.7690196000001</v>
      </c>
      <c r="N127">
        <v>1</v>
      </c>
      <c r="O127">
        <v>1438.7690196000001</v>
      </c>
      <c r="P127" t="s">
        <v>2255</v>
      </c>
    </row>
    <row r="128" spans="1:17" hidden="1">
      <c r="A128" t="s">
        <v>2295</v>
      </c>
      <c r="B128" t="s">
        <v>1979</v>
      </c>
      <c r="C128" t="s">
        <v>2259</v>
      </c>
      <c r="D128" t="s">
        <v>2254</v>
      </c>
      <c r="E128" t="s">
        <v>92</v>
      </c>
      <c r="F128">
        <v>40700</v>
      </c>
      <c r="G128" t="s">
        <v>784</v>
      </c>
      <c r="I128" t="s">
        <v>683</v>
      </c>
      <c r="J128">
        <v>2026</v>
      </c>
      <c r="K128">
        <v>5</v>
      </c>
      <c r="L128" t="s">
        <v>95</v>
      </c>
      <c r="M128">
        <v>249.5044068</v>
      </c>
      <c r="N128">
        <v>1</v>
      </c>
      <c r="O128">
        <v>249.5044068</v>
      </c>
      <c r="P128" t="s">
        <v>2255</v>
      </c>
      <c r="Q128">
        <v>1</v>
      </c>
    </row>
    <row r="129" spans="1:17" hidden="1">
      <c r="A129" t="s">
        <v>2295</v>
      </c>
      <c r="B129" t="s">
        <v>1985</v>
      </c>
      <c r="C129" t="s">
        <v>2100</v>
      </c>
      <c r="D129" t="s">
        <v>2254</v>
      </c>
      <c r="E129" t="s">
        <v>92</v>
      </c>
      <c r="F129">
        <v>40700</v>
      </c>
      <c r="G129" t="s">
        <v>784</v>
      </c>
      <c r="I129" t="s">
        <v>260</v>
      </c>
      <c r="J129">
        <v>2026</v>
      </c>
      <c r="K129">
        <v>5</v>
      </c>
      <c r="L129" t="s">
        <v>95</v>
      </c>
      <c r="M129">
        <v>621.57000000000005</v>
      </c>
      <c r="N129">
        <v>1</v>
      </c>
      <c r="O129">
        <v>621.57000000000005</v>
      </c>
      <c r="P129" t="s">
        <v>2255</v>
      </c>
    </row>
    <row r="130" spans="1:17" hidden="1">
      <c r="A130" t="s">
        <v>2295</v>
      </c>
      <c r="B130" t="s">
        <v>1985</v>
      </c>
      <c r="C130" t="s">
        <v>2100</v>
      </c>
      <c r="D130" t="s">
        <v>2254</v>
      </c>
      <c r="E130" t="s">
        <v>106</v>
      </c>
      <c r="F130">
        <v>40700</v>
      </c>
      <c r="G130" t="s">
        <v>784</v>
      </c>
      <c r="I130" t="s">
        <v>146</v>
      </c>
      <c r="J130">
        <v>2026</v>
      </c>
      <c r="K130">
        <v>5</v>
      </c>
      <c r="L130" t="s">
        <v>95</v>
      </c>
      <c r="M130">
        <v>371.12</v>
      </c>
      <c r="N130">
        <v>1</v>
      </c>
      <c r="O130">
        <v>371.12</v>
      </c>
      <c r="P130" t="s">
        <v>2255</v>
      </c>
    </row>
    <row r="131" spans="1:17" hidden="1">
      <c r="A131" t="s">
        <v>2295</v>
      </c>
      <c r="B131" t="s">
        <v>556</v>
      </c>
      <c r="C131" t="s">
        <v>557</v>
      </c>
      <c r="D131" t="s">
        <v>2254</v>
      </c>
      <c r="E131" t="s">
        <v>103</v>
      </c>
      <c r="F131">
        <v>40700</v>
      </c>
      <c r="G131" t="s">
        <v>784</v>
      </c>
      <c r="I131" t="s">
        <v>130</v>
      </c>
      <c r="J131">
        <v>2026</v>
      </c>
      <c r="K131">
        <v>5</v>
      </c>
      <c r="L131" t="s">
        <v>95</v>
      </c>
      <c r="M131">
        <v>247.41430350000005</v>
      </c>
      <c r="N131">
        <v>1</v>
      </c>
      <c r="O131">
        <v>247.41430350000005</v>
      </c>
      <c r="P131" t="s">
        <v>2255</v>
      </c>
      <c r="Q131">
        <v>1</v>
      </c>
    </row>
    <row r="132" spans="1:17" hidden="1">
      <c r="A132" t="s">
        <v>2295</v>
      </c>
      <c r="B132" t="s">
        <v>556</v>
      </c>
      <c r="C132" t="s">
        <v>557</v>
      </c>
      <c r="D132" t="s">
        <v>2254</v>
      </c>
      <c r="E132" t="s">
        <v>92</v>
      </c>
      <c r="F132">
        <v>40700</v>
      </c>
      <c r="G132" t="s">
        <v>784</v>
      </c>
      <c r="I132" t="s">
        <v>203</v>
      </c>
      <c r="J132">
        <v>2026</v>
      </c>
      <c r="K132">
        <v>5</v>
      </c>
      <c r="L132" t="s">
        <v>95</v>
      </c>
      <c r="M132">
        <v>709.09350400000005</v>
      </c>
      <c r="N132">
        <v>1</v>
      </c>
      <c r="O132">
        <v>709.09350400000005</v>
      </c>
      <c r="P132" t="s">
        <v>2255</v>
      </c>
      <c r="Q132">
        <v>1</v>
      </c>
    </row>
    <row r="133" spans="1:17" hidden="1">
      <c r="A133" t="s">
        <v>2295</v>
      </c>
      <c r="B133" t="s">
        <v>556</v>
      </c>
      <c r="C133" t="s">
        <v>557</v>
      </c>
      <c r="D133" t="s">
        <v>2254</v>
      </c>
      <c r="E133" t="s">
        <v>92</v>
      </c>
      <c r="F133">
        <v>40700</v>
      </c>
      <c r="G133" t="s">
        <v>784</v>
      </c>
      <c r="I133" t="s">
        <v>204</v>
      </c>
      <c r="J133">
        <v>2026</v>
      </c>
      <c r="K133">
        <v>5</v>
      </c>
      <c r="L133" t="s">
        <v>95</v>
      </c>
      <c r="M133">
        <v>791.19476800000007</v>
      </c>
      <c r="N133">
        <v>1</v>
      </c>
      <c r="O133">
        <v>791.19476800000007</v>
      </c>
      <c r="P133" t="s">
        <v>2255</v>
      </c>
    </row>
    <row r="134" spans="1:17" hidden="1">
      <c r="A134" t="s">
        <v>2295</v>
      </c>
      <c r="B134" t="s">
        <v>556</v>
      </c>
      <c r="C134" t="s">
        <v>557</v>
      </c>
      <c r="D134" t="s">
        <v>2254</v>
      </c>
      <c r="E134" t="s">
        <v>92</v>
      </c>
      <c r="F134">
        <v>40700</v>
      </c>
      <c r="G134" t="s">
        <v>784</v>
      </c>
      <c r="I134" t="s">
        <v>260</v>
      </c>
      <c r="J134">
        <v>2026</v>
      </c>
      <c r="K134">
        <v>5</v>
      </c>
      <c r="L134" t="s">
        <v>95</v>
      </c>
      <c r="M134">
        <v>1974.9617335000003</v>
      </c>
      <c r="N134">
        <v>1</v>
      </c>
      <c r="O134">
        <v>1974.9617335000003</v>
      </c>
      <c r="P134" t="s">
        <v>2255</v>
      </c>
    </row>
    <row r="135" spans="1:17" hidden="1">
      <c r="A135" t="s">
        <v>2295</v>
      </c>
      <c r="B135" t="s">
        <v>556</v>
      </c>
      <c r="C135" t="s">
        <v>557</v>
      </c>
      <c r="D135" t="s">
        <v>2254</v>
      </c>
      <c r="E135" t="s">
        <v>106</v>
      </c>
      <c r="F135">
        <v>40700</v>
      </c>
      <c r="G135" t="s">
        <v>784</v>
      </c>
      <c r="I135" t="s">
        <v>146</v>
      </c>
      <c r="J135">
        <v>2026</v>
      </c>
      <c r="K135">
        <v>5</v>
      </c>
      <c r="L135" t="s">
        <v>95</v>
      </c>
      <c r="M135">
        <v>2962.4617470000003</v>
      </c>
      <c r="N135">
        <v>1</v>
      </c>
      <c r="O135">
        <v>2962.4617470000003</v>
      </c>
      <c r="P135" t="s">
        <v>2255</v>
      </c>
    </row>
    <row r="136" spans="1:17" hidden="1">
      <c r="A136" t="s">
        <v>2295</v>
      </c>
      <c r="B136" t="s">
        <v>556</v>
      </c>
      <c r="C136" t="s">
        <v>557</v>
      </c>
      <c r="D136" t="s">
        <v>2254</v>
      </c>
      <c r="E136" t="s">
        <v>92</v>
      </c>
      <c r="F136">
        <v>40700</v>
      </c>
      <c r="G136" t="s">
        <v>784</v>
      </c>
      <c r="I136" t="s">
        <v>617</v>
      </c>
      <c r="J136">
        <v>2026</v>
      </c>
      <c r="K136">
        <v>5</v>
      </c>
      <c r="L136" t="s">
        <v>95</v>
      </c>
      <c r="M136">
        <v>308.69666800000005</v>
      </c>
      <c r="N136">
        <v>1</v>
      </c>
      <c r="O136">
        <v>308.69666800000005</v>
      </c>
      <c r="P136" t="s">
        <v>2255</v>
      </c>
      <c r="Q136">
        <v>1</v>
      </c>
    </row>
    <row r="137" spans="1:17" hidden="1">
      <c r="A137" t="s">
        <v>2295</v>
      </c>
      <c r="B137" t="s">
        <v>1993</v>
      </c>
      <c r="C137" t="s">
        <v>1156</v>
      </c>
      <c r="D137" t="s">
        <v>2254</v>
      </c>
      <c r="E137" t="s">
        <v>106</v>
      </c>
      <c r="F137">
        <v>40900</v>
      </c>
      <c r="G137" t="s">
        <v>2442</v>
      </c>
      <c r="I137" t="s">
        <v>2262</v>
      </c>
      <c r="J137">
        <v>2026</v>
      </c>
      <c r="K137">
        <v>5</v>
      </c>
      <c r="L137" t="s">
        <v>95</v>
      </c>
      <c r="M137">
        <v>163.92</v>
      </c>
      <c r="N137">
        <v>1</v>
      </c>
      <c r="O137">
        <v>163.92</v>
      </c>
      <c r="P137" t="s">
        <v>2255</v>
      </c>
    </row>
    <row r="138" spans="1:17" hidden="1">
      <c r="A138" t="s">
        <v>2295</v>
      </c>
      <c r="B138" t="s">
        <v>1993</v>
      </c>
      <c r="C138" t="s">
        <v>1156</v>
      </c>
      <c r="D138" t="s">
        <v>2254</v>
      </c>
      <c r="E138" t="s">
        <v>92</v>
      </c>
      <c r="F138">
        <v>40900</v>
      </c>
      <c r="G138" t="s">
        <v>2442</v>
      </c>
      <c r="I138" t="s">
        <v>260</v>
      </c>
      <c r="J138">
        <v>2026</v>
      </c>
      <c r="K138">
        <v>5</v>
      </c>
      <c r="L138" t="s">
        <v>95</v>
      </c>
      <c r="M138">
        <v>1386.88</v>
      </c>
      <c r="N138">
        <v>1</v>
      </c>
      <c r="O138">
        <v>1386.88</v>
      </c>
      <c r="P138" t="s">
        <v>2255</v>
      </c>
    </row>
    <row r="139" spans="1:17" hidden="1">
      <c r="A139" t="s">
        <v>2295</v>
      </c>
      <c r="B139" t="s">
        <v>1993</v>
      </c>
      <c r="C139" t="s">
        <v>1156</v>
      </c>
      <c r="D139" t="s">
        <v>2254</v>
      </c>
      <c r="E139" t="s">
        <v>106</v>
      </c>
      <c r="F139">
        <v>40900</v>
      </c>
      <c r="G139" t="s">
        <v>2442</v>
      </c>
      <c r="I139" t="s">
        <v>146</v>
      </c>
      <c r="J139">
        <v>2026</v>
      </c>
      <c r="K139">
        <v>5</v>
      </c>
      <c r="L139" t="s">
        <v>95</v>
      </c>
      <c r="M139">
        <v>311.74</v>
      </c>
      <c r="N139">
        <v>1</v>
      </c>
      <c r="O139">
        <v>311.74</v>
      </c>
      <c r="P139" t="s">
        <v>2255</v>
      </c>
    </row>
    <row r="140" spans="1:17" hidden="1">
      <c r="A140" t="s">
        <v>2295</v>
      </c>
      <c r="B140" t="s">
        <v>1993</v>
      </c>
      <c r="C140" t="s">
        <v>1156</v>
      </c>
      <c r="D140" t="s">
        <v>2254</v>
      </c>
      <c r="E140" t="s">
        <v>106</v>
      </c>
      <c r="F140">
        <v>40900</v>
      </c>
      <c r="G140" t="s">
        <v>2442</v>
      </c>
      <c r="I140" t="s">
        <v>163</v>
      </c>
      <c r="J140">
        <v>2026</v>
      </c>
      <c r="K140">
        <v>5</v>
      </c>
      <c r="L140" t="s">
        <v>95</v>
      </c>
      <c r="M140">
        <v>326.82</v>
      </c>
      <c r="N140">
        <v>1</v>
      </c>
      <c r="O140">
        <v>326.82</v>
      </c>
      <c r="P140" t="s">
        <v>2255</v>
      </c>
    </row>
    <row r="141" spans="1:17" hidden="1">
      <c r="A141" t="s">
        <v>2289</v>
      </c>
      <c r="B141" t="s">
        <v>1999</v>
      </c>
      <c r="C141" t="s">
        <v>313</v>
      </c>
      <c r="D141" t="s">
        <v>2254</v>
      </c>
      <c r="E141" t="s">
        <v>92</v>
      </c>
      <c r="F141">
        <v>40700</v>
      </c>
      <c r="G141" t="s">
        <v>784</v>
      </c>
      <c r="I141" t="s">
        <v>2263</v>
      </c>
      <c r="J141">
        <v>2026</v>
      </c>
      <c r="K141">
        <v>5</v>
      </c>
      <c r="L141" t="s">
        <v>95</v>
      </c>
      <c r="M141">
        <v>86.19</v>
      </c>
      <c r="N141">
        <v>1</v>
      </c>
      <c r="O141">
        <v>86.19</v>
      </c>
      <c r="P141" t="s">
        <v>2255</v>
      </c>
    </row>
    <row r="142" spans="1:17" hidden="1">
      <c r="A142" t="s">
        <v>2438</v>
      </c>
      <c r="B142" t="s">
        <v>570</v>
      </c>
      <c r="C142" t="s">
        <v>296</v>
      </c>
      <c r="D142" t="s">
        <v>2254</v>
      </c>
      <c r="E142" t="s">
        <v>92</v>
      </c>
      <c r="F142">
        <v>40700</v>
      </c>
      <c r="G142" t="s">
        <v>784</v>
      </c>
      <c r="I142" t="s">
        <v>196</v>
      </c>
      <c r="J142">
        <v>2026</v>
      </c>
      <c r="K142">
        <v>5</v>
      </c>
      <c r="L142" t="s">
        <v>95</v>
      </c>
      <c r="M142">
        <v>229.49489999999997</v>
      </c>
      <c r="N142">
        <v>1</v>
      </c>
      <c r="O142">
        <v>229.49489999999997</v>
      </c>
      <c r="P142" t="s">
        <v>2255</v>
      </c>
    </row>
    <row r="143" spans="1:17" hidden="1">
      <c r="A143" t="s">
        <v>2438</v>
      </c>
      <c r="B143" t="s">
        <v>570</v>
      </c>
      <c r="C143" t="s">
        <v>296</v>
      </c>
      <c r="D143" t="s">
        <v>2254</v>
      </c>
      <c r="E143" t="s">
        <v>92</v>
      </c>
      <c r="F143">
        <v>40700</v>
      </c>
      <c r="G143" t="s">
        <v>784</v>
      </c>
      <c r="I143" t="s">
        <v>260</v>
      </c>
      <c r="J143">
        <v>2026</v>
      </c>
      <c r="K143">
        <v>5</v>
      </c>
      <c r="L143" t="s">
        <v>95</v>
      </c>
      <c r="M143">
        <v>404.99099999999999</v>
      </c>
      <c r="N143">
        <v>1</v>
      </c>
      <c r="O143">
        <v>404.99099999999999</v>
      </c>
      <c r="P143" t="s">
        <v>2255</v>
      </c>
    </row>
    <row r="144" spans="1:17" hidden="1">
      <c r="A144" t="s">
        <v>2438</v>
      </c>
      <c r="B144" t="s">
        <v>570</v>
      </c>
      <c r="C144" t="s">
        <v>296</v>
      </c>
      <c r="D144" t="s">
        <v>2254</v>
      </c>
      <c r="E144" t="s">
        <v>106</v>
      </c>
      <c r="F144">
        <v>40700</v>
      </c>
      <c r="G144" t="s">
        <v>784</v>
      </c>
      <c r="I144" t="s">
        <v>146</v>
      </c>
      <c r="J144">
        <v>2026</v>
      </c>
      <c r="K144">
        <v>5</v>
      </c>
      <c r="L144" t="s">
        <v>95</v>
      </c>
      <c r="M144">
        <v>769.48289999999997</v>
      </c>
      <c r="N144">
        <v>1</v>
      </c>
      <c r="O144">
        <v>769.48289999999997</v>
      </c>
      <c r="P144" t="s">
        <v>2255</v>
      </c>
    </row>
    <row r="145" spans="1:17" hidden="1">
      <c r="A145" t="s">
        <v>2438</v>
      </c>
      <c r="B145" t="s">
        <v>570</v>
      </c>
      <c r="C145" t="s">
        <v>296</v>
      </c>
      <c r="D145" t="s">
        <v>2254</v>
      </c>
      <c r="E145" t="s">
        <v>92</v>
      </c>
      <c r="F145">
        <v>40700</v>
      </c>
      <c r="G145" t="s">
        <v>784</v>
      </c>
      <c r="I145" t="s">
        <v>617</v>
      </c>
      <c r="J145">
        <v>2026</v>
      </c>
      <c r="K145">
        <v>5</v>
      </c>
      <c r="L145" t="s">
        <v>95</v>
      </c>
      <c r="M145">
        <v>73.08737579999999</v>
      </c>
      <c r="N145">
        <v>1</v>
      </c>
      <c r="O145">
        <v>73.08737579999999</v>
      </c>
      <c r="P145" t="s">
        <v>2255</v>
      </c>
      <c r="Q145">
        <v>1</v>
      </c>
    </row>
    <row r="146" spans="1:17" hidden="1">
      <c r="A146" t="s">
        <v>2438</v>
      </c>
      <c r="B146" t="s">
        <v>2003</v>
      </c>
      <c r="C146" t="s">
        <v>296</v>
      </c>
      <c r="D146" t="s">
        <v>2254</v>
      </c>
      <c r="E146" t="s">
        <v>92</v>
      </c>
      <c r="F146">
        <v>40700</v>
      </c>
      <c r="G146" t="s">
        <v>784</v>
      </c>
      <c r="I146" t="s">
        <v>196</v>
      </c>
      <c r="J146">
        <v>2026</v>
      </c>
      <c r="K146">
        <v>5</v>
      </c>
      <c r="L146" t="s">
        <v>95</v>
      </c>
      <c r="M146">
        <v>128.24714999999998</v>
      </c>
      <c r="N146">
        <v>1</v>
      </c>
      <c r="O146">
        <v>128.24714999999998</v>
      </c>
      <c r="P146" t="s">
        <v>2255</v>
      </c>
    </row>
    <row r="147" spans="1:17" hidden="1">
      <c r="A147" t="s">
        <v>2438</v>
      </c>
      <c r="B147" t="s">
        <v>2003</v>
      </c>
      <c r="C147" t="s">
        <v>296</v>
      </c>
      <c r="D147" t="s">
        <v>2254</v>
      </c>
      <c r="E147" t="s">
        <v>92</v>
      </c>
      <c r="F147">
        <v>40700</v>
      </c>
      <c r="G147" t="s">
        <v>784</v>
      </c>
      <c r="I147" t="s">
        <v>260</v>
      </c>
      <c r="J147">
        <v>2026</v>
      </c>
      <c r="K147">
        <v>5</v>
      </c>
      <c r="L147" t="s">
        <v>95</v>
      </c>
      <c r="M147">
        <v>404.99099999999999</v>
      </c>
      <c r="N147">
        <v>1</v>
      </c>
      <c r="O147">
        <v>404.99099999999999</v>
      </c>
      <c r="P147" t="s">
        <v>2255</v>
      </c>
    </row>
    <row r="148" spans="1:17" hidden="1">
      <c r="A148" t="s">
        <v>2438</v>
      </c>
      <c r="B148" t="s">
        <v>2003</v>
      </c>
      <c r="C148" t="s">
        <v>296</v>
      </c>
      <c r="D148" t="s">
        <v>2254</v>
      </c>
      <c r="E148" t="s">
        <v>106</v>
      </c>
      <c r="F148">
        <v>40700</v>
      </c>
      <c r="G148" t="s">
        <v>784</v>
      </c>
      <c r="I148" t="s">
        <v>146</v>
      </c>
      <c r="J148">
        <v>2026</v>
      </c>
      <c r="K148">
        <v>5</v>
      </c>
      <c r="L148" t="s">
        <v>95</v>
      </c>
      <c r="M148">
        <v>256.49429999999995</v>
      </c>
      <c r="N148">
        <v>1</v>
      </c>
      <c r="O148">
        <v>256.49429999999995</v>
      </c>
      <c r="P148" t="s">
        <v>2255</v>
      </c>
    </row>
    <row r="149" spans="1:17" hidden="1">
      <c r="A149" t="s">
        <v>2438</v>
      </c>
      <c r="B149" t="s">
        <v>2003</v>
      </c>
      <c r="C149" t="s">
        <v>296</v>
      </c>
      <c r="D149" t="s">
        <v>2254</v>
      </c>
      <c r="E149" t="s">
        <v>92</v>
      </c>
      <c r="F149">
        <v>40700</v>
      </c>
      <c r="G149" t="s">
        <v>784</v>
      </c>
      <c r="I149" t="s">
        <v>617</v>
      </c>
      <c r="J149">
        <v>2026</v>
      </c>
      <c r="K149">
        <v>5</v>
      </c>
      <c r="L149" t="s">
        <v>95</v>
      </c>
      <c r="M149">
        <v>37.394168999999998</v>
      </c>
      <c r="N149">
        <v>1</v>
      </c>
      <c r="O149">
        <v>37.394168999999998</v>
      </c>
      <c r="P149" t="s">
        <v>2255</v>
      </c>
      <c r="Q149">
        <v>1</v>
      </c>
    </row>
    <row r="150" spans="1:17" hidden="1">
      <c r="A150" t="s">
        <v>2289</v>
      </c>
      <c r="B150">
        <v>20170770</v>
      </c>
      <c r="C150" t="s">
        <v>313</v>
      </c>
      <c r="D150" t="s">
        <v>2254</v>
      </c>
      <c r="E150" t="s">
        <v>92</v>
      </c>
      <c r="F150">
        <v>40700</v>
      </c>
      <c r="G150" t="s">
        <v>784</v>
      </c>
      <c r="I150" t="s">
        <v>260</v>
      </c>
      <c r="J150">
        <v>2026</v>
      </c>
      <c r="K150">
        <v>5</v>
      </c>
      <c r="L150" t="s">
        <v>95</v>
      </c>
      <c r="M150">
        <v>775.66</v>
      </c>
      <c r="N150">
        <v>1</v>
      </c>
      <c r="O150">
        <v>775.66</v>
      </c>
      <c r="P150" t="s">
        <v>2255</v>
      </c>
    </row>
    <row r="151" spans="1:17" hidden="1">
      <c r="A151" t="s">
        <v>2289</v>
      </c>
      <c r="B151">
        <v>20170770</v>
      </c>
      <c r="C151" t="s">
        <v>313</v>
      </c>
      <c r="D151" t="s">
        <v>2254</v>
      </c>
      <c r="E151" t="s">
        <v>105</v>
      </c>
      <c r="F151">
        <v>40700</v>
      </c>
      <c r="G151" t="s">
        <v>784</v>
      </c>
      <c r="I151" t="s">
        <v>122</v>
      </c>
      <c r="J151">
        <v>2026</v>
      </c>
      <c r="K151">
        <v>5</v>
      </c>
      <c r="L151" t="s">
        <v>95</v>
      </c>
      <c r="M151">
        <v>68.95</v>
      </c>
      <c r="N151">
        <v>1</v>
      </c>
      <c r="O151">
        <v>68.95</v>
      </c>
      <c r="P151" t="s">
        <v>2255</v>
      </c>
    </row>
    <row r="152" spans="1:17" hidden="1">
      <c r="A152" t="s">
        <v>2289</v>
      </c>
      <c r="B152">
        <v>20170770</v>
      </c>
      <c r="C152" t="s">
        <v>313</v>
      </c>
      <c r="D152" t="s">
        <v>2254</v>
      </c>
      <c r="E152" t="s">
        <v>105</v>
      </c>
      <c r="F152">
        <v>40700</v>
      </c>
      <c r="G152" t="s">
        <v>784</v>
      </c>
      <c r="I152" t="s">
        <v>123</v>
      </c>
      <c r="J152">
        <v>2026</v>
      </c>
      <c r="K152">
        <v>5</v>
      </c>
      <c r="L152" t="s">
        <v>95</v>
      </c>
      <c r="M152">
        <v>172.38</v>
      </c>
      <c r="N152">
        <v>1</v>
      </c>
      <c r="O152">
        <v>172.38</v>
      </c>
      <c r="P152" t="s">
        <v>2255</v>
      </c>
    </row>
    <row r="153" spans="1:17" hidden="1">
      <c r="A153" t="s">
        <v>2289</v>
      </c>
      <c r="B153">
        <v>20170770</v>
      </c>
      <c r="C153" t="s">
        <v>313</v>
      </c>
      <c r="D153" t="s">
        <v>2254</v>
      </c>
      <c r="E153" t="s">
        <v>106</v>
      </c>
      <c r="F153">
        <v>40700</v>
      </c>
      <c r="G153" t="s">
        <v>784</v>
      </c>
      <c r="I153" t="s">
        <v>112</v>
      </c>
      <c r="J153">
        <v>2026</v>
      </c>
      <c r="K153">
        <v>5</v>
      </c>
      <c r="L153" t="s">
        <v>95</v>
      </c>
      <c r="M153">
        <v>389.07</v>
      </c>
      <c r="N153">
        <v>1</v>
      </c>
      <c r="O153">
        <v>389.07</v>
      </c>
      <c r="P153" t="s">
        <v>2255</v>
      </c>
    </row>
    <row r="154" spans="1:17" hidden="1">
      <c r="A154" t="s">
        <v>2289</v>
      </c>
      <c r="B154">
        <v>20170770</v>
      </c>
      <c r="C154" t="s">
        <v>313</v>
      </c>
      <c r="D154" t="s">
        <v>2254</v>
      </c>
      <c r="E154" t="s">
        <v>106</v>
      </c>
      <c r="F154">
        <v>40700</v>
      </c>
      <c r="G154" t="s">
        <v>784</v>
      </c>
      <c r="I154" t="s">
        <v>163</v>
      </c>
      <c r="J154">
        <v>2026</v>
      </c>
      <c r="K154">
        <v>5</v>
      </c>
      <c r="L154" t="s">
        <v>95</v>
      </c>
      <c r="M154">
        <v>1034.24</v>
      </c>
      <c r="N154">
        <v>1</v>
      </c>
      <c r="O154">
        <v>1034.24</v>
      </c>
      <c r="P154" t="s">
        <v>2255</v>
      </c>
    </row>
    <row r="155" spans="1:17" hidden="1">
      <c r="A155" t="s">
        <v>2438</v>
      </c>
      <c r="B155" t="s">
        <v>306</v>
      </c>
      <c r="C155" t="s">
        <v>296</v>
      </c>
      <c r="D155" t="s">
        <v>2254</v>
      </c>
      <c r="E155" t="s">
        <v>103</v>
      </c>
      <c r="F155">
        <v>40700</v>
      </c>
      <c r="G155" t="s">
        <v>784</v>
      </c>
      <c r="I155" t="s">
        <v>130</v>
      </c>
      <c r="J155">
        <v>2026</v>
      </c>
      <c r="K155">
        <v>5</v>
      </c>
      <c r="L155" t="s">
        <v>95</v>
      </c>
      <c r="M155">
        <v>227.92893479999998</v>
      </c>
      <c r="N155">
        <v>1</v>
      </c>
      <c r="O155">
        <v>227.92893479999998</v>
      </c>
      <c r="P155" t="s">
        <v>2255</v>
      </c>
      <c r="Q155">
        <v>1</v>
      </c>
    </row>
    <row r="156" spans="1:17" hidden="1">
      <c r="A156" t="s">
        <v>2438</v>
      </c>
      <c r="B156" t="s">
        <v>306</v>
      </c>
      <c r="C156" t="s">
        <v>296</v>
      </c>
      <c r="D156" t="s">
        <v>2254</v>
      </c>
      <c r="E156" t="s">
        <v>92</v>
      </c>
      <c r="F156">
        <v>40700</v>
      </c>
      <c r="G156" t="s">
        <v>784</v>
      </c>
      <c r="I156" t="s">
        <v>196</v>
      </c>
      <c r="J156">
        <v>2026</v>
      </c>
      <c r="K156">
        <v>5</v>
      </c>
      <c r="L156" t="s">
        <v>95</v>
      </c>
      <c r="M156">
        <v>344.24234999999999</v>
      </c>
      <c r="N156">
        <v>1</v>
      </c>
      <c r="O156">
        <v>344.24234999999999</v>
      </c>
      <c r="P156" t="s">
        <v>2255</v>
      </c>
    </row>
    <row r="157" spans="1:17" hidden="1">
      <c r="A157" t="s">
        <v>2438</v>
      </c>
      <c r="B157" t="s">
        <v>306</v>
      </c>
      <c r="C157" t="s">
        <v>296</v>
      </c>
      <c r="D157" t="s">
        <v>2254</v>
      </c>
      <c r="E157" t="s">
        <v>92</v>
      </c>
      <c r="F157">
        <v>40700</v>
      </c>
      <c r="G157" t="s">
        <v>784</v>
      </c>
      <c r="I157" t="s">
        <v>260</v>
      </c>
      <c r="J157">
        <v>2026</v>
      </c>
      <c r="K157">
        <v>5</v>
      </c>
      <c r="L157" t="s">
        <v>95</v>
      </c>
      <c r="M157">
        <v>404.99099999999999</v>
      </c>
      <c r="N157">
        <v>1</v>
      </c>
      <c r="O157">
        <v>404.99099999999999</v>
      </c>
      <c r="P157" t="s">
        <v>2255</v>
      </c>
    </row>
    <row r="158" spans="1:17" hidden="1">
      <c r="A158" t="s">
        <v>2438</v>
      </c>
      <c r="B158" t="s">
        <v>306</v>
      </c>
      <c r="C158" t="s">
        <v>296</v>
      </c>
      <c r="D158" t="s">
        <v>2254</v>
      </c>
      <c r="E158" t="s">
        <v>106</v>
      </c>
      <c r="F158">
        <v>40700</v>
      </c>
      <c r="G158" t="s">
        <v>784</v>
      </c>
      <c r="I158" t="s">
        <v>146</v>
      </c>
      <c r="J158">
        <v>2026</v>
      </c>
      <c r="K158">
        <v>5</v>
      </c>
      <c r="L158" t="s">
        <v>95</v>
      </c>
      <c r="M158">
        <v>1154.22435</v>
      </c>
      <c r="N158">
        <v>1</v>
      </c>
      <c r="O158">
        <v>1154.22435</v>
      </c>
      <c r="P158" t="s">
        <v>2255</v>
      </c>
    </row>
    <row r="159" spans="1:17" hidden="1">
      <c r="A159" t="s">
        <v>2438</v>
      </c>
      <c r="B159" t="s">
        <v>306</v>
      </c>
      <c r="C159" t="s">
        <v>296</v>
      </c>
      <c r="D159" t="s">
        <v>2254</v>
      </c>
      <c r="E159" t="s">
        <v>92</v>
      </c>
      <c r="F159">
        <v>40700</v>
      </c>
      <c r="G159" t="s">
        <v>784</v>
      </c>
      <c r="I159" t="s">
        <v>617</v>
      </c>
      <c r="J159">
        <v>2026</v>
      </c>
      <c r="K159">
        <v>5</v>
      </c>
      <c r="L159" t="s">
        <v>95</v>
      </c>
      <c r="M159">
        <v>109.63106369999998</v>
      </c>
      <c r="N159">
        <v>1</v>
      </c>
      <c r="O159">
        <v>109.63106369999998</v>
      </c>
      <c r="P159" t="s">
        <v>2255</v>
      </c>
      <c r="Q159">
        <v>1</v>
      </c>
    </row>
    <row r="160" spans="1:17" hidden="1">
      <c r="A160" t="s">
        <v>2438</v>
      </c>
      <c r="B160" t="s">
        <v>573</v>
      </c>
      <c r="C160" t="s">
        <v>296</v>
      </c>
      <c r="D160" t="s">
        <v>2254</v>
      </c>
      <c r="E160" t="s">
        <v>103</v>
      </c>
      <c r="F160">
        <v>40700</v>
      </c>
      <c r="G160" t="s">
        <v>784</v>
      </c>
      <c r="I160" t="s">
        <v>130</v>
      </c>
      <c r="J160">
        <v>2026</v>
      </c>
      <c r="K160">
        <v>5</v>
      </c>
      <c r="L160" t="s">
        <v>95</v>
      </c>
      <c r="M160">
        <v>516.01253279999992</v>
      </c>
      <c r="N160">
        <v>1</v>
      </c>
      <c r="O160">
        <v>516.01253279999992</v>
      </c>
      <c r="P160" t="s">
        <v>2255</v>
      </c>
      <c r="Q160">
        <v>1</v>
      </c>
    </row>
    <row r="161" spans="1:17" hidden="1">
      <c r="A161" t="s">
        <v>2438</v>
      </c>
      <c r="B161" t="s">
        <v>573</v>
      </c>
      <c r="C161" t="s">
        <v>296</v>
      </c>
      <c r="D161" t="s">
        <v>2254</v>
      </c>
      <c r="E161" t="s">
        <v>92</v>
      </c>
      <c r="F161">
        <v>40700</v>
      </c>
      <c r="G161" t="s">
        <v>784</v>
      </c>
      <c r="I161" t="s">
        <v>256</v>
      </c>
      <c r="J161">
        <v>2026</v>
      </c>
      <c r="K161">
        <v>5</v>
      </c>
      <c r="L161" t="s">
        <v>95</v>
      </c>
      <c r="M161">
        <v>1020.5233211999999</v>
      </c>
      <c r="N161">
        <v>1</v>
      </c>
      <c r="O161">
        <v>1020.5233211999999</v>
      </c>
      <c r="P161" t="s">
        <v>2255</v>
      </c>
      <c r="Q161">
        <v>1</v>
      </c>
    </row>
    <row r="162" spans="1:17" hidden="1">
      <c r="A162" t="s">
        <v>2438</v>
      </c>
      <c r="B162" t="s">
        <v>573</v>
      </c>
      <c r="C162" t="s">
        <v>296</v>
      </c>
      <c r="D162" t="s">
        <v>2254</v>
      </c>
      <c r="E162" t="s">
        <v>92</v>
      </c>
      <c r="F162">
        <v>40700</v>
      </c>
      <c r="G162" t="s">
        <v>784</v>
      </c>
      <c r="I162" t="s">
        <v>257</v>
      </c>
      <c r="J162">
        <v>2026</v>
      </c>
      <c r="K162">
        <v>5</v>
      </c>
      <c r="L162" t="s">
        <v>95</v>
      </c>
      <c r="M162">
        <v>512.98859999999991</v>
      </c>
      <c r="N162">
        <v>1</v>
      </c>
      <c r="O162">
        <v>512.98859999999991</v>
      </c>
      <c r="P162" t="s">
        <v>2255</v>
      </c>
    </row>
    <row r="163" spans="1:17" hidden="1">
      <c r="A163" t="s">
        <v>2438</v>
      </c>
      <c r="B163" t="s">
        <v>573</v>
      </c>
      <c r="C163" t="s">
        <v>296</v>
      </c>
      <c r="D163" t="s">
        <v>2254</v>
      </c>
      <c r="E163" t="s">
        <v>92</v>
      </c>
      <c r="F163">
        <v>40700</v>
      </c>
      <c r="G163" t="s">
        <v>784</v>
      </c>
      <c r="I163" t="s">
        <v>260</v>
      </c>
      <c r="J163">
        <v>2026</v>
      </c>
      <c r="K163">
        <v>5</v>
      </c>
      <c r="L163" t="s">
        <v>95</v>
      </c>
      <c r="M163">
        <v>404.99099999999999</v>
      </c>
      <c r="N163">
        <v>1</v>
      </c>
      <c r="O163">
        <v>404.99099999999999</v>
      </c>
      <c r="P163" t="s">
        <v>2255</v>
      </c>
    </row>
    <row r="164" spans="1:17" hidden="1">
      <c r="A164" t="s">
        <v>2438</v>
      </c>
      <c r="B164" t="s">
        <v>573</v>
      </c>
      <c r="C164" t="s">
        <v>296</v>
      </c>
      <c r="D164" t="s">
        <v>2254</v>
      </c>
      <c r="E164" t="s">
        <v>106</v>
      </c>
      <c r="F164">
        <v>40700</v>
      </c>
      <c r="G164" t="s">
        <v>784</v>
      </c>
      <c r="I164" t="s">
        <v>2198</v>
      </c>
      <c r="J164">
        <v>2026</v>
      </c>
      <c r="K164">
        <v>5</v>
      </c>
      <c r="L164" t="s">
        <v>95</v>
      </c>
      <c r="M164">
        <v>620.98619999999994</v>
      </c>
      <c r="N164">
        <v>1</v>
      </c>
      <c r="O164">
        <v>620.98619999999994</v>
      </c>
      <c r="P164" t="s">
        <v>2255</v>
      </c>
    </row>
    <row r="165" spans="1:17" hidden="1">
      <c r="A165" t="s">
        <v>2438</v>
      </c>
      <c r="B165" t="s">
        <v>573</v>
      </c>
      <c r="C165" t="s">
        <v>296</v>
      </c>
      <c r="D165" t="s">
        <v>2254</v>
      </c>
      <c r="E165" t="s">
        <v>92</v>
      </c>
      <c r="F165">
        <v>40700</v>
      </c>
      <c r="G165" t="s">
        <v>784</v>
      </c>
      <c r="I165" t="s">
        <v>683</v>
      </c>
      <c r="J165">
        <v>2026</v>
      </c>
      <c r="K165">
        <v>5</v>
      </c>
      <c r="L165" t="s">
        <v>95</v>
      </c>
      <c r="M165">
        <v>146.17475159999998</v>
      </c>
      <c r="N165">
        <v>1</v>
      </c>
      <c r="O165">
        <v>146.17475159999998</v>
      </c>
      <c r="P165" t="s">
        <v>2255</v>
      </c>
      <c r="Q165">
        <v>1</v>
      </c>
    </row>
    <row r="166" spans="1:17" hidden="1">
      <c r="A166" t="s">
        <v>2621</v>
      </c>
      <c r="B166" t="s">
        <v>2243</v>
      </c>
      <c r="C166" t="s">
        <v>370</v>
      </c>
      <c r="D166" t="s">
        <v>2254</v>
      </c>
      <c r="E166" t="s">
        <v>92</v>
      </c>
      <c r="F166">
        <v>40700</v>
      </c>
      <c r="G166" t="s">
        <v>784</v>
      </c>
      <c r="I166" t="s">
        <v>260</v>
      </c>
      <c r="J166">
        <v>2026</v>
      </c>
      <c r="K166">
        <v>5</v>
      </c>
      <c r="L166" t="s">
        <v>95</v>
      </c>
      <c r="M166">
        <v>369.9</v>
      </c>
      <c r="N166">
        <v>1</v>
      </c>
      <c r="O166">
        <v>369.9</v>
      </c>
      <c r="P166" t="s">
        <v>2255</v>
      </c>
    </row>
    <row r="167" spans="1:17" hidden="1">
      <c r="A167" t="s">
        <v>2621</v>
      </c>
      <c r="B167" t="s">
        <v>2243</v>
      </c>
      <c r="C167" t="s">
        <v>370</v>
      </c>
      <c r="D167" t="s">
        <v>2254</v>
      </c>
      <c r="E167" t="s">
        <v>106</v>
      </c>
      <c r="F167">
        <v>40700</v>
      </c>
      <c r="G167" t="s">
        <v>784</v>
      </c>
      <c r="I167" t="s">
        <v>2198</v>
      </c>
      <c r="J167">
        <v>2026</v>
      </c>
      <c r="K167">
        <v>5</v>
      </c>
      <c r="L167" t="s">
        <v>95</v>
      </c>
      <c r="M167">
        <v>567.17999999999995</v>
      </c>
      <c r="N167">
        <v>1</v>
      </c>
      <c r="O167">
        <v>567.17999999999995</v>
      </c>
      <c r="P167" t="s">
        <v>2255</v>
      </c>
    </row>
    <row r="168" spans="1:17" hidden="1">
      <c r="A168" t="s">
        <v>2438</v>
      </c>
      <c r="B168" t="s">
        <v>368</v>
      </c>
      <c r="C168" t="s">
        <v>296</v>
      </c>
      <c r="D168" t="s">
        <v>2254</v>
      </c>
      <c r="E168" t="s">
        <v>103</v>
      </c>
      <c r="F168">
        <v>40700</v>
      </c>
      <c r="G168" t="s">
        <v>784</v>
      </c>
      <c r="I168" t="s">
        <v>130</v>
      </c>
      <c r="J168">
        <v>2026</v>
      </c>
      <c r="K168">
        <v>5</v>
      </c>
      <c r="L168" t="s">
        <v>95</v>
      </c>
      <c r="M168">
        <v>243.04859879999998</v>
      </c>
      <c r="N168">
        <v>1</v>
      </c>
      <c r="O168">
        <v>243.04859879999998</v>
      </c>
      <c r="P168" t="s">
        <v>2255</v>
      </c>
      <c r="Q168">
        <v>1</v>
      </c>
    </row>
    <row r="169" spans="1:17" hidden="1">
      <c r="A169" t="s">
        <v>2438</v>
      </c>
      <c r="B169" t="s">
        <v>368</v>
      </c>
      <c r="C169" t="s">
        <v>296</v>
      </c>
      <c r="D169" t="s">
        <v>2254</v>
      </c>
      <c r="E169" t="s">
        <v>92</v>
      </c>
      <c r="F169">
        <v>40700</v>
      </c>
      <c r="G169" t="s">
        <v>784</v>
      </c>
      <c r="I169" t="s">
        <v>2208</v>
      </c>
      <c r="J169">
        <v>2026</v>
      </c>
      <c r="K169">
        <v>5</v>
      </c>
      <c r="L169" t="s">
        <v>95</v>
      </c>
      <c r="M169">
        <v>473.02948799999996</v>
      </c>
      <c r="N169">
        <v>1</v>
      </c>
      <c r="O169">
        <v>473.02948799999996</v>
      </c>
      <c r="P169" t="s">
        <v>2255</v>
      </c>
      <c r="Q169">
        <v>1</v>
      </c>
    </row>
    <row r="170" spans="1:17" hidden="1">
      <c r="A170" t="s">
        <v>2438</v>
      </c>
      <c r="B170" t="s">
        <v>368</v>
      </c>
      <c r="C170" t="s">
        <v>296</v>
      </c>
      <c r="D170" t="s">
        <v>2254</v>
      </c>
      <c r="E170" t="s">
        <v>92</v>
      </c>
      <c r="F170">
        <v>40700</v>
      </c>
      <c r="G170" t="s">
        <v>784</v>
      </c>
      <c r="I170" t="s">
        <v>257</v>
      </c>
      <c r="J170">
        <v>2026</v>
      </c>
      <c r="K170">
        <v>5</v>
      </c>
      <c r="L170" t="s">
        <v>95</v>
      </c>
      <c r="M170">
        <v>256.49429999999995</v>
      </c>
      <c r="N170">
        <v>1</v>
      </c>
      <c r="O170">
        <v>256.49429999999995</v>
      </c>
      <c r="P170" t="s">
        <v>2255</v>
      </c>
    </row>
    <row r="171" spans="1:17" hidden="1">
      <c r="A171" t="s">
        <v>2438</v>
      </c>
      <c r="B171" t="s">
        <v>368</v>
      </c>
      <c r="C171" t="s">
        <v>296</v>
      </c>
      <c r="D171" t="s">
        <v>2254</v>
      </c>
      <c r="E171" t="s">
        <v>92</v>
      </c>
      <c r="F171">
        <v>40700</v>
      </c>
      <c r="G171" t="s">
        <v>784</v>
      </c>
      <c r="I171" t="s">
        <v>260</v>
      </c>
      <c r="J171">
        <v>2026</v>
      </c>
      <c r="K171">
        <v>5</v>
      </c>
      <c r="L171" t="s">
        <v>95</v>
      </c>
      <c r="M171">
        <v>404.99099999999999</v>
      </c>
      <c r="N171">
        <v>1</v>
      </c>
      <c r="O171">
        <v>404.99099999999999</v>
      </c>
      <c r="P171" t="s">
        <v>2255</v>
      </c>
    </row>
    <row r="172" spans="1:17" hidden="1">
      <c r="A172" t="s">
        <v>2438</v>
      </c>
      <c r="B172" t="s">
        <v>368</v>
      </c>
      <c r="C172" t="s">
        <v>296</v>
      </c>
      <c r="D172" t="s">
        <v>2254</v>
      </c>
      <c r="E172" t="s">
        <v>106</v>
      </c>
      <c r="F172">
        <v>40700</v>
      </c>
      <c r="G172" t="s">
        <v>784</v>
      </c>
      <c r="I172" t="s">
        <v>2198</v>
      </c>
      <c r="J172">
        <v>2026</v>
      </c>
      <c r="K172">
        <v>5</v>
      </c>
      <c r="L172" t="s">
        <v>95</v>
      </c>
      <c r="M172">
        <v>931.47929999999997</v>
      </c>
      <c r="N172">
        <v>1</v>
      </c>
      <c r="O172">
        <v>931.47929999999997</v>
      </c>
      <c r="P172" t="s">
        <v>2255</v>
      </c>
    </row>
    <row r="173" spans="1:17" hidden="1">
      <c r="A173" t="s">
        <v>2438</v>
      </c>
      <c r="B173" t="s">
        <v>368</v>
      </c>
      <c r="C173" t="s">
        <v>296</v>
      </c>
      <c r="D173" t="s">
        <v>2254</v>
      </c>
      <c r="E173" t="s">
        <v>92</v>
      </c>
      <c r="F173">
        <v>40700</v>
      </c>
      <c r="G173" t="s">
        <v>784</v>
      </c>
      <c r="I173" t="s">
        <v>683</v>
      </c>
      <c r="J173">
        <v>2026</v>
      </c>
      <c r="K173">
        <v>5</v>
      </c>
      <c r="L173" t="s">
        <v>95</v>
      </c>
      <c r="M173">
        <v>59.182684799999997</v>
      </c>
      <c r="N173">
        <v>1</v>
      </c>
      <c r="O173">
        <v>59.182684799999997</v>
      </c>
      <c r="P173" t="s">
        <v>2255</v>
      </c>
      <c r="Q173">
        <v>1</v>
      </c>
    </row>
    <row r="174" spans="1:17" hidden="1">
      <c r="A174" t="s">
        <v>2438</v>
      </c>
      <c r="B174" t="s">
        <v>2244</v>
      </c>
      <c r="C174" t="s">
        <v>296</v>
      </c>
      <c r="D174" t="s">
        <v>2254</v>
      </c>
      <c r="E174" t="s">
        <v>92</v>
      </c>
      <c r="F174">
        <v>40700</v>
      </c>
      <c r="G174" t="s">
        <v>784</v>
      </c>
      <c r="I174" t="s">
        <v>260</v>
      </c>
      <c r="J174">
        <v>2026</v>
      </c>
      <c r="K174">
        <v>5</v>
      </c>
      <c r="L174" t="s">
        <v>95</v>
      </c>
      <c r="M174">
        <v>404.99099999999999</v>
      </c>
      <c r="N174">
        <v>1</v>
      </c>
      <c r="O174">
        <v>404.99099999999999</v>
      </c>
      <c r="P174" t="s">
        <v>2255</v>
      </c>
    </row>
    <row r="175" spans="1:17" hidden="1">
      <c r="A175" t="s">
        <v>2438</v>
      </c>
      <c r="B175" t="s">
        <v>2244</v>
      </c>
      <c r="C175" t="s">
        <v>296</v>
      </c>
      <c r="D175" t="s">
        <v>2254</v>
      </c>
      <c r="E175" t="s">
        <v>106</v>
      </c>
      <c r="F175">
        <v>40700</v>
      </c>
      <c r="G175" t="s">
        <v>784</v>
      </c>
      <c r="I175" t="s">
        <v>2198</v>
      </c>
      <c r="J175">
        <v>2026</v>
      </c>
      <c r="K175">
        <v>5</v>
      </c>
      <c r="L175" t="s">
        <v>95</v>
      </c>
      <c r="M175">
        <v>1241.9723999999999</v>
      </c>
      <c r="N175">
        <v>1</v>
      </c>
      <c r="O175">
        <v>1241.9723999999999</v>
      </c>
      <c r="P175" t="s">
        <v>2255</v>
      </c>
    </row>
    <row r="176" spans="1:17" hidden="1">
      <c r="A176" t="s">
        <v>2289</v>
      </c>
      <c r="B176">
        <v>20210096</v>
      </c>
      <c r="C176" t="s">
        <v>313</v>
      </c>
      <c r="D176" t="s">
        <v>2254</v>
      </c>
      <c r="E176" t="s">
        <v>92</v>
      </c>
      <c r="F176">
        <v>40700</v>
      </c>
      <c r="G176" t="s">
        <v>784</v>
      </c>
      <c r="I176" t="s">
        <v>260</v>
      </c>
      <c r="J176">
        <v>2026</v>
      </c>
      <c r="K176">
        <v>5</v>
      </c>
      <c r="L176" t="s">
        <v>95</v>
      </c>
      <c r="M176">
        <v>775.66</v>
      </c>
      <c r="N176">
        <v>1</v>
      </c>
      <c r="O176">
        <v>775.66</v>
      </c>
      <c r="P176" t="s">
        <v>2255</v>
      </c>
    </row>
    <row r="177" spans="1:17" hidden="1">
      <c r="A177" t="s">
        <v>2289</v>
      </c>
      <c r="B177">
        <v>20210096</v>
      </c>
      <c r="C177" t="s">
        <v>313</v>
      </c>
      <c r="D177" t="s">
        <v>2254</v>
      </c>
      <c r="E177" t="s">
        <v>106</v>
      </c>
      <c r="F177">
        <v>40700</v>
      </c>
      <c r="G177" t="s">
        <v>784</v>
      </c>
      <c r="I177" t="s">
        <v>112</v>
      </c>
      <c r="J177">
        <v>2026</v>
      </c>
      <c r="K177">
        <v>5</v>
      </c>
      <c r="L177" t="s">
        <v>95</v>
      </c>
      <c r="M177">
        <v>129.69</v>
      </c>
      <c r="N177">
        <v>1</v>
      </c>
      <c r="O177">
        <v>129.69</v>
      </c>
      <c r="P177" t="s">
        <v>2255</v>
      </c>
    </row>
    <row r="178" spans="1:17" hidden="1">
      <c r="A178" t="s">
        <v>2438</v>
      </c>
      <c r="B178" t="s">
        <v>371</v>
      </c>
      <c r="C178" t="s">
        <v>296</v>
      </c>
      <c r="D178" t="s">
        <v>2254</v>
      </c>
      <c r="E178" t="s">
        <v>92</v>
      </c>
      <c r="F178">
        <v>40700</v>
      </c>
      <c r="G178" t="s">
        <v>784</v>
      </c>
      <c r="I178" t="s">
        <v>2207</v>
      </c>
      <c r="J178">
        <v>2026</v>
      </c>
      <c r="K178">
        <v>5</v>
      </c>
      <c r="L178" t="s">
        <v>95</v>
      </c>
      <c r="M178">
        <v>53.458811999999995</v>
      </c>
      <c r="N178">
        <v>1</v>
      </c>
      <c r="O178">
        <v>53.458811999999995</v>
      </c>
      <c r="P178" t="s">
        <v>2255</v>
      </c>
    </row>
    <row r="179" spans="1:17" hidden="1">
      <c r="A179" t="s">
        <v>2438</v>
      </c>
      <c r="B179" t="s">
        <v>371</v>
      </c>
      <c r="C179" t="s">
        <v>296</v>
      </c>
      <c r="D179" t="s">
        <v>2254</v>
      </c>
      <c r="E179" t="s">
        <v>92</v>
      </c>
      <c r="F179">
        <v>40700</v>
      </c>
      <c r="G179" t="s">
        <v>784</v>
      </c>
      <c r="I179" t="s">
        <v>203</v>
      </c>
      <c r="J179">
        <v>2026</v>
      </c>
      <c r="K179">
        <v>5</v>
      </c>
      <c r="L179" t="s">
        <v>95</v>
      </c>
      <c r="M179">
        <v>229.29240449999998</v>
      </c>
      <c r="N179">
        <v>1</v>
      </c>
      <c r="O179">
        <v>229.29240449999998</v>
      </c>
      <c r="P179" t="s">
        <v>2255</v>
      </c>
      <c r="Q179">
        <v>1</v>
      </c>
    </row>
    <row r="180" spans="1:17" hidden="1">
      <c r="A180" t="s">
        <v>2438</v>
      </c>
      <c r="B180" t="s">
        <v>371</v>
      </c>
      <c r="C180" t="s">
        <v>296</v>
      </c>
      <c r="D180" t="s">
        <v>2254</v>
      </c>
      <c r="E180" t="s">
        <v>92</v>
      </c>
      <c r="F180">
        <v>40700</v>
      </c>
      <c r="G180" t="s">
        <v>784</v>
      </c>
      <c r="I180" t="s">
        <v>638</v>
      </c>
      <c r="J180">
        <v>2026</v>
      </c>
      <c r="K180">
        <v>5</v>
      </c>
      <c r="L180" t="s">
        <v>95</v>
      </c>
      <c r="M180">
        <v>659.51434380000001</v>
      </c>
      <c r="N180">
        <v>1</v>
      </c>
      <c r="O180">
        <v>659.51434380000001</v>
      </c>
      <c r="P180" t="s">
        <v>2255</v>
      </c>
      <c r="Q180">
        <v>1</v>
      </c>
    </row>
    <row r="181" spans="1:17" hidden="1">
      <c r="A181" t="s">
        <v>2438</v>
      </c>
      <c r="B181" t="s">
        <v>371</v>
      </c>
      <c r="C181" t="s">
        <v>296</v>
      </c>
      <c r="D181" t="s">
        <v>2254</v>
      </c>
      <c r="E181" t="s">
        <v>92</v>
      </c>
      <c r="F181">
        <v>40700</v>
      </c>
      <c r="G181" t="s">
        <v>784</v>
      </c>
      <c r="I181" t="s">
        <v>204</v>
      </c>
      <c r="J181">
        <v>2026</v>
      </c>
      <c r="K181">
        <v>5</v>
      </c>
      <c r="L181" t="s">
        <v>95</v>
      </c>
      <c r="M181">
        <v>388.5888645</v>
      </c>
      <c r="N181">
        <v>1</v>
      </c>
      <c r="O181">
        <v>388.5888645</v>
      </c>
      <c r="P181" t="s">
        <v>2255</v>
      </c>
    </row>
    <row r="182" spans="1:17" hidden="1">
      <c r="A182" t="s">
        <v>2438</v>
      </c>
      <c r="B182" t="s">
        <v>371</v>
      </c>
      <c r="C182" t="s">
        <v>296</v>
      </c>
      <c r="D182" t="s">
        <v>2254</v>
      </c>
      <c r="E182" t="s">
        <v>92</v>
      </c>
      <c r="F182">
        <v>40700</v>
      </c>
      <c r="G182" t="s">
        <v>784</v>
      </c>
      <c r="I182" t="s">
        <v>260</v>
      </c>
      <c r="J182">
        <v>2026</v>
      </c>
      <c r="K182">
        <v>5</v>
      </c>
      <c r="L182" t="s">
        <v>95</v>
      </c>
      <c r="M182">
        <v>409.04090999999994</v>
      </c>
      <c r="N182">
        <v>1</v>
      </c>
      <c r="O182">
        <v>409.04090999999994</v>
      </c>
      <c r="P182" t="s">
        <v>2255</v>
      </c>
    </row>
    <row r="183" spans="1:17" hidden="1">
      <c r="A183" t="s">
        <v>2438</v>
      </c>
      <c r="B183" t="s">
        <v>371</v>
      </c>
      <c r="C183" t="s">
        <v>296</v>
      </c>
      <c r="D183" t="s">
        <v>2254</v>
      </c>
      <c r="E183" t="s">
        <v>106</v>
      </c>
      <c r="F183">
        <v>40700</v>
      </c>
      <c r="G183" t="s">
        <v>784</v>
      </c>
      <c r="I183" t="s">
        <v>118</v>
      </c>
      <c r="J183">
        <v>2026</v>
      </c>
      <c r="K183">
        <v>5</v>
      </c>
      <c r="L183" t="s">
        <v>95</v>
      </c>
      <c r="M183">
        <v>518.11848599999996</v>
      </c>
      <c r="N183">
        <v>1</v>
      </c>
      <c r="O183">
        <v>518.11848599999996</v>
      </c>
      <c r="P183" t="s">
        <v>2255</v>
      </c>
    </row>
    <row r="184" spans="1:17" hidden="1">
      <c r="A184" t="s">
        <v>2438</v>
      </c>
      <c r="B184" t="s">
        <v>371</v>
      </c>
      <c r="C184" t="s">
        <v>296</v>
      </c>
      <c r="D184" t="s">
        <v>2254</v>
      </c>
      <c r="E184" t="s">
        <v>103</v>
      </c>
      <c r="F184">
        <v>40700</v>
      </c>
      <c r="G184" t="s">
        <v>784</v>
      </c>
      <c r="I184" t="s">
        <v>130</v>
      </c>
      <c r="J184">
        <v>2026</v>
      </c>
      <c r="K184">
        <v>5</v>
      </c>
      <c r="L184" t="s">
        <v>95</v>
      </c>
      <c r="M184">
        <v>736.57063139999991</v>
      </c>
      <c r="N184">
        <v>1</v>
      </c>
      <c r="O184">
        <v>736.57063139999991</v>
      </c>
      <c r="P184" t="s">
        <v>2255</v>
      </c>
      <c r="Q184">
        <v>1</v>
      </c>
    </row>
    <row r="185" spans="1:17" hidden="1">
      <c r="A185" t="s">
        <v>2438</v>
      </c>
      <c r="B185" t="s">
        <v>371</v>
      </c>
      <c r="C185" t="s">
        <v>296</v>
      </c>
      <c r="D185" t="s">
        <v>2254</v>
      </c>
      <c r="E185" t="s">
        <v>92</v>
      </c>
      <c r="F185">
        <v>40700</v>
      </c>
      <c r="G185" t="s">
        <v>784</v>
      </c>
      <c r="I185" t="s">
        <v>256</v>
      </c>
      <c r="J185">
        <v>2026</v>
      </c>
      <c r="K185">
        <v>5</v>
      </c>
      <c r="L185" t="s">
        <v>95</v>
      </c>
      <c r="M185">
        <v>765.39249089999998</v>
      </c>
      <c r="N185">
        <v>1</v>
      </c>
      <c r="O185">
        <v>765.39249089999998</v>
      </c>
      <c r="P185" t="s">
        <v>2255</v>
      </c>
      <c r="Q185">
        <v>1</v>
      </c>
    </row>
    <row r="186" spans="1:17" hidden="1">
      <c r="A186" t="s">
        <v>2438</v>
      </c>
      <c r="B186" t="s">
        <v>371</v>
      </c>
      <c r="C186" t="s">
        <v>296</v>
      </c>
      <c r="D186" t="s">
        <v>2254</v>
      </c>
      <c r="E186" t="s">
        <v>92</v>
      </c>
      <c r="F186">
        <v>40700</v>
      </c>
      <c r="G186" t="s">
        <v>784</v>
      </c>
      <c r="I186" t="s">
        <v>257</v>
      </c>
      <c r="J186">
        <v>2026</v>
      </c>
      <c r="K186">
        <v>5</v>
      </c>
      <c r="L186" t="s">
        <v>95</v>
      </c>
      <c r="M186">
        <v>384.74144999999999</v>
      </c>
      <c r="N186">
        <v>1</v>
      </c>
      <c r="O186">
        <v>384.74144999999999</v>
      </c>
      <c r="P186" t="s">
        <v>2255</v>
      </c>
    </row>
    <row r="187" spans="1:17" hidden="1">
      <c r="A187" t="s">
        <v>2438</v>
      </c>
      <c r="B187" t="s">
        <v>371</v>
      </c>
      <c r="C187" t="s">
        <v>296</v>
      </c>
      <c r="D187" t="s">
        <v>2254</v>
      </c>
      <c r="E187" t="s">
        <v>106</v>
      </c>
      <c r="F187">
        <v>40700</v>
      </c>
      <c r="G187" t="s">
        <v>784</v>
      </c>
      <c r="I187" t="s">
        <v>2264</v>
      </c>
      <c r="J187">
        <v>2026</v>
      </c>
      <c r="K187">
        <v>5</v>
      </c>
      <c r="L187" t="s">
        <v>95</v>
      </c>
      <c r="M187">
        <v>1552.4654999999998</v>
      </c>
      <c r="N187">
        <v>1</v>
      </c>
      <c r="O187">
        <v>1552.4654999999998</v>
      </c>
      <c r="P187" t="s">
        <v>2255</v>
      </c>
    </row>
    <row r="188" spans="1:17" hidden="1">
      <c r="A188" t="s">
        <v>2438</v>
      </c>
      <c r="B188" t="s">
        <v>307</v>
      </c>
      <c r="C188" t="s">
        <v>296</v>
      </c>
      <c r="D188" t="s">
        <v>2254</v>
      </c>
      <c r="E188" t="s">
        <v>106</v>
      </c>
      <c r="F188">
        <v>40700</v>
      </c>
      <c r="G188" t="s">
        <v>784</v>
      </c>
      <c r="I188" t="s">
        <v>266</v>
      </c>
      <c r="J188">
        <v>2026</v>
      </c>
      <c r="K188">
        <v>5</v>
      </c>
      <c r="L188" t="s">
        <v>95</v>
      </c>
      <c r="M188">
        <v>818.08181999999988</v>
      </c>
      <c r="N188">
        <v>1</v>
      </c>
      <c r="O188">
        <v>818.08181999999988</v>
      </c>
      <c r="P188" t="s">
        <v>2255</v>
      </c>
    </row>
    <row r="189" spans="1:17" hidden="1">
      <c r="A189" t="s">
        <v>2438</v>
      </c>
      <c r="B189" t="s">
        <v>307</v>
      </c>
      <c r="C189" t="s">
        <v>296</v>
      </c>
      <c r="D189" t="s">
        <v>2254</v>
      </c>
      <c r="E189" t="s">
        <v>92</v>
      </c>
      <c r="F189">
        <v>40700</v>
      </c>
      <c r="G189" t="s">
        <v>784</v>
      </c>
      <c r="I189" t="s">
        <v>141</v>
      </c>
      <c r="J189">
        <v>2026</v>
      </c>
      <c r="K189">
        <v>5</v>
      </c>
      <c r="L189" t="s">
        <v>95</v>
      </c>
      <c r="M189">
        <v>245.42454599999999</v>
      </c>
      <c r="N189">
        <v>1</v>
      </c>
      <c r="O189">
        <v>245.42454599999999</v>
      </c>
      <c r="P189" t="s">
        <v>2255</v>
      </c>
    </row>
    <row r="190" spans="1:17" hidden="1">
      <c r="A190" t="s">
        <v>2438</v>
      </c>
      <c r="B190" t="s">
        <v>309</v>
      </c>
      <c r="C190" t="s">
        <v>296</v>
      </c>
      <c r="D190" t="s">
        <v>2254</v>
      </c>
      <c r="E190" t="s">
        <v>103</v>
      </c>
      <c r="F190">
        <v>40700</v>
      </c>
      <c r="G190" t="s">
        <v>784</v>
      </c>
      <c r="I190" t="s">
        <v>130</v>
      </c>
      <c r="J190">
        <v>2026</v>
      </c>
      <c r="K190">
        <v>5</v>
      </c>
      <c r="L190" t="s">
        <v>95</v>
      </c>
      <c r="M190">
        <v>836.76540479999994</v>
      </c>
      <c r="N190">
        <v>1</v>
      </c>
      <c r="O190">
        <v>836.76540479999994</v>
      </c>
      <c r="P190" t="s">
        <v>2255</v>
      </c>
      <c r="Q190">
        <v>1</v>
      </c>
    </row>
    <row r="191" spans="1:17" hidden="1">
      <c r="A191" t="s">
        <v>2438</v>
      </c>
      <c r="B191" t="s">
        <v>309</v>
      </c>
      <c r="C191" t="s">
        <v>296</v>
      </c>
      <c r="D191" t="s">
        <v>2254</v>
      </c>
      <c r="E191" t="s">
        <v>92</v>
      </c>
      <c r="F191">
        <v>40700</v>
      </c>
      <c r="G191" t="s">
        <v>784</v>
      </c>
      <c r="I191" t="s">
        <v>203</v>
      </c>
      <c r="J191">
        <v>2026</v>
      </c>
      <c r="K191">
        <v>5</v>
      </c>
      <c r="L191" t="s">
        <v>95</v>
      </c>
      <c r="M191">
        <v>191.29074899999998</v>
      </c>
      <c r="N191">
        <v>1</v>
      </c>
      <c r="O191">
        <v>191.29074899999998</v>
      </c>
      <c r="P191" t="s">
        <v>2255</v>
      </c>
      <c r="Q191">
        <v>1</v>
      </c>
    </row>
    <row r="192" spans="1:17" hidden="1">
      <c r="A192" t="s">
        <v>2438</v>
      </c>
      <c r="B192" t="s">
        <v>309</v>
      </c>
      <c r="C192" t="s">
        <v>296</v>
      </c>
      <c r="D192" t="s">
        <v>2254</v>
      </c>
      <c r="E192" t="s">
        <v>92</v>
      </c>
      <c r="F192">
        <v>40700</v>
      </c>
      <c r="G192" t="s">
        <v>784</v>
      </c>
      <c r="I192" t="s">
        <v>204</v>
      </c>
      <c r="J192">
        <v>2026</v>
      </c>
      <c r="K192">
        <v>5</v>
      </c>
      <c r="L192" t="s">
        <v>95</v>
      </c>
      <c r="M192">
        <v>114.74744999999999</v>
      </c>
      <c r="N192">
        <v>1</v>
      </c>
      <c r="O192">
        <v>114.74744999999999</v>
      </c>
      <c r="P192" t="s">
        <v>2255</v>
      </c>
    </row>
    <row r="193" spans="1:17" hidden="1">
      <c r="A193" t="s">
        <v>2438</v>
      </c>
      <c r="B193" t="s">
        <v>309</v>
      </c>
      <c r="C193" t="s">
        <v>296</v>
      </c>
      <c r="D193" t="s">
        <v>2254</v>
      </c>
      <c r="E193" t="s">
        <v>92</v>
      </c>
      <c r="F193">
        <v>40700</v>
      </c>
      <c r="G193" t="s">
        <v>784</v>
      </c>
      <c r="I193" t="s">
        <v>260</v>
      </c>
      <c r="J193">
        <v>2026</v>
      </c>
      <c r="K193">
        <v>5</v>
      </c>
      <c r="L193" t="s">
        <v>95</v>
      </c>
      <c r="M193">
        <v>404.99099999999999</v>
      </c>
      <c r="N193">
        <v>1</v>
      </c>
      <c r="O193">
        <v>404.99099999999999</v>
      </c>
      <c r="P193" t="s">
        <v>2255</v>
      </c>
    </row>
    <row r="194" spans="1:17" hidden="1">
      <c r="A194" t="s">
        <v>2438</v>
      </c>
      <c r="B194" t="s">
        <v>309</v>
      </c>
      <c r="C194" t="s">
        <v>296</v>
      </c>
      <c r="D194" t="s">
        <v>2254</v>
      </c>
      <c r="E194" t="s">
        <v>92</v>
      </c>
      <c r="F194">
        <v>40700</v>
      </c>
      <c r="G194" t="s">
        <v>784</v>
      </c>
      <c r="I194" t="s">
        <v>197</v>
      </c>
      <c r="J194">
        <v>2026</v>
      </c>
      <c r="K194">
        <v>5</v>
      </c>
      <c r="L194" t="s">
        <v>95</v>
      </c>
      <c r="M194">
        <v>242.99459999999999</v>
      </c>
      <c r="N194">
        <v>1</v>
      </c>
      <c r="O194">
        <v>242.99459999999999</v>
      </c>
      <c r="P194" t="s">
        <v>2255</v>
      </c>
    </row>
    <row r="195" spans="1:17" hidden="1">
      <c r="A195" t="s">
        <v>2438</v>
      </c>
      <c r="B195" t="s">
        <v>309</v>
      </c>
      <c r="C195" t="s">
        <v>296</v>
      </c>
      <c r="D195" t="s">
        <v>2254</v>
      </c>
      <c r="E195" t="s">
        <v>106</v>
      </c>
      <c r="F195">
        <v>40700</v>
      </c>
      <c r="G195" t="s">
        <v>784</v>
      </c>
      <c r="I195" t="s">
        <v>118</v>
      </c>
      <c r="J195">
        <v>2026</v>
      </c>
      <c r="K195">
        <v>5</v>
      </c>
      <c r="L195" t="s">
        <v>95</v>
      </c>
      <c r="M195">
        <v>897.73004999999989</v>
      </c>
      <c r="N195">
        <v>1</v>
      </c>
      <c r="O195">
        <v>897.73004999999989</v>
      </c>
      <c r="P195" t="s">
        <v>2255</v>
      </c>
    </row>
    <row r="196" spans="1:17" hidden="1">
      <c r="A196" t="s">
        <v>2438</v>
      </c>
      <c r="B196" t="s">
        <v>309</v>
      </c>
      <c r="C196" t="s">
        <v>296</v>
      </c>
      <c r="D196" t="s">
        <v>2254</v>
      </c>
      <c r="E196" t="s">
        <v>92</v>
      </c>
      <c r="F196">
        <v>40700</v>
      </c>
      <c r="G196" t="s">
        <v>784</v>
      </c>
      <c r="I196" t="s">
        <v>617</v>
      </c>
      <c r="J196">
        <v>2026</v>
      </c>
      <c r="K196">
        <v>5</v>
      </c>
      <c r="L196" t="s">
        <v>95</v>
      </c>
      <c r="M196">
        <v>27.2153952</v>
      </c>
      <c r="N196">
        <v>1</v>
      </c>
      <c r="O196">
        <v>27.2153952</v>
      </c>
      <c r="P196" t="s">
        <v>2255</v>
      </c>
      <c r="Q196">
        <v>1</v>
      </c>
    </row>
    <row r="197" spans="1:17" hidden="1">
      <c r="A197" t="s">
        <v>2438</v>
      </c>
      <c r="B197" t="s">
        <v>372</v>
      </c>
      <c r="C197" t="s">
        <v>296</v>
      </c>
      <c r="D197" t="s">
        <v>2254</v>
      </c>
      <c r="E197" t="s">
        <v>103</v>
      </c>
      <c r="F197">
        <v>40700</v>
      </c>
      <c r="G197" t="s">
        <v>784</v>
      </c>
      <c r="I197" t="s">
        <v>130</v>
      </c>
      <c r="J197">
        <v>2026</v>
      </c>
      <c r="K197">
        <v>5</v>
      </c>
      <c r="L197" t="s">
        <v>95</v>
      </c>
      <c r="M197">
        <v>1237.8954905999999</v>
      </c>
      <c r="N197">
        <v>1</v>
      </c>
      <c r="O197">
        <v>1237.8954905999999</v>
      </c>
      <c r="P197" t="s">
        <v>2255</v>
      </c>
      <c r="Q197">
        <v>1</v>
      </c>
    </row>
    <row r="198" spans="1:17" hidden="1">
      <c r="A198" t="s">
        <v>2438</v>
      </c>
      <c r="B198" t="s">
        <v>372</v>
      </c>
      <c r="C198" t="s">
        <v>296</v>
      </c>
      <c r="D198" t="s">
        <v>2254</v>
      </c>
      <c r="E198" t="s">
        <v>92</v>
      </c>
      <c r="F198">
        <v>40700</v>
      </c>
      <c r="G198" t="s">
        <v>784</v>
      </c>
      <c r="I198" t="s">
        <v>196</v>
      </c>
      <c r="J198">
        <v>2026</v>
      </c>
      <c r="K198">
        <v>5</v>
      </c>
      <c r="L198" t="s">
        <v>95</v>
      </c>
      <c r="M198">
        <v>512.98859999999991</v>
      </c>
      <c r="N198">
        <v>1</v>
      </c>
      <c r="O198">
        <v>512.98859999999991</v>
      </c>
      <c r="P198" t="s">
        <v>2255</v>
      </c>
    </row>
    <row r="199" spans="1:17" hidden="1">
      <c r="A199" t="s">
        <v>2438</v>
      </c>
      <c r="B199" t="s">
        <v>372</v>
      </c>
      <c r="C199" t="s">
        <v>296</v>
      </c>
      <c r="D199" t="s">
        <v>2254</v>
      </c>
      <c r="E199" t="s">
        <v>92</v>
      </c>
      <c r="F199">
        <v>40700</v>
      </c>
      <c r="G199" t="s">
        <v>784</v>
      </c>
      <c r="I199" t="s">
        <v>225</v>
      </c>
      <c r="J199">
        <v>2026</v>
      </c>
      <c r="K199">
        <v>5</v>
      </c>
      <c r="L199" t="s">
        <v>95</v>
      </c>
      <c r="M199">
        <v>128.24714999999998</v>
      </c>
      <c r="N199">
        <v>1</v>
      </c>
      <c r="O199">
        <v>128.24714999999998</v>
      </c>
      <c r="P199" t="s">
        <v>2255</v>
      </c>
    </row>
    <row r="200" spans="1:17" hidden="1">
      <c r="A200" t="s">
        <v>2438</v>
      </c>
      <c r="B200" t="s">
        <v>372</v>
      </c>
      <c r="C200" t="s">
        <v>296</v>
      </c>
      <c r="D200" t="s">
        <v>2254</v>
      </c>
      <c r="E200" t="s">
        <v>92</v>
      </c>
      <c r="F200">
        <v>40700</v>
      </c>
      <c r="G200" t="s">
        <v>784</v>
      </c>
      <c r="I200" t="s">
        <v>200</v>
      </c>
      <c r="J200">
        <v>2026</v>
      </c>
      <c r="K200">
        <v>5</v>
      </c>
      <c r="L200" t="s">
        <v>95</v>
      </c>
      <c r="M200">
        <v>64.123574999999988</v>
      </c>
      <c r="N200">
        <v>1</v>
      </c>
      <c r="O200">
        <v>64.123574999999988</v>
      </c>
      <c r="P200" t="s">
        <v>2255</v>
      </c>
    </row>
    <row r="201" spans="1:17" hidden="1">
      <c r="A201" t="s">
        <v>2438</v>
      </c>
      <c r="B201" t="s">
        <v>372</v>
      </c>
      <c r="C201" t="s">
        <v>296</v>
      </c>
      <c r="D201" t="s">
        <v>2254</v>
      </c>
      <c r="E201" t="s">
        <v>92</v>
      </c>
      <c r="F201">
        <v>40700</v>
      </c>
      <c r="G201" t="s">
        <v>784</v>
      </c>
      <c r="I201" t="s">
        <v>260</v>
      </c>
      <c r="J201">
        <v>2026</v>
      </c>
      <c r="K201">
        <v>5</v>
      </c>
      <c r="L201" t="s">
        <v>95</v>
      </c>
      <c r="M201">
        <v>404.99099999999999</v>
      </c>
      <c r="N201">
        <v>1</v>
      </c>
      <c r="O201">
        <v>404.99099999999999</v>
      </c>
      <c r="P201" t="s">
        <v>2255</v>
      </c>
    </row>
    <row r="202" spans="1:17" hidden="1">
      <c r="A202" t="s">
        <v>2438</v>
      </c>
      <c r="B202" t="s">
        <v>372</v>
      </c>
      <c r="C202" t="s">
        <v>296</v>
      </c>
      <c r="D202" t="s">
        <v>2254</v>
      </c>
      <c r="E202" t="s">
        <v>92</v>
      </c>
      <c r="F202">
        <v>40700</v>
      </c>
      <c r="G202" t="s">
        <v>784</v>
      </c>
      <c r="I202" t="s">
        <v>197</v>
      </c>
      <c r="J202">
        <v>2026</v>
      </c>
      <c r="K202">
        <v>5</v>
      </c>
      <c r="L202" t="s">
        <v>95</v>
      </c>
      <c r="M202">
        <v>1214.973</v>
      </c>
      <c r="N202">
        <v>1</v>
      </c>
      <c r="O202">
        <v>1214.973</v>
      </c>
      <c r="P202" t="s">
        <v>2255</v>
      </c>
    </row>
    <row r="203" spans="1:17" hidden="1">
      <c r="A203" t="s">
        <v>2438</v>
      </c>
      <c r="B203" t="s">
        <v>372</v>
      </c>
      <c r="C203" t="s">
        <v>296</v>
      </c>
      <c r="D203" t="s">
        <v>2254</v>
      </c>
      <c r="E203" t="s">
        <v>106</v>
      </c>
      <c r="F203">
        <v>40700</v>
      </c>
      <c r="G203" t="s">
        <v>784</v>
      </c>
      <c r="I203" t="s">
        <v>118</v>
      </c>
      <c r="J203">
        <v>2026</v>
      </c>
      <c r="K203">
        <v>5</v>
      </c>
      <c r="L203" t="s">
        <v>95</v>
      </c>
      <c r="M203">
        <v>1154.22435</v>
      </c>
      <c r="N203">
        <v>1</v>
      </c>
      <c r="O203">
        <v>1154.22435</v>
      </c>
      <c r="P203" t="s">
        <v>2255</v>
      </c>
    </row>
    <row r="204" spans="1:17" hidden="1">
      <c r="A204" t="s">
        <v>2438</v>
      </c>
      <c r="B204" t="s">
        <v>372</v>
      </c>
      <c r="C204" t="s">
        <v>296</v>
      </c>
      <c r="D204" t="s">
        <v>2254</v>
      </c>
      <c r="E204" t="s">
        <v>92</v>
      </c>
      <c r="F204">
        <v>40700</v>
      </c>
      <c r="G204" t="s">
        <v>784</v>
      </c>
      <c r="I204" t="s">
        <v>617</v>
      </c>
      <c r="J204">
        <v>2026</v>
      </c>
      <c r="K204">
        <v>5</v>
      </c>
      <c r="L204" t="s">
        <v>95</v>
      </c>
      <c r="M204">
        <v>153.24859439999997</v>
      </c>
      <c r="N204">
        <v>1</v>
      </c>
      <c r="O204">
        <v>153.24859439999997</v>
      </c>
      <c r="P204" t="s">
        <v>2255</v>
      </c>
      <c r="Q204">
        <v>1</v>
      </c>
    </row>
    <row r="205" spans="1:17" hidden="1">
      <c r="A205" t="s">
        <v>2289</v>
      </c>
      <c r="B205">
        <v>20190341</v>
      </c>
      <c r="C205" t="s">
        <v>313</v>
      </c>
      <c r="D205" t="s">
        <v>2254</v>
      </c>
      <c r="E205" t="s">
        <v>103</v>
      </c>
      <c r="F205">
        <v>40700</v>
      </c>
      <c r="G205" t="s">
        <v>784</v>
      </c>
      <c r="I205" t="s">
        <v>130</v>
      </c>
      <c r="J205">
        <v>2026</v>
      </c>
      <c r="K205">
        <v>5</v>
      </c>
      <c r="L205" t="s">
        <v>95</v>
      </c>
      <c r="M205">
        <v>327.12</v>
      </c>
      <c r="N205">
        <v>1</v>
      </c>
      <c r="O205">
        <v>327.12</v>
      </c>
      <c r="P205" t="s">
        <v>2255</v>
      </c>
      <c r="Q205">
        <v>1</v>
      </c>
    </row>
    <row r="206" spans="1:17" hidden="1">
      <c r="A206" t="s">
        <v>2289</v>
      </c>
      <c r="B206">
        <v>20190341</v>
      </c>
      <c r="C206" t="s">
        <v>313</v>
      </c>
      <c r="D206" t="s">
        <v>2254</v>
      </c>
      <c r="E206" t="s">
        <v>92</v>
      </c>
      <c r="F206">
        <v>40700</v>
      </c>
      <c r="G206" t="s">
        <v>784</v>
      </c>
      <c r="I206" t="s">
        <v>203</v>
      </c>
      <c r="J206">
        <v>2026</v>
      </c>
      <c r="K206">
        <v>5</v>
      </c>
      <c r="L206" t="s">
        <v>95</v>
      </c>
      <c r="M206">
        <v>527.9</v>
      </c>
      <c r="N206">
        <v>1</v>
      </c>
      <c r="O206">
        <v>527.9</v>
      </c>
      <c r="P206" t="s">
        <v>2255</v>
      </c>
      <c r="Q206">
        <v>1</v>
      </c>
    </row>
    <row r="207" spans="1:17" hidden="1">
      <c r="A207" t="s">
        <v>2289</v>
      </c>
      <c r="B207">
        <v>20190341</v>
      </c>
      <c r="C207" t="s">
        <v>313</v>
      </c>
      <c r="D207" t="s">
        <v>2254</v>
      </c>
      <c r="E207" t="s">
        <v>92</v>
      </c>
      <c r="F207">
        <v>40700</v>
      </c>
      <c r="G207" t="s">
        <v>784</v>
      </c>
      <c r="I207" t="s">
        <v>256</v>
      </c>
      <c r="J207">
        <v>2026</v>
      </c>
      <c r="K207">
        <v>5</v>
      </c>
      <c r="L207" t="s">
        <v>95</v>
      </c>
      <c r="M207">
        <v>750</v>
      </c>
      <c r="N207">
        <v>1</v>
      </c>
      <c r="O207">
        <v>750</v>
      </c>
      <c r="P207" t="s">
        <v>2255</v>
      </c>
      <c r="Q207">
        <v>1</v>
      </c>
    </row>
    <row r="208" spans="1:17" hidden="1">
      <c r="A208" t="s">
        <v>2289</v>
      </c>
      <c r="B208">
        <v>20190341</v>
      </c>
      <c r="C208" t="s">
        <v>313</v>
      </c>
      <c r="D208" t="s">
        <v>2254</v>
      </c>
      <c r="E208" t="s">
        <v>92</v>
      </c>
      <c r="F208">
        <v>40700</v>
      </c>
      <c r="G208" t="s">
        <v>784</v>
      </c>
      <c r="I208" t="s">
        <v>204</v>
      </c>
      <c r="J208">
        <v>2026</v>
      </c>
      <c r="K208">
        <v>5</v>
      </c>
      <c r="L208" t="s">
        <v>95</v>
      </c>
      <c r="M208">
        <v>413.68</v>
      </c>
      <c r="N208">
        <v>1</v>
      </c>
      <c r="O208">
        <v>413.68</v>
      </c>
      <c r="P208" t="s">
        <v>2255</v>
      </c>
    </row>
    <row r="209" spans="1:17" hidden="1">
      <c r="A209" t="s">
        <v>2289</v>
      </c>
      <c r="B209">
        <v>20190341</v>
      </c>
      <c r="C209" t="s">
        <v>313</v>
      </c>
      <c r="D209" t="s">
        <v>2254</v>
      </c>
      <c r="E209" t="s">
        <v>92</v>
      </c>
      <c r="F209">
        <v>40700</v>
      </c>
      <c r="G209" t="s">
        <v>784</v>
      </c>
      <c r="I209" t="s">
        <v>257</v>
      </c>
      <c r="J209">
        <v>2026</v>
      </c>
      <c r="K209">
        <v>5</v>
      </c>
      <c r="L209" t="s">
        <v>95</v>
      </c>
      <c r="M209">
        <v>620.52</v>
      </c>
      <c r="N209">
        <v>1</v>
      </c>
      <c r="O209">
        <v>620.52</v>
      </c>
      <c r="P209" t="s">
        <v>2255</v>
      </c>
    </row>
    <row r="210" spans="1:17" hidden="1">
      <c r="A210" t="s">
        <v>2289</v>
      </c>
      <c r="B210">
        <v>20190341</v>
      </c>
      <c r="C210" t="s">
        <v>313</v>
      </c>
      <c r="D210" t="s">
        <v>2254</v>
      </c>
      <c r="E210" t="s">
        <v>92</v>
      </c>
      <c r="F210">
        <v>40700</v>
      </c>
      <c r="G210" t="s">
        <v>784</v>
      </c>
      <c r="I210" t="s">
        <v>260</v>
      </c>
      <c r="J210">
        <v>2026</v>
      </c>
      <c r="K210">
        <v>5</v>
      </c>
      <c r="L210" t="s">
        <v>95</v>
      </c>
      <c r="M210">
        <v>775.66</v>
      </c>
      <c r="N210">
        <v>1</v>
      </c>
      <c r="O210">
        <v>775.66</v>
      </c>
      <c r="P210" t="s">
        <v>2255</v>
      </c>
    </row>
    <row r="211" spans="1:17" hidden="1">
      <c r="A211" t="s">
        <v>2289</v>
      </c>
      <c r="B211">
        <v>20190341</v>
      </c>
      <c r="C211" t="s">
        <v>313</v>
      </c>
      <c r="D211" t="s">
        <v>2254</v>
      </c>
      <c r="E211" t="s">
        <v>92</v>
      </c>
      <c r="F211">
        <v>40700</v>
      </c>
      <c r="G211" t="s">
        <v>784</v>
      </c>
      <c r="I211" t="s">
        <v>215</v>
      </c>
      <c r="J211">
        <v>2026</v>
      </c>
      <c r="K211">
        <v>5</v>
      </c>
      <c r="L211" t="s">
        <v>95</v>
      </c>
      <c r="M211">
        <v>607.4</v>
      </c>
      <c r="N211">
        <v>1</v>
      </c>
      <c r="O211">
        <v>607.4</v>
      </c>
      <c r="P211" t="s">
        <v>2255</v>
      </c>
    </row>
    <row r="212" spans="1:17" hidden="1">
      <c r="A212" t="s">
        <v>2289</v>
      </c>
      <c r="B212">
        <v>20190341</v>
      </c>
      <c r="C212" t="s">
        <v>313</v>
      </c>
      <c r="D212" t="s">
        <v>2254</v>
      </c>
      <c r="E212" t="s">
        <v>106</v>
      </c>
      <c r="F212">
        <v>40700</v>
      </c>
      <c r="G212" t="s">
        <v>784</v>
      </c>
      <c r="I212" t="s">
        <v>118</v>
      </c>
      <c r="J212">
        <v>2026</v>
      </c>
      <c r="K212">
        <v>5</v>
      </c>
      <c r="L212" t="s">
        <v>95</v>
      </c>
      <c r="M212">
        <v>410.42</v>
      </c>
      <c r="N212">
        <v>1</v>
      </c>
      <c r="O212">
        <v>410.42</v>
      </c>
      <c r="P212" t="s">
        <v>2255</v>
      </c>
    </row>
    <row r="213" spans="1:17" hidden="1">
      <c r="A213" t="s">
        <v>2289</v>
      </c>
      <c r="B213">
        <v>20190341</v>
      </c>
      <c r="C213" t="s">
        <v>313</v>
      </c>
      <c r="D213" t="s">
        <v>2254</v>
      </c>
      <c r="E213" t="s">
        <v>106</v>
      </c>
      <c r="F213">
        <v>40700</v>
      </c>
      <c r="G213" t="s">
        <v>784</v>
      </c>
      <c r="I213" t="s">
        <v>163</v>
      </c>
      <c r="J213">
        <v>2026</v>
      </c>
      <c r="K213">
        <v>5</v>
      </c>
      <c r="L213" t="s">
        <v>95</v>
      </c>
      <c r="M213">
        <v>258.56</v>
      </c>
      <c r="N213">
        <v>1</v>
      </c>
      <c r="O213">
        <v>258.56</v>
      </c>
      <c r="P213" t="s">
        <v>2255</v>
      </c>
    </row>
    <row r="214" spans="1:17" hidden="1">
      <c r="A214" t="s">
        <v>2289</v>
      </c>
      <c r="B214">
        <v>20190341</v>
      </c>
      <c r="C214" t="s">
        <v>313</v>
      </c>
      <c r="D214" t="s">
        <v>2254</v>
      </c>
      <c r="E214" t="s">
        <v>92</v>
      </c>
      <c r="F214">
        <v>40700</v>
      </c>
      <c r="G214" t="s">
        <v>784</v>
      </c>
      <c r="I214" t="s">
        <v>617</v>
      </c>
      <c r="J214">
        <v>2026</v>
      </c>
      <c r="K214">
        <v>5</v>
      </c>
      <c r="L214" t="s">
        <v>95</v>
      </c>
      <c r="M214">
        <v>54.18</v>
      </c>
      <c r="N214">
        <v>1</v>
      </c>
      <c r="O214">
        <v>54.18</v>
      </c>
      <c r="P214" t="s">
        <v>2255</v>
      </c>
      <c r="Q214">
        <v>1</v>
      </c>
    </row>
    <row r="215" spans="1:17" hidden="1">
      <c r="A215" t="s">
        <v>2289</v>
      </c>
      <c r="B215">
        <v>20190341</v>
      </c>
      <c r="C215" t="s">
        <v>313</v>
      </c>
      <c r="D215" t="s">
        <v>2254</v>
      </c>
      <c r="E215" t="s">
        <v>92</v>
      </c>
      <c r="F215">
        <v>40700</v>
      </c>
      <c r="G215" t="s">
        <v>784</v>
      </c>
      <c r="I215" t="s">
        <v>683</v>
      </c>
      <c r="J215">
        <v>2026</v>
      </c>
      <c r="K215">
        <v>5</v>
      </c>
      <c r="L215" t="s">
        <v>95</v>
      </c>
      <c r="M215">
        <v>81.27</v>
      </c>
      <c r="N215">
        <v>1</v>
      </c>
      <c r="O215">
        <v>81.27</v>
      </c>
      <c r="P215" t="s">
        <v>2255</v>
      </c>
      <c r="Q215">
        <v>1</v>
      </c>
    </row>
    <row r="216" spans="1:17" hidden="1">
      <c r="A216" t="s">
        <v>2295</v>
      </c>
      <c r="B216" t="s">
        <v>2265</v>
      </c>
      <c r="C216" t="s">
        <v>2266</v>
      </c>
      <c r="D216" t="s">
        <v>2254</v>
      </c>
      <c r="E216" t="s">
        <v>92</v>
      </c>
      <c r="F216">
        <v>40700</v>
      </c>
      <c r="G216" t="s">
        <v>784</v>
      </c>
      <c r="I216" t="s">
        <v>260</v>
      </c>
      <c r="J216">
        <v>2026</v>
      </c>
      <c r="K216">
        <v>5</v>
      </c>
      <c r="L216" t="s">
        <v>95</v>
      </c>
      <c r="M216">
        <v>1477.9578264000002</v>
      </c>
      <c r="N216">
        <v>1</v>
      </c>
      <c r="O216">
        <v>1477.9578264000002</v>
      </c>
      <c r="P216" t="s">
        <v>2255</v>
      </c>
    </row>
    <row r="217" spans="1:17" hidden="1">
      <c r="A217" t="s">
        <v>2295</v>
      </c>
      <c r="B217" t="s">
        <v>2265</v>
      </c>
      <c r="C217" t="s">
        <v>2266</v>
      </c>
      <c r="D217" t="s">
        <v>2254</v>
      </c>
      <c r="E217" t="s">
        <v>106</v>
      </c>
      <c r="F217">
        <v>40700</v>
      </c>
      <c r="G217" t="s">
        <v>784</v>
      </c>
      <c r="I217" t="s">
        <v>118</v>
      </c>
      <c r="J217">
        <v>2026</v>
      </c>
      <c r="K217">
        <v>5</v>
      </c>
      <c r="L217" t="s">
        <v>95</v>
      </c>
      <c r="M217">
        <v>881.29246920000003</v>
      </c>
      <c r="N217">
        <v>1</v>
      </c>
      <c r="O217">
        <v>881.29246920000003</v>
      </c>
      <c r="P217" t="s">
        <v>2255</v>
      </c>
    </row>
    <row r="218" spans="1:17" hidden="1">
      <c r="A218" t="s">
        <v>2438</v>
      </c>
      <c r="B218" t="s">
        <v>310</v>
      </c>
      <c r="C218" t="s">
        <v>296</v>
      </c>
      <c r="D218" t="s">
        <v>2254</v>
      </c>
      <c r="E218" t="s">
        <v>92</v>
      </c>
      <c r="F218">
        <v>40700</v>
      </c>
      <c r="G218" t="s">
        <v>784</v>
      </c>
      <c r="I218" t="s">
        <v>2207</v>
      </c>
      <c r="J218">
        <v>2026</v>
      </c>
      <c r="K218">
        <v>5</v>
      </c>
      <c r="L218" t="s">
        <v>95</v>
      </c>
      <c r="M218">
        <v>109.34756999999999</v>
      </c>
      <c r="N218">
        <v>1</v>
      </c>
      <c r="O218">
        <v>109.34756999999999</v>
      </c>
      <c r="P218" t="s">
        <v>2255</v>
      </c>
    </row>
    <row r="219" spans="1:17" hidden="1">
      <c r="A219" t="s">
        <v>2438</v>
      </c>
      <c r="B219" t="s">
        <v>310</v>
      </c>
      <c r="C219" t="s">
        <v>296</v>
      </c>
      <c r="D219" t="s">
        <v>2254</v>
      </c>
      <c r="E219" t="s">
        <v>103</v>
      </c>
      <c r="F219">
        <v>40700</v>
      </c>
      <c r="G219" t="s">
        <v>784</v>
      </c>
      <c r="I219" t="s">
        <v>130</v>
      </c>
      <c r="J219">
        <v>2026</v>
      </c>
      <c r="K219">
        <v>5</v>
      </c>
      <c r="L219" t="s">
        <v>95</v>
      </c>
      <c r="M219">
        <v>303.90524640000001</v>
      </c>
      <c r="N219">
        <v>1</v>
      </c>
      <c r="O219">
        <v>303.90524640000001</v>
      </c>
      <c r="P219" t="s">
        <v>2255</v>
      </c>
      <c r="Q219">
        <v>1</v>
      </c>
    </row>
    <row r="220" spans="1:17" hidden="1">
      <c r="A220" t="s">
        <v>2438</v>
      </c>
      <c r="B220" t="s">
        <v>310</v>
      </c>
      <c r="C220" t="s">
        <v>296</v>
      </c>
      <c r="D220" t="s">
        <v>2254</v>
      </c>
      <c r="E220" t="s">
        <v>92</v>
      </c>
      <c r="F220">
        <v>40700</v>
      </c>
      <c r="G220" t="s">
        <v>784</v>
      </c>
      <c r="I220" t="s">
        <v>196</v>
      </c>
      <c r="J220">
        <v>2026</v>
      </c>
      <c r="K220">
        <v>5</v>
      </c>
      <c r="L220" t="s">
        <v>95</v>
      </c>
      <c r="M220">
        <v>1032.72705</v>
      </c>
      <c r="N220">
        <v>1</v>
      </c>
      <c r="O220">
        <v>1032.72705</v>
      </c>
      <c r="P220" t="s">
        <v>2255</v>
      </c>
    </row>
    <row r="221" spans="1:17" hidden="1">
      <c r="A221" t="s">
        <v>2438</v>
      </c>
      <c r="B221" t="s">
        <v>310</v>
      </c>
      <c r="C221" t="s">
        <v>296</v>
      </c>
      <c r="D221" t="s">
        <v>2254</v>
      </c>
      <c r="E221" t="s">
        <v>92</v>
      </c>
      <c r="F221">
        <v>40700</v>
      </c>
      <c r="G221" t="s">
        <v>784</v>
      </c>
      <c r="I221" t="s">
        <v>260</v>
      </c>
      <c r="J221">
        <v>2026</v>
      </c>
      <c r="K221">
        <v>5</v>
      </c>
      <c r="L221" t="s">
        <v>95</v>
      </c>
      <c r="M221">
        <v>404.99099999999999</v>
      </c>
      <c r="N221">
        <v>1</v>
      </c>
      <c r="O221">
        <v>404.99099999999999</v>
      </c>
      <c r="P221" t="s">
        <v>2255</v>
      </c>
    </row>
    <row r="222" spans="1:17" hidden="1">
      <c r="A222" t="s">
        <v>2438</v>
      </c>
      <c r="B222" t="s">
        <v>310</v>
      </c>
      <c r="C222" t="s">
        <v>296</v>
      </c>
      <c r="D222" t="s">
        <v>2254</v>
      </c>
      <c r="E222" t="s">
        <v>106</v>
      </c>
      <c r="F222">
        <v>40700</v>
      </c>
      <c r="G222" t="s">
        <v>784</v>
      </c>
      <c r="I222" t="s">
        <v>118</v>
      </c>
      <c r="J222">
        <v>2026</v>
      </c>
      <c r="K222">
        <v>5</v>
      </c>
      <c r="L222" t="s">
        <v>95</v>
      </c>
      <c r="M222">
        <v>1667.2129499999999</v>
      </c>
      <c r="N222">
        <v>1</v>
      </c>
      <c r="O222">
        <v>1667.2129499999999</v>
      </c>
      <c r="P222" t="s">
        <v>2255</v>
      </c>
    </row>
    <row r="223" spans="1:17" hidden="1">
      <c r="A223" t="s">
        <v>2289</v>
      </c>
      <c r="B223">
        <v>20220093</v>
      </c>
      <c r="C223" t="s">
        <v>313</v>
      </c>
      <c r="D223" t="s">
        <v>2254</v>
      </c>
      <c r="E223" t="s">
        <v>92</v>
      </c>
      <c r="F223">
        <v>40700</v>
      </c>
      <c r="G223" t="s">
        <v>784</v>
      </c>
      <c r="I223" t="s">
        <v>260</v>
      </c>
      <c r="J223">
        <v>2026</v>
      </c>
      <c r="K223">
        <v>5</v>
      </c>
      <c r="L223" t="s">
        <v>95</v>
      </c>
      <c r="M223">
        <v>775.66</v>
      </c>
      <c r="N223">
        <v>1</v>
      </c>
      <c r="O223">
        <v>775.66</v>
      </c>
      <c r="P223" t="s">
        <v>2255</v>
      </c>
    </row>
    <row r="224" spans="1:17" hidden="1">
      <c r="A224" t="s">
        <v>2289</v>
      </c>
      <c r="B224">
        <v>20220093</v>
      </c>
      <c r="C224" t="s">
        <v>313</v>
      </c>
      <c r="D224" t="s">
        <v>2254</v>
      </c>
      <c r="E224" t="s">
        <v>106</v>
      </c>
      <c r="F224">
        <v>40700</v>
      </c>
      <c r="G224" t="s">
        <v>784</v>
      </c>
      <c r="I224" t="s">
        <v>163</v>
      </c>
      <c r="J224">
        <v>2026</v>
      </c>
      <c r="K224">
        <v>5</v>
      </c>
      <c r="L224" t="s">
        <v>95</v>
      </c>
      <c r="M224">
        <v>1551.36</v>
      </c>
      <c r="N224">
        <v>1</v>
      </c>
      <c r="O224">
        <v>1551.36</v>
      </c>
      <c r="P224" t="s">
        <v>2255</v>
      </c>
    </row>
    <row r="225" spans="1:17" hidden="1">
      <c r="A225" t="s">
        <v>2438</v>
      </c>
      <c r="B225" t="s">
        <v>585</v>
      </c>
      <c r="C225" t="s">
        <v>296</v>
      </c>
      <c r="D225" t="s">
        <v>2254</v>
      </c>
      <c r="E225" t="s">
        <v>92</v>
      </c>
      <c r="F225">
        <v>40700</v>
      </c>
      <c r="G225" t="s">
        <v>784</v>
      </c>
      <c r="I225" t="s">
        <v>260</v>
      </c>
      <c r="J225">
        <v>2026</v>
      </c>
      <c r="K225">
        <v>5</v>
      </c>
      <c r="L225" t="s">
        <v>95</v>
      </c>
      <c r="M225">
        <v>404.99099999999999</v>
      </c>
      <c r="N225">
        <v>1</v>
      </c>
      <c r="O225">
        <v>404.99099999999999</v>
      </c>
      <c r="P225" t="s">
        <v>2255</v>
      </c>
    </row>
    <row r="226" spans="1:17" hidden="1">
      <c r="A226" t="s">
        <v>2438</v>
      </c>
      <c r="B226" t="s">
        <v>585</v>
      </c>
      <c r="C226" t="s">
        <v>296</v>
      </c>
      <c r="D226" t="s">
        <v>2254</v>
      </c>
      <c r="E226" t="s">
        <v>92</v>
      </c>
      <c r="F226">
        <v>40700</v>
      </c>
      <c r="G226" t="s">
        <v>784</v>
      </c>
      <c r="I226" t="s">
        <v>197</v>
      </c>
      <c r="J226">
        <v>2026</v>
      </c>
      <c r="K226">
        <v>5</v>
      </c>
      <c r="L226" t="s">
        <v>95</v>
      </c>
      <c r="M226">
        <v>1457.9675999999999</v>
      </c>
      <c r="N226">
        <v>1</v>
      </c>
      <c r="O226">
        <v>1457.9675999999999</v>
      </c>
      <c r="P226" t="s">
        <v>2255</v>
      </c>
    </row>
    <row r="227" spans="1:17" hidden="1">
      <c r="A227" t="s">
        <v>2438</v>
      </c>
      <c r="B227" t="s">
        <v>585</v>
      </c>
      <c r="C227" t="s">
        <v>296</v>
      </c>
      <c r="D227" t="s">
        <v>2254</v>
      </c>
      <c r="E227" t="s">
        <v>92</v>
      </c>
      <c r="F227">
        <v>40700</v>
      </c>
      <c r="G227" t="s">
        <v>784</v>
      </c>
      <c r="I227" t="s">
        <v>215</v>
      </c>
      <c r="J227">
        <v>2026</v>
      </c>
      <c r="K227">
        <v>5</v>
      </c>
      <c r="L227" t="s">
        <v>95</v>
      </c>
      <c r="M227">
        <v>1700.9621999999999</v>
      </c>
      <c r="N227">
        <v>1</v>
      </c>
      <c r="O227">
        <v>1700.9621999999999</v>
      </c>
      <c r="P227" t="s">
        <v>2255</v>
      </c>
    </row>
    <row r="228" spans="1:17" hidden="1">
      <c r="A228" t="s">
        <v>2438</v>
      </c>
      <c r="B228" t="s">
        <v>585</v>
      </c>
      <c r="C228" t="s">
        <v>296</v>
      </c>
      <c r="D228" t="s">
        <v>2254</v>
      </c>
      <c r="E228" t="s">
        <v>92</v>
      </c>
      <c r="F228">
        <v>40700</v>
      </c>
      <c r="G228" t="s">
        <v>784</v>
      </c>
      <c r="I228" t="s">
        <v>692</v>
      </c>
      <c r="J228">
        <v>2026</v>
      </c>
      <c r="K228">
        <v>5</v>
      </c>
      <c r="L228" t="s">
        <v>95</v>
      </c>
      <c r="M228">
        <v>1120.4750999999999</v>
      </c>
      <c r="N228">
        <v>1</v>
      </c>
      <c r="O228">
        <v>1120.4750999999999</v>
      </c>
      <c r="P228" t="s">
        <v>2255</v>
      </c>
    </row>
    <row r="229" spans="1:17" hidden="1">
      <c r="A229" t="s">
        <v>2438</v>
      </c>
      <c r="B229" t="s">
        <v>585</v>
      </c>
      <c r="C229" t="s">
        <v>296</v>
      </c>
      <c r="D229" t="s">
        <v>2254</v>
      </c>
      <c r="E229" t="s">
        <v>106</v>
      </c>
      <c r="F229">
        <v>40700</v>
      </c>
      <c r="G229" t="s">
        <v>784</v>
      </c>
      <c r="I229" t="s">
        <v>118</v>
      </c>
      <c r="J229">
        <v>2026</v>
      </c>
      <c r="K229">
        <v>5</v>
      </c>
      <c r="L229" t="s">
        <v>95</v>
      </c>
      <c r="M229">
        <v>897.73004999999989</v>
      </c>
      <c r="N229">
        <v>1</v>
      </c>
      <c r="O229">
        <v>897.73004999999989</v>
      </c>
      <c r="P229" t="s">
        <v>2255</v>
      </c>
    </row>
    <row r="230" spans="1:17" hidden="1">
      <c r="A230" t="s">
        <v>2438</v>
      </c>
      <c r="B230" t="s">
        <v>585</v>
      </c>
      <c r="C230" t="s">
        <v>296</v>
      </c>
      <c r="D230" t="s">
        <v>2254</v>
      </c>
      <c r="E230" t="s">
        <v>106</v>
      </c>
      <c r="F230">
        <v>40700</v>
      </c>
      <c r="G230" t="s">
        <v>784</v>
      </c>
      <c r="I230" t="s">
        <v>2198</v>
      </c>
      <c r="J230">
        <v>2026</v>
      </c>
      <c r="K230">
        <v>5</v>
      </c>
      <c r="L230" t="s">
        <v>95</v>
      </c>
      <c r="M230">
        <v>931.47929999999997</v>
      </c>
      <c r="N230">
        <v>1</v>
      </c>
      <c r="O230">
        <v>931.47929999999997</v>
      </c>
      <c r="P230" t="s">
        <v>2255</v>
      </c>
    </row>
    <row r="231" spans="1:17" hidden="1">
      <c r="A231" t="s">
        <v>2289</v>
      </c>
      <c r="B231">
        <v>20230050</v>
      </c>
      <c r="C231" t="s">
        <v>313</v>
      </c>
      <c r="D231" t="s">
        <v>2254</v>
      </c>
      <c r="E231" t="s">
        <v>103</v>
      </c>
      <c r="F231">
        <v>40700</v>
      </c>
      <c r="G231" t="s">
        <v>784</v>
      </c>
      <c r="I231" t="s">
        <v>130</v>
      </c>
      <c r="J231">
        <v>2026</v>
      </c>
      <c r="K231">
        <v>5</v>
      </c>
      <c r="L231" t="s">
        <v>95</v>
      </c>
      <c r="M231">
        <v>1284.3800000000001</v>
      </c>
      <c r="N231">
        <v>1</v>
      </c>
      <c r="O231">
        <v>1284.3800000000001</v>
      </c>
      <c r="P231" t="s">
        <v>2255</v>
      </c>
      <c r="Q231">
        <v>1</v>
      </c>
    </row>
    <row r="232" spans="1:17" hidden="1">
      <c r="A232" t="s">
        <v>2289</v>
      </c>
      <c r="B232">
        <v>20230050</v>
      </c>
      <c r="C232" t="s">
        <v>313</v>
      </c>
      <c r="D232" t="s">
        <v>2254</v>
      </c>
      <c r="E232" t="s">
        <v>92</v>
      </c>
      <c r="F232">
        <v>40700</v>
      </c>
      <c r="G232" t="s">
        <v>784</v>
      </c>
      <c r="I232" t="s">
        <v>256</v>
      </c>
      <c r="J232">
        <v>2026</v>
      </c>
      <c r="K232">
        <v>5</v>
      </c>
      <c r="L232" t="s">
        <v>95</v>
      </c>
      <c r="M232">
        <v>2250</v>
      </c>
      <c r="N232">
        <v>1</v>
      </c>
      <c r="O232">
        <v>2250</v>
      </c>
      <c r="P232" t="s">
        <v>2255</v>
      </c>
      <c r="Q232">
        <v>1</v>
      </c>
    </row>
    <row r="233" spans="1:17" hidden="1">
      <c r="A233" t="s">
        <v>2289</v>
      </c>
      <c r="B233">
        <v>20230050</v>
      </c>
      <c r="C233" t="s">
        <v>313</v>
      </c>
      <c r="D233" t="s">
        <v>2254</v>
      </c>
      <c r="E233" t="s">
        <v>92</v>
      </c>
      <c r="F233">
        <v>40700</v>
      </c>
      <c r="G233" t="s">
        <v>784</v>
      </c>
      <c r="I233" t="s">
        <v>257</v>
      </c>
      <c r="J233">
        <v>2026</v>
      </c>
      <c r="K233">
        <v>5</v>
      </c>
      <c r="L233" t="s">
        <v>95</v>
      </c>
      <c r="M233">
        <v>1861.56</v>
      </c>
      <c r="N233">
        <v>1</v>
      </c>
      <c r="O233">
        <v>1861.56</v>
      </c>
      <c r="P233" t="s">
        <v>2255</v>
      </c>
    </row>
    <row r="234" spans="1:17" hidden="1">
      <c r="A234" t="s">
        <v>2289</v>
      </c>
      <c r="B234">
        <v>20230050</v>
      </c>
      <c r="C234" t="s">
        <v>313</v>
      </c>
      <c r="D234" t="s">
        <v>2254</v>
      </c>
      <c r="E234" t="s">
        <v>92</v>
      </c>
      <c r="F234">
        <v>40700</v>
      </c>
      <c r="G234" t="s">
        <v>784</v>
      </c>
      <c r="I234" t="s">
        <v>260</v>
      </c>
      <c r="J234">
        <v>2026</v>
      </c>
      <c r="K234">
        <v>5</v>
      </c>
      <c r="L234" t="s">
        <v>95</v>
      </c>
      <c r="M234">
        <v>775.66</v>
      </c>
      <c r="N234">
        <v>1</v>
      </c>
      <c r="O234">
        <v>775.66</v>
      </c>
      <c r="P234" t="s">
        <v>2255</v>
      </c>
    </row>
    <row r="235" spans="1:17" hidden="1">
      <c r="A235" t="s">
        <v>2289</v>
      </c>
      <c r="B235">
        <v>20230050</v>
      </c>
      <c r="C235" t="s">
        <v>313</v>
      </c>
      <c r="D235" t="s">
        <v>2254</v>
      </c>
      <c r="E235" t="s">
        <v>106</v>
      </c>
      <c r="F235">
        <v>40700</v>
      </c>
      <c r="G235" t="s">
        <v>784</v>
      </c>
      <c r="I235" t="s">
        <v>163</v>
      </c>
      <c r="J235">
        <v>2026</v>
      </c>
      <c r="K235">
        <v>5</v>
      </c>
      <c r="L235" t="s">
        <v>95</v>
      </c>
      <c r="M235">
        <v>3361.28</v>
      </c>
      <c r="N235">
        <v>1</v>
      </c>
      <c r="O235">
        <v>3361.28</v>
      </c>
      <c r="P235" t="s">
        <v>2255</v>
      </c>
    </row>
    <row r="236" spans="1:17" hidden="1">
      <c r="A236" t="s">
        <v>2289</v>
      </c>
      <c r="B236">
        <v>20230050</v>
      </c>
      <c r="C236" t="s">
        <v>313</v>
      </c>
      <c r="D236" t="s">
        <v>2254</v>
      </c>
      <c r="E236" t="s">
        <v>92</v>
      </c>
      <c r="F236">
        <v>40700</v>
      </c>
      <c r="G236" t="s">
        <v>784</v>
      </c>
      <c r="I236" t="s">
        <v>683</v>
      </c>
      <c r="J236">
        <v>2026</v>
      </c>
      <c r="K236">
        <v>5</v>
      </c>
      <c r="L236" t="s">
        <v>95</v>
      </c>
      <c r="M236">
        <v>243.81</v>
      </c>
      <c r="N236">
        <v>1</v>
      </c>
      <c r="O236">
        <v>243.81</v>
      </c>
      <c r="P236" t="s">
        <v>2255</v>
      </c>
      <c r="Q236">
        <v>1</v>
      </c>
    </row>
    <row r="237" spans="1:17" hidden="1">
      <c r="A237" t="s">
        <v>2438</v>
      </c>
      <c r="B237" t="s">
        <v>592</v>
      </c>
      <c r="C237" t="s">
        <v>296</v>
      </c>
      <c r="D237" t="s">
        <v>2254</v>
      </c>
      <c r="E237" t="s">
        <v>92</v>
      </c>
      <c r="F237">
        <v>40700</v>
      </c>
      <c r="G237" t="s">
        <v>784</v>
      </c>
      <c r="I237" t="s">
        <v>2207</v>
      </c>
      <c r="J237">
        <v>2026</v>
      </c>
      <c r="K237">
        <v>5</v>
      </c>
      <c r="L237" t="s">
        <v>95</v>
      </c>
      <c r="M237">
        <v>44.549009999999996</v>
      </c>
      <c r="N237">
        <v>1</v>
      </c>
      <c r="O237">
        <v>44.549009999999996</v>
      </c>
      <c r="P237" t="s">
        <v>2255</v>
      </c>
    </row>
    <row r="238" spans="1:17" hidden="1">
      <c r="A238" t="s">
        <v>2438</v>
      </c>
      <c r="B238" t="s">
        <v>592</v>
      </c>
      <c r="C238" t="s">
        <v>296</v>
      </c>
      <c r="D238" t="s">
        <v>2254</v>
      </c>
      <c r="E238" t="s">
        <v>92</v>
      </c>
      <c r="F238">
        <v>40700</v>
      </c>
      <c r="G238" t="s">
        <v>784</v>
      </c>
      <c r="I238" t="s">
        <v>196</v>
      </c>
      <c r="J238">
        <v>2026</v>
      </c>
      <c r="K238">
        <v>5</v>
      </c>
      <c r="L238" t="s">
        <v>95</v>
      </c>
      <c r="M238">
        <v>647.64810749999992</v>
      </c>
      <c r="N238">
        <v>1</v>
      </c>
      <c r="O238">
        <v>647.64810749999992</v>
      </c>
      <c r="P238" t="s">
        <v>2255</v>
      </c>
    </row>
    <row r="239" spans="1:17" hidden="1">
      <c r="A239" t="s">
        <v>2438</v>
      </c>
      <c r="B239" t="s">
        <v>592</v>
      </c>
      <c r="C239" t="s">
        <v>296</v>
      </c>
      <c r="D239" t="s">
        <v>2254</v>
      </c>
      <c r="E239" t="s">
        <v>92</v>
      </c>
      <c r="F239">
        <v>40700</v>
      </c>
      <c r="G239" t="s">
        <v>784</v>
      </c>
      <c r="I239" t="s">
        <v>260</v>
      </c>
      <c r="J239">
        <v>2026</v>
      </c>
      <c r="K239">
        <v>5</v>
      </c>
      <c r="L239" t="s">
        <v>95</v>
      </c>
      <c r="M239">
        <v>409.04090999999994</v>
      </c>
      <c r="N239">
        <v>1</v>
      </c>
      <c r="O239">
        <v>409.04090999999994</v>
      </c>
      <c r="P239" t="s">
        <v>2255</v>
      </c>
    </row>
    <row r="240" spans="1:17" hidden="1">
      <c r="A240" t="s">
        <v>2438</v>
      </c>
      <c r="B240" t="s">
        <v>592</v>
      </c>
      <c r="C240" t="s">
        <v>296</v>
      </c>
      <c r="D240" t="s">
        <v>2254</v>
      </c>
      <c r="E240" t="s">
        <v>106</v>
      </c>
      <c r="F240">
        <v>40700</v>
      </c>
      <c r="G240" t="s">
        <v>784</v>
      </c>
      <c r="I240" t="s">
        <v>118</v>
      </c>
      <c r="J240">
        <v>2026</v>
      </c>
      <c r="K240">
        <v>5</v>
      </c>
      <c r="L240" t="s">
        <v>95</v>
      </c>
      <c r="M240">
        <v>518.11848599999996</v>
      </c>
      <c r="N240">
        <v>1</v>
      </c>
      <c r="O240">
        <v>518.11848599999996</v>
      </c>
      <c r="P240" t="s">
        <v>2255</v>
      </c>
    </row>
    <row r="241" spans="1:17" hidden="1">
      <c r="A241" t="s">
        <v>2438</v>
      </c>
      <c r="B241" t="s">
        <v>2267</v>
      </c>
      <c r="C241" t="s">
        <v>296</v>
      </c>
      <c r="D241" t="s">
        <v>2254</v>
      </c>
      <c r="E241" t="s">
        <v>92</v>
      </c>
      <c r="F241">
        <v>40700</v>
      </c>
      <c r="G241" t="s">
        <v>784</v>
      </c>
      <c r="I241" t="s">
        <v>260</v>
      </c>
      <c r="J241">
        <v>2026</v>
      </c>
      <c r="K241">
        <v>5</v>
      </c>
      <c r="L241" t="s">
        <v>95</v>
      </c>
      <c r="M241">
        <v>409.04090999999994</v>
      </c>
      <c r="N241">
        <v>1</v>
      </c>
      <c r="O241">
        <v>409.04090999999994</v>
      </c>
      <c r="P241" t="s">
        <v>2255</v>
      </c>
    </row>
    <row r="242" spans="1:17" hidden="1">
      <c r="A242" t="s">
        <v>2438</v>
      </c>
      <c r="B242" t="s">
        <v>2267</v>
      </c>
      <c r="C242" t="s">
        <v>296</v>
      </c>
      <c r="D242" t="s">
        <v>2254</v>
      </c>
      <c r="E242" t="s">
        <v>106</v>
      </c>
      <c r="F242">
        <v>40700</v>
      </c>
      <c r="G242" t="s">
        <v>784</v>
      </c>
      <c r="I242" t="s">
        <v>118</v>
      </c>
      <c r="J242">
        <v>2026</v>
      </c>
      <c r="K242">
        <v>5</v>
      </c>
      <c r="L242" t="s">
        <v>95</v>
      </c>
      <c r="M242">
        <v>129.52962149999999</v>
      </c>
      <c r="N242">
        <v>1</v>
      </c>
      <c r="O242">
        <v>129.52962149999999</v>
      </c>
      <c r="P242" t="s">
        <v>2255</v>
      </c>
    </row>
    <row r="243" spans="1:17" hidden="1">
      <c r="A243" t="s">
        <v>2621</v>
      </c>
      <c r="B243" t="s">
        <v>594</v>
      </c>
      <c r="C243" t="s">
        <v>370</v>
      </c>
      <c r="D243" t="s">
        <v>2254</v>
      </c>
      <c r="E243" t="s">
        <v>92</v>
      </c>
      <c r="F243">
        <v>40700</v>
      </c>
      <c r="G243" t="s">
        <v>784</v>
      </c>
      <c r="I243" t="s">
        <v>256</v>
      </c>
      <c r="J243">
        <v>2026</v>
      </c>
      <c r="K243">
        <v>5</v>
      </c>
      <c r="L243" t="s">
        <v>95</v>
      </c>
      <c r="M243">
        <v>1014.3134591999999</v>
      </c>
      <c r="N243">
        <v>1</v>
      </c>
      <c r="O243">
        <v>1014.3134591999999</v>
      </c>
      <c r="P243" t="s">
        <v>2255</v>
      </c>
      <c r="Q243">
        <v>1</v>
      </c>
    </row>
    <row r="244" spans="1:17" hidden="1">
      <c r="A244" t="s">
        <v>2621</v>
      </c>
      <c r="B244" t="s">
        <v>594</v>
      </c>
      <c r="C244" t="s">
        <v>370</v>
      </c>
      <c r="D244" t="s">
        <v>2254</v>
      </c>
      <c r="E244" t="s">
        <v>92</v>
      </c>
      <c r="F244">
        <v>40700</v>
      </c>
      <c r="G244" t="s">
        <v>784</v>
      </c>
      <c r="I244" t="s">
        <v>257</v>
      </c>
      <c r="J244">
        <v>2026</v>
      </c>
      <c r="K244">
        <v>5</v>
      </c>
      <c r="L244" t="s">
        <v>95</v>
      </c>
      <c r="M244">
        <v>518.11848599999996</v>
      </c>
      <c r="N244">
        <v>1</v>
      </c>
      <c r="O244">
        <v>518.11848599999996</v>
      </c>
      <c r="P244" t="s">
        <v>2255</v>
      </c>
    </row>
    <row r="245" spans="1:17" hidden="1">
      <c r="A245" t="s">
        <v>2621</v>
      </c>
      <c r="B245" t="s">
        <v>594</v>
      </c>
      <c r="C245" t="s">
        <v>370</v>
      </c>
      <c r="D245" t="s">
        <v>2254</v>
      </c>
      <c r="E245" t="s">
        <v>92</v>
      </c>
      <c r="F245">
        <v>40700</v>
      </c>
      <c r="G245" t="s">
        <v>784</v>
      </c>
      <c r="I245" t="s">
        <v>260</v>
      </c>
      <c r="J245">
        <v>2026</v>
      </c>
      <c r="K245">
        <v>5</v>
      </c>
      <c r="L245" t="s">
        <v>95</v>
      </c>
      <c r="M245">
        <v>409.04090999999994</v>
      </c>
      <c r="N245">
        <v>1</v>
      </c>
      <c r="O245">
        <v>409.04090999999994</v>
      </c>
      <c r="P245" t="s">
        <v>2255</v>
      </c>
    </row>
    <row r="246" spans="1:17" hidden="1">
      <c r="A246" t="s">
        <v>2621</v>
      </c>
      <c r="B246" t="s">
        <v>594</v>
      </c>
      <c r="C246" t="s">
        <v>370</v>
      </c>
      <c r="D246" t="s">
        <v>2254</v>
      </c>
      <c r="E246" t="s">
        <v>106</v>
      </c>
      <c r="F246">
        <v>40700</v>
      </c>
      <c r="G246" t="s">
        <v>784</v>
      </c>
      <c r="I246" t="s">
        <v>2198</v>
      </c>
      <c r="J246">
        <v>2026</v>
      </c>
      <c r="K246">
        <v>5</v>
      </c>
      <c r="L246" t="s">
        <v>95</v>
      </c>
      <c r="M246">
        <v>313.59803099999999</v>
      </c>
      <c r="N246">
        <v>1</v>
      </c>
      <c r="O246">
        <v>313.59803099999999</v>
      </c>
      <c r="P246" t="s">
        <v>2255</v>
      </c>
    </row>
    <row r="247" spans="1:17" hidden="1">
      <c r="A247" t="s">
        <v>2621</v>
      </c>
      <c r="B247" t="s">
        <v>594</v>
      </c>
      <c r="C247" t="s">
        <v>370</v>
      </c>
      <c r="D247" t="s">
        <v>2254</v>
      </c>
      <c r="E247" t="s">
        <v>92</v>
      </c>
      <c r="F247">
        <v>40700</v>
      </c>
      <c r="G247" t="s">
        <v>784</v>
      </c>
      <c r="I247" t="s">
        <v>683</v>
      </c>
      <c r="J247">
        <v>2026</v>
      </c>
      <c r="K247">
        <v>5</v>
      </c>
      <c r="L247" t="s">
        <v>95</v>
      </c>
      <c r="M247">
        <v>35.639207999999996</v>
      </c>
      <c r="N247">
        <v>1</v>
      </c>
      <c r="O247">
        <v>35.639207999999996</v>
      </c>
      <c r="P247" t="s">
        <v>2255</v>
      </c>
      <c r="Q247">
        <v>1</v>
      </c>
    </row>
    <row r="248" spans="1:17" hidden="1">
      <c r="A248" t="s">
        <v>2553</v>
      </c>
      <c r="B248" t="s">
        <v>595</v>
      </c>
      <c r="C248" t="s">
        <v>431</v>
      </c>
      <c r="D248" t="s">
        <v>2254</v>
      </c>
      <c r="E248" t="s">
        <v>103</v>
      </c>
      <c r="F248">
        <v>40700</v>
      </c>
      <c r="G248" t="s">
        <v>784</v>
      </c>
      <c r="I248" t="s">
        <v>120</v>
      </c>
      <c r="J248">
        <v>2026</v>
      </c>
      <c r="K248">
        <v>5</v>
      </c>
      <c r="L248" t="s">
        <v>95</v>
      </c>
      <c r="M248">
        <v>709.1</v>
      </c>
      <c r="N248">
        <v>1</v>
      </c>
      <c r="O248">
        <v>709.1</v>
      </c>
      <c r="P248" t="s">
        <v>2255</v>
      </c>
      <c r="Q248">
        <v>1</v>
      </c>
    </row>
    <row r="249" spans="1:17" hidden="1">
      <c r="A249" t="s">
        <v>2553</v>
      </c>
      <c r="B249" t="s">
        <v>595</v>
      </c>
      <c r="C249" t="s">
        <v>431</v>
      </c>
      <c r="D249" t="s">
        <v>2254</v>
      </c>
      <c r="E249" t="s">
        <v>103</v>
      </c>
      <c r="F249">
        <v>40700</v>
      </c>
      <c r="G249" t="s">
        <v>784</v>
      </c>
      <c r="I249" t="s">
        <v>130</v>
      </c>
      <c r="J249">
        <v>2026</v>
      </c>
      <c r="K249">
        <v>5</v>
      </c>
      <c r="L249" t="s">
        <v>95</v>
      </c>
      <c r="M249">
        <v>1634.25</v>
      </c>
      <c r="N249">
        <v>1</v>
      </c>
      <c r="O249">
        <v>1634.25</v>
      </c>
      <c r="P249" t="s">
        <v>2255</v>
      </c>
      <c r="Q249">
        <v>1</v>
      </c>
    </row>
    <row r="250" spans="1:17" hidden="1">
      <c r="A250" t="s">
        <v>2553</v>
      </c>
      <c r="B250" t="s">
        <v>595</v>
      </c>
      <c r="C250" t="s">
        <v>431</v>
      </c>
      <c r="D250" t="s">
        <v>2254</v>
      </c>
      <c r="E250" t="s">
        <v>92</v>
      </c>
      <c r="F250">
        <v>40700</v>
      </c>
      <c r="G250" t="s">
        <v>784</v>
      </c>
      <c r="I250" t="s">
        <v>196</v>
      </c>
      <c r="J250">
        <v>2026</v>
      </c>
      <c r="K250">
        <v>5</v>
      </c>
      <c r="L250" t="s">
        <v>95</v>
      </c>
      <c r="M250">
        <v>2771.3</v>
      </c>
      <c r="N250">
        <v>1</v>
      </c>
      <c r="O250">
        <v>2771.3</v>
      </c>
      <c r="P250" t="s">
        <v>2255</v>
      </c>
    </row>
    <row r="251" spans="1:17" hidden="1">
      <c r="A251" t="s">
        <v>2553</v>
      </c>
      <c r="B251" t="s">
        <v>595</v>
      </c>
      <c r="C251" t="s">
        <v>431</v>
      </c>
      <c r="D251" t="s">
        <v>2254</v>
      </c>
      <c r="E251" t="s">
        <v>92</v>
      </c>
      <c r="F251">
        <v>40700</v>
      </c>
      <c r="G251" t="s">
        <v>784</v>
      </c>
      <c r="I251" t="s">
        <v>260</v>
      </c>
      <c r="J251">
        <v>2026</v>
      </c>
      <c r="K251">
        <v>5</v>
      </c>
      <c r="L251" t="s">
        <v>95</v>
      </c>
      <c r="M251">
        <v>1187.72</v>
      </c>
      <c r="N251">
        <v>1</v>
      </c>
      <c r="O251">
        <v>1187.72</v>
      </c>
      <c r="P251" t="s">
        <v>2255</v>
      </c>
    </row>
    <row r="252" spans="1:17" hidden="1">
      <c r="A252" t="s">
        <v>2553</v>
      </c>
      <c r="B252" t="s">
        <v>595</v>
      </c>
      <c r="C252" t="s">
        <v>431</v>
      </c>
      <c r="D252" t="s">
        <v>2254</v>
      </c>
      <c r="E252" t="s">
        <v>92</v>
      </c>
      <c r="F252">
        <v>40700</v>
      </c>
      <c r="G252" t="s">
        <v>784</v>
      </c>
      <c r="I252" t="s">
        <v>197</v>
      </c>
      <c r="J252">
        <v>2026</v>
      </c>
      <c r="K252">
        <v>5</v>
      </c>
      <c r="L252" t="s">
        <v>95</v>
      </c>
      <c r="M252">
        <v>791.82</v>
      </c>
      <c r="N252">
        <v>1</v>
      </c>
      <c r="O252">
        <v>791.82</v>
      </c>
      <c r="P252" t="s">
        <v>2255</v>
      </c>
    </row>
    <row r="253" spans="1:17" hidden="1">
      <c r="A253" t="s">
        <v>2553</v>
      </c>
      <c r="B253" t="s">
        <v>595</v>
      </c>
      <c r="C253" t="s">
        <v>431</v>
      </c>
      <c r="D253" t="s">
        <v>2254</v>
      </c>
      <c r="E253" t="s">
        <v>106</v>
      </c>
      <c r="F253">
        <v>40700</v>
      </c>
      <c r="G253" t="s">
        <v>784</v>
      </c>
      <c r="I253" t="s">
        <v>146</v>
      </c>
      <c r="J253">
        <v>2026</v>
      </c>
      <c r="K253">
        <v>5</v>
      </c>
      <c r="L253" t="s">
        <v>95</v>
      </c>
      <c r="M253">
        <v>7448.03</v>
      </c>
      <c r="N253">
        <v>1</v>
      </c>
      <c r="O253">
        <v>7448.03</v>
      </c>
      <c r="P253" t="s">
        <v>2255</v>
      </c>
    </row>
    <row r="254" spans="1:17" hidden="1">
      <c r="A254" t="s">
        <v>2553</v>
      </c>
      <c r="B254" t="s">
        <v>595</v>
      </c>
      <c r="C254" t="s">
        <v>431</v>
      </c>
      <c r="D254" t="s">
        <v>2254</v>
      </c>
      <c r="E254" t="s">
        <v>106</v>
      </c>
      <c r="F254">
        <v>40700</v>
      </c>
      <c r="G254" t="s">
        <v>784</v>
      </c>
      <c r="I254" t="s">
        <v>112</v>
      </c>
      <c r="J254">
        <v>2026</v>
      </c>
      <c r="K254">
        <v>5</v>
      </c>
      <c r="L254" t="s">
        <v>95</v>
      </c>
      <c r="M254">
        <v>1979.5</v>
      </c>
      <c r="N254">
        <v>1</v>
      </c>
      <c r="O254">
        <v>1979.5</v>
      </c>
      <c r="P254" t="s">
        <v>2255</v>
      </c>
    </row>
    <row r="255" spans="1:17" hidden="1">
      <c r="A255" t="s">
        <v>2621</v>
      </c>
      <c r="B255" t="s">
        <v>2065</v>
      </c>
      <c r="C255" t="s">
        <v>370</v>
      </c>
      <c r="D255" t="s">
        <v>2254</v>
      </c>
      <c r="E255" t="s">
        <v>92</v>
      </c>
      <c r="F255">
        <v>40700</v>
      </c>
      <c r="G255" t="s">
        <v>784</v>
      </c>
      <c r="I255" t="s">
        <v>260</v>
      </c>
      <c r="J255">
        <v>2026</v>
      </c>
      <c r="K255">
        <v>5</v>
      </c>
      <c r="L255" t="s">
        <v>95</v>
      </c>
      <c r="M255">
        <v>402.36</v>
      </c>
      <c r="N255">
        <v>1</v>
      </c>
      <c r="O255">
        <v>402.36</v>
      </c>
      <c r="P255" t="s">
        <v>2255</v>
      </c>
    </row>
    <row r="256" spans="1:17" hidden="1">
      <c r="A256" t="s">
        <v>2621</v>
      </c>
      <c r="B256" t="s">
        <v>2065</v>
      </c>
      <c r="C256" t="s">
        <v>370</v>
      </c>
      <c r="D256" t="s">
        <v>2254</v>
      </c>
      <c r="E256" t="s">
        <v>106</v>
      </c>
      <c r="F256">
        <v>40700</v>
      </c>
      <c r="G256" t="s">
        <v>784</v>
      </c>
      <c r="I256" t="s">
        <v>2198</v>
      </c>
      <c r="J256">
        <v>2026</v>
      </c>
      <c r="K256">
        <v>5</v>
      </c>
      <c r="L256" t="s">
        <v>95</v>
      </c>
      <c r="M256">
        <v>925.44</v>
      </c>
      <c r="N256">
        <v>1</v>
      </c>
      <c r="O256">
        <v>925.44</v>
      </c>
      <c r="P256" t="s">
        <v>2255</v>
      </c>
    </row>
    <row r="257" spans="1:17" hidden="1">
      <c r="A257" t="s">
        <v>2295</v>
      </c>
      <c r="B257" t="s">
        <v>2099</v>
      </c>
      <c r="C257" t="s">
        <v>2100</v>
      </c>
      <c r="D257" t="s">
        <v>2254</v>
      </c>
      <c r="E257" t="s">
        <v>92</v>
      </c>
      <c r="F257">
        <v>40700</v>
      </c>
      <c r="G257" t="s">
        <v>784</v>
      </c>
      <c r="I257" t="s">
        <v>260</v>
      </c>
      <c r="J257">
        <v>2026</v>
      </c>
      <c r="K257">
        <v>5</v>
      </c>
      <c r="L257" t="s">
        <v>95</v>
      </c>
      <c r="M257">
        <v>1087.74</v>
      </c>
      <c r="N257">
        <v>1</v>
      </c>
      <c r="O257">
        <v>1087.74</v>
      </c>
      <c r="P257" t="s">
        <v>2255</v>
      </c>
    </row>
    <row r="258" spans="1:17" hidden="1">
      <c r="A258" t="s">
        <v>2295</v>
      </c>
      <c r="B258" t="s">
        <v>2099</v>
      </c>
      <c r="C258" t="s">
        <v>2100</v>
      </c>
      <c r="D258" t="s">
        <v>2254</v>
      </c>
      <c r="E258" t="s">
        <v>106</v>
      </c>
      <c r="F258">
        <v>40700</v>
      </c>
      <c r="G258" t="s">
        <v>784</v>
      </c>
      <c r="I258" t="s">
        <v>146</v>
      </c>
      <c r="J258">
        <v>2026</v>
      </c>
      <c r="K258">
        <v>5</v>
      </c>
      <c r="L258" t="s">
        <v>95</v>
      </c>
      <c r="M258">
        <v>345.15</v>
      </c>
      <c r="N258">
        <v>1</v>
      </c>
      <c r="O258">
        <v>345.15</v>
      </c>
      <c r="P258" t="s">
        <v>2255</v>
      </c>
    </row>
    <row r="259" spans="1:17" hidden="1">
      <c r="A259" t="s">
        <v>879</v>
      </c>
      <c r="B259" t="s">
        <v>1216</v>
      </c>
      <c r="C259" t="s">
        <v>133</v>
      </c>
      <c r="D259" t="s">
        <v>2254</v>
      </c>
      <c r="E259" t="s">
        <v>92</v>
      </c>
      <c r="F259">
        <v>40700</v>
      </c>
      <c r="G259" t="s">
        <v>784</v>
      </c>
      <c r="I259" t="s">
        <v>256</v>
      </c>
      <c r="J259">
        <v>2026</v>
      </c>
      <c r="K259">
        <v>5</v>
      </c>
      <c r="L259" t="s">
        <v>95</v>
      </c>
      <c r="M259">
        <v>0</v>
      </c>
      <c r="N259">
        <v>1</v>
      </c>
      <c r="O259">
        <v>0</v>
      </c>
      <c r="P259" t="s">
        <v>2255</v>
      </c>
      <c r="Q259">
        <v>1</v>
      </c>
    </row>
    <row r="260" spans="1:17" hidden="1">
      <c r="A260" t="s">
        <v>879</v>
      </c>
      <c r="B260" t="s">
        <v>1216</v>
      </c>
      <c r="C260" t="s">
        <v>133</v>
      </c>
      <c r="D260" t="s">
        <v>2254</v>
      </c>
      <c r="E260" t="s">
        <v>92</v>
      </c>
      <c r="F260">
        <v>40700</v>
      </c>
      <c r="G260" t="s">
        <v>784</v>
      </c>
      <c r="I260" t="s">
        <v>2208</v>
      </c>
      <c r="J260">
        <v>2026</v>
      </c>
      <c r="K260">
        <v>5</v>
      </c>
      <c r="L260" t="s">
        <v>95</v>
      </c>
      <c r="M260">
        <v>0</v>
      </c>
      <c r="N260">
        <v>1</v>
      </c>
      <c r="O260">
        <v>0</v>
      </c>
      <c r="P260" t="s">
        <v>2255</v>
      </c>
      <c r="Q260">
        <v>1</v>
      </c>
    </row>
    <row r="261" spans="1:17" hidden="1">
      <c r="A261" t="s">
        <v>879</v>
      </c>
      <c r="B261" t="s">
        <v>1216</v>
      </c>
      <c r="C261" t="s">
        <v>133</v>
      </c>
      <c r="D261" t="s">
        <v>2254</v>
      </c>
      <c r="E261" t="s">
        <v>92</v>
      </c>
      <c r="F261">
        <v>40700</v>
      </c>
      <c r="G261" t="s">
        <v>784</v>
      </c>
      <c r="I261" t="s">
        <v>2268</v>
      </c>
      <c r="J261">
        <v>2026</v>
      </c>
      <c r="K261">
        <v>5</v>
      </c>
      <c r="L261" t="s">
        <v>95</v>
      </c>
      <c r="M261">
        <v>0</v>
      </c>
      <c r="N261">
        <v>1</v>
      </c>
      <c r="O261">
        <v>0</v>
      </c>
      <c r="P261" t="s">
        <v>2255</v>
      </c>
      <c r="Q261">
        <v>1</v>
      </c>
    </row>
    <row r="262" spans="1:17" hidden="1">
      <c r="A262" t="s">
        <v>2295</v>
      </c>
      <c r="B262" t="s">
        <v>2269</v>
      </c>
      <c r="C262" t="s">
        <v>613</v>
      </c>
      <c r="D262" t="s">
        <v>2254</v>
      </c>
      <c r="E262" t="s">
        <v>2320</v>
      </c>
      <c r="F262">
        <v>40700</v>
      </c>
      <c r="G262" t="s">
        <v>784</v>
      </c>
      <c r="I262" t="s">
        <v>2270</v>
      </c>
      <c r="J262">
        <v>2026</v>
      </c>
      <c r="K262">
        <v>5</v>
      </c>
      <c r="L262" t="s">
        <v>95</v>
      </c>
      <c r="M262">
        <v>0</v>
      </c>
      <c r="N262">
        <v>1</v>
      </c>
      <c r="O262">
        <v>0</v>
      </c>
      <c r="P262" t="s">
        <v>2255</v>
      </c>
      <c r="Q262">
        <v>1</v>
      </c>
    </row>
    <row r="263" spans="1:17" hidden="1">
      <c r="A263" t="s">
        <v>2295</v>
      </c>
      <c r="B263" t="s">
        <v>2269</v>
      </c>
      <c r="C263" t="s">
        <v>613</v>
      </c>
      <c r="D263" t="s">
        <v>2254</v>
      </c>
      <c r="E263" t="s">
        <v>2320</v>
      </c>
      <c r="F263">
        <v>40700</v>
      </c>
      <c r="G263" t="s">
        <v>784</v>
      </c>
      <c r="I263" t="s">
        <v>2271</v>
      </c>
      <c r="J263">
        <v>2026</v>
      </c>
      <c r="K263">
        <v>5</v>
      </c>
      <c r="L263" t="s">
        <v>95</v>
      </c>
      <c r="M263">
        <v>0</v>
      </c>
      <c r="N263">
        <v>1</v>
      </c>
      <c r="O263">
        <v>0</v>
      </c>
      <c r="P263" t="s">
        <v>2255</v>
      </c>
      <c r="Q263">
        <v>1</v>
      </c>
    </row>
    <row r="264" spans="1:17" hidden="1">
      <c r="A264" t="s">
        <v>2295</v>
      </c>
      <c r="B264" t="s">
        <v>2272</v>
      </c>
      <c r="C264" t="s">
        <v>613</v>
      </c>
      <c r="D264" t="s">
        <v>2254</v>
      </c>
      <c r="E264" t="s">
        <v>92</v>
      </c>
      <c r="F264">
        <v>40700</v>
      </c>
      <c r="G264" t="s">
        <v>784</v>
      </c>
      <c r="I264" t="s">
        <v>196</v>
      </c>
      <c r="J264">
        <v>2026</v>
      </c>
      <c r="K264">
        <v>5</v>
      </c>
      <c r="L264" t="s">
        <v>95</v>
      </c>
      <c r="M264">
        <v>0</v>
      </c>
      <c r="N264">
        <v>1</v>
      </c>
      <c r="O264">
        <v>0</v>
      </c>
      <c r="P264" t="s">
        <v>2255</v>
      </c>
    </row>
    <row r="265" spans="1:17" hidden="1">
      <c r="A265" t="s">
        <v>2295</v>
      </c>
      <c r="B265" t="s">
        <v>2272</v>
      </c>
      <c r="C265" t="s">
        <v>613</v>
      </c>
      <c r="D265" t="s">
        <v>2254</v>
      </c>
      <c r="E265" t="s">
        <v>92</v>
      </c>
      <c r="F265">
        <v>40700</v>
      </c>
      <c r="G265" t="s">
        <v>784</v>
      </c>
      <c r="I265" t="s">
        <v>260</v>
      </c>
      <c r="J265">
        <v>2026</v>
      </c>
      <c r="K265">
        <v>5</v>
      </c>
      <c r="L265" t="s">
        <v>95</v>
      </c>
      <c r="M265">
        <v>0</v>
      </c>
      <c r="N265">
        <v>1</v>
      </c>
      <c r="O265">
        <v>0</v>
      </c>
      <c r="P265" t="s">
        <v>2255</v>
      </c>
    </row>
    <row r="266" spans="1:17" hidden="1">
      <c r="A266" t="s">
        <v>2295</v>
      </c>
      <c r="B266" t="s">
        <v>2272</v>
      </c>
      <c r="C266" t="s">
        <v>613</v>
      </c>
      <c r="D266" t="s">
        <v>2254</v>
      </c>
      <c r="E266" t="s">
        <v>92</v>
      </c>
      <c r="F266">
        <v>40700</v>
      </c>
      <c r="G266" t="s">
        <v>784</v>
      </c>
      <c r="I266" t="s">
        <v>197</v>
      </c>
      <c r="J266">
        <v>2026</v>
      </c>
      <c r="K266">
        <v>5</v>
      </c>
      <c r="L266" t="s">
        <v>95</v>
      </c>
      <c r="M266">
        <v>0</v>
      </c>
      <c r="N266">
        <v>1</v>
      </c>
      <c r="O266">
        <v>0</v>
      </c>
      <c r="P266" t="s">
        <v>2255</v>
      </c>
    </row>
    <row r="267" spans="1:17" hidden="1">
      <c r="A267" t="s">
        <v>2295</v>
      </c>
      <c r="B267" t="s">
        <v>2273</v>
      </c>
      <c r="C267" t="s">
        <v>2274</v>
      </c>
      <c r="D267" t="s">
        <v>2254</v>
      </c>
      <c r="E267" t="s">
        <v>92</v>
      </c>
      <c r="F267">
        <v>40700</v>
      </c>
      <c r="G267" t="s">
        <v>784</v>
      </c>
      <c r="I267" t="s">
        <v>2275</v>
      </c>
      <c r="J267">
        <v>2026</v>
      </c>
      <c r="K267">
        <v>5</v>
      </c>
      <c r="L267" t="s">
        <v>95</v>
      </c>
      <c r="M267">
        <v>0</v>
      </c>
      <c r="N267">
        <v>1</v>
      </c>
      <c r="O267">
        <v>0</v>
      </c>
      <c r="P267" t="s">
        <v>2255</v>
      </c>
      <c r="Q267" t="s">
        <v>97</v>
      </c>
    </row>
    <row r="268" spans="1:17" hidden="1">
      <c r="A268" t="s">
        <v>2295</v>
      </c>
      <c r="B268" t="s">
        <v>2273</v>
      </c>
      <c r="C268" t="s">
        <v>2274</v>
      </c>
      <c r="D268" t="s">
        <v>2254</v>
      </c>
      <c r="E268" t="s">
        <v>103</v>
      </c>
      <c r="F268">
        <v>40700</v>
      </c>
      <c r="G268" t="s">
        <v>784</v>
      </c>
      <c r="I268" t="s">
        <v>2275</v>
      </c>
      <c r="J268">
        <v>2026</v>
      </c>
      <c r="K268">
        <v>5</v>
      </c>
      <c r="L268" t="s">
        <v>95</v>
      </c>
      <c r="M268">
        <v>0</v>
      </c>
      <c r="N268">
        <v>1</v>
      </c>
      <c r="O268">
        <v>0</v>
      </c>
      <c r="P268" t="s">
        <v>2255</v>
      </c>
      <c r="Q268" t="s">
        <v>97</v>
      </c>
    </row>
    <row r="269" spans="1:17" hidden="1">
      <c r="A269" t="s">
        <v>2295</v>
      </c>
      <c r="B269" t="s">
        <v>2273</v>
      </c>
      <c r="C269" t="s">
        <v>2274</v>
      </c>
      <c r="D269" t="s">
        <v>2254</v>
      </c>
      <c r="E269" t="s">
        <v>106</v>
      </c>
      <c r="F269">
        <v>40700</v>
      </c>
      <c r="G269" t="s">
        <v>784</v>
      </c>
      <c r="I269" t="s">
        <v>2275</v>
      </c>
      <c r="J269">
        <v>2026</v>
      </c>
      <c r="K269">
        <v>5</v>
      </c>
      <c r="L269" t="s">
        <v>95</v>
      </c>
      <c r="M269">
        <v>0</v>
      </c>
      <c r="N269">
        <v>1</v>
      </c>
      <c r="O269">
        <v>0</v>
      </c>
      <c r="P269" t="s">
        <v>2255</v>
      </c>
      <c r="Q269" t="s">
        <v>97</v>
      </c>
    </row>
    <row r="270" spans="1:17" hidden="1">
      <c r="A270" t="s">
        <v>2295</v>
      </c>
      <c r="B270" t="s">
        <v>314</v>
      </c>
      <c r="C270" t="s">
        <v>314</v>
      </c>
      <c r="D270" t="s">
        <v>2254</v>
      </c>
      <c r="E270" t="s">
        <v>92</v>
      </c>
      <c r="F270">
        <v>40700</v>
      </c>
      <c r="G270" t="s">
        <v>784</v>
      </c>
      <c r="I270" t="s">
        <v>2185</v>
      </c>
      <c r="J270">
        <v>2026</v>
      </c>
      <c r="K270">
        <v>5</v>
      </c>
      <c r="L270" t="s">
        <v>95</v>
      </c>
      <c r="M270">
        <v>0</v>
      </c>
      <c r="N270">
        <v>1</v>
      </c>
      <c r="O270">
        <v>0</v>
      </c>
      <c r="P270" t="s">
        <v>2255</v>
      </c>
      <c r="Q270" t="s">
        <v>97</v>
      </c>
    </row>
    <row r="271" spans="1:17" hidden="1">
      <c r="A271" t="s">
        <v>2295</v>
      </c>
      <c r="B271" t="s">
        <v>314</v>
      </c>
      <c r="C271" t="s">
        <v>314</v>
      </c>
      <c r="D271" t="s">
        <v>2254</v>
      </c>
      <c r="E271" t="s">
        <v>103</v>
      </c>
      <c r="F271">
        <v>40700</v>
      </c>
      <c r="G271" t="s">
        <v>784</v>
      </c>
      <c r="I271" t="s">
        <v>2185</v>
      </c>
      <c r="J271">
        <v>2026</v>
      </c>
      <c r="K271">
        <v>5</v>
      </c>
      <c r="L271" t="s">
        <v>95</v>
      </c>
      <c r="M271">
        <v>0</v>
      </c>
      <c r="N271">
        <v>1</v>
      </c>
      <c r="O271">
        <v>0</v>
      </c>
      <c r="P271" t="s">
        <v>2255</v>
      </c>
      <c r="Q271" t="s">
        <v>97</v>
      </c>
    </row>
    <row r="272" spans="1:17" hidden="1">
      <c r="A272" t="s">
        <v>2295</v>
      </c>
      <c r="B272" t="s">
        <v>314</v>
      </c>
      <c r="C272" t="s">
        <v>314</v>
      </c>
      <c r="D272" t="s">
        <v>2254</v>
      </c>
      <c r="E272" t="s">
        <v>106</v>
      </c>
      <c r="F272">
        <v>40700</v>
      </c>
      <c r="G272" t="s">
        <v>784</v>
      </c>
      <c r="I272" t="s">
        <v>2185</v>
      </c>
      <c r="J272">
        <v>2026</v>
      </c>
      <c r="K272">
        <v>5</v>
      </c>
      <c r="L272" t="s">
        <v>95</v>
      </c>
      <c r="M272">
        <v>0</v>
      </c>
      <c r="N272">
        <v>1</v>
      </c>
      <c r="O272">
        <v>0</v>
      </c>
      <c r="P272" t="s">
        <v>2255</v>
      </c>
      <c r="Q272" t="s">
        <v>97</v>
      </c>
    </row>
    <row r="273" spans="1:17" hidden="1">
      <c r="A273" t="s">
        <v>2295</v>
      </c>
      <c r="B273" t="s">
        <v>2188</v>
      </c>
      <c r="C273" t="s">
        <v>2188</v>
      </c>
      <c r="D273" t="s">
        <v>2254</v>
      </c>
      <c r="E273" t="s">
        <v>2350</v>
      </c>
      <c r="F273">
        <v>40700</v>
      </c>
      <c r="G273" t="s">
        <v>784</v>
      </c>
      <c r="I273" t="s">
        <v>2188</v>
      </c>
      <c r="J273">
        <v>2026</v>
      </c>
      <c r="K273">
        <v>5</v>
      </c>
      <c r="L273" t="s">
        <v>95</v>
      </c>
      <c r="M273">
        <v>0</v>
      </c>
      <c r="N273">
        <v>1</v>
      </c>
      <c r="O273">
        <v>0</v>
      </c>
      <c r="P273" t="s">
        <v>2255</v>
      </c>
      <c r="Q273" t="s">
        <v>97</v>
      </c>
    </row>
    <row r="274" spans="1:17" hidden="1">
      <c r="A274" t="s">
        <v>2295</v>
      </c>
      <c r="B274" t="s">
        <v>2188</v>
      </c>
      <c r="C274" t="s">
        <v>2188</v>
      </c>
      <c r="D274" t="s">
        <v>2254</v>
      </c>
      <c r="E274" t="s">
        <v>2350</v>
      </c>
      <c r="F274">
        <v>40700</v>
      </c>
      <c r="G274" t="s">
        <v>784</v>
      </c>
      <c r="I274" t="s">
        <v>2188</v>
      </c>
      <c r="J274">
        <v>2026</v>
      </c>
      <c r="K274">
        <v>5</v>
      </c>
      <c r="L274" t="s">
        <v>95</v>
      </c>
      <c r="M274">
        <v>0</v>
      </c>
      <c r="N274">
        <v>1</v>
      </c>
      <c r="O274">
        <v>0</v>
      </c>
      <c r="P274" t="s">
        <v>2255</v>
      </c>
      <c r="Q274" t="s">
        <v>97</v>
      </c>
    </row>
    <row r="275" spans="1:17" hidden="1">
      <c r="A275" t="s">
        <v>2295</v>
      </c>
      <c r="B275" t="s">
        <v>2188</v>
      </c>
      <c r="C275" t="s">
        <v>2188</v>
      </c>
      <c r="D275" t="s">
        <v>2254</v>
      </c>
      <c r="E275" t="s">
        <v>2350</v>
      </c>
      <c r="F275">
        <v>40700</v>
      </c>
      <c r="G275" t="s">
        <v>784</v>
      </c>
      <c r="I275" t="s">
        <v>2188</v>
      </c>
      <c r="J275">
        <v>2026</v>
      </c>
      <c r="K275">
        <v>5</v>
      </c>
      <c r="L275" t="s">
        <v>95</v>
      </c>
      <c r="M275">
        <v>0</v>
      </c>
      <c r="N275">
        <v>1</v>
      </c>
      <c r="O275">
        <v>0</v>
      </c>
      <c r="P275" t="s">
        <v>2255</v>
      </c>
      <c r="Q275" t="s">
        <v>97</v>
      </c>
    </row>
    <row r="276" spans="1:17" hidden="1">
      <c r="A276" t="s">
        <v>2295</v>
      </c>
      <c r="B276" t="s">
        <v>2188</v>
      </c>
      <c r="C276" t="s">
        <v>2188</v>
      </c>
      <c r="D276" t="s">
        <v>2254</v>
      </c>
      <c r="E276" t="s">
        <v>2350</v>
      </c>
      <c r="F276">
        <v>40700</v>
      </c>
      <c r="G276" t="s">
        <v>784</v>
      </c>
      <c r="I276" t="s">
        <v>2188</v>
      </c>
      <c r="J276">
        <v>2026</v>
      </c>
      <c r="K276">
        <v>5</v>
      </c>
      <c r="L276" t="s">
        <v>95</v>
      </c>
      <c r="M276">
        <v>0</v>
      </c>
      <c r="N276">
        <v>1</v>
      </c>
      <c r="O276">
        <v>0</v>
      </c>
      <c r="P276" t="s">
        <v>2255</v>
      </c>
      <c r="Q276" t="s">
        <v>97</v>
      </c>
    </row>
    <row r="277" spans="1:17" hidden="1">
      <c r="A277" t="s">
        <v>2295</v>
      </c>
      <c r="B277" t="s">
        <v>2188</v>
      </c>
      <c r="C277" t="s">
        <v>2188</v>
      </c>
      <c r="D277" t="s">
        <v>2254</v>
      </c>
      <c r="E277" t="s">
        <v>2350</v>
      </c>
      <c r="F277">
        <v>40700</v>
      </c>
      <c r="G277" t="s">
        <v>784</v>
      </c>
      <c r="I277" t="s">
        <v>2188</v>
      </c>
      <c r="J277">
        <v>2026</v>
      </c>
      <c r="K277">
        <v>5</v>
      </c>
      <c r="L277" t="s">
        <v>95</v>
      </c>
      <c r="M277">
        <v>0</v>
      </c>
      <c r="N277">
        <v>1</v>
      </c>
      <c r="O277">
        <v>0</v>
      </c>
      <c r="P277" t="s">
        <v>2255</v>
      </c>
      <c r="Q277" t="s">
        <v>97</v>
      </c>
    </row>
    <row r="278" spans="1:17" hidden="1">
      <c r="A278" t="s">
        <v>2516</v>
      </c>
      <c r="B278" t="s">
        <v>314</v>
      </c>
      <c r="C278" t="s">
        <v>315</v>
      </c>
      <c r="D278" t="s">
        <v>2254</v>
      </c>
      <c r="E278" t="s">
        <v>103</v>
      </c>
      <c r="F278">
        <v>40700</v>
      </c>
      <c r="G278" t="s">
        <v>784</v>
      </c>
      <c r="I278" t="s">
        <v>2248</v>
      </c>
      <c r="J278">
        <v>2026</v>
      </c>
      <c r="K278">
        <v>5</v>
      </c>
      <c r="L278" t="s">
        <v>95</v>
      </c>
      <c r="M278">
        <v>0</v>
      </c>
      <c r="N278">
        <v>1</v>
      </c>
      <c r="O278">
        <v>0</v>
      </c>
      <c r="P278" t="s">
        <v>2255</v>
      </c>
      <c r="Q278" t="s">
        <v>97</v>
      </c>
    </row>
    <row r="279" spans="1:17" hidden="1">
      <c r="A279" t="s">
        <v>2516</v>
      </c>
      <c r="B279" t="s">
        <v>314</v>
      </c>
      <c r="C279" t="s">
        <v>315</v>
      </c>
      <c r="D279" t="s">
        <v>2254</v>
      </c>
      <c r="E279" t="s">
        <v>103</v>
      </c>
      <c r="F279">
        <v>40700</v>
      </c>
      <c r="G279" t="s">
        <v>784</v>
      </c>
      <c r="I279" t="s">
        <v>320</v>
      </c>
      <c r="J279">
        <v>2026</v>
      </c>
      <c r="K279">
        <v>5</v>
      </c>
      <c r="L279" t="s">
        <v>95</v>
      </c>
      <c r="M279">
        <v>-15680.163288798802</v>
      </c>
      <c r="N279">
        <v>1</v>
      </c>
      <c r="O279">
        <v>-15680.163288798802</v>
      </c>
      <c r="P279" t="s">
        <v>2255</v>
      </c>
      <c r="Q279" t="s">
        <v>97</v>
      </c>
    </row>
    <row r="280" spans="1:17" hidden="1">
      <c r="A280" t="s">
        <v>2516</v>
      </c>
      <c r="B280" t="s">
        <v>314</v>
      </c>
      <c r="C280" t="s">
        <v>315</v>
      </c>
      <c r="D280" t="s">
        <v>2254</v>
      </c>
      <c r="E280" t="s">
        <v>92</v>
      </c>
      <c r="F280">
        <v>40700</v>
      </c>
      <c r="G280" t="s">
        <v>784</v>
      </c>
      <c r="I280" t="s">
        <v>320</v>
      </c>
      <c r="J280">
        <v>2026</v>
      </c>
      <c r="K280">
        <v>5</v>
      </c>
      <c r="L280" t="s">
        <v>95</v>
      </c>
      <c r="M280">
        <v>-31456.950900724998</v>
      </c>
      <c r="N280">
        <v>1</v>
      </c>
      <c r="O280">
        <v>-31456.950900724998</v>
      </c>
      <c r="P280" t="s">
        <v>2255</v>
      </c>
      <c r="Q280" t="s">
        <v>97</v>
      </c>
    </row>
    <row r="281" spans="1:17" hidden="1">
      <c r="A281" t="s">
        <v>2516</v>
      </c>
      <c r="B281" t="s">
        <v>314</v>
      </c>
      <c r="C281" t="s">
        <v>315</v>
      </c>
      <c r="D281" t="s">
        <v>2254</v>
      </c>
      <c r="E281" t="s">
        <v>103</v>
      </c>
      <c r="F281">
        <v>40700</v>
      </c>
      <c r="G281" t="s">
        <v>784</v>
      </c>
      <c r="I281" t="s">
        <v>317</v>
      </c>
      <c r="J281">
        <v>2026</v>
      </c>
      <c r="K281">
        <v>5</v>
      </c>
      <c r="L281" t="s">
        <v>95</v>
      </c>
      <c r="M281">
        <v>15882.965862987739</v>
      </c>
      <c r="N281">
        <v>1</v>
      </c>
      <c r="O281">
        <v>15882.965862987739</v>
      </c>
      <c r="P281" t="s">
        <v>2255</v>
      </c>
      <c r="Q281" t="s">
        <v>97</v>
      </c>
    </row>
    <row r="282" spans="1:17" hidden="1">
      <c r="A282" t="s">
        <v>2516</v>
      </c>
      <c r="B282" t="s">
        <v>314</v>
      </c>
      <c r="C282" t="s">
        <v>315</v>
      </c>
      <c r="D282" t="s">
        <v>2254</v>
      </c>
      <c r="E282" t="s">
        <v>92</v>
      </c>
      <c r="F282">
        <v>40700</v>
      </c>
      <c r="G282" t="s">
        <v>784</v>
      </c>
      <c r="I282" t="s">
        <v>317</v>
      </c>
      <c r="J282">
        <v>2026</v>
      </c>
      <c r="K282">
        <v>5</v>
      </c>
      <c r="L282" t="s">
        <v>95</v>
      </c>
      <c r="M282">
        <v>30221.417689333332</v>
      </c>
      <c r="N282">
        <v>1</v>
      </c>
      <c r="O282">
        <v>30221.417689333332</v>
      </c>
      <c r="P282" t="s">
        <v>2255</v>
      </c>
      <c r="Q282" t="s">
        <v>97</v>
      </c>
    </row>
    <row r="283" spans="1:17" hidden="1">
      <c r="A283" t="s">
        <v>2295</v>
      </c>
      <c r="B283" t="s">
        <v>314</v>
      </c>
      <c r="C283" t="s">
        <v>314</v>
      </c>
      <c r="D283" t="s">
        <v>2254</v>
      </c>
      <c r="E283" t="s">
        <v>92</v>
      </c>
      <c r="F283">
        <v>40700</v>
      </c>
      <c r="G283" t="s">
        <v>784</v>
      </c>
      <c r="I283" t="s">
        <v>326</v>
      </c>
      <c r="J283">
        <v>2026</v>
      </c>
      <c r="K283">
        <v>5</v>
      </c>
      <c r="L283" t="s">
        <v>95</v>
      </c>
      <c r="M283">
        <v>1158.2396721317059</v>
      </c>
      <c r="N283">
        <v>1</v>
      </c>
      <c r="O283">
        <v>1158.2396721317059</v>
      </c>
      <c r="P283" t="s">
        <v>2255</v>
      </c>
      <c r="Q283" t="s">
        <v>97</v>
      </c>
    </row>
    <row r="284" spans="1:17" hidden="1">
      <c r="A284" t="s">
        <v>2295</v>
      </c>
      <c r="B284" t="s">
        <v>314</v>
      </c>
      <c r="C284" t="s">
        <v>314</v>
      </c>
      <c r="D284" t="s">
        <v>2254</v>
      </c>
      <c r="E284" t="s">
        <v>104</v>
      </c>
      <c r="F284">
        <v>40700</v>
      </c>
      <c r="G284" t="s">
        <v>784</v>
      </c>
      <c r="I284" t="s">
        <v>326</v>
      </c>
      <c r="J284">
        <v>2026</v>
      </c>
      <c r="K284">
        <v>5</v>
      </c>
      <c r="L284" t="s">
        <v>95</v>
      </c>
      <c r="M284">
        <v>0</v>
      </c>
      <c r="N284">
        <v>1</v>
      </c>
      <c r="O284">
        <v>0</v>
      </c>
      <c r="P284" t="s">
        <v>2255</v>
      </c>
      <c r="Q284" t="s">
        <v>97</v>
      </c>
    </row>
    <row r="285" spans="1:17" hidden="1">
      <c r="A285" t="s">
        <v>2295</v>
      </c>
      <c r="B285" t="s">
        <v>314</v>
      </c>
      <c r="C285" t="s">
        <v>314</v>
      </c>
      <c r="D285" t="s">
        <v>2254</v>
      </c>
      <c r="E285" t="s">
        <v>105</v>
      </c>
      <c r="F285">
        <v>40700</v>
      </c>
      <c r="G285" t="s">
        <v>784</v>
      </c>
      <c r="I285" t="s">
        <v>326</v>
      </c>
      <c r="J285">
        <v>2026</v>
      </c>
      <c r="K285">
        <v>5</v>
      </c>
      <c r="L285" t="s">
        <v>95</v>
      </c>
      <c r="M285">
        <v>31.666604840000002</v>
      </c>
      <c r="N285">
        <v>1</v>
      </c>
      <c r="O285">
        <v>31.666604840000002</v>
      </c>
      <c r="P285" t="s">
        <v>2255</v>
      </c>
      <c r="Q285" t="s">
        <v>97</v>
      </c>
    </row>
    <row r="286" spans="1:17" hidden="1">
      <c r="A286" t="s">
        <v>2295</v>
      </c>
      <c r="B286" t="s">
        <v>314</v>
      </c>
      <c r="C286" t="s">
        <v>314</v>
      </c>
      <c r="D286" t="s">
        <v>2254</v>
      </c>
      <c r="E286" t="s">
        <v>103</v>
      </c>
      <c r="F286">
        <v>40700</v>
      </c>
      <c r="G286" t="s">
        <v>784</v>
      </c>
      <c r="I286" t="s">
        <v>326</v>
      </c>
      <c r="J286">
        <v>2026</v>
      </c>
      <c r="K286">
        <v>5</v>
      </c>
      <c r="L286" t="s">
        <v>95</v>
      </c>
      <c r="M286">
        <v>180.32158641106051</v>
      </c>
      <c r="N286">
        <v>1</v>
      </c>
      <c r="O286">
        <v>180.32158641106051</v>
      </c>
      <c r="P286" t="s">
        <v>2255</v>
      </c>
      <c r="Q286" t="s">
        <v>97</v>
      </c>
    </row>
    <row r="287" spans="1:17" hidden="1">
      <c r="A287" t="s">
        <v>2295</v>
      </c>
      <c r="B287" t="s">
        <v>314</v>
      </c>
      <c r="C287" t="s">
        <v>314</v>
      </c>
      <c r="D287" t="s">
        <v>2254</v>
      </c>
      <c r="E287" t="s">
        <v>2350</v>
      </c>
      <c r="F287">
        <v>40700</v>
      </c>
      <c r="G287" t="s">
        <v>784</v>
      </c>
      <c r="I287" t="s">
        <v>326</v>
      </c>
      <c r="J287">
        <v>2026</v>
      </c>
      <c r="K287">
        <v>5</v>
      </c>
      <c r="L287" t="s">
        <v>95</v>
      </c>
      <c r="M287">
        <v>0</v>
      </c>
      <c r="N287">
        <v>1</v>
      </c>
      <c r="O287">
        <v>0</v>
      </c>
      <c r="P287" t="s">
        <v>2255</v>
      </c>
      <c r="Q287" t="s">
        <v>97</v>
      </c>
    </row>
    <row r="288" spans="1:17" hidden="1">
      <c r="A288" t="s">
        <v>2295</v>
      </c>
      <c r="B288" t="s">
        <v>314</v>
      </c>
      <c r="C288" t="s">
        <v>314</v>
      </c>
      <c r="D288" t="s">
        <v>2254</v>
      </c>
      <c r="E288" t="s">
        <v>106</v>
      </c>
      <c r="F288">
        <v>40700</v>
      </c>
      <c r="G288" t="s">
        <v>784</v>
      </c>
      <c r="I288" t="s">
        <v>326</v>
      </c>
      <c r="J288">
        <v>2026</v>
      </c>
      <c r="K288">
        <v>5</v>
      </c>
      <c r="L288" t="s">
        <v>95</v>
      </c>
      <c r="M288">
        <v>1048.5472047199412</v>
      </c>
      <c r="N288">
        <v>1</v>
      </c>
      <c r="O288">
        <v>1048.5472047199412</v>
      </c>
      <c r="P288" t="s">
        <v>2255</v>
      </c>
      <c r="Q288" t="s">
        <v>97</v>
      </c>
    </row>
    <row r="289" spans="1:17" hidden="1">
      <c r="A289" t="s">
        <v>2295</v>
      </c>
      <c r="B289" t="s">
        <v>314</v>
      </c>
      <c r="C289" t="s">
        <v>314</v>
      </c>
      <c r="D289" t="s">
        <v>2254</v>
      </c>
      <c r="E289" t="s">
        <v>2320</v>
      </c>
      <c r="F289">
        <v>40700</v>
      </c>
      <c r="G289" t="s">
        <v>784</v>
      </c>
      <c r="I289" t="s">
        <v>326</v>
      </c>
      <c r="J289">
        <v>2026</v>
      </c>
      <c r="K289">
        <v>5</v>
      </c>
      <c r="L289" t="s">
        <v>95</v>
      </c>
      <c r="M289">
        <v>0</v>
      </c>
      <c r="N289">
        <v>1</v>
      </c>
      <c r="O289">
        <v>0</v>
      </c>
      <c r="P289" t="s">
        <v>2255</v>
      </c>
      <c r="Q289" t="s">
        <v>97</v>
      </c>
    </row>
    <row r="290" spans="1:17" hidden="1">
      <c r="A290" t="s">
        <v>2305</v>
      </c>
      <c r="B290" t="s">
        <v>1202</v>
      </c>
      <c r="C290" t="s">
        <v>108</v>
      </c>
      <c r="D290" t="s">
        <v>2189</v>
      </c>
      <c r="E290" t="s">
        <v>106</v>
      </c>
      <c r="F290">
        <v>40700</v>
      </c>
      <c r="G290" t="s">
        <v>784</v>
      </c>
      <c r="I290" t="s">
        <v>266</v>
      </c>
      <c r="J290">
        <v>2026</v>
      </c>
      <c r="K290">
        <v>5</v>
      </c>
      <c r="L290" t="s">
        <v>95</v>
      </c>
      <c r="M290">
        <v>960.70012499999984</v>
      </c>
      <c r="N290">
        <v>1</v>
      </c>
      <c r="O290">
        <v>960.70012499999984</v>
      </c>
      <c r="P290" t="s">
        <v>2190</v>
      </c>
    </row>
    <row r="291" spans="1:17" hidden="1">
      <c r="A291" t="s">
        <v>2305</v>
      </c>
      <c r="B291" t="s">
        <v>1202</v>
      </c>
      <c r="C291" t="s">
        <v>108</v>
      </c>
      <c r="D291" t="s">
        <v>2189</v>
      </c>
      <c r="E291" t="s">
        <v>106</v>
      </c>
      <c r="F291">
        <v>40700</v>
      </c>
      <c r="G291" t="s">
        <v>784</v>
      </c>
      <c r="I291" t="s">
        <v>686</v>
      </c>
      <c r="J291">
        <v>2026</v>
      </c>
      <c r="K291">
        <v>5</v>
      </c>
      <c r="L291" t="s">
        <v>95</v>
      </c>
      <c r="M291">
        <v>600.42150000000004</v>
      </c>
      <c r="N291">
        <v>1</v>
      </c>
      <c r="O291">
        <v>600.42150000000004</v>
      </c>
      <c r="P291" t="s">
        <v>2190</v>
      </c>
    </row>
    <row r="292" spans="1:17" hidden="1">
      <c r="A292" t="s">
        <v>1173</v>
      </c>
      <c r="B292" t="s">
        <v>2191</v>
      </c>
      <c r="C292" t="s">
        <v>2192</v>
      </c>
      <c r="D292" t="s">
        <v>2189</v>
      </c>
      <c r="E292" t="s">
        <v>92</v>
      </c>
      <c r="F292">
        <v>40700</v>
      </c>
      <c r="G292" t="s">
        <v>784</v>
      </c>
      <c r="I292" t="s">
        <v>260</v>
      </c>
      <c r="J292">
        <v>2026</v>
      </c>
      <c r="K292">
        <v>5</v>
      </c>
      <c r="L292" t="s">
        <v>95</v>
      </c>
      <c r="M292">
        <v>600</v>
      </c>
      <c r="N292">
        <v>1</v>
      </c>
      <c r="O292">
        <v>600</v>
      </c>
      <c r="P292" t="s">
        <v>2190</v>
      </c>
    </row>
    <row r="293" spans="1:17" hidden="1">
      <c r="A293" t="s">
        <v>1173</v>
      </c>
      <c r="B293" t="s">
        <v>2191</v>
      </c>
      <c r="C293" t="s">
        <v>2192</v>
      </c>
      <c r="D293" t="s">
        <v>2189</v>
      </c>
      <c r="E293" t="s">
        <v>106</v>
      </c>
      <c r="F293">
        <v>40700</v>
      </c>
      <c r="G293" t="s">
        <v>784</v>
      </c>
      <c r="I293" t="s">
        <v>118</v>
      </c>
      <c r="J293">
        <v>2026</v>
      </c>
      <c r="K293">
        <v>5</v>
      </c>
      <c r="L293" t="s">
        <v>95</v>
      </c>
      <c r="M293">
        <v>300</v>
      </c>
      <c r="N293">
        <v>1</v>
      </c>
      <c r="O293">
        <v>300</v>
      </c>
      <c r="P293" t="s">
        <v>2190</v>
      </c>
    </row>
    <row r="294" spans="1:17" hidden="1">
      <c r="A294" t="s">
        <v>1173</v>
      </c>
      <c r="B294" t="s">
        <v>2193</v>
      </c>
      <c r="C294" t="s">
        <v>2192</v>
      </c>
      <c r="D294" t="s">
        <v>2189</v>
      </c>
      <c r="E294" t="s">
        <v>92</v>
      </c>
      <c r="F294">
        <v>40700</v>
      </c>
      <c r="G294" t="s">
        <v>784</v>
      </c>
      <c r="I294" t="s">
        <v>260</v>
      </c>
      <c r="J294">
        <v>2026</v>
      </c>
      <c r="K294">
        <v>5</v>
      </c>
      <c r="L294" t="s">
        <v>95</v>
      </c>
      <c r="M294">
        <v>600</v>
      </c>
      <c r="N294">
        <v>1</v>
      </c>
      <c r="O294">
        <v>600</v>
      </c>
      <c r="P294" t="s">
        <v>2190</v>
      </c>
    </row>
    <row r="295" spans="1:17" hidden="1">
      <c r="A295" t="s">
        <v>1173</v>
      </c>
      <c r="B295" t="s">
        <v>2193</v>
      </c>
      <c r="C295" t="s">
        <v>2192</v>
      </c>
      <c r="D295" t="s">
        <v>2189</v>
      </c>
      <c r="E295" t="s">
        <v>106</v>
      </c>
      <c r="F295">
        <v>40700</v>
      </c>
      <c r="G295" t="s">
        <v>784</v>
      </c>
      <c r="I295" t="s">
        <v>118</v>
      </c>
      <c r="J295">
        <v>2026</v>
      </c>
      <c r="K295">
        <v>5</v>
      </c>
      <c r="L295" t="s">
        <v>95</v>
      </c>
      <c r="M295">
        <v>200</v>
      </c>
      <c r="N295">
        <v>1</v>
      </c>
      <c r="O295">
        <v>200</v>
      </c>
      <c r="P295" t="s">
        <v>2190</v>
      </c>
    </row>
    <row r="296" spans="1:17" hidden="1">
      <c r="A296" t="s">
        <v>879</v>
      </c>
      <c r="B296" t="s">
        <v>1216</v>
      </c>
      <c r="C296" t="s">
        <v>133</v>
      </c>
      <c r="D296" t="s">
        <v>2189</v>
      </c>
      <c r="E296" t="s">
        <v>106</v>
      </c>
      <c r="F296">
        <v>40700</v>
      </c>
      <c r="G296" t="s">
        <v>784</v>
      </c>
      <c r="I296" t="s">
        <v>110</v>
      </c>
      <c r="J296">
        <v>2026</v>
      </c>
      <c r="K296">
        <v>5</v>
      </c>
      <c r="L296" t="s">
        <v>95</v>
      </c>
      <c r="M296">
        <v>1544.45</v>
      </c>
      <c r="N296">
        <v>1</v>
      </c>
      <c r="O296">
        <v>1544.45</v>
      </c>
      <c r="P296" t="s">
        <v>2190</v>
      </c>
    </row>
    <row r="297" spans="1:17" hidden="1">
      <c r="A297" t="s">
        <v>879</v>
      </c>
      <c r="B297" t="s">
        <v>1216</v>
      </c>
      <c r="C297" t="s">
        <v>133</v>
      </c>
      <c r="D297" t="s">
        <v>2189</v>
      </c>
      <c r="E297" t="s">
        <v>92</v>
      </c>
      <c r="F297">
        <v>40700</v>
      </c>
      <c r="G297" t="s">
        <v>784</v>
      </c>
      <c r="I297" t="s">
        <v>141</v>
      </c>
      <c r="J297">
        <v>2026</v>
      </c>
      <c r="K297">
        <v>5</v>
      </c>
      <c r="L297" t="s">
        <v>95</v>
      </c>
      <c r="M297">
        <v>3082.56</v>
      </c>
      <c r="N297">
        <v>1</v>
      </c>
      <c r="O297">
        <v>3082.56</v>
      </c>
      <c r="P297" t="s">
        <v>2190</v>
      </c>
    </row>
    <row r="298" spans="1:17" hidden="1">
      <c r="A298" t="s">
        <v>2305</v>
      </c>
      <c r="B298" t="s">
        <v>2194</v>
      </c>
      <c r="C298" t="s">
        <v>108</v>
      </c>
      <c r="D298" t="s">
        <v>2189</v>
      </c>
      <c r="E298" t="s">
        <v>92</v>
      </c>
      <c r="F298">
        <v>40700</v>
      </c>
      <c r="G298" t="s">
        <v>784</v>
      </c>
      <c r="I298" t="s">
        <v>260</v>
      </c>
      <c r="J298">
        <v>2026</v>
      </c>
      <c r="K298">
        <v>5</v>
      </c>
      <c r="L298" t="s">
        <v>95</v>
      </c>
      <c r="M298">
        <v>500.35124999999999</v>
      </c>
      <c r="N298">
        <v>1</v>
      </c>
      <c r="O298">
        <v>500.35124999999999</v>
      </c>
      <c r="P298" t="s">
        <v>2190</v>
      </c>
    </row>
    <row r="299" spans="1:17" hidden="1">
      <c r="A299" t="s">
        <v>2305</v>
      </c>
      <c r="B299" t="s">
        <v>2194</v>
      </c>
      <c r="C299" t="s">
        <v>108</v>
      </c>
      <c r="D299" t="s">
        <v>2189</v>
      </c>
      <c r="E299" t="s">
        <v>92</v>
      </c>
      <c r="F299">
        <v>40700</v>
      </c>
      <c r="G299" t="s">
        <v>784</v>
      </c>
      <c r="I299" t="s">
        <v>215</v>
      </c>
      <c r="J299">
        <v>2026</v>
      </c>
      <c r="K299">
        <v>5</v>
      </c>
      <c r="L299" t="s">
        <v>95</v>
      </c>
      <c r="M299">
        <v>200.1405</v>
      </c>
      <c r="N299">
        <v>1</v>
      </c>
      <c r="O299">
        <v>200.1405</v>
      </c>
      <c r="P299" t="s">
        <v>2190</v>
      </c>
    </row>
    <row r="300" spans="1:17" hidden="1">
      <c r="A300" t="s">
        <v>2305</v>
      </c>
      <c r="B300" t="s">
        <v>2194</v>
      </c>
      <c r="C300" t="s">
        <v>108</v>
      </c>
      <c r="D300" t="s">
        <v>2189</v>
      </c>
      <c r="E300" t="s">
        <v>106</v>
      </c>
      <c r="F300">
        <v>40700</v>
      </c>
      <c r="G300" t="s">
        <v>784</v>
      </c>
      <c r="I300" t="s">
        <v>163</v>
      </c>
      <c r="J300">
        <v>2026</v>
      </c>
      <c r="K300">
        <v>5</v>
      </c>
      <c r="L300" t="s">
        <v>95</v>
      </c>
      <c r="M300">
        <v>600.42150000000004</v>
      </c>
      <c r="N300">
        <v>1</v>
      </c>
      <c r="O300">
        <v>600.42150000000004</v>
      </c>
      <c r="P300" t="s">
        <v>2190</v>
      </c>
    </row>
    <row r="301" spans="1:17" hidden="1">
      <c r="A301" t="s">
        <v>2305</v>
      </c>
      <c r="B301" t="s">
        <v>400</v>
      </c>
      <c r="C301" t="s">
        <v>108</v>
      </c>
      <c r="D301" t="s">
        <v>2189</v>
      </c>
      <c r="E301" t="s">
        <v>92</v>
      </c>
      <c r="F301">
        <v>40700</v>
      </c>
      <c r="G301" t="s">
        <v>784</v>
      </c>
      <c r="I301" t="s">
        <v>260</v>
      </c>
      <c r="J301">
        <v>2026</v>
      </c>
      <c r="K301">
        <v>5</v>
      </c>
      <c r="L301" t="s">
        <v>95</v>
      </c>
      <c r="M301">
        <v>500.35124999999999</v>
      </c>
      <c r="N301">
        <v>1</v>
      </c>
      <c r="O301">
        <v>500.35124999999999</v>
      </c>
      <c r="P301" t="s">
        <v>2190</v>
      </c>
    </row>
    <row r="302" spans="1:17" hidden="1">
      <c r="A302" t="s">
        <v>2305</v>
      </c>
      <c r="B302" t="s">
        <v>400</v>
      </c>
      <c r="C302" t="s">
        <v>108</v>
      </c>
      <c r="D302" t="s">
        <v>2189</v>
      </c>
      <c r="E302" t="s">
        <v>106</v>
      </c>
      <c r="F302">
        <v>40700</v>
      </c>
      <c r="G302" t="s">
        <v>784</v>
      </c>
      <c r="I302" t="s">
        <v>146</v>
      </c>
      <c r="J302">
        <v>2026</v>
      </c>
      <c r="K302">
        <v>5</v>
      </c>
      <c r="L302" t="s">
        <v>95</v>
      </c>
      <c r="M302">
        <v>568.5653749999999</v>
      </c>
      <c r="N302">
        <v>1</v>
      </c>
      <c r="O302">
        <v>568.5653749999999</v>
      </c>
      <c r="P302" t="s">
        <v>2190</v>
      </c>
    </row>
    <row r="303" spans="1:17" hidden="1">
      <c r="A303" t="s">
        <v>2305</v>
      </c>
      <c r="B303" t="s">
        <v>401</v>
      </c>
      <c r="C303" t="s">
        <v>108</v>
      </c>
      <c r="D303" t="s">
        <v>2189</v>
      </c>
      <c r="E303" t="s">
        <v>103</v>
      </c>
      <c r="F303">
        <v>40700</v>
      </c>
      <c r="G303" t="s">
        <v>784</v>
      </c>
      <c r="I303" t="s">
        <v>130</v>
      </c>
      <c r="J303">
        <v>2026</v>
      </c>
      <c r="K303">
        <v>5</v>
      </c>
      <c r="L303" t="s">
        <v>95</v>
      </c>
      <c r="M303">
        <v>514.69000000000005</v>
      </c>
      <c r="N303">
        <v>1</v>
      </c>
      <c r="O303">
        <v>514.69000000000005</v>
      </c>
      <c r="P303" t="s">
        <v>2190</v>
      </c>
      <c r="Q303">
        <v>1</v>
      </c>
    </row>
    <row r="304" spans="1:17" hidden="1">
      <c r="A304" t="s">
        <v>2305</v>
      </c>
      <c r="B304" t="s">
        <v>401</v>
      </c>
      <c r="C304" t="s">
        <v>108</v>
      </c>
      <c r="D304" t="s">
        <v>2189</v>
      </c>
      <c r="E304" t="s">
        <v>92</v>
      </c>
      <c r="F304">
        <v>40700</v>
      </c>
      <c r="G304" t="s">
        <v>784</v>
      </c>
      <c r="I304" t="s">
        <v>203</v>
      </c>
      <c r="J304">
        <v>2026</v>
      </c>
      <c r="K304">
        <v>5</v>
      </c>
      <c r="L304" t="s">
        <v>95</v>
      </c>
      <c r="M304">
        <v>246</v>
      </c>
      <c r="N304">
        <v>1</v>
      </c>
      <c r="O304">
        <v>246</v>
      </c>
      <c r="P304" t="s">
        <v>2190</v>
      </c>
      <c r="Q304">
        <v>1</v>
      </c>
    </row>
    <row r="305" spans="1:16" hidden="1">
      <c r="A305" t="s">
        <v>2305</v>
      </c>
      <c r="B305" t="s">
        <v>401</v>
      </c>
      <c r="C305" t="s">
        <v>108</v>
      </c>
      <c r="D305" t="s">
        <v>2189</v>
      </c>
      <c r="E305" t="s">
        <v>92</v>
      </c>
      <c r="F305">
        <v>40700</v>
      </c>
      <c r="G305" t="s">
        <v>784</v>
      </c>
      <c r="I305" t="s">
        <v>196</v>
      </c>
      <c r="J305">
        <v>2026</v>
      </c>
      <c r="K305">
        <v>5</v>
      </c>
      <c r="L305" t="s">
        <v>95</v>
      </c>
      <c r="M305">
        <v>105.07805</v>
      </c>
      <c r="N305">
        <v>1</v>
      </c>
      <c r="O305">
        <v>105.07805</v>
      </c>
      <c r="P305" t="s">
        <v>2190</v>
      </c>
    </row>
    <row r="306" spans="1:16" hidden="1">
      <c r="A306" t="s">
        <v>2305</v>
      </c>
      <c r="B306" t="s">
        <v>401</v>
      </c>
      <c r="C306" t="s">
        <v>108</v>
      </c>
      <c r="D306" t="s">
        <v>2189</v>
      </c>
      <c r="E306" t="s">
        <v>92</v>
      </c>
      <c r="F306">
        <v>40700</v>
      </c>
      <c r="G306" t="s">
        <v>784</v>
      </c>
      <c r="I306" t="s">
        <v>204</v>
      </c>
      <c r="J306">
        <v>2026</v>
      </c>
      <c r="K306">
        <v>5</v>
      </c>
      <c r="L306" t="s">
        <v>95</v>
      </c>
      <c r="M306">
        <v>118.26639999999999</v>
      </c>
      <c r="N306">
        <v>1</v>
      </c>
      <c r="O306">
        <v>118.26639999999999</v>
      </c>
      <c r="P306" t="s">
        <v>2190</v>
      </c>
    </row>
    <row r="307" spans="1:16" hidden="1">
      <c r="A307" t="s">
        <v>2305</v>
      </c>
      <c r="B307" t="s">
        <v>401</v>
      </c>
      <c r="C307" t="s">
        <v>108</v>
      </c>
      <c r="D307" t="s">
        <v>2189</v>
      </c>
      <c r="E307" t="s">
        <v>92</v>
      </c>
      <c r="F307">
        <v>40700</v>
      </c>
      <c r="G307" t="s">
        <v>784</v>
      </c>
      <c r="I307" t="s">
        <v>260</v>
      </c>
      <c r="J307">
        <v>2026</v>
      </c>
      <c r="K307">
        <v>5</v>
      </c>
      <c r="L307" t="s">
        <v>95</v>
      </c>
      <c r="M307">
        <v>500.35124999999999</v>
      </c>
      <c r="N307">
        <v>1</v>
      </c>
      <c r="O307">
        <v>500.35124999999999</v>
      </c>
      <c r="P307" t="s">
        <v>2190</v>
      </c>
    </row>
    <row r="308" spans="1:16" hidden="1">
      <c r="A308" t="s">
        <v>2305</v>
      </c>
      <c r="B308" t="s">
        <v>401</v>
      </c>
      <c r="C308" t="s">
        <v>108</v>
      </c>
      <c r="D308" t="s">
        <v>2189</v>
      </c>
      <c r="E308" t="s">
        <v>106</v>
      </c>
      <c r="F308">
        <v>40700</v>
      </c>
      <c r="G308" t="s">
        <v>784</v>
      </c>
      <c r="I308" t="s">
        <v>146</v>
      </c>
      <c r="J308">
        <v>2026</v>
      </c>
      <c r="K308">
        <v>5</v>
      </c>
      <c r="L308" t="s">
        <v>95</v>
      </c>
      <c r="M308">
        <v>1705.6961250000002</v>
      </c>
      <c r="N308">
        <v>1</v>
      </c>
      <c r="O308">
        <v>1705.6961250000002</v>
      </c>
      <c r="P308" t="s">
        <v>2190</v>
      </c>
    </row>
    <row r="309" spans="1:16" hidden="1">
      <c r="A309" t="s">
        <v>2305</v>
      </c>
      <c r="B309" t="s">
        <v>2195</v>
      </c>
      <c r="C309" t="s">
        <v>108</v>
      </c>
      <c r="D309" t="s">
        <v>2189</v>
      </c>
      <c r="E309" t="s">
        <v>92</v>
      </c>
      <c r="F309">
        <v>40700</v>
      </c>
      <c r="G309" t="s">
        <v>784</v>
      </c>
      <c r="I309" t="s">
        <v>260</v>
      </c>
      <c r="J309">
        <v>2026</v>
      </c>
      <c r="K309">
        <v>5</v>
      </c>
      <c r="L309" t="s">
        <v>95</v>
      </c>
      <c r="M309">
        <v>500.35124999999999</v>
      </c>
      <c r="N309">
        <v>1</v>
      </c>
      <c r="O309">
        <v>500.35124999999999</v>
      </c>
      <c r="P309" t="s">
        <v>2190</v>
      </c>
    </row>
    <row r="310" spans="1:16" hidden="1">
      <c r="A310" t="s">
        <v>2305</v>
      </c>
      <c r="B310" t="s">
        <v>2195</v>
      </c>
      <c r="C310" t="s">
        <v>108</v>
      </c>
      <c r="D310" t="s">
        <v>2189</v>
      </c>
      <c r="E310" t="s">
        <v>106</v>
      </c>
      <c r="F310">
        <v>40700</v>
      </c>
      <c r="G310" t="s">
        <v>784</v>
      </c>
      <c r="I310" t="s">
        <v>146</v>
      </c>
      <c r="J310">
        <v>2026</v>
      </c>
      <c r="K310">
        <v>5</v>
      </c>
      <c r="L310" t="s">
        <v>95</v>
      </c>
      <c r="M310">
        <v>113.71307500000002</v>
      </c>
      <c r="N310">
        <v>1</v>
      </c>
      <c r="O310">
        <v>113.71307500000002</v>
      </c>
      <c r="P310" t="s">
        <v>2190</v>
      </c>
    </row>
    <row r="311" spans="1:16" hidden="1">
      <c r="A311" t="s">
        <v>2305</v>
      </c>
      <c r="B311" t="s">
        <v>1468</v>
      </c>
      <c r="C311" t="s">
        <v>108</v>
      </c>
      <c r="D311" t="s">
        <v>2189</v>
      </c>
      <c r="E311" t="s">
        <v>92</v>
      </c>
      <c r="F311">
        <v>40700</v>
      </c>
      <c r="G311" t="s">
        <v>784</v>
      </c>
      <c r="I311" t="s">
        <v>260</v>
      </c>
      <c r="J311">
        <v>2026</v>
      </c>
      <c r="K311">
        <v>5</v>
      </c>
      <c r="L311" t="s">
        <v>95</v>
      </c>
      <c r="M311">
        <v>500.35124999999999</v>
      </c>
      <c r="N311">
        <v>1</v>
      </c>
      <c r="O311">
        <v>500.35124999999999</v>
      </c>
      <c r="P311" t="s">
        <v>2190</v>
      </c>
    </row>
    <row r="312" spans="1:16" hidden="1">
      <c r="A312" t="s">
        <v>2305</v>
      </c>
      <c r="B312" t="s">
        <v>1468</v>
      </c>
      <c r="C312" t="s">
        <v>108</v>
      </c>
      <c r="D312" t="s">
        <v>2189</v>
      </c>
      <c r="E312" t="s">
        <v>106</v>
      </c>
      <c r="F312">
        <v>40700</v>
      </c>
      <c r="G312" t="s">
        <v>784</v>
      </c>
      <c r="I312" t="s">
        <v>146</v>
      </c>
      <c r="J312">
        <v>2026</v>
      </c>
      <c r="K312">
        <v>5</v>
      </c>
      <c r="L312" t="s">
        <v>95</v>
      </c>
      <c r="M312">
        <v>113.71307500000002</v>
      </c>
      <c r="N312">
        <v>1</v>
      </c>
      <c r="O312">
        <v>113.71307500000002</v>
      </c>
      <c r="P312" t="s">
        <v>2190</v>
      </c>
    </row>
    <row r="313" spans="1:16" hidden="1">
      <c r="A313" t="s">
        <v>2305</v>
      </c>
      <c r="B313" t="s">
        <v>2196</v>
      </c>
      <c r="C313" t="s">
        <v>108</v>
      </c>
      <c r="D313" t="s">
        <v>2189</v>
      </c>
      <c r="E313" t="s">
        <v>106</v>
      </c>
      <c r="F313">
        <v>40700</v>
      </c>
      <c r="G313" t="s">
        <v>784</v>
      </c>
      <c r="I313" t="s">
        <v>110</v>
      </c>
      <c r="J313">
        <v>2026</v>
      </c>
      <c r="K313">
        <v>5</v>
      </c>
      <c r="L313" t="s">
        <v>95</v>
      </c>
      <c r="M313">
        <v>174.67274999999998</v>
      </c>
      <c r="N313">
        <v>1</v>
      </c>
      <c r="O313">
        <v>174.67274999999998</v>
      </c>
      <c r="P313" t="s">
        <v>2190</v>
      </c>
    </row>
    <row r="314" spans="1:16" hidden="1">
      <c r="A314" t="s">
        <v>2305</v>
      </c>
      <c r="B314" t="s">
        <v>2196</v>
      </c>
      <c r="C314" t="s">
        <v>108</v>
      </c>
      <c r="D314" t="s">
        <v>2189</v>
      </c>
      <c r="E314" t="s">
        <v>92</v>
      </c>
      <c r="F314">
        <v>40700</v>
      </c>
      <c r="G314" t="s">
        <v>784</v>
      </c>
      <c r="I314" t="s">
        <v>260</v>
      </c>
      <c r="J314">
        <v>2026</v>
      </c>
      <c r="K314">
        <v>5</v>
      </c>
      <c r="L314" t="s">
        <v>95</v>
      </c>
      <c r="M314">
        <v>500.35124999999999</v>
      </c>
      <c r="N314">
        <v>1</v>
      </c>
      <c r="O314">
        <v>500.35124999999999</v>
      </c>
      <c r="P314" t="s">
        <v>2190</v>
      </c>
    </row>
    <row r="315" spans="1:16" hidden="1">
      <c r="A315" t="s">
        <v>2305</v>
      </c>
      <c r="B315" t="s">
        <v>2196</v>
      </c>
      <c r="C315" t="s">
        <v>108</v>
      </c>
      <c r="D315" t="s">
        <v>2189</v>
      </c>
      <c r="E315" t="s">
        <v>106</v>
      </c>
      <c r="F315">
        <v>40700</v>
      </c>
      <c r="G315" t="s">
        <v>784</v>
      </c>
      <c r="I315" t="s">
        <v>112</v>
      </c>
      <c r="J315">
        <v>2026</v>
      </c>
      <c r="K315">
        <v>5</v>
      </c>
      <c r="L315" t="s">
        <v>95</v>
      </c>
      <c r="M315">
        <v>87.33637499999999</v>
      </c>
      <c r="N315">
        <v>1</v>
      </c>
      <c r="O315">
        <v>87.33637499999999</v>
      </c>
      <c r="P315" t="s">
        <v>2190</v>
      </c>
    </row>
    <row r="316" spans="1:16" hidden="1">
      <c r="A316" t="s">
        <v>879</v>
      </c>
      <c r="B316" t="s">
        <v>2197</v>
      </c>
      <c r="C316" t="s">
        <v>133</v>
      </c>
      <c r="D316" t="s">
        <v>2189</v>
      </c>
      <c r="E316" t="s">
        <v>92</v>
      </c>
      <c r="F316">
        <v>40700</v>
      </c>
      <c r="G316" t="s">
        <v>784</v>
      </c>
      <c r="I316" t="s">
        <v>260</v>
      </c>
      <c r="J316">
        <v>2026</v>
      </c>
      <c r="K316">
        <v>5</v>
      </c>
      <c r="L316" t="s">
        <v>95</v>
      </c>
      <c r="M316">
        <v>310.82</v>
      </c>
      <c r="N316">
        <v>1</v>
      </c>
      <c r="O316">
        <v>310.82</v>
      </c>
      <c r="P316" t="s">
        <v>2190</v>
      </c>
    </row>
    <row r="317" spans="1:16" hidden="1">
      <c r="A317" t="s">
        <v>2438</v>
      </c>
      <c r="B317" t="s">
        <v>1488</v>
      </c>
      <c r="C317" t="s">
        <v>296</v>
      </c>
      <c r="D317" t="s">
        <v>2189</v>
      </c>
      <c r="E317" t="s">
        <v>92</v>
      </c>
      <c r="F317">
        <v>40700</v>
      </c>
      <c r="G317" t="s">
        <v>784</v>
      </c>
      <c r="I317" t="s">
        <v>260</v>
      </c>
      <c r="J317">
        <v>2026</v>
      </c>
      <c r="K317">
        <v>5</v>
      </c>
      <c r="L317" t="s">
        <v>95</v>
      </c>
      <c r="M317">
        <v>369.9</v>
      </c>
      <c r="N317">
        <v>1</v>
      </c>
      <c r="O317">
        <v>369.9</v>
      </c>
      <c r="P317" t="s">
        <v>2190</v>
      </c>
    </row>
    <row r="318" spans="1:16" hidden="1">
      <c r="A318" t="s">
        <v>2438</v>
      </c>
      <c r="B318" t="s">
        <v>1488</v>
      </c>
      <c r="C318" t="s">
        <v>296</v>
      </c>
      <c r="D318" t="s">
        <v>2189</v>
      </c>
      <c r="E318" t="s">
        <v>106</v>
      </c>
      <c r="F318">
        <v>40700</v>
      </c>
      <c r="G318" t="s">
        <v>784</v>
      </c>
      <c r="I318" t="s">
        <v>2198</v>
      </c>
      <c r="J318">
        <v>2026</v>
      </c>
      <c r="K318">
        <v>5</v>
      </c>
      <c r="L318" t="s">
        <v>95</v>
      </c>
      <c r="M318">
        <v>3119.49</v>
      </c>
      <c r="N318">
        <v>1</v>
      </c>
      <c r="O318">
        <v>3119.49</v>
      </c>
      <c r="P318" t="s">
        <v>2190</v>
      </c>
    </row>
    <row r="319" spans="1:16" hidden="1">
      <c r="A319" t="s">
        <v>879</v>
      </c>
      <c r="B319" t="s">
        <v>2199</v>
      </c>
      <c r="C319" t="s">
        <v>133</v>
      </c>
      <c r="D319" t="s">
        <v>2189</v>
      </c>
      <c r="E319" t="s">
        <v>106</v>
      </c>
      <c r="F319">
        <v>40700</v>
      </c>
      <c r="G319" t="s">
        <v>784</v>
      </c>
      <c r="I319" t="s">
        <v>163</v>
      </c>
      <c r="J319">
        <v>2026</v>
      </c>
      <c r="K319">
        <v>5</v>
      </c>
      <c r="L319" t="s">
        <v>95</v>
      </c>
      <c r="M319">
        <v>165.14</v>
      </c>
      <c r="N319">
        <v>1</v>
      </c>
      <c r="O319">
        <v>165.14</v>
      </c>
      <c r="P319" t="s">
        <v>2190</v>
      </c>
    </row>
    <row r="320" spans="1:16" hidden="1">
      <c r="A320" t="s">
        <v>879</v>
      </c>
      <c r="B320" t="s">
        <v>1490</v>
      </c>
      <c r="C320" t="s">
        <v>133</v>
      </c>
      <c r="D320" t="s">
        <v>2189</v>
      </c>
      <c r="E320" t="s">
        <v>106</v>
      </c>
      <c r="F320">
        <v>40700</v>
      </c>
      <c r="G320" t="s">
        <v>784</v>
      </c>
      <c r="I320" t="s">
        <v>118</v>
      </c>
      <c r="J320">
        <v>2026</v>
      </c>
      <c r="K320">
        <v>5</v>
      </c>
      <c r="L320" t="s">
        <v>95</v>
      </c>
      <c r="M320">
        <v>110.09</v>
      </c>
      <c r="N320">
        <v>1</v>
      </c>
      <c r="O320">
        <v>110.09</v>
      </c>
      <c r="P320" t="s">
        <v>2190</v>
      </c>
    </row>
    <row r="321" spans="1:17" hidden="1">
      <c r="A321" t="s">
        <v>879</v>
      </c>
      <c r="B321" t="s">
        <v>2200</v>
      </c>
      <c r="C321" t="s">
        <v>133</v>
      </c>
      <c r="D321" t="s">
        <v>2189</v>
      </c>
      <c r="E321" t="s">
        <v>92</v>
      </c>
      <c r="F321">
        <v>40700</v>
      </c>
      <c r="G321" t="s">
        <v>784</v>
      </c>
      <c r="I321" t="s">
        <v>260</v>
      </c>
      <c r="J321">
        <v>2026</v>
      </c>
      <c r="K321">
        <v>5</v>
      </c>
      <c r="L321" t="s">
        <v>95</v>
      </c>
      <c r="M321">
        <v>310.82</v>
      </c>
      <c r="N321">
        <v>1</v>
      </c>
      <c r="O321">
        <v>310.82</v>
      </c>
      <c r="P321" t="s">
        <v>2190</v>
      </c>
    </row>
    <row r="322" spans="1:17" hidden="1">
      <c r="A322" t="s">
        <v>879</v>
      </c>
      <c r="B322" t="s">
        <v>2200</v>
      </c>
      <c r="C322" t="s">
        <v>133</v>
      </c>
      <c r="D322" t="s">
        <v>2189</v>
      </c>
      <c r="E322" t="s">
        <v>106</v>
      </c>
      <c r="F322">
        <v>40700</v>
      </c>
      <c r="G322" t="s">
        <v>784</v>
      </c>
      <c r="I322" t="s">
        <v>163</v>
      </c>
      <c r="J322">
        <v>2026</v>
      </c>
      <c r="K322">
        <v>5</v>
      </c>
      <c r="L322" t="s">
        <v>95</v>
      </c>
      <c r="M322">
        <v>165.14</v>
      </c>
      <c r="N322">
        <v>1</v>
      </c>
      <c r="O322">
        <v>165.14</v>
      </c>
      <c r="P322" t="s">
        <v>2190</v>
      </c>
    </row>
    <row r="323" spans="1:17" hidden="1">
      <c r="A323" t="s">
        <v>879</v>
      </c>
      <c r="B323" t="s">
        <v>413</v>
      </c>
      <c r="C323" t="s">
        <v>133</v>
      </c>
      <c r="D323" t="s">
        <v>2189</v>
      </c>
      <c r="E323" t="s">
        <v>92</v>
      </c>
      <c r="F323">
        <v>40700</v>
      </c>
      <c r="G323" t="s">
        <v>784</v>
      </c>
      <c r="I323" t="s">
        <v>260</v>
      </c>
      <c r="J323">
        <v>2026</v>
      </c>
      <c r="K323">
        <v>5</v>
      </c>
      <c r="L323" t="s">
        <v>95</v>
      </c>
      <c r="M323">
        <v>310.82</v>
      </c>
      <c r="N323">
        <v>1</v>
      </c>
      <c r="O323">
        <v>310.82</v>
      </c>
      <c r="P323" t="s">
        <v>2190</v>
      </c>
    </row>
    <row r="324" spans="1:17" hidden="1">
      <c r="A324" t="s">
        <v>879</v>
      </c>
      <c r="B324" t="s">
        <v>413</v>
      </c>
      <c r="C324" t="s">
        <v>133</v>
      </c>
      <c r="D324" t="s">
        <v>2189</v>
      </c>
      <c r="E324" t="s">
        <v>106</v>
      </c>
      <c r="F324">
        <v>40700</v>
      </c>
      <c r="G324" t="s">
        <v>784</v>
      </c>
      <c r="I324" t="s">
        <v>163</v>
      </c>
      <c r="J324">
        <v>2026</v>
      </c>
      <c r="K324">
        <v>5</v>
      </c>
      <c r="L324" t="s">
        <v>95</v>
      </c>
      <c r="M324">
        <v>495.42</v>
      </c>
      <c r="N324">
        <v>1</v>
      </c>
      <c r="O324">
        <v>495.42</v>
      </c>
      <c r="P324" t="s">
        <v>2190</v>
      </c>
    </row>
    <row r="325" spans="1:17" hidden="1">
      <c r="A325" t="s">
        <v>2305</v>
      </c>
      <c r="B325" t="s">
        <v>2201</v>
      </c>
      <c r="C325" t="s">
        <v>108</v>
      </c>
      <c r="D325" t="s">
        <v>2189</v>
      </c>
      <c r="E325" t="s">
        <v>103</v>
      </c>
      <c r="F325">
        <v>40700</v>
      </c>
      <c r="G325" t="s">
        <v>784</v>
      </c>
      <c r="I325" t="s">
        <v>130</v>
      </c>
      <c r="J325">
        <v>2026</v>
      </c>
      <c r="K325">
        <v>5</v>
      </c>
      <c r="L325" t="s">
        <v>95</v>
      </c>
      <c r="M325">
        <v>1018.2</v>
      </c>
      <c r="N325">
        <v>1</v>
      </c>
      <c r="O325">
        <v>1018.2</v>
      </c>
      <c r="P325" t="s">
        <v>2190</v>
      </c>
      <c r="Q325">
        <v>1</v>
      </c>
    </row>
    <row r="326" spans="1:17" hidden="1">
      <c r="A326" t="s">
        <v>2305</v>
      </c>
      <c r="B326" t="s">
        <v>2201</v>
      </c>
      <c r="C326" t="s">
        <v>108</v>
      </c>
      <c r="D326" t="s">
        <v>2189</v>
      </c>
      <c r="E326" t="s">
        <v>92</v>
      </c>
      <c r="F326">
        <v>40700</v>
      </c>
      <c r="G326" t="s">
        <v>784</v>
      </c>
      <c r="I326" t="s">
        <v>256</v>
      </c>
      <c r="J326">
        <v>2026</v>
      </c>
      <c r="K326">
        <v>5</v>
      </c>
      <c r="L326" t="s">
        <v>95</v>
      </c>
      <c r="M326">
        <v>528.44000000000005</v>
      </c>
      <c r="N326">
        <v>1</v>
      </c>
      <c r="O326">
        <v>528.44000000000005</v>
      </c>
      <c r="P326" t="s">
        <v>2190</v>
      </c>
      <c r="Q326">
        <v>1</v>
      </c>
    </row>
    <row r="327" spans="1:17" hidden="1">
      <c r="A327" t="s">
        <v>2305</v>
      </c>
      <c r="B327" t="s">
        <v>2201</v>
      </c>
      <c r="C327" t="s">
        <v>108</v>
      </c>
      <c r="D327" t="s">
        <v>2189</v>
      </c>
      <c r="E327" t="s">
        <v>92</v>
      </c>
      <c r="F327">
        <v>40700</v>
      </c>
      <c r="G327" t="s">
        <v>784</v>
      </c>
      <c r="I327" t="s">
        <v>257</v>
      </c>
      <c r="J327">
        <v>2026</v>
      </c>
      <c r="K327">
        <v>5</v>
      </c>
      <c r="L327" t="s">
        <v>95</v>
      </c>
      <c r="M327">
        <v>236.53279999999998</v>
      </c>
      <c r="N327">
        <v>1</v>
      </c>
      <c r="O327">
        <v>236.53279999999998</v>
      </c>
      <c r="P327" t="s">
        <v>2190</v>
      </c>
    </row>
    <row r="328" spans="1:17" hidden="1">
      <c r="A328" t="s">
        <v>2305</v>
      </c>
      <c r="B328" t="s">
        <v>2201</v>
      </c>
      <c r="C328" t="s">
        <v>108</v>
      </c>
      <c r="D328" t="s">
        <v>2189</v>
      </c>
      <c r="E328" t="s">
        <v>92</v>
      </c>
      <c r="F328">
        <v>40700</v>
      </c>
      <c r="G328" t="s">
        <v>784</v>
      </c>
      <c r="I328" t="s">
        <v>260</v>
      </c>
      <c r="J328">
        <v>2026</v>
      </c>
      <c r="K328">
        <v>5</v>
      </c>
      <c r="L328" t="s">
        <v>95</v>
      </c>
      <c r="M328">
        <v>500.35124999999999</v>
      </c>
      <c r="N328">
        <v>1</v>
      </c>
      <c r="O328">
        <v>500.35124999999999</v>
      </c>
      <c r="P328" t="s">
        <v>2190</v>
      </c>
    </row>
    <row r="329" spans="1:17" hidden="1">
      <c r="A329" t="s">
        <v>2305</v>
      </c>
      <c r="B329" t="s">
        <v>2201</v>
      </c>
      <c r="C329" t="s">
        <v>108</v>
      </c>
      <c r="D329" t="s">
        <v>2189</v>
      </c>
      <c r="E329" t="s">
        <v>106</v>
      </c>
      <c r="F329">
        <v>40700</v>
      </c>
      <c r="G329" t="s">
        <v>784</v>
      </c>
      <c r="I329" t="s">
        <v>146</v>
      </c>
      <c r="J329">
        <v>2026</v>
      </c>
      <c r="K329">
        <v>5</v>
      </c>
      <c r="L329" t="s">
        <v>95</v>
      </c>
      <c r="M329">
        <v>568.5653749999999</v>
      </c>
      <c r="N329">
        <v>1</v>
      </c>
      <c r="O329">
        <v>568.5653749999999</v>
      </c>
      <c r="P329" t="s">
        <v>2190</v>
      </c>
    </row>
    <row r="330" spans="1:17" hidden="1">
      <c r="A330" t="s">
        <v>2305</v>
      </c>
      <c r="B330" t="s">
        <v>2201</v>
      </c>
      <c r="C330" t="s">
        <v>108</v>
      </c>
      <c r="D330" t="s">
        <v>2189</v>
      </c>
      <c r="E330" t="s">
        <v>106</v>
      </c>
      <c r="F330">
        <v>40700</v>
      </c>
      <c r="G330" t="s">
        <v>784</v>
      </c>
      <c r="I330" t="s">
        <v>163</v>
      </c>
      <c r="J330">
        <v>2026</v>
      </c>
      <c r="K330">
        <v>5</v>
      </c>
      <c r="L330" t="s">
        <v>95</v>
      </c>
      <c r="M330">
        <v>2101.47525</v>
      </c>
      <c r="N330">
        <v>1</v>
      </c>
      <c r="O330">
        <v>2101.47525</v>
      </c>
      <c r="P330" t="s">
        <v>2190</v>
      </c>
    </row>
    <row r="331" spans="1:17" hidden="1">
      <c r="A331" t="s">
        <v>2295</v>
      </c>
      <c r="B331" t="s">
        <v>2202</v>
      </c>
      <c r="C331" t="s">
        <v>2203</v>
      </c>
      <c r="D331" t="s">
        <v>2189</v>
      </c>
      <c r="E331" t="s">
        <v>103</v>
      </c>
      <c r="F331">
        <v>40700</v>
      </c>
      <c r="G331" t="s">
        <v>784</v>
      </c>
      <c r="I331" t="s">
        <v>130</v>
      </c>
      <c r="J331">
        <v>2026</v>
      </c>
      <c r="K331">
        <v>5</v>
      </c>
      <c r="L331" t="s">
        <v>95</v>
      </c>
      <c r="M331">
        <v>316.64</v>
      </c>
      <c r="N331">
        <v>1</v>
      </c>
      <c r="O331">
        <v>316.64</v>
      </c>
      <c r="P331" t="s">
        <v>2190</v>
      </c>
      <c r="Q331">
        <v>1</v>
      </c>
    </row>
    <row r="332" spans="1:17" hidden="1">
      <c r="A332" t="s">
        <v>2295</v>
      </c>
      <c r="B332" t="s">
        <v>2202</v>
      </c>
      <c r="C332" t="s">
        <v>2203</v>
      </c>
      <c r="D332" t="s">
        <v>2189</v>
      </c>
      <c r="E332" t="s">
        <v>92</v>
      </c>
      <c r="F332">
        <v>40700</v>
      </c>
      <c r="G332" t="s">
        <v>784</v>
      </c>
      <c r="I332" t="s">
        <v>256</v>
      </c>
      <c r="J332">
        <v>2026</v>
      </c>
      <c r="K332">
        <v>5</v>
      </c>
      <c r="L332" t="s">
        <v>95</v>
      </c>
      <c r="M332">
        <v>466</v>
      </c>
      <c r="N332">
        <v>1</v>
      </c>
      <c r="O332">
        <v>466</v>
      </c>
      <c r="P332" t="s">
        <v>2190</v>
      </c>
      <c r="Q332">
        <v>1</v>
      </c>
    </row>
    <row r="333" spans="1:17" hidden="1">
      <c r="A333" t="s">
        <v>2295</v>
      </c>
      <c r="B333" t="s">
        <v>2202</v>
      </c>
      <c r="C333" t="s">
        <v>2203</v>
      </c>
      <c r="D333" t="s">
        <v>2189</v>
      </c>
      <c r="E333" t="s">
        <v>92</v>
      </c>
      <c r="F333">
        <v>40700</v>
      </c>
      <c r="G333" t="s">
        <v>784</v>
      </c>
      <c r="I333" t="s">
        <v>257</v>
      </c>
      <c r="J333">
        <v>2026</v>
      </c>
      <c r="K333">
        <v>5</v>
      </c>
      <c r="L333" t="s">
        <v>95</v>
      </c>
      <c r="M333">
        <v>521.51200000000006</v>
      </c>
      <c r="N333">
        <v>1</v>
      </c>
      <c r="O333">
        <v>521.51200000000006</v>
      </c>
      <c r="P333" t="s">
        <v>2190</v>
      </c>
    </row>
    <row r="334" spans="1:17" hidden="1">
      <c r="A334" t="s">
        <v>2295</v>
      </c>
      <c r="B334" t="s">
        <v>2202</v>
      </c>
      <c r="C334" t="s">
        <v>2203</v>
      </c>
      <c r="D334" t="s">
        <v>2189</v>
      </c>
      <c r="E334" t="s">
        <v>92</v>
      </c>
      <c r="F334">
        <v>40700</v>
      </c>
      <c r="G334" t="s">
        <v>784</v>
      </c>
      <c r="I334" t="s">
        <v>260</v>
      </c>
      <c r="J334">
        <v>2026</v>
      </c>
      <c r="K334">
        <v>5</v>
      </c>
      <c r="L334" t="s">
        <v>95</v>
      </c>
      <c r="M334">
        <v>1301.7849999999999</v>
      </c>
      <c r="N334">
        <v>1</v>
      </c>
      <c r="O334">
        <v>1301.7849999999999</v>
      </c>
      <c r="P334" t="s">
        <v>2190</v>
      </c>
    </row>
    <row r="335" spans="1:17" hidden="1">
      <c r="A335" t="s">
        <v>2295</v>
      </c>
      <c r="B335" t="s">
        <v>2202</v>
      </c>
      <c r="C335" t="s">
        <v>2203</v>
      </c>
      <c r="D335" t="s">
        <v>2189</v>
      </c>
      <c r="E335" t="s">
        <v>106</v>
      </c>
      <c r="F335">
        <v>40700</v>
      </c>
      <c r="G335" t="s">
        <v>784</v>
      </c>
      <c r="I335" t="s">
        <v>112</v>
      </c>
      <c r="J335">
        <v>2026</v>
      </c>
      <c r="K335">
        <v>5</v>
      </c>
      <c r="L335" t="s">
        <v>95</v>
      </c>
      <c r="M335">
        <v>163.476</v>
      </c>
      <c r="N335">
        <v>1</v>
      </c>
      <c r="O335">
        <v>163.476</v>
      </c>
      <c r="P335" t="s">
        <v>2190</v>
      </c>
    </row>
    <row r="336" spans="1:17" hidden="1">
      <c r="A336" t="s">
        <v>2295</v>
      </c>
      <c r="B336" t="s">
        <v>2202</v>
      </c>
      <c r="C336" t="s">
        <v>2203</v>
      </c>
      <c r="D336" t="s">
        <v>2189</v>
      </c>
      <c r="E336" t="s">
        <v>106</v>
      </c>
      <c r="F336">
        <v>40700</v>
      </c>
      <c r="G336" t="s">
        <v>784</v>
      </c>
      <c r="I336" t="s">
        <v>163</v>
      </c>
      <c r="J336">
        <v>2026</v>
      </c>
      <c r="K336">
        <v>5</v>
      </c>
      <c r="L336" t="s">
        <v>95</v>
      </c>
      <c r="M336">
        <v>5215.1200000000008</v>
      </c>
      <c r="N336">
        <v>1</v>
      </c>
      <c r="O336">
        <v>5215.1200000000008</v>
      </c>
      <c r="P336" t="s">
        <v>2190</v>
      </c>
    </row>
    <row r="337" spans="1:17" hidden="1">
      <c r="A337" t="s">
        <v>2295</v>
      </c>
      <c r="B337" t="s">
        <v>2202</v>
      </c>
      <c r="C337" t="s">
        <v>2203</v>
      </c>
      <c r="D337" t="s">
        <v>2189</v>
      </c>
      <c r="E337" t="s">
        <v>92</v>
      </c>
      <c r="F337">
        <v>40700</v>
      </c>
      <c r="G337" t="s">
        <v>784</v>
      </c>
      <c r="I337" t="s">
        <v>683</v>
      </c>
      <c r="J337">
        <v>2026</v>
      </c>
      <c r="K337">
        <v>5</v>
      </c>
      <c r="L337" t="s">
        <v>95</v>
      </c>
      <c r="M337">
        <v>231.34</v>
      </c>
      <c r="N337">
        <v>1</v>
      </c>
      <c r="O337">
        <v>231.34</v>
      </c>
      <c r="P337" t="s">
        <v>2190</v>
      </c>
      <c r="Q337">
        <v>1</v>
      </c>
    </row>
    <row r="338" spans="1:17" hidden="1">
      <c r="A338" t="s">
        <v>2438</v>
      </c>
      <c r="B338" t="s">
        <v>1629</v>
      </c>
      <c r="C338" t="s">
        <v>296</v>
      </c>
      <c r="D338" t="s">
        <v>2189</v>
      </c>
      <c r="E338" t="s">
        <v>92</v>
      </c>
      <c r="F338">
        <v>40700</v>
      </c>
      <c r="G338" t="s">
        <v>784</v>
      </c>
      <c r="I338" t="s">
        <v>260</v>
      </c>
      <c r="J338">
        <v>2026</v>
      </c>
      <c r="K338">
        <v>5</v>
      </c>
      <c r="L338" t="s">
        <v>95</v>
      </c>
      <c r="M338">
        <v>402.36</v>
      </c>
      <c r="N338">
        <v>1</v>
      </c>
      <c r="O338">
        <v>402.36</v>
      </c>
      <c r="P338" t="s">
        <v>2190</v>
      </c>
    </row>
    <row r="339" spans="1:17" hidden="1">
      <c r="A339" t="s">
        <v>2438</v>
      </c>
      <c r="B339" t="s">
        <v>1629</v>
      </c>
      <c r="C339" t="s">
        <v>296</v>
      </c>
      <c r="D339" t="s">
        <v>2189</v>
      </c>
      <c r="E339" t="s">
        <v>106</v>
      </c>
      <c r="F339">
        <v>40700</v>
      </c>
      <c r="G339" t="s">
        <v>784</v>
      </c>
      <c r="I339" t="s">
        <v>2198</v>
      </c>
      <c r="J339">
        <v>2026</v>
      </c>
      <c r="K339">
        <v>5</v>
      </c>
      <c r="L339" t="s">
        <v>95</v>
      </c>
      <c r="M339">
        <v>925.44</v>
      </c>
      <c r="N339">
        <v>1</v>
      </c>
      <c r="O339">
        <v>925.44</v>
      </c>
      <c r="P339" t="s">
        <v>2190</v>
      </c>
    </row>
    <row r="340" spans="1:17" hidden="1">
      <c r="A340" t="s">
        <v>879</v>
      </c>
      <c r="B340" t="s">
        <v>2204</v>
      </c>
      <c r="C340" t="s">
        <v>133</v>
      </c>
      <c r="D340" t="s">
        <v>2189</v>
      </c>
      <c r="E340" t="s">
        <v>92</v>
      </c>
      <c r="F340">
        <v>40700</v>
      </c>
      <c r="G340" t="s">
        <v>784</v>
      </c>
      <c r="I340" t="s">
        <v>260</v>
      </c>
      <c r="J340">
        <v>2026</v>
      </c>
      <c r="K340">
        <v>5</v>
      </c>
      <c r="L340" t="s">
        <v>95</v>
      </c>
      <c r="M340">
        <v>310.82</v>
      </c>
      <c r="N340">
        <v>1</v>
      </c>
      <c r="O340">
        <v>310.82</v>
      </c>
      <c r="P340" t="s">
        <v>2190</v>
      </c>
    </row>
    <row r="341" spans="1:17" hidden="1">
      <c r="A341" t="s">
        <v>879</v>
      </c>
      <c r="B341" t="s">
        <v>2204</v>
      </c>
      <c r="C341" t="s">
        <v>133</v>
      </c>
      <c r="D341" t="s">
        <v>2189</v>
      </c>
      <c r="E341" t="s">
        <v>106</v>
      </c>
      <c r="F341">
        <v>40700</v>
      </c>
      <c r="G341" t="s">
        <v>784</v>
      </c>
      <c r="I341" t="s">
        <v>118</v>
      </c>
      <c r="J341">
        <v>2026</v>
      </c>
      <c r="K341">
        <v>5</v>
      </c>
      <c r="L341" t="s">
        <v>95</v>
      </c>
      <c r="M341">
        <v>330.27</v>
      </c>
      <c r="N341">
        <v>1</v>
      </c>
      <c r="O341">
        <v>330.27</v>
      </c>
      <c r="P341" t="s">
        <v>2190</v>
      </c>
    </row>
    <row r="342" spans="1:17" hidden="1">
      <c r="A342" t="s">
        <v>879</v>
      </c>
      <c r="B342" t="s">
        <v>2204</v>
      </c>
      <c r="C342" t="s">
        <v>133</v>
      </c>
      <c r="D342" t="s">
        <v>2189</v>
      </c>
      <c r="E342" t="s">
        <v>106</v>
      </c>
      <c r="F342">
        <v>40700</v>
      </c>
      <c r="G342" t="s">
        <v>784</v>
      </c>
      <c r="I342" t="s">
        <v>163</v>
      </c>
      <c r="J342">
        <v>2026</v>
      </c>
      <c r="K342">
        <v>5</v>
      </c>
      <c r="L342" t="s">
        <v>95</v>
      </c>
      <c r="M342">
        <v>330.28</v>
      </c>
      <c r="N342">
        <v>1</v>
      </c>
      <c r="O342">
        <v>330.28</v>
      </c>
      <c r="P342" t="s">
        <v>2190</v>
      </c>
    </row>
    <row r="343" spans="1:17" hidden="1">
      <c r="A343" t="s">
        <v>879</v>
      </c>
      <c r="B343" t="s">
        <v>1679</v>
      </c>
      <c r="C343" t="s">
        <v>133</v>
      </c>
      <c r="D343" t="s">
        <v>2189</v>
      </c>
      <c r="E343" t="s">
        <v>103</v>
      </c>
      <c r="F343">
        <v>40700</v>
      </c>
      <c r="G343" t="s">
        <v>784</v>
      </c>
      <c r="I343" t="s">
        <v>130</v>
      </c>
      <c r="J343">
        <v>2026</v>
      </c>
      <c r="K343">
        <v>5</v>
      </c>
      <c r="L343" t="s">
        <v>95</v>
      </c>
      <c r="M343">
        <v>3173.78</v>
      </c>
      <c r="N343">
        <v>1</v>
      </c>
      <c r="O343">
        <v>3173.78</v>
      </c>
      <c r="P343" t="s">
        <v>2190</v>
      </c>
      <c r="Q343">
        <v>1</v>
      </c>
    </row>
    <row r="344" spans="1:17" hidden="1">
      <c r="A344" t="s">
        <v>879</v>
      </c>
      <c r="B344" t="s">
        <v>1679</v>
      </c>
      <c r="C344" t="s">
        <v>133</v>
      </c>
      <c r="D344" t="s">
        <v>2189</v>
      </c>
      <c r="E344" t="s">
        <v>92</v>
      </c>
      <c r="F344">
        <v>40700</v>
      </c>
      <c r="G344" t="s">
        <v>784</v>
      </c>
      <c r="I344" t="s">
        <v>203</v>
      </c>
      <c r="J344">
        <v>2026</v>
      </c>
      <c r="K344">
        <v>5</v>
      </c>
      <c r="L344" t="s">
        <v>95</v>
      </c>
      <c r="M344">
        <v>1598.22</v>
      </c>
      <c r="N344">
        <v>1</v>
      </c>
      <c r="O344">
        <v>1598.22</v>
      </c>
      <c r="P344" t="s">
        <v>2190</v>
      </c>
      <c r="Q344">
        <v>1</v>
      </c>
    </row>
    <row r="345" spans="1:17" hidden="1">
      <c r="A345" t="s">
        <v>879</v>
      </c>
      <c r="B345" t="s">
        <v>1679</v>
      </c>
      <c r="C345" t="s">
        <v>133</v>
      </c>
      <c r="D345" t="s">
        <v>2189</v>
      </c>
      <c r="E345" t="s">
        <v>92</v>
      </c>
      <c r="F345">
        <v>40700</v>
      </c>
      <c r="G345" t="s">
        <v>784</v>
      </c>
      <c r="I345" t="s">
        <v>204</v>
      </c>
      <c r="J345">
        <v>2026</v>
      </c>
      <c r="K345">
        <v>5</v>
      </c>
      <c r="L345" t="s">
        <v>95</v>
      </c>
      <c r="M345">
        <v>1073.52</v>
      </c>
      <c r="N345">
        <v>1</v>
      </c>
      <c r="O345">
        <v>1073.52</v>
      </c>
      <c r="P345" t="s">
        <v>2190</v>
      </c>
    </row>
    <row r="346" spans="1:17" hidden="1">
      <c r="A346" t="s">
        <v>879</v>
      </c>
      <c r="B346" t="s">
        <v>1679</v>
      </c>
      <c r="C346" t="s">
        <v>133</v>
      </c>
      <c r="D346" t="s">
        <v>2189</v>
      </c>
      <c r="E346" t="s">
        <v>92</v>
      </c>
      <c r="F346">
        <v>40700</v>
      </c>
      <c r="G346" t="s">
        <v>784</v>
      </c>
      <c r="I346" t="s">
        <v>260</v>
      </c>
      <c r="J346">
        <v>2026</v>
      </c>
      <c r="K346">
        <v>5</v>
      </c>
      <c r="L346" t="s">
        <v>95</v>
      </c>
      <c r="M346">
        <v>310.82</v>
      </c>
      <c r="N346">
        <v>1</v>
      </c>
      <c r="O346">
        <v>310.82</v>
      </c>
      <c r="P346" t="s">
        <v>2190</v>
      </c>
    </row>
    <row r="347" spans="1:17" hidden="1">
      <c r="A347" t="s">
        <v>879</v>
      </c>
      <c r="B347" t="s">
        <v>1679</v>
      </c>
      <c r="C347" t="s">
        <v>133</v>
      </c>
      <c r="D347" t="s">
        <v>2189</v>
      </c>
      <c r="E347" t="s">
        <v>92</v>
      </c>
      <c r="F347">
        <v>40700</v>
      </c>
      <c r="G347" t="s">
        <v>784</v>
      </c>
      <c r="I347" t="s">
        <v>197</v>
      </c>
      <c r="J347">
        <v>2026</v>
      </c>
      <c r="K347">
        <v>5</v>
      </c>
      <c r="L347" t="s">
        <v>95</v>
      </c>
      <c r="M347">
        <v>1027.52</v>
      </c>
      <c r="N347">
        <v>1</v>
      </c>
      <c r="O347">
        <v>1027.52</v>
      </c>
      <c r="P347" t="s">
        <v>2190</v>
      </c>
    </row>
    <row r="348" spans="1:17" hidden="1">
      <c r="A348" t="s">
        <v>879</v>
      </c>
      <c r="B348" t="s">
        <v>1679</v>
      </c>
      <c r="C348" t="s">
        <v>133</v>
      </c>
      <c r="D348" t="s">
        <v>2189</v>
      </c>
      <c r="E348" t="s">
        <v>106</v>
      </c>
      <c r="F348">
        <v>40700</v>
      </c>
      <c r="G348" t="s">
        <v>784</v>
      </c>
      <c r="I348" t="s">
        <v>118</v>
      </c>
      <c r="J348">
        <v>2026</v>
      </c>
      <c r="K348">
        <v>5</v>
      </c>
      <c r="L348" t="s">
        <v>95</v>
      </c>
      <c r="M348">
        <v>440.36</v>
      </c>
      <c r="N348">
        <v>1</v>
      </c>
      <c r="O348">
        <v>440.36</v>
      </c>
      <c r="P348" t="s">
        <v>2190</v>
      </c>
    </row>
    <row r="349" spans="1:17" hidden="1">
      <c r="A349" t="s">
        <v>879</v>
      </c>
      <c r="B349" t="s">
        <v>437</v>
      </c>
      <c r="C349" t="s">
        <v>133</v>
      </c>
      <c r="D349" t="s">
        <v>2189</v>
      </c>
      <c r="E349" t="s">
        <v>103</v>
      </c>
      <c r="F349">
        <v>40700</v>
      </c>
      <c r="G349" t="s">
        <v>784</v>
      </c>
      <c r="I349" t="s">
        <v>130</v>
      </c>
      <c r="J349">
        <v>2026</v>
      </c>
      <c r="K349">
        <v>5</v>
      </c>
      <c r="L349" t="s">
        <v>95</v>
      </c>
      <c r="M349">
        <v>1018.2</v>
      </c>
      <c r="N349">
        <v>1</v>
      </c>
      <c r="O349">
        <v>1018.2</v>
      </c>
      <c r="P349" t="s">
        <v>2190</v>
      </c>
      <c r="Q349">
        <v>1</v>
      </c>
    </row>
    <row r="350" spans="1:17" hidden="1">
      <c r="A350" t="s">
        <v>879</v>
      </c>
      <c r="B350" t="s">
        <v>437</v>
      </c>
      <c r="C350" t="s">
        <v>133</v>
      </c>
      <c r="D350" t="s">
        <v>2189</v>
      </c>
      <c r="E350" t="s">
        <v>92</v>
      </c>
      <c r="F350">
        <v>40700</v>
      </c>
      <c r="G350" t="s">
        <v>784</v>
      </c>
      <c r="I350" t="s">
        <v>203</v>
      </c>
      <c r="J350">
        <v>2026</v>
      </c>
      <c r="K350">
        <v>5</v>
      </c>
      <c r="L350" t="s">
        <v>95</v>
      </c>
      <c r="M350">
        <v>355.16</v>
      </c>
      <c r="N350">
        <v>1</v>
      </c>
      <c r="O350">
        <v>355.16</v>
      </c>
      <c r="P350" t="s">
        <v>2190</v>
      </c>
      <c r="Q350">
        <v>1</v>
      </c>
    </row>
    <row r="351" spans="1:17" hidden="1">
      <c r="A351" t="s">
        <v>879</v>
      </c>
      <c r="B351" t="s">
        <v>437</v>
      </c>
      <c r="C351" t="s">
        <v>133</v>
      </c>
      <c r="D351" t="s">
        <v>2189</v>
      </c>
      <c r="E351" t="s">
        <v>92</v>
      </c>
      <c r="F351">
        <v>40700</v>
      </c>
      <c r="G351" t="s">
        <v>784</v>
      </c>
      <c r="I351" t="s">
        <v>204</v>
      </c>
      <c r="J351">
        <v>2026</v>
      </c>
      <c r="K351">
        <v>5</v>
      </c>
      <c r="L351" t="s">
        <v>95</v>
      </c>
      <c r="M351">
        <v>238.56</v>
      </c>
      <c r="N351">
        <v>1</v>
      </c>
      <c r="O351">
        <v>238.56</v>
      </c>
      <c r="P351" t="s">
        <v>2190</v>
      </c>
    </row>
    <row r="352" spans="1:17" hidden="1">
      <c r="A352" t="s">
        <v>879</v>
      </c>
      <c r="B352" t="s">
        <v>437</v>
      </c>
      <c r="C352" t="s">
        <v>133</v>
      </c>
      <c r="D352" t="s">
        <v>2189</v>
      </c>
      <c r="E352" t="s">
        <v>92</v>
      </c>
      <c r="F352">
        <v>40700</v>
      </c>
      <c r="G352" t="s">
        <v>784</v>
      </c>
      <c r="I352" t="s">
        <v>260</v>
      </c>
      <c r="J352">
        <v>2026</v>
      </c>
      <c r="K352">
        <v>5</v>
      </c>
      <c r="L352" t="s">
        <v>95</v>
      </c>
      <c r="M352">
        <v>310.82</v>
      </c>
      <c r="N352">
        <v>1</v>
      </c>
      <c r="O352">
        <v>310.82</v>
      </c>
      <c r="P352" t="s">
        <v>2190</v>
      </c>
    </row>
    <row r="353" spans="1:17" hidden="1">
      <c r="A353" t="s">
        <v>879</v>
      </c>
      <c r="B353" t="s">
        <v>437</v>
      </c>
      <c r="C353" t="s">
        <v>133</v>
      </c>
      <c r="D353" t="s">
        <v>2189</v>
      </c>
      <c r="E353" t="s">
        <v>106</v>
      </c>
      <c r="F353">
        <v>40700</v>
      </c>
      <c r="G353" t="s">
        <v>784</v>
      </c>
      <c r="I353" t="s">
        <v>118</v>
      </c>
      <c r="J353">
        <v>2026</v>
      </c>
      <c r="K353">
        <v>5</v>
      </c>
      <c r="L353" t="s">
        <v>95</v>
      </c>
      <c r="M353">
        <v>110.09</v>
      </c>
      <c r="N353">
        <v>1</v>
      </c>
      <c r="O353">
        <v>110.09</v>
      </c>
      <c r="P353" t="s">
        <v>2190</v>
      </c>
    </row>
    <row r="354" spans="1:17" hidden="1">
      <c r="A354" t="s">
        <v>879</v>
      </c>
      <c r="B354" t="s">
        <v>1721</v>
      </c>
      <c r="C354" t="s">
        <v>133</v>
      </c>
      <c r="D354" t="s">
        <v>2189</v>
      </c>
      <c r="E354" t="s">
        <v>103</v>
      </c>
      <c r="F354">
        <v>40700</v>
      </c>
      <c r="G354" t="s">
        <v>784</v>
      </c>
      <c r="I354" t="s">
        <v>130</v>
      </c>
      <c r="J354">
        <v>2026</v>
      </c>
      <c r="K354">
        <v>5</v>
      </c>
      <c r="L354" t="s">
        <v>95</v>
      </c>
      <c r="M354">
        <v>509.1</v>
      </c>
      <c r="N354">
        <v>1</v>
      </c>
      <c r="O354">
        <v>509.1</v>
      </c>
      <c r="P354" t="s">
        <v>2190</v>
      </c>
      <c r="Q354">
        <v>1</v>
      </c>
    </row>
    <row r="355" spans="1:17" hidden="1">
      <c r="A355" t="s">
        <v>879</v>
      </c>
      <c r="B355" t="s">
        <v>1721</v>
      </c>
      <c r="C355" t="s">
        <v>133</v>
      </c>
      <c r="D355" t="s">
        <v>2189</v>
      </c>
      <c r="E355" t="s">
        <v>92</v>
      </c>
      <c r="F355">
        <v>40700</v>
      </c>
      <c r="G355" t="s">
        <v>784</v>
      </c>
      <c r="I355" t="s">
        <v>203</v>
      </c>
      <c r="J355">
        <v>2026</v>
      </c>
      <c r="K355">
        <v>5</v>
      </c>
      <c r="L355" t="s">
        <v>95</v>
      </c>
      <c r="M355">
        <v>177.58</v>
      </c>
      <c r="N355">
        <v>1</v>
      </c>
      <c r="O355">
        <v>177.58</v>
      </c>
      <c r="P355" t="s">
        <v>2190</v>
      </c>
      <c r="Q355">
        <v>1</v>
      </c>
    </row>
    <row r="356" spans="1:17" hidden="1">
      <c r="A356" t="s">
        <v>879</v>
      </c>
      <c r="B356" t="s">
        <v>1721</v>
      </c>
      <c r="C356" t="s">
        <v>133</v>
      </c>
      <c r="D356" t="s">
        <v>2189</v>
      </c>
      <c r="E356" t="s">
        <v>92</v>
      </c>
      <c r="F356">
        <v>40700</v>
      </c>
      <c r="G356" t="s">
        <v>784</v>
      </c>
      <c r="I356" t="s">
        <v>204</v>
      </c>
      <c r="J356">
        <v>2026</v>
      </c>
      <c r="K356">
        <v>5</v>
      </c>
      <c r="L356" t="s">
        <v>95</v>
      </c>
      <c r="M356">
        <v>119.28</v>
      </c>
      <c r="N356">
        <v>1</v>
      </c>
      <c r="O356">
        <v>119.28</v>
      </c>
      <c r="P356" t="s">
        <v>2190</v>
      </c>
    </row>
    <row r="357" spans="1:17" hidden="1">
      <c r="A357" t="s">
        <v>879</v>
      </c>
      <c r="B357" t="s">
        <v>1721</v>
      </c>
      <c r="C357" t="s">
        <v>133</v>
      </c>
      <c r="D357" t="s">
        <v>2189</v>
      </c>
      <c r="E357" t="s">
        <v>92</v>
      </c>
      <c r="F357">
        <v>40700</v>
      </c>
      <c r="G357" t="s">
        <v>784</v>
      </c>
      <c r="I357" t="s">
        <v>260</v>
      </c>
      <c r="J357">
        <v>2026</v>
      </c>
      <c r="K357">
        <v>5</v>
      </c>
      <c r="L357" t="s">
        <v>95</v>
      </c>
      <c r="M357">
        <v>310.82</v>
      </c>
      <c r="N357">
        <v>1</v>
      </c>
      <c r="O357">
        <v>310.82</v>
      </c>
      <c r="P357" t="s">
        <v>2190</v>
      </c>
    </row>
    <row r="358" spans="1:17" hidden="1">
      <c r="A358" t="s">
        <v>879</v>
      </c>
      <c r="B358" t="s">
        <v>1721</v>
      </c>
      <c r="C358" t="s">
        <v>133</v>
      </c>
      <c r="D358" t="s">
        <v>2189</v>
      </c>
      <c r="E358" t="s">
        <v>106</v>
      </c>
      <c r="F358">
        <v>40700</v>
      </c>
      <c r="G358" t="s">
        <v>784</v>
      </c>
      <c r="I358" t="s">
        <v>118</v>
      </c>
      <c r="J358">
        <v>2026</v>
      </c>
      <c r="K358">
        <v>5</v>
      </c>
      <c r="L358" t="s">
        <v>95</v>
      </c>
      <c r="M358">
        <v>110.09</v>
      </c>
      <c r="N358">
        <v>1</v>
      </c>
      <c r="O358">
        <v>110.09</v>
      </c>
      <c r="P358" t="s">
        <v>2190</v>
      </c>
    </row>
    <row r="359" spans="1:17" hidden="1">
      <c r="A359" t="s">
        <v>879</v>
      </c>
      <c r="B359" t="s">
        <v>2205</v>
      </c>
      <c r="C359" t="s">
        <v>133</v>
      </c>
      <c r="D359" t="s">
        <v>2189</v>
      </c>
      <c r="E359" t="s">
        <v>103</v>
      </c>
      <c r="F359">
        <v>40700</v>
      </c>
      <c r="G359" t="s">
        <v>784</v>
      </c>
      <c r="I359" t="s">
        <v>130</v>
      </c>
      <c r="J359">
        <v>2026</v>
      </c>
      <c r="K359">
        <v>5</v>
      </c>
      <c r="L359" t="s">
        <v>95</v>
      </c>
      <c r="M359">
        <v>4606.47</v>
      </c>
      <c r="N359">
        <v>1</v>
      </c>
      <c r="O359">
        <v>4606.47</v>
      </c>
      <c r="P359" t="s">
        <v>2190</v>
      </c>
      <c r="Q359">
        <v>1</v>
      </c>
    </row>
    <row r="360" spans="1:17" hidden="1">
      <c r="A360" t="s">
        <v>879</v>
      </c>
      <c r="B360" t="s">
        <v>2205</v>
      </c>
      <c r="C360" t="s">
        <v>133</v>
      </c>
      <c r="D360" t="s">
        <v>2189</v>
      </c>
      <c r="E360" t="s">
        <v>92</v>
      </c>
      <c r="F360">
        <v>40700</v>
      </c>
      <c r="G360" t="s">
        <v>784</v>
      </c>
      <c r="I360" t="s">
        <v>638</v>
      </c>
      <c r="J360">
        <v>2026</v>
      </c>
      <c r="K360">
        <v>5</v>
      </c>
      <c r="L360" t="s">
        <v>95</v>
      </c>
      <c r="M360">
        <v>2104.29</v>
      </c>
      <c r="N360">
        <v>1</v>
      </c>
      <c r="O360">
        <v>2104.29</v>
      </c>
      <c r="P360" t="s">
        <v>2190</v>
      </c>
      <c r="Q360">
        <v>1</v>
      </c>
    </row>
    <row r="361" spans="1:17" hidden="1">
      <c r="A361" t="s">
        <v>879</v>
      </c>
      <c r="B361" t="s">
        <v>2205</v>
      </c>
      <c r="C361" t="s">
        <v>133</v>
      </c>
      <c r="D361" t="s">
        <v>2189</v>
      </c>
      <c r="E361" t="s">
        <v>92</v>
      </c>
      <c r="F361">
        <v>40700</v>
      </c>
      <c r="G361" t="s">
        <v>784</v>
      </c>
      <c r="I361" t="s">
        <v>204</v>
      </c>
      <c r="J361">
        <v>2026</v>
      </c>
      <c r="K361">
        <v>5</v>
      </c>
      <c r="L361" t="s">
        <v>95</v>
      </c>
      <c r="M361">
        <v>357.84</v>
      </c>
      <c r="N361">
        <v>1</v>
      </c>
      <c r="O361">
        <v>357.84</v>
      </c>
      <c r="P361" t="s">
        <v>2190</v>
      </c>
    </row>
    <row r="362" spans="1:17" hidden="1">
      <c r="A362" t="s">
        <v>879</v>
      </c>
      <c r="B362" t="s">
        <v>2205</v>
      </c>
      <c r="C362" t="s">
        <v>133</v>
      </c>
      <c r="D362" t="s">
        <v>2189</v>
      </c>
      <c r="E362" t="s">
        <v>92</v>
      </c>
      <c r="F362">
        <v>40700</v>
      </c>
      <c r="G362" t="s">
        <v>784</v>
      </c>
      <c r="I362" t="s">
        <v>260</v>
      </c>
      <c r="J362">
        <v>2026</v>
      </c>
      <c r="K362">
        <v>5</v>
      </c>
      <c r="L362" t="s">
        <v>95</v>
      </c>
      <c r="M362">
        <v>310.82</v>
      </c>
      <c r="N362">
        <v>1</v>
      </c>
      <c r="O362">
        <v>310.82</v>
      </c>
      <c r="P362" t="s">
        <v>2190</v>
      </c>
    </row>
    <row r="363" spans="1:17" hidden="1">
      <c r="A363" t="s">
        <v>879</v>
      </c>
      <c r="B363" t="s">
        <v>2205</v>
      </c>
      <c r="C363" t="s">
        <v>133</v>
      </c>
      <c r="D363" t="s">
        <v>2189</v>
      </c>
      <c r="E363" t="s">
        <v>106</v>
      </c>
      <c r="F363">
        <v>40700</v>
      </c>
      <c r="G363" t="s">
        <v>784</v>
      </c>
      <c r="I363" t="s">
        <v>118</v>
      </c>
      <c r="J363">
        <v>2026</v>
      </c>
      <c r="K363">
        <v>5</v>
      </c>
      <c r="L363" t="s">
        <v>95</v>
      </c>
      <c r="M363">
        <v>440.36</v>
      </c>
      <c r="N363">
        <v>1</v>
      </c>
      <c r="O363">
        <v>440.36</v>
      </c>
      <c r="P363" t="s">
        <v>2190</v>
      </c>
    </row>
    <row r="364" spans="1:17" hidden="1">
      <c r="A364" t="s">
        <v>2295</v>
      </c>
      <c r="B364" t="s">
        <v>1729</v>
      </c>
      <c r="C364" t="s">
        <v>2206</v>
      </c>
      <c r="D364" t="s">
        <v>2189</v>
      </c>
      <c r="E364" t="s">
        <v>92</v>
      </c>
      <c r="F364">
        <v>40700</v>
      </c>
      <c r="G364" t="s">
        <v>784</v>
      </c>
      <c r="I364" t="s">
        <v>260</v>
      </c>
      <c r="J364">
        <v>2026</v>
      </c>
      <c r="K364">
        <v>5</v>
      </c>
      <c r="L364" t="s">
        <v>95</v>
      </c>
      <c r="M364">
        <v>1331.93</v>
      </c>
      <c r="N364">
        <v>1</v>
      </c>
      <c r="O364">
        <v>1331.93</v>
      </c>
      <c r="P364" t="s">
        <v>2190</v>
      </c>
    </row>
    <row r="365" spans="1:17" hidden="1">
      <c r="A365" t="s">
        <v>2295</v>
      </c>
      <c r="B365" t="s">
        <v>1729</v>
      </c>
      <c r="C365" t="s">
        <v>2206</v>
      </c>
      <c r="D365" t="s">
        <v>2189</v>
      </c>
      <c r="E365" t="s">
        <v>106</v>
      </c>
      <c r="F365">
        <v>40700</v>
      </c>
      <c r="G365" t="s">
        <v>784</v>
      </c>
      <c r="I365" t="s">
        <v>146</v>
      </c>
      <c r="J365">
        <v>2026</v>
      </c>
      <c r="K365">
        <v>5</v>
      </c>
      <c r="L365" t="s">
        <v>95</v>
      </c>
      <c r="M365">
        <v>848.28</v>
      </c>
      <c r="N365">
        <v>1</v>
      </c>
      <c r="O365">
        <v>848.28</v>
      </c>
      <c r="P365" t="s">
        <v>2190</v>
      </c>
    </row>
    <row r="366" spans="1:17" hidden="1">
      <c r="A366" t="s">
        <v>2295</v>
      </c>
      <c r="B366" t="s">
        <v>1729</v>
      </c>
      <c r="C366" t="s">
        <v>2206</v>
      </c>
      <c r="D366" t="s">
        <v>2189</v>
      </c>
      <c r="E366" t="s">
        <v>106</v>
      </c>
      <c r="F366">
        <v>40700</v>
      </c>
      <c r="G366" t="s">
        <v>784</v>
      </c>
      <c r="I366" t="s">
        <v>112</v>
      </c>
      <c r="J366">
        <v>2026</v>
      </c>
      <c r="K366">
        <v>5</v>
      </c>
      <c r="L366" t="s">
        <v>95</v>
      </c>
      <c r="M366">
        <v>148.68</v>
      </c>
      <c r="N366">
        <v>1</v>
      </c>
      <c r="O366">
        <v>148.68</v>
      </c>
      <c r="P366" t="s">
        <v>2190</v>
      </c>
    </row>
    <row r="367" spans="1:17" hidden="1">
      <c r="A367" t="s">
        <v>879</v>
      </c>
      <c r="B367" t="s">
        <v>440</v>
      </c>
      <c r="C367" t="s">
        <v>133</v>
      </c>
      <c r="D367" t="s">
        <v>2189</v>
      </c>
      <c r="E367" t="s">
        <v>103</v>
      </c>
      <c r="F367">
        <v>40700</v>
      </c>
      <c r="G367" t="s">
        <v>784</v>
      </c>
      <c r="I367" t="s">
        <v>130</v>
      </c>
      <c r="J367">
        <v>2026</v>
      </c>
      <c r="K367">
        <v>5</v>
      </c>
      <c r="L367" t="s">
        <v>95</v>
      </c>
      <c r="M367">
        <v>16777.150000000001</v>
      </c>
      <c r="N367">
        <v>1</v>
      </c>
      <c r="O367">
        <v>16777.150000000001</v>
      </c>
      <c r="P367" t="s">
        <v>2190</v>
      </c>
      <c r="Q367">
        <v>1</v>
      </c>
    </row>
    <row r="368" spans="1:17" hidden="1">
      <c r="A368" t="s">
        <v>879</v>
      </c>
      <c r="B368" t="s">
        <v>440</v>
      </c>
      <c r="C368" t="s">
        <v>133</v>
      </c>
      <c r="D368" t="s">
        <v>2189</v>
      </c>
      <c r="E368" t="s">
        <v>92</v>
      </c>
      <c r="F368">
        <v>40700</v>
      </c>
      <c r="G368" t="s">
        <v>784</v>
      </c>
      <c r="I368" t="s">
        <v>203</v>
      </c>
      <c r="J368">
        <v>2026</v>
      </c>
      <c r="K368">
        <v>5</v>
      </c>
      <c r="L368" t="s">
        <v>95</v>
      </c>
      <c r="M368">
        <v>3551.6</v>
      </c>
      <c r="N368">
        <v>1</v>
      </c>
      <c r="O368">
        <v>3551.6</v>
      </c>
      <c r="P368" t="s">
        <v>2190</v>
      </c>
      <c r="Q368">
        <v>1</v>
      </c>
    </row>
    <row r="369" spans="1:17" hidden="1">
      <c r="A369" t="s">
        <v>879</v>
      </c>
      <c r="B369" t="s">
        <v>440</v>
      </c>
      <c r="C369" t="s">
        <v>133</v>
      </c>
      <c r="D369" t="s">
        <v>2189</v>
      </c>
      <c r="E369" t="s">
        <v>92</v>
      </c>
      <c r="F369">
        <v>40700</v>
      </c>
      <c r="G369" t="s">
        <v>784</v>
      </c>
      <c r="I369" t="s">
        <v>638</v>
      </c>
      <c r="J369">
        <v>2026</v>
      </c>
      <c r="K369">
        <v>5</v>
      </c>
      <c r="L369" t="s">
        <v>95</v>
      </c>
      <c r="M369">
        <v>4910.01</v>
      </c>
      <c r="N369">
        <v>1</v>
      </c>
      <c r="O369">
        <v>4910.01</v>
      </c>
      <c r="P369" t="s">
        <v>2190</v>
      </c>
      <c r="Q369">
        <v>1</v>
      </c>
    </row>
    <row r="370" spans="1:17" hidden="1">
      <c r="A370" t="s">
        <v>879</v>
      </c>
      <c r="B370" t="s">
        <v>440</v>
      </c>
      <c r="C370" t="s">
        <v>133</v>
      </c>
      <c r="D370" t="s">
        <v>2189</v>
      </c>
      <c r="E370" t="s">
        <v>92</v>
      </c>
      <c r="F370">
        <v>40700</v>
      </c>
      <c r="G370" t="s">
        <v>784</v>
      </c>
      <c r="I370" t="s">
        <v>204</v>
      </c>
      <c r="J370">
        <v>2026</v>
      </c>
      <c r="K370">
        <v>5</v>
      </c>
      <c r="L370" t="s">
        <v>95</v>
      </c>
      <c r="M370">
        <v>3936.24</v>
      </c>
      <c r="N370">
        <v>1</v>
      </c>
      <c r="O370">
        <v>3936.24</v>
      </c>
      <c r="P370" t="s">
        <v>2190</v>
      </c>
    </row>
    <row r="371" spans="1:17" hidden="1">
      <c r="A371" t="s">
        <v>879</v>
      </c>
      <c r="B371" t="s">
        <v>440</v>
      </c>
      <c r="C371" t="s">
        <v>133</v>
      </c>
      <c r="D371" t="s">
        <v>2189</v>
      </c>
      <c r="E371" t="s">
        <v>92</v>
      </c>
      <c r="F371">
        <v>40700</v>
      </c>
      <c r="G371" t="s">
        <v>784</v>
      </c>
      <c r="I371" t="s">
        <v>260</v>
      </c>
      <c r="J371">
        <v>2026</v>
      </c>
      <c r="K371">
        <v>5</v>
      </c>
      <c r="L371" t="s">
        <v>95</v>
      </c>
      <c r="M371">
        <v>310.82</v>
      </c>
      <c r="N371">
        <v>1</v>
      </c>
      <c r="O371">
        <v>310.82</v>
      </c>
      <c r="P371" t="s">
        <v>2190</v>
      </c>
    </row>
    <row r="372" spans="1:17" hidden="1">
      <c r="A372" t="s">
        <v>879</v>
      </c>
      <c r="B372" t="s">
        <v>440</v>
      </c>
      <c r="C372" t="s">
        <v>133</v>
      </c>
      <c r="D372" t="s">
        <v>2189</v>
      </c>
      <c r="E372" t="s">
        <v>106</v>
      </c>
      <c r="F372">
        <v>40700</v>
      </c>
      <c r="G372" t="s">
        <v>784</v>
      </c>
      <c r="I372" t="s">
        <v>118</v>
      </c>
      <c r="J372">
        <v>2026</v>
      </c>
      <c r="K372">
        <v>5</v>
      </c>
      <c r="L372" t="s">
        <v>95</v>
      </c>
      <c r="M372">
        <v>2532.0700000000002</v>
      </c>
      <c r="N372">
        <v>1</v>
      </c>
      <c r="O372">
        <v>2532.0700000000002</v>
      </c>
      <c r="P372" t="s">
        <v>2190</v>
      </c>
    </row>
    <row r="373" spans="1:17" hidden="1">
      <c r="A373" t="s">
        <v>2438</v>
      </c>
      <c r="B373" t="s">
        <v>441</v>
      </c>
      <c r="C373" t="s">
        <v>296</v>
      </c>
      <c r="D373" t="s">
        <v>2189</v>
      </c>
      <c r="E373" t="s">
        <v>92</v>
      </c>
      <c r="F373">
        <v>40700</v>
      </c>
      <c r="G373" t="s">
        <v>784</v>
      </c>
      <c r="I373" t="s">
        <v>2207</v>
      </c>
      <c r="J373">
        <v>2026</v>
      </c>
      <c r="K373">
        <v>5</v>
      </c>
      <c r="L373" t="s">
        <v>95</v>
      </c>
      <c r="M373">
        <v>18</v>
      </c>
      <c r="N373">
        <v>1</v>
      </c>
      <c r="O373">
        <v>18</v>
      </c>
      <c r="P373" t="s">
        <v>2190</v>
      </c>
    </row>
    <row r="374" spans="1:17" hidden="1">
      <c r="A374" t="s">
        <v>2438</v>
      </c>
      <c r="B374" t="s">
        <v>441</v>
      </c>
      <c r="C374" t="s">
        <v>296</v>
      </c>
      <c r="D374" t="s">
        <v>2189</v>
      </c>
      <c r="E374" t="s">
        <v>103</v>
      </c>
      <c r="F374">
        <v>40700</v>
      </c>
      <c r="G374" t="s">
        <v>784</v>
      </c>
      <c r="I374" t="s">
        <v>130</v>
      </c>
      <c r="J374">
        <v>2026</v>
      </c>
      <c r="K374">
        <v>5</v>
      </c>
      <c r="L374" t="s">
        <v>95</v>
      </c>
      <c r="M374">
        <v>667.42</v>
      </c>
      <c r="N374">
        <v>1</v>
      </c>
      <c r="O374">
        <v>667.42</v>
      </c>
      <c r="P374" t="s">
        <v>2190</v>
      </c>
      <c r="Q374">
        <v>1</v>
      </c>
    </row>
    <row r="375" spans="1:17" hidden="1">
      <c r="A375" t="s">
        <v>2438</v>
      </c>
      <c r="B375" t="s">
        <v>441</v>
      </c>
      <c r="C375" t="s">
        <v>296</v>
      </c>
      <c r="D375" t="s">
        <v>2189</v>
      </c>
      <c r="E375" t="s">
        <v>92</v>
      </c>
      <c r="F375">
        <v>40700</v>
      </c>
      <c r="G375" t="s">
        <v>784</v>
      </c>
      <c r="I375" t="s">
        <v>256</v>
      </c>
      <c r="J375">
        <v>2026</v>
      </c>
      <c r="K375">
        <v>5</v>
      </c>
      <c r="L375" t="s">
        <v>95</v>
      </c>
      <c r="M375">
        <v>392</v>
      </c>
      <c r="N375">
        <v>1</v>
      </c>
      <c r="O375">
        <v>392</v>
      </c>
      <c r="P375" t="s">
        <v>2190</v>
      </c>
      <c r="Q375">
        <v>1</v>
      </c>
    </row>
    <row r="376" spans="1:17" hidden="1">
      <c r="A376" t="s">
        <v>2438</v>
      </c>
      <c r="B376" t="s">
        <v>441</v>
      </c>
      <c r="C376" t="s">
        <v>296</v>
      </c>
      <c r="D376" t="s">
        <v>2189</v>
      </c>
      <c r="E376" t="s">
        <v>92</v>
      </c>
      <c r="F376">
        <v>40700</v>
      </c>
      <c r="G376" t="s">
        <v>784</v>
      </c>
      <c r="I376" t="s">
        <v>257</v>
      </c>
      <c r="J376">
        <v>2026</v>
      </c>
      <c r="K376">
        <v>5</v>
      </c>
      <c r="L376" t="s">
        <v>95</v>
      </c>
      <c r="M376">
        <v>238.3</v>
      </c>
      <c r="N376">
        <v>1</v>
      </c>
      <c r="O376">
        <v>238.3</v>
      </c>
      <c r="P376" t="s">
        <v>2190</v>
      </c>
    </row>
    <row r="377" spans="1:17" hidden="1">
      <c r="A377" t="s">
        <v>2438</v>
      </c>
      <c r="B377" t="s">
        <v>441</v>
      </c>
      <c r="C377" t="s">
        <v>296</v>
      </c>
      <c r="D377" t="s">
        <v>2189</v>
      </c>
      <c r="E377" t="s">
        <v>92</v>
      </c>
      <c r="F377">
        <v>40700</v>
      </c>
      <c r="G377" t="s">
        <v>784</v>
      </c>
      <c r="I377" t="s">
        <v>260</v>
      </c>
      <c r="J377">
        <v>2026</v>
      </c>
      <c r="K377">
        <v>5</v>
      </c>
      <c r="L377" t="s">
        <v>95</v>
      </c>
      <c r="M377">
        <v>376.26</v>
      </c>
      <c r="N377">
        <v>1</v>
      </c>
      <c r="O377">
        <v>376.26</v>
      </c>
      <c r="P377" t="s">
        <v>2190</v>
      </c>
    </row>
    <row r="378" spans="1:17" hidden="1">
      <c r="A378" t="s">
        <v>2438</v>
      </c>
      <c r="B378" t="s">
        <v>441</v>
      </c>
      <c r="C378" t="s">
        <v>296</v>
      </c>
      <c r="D378" t="s">
        <v>2189</v>
      </c>
      <c r="E378" t="s">
        <v>106</v>
      </c>
      <c r="F378">
        <v>40700</v>
      </c>
      <c r="G378" t="s">
        <v>784</v>
      </c>
      <c r="I378" t="s">
        <v>2198</v>
      </c>
      <c r="J378">
        <v>2026</v>
      </c>
      <c r="K378">
        <v>5</v>
      </c>
      <c r="L378" t="s">
        <v>95</v>
      </c>
      <c r="M378">
        <v>2884.7</v>
      </c>
      <c r="N378">
        <v>1</v>
      </c>
      <c r="O378">
        <v>2884.7</v>
      </c>
      <c r="P378" t="s">
        <v>2190</v>
      </c>
    </row>
    <row r="379" spans="1:17" hidden="1">
      <c r="A379" t="s">
        <v>424</v>
      </c>
      <c r="B379" t="s">
        <v>753</v>
      </c>
      <c r="C379" t="s">
        <v>424</v>
      </c>
      <c r="D379" t="s">
        <v>2189</v>
      </c>
      <c r="E379" t="s">
        <v>106</v>
      </c>
      <c r="F379">
        <v>40700</v>
      </c>
      <c r="G379" t="s">
        <v>784</v>
      </c>
      <c r="I379" t="s">
        <v>112</v>
      </c>
      <c r="J379">
        <v>2026</v>
      </c>
      <c r="K379">
        <v>5</v>
      </c>
      <c r="L379" t="s">
        <v>95</v>
      </c>
      <c r="M379">
        <v>155.72</v>
      </c>
      <c r="N379">
        <v>1</v>
      </c>
      <c r="O379">
        <v>155.72</v>
      </c>
      <c r="P379" t="s">
        <v>2190</v>
      </c>
    </row>
    <row r="380" spans="1:17" hidden="1">
      <c r="A380" t="s">
        <v>2295</v>
      </c>
      <c r="B380" t="s">
        <v>1778</v>
      </c>
      <c r="C380" t="s">
        <v>1156</v>
      </c>
      <c r="D380" t="s">
        <v>2189</v>
      </c>
      <c r="E380" t="s">
        <v>92</v>
      </c>
      <c r="F380">
        <v>40900</v>
      </c>
      <c r="G380" t="s">
        <v>2442</v>
      </c>
      <c r="I380" t="s">
        <v>260</v>
      </c>
      <c r="J380">
        <v>2026</v>
      </c>
      <c r="K380">
        <v>5</v>
      </c>
      <c r="L380" t="s">
        <v>95</v>
      </c>
      <c r="M380">
        <v>1134</v>
      </c>
      <c r="N380">
        <v>1</v>
      </c>
      <c r="O380">
        <v>1134</v>
      </c>
      <c r="P380" t="s">
        <v>2190</v>
      </c>
    </row>
    <row r="381" spans="1:17" hidden="1">
      <c r="A381" t="s">
        <v>2295</v>
      </c>
      <c r="B381" t="s">
        <v>1778</v>
      </c>
      <c r="C381" t="s">
        <v>1156</v>
      </c>
      <c r="D381" t="s">
        <v>2189</v>
      </c>
      <c r="E381" t="s">
        <v>106</v>
      </c>
      <c r="F381">
        <v>40900</v>
      </c>
      <c r="G381" t="s">
        <v>2442</v>
      </c>
      <c r="I381" t="s">
        <v>713</v>
      </c>
      <c r="J381">
        <v>2026</v>
      </c>
      <c r="K381">
        <v>5</v>
      </c>
      <c r="L381" t="s">
        <v>95</v>
      </c>
      <c r="M381">
        <v>637.5</v>
      </c>
      <c r="N381">
        <v>1</v>
      </c>
      <c r="O381">
        <v>637.5</v>
      </c>
      <c r="P381" t="s">
        <v>2190</v>
      </c>
    </row>
    <row r="382" spans="1:17" hidden="1">
      <c r="A382" t="s">
        <v>2295</v>
      </c>
      <c r="B382" t="s">
        <v>448</v>
      </c>
      <c r="C382" t="s">
        <v>423</v>
      </c>
      <c r="D382" t="s">
        <v>2189</v>
      </c>
      <c r="E382" t="s">
        <v>92</v>
      </c>
      <c r="F382">
        <v>40700</v>
      </c>
      <c r="G382" t="s">
        <v>784</v>
      </c>
      <c r="I382" t="s">
        <v>260</v>
      </c>
      <c r="J382">
        <v>2026</v>
      </c>
      <c r="K382">
        <v>5</v>
      </c>
      <c r="L382" t="s">
        <v>95</v>
      </c>
      <c r="M382">
        <v>1553.92</v>
      </c>
      <c r="N382">
        <v>1</v>
      </c>
      <c r="O382">
        <v>1553.92</v>
      </c>
      <c r="P382" t="s">
        <v>2190</v>
      </c>
    </row>
    <row r="383" spans="1:17" hidden="1">
      <c r="A383" t="s">
        <v>2295</v>
      </c>
      <c r="B383" t="s">
        <v>448</v>
      </c>
      <c r="C383" t="s">
        <v>423</v>
      </c>
      <c r="D383" t="s">
        <v>2189</v>
      </c>
      <c r="E383" t="s">
        <v>106</v>
      </c>
      <c r="F383">
        <v>40700</v>
      </c>
      <c r="G383" t="s">
        <v>784</v>
      </c>
      <c r="I383" t="s">
        <v>146</v>
      </c>
      <c r="J383">
        <v>2026</v>
      </c>
      <c r="K383">
        <v>5</v>
      </c>
      <c r="L383" t="s">
        <v>95</v>
      </c>
      <c r="M383">
        <v>1298.92</v>
      </c>
      <c r="N383">
        <v>1</v>
      </c>
      <c r="O383">
        <v>1298.92</v>
      </c>
      <c r="P383" t="s">
        <v>2190</v>
      </c>
    </row>
    <row r="384" spans="1:17" hidden="1">
      <c r="A384" t="s">
        <v>2295</v>
      </c>
      <c r="B384" t="s">
        <v>448</v>
      </c>
      <c r="C384" t="s">
        <v>423</v>
      </c>
      <c r="D384" t="s">
        <v>2189</v>
      </c>
      <c r="E384" t="s">
        <v>106</v>
      </c>
      <c r="F384">
        <v>40700</v>
      </c>
      <c r="G384" t="s">
        <v>784</v>
      </c>
      <c r="I384" t="s">
        <v>112</v>
      </c>
      <c r="J384">
        <v>2026</v>
      </c>
      <c r="K384">
        <v>5</v>
      </c>
      <c r="L384" t="s">
        <v>95</v>
      </c>
      <c r="M384">
        <v>195.14</v>
      </c>
      <c r="N384">
        <v>1</v>
      </c>
      <c r="O384">
        <v>195.14</v>
      </c>
      <c r="P384" t="s">
        <v>2190</v>
      </c>
    </row>
    <row r="385" spans="1:17" hidden="1">
      <c r="A385" t="s">
        <v>2295</v>
      </c>
      <c r="B385" t="s">
        <v>448</v>
      </c>
      <c r="C385" t="s">
        <v>423</v>
      </c>
      <c r="D385" t="s">
        <v>2189</v>
      </c>
      <c r="E385" t="s">
        <v>106</v>
      </c>
      <c r="F385">
        <v>40700</v>
      </c>
      <c r="G385" t="s">
        <v>784</v>
      </c>
      <c r="I385" t="s">
        <v>163</v>
      </c>
      <c r="J385">
        <v>2026</v>
      </c>
      <c r="K385">
        <v>5</v>
      </c>
      <c r="L385" t="s">
        <v>95</v>
      </c>
      <c r="M385">
        <v>778.16</v>
      </c>
      <c r="N385">
        <v>1</v>
      </c>
      <c r="O385">
        <v>778.16</v>
      </c>
      <c r="P385" t="s">
        <v>2190</v>
      </c>
    </row>
    <row r="386" spans="1:17" hidden="1">
      <c r="A386" t="s">
        <v>879</v>
      </c>
      <c r="B386" t="s">
        <v>452</v>
      </c>
      <c r="C386" t="s">
        <v>133</v>
      </c>
      <c r="D386" t="s">
        <v>2189</v>
      </c>
      <c r="E386" t="s">
        <v>103</v>
      </c>
      <c r="F386">
        <v>40700</v>
      </c>
      <c r="G386" t="s">
        <v>784</v>
      </c>
      <c r="I386" t="s">
        <v>130</v>
      </c>
      <c r="J386">
        <v>2026</v>
      </c>
      <c r="K386">
        <v>5</v>
      </c>
      <c r="L386" t="s">
        <v>95</v>
      </c>
      <c r="M386">
        <v>813.77</v>
      </c>
      <c r="N386">
        <v>1</v>
      </c>
      <c r="O386">
        <v>813.77</v>
      </c>
      <c r="P386" t="s">
        <v>2190</v>
      </c>
      <c r="Q386">
        <v>1</v>
      </c>
    </row>
    <row r="387" spans="1:17" hidden="1">
      <c r="A387" t="s">
        <v>879</v>
      </c>
      <c r="B387" t="s">
        <v>452</v>
      </c>
      <c r="C387" t="s">
        <v>133</v>
      </c>
      <c r="D387" t="s">
        <v>2189</v>
      </c>
      <c r="E387" t="s">
        <v>92</v>
      </c>
      <c r="F387">
        <v>40700</v>
      </c>
      <c r="G387" t="s">
        <v>784</v>
      </c>
      <c r="I387" t="s">
        <v>203</v>
      </c>
      <c r="J387">
        <v>2026</v>
      </c>
      <c r="K387">
        <v>5</v>
      </c>
      <c r="L387" t="s">
        <v>95</v>
      </c>
      <c r="M387">
        <v>177.58</v>
      </c>
      <c r="N387">
        <v>1</v>
      </c>
      <c r="O387">
        <v>177.58</v>
      </c>
      <c r="P387" t="s">
        <v>2190</v>
      </c>
      <c r="Q387">
        <v>1</v>
      </c>
    </row>
    <row r="388" spans="1:17" hidden="1">
      <c r="A388" t="s">
        <v>879</v>
      </c>
      <c r="B388" t="s">
        <v>452</v>
      </c>
      <c r="C388" t="s">
        <v>133</v>
      </c>
      <c r="D388" t="s">
        <v>2189</v>
      </c>
      <c r="E388" t="s">
        <v>92</v>
      </c>
      <c r="F388">
        <v>40700</v>
      </c>
      <c r="G388" t="s">
        <v>784</v>
      </c>
      <c r="I388" t="s">
        <v>2208</v>
      </c>
      <c r="J388">
        <v>2026</v>
      </c>
      <c r="K388">
        <v>5</v>
      </c>
      <c r="L388" t="s">
        <v>95</v>
      </c>
      <c r="M388">
        <v>211.8</v>
      </c>
      <c r="N388">
        <v>1</v>
      </c>
      <c r="O388">
        <v>211.8</v>
      </c>
      <c r="P388" t="s">
        <v>2190</v>
      </c>
      <c r="Q388">
        <v>1</v>
      </c>
    </row>
    <row r="389" spans="1:17" hidden="1">
      <c r="A389" t="s">
        <v>879</v>
      </c>
      <c r="B389" t="s">
        <v>452</v>
      </c>
      <c r="C389" t="s">
        <v>133</v>
      </c>
      <c r="D389" t="s">
        <v>2189</v>
      </c>
      <c r="E389" t="s">
        <v>92</v>
      </c>
      <c r="F389">
        <v>40700</v>
      </c>
      <c r="G389" t="s">
        <v>784</v>
      </c>
      <c r="I389" t="s">
        <v>204</v>
      </c>
      <c r="J389">
        <v>2026</v>
      </c>
      <c r="K389">
        <v>5</v>
      </c>
      <c r="L389" t="s">
        <v>95</v>
      </c>
      <c r="M389">
        <v>119.28</v>
      </c>
      <c r="N389">
        <v>1</v>
      </c>
      <c r="O389">
        <v>119.28</v>
      </c>
      <c r="P389" t="s">
        <v>2190</v>
      </c>
    </row>
    <row r="390" spans="1:17" hidden="1">
      <c r="A390" t="s">
        <v>879</v>
      </c>
      <c r="B390" t="s">
        <v>452</v>
      </c>
      <c r="C390" t="s">
        <v>133</v>
      </c>
      <c r="D390" t="s">
        <v>2189</v>
      </c>
      <c r="E390" t="s">
        <v>92</v>
      </c>
      <c r="F390">
        <v>40700</v>
      </c>
      <c r="G390" t="s">
        <v>784</v>
      </c>
      <c r="I390" t="s">
        <v>257</v>
      </c>
      <c r="J390">
        <v>2026</v>
      </c>
      <c r="K390">
        <v>5</v>
      </c>
      <c r="L390" t="s">
        <v>95</v>
      </c>
      <c r="M390">
        <v>143.13</v>
      </c>
      <c r="N390">
        <v>1</v>
      </c>
      <c r="O390">
        <v>143.13</v>
      </c>
      <c r="P390" t="s">
        <v>2190</v>
      </c>
    </row>
    <row r="391" spans="1:17" hidden="1">
      <c r="A391" t="s">
        <v>879</v>
      </c>
      <c r="B391" t="s">
        <v>452</v>
      </c>
      <c r="C391" t="s">
        <v>133</v>
      </c>
      <c r="D391" t="s">
        <v>2189</v>
      </c>
      <c r="E391" t="s">
        <v>92</v>
      </c>
      <c r="F391">
        <v>40700</v>
      </c>
      <c r="G391" t="s">
        <v>784</v>
      </c>
      <c r="I391" t="s">
        <v>260</v>
      </c>
      <c r="J391">
        <v>2026</v>
      </c>
      <c r="K391">
        <v>5</v>
      </c>
      <c r="L391" t="s">
        <v>95</v>
      </c>
      <c r="M391">
        <v>310.82</v>
      </c>
      <c r="N391">
        <v>1</v>
      </c>
      <c r="O391">
        <v>310.82</v>
      </c>
      <c r="P391" t="s">
        <v>2190</v>
      </c>
    </row>
    <row r="392" spans="1:17" hidden="1">
      <c r="A392" t="s">
        <v>879</v>
      </c>
      <c r="B392" t="s">
        <v>452</v>
      </c>
      <c r="C392" t="s">
        <v>133</v>
      </c>
      <c r="D392" t="s">
        <v>2189</v>
      </c>
      <c r="E392" t="s">
        <v>92</v>
      </c>
      <c r="F392">
        <v>40700</v>
      </c>
      <c r="G392" t="s">
        <v>784</v>
      </c>
      <c r="I392" t="s">
        <v>197</v>
      </c>
      <c r="J392">
        <v>2026</v>
      </c>
      <c r="K392">
        <v>5</v>
      </c>
      <c r="L392" t="s">
        <v>95</v>
      </c>
      <c r="M392">
        <v>513.76</v>
      </c>
      <c r="N392">
        <v>1</v>
      </c>
      <c r="O392">
        <v>513.76</v>
      </c>
      <c r="P392" t="s">
        <v>2190</v>
      </c>
    </row>
    <row r="393" spans="1:17" hidden="1">
      <c r="A393" t="s">
        <v>879</v>
      </c>
      <c r="B393" t="s">
        <v>452</v>
      </c>
      <c r="C393" t="s">
        <v>133</v>
      </c>
      <c r="D393" t="s">
        <v>2189</v>
      </c>
      <c r="E393" t="s">
        <v>106</v>
      </c>
      <c r="F393">
        <v>40700</v>
      </c>
      <c r="G393" t="s">
        <v>784</v>
      </c>
      <c r="I393" t="s">
        <v>118</v>
      </c>
      <c r="J393">
        <v>2026</v>
      </c>
      <c r="K393">
        <v>5</v>
      </c>
      <c r="L393" t="s">
        <v>95</v>
      </c>
      <c r="M393">
        <v>220.18</v>
      </c>
      <c r="N393">
        <v>1</v>
      </c>
      <c r="O393">
        <v>220.18</v>
      </c>
      <c r="P393" t="s">
        <v>2190</v>
      </c>
    </row>
    <row r="394" spans="1:17" hidden="1">
      <c r="A394" t="s">
        <v>879</v>
      </c>
      <c r="B394" t="s">
        <v>452</v>
      </c>
      <c r="C394" t="s">
        <v>133</v>
      </c>
      <c r="D394" t="s">
        <v>2189</v>
      </c>
      <c r="E394" t="s">
        <v>106</v>
      </c>
      <c r="F394">
        <v>40700</v>
      </c>
      <c r="G394" t="s">
        <v>784</v>
      </c>
      <c r="I394" t="s">
        <v>163</v>
      </c>
      <c r="J394">
        <v>2026</v>
      </c>
      <c r="K394">
        <v>5</v>
      </c>
      <c r="L394" t="s">
        <v>95</v>
      </c>
      <c r="M394">
        <v>660.56</v>
      </c>
      <c r="N394">
        <v>1</v>
      </c>
      <c r="O394">
        <v>660.56</v>
      </c>
      <c r="P394" t="s">
        <v>2190</v>
      </c>
    </row>
    <row r="395" spans="1:17" hidden="1">
      <c r="A395" t="s">
        <v>879</v>
      </c>
      <c r="B395" t="s">
        <v>453</v>
      </c>
      <c r="C395" t="s">
        <v>133</v>
      </c>
      <c r="D395" t="s">
        <v>2189</v>
      </c>
      <c r="E395" t="s">
        <v>103</v>
      </c>
      <c r="F395">
        <v>40700</v>
      </c>
      <c r="G395" t="s">
        <v>784</v>
      </c>
      <c r="I395" t="s">
        <v>130</v>
      </c>
      <c r="J395">
        <v>2026</v>
      </c>
      <c r="K395">
        <v>5</v>
      </c>
      <c r="L395" t="s">
        <v>95</v>
      </c>
      <c r="M395">
        <v>3218.67</v>
      </c>
      <c r="N395">
        <v>1</v>
      </c>
      <c r="O395">
        <v>3218.67</v>
      </c>
      <c r="P395" t="s">
        <v>2190</v>
      </c>
      <c r="Q395">
        <v>1</v>
      </c>
    </row>
    <row r="396" spans="1:17" hidden="1">
      <c r="A396" t="s">
        <v>879</v>
      </c>
      <c r="B396" t="s">
        <v>453</v>
      </c>
      <c r="C396" t="s">
        <v>133</v>
      </c>
      <c r="D396" t="s">
        <v>2189</v>
      </c>
      <c r="E396" t="s">
        <v>92</v>
      </c>
      <c r="F396">
        <v>40700</v>
      </c>
      <c r="G396" t="s">
        <v>784</v>
      </c>
      <c r="I396" t="s">
        <v>203</v>
      </c>
      <c r="J396">
        <v>2026</v>
      </c>
      <c r="K396">
        <v>5</v>
      </c>
      <c r="L396" t="s">
        <v>95</v>
      </c>
      <c r="M396">
        <v>1420.64</v>
      </c>
      <c r="N396">
        <v>1</v>
      </c>
      <c r="O396">
        <v>1420.64</v>
      </c>
      <c r="P396" t="s">
        <v>2190</v>
      </c>
      <c r="Q396">
        <v>1</v>
      </c>
    </row>
    <row r="397" spans="1:17" hidden="1">
      <c r="A397" t="s">
        <v>879</v>
      </c>
      <c r="B397" t="s">
        <v>453</v>
      </c>
      <c r="C397" t="s">
        <v>133</v>
      </c>
      <c r="D397" t="s">
        <v>2189</v>
      </c>
      <c r="E397" t="s">
        <v>92</v>
      </c>
      <c r="F397">
        <v>40700</v>
      </c>
      <c r="G397" t="s">
        <v>784</v>
      </c>
      <c r="I397" t="s">
        <v>638</v>
      </c>
      <c r="J397">
        <v>2026</v>
      </c>
      <c r="K397">
        <v>5</v>
      </c>
      <c r="L397" t="s">
        <v>95</v>
      </c>
      <c r="M397">
        <v>233.81</v>
      </c>
      <c r="N397">
        <v>1</v>
      </c>
      <c r="O397">
        <v>233.81</v>
      </c>
      <c r="P397" t="s">
        <v>2190</v>
      </c>
      <c r="Q397">
        <v>1</v>
      </c>
    </row>
    <row r="398" spans="1:17" hidden="1">
      <c r="A398" t="s">
        <v>879</v>
      </c>
      <c r="B398" t="s">
        <v>453</v>
      </c>
      <c r="C398" t="s">
        <v>133</v>
      </c>
      <c r="D398" t="s">
        <v>2189</v>
      </c>
      <c r="E398" t="s">
        <v>92</v>
      </c>
      <c r="F398">
        <v>40700</v>
      </c>
      <c r="G398" t="s">
        <v>784</v>
      </c>
      <c r="I398" t="s">
        <v>204</v>
      </c>
      <c r="J398">
        <v>2026</v>
      </c>
      <c r="K398">
        <v>5</v>
      </c>
      <c r="L398" t="s">
        <v>95</v>
      </c>
      <c r="M398">
        <v>715.68</v>
      </c>
      <c r="N398">
        <v>1</v>
      </c>
      <c r="O398">
        <v>715.68</v>
      </c>
      <c r="P398" t="s">
        <v>2190</v>
      </c>
    </row>
    <row r="399" spans="1:17" hidden="1">
      <c r="A399" t="s">
        <v>879</v>
      </c>
      <c r="B399" t="s">
        <v>453</v>
      </c>
      <c r="C399" t="s">
        <v>133</v>
      </c>
      <c r="D399" t="s">
        <v>2189</v>
      </c>
      <c r="E399" t="s">
        <v>92</v>
      </c>
      <c r="F399">
        <v>40700</v>
      </c>
      <c r="G399" t="s">
        <v>784</v>
      </c>
      <c r="I399" t="s">
        <v>260</v>
      </c>
      <c r="J399">
        <v>2026</v>
      </c>
      <c r="K399">
        <v>5</v>
      </c>
      <c r="L399" t="s">
        <v>95</v>
      </c>
      <c r="M399">
        <v>310.82</v>
      </c>
      <c r="N399">
        <v>1</v>
      </c>
      <c r="O399">
        <v>310.82</v>
      </c>
      <c r="P399" t="s">
        <v>2190</v>
      </c>
    </row>
    <row r="400" spans="1:17" hidden="1">
      <c r="A400" t="s">
        <v>879</v>
      </c>
      <c r="B400" t="s">
        <v>453</v>
      </c>
      <c r="C400" t="s">
        <v>133</v>
      </c>
      <c r="D400" t="s">
        <v>2189</v>
      </c>
      <c r="E400" t="s">
        <v>92</v>
      </c>
      <c r="F400">
        <v>40700</v>
      </c>
      <c r="G400" t="s">
        <v>784</v>
      </c>
      <c r="I400" t="s">
        <v>197</v>
      </c>
      <c r="J400">
        <v>2026</v>
      </c>
      <c r="K400">
        <v>5</v>
      </c>
      <c r="L400" t="s">
        <v>95</v>
      </c>
      <c r="M400">
        <v>1027.52</v>
      </c>
      <c r="N400">
        <v>1</v>
      </c>
      <c r="O400">
        <v>1027.52</v>
      </c>
      <c r="P400" t="s">
        <v>2190</v>
      </c>
    </row>
    <row r="401" spans="1:17" hidden="1">
      <c r="A401" t="s">
        <v>879</v>
      </c>
      <c r="B401" t="s">
        <v>453</v>
      </c>
      <c r="C401" t="s">
        <v>133</v>
      </c>
      <c r="D401" t="s">
        <v>2189</v>
      </c>
      <c r="E401" t="s">
        <v>106</v>
      </c>
      <c r="F401">
        <v>40700</v>
      </c>
      <c r="G401" t="s">
        <v>784</v>
      </c>
      <c r="I401" t="s">
        <v>118</v>
      </c>
      <c r="J401">
        <v>2026</v>
      </c>
      <c r="K401">
        <v>5</v>
      </c>
      <c r="L401" t="s">
        <v>95</v>
      </c>
      <c r="M401">
        <v>2862.34</v>
      </c>
      <c r="N401">
        <v>1</v>
      </c>
      <c r="O401">
        <v>2862.34</v>
      </c>
      <c r="P401" t="s">
        <v>2190</v>
      </c>
    </row>
    <row r="402" spans="1:17" hidden="1">
      <c r="A402" t="s">
        <v>879</v>
      </c>
      <c r="B402" t="s">
        <v>456</v>
      </c>
      <c r="C402" t="s">
        <v>133</v>
      </c>
      <c r="D402" t="s">
        <v>2189</v>
      </c>
      <c r="E402" t="s">
        <v>92</v>
      </c>
      <c r="F402">
        <v>40700</v>
      </c>
      <c r="G402" t="s">
        <v>784</v>
      </c>
      <c r="I402" t="s">
        <v>260</v>
      </c>
      <c r="J402">
        <v>2026</v>
      </c>
      <c r="K402">
        <v>5</v>
      </c>
      <c r="L402" t="s">
        <v>95</v>
      </c>
      <c r="M402">
        <v>310.82</v>
      </c>
      <c r="N402">
        <v>1</v>
      </c>
      <c r="O402">
        <v>310.82</v>
      </c>
      <c r="P402" t="s">
        <v>2190</v>
      </c>
    </row>
    <row r="403" spans="1:17" hidden="1">
      <c r="A403" t="s">
        <v>879</v>
      </c>
      <c r="B403" t="s">
        <v>456</v>
      </c>
      <c r="C403" t="s">
        <v>133</v>
      </c>
      <c r="D403" t="s">
        <v>2189</v>
      </c>
      <c r="E403" t="s">
        <v>106</v>
      </c>
      <c r="F403">
        <v>40700</v>
      </c>
      <c r="G403" t="s">
        <v>784</v>
      </c>
      <c r="I403" t="s">
        <v>163</v>
      </c>
      <c r="J403">
        <v>2026</v>
      </c>
      <c r="K403">
        <v>5</v>
      </c>
      <c r="L403" t="s">
        <v>95</v>
      </c>
      <c r="M403">
        <v>495.42</v>
      </c>
      <c r="N403">
        <v>1</v>
      </c>
      <c r="O403">
        <v>495.42</v>
      </c>
      <c r="P403" t="s">
        <v>2190</v>
      </c>
    </row>
    <row r="404" spans="1:17" hidden="1">
      <c r="A404" t="s">
        <v>2438</v>
      </c>
      <c r="B404" t="s">
        <v>351</v>
      </c>
      <c r="C404" t="s">
        <v>296</v>
      </c>
      <c r="D404" t="s">
        <v>2189</v>
      </c>
      <c r="E404" t="s">
        <v>92</v>
      </c>
      <c r="F404">
        <v>40700</v>
      </c>
      <c r="G404" t="s">
        <v>784</v>
      </c>
      <c r="I404" t="s">
        <v>2207</v>
      </c>
      <c r="J404">
        <v>2026</v>
      </c>
      <c r="K404">
        <v>5</v>
      </c>
      <c r="L404" t="s">
        <v>95</v>
      </c>
      <c r="M404">
        <v>45</v>
      </c>
      <c r="N404">
        <v>1</v>
      </c>
      <c r="O404">
        <v>45</v>
      </c>
      <c r="P404" t="s">
        <v>2190</v>
      </c>
    </row>
    <row r="405" spans="1:17" hidden="1">
      <c r="A405" t="s">
        <v>2438</v>
      </c>
      <c r="B405" t="s">
        <v>351</v>
      </c>
      <c r="C405" t="s">
        <v>296</v>
      </c>
      <c r="D405" t="s">
        <v>2189</v>
      </c>
      <c r="E405" t="s">
        <v>103</v>
      </c>
      <c r="F405">
        <v>40700</v>
      </c>
      <c r="G405" t="s">
        <v>784</v>
      </c>
      <c r="I405" t="s">
        <v>130</v>
      </c>
      <c r="J405">
        <v>2026</v>
      </c>
      <c r="K405">
        <v>5</v>
      </c>
      <c r="L405" t="s">
        <v>95</v>
      </c>
      <c r="M405">
        <v>1236.03</v>
      </c>
      <c r="N405">
        <v>1</v>
      </c>
      <c r="O405">
        <v>1236.03</v>
      </c>
      <c r="P405" t="s">
        <v>2190</v>
      </c>
      <c r="Q405">
        <v>1</v>
      </c>
    </row>
    <row r="406" spans="1:17" hidden="1">
      <c r="A406" t="s">
        <v>2438</v>
      </c>
      <c r="B406" t="s">
        <v>351</v>
      </c>
      <c r="C406" t="s">
        <v>296</v>
      </c>
      <c r="D406" t="s">
        <v>2189</v>
      </c>
      <c r="E406" t="s">
        <v>92</v>
      </c>
      <c r="F406">
        <v>40700</v>
      </c>
      <c r="G406" t="s">
        <v>784</v>
      </c>
      <c r="I406" t="s">
        <v>196</v>
      </c>
      <c r="J406">
        <v>2026</v>
      </c>
      <c r="K406">
        <v>5</v>
      </c>
      <c r="L406" t="s">
        <v>95</v>
      </c>
      <c r="M406">
        <v>525.45000000000005</v>
      </c>
      <c r="N406">
        <v>1</v>
      </c>
      <c r="O406">
        <v>525.45000000000005</v>
      </c>
      <c r="P406" t="s">
        <v>2190</v>
      </c>
    </row>
    <row r="407" spans="1:17" hidden="1">
      <c r="A407" t="s">
        <v>2438</v>
      </c>
      <c r="B407" t="s">
        <v>351</v>
      </c>
      <c r="C407" t="s">
        <v>296</v>
      </c>
      <c r="D407" t="s">
        <v>2189</v>
      </c>
      <c r="E407" t="s">
        <v>92</v>
      </c>
      <c r="F407">
        <v>40700</v>
      </c>
      <c r="G407" t="s">
        <v>784</v>
      </c>
      <c r="I407" t="s">
        <v>260</v>
      </c>
      <c r="J407">
        <v>2026</v>
      </c>
      <c r="K407">
        <v>5</v>
      </c>
      <c r="L407" t="s">
        <v>95</v>
      </c>
      <c r="M407">
        <v>370.92</v>
      </c>
      <c r="N407">
        <v>1</v>
      </c>
      <c r="O407">
        <v>370.92</v>
      </c>
      <c r="P407" t="s">
        <v>2190</v>
      </c>
    </row>
    <row r="408" spans="1:17" hidden="1">
      <c r="A408" t="s">
        <v>2438</v>
      </c>
      <c r="B408" t="s">
        <v>351</v>
      </c>
      <c r="C408" t="s">
        <v>296</v>
      </c>
      <c r="D408" t="s">
        <v>2189</v>
      </c>
      <c r="E408" t="s">
        <v>106</v>
      </c>
      <c r="F408">
        <v>40700</v>
      </c>
      <c r="G408" t="s">
        <v>784</v>
      </c>
      <c r="I408" t="s">
        <v>118</v>
      </c>
      <c r="J408">
        <v>2026</v>
      </c>
      <c r="K408">
        <v>5</v>
      </c>
      <c r="L408" t="s">
        <v>95</v>
      </c>
      <c r="M408">
        <v>469.84</v>
      </c>
      <c r="N408">
        <v>1</v>
      </c>
      <c r="O408">
        <v>469.84</v>
      </c>
      <c r="P408" t="s">
        <v>2190</v>
      </c>
    </row>
    <row r="409" spans="1:17" hidden="1">
      <c r="A409" t="s">
        <v>879</v>
      </c>
      <c r="B409" t="s">
        <v>460</v>
      </c>
      <c r="C409" t="s">
        <v>133</v>
      </c>
      <c r="D409" t="s">
        <v>2189</v>
      </c>
      <c r="E409" t="s">
        <v>103</v>
      </c>
      <c r="F409">
        <v>40700</v>
      </c>
      <c r="G409" t="s">
        <v>784</v>
      </c>
      <c r="I409" t="s">
        <v>130</v>
      </c>
      <c r="J409">
        <v>2026</v>
      </c>
      <c r="K409">
        <v>5</v>
      </c>
      <c r="L409" t="s">
        <v>95</v>
      </c>
      <c r="M409">
        <v>2851.36</v>
      </c>
      <c r="N409">
        <v>1</v>
      </c>
      <c r="O409">
        <v>2851.36</v>
      </c>
      <c r="P409" t="s">
        <v>2190</v>
      </c>
      <c r="Q409">
        <v>1</v>
      </c>
    </row>
    <row r="410" spans="1:17" hidden="1">
      <c r="A410" t="s">
        <v>879</v>
      </c>
      <c r="B410" t="s">
        <v>460</v>
      </c>
      <c r="C410" t="s">
        <v>133</v>
      </c>
      <c r="D410" t="s">
        <v>2189</v>
      </c>
      <c r="E410" t="s">
        <v>92</v>
      </c>
      <c r="F410">
        <v>40700</v>
      </c>
      <c r="G410" t="s">
        <v>784</v>
      </c>
      <c r="I410" t="s">
        <v>203</v>
      </c>
      <c r="J410">
        <v>2026</v>
      </c>
      <c r="K410">
        <v>5</v>
      </c>
      <c r="L410" t="s">
        <v>95</v>
      </c>
      <c r="M410">
        <v>1243.06</v>
      </c>
      <c r="N410">
        <v>1</v>
      </c>
      <c r="O410">
        <v>1243.06</v>
      </c>
      <c r="P410" t="s">
        <v>2190</v>
      </c>
      <c r="Q410">
        <v>1</v>
      </c>
    </row>
    <row r="411" spans="1:17" hidden="1">
      <c r="A411" t="s">
        <v>879</v>
      </c>
      <c r="B411" t="s">
        <v>460</v>
      </c>
      <c r="C411" t="s">
        <v>133</v>
      </c>
      <c r="D411" t="s">
        <v>2189</v>
      </c>
      <c r="E411" t="s">
        <v>92</v>
      </c>
      <c r="F411">
        <v>40700</v>
      </c>
      <c r="G411" t="s">
        <v>784</v>
      </c>
      <c r="I411" t="s">
        <v>204</v>
      </c>
      <c r="J411">
        <v>2026</v>
      </c>
      <c r="K411">
        <v>5</v>
      </c>
      <c r="L411" t="s">
        <v>95</v>
      </c>
      <c r="M411">
        <v>834.96</v>
      </c>
      <c r="N411">
        <v>1</v>
      </c>
      <c r="O411">
        <v>834.96</v>
      </c>
      <c r="P411" t="s">
        <v>2190</v>
      </c>
    </row>
    <row r="412" spans="1:17" hidden="1">
      <c r="A412" t="s">
        <v>879</v>
      </c>
      <c r="B412" t="s">
        <v>460</v>
      </c>
      <c r="C412" t="s">
        <v>133</v>
      </c>
      <c r="D412" t="s">
        <v>2189</v>
      </c>
      <c r="E412" t="s">
        <v>92</v>
      </c>
      <c r="F412">
        <v>40700</v>
      </c>
      <c r="G412" t="s">
        <v>784</v>
      </c>
      <c r="I412" t="s">
        <v>260</v>
      </c>
      <c r="J412">
        <v>2026</v>
      </c>
      <c r="K412">
        <v>5</v>
      </c>
      <c r="L412" t="s">
        <v>95</v>
      </c>
      <c r="M412">
        <v>310.82</v>
      </c>
      <c r="N412">
        <v>1</v>
      </c>
      <c r="O412">
        <v>310.82</v>
      </c>
      <c r="P412" t="s">
        <v>2190</v>
      </c>
    </row>
    <row r="413" spans="1:17" hidden="1">
      <c r="A413" t="s">
        <v>879</v>
      </c>
      <c r="B413" t="s">
        <v>460</v>
      </c>
      <c r="C413" t="s">
        <v>133</v>
      </c>
      <c r="D413" t="s">
        <v>2189</v>
      </c>
      <c r="E413" t="s">
        <v>92</v>
      </c>
      <c r="F413">
        <v>40700</v>
      </c>
      <c r="G413" t="s">
        <v>784</v>
      </c>
      <c r="I413" t="s">
        <v>197</v>
      </c>
      <c r="J413">
        <v>2026</v>
      </c>
      <c r="K413">
        <v>5</v>
      </c>
      <c r="L413" t="s">
        <v>95</v>
      </c>
      <c r="M413">
        <v>1027.52</v>
      </c>
      <c r="N413">
        <v>1</v>
      </c>
      <c r="O413">
        <v>1027.52</v>
      </c>
      <c r="P413" t="s">
        <v>2190</v>
      </c>
    </row>
    <row r="414" spans="1:17" hidden="1">
      <c r="A414" t="s">
        <v>879</v>
      </c>
      <c r="B414" t="s">
        <v>460</v>
      </c>
      <c r="C414" t="s">
        <v>133</v>
      </c>
      <c r="D414" t="s">
        <v>2189</v>
      </c>
      <c r="E414" t="s">
        <v>106</v>
      </c>
      <c r="F414">
        <v>40700</v>
      </c>
      <c r="G414" t="s">
        <v>784</v>
      </c>
      <c r="I414" t="s">
        <v>118</v>
      </c>
      <c r="J414">
        <v>2026</v>
      </c>
      <c r="K414">
        <v>5</v>
      </c>
      <c r="L414" t="s">
        <v>95</v>
      </c>
      <c r="M414">
        <v>1541.26</v>
      </c>
      <c r="N414">
        <v>1</v>
      </c>
      <c r="O414">
        <v>1541.26</v>
      </c>
      <c r="P414" t="s">
        <v>2190</v>
      </c>
    </row>
    <row r="415" spans="1:17" hidden="1">
      <c r="A415" t="s">
        <v>2295</v>
      </c>
      <c r="B415" t="s">
        <v>1869</v>
      </c>
      <c r="C415" t="s">
        <v>906</v>
      </c>
      <c r="D415" t="s">
        <v>2189</v>
      </c>
      <c r="E415" t="s">
        <v>92</v>
      </c>
      <c r="F415">
        <v>40700</v>
      </c>
      <c r="G415" t="s">
        <v>784</v>
      </c>
      <c r="I415" t="s">
        <v>260</v>
      </c>
      <c r="J415">
        <v>2026</v>
      </c>
      <c r="K415">
        <v>5</v>
      </c>
      <c r="L415" t="s">
        <v>95</v>
      </c>
      <c r="M415">
        <v>775.66</v>
      </c>
      <c r="N415">
        <v>1</v>
      </c>
      <c r="O415">
        <v>775.66</v>
      </c>
      <c r="P415" t="s">
        <v>2190</v>
      </c>
    </row>
    <row r="416" spans="1:17" hidden="1">
      <c r="A416" t="s">
        <v>2295</v>
      </c>
      <c r="B416" t="s">
        <v>1869</v>
      </c>
      <c r="C416" t="s">
        <v>906</v>
      </c>
      <c r="D416" t="s">
        <v>2189</v>
      </c>
      <c r="E416" t="s">
        <v>106</v>
      </c>
      <c r="F416">
        <v>40700</v>
      </c>
      <c r="G416" t="s">
        <v>784</v>
      </c>
      <c r="I416" t="s">
        <v>163</v>
      </c>
      <c r="J416">
        <v>2026</v>
      </c>
      <c r="K416">
        <v>5</v>
      </c>
      <c r="L416" t="s">
        <v>95</v>
      </c>
      <c r="M416">
        <v>1551.36</v>
      </c>
      <c r="N416">
        <v>1</v>
      </c>
      <c r="O416">
        <v>1551.36</v>
      </c>
      <c r="P416" t="s">
        <v>2190</v>
      </c>
    </row>
    <row r="417" spans="1:17" hidden="1">
      <c r="A417" t="s">
        <v>879</v>
      </c>
      <c r="B417" t="s">
        <v>464</v>
      </c>
      <c r="C417" t="s">
        <v>133</v>
      </c>
      <c r="D417" t="s">
        <v>2189</v>
      </c>
      <c r="E417" t="s">
        <v>103</v>
      </c>
      <c r="F417">
        <v>40700</v>
      </c>
      <c r="G417" t="s">
        <v>784</v>
      </c>
      <c r="I417" t="s">
        <v>130</v>
      </c>
      <c r="J417">
        <v>2026</v>
      </c>
      <c r="K417">
        <v>5</v>
      </c>
      <c r="L417" t="s">
        <v>95</v>
      </c>
      <c r="M417">
        <v>315.39</v>
      </c>
      <c r="N417">
        <v>1</v>
      </c>
      <c r="O417">
        <v>315.39</v>
      </c>
      <c r="P417" t="s">
        <v>2190</v>
      </c>
      <c r="Q417">
        <v>1</v>
      </c>
    </row>
    <row r="418" spans="1:17" hidden="1">
      <c r="A418" t="s">
        <v>879</v>
      </c>
      <c r="B418" t="s">
        <v>464</v>
      </c>
      <c r="C418" t="s">
        <v>133</v>
      </c>
      <c r="D418" t="s">
        <v>2189</v>
      </c>
      <c r="E418" t="s">
        <v>92</v>
      </c>
      <c r="F418">
        <v>40700</v>
      </c>
      <c r="G418" t="s">
        <v>784</v>
      </c>
      <c r="I418" t="s">
        <v>203</v>
      </c>
      <c r="J418">
        <v>2026</v>
      </c>
      <c r="K418">
        <v>5</v>
      </c>
      <c r="L418" t="s">
        <v>95</v>
      </c>
      <c r="M418">
        <v>177.58</v>
      </c>
      <c r="N418">
        <v>1</v>
      </c>
      <c r="O418">
        <v>177.58</v>
      </c>
      <c r="P418" t="s">
        <v>2190</v>
      </c>
      <c r="Q418">
        <v>1</v>
      </c>
    </row>
    <row r="419" spans="1:17" hidden="1">
      <c r="A419" t="s">
        <v>879</v>
      </c>
      <c r="B419" t="s">
        <v>464</v>
      </c>
      <c r="C419" t="s">
        <v>133</v>
      </c>
      <c r="D419" t="s">
        <v>2189</v>
      </c>
      <c r="E419" t="s">
        <v>92</v>
      </c>
      <c r="F419">
        <v>40700</v>
      </c>
      <c r="G419" t="s">
        <v>784</v>
      </c>
      <c r="I419" t="s">
        <v>256</v>
      </c>
      <c r="J419">
        <v>2026</v>
      </c>
      <c r="K419">
        <v>5</v>
      </c>
      <c r="L419" t="s">
        <v>95</v>
      </c>
      <c r="M419">
        <v>170.24</v>
      </c>
      <c r="N419">
        <v>1</v>
      </c>
      <c r="O419">
        <v>170.24</v>
      </c>
      <c r="P419" t="s">
        <v>2190</v>
      </c>
      <c r="Q419">
        <v>1</v>
      </c>
    </row>
    <row r="420" spans="1:17" hidden="1">
      <c r="A420" t="s">
        <v>879</v>
      </c>
      <c r="B420" t="s">
        <v>464</v>
      </c>
      <c r="C420" t="s">
        <v>133</v>
      </c>
      <c r="D420" t="s">
        <v>2189</v>
      </c>
      <c r="E420" t="s">
        <v>92</v>
      </c>
      <c r="F420">
        <v>40700</v>
      </c>
      <c r="G420" t="s">
        <v>784</v>
      </c>
      <c r="I420" t="s">
        <v>204</v>
      </c>
      <c r="J420">
        <v>2026</v>
      </c>
      <c r="K420">
        <v>5</v>
      </c>
      <c r="L420" t="s">
        <v>95</v>
      </c>
      <c r="M420">
        <v>119.28</v>
      </c>
      <c r="N420">
        <v>1</v>
      </c>
      <c r="O420">
        <v>119.28</v>
      </c>
      <c r="P420" t="s">
        <v>2190</v>
      </c>
    </row>
    <row r="421" spans="1:17" hidden="1">
      <c r="A421" t="s">
        <v>879</v>
      </c>
      <c r="B421" t="s">
        <v>464</v>
      </c>
      <c r="C421" t="s">
        <v>133</v>
      </c>
      <c r="D421" t="s">
        <v>2189</v>
      </c>
      <c r="E421" t="s">
        <v>92</v>
      </c>
      <c r="F421">
        <v>40700</v>
      </c>
      <c r="G421" t="s">
        <v>784</v>
      </c>
      <c r="I421" t="s">
        <v>257</v>
      </c>
      <c r="J421">
        <v>2026</v>
      </c>
      <c r="K421">
        <v>5</v>
      </c>
      <c r="L421" t="s">
        <v>95</v>
      </c>
      <c r="M421">
        <v>143.13</v>
      </c>
      <c r="N421">
        <v>1</v>
      </c>
      <c r="O421">
        <v>143.13</v>
      </c>
      <c r="P421" t="s">
        <v>2190</v>
      </c>
    </row>
    <row r="422" spans="1:17" hidden="1">
      <c r="A422" t="s">
        <v>879</v>
      </c>
      <c r="B422" t="s">
        <v>464</v>
      </c>
      <c r="C422" t="s">
        <v>133</v>
      </c>
      <c r="D422" t="s">
        <v>2189</v>
      </c>
      <c r="E422" t="s">
        <v>92</v>
      </c>
      <c r="F422">
        <v>40700</v>
      </c>
      <c r="G422" t="s">
        <v>784</v>
      </c>
      <c r="I422" t="s">
        <v>260</v>
      </c>
      <c r="J422">
        <v>2026</v>
      </c>
      <c r="K422">
        <v>5</v>
      </c>
      <c r="L422" t="s">
        <v>95</v>
      </c>
      <c r="M422">
        <v>310.82</v>
      </c>
      <c r="N422">
        <v>1</v>
      </c>
      <c r="O422">
        <v>310.82</v>
      </c>
      <c r="P422" t="s">
        <v>2190</v>
      </c>
    </row>
    <row r="423" spans="1:17" hidden="1">
      <c r="A423" t="s">
        <v>879</v>
      </c>
      <c r="B423" t="s">
        <v>464</v>
      </c>
      <c r="C423" t="s">
        <v>133</v>
      </c>
      <c r="D423" t="s">
        <v>2189</v>
      </c>
      <c r="E423" t="s">
        <v>106</v>
      </c>
      <c r="F423">
        <v>40700</v>
      </c>
      <c r="G423" t="s">
        <v>784</v>
      </c>
      <c r="I423" t="s">
        <v>118</v>
      </c>
      <c r="J423">
        <v>2026</v>
      </c>
      <c r="K423">
        <v>5</v>
      </c>
      <c r="L423" t="s">
        <v>95</v>
      </c>
      <c r="M423">
        <v>1100.9000000000001</v>
      </c>
      <c r="N423">
        <v>1</v>
      </c>
      <c r="O423">
        <v>1100.9000000000001</v>
      </c>
      <c r="P423" t="s">
        <v>2190</v>
      </c>
    </row>
    <row r="424" spans="1:17" hidden="1">
      <c r="A424" t="s">
        <v>879</v>
      </c>
      <c r="B424" t="s">
        <v>464</v>
      </c>
      <c r="C424" t="s">
        <v>133</v>
      </c>
      <c r="D424" t="s">
        <v>2189</v>
      </c>
      <c r="E424" t="s">
        <v>106</v>
      </c>
      <c r="F424">
        <v>40700</v>
      </c>
      <c r="G424" t="s">
        <v>784</v>
      </c>
      <c r="I424" t="s">
        <v>163</v>
      </c>
      <c r="J424">
        <v>2026</v>
      </c>
      <c r="K424">
        <v>5</v>
      </c>
      <c r="L424" t="s">
        <v>95</v>
      </c>
      <c r="M424">
        <v>1155.98</v>
      </c>
      <c r="N424">
        <v>1</v>
      </c>
      <c r="O424">
        <v>1155.98</v>
      </c>
      <c r="P424" t="s">
        <v>2190</v>
      </c>
    </row>
    <row r="425" spans="1:17" hidden="1">
      <c r="A425" t="s">
        <v>879</v>
      </c>
      <c r="B425" t="s">
        <v>1870</v>
      </c>
      <c r="C425" t="s">
        <v>133</v>
      </c>
      <c r="D425" t="s">
        <v>2189</v>
      </c>
      <c r="E425" t="s">
        <v>103</v>
      </c>
      <c r="F425">
        <v>40700</v>
      </c>
      <c r="G425" t="s">
        <v>784</v>
      </c>
      <c r="I425" t="s">
        <v>130</v>
      </c>
      <c r="J425">
        <v>2026</v>
      </c>
      <c r="K425">
        <v>5</v>
      </c>
      <c r="L425" t="s">
        <v>95</v>
      </c>
      <c r="M425">
        <v>3642.96</v>
      </c>
      <c r="N425">
        <v>1</v>
      </c>
      <c r="O425">
        <v>3642.96</v>
      </c>
      <c r="P425" t="s">
        <v>2190</v>
      </c>
      <c r="Q425">
        <v>1</v>
      </c>
    </row>
    <row r="426" spans="1:17" hidden="1">
      <c r="A426" t="s">
        <v>879</v>
      </c>
      <c r="B426" t="s">
        <v>1870</v>
      </c>
      <c r="C426" t="s">
        <v>133</v>
      </c>
      <c r="D426" t="s">
        <v>2189</v>
      </c>
      <c r="E426" t="s">
        <v>92</v>
      </c>
      <c r="F426">
        <v>40700</v>
      </c>
      <c r="G426" t="s">
        <v>784</v>
      </c>
      <c r="I426" t="s">
        <v>203</v>
      </c>
      <c r="J426">
        <v>2026</v>
      </c>
      <c r="K426">
        <v>5</v>
      </c>
      <c r="L426" t="s">
        <v>95</v>
      </c>
      <c r="M426">
        <v>887.9</v>
      </c>
      <c r="N426">
        <v>1</v>
      </c>
      <c r="O426">
        <v>887.9</v>
      </c>
      <c r="P426" t="s">
        <v>2190</v>
      </c>
      <c r="Q426">
        <v>1</v>
      </c>
    </row>
    <row r="427" spans="1:17" hidden="1">
      <c r="A427" t="s">
        <v>879</v>
      </c>
      <c r="B427" t="s">
        <v>1870</v>
      </c>
      <c r="C427" t="s">
        <v>133</v>
      </c>
      <c r="D427" t="s">
        <v>2189</v>
      </c>
      <c r="E427" t="s">
        <v>92</v>
      </c>
      <c r="F427">
        <v>40700</v>
      </c>
      <c r="G427" t="s">
        <v>784</v>
      </c>
      <c r="I427" t="s">
        <v>256</v>
      </c>
      <c r="J427">
        <v>2026</v>
      </c>
      <c r="K427">
        <v>5</v>
      </c>
      <c r="L427" t="s">
        <v>95</v>
      </c>
      <c r="M427">
        <v>1191.68</v>
      </c>
      <c r="N427">
        <v>1</v>
      </c>
      <c r="O427">
        <v>1191.68</v>
      </c>
      <c r="P427" t="s">
        <v>2190</v>
      </c>
      <c r="Q427">
        <v>1</v>
      </c>
    </row>
    <row r="428" spans="1:17" hidden="1">
      <c r="A428" t="s">
        <v>879</v>
      </c>
      <c r="B428" t="s">
        <v>1870</v>
      </c>
      <c r="C428" t="s">
        <v>133</v>
      </c>
      <c r="D428" t="s">
        <v>2189</v>
      </c>
      <c r="E428" t="s">
        <v>92</v>
      </c>
      <c r="F428">
        <v>40700</v>
      </c>
      <c r="G428" t="s">
        <v>784</v>
      </c>
      <c r="I428" t="s">
        <v>204</v>
      </c>
      <c r="J428">
        <v>2026</v>
      </c>
      <c r="K428">
        <v>5</v>
      </c>
      <c r="L428" t="s">
        <v>95</v>
      </c>
      <c r="M428">
        <v>596.4</v>
      </c>
      <c r="N428">
        <v>1</v>
      </c>
      <c r="O428">
        <v>596.4</v>
      </c>
      <c r="P428" t="s">
        <v>2190</v>
      </c>
    </row>
    <row r="429" spans="1:17" hidden="1">
      <c r="A429" t="s">
        <v>879</v>
      </c>
      <c r="B429" t="s">
        <v>1870</v>
      </c>
      <c r="C429" t="s">
        <v>133</v>
      </c>
      <c r="D429" t="s">
        <v>2189</v>
      </c>
      <c r="E429" t="s">
        <v>92</v>
      </c>
      <c r="F429">
        <v>40700</v>
      </c>
      <c r="G429" t="s">
        <v>784</v>
      </c>
      <c r="I429" t="s">
        <v>257</v>
      </c>
      <c r="J429">
        <v>2026</v>
      </c>
      <c r="K429">
        <v>5</v>
      </c>
      <c r="L429" t="s">
        <v>95</v>
      </c>
      <c r="M429">
        <v>1001.91</v>
      </c>
      <c r="N429">
        <v>1</v>
      </c>
      <c r="O429">
        <v>1001.91</v>
      </c>
      <c r="P429" t="s">
        <v>2190</v>
      </c>
    </row>
    <row r="430" spans="1:17" hidden="1">
      <c r="A430" t="s">
        <v>879</v>
      </c>
      <c r="B430" t="s">
        <v>1870</v>
      </c>
      <c r="C430" t="s">
        <v>133</v>
      </c>
      <c r="D430" t="s">
        <v>2189</v>
      </c>
      <c r="E430" t="s">
        <v>92</v>
      </c>
      <c r="F430">
        <v>40700</v>
      </c>
      <c r="G430" t="s">
        <v>784</v>
      </c>
      <c r="I430" t="s">
        <v>260</v>
      </c>
      <c r="J430">
        <v>2026</v>
      </c>
      <c r="K430">
        <v>5</v>
      </c>
      <c r="L430" t="s">
        <v>95</v>
      </c>
      <c r="M430">
        <v>310.82</v>
      </c>
      <c r="N430">
        <v>1</v>
      </c>
      <c r="O430">
        <v>310.82</v>
      </c>
      <c r="P430" t="s">
        <v>2190</v>
      </c>
    </row>
    <row r="431" spans="1:17" hidden="1">
      <c r="A431" t="s">
        <v>879</v>
      </c>
      <c r="B431" t="s">
        <v>1870</v>
      </c>
      <c r="C431" t="s">
        <v>133</v>
      </c>
      <c r="D431" t="s">
        <v>2189</v>
      </c>
      <c r="E431" t="s">
        <v>92</v>
      </c>
      <c r="F431">
        <v>40700</v>
      </c>
      <c r="G431" t="s">
        <v>784</v>
      </c>
      <c r="I431" t="s">
        <v>197</v>
      </c>
      <c r="J431">
        <v>2026</v>
      </c>
      <c r="K431">
        <v>5</v>
      </c>
      <c r="L431" t="s">
        <v>95</v>
      </c>
      <c r="M431">
        <v>513.76</v>
      </c>
      <c r="N431">
        <v>1</v>
      </c>
      <c r="O431">
        <v>513.76</v>
      </c>
      <c r="P431" t="s">
        <v>2190</v>
      </c>
    </row>
    <row r="432" spans="1:17" hidden="1">
      <c r="A432" t="s">
        <v>879</v>
      </c>
      <c r="B432" t="s">
        <v>1870</v>
      </c>
      <c r="C432" t="s">
        <v>133</v>
      </c>
      <c r="D432" t="s">
        <v>2189</v>
      </c>
      <c r="E432" t="s">
        <v>106</v>
      </c>
      <c r="F432">
        <v>40700</v>
      </c>
      <c r="G432" t="s">
        <v>784</v>
      </c>
      <c r="I432" t="s">
        <v>118</v>
      </c>
      <c r="J432">
        <v>2026</v>
      </c>
      <c r="K432">
        <v>5</v>
      </c>
      <c r="L432" t="s">
        <v>95</v>
      </c>
      <c r="M432">
        <v>330.27</v>
      </c>
      <c r="N432">
        <v>1</v>
      </c>
      <c r="O432">
        <v>330.27</v>
      </c>
      <c r="P432" t="s">
        <v>2190</v>
      </c>
    </row>
    <row r="433" spans="1:17" hidden="1">
      <c r="A433" t="s">
        <v>879</v>
      </c>
      <c r="B433" t="s">
        <v>1870</v>
      </c>
      <c r="C433" t="s">
        <v>133</v>
      </c>
      <c r="D433" t="s">
        <v>2189</v>
      </c>
      <c r="E433" t="s">
        <v>106</v>
      </c>
      <c r="F433">
        <v>40700</v>
      </c>
      <c r="G433" t="s">
        <v>784</v>
      </c>
      <c r="I433" t="s">
        <v>163</v>
      </c>
      <c r="J433">
        <v>2026</v>
      </c>
      <c r="K433">
        <v>5</v>
      </c>
      <c r="L433" t="s">
        <v>95</v>
      </c>
      <c r="M433">
        <v>1155.98</v>
      </c>
      <c r="N433">
        <v>1</v>
      </c>
      <c r="O433">
        <v>1155.98</v>
      </c>
      <c r="P433" t="s">
        <v>2190</v>
      </c>
    </row>
    <row r="434" spans="1:17" hidden="1">
      <c r="A434" t="s">
        <v>879</v>
      </c>
      <c r="B434" t="s">
        <v>1871</v>
      </c>
      <c r="C434" t="s">
        <v>133</v>
      </c>
      <c r="D434" t="s">
        <v>2189</v>
      </c>
      <c r="E434" t="s">
        <v>103</v>
      </c>
      <c r="F434">
        <v>40700</v>
      </c>
      <c r="G434" t="s">
        <v>784</v>
      </c>
      <c r="I434" t="s">
        <v>130</v>
      </c>
      <c r="J434">
        <v>2026</v>
      </c>
      <c r="K434">
        <v>5</v>
      </c>
      <c r="L434" t="s">
        <v>95</v>
      </c>
      <c r="M434">
        <v>2910.87</v>
      </c>
      <c r="N434">
        <v>1</v>
      </c>
      <c r="O434">
        <v>2910.87</v>
      </c>
      <c r="P434" t="s">
        <v>2190</v>
      </c>
      <c r="Q434">
        <v>1</v>
      </c>
    </row>
    <row r="435" spans="1:17" hidden="1">
      <c r="A435" t="s">
        <v>879</v>
      </c>
      <c r="B435" t="s">
        <v>1871</v>
      </c>
      <c r="C435" t="s">
        <v>133</v>
      </c>
      <c r="D435" t="s">
        <v>2189</v>
      </c>
      <c r="E435" t="s">
        <v>92</v>
      </c>
      <c r="F435">
        <v>40700</v>
      </c>
      <c r="G435" t="s">
        <v>784</v>
      </c>
      <c r="I435" t="s">
        <v>203</v>
      </c>
      <c r="J435">
        <v>2026</v>
      </c>
      <c r="K435">
        <v>5</v>
      </c>
      <c r="L435" t="s">
        <v>95</v>
      </c>
      <c r="M435">
        <v>1065.48</v>
      </c>
      <c r="N435">
        <v>1</v>
      </c>
      <c r="O435">
        <v>1065.48</v>
      </c>
      <c r="P435" t="s">
        <v>2190</v>
      </c>
      <c r="Q435">
        <v>1</v>
      </c>
    </row>
    <row r="436" spans="1:17" hidden="1">
      <c r="A436" t="s">
        <v>879</v>
      </c>
      <c r="B436" t="s">
        <v>1871</v>
      </c>
      <c r="C436" t="s">
        <v>133</v>
      </c>
      <c r="D436" t="s">
        <v>2189</v>
      </c>
      <c r="E436" t="s">
        <v>92</v>
      </c>
      <c r="F436">
        <v>40700</v>
      </c>
      <c r="G436" t="s">
        <v>784</v>
      </c>
      <c r="I436" t="s">
        <v>204</v>
      </c>
      <c r="J436">
        <v>2026</v>
      </c>
      <c r="K436">
        <v>5</v>
      </c>
      <c r="L436" t="s">
        <v>95</v>
      </c>
      <c r="M436">
        <v>715.68</v>
      </c>
      <c r="N436">
        <v>1</v>
      </c>
      <c r="O436">
        <v>715.68</v>
      </c>
      <c r="P436" t="s">
        <v>2190</v>
      </c>
    </row>
    <row r="437" spans="1:17" hidden="1">
      <c r="A437" t="s">
        <v>879</v>
      </c>
      <c r="B437" t="s">
        <v>1871</v>
      </c>
      <c r="C437" t="s">
        <v>133</v>
      </c>
      <c r="D437" t="s">
        <v>2189</v>
      </c>
      <c r="E437" t="s">
        <v>92</v>
      </c>
      <c r="F437">
        <v>40700</v>
      </c>
      <c r="G437" t="s">
        <v>784</v>
      </c>
      <c r="I437" t="s">
        <v>260</v>
      </c>
      <c r="J437">
        <v>2026</v>
      </c>
      <c r="K437">
        <v>5</v>
      </c>
      <c r="L437" t="s">
        <v>95</v>
      </c>
      <c r="M437">
        <v>310.82</v>
      </c>
      <c r="N437">
        <v>1</v>
      </c>
      <c r="O437">
        <v>310.82</v>
      </c>
      <c r="P437" t="s">
        <v>2190</v>
      </c>
    </row>
    <row r="438" spans="1:17" hidden="1">
      <c r="A438" t="s">
        <v>879</v>
      </c>
      <c r="B438" t="s">
        <v>1871</v>
      </c>
      <c r="C438" t="s">
        <v>133</v>
      </c>
      <c r="D438" t="s">
        <v>2189</v>
      </c>
      <c r="E438" t="s">
        <v>106</v>
      </c>
      <c r="F438">
        <v>40700</v>
      </c>
      <c r="G438" t="s">
        <v>784</v>
      </c>
      <c r="I438" t="s">
        <v>118</v>
      </c>
      <c r="J438">
        <v>2026</v>
      </c>
      <c r="K438">
        <v>5</v>
      </c>
      <c r="L438" t="s">
        <v>95</v>
      </c>
      <c r="M438">
        <v>110.09</v>
      </c>
      <c r="N438">
        <v>1</v>
      </c>
      <c r="O438">
        <v>110.09</v>
      </c>
      <c r="P438" t="s">
        <v>2190</v>
      </c>
    </row>
    <row r="439" spans="1:17" hidden="1">
      <c r="A439" t="s">
        <v>2295</v>
      </c>
      <c r="B439" t="s">
        <v>1872</v>
      </c>
      <c r="C439" t="s">
        <v>2206</v>
      </c>
      <c r="D439" t="s">
        <v>2189</v>
      </c>
      <c r="E439" t="s">
        <v>103</v>
      </c>
      <c r="F439">
        <v>40700</v>
      </c>
      <c r="G439" t="s">
        <v>784</v>
      </c>
      <c r="I439" t="s">
        <v>130</v>
      </c>
      <c r="J439">
        <v>2026</v>
      </c>
      <c r="K439">
        <v>5</v>
      </c>
      <c r="L439" t="s">
        <v>95</v>
      </c>
      <c r="M439">
        <v>157.07</v>
      </c>
      <c r="N439">
        <v>1</v>
      </c>
      <c r="O439">
        <v>157.07</v>
      </c>
      <c r="P439" t="s">
        <v>2190</v>
      </c>
      <c r="Q439">
        <v>1</v>
      </c>
    </row>
    <row r="440" spans="1:17" hidden="1">
      <c r="A440" t="s">
        <v>2295</v>
      </c>
      <c r="B440" t="s">
        <v>1872</v>
      </c>
      <c r="C440" t="s">
        <v>2206</v>
      </c>
      <c r="D440" t="s">
        <v>2189</v>
      </c>
      <c r="E440" t="s">
        <v>92</v>
      </c>
      <c r="F440">
        <v>40700</v>
      </c>
      <c r="G440" t="s">
        <v>784</v>
      </c>
      <c r="I440" t="s">
        <v>638</v>
      </c>
      <c r="J440">
        <v>2026</v>
      </c>
      <c r="K440">
        <v>5</v>
      </c>
      <c r="L440" t="s">
        <v>95</v>
      </c>
      <c r="M440">
        <v>307.68</v>
      </c>
      <c r="N440">
        <v>1</v>
      </c>
      <c r="O440">
        <v>307.68</v>
      </c>
      <c r="P440" t="s">
        <v>2190</v>
      </c>
      <c r="Q440">
        <v>1</v>
      </c>
    </row>
    <row r="441" spans="1:17" hidden="1">
      <c r="A441" t="s">
        <v>2295</v>
      </c>
      <c r="B441" t="s">
        <v>1872</v>
      </c>
      <c r="C441" t="s">
        <v>2206</v>
      </c>
      <c r="D441" t="s">
        <v>2189</v>
      </c>
      <c r="E441" t="s">
        <v>92</v>
      </c>
      <c r="F441">
        <v>40700</v>
      </c>
      <c r="G441" t="s">
        <v>784</v>
      </c>
      <c r="I441" t="s">
        <v>204</v>
      </c>
      <c r="J441">
        <v>2026</v>
      </c>
      <c r="K441">
        <v>5</v>
      </c>
      <c r="L441" t="s">
        <v>95</v>
      </c>
      <c r="M441">
        <v>295.7</v>
      </c>
      <c r="N441">
        <v>1</v>
      </c>
      <c r="O441">
        <v>295.7</v>
      </c>
      <c r="P441" t="s">
        <v>2190</v>
      </c>
    </row>
    <row r="442" spans="1:17" hidden="1">
      <c r="A442" t="s">
        <v>2295</v>
      </c>
      <c r="B442" t="s">
        <v>1872</v>
      </c>
      <c r="C442" t="s">
        <v>2206</v>
      </c>
      <c r="D442" t="s">
        <v>2189</v>
      </c>
      <c r="E442" t="s">
        <v>92</v>
      </c>
      <c r="F442">
        <v>40700</v>
      </c>
      <c r="G442" t="s">
        <v>784</v>
      </c>
      <c r="I442" t="s">
        <v>260</v>
      </c>
      <c r="J442">
        <v>2026</v>
      </c>
      <c r="K442">
        <v>5</v>
      </c>
      <c r="L442" t="s">
        <v>95</v>
      </c>
      <c r="M442">
        <v>1398.53</v>
      </c>
      <c r="N442">
        <v>1</v>
      </c>
      <c r="O442">
        <v>1398.53</v>
      </c>
      <c r="P442" t="s">
        <v>2190</v>
      </c>
    </row>
    <row r="443" spans="1:17" hidden="1">
      <c r="A443" t="s">
        <v>2295</v>
      </c>
      <c r="B443" t="s">
        <v>1872</v>
      </c>
      <c r="C443" t="s">
        <v>2206</v>
      </c>
      <c r="D443" t="s">
        <v>2189</v>
      </c>
      <c r="E443" t="s">
        <v>106</v>
      </c>
      <c r="F443">
        <v>40700</v>
      </c>
      <c r="G443" t="s">
        <v>784</v>
      </c>
      <c r="I443" t="s">
        <v>146</v>
      </c>
      <c r="J443">
        <v>2026</v>
      </c>
      <c r="K443">
        <v>5</v>
      </c>
      <c r="L443" t="s">
        <v>95</v>
      </c>
      <c r="M443">
        <v>979.74</v>
      </c>
      <c r="N443">
        <v>1</v>
      </c>
      <c r="O443">
        <v>979.74</v>
      </c>
      <c r="P443" t="s">
        <v>2190</v>
      </c>
    </row>
    <row r="444" spans="1:17" hidden="1">
      <c r="A444" t="s">
        <v>2295</v>
      </c>
      <c r="B444" t="s">
        <v>1872</v>
      </c>
      <c r="C444" t="s">
        <v>2206</v>
      </c>
      <c r="D444" t="s">
        <v>2189</v>
      </c>
      <c r="E444" t="s">
        <v>92</v>
      </c>
      <c r="F444">
        <v>40700</v>
      </c>
      <c r="G444" t="s">
        <v>784</v>
      </c>
      <c r="I444" t="s">
        <v>617</v>
      </c>
      <c r="J444">
        <v>2026</v>
      </c>
      <c r="K444">
        <v>5</v>
      </c>
      <c r="L444" t="s">
        <v>95</v>
      </c>
      <c r="M444">
        <v>115.38</v>
      </c>
      <c r="N444">
        <v>1</v>
      </c>
      <c r="O444">
        <v>115.38</v>
      </c>
      <c r="P444" t="s">
        <v>2190</v>
      </c>
      <c r="Q444">
        <v>1</v>
      </c>
    </row>
    <row r="445" spans="1:17" hidden="1">
      <c r="A445" t="s">
        <v>879</v>
      </c>
      <c r="B445" t="s">
        <v>1874</v>
      </c>
      <c r="C445" t="s">
        <v>133</v>
      </c>
      <c r="D445" t="s">
        <v>2189</v>
      </c>
      <c r="E445" t="s">
        <v>92</v>
      </c>
      <c r="F445">
        <v>40700</v>
      </c>
      <c r="G445" t="s">
        <v>784</v>
      </c>
      <c r="I445" t="s">
        <v>260</v>
      </c>
      <c r="J445">
        <v>2026</v>
      </c>
      <c r="K445">
        <v>5</v>
      </c>
      <c r="L445" t="s">
        <v>95</v>
      </c>
      <c r="M445">
        <v>310.82</v>
      </c>
      <c r="N445">
        <v>1</v>
      </c>
      <c r="O445">
        <v>310.82</v>
      </c>
      <c r="P445" t="s">
        <v>2190</v>
      </c>
    </row>
    <row r="446" spans="1:17" hidden="1">
      <c r="A446" t="s">
        <v>879</v>
      </c>
      <c r="B446" t="s">
        <v>1874</v>
      </c>
      <c r="C446" t="s">
        <v>133</v>
      </c>
      <c r="D446" t="s">
        <v>2189</v>
      </c>
      <c r="E446" t="s">
        <v>106</v>
      </c>
      <c r="F446">
        <v>40700</v>
      </c>
      <c r="G446" t="s">
        <v>784</v>
      </c>
      <c r="I446" t="s">
        <v>118</v>
      </c>
      <c r="J446">
        <v>2026</v>
      </c>
      <c r="K446">
        <v>5</v>
      </c>
      <c r="L446" t="s">
        <v>95</v>
      </c>
      <c r="M446">
        <v>330.27</v>
      </c>
      <c r="N446">
        <v>1</v>
      </c>
      <c r="O446">
        <v>330.27</v>
      </c>
      <c r="P446" t="s">
        <v>2190</v>
      </c>
    </row>
    <row r="447" spans="1:17" hidden="1">
      <c r="A447" t="s">
        <v>879</v>
      </c>
      <c r="B447" t="s">
        <v>471</v>
      </c>
      <c r="C447" t="s">
        <v>133</v>
      </c>
      <c r="D447" t="s">
        <v>2189</v>
      </c>
      <c r="E447" t="s">
        <v>103</v>
      </c>
      <c r="F447">
        <v>40700</v>
      </c>
      <c r="G447" t="s">
        <v>784</v>
      </c>
      <c r="I447" t="s">
        <v>130</v>
      </c>
      <c r="J447">
        <v>2026</v>
      </c>
      <c r="K447">
        <v>5</v>
      </c>
      <c r="L447" t="s">
        <v>95</v>
      </c>
      <c r="M447">
        <v>2350.15</v>
      </c>
      <c r="N447">
        <v>1</v>
      </c>
      <c r="O447">
        <v>2350.15</v>
      </c>
      <c r="P447" t="s">
        <v>2190</v>
      </c>
      <c r="Q447">
        <v>1</v>
      </c>
    </row>
    <row r="448" spans="1:17" hidden="1">
      <c r="A448" t="s">
        <v>879</v>
      </c>
      <c r="B448" t="s">
        <v>471</v>
      </c>
      <c r="C448" t="s">
        <v>133</v>
      </c>
      <c r="D448" t="s">
        <v>2189</v>
      </c>
      <c r="E448" t="s">
        <v>92</v>
      </c>
      <c r="F448">
        <v>40700</v>
      </c>
      <c r="G448" t="s">
        <v>784</v>
      </c>
      <c r="I448" t="s">
        <v>203</v>
      </c>
      <c r="J448">
        <v>2026</v>
      </c>
      <c r="K448">
        <v>5</v>
      </c>
      <c r="L448" t="s">
        <v>95</v>
      </c>
      <c r="M448">
        <v>355.16</v>
      </c>
      <c r="N448">
        <v>1</v>
      </c>
      <c r="O448">
        <v>355.16</v>
      </c>
      <c r="P448" t="s">
        <v>2190</v>
      </c>
      <c r="Q448">
        <v>1</v>
      </c>
    </row>
    <row r="449" spans="1:17" hidden="1">
      <c r="A449" t="s">
        <v>879</v>
      </c>
      <c r="B449" t="s">
        <v>471</v>
      </c>
      <c r="C449" t="s">
        <v>133</v>
      </c>
      <c r="D449" t="s">
        <v>2189</v>
      </c>
      <c r="E449" t="s">
        <v>92</v>
      </c>
      <c r="F449">
        <v>40700</v>
      </c>
      <c r="G449" t="s">
        <v>784</v>
      </c>
      <c r="I449" t="s">
        <v>256</v>
      </c>
      <c r="J449">
        <v>2026</v>
      </c>
      <c r="K449">
        <v>5</v>
      </c>
      <c r="L449" t="s">
        <v>95</v>
      </c>
      <c r="M449">
        <v>680.96</v>
      </c>
      <c r="N449">
        <v>1</v>
      </c>
      <c r="O449">
        <v>680.96</v>
      </c>
      <c r="P449" t="s">
        <v>2190</v>
      </c>
      <c r="Q449">
        <v>1</v>
      </c>
    </row>
    <row r="450" spans="1:17" hidden="1">
      <c r="A450" t="s">
        <v>879</v>
      </c>
      <c r="B450" t="s">
        <v>471</v>
      </c>
      <c r="C450" t="s">
        <v>133</v>
      </c>
      <c r="D450" t="s">
        <v>2189</v>
      </c>
      <c r="E450" t="s">
        <v>92</v>
      </c>
      <c r="F450">
        <v>40700</v>
      </c>
      <c r="G450" t="s">
        <v>784</v>
      </c>
      <c r="I450" t="s">
        <v>204</v>
      </c>
      <c r="J450">
        <v>2026</v>
      </c>
      <c r="K450">
        <v>5</v>
      </c>
      <c r="L450" t="s">
        <v>95</v>
      </c>
      <c r="M450">
        <v>238.56</v>
      </c>
      <c r="N450">
        <v>1</v>
      </c>
      <c r="O450">
        <v>238.56</v>
      </c>
      <c r="P450" t="s">
        <v>2190</v>
      </c>
    </row>
    <row r="451" spans="1:17" hidden="1">
      <c r="A451" t="s">
        <v>879</v>
      </c>
      <c r="B451" t="s">
        <v>471</v>
      </c>
      <c r="C451" t="s">
        <v>133</v>
      </c>
      <c r="D451" t="s">
        <v>2189</v>
      </c>
      <c r="E451" t="s">
        <v>92</v>
      </c>
      <c r="F451">
        <v>40700</v>
      </c>
      <c r="G451" t="s">
        <v>784</v>
      </c>
      <c r="I451" t="s">
        <v>257</v>
      </c>
      <c r="J451">
        <v>2026</v>
      </c>
      <c r="K451">
        <v>5</v>
      </c>
      <c r="L451" t="s">
        <v>95</v>
      </c>
      <c r="M451">
        <v>572.52</v>
      </c>
      <c r="N451">
        <v>1</v>
      </c>
      <c r="O451">
        <v>572.52</v>
      </c>
      <c r="P451" t="s">
        <v>2190</v>
      </c>
    </row>
    <row r="452" spans="1:17" hidden="1">
      <c r="A452" t="s">
        <v>879</v>
      </c>
      <c r="B452" t="s">
        <v>471</v>
      </c>
      <c r="C452" t="s">
        <v>133</v>
      </c>
      <c r="D452" t="s">
        <v>2189</v>
      </c>
      <c r="E452" t="s">
        <v>92</v>
      </c>
      <c r="F452">
        <v>40700</v>
      </c>
      <c r="G452" t="s">
        <v>784</v>
      </c>
      <c r="I452" t="s">
        <v>260</v>
      </c>
      <c r="J452">
        <v>2026</v>
      </c>
      <c r="K452">
        <v>5</v>
      </c>
      <c r="L452" t="s">
        <v>95</v>
      </c>
      <c r="M452">
        <v>310.82</v>
      </c>
      <c r="N452">
        <v>1</v>
      </c>
      <c r="O452">
        <v>310.82</v>
      </c>
      <c r="P452" t="s">
        <v>2190</v>
      </c>
    </row>
    <row r="453" spans="1:17" hidden="1">
      <c r="A453" t="s">
        <v>879</v>
      </c>
      <c r="B453" t="s">
        <v>471</v>
      </c>
      <c r="C453" t="s">
        <v>133</v>
      </c>
      <c r="D453" t="s">
        <v>2189</v>
      </c>
      <c r="E453" t="s">
        <v>106</v>
      </c>
      <c r="F453">
        <v>40700</v>
      </c>
      <c r="G453" t="s">
        <v>784</v>
      </c>
      <c r="I453" t="s">
        <v>118</v>
      </c>
      <c r="J453">
        <v>2026</v>
      </c>
      <c r="K453">
        <v>5</v>
      </c>
      <c r="L453" t="s">
        <v>95</v>
      </c>
      <c r="M453">
        <v>330.27</v>
      </c>
      <c r="N453">
        <v>1</v>
      </c>
      <c r="O453">
        <v>330.27</v>
      </c>
      <c r="P453" t="s">
        <v>2190</v>
      </c>
    </row>
    <row r="454" spans="1:17" hidden="1">
      <c r="A454" t="s">
        <v>879</v>
      </c>
      <c r="B454" t="s">
        <v>471</v>
      </c>
      <c r="C454" t="s">
        <v>133</v>
      </c>
      <c r="D454" t="s">
        <v>2189</v>
      </c>
      <c r="E454" t="s">
        <v>106</v>
      </c>
      <c r="F454">
        <v>40700</v>
      </c>
      <c r="G454" t="s">
        <v>784</v>
      </c>
      <c r="I454" t="s">
        <v>163</v>
      </c>
      <c r="J454">
        <v>2026</v>
      </c>
      <c r="K454">
        <v>5</v>
      </c>
      <c r="L454" t="s">
        <v>95</v>
      </c>
      <c r="M454">
        <v>660.56</v>
      </c>
      <c r="N454">
        <v>1</v>
      </c>
      <c r="O454">
        <v>660.56</v>
      </c>
      <c r="P454" t="s">
        <v>2190</v>
      </c>
    </row>
    <row r="455" spans="1:17" hidden="1">
      <c r="A455" t="s">
        <v>879</v>
      </c>
      <c r="B455" t="s">
        <v>474</v>
      </c>
      <c r="C455" t="s">
        <v>133</v>
      </c>
      <c r="D455" t="s">
        <v>2189</v>
      </c>
      <c r="E455" t="s">
        <v>103</v>
      </c>
      <c r="F455">
        <v>40700</v>
      </c>
      <c r="G455" t="s">
        <v>784</v>
      </c>
      <c r="I455" t="s">
        <v>130</v>
      </c>
      <c r="J455">
        <v>2026</v>
      </c>
      <c r="K455">
        <v>5</v>
      </c>
      <c r="L455" t="s">
        <v>95</v>
      </c>
      <c r="M455">
        <v>5485.5</v>
      </c>
      <c r="N455">
        <v>1</v>
      </c>
      <c r="O455">
        <v>5485.5</v>
      </c>
      <c r="P455" t="s">
        <v>2190</v>
      </c>
      <c r="Q455">
        <v>1</v>
      </c>
    </row>
    <row r="456" spans="1:17" hidden="1">
      <c r="A456" t="s">
        <v>879</v>
      </c>
      <c r="B456" t="s">
        <v>474</v>
      </c>
      <c r="C456" t="s">
        <v>133</v>
      </c>
      <c r="D456" t="s">
        <v>2189</v>
      </c>
      <c r="E456" t="s">
        <v>92</v>
      </c>
      <c r="F456">
        <v>40700</v>
      </c>
      <c r="G456" t="s">
        <v>784</v>
      </c>
      <c r="I456" t="s">
        <v>203</v>
      </c>
      <c r="J456">
        <v>2026</v>
      </c>
      <c r="K456">
        <v>5</v>
      </c>
      <c r="L456" t="s">
        <v>95</v>
      </c>
      <c r="M456">
        <v>1420.64</v>
      </c>
      <c r="N456">
        <v>1</v>
      </c>
      <c r="O456">
        <v>1420.64</v>
      </c>
      <c r="P456" t="s">
        <v>2190</v>
      </c>
      <c r="Q456">
        <v>1</v>
      </c>
    </row>
    <row r="457" spans="1:17" hidden="1">
      <c r="A457" t="s">
        <v>879</v>
      </c>
      <c r="B457" t="s">
        <v>474</v>
      </c>
      <c r="C457" t="s">
        <v>133</v>
      </c>
      <c r="D457" t="s">
        <v>2189</v>
      </c>
      <c r="E457" t="s">
        <v>92</v>
      </c>
      <c r="F457">
        <v>40700</v>
      </c>
      <c r="G457" t="s">
        <v>784</v>
      </c>
      <c r="I457" t="s">
        <v>638</v>
      </c>
      <c r="J457">
        <v>2026</v>
      </c>
      <c r="K457">
        <v>5</v>
      </c>
      <c r="L457" t="s">
        <v>95</v>
      </c>
      <c r="M457">
        <v>467.62</v>
      </c>
      <c r="N457">
        <v>1</v>
      </c>
      <c r="O457">
        <v>467.62</v>
      </c>
      <c r="P457" t="s">
        <v>2190</v>
      </c>
      <c r="Q457">
        <v>1</v>
      </c>
    </row>
    <row r="458" spans="1:17" hidden="1">
      <c r="A458" t="s">
        <v>879</v>
      </c>
      <c r="B458" t="s">
        <v>474</v>
      </c>
      <c r="C458" t="s">
        <v>133</v>
      </c>
      <c r="D458" t="s">
        <v>2189</v>
      </c>
      <c r="E458" t="s">
        <v>92</v>
      </c>
      <c r="F458">
        <v>40700</v>
      </c>
      <c r="G458" t="s">
        <v>784</v>
      </c>
      <c r="I458" t="s">
        <v>256</v>
      </c>
      <c r="J458">
        <v>2026</v>
      </c>
      <c r="K458">
        <v>5</v>
      </c>
      <c r="L458" t="s">
        <v>95</v>
      </c>
      <c r="M458">
        <v>1021.44</v>
      </c>
      <c r="N458">
        <v>1</v>
      </c>
      <c r="O458">
        <v>1021.44</v>
      </c>
      <c r="P458" t="s">
        <v>2190</v>
      </c>
      <c r="Q458">
        <v>1</v>
      </c>
    </row>
    <row r="459" spans="1:17" hidden="1">
      <c r="A459" t="s">
        <v>879</v>
      </c>
      <c r="B459" t="s">
        <v>474</v>
      </c>
      <c r="C459" t="s">
        <v>133</v>
      </c>
      <c r="D459" t="s">
        <v>2189</v>
      </c>
      <c r="E459" t="s">
        <v>92</v>
      </c>
      <c r="F459">
        <v>40700</v>
      </c>
      <c r="G459" t="s">
        <v>784</v>
      </c>
      <c r="I459" t="s">
        <v>2208</v>
      </c>
      <c r="J459">
        <v>2026</v>
      </c>
      <c r="K459">
        <v>5</v>
      </c>
      <c r="L459" t="s">
        <v>95</v>
      </c>
      <c r="M459">
        <v>423.6</v>
      </c>
      <c r="N459">
        <v>1</v>
      </c>
      <c r="O459">
        <v>423.6</v>
      </c>
      <c r="P459" t="s">
        <v>2190</v>
      </c>
      <c r="Q459">
        <v>1</v>
      </c>
    </row>
    <row r="460" spans="1:17" hidden="1">
      <c r="A460" t="s">
        <v>879</v>
      </c>
      <c r="B460" t="s">
        <v>474</v>
      </c>
      <c r="C460" t="s">
        <v>133</v>
      </c>
      <c r="D460" t="s">
        <v>2189</v>
      </c>
      <c r="E460" t="s">
        <v>92</v>
      </c>
      <c r="F460">
        <v>40700</v>
      </c>
      <c r="G460" t="s">
        <v>784</v>
      </c>
      <c r="I460" t="s">
        <v>204</v>
      </c>
      <c r="J460">
        <v>2026</v>
      </c>
      <c r="K460">
        <v>5</v>
      </c>
      <c r="L460" t="s">
        <v>95</v>
      </c>
      <c r="M460">
        <v>1073.52</v>
      </c>
      <c r="N460">
        <v>1</v>
      </c>
      <c r="O460">
        <v>1073.52</v>
      </c>
      <c r="P460" t="s">
        <v>2190</v>
      </c>
    </row>
    <row r="461" spans="1:17" hidden="1">
      <c r="A461" t="s">
        <v>879</v>
      </c>
      <c r="B461" t="s">
        <v>474</v>
      </c>
      <c r="C461" t="s">
        <v>133</v>
      </c>
      <c r="D461" t="s">
        <v>2189</v>
      </c>
      <c r="E461" t="s">
        <v>92</v>
      </c>
      <c r="F461">
        <v>40700</v>
      </c>
      <c r="G461" t="s">
        <v>784</v>
      </c>
      <c r="I461" t="s">
        <v>257</v>
      </c>
      <c r="J461">
        <v>2026</v>
      </c>
      <c r="K461">
        <v>5</v>
      </c>
      <c r="L461" t="s">
        <v>95</v>
      </c>
      <c r="M461">
        <v>1145.04</v>
      </c>
      <c r="N461">
        <v>1</v>
      </c>
      <c r="O461">
        <v>1145.04</v>
      </c>
      <c r="P461" t="s">
        <v>2190</v>
      </c>
    </row>
    <row r="462" spans="1:17" hidden="1">
      <c r="A462" t="s">
        <v>879</v>
      </c>
      <c r="B462" t="s">
        <v>474</v>
      </c>
      <c r="C462" t="s">
        <v>133</v>
      </c>
      <c r="D462" t="s">
        <v>2189</v>
      </c>
      <c r="E462" t="s">
        <v>92</v>
      </c>
      <c r="F462">
        <v>40700</v>
      </c>
      <c r="G462" t="s">
        <v>784</v>
      </c>
      <c r="I462" t="s">
        <v>260</v>
      </c>
      <c r="J462">
        <v>2026</v>
      </c>
      <c r="K462">
        <v>5</v>
      </c>
      <c r="L462" t="s">
        <v>95</v>
      </c>
      <c r="M462">
        <v>310.82</v>
      </c>
      <c r="N462">
        <v>1</v>
      </c>
      <c r="O462">
        <v>310.82</v>
      </c>
      <c r="P462" t="s">
        <v>2190</v>
      </c>
    </row>
    <row r="463" spans="1:17" hidden="1">
      <c r="A463" t="s">
        <v>879</v>
      </c>
      <c r="B463" t="s">
        <v>474</v>
      </c>
      <c r="C463" t="s">
        <v>133</v>
      </c>
      <c r="D463" t="s">
        <v>2189</v>
      </c>
      <c r="E463" t="s">
        <v>92</v>
      </c>
      <c r="F463">
        <v>40700</v>
      </c>
      <c r="G463" t="s">
        <v>784</v>
      </c>
      <c r="I463" t="s">
        <v>197</v>
      </c>
      <c r="J463">
        <v>2026</v>
      </c>
      <c r="K463">
        <v>5</v>
      </c>
      <c r="L463" t="s">
        <v>95</v>
      </c>
      <c r="M463">
        <v>1027.52</v>
      </c>
      <c r="N463">
        <v>1</v>
      </c>
      <c r="O463">
        <v>1027.52</v>
      </c>
      <c r="P463" t="s">
        <v>2190</v>
      </c>
    </row>
    <row r="464" spans="1:17" hidden="1">
      <c r="A464" t="s">
        <v>879</v>
      </c>
      <c r="B464" t="s">
        <v>474</v>
      </c>
      <c r="C464" t="s">
        <v>133</v>
      </c>
      <c r="D464" t="s">
        <v>2189</v>
      </c>
      <c r="E464" t="s">
        <v>92</v>
      </c>
      <c r="F464">
        <v>40700</v>
      </c>
      <c r="G464" t="s">
        <v>784</v>
      </c>
      <c r="I464" t="s">
        <v>215</v>
      </c>
      <c r="J464">
        <v>2026</v>
      </c>
      <c r="K464">
        <v>5</v>
      </c>
      <c r="L464" t="s">
        <v>95</v>
      </c>
      <c r="M464">
        <v>1027.52</v>
      </c>
      <c r="N464">
        <v>1</v>
      </c>
      <c r="O464">
        <v>1027.52</v>
      </c>
      <c r="P464" t="s">
        <v>2190</v>
      </c>
    </row>
    <row r="465" spans="1:17" hidden="1">
      <c r="A465" t="s">
        <v>879</v>
      </c>
      <c r="B465" t="s">
        <v>474</v>
      </c>
      <c r="C465" t="s">
        <v>133</v>
      </c>
      <c r="D465" t="s">
        <v>2189</v>
      </c>
      <c r="E465" t="s">
        <v>106</v>
      </c>
      <c r="F465">
        <v>40700</v>
      </c>
      <c r="G465" t="s">
        <v>784</v>
      </c>
      <c r="I465" t="s">
        <v>118</v>
      </c>
      <c r="J465">
        <v>2026</v>
      </c>
      <c r="K465">
        <v>5</v>
      </c>
      <c r="L465" t="s">
        <v>95</v>
      </c>
      <c r="M465">
        <v>330.27</v>
      </c>
      <c r="N465">
        <v>1</v>
      </c>
      <c r="O465">
        <v>330.27</v>
      </c>
      <c r="P465" t="s">
        <v>2190</v>
      </c>
    </row>
    <row r="466" spans="1:17" hidden="1">
      <c r="A466" t="s">
        <v>879</v>
      </c>
      <c r="B466" t="s">
        <v>474</v>
      </c>
      <c r="C466" t="s">
        <v>133</v>
      </c>
      <c r="D466" t="s">
        <v>2189</v>
      </c>
      <c r="E466" t="s">
        <v>106</v>
      </c>
      <c r="F466">
        <v>40700</v>
      </c>
      <c r="G466" t="s">
        <v>784</v>
      </c>
      <c r="I466" t="s">
        <v>163</v>
      </c>
      <c r="J466">
        <v>2026</v>
      </c>
      <c r="K466">
        <v>5</v>
      </c>
      <c r="L466" t="s">
        <v>95</v>
      </c>
      <c r="M466">
        <v>495.42</v>
      </c>
      <c r="N466">
        <v>1</v>
      </c>
      <c r="O466">
        <v>495.42</v>
      </c>
      <c r="P466" t="s">
        <v>2190</v>
      </c>
    </row>
    <row r="467" spans="1:17" hidden="1">
      <c r="A467" t="s">
        <v>879</v>
      </c>
      <c r="B467" t="s">
        <v>477</v>
      </c>
      <c r="C467" t="s">
        <v>133</v>
      </c>
      <c r="D467" t="s">
        <v>2189</v>
      </c>
      <c r="E467" t="s">
        <v>103</v>
      </c>
      <c r="F467">
        <v>40700</v>
      </c>
      <c r="G467" t="s">
        <v>784</v>
      </c>
      <c r="I467" t="s">
        <v>130</v>
      </c>
      <c r="J467">
        <v>2026</v>
      </c>
      <c r="K467">
        <v>5</v>
      </c>
      <c r="L467" t="s">
        <v>95</v>
      </c>
      <c r="M467">
        <v>1491.91</v>
      </c>
      <c r="N467">
        <v>1</v>
      </c>
      <c r="O467">
        <v>1491.91</v>
      </c>
      <c r="P467" t="s">
        <v>2190</v>
      </c>
      <c r="Q467">
        <v>1</v>
      </c>
    </row>
    <row r="468" spans="1:17" hidden="1">
      <c r="A468" t="s">
        <v>879</v>
      </c>
      <c r="B468" t="s">
        <v>477</v>
      </c>
      <c r="C468" t="s">
        <v>133</v>
      </c>
      <c r="D468" t="s">
        <v>2189</v>
      </c>
      <c r="E468" t="s">
        <v>92</v>
      </c>
      <c r="F468">
        <v>40700</v>
      </c>
      <c r="G468" t="s">
        <v>784</v>
      </c>
      <c r="I468" t="s">
        <v>203</v>
      </c>
      <c r="J468">
        <v>2026</v>
      </c>
      <c r="K468">
        <v>5</v>
      </c>
      <c r="L468" t="s">
        <v>95</v>
      </c>
      <c r="M468">
        <v>355.16</v>
      </c>
      <c r="N468">
        <v>1</v>
      </c>
      <c r="O468">
        <v>355.16</v>
      </c>
      <c r="P468" t="s">
        <v>2190</v>
      </c>
      <c r="Q468">
        <v>1</v>
      </c>
    </row>
    <row r="469" spans="1:17" hidden="1">
      <c r="A469" t="s">
        <v>879</v>
      </c>
      <c r="B469" t="s">
        <v>477</v>
      </c>
      <c r="C469" t="s">
        <v>133</v>
      </c>
      <c r="D469" t="s">
        <v>2189</v>
      </c>
      <c r="E469" t="s">
        <v>92</v>
      </c>
      <c r="F469">
        <v>40700</v>
      </c>
      <c r="G469" t="s">
        <v>784</v>
      </c>
      <c r="I469" t="s">
        <v>256</v>
      </c>
      <c r="J469">
        <v>2026</v>
      </c>
      <c r="K469">
        <v>5</v>
      </c>
      <c r="L469" t="s">
        <v>95</v>
      </c>
      <c r="M469">
        <v>510.72</v>
      </c>
      <c r="N469">
        <v>1</v>
      </c>
      <c r="O469">
        <v>510.72</v>
      </c>
      <c r="P469" t="s">
        <v>2190</v>
      </c>
      <c r="Q469">
        <v>1</v>
      </c>
    </row>
    <row r="470" spans="1:17" hidden="1">
      <c r="A470" t="s">
        <v>879</v>
      </c>
      <c r="B470" t="s">
        <v>477</v>
      </c>
      <c r="C470" t="s">
        <v>133</v>
      </c>
      <c r="D470" t="s">
        <v>2189</v>
      </c>
      <c r="E470" t="s">
        <v>92</v>
      </c>
      <c r="F470">
        <v>40700</v>
      </c>
      <c r="G470" t="s">
        <v>784</v>
      </c>
      <c r="I470" t="s">
        <v>204</v>
      </c>
      <c r="J470">
        <v>2026</v>
      </c>
      <c r="K470">
        <v>5</v>
      </c>
      <c r="L470" t="s">
        <v>95</v>
      </c>
      <c r="M470">
        <v>238.56</v>
      </c>
      <c r="N470">
        <v>1</v>
      </c>
      <c r="O470">
        <v>238.56</v>
      </c>
      <c r="P470" t="s">
        <v>2190</v>
      </c>
    </row>
    <row r="471" spans="1:17" hidden="1">
      <c r="A471" t="s">
        <v>879</v>
      </c>
      <c r="B471" t="s">
        <v>477</v>
      </c>
      <c r="C471" t="s">
        <v>133</v>
      </c>
      <c r="D471" t="s">
        <v>2189</v>
      </c>
      <c r="E471" t="s">
        <v>92</v>
      </c>
      <c r="F471">
        <v>40700</v>
      </c>
      <c r="G471" t="s">
        <v>784</v>
      </c>
      <c r="I471" t="s">
        <v>257</v>
      </c>
      <c r="J471">
        <v>2026</v>
      </c>
      <c r="K471">
        <v>5</v>
      </c>
      <c r="L471" t="s">
        <v>95</v>
      </c>
      <c r="M471">
        <v>429.39</v>
      </c>
      <c r="N471">
        <v>1</v>
      </c>
      <c r="O471">
        <v>429.39</v>
      </c>
      <c r="P471" t="s">
        <v>2190</v>
      </c>
    </row>
    <row r="472" spans="1:17" hidden="1">
      <c r="A472" t="s">
        <v>879</v>
      </c>
      <c r="B472" t="s">
        <v>477</v>
      </c>
      <c r="C472" t="s">
        <v>133</v>
      </c>
      <c r="D472" t="s">
        <v>2189</v>
      </c>
      <c r="E472" t="s">
        <v>92</v>
      </c>
      <c r="F472">
        <v>40700</v>
      </c>
      <c r="G472" t="s">
        <v>784</v>
      </c>
      <c r="I472" t="s">
        <v>260</v>
      </c>
      <c r="J472">
        <v>2026</v>
      </c>
      <c r="K472">
        <v>5</v>
      </c>
      <c r="L472" t="s">
        <v>95</v>
      </c>
      <c r="M472">
        <v>310.82</v>
      </c>
      <c r="N472">
        <v>1</v>
      </c>
      <c r="O472">
        <v>310.82</v>
      </c>
      <c r="P472" t="s">
        <v>2190</v>
      </c>
    </row>
    <row r="473" spans="1:17" hidden="1">
      <c r="A473" t="s">
        <v>879</v>
      </c>
      <c r="B473" t="s">
        <v>477</v>
      </c>
      <c r="C473" t="s">
        <v>133</v>
      </c>
      <c r="D473" t="s">
        <v>2189</v>
      </c>
      <c r="E473" t="s">
        <v>106</v>
      </c>
      <c r="F473">
        <v>40700</v>
      </c>
      <c r="G473" t="s">
        <v>784</v>
      </c>
      <c r="I473" t="s">
        <v>118</v>
      </c>
      <c r="J473">
        <v>2026</v>
      </c>
      <c r="K473">
        <v>5</v>
      </c>
      <c r="L473" t="s">
        <v>95</v>
      </c>
      <c r="M473">
        <v>440.36</v>
      </c>
      <c r="N473">
        <v>1</v>
      </c>
      <c r="O473">
        <v>440.36</v>
      </c>
      <c r="P473" t="s">
        <v>2190</v>
      </c>
    </row>
    <row r="474" spans="1:17" hidden="1">
      <c r="A474" t="s">
        <v>879</v>
      </c>
      <c r="B474" t="s">
        <v>477</v>
      </c>
      <c r="C474" t="s">
        <v>133</v>
      </c>
      <c r="D474" t="s">
        <v>2189</v>
      </c>
      <c r="E474" t="s">
        <v>106</v>
      </c>
      <c r="F474">
        <v>40700</v>
      </c>
      <c r="G474" t="s">
        <v>784</v>
      </c>
      <c r="I474" t="s">
        <v>163</v>
      </c>
      <c r="J474">
        <v>2026</v>
      </c>
      <c r="K474">
        <v>5</v>
      </c>
      <c r="L474" t="s">
        <v>95</v>
      </c>
      <c r="M474">
        <v>1321.12</v>
      </c>
      <c r="N474">
        <v>1</v>
      </c>
      <c r="O474">
        <v>1321.12</v>
      </c>
      <c r="P474" t="s">
        <v>2190</v>
      </c>
    </row>
    <row r="475" spans="1:17" hidden="1">
      <c r="A475" t="s">
        <v>879</v>
      </c>
      <c r="B475" t="s">
        <v>479</v>
      </c>
      <c r="C475" t="s">
        <v>133</v>
      </c>
      <c r="D475" t="s">
        <v>2189</v>
      </c>
      <c r="E475" t="s">
        <v>103</v>
      </c>
      <c r="F475">
        <v>40700</v>
      </c>
      <c r="G475" t="s">
        <v>784</v>
      </c>
      <c r="I475" t="s">
        <v>130</v>
      </c>
      <c r="J475">
        <v>2026</v>
      </c>
      <c r="K475">
        <v>5</v>
      </c>
      <c r="L475" t="s">
        <v>95</v>
      </c>
      <c r="M475">
        <v>984.06</v>
      </c>
      <c r="N475">
        <v>1</v>
      </c>
      <c r="O475">
        <v>984.06</v>
      </c>
      <c r="P475" t="s">
        <v>2190</v>
      </c>
      <c r="Q475">
        <v>1</v>
      </c>
    </row>
    <row r="476" spans="1:17" hidden="1">
      <c r="A476" t="s">
        <v>879</v>
      </c>
      <c r="B476" t="s">
        <v>479</v>
      </c>
      <c r="C476" t="s">
        <v>133</v>
      </c>
      <c r="D476" t="s">
        <v>2189</v>
      </c>
      <c r="E476" t="s">
        <v>92</v>
      </c>
      <c r="F476">
        <v>40700</v>
      </c>
      <c r="G476" t="s">
        <v>784</v>
      </c>
      <c r="I476" t="s">
        <v>256</v>
      </c>
      <c r="J476">
        <v>2026</v>
      </c>
      <c r="K476">
        <v>5</v>
      </c>
      <c r="L476" t="s">
        <v>95</v>
      </c>
      <c r="M476">
        <v>680.96</v>
      </c>
      <c r="N476">
        <v>1</v>
      </c>
      <c r="O476">
        <v>680.96</v>
      </c>
      <c r="P476" t="s">
        <v>2190</v>
      </c>
      <c r="Q476">
        <v>1</v>
      </c>
    </row>
    <row r="477" spans="1:17" hidden="1">
      <c r="A477" t="s">
        <v>879</v>
      </c>
      <c r="B477" t="s">
        <v>479</v>
      </c>
      <c r="C477" t="s">
        <v>133</v>
      </c>
      <c r="D477" t="s">
        <v>2189</v>
      </c>
      <c r="E477" t="s">
        <v>92</v>
      </c>
      <c r="F477">
        <v>40700</v>
      </c>
      <c r="G477" t="s">
        <v>784</v>
      </c>
      <c r="I477" t="s">
        <v>257</v>
      </c>
      <c r="J477">
        <v>2026</v>
      </c>
      <c r="K477">
        <v>5</v>
      </c>
      <c r="L477" t="s">
        <v>95</v>
      </c>
      <c r="M477">
        <v>572.52</v>
      </c>
      <c r="N477">
        <v>1</v>
      </c>
      <c r="O477">
        <v>572.52</v>
      </c>
      <c r="P477" t="s">
        <v>2190</v>
      </c>
    </row>
    <row r="478" spans="1:17" hidden="1">
      <c r="A478" t="s">
        <v>879</v>
      </c>
      <c r="B478" t="s">
        <v>479</v>
      </c>
      <c r="C478" t="s">
        <v>133</v>
      </c>
      <c r="D478" t="s">
        <v>2189</v>
      </c>
      <c r="E478" t="s">
        <v>92</v>
      </c>
      <c r="F478">
        <v>40700</v>
      </c>
      <c r="G478" t="s">
        <v>784</v>
      </c>
      <c r="I478" t="s">
        <v>260</v>
      </c>
      <c r="J478">
        <v>2026</v>
      </c>
      <c r="K478">
        <v>5</v>
      </c>
      <c r="L478" t="s">
        <v>95</v>
      </c>
      <c r="M478">
        <v>310.82</v>
      </c>
      <c r="N478">
        <v>1</v>
      </c>
      <c r="O478">
        <v>310.82</v>
      </c>
      <c r="P478" t="s">
        <v>2190</v>
      </c>
    </row>
    <row r="479" spans="1:17" hidden="1">
      <c r="A479" t="s">
        <v>879</v>
      </c>
      <c r="B479" t="s">
        <v>479</v>
      </c>
      <c r="C479" t="s">
        <v>133</v>
      </c>
      <c r="D479" t="s">
        <v>2189</v>
      </c>
      <c r="E479" t="s">
        <v>92</v>
      </c>
      <c r="F479">
        <v>40700</v>
      </c>
      <c r="G479" t="s">
        <v>784</v>
      </c>
      <c r="I479" t="s">
        <v>215</v>
      </c>
      <c r="J479">
        <v>2026</v>
      </c>
      <c r="K479">
        <v>5</v>
      </c>
      <c r="L479" t="s">
        <v>95</v>
      </c>
      <c r="M479">
        <v>513.76</v>
      </c>
      <c r="N479">
        <v>1</v>
      </c>
      <c r="O479">
        <v>513.76</v>
      </c>
      <c r="P479" t="s">
        <v>2190</v>
      </c>
    </row>
    <row r="480" spans="1:17" hidden="1">
      <c r="A480" t="s">
        <v>879</v>
      </c>
      <c r="B480" t="s">
        <v>479</v>
      </c>
      <c r="C480" t="s">
        <v>133</v>
      </c>
      <c r="D480" t="s">
        <v>2189</v>
      </c>
      <c r="E480" t="s">
        <v>106</v>
      </c>
      <c r="F480">
        <v>40700</v>
      </c>
      <c r="G480" t="s">
        <v>784</v>
      </c>
      <c r="I480" t="s">
        <v>163</v>
      </c>
      <c r="J480">
        <v>2026</v>
      </c>
      <c r="K480">
        <v>5</v>
      </c>
      <c r="L480" t="s">
        <v>95</v>
      </c>
      <c r="M480">
        <v>330.28</v>
      </c>
      <c r="N480">
        <v>1</v>
      </c>
      <c r="O480">
        <v>330.28</v>
      </c>
      <c r="P480" t="s">
        <v>2190</v>
      </c>
    </row>
    <row r="481" spans="1:17" hidden="1">
      <c r="A481" t="s">
        <v>2305</v>
      </c>
      <c r="B481" t="s">
        <v>480</v>
      </c>
      <c r="C481" t="s">
        <v>108</v>
      </c>
      <c r="D481" t="s">
        <v>2189</v>
      </c>
      <c r="E481" t="s">
        <v>103</v>
      </c>
      <c r="F481">
        <v>40700</v>
      </c>
      <c r="G481" t="s">
        <v>784</v>
      </c>
      <c r="I481" t="s">
        <v>130</v>
      </c>
      <c r="J481">
        <v>2026</v>
      </c>
      <c r="K481">
        <v>5</v>
      </c>
      <c r="L481" t="s">
        <v>95</v>
      </c>
      <c r="M481">
        <v>844.86</v>
      </c>
      <c r="N481">
        <v>1</v>
      </c>
      <c r="O481">
        <v>844.86</v>
      </c>
      <c r="P481" t="s">
        <v>2190</v>
      </c>
      <c r="Q481">
        <v>1</v>
      </c>
    </row>
    <row r="482" spans="1:17" hidden="1">
      <c r="A482" t="s">
        <v>2305</v>
      </c>
      <c r="B482" t="s">
        <v>480</v>
      </c>
      <c r="C482" t="s">
        <v>108</v>
      </c>
      <c r="D482" t="s">
        <v>2189</v>
      </c>
      <c r="E482" t="s">
        <v>92</v>
      </c>
      <c r="F482">
        <v>40700</v>
      </c>
      <c r="G482" t="s">
        <v>784</v>
      </c>
      <c r="I482" t="s">
        <v>196</v>
      </c>
      <c r="J482">
        <v>2026</v>
      </c>
      <c r="K482">
        <v>5</v>
      </c>
      <c r="L482" t="s">
        <v>95</v>
      </c>
      <c r="M482">
        <v>236.53279999999998</v>
      </c>
      <c r="N482">
        <v>1</v>
      </c>
      <c r="O482">
        <v>236.53279999999998</v>
      </c>
      <c r="P482" t="s">
        <v>2190</v>
      </c>
    </row>
    <row r="483" spans="1:17" hidden="1">
      <c r="A483" t="s">
        <v>2305</v>
      </c>
      <c r="B483" t="s">
        <v>480</v>
      </c>
      <c r="C483" t="s">
        <v>108</v>
      </c>
      <c r="D483" t="s">
        <v>2189</v>
      </c>
      <c r="E483" t="s">
        <v>92</v>
      </c>
      <c r="F483">
        <v>40700</v>
      </c>
      <c r="G483" t="s">
        <v>784</v>
      </c>
      <c r="I483" t="s">
        <v>260</v>
      </c>
      <c r="J483">
        <v>2026</v>
      </c>
      <c r="K483">
        <v>5</v>
      </c>
      <c r="L483" t="s">
        <v>95</v>
      </c>
      <c r="M483">
        <v>500.35124999999999</v>
      </c>
      <c r="N483">
        <v>1</v>
      </c>
      <c r="O483">
        <v>500.35124999999999</v>
      </c>
      <c r="P483" t="s">
        <v>2190</v>
      </c>
    </row>
    <row r="484" spans="1:17" hidden="1">
      <c r="A484" t="s">
        <v>2305</v>
      </c>
      <c r="B484" t="s">
        <v>480</v>
      </c>
      <c r="C484" t="s">
        <v>108</v>
      </c>
      <c r="D484" t="s">
        <v>2189</v>
      </c>
      <c r="E484" t="s">
        <v>106</v>
      </c>
      <c r="F484">
        <v>40700</v>
      </c>
      <c r="G484" t="s">
        <v>784</v>
      </c>
      <c r="I484" t="s">
        <v>146</v>
      </c>
      <c r="J484">
        <v>2026</v>
      </c>
      <c r="K484">
        <v>5</v>
      </c>
      <c r="L484" t="s">
        <v>95</v>
      </c>
      <c r="M484">
        <v>682.27845000000002</v>
      </c>
      <c r="N484">
        <v>1</v>
      </c>
      <c r="O484">
        <v>682.27845000000002</v>
      </c>
      <c r="P484" t="s">
        <v>2190</v>
      </c>
    </row>
    <row r="485" spans="1:17" hidden="1">
      <c r="A485" t="s">
        <v>879</v>
      </c>
      <c r="B485" t="s">
        <v>1884</v>
      </c>
      <c r="C485" t="s">
        <v>133</v>
      </c>
      <c r="D485" t="s">
        <v>2189</v>
      </c>
      <c r="E485" t="s">
        <v>92</v>
      </c>
      <c r="F485">
        <v>40700</v>
      </c>
      <c r="G485" t="s">
        <v>784</v>
      </c>
      <c r="I485" t="s">
        <v>260</v>
      </c>
      <c r="J485">
        <v>2026</v>
      </c>
      <c r="K485">
        <v>5</v>
      </c>
      <c r="L485" t="s">
        <v>95</v>
      </c>
      <c r="M485">
        <v>310.82</v>
      </c>
      <c r="N485">
        <v>1</v>
      </c>
      <c r="O485">
        <v>310.82</v>
      </c>
      <c r="P485" t="s">
        <v>2190</v>
      </c>
    </row>
    <row r="486" spans="1:17" hidden="1">
      <c r="A486" t="s">
        <v>879</v>
      </c>
      <c r="B486" t="s">
        <v>1884</v>
      </c>
      <c r="C486" t="s">
        <v>133</v>
      </c>
      <c r="D486" t="s">
        <v>2189</v>
      </c>
      <c r="E486" t="s">
        <v>106</v>
      </c>
      <c r="F486">
        <v>40700</v>
      </c>
      <c r="G486" t="s">
        <v>784</v>
      </c>
      <c r="I486" t="s">
        <v>118</v>
      </c>
      <c r="J486">
        <v>2026</v>
      </c>
      <c r="K486">
        <v>5</v>
      </c>
      <c r="L486" t="s">
        <v>95</v>
      </c>
      <c r="M486">
        <v>110.09</v>
      </c>
      <c r="N486">
        <v>1</v>
      </c>
      <c r="O486">
        <v>110.09</v>
      </c>
      <c r="P486" t="s">
        <v>2190</v>
      </c>
    </row>
    <row r="487" spans="1:17" hidden="1">
      <c r="A487" t="s">
        <v>879</v>
      </c>
      <c r="B487" t="s">
        <v>2209</v>
      </c>
      <c r="C487" t="s">
        <v>133</v>
      </c>
      <c r="D487" t="s">
        <v>2189</v>
      </c>
      <c r="E487" t="s">
        <v>92</v>
      </c>
      <c r="F487">
        <v>40700</v>
      </c>
      <c r="G487" t="s">
        <v>784</v>
      </c>
      <c r="I487" t="s">
        <v>260</v>
      </c>
      <c r="J487">
        <v>2026</v>
      </c>
      <c r="K487">
        <v>5</v>
      </c>
      <c r="L487" t="s">
        <v>95</v>
      </c>
      <c r="M487">
        <v>310.82</v>
      </c>
      <c r="N487">
        <v>1</v>
      </c>
      <c r="O487">
        <v>310.82</v>
      </c>
      <c r="P487" t="s">
        <v>2190</v>
      </c>
    </row>
    <row r="488" spans="1:17" hidden="1">
      <c r="A488" t="s">
        <v>879</v>
      </c>
      <c r="B488" t="s">
        <v>2209</v>
      </c>
      <c r="C488" t="s">
        <v>133</v>
      </c>
      <c r="D488" t="s">
        <v>2189</v>
      </c>
      <c r="E488" t="s">
        <v>106</v>
      </c>
      <c r="F488">
        <v>40700</v>
      </c>
      <c r="G488" t="s">
        <v>784</v>
      </c>
      <c r="I488" t="s">
        <v>163</v>
      </c>
      <c r="J488">
        <v>2026</v>
      </c>
      <c r="K488">
        <v>5</v>
      </c>
      <c r="L488" t="s">
        <v>95</v>
      </c>
      <c r="M488">
        <v>1486.26</v>
      </c>
      <c r="N488">
        <v>1</v>
      </c>
      <c r="O488">
        <v>1486.26</v>
      </c>
      <c r="P488" t="s">
        <v>2190</v>
      </c>
    </row>
    <row r="489" spans="1:17" hidden="1">
      <c r="A489" t="s">
        <v>879</v>
      </c>
      <c r="B489" t="s">
        <v>482</v>
      </c>
      <c r="C489" t="s">
        <v>133</v>
      </c>
      <c r="D489" t="s">
        <v>2189</v>
      </c>
      <c r="E489" t="s">
        <v>92</v>
      </c>
      <c r="F489">
        <v>40700</v>
      </c>
      <c r="G489" t="s">
        <v>784</v>
      </c>
      <c r="I489" t="s">
        <v>260</v>
      </c>
      <c r="J489">
        <v>2026</v>
      </c>
      <c r="K489">
        <v>5</v>
      </c>
      <c r="L489" t="s">
        <v>95</v>
      </c>
      <c r="M489">
        <v>310.82</v>
      </c>
      <c r="N489">
        <v>1</v>
      </c>
      <c r="O489">
        <v>310.82</v>
      </c>
      <c r="P489" t="s">
        <v>2190</v>
      </c>
    </row>
    <row r="490" spans="1:17" hidden="1">
      <c r="A490" t="s">
        <v>879</v>
      </c>
      <c r="B490" t="s">
        <v>482</v>
      </c>
      <c r="C490" t="s">
        <v>133</v>
      </c>
      <c r="D490" t="s">
        <v>2189</v>
      </c>
      <c r="E490" t="s">
        <v>92</v>
      </c>
      <c r="F490">
        <v>40700</v>
      </c>
      <c r="G490" t="s">
        <v>784</v>
      </c>
      <c r="I490" t="s">
        <v>197</v>
      </c>
      <c r="J490">
        <v>2026</v>
      </c>
      <c r="K490">
        <v>5</v>
      </c>
      <c r="L490" t="s">
        <v>95</v>
      </c>
      <c r="M490">
        <v>1027.52</v>
      </c>
      <c r="N490">
        <v>1</v>
      </c>
      <c r="O490">
        <v>1027.52</v>
      </c>
      <c r="P490" t="s">
        <v>2190</v>
      </c>
    </row>
    <row r="491" spans="1:17" hidden="1">
      <c r="A491" t="s">
        <v>879</v>
      </c>
      <c r="B491" t="s">
        <v>482</v>
      </c>
      <c r="C491" t="s">
        <v>133</v>
      </c>
      <c r="D491" t="s">
        <v>2189</v>
      </c>
      <c r="E491" t="s">
        <v>106</v>
      </c>
      <c r="F491">
        <v>40700</v>
      </c>
      <c r="G491" t="s">
        <v>784</v>
      </c>
      <c r="I491" t="s">
        <v>118</v>
      </c>
      <c r="J491">
        <v>2026</v>
      </c>
      <c r="K491">
        <v>5</v>
      </c>
      <c r="L491" t="s">
        <v>95</v>
      </c>
      <c r="M491">
        <v>110.09</v>
      </c>
      <c r="N491">
        <v>1</v>
      </c>
      <c r="O491">
        <v>110.09</v>
      </c>
      <c r="P491" t="s">
        <v>2190</v>
      </c>
    </row>
    <row r="492" spans="1:17" hidden="1">
      <c r="A492" t="s">
        <v>2565</v>
      </c>
      <c r="B492" t="s">
        <v>2210</v>
      </c>
      <c r="C492" t="s">
        <v>2073</v>
      </c>
      <c r="D492" t="s">
        <v>2189</v>
      </c>
      <c r="E492" t="s">
        <v>92</v>
      </c>
      <c r="F492">
        <v>40700</v>
      </c>
      <c r="G492" t="s">
        <v>784</v>
      </c>
      <c r="I492" t="s">
        <v>260</v>
      </c>
      <c r="J492">
        <v>2026</v>
      </c>
      <c r="K492">
        <v>5</v>
      </c>
      <c r="L492" t="s">
        <v>95</v>
      </c>
      <c r="M492">
        <v>1208.2514377999998</v>
      </c>
      <c r="N492">
        <v>1</v>
      </c>
      <c r="O492">
        <v>1208.2514377999998</v>
      </c>
      <c r="P492" t="s">
        <v>2190</v>
      </c>
    </row>
    <row r="493" spans="1:17" hidden="1">
      <c r="A493" t="s">
        <v>2565</v>
      </c>
      <c r="B493" t="s">
        <v>2210</v>
      </c>
      <c r="C493" t="s">
        <v>2073</v>
      </c>
      <c r="D493" t="s">
        <v>2189</v>
      </c>
      <c r="E493" t="s">
        <v>106</v>
      </c>
      <c r="F493">
        <v>40700</v>
      </c>
      <c r="G493" t="s">
        <v>784</v>
      </c>
      <c r="I493" t="s">
        <v>146</v>
      </c>
      <c r="J493">
        <v>2026</v>
      </c>
      <c r="K493">
        <v>5</v>
      </c>
      <c r="L493" t="s">
        <v>95</v>
      </c>
      <c r="M493">
        <v>148.97354999999999</v>
      </c>
      <c r="N493">
        <v>1</v>
      </c>
      <c r="O493">
        <v>148.97354999999999</v>
      </c>
      <c r="P493" t="s">
        <v>2190</v>
      </c>
    </row>
    <row r="494" spans="1:17" hidden="1">
      <c r="A494" t="s">
        <v>879</v>
      </c>
      <c r="B494" t="s">
        <v>1893</v>
      </c>
      <c r="C494" t="s">
        <v>133</v>
      </c>
      <c r="D494" t="s">
        <v>2189</v>
      </c>
      <c r="E494" t="s">
        <v>92</v>
      </c>
      <c r="F494">
        <v>40700</v>
      </c>
      <c r="G494" t="s">
        <v>784</v>
      </c>
      <c r="I494" t="s">
        <v>260</v>
      </c>
      <c r="J494">
        <v>2026</v>
      </c>
      <c r="K494">
        <v>5</v>
      </c>
      <c r="L494" t="s">
        <v>95</v>
      </c>
      <c r="M494">
        <v>310.82</v>
      </c>
      <c r="N494">
        <v>1</v>
      </c>
      <c r="O494">
        <v>310.82</v>
      </c>
      <c r="P494" t="s">
        <v>2190</v>
      </c>
    </row>
    <row r="495" spans="1:17" hidden="1">
      <c r="A495" t="s">
        <v>879</v>
      </c>
      <c r="B495" t="s">
        <v>1893</v>
      </c>
      <c r="C495" t="s">
        <v>133</v>
      </c>
      <c r="D495" t="s">
        <v>2189</v>
      </c>
      <c r="E495" t="s">
        <v>106</v>
      </c>
      <c r="F495">
        <v>40700</v>
      </c>
      <c r="G495" t="s">
        <v>784</v>
      </c>
      <c r="I495" t="s">
        <v>163</v>
      </c>
      <c r="J495">
        <v>2026</v>
      </c>
      <c r="K495">
        <v>5</v>
      </c>
      <c r="L495" t="s">
        <v>95</v>
      </c>
      <c r="M495">
        <v>495.42</v>
      </c>
      <c r="N495">
        <v>1</v>
      </c>
      <c r="O495">
        <v>495.42</v>
      </c>
      <c r="P495" t="s">
        <v>2190</v>
      </c>
    </row>
    <row r="496" spans="1:17" hidden="1">
      <c r="A496" t="s">
        <v>879</v>
      </c>
      <c r="B496" t="s">
        <v>493</v>
      </c>
      <c r="C496" t="s">
        <v>133</v>
      </c>
      <c r="D496" t="s">
        <v>2189</v>
      </c>
      <c r="E496" t="s">
        <v>103</v>
      </c>
      <c r="F496">
        <v>40700</v>
      </c>
      <c r="G496" t="s">
        <v>784</v>
      </c>
      <c r="I496" t="s">
        <v>130</v>
      </c>
      <c r="J496">
        <v>2026</v>
      </c>
      <c r="K496">
        <v>5</v>
      </c>
      <c r="L496" t="s">
        <v>95</v>
      </c>
      <c r="M496">
        <v>1326.56</v>
      </c>
      <c r="N496">
        <v>1</v>
      </c>
      <c r="O496">
        <v>1326.56</v>
      </c>
      <c r="P496" t="s">
        <v>2190</v>
      </c>
      <c r="Q496">
        <v>1</v>
      </c>
    </row>
    <row r="497" spans="1:17" hidden="1">
      <c r="A497" t="s">
        <v>879</v>
      </c>
      <c r="B497" t="s">
        <v>493</v>
      </c>
      <c r="C497" t="s">
        <v>133</v>
      </c>
      <c r="D497" t="s">
        <v>2189</v>
      </c>
      <c r="E497" t="s">
        <v>92</v>
      </c>
      <c r="F497">
        <v>40700</v>
      </c>
      <c r="G497" t="s">
        <v>784</v>
      </c>
      <c r="I497" t="s">
        <v>203</v>
      </c>
      <c r="J497">
        <v>2026</v>
      </c>
      <c r="K497">
        <v>5</v>
      </c>
      <c r="L497" t="s">
        <v>95</v>
      </c>
      <c r="M497">
        <v>355.16</v>
      </c>
      <c r="N497">
        <v>1</v>
      </c>
      <c r="O497">
        <v>355.16</v>
      </c>
      <c r="P497" t="s">
        <v>2190</v>
      </c>
      <c r="Q497">
        <v>1</v>
      </c>
    </row>
    <row r="498" spans="1:17" hidden="1">
      <c r="A498" t="s">
        <v>879</v>
      </c>
      <c r="B498" t="s">
        <v>493</v>
      </c>
      <c r="C498" t="s">
        <v>133</v>
      </c>
      <c r="D498" t="s">
        <v>2189</v>
      </c>
      <c r="E498" t="s">
        <v>92</v>
      </c>
      <c r="F498">
        <v>40700</v>
      </c>
      <c r="G498" t="s">
        <v>784</v>
      </c>
      <c r="I498" t="s">
        <v>638</v>
      </c>
      <c r="J498">
        <v>2026</v>
      </c>
      <c r="K498">
        <v>5</v>
      </c>
      <c r="L498" t="s">
        <v>95</v>
      </c>
      <c r="M498">
        <v>233.81</v>
      </c>
      <c r="N498">
        <v>1</v>
      </c>
      <c r="O498">
        <v>233.81</v>
      </c>
      <c r="P498" t="s">
        <v>2190</v>
      </c>
      <c r="Q498">
        <v>1</v>
      </c>
    </row>
    <row r="499" spans="1:17" hidden="1">
      <c r="A499" t="s">
        <v>879</v>
      </c>
      <c r="B499" t="s">
        <v>493</v>
      </c>
      <c r="C499" t="s">
        <v>133</v>
      </c>
      <c r="D499" t="s">
        <v>2189</v>
      </c>
      <c r="E499" t="s">
        <v>92</v>
      </c>
      <c r="F499">
        <v>40700</v>
      </c>
      <c r="G499" t="s">
        <v>784</v>
      </c>
      <c r="I499" t="s">
        <v>256</v>
      </c>
      <c r="J499">
        <v>2026</v>
      </c>
      <c r="K499">
        <v>5</v>
      </c>
      <c r="L499" t="s">
        <v>95</v>
      </c>
      <c r="M499">
        <v>340.48</v>
      </c>
      <c r="N499">
        <v>1</v>
      </c>
      <c r="O499">
        <v>340.48</v>
      </c>
      <c r="P499" t="s">
        <v>2190</v>
      </c>
      <c r="Q499">
        <v>1</v>
      </c>
    </row>
    <row r="500" spans="1:17" hidden="1">
      <c r="A500" t="s">
        <v>879</v>
      </c>
      <c r="B500" t="s">
        <v>493</v>
      </c>
      <c r="C500" t="s">
        <v>133</v>
      </c>
      <c r="D500" t="s">
        <v>2189</v>
      </c>
      <c r="E500" t="s">
        <v>92</v>
      </c>
      <c r="F500">
        <v>40700</v>
      </c>
      <c r="G500" t="s">
        <v>784</v>
      </c>
      <c r="I500" t="s">
        <v>204</v>
      </c>
      <c r="J500">
        <v>2026</v>
      </c>
      <c r="K500">
        <v>5</v>
      </c>
      <c r="L500" t="s">
        <v>95</v>
      </c>
      <c r="M500">
        <v>357.84</v>
      </c>
      <c r="N500">
        <v>1</v>
      </c>
      <c r="O500">
        <v>357.84</v>
      </c>
      <c r="P500" t="s">
        <v>2190</v>
      </c>
    </row>
    <row r="501" spans="1:17" hidden="1">
      <c r="A501" t="s">
        <v>879</v>
      </c>
      <c r="B501" t="s">
        <v>493</v>
      </c>
      <c r="C501" t="s">
        <v>133</v>
      </c>
      <c r="D501" t="s">
        <v>2189</v>
      </c>
      <c r="E501" t="s">
        <v>92</v>
      </c>
      <c r="F501">
        <v>40700</v>
      </c>
      <c r="G501" t="s">
        <v>784</v>
      </c>
      <c r="I501" t="s">
        <v>257</v>
      </c>
      <c r="J501">
        <v>2026</v>
      </c>
      <c r="K501">
        <v>5</v>
      </c>
      <c r="L501" t="s">
        <v>95</v>
      </c>
      <c r="M501">
        <v>286.26</v>
      </c>
      <c r="N501">
        <v>1</v>
      </c>
      <c r="O501">
        <v>286.26</v>
      </c>
      <c r="P501" t="s">
        <v>2190</v>
      </c>
    </row>
    <row r="502" spans="1:17" hidden="1">
      <c r="A502" t="s">
        <v>879</v>
      </c>
      <c r="B502" t="s">
        <v>493</v>
      </c>
      <c r="C502" t="s">
        <v>133</v>
      </c>
      <c r="D502" t="s">
        <v>2189</v>
      </c>
      <c r="E502" t="s">
        <v>92</v>
      </c>
      <c r="F502">
        <v>40700</v>
      </c>
      <c r="G502" t="s">
        <v>784</v>
      </c>
      <c r="I502" t="s">
        <v>260</v>
      </c>
      <c r="J502">
        <v>2026</v>
      </c>
      <c r="K502">
        <v>5</v>
      </c>
      <c r="L502" t="s">
        <v>95</v>
      </c>
      <c r="M502">
        <v>310.82</v>
      </c>
      <c r="N502">
        <v>1</v>
      </c>
      <c r="O502">
        <v>310.82</v>
      </c>
      <c r="P502" t="s">
        <v>2190</v>
      </c>
    </row>
    <row r="503" spans="1:17" hidden="1">
      <c r="A503" t="s">
        <v>879</v>
      </c>
      <c r="B503" t="s">
        <v>493</v>
      </c>
      <c r="C503" t="s">
        <v>133</v>
      </c>
      <c r="D503" t="s">
        <v>2189</v>
      </c>
      <c r="E503" t="s">
        <v>92</v>
      </c>
      <c r="F503">
        <v>40700</v>
      </c>
      <c r="G503" t="s">
        <v>784</v>
      </c>
      <c r="I503" t="s">
        <v>197</v>
      </c>
      <c r="J503">
        <v>2026</v>
      </c>
      <c r="K503">
        <v>5</v>
      </c>
      <c r="L503" t="s">
        <v>95</v>
      </c>
      <c r="M503">
        <v>513.76</v>
      </c>
      <c r="N503">
        <v>1</v>
      </c>
      <c r="O503">
        <v>513.76</v>
      </c>
      <c r="P503" t="s">
        <v>2190</v>
      </c>
    </row>
    <row r="504" spans="1:17" hidden="1">
      <c r="A504" t="s">
        <v>879</v>
      </c>
      <c r="B504" t="s">
        <v>493</v>
      </c>
      <c r="C504" t="s">
        <v>133</v>
      </c>
      <c r="D504" t="s">
        <v>2189</v>
      </c>
      <c r="E504" t="s">
        <v>106</v>
      </c>
      <c r="F504">
        <v>40700</v>
      </c>
      <c r="G504" t="s">
        <v>784</v>
      </c>
      <c r="I504" t="s">
        <v>118</v>
      </c>
      <c r="J504">
        <v>2026</v>
      </c>
      <c r="K504">
        <v>5</v>
      </c>
      <c r="L504" t="s">
        <v>95</v>
      </c>
      <c r="M504">
        <v>330.27</v>
      </c>
      <c r="N504">
        <v>1</v>
      </c>
      <c r="O504">
        <v>330.27</v>
      </c>
      <c r="P504" t="s">
        <v>2190</v>
      </c>
    </row>
    <row r="505" spans="1:17" hidden="1">
      <c r="A505" t="s">
        <v>879</v>
      </c>
      <c r="B505" t="s">
        <v>493</v>
      </c>
      <c r="C505" t="s">
        <v>133</v>
      </c>
      <c r="D505" t="s">
        <v>2189</v>
      </c>
      <c r="E505" t="s">
        <v>106</v>
      </c>
      <c r="F505">
        <v>40700</v>
      </c>
      <c r="G505" t="s">
        <v>784</v>
      </c>
      <c r="I505" t="s">
        <v>163</v>
      </c>
      <c r="J505">
        <v>2026</v>
      </c>
      <c r="K505">
        <v>5</v>
      </c>
      <c r="L505" t="s">
        <v>95</v>
      </c>
      <c r="M505">
        <v>330.28</v>
      </c>
      <c r="N505">
        <v>1</v>
      </c>
      <c r="O505">
        <v>330.28</v>
      </c>
      <c r="P505" t="s">
        <v>2190</v>
      </c>
    </row>
    <row r="506" spans="1:17" hidden="1">
      <c r="A506" t="s">
        <v>879</v>
      </c>
      <c r="B506" t="s">
        <v>1896</v>
      </c>
      <c r="C506" t="s">
        <v>133</v>
      </c>
      <c r="D506" t="s">
        <v>2189</v>
      </c>
      <c r="E506" t="s">
        <v>92</v>
      </c>
      <c r="F506">
        <v>40700</v>
      </c>
      <c r="G506" t="s">
        <v>784</v>
      </c>
      <c r="I506" t="s">
        <v>260</v>
      </c>
      <c r="J506">
        <v>2026</v>
      </c>
      <c r="K506">
        <v>5</v>
      </c>
      <c r="L506" t="s">
        <v>95</v>
      </c>
      <c r="M506">
        <v>310.82</v>
      </c>
      <c r="N506">
        <v>1</v>
      </c>
      <c r="O506">
        <v>310.82</v>
      </c>
      <c r="P506" t="s">
        <v>2190</v>
      </c>
    </row>
    <row r="507" spans="1:17" hidden="1">
      <c r="A507" t="s">
        <v>879</v>
      </c>
      <c r="B507" t="s">
        <v>1896</v>
      </c>
      <c r="C507" t="s">
        <v>133</v>
      </c>
      <c r="D507" t="s">
        <v>2189</v>
      </c>
      <c r="E507" t="s">
        <v>106</v>
      </c>
      <c r="F507">
        <v>40700</v>
      </c>
      <c r="G507" t="s">
        <v>784</v>
      </c>
      <c r="I507" t="s">
        <v>163</v>
      </c>
      <c r="J507">
        <v>2026</v>
      </c>
      <c r="K507">
        <v>5</v>
      </c>
      <c r="L507" t="s">
        <v>95</v>
      </c>
      <c r="M507">
        <v>495.42</v>
      </c>
      <c r="N507">
        <v>1</v>
      </c>
      <c r="O507">
        <v>495.42</v>
      </c>
      <c r="P507" t="s">
        <v>2190</v>
      </c>
    </row>
    <row r="508" spans="1:17" hidden="1">
      <c r="A508" t="s">
        <v>879</v>
      </c>
      <c r="B508" t="s">
        <v>494</v>
      </c>
      <c r="C508" t="s">
        <v>133</v>
      </c>
      <c r="D508" t="s">
        <v>2189</v>
      </c>
      <c r="E508" t="s">
        <v>103</v>
      </c>
      <c r="F508">
        <v>40700</v>
      </c>
      <c r="G508" t="s">
        <v>784</v>
      </c>
      <c r="I508" t="s">
        <v>130</v>
      </c>
      <c r="J508">
        <v>2026</v>
      </c>
      <c r="K508">
        <v>5</v>
      </c>
      <c r="L508" t="s">
        <v>95</v>
      </c>
      <c r="M508">
        <v>509.1</v>
      </c>
      <c r="N508">
        <v>1</v>
      </c>
      <c r="O508">
        <v>509.1</v>
      </c>
      <c r="P508" t="s">
        <v>2190</v>
      </c>
      <c r="Q508">
        <v>1</v>
      </c>
    </row>
    <row r="509" spans="1:17" hidden="1">
      <c r="A509" t="s">
        <v>879</v>
      </c>
      <c r="B509" t="s">
        <v>494</v>
      </c>
      <c r="C509" t="s">
        <v>133</v>
      </c>
      <c r="D509" t="s">
        <v>2189</v>
      </c>
      <c r="E509" t="s">
        <v>92</v>
      </c>
      <c r="F509">
        <v>40700</v>
      </c>
      <c r="G509" t="s">
        <v>784</v>
      </c>
      <c r="I509" t="s">
        <v>256</v>
      </c>
      <c r="J509">
        <v>2026</v>
      </c>
      <c r="K509">
        <v>5</v>
      </c>
      <c r="L509" t="s">
        <v>95</v>
      </c>
      <c r="M509">
        <v>170.24</v>
      </c>
      <c r="N509">
        <v>1</v>
      </c>
      <c r="O509">
        <v>170.24</v>
      </c>
      <c r="P509" t="s">
        <v>2190</v>
      </c>
      <c r="Q509">
        <v>1</v>
      </c>
    </row>
    <row r="510" spans="1:17" hidden="1">
      <c r="A510" t="s">
        <v>879</v>
      </c>
      <c r="B510" t="s">
        <v>494</v>
      </c>
      <c r="C510" t="s">
        <v>133</v>
      </c>
      <c r="D510" t="s">
        <v>2189</v>
      </c>
      <c r="E510" t="s">
        <v>92</v>
      </c>
      <c r="F510">
        <v>40700</v>
      </c>
      <c r="G510" t="s">
        <v>784</v>
      </c>
      <c r="I510" t="s">
        <v>257</v>
      </c>
      <c r="J510">
        <v>2026</v>
      </c>
      <c r="K510">
        <v>5</v>
      </c>
      <c r="L510" t="s">
        <v>95</v>
      </c>
      <c r="M510">
        <v>143.13</v>
      </c>
      <c r="N510">
        <v>1</v>
      </c>
      <c r="O510">
        <v>143.13</v>
      </c>
      <c r="P510" t="s">
        <v>2190</v>
      </c>
    </row>
    <row r="511" spans="1:17" hidden="1">
      <c r="A511" t="s">
        <v>879</v>
      </c>
      <c r="B511" t="s">
        <v>494</v>
      </c>
      <c r="C511" t="s">
        <v>133</v>
      </c>
      <c r="D511" t="s">
        <v>2189</v>
      </c>
      <c r="E511" t="s">
        <v>92</v>
      </c>
      <c r="F511">
        <v>40700</v>
      </c>
      <c r="G511" t="s">
        <v>784</v>
      </c>
      <c r="I511" t="s">
        <v>260</v>
      </c>
      <c r="J511">
        <v>2026</v>
      </c>
      <c r="K511">
        <v>5</v>
      </c>
      <c r="L511" t="s">
        <v>95</v>
      </c>
      <c r="M511">
        <v>310.82</v>
      </c>
      <c r="N511">
        <v>1</v>
      </c>
      <c r="O511">
        <v>310.82</v>
      </c>
      <c r="P511" t="s">
        <v>2190</v>
      </c>
    </row>
    <row r="512" spans="1:17" hidden="1">
      <c r="A512" t="s">
        <v>879</v>
      </c>
      <c r="B512" t="s">
        <v>494</v>
      </c>
      <c r="C512" t="s">
        <v>133</v>
      </c>
      <c r="D512" t="s">
        <v>2189</v>
      </c>
      <c r="E512" t="s">
        <v>106</v>
      </c>
      <c r="F512">
        <v>40700</v>
      </c>
      <c r="G512" t="s">
        <v>784</v>
      </c>
      <c r="I512" t="s">
        <v>163</v>
      </c>
      <c r="J512">
        <v>2026</v>
      </c>
      <c r="K512">
        <v>5</v>
      </c>
      <c r="L512" t="s">
        <v>95</v>
      </c>
      <c r="M512">
        <v>165.14</v>
      </c>
      <c r="N512">
        <v>1</v>
      </c>
      <c r="O512">
        <v>165.14</v>
      </c>
      <c r="P512" t="s">
        <v>2190</v>
      </c>
    </row>
    <row r="513" spans="1:17" hidden="1">
      <c r="A513" t="s">
        <v>879</v>
      </c>
      <c r="B513" t="s">
        <v>498</v>
      </c>
      <c r="C513" t="s">
        <v>133</v>
      </c>
      <c r="D513" t="s">
        <v>2189</v>
      </c>
      <c r="E513" t="s">
        <v>92</v>
      </c>
      <c r="F513">
        <v>40700</v>
      </c>
      <c r="G513" t="s">
        <v>784</v>
      </c>
      <c r="I513" t="s">
        <v>260</v>
      </c>
      <c r="J513">
        <v>2026</v>
      </c>
      <c r="K513">
        <v>5</v>
      </c>
      <c r="L513" t="s">
        <v>95</v>
      </c>
      <c r="M513">
        <v>310.82</v>
      </c>
      <c r="N513">
        <v>1</v>
      </c>
      <c r="O513">
        <v>310.82</v>
      </c>
      <c r="P513" t="s">
        <v>2190</v>
      </c>
    </row>
    <row r="514" spans="1:17" hidden="1">
      <c r="A514" t="s">
        <v>879</v>
      </c>
      <c r="B514" t="s">
        <v>498</v>
      </c>
      <c r="C514" t="s">
        <v>133</v>
      </c>
      <c r="D514" t="s">
        <v>2189</v>
      </c>
      <c r="E514" t="s">
        <v>106</v>
      </c>
      <c r="F514">
        <v>40700</v>
      </c>
      <c r="G514" t="s">
        <v>784</v>
      </c>
      <c r="I514" t="s">
        <v>163</v>
      </c>
      <c r="J514">
        <v>2026</v>
      </c>
      <c r="K514">
        <v>5</v>
      </c>
      <c r="L514" t="s">
        <v>95</v>
      </c>
      <c r="M514">
        <v>330.28</v>
      </c>
      <c r="N514">
        <v>1</v>
      </c>
      <c r="O514">
        <v>330.28</v>
      </c>
      <c r="P514" t="s">
        <v>2190</v>
      </c>
    </row>
    <row r="515" spans="1:17" hidden="1">
      <c r="A515" t="s">
        <v>879</v>
      </c>
      <c r="B515" t="s">
        <v>2211</v>
      </c>
      <c r="C515" t="s">
        <v>133</v>
      </c>
      <c r="D515" t="s">
        <v>2189</v>
      </c>
      <c r="E515" t="s">
        <v>92</v>
      </c>
      <c r="F515">
        <v>40700</v>
      </c>
      <c r="G515" t="s">
        <v>784</v>
      </c>
      <c r="I515" t="s">
        <v>260</v>
      </c>
      <c r="J515">
        <v>2026</v>
      </c>
      <c r="K515">
        <v>5</v>
      </c>
      <c r="L515" t="s">
        <v>95</v>
      </c>
      <c r="M515">
        <v>310.82</v>
      </c>
      <c r="N515">
        <v>1</v>
      </c>
      <c r="O515">
        <v>310.82</v>
      </c>
      <c r="P515" t="s">
        <v>2190</v>
      </c>
    </row>
    <row r="516" spans="1:17" hidden="1">
      <c r="A516" t="s">
        <v>879</v>
      </c>
      <c r="B516" t="s">
        <v>2211</v>
      </c>
      <c r="C516" t="s">
        <v>133</v>
      </c>
      <c r="D516" t="s">
        <v>2189</v>
      </c>
      <c r="E516" t="s">
        <v>92</v>
      </c>
      <c r="F516">
        <v>40700</v>
      </c>
      <c r="G516" t="s">
        <v>784</v>
      </c>
      <c r="I516" t="s">
        <v>197</v>
      </c>
      <c r="J516">
        <v>2026</v>
      </c>
      <c r="K516">
        <v>5</v>
      </c>
      <c r="L516" t="s">
        <v>95</v>
      </c>
      <c r="M516">
        <v>513.76</v>
      </c>
      <c r="N516">
        <v>1</v>
      </c>
      <c r="O516">
        <v>513.76</v>
      </c>
      <c r="P516" t="s">
        <v>2190</v>
      </c>
    </row>
    <row r="517" spans="1:17" hidden="1">
      <c r="A517" t="s">
        <v>879</v>
      </c>
      <c r="B517" t="s">
        <v>2211</v>
      </c>
      <c r="C517" t="s">
        <v>133</v>
      </c>
      <c r="D517" t="s">
        <v>2189</v>
      </c>
      <c r="E517" t="s">
        <v>106</v>
      </c>
      <c r="F517">
        <v>40700</v>
      </c>
      <c r="G517" t="s">
        <v>784</v>
      </c>
      <c r="I517" t="s">
        <v>118</v>
      </c>
      <c r="J517">
        <v>2026</v>
      </c>
      <c r="K517">
        <v>5</v>
      </c>
      <c r="L517" t="s">
        <v>95</v>
      </c>
      <c r="M517">
        <v>440.36</v>
      </c>
      <c r="N517">
        <v>1</v>
      </c>
      <c r="O517">
        <v>440.36</v>
      </c>
      <c r="P517" t="s">
        <v>2190</v>
      </c>
    </row>
    <row r="518" spans="1:17" hidden="1">
      <c r="A518" t="s">
        <v>879</v>
      </c>
      <c r="B518" t="s">
        <v>2211</v>
      </c>
      <c r="C518" t="s">
        <v>133</v>
      </c>
      <c r="D518" t="s">
        <v>2189</v>
      </c>
      <c r="E518" t="s">
        <v>106</v>
      </c>
      <c r="F518">
        <v>40700</v>
      </c>
      <c r="G518" t="s">
        <v>784</v>
      </c>
      <c r="I518" t="s">
        <v>163</v>
      </c>
      <c r="J518">
        <v>2026</v>
      </c>
      <c r="K518">
        <v>5</v>
      </c>
      <c r="L518" t="s">
        <v>95</v>
      </c>
      <c r="M518">
        <v>825.7</v>
      </c>
      <c r="N518">
        <v>1</v>
      </c>
      <c r="O518">
        <v>825.7</v>
      </c>
      <c r="P518" t="s">
        <v>2190</v>
      </c>
    </row>
    <row r="519" spans="1:17" hidden="1">
      <c r="A519" t="s">
        <v>879</v>
      </c>
      <c r="B519" t="s">
        <v>2212</v>
      </c>
      <c r="C519" t="s">
        <v>133</v>
      </c>
      <c r="D519" t="s">
        <v>2189</v>
      </c>
      <c r="E519" t="s">
        <v>92</v>
      </c>
      <c r="F519">
        <v>40700</v>
      </c>
      <c r="G519" t="s">
        <v>784</v>
      </c>
      <c r="I519" t="s">
        <v>2208</v>
      </c>
      <c r="J519">
        <v>2026</v>
      </c>
      <c r="K519">
        <v>5</v>
      </c>
      <c r="L519" t="s">
        <v>95</v>
      </c>
      <c r="M519">
        <v>211.8</v>
      </c>
      <c r="N519">
        <v>1</v>
      </c>
      <c r="O519">
        <v>211.8</v>
      </c>
      <c r="P519" t="s">
        <v>2190</v>
      </c>
      <c r="Q519">
        <v>1</v>
      </c>
    </row>
    <row r="520" spans="1:17" hidden="1">
      <c r="A520" t="s">
        <v>879</v>
      </c>
      <c r="B520" t="s">
        <v>2212</v>
      </c>
      <c r="C520" t="s">
        <v>133</v>
      </c>
      <c r="D520" t="s">
        <v>2189</v>
      </c>
      <c r="E520" t="s">
        <v>92</v>
      </c>
      <c r="F520">
        <v>40700</v>
      </c>
      <c r="G520" t="s">
        <v>784</v>
      </c>
      <c r="I520" t="s">
        <v>257</v>
      </c>
      <c r="J520">
        <v>2026</v>
      </c>
      <c r="K520">
        <v>5</v>
      </c>
      <c r="L520" t="s">
        <v>95</v>
      </c>
      <c r="M520">
        <v>143.13</v>
      </c>
      <c r="N520">
        <v>1</v>
      </c>
      <c r="O520">
        <v>143.13</v>
      </c>
      <c r="P520" t="s">
        <v>2190</v>
      </c>
    </row>
    <row r="521" spans="1:17" hidden="1">
      <c r="A521" t="s">
        <v>879</v>
      </c>
      <c r="B521" t="s">
        <v>2212</v>
      </c>
      <c r="C521" t="s">
        <v>133</v>
      </c>
      <c r="D521" t="s">
        <v>2189</v>
      </c>
      <c r="E521" t="s">
        <v>92</v>
      </c>
      <c r="F521">
        <v>40700</v>
      </c>
      <c r="G521" t="s">
        <v>784</v>
      </c>
      <c r="I521" t="s">
        <v>260</v>
      </c>
      <c r="J521">
        <v>2026</v>
      </c>
      <c r="K521">
        <v>5</v>
      </c>
      <c r="L521" t="s">
        <v>95</v>
      </c>
      <c r="M521">
        <v>310.82</v>
      </c>
      <c r="N521">
        <v>1</v>
      </c>
      <c r="O521">
        <v>310.82</v>
      </c>
      <c r="P521" t="s">
        <v>2190</v>
      </c>
    </row>
    <row r="522" spans="1:17" hidden="1">
      <c r="A522" t="s">
        <v>879</v>
      </c>
      <c r="B522" t="s">
        <v>2212</v>
      </c>
      <c r="C522" t="s">
        <v>133</v>
      </c>
      <c r="D522" t="s">
        <v>2189</v>
      </c>
      <c r="E522" t="s">
        <v>106</v>
      </c>
      <c r="F522">
        <v>40700</v>
      </c>
      <c r="G522" t="s">
        <v>784</v>
      </c>
      <c r="I522" t="s">
        <v>163</v>
      </c>
      <c r="J522">
        <v>2026</v>
      </c>
      <c r="K522">
        <v>5</v>
      </c>
      <c r="L522" t="s">
        <v>95</v>
      </c>
      <c r="M522">
        <v>990.84</v>
      </c>
      <c r="N522">
        <v>1</v>
      </c>
      <c r="O522">
        <v>990.84</v>
      </c>
      <c r="P522" t="s">
        <v>2190</v>
      </c>
    </row>
    <row r="523" spans="1:17" hidden="1">
      <c r="A523" t="s">
        <v>879</v>
      </c>
      <c r="B523" t="s">
        <v>499</v>
      </c>
      <c r="C523" t="s">
        <v>133</v>
      </c>
      <c r="D523" t="s">
        <v>2189</v>
      </c>
      <c r="E523" t="s">
        <v>103</v>
      </c>
      <c r="F523">
        <v>40700</v>
      </c>
      <c r="G523" t="s">
        <v>784</v>
      </c>
      <c r="I523" t="s">
        <v>130</v>
      </c>
      <c r="J523">
        <v>2026</v>
      </c>
      <c r="K523">
        <v>5</v>
      </c>
      <c r="L523" t="s">
        <v>95</v>
      </c>
      <c r="M523">
        <v>8390.3799999999992</v>
      </c>
      <c r="N523">
        <v>1</v>
      </c>
      <c r="O523">
        <v>8390.3799999999992</v>
      </c>
      <c r="P523" t="s">
        <v>2190</v>
      </c>
      <c r="Q523">
        <v>1</v>
      </c>
    </row>
    <row r="524" spans="1:17" hidden="1">
      <c r="A524" t="s">
        <v>879</v>
      </c>
      <c r="B524" t="s">
        <v>499</v>
      </c>
      <c r="C524" t="s">
        <v>133</v>
      </c>
      <c r="D524" t="s">
        <v>2189</v>
      </c>
      <c r="E524" t="s">
        <v>92</v>
      </c>
      <c r="F524">
        <v>40700</v>
      </c>
      <c r="G524" t="s">
        <v>784</v>
      </c>
      <c r="I524" t="s">
        <v>203</v>
      </c>
      <c r="J524">
        <v>2026</v>
      </c>
      <c r="K524">
        <v>5</v>
      </c>
      <c r="L524" t="s">
        <v>95</v>
      </c>
      <c r="M524">
        <v>2841.28</v>
      </c>
      <c r="N524">
        <v>1</v>
      </c>
      <c r="O524">
        <v>2841.28</v>
      </c>
      <c r="P524" t="s">
        <v>2190</v>
      </c>
      <c r="Q524">
        <v>1</v>
      </c>
    </row>
    <row r="525" spans="1:17" hidden="1">
      <c r="A525" t="s">
        <v>879</v>
      </c>
      <c r="B525" t="s">
        <v>499</v>
      </c>
      <c r="C525" t="s">
        <v>133</v>
      </c>
      <c r="D525" t="s">
        <v>2189</v>
      </c>
      <c r="E525" t="s">
        <v>92</v>
      </c>
      <c r="F525">
        <v>40700</v>
      </c>
      <c r="G525" t="s">
        <v>784</v>
      </c>
      <c r="I525" t="s">
        <v>256</v>
      </c>
      <c r="J525">
        <v>2026</v>
      </c>
      <c r="K525">
        <v>5</v>
      </c>
      <c r="L525" t="s">
        <v>95</v>
      </c>
      <c r="M525">
        <v>1361.92</v>
      </c>
      <c r="N525">
        <v>1</v>
      </c>
      <c r="O525">
        <v>1361.92</v>
      </c>
      <c r="P525" t="s">
        <v>2190</v>
      </c>
      <c r="Q525">
        <v>1</v>
      </c>
    </row>
    <row r="526" spans="1:17" hidden="1">
      <c r="A526" t="s">
        <v>879</v>
      </c>
      <c r="B526" t="s">
        <v>499</v>
      </c>
      <c r="C526" t="s">
        <v>133</v>
      </c>
      <c r="D526" t="s">
        <v>2189</v>
      </c>
      <c r="E526" t="s">
        <v>92</v>
      </c>
      <c r="F526">
        <v>40700</v>
      </c>
      <c r="G526" t="s">
        <v>784</v>
      </c>
      <c r="I526" t="s">
        <v>2208</v>
      </c>
      <c r="J526">
        <v>2026</v>
      </c>
      <c r="K526">
        <v>5</v>
      </c>
      <c r="L526" t="s">
        <v>95</v>
      </c>
      <c r="M526">
        <v>423.6</v>
      </c>
      <c r="N526">
        <v>1</v>
      </c>
      <c r="O526">
        <v>423.6</v>
      </c>
      <c r="P526" t="s">
        <v>2190</v>
      </c>
      <c r="Q526">
        <v>1</v>
      </c>
    </row>
    <row r="527" spans="1:17" hidden="1">
      <c r="A527" t="s">
        <v>879</v>
      </c>
      <c r="B527" t="s">
        <v>499</v>
      </c>
      <c r="C527" t="s">
        <v>133</v>
      </c>
      <c r="D527" t="s">
        <v>2189</v>
      </c>
      <c r="E527" t="s">
        <v>92</v>
      </c>
      <c r="F527">
        <v>40700</v>
      </c>
      <c r="G527" t="s">
        <v>784</v>
      </c>
      <c r="I527" t="s">
        <v>204</v>
      </c>
      <c r="J527">
        <v>2026</v>
      </c>
      <c r="K527">
        <v>5</v>
      </c>
      <c r="L527" t="s">
        <v>95</v>
      </c>
      <c r="M527">
        <v>1908.48</v>
      </c>
      <c r="N527">
        <v>1</v>
      </c>
      <c r="O527">
        <v>1908.48</v>
      </c>
      <c r="P527" t="s">
        <v>2190</v>
      </c>
    </row>
    <row r="528" spans="1:17" hidden="1">
      <c r="A528" t="s">
        <v>879</v>
      </c>
      <c r="B528" t="s">
        <v>499</v>
      </c>
      <c r="C528" t="s">
        <v>133</v>
      </c>
      <c r="D528" t="s">
        <v>2189</v>
      </c>
      <c r="E528" t="s">
        <v>92</v>
      </c>
      <c r="F528">
        <v>40700</v>
      </c>
      <c r="G528" t="s">
        <v>784</v>
      </c>
      <c r="I528" t="s">
        <v>257</v>
      </c>
      <c r="J528">
        <v>2026</v>
      </c>
      <c r="K528">
        <v>5</v>
      </c>
      <c r="L528" t="s">
        <v>95</v>
      </c>
      <c r="M528">
        <v>1288.17</v>
      </c>
      <c r="N528">
        <v>1</v>
      </c>
      <c r="O528">
        <v>1288.17</v>
      </c>
      <c r="P528" t="s">
        <v>2190</v>
      </c>
    </row>
    <row r="529" spans="1:17" hidden="1">
      <c r="A529" t="s">
        <v>879</v>
      </c>
      <c r="B529" t="s">
        <v>499</v>
      </c>
      <c r="C529" t="s">
        <v>133</v>
      </c>
      <c r="D529" t="s">
        <v>2189</v>
      </c>
      <c r="E529" t="s">
        <v>92</v>
      </c>
      <c r="F529">
        <v>40700</v>
      </c>
      <c r="G529" t="s">
        <v>784</v>
      </c>
      <c r="I529" t="s">
        <v>260</v>
      </c>
      <c r="J529">
        <v>2026</v>
      </c>
      <c r="K529">
        <v>5</v>
      </c>
      <c r="L529" t="s">
        <v>95</v>
      </c>
      <c r="M529">
        <v>310.82</v>
      </c>
      <c r="N529">
        <v>1</v>
      </c>
      <c r="O529">
        <v>310.82</v>
      </c>
      <c r="P529" t="s">
        <v>2190</v>
      </c>
    </row>
    <row r="530" spans="1:17" hidden="1">
      <c r="A530" t="s">
        <v>879</v>
      </c>
      <c r="B530" t="s">
        <v>499</v>
      </c>
      <c r="C530" t="s">
        <v>133</v>
      </c>
      <c r="D530" t="s">
        <v>2189</v>
      </c>
      <c r="E530" t="s">
        <v>92</v>
      </c>
      <c r="F530">
        <v>40700</v>
      </c>
      <c r="G530" t="s">
        <v>784</v>
      </c>
      <c r="I530" t="s">
        <v>197</v>
      </c>
      <c r="J530">
        <v>2026</v>
      </c>
      <c r="K530">
        <v>5</v>
      </c>
      <c r="L530" t="s">
        <v>95</v>
      </c>
      <c r="M530">
        <v>1027.52</v>
      </c>
      <c r="N530">
        <v>1</v>
      </c>
      <c r="O530">
        <v>1027.52</v>
      </c>
      <c r="P530" t="s">
        <v>2190</v>
      </c>
    </row>
    <row r="531" spans="1:17" hidden="1">
      <c r="A531" t="s">
        <v>879</v>
      </c>
      <c r="B531" t="s">
        <v>499</v>
      </c>
      <c r="C531" t="s">
        <v>133</v>
      </c>
      <c r="D531" t="s">
        <v>2189</v>
      </c>
      <c r="E531" t="s">
        <v>106</v>
      </c>
      <c r="F531">
        <v>40700</v>
      </c>
      <c r="G531" t="s">
        <v>784</v>
      </c>
      <c r="I531" t="s">
        <v>118</v>
      </c>
      <c r="J531">
        <v>2026</v>
      </c>
      <c r="K531">
        <v>5</v>
      </c>
      <c r="L531" t="s">
        <v>95</v>
      </c>
      <c r="M531">
        <v>440.36</v>
      </c>
      <c r="N531">
        <v>1</v>
      </c>
      <c r="O531">
        <v>440.36</v>
      </c>
      <c r="P531" t="s">
        <v>2190</v>
      </c>
    </row>
    <row r="532" spans="1:17" hidden="1">
      <c r="A532" t="s">
        <v>2295</v>
      </c>
      <c r="B532" t="s">
        <v>1905</v>
      </c>
      <c r="C532" t="s">
        <v>1156</v>
      </c>
      <c r="D532" t="s">
        <v>2189</v>
      </c>
      <c r="E532" t="s">
        <v>92</v>
      </c>
      <c r="F532">
        <v>40900</v>
      </c>
      <c r="G532" t="s">
        <v>2442</v>
      </c>
      <c r="I532" t="s">
        <v>2213</v>
      </c>
      <c r="J532">
        <v>2026</v>
      </c>
      <c r="K532">
        <v>5</v>
      </c>
      <c r="L532" t="s">
        <v>95</v>
      </c>
      <c r="M532">
        <v>749.2</v>
      </c>
      <c r="N532">
        <v>1</v>
      </c>
      <c r="O532">
        <v>749.2</v>
      </c>
      <c r="P532" t="s">
        <v>2190</v>
      </c>
    </row>
    <row r="533" spans="1:17" hidden="1">
      <c r="A533" t="s">
        <v>879</v>
      </c>
      <c r="B533" t="s">
        <v>500</v>
      </c>
      <c r="C533" t="s">
        <v>133</v>
      </c>
      <c r="D533" t="s">
        <v>2189</v>
      </c>
      <c r="E533" t="s">
        <v>103</v>
      </c>
      <c r="F533">
        <v>40700</v>
      </c>
      <c r="G533" t="s">
        <v>784</v>
      </c>
      <c r="I533" t="s">
        <v>130</v>
      </c>
      <c r="J533">
        <v>2026</v>
      </c>
      <c r="K533">
        <v>5</v>
      </c>
      <c r="L533" t="s">
        <v>95</v>
      </c>
      <c r="M533">
        <v>5406.39</v>
      </c>
      <c r="N533">
        <v>1</v>
      </c>
      <c r="O533">
        <v>5406.39</v>
      </c>
      <c r="P533" t="s">
        <v>2190</v>
      </c>
      <c r="Q533">
        <v>1</v>
      </c>
    </row>
    <row r="534" spans="1:17" hidden="1">
      <c r="A534" t="s">
        <v>879</v>
      </c>
      <c r="B534" t="s">
        <v>500</v>
      </c>
      <c r="C534" t="s">
        <v>133</v>
      </c>
      <c r="D534" t="s">
        <v>2189</v>
      </c>
      <c r="E534" t="s">
        <v>92</v>
      </c>
      <c r="F534">
        <v>40700</v>
      </c>
      <c r="G534" t="s">
        <v>784</v>
      </c>
      <c r="I534" t="s">
        <v>203</v>
      </c>
      <c r="J534">
        <v>2026</v>
      </c>
      <c r="K534">
        <v>5</v>
      </c>
      <c r="L534" t="s">
        <v>95</v>
      </c>
      <c r="M534">
        <v>1065.48</v>
      </c>
      <c r="N534">
        <v>1</v>
      </c>
      <c r="O534">
        <v>1065.48</v>
      </c>
      <c r="P534" t="s">
        <v>2190</v>
      </c>
      <c r="Q534">
        <v>1</v>
      </c>
    </row>
    <row r="535" spans="1:17" hidden="1">
      <c r="A535" t="s">
        <v>879</v>
      </c>
      <c r="B535" t="s">
        <v>500</v>
      </c>
      <c r="C535" t="s">
        <v>133</v>
      </c>
      <c r="D535" t="s">
        <v>2189</v>
      </c>
      <c r="E535" t="s">
        <v>92</v>
      </c>
      <c r="F535">
        <v>40700</v>
      </c>
      <c r="G535" t="s">
        <v>784</v>
      </c>
      <c r="I535" t="s">
        <v>256</v>
      </c>
      <c r="J535">
        <v>2026</v>
      </c>
      <c r="K535">
        <v>5</v>
      </c>
      <c r="L535" t="s">
        <v>95</v>
      </c>
      <c r="M535">
        <v>1021.44</v>
      </c>
      <c r="N535">
        <v>1</v>
      </c>
      <c r="O535">
        <v>1021.44</v>
      </c>
      <c r="P535" t="s">
        <v>2190</v>
      </c>
      <c r="Q535">
        <v>1</v>
      </c>
    </row>
    <row r="536" spans="1:17" hidden="1">
      <c r="A536" t="s">
        <v>879</v>
      </c>
      <c r="B536" t="s">
        <v>500</v>
      </c>
      <c r="C536" t="s">
        <v>133</v>
      </c>
      <c r="D536" t="s">
        <v>2189</v>
      </c>
      <c r="E536" t="s">
        <v>92</v>
      </c>
      <c r="F536">
        <v>40700</v>
      </c>
      <c r="G536" t="s">
        <v>784</v>
      </c>
      <c r="I536" t="s">
        <v>204</v>
      </c>
      <c r="J536">
        <v>2026</v>
      </c>
      <c r="K536">
        <v>5</v>
      </c>
      <c r="L536" t="s">
        <v>95</v>
      </c>
      <c r="M536">
        <v>715.68</v>
      </c>
      <c r="N536">
        <v>1</v>
      </c>
      <c r="O536">
        <v>715.68</v>
      </c>
      <c r="P536" t="s">
        <v>2190</v>
      </c>
    </row>
    <row r="537" spans="1:17" hidden="1">
      <c r="A537" t="s">
        <v>879</v>
      </c>
      <c r="B537" t="s">
        <v>500</v>
      </c>
      <c r="C537" t="s">
        <v>133</v>
      </c>
      <c r="D537" t="s">
        <v>2189</v>
      </c>
      <c r="E537" t="s">
        <v>92</v>
      </c>
      <c r="F537">
        <v>40700</v>
      </c>
      <c r="G537" t="s">
        <v>784</v>
      </c>
      <c r="I537" t="s">
        <v>257</v>
      </c>
      <c r="J537">
        <v>2026</v>
      </c>
      <c r="K537">
        <v>5</v>
      </c>
      <c r="L537" t="s">
        <v>95</v>
      </c>
      <c r="M537">
        <v>858.78</v>
      </c>
      <c r="N537">
        <v>1</v>
      </c>
      <c r="O537">
        <v>858.78</v>
      </c>
      <c r="P537" t="s">
        <v>2190</v>
      </c>
    </row>
    <row r="538" spans="1:17" hidden="1">
      <c r="A538" t="s">
        <v>879</v>
      </c>
      <c r="B538" t="s">
        <v>500</v>
      </c>
      <c r="C538" t="s">
        <v>133</v>
      </c>
      <c r="D538" t="s">
        <v>2189</v>
      </c>
      <c r="E538" t="s">
        <v>92</v>
      </c>
      <c r="F538">
        <v>40700</v>
      </c>
      <c r="G538" t="s">
        <v>784</v>
      </c>
      <c r="I538" t="s">
        <v>260</v>
      </c>
      <c r="J538">
        <v>2026</v>
      </c>
      <c r="K538">
        <v>5</v>
      </c>
      <c r="L538" t="s">
        <v>95</v>
      </c>
      <c r="M538">
        <v>310.82</v>
      </c>
      <c r="N538">
        <v>1</v>
      </c>
      <c r="O538">
        <v>310.82</v>
      </c>
      <c r="P538" t="s">
        <v>2190</v>
      </c>
    </row>
    <row r="539" spans="1:17" hidden="1">
      <c r="A539" t="s">
        <v>879</v>
      </c>
      <c r="B539" t="s">
        <v>500</v>
      </c>
      <c r="C539" t="s">
        <v>133</v>
      </c>
      <c r="D539" t="s">
        <v>2189</v>
      </c>
      <c r="E539" t="s">
        <v>92</v>
      </c>
      <c r="F539">
        <v>40700</v>
      </c>
      <c r="G539" t="s">
        <v>784</v>
      </c>
      <c r="I539" t="s">
        <v>215</v>
      </c>
      <c r="J539">
        <v>2026</v>
      </c>
      <c r="K539">
        <v>5</v>
      </c>
      <c r="L539" t="s">
        <v>95</v>
      </c>
      <c r="M539">
        <v>513.76</v>
      </c>
      <c r="N539">
        <v>1</v>
      </c>
      <c r="O539">
        <v>513.76</v>
      </c>
      <c r="P539" t="s">
        <v>2190</v>
      </c>
    </row>
    <row r="540" spans="1:17" hidden="1">
      <c r="A540" t="s">
        <v>879</v>
      </c>
      <c r="B540" t="s">
        <v>500</v>
      </c>
      <c r="C540" t="s">
        <v>133</v>
      </c>
      <c r="D540" t="s">
        <v>2189</v>
      </c>
      <c r="E540" t="s">
        <v>106</v>
      </c>
      <c r="F540">
        <v>40700</v>
      </c>
      <c r="G540" t="s">
        <v>784</v>
      </c>
      <c r="I540" t="s">
        <v>118</v>
      </c>
      <c r="J540">
        <v>2026</v>
      </c>
      <c r="K540">
        <v>5</v>
      </c>
      <c r="L540" t="s">
        <v>95</v>
      </c>
      <c r="M540">
        <v>880.72</v>
      </c>
      <c r="N540">
        <v>1</v>
      </c>
      <c r="O540">
        <v>880.72</v>
      </c>
      <c r="P540" t="s">
        <v>2190</v>
      </c>
    </row>
    <row r="541" spans="1:17" hidden="1">
      <c r="A541" t="s">
        <v>879</v>
      </c>
      <c r="B541" t="s">
        <v>500</v>
      </c>
      <c r="C541" t="s">
        <v>133</v>
      </c>
      <c r="D541" t="s">
        <v>2189</v>
      </c>
      <c r="E541" t="s">
        <v>106</v>
      </c>
      <c r="F541">
        <v>40700</v>
      </c>
      <c r="G541" t="s">
        <v>784</v>
      </c>
      <c r="I541" t="s">
        <v>163</v>
      </c>
      <c r="J541">
        <v>2026</v>
      </c>
      <c r="K541">
        <v>5</v>
      </c>
      <c r="L541" t="s">
        <v>95</v>
      </c>
      <c r="M541">
        <v>990.84</v>
      </c>
      <c r="N541">
        <v>1</v>
      </c>
      <c r="O541">
        <v>990.84</v>
      </c>
      <c r="P541" t="s">
        <v>2190</v>
      </c>
    </row>
    <row r="542" spans="1:17" hidden="1">
      <c r="A542" t="s">
        <v>879</v>
      </c>
      <c r="B542" t="s">
        <v>2214</v>
      </c>
      <c r="C542" t="s">
        <v>133</v>
      </c>
      <c r="D542" t="s">
        <v>2189</v>
      </c>
      <c r="E542" t="s">
        <v>92</v>
      </c>
      <c r="F542">
        <v>40700</v>
      </c>
      <c r="G542" t="s">
        <v>784</v>
      </c>
      <c r="I542" t="s">
        <v>260</v>
      </c>
      <c r="J542">
        <v>2026</v>
      </c>
      <c r="K542">
        <v>5</v>
      </c>
      <c r="L542" t="s">
        <v>95</v>
      </c>
      <c r="M542">
        <v>310.82</v>
      </c>
      <c r="N542">
        <v>1</v>
      </c>
      <c r="O542">
        <v>310.82</v>
      </c>
      <c r="P542" t="s">
        <v>2190</v>
      </c>
    </row>
    <row r="543" spans="1:17" hidden="1">
      <c r="A543" t="s">
        <v>879</v>
      </c>
      <c r="B543" t="s">
        <v>2214</v>
      </c>
      <c r="C543" t="s">
        <v>133</v>
      </c>
      <c r="D543" t="s">
        <v>2189</v>
      </c>
      <c r="E543" t="s">
        <v>92</v>
      </c>
      <c r="F543">
        <v>40700</v>
      </c>
      <c r="G543" t="s">
        <v>784</v>
      </c>
      <c r="I543" t="s">
        <v>197</v>
      </c>
      <c r="J543">
        <v>2026</v>
      </c>
      <c r="K543">
        <v>5</v>
      </c>
      <c r="L543" t="s">
        <v>95</v>
      </c>
      <c r="M543">
        <v>513.76</v>
      </c>
      <c r="N543">
        <v>1</v>
      </c>
      <c r="O543">
        <v>513.76</v>
      </c>
      <c r="P543" t="s">
        <v>2190</v>
      </c>
    </row>
    <row r="544" spans="1:17" hidden="1">
      <c r="A544" t="s">
        <v>879</v>
      </c>
      <c r="B544" t="s">
        <v>2214</v>
      </c>
      <c r="C544" t="s">
        <v>133</v>
      </c>
      <c r="D544" t="s">
        <v>2189</v>
      </c>
      <c r="E544" t="s">
        <v>106</v>
      </c>
      <c r="F544">
        <v>40700</v>
      </c>
      <c r="G544" t="s">
        <v>784</v>
      </c>
      <c r="I544" t="s">
        <v>118</v>
      </c>
      <c r="J544">
        <v>2026</v>
      </c>
      <c r="K544">
        <v>5</v>
      </c>
      <c r="L544" t="s">
        <v>95</v>
      </c>
      <c r="M544">
        <v>220.18</v>
      </c>
      <c r="N544">
        <v>1</v>
      </c>
      <c r="O544">
        <v>220.18</v>
      </c>
      <c r="P544" t="s">
        <v>2190</v>
      </c>
    </row>
    <row r="545" spans="1:17" hidden="1">
      <c r="A545" t="s">
        <v>2760</v>
      </c>
      <c r="B545" t="s">
        <v>2215</v>
      </c>
      <c r="C545" t="s">
        <v>2216</v>
      </c>
      <c r="D545" t="s">
        <v>2189</v>
      </c>
      <c r="E545" t="s">
        <v>92</v>
      </c>
      <c r="F545">
        <v>40700</v>
      </c>
      <c r="G545" t="s">
        <v>784</v>
      </c>
      <c r="I545" t="s">
        <v>260</v>
      </c>
      <c r="J545">
        <v>2026</v>
      </c>
      <c r="K545">
        <v>5</v>
      </c>
      <c r="L545" t="s">
        <v>95</v>
      </c>
      <c r="M545">
        <v>1696.88</v>
      </c>
      <c r="N545">
        <v>1</v>
      </c>
      <c r="O545">
        <v>1696.88</v>
      </c>
      <c r="P545" t="s">
        <v>2190</v>
      </c>
    </row>
    <row r="546" spans="1:17" hidden="1">
      <c r="A546" t="s">
        <v>2760</v>
      </c>
      <c r="B546" t="s">
        <v>2215</v>
      </c>
      <c r="C546" t="s">
        <v>2216</v>
      </c>
      <c r="D546" t="s">
        <v>2189</v>
      </c>
      <c r="E546" t="s">
        <v>106</v>
      </c>
      <c r="F546">
        <v>40700</v>
      </c>
      <c r="G546" t="s">
        <v>784</v>
      </c>
      <c r="I546" t="s">
        <v>163</v>
      </c>
      <c r="J546">
        <v>2026</v>
      </c>
      <c r="K546">
        <v>5</v>
      </c>
      <c r="L546" t="s">
        <v>95</v>
      </c>
      <c r="M546">
        <v>424.87</v>
      </c>
      <c r="N546">
        <v>1</v>
      </c>
      <c r="O546">
        <v>424.87</v>
      </c>
      <c r="P546" t="s">
        <v>2190</v>
      </c>
    </row>
    <row r="547" spans="1:17" hidden="1">
      <c r="A547" t="s">
        <v>879</v>
      </c>
      <c r="B547" t="s">
        <v>509</v>
      </c>
      <c r="C547" t="s">
        <v>133</v>
      </c>
      <c r="D547" t="s">
        <v>2189</v>
      </c>
      <c r="E547" t="s">
        <v>103</v>
      </c>
      <c r="F547">
        <v>40700</v>
      </c>
      <c r="G547" t="s">
        <v>784</v>
      </c>
      <c r="I547" t="s">
        <v>130</v>
      </c>
      <c r="J547">
        <v>2026</v>
      </c>
      <c r="K547">
        <v>5</v>
      </c>
      <c r="L547" t="s">
        <v>95</v>
      </c>
      <c r="M547">
        <v>824.49</v>
      </c>
      <c r="N547">
        <v>1</v>
      </c>
      <c r="O547">
        <v>824.49</v>
      </c>
      <c r="P547" t="s">
        <v>2190</v>
      </c>
      <c r="Q547">
        <v>1</v>
      </c>
    </row>
    <row r="548" spans="1:17" hidden="1">
      <c r="A548" t="s">
        <v>879</v>
      </c>
      <c r="B548" t="s">
        <v>509</v>
      </c>
      <c r="C548" t="s">
        <v>133</v>
      </c>
      <c r="D548" t="s">
        <v>2189</v>
      </c>
      <c r="E548" t="s">
        <v>92</v>
      </c>
      <c r="F548">
        <v>40700</v>
      </c>
      <c r="G548" t="s">
        <v>784</v>
      </c>
      <c r="I548" t="s">
        <v>203</v>
      </c>
      <c r="J548">
        <v>2026</v>
      </c>
      <c r="K548">
        <v>5</v>
      </c>
      <c r="L548" t="s">
        <v>95</v>
      </c>
      <c r="M548">
        <v>532.74</v>
      </c>
      <c r="N548">
        <v>1</v>
      </c>
      <c r="O548">
        <v>532.74</v>
      </c>
      <c r="P548" t="s">
        <v>2190</v>
      </c>
      <c r="Q548">
        <v>1</v>
      </c>
    </row>
    <row r="549" spans="1:17" hidden="1">
      <c r="A549" t="s">
        <v>879</v>
      </c>
      <c r="B549" t="s">
        <v>509</v>
      </c>
      <c r="C549" t="s">
        <v>133</v>
      </c>
      <c r="D549" t="s">
        <v>2189</v>
      </c>
      <c r="E549" t="s">
        <v>92</v>
      </c>
      <c r="F549">
        <v>40700</v>
      </c>
      <c r="G549" t="s">
        <v>784</v>
      </c>
      <c r="I549" t="s">
        <v>256</v>
      </c>
      <c r="J549">
        <v>2026</v>
      </c>
      <c r="K549">
        <v>5</v>
      </c>
      <c r="L549" t="s">
        <v>95</v>
      </c>
      <c r="M549">
        <v>170.24</v>
      </c>
      <c r="N549">
        <v>1</v>
      </c>
      <c r="O549">
        <v>170.24</v>
      </c>
      <c r="P549" t="s">
        <v>2190</v>
      </c>
      <c r="Q549">
        <v>1</v>
      </c>
    </row>
    <row r="550" spans="1:17" hidden="1">
      <c r="A550" t="s">
        <v>879</v>
      </c>
      <c r="B550" t="s">
        <v>509</v>
      </c>
      <c r="C550" t="s">
        <v>133</v>
      </c>
      <c r="D550" t="s">
        <v>2189</v>
      </c>
      <c r="E550" t="s">
        <v>92</v>
      </c>
      <c r="F550">
        <v>40700</v>
      </c>
      <c r="G550" t="s">
        <v>784</v>
      </c>
      <c r="I550" t="s">
        <v>204</v>
      </c>
      <c r="J550">
        <v>2026</v>
      </c>
      <c r="K550">
        <v>5</v>
      </c>
      <c r="L550" t="s">
        <v>95</v>
      </c>
      <c r="M550">
        <v>357.84</v>
      </c>
      <c r="N550">
        <v>1</v>
      </c>
      <c r="O550">
        <v>357.84</v>
      </c>
      <c r="P550" t="s">
        <v>2190</v>
      </c>
    </row>
    <row r="551" spans="1:17" hidden="1">
      <c r="A551" t="s">
        <v>879</v>
      </c>
      <c r="B551" t="s">
        <v>509</v>
      </c>
      <c r="C551" t="s">
        <v>133</v>
      </c>
      <c r="D551" t="s">
        <v>2189</v>
      </c>
      <c r="E551" t="s">
        <v>92</v>
      </c>
      <c r="F551">
        <v>40700</v>
      </c>
      <c r="G551" t="s">
        <v>784</v>
      </c>
      <c r="I551" t="s">
        <v>257</v>
      </c>
      <c r="J551">
        <v>2026</v>
      </c>
      <c r="K551">
        <v>5</v>
      </c>
      <c r="L551" t="s">
        <v>95</v>
      </c>
      <c r="M551">
        <v>143.13</v>
      </c>
      <c r="N551">
        <v>1</v>
      </c>
      <c r="O551">
        <v>143.13</v>
      </c>
      <c r="P551" t="s">
        <v>2190</v>
      </c>
    </row>
    <row r="552" spans="1:17" hidden="1">
      <c r="A552" t="s">
        <v>879</v>
      </c>
      <c r="B552" t="s">
        <v>509</v>
      </c>
      <c r="C552" t="s">
        <v>133</v>
      </c>
      <c r="D552" t="s">
        <v>2189</v>
      </c>
      <c r="E552" t="s">
        <v>92</v>
      </c>
      <c r="F552">
        <v>40700</v>
      </c>
      <c r="G552" t="s">
        <v>784</v>
      </c>
      <c r="I552" t="s">
        <v>260</v>
      </c>
      <c r="J552">
        <v>2026</v>
      </c>
      <c r="K552">
        <v>5</v>
      </c>
      <c r="L552" t="s">
        <v>95</v>
      </c>
      <c r="M552">
        <v>310.82</v>
      </c>
      <c r="N552">
        <v>1</v>
      </c>
      <c r="O552">
        <v>310.82</v>
      </c>
      <c r="P552" t="s">
        <v>2190</v>
      </c>
    </row>
    <row r="553" spans="1:17" hidden="1">
      <c r="A553" t="s">
        <v>879</v>
      </c>
      <c r="B553" t="s">
        <v>509</v>
      </c>
      <c r="C553" t="s">
        <v>133</v>
      </c>
      <c r="D553" t="s">
        <v>2189</v>
      </c>
      <c r="E553" t="s">
        <v>92</v>
      </c>
      <c r="F553">
        <v>40700</v>
      </c>
      <c r="G553" t="s">
        <v>784</v>
      </c>
      <c r="I553" t="s">
        <v>197</v>
      </c>
      <c r="J553">
        <v>2026</v>
      </c>
      <c r="K553">
        <v>5</v>
      </c>
      <c r="L553" t="s">
        <v>95</v>
      </c>
      <c r="M553">
        <v>1541.28</v>
      </c>
      <c r="N553">
        <v>1</v>
      </c>
      <c r="O553">
        <v>1541.28</v>
      </c>
      <c r="P553" t="s">
        <v>2190</v>
      </c>
    </row>
    <row r="554" spans="1:17" hidden="1">
      <c r="A554" t="s">
        <v>879</v>
      </c>
      <c r="B554" t="s">
        <v>509</v>
      </c>
      <c r="C554" t="s">
        <v>133</v>
      </c>
      <c r="D554" t="s">
        <v>2189</v>
      </c>
      <c r="E554" t="s">
        <v>106</v>
      </c>
      <c r="F554">
        <v>40700</v>
      </c>
      <c r="G554" t="s">
        <v>784</v>
      </c>
      <c r="I554" t="s">
        <v>118</v>
      </c>
      <c r="J554">
        <v>2026</v>
      </c>
      <c r="K554">
        <v>5</v>
      </c>
      <c r="L554" t="s">
        <v>95</v>
      </c>
      <c r="M554">
        <v>770.63</v>
      </c>
      <c r="N554">
        <v>1</v>
      </c>
      <c r="O554">
        <v>770.63</v>
      </c>
      <c r="P554" t="s">
        <v>2190</v>
      </c>
    </row>
    <row r="555" spans="1:17" hidden="1">
      <c r="A555" t="s">
        <v>879</v>
      </c>
      <c r="B555" t="s">
        <v>509</v>
      </c>
      <c r="C555" t="s">
        <v>133</v>
      </c>
      <c r="D555" t="s">
        <v>2189</v>
      </c>
      <c r="E555" t="s">
        <v>106</v>
      </c>
      <c r="F555">
        <v>40700</v>
      </c>
      <c r="G555" t="s">
        <v>784</v>
      </c>
      <c r="I555" t="s">
        <v>163</v>
      </c>
      <c r="J555">
        <v>2026</v>
      </c>
      <c r="K555">
        <v>5</v>
      </c>
      <c r="L555" t="s">
        <v>95</v>
      </c>
      <c r="M555">
        <v>495.42</v>
      </c>
      <c r="N555">
        <v>1</v>
      </c>
      <c r="O555">
        <v>495.42</v>
      </c>
      <c r="P555" t="s">
        <v>2190</v>
      </c>
    </row>
    <row r="556" spans="1:17" hidden="1">
      <c r="A556" t="s">
        <v>2438</v>
      </c>
      <c r="B556" t="s">
        <v>300</v>
      </c>
      <c r="C556" t="s">
        <v>296</v>
      </c>
      <c r="D556" t="s">
        <v>2189</v>
      </c>
      <c r="E556" t="s">
        <v>92</v>
      </c>
      <c r="F556">
        <v>40700</v>
      </c>
      <c r="G556" t="s">
        <v>784</v>
      </c>
      <c r="I556" t="s">
        <v>2207</v>
      </c>
      <c r="J556">
        <v>2026</v>
      </c>
      <c r="K556">
        <v>5</v>
      </c>
      <c r="L556" t="s">
        <v>95</v>
      </c>
      <c r="M556">
        <v>36</v>
      </c>
      <c r="N556">
        <v>1</v>
      </c>
      <c r="O556">
        <v>36</v>
      </c>
      <c r="P556" t="s">
        <v>2190</v>
      </c>
    </row>
    <row r="557" spans="1:17" hidden="1">
      <c r="A557" t="s">
        <v>2438</v>
      </c>
      <c r="B557" t="s">
        <v>300</v>
      </c>
      <c r="C557" t="s">
        <v>296</v>
      </c>
      <c r="D557" t="s">
        <v>2189</v>
      </c>
      <c r="E557" t="s">
        <v>103</v>
      </c>
      <c r="F557">
        <v>40700</v>
      </c>
      <c r="G557" t="s">
        <v>784</v>
      </c>
      <c r="I557" t="s">
        <v>130</v>
      </c>
      <c r="J557">
        <v>2026</v>
      </c>
      <c r="K557">
        <v>5</v>
      </c>
      <c r="L557" t="s">
        <v>95</v>
      </c>
      <c r="M557">
        <v>1440.3</v>
      </c>
      <c r="N557">
        <v>1</v>
      </c>
      <c r="O557">
        <v>1440.3</v>
      </c>
      <c r="P557" t="s">
        <v>2190</v>
      </c>
      <c r="Q557">
        <v>1</v>
      </c>
    </row>
    <row r="558" spans="1:17" hidden="1">
      <c r="A558" t="s">
        <v>2438</v>
      </c>
      <c r="B558" t="s">
        <v>300</v>
      </c>
      <c r="C558" t="s">
        <v>296</v>
      </c>
      <c r="D558" t="s">
        <v>2189</v>
      </c>
      <c r="E558" t="s">
        <v>92</v>
      </c>
      <c r="F558">
        <v>40700</v>
      </c>
      <c r="G558" t="s">
        <v>784</v>
      </c>
      <c r="I558" t="s">
        <v>256</v>
      </c>
      <c r="J558">
        <v>2026</v>
      </c>
      <c r="K558">
        <v>5</v>
      </c>
      <c r="L558" t="s">
        <v>95</v>
      </c>
      <c r="M558">
        <v>784</v>
      </c>
      <c r="N558">
        <v>1</v>
      </c>
      <c r="O558">
        <v>784</v>
      </c>
      <c r="P558" t="s">
        <v>2190</v>
      </c>
      <c r="Q558">
        <v>1</v>
      </c>
    </row>
    <row r="559" spans="1:17" hidden="1">
      <c r="A559" t="s">
        <v>2438</v>
      </c>
      <c r="B559" t="s">
        <v>300</v>
      </c>
      <c r="C559" t="s">
        <v>296</v>
      </c>
      <c r="D559" t="s">
        <v>2189</v>
      </c>
      <c r="E559" t="s">
        <v>92</v>
      </c>
      <c r="F559">
        <v>40700</v>
      </c>
      <c r="G559" t="s">
        <v>784</v>
      </c>
      <c r="I559" t="s">
        <v>257</v>
      </c>
      <c r="J559">
        <v>2026</v>
      </c>
      <c r="K559">
        <v>5</v>
      </c>
      <c r="L559" t="s">
        <v>95</v>
      </c>
      <c r="M559">
        <v>480</v>
      </c>
      <c r="N559">
        <v>1</v>
      </c>
      <c r="O559">
        <v>480</v>
      </c>
      <c r="P559" t="s">
        <v>2190</v>
      </c>
    </row>
    <row r="560" spans="1:17" hidden="1">
      <c r="A560" t="s">
        <v>2438</v>
      </c>
      <c r="B560" t="s">
        <v>300</v>
      </c>
      <c r="C560" t="s">
        <v>296</v>
      </c>
      <c r="D560" t="s">
        <v>2189</v>
      </c>
      <c r="E560" t="s">
        <v>92</v>
      </c>
      <c r="F560">
        <v>40700</v>
      </c>
      <c r="G560" t="s">
        <v>784</v>
      </c>
      <c r="I560" t="s">
        <v>260</v>
      </c>
      <c r="J560">
        <v>2026</v>
      </c>
      <c r="K560">
        <v>5</v>
      </c>
      <c r="L560" t="s">
        <v>95</v>
      </c>
      <c r="M560">
        <v>378.96</v>
      </c>
      <c r="N560">
        <v>1</v>
      </c>
      <c r="O560">
        <v>378.96</v>
      </c>
      <c r="P560" t="s">
        <v>2190</v>
      </c>
    </row>
    <row r="561" spans="1:17" hidden="1">
      <c r="A561" t="s">
        <v>2438</v>
      </c>
      <c r="B561" t="s">
        <v>300</v>
      </c>
      <c r="C561" t="s">
        <v>296</v>
      </c>
      <c r="D561" t="s">
        <v>2189</v>
      </c>
      <c r="E561" t="s">
        <v>92</v>
      </c>
      <c r="F561">
        <v>40700</v>
      </c>
      <c r="G561" t="s">
        <v>784</v>
      </c>
      <c r="I561" t="s">
        <v>215</v>
      </c>
      <c r="J561">
        <v>2026</v>
      </c>
      <c r="K561">
        <v>5</v>
      </c>
      <c r="L561" t="s">
        <v>95</v>
      </c>
      <c r="M561">
        <v>454.76</v>
      </c>
      <c r="N561">
        <v>1</v>
      </c>
      <c r="O561">
        <v>454.76</v>
      </c>
      <c r="P561" t="s">
        <v>2190</v>
      </c>
    </row>
    <row r="562" spans="1:17" hidden="1">
      <c r="A562" t="s">
        <v>2438</v>
      </c>
      <c r="B562" t="s">
        <v>300</v>
      </c>
      <c r="C562" t="s">
        <v>296</v>
      </c>
      <c r="D562" t="s">
        <v>2189</v>
      </c>
      <c r="E562" t="s">
        <v>106</v>
      </c>
      <c r="F562">
        <v>40700</v>
      </c>
      <c r="G562" t="s">
        <v>784</v>
      </c>
      <c r="I562" t="s">
        <v>2198</v>
      </c>
      <c r="J562">
        <v>2026</v>
      </c>
      <c r="K562">
        <v>5</v>
      </c>
      <c r="L562" t="s">
        <v>95</v>
      </c>
      <c r="M562">
        <v>290.54000000000002</v>
      </c>
      <c r="N562">
        <v>1</v>
      </c>
      <c r="O562">
        <v>290.54000000000002</v>
      </c>
      <c r="P562" t="s">
        <v>2190</v>
      </c>
    </row>
    <row r="563" spans="1:17" hidden="1">
      <c r="A563" t="s">
        <v>879</v>
      </c>
      <c r="B563" t="s">
        <v>2217</v>
      </c>
      <c r="C563" t="s">
        <v>133</v>
      </c>
      <c r="D563" t="s">
        <v>2189</v>
      </c>
      <c r="E563" t="s">
        <v>106</v>
      </c>
      <c r="F563">
        <v>40700</v>
      </c>
      <c r="G563" t="s">
        <v>784</v>
      </c>
      <c r="I563" t="s">
        <v>664</v>
      </c>
      <c r="J563">
        <v>2026</v>
      </c>
      <c r="K563">
        <v>5</v>
      </c>
      <c r="L563" t="s">
        <v>95</v>
      </c>
      <c r="M563">
        <v>96.33</v>
      </c>
      <c r="N563">
        <v>1</v>
      </c>
      <c r="O563">
        <v>96.33</v>
      </c>
      <c r="P563" t="s">
        <v>2190</v>
      </c>
    </row>
    <row r="564" spans="1:17" hidden="1">
      <c r="A564" t="s">
        <v>879</v>
      </c>
      <c r="B564" t="s">
        <v>2218</v>
      </c>
      <c r="C564" t="s">
        <v>133</v>
      </c>
      <c r="D564" t="s">
        <v>2189</v>
      </c>
      <c r="E564" t="s">
        <v>103</v>
      </c>
      <c r="F564">
        <v>40700</v>
      </c>
      <c r="G564" t="s">
        <v>784</v>
      </c>
      <c r="I564" t="s">
        <v>130</v>
      </c>
      <c r="J564">
        <v>2026</v>
      </c>
      <c r="K564">
        <v>5</v>
      </c>
      <c r="L564" t="s">
        <v>95</v>
      </c>
      <c r="M564">
        <v>820.8</v>
      </c>
      <c r="N564">
        <v>1</v>
      </c>
      <c r="O564">
        <v>820.8</v>
      </c>
      <c r="P564" t="s">
        <v>2190</v>
      </c>
      <c r="Q564">
        <v>1</v>
      </c>
    </row>
    <row r="565" spans="1:17" hidden="1">
      <c r="A565" t="s">
        <v>879</v>
      </c>
      <c r="B565" t="s">
        <v>2218</v>
      </c>
      <c r="C565" t="s">
        <v>133</v>
      </c>
      <c r="D565" t="s">
        <v>2189</v>
      </c>
      <c r="E565" t="s">
        <v>92</v>
      </c>
      <c r="F565">
        <v>40700</v>
      </c>
      <c r="G565" t="s">
        <v>784</v>
      </c>
      <c r="I565" t="s">
        <v>256</v>
      </c>
      <c r="J565">
        <v>2026</v>
      </c>
      <c r="K565">
        <v>5</v>
      </c>
      <c r="L565" t="s">
        <v>95</v>
      </c>
      <c r="M565">
        <v>170.24</v>
      </c>
      <c r="N565">
        <v>1</v>
      </c>
      <c r="O565">
        <v>170.24</v>
      </c>
      <c r="P565" t="s">
        <v>2190</v>
      </c>
      <c r="Q565">
        <v>1</v>
      </c>
    </row>
    <row r="566" spans="1:17" hidden="1">
      <c r="A566" t="s">
        <v>879</v>
      </c>
      <c r="B566" t="s">
        <v>2218</v>
      </c>
      <c r="C566" t="s">
        <v>133</v>
      </c>
      <c r="D566" t="s">
        <v>2189</v>
      </c>
      <c r="E566" t="s">
        <v>92</v>
      </c>
      <c r="F566">
        <v>40700</v>
      </c>
      <c r="G566" t="s">
        <v>784</v>
      </c>
      <c r="I566" t="s">
        <v>2208</v>
      </c>
      <c r="J566">
        <v>2026</v>
      </c>
      <c r="K566">
        <v>5</v>
      </c>
      <c r="L566" t="s">
        <v>95</v>
      </c>
      <c r="M566">
        <v>211.8</v>
      </c>
      <c r="N566">
        <v>1</v>
      </c>
      <c r="O566">
        <v>211.8</v>
      </c>
      <c r="P566" t="s">
        <v>2190</v>
      </c>
      <c r="Q566">
        <v>1</v>
      </c>
    </row>
    <row r="567" spans="1:17" hidden="1">
      <c r="A567" t="s">
        <v>879</v>
      </c>
      <c r="B567" t="s">
        <v>2218</v>
      </c>
      <c r="C567" t="s">
        <v>133</v>
      </c>
      <c r="D567" t="s">
        <v>2189</v>
      </c>
      <c r="E567" t="s">
        <v>92</v>
      </c>
      <c r="F567">
        <v>40700</v>
      </c>
      <c r="G567" t="s">
        <v>784</v>
      </c>
      <c r="I567" t="s">
        <v>257</v>
      </c>
      <c r="J567">
        <v>2026</v>
      </c>
      <c r="K567">
        <v>5</v>
      </c>
      <c r="L567" t="s">
        <v>95</v>
      </c>
      <c r="M567">
        <v>286.26</v>
      </c>
      <c r="N567">
        <v>1</v>
      </c>
      <c r="O567">
        <v>286.26</v>
      </c>
      <c r="P567" t="s">
        <v>2190</v>
      </c>
    </row>
    <row r="568" spans="1:17" hidden="1">
      <c r="A568" t="s">
        <v>879</v>
      </c>
      <c r="B568" t="s">
        <v>2218</v>
      </c>
      <c r="C568" t="s">
        <v>133</v>
      </c>
      <c r="D568" t="s">
        <v>2189</v>
      </c>
      <c r="E568" t="s">
        <v>92</v>
      </c>
      <c r="F568">
        <v>40700</v>
      </c>
      <c r="G568" t="s">
        <v>784</v>
      </c>
      <c r="I568" t="s">
        <v>260</v>
      </c>
      <c r="J568">
        <v>2026</v>
      </c>
      <c r="K568">
        <v>5</v>
      </c>
      <c r="L568" t="s">
        <v>95</v>
      </c>
      <c r="M568">
        <v>310.82</v>
      </c>
      <c r="N568">
        <v>1</v>
      </c>
      <c r="O568">
        <v>310.82</v>
      </c>
      <c r="P568" t="s">
        <v>2190</v>
      </c>
    </row>
    <row r="569" spans="1:17" hidden="1">
      <c r="A569" t="s">
        <v>879</v>
      </c>
      <c r="B569" t="s">
        <v>2218</v>
      </c>
      <c r="C569" t="s">
        <v>133</v>
      </c>
      <c r="D569" t="s">
        <v>2189</v>
      </c>
      <c r="E569" t="s">
        <v>92</v>
      </c>
      <c r="F569">
        <v>40700</v>
      </c>
      <c r="G569" t="s">
        <v>784</v>
      </c>
      <c r="I569" t="s">
        <v>215</v>
      </c>
      <c r="J569">
        <v>2026</v>
      </c>
      <c r="K569">
        <v>5</v>
      </c>
      <c r="L569" t="s">
        <v>95</v>
      </c>
      <c r="M569">
        <v>513.76</v>
      </c>
      <c r="N569">
        <v>1</v>
      </c>
      <c r="O569">
        <v>513.76</v>
      </c>
      <c r="P569" t="s">
        <v>2190</v>
      </c>
    </row>
    <row r="570" spans="1:17" hidden="1">
      <c r="A570" t="s">
        <v>879</v>
      </c>
      <c r="B570" t="s">
        <v>2218</v>
      </c>
      <c r="C570" t="s">
        <v>133</v>
      </c>
      <c r="D570" t="s">
        <v>2189</v>
      </c>
      <c r="E570" t="s">
        <v>106</v>
      </c>
      <c r="F570">
        <v>40700</v>
      </c>
      <c r="G570" t="s">
        <v>784</v>
      </c>
      <c r="I570" t="s">
        <v>163</v>
      </c>
      <c r="J570">
        <v>2026</v>
      </c>
      <c r="K570">
        <v>5</v>
      </c>
      <c r="L570" t="s">
        <v>95</v>
      </c>
      <c r="M570">
        <v>1981.68</v>
      </c>
      <c r="N570">
        <v>1</v>
      </c>
      <c r="O570">
        <v>1981.68</v>
      </c>
      <c r="P570" t="s">
        <v>2190</v>
      </c>
    </row>
    <row r="571" spans="1:17" hidden="1">
      <c r="A571" t="s">
        <v>879</v>
      </c>
      <c r="B571" t="s">
        <v>515</v>
      </c>
      <c r="C571" t="s">
        <v>133</v>
      </c>
      <c r="D571" t="s">
        <v>2189</v>
      </c>
      <c r="E571" t="s">
        <v>103</v>
      </c>
      <c r="F571">
        <v>40700</v>
      </c>
      <c r="G571" t="s">
        <v>784</v>
      </c>
      <c r="I571" t="s">
        <v>130</v>
      </c>
      <c r="J571">
        <v>2026</v>
      </c>
      <c r="K571">
        <v>5</v>
      </c>
      <c r="L571" t="s">
        <v>95</v>
      </c>
      <c r="M571">
        <v>7118.47</v>
      </c>
      <c r="N571">
        <v>1</v>
      </c>
      <c r="O571">
        <v>7118.47</v>
      </c>
      <c r="P571" t="s">
        <v>2190</v>
      </c>
      <c r="Q571">
        <v>1</v>
      </c>
    </row>
    <row r="572" spans="1:17" hidden="1">
      <c r="A572" t="s">
        <v>879</v>
      </c>
      <c r="B572" t="s">
        <v>515</v>
      </c>
      <c r="C572" t="s">
        <v>133</v>
      </c>
      <c r="D572" t="s">
        <v>2189</v>
      </c>
      <c r="E572" t="s">
        <v>92</v>
      </c>
      <c r="F572">
        <v>40700</v>
      </c>
      <c r="G572" t="s">
        <v>784</v>
      </c>
      <c r="I572" t="s">
        <v>638</v>
      </c>
      <c r="J572">
        <v>2026</v>
      </c>
      <c r="K572">
        <v>5</v>
      </c>
      <c r="L572" t="s">
        <v>95</v>
      </c>
      <c r="M572">
        <v>4442.3900000000003</v>
      </c>
      <c r="N572">
        <v>1</v>
      </c>
      <c r="O572">
        <v>4442.3900000000003</v>
      </c>
      <c r="P572" t="s">
        <v>2190</v>
      </c>
      <c r="Q572">
        <v>1</v>
      </c>
    </row>
    <row r="573" spans="1:17" hidden="1">
      <c r="A573" t="s">
        <v>879</v>
      </c>
      <c r="B573" t="s">
        <v>515</v>
      </c>
      <c r="C573" t="s">
        <v>133</v>
      </c>
      <c r="D573" t="s">
        <v>2189</v>
      </c>
      <c r="E573" t="s">
        <v>92</v>
      </c>
      <c r="F573">
        <v>40700</v>
      </c>
      <c r="G573" t="s">
        <v>784</v>
      </c>
      <c r="I573" t="s">
        <v>204</v>
      </c>
      <c r="J573">
        <v>2026</v>
      </c>
      <c r="K573">
        <v>5</v>
      </c>
      <c r="L573" t="s">
        <v>95</v>
      </c>
      <c r="M573">
        <v>715.68</v>
      </c>
      <c r="N573">
        <v>1</v>
      </c>
      <c r="O573">
        <v>715.68</v>
      </c>
      <c r="P573" t="s">
        <v>2190</v>
      </c>
    </row>
    <row r="574" spans="1:17" hidden="1">
      <c r="A574" t="s">
        <v>879</v>
      </c>
      <c r="B574" t="s">
        <v>515</v>
      </c>
      <c r="C574" t="s">
        <v>133</v>
      </c>
      <c r="D574" t="s">
        <v>2189</v>
      </c>
      <c r="E574" t="s">
        <v>92</v>
      </c>
      <c r="F574">
        <v>40700</v>
      </c>
      <c r="G574" t="s">
        <v>784</v>
      </c>
      <c r="I574" t="s">
        <v>260</v>
      </c>
      <c r="J574">
        <v>2026</v>
      </c>
      <c r="K574">
        <v>5</v>
      </c>
      <c r="L574" t="s">
        <v>95</v>
      </c>
      <c r="M574">
        <v>310.82</v>
      </c>
      <c r="N574">
        <v>1</v>
      </c>
      <c r="O574">
        <v>310.82</v>
      </c>
      <c r="P574" t="s">
        <v>2190</v>
      </c>
    </row>
    <row r="575" spans="1:17" hidden="1">
      <c r="A575" t="s">
        <v>879</v>
      </c>
      <c r="B575" t="s">
        <v>515</v>
      </c>
      <c r="C575" t="s">
        <v>133</v>
      </c>
      <c r="D575" t="s">
        <v>2189</v>
      </c>
      <c r="E575" t="s">
        <v>92</v>
      </c>
      <c r="F575">
        <v>40700</v>
      </c>
      <c r="G575" t="s">
        <v>784</v>
      </c>
      <c r="I575" t="s">
        <v>197</v>
      </c>
      <c r="J575">
        <v>2026</v>
      </c>
      <c r="K575">
        <v>5</v>
      </c>
      <c r="L575" t="s">
        <v>95</v>
      </c>
      <c r="M575">
        <v>1027.52</v>
      </c>
      <c r="N575">
        <v>1</v>
      </c>
      <c r="O575">
        <v>1027.52</v>
      </c>
      <c r="P575" t="s">
        <v>2190</v>
      </c>
    </row>
    <row r="576" spans="1:17" hidden="1">
      <c r="A576" t="s">
        <v>879</v>
      </c>
      <c r="B576" t="s">
        <v>515</v>
      </c>
      <c r="C576" t="s">
        <v>133</v>
      </c>
      <c r="D576" t="s">
        <v>2189</v>
      </c>
      <c r="E576" t="s">
        <v>106</v>
      </c>
      <c r="F576">
        <v>40700</v>
      </c>
      <c r="G576" t="s">
        <v>784</v>
      </c>
      <c r="I576" t="s">
        <v>118</v>
      </c>
      <c r="J576">
        <v>2026</v>
      </c>
      <c r="K576">
        <v>5</v>
      </c>
      <c r="L576" t="s">
        <v>95</v>
      </c>
      <c r="M576">
        <v>3412.79</v>
      </c>
      <c r="N576">
        <v>1</v>
      </c>
      <c r="O576">
        <v>3412.79</v>
      </c>
      <c r="P576" t="s">
        <v>2190</v>
      </c>
    </row>
    <row r="577" spans="1:17" hidden="1">
      <c r="A577" t="s">
        <v>879</v>
      </c>
      <c r="B577" t="s">
        <v>2219</v>
      </c>
      <c r="C577" t="s">
        <v>133</v>
      </c>
      <c r="D577" t="s">
        <v>2189</v>
      </c>
      <c r="E577" t="s">
        <v>92</v>
      </c>
      <c r="F577">
        <v>40700</v>
      </c>
      <c r="G577" t="s">
        <v>784</v>
      </c>
      <c r="I577" t="s">
        <v>692</v>
      </c>
      <c r="J577">
        <v>2026</v>
      </c>
      <c r="K577">
        <v>5</v>
      </c>
      <c r="L577" t="s">
        <v>95</v>
      </c>
      <c r="M577">
        <v>458.71</v>
      </c>
      <c r="N577">
        <v>1</v>
      </c>
      <c r="O577">
        <v>458.71</v>
      </c>
      <c r="P577" t="s">
        <v>2190</v>
      </c>
    </row>
    <row r="578" spans="1:17" hidden="1">
      <c r="A578" t="s">
        <v>879</v>
      </c>
      <c r="B578" t="s">
        <v>2219</v>
      </c>
      <c r="C578" t="s">
        <v>133</v>
      </c>
      <c r="D578" t="s">
        <v>2189</v>
      </c>
      <c r="E578" t="s">
        <v>106</v>
      </c>
      <c r="F578">
        <v>40700</v>
      </c>
      <c r="G578" t="s">
        <v>784</v>
      </c>
      <c r="I578" t="s">
        <v>163</v>
      </c>
      <c r="J578">
        <v>2026</v>
      </c>
      <c r="K578">
        <v>5</v>
      </c>
      <c r="L578" t="s">
        <v>95</v>
      </c>
      <c r="M578">
        <v>330.28</v>
      </c>
      <c r="N578">
        <v>1</v>
      </c>
      <c r="O578">
        <v>330.28</v>
      </c>
      <c r="P578" t="s">
        <v>2190</v>
      </c>
    </row>
    <row r="579" spans="1:17" hidden="1">
      <c r="A579" t="s">
        <v>879</v>
      </c>
      <c r="B579" t="s">
        <v>519</v>
      </c>
      <c r="C579" t="s">
        <v>133</v>
      </c>
      <c r="D579" t="s">
        <v>2189</v>
      </c>
      <c r="E579" t="s">
        <v>103</v>
      </c>
      <c r="F579">
        <v>40700</v>
      </c>
      <c r="G579" t="s">
        <v>784</v>
      </c>
      <c r="I579" t="s">
        <v>130</v>
      </c>
      <c r="J579">
        <v>2026</v>
      </c>
      <c r="K579">
        <v>5</v>
      </c>
      <c r="L579" t="s">
        <v>95</v>
      </c>
      <c r="M579">
        <v>1334.84</v>
      </c>
      <c r="N579">
        <v>1</v>
      </c>
      <c r="O579">
        <v>1334.84</v>
      </c>
      <c r="P579" t="s">
        <v>2190</v>
      </c>
      <c r="Q579">
        <v>1</v>
      </c>
    </row>
    <row r="580" spans="1:17" hidden="1">
      <c r="A580" t="s">
        <v>879</v>
      </c>
      <c r="B580" t="s">
        <v>519</v>
      </c>
      <c r="C580" t="s">
        <v>133</v>
      </c>
      <c r="D580" t="s">
        <v>2189</v>
      </c>
      <c r="E580" t="s">
        <v>92</v>
      </c>
      <c r="F580">
        <v>40700</v>
      </c>
      <c r="G580" t="s">
        <v>784</v>
      </c>
      <c r="I580" t="s">
        <v>256</v>
      </c>
      <c r="J580">
        <v>2026</v>
      </c>
      <c r="K580">
        <v>5</v>
      </c>
      <c r="L580" t="s">
        <v>95</v>
      </c>
      <c r="M580">
        <v>680.96</v>
      </c>
      <c r="N580">
        <v>1</v>
      </c>
      <c r="O580">
        <v>680.96</v>
      </c>
      <c r="P580" t="s">
        <v>2190</v>
      </c>
      <c r="Q580">
        <v>1</v>
      </c>
    </row>
    <row r="581" spans="1:17" hidden="1">
      <c r="A581" t="s">
        <v>879</v>
      </c>
      <c r="B581" t="s">
        <v>519</v>
      </c>
      <c r="C581" t="s">
        <v>133</v>
      </c>
      <c r="D581" t="s">
        <v>2189</v>
      </c>
      <c r="E581" t="s">
        <v>92</v>
      </c>
      <c r="F581">
        <v>40700</v>
      </c>
      <c r="G581" t="s">
        <v>784</v>
      </c>
      <c r="I581" t="s">
        <v>257</v>
      </c>
      <c r="J581">
        <v>2026</v>
      </c>
      <c r="K581">
        <v>5</v>
      </c>
      <c r="L581" t="s">
        <v>95</v>
      </c>
      <c r="M581">
        <v>572.52</v>
      </c>
      <c r="N581">
        <v>1</v>
      </c>
      <c r="O581">
        <v>572.52</v>
      </c>
      <c r="P581" t="s">
        <v>2190</v>
      </c>
    </row>
    <row r="582" spans="1:17" hidden="1">
      <c r="A582" t="s">
        <v>879</v>
      </c>
      <c r="B582" t="s">
        <v>519</v>
      </c>
      <c r="C582" t="s">
        <v>133</v>
      </c>
      <c r="D582" t="s">
        <v>2189</v>
      </c>
      <c r="E582" t="s">
        <v>92</v>
      </c>
      <c r="F582">
        <v>40700</v>
      </c>
      <c r="G582" t="s">
        <v>784</v>
      </c>
      <c r="I582" t="s">
        <v>260</v>
      </c>
      <c r="J582">
        <v>2026</v>
      </c>
      <c r="K582">
        <v>5</v>
      </c>
      <c r="L582" t="s">
        <v>95</v>
      </c>
      <c r="M582">
        <v>310.82</v>
      </c>
      <c r="N582">
        <v>1</v>
      </c>
      <c r="O582">
        <v>310.82</v>
      </c>
      <c r="P582" t="s">
        <v>2190</v>
      </c>
    </row>
    <row r="583" spans="1:17" hidden="1">
      <c r="A583" t="s">
        <v>879</v>
      </c>
      <c r="B583" t="s">
        <v>519</v>
      </c>
      <c r="C583" t="s">
        <v>133</v>
      </c>
      <c r="D583" t="s">
        <v>2189</v>
      </c>
      <c r="E583" t="s">
        <v>106</v>
      </c>
      <c r="F583">
        <v>40700</v>
      </c>
      <c r="G583" t="s">
        <v>784</v>
      </c>
      <c r="I583" t="s">
        <v>163</v>
      </c>
      <c r="J583">
        <v>2026</v>
      </c>
      <c r="K583">
        <v>5</v>
      </c>
      <c r="L583" t="s">
        <v>95</v>
      </c>
      <c r="M583">
        <v>825.7</v>
      </c>
      <c r="N583">
        <v>1</v>
      </c>
      <c r="O583">
        <v>825.7</v>
      </c>
      <c r="P583" t="s">
        <v>2190</v>
      </c>
    </row>
    <row r="584" spans="1:17" hidden="1">
      <c r="A584" t="s">
        <v>879</v>
      </c>
      <c r="B584" t="s">
        <v>2220</v>
      </c>
      <c r="C584" t="s">
        <v>133</v>
      </c>
      <c r="D584" t="s">
        <v>2189</v>
      </c>
      <c r="E584" t="s">
        <v>92</v>
      </c>
      <c r="F584">
        <v>40700</v>
      </c>
      <c r="G584" t="s">
        <v>784</v>
      </c>
      <c r="I584" t="s">
        <v>215</v>
      </c>
      <c r="J584">
        <v>2026</v>
      </c>
      <c r="K584">
        <v>5</v>
      </c>
      <c r="L584" t="s">
        <v>95</v>
      </c>
      <c r="M584">
        <v>513.76</v>
      </c>
      <c r="N584">
        <v>1</v>
      </c>
      <c r="O584">
        <v>513.76</v>
      </c>
      <c r="P584" t="s">
        <v>2190</v>
      </c>
    </row>
    <row r="585" spans="1:17" hidden="1">
      <c r="A585" t="s">
        <v>879</v>
      </c>
      <c r="B585" t="s">
        <v>2220</v>
      </c>
      <c r="C585" t="s">
        <v>133</v>
      </c>
      <c r="D585" t="s">
        <v>2189</v>
      </c>
      <c r="E585" t="s">
        <v>92</v>
      </c>
      <c r="F585">
        <v>40700</v>
      </c>
      <c r="G585" t="s">
        <v>784</v>
      </c>
      <c r="I585" t="s">
        <v>692</v>
      </c>
      <c r="J585">
        <v>2026</v>
      </c>
      <c r="K585">
        <v>5</v>
      </c>
      <c r="L585" t="s">
        <v>95</v>
      </c>
      <c r="M585">
        <v>458.71</v>
      </c>
      <c r="N585">
        <v>1</v>
      </c>
      <c r="O585">
        <v>458.71</v>
      </c>
      <c r="P585" t="s">
        <v>2190</v>
      </c>
    </row>
    <row r="586" spans="1:17" hidden="1">
      <c r="A586" t="s">
        <v>879</v>
      </c>
      <c r="B586" t="s">
        <v>2220</v>
      </c>
      <c r="C586" t="s">
        <v>133</v>
      </c>
      <c r="D586" t="s">
        <v>2189</v>
      </c>
      <c r="E586" t="s">
        <v>106</v>
      </c>
      <c r="F586">
        <v>40700</v>
      </c>
      <c r="G586" t="s">
        <v>784</v>
      </c>
      <c r="I586" t="s">
        <v>163</v>
      </c>
      <c r="J586">
        <v>2026</v>
      </c>
      <c r="K586">
        <v>5</v>
      </c>
      <c r="L586" t="s">
        <v>95</v>
      </c>
      <c r="M586">
        <v>3963.36</v>
      </c>
      <c r="N586">
        <v>1</v>
      </c>
      <c r="O586">
        <v>3963.36</v>
      </c>
      <c r="P586" t="s">
        <v>2190</v>
      </c>
    </row>
    <row r="587" spans="1:17" hidden="1">
      <c r="A587" t="s">
        <v>879</v>
      </c>
      <c r="B587" t="s">
        <v>2221</v>
      </c>
      <c r="C587" t="s">
        <v>133</v>
      </c>
      <c r="D587" t="s">
        <v>2189</v>
      </c>
      <c r="E587" t="s">
        <v>92</v>
      </c>
      <c r="F587">
        <v>40700</v>
      </c>
      <c r="G587" t="s">
        <v>784</v>
      </c>
      <c r="I587" t="s">
        <v>692</v>
      </c>
      <c r="J587">
        <v>2026</v>
      </c>
      <c r="K587">
        <v>5</v>
      </c>
      <c r="L587" t="s">
        <v>95</v>
      </c>
      <c r="M587">
        <v>458.71</v>
      </c>
      <c r="N587">
        <v>1</v>
      </c>
      <c r="O587">
        <v>458.71</v>
      </c>
      <c r="P587" t="s">
        <v>2190</v>
      </c>
    </row>
    <row r="588" spans="1:17" hidden="1">
      <c r="A588" t="s">
        <v>879</v>
      </c>
      <c r="B588" t="s">
        <v>2221</v>
      </c>
      <c r="C588" t="s">
        <v>133</v>
      </c>
      <c r="D588" t="s">
        <v>2189</v>
      </c>
      <c r="E588" t="s">
        <v>106</v>
      </c>
      <c r="F588">
        <v>40700</v>
      </c>
      <c r="G588" t="s">
        <v>784</v>
      </c>
      <c r="I588" t="s">
        <v>163</v>
      </c>
      <c r="J588">
        <v>2026</v>
      </c>
      <c r="K588">
        <v>5</v>
      </c>
      <c r="L588" t="s">
        <v>95</v>
      </c>
      <c r="M588">
        <v>990.84</v>
      </c>
      <c r="N588">
        <v>1</v>
      </c>
      <c r="O588">
        <v>990.84</v>
      </c>
      <c r="P588" t="s">
        <v>2190</v>
      </c>
    </row>
    <row r="589" spans="1:17" hidden="1">
      <c r="A589" t="s">
        <v>879</v>
      </c>
      <c r="B589" t="s">
        <v>2222</v>
      </c>
      <c r="C589" t="s">
        <v>133</v>
      </c>
      <c r="D589" t="s">
        <v>2189</v>
      </c>
      <c r="E589" t="s">
        <v>92</v>
      </c>
      <c r="F589">
        <v>40700</v>
      </c>
      <c r="G589" t="s">
        <v>784</v>
      </c>
      <c r="I589" t="s">
        <v>197</v>
      </c>
      <c r="J589">
        <v>2026</v>
      </c>
      <c r="K589">
        <v>5</v>
      </c>
      <c r="L589" t="s">
        <v>95</v>
      </c>
      <c r="M589">
        <v>1027.52</v>
      </c>
      <c r="N589">
        <v>1</v>
      </c>
      <c r="O589">
        <v>1027.52</v>
      </c>
      <c r="P589" t="s">
        <v>2190</v>
      </c>
    </row>
    <row r="590" spans="1:17" hidden="1">
      <c r="A590" t="s">
        <v>879</v>
      </c>
      <c r="B590" t="s">
        <v>2222</v>
      </c>
      <c r="C590" t="s">
        <v>133</v>
      </c>
      <c r="D590" t="s">
        <v>2189</v>
      </c>
      <c r="E590" t="s">
        <v>106</v>
      </c>
      <c r="F590">
        <v>40700</v>
      </c>
      <c r="G590" t="s">
        <v>784</v>
      </c>
      <c r="I590" t="s">
        <v>118</v>
      </c>
      <c r="J590">
        <v>2026</v>
      </c>
      <c r="K590">
        <v>5</v>
      </c>
      <c r="L590" t="s">
        <v>95</v>
      </c>
      <c r="M590">
        <v>110.09</v>
      </c>
      <c r="N590">
        <v>1</v>
      </c>
      <c r="O590">
        <v>110.09</v>
      </c>
      <c r="P590" t="s">
        <v>2190</v>
      </c>
    </row>
    <row r="591" spans="1:17" hidden="1">
      <c r="A591" t="s">
        <v>879</v>
      </c>
      <c r="B591" t="s">
        <v>2223</v>
      </c>
      <c r="C591" t="s">
        <v>133</v>
      </c>
      <c r="D591" t="s">
        <v>2189</v>
      </c>
      <c r="E591" t="s">
        <v>92</v>
      </c>
      <c r="F591">
        <v>40700</v>
      </c>
      <c r="G591" t="s">
        <v>784</v>
      </c>
      <c r="I591" t="s">
        <v>692</v>
      </c>
      <c r="J591">
        <v>2026</v>
      </c>
      <c r="K591">
        <v>5</v>
      </c>
      <c r="L591" t="s">
        <v>95</v>
      </c>
      <c r="M591">
        <v>458.71</v>
      </c>
      <c r="N591">
        <v>1</v>
      </c>
      <c r="O591">
        <v>458.71</v>
      </c>
      <c r="P591" t="s">
        <v>2190</v>
      </c>
    </row>
    <row r="592" spans="1:17" hidden="1">
      <c r="A592" t="s">
        <v>879</v>
      </c>
      <c r="B592" t="s">
        <v>2223</v>
      </c>
      <c r="C592" t="s">
        <v>133</v>
      </c>
      <c r="D592" t="s">
        <v>2189</v>
      </c>
      <c r="E592" t="s">
        <v>106</v>
      </c>
      <c r="F592">
        <v>40700</v>
      </c>
      <c r="G592" t="s">
        <v>784</v>
      </c>
      <c r="I592" t="s">
        <v>163</v>
      </c>
      <c r="J592">
        <v>2026</v>
      </c>
      <c r="K592">
        <v>5</v>
      </c>
      <c r="L592" t="s">
        <v>95</v>
      </c>
      <c r="M592">
        <v>825.7</v>
      </c>
      <c r="N592">
        <v>1</v>
      </c>
      <c r="O592">
        <v>825.7</v>
      </c>
      <c r="P592" t="s">
        <v>2190</v>
      </c>
    </row>
    <row r="593" spans="1:17" hidden="1">
      <c r="A593" t="s">
        <v>879</v>
      </c>
      <c r="B593" t="s">
        <v>2224</v>
      </c>
      <c r="C593" t="s">
        <v>133</v>
      </c>
      <c r="D593" t="s">
        <v>2189</v>
      </c>
      <c r="E593" t="s">
        <v>92</v>
      </c>
      <c r="F593">
        <v>40700</v>
      </c>
      <c r="G593" t="s">
        <v>784</v>
      </c>
      <c r="I593" t="s">
        <v>197</v>
      </c>
      <c r="J593">
        <v>2026</v>
      </c>
      <c r="K593">
        <v>5</v>
      </c>
      <c r="L593" t="s">
        <v>95</v>
      </c>
      <c r="M593">
        <v>513.76</v>
      </c>
      <c r="N593">
        <v>1</v>
      </c>
      <c r="O593">
        <v>513.76</v>
      </c>
      <c r="P593" t="s">
        <v>2190</v>
      </c>
    </row>
    <row r="594" spans="1:17" hidden="1">
      <c r="A594" t="s">
        <v>879</v>
      </c>
      <c r="B594" t="s">
        <v>2224</v>
      </c>
      <c r="C594" t="s">
        <v>133</v>
      </c>
      <c r="D594" t="s">
        <v>2189</v>
      </c>
      <c r="E594" t="s">
        <v>92</v>
      </c>
      <c r="F594">
        <v>40700</v>
      </c>
      <c r="G594" t="s">
        <v>784</v>
      </c>
      <c r="I594" t="s">
        <v>692</v>
      </c>
      <c r="J594">
        <v>2026</v>
      </c>
      <c r="K594">
        <v>5</v>
      </c>
      <c r="L594" t="s">
        <v>95</v>
      </c>
      <c r="M594">
        <v>458.71</v>
      </c>
      <c r="N594">
        <v>1</v>
      </c>
      <c r="O594">
        <v>458.71</v>
      </c>
      <c r="P594" t="s">
        <v>2190</v>
      </c>
    </row>
    <row r="595" spans="1:17" hidden="1">
      <c r="A595" t="s">
        <v>879</v>
      </c>
      <c r="B595" t="s">
        <v>2224</v>
      </c>
      <c r="C595" t="s">
        <v>133</v>
      </c>
      <c r="D595" t="s">
        <v>2189</v>
      </c>
      <c r="E595" t="s">
        <v>106</v>
      </c>
      <c r="F595">
        <v>40700</v>
      </c>
      <c r="G595" t="s">
        <v>784</v>
      </c>
      <c r="I595" t="s">
        <v>118</v>
      </c>
      <c r="J595">
        <v>2026</v>
      </c>
      <c r="K595">
        <v>5</v>
      </c>
      <c r="L595" t="s">
        <v>95</v>
      </c>
      <c r="M595">
        <v>220.18</v>
      </c>
      <c r="N595">
        <v>1</v>
      </c>
      <c r="O595">
        <v>220.18</v>
      </c>
      <c r="P595" t="s">
        <v>2190</v>
      </c>
    </row>
    <row r="596" spans="1:17" hidden="1">
      <c r="A596" t="s">
        <v>879</v>
      </c>
      <c r="B596" t="s">
        <v>2225</v>
      </c>
      <c r="C596" t="s">
        <v>133</v>
      </c>
      <c r="D596" t="s">
        <v>2189</v>
      </c>
      <c r="E596" t="s">
        <v>92</v>
      </c>
      <c r="F596">
        <v>40700</v>
      </c>
      <c r="G596" t="s">
        <v>784</v>
      </c>
      <c r="I596" t="s">
        <v>215</v>
      </c>
      <c r="J596">
        <v>2026</v>
      </c>
      <c r="K596">
        <v>5</v>
      </c>
      <c r="L596" t="s">
        <v>95</v>
      </c>
      <c r="M596">
        <v>513.76</v>
      </c>
      <c r="N596">
        <v>1</v>
      </c>
      <c r="O596">
        <v>513.76</v>
      </c>
      <c r="P596" t="s">
        <v>2190</v>
      </c>
    </row>
    <row r="597" spans="1:17" hidden="1">
      <c r="A597" t="s">
        <v>879</v>
      </c>
      <c r="B597" t="s">
        <v>2225</v>
      </c>
      <c r="C597" t="s">
        <v>133</v>
      </c>
      <c r="D597" t="s">
        <v>2189</v>
      </c>
      <c r="E597" t="s">
        <v>106</v>
      </c>
      <c r="F597">
        <v>40700</v>
      </c>
      <c r="G597" t="s">
        <v>784</v>
      </c>
      <c r="I597" t="s">
        <v>163</v>
      </c>
      <c r="J597">
        <v>2026</v>
      </c>
      <c r="K597">
        <v>5</v>
      </c>
      <c r="L597" t="s">
        <v>95</v>
      </c>
      <c r="M597">
        <v>660.56</v>
      </c>
      <c r="N597">
        <v>1</v>
      </c>
      <c r="O597">
        <v>660.56</v>
      </c>
      <c r="P597" t="s">
        <v>2190</v>
      </c>
    </row>
    <row r="598" spans="1:17" hidden="1">
      <c r="A598" t="s">
        <v>879</v>
      </c>
      <c r="B598" t="s">
        <v>2226</v>
      </c>
      <c r="C598" t="s">
        <v>133</v>
      </c>
      <c r="D598" t="s">
        <v>2189</v>
      </c>
      <c r="E598" t="s">
        <v>92</v>
      </c>
      <c r="F598">
        <v>40700</v>
      </c>
      <c r="G598" t="s">
        <v>784</v>
      </c>
      <c r="I598" t="s">
        <v>215</v>
      </c>
      <c r="J598">
        <v>2026</v>
      </c>
      <c r="K598">
        <v>5</v>
      </c>
      <c r="L598" t="s">
        <v>95</v>
      </c>
      <c r="M598">
        <v>513.76</v>
      </c>
      <c r="N598">
        <v>1</v>
      </c>
      <c r="O598">
        <v>513.76</v>
      </c>
      <c r="P598" t="s">
        <v>2190</v>
      </c>
    </row>
    <row r="599" spans="1:17" hidden="1">
      <c r="A599" t="s">
        <v>879</v>
      </c>
      <c r="B599" t="s">
        <v>2226</v>
      </c>
      <c r="C599" t="s">
        <v>133</v>
      </c>
      <c r="D599" t="s">
        <v>2189</v>
      </c>
      <c r="E599" t="s">
        <v>92</v>
      </c>
      <c r="F599">
        <v>40700</v>
      </c>
      <c r="G599" t="s">
        <v>784</v>
      </c>
      <c r="I599" t="s">
        <v>692</v>
      </c>
      <c r="J599">
        <v>2026</v>
      </c>
      <c r="K599">
        <v>5</v>
      </c>
      <c r="L599" t="s">
        <v>95</v>
      </c>
      <c r="M599">
        <v>458.71</v>
      </c>
      <c r="N599">
        <v>1</v>
      </c>
      <c r="O599">
        <v>458.71</v>
      </c>
      <c r="P599" t="s">
        <v>2190</v>
      </c>
    </row>
    <row r="600" spans="1:17" hidden="1">
      <c r="A600" t="s">
        <v>879</v>
      </c>
      <c r="B600" t="s">
        <v>2226</v>
      </c>
      <c r="C600" t="s">
        <v>133</v>
      </c>
      <c r="D600" t="s">
        <v>2189</v>
      </c>
      <c r="E600" t="s">
        <v>106</v>
      </c>
      <c r="F600">
        <v>40700</v>
      </c>
      <c r="G600" t="s">
        <v>784</v>
      </c>
      <c r="I600" t="s">
        <v>163</v>
      </c>
      <c r="J600">
        <v>2026</v>
      </c>
      <c r="K600">
        <v>5</v>
      </c>
      <c r="L600" t="s">
        <v>95</v>
      </c>
      <c r="M600">
        <v>495.42</v>
      </c>
      <c r="N600">
        <v>1</v>
      </c>
      <c r="O600">
        <v>495.42</v>
      </c>
      <c r="P600" t="s">
        <v>2190</v>
      </c>
    </row>
    <row r="601" spans="1:17" hidden="1">
      <c r="A601" t="s">
        <v>879</v>
      </c>
      <c r="B601" t="s">
        <v>2227</v>
      </c>
      <c r="C601" t="s">
        <v>133</v>
      </c>
      <c r="D601" t="s">
        <v>2189</v>
      </c>
      <c r="E601" t="s">
        <v>92</v>
      </c>
      <c r="F601">
        <v>40700</v>
      </c>
      <c r="G601" t="s">
        <v>784</v>
      </c>
      <c r="I601" t="s">
        <v>215</v>
      </c>
      <c r="J601">
        <v>2026</v>
      </c>
      <c r="K601">
        <v>5</v>
      </c>
      <c r="L601" t="s">
        <v>95</v>
      </c>
      <c r="M601">
        <v>513.76</v>
      </c>
      <c r="N601">
        <v>1</v>
      </c>
      <c r="O601">
        <v>513.76</v>
      </c>
      <c r="P601" t="s">
        <v>2190</v>
      </c>
    </row>
    <row r="602" spans="1:17" hidden="1">
      <c r="A602" t="s">
        <v>879</v>
      </c>
      <c r="B602" t="s">
        <v>2227</v>
      </c>
      <c r="C602" t="s">
        <v>133</v>
      </c>
      <c r="D602" t="s">
        <v>2189</v>
      </c>
      <c r="E602" t="s">
        <v>92</v>
      </c>
      <c r="F602">
        <v>40700</v>
      </c>
      <c r="G602" t="s">
        <v>784</v>
      </c>
      <c r="I602" t="s">
        <v>692</v>
      </c>
      <c r="J602">
        <v>2026</v>
      </c>
      <c r="K602">
        <v>5</v>
      </c>
      <c r="L602" t="s">
        <v>95</v>
      </c>
      <c r="M602">
        <v>458.71</v>
      </c>
      <c r="N602">
        <v>1</v>
      </c>
      <c r="O602">
        <v>458.71</v>
      </c>
      <c r="P602" t="s">
        <v>2190</v>
      </c>
    </row>
    <row r="603" spans="1:17" hidden="1">
      <c r="A603" t="s">
        <v>879</v>
      </c>
      <c r="B603" t="s">
        <v>2227</v>
      </c>
      <c r="C603" t="s">
        <v>133</v>
      </c>
      <c r="D603" t="s">
        <v>2189</v>
      </c>
      <c r="E603" t="s">
        <v>106</v>
      </c>
      <c r="F603">
        <v>40700</v>
      </c>
      <c r="G603" t="s">
        <v>784</v>
      </c>
      <c r="I603" t="s">
        <v>163</v>
      </c>
      <c r="J603">
        <v>2026</v>
      </c>
      <c r="K603">
        <v>5</v>
      </c>
      <c r="L603" t="s">
        <v>95</v>
      </c>
      <c r="M603">
        <v>495.42</v>
      </c>
      <c r="N603">
        <v>1</v>
      </c>
      <c r="O603">
        <v>495.42</v>
      </c>
      <c r="P603" t="s">
        <v>2190</v>
      </c>
    </row>
    <row r="604" spans="1:17" hidden="1">
      <c r="A604" t="s">
        <v>879</v>
      </c>
      <c r="B604" t="s">
        <v>520</v>
      </c>
      <c r="C604" t="s">
        <v>133</v>
      </c>
      <c r="D604" t="s">
        <v>2189</v>
      </c>
      <c r="E604" t="s">
        <v>103</v>
      </c>
      <c r="F604">
        <v>40700</v>
      </c>
      <c r="G604" t="s">
        <v>784</v>
      </c>
      <c r="I604" t="s">
        <v>130</v>
      </c>
      <c r="J604">
        <v>2026</v>
      </c>
      <c r="K604">
        <v>5</v>
      </c>
      <c r="L604" t="s">
        <v>95</v>
      </c>
      <c r="M604">
        <v>158.32</v>
      </c>
      <c r="N604">
        <v>1</v>
      </c>
      <c r="O604">
        <v>158.32</v>
      </c>
      <c r="P604" t="s">
        <v>2190</v>
      </c>
      <c r="Q604">
        <v>1</v>
      </c>
    </row>
    <row r="605" spans="1:17" hidden="1">
      <c r="A605" t="s">
        <v>879</v>
      </c>
      <c r="B605" t="s">
        <v>520</v>
      </c>
      <c r="C605" t="s">
        <v>133</v>
      </c>
      <c r="D605" t="s">
        <v>2189</v>
      </c>
      <c r="E605" t="s">
        <v>92</v>
      </c>
      <c r="F605">
        <v>40700</v>
      </c>
      <c r="G605" t="s">
        <v>784</v>
      </c>
      <c r="I605" t="s">
        <v>256</v>
      </c>
      <c r="J605">
        <v>2026</v>
      </c>
      <c r="K605">
        <v>5</v>
      </c>
      <c r="L605" t="s">
        <v>95</v>
      </c>
      <c r="M605">
        <v>170.24</v>
      </c>
      <c r="N605">
        <v>1</v>
      </c>
      <c r="O605">
        <v>170.24</v>
      </c>
      <c r="P605" t="s">
        <v>2190</v>
      </c>
      <c r="Q605">
        <v>1</v>
      </c>
    </row>
    <row r="606" spans="1:17" hidden="1">
      <c r="A606" t="s">
        <v>879</v>
      </c>
      <c r="B606" t="s">
        <v>520</v>
      </c>
      <c r="C606" t="s">
        <v>133</v>
      </c>
      <c r="D606" t="s">
        <v>2189</v>
      </c>
      <c r="E606" t="s">
        <v>92</v>
      </c>
      <c r="F606">
        <v>40700</v>
      </c>
      <c r="G606" t="s">
        <v>784</v>
      </c>
      <c r="I606" t="s">
        <v>2208</v>
      </c>
      <c r="J606">
        <v>2026</v>
      </c>
      <c r="K606">
        <v>5</v>
      </c>
      <c r="L606" t="s">
        <v>95</v>
      </c>
      <c r="M606">
        <v>211.8</v>
      </c>
      <c r="N606">
        <v>1</v>
      </c>
      <c r="O606">
        <v>211.8</v>
      </c>
      <c r="P606" t="s">
        <v>2190</v>
      </c>
      <c r="Q606">
        <v>1</v>
      </c>
    </row>
    <row r="607" spans="1:17" hidden="1">
      <c r="A607" t="s">
        <v>879</v>
      </c>
      <c r="B607" t="s">
        <v>520</v>
      </c>
      <c r="C607" t="s">
        <v>133</v>
      </c>
      <c r="D607" t="s">
        <v>2189</v>
      </c>
      <c r="E607" t="s">
        <v>92</v>
      </c>
      <c r="F607">
        <v>40700</v>
      </c>
      <c r="G607" t="s">
        <v>784</v>
      </c>
      <c r="I607" t="s">
        <v>257</v>
      </c>
      <c r="J607">
        <v>2026</v>
      </c>
      <c r="K607">
        <v>5</v>
      </c>
      <c r="L607" t="s">
        <v>95</v>
      </c>
      <c r="M607">
        <v>286.26</v>
      </c>
      <c r="N607">
        <v>1</v>
      </c>
      <c r="O607">
        <v>286.26</v>
      </c>
      <c r="P607" t="s">
        <v>2190</v>
      </c>
    </row>
    <row r="608" spans="1:17" hidden="1">
      <c r="A608" t="s">
        <v>879</v>
      </c>
      <c r="B608" t="s">
        <v>520</v>
      </c>
      <c r="C608" t="s">
        <v>133</v>
      </c>
      <c r="D608" t="s">
        <v>2189</v>
      </c>
      <c r="E608" t="s">
        <v>92</v>
      </c>
      <c r="F608">
        <v>40700</v>
      </c>
      <c r="G608" t="s">
        <v>784</v>
      </c>
      <c r="I608" t="s">
        <v>260</v>
      </c>
      <c r="J608">
        <v>2026</v>
      </c>
      <c r="K608">
        <v>5</v>
      </c>
      <c r="L608" t="s">
        <v>95</v>
      </c>
      <c r="M608">
        <v>310.82</v>
      </c>
      <c r="N608">
        <v>1</v>
      </c>
      <c r="O608">
        <v>310.82</v>
      </c>
      <c r="P608" t="s">
        <v>2190</v>
      </c>
    </row>
    <row r="609" spans="1:17" hidden="1">
      <c r="A609" t="s">
        <v>879</v>
      </c>
      <c r="B609" t="s">
        <v>520</v>
      </c>
      <c r="C609" t="s">
        <v>133</v>
      </c>
      <c r="D609" t="s">
        <v>2189</v>
      </c>
      <c r="E609" t="s">
        <v>106</v>
      </c>
      <c r="F609">
        <v>40700</v>
      </c>
      <c r="G609" t="s">
        <v>784</v>
      </c>
      <c r="I609" t="s">
        <v>163</v>
      </c>
      <c r="J609">
        <v>2026</v>
      </c>
      <c r="K609">
        <v>5</v>
      </c>
      <c r="L609" t="s">
        <v>95</v>
      </c>
      <c r="M609">
        <v>1321.12</v>
      </c>
      <c r="N609">
        <v>1</v>
      </c>
      <c r="O609">
        <v>1321.12</v>
      </c>
      <c r="P609" t="s">
        <v>2190</v>
      </c>
    </row>
    <row r="610" spans="1:17" hidden="1">
      <c r="A610" t="s">
        <v>879</v>
      </c>
      <c r="B610" t="s">
        <v>524</v>
      </c>
      <c r="C610" t="s">
        <v>133</v>
      </c>
      <c r="D610" t="s">
        <v>2189</v>
      </c>
      <c r="E610" t="s">
        <v>92</v>
      </c>
      <c r="F610">
        <v>40700</v>
      </c>
      <c r="G610" t="s">
        <v>784</v>
      </c>
      <c r="I610" t="s">
        <v>260</v>
      </c>
      <c r="J610">
        <v>2026</v>
      </c>
      <c r="K610">
        <v>5</v>
      </c>
      <c r="L610" t="s">
        <v>95</v>
      </c>
      <c r="M610">
        <v>310.82</v>
      </c>
      <c r="N610">
        <v>1</v>
      </c>
      <c r="O610">
        <v>310.82</v>
      </c>
      <c r="P610" t="s">
        <v>2190</v>
      </c>
    </row>
    <row r="611" spans="1:17" hidden="1">
      <c r="A611" t="s">
        <v>879</v>
      </c>
      <c r="B611" t="s">
        <v>524</v>
      </c>
      <c r="C611" t="s">
        <v>133</v>
      </c>
      <c r="D611" t="s">
        <v>2189</v>
      </c>
      <c r="E611" t="s">
        <v>92</v>
      </c>
      <c r="F611">
        <v>40700</v>
      </c>
      <c r="G611" t="s">
        <v>784</v>
      </c>
      <c r="I611" t="s">
        <v>215</v>
      </c>
      <c r="J611">
        <v>2026</v>
      </c>
      <c r="K611">
        <v>5</v>
      </c>
      <c r="L611" t="s">
        <v>95</v>
      </c>
      <c r="M611">
        <v>513.76</v>
      </c>
      <c r="N611">
        <v>1</v>
      </c>
      <c r="O611">
        <v>513.76</v>
      </c>
      <c r="P611" t="s">
        <v>2190</v>
      </c>
    </row>
    <row r="612" spans="1:17" hidden="1">
      <c r="A612" t="s">
        <v>879</v>
      </c>
      <c r="B612" t="s">
        <v>524</v>
      </c>
      <c r="C612" t="s">
        <v>133</v>
      </c>
      <c r="D612" t="s">
        <v>2189</v>
      </c>
      <c r="E612" t="s">
        <v>106</v>
      </c>
      <c r="F612">
        <v>40700</v>
      </c>
      <c r="G612" t="s">
        <v>784</v>
      </c>
      <c r="I612" t="s">
        <v>118</v>
      </c>
      <c r="J612">
        <v>2026</v>
      </c>
      <c r="K612">
        <v>5</v>
      </c>
      <c r="L612" t="s">
        <v>95</v>
      </c>
      <c r="M612">
        <v>330.27</v>
      </c>
      <c r="N612">
        <v>1</v>
      </c>
      <c r="O612">
        <v>330.27</v>
      </c>
      <c r="P612" t="s">
        <v>2190</v>
      </c>
    </row>
    <row r="613" spans="1:17" hidden="1">
      <c r="A613" t="s">
        <v>879</v>
      </c>
      <c r="B613" t="s">
        <v>524</v>
      </c>
      <c r="C613" t="s">
        <v>133</v>
      </c>
      <c r="D613" t="s">
        <v>2189</v>
      </c>
      <c r="E613" t="s">
        <v>106</v>
      </c>
      <c r="F613">
        <v>40700</v>
      </c>
      <c r="G613" t="s">
        <v>784</v>
      </c>
      <c r="I613" t="s">
        <v>163</v>
      </c>
      <c r="J613">
        <v>2026</v>
      </c>
      <c r="K613">
        <v>5</v>
      </c>
      <c r="L613" t="s">
        <v>95</v>
      </c>
      <c r="M613">
        <v>1651.4</v>
      </c>
      <c r="N613">
        <v>1</v>
      </c>
      <c r="O613">
        <v>1651.4</v>
      </c>
      <c r="P613" t="s">
        <v>2190</v>
      </c>
    </row>
    <row r="614" spans="1:17" hidden="1">
      <c r="A614" t="s">
        <v>424</v>
      </c>
      <c r="B614" t="s">
        <v>2228</v>
      </c>
      <c r="C614" t="s">
        <v>302</v>
      </c>
      <c r="D614" t="s">
        <v>2189</v>
      </c>
      <c r="E614" t="s">
        <v>103</v>
      </c>
      <c r="F614">
        <v>40700</v>
      </c>
      <c r="G614" t="s">
        <v>784</v>
      </c>
      <c r="I614" t="s">
        <v>130</v>
      </c>
      <c r="J614">
        <v>2026</v>
      </c>
      <c r="K614">
        <v>5</v>
      </c>
      <c r="L614" t="s">
        <v>95</v>
      </c>
      <c r="M614">
        <v>204.06</v>
      </c>
      <c r="N614">
        <v>1</v>
      </c>
      <c r="O614">
        <v>204.06</v>
      </c>
      <c r="P614" t="s">
        <v>2190</v>
      </c>
      <c r="Q614">
        <v>1</v>
      </c>
    </row>
    <row r="615" spans="1:17" hidden="1">
      <c r="A615" t="s">
        <v>424</v>
      </c>
      <c r="B615" t="s">
        <v>2228</v>
      </c>
      <c r="C615" t="s">
        <v>302</v>
      </c>
      <c r="D615" t="s">
        <v>2189</v>
      </c>
      <c r="E615" t="s">
        <v>92</v>
      </c>
      <c r="F615">
        <v>40700</v>
      </c>
      <c r="G615" t="s">
        <v>784</v>
      </c>
      <c r="I615" t="s">
        <v>196</v>
      </c>
      <c r="J615">
        <v>2026</v>
      </c>
      <c r="K615">
        <v>5</v>
      </c>
      <c r="L615" t="s">
        <v>95</v>
      </c>
      <c r="M615">
        <v>402.86</v>
      </c>
      <c r="N615">
        <v>1</v>
      </c>
      <c r="O615">
        <v>402.86</v>
      </c>
      <c r="P615" t="s">
        <v>2190</v>
      </c>
    </row>
    <row r="616" spans="1:17" hidden="1">
      <c r="A616" t="s">
        <v>424</v>
      </c>
      <c r="B616" t="s">
        <v>2228</v>
      </c>
      <c r="C616" t="s">
        <v>302</v>
      </c>
      <c r="D616" t="s">
        <v>2189</v>
      </c>
      <c r="E616" t="s">
        <v>92</v>
      </c>
      <c r="F616">
        <v>40700</v>
      </c>
      <c r="G616" t="s">
        <v>784</v>
      </c>
      <c r="I616" t="s">
        <v>225</v>
      </c>
      <c r="J616">
        <v>2026</v>
      </c>
      <c r="K616">
        <v>5</v>
      </c>
      <c r="L616" t="s">
        <v>95</v>
      </c>
      <c r="M616">
        <v>201.43</v>
      </c>
      <c r="N616">
        <v>1</v>
      </c>
      <c r="O616">
        <v>201.43</v>
      </c>
      <c r="P616" t="s">
        <v>2190</v>
      </c>
    </row>
    <row r="617" spans="1:17" hidden="1">
      <c r="A617" t="s">
        <v>424</v>
      </c>
      <c r="B617" t="s">
        <v>2228</v>
      </c>
      <c r="C617" t="s">
        <v>302</v>
      </c>
      <c r="D617" t="s">
        <v>2189</v>
      </c>
      <c r="E617" t="s">
        <v>92</v>
      </c>
      <c r="F617">
        <v>40700</v>
      </c>
      <c r="G617" t="s">
        <v>784</v>
      </c>
      <c r="I617" t="s">
        <v>260</v>
      </c>
      <c r="J617">
        <v>2026</v>
      </c>
      <c r="K617">
        <v>5</v>
      </c>
      <c r="L617" t="s">
        <v>95</v>
      </c>
      <c r="M617">
        <v>1208.5899999999999</v>
      </c>
      <c r="N617">
        <v>1</v>
      </c>
      <c r="O617">
        <v>1208.5899999999999</v>
      </c>
      <c r="P617" t="s">
        <v>2190</v>
      </c>
    </row>
    <row r="618" spans="1:17" hidden="1">
      <c r="A618" t="s">
        <v>424</v>
      </c>
      <c r="B618" t="s">
        <v>2228</v>
      </c>
      <c r="C618" t="s">
        <v>302</v>
      </c>
      <c r="D618" t="s">
        <v>2189</v>
      </c>
      <c r="E618" t="s">
        <v>92</v>
      </c>
      <c r="F618">
        <v>40700</v>
      </c>
      <c r="G618" t="s">
        <v>784</v>
      </c>
      <c r="I618" t="s">
        <v>197</v>
      </c>
      <c r="J618">
        <v>2026</v>
      </c>
      <c r="K618">
        <v>5</v>
      </c>
      <c r="L618" t="s">
        <v>95</v>
      </c>
      <c r="M618">
        <v>709.81</v>
      </c>
      <c r="N618">
        <v>1</v>
      </c>
      <c r="O618">
        <v>709.81</v>
      </c>
      <c r="P618" t="s">
        <v>2190</v>
      </c>
    </row>
    <row r="619" spans="1:17" hidden="1">
      <c r="A619" t="s">
        <v>424</v>
      </c>
      <c r="B619" t="s">
        <v>2228</v>
      </c>
      <c r="C619" t="s">
        <v>302</v>
      </c>
      <c r="D619" t="s">
        <v>2189</v>
      </c>
      <c r="E619" t="s">
        <v>106</v>
      </c>
      <c r="F619">
        <v>40700</v>
      </c>
      <c r="G619" t="s">
        <v>784</v>
      </c>
      <c r="I619" t="s">
        <v>118</v>
      </c>
      <c r="J619">
        <v>2026</v>
      </c>
      <c r="K619">
        <v>5</v>
      </c>
      <c r="L619" t="s">
        <v>95</v>
      </c>
      <c r="M619">
        <v>246.4</v>
      </c>
      <c r="N619">
        <v>1</v>
      </c>
      <c r="O619">
        <v>246.4</v>
      </c>
      <c r="P619" t="s">
        <v>2190</v>
      </c>
    </row>
    <row r="620" spans="1:17" hidden="1">
      <c r="A620" t="s">
        <v>424</v>
      </c>
      <c r="B620" t="s">
        <v>2229</v>
      </c>
      <c r="C620" t="s">
        <v>302</v>
      </c>
      <c r="D620" t="s">
        <v>2189</v>
      </c>
      <c r="E620" t="s">
        <v>103</v>
      </c>
      <c r="F620">
        <v>40700</v>
      </c>
      <c r="G620" t="s">
        <v>784</v>
      </c>
      <c r="I620" t="s">
        <v>130</v>
      </c>
      <c r="J620">
        <v>2026</v>
      </c>
      <c r="K620">
        <v>5</v>
      </c>
      <c r="L620" t="s">
        <v>95</v>
      </c>
      <c r="M620">
        <v>424.42</v>
      </c>
      <c r="N620">
        <v>1</v>
      </c>
      <c r="O620">
        <v>424.42</v>
      </c>
      <c r="P620" t="s">
        <v>2190</v>
      </c>
      <c r="Q620">
        <v>1</v>
      </c>
    </row>
    <row r="621" spans="1:17" hidden="1">
      <c r="A621" t="s">
        <v>424</v>
      </c>
      <c r="B621" t="s">
        <v>2229</v>
      </c>
      <c r="C621" t="s">
        <v>302</v>
      </c>
      <c r="D621" t="s">
        <v>2189</v>
      </c>
      <c r="E621" t="s">
        <v>92</v>
      </c>
      <c r="F621">
        <v>40700</v>
      </c>
      <c r="G621" t="s">
        <v>784</v>
      </c>
      <c r="I621" t="s">
        <v>196</v>
      </c>
      <c r="J621">
        <v>2026</v>
      </c>
      <c r="K621">
        <v>5</v>
      </c>
      <c r="L621" t="s">
        <v>95</v>
      </c>
      <c r="M621">
        <v>402.86</v>
      </c>
      <c r="N621">
        <v>1</v>
      </c>
      <c r="O621">
        <v>402.86</v>
      </c>
      <c r="P621" t="s">
        <v>2190</v>
      </c>
    </row>
    <row r="622" spans="1:17" hidden="1">
      <c r="A622" t="s">
        <v>424</v>
      </c>
      <c r="B622" t="s">
        <v>2229</v>
      </c>
      <c r="C622" t="s">
        <v>302</v>
      </c>
      <c r="D622" t="s">
        <v>2189</v>
      </c>
      <c r="E622" t="s">
        <v>92</v>
      </c>
      <c r="F622">
        <v>40700</v>
      </c>
      <c r="G622" t="s">
        <v>784</v>
      </c>
      <c r="I622" t="s">
        <v>260</v>
      </c>
      <c r="J622">
        <v>2026</v>
      </c>
      <c r="K622">
        <v>5</v>
      </c>
      <c r="L622" t="s">
        <v>95</v>
      </c>
      <c r="M622">
        <v>1208.5899999999999</v>
      </c>
      <c r="N622">
        <v>1</v>
      </c>
      <c r="O622">
        <v>1208.5899999999999</v>
      </c>
      <c r="P622" t="s">
        <v>2190</v>
      </c>
    </row>
    <row r="623" spans="1:17" hidden="1">
      <c r="A623" t="s">
        <v>424</v>
      </c>
      <c r="B623" t="s">
        <v>2229</v>
      </c>
      <c r="C623" t="s">
        <v>302</v>
      </c>
      <c r="D623" t="s">
        <v>2189</v>
      </c>
      <c r="E623" t="s">
        <v>106</v>
      </c>
      <c r="F623">
        <v>40700</v>
      </c>
      <c r="G623" t="s">
        <v>784</v>
      </c>
      <c r="I623" t="s">
        <v>118</v>
      </c>
      <c r="J623">
        <v>2026</v>
      </c>
      <c r="K623">
        <v>5</v>
      </c>
      <c r="L623" t="s">
        <v>95</v>
      </c>
      <c r="M623">
        <v>246.4</v>
      </c>
      <c r="N623">
        <v>1</v>
      </c>
      <c r="O623">
        <v>246.4</v>
      </c>
      <c r="P623" t="s">
        <v>2190</v>
      </c>
    </row>
    <row r="624" spans="1:17" hidden="1">
      <c r="A624" t="s">
        <v>424</v>
      </c>
      <c r="B624" t="s">
        <v>2230</v>
      </c>
      <c r="C624" t="s">
        <v>302</v>
      </c>
      <c r="D624" t="s">
        <v>2189</v>
      </c>
      <c r="E624" t="s">
        <v>103</v>
      </c>
      <c r="F624">
        <v>40700</v>
      </c>
      <c r="G624" t="s">
        <v>784</v>
      </c>
      <c r="I624" t="s">
        <v>120</v>
      </c>
      <c r="J624">
        <v>2026</v>
      </c>
      <c r="K624">
        <v>5</v>
      </c>
      <c r="L624" t="s">
        <v>95</v>
      </c>
      <c r="M624">
        <v>102.03</v>
      </c>
      <c r="N624">
        <v>1</v>
      </c>
      <c r="O624">
        <v>102.03</v>
      </c>
      <c r="P624" t="s">
        <v>2190</v>
      </c>
      <c r="Q624">
        <v>1</v>
      </c>
    </row>
    <row r="625" spans="1:17" hidden="1">
      <c r="A625" t="s">
        <v>424</v>
      </c>
      <c r="B625" t="s">
        <v>2230</v>
      </c>
      <c r="C625" t="s">
        <v>302</v>
      </c>
      <c r="D625" t="s">
        <v>2189</v>
      </c>
      <c r="E625" t="s">
        <v>103</v>
      </c>
      <c r="F625">
        <v>40700</v>
      </c>
      <c r="G625" t="s">
        <v>784</v>
      </c>
      <c r="I625" t="s">
        <v>130</v>
      </c>
      <c r="J625">
        <v>2026</v>
      </c>
      <c r="K625">
        <v>5</v>
      </c>
      <c r="L625" t="s">
        <v>95</v>
      </c>
      <c r="M625">
        <v>681.35</v>
      </c>
      <c r="N625">
        <v>1</v>
      </c>
      <c r="O625">
        <v>681.35</v>
      </c>
      <c r="P625" t="s">
        <v>2190</v>
      </c>
      <c r="Q625">
        <v>1</v>
      </c>
    </row>
    <row r="626" spans="1:17" hidden="1">
      <c r="A626" t="s">
        <v>424</v>
      </c>
      <c r="B626" t="s">
        <v>2230</v>
      </c>
      <c r="C626" t="s">
        <v>302</v>
      </c>
      <c r="D626" t="s">
        <v>2189</v>
      </c>
      <c r="E626" t="s">
        <v>106</v>
      </c>
      <c r="F626">
        <v>40700</v>
      </c>
      <c r="G626" t="s">
        <v>784</v>
      </c>
      <c r="I626" t="s">
        <v>110</v>
      </c>
      <c r="J626">
        <v>2026</v>
      </c>
      <c r="K626">
        <v>5</v>
      </c>
      <c r="L626" t="s">
        <v>95</v>
      </c>
      <c r="M626">
        <v>778.14</v>
      </c>
      <c r="N626">
        <v>1</v>
      </c>
      <c r="O626">
        <v>778.14</v>
      </c>
      <c r="P626" t="s">
        <v>2190</v>
      </c>
    </row>
    <row r="627" spans="1:17" hidden="1">
      <c r="A627" t="s">
        <v>424</v>
      </c>
      <c r="B627" t="s">
        <v>2230</v>
      </c>
      <c r="C627" t="s">
        <v>302</v>
      </c>
      <c r="D627" t="s">
        <v>2189</v>
      </c>
      <c r="E627" t="s">
        <v>92</v>
      </c>
      <c r="F627">
        <v>40700</v>
      </c>
      <c r="G627" t="s">
        <v>784</v>
      </c>
      <c r="I627" t="s">
        <v>196</v>
      </c>
      <c r="J627">
        <v>2026</v>
      </c>
      <c r="K627">
        <v>5</v>
      </c>
      <c r="L627" t="s">
        <v>95</v>
      </c>
      <c r="M627">
        <v>517.14</v>
      </c>
      <c r="N627">
        <v>1</v>
      </c>
      <c r="O627">
        <v>517.14</v>
      </c>
      <c r="P627" t="s">
        <v>2190</v>
      </c>
    </row>
    <row r="628" spans="1:17" hidden="1">
      <c r="A628" t="s">
        <v>424</v>
      </c>
      <c r="B628" t="s">
        <v>2230</v>
      </c>
      <c r="C628" t="s">
        <v>302</v>
      </c>
      <c r="D628" t="s">
        <v>2189</v>
      </c>
      <c r="E628" t="s">
        <v>92</v>
      </c>
      <c r="F628">
        <v>40700</v>
      </c>
      <c r="G628" t="s">
        <v>784</v>
      </c>
      <c r="I628" t="s">
        <v>260</v>
      </c>
      <c r="J628">
        <v>2026</v>
      </c>
      <c r="K628">
        <v>5</v>
      </c>
      <c r="L628" t="s">
        <v>95</v>
      </c>
      <c r="M628">
        <v>775.66</v>
      </c>
      <c r="N628">
        <v>1</v>
      </c>
      <c r="O628">
        <v>775.66</v>
      </c>
      <c r="P628" t="s">
        <v>2190</v>
      </c>
    </row>
    <row r="629" spans="1:17" hidden="1">
      <c r="A629" t="s">
        <v>424</v>
      </c>
      <c r="B629" t="s">
        <v>2231</v>
      </c>
      <c r="C629" t="s">
        <v>302</v>
      </c>
      <c r="D629" t="s">
        <v>2189</v>
      </c>
      <c r="E629" t="s">
        <v>103</v>
      </c>
      <c r="F629">
        <v>40700</v>
      </c>
      <c r="G629" t="s">
        <v>784</v>
      </c>
      <c r="I629" t="s">
        <v>130</v>
      </c>
      <c r="J629">
        <v>2026</v>
      </c>
      <c r="K629">
        <v>5</v>
      </c>
      <c r="L629" t="s">
        <v>95</v>
      </c>
      <c r="M629">
        <v>283.5</v>
      </c>
      <c r="N629">
        <v>1</v>
      </c>
      <c r="O629">
        <v>283.5</v>
      </c>
      <c r="P629" t="s">
        <v>2190</v>
      </c>
      <c r="Q629">
        <v>1</v>
      </c>
    </row>
    <row r="630" spans="1:17" hidden="1">
      <c r="A630" t="s">
        <v>424</v>
      </c>
      <c r="B630" t="s">
        <v>2231</v>
      </c>
      <c r="C630" t="s">
        <v>302</v>
      </c>
      <c r="D630" t="s">
        <v>2189</v>
      </c>
      <c r="E630" t="s">
        <v>106</v>
      </c>
      <c r="F630">
        <v>40700</v>
      </c>
      <c r="G630" t="s">
        <v>784</v>
      </c>
      <c r="I630" t="s">
        <v>110</v>
      </c>
      <c r="J630">
        <v>2026</v>
      </c>
      <c r="K630">
        <v>5</v>
      </c>
      <c r="L630" t="s">
        <v>95</v>
      </c>
      <c r="M630">
        <v>259.38</v>
      </c>
      <c r="N630">
        <v>1</v>
      </c>
      <c r="O630">
        <v>259.38</v>
      </c>
      <c r="P630" t="s">
        <v>2190</v>
      </c>
    </row>
    <row r="631" spans="1:17" hidden="1">
      <c r="A631" t="s">
        <v>424</v>
      </c>
      <c r="B631" t="s">
        <v>2231</v>
      </c>
      <c r="C631" t="s">
        <v>302</v>
      </c>
      <c r="D631" t="s">
        <v>2189</v>
      </c>
      <c r="E631" t="s">
        <v>92</v>
      </c>
      <c r="F631">
        <v>40700</v>
      </c>
      <c r="G631" t="s">
        <v>784</v>
      </c>
      <c r="I631" t="s">
        <v>196</v>
      </c>
      <c r="J631">
        <v>2026</v>
      </c>
      <c r="K631">
        <v>5</v>
      </c>
      <c r="L631" t="s">
        <v>95</v>
      </c>
      <c r="M631">
        <v>172.38</v>
      </c>
      <c r="N631">
        <v>1</v>
      </c>
      <c r="O631">
        <v>172.38</v>
      </c>
      <c r="P631" t="s">
        <v>2190</v>
      </c>
    </row>
    <row r="632" spans="1:17" hidden="1">
      <c r="A632" t="s">
        <v>424</v>
      </c>
      <c r="B632" t="s">
        <v>2231</v>
      </c>
      <c r="C632" t="s">
        <v>302</v>
      </c>
      <c r="D632" t="s">
        <v>2189</v>
      </c>
      <c r="E632" t="s">
        <v>92</v>
      </c>
      <c r="F632">
        <v>40700</v>
      </c>
      <c r="G632" t="s">
        <v>784</v>
      </c>
      <c r="I632" t="s">
        <v>260</v>
      </c>
      <c r="J632">
        <v>2026</v>
      </c>
      <c r="K632">
        <v>5</v>
      </c>
      <c r="L632" t="s">
        <v>95</v>
      </c>
      <c r="M632">
        <v>775.66</v>
      </c>
      <c r="N632">
        <v>1</v>
      </c>
      <c r="O632">
        <v>775.66</v>
      </c>
      <c r="P632" t="s">
        <v>2190</v>
      </c>
    </row>
    <row r="633" spans="1:17" hidden="1">
      <c r="A633" t="s">
        <v>879</v>
      </c>
      <c r="B633" t="s">
        <v>2232</v>
      </c>
      <c r="C633" t="s">
        <v>133</v>
      </c>
      <c r="D633" t="s">
        <v>2189</v>
      </c>
      <c r="E633" t="s">
        <v>103</v>
      </c>
      <c r="F633">
        <v>40700</v>
      </c>
      <c r="G633" t="s">
        <v>784</v>
      </c>
      <c r="I633" t="s">
        <v>130</v>
      </c>
      <c r="J633">
        <v>2026</v>
      </c>
      <c r="K633">
        <v>5</v>
      </c>
      <c r="L633" t="s">
        <v>95</v>
      </c>
      <c r="M633">
        <v>1176.52</v>
      </c>
      <c r="N633">
        <v>1</v>
      </c>
      <c r="O633">
        <v>1176.52</v>
      </c>
      <c r="P633" t="s">
        <v>2190</v>
      </c>
      <c r="Q633">
        <v>1</v>
      </c>
    </row>
    <row r="634" spans="1:17" hidden="1">
      <c r="A634" t="s">
        <v>879</v>
      </c>
      <c r="B634" t="s">
        <v>2232</v>
      </c>
      <c r="C634" t="s">
        <v>133</v>
      </c>
      <c r="D634" t="s">
        <v>2189</v>
      </c>
      <c r="E634" t="s">
        <v>92</v>
      </c>
      <c r="F634">
        <v>40700</v>
      </c>
      <c r="G634" t="s">
        <v>784</v>
      </c>
      <c r="I634" t="s">
        <v>256</v>
      </c>
      <c r="J634">
        <v>2026</v>
      </c>
      <c r="K634">
        <v>5</v>
      </c>
      <c r="L634" t="s">
        <v>95</v>
      </c>
      <c r="M634">
        <v>510.72</v>
      </c>
      <c r="N634">
        <v>1</v>
      </c>
      <c r="O634">
        <v>510.72</v>
      </c>
      <c r="P634" t="s">
        <v>2190</v>
      </c>
      <c r="Q634">
        <v>1</v>
      </c>
    </row>
    <row r="635" spans="1:17" hidden="1">
      <c r="A635" t="s">
        <v>879</v>
      </c>
      <c r="B635" t="s">
        <v>2232</v>
      </c>
      <c r="C635" t="s">
        <v>133</v>
      </c>
      <c r="D635" t="s">
        <v>2189</v>
      </c>
      <c r="E635" t="s">
        <v>92</v>
      </c>
      <c r="F635">
        <v>40700</v>
      </c>
      <c r="G635" t="s">
        <v>784</v>
      </c>
      <c r="I635" t="s">
        <v>257</v>
      </c>
      <c r="J635">
        <v>2026</v>
      </c>
      <c r="K635">
        <v>5</v>
      </c>
      <c r="L635" t="s">
        <v>95</v>
      </c>
      <c r="M635">
        <v>429.39</v>
      </c>
      <c r="N635">
        <v>1</v>
      </c>
      <c r="O635">
        <v>429.39</v>
      </c>
      <c r="P635" t="s">
        <v>2190</v>
      </c>
    </row>
    <row r="636" spans="1:17" hidden="1">
      <c r="A636" t="s">
        <v>879</v>
      </c>
      <c r="B636" t="s">
        <v>2232</v>
      </c>
      <c r="C636" t="s">
        <v>133</v>
      </c>
      <c r="D636" t="s">
        <v>2189</v>
      </c>
      <c r="E636" t="s">
        <v>92</v>
      </c>
      <c r="F636">
        <v>40700</v>
      </c>
      <c r="G636" t="s">
        <v>784</v>
      </c>
      <c r="I636" t="s">
        <v>260</v>
      </c>
      <c r="J636">
        <v>2026</v>
      </c>
      <c r="K636">
        <v>5</v>
      </c>
      <c r="L636" t="s">
        <v>95</v>
      </c>
      <c r="M636">
        <v>310.82</v>
      </c>
      <c r="N636">
        <v>1</v>
      </c>
      <c r="O636">
        <v>310.82</v>
      </c>
      <c r="P636" t="s">
        <v>2190</v>
      </c>
    </row>
    <row r="637" spans="1:17" hidden="1">
      <c r="A637" t="s">
        <v>879</v>
      </c>
      <c r="B637" t="s">
        <v>2233</v>
      </c>
      <c r="C637" t="s">
        <v>133</v>
      </c>
      <c r="D637" t="s">
        <v>2189</v>
      </c>
      <c r="E637" t="s">
        <v>103</v>
      </c>
      <c r="F637">
        <v>40700</v>
      </c>
      <c r="G637" t="s">
        <v>784</v>
      </c>
      <c r="I637" t="s">
        <v>130</v>
      </c>
      <c r="J637">
        <v>2026</v>
      </c>
      <c r="K637">
        <v>5</v>
      </c>
      <c r="L637" t="s">
        <v>95</v>
      </c>
      <c r="M637">
        <v>3020.46</v>
      </c>
      <c r="N637">
        <v>1</v>
      </c>
      <c r="O637">
        <v>3020.46</v>
      </c>
      <c r="P637" t="s">
        <v>2190</v>
      </c>
      <c r="Q637">
        <v>1</v>
      </c>
    </row>
    <row r="638" spans="1:17" hidden="1">
      <c r="A638" t="s">
        <v>879</v>
      </c>
      <c r="B638" t="s">
        <v>2233</v>
      </c>
      <c r="C638" t="s">
        <v>133</v>
      </c>
      <c r="D638" t="s">
        <v>2189</v>
      </c>
      <c r="E638" t="s">
        <v>92</v>
      </c>
      <c r="F638">
        <v>40700</v>
      </c>
      <c r="G638" t="s">
        <v>784</v>
      </c>
      <c r="I638" t="s">
        <v>256</v>
      </c>
      <c r="J638">
        <v>2026</v>
      </c>
      <c r="K638">
        <v>5</v>
      </c>
      <c r="L638" t="s">
        <v>95</v>
      </c>
      <c r="M638">
        <v>1361.92</v>
      </c>
      <c r="N638">
        <v>1</v>
      </c>
      <c r="O638">
        <v>1361.92</v>
      </c>
      <c r="P638" t="s">
        <v>2190</v>
      </c>
      <c r="Q638">
        <v>1</v>
      </c>
    </row>
    <row r="639" spans="1:17" hidden="1">
      <c r="A639" t="s">
        <v>879</v>
      </c>
      <c r="B639" t="s">
        <v>2233</v>
      </c>
      <c r="C639" t="s">
        <v>133</v>
      </c>
      <c r="D639" t="s">
        <v>2189</v>
      </c>
      <c r="E639" t="s">
        <v>92</v>
      </c>
      <c r="F639">
        <v>40700</v>
      </c>
      <c r="G639" t="s">
        <v>784</v>
      </c>
      <c r="I639" t="s">
        <v>257</v>
      </c>
      <c r="J639">
        <v>2026</v>
      </c>
      <c r="K639">
        <v>5</v>
      </c>
      <c r="L639" t="s">
        <v>95</v>
      </c>
      <c r="M639">
        <v>1145.04</v>
      </c>
      <c r="N639">
        <v>1</v>
      </c>
      <c r="O639">
        <v>1145.04</v>
      </c>
      <c r="P639" t="s">
        <v>2190</v>
      </c>
    </row>
    <row r="640" spans="1:17" hidden="1">
      <c r="A640" t="s">
        <v>879</v>
      </c>
      <c r="B640" t="s">
        <v>2233</v>
      </c>
      <c r="C640" t="s">
        <v>133</v>
      </c>
      <c r="D640" t="s">
        <v>2189</v>
      </c>
      <c r="E640" t="s">
        <v>92</v>
      </c>
      <c r="F640">
        <v>40700</v>
      </c>
      <c r="G640" t="s">
        <v>784</v>
      </c>
      <c r="I640" t="s">
        <v>260</v>
      </c>
      <c r="J640">
        <v>2026</v>
      </c>
      <c r="K640">
        <v>5</v>
      </c>
      <c r="L640" t="s">
        <v>95</v>
      </c>
      <c r="M640">
        <v>310.82</v>
      </c>
      <c r="N640">
        <v>1</v>
      </c>
      <c r="O640">
        <v>310.82</v>
      </c>
      <c r="P640" t="s">
        <v>2190</v>
      </c>
    </row>
    <row r="641" spans="1:17" hidden="1">
      <c r="A641" t="s">
        <v>2461</v>
      </c>
      <c r="B641" t="s">
        <v>2234</v>
      </c>
      <c r="C641" t="s">
        <v>545</v>
      </c>
      <c r="D641" t="s">
        <v>2189</v>
      </c>
      <c r="E641" t="s">
        <v>92</v>
      </c>
      <c r="F641">
        <v>40700</v>
      </c>
      <c r="G641" t="s">
        <v>784</v>
      </c>
      <c r="I641" t="s">
        <v>260</v>
      </c>
      <c r="J641">
        <v>2026</v>
      </c>
      <c r="K641">
        <v>5</v>
      </c>
      <c r="L641" t="s">
        <v>95</v>
      </c>
      <c r="M641">
        <v>443.23</v>
      </c>
      <c r="N641">
        <v>1</v>
      </c>
      <c r="O641">
        <v>443.23</v>
      </c>
      <c r="P641" t="s">
        <v>2190</v>
      </c>
    </row>
    <row r="642" spans="1:17" hidden="1">
      <c r="A642" t="s">
        <v>2461</v>
      </c>
      <c r="B642" t="s">
        <v>2234</v>
      </c>
      <c r="C642" t="s">
        <v>545</v>
      </c>
      <c r="D642" t="s">
        <v>2189</v>
      </c>
      <c r="E642" t="s">
        <v>92</v>
      </c>
      <c r="F642">
        <v>40700</v>
      </c>
      <c r="G642" t="s">
        <v>784</v>
      </c>
      <c r="I642" t="s">
        <v>141</v>
      </c>
      <c r="J642">
        <v>2026</v>
      </c>
      <c r="K642">
        <v>5</v>
      </c>
      <c r="L642" t="s">
        <v>95</v>
      </c>
      <c r="M642">
        <v>217.39</v>
      </c>
      <c r="N642">
        <v>1</v>
      </c>
      <c r="O642">
        <v>217.39</v>
      </c>
      <c r="P642" t="s">
        <v>2190</v>
      </c>
    </row>
    <row r="643" spans="1:17" hidden="1">
      <c r="A643" t="s">
        <v>2461</v>
      </c>
      <c r="B643" t="s">
        <v>2234</v>
      </c>
      <c r="C643" t="s">
        <v>545</v>
      </c>
      <c r="D643" t="s">
        <v>2189</v>
      </c>
      <c r="E643" t="s">
        <v>106</v>
      </c>
      <c r="F643">
        <v>40700</v>
      </c>
      <c r="G643" t="s">
        <v>784</v>
      </c>
      <c r="I643" t="s">
        <v>118</v>
      </c>
      <c r="J643">
        <v>2026</v>
      </c>
      <c r="K643">
        <v>5</v>
      </c>
      <c r="L643" t="s">
        <v>95</v>
      </c>
      <c r="M643">
        <v>516.24</v>
      </c>
      <c r="N643">
        <v>1</v>
      </c>
      <c r="O643">
        <v>516.24</v>
      </c>
      <c r="P643" t="s">
        <v>2190</v>
      </c>
    </row>
    <row r="644" spans="1:17" hidden="1">
      <c r="A644" t="s">
        <v>2295</v>
      </c>
      <c r="B644" t="s">
        <v>2235</v>
      </c>
      <c r="C644" t="s">
        <v>2236</v>
      </c>
      <c r="D644" t="s">
        <v>2189</v>
      </c>
      <c r="E644" t="s">
        <v>103</v>
      </c>
      <c r="F644">
        <v>40700</v>
      </c>
      <c r="G644" t="s">
        <v>784</v>
      </c>
      <c r="I644" t="s">
        <v>130</v>
      </c>
      <c r="J644">
        <v>2026</v>
      </c>
      <c r="K644">
        <v>5</v>
      </c>
      <c r="L644" t="s">
        <v>95</v>
      </c>
      <c r="M644">
        <v>1259.0899999999999</v>
      </c>
      <c r="N644">
        <v>1</v>
      </c>
      <c r="O644">
        <v>1259.0899999999999</v>
      </c>
      <c r="P644" t="s">
        <v>2190</v>
      </c>
      <c r="Q644">
        <v>1</v>
      </c>
    </row>
    <row r="645" spans="1:17" hidden="1">
      <c r="A645" t="s">
        <v>2295</v>
      </c>
      <c r="B645" t="s">
        <v>2235</v>
      </c>
      <c r="C645" t="s">
        <v>2236</v>
      </c>
      <c r="D645" t="s">
        <v>2189</v>
      </c>
      <c r="E645" t="s">
        <v>92</v>
      </c>
      <c r="F645">
        <v>40700</v>
      </c>
      <c r="G645" t="s">
        <v>784</v>
      </c>
      <c r="I645" t="s">
        <v>2208</v>
      </c>
      <c r="J645">
        <v>2026</v>
      </c>
      <c r="K645">
        <v>5</v>
      </c>
      <c r="L645" t="s">
        <v>95</v>
      </c>
      <c r="M645">
        <v>1300.24</v>
      </c>
      <c r="N645">
        <v>1</v>
      </c>
      <c r="O645">
        <v>1300.24</v>
      </c>
      <c r="P645" t="s">
        <v>2190</v>
      </c>
      <c r="Q645">
        <v>1</v>
      </c>
    </row>
    <row r="646" spans="1:17" hidden="1">
      <c r="A646" t="s">
        <v>2295</v>
      </c>
      <c r="B646" t="s">
        <v>2235</v>
      </c>
      <c r="C646" t="s">
        <v>2236</v>
      </c>
      <c r="D646" t="s">
        <v>2189</v>
      </c>
      <c r="E646" t="s">
        <v>92</v>
      </c>
      <c r="F646">
        <v>40700</v>
      </c>
      <c r="G646" t="s">
        <v>784</v>
      </c>
      <c r="I646" t="s">
        <v>257</v>
      </c>
      <c r="J646">
        <v>2026</v>
      </c>
      <c r="K646">
        <v>5</v>
      </c>
      <c r="L646" t="s">
        <v>95</v>
      </c>
      <c r="M646">
        <v>326.82</v>
      </c>
      <c r="N646">
        <v>1</v>
      </c>
      <c r="O646">
        <v>326.82</v>
      </c>
      <c r="P646" t="s">
        <v>2190</v>
      </c>
    </row>
    <row r="647" spans="1:17" hidden="1">
      <c r="A647" t="s">
        <v>2295</v>
      </c>
      <c r="B647" t="s">
        <v>2235</v>
      </c>
      <c r="C647" t="s">
        <v>2236</v>
      </c>
      <c r="D647" t="s">
        <v>2189</v>
      </c>
      <c r="E647" t="s">
        <v>92</v>
      </c>
      <c r="F647">
        <v>40700</v>
      </c>
      <c r="G647" t="s">
        <v>784</v>
      </c>
      <c r="I647" t="s">
        <v>260</v>
      </c>
      <c r="J647">
        <v>2026</v>
      </c>
      <c r="K647">
        <v>5</v>
      </c>
      <c r="L647" t="s">
        <v>95</v>
      </c>
      <c r="M647">
        <v>1631.62</v>
      </c>
      <c r="N647">
        <v>1</v>
      </c>
      <c r="O647">
        <v>1631.62</v>
      </c>
      <c r="P647" t="s">
        <v>2190</v>
      </c>
    </row>
    <row r="648" spans="1:17" hidden="1">
      <c r="A648" t="s">
        <v>2295</v>
      </c>
      <c r="B648" t="s">
        <v>2235</v>
      </c>
      <c r="C648" t="s">
        <v>2236</v>
      </c>
      <c r="D648" t="s">
        <v>2189</v>
      </c>
      <c r="E648" t="s">
        <v>92</v>
      </c>
      <c r="F648">
        <v>40700</v>
      </c>
      <c r="G648" t="s">
        <v>784</v>
      </c>
      <c r="I648" t="s">
        <v>215</v>
      </c>
      <c r="J648">
        <v>2026</v>
      </c>
      <c r="K648">
        <v>5</v>
      </c>
      <c r="L648" t="s">
        <v>95</v>
      </c>
      <c r="M648">
        <v>1918.22</v>
      </c>
      <c r="N648">
        <v>1</v>
      </c>
      <c r="O648">
        <v>1918.22</v>
      </c>
      <c r="P648" t="s">
        <v>2190</v>
      </c>
    </row>
    <row r="649" spans="1:17" hidden="1">
      <c r="A649" t="s">
        <v>2295</v>
      </c>
      <c r="B649" t="s">
        <v>2235</v>
      </c>
      <c r="C649" t="s">
        <v>2236</v>
      </c>
      <c r="D649" t="s">
        <v>2189</v>
      </c>
      <c r="E649" t="s">
        <v>106</v>
      </c>
      <c r="F649">
        <v>40700</v>
      </c>
      <c r="G649" t="s">
        <v>784</v>
      </c>
      <c r="I649" t="s">
        <v>163</v>
      </c>
      <c r="J649">
        <v>2026</v>
      </c>
      <c r="K649">
        <v>5</v>
      </c>
      <c r="L649" t="s">
        <v>95</v>
      </c>
      <c r="M649">
        <v>6945.01</v>
      </c>
      <c r="N649">
        <v>1</v>
      </c>
      <c r="O649">
        <v>6945.01</v>
      </c>
      <c r="P649" t="s">
        <v>2190</v>
      </c>
    </row>
    <row r="650" spans="1:17" hidden="1">
      <c r="A650" t="s">
        <v>2295</v>
      </c>
      <c r="B650" t="s">
        <v>2235</v>
      </c>
      <c r="C650" t="s">
        <v>2236</v>
      </c>
      <c r="D650" t="s">
        <v>2189</v>
      </c>
      <c r="E650" t="s">
        <v>92</v>
      </c>
      <c r="F650">
        <v>40700</v>
      </c>
      <c r="G650" t="s">
        <v>784</v>
      </c>
      <c r="I650" t="s">
        <v>683</v>
      </c>
      <c r="J650">
        <v>2026</v>
      </c>
      <c r="K650">
        <v>5</v>
      </c>
      <c r="L650" t="s">
        <v>95</v>
      </c>
      <c r="M650">
        <v>510.08</v>
      </c>
      <c r="N650">
        <v>1</v>
      </c>
      <c r="O650">
        <v>510.08</v>
      </c>
      <c r="P650" t="s">
        <v>2190</v>
      </c>
      <c r="Q650">
        <v>1</v>
      </c>
    </row>
    <row r="651" spans="1:17" hidden="1">
      <c r="A651" t="s">
        <v>2639</v>
      </c>
      <c r="B651" t="s">
        <v>1937</v>
      </c>
      <c r="C651" t="s">
        <v>2237</v>
      </c>
      <c r="D651" t="s">
        <v>2189</v>
      </c>
      <c r="E651" t="s">
        <v>103</v>
      </c>
      <c r="F651">
        <v>40700</v>
      </c>
      <c r="G651" t="s">
        <v>784</v>
      </c>
      <c r="I651" t="s">
        <v>130</v>
      </c>
      <c r="J651">
        <v>2026</v>
      </c>
      <c r="K651">
        <v>5</v>
      </c>
      <c r="L651" t="s">
        <v>95</v>
      </c>
      <c r="M651">
        <v>365.36493400000001</v>
      </c>
      <c r="N651">
        <v>1</v>
      </c>
      <c r="O651">
        <v>365.36493400000001</v>
      </c>
      <c r="P651" t="s">
        <v>2190</v>
      </c>
      <c r="Q651">
        <v>1</v>
      </c>
    </row>
    <row r="652" spans="1:17" hidden="1">
      <c r="A652" t="s">
        <v>2639</v>
      </c>
      <c r="B652" t="s">
        <v>1937</v>
      </c>
      <c r="C652" t="s">
        <v>2237</v>
      </c>
      <c r="D652" t="s">
        <v>2189</v>
      </c>
      <c r="E652" t="s">
        <v>92</v>
      </c>
      <c r="F652">
        <v>40700</v>
      </c>
      <c r="G652" t="s">
        <v>784</v>
      </c>
      <c r="I652" t="s">
        <v>638</v>
      </c>
      <c r="J652">
        <v>2026</v>
      </c>
      <c r="K652">
        <v>5</v>
      </c>
      <c r="L652" t="s">
        <v>95</v>
      </c>
      <c r="M652">
        <v>653.614148</v>
      </c>
      <c r="N652">
        <v>1</v>
      </c>
      <c r="O652">
        <v>653.614148</v>
      </c>
      <c r="P652" t="s">
        <v>2190</v>
      </c>
      <c r="Q652">
        <v>1</v>
      </c>
    </row>
    <row r="653" spans="1:17" hidden="1">
      <c r="A653" t="s">
        <v>2639</v>
      </c>
      <c r="B653" t="s">
        <v>1937</v>
      </c>
      <c r="C653" t="s">
        <v>2237</v>
      </c>
      <c r="D653" t="s">
        <v>2189</v>
      </c>
      <c r="E653" t="s">
        <v>92</v>
      </c>
      <c r="F653">
        <v>40700</v>
      </c>
      <c r="G653" t="s">
        <v>784</v>
      </c>
      <c r="I653" t="s">
        <v>617</v>
      </c>
      <c r="J653">
        <v>2026</v>
      </c>
      <c r="K653">
        <v>5</v>
      </c>
      <c r="L653" t="s">
        <v>95</v>
      </c>
      <c r="M653">
        <v>186.47983199999999</v>
      </c>
      <c r="N653">
        <v>1</v>
      </c>
      <c r="O653">
        <v>186.47983199999999</v>
      </c>
      <c r="P653" t="s">
        <v>2190</v>
      </c>
      <c r="Q653">
        <v>1</v>
      </c>
    </row>
    <row r="654" spans="1:17" hidden="1">
      <c r="A654" t="s">
        <v>2639</v>
      </c>
      <c r="B654" t="s">
        <v>1937</v>
      </c>
      <c r="C654" t="s">
        <v>2237</v>
      </c>
      <c r="D654" t="s">
        <v>2189</v>
      </c>
      <c r="E654" t="s">
        <v>92</v>
      </c>
      <c r="F654">
        <v>40700</v>
      </c>
      <c r="G654" t="s">
        <v>784</v>
      </c>
      <c r="I654" t="s">
        <v>204</v>
      </c>
      <c r="J654">
        <v>2026</v>
      </c>
      <c r="K654">
        <v>5</v>
      </c>
      <c r="L654" t="s">
        <v>95</v>
      </c>
      <c r="M654">
        <v>255.48671719999999</v>
      </c>
      <c r="N654">
        <v>1</v>
      </c>
      <c r="O654">
        <v>255.48671719999999</v>
      </c>
      <c r="P654" t="s">
        <v>2190</v>
      </c>
    </row>
    <row r="655" spans="1:17" hidden="1">
      <c r="A655" t="s">
        <v>2639</v>
      </c>
      <c r="B655" t="s">
        <v>1937</v>
      </c>
      <c r="C655" t="s">
        <v>2237</v>
      </c>
      <c r="D655" t="s">
        <v>2189</v>
      </c>
      <c r="E655" t="s">
        <v>92</v>
      </c>
      <c r="F655">
        <v>40700</v>
      </c>
      <c r="G655" t="s">
        <v>784</v>
      </c>
      <c r="I655" t="s">
        <v>260</v>
      </c>
      <c r="J655">
        <v>2026</v>
      </c>
      <c r="K655">
        <v>5</v>
      </c>
      <c r="L655" t="s">
        <v>95</v>
      </c>
      <c r="M655">
        <v>1275.9847451999999</v>
      </c>
      <c r="N655">
        <v>1</v>
      </c>
      <c r="O655">
        <v>1275.9847451999999</v>
      </c>
      <c r="P655" t="s">
        <v>2190</v>
      </c>
    </row>
    <row r="656" spans="1:17" hidden="1">
      <c r="A656" t="s">
        <v>2639</v>
      </c>
      <c r="B656" t="s">
        <v>1937</v>
      </c>
      <c r="C656" t="s">
        <v>2237</v>
      </c>
      <c r="D656" t="s">
        <v>2189</v>
      </c>
      <c r="E656" t="s">
        <v>106</v>
      </c>
      <c r="F656">
        <v>40700</v>
      </c>
      <c r="G656" t="s">
        <v>784</v>
      </c>
      <c r="I656" t="s">
        <v>118</v>
      </c>
      <c r="J656">
        <v>2026</v>
      </c>
      <c r="K656">
        <v>5</v>
      </c>
      <c r="L656" t="s">
        <v>95</v>
      </c>
      <c r="M656">
        <v>1488.6488694</v>
      </c>
      <c r="N656">
        <v>1</v>
      </c>
      <c r="O656">
        <v>1488.6488694</v>
      </c>
      <c r="P656" t="s">
        <v>2190</v>
      </c>
    </row>
    <row r="657" spans="1:17" hidden="1">
      <c r="A657" t="s">
        <v>2295</v>
      </c>
      <c r="B657" t="s">
        <v>1955</v>
      </c>
      <c r="C657" t="s">
        <v>557</v>
      </c>
      <c r="D657" t="s">
        <v>2189</v>
      </c>
      <c r="E657" t="s">
        <v>92</v>
      </c>
      <c r="F657">
        <v>40700</v>
      </c>
      <c r="G657" t="s">
        <v>784</v>
      </c>
      <c r="I657" t="s">
        <v>2158</v>
      </c>
      <c r="J657">
        <v>2026</v>
      </c>
      <c r="K657">
        <v>5</v>
      </c>
      <c r="L657" t="s">
        <v>95</v>
      </c>
      <c r="M657">
        <v>691.95078050000006</v>
      </c>
      <c r="N657">
        <v>1</v>
      </c>
      <c r="O657">
        <v>691.95078050000006</v>
      </c>
      <c r="P657" t="s">
        <v>2190</v>
      </c>
    </row>
    <row r="658" spans="1:17" hidden="1">
      <c r="A658" t="s">
        <v>2295</v>
      </c>
      <c r="B658" t="s">
        <v>1955</v>
      </c>
      <c r="C658" t="s">
        <v>557</v>
      </c>
      <c r="D658" t="s">
        <v>2189</v>
      </c>
      <c r="E658" t="s">
        <v>103</v>
      </c>
      <c r="F658">
        <v>40700</v>
      </c>
      <c r="G658" t="s">
        <v>784</v>
      </c>
      <c r="I658" t="s">
        <v>130</v>
      </c>
      <c r="J658">
        <v>2026</v>
      </c>
      <c r="K658">
        <v>5</v>
      </c>
      <c r="L658" t="s">
        <v>95</v>
      </c>
      <c r="M658">
        <v>1856.8901085000002</v>
      </c>
      <c r="N658">
        <v>1</v>
      </c>
      <c r="O658">
        <v>1856.8901085000002</v>
      </c>
      <c r="P658" t="s">
        <v>2190</v>
      </c>
      <c r="Q658">
        <v>1</v>
      </c>
    </row>
    <row r="659" spans="1:17" hidden="1">
      <c r="A659" t="s">
        <v>2295</v>
      </c>
      <c r="B659" t="s">
        <v>1955</v>
      </c>
      <c r="C659" t="s">
        <v>557</v>
      </c>
      <c r="D659" t="s">
        <v>2189</v>
      </c>
      <c r="E659" t="s">
        <v>92</v>
      </c>
      <c r="F659">
        <v>40700</v>
      </c>
      <c r="G659" t="s">
        <v>784</v>
      </c>
      <c r="I659" t="s">
        <v>203</v>
      </c>
      <c r="J659">
        <v>2026</v>
      </c>
      <c r="K659">
        <v>5</v>
      </c>
      <c r="L659" t="s">
        <v>95</v>
      </c>
      <c r="M659">
        <v>1484.4475275000002</v>
      </c>
      <c r="N659">
        <v>1</v>
      </c>
      <c r="O659">
        <v>1484.4475275000002</v>
      </c>
      <c r="P659" t="s">
        <v>2190</v>
      </c>
      <c r="Q659">
        <v>1</v>
      </c>
    </row>
    <row r="660" spans="1:17" hidden="1">
      <c r="A660" t="s">
        <v>2295</v>
      </c>
      <c r="B660" t="s">
        <v>1955</v>
      </c>
      <c r="C660" t="s">
        <v>557</v>
      </c>
      <c r="D660" t="s">
        <v>2189</v>
      </c>
      <c r="E660" t="s">
        <v>92</v>
      </c>
      <c r="F660">
        <v>40700</v>
      </c>
      <c r="G660" t="s">
        <v>784</v>
      </c>
      <c r="I660" t="s">
        <v>204</v>
      </c>
      <c r="J660">
        <v>2026</v>
      </c>
      <c r="K660">
        <v>5</v>
      </c>
      <c r="L660" t="s">
        <v>95</v>
      </c>
      <c r="M660">
        <v>1902.1657900000002</v>
      </c>
      <c r="N660">
        <v>1</v>
      </c>
      <c r="O660">
        <v>1902.1657900000002</v>
      </c>
      <c r="P660" t="s">
        <v>2190</v>
      </c>
    </row>
    <row r="661" spans="1:17" hidden="1">
      <c r="A661" t="s">
        <v>2295</v>
      </c>
      <c r="B661" t="s">
        <v>1955</v>
      </c>
      <c r="C661" t="s">
        <v>557</v>
      </c>
      <c r="D661" t="s">
        <v>2189</v>
      </c>
      <c r="E661" t="s">
        <v>92</v>
      </c>
      <c r="F661">
        <v>40700</v>
      </c>
      <c r="G661" t="s">
        <v>784</v>
      </c>
      <c r="I661" t="s">
        <v>260</v>
      </c>
      <c r="J661">
        <v>2026</v>
      </c>
      <c r="K661">
        <v>5</v>
      </c>
      <c r="L661" t="s">
        <v>95</v>
      </c>
      <c r="M661">
        <v>1899.2427195000002</v>
      </c>
      <c r="N661">
        <v>1</v>
      </c>
      <c r="O661">
        <v>1899.2427195000002</v>
      </c>
      <c r="P661" t="s">
        <v>2190</v>
      </c>
    </row>
    <row r="662" spans="1:17" hidden="1">
      <c r="A662" t="s">
        <v>2295</v>
      </c>
      <c r="B662" t="s">
        <v>1955</v>
      </c>
      <c r="C662" t="s">
        <v>557</v>
      </c>
      <c r="D662" t="s">
        <v>2189</v>
      </c>
      <c r="E662" t="s">
        <v>92</v>
      </c>
      <c r="F662">
        <v>40700</v>
      </c>
      <c r="G662" t="s">
        <v>784</v>
      </c>
      <c r="I662" t="s">
        <v>2238</v>
      </c>
      <c r="J662">
        <v>2026</v>
      </c>
      <c r="K662">
        <v>5</v>
      </c>
      <c r="L662" t="s">
        <v>95</v>
      </c>
      <c r="M662">
        <v>3307.256421</v>
      </c>
      <c r="N662">
        <v>1</v>
      </c>
      <c r="O662">
        <v>3307.256421</v>
      </c>
      <c r="P662" t="s">
        <v>2190</v>
      </c>
      <c r="Q662" t="s">
        <v>97</v>
      </c>
    </row>
    <row r="663" spans="1:17" hidden="1">
      <c r="A663" t="s">
        <v>2295</v>
      </c>
      <c r="B663" t="s">
        <v>1955</v>
      </c>
      <c r="C663" t="s">
        <v>557</v>
      </c>
      <c r="D663" t="s">
        <v>2189</v>
      </c>
      <c r="E663" t="s">
        <v>106</v>
      </c>
      <c r="F663">
        <v>40700</v>
      </c>
      <c r="G663" t="s">
        <v>784</v>
      </c>
      <c r="I663" t="s">
        <v>118</v>
      </c>
      <c r="J663">
        <v>2026</v>
      </c>
      <c r="K663">
        <v>5</v>
      </c>
      <c r="L663" t="s">
        <v>95</v>
      </c>
      <c r="M663">
        <v>755.02017499999999</v>
      </c>
      <c r="N663">
        <v>1</v>
      </c>
      <c r="O663">
        <v>755.02017499999999</v>
      </c>
      <c r="P663" t="s">
        <v>2190</v>
      </c>
    </row>
    <row r="664" spans="1:17" hidden="1">
      <c r="A664" t="s">
        <v>2295</v>
      </c>
      <c r="B664" t="s">
        <v>1955</v>
      </c>
      <c r="C664" t="s">
        <v>557</v>
      </c>
      <c r="D664" t="s">
        <v>2189</v>
      </c>
      <c r="E664" t="s">
        <v>92</v>
      </c>
      <c r="F664">
        <v>40700</v>
      </c>
      <c r="G664" t="s">
        <v>784</v>
      </c>
      <c r="I664" t="s">
        <v>617</v>
      </c>
      <c r="J664">
        <v>2026</v>
      </c>
      <c r="K664">
        <v>5</v>
      </c>
      <c r="L664" t="s">
        <v>95</v>
      </c>
      <c r="M664">
        <v>742.1918525000001</v>
      </c>
      <c r="N664">
        <v>1</v>
      </c>
      <c r="O664">
        <v>742.1918525000001</v>
      </c>
      <c r="P664" t="s">
        <v>2190</v>
      </c>
      <c r="Q664">
        <v>1</v>
      </c>
    </row>
    <row r="665" spans="1:17" hidden="1">
      <c r="A665" t="s">
        <v>2295</v>
      </c>
      <c r="B665" t="s">
        <v>1969</v>
      </c>
      <c r="C665" t="s">
        <v>2239</v>
      </c>
      <c r="D665" t="s">
        <v>2189</v>
      </c>
      <c r="E665" t="s">
        <v>92</v>
      </c>
      <c r="F665">
        <v>40700</v>
      </c>
      <c r="G665" t="s">
        <v>784</v>
      </c>
      <c r="I665" t="s">
        <v>260</v>
      </c>
      <c r="J665">
        <v>2026</v>
      </c>
      <c r="K665">
        <v>5</v>
      </c>
      <c r="L665" t="s">
        <v>95</v>
      </c>
      <c r="M665">
        <v>1851.9457</v>
      </c>
      <c r="N665">
        <v>1</v>
      </c>
      <c r="O665">
        <v>1851.9457</v>
      </c>
      <c r="P665" t="s">
        <v>2190</v>
      </c>
    </row>
    <row r="666" spans="1:17" hidden="1">
      <c r="A666" t="s">
        <v>2295</v>
      </c>
      <c r="B666" t="s">
        <v>1969</v>
      </c>
      <c r="C666" t="s">
        <v>2239</v>
      </c>
      <c r="D666" t="s">
        <v>2189</v>
      </c>
      <c r="E666" t="s">
        <v>106</v>
      </c>
      <c r="F666">
        <v>40700</v>
      </c>
      <c r="G666" t="s">
        <v>784</v>
      </c>
      <c r="I666" t="s">
        <v>118</v>
      </c>
      <c r="J666">
        <v>2026</v>
      </c>
      <c r="K666">
        <v>5</v>
      </c>
      <c r="L666" t="s">
        <v>95</v>
      </c>
      <c r="M666">
        <v>1104.332163</v>
      </c>
      <c r="N666">
        <v>1</v>
      </c>
      <c r="O666">
        <v>1104.332163</v>
      </c>
      <c r="P666" t="s">
        <v>2190</v>
      </c>
    </row>
    <row r="667" spans="1:17" hidden="1">
      <c r="A667" t="s">
        <v>424</v>
      </c>
      <c r="B667" t="s">
        <v>1983</v>
      </c>
      <c r="C667" t="s">
        <v>424</v>
      </c>
      <c r="D667" t="s">
        <v>2189</v>
      </c>
      <c r="E667" t="s">
        <v>105</v>
      </c>
      <c r="F667">
        <v>40700</v>
      </c>
      <c r="G667" t="s">
        <v>784</v>
      </c>
      <c r="I667" t="s">
        <v>122</v>
      </c>
      <c r="J667">
        <v>2026</v>
      </c>
      <c r="K667">
        <v>5</v>
      </c>
      <c r="L667" t="s">
        <v>95</v>
      </c>
      <c r="M667">
        <v>124.1329408</v>
      </c>
      <c r="N667">
        <v>1</v>
      </c>
      <c r="O667">
        <v>124.1329408</v>
      </c>
      <c r="P667" t="s">
        <v>2190</v>
      </c>
    </row>
    <row r="668" spans="1:17" hidden="1">
      <c r="A668" t="s">
        <v>424</v>
      </c>
      <c r="B668" t="s">
        <v>1983</v>
      </c>
      <c r="C668" t="s">
        <v>424</v>
      </c>
      <c r="D668" t="s">
        <v>2189</v>
      </c>
      <c r="E668" t="s">
        <v>105</v>
      </c>
      <c r="F668">
        <v>40700</v>
      </c>
      <c r="G668" t="s">
        <v>784</v>
      </c>
      <c r="I668" t="s">
        <v>123</v>
      </c>
      <c r="J668">
        <v>2026</v>
      </c>
      <c r="K668">
        <v>5</v>
      </c>
      <c r="L668" t="s">
        <v>95</v>
      </c>
      <c r="M668">
        <v>309.61961580000002</v>
      </c>
      <c r="N668">
        <v>1</v>
      </c>
      <c r="O668">
        <v>309.61961580000002</v>
      </c>
      <c r="P668" t="s">
        <v>2190</v>
      </c>
    </row>
    <row r="669" spans="1:17" hidden="1">
      <c r="A669" t="s">
        <v>424</v>
      </c>
      <c r="B669" t="s">
        <v>1983</v>
      </c>
      <c r="C669" t="s">
        <v>424</v>
      </c>
      <c r="D669" t="s">
        <v>2189</v>
      </c>
      <c r="E669" t="s">
        <v>106</v>
      </c>
      <c r="F669">
        <v>40700</v>
      </c>
      <c r="G669" t="s">
        <v>784</v>
      </c>
      <c r="I669" t="s">
        <v>112</v>
      </c>
      <c r="J669">
        <v>2026</v>
      </c>
      <c r="K669">
        <v>5</v>
      </c>
      <c r="L669" t="s">
        <v>95</v>
      </c>
      <c r="M669">
        <v>232.56231679999999</v>
      </c>
      <c r="N669">
        <v>1</v>
      </c>
      <c r="O669">
        <v>232.56231679999999</v>
      </c>
      <c r="P669" t="s">
        <v>2190</v>
      </c>
    </row>
    <row r="670" spans="1:17" hidden="1">
      <c r="A670" t="s">
        <v>2295</v>
      </c>
      <c r="B670" t="s">
        <v>1985</v>
      </c>
      <c r="C670" t="s">
        <v>2100</v>
      </c>
      <c r="D670" t="s">
        <v>2189</v>
      </c>
      <c r="E670" t="s">
        <v>92</v>
      </c>
      <c r="F670">
        <v>40700</v>
      </c>
      <c r="G670" t="s">
        <v>784</v>
      </c>
      <c r="I670" t="s">
        <v>260</v>
      </c>
      <c r="J670">
        <v>2026</v>
      </c>
      <c r="K670">
        <v>5</v>
      </c>
      <c r="L670" t="s">
        <v>95</v>
      </c>
      <c r="M670">
        <v>621.57000000000005</v>
      </c>
      <c r="N670">
        <v>1</v>
      </c>
      <c r="O670">
        <v>621.57000000000005</v>
      </c>
      <c r="P670" t="s">
        <v>2190</v>
      </c>
    </row>
    <row r="671" spans="1:17" hidden="1">
      <c r="A671" t="s">
        <v>2295</v>
      </c>
      <c r="B671" t="s">
        <v>1985</v>
      </c>
      <c r="C671" t="s">
        <v>2100</v>
      </c>
      <c r="D671" t="s">
        <v>2189</v>
      </c>
      <c r="E671" t="s">
        <v>92</v>
      </c>
      <c r="F671">
        <v>40700</v>
      </c>
      <c r="G671" t="s">
        <v>784</v>
      </c>
      <c r="I671" t="s">
        <v>197</v>
      </c>
      <c r="J671">
        <v>2026</v>
      </c>
      <c r="K671">
        <v>5</v>
      </c>
      <c r="L671" t="s">
        <v>95</v>
      </c>
      <c r="M671">
        <v>3653.76</v>
      </c>
      <c r="N671">
        <v>1</v>
      </c>
      <c r="O671">
        <v>3653.76</v>
      </c>
      <c r="P671" t="s">
        <v>2190</v>
      </c>
    </row>
    <row r="672" spans="1:17" hidden="1">
      <c r="A672" t="s">
        <v>2295</v>
      </c>
      <c r="B672" t="s">
        <v>1985</v>
      </c>
      <c r="C672" t="s">
        <v>2100</v>
      </c>
      <c r="D672" t="s">
        <v>2189</v>
      </c>
      <c r="E672" t="s">
        <v>106</v>
      </c>
      <c r="F672">
        <v>40700</v>
      </c>
      <c r="G672" t="s">
        <v>784</v>
      </c>
      <c r="I672" t="s">
        <v>146</v>
      </c>
      <c r="J672">
        <v>2026</v>
      </c>
      <c r="K672">
        <v>5</v>
      </c>
      <c r="L672" t="s">
        <v>95</v>
      </c>
      <c r="M672">
        <v>1298.92</v>
      </c>
      <c r="N672">
        <v>1</v>
      </c>
      <c r="O672">
        <v>1298.92</v>
      </c>
      <c r="P672" t="s">
        <v>2190</v>
      </c>
    </row>
    <row r="673" spans="1:17" hidden="1">
      <c r="A673" t="s">
        <v>2295</v>
      </c>
      <c r="B673" t="s">
        <v>556</v>
      </c>
      <c r="C673" t="s">
        <v>557</v>
      </c>
      <c r="D673" t="s">
        <v>2189</v>
      </c>
      <c r="E673" t="s">
        <v>103</v>
      </c>
      <c r="F673">
        <v>40700</v>
      </c>
      <c r="G673" t="s">
        <v>784</v>
      </c>
      <c r="I673" t="s">
        <v>130</v>
      </c>
      <c r="J673">
        <v>2026</v>
      </c>
      <c r="K673">
        <v>5</v>
      </c>
      <c r="L673" t="s">
        <v>95</v>
      </c>
      <c r="M673">
        <v>1396.6915900000001</v>
      </c>
      <c r="N673">
        <v>1</v>
      </c>
      <c r="O673">
        <v>1396.6915900000001</v>
      </c>
      <c r="P673" t="s">
        <v>2190</v>
      </c>
      <c r="Q673">
        <v>1</v>
      </c>
    </row>
    <row r="674" spans="1:17" hidden="1">
      <c r="A674" t="s">
        <v>2295</v>
      </c>
      <c r="B674" t="s">
        <v>556</v>
      </c>
      <c r="C674" t="s">
        <v>557</v>
      </c>
      <c r="D674" t="s">
        <v>2189</v>
      </c>
      <c r="E674" t="s">
        <v>92</v>
      </c>
      <c r="F674">
        <v>40700</v>
      </c>
      <c r="G674" t="s">
        <v>784</v>
      </c>
      <c r="I674" t="s">
        <v>203</v>
      </c>
      <c r="J674">
        <v>2026</v>
      </c>
      <c r="K674">
        <v>5</v>
      </c>
      <c r="L674" t="s">
        <v>95</v>
      </c>
      <c r="M674">
        <v>1234.9398460000002</v>
      </c>
      <c r="N674">
        <v>1</v>
      </c>
      <c r="O674">
        <v>1234.9398460000002</v>
      </c>
      <c r="P674" t="s">
        <v>2190</v>
      </c>
      <c r="Q674">
        <v>1</v>
      </c>
    </row>
    <row r="675" spans="1:17" hidden="1">
      <c r="A675" t="s">
        <v>2295</v>
      </c>
      <c r="B675" t="s">
        <v>556</v>
      </c>
      <c r="C675" t="s">
        <v>557</v>
      </c>
      <c r="D675" t="s">
        <v>2189</v>
      </c>
      <c r="E675" t="s">
        <v>92</v>
      </c>
      <c r="F675">
        <v>40700</v>
      </c>
      <c r="G675" t="s">
        <v>784</v>
      </c>
      <c r="I675" t="s">
        <v>204</v>
      </c>
      <c r="J675">
        <v>2026</v>
      </c>
      <c r="K675">
        <v>5</v>
      </c>
      <c r="L675" t="s">
        <v>95</v>
      </c>
      <c r="M675">
        <v>1582.3895360000001</v>
      </c>
      <c r="N675">
        <v>1</v>
      </c>
      <c r="O675">
        <v>1582.3895360000001</v>
      </c>
      <c r="P675" t="s">
        <v>2190</v>
      </c>
    </row>
    <row r="676" spans="1:17" hidden="1">
      <c r="A676" t="s">
        <v>2295</v>
      </c>
      <c r="B676" t="s">
        <v>556</v>
      </c>
      <c r="C676" t="s">
        <v>557</v>
      </c>
      <c r="D676" t="s">
        <v>2189</v>
      </c>
      <c r="E676" t="s">
        <v>92</v>
      </c>
      <c r="F676">
        <v>40700</v>
      </c>
      <c r="G676" t="s">
        <v>784</v>
      </c>
      <c r="I676" t="s">
        <v>260</v>
      </c>
      <c r="J676">
        <v>2026</v>
      </c>
      <c r="K676">
        <v>5</v>
      </c>
      <c r="L676" t="s">
        <v>95</v>
      </c>
      <c r="M676">
        <v>1974.9617335000003</v>
      </c>
      <c r="N676">
        <v>1</v>
      </c>
      <c r="O676">
        <v>1974.9617335000003</v>
      </c>
      <c r="P676" t="s">
        <v>2190</v>
      </c>
    </row>
    <row r="677" spans="1:17" hidden="1">
      <c r="A677" t="s">
        <v>2295</v>
      </c>
      <c r="B677" t="s">
        <v>556</v>
      </c>
      <c r="C677" t="s">
        <v>557</v>
      </c>
      <c r="D677" t="s">
        <v>2189</v>
      </c>
      <c r="E677" t="s">
        <v>106</v>
      </c>
      <c r="F677">
        <v>40700</v>
      </c>
      <c r="G677" t="s">
        <v>784</v>
      </c>
      <c r="I677" t="s">
        <v>146</v>
      </c>
      <c r="J677">
        <v>2026</v>
      </c>
      <c r="K677">
        <v>5</v>
      </c>
      <c r="L677" t="s">
        <v>95</v>
      </c>
      <c r="M677">
        <v>3949.9489960000001</v>
      </c>
      <c r="N677">
        <v>1</v>
      </c>
      <c r="O677">
        <v>3949.9489960000001</v>
      </c>
      <c r="P677" t="s">
        <v>2190</v>
      </c>
    </row>
    <row r="678" spans="1:17" hidden="1">
      <c r="A678" t="s">
        <v>2295</v>
      </c>
      <c r="B678" t="s">
        <v>556</v>
      </c>
      <c r="C678" t="s">
        <v>557</v>
      </c>
      <c r="D678" t="s">
        <v>2189</v>
      </c>
      <c r="E678" t="s">
        <v>92</v>
      </c>
      <c r="F678">
        <v>40700</v>
      </c>
      <c r="G678" t="s">
        <v>784</v>
      </c>
      <c r="I678" t="s">
        <v>617</v>
      </c>
      <c r="J678">
        <v>2026</v>
      </c>
      <c r="K678">
        <v>5</v>
      </c>
      <c r="L678" t="s">
        <v>95</v>
      </c>
      <c r="M678">
        <v>617.39333600000009</v>
      </c>
      <c r="N678">
        <v>1</v>
      </c>
      <c r="O678">
        <v>617.39333600000009</v>
      </c>
      <c r="P678" t="s">
        <v>2190</v>
      </c>
      <c r="Q678">
        <v>1</v>
      </c>
    </row>
    <row r="679" spans="1:17" hidden="1">
      <c r="A679" t="s">
        <v>2660</v>
      </c>
      <c r="B679" t="s">
        <v>304</v>
      </c>
      <c r="C679" t="s">
        <v>305</v>
      </c>
      <c r="D679" t="s">
        <v>2189</v>
      </c>
      <c r="E679" t="s">
        <v>92</v>
      </c>
      <c r="F679">
        <v>40700</v>
      </c>
      <c r="G679" t="s">
        <v>784</v>
      </c>
      <c r="I679" t="s">
        <v>260</v>
      </c>
      <c r="J679">
        <v>2026</v>
      </c>
      <c r="K679">
        <v>5</v>
      </c>
      <c r="L679" t="s">
        <v>95</v>
      </c>
      <c r="M679">
        <v>393.08285408700004</v>
      </c>
      <c r="N679">
        <v>1</v>
      </c>
      <c r="O679">
        <v>393.08285408700004</v>
      </c>
      <c r="P679" t="s">
        <v>2190</v>
      </c>
    </row>
    <row r="680" spans="1:17" hidden="1">
      <c r="A680" t="s">
        <v>2660</v>
      </c>
      <c r="B680" t="s">
        <v>304</v>
      </c>
      <c r="C680" t="s">
        <v>305</v>
      </c>
      <c r="D680" t="s">
        <v>2189</v>
      </c>
      <c r="E680" t="s">
        <v>106</v>
      </c>
      <c r="F680">
        <v>40700</v>
      </c>
      <c r="G680" t="s">
        <v>784</v>
      </c>
      <c r="I680" t="s">
        <v>146</v>
      </c>
      <c r="J680">
        <v>2026</v>
      </c>
      <c r="K680">
        <v>5</v>
      </c>
      <c r="L680" t="s">
        <v>95</v>
      </c>
      <c r="M680">
        <v>165.97847841399999</v>
      </c>
      <c r="N680">
        <v>1</v>
      </c>
      <c r="O680">
        <v>165.97847841399999</v>
      </c>
      <c r="P680" t="s">
        <v>2190</v>
      </c>
    </row>
    <row r="681" spans="1:17" hidden="1">
      <c r="A681" t="s">
        <v>2295</v>
      </c>
      <c r="B681" t="s">
        <v>1993</v>
      </c>
      <c r="C681" t="s">
        <v>1156</v>
      </c>
      <c r="D681" t="s">
        <v>2189</v>
      </c>
      <c r="E681" t="s">
        <v>92</v>
      </c>
      <c r="F681">
        <v>40900</v>
      </c>
      <c r="G681" t="s">
        <v>2442</v>
      </c>
      <c r="I681" t="s">
        <v>260</v>
      </c>
      <c r="J681">
        <v>2026</v>
      </c>
      <c r="K681">
        <v>5</v>
      </c>
      <c r="L681" t="s">
        <v>95</v>
      </c>
      <c r="M681">
        <v>1386.88</v>
      </c>
      <c r="N681">
        <v>1</v>
      </c>
      <c r="O681">
        <v>1386.88</v>
      </c>
      <c r="P681" t="s">
        <v>2190</v>
      </c>
    </row>
    <row r="682" spans="1:17" hidden="1">
      <c r="A682" t="s">
        <v>2295</v>
      </c>
      <c r="B682" t="s">
        <v>1993</v>
      </c>
      <c r="C682" t="s">
        <v>1156</v>
      </c>
      <c r="D682" t="s">
        <v>2189</v>
      </c>
      <c r="E682" t="s">
        <v>105</v>
      </c>
      <c r="F682">
        <v>40900</v>
      </c>
      <c r="G682" t="s">
        <v>2442</v>
      </c>
      <c r="I682" t="s">
        <v>122</v>
      </c>
      <c r="J682">
        <v>2026</v>
      </c>
      <c r="K682">
        <v>5</v>
      </c>
      <c r="L682" t="s">
        <v>95</v>
      </c>
      <c r="M682">
        <v>109.37</v>
      </c>
      <c r="N682">
        <v>1</v>
      </c>
      <c r="O682">
        <v>109.37</v>
      </c>
      <c r="P682" t="s">
        <v>2190</v>
      </c>
    </row>
    <row r="683" spans="1:17" hidden="1">
      <c r="A683" t="s">
        <v>2295</v>
      </c>
      <c r="B683" t="s">
        <v>1993</v>
      </c>
      <c r="C683" t="s">
        <v>1156</v>
      </c>
      <c r="D683" t="s">
        <v>2189</v>
      </c>
      <c r="E683" t="s">
        <v>105</v>
      </c>
      <c r="F683">
        <v>40900</v>
      </c>
      <c r="G683" t="s">
        <v>2442</v>
      </c>
      <c r="I683" t="s">
        <v>123</v>
      </c>
      <c r="J683">
        <v>2026</v>
      </c>
      <c r="K683">
        <v>5</v>
      </c>
      <c r="L683" t="s">
        <v>95</v>
      </c>
      <c r="M683">
        <v>272.77999999999997</v>
      </c>
      <c r="N683">
        <v>1</v>
      </c>
      <c r="O683">
        <v>272.77999999999997</v>
      </c>
      <c r="P683" t="s">
        <v>2190</v>
      </c>
    </row>
    <row r="684" spans="1:17" hidden="1">
      <c r="A684" t="s">
        <v>2295</v>
      </c>
      <c r="B684" t="s">
        <v>1993</v>
      </c>
      <c r="C684" t="s">
        <v>1156</v>
      </c>
      <c r="D684" t="s">
        <v>2189</v>
      </c>
      <c r="E684" t="s">
        <v>106</v>
      </c>
      <c r="F684">
        <v>40900</v>
      </c>
      <c r="G684" t="s">
        <v>2442</v>
      </c>
      <c r="I684" t="s">
        <v>146</v>
      </c>
      <c r="J684">
        <v>2026</v>
      </c>
      <c r="K684">
        <v>5</v>
      </c>
      <c r="L684" t="s">
        <v>95</v>
      </c>
      <c r="M684">
        <v>623.48</v>
      </c>
      <c r="N684">
        <v>1</v>
      </c>
      <c r="O684">
        <v>623.48</v>
      </c>
      <c r="P684" t="s">
        <v>2190</v>
      </c>
    </row>
    <row r="685" spans="1:17" hidden="1">
      <c r="A685" t="s">
        <v>2295</v>
      </c>
      <c r="B685" t="s">
        <v>1993</v>
      </c>
      <c r="C685" t="s">
        <v>1156</v>
      </c>
      <c r="D685" t="s">
        <v>2189</v>
      </c>
      <c r="E685" t="s">
        <v>106</v>
      </c>
      <c r="F685">
        <v>40900</v>
      </c>
      <c r="G685" t="s">
        <v>2442</v>
      </c>
      <c r="I685" t="s">
        <v>163</v>
      </c>
      <c r="J685">
        <v>2026</v>
      </c>
      <c r="K685">
        <v>5</v>
      </c>
      <c r="L685" t="s">
        <v>95</v>
      </c>
      <c r="M685">
        <v>980.46</v>
      </c>
      <c r="N685">
        <v>1</v>
      </c>
      <c r="O685">
        <v>980.46</v>
      </c>
      <c r="P685" t="s">
        <v>2190</v>
      </c>
    </row>
    <row r="686" spans="1:17" hidden="1">
      <c r="A686" t="s">
        <v>2660</v>
      </c>
      <c r="B686" t="s">
        <v>559</v>
      </c>
      <c r="C686" t="s">
        <v>305</v>
      </c>
      <c r="D686" t="s">
        <v>2189</v>
      </c>
      <c r="E686" t="s">
        <v>92</v>
      </c>
      <c r="F686">
        <v>40700</v>
      </c>
      <c r="G686" t="s">
        <v>784</v>
      </c>
      <c r="I686" t="s">
        <v>260</v>
      </c>
      <c r="J686">
        <v>2026</v>
      </c>
      <c r="K686">
        <v>5</v>
      </c>
      <c r="L686" t="s">
        <v>95</v>
      </c>
      <c r="M686">
        <v>393.08285408700004</v>
      </c>
      <c r="N686">
        <v>1</v>
      </c>
      <c r="O686">
        <v>393.08285408700004</v>
      </c>
      <c r="P686" t="s">
        <v>2190</v>
      </c>
    </row>
    <row r="687" spans="1:17" hidden="1">
      <c r="A687" t="s">
        <v>2660</v>
      </c>
      <c r="B687" t="s">
        <v>559</v>
      </c>
      <c r="C687" t="s">
        <v>305</v>
      </c>
      <c r="D687" t="s">
        <v>2189</v>
      </c>
      <c r="E687" t="s">
        <v>106</v>
      </c>
      <c r="F687">
        <v>40700</v>
      </c>
      <c r="G687" t="s">
        <v>784</v>
      </c>
      <c r="I687" t="s">
        <v>146</v>
      </c>
      <c r="J687">
        <v>2026</v>
      </c>
      <c r="K687">
        <v>5</v>
      </c>
      <c r="L687" t="s">
        <v>95</v>
      </c>
      <c r="M687">
        <v>580.92467444900001</v>
      </c>
      <c r="N687">
        <v>1</v>
      </c>
      <c r="O687">
        <v>580.92467444900001</v>
      </c>
      <c r="P687" t="s">
        <v>2190</v>
      </c>
    </row>
    <row r="688" spans="1:17" hidden="1">
      <c r="A688" t="s">
        <v>2660</v>
      </c>
      <c r="B688" t="s">
        <v>559</v>
      </c>
      <c r="C688" t="s">
        <v>305</v>
      </c>
      <c r="D688" t="s">
        <v>2189</v>
      </c>
      <c r="E688" t="s">
        <v>106</v>
      </c>
      <c r="F688">
        <v>40700</v>
      </c>
      <c r="G688" t="s">
        <v>784</v>
      </c>
      <c r="I688" t="s">
        <v>112</v>
      </c>
      <c r="J688">
        <v>2026</v>
      </c>
      <c r="K688">
        <v>5</v>
      </c>
      <c r="L688" t="s">
        <v>95</v>
      </c>
      <c r="M688">
        <v>43.672243303500004</v>
      </c>
      <c r="N688">
        <v>1</v>
      </c>
      <c r="O688">
        <v>43.672243303500004</v>
      </c>
      <c r="P688" t="s">
        <v>2190</v>
      </c>
    </row>
    <row r="689" spans="1:17" hidden="1">
      <c r="A689" t="s">
        <v>2295</v>
      </c>
      <c r="B689" t="s">
        <v>560</v>
      </c>
      <c r="C689" t="s">
        <v>561</v>
      </c>
      <c r="D689" t="s">
        <v>2189</v>
      </c>
      <c r="E689" t="s">
        <v>92</v>
      </c>
      <c r="F689">
        <v>40700</v>
      </c>
      <c r="G689" t="s">
        <v>784</v>
      </c>
      <c r="I689" t="s">
        <v>260</v>
      </c>
      <c r="J689">
        <v>2026</v>
      </c>
      <c r="K689">
        <v>5</v>
      </c>
      <c r="L689" t="s">
        <v>95</v>
      </c>
      <c r="M689">
        <v>1587.8009906000002</v>
      </c>
      <c r="N689">
        <v>1</v>
      </c>
      <c r="O689">
        <v>1587.8009906000002</v>
      </c>
      <c r="P689" t="s">
        <v>2190</v>
      </c>
    </row>
    <row r="690" spans="1:17" hidden="1">
      <c r="A690" t="s">
        <v>2295</v>
      </c>
      <c r="B690" t="s">
        <v>560</v>
      </c>
      <c r="C690" t="s">
        <v>561</v>
      </c>
      <c r="D690" t="s">
        <v>2189</v>
      </c>
      <c r="E690" t="s">
        <v>106</v>
      </c>
      <c r="F690">
        <v>40700</v>
      </c>
      <c r="G690" t="s">
        <v>784</v>
      </c>
      <c r="I690" t="s">
        <v>146</v>
      </c>
      <c r="J690">
        <v>2026</v>
      </c>
      <c r="K690">
        <v>5</v>
      </c>
      <c r="L690" t="s">
        <v>95</v>
      </c>
      <c r="M690">
        <v>1208.6837532</v>
      </c>
      <c r="N690">
        <v>1</v>
      </c>
      <c r="O690">
        <v>1208.6837532</v>
      </c>
      <c r="P690" t="s">
        <v>2190</v>
      </c>
    </row>
    <row r="691" spans="1:17" hidden="1">
      <c r="A691" t="s">
        <v>1173</v>
      </c>
      <c r="B691" t="s">
        <v>2240</v>
      </c>
      <c r="C691" t="s">
        <v>2192</v>
      </c>
      <c r="D691" t="s">
        <v>2189</v>
      </c>
      <c r="E691" t="s">
        <v>92</v>
      </c>
      <c r="F691">
        <v>40700</v>
      </c>
      <c r="G691" t="s">
        <v>784</v>
      </c>
      <c r="I691" t="s">
        <v>260</v>
      </c>
      <c r="J691">
        <v>2026</v>
      </c>
      <c r="K691">
        <v>5</v>
      </c>
      <c r="L691" t="s">
        <v>95</v>
      </c>
      <c r="M691">
        <v>600</v>
      </c>
      <c r="N691">
        <v>1</v>
      </c>
      <c r="O691">
        <v>600</v>
      </c>
      <c r="P691" t="s">
        <v>2190</v>
      </c>
    </row>
    <row r="692" spans="1:17" hidden="1">
      <c r="A692" t="s">
        <v>1173</v>
      </c>
      <c r="B692" t="s">
        <v>2240</v>
      </c>
      <c r="C692" t="s">
        <v>2192</v>
      </c>
      <c r="D692" t="s">
        <v>2189</v>
      </c>
      <c r="E692" t="s">
        <v>92</v>
      </c>
      <c r="F692">
        <v>40700</v>
      </c>
      <c r="G692" t="s">
        <v>784</v>
      </c>
      <c r="I692" t="s">
        <v>197</v>
      </c>
      <c r="J692">
        <v>2026</v>
      </c>
      <c r="K692">
        <v>5</v>
      </c>
      <c r="L692" t="s">
        <v>95</v>
      </c>
      <c r="M692">
        <v>350</v>
      </c>
      <c r="N692">
        <v>1</v>
      </c>
      <c r="O692">
        <v>350</v>
      </c>
      <c r="P692" t="s">
        <v>2190</v>
      </c>
    </row>
    <row r="693" spans="1:17" hidden="1">
      <c r="A693" t="s">
        <v>1173</v>
      </c>
      <c r="B693" t="s">
        <v>2240</v>
      </c>
      <c r="C693" t="s">
        <v>2192</v>
      </c>
      <c r="D693" t="s">
        <v>2189</v>
      </c>
      <c r="E693" t="s">
        <v>92</v>
      </c>
      <c r="F693">
        <v>40700</v>
      </c>
      <c r="G693" t="s">
        <v>784</v>
      </c>
      <c r="I693" t="s">
        <v>215</v>
      </c>
      <c r="J693">
        <v>2026</v>
      </c>
      <c r="K693">
        <v>5</v>
      </c>
      <c r="L693" t="s">
        <v>95</v>
      </c>
      <c r="M693">
        <v>350</v>
      </c>
      <c r="N693">
        <v>1</v>
      </c>
      <c r="O693">
        <v>350</v>
      </c>
      <c r="P693" t="s">
        <v>2190</v>
      </c>
    </row>
    <row r="694" spans="1:17" hidden="1">
      <c r="A694" t="s">
        <v>1173</v>
      </c>
      <c r="B694" t="s">
        <v>2240</v>
      </c>
      <c r="C694" t="s">
        <v>2192</v>
      </c>
      <c r="D694" t="s">
        <v>2189</v>
      </c>
      <c r="E694" t="s">
        <v>106</v>
      </c>
      <c r="F694">
        <v>40700</v>
      </c>
      <c r="G694" t="s">
        <v>784</v>
      </c>
      <c r="I694" t="s">
        <v>146</v>
      </c>
      <c r="J694">
        <v>2026</v>
      </c>
      <c r="K694">
        <v>5</v>
      </c>
      <c r="L694" t="s">
        <v>95</v>
      </c>
      <c r="M694">
        <v>450</v>
      </c>
      <c r="N694">
        <v>1</v>
      </c>
      <c r="O694">
        <v>450</v>
      </c>
      <c r="P694" t="s">
        <v>2190</v>
      </c>
    </row>
    <row r="695" spans="1:17" hidden="1">
      <c r="A695" t="s">
        <v>1173</v>
      </c>
      <c r="B695" t="s">
        <v>2240</v>
      </c>
      <c r="C695" t="s">
        <v>2192</v>
      </c>
      <c r="D695" t="s">
        <v>2189</v>
      </c>
      <c r="E695" t="s">
        <v>106</v>
      </c>
      <c r="F695">
        <v>40700</v>
      </c>
      <c r="G695" t="s">
        <v>784</v>
      </c>
      <c r="I695" t="s">
        <v>163</v>
      </c>
      <c r="J695">
        <v>2026</v>
      </c>
      <c r="K695">
        <v>5</v>
      </c>
      <c r="L695" t="s">
        <v>95</v>
      </c>
      <c r="M695">
        <v>2187.5</v>
      </c>
      <c r="N695">
        <v>1</v>
      </c>
      <c r="O695">
        <v>2187.5</v>
      </c>
      <c r="P695" t="s">
        <v>2190</v>
      </c>
    </row>
    <row r="696" spans="1:17" hidden="1">
      <c r="A696" t="s">
        <v>2438</v>
      </c>
      <c r="B696" t="s">
        <v>363</v>
      </c>
      <c r="C696" t="s">
        <v>296</v>
      </c>
      <c r="D696" t="s">
        <v>2189</v>
      </c>
      <c r="E696" t="s">
        <v>103</v>
      </c>
      <c r="F696">
        <v>40700</v>
      </c>
      <c r="G696" t="s">
        <v>784</v>
      </c>
      <c r="I696" t="s">
        <v>130</v>
      </c>
      <c r="J696">
        <v>2026</v>
      </c>
      <c r="K696">
        <v>5</v>
      </c>
      <c r="L696" t="s">
        <v>95</v>
      </c>
      <c r="M696">
        <v>283.25070539999996</v>
      </c>
      <c r="N696">
        <v>1</v>
      </c>
      <c r="O696">
        <v>283.25070539999996</v>
      </c>
      <c r="P696" t="s">
        <v>2190</v>
      </c>
      <c r="Q696">
        <v>1</v>
      </c>
    </row>
    <row r="697" spans="1:17" hidden="1">
      <c r="A697" t="s">
        <v>2438</v>
      </c>
      <c r="B697" t="s">
        <v>363</v>
      </c>
      <c r="C697" t="s">
        <v>296</v>
      </c>
      <c r="D697" t="s">
        <v>2189</v>
      </c>
      <c r="E697" t="s">
        <v>92</v>
      </c>
      <c r="F697">
        <v>40700</v>
      </c>
      <c r="G697" t="s">
        <v>784</v>
      </c>
      <c r="I697" t="s">
        <v>638</v>
      </c>
      <c r="J697">
        <v>2026</v>
      </c>
      <c r="K697">
        <v>5</v>
      </c>
      <c r="L697" t="s">
        <v>95</v>
      </c>
      <c r="M697">
        <v>291.25602749999996</v>
      </c>
      <c r="N697">
        <v>1</v>
      </c>
      <c r="O697">
        <v>291.25602749999996</v>
      </c>
      <c r="P697" t="s">
        <v>2190</v>
      </c>
      <c r="Q697">
        <v>1</v>
      </c>
    </row>
    <row r="698" spans="1:17" hidden="1">
      <c r="A698" t="s">
        <v>2438</v>
      </c>
      <c r="B698" t="s">
        <v>363</v>
      </c>
      <c r="C698" t="s">
        <v>296</v>
      </c>
      <c r="D698" t="s">
        <v>2189</v>
      </c>
      <c r="E698" t="s">
        <v>92</v>
      </c>
      <c r="F698">
        <v>40700</v>
      </c>
      <c r="G698" t="s">
        <v>784</v>
      </c>
      <c r="I698" t="s">
        <v>256</v>
      </c>
      <c r="J698">
        <v>2026</v>
      </c>
      <c r="K698">
        <v>5</v>
      </c>
      <c r="L698" t="s">
        <v>95</v>
      </c>
      <c r="M698">
        <v>214.61823059999998</v>
      </c>
      <c r="N698">
        <v>1</v>
      </c>
      <c r="O698">
        <v>214.61823059999998</v>
      </c>
      <c r="P698" t="s">
        <v>2190</v>
      </c>
      <c r="Q698">
        <v>1</v>
      </c>
    </row>
    <row r="699" spans="1:17" hidden="1">
      <c r="A699" t="s">
        <v>2438</v>
      </c>
      <c r="B699" t="s">
        <v>363</v>
      </c>
      <c r="C699" t="s">
        <v>296</v>
      </c>
      <c r="D699" t="s">
        <v>2189</v>
      </c>
      <c r="E699" t="s">
        <v>92</v>
      </c>
      <c r="F699">
        <v>40700</v>
      </c>
      <c r="G699" t="s">
        <v>784</v>
      </c>
      <c r="I699" t="s">
        <v>204</v>
      </c>
      <c r="J699">
        <v>2026</v>
      </c>
      <c r="K699">
        <v>5</v>
      </c>
      <c r="L699" t="s">
        <v>95</v>
      </c>
      <c r="M699">
        <v>114.74744999999999</v>
      </c>
      <c r="N699">
        <v>1</v>
      </c>
      <c r="O699">
        <v>114.74744999999999</v>
      </c>
      <c r="P699" t="s">
        <v>2190</v>
      </c>
    </row>
    <row r="700" spans="1:17" hidden="1">
      <c r="A700" t="s">
        <v>2438</v>
      </c>
      <c r="B700" t="s">
        <v>363</v>
      </c>
      <c r="C700" t="s">
        <v>296</v>
      </c>
      <c r="D700" t="s">
        <v>2189</v>
      </c>
      <c r="E700" t="s">
        <v>92</v>
      </c>
      <c r="F700">
        <v>40700</v>
      </c>
      <c r="G700" t="s">
        <v>784</v>
      </c>
      <c r="I700" t="s">
        <v>257</v>
      </c>
      <c r="J700">
        <v>2026</v>
      </c>
      <c r="K700">
        <v>5</v>
      </c>
      <c r="L700" t="s">
        <v>95</v>
      </c>
      <c r="M700">
        <v>128.24714999999998</v>
      </c>
      <c r="N700">
        <v>1</v>
      </c>
      <c r="O700">
        <v>128.24714999999998</v>
      </c>
      <c r="P700" t="s">
        <v>2190</v>
      </c>
    </row>
    <row r="701" spans="1:17" hidden="1">
      <c r="A701" t="s">
        <v>2438</v>
      </c>
      <c r="B701" t="s">
        <v>363</v>
      </c>
      <c r="C701" t="s">
        <v>296</v>
      </c>
      <c r="D701" t="s">
        <v>2189</v>
      </c>
      <c r="E701" t="s">
        <v>92</v>
      </c>
      <c r="F701">
        <v>40700</v>
      </c>
      <c r="G701" t="s">
        <v>784</v>
      </c>
      <c r="I701" t="s">
        <v>260</v>
      </c>
      <c r="J701">
        <v>2026</v>
      </c>
      <c r="K701">
        <v>5</v>
      </c>
      <c r="L701" t="s">
        <v>95</v>
      </c>
      <c r="M701">
        <v>404.99099999999999</v>
      </c>
      <c r="N701">
        <v>1</v>
      </c>
      <c r="O701">
        <v>404.99099999999999</v>
      </c>
      <c r="P701" t="s">
        <v>2190</v>
      </c>
    </row>
    <row r="702" spans="1:17" hidden="1">
      <c r="A702" t="s">
        <v>2438</v>
      </c>
      <c r="B702" t="s">
        <v>363</v>
      </c>
      <c r="C702" t="s">
        <v>296</v>
      </c>
      <c r="D702" t="s">
        <v>2189</v>
      </c>
      <c r="E702" t="s">
        <v>92</v>
      </c>
      <c r="F702">
        <v>40700</v>
      </c>
      <c r="G702" t="s">
        <v>784</v>
      </c>
      <c r="I702" t="s">
        <v>197</v>
      </c>
      <c r="J702">
        <v>2026</v>
      </c>
      <c r="K702">
        <v>5</v>
      </c>
      <c r="L702" t="s">
        <v>95</v>
      </c>
      <c r="M702">
        <v>485.98919999999998</v>
      </c>
      <c r="N702">
        <v>1</v>
      </c>
      <c r="O702">
        <v>485.98919999999998</v>
      </c>
      <c r="P702" t="s">
        <v>2190</v>
      </c>
    </row>
    <row r="703" spans="1:17" hidden="1">
      <c r="A703" t="s">
        <v>2438</v>
      </c>
      <c r="B703" t="s">
        <v>363</v>
      </c>
      <c r="C703" t="s">
        <v>296</v>
      </c>
      <c r="D703" t="s">
        <v>2189</v>
      </c>
      <c r="E703" t="s">
        <v>92</v>
      </c>
      <c r="F703">
        <v>40700</v>
      </c>
      <c r="G703" t="s">
        <v>784</v>
      </c>
      <c r="I703" t="s">
        <v>215</v>
      </c>
      <c r="J703">
        <v>2026</v>
      </c>
      <c r="K703">
        <v>5</v>
      </c>
      <c r="L703" t="s">
        <v>95</v>
      </c>
      <c r="M703">
        <v>485.98919999999998</v>
      </c>
      <c r="N703">
        <v>1</v>
      </c>
      <c r="O703">
        <v>485.98919999999998</v>
      </c>
      <c r="P703" t="s">
        <v>2190</v>
      </c>
    </row>
    <row r="704" spans="1:17" hidden="1">
      <c r="A704" t="s">
        <v>2438</v>
      </c>
      <c r="B704" t="s">
        <v>363</v>
      </c>
      <c r="C704" t="s">
        <v>296</v>
      </c>
      <c r="D704" t="s">
        <v>2189</v>
      </c>
      <c r="E704" t="s">
        <v>106</v>
      </c>
      <c r="F704">
        <v>40700</v>
      </c>
      <c r="G704" t="s">
        <v>784</v>
      </c>
      <c r="I704" t="s">
        <v>146</v>
      </c>
      <c r="J704">
        <v>2026</v>
      </c>
      <c r="K704">
        <v>5</v>
      </c>
      <c r="L704" t="s">
        <v>95</v>
      </c>
      <c r="M704">
        <v>1538.9657999999999</v>
      </c>
      <c r="N704">
        <v>1</v>
      </c>
      <c r="O704">
        <v>1538.9657999999999</v>
      </c>
      <c r="P704" t="s">
        <v>2190</v>
      </c>
    </row>
    <row r="705" spans="1:17" hidden="1">
      <c r="A705" t="s">
        <v>2438</v>
      </c>
      <c r="B705" t="s">
        <v>363</v>
      </c>
      <c r="C705" t="s">
        <v>296</v>
      </c>
      <c r="D705" t="s">
        <v>2189</v>
      </c>
      <c r="E705" t="s">
        <v>106</v>
      </c>
      <c r="F705">
        <v>40700</v>
      </c>
      <c r="G705" t="s">
        <v>784</v>
      </c>
      <c r="I705" t="s">
        <v>163</v>
      </c>
      <c r="J705">
        <v>2026</v>
      </c>
      <c r="K705">
        <v>5</v>
      </c>
      <c r="L705" t="s">
        <v>95</v>
      </c>
      <c r="M705">
        <v>1079.9759999999999</v>
      </c>
      <c r="N705">
        <v>1</v>
      </c>
      <c r="O705">
        <v>1079.9759999999999</v>
      </c>
      <c r="P705" t="s">
        <v>2190</v>
      </c>
    </row>
    <row r="706" spans="1:17" hidden="1">
      <c r="A706" t="s">
        <v>2438</v>
      </c>
      <c r="B706" t="s">
        <v>363</v>
      </c>
      <c r="C706" t="s">
        <v>296</v>
      </c>
      <c r="D706" t="s">
        <v>2189</v>
      </c>
      <c r="E706" t="s">
        <v>92</v>
      </c>
      <c r="F706">
        <v>40700</v>
      </c>
      <c r="G706" t="s">
        <v>784</v>
      </c>
      <c r="I706" t="s">
        <v>617</v>
      </c>
      <c r="J706">
        <v>2026</v>
      </c>
      <c r="K706">
        <v>5</v>
      </c>
      <c r="L706" t="s">
        <v>95</v>
      </c>
      <c r="M706">
        <v>31.211306399999998</v>
      </c>
      <c r="N706">
        <v>1</v>
      </c>
      <c r="O706">
        <v>31.211306399999998</v>
      </c>
      <c r="P706" t="s">
        <v>2190</v>
      </c>
      <c r="Q706">
        <v>1</v>
      </c>
    </row>
    <row r="707" spans="1:17" hidden="1">
      <c r="A707" t="s">
        <v>2438</v>
      </c>
      <c r="B707" t="s">
        <v>363</v>
      </c>
      <c r="C707" t="s">
        <v>296</v>
      </c>
      <c r="D707" t="s">
        <v>2189</v>
      </c>
      <c r="E707" t="s">
        <v>92</v>
      </c>
      <c r="F707">
        <v>40700</v>
      </c>
      <c r="G707" t="s">
        <v>784</v>
      </c>
      <c r="I707" t="s">
        <v>683</v>
      </c>
      <c r="J707">
        <v>2026</v>
      </c>
      <c r="K707">
        <v>5</v>
      </c>
      <c r="L707" t="s">
        <v>95</v>
      </c>
      <c r="M707">
        <v>31.211306399999998</v>
      </c>
      <c r="N707">
        <v>1</v>
      </c>
      <c r="O707">
        <v>31.211306399999998</v>
      </c>
      <c r="P707" t="s">
        <v>2190</v>
      </c>
      <c r="Q707">
        <v>1</v>
      </c>
    </row>
    <row r="708" spans="1:17" hidden="1">
      <c r="A708" t="s">
        <v>2565</v>
      </c>
      <c r="B708" t="s">
        <v>2009</v>
      </c>
      <c r="C708" t="s">
        <v>2073</v>
      </c>
      <c r="D708" t="s">
        <v>2189</v>
      </c>
      <c r="E708" t="s">
        <v>106</v>
      </c>
      <c r="F708">
        <v>40700</v>
      </c>
      <c r="G708" t="s">
        <v>784</v>
      </c>
      <c r="I708" t="s">
        <v>110</v>
      </c>
      <c r="J708">
        <v>2026</v>
      </c>
      <c r="K708">
        <v>5</v>
      </c>
      <c r="L708" t="s">
        <v>95</v>
      </c>
      <c r="M708">
        <v>1255.3504480000001</v>
      </c>
      <c r="N708">
        <v>1</v>
      </c>
      <c r="O708">
        <v>1255.3504480000001</v>
      </c>
      <c r="P708" t="s">
        <v>2190</v>
      </c>
    </row>
    <row r="709" spans="1:17" hidden="1">
      <c r="A709" t="s">
        <v>2305</v>
      </c>
      <c r="B709" t="s">
        <v>754</v>
      </c>
      <c r="C709" t="s">
        <v>108</v>
      </c>
      <c r="D709" t="s">
        <v>2189</v>
      </c>
      <c r="E709" t="s">
        <v>106</v>
      </c>
      <c r="F709">
        <v>40700</v>
      </c>
      <c r="G709" t="s">
        <v>784</v>
      </c>
      <c r="I709" t="s">
        <v>112</v>
      </c>
      <c r="J709">
        <v>2026</v>
      </c>
      <c r="K709">
        <v>5</v>
      </c>
      <c r="L709" t="s">
        <v>95</v>
      </c>
      <c r="M709">
        <v>82.32</v>
      </c>
      <c r="N709">
        <v>1</v>
      </c>
      <c r="O709">
        <v>82.32</v>
      </c>
      <c r="P709" t="s">
        <v>2190</v>
      </c>
    </row>
    <row r="710" spans="1:17" hidden="1">
      <c r="A710" t="s">
        <v>2295</v>
      </c>
      <c r="B710" t="s">
        <v>2241</v>
      </c>
      <c r="C710" t="s">
        <v>2242</v>
      </c>
      <c r="D710" t="s">
        <v>2189</v>
      </c>
      <c r="E710" t="s">
        <v>92</v>
      </c>
      <c r="F710">
        <v>40700</v>
      </c>
      <c r="G710" t="s">
        <v>784</v>
      </c>
      <c r="I710" t="s">
        <v>260</v>
      </c>
      <c r="J710">
        <v>2026</v>
      </c>
      <c r="K710">
        <v>5</v>
      </c>
      <c r="L710" t="s">
        <v>95</v>
      </c>
      <c r="M710">
        <v>1427.9845030000001</v>
      </c>
      <c r="N710">
        <v>1</v>
      </c>
      <c r="O710">
        <v>1427.9845030000001</v>
      </c>
      <c r="P710" t="s">
        <v>2190</v>
      </c>
    </row>
    <row r="711" spans="1:17" hidden="1">
      <c r="A711" t="s">
        <v>2295</v>
      </c>
      <c r="B711" t="s">
        <v>2241</v>
      </c>
      <c r="C711" t="s">
        <v>2242</v>
      </c>
      <c r="D711" t="s">
        <v>2189</v>
      </c>
      <c r="E711" t="s">
        <v>106</v>
      </c>
      <c r="F711">
        <v>40700</v>
      </c>
      <c r="G711" t="s">
        <v>784</v>
      </c>
      <c r="I711" t="s">
        <v>112</v>
      </c>
      <c r="J711">
        <v>2026</v>
      </c>
      <c r="K711">
        <v>5</v>
      </c>
      <c r="L711" t="s">
        <v>95</v>
      </c>
      <c r="M711">
        <v>537.95225220000009</v>
      </c>
      <c r="N711">
        <v>1</v>
      </c>
      <c r="O711">
        <v>537.95225220000009</v>
      </c>
      <c r="P711" t="s">
        <v>2190</v>
      </c>
    </row>
    <row r="712" spans="1:17" hidden="1">
      <c r="A712" t="s">
        <v>2621</v>
      </c>
      <c r="B712" t="s">
        <v>2243</v>
      </c>
      <c r="C712" t="s">
        <v>370</v>
      </c>
      <c r="D712" t="s">
        <v>2189</v>
      </c>
      <c r="E712" t="s">
        <v>92</v>
      </c>
      <c r="F712">
        <v>40700</v>
      </c>
      <c r="G712" t="s">
        <v>784</v>
      </c>
      <c r="I712" t="s">
        <v>260</v>
      </c>
      <c r="J712">
        <v>2026</v>
      </c>
      <c r="K712">
        <v>5</v>
      </c>
      <c r="L712" t="s">
        <v>95</v>
      </c>
      <c r="M712">
        <v>369.9</v>
      </c>
      <c r="N712">
        <v>1</v>
      </c>
      <c r="O712">
        <v>369.9</v>
      </c>
      <c r="P712" t="s">
        <v>2190</v>
      </c>
    </row>
    <row r="713" spans="1:17" hidden="1">
      <c r="A713" t="s">
        <v>2621</v>
      </c>
      <c r="B713" t="s">
        <v>2243</v>
      </c>
      <c r="C713" t="s">
        <v>370</v>
      </c>
      <c r="D713" t="s">
        <v>2189</v>
      </c>
      <c r="E713" t="s">
        <v>106</v>
      </c>
      <c r="F713">
        <v>40700</v>
      </c>
      <c r="G713" t="s">
        <v>784</v>
      </c>
      <c r="I713" t="s">
        <v>2198</v>
      </c>
      <c r="J713">
        <v>2026</v>
      </c>
      <c r="K713">
        <v>5</v>
      </c>
      <c r="L713" t="s">
        <v>95</v>
      </c>
      <c r="M713">
        <v>1985.13</v>
      </c>
      <c r="N713">
        <v>1</v>
      </c>
      <c r="O713">
        <v>1985.13</v>
      </c>
      <c r="P713" t="s">
        <v>2190</v>
      </c>
    </row>
    <row r="714" spans="1:17" hidden="1">
      <c r="A714" t="s">
        <v>2438</v>
      </c>
      <c r="B714" t="s">
        <v>2244</v>
      </c>
      <c r="C714" t="s">
        <v>296</v>
      </c>
      <c r="D714" t="s">
        <v>2189</v>
      </c>
      <c r="E714" t="s">
        <v>92</v>
      </c>
      <c r="F714">
        <v>40700</v>
      </c>
      <c r="G714" t="s">
        <v>784</v>
      </c>
      <c r="I714" t="s">
        <v>260</v>
      </c>
      <c r="J714">
        <v>2026</v>
      </c>
      <c r="K714">
        <v>5</v>
      </c>
      <c r="L714" t="s">
        <v>95</v>
      </c>
      <c r="M714">
        <v>404.99099999999999</v>
      </c>
      <c r="N714">
        <v>1</v>
      </c>
      <c r="O714">
        <v>404.99099999999999</v>
      </c>
      <c r="P714" t="s">
        <v>2190</v>
      </c>
    </row>
    <row r="715" spans="1:17" hidden="1">
      <c r="A715" t="s">
        <v>2438</v>
      </c>
      <c r="B715" t="s">
        <v>2244</v>
      </c>
      <c r="C715" t="s">
        <v>296</v>
      </c>
      <c r="D715" t="s">
        <v>2189</v>
      </c>
      <c r="E715" t="s">
        <v>106</v>
      </c>
      <c r="F715">
        <v>40700</v>
      </c>
      <c r="G715" t="s">
        <v>784</v>
      </c>
      <c r="I715" t="s">
        <v>2198</v>
      </c>
      <c r="J715">
        <v>2026</v>
      </c>
      <c r="K715">
        <v>5</v>
      </c>
      <c r="L715" t="s">
        <v>95</v>
      </c>
      <c r="M715">
        <v>1552.4654999999998</v>
      </c>
      <c r="N715">
        <v>1</v>
      </c>
      <c r="O715">
        <v>1552.4654999999998</v>
      </c>
      <c r="P715" t="s">
        <v>2190</v>
      </c>
    </row>
    <row r="716" spans="1:17" hidden="1">
      <c r="A716" t="s">
        <v>424</v>
      </c>
      <c r="B716" t="s">
        <v>2019</v>
      </c>
      <c r="C716" t="s">
        <v>424</v>
      </c>
      <c r="D716" t="s">
        <v>2189</v>
      </c>
      <c r="E716" t="s">
        <v>92</v>
      </c>
      <c r="F716">
        <v>40700</v>
      </c>
      <c r="G716" t="s">
        <v>784</v>
      </c>
      <c r="I716" t="s">
        <v>2213</v>
      </c>
      <c r="J716">
        <v>2026</v>
      </c>
      <c r="K716">
        <v>5</v>
      </c>
      <c r="L716" t="s">
        <v>95</v>
      </c>
      <c r="M716">
        <v>439.77972689999996</v>
      </c>
      <c r="N716">
        <v>1</v>
      </c>
      <c r="O716">
        <v>439.77972689999996</v>
      </c>
      <c r="P716" t="s">
        <v>2190</v>
      </c>
    </row>
    <row r="717" spans="1:17" hidden="1">
      <c r="A717" t="s">
        <v>2438</v>
      </c>
      <c r="B717" t="s">
        <v>371</v>
      </c>
      <c r="C717" t="s">
        <v>296</v>
      </c>
      <c r="D717" t="s">
        <v>2189</v>
      </c>
      <c r="E717" t="s">
        <v>92</v>
      </c>
      <c r="F717">
        <v>40700</v>
      </c>
      <c r="G717" t="s">
        <v>784</v>
      </c>
      <c r="I717" t="s">
        <v>2207</v>
      </c>
      <c r="J717">
        <v>2026</v>
      </c>
      <c r="K717">
        <v>5</v>
      </c>
      <c r="L717" t="s">
        <v>95</v>
      </c>
      <c r="M717">
        <v>117.93337919999999</v>
      </c>
      <c r="N717">
        <v>1</v>
      </c>
      <c r="O717">
        <v>117.93337919999999</v>
      </c>
      <c r="P717" t="s">
        <v>2190</v>
      </c>
    </row>
    <row r="718" spans="1:17" hidden="1">
      <c r="A718" t="s">
        <v>2438</v>
      </c>
      <c r="B718" t="s">
        <v>371</v>
      </c>
      <c r="C718" t="s">
        <v>296</v>
      </c>
      <c r="D718" t="s">
        <v>2189</v>
      </c>
      <c r="E718" t="s">
        <v>103</v>
      </c>
      <c r="F718">
        <v>40700</v>
      </c>
      <c r="G718" t="s">
        <v>784</v>
      </c>
      <c r="I718" t="s">
        <v>130</v>
      </c>
      <c r="J718">
        <v>2026</v>
      </c>
      <c r="K718">
        <v>5</v>
      </c>
      <c r="L718" t="s">
        <v>95</v>
      </c>
      <c r="M718">
        <v>2844.7107827999994</v>
      </c>
      <c r="N718">
        <v>1</v>
      </c>
      <c r="O718">
        <v>2844.7107827999994</v>
      </c>
      <c r="P718" t="s">
        <v>2190</v>
      </c>
      <c r="Q718">
        <v>1</v>
      </c>
    </row>
    <row r="719" spans="1:17" hidden="1">
      <c r="A719" t="s">
        <v>2438</v>
      </c>
      <c r="B719" t="s">
        <v>371</v>
      </c>
      <c r="C719" t="s">
        <v>296</v>
      </c>
      <c r="D719" t="s">
        <v>2189</v>
      </c>
      <c r="E719" t="s">
        <v>92</v>
      </c>
      <c r="F719">
        <v>40700</v>
      </c>
      <c r="G719" t="s">
        <v>784</v>
      </c>
      <c r="I719" t="s">
        <v>203</v>
      </c>
      <c r="J719">
        <v>2026</v>
      </c>
      <c r="K719">
        <v>5</v>
      </c>
      <c r="L719" t="s">
        <v>95</v>
      </c>
      <c r="M719">
        <v>229.29240449999998</v>
      </c>
      <c r="N719">
        <v>1</v>
      </c>
      <c r="O719">
        <v>229.29240449999998</v>
      </c>
      <c r="P719" t="s">
        <v>2190</v>
      </c>
      <c r="Q719">
        <v>1</v>
      </c>
    </row>
    <row r="720" spans="1:17" hidden="1">
      <c r="A720" t="s">
        <v>2438</v>
      </c>
      <c r="B720" t="s">
        <v>371</v>
      </c>
      <c r="C720" t="s">
        <v>296</v>
      </c>
      <c r="D720" t="s">
        <v>2189</v>
      </c>
      <c r="E720" t="s">
        <v>92</v>
      </c>
      <c r="F720">
        <v>40700</v>
      </c>
      <c r="G720" t="s">
        <v>784</v>
      </c>
      <c r="I720" t="s">
        <v>638</v>
      </c>
      <c r="J720">
        <v>2026</v>
      </c>
      <c r="K720">
        <v>5</v>
      </c>
      <c r="L720" t="s">
        <v>95</v>
      </c>
      <c r="M720">
        <v>580.86509159999991</v>
      </c>
      <c r="N720">
        <v>1</v>
      </c>
      <c r="O720">
        <v>580.86509159999991</v>
      </c>
      <c r="P720" t="s">
        <v>2190</v>
      </c>
      <c r="Q720">
        <v>1</v>
      </c>
    </row>
    <row r="721" spans="1:17" hidden="1">
      <c r="A721" t="s">
        <v>2438</v>
      </c>
      <c r="B721" t="s">
        <v>371</v>
      </c>
      <c r="C721" t="s">
        <v>296</v>
      </c>
      <c r="D721" t="s">
        <v>2189</v>
      </c>
      <c r="E721" t="s">
        <v>92</v>
      </c>
      <c r="F721">
        <v>40700</v>
      </c>
      <c r="G721" t="s">
        <v>784</v>
      </c>
      <c r="I721" t="s">
        <v>256</v>
      </c>
      <c r="J721">
        <v>2026</v>
      </c>
      <c r="K721">
        <v>5</v>
      </c>
      <c r="L721" t="s">
        <v>95</v>
      </c>
      <c r="M721">
        <v>427.9944888</v>
      </c>
      <c r="N721">
        <v>1</v>
      </c>
      <c r="O721">
        <v>427.9944888</v>
      </c>
      <c r="P721" t="s">
        <v>2190</v>
      </c>
      <c r="Q721">
        <v>1</v>
      </c>
    </row>
    <row r="722" spans="1:17" hidden="1">
      <c r="A722" t="s">
        <v>2438</v>
      </c>
      <c r="B722" t="s">
        <v>371</v>
      </c>
      <c r="C722" t="s">
        <v>296</v>
      </c>
      <c r="D722" t="s">
        <v>2189</v>
      </c>
      <c r="E722" t="s">
        <v>92</v>
      </c>
      <c r="F722">
        <v>40700</v>
      </c>
      <c r="G722" t="s">
        <v>784</v>
      </c>
      <c r="I722" t="s">
        <v>2208</v>
      </c>
      <c r="J722">
        <v>2026</v>
      </c>
      <c r="K722">
        <v>5</v>
      </c>
      <c r="L722" t="s">
        <v>95</v>
      </c>
      <c r="M722">
        <v>776.32724789999997</v>
      </c>
      <c r="N722">
        <v>1</v>
      </c>
      <c r="O722">
        <v>776.32724789999997</v>
      </c>
      <c r="P722" t="s">
        <v>2190</v>
      </c>
      <c r="Q722">
        <v>1</v>
      </c>
    </row>
    <row r="723" spans="1:17" hidden="1">
      <c r="A723" t="s">
        <v>2438</v>
      </c>
      <c r="B723" t="s">
        <v>371</v>
      </c>
      <c r="C723" t="s">
        <v>296</v>
      </c>
      <c r="D723" t="s">
        <v>2189</v>
      </c>
      <c r="E723" t="s">
        <v>92</v>
      </c>
      <c r="F723">
        <v>40700</v>
      </c>
      <c r="G723" t="s">
        <v>784</v>
      </c>
      <c r="I723" t="s">
        <v>204</v>
      </c>
      <c r="J723">
        <v>2026</v>
      </c>
      <c r="K723">
        <v>5</v>
      </c>
      <c r="L723" t="s">
        <v>95</v>
      </c>
      <c r="M723">
        <v>384.74144999999999</v>
      </c>
      <c r="N723">
        <v>1</v>
      </c>
      <c r="O723">
        <v>384.74144999999999</v>
      </c>
      <c r="P723" t="s">
        <v>2190</v>
      </c>
    </row>
    <row r="724" spans="1:17" hidden="1">
      <c r="A724" t="s">
        <v>2438</v>
      </c>
      <c r="B724" t="s">
        <v>371</v>
      </c>
      <c r="C724" t="s">
        <v>296</v>
      </c>
      <c r="D724" t="s">
        <v>2189</v>
      </c>
      <c r="E724" t="s">
        <v>92</v>
      </c>
      <c r="F724">
        <v>40700</v>
      </c>
      <c r="G724" t="s">
        <v>784</v>
      </c>
      <c r="I724" t="s">
        <v>257</v>
      </c>
      <c r="J724">
        <v>2026</v>
      </c>
      <c r="K724">
        <v>5</v>
      </c>
      <c r="L724" t="s">
        <v>95</v>
      </c>
      <c r="M724">
        <v>641.23574999999994</v>
      </c>
      <c r="N724">
        <v>1</v>
      </c>
      <c r="O724">
        <v>641.23574999999994</v>
      </c>
      <c r="P724" t="s">
        <v>2190</v>
      </c>
    </row>
    <row r="725" spans="1:17" hidden="1">
      <c r="A725" t="s">
        <v>2438</v>
      </c>
      <c r="B725" t="s">
        <v>371</v>
      </c>
      <c r="C725" t="s">
        <v>296</v>
      </c>
      <c r="D725" t="s">
        <v>2189</v>
      </c>
      <c r="E725" t="s">
        <v>92</v>
      </c>
      <c r="F725">
        <v>40700</v>
      </c>
      <c r="G725" t="s">
        <v>784</v>
      </c>
      <c r="I725" t="s">
        <v>260</v>
      </c>
      <c r="J725">
        <v>2026</v>
      </c>
      <c r="K725">
        <v>5</v>
      </c>
      <c r="L725" t="s">
        <v>95</v>
      </c>
      <c r="M725">
        <v>404.99099999999999</v>
      </c>
      <c r="N725">
        <v>1</v>
      </c>
      <c r="O725">
        <v>404.99099999999999</v>
      </c>
      <c r="P725" t="s">
        <v>2190</v>
      </c>
    </row>
    <row r="726" spans="1:17" hidden="1">
      <c r="A726" t="s">
        <v>2438</v>
      </c>
      <c r="B726" t="s">
        <v>371</v>
      </c>
      <c r="C726" t="s">
        <v>296</v>
      </c>
      <c r="D726" t="s">
        <v>2189</v>
      </c>
      <c r="E726" t="s">
        <v>92</v>
      </c>
      <c r="F726">
        <v>40700</v>
      </c>
      <c r="G726" t="s">
        <v>784</v>
      </c>
      <c r="I726" t="s">
        <v>215</v>
      </c>
      <c r="J726">
        <v>2026</v>
      </c>
      <c r="K726">
        <v>5</v>
      </c>
      <c r="L726" t="s">
        <v>95</v>
      </c>
      <c r="M726">
        <v>242.99459999999999</v>
      </c>
      <c r="N726">
        <v>1</v>
      </c>
      <c r="O726">
        <v>242.99459999999999</v>
      </c>
      <c r="P726" t="s">
        <v>2190</v>
      </c>
    </row>
    <row r="727" spans="1:17" hidden="1">
      <c r="A727" t="s">
        <v>2438</v>
      </c>
      <c r="B727" t="s">
        <v>371</v>
      </c>
      <c r="C727" t="s">
        <v>296</v>
      </c>
      <c r="D727" t="s">
        <v>2189</v>
      </c>
      <c r="E727" t="s">
        <v>106</v>
      </c>
      <c r="F727">
        <v>40700</v>
      </c>
      <c r="G727" t="s">
        <v>784</v>
      </c>
      <c r="I727" t="s">
        <v>118</v>
      </c>
      <c r="J727">
        <v>2026</v>
      </c>
      <c r="K727">
        <v>5</v>
      </c>
      <c r="L727" t="s">
        <v>95</v>
      </c>
      <c r="M727">
        <v>1036.2369719999999</v>
      </c>
      <c r="N727">
        <v>1</v>
      </c>
      <c r="O727">
        <v>1036.2369719999999</v>
      </c>
      <c r="P727" t="s">
        <v>2190</v>
      </c>
    </row>
    <row r="728" spans="1:17" hidden="1">
      <c r="A728" t="s">
        <v>2438</v>
      </c>
      <c r="B728" t="s">
        <v>371</v>
      </c>
      <c r="C728" t="s">
        <v>296</v>
      </c>
      <c r="D728" t="s">
        <v>2189</v>
      </c>
      <c r="E728" t="s">
        <v>106</v>
      </c>
      <c r="F728">
        <v>40700</v>
      </c>
      <c r="G728" t="s">
        <v>784</v>
      </c>
      <c r="I728" t="s">
        <v>2198</v>
      </c>
      <c r="J728">
        <v>2026</v>
      </c>
      <c r="K728">
        <v>5</v>
      </c>
      <c r="L728" t="s">
        <v>95</v>
      </c>
      <c r="M728">
        <v>2483.9447999999998</v>
      </c>
      <c r="N728">
        <v>1</v>
      </c>
      <c r="O728">
        <v>2483.9447999999998</v>
      </c>
      <c r="P728" t="s">
        <v>2190</v>
      </c>
    </row>
    <row r="729" spans="1:17" hidden="1">
      <c r="A729" t="s">
        <v>2438</v>
      </c>
      <c r="B729" t="s">
        <v>307</v>
      </c>
      <c r="C729" t="s">
        <v>296</v>
      </c>
      <c r="D729" t="s">
        <v>2189</v>
      </c>
      <c r="E729" t="s">
        <v>106</v>
      </c>
      <c r="F729">
        <v>40700</v>
      </c>
      <c r="G729" t="s">
        <v>784</v>
      </c>
      <c r="I729" t="s">
        <v>266</v>
      </c>
      <c r="J729">
        <v>2026</v>
      </c>
      <c r="K729">
        <v>5</v>
      </c>
      <c r="L729" t="s">
        <v>95</v>
      </c>
      <c r="M729">
        <v>1636.1636399999998</v>
      </c>
      <c r="N729">
        <v>1</v>
      </c>
      <c r="O729">
        <v>1636.1636399999998</v>
      </c>
      <c r="P729" t="s">
        <v>2190</v>
      </c>
    </row>
    <row r="730" spans="1:17" hidden="1">
      <c r="A730" t="s">
        <v>2438</v>
      </c>
      <c r="B730" t="s">
        <v>307</v>
      </c>
      <c r="C730" t="s">
        <v>296</v>
      </c>
      <c r="D730" t="s">
        <v>2189</v>
      </c>
      <c r="E730" t="s">
        <v>92</v>
      </c>
      <c r="F730">
        <v>40700</v>
      </c>
      <c r="G730" t="s">
        <v>784</v>
      </c>
      <c r="I730" t="s">
        <v>141</v>
      </c>
      <c r="J730">
        <v>2026</v>
      </c>
      <c r="K730">
        <v>5</v>
      </c>
      <c r="L730" t="s">
        <v>95</v>
      </c>
      <c r="M730">
        <v>245.42454599999999</v>
      </c>
      <c r="N730">
        <v>1</v>
      </c>
      <c r="O730">
        <v>245.42454599999999</v>
      </c>
      <c r="P730" t="s">
        <v>2190</v>
      </c>
    </row>
    <row r="731" spans="1:17" hidden="1">
      <c r="A731" t="s">
        <v>2438</v>
      </c>
      <c r="B731" t="s">
        <v>308</v>
      </c>
      <c r="C731" t="s">
        <v>296</v>
      </c>
      <c r="D731" t="s">
        <v>2189</v>
      </c>
      <c r="E731" t="s">
        <v>92</v>
      </c>
      <c r="F731">
        <v>40700</v>
      </c>
      <c r="G731" t="s">
        <v>784</v>
      </c>
      <c r="I731" t="s">
        <v>260</v>
      </c>
      <c r="J731">
        <v>2026</v>
      </c>
      <c r="K731">
        <v>5</v>
      </c>
      <c r="L731" t="s">
        <v>95</v>
      </c>
      <c r="M731">
        <v>404.99099999999999</v>
      </c>
      <c r="N731">
        <v>1</v>
      </c>
      <c r="O731">
        <v>404.99099999999999</v>
      </c>
      <c r="P731" t="s">
        <v>2190</v>
      </c>
    </row>
    <row r="732" spans="1:17" hidden="1">
      <c r="A732" t="s">
        <v>2438</v>
      </c>
      <c r="B732" t="s">
        <v>308</v>
      </c>
      <c r="C732" t="s">
        <v>296</v>
      </c>
      <c r="D732" t="s">
        <v>2189</v>
      </c>
      <c r="E732" t="s">
        <v>106</v>
      </c>
      <c r="F732">
        <v>40700</v>
      </c>
      <c r="G732" t="s">
        <v>784</v>
      </c>
      <c r="I732" t="s">
        <v>2198</v>
      </c>
      <c r="J732">
        <v>2026</v>
      </c>
      <c r="K732">
        <v>5</v>
      </c>
      <c r="L732" t="s">
        <v>95</v>
      </c>
      <c r="M732">
        <v>620.98619999999994</v>
      </c>
      <c r="N732">
        <v>1</v>
      </c>
      <c r="O732">
        <v>620.98619999999994</v>
      </c>
      <c r="P732" t="s">
        <v>2190</v>
      </c>
    </row>
    <row r="733" spans="1:17" hidden="1">
      <c r="A733" t="s">
        <v>2438</v>
      </c>
      <c r="B733" t="s">
        <v>372</v>
      </c>
      <c r="C733" t="s">
        <v>296</v>
      </c>
      <c r="D733" t="s">
        <v>2189</v>
      </c>
      <c r="E733" t="s">
        <v>103</v>
      </c>
      <c r="F733">
        <v>40700</v>
      </c>
      <c r="G733" t="s">
        <v>784</v>
      </c>
      <c r="I733" t="s">
        <v>130</v>
      </c>
      <c r="J733">
        <v>2026</v>
      </c>
      <c r="K733">
        <v>5</v>
      </c>
      <c r="L733" t="s">
        <v>95</v>
      </c>
      <c r="M733">
        <v>508.43920109999993</v>
      </c>
      <c r="N733">
        <v>1</v>
      </c>
      <c r="O733">
        <v>508.43920109999993</v>
      </c>
      <c r="P733" t="s">
        <v>2190</v>
      </c>
      <c r="Q733">
        <v>1</v>
      </c>
    </row>
    <row r="734" spans="1:17" hidden="1">
      <c r="A734" t="s">
        <v>2438</v>
      </c>
      <c r="B734" t="s">
        <v>372</v>
      </c>
      <c r="C734" t="s">
        <v>296</v>
      </c>
      <c r="D734" t="s">
        <v>2189</v>
      </c>
      <c r="E734" t="s">
        <v>92</v>
      </c>
      <c r="F734">
        <v>40700</v>
      </c>
      <c r="G734" t="s">
        <v>784</v>
      </c>
      <c r="I734" t="s">
        <v>203</v>
      </c>
      <c r="J734">
        <v>2026</v>
      </c>
      <c r="K734">
        <v>5</v>
      </c>
      <c r="L734" t="s">
        <v>95</v>
      </c>
      <c r="M734">
        <v>241.02364379999997</v>
      </c>
      <c r="N734">
        <v>1</v>
      </c>
      <c r="O734">
        <v>241.02364379999997</v>
      </c>
      <c r="P734" t="s">
        <v>2190</v>
      </c>
      <c r="Q734">
        <v>1</v>
      </c>
    </row>
    <row r="735" spans="1:17" hidden="1">
      <c r="A735" t="s">
        <v>2438</v>
      </c>
      <c r="B735" t="s">
        <v>372</v>
      </c>
      <c r="C735" t="s">
        <v>296</v>
      </c>
      <c r="D735" t="s">
        <v>2189</v>
      </c>
      <c r="E735" t="s">
        <v>92</v>
      </c>
      <c r="F735">
        <v>40700</v>
      </c>
      <c r="G735" t="s">
        <v>784</v>
      </c>
      <c r="I735" t="s">
        <v>204</v>
      </c>
      <c r="J735">
        <v>2026</v>
      </c>
      <c r="K735">
        <v>5</v>
      </c>
      <c r="L735" t="s">
        <v>95</v>
      </c>
      <c r="M735">
        <v>128.24714999999998</v>
      </c>
      <c r="N735">
        <v>1</v>
      </c>
      <c r="O735">
        <v>128.24714999999998</v>
      </c>
      <c r="P735" t="s">
        <v>2190</v>
      </c>
    </row>
    <row r="736" spans="1:17" hidden="1">
      <c r="A736" t="s">
        <v>2438</v>
      </c>
      <c r="B736" t="s">
        <v>372</v>
      </c>
      <c r="C736" t="s">
        <v>296</v>
      </c>
      <c r="D736" t="s">
        <v>2189</v>
      </c>
      <c r="E736" t="s">
        <v>92</v>
      </c>
      <c r="F736">
        <v>40700</v>
      </c>
      <c r="G736" t="s">
        <v>784</v>
      </c>
      <c r="I736" t="s">
        <v>260</v>
      </c>
      <c r="J736">
        <v>2026</v>
      </c>
      <c r="K736">
        <v>5</v>
      </c>
      <c r="L736" t="s">
        <v>95</v>
      </c>
      <c r="M736">
        <v>404.99099999999999</v>
      </c>
      <c r="N736">
        <v>1</v>
      </c>
      <c r="O736">
        <v>404.99099999999999</v>
      </c>
      <c r="P736" t="s">
        <v>2190</v>
      </c>
    </row>
    <row r="737" spans="1:17" hidden="1">
      <c r="A737" t="s">
        <v>2438</v>
      </c>
      <c r="B737" t="s">
        <v>372</v>
      </c>
      <c r="C737" t="s">
        <v>296</v>
      </c>
      <c r="D737" t="s">
        <v>2189</v>
      </c>
      <c r="E737" t="s">
        <v>106</v>
      </c>
      <c r="F737">
        <v>40700</v>
      </c>
      <c r="G737" t="s">
        <v>784</v>
      </c>
      <c r="I737" t="s">
        <v>118</v>
      </c>
      <c r="J737">
        <v>2026</v>
      </c>
      <c r="K737">
        <v>5</v>
      </c>
      <c r="L737" t="s">
        <v>95</v>
      </c>
      <c r="M737">
        <v>128.24714999999998</v>
      </c>
      <c r="N737">
        <v>1</v>
      </c>
      <c r="O737">
        <v>128.24714999999998</v>
      </c>
      <c r="P737" t="s">
        <v>2190</v>
      </c>
    </row>
    <row r="738" spans="1:17" hidden="1">
      <c r="A738" t="s">
        <v>2438</v>
      </c>
      <c r="B738" t="s">
        <v>372</v>
      </c>
      <c r="C738" t="s">
        <v>296</v>
      </c>
      <c r="D738" t="s">
        <v>2189</v>
      </c>
      <c r="E738" t="s">
        <v>92</v>
      </c>
      <c r="F738">
        <v>40700</v>
      </c>
      <c r="G738" t="s">
        <v>784</v>
      </c>
      <c r="I738" t="s">
        <v>617</v>
      </c>
      <c r="J738">
        <v>2026</v>
      </c>
      <c r="K738">
        <v>5</v>
      </c>
      <c r="L738" t="s">
        <v>95</v>
      </c>
      <c r="M738">
        <v>32.7097731</v>
      </c>
      <c r="N738">
        <v>1</v>
      </c>
      <c r="O738">
        <v>32.7097731</v>
      </c>
      <c r="P738" t="s">
        <v>2190</v>
      </c>
      <c r="Q738">
        <v>1</v>
      </c>
    </row>
    <row r="739" spans="1:17" hidden="1">
      <c r="A739" t="s">
        <v>2438</v>
      </c>
      <c r="B739" t="s">
        <v>310</v>
      </c>
      <c r="C739" t="s">
        <v>296</v>
      </c>
      <c r="D739" t="s">
        <v>2189</v>
      </c>
      <c r="E739" t="s">
        <v>92</v>
      </c>
      <c r="F739">
        <v>40700</v>
      </c>
      <c r="G739" t="s">
        <v>784</v>
      </c>
      <c r="I739" t="s">
        <v>2207</v>
      </c>
      <c r="J739">
        <v>2026</v>
      </c>
      <c r="K739">
        <v>5</v>
      </c>
      <c r="L739" t="s">
        <v>95</v>
      </c>
      <c r="M739">
        <v>206.54540999999998</v>
      </c>
      <c r="N739">
        <v>1</v>
      </c>
      <c r="O739">
        <v>206.54540999999998</v>
      </c>
      <c r="P739" t="s">
        <v>2190</v>
      </c>
    </row>
    <row r="740" spans="1:17" hidden="1">
      <c r="A740" t="s">
        <v>2438</v>
      </c>
      <c r="B740" t="s">
        <v>310</v>
      </c>
      <c r="C740" t="s">
        <v>296</v>
      </c>
      <c r="D740" t="s">
        <v>2189</v>
      </c>
      <c r="E740" t="s">
        <v>103</v>
      </c>
      <c r="F740">
        <v>40700</v>
      </c>
      <c r="G740" t="s">
        <v>784</v>
      </c>
      <c r="I740" t="s">
        <v>130</v>
      </c>
      <c r="J740">
        <v>2026</v>
      </c>
      <c r="K740">
        <v>5</v>
      </c>
      <c r="L740" t="s">
        <v>95</v>
      </c>
      <c r="M740">
        <v>3872.8479348000001</v>
      </c>
      <c r="N740">
        <v>1</v>
      </c>
      <c r="O740">
        <v>3872.8479348000001</v>
      </c>
      <c r="P740" t="s">
        <v>2190</v>
      </c>
      <c r="Q740">
        <v>1</v>
      </c>
    </row>
    <row r="741" spans="1:17" hidden="1">
      <c r="A741" t="s">
        <v>2438</v>
      </c>
      <c r="B741" t="s">
        <v>310</v>
      </c>
      <c r="C741" t="s">
        <v>296</v>
      </c>
      <c r="D741" t="s">
        <v>2189</v>
      </c>
      <c r="E741" t="s">
        <v>92</v>
      </c>
      <c r="F741">
        <v>40700</v>
      </c>
      <c r="G741" t="s">
        <v>784</v>
      </c>
      <c r="I741" t="s">
        <v>196</v>
      </c>
      <c r="J741">
        <v>2026</v>
      </c>
      <c r="K741">
        <v>5</v>
      </c>
      <c r="L741" t="s">
        <v>95</v>
      </c>
      <c r="M741">
        <v>1835.9591999999998</v>
      </c>
      <c r="N741">
        <v>1</v>
      </c>
      <c r="O741">
        <v>1835.9591999999998</v>
      </c>
      <c r="P741" t="s">
        <v>2190</v>
      </c>
    </row>
    <row r="742" spans="1:17" hidden="1">
      <c r="A742" t="s">
        <v>2438</v>
      </c>
      <c r="B742" t="s">
        <v>310</v>
      </c>
      <c r="C742" t="s">
        <v>296</v>
      </c>
      <c r="D742" t="s">
        <v>2189</v>
      </c>
      <c r="E742" t="s">
        <v>92</v>
      </c>
      <c r="F742">
        <v>40700</v>
      </c>
      <c r="G742" t="s">
        <v>784</v>
      </c>
      <c r="I742" t="s">
        <v>260</v>
      </c>
      <c r="J742">
        <v>2026</v>
      </c>
      <c r="K742">
        <v>5</v>
      </c>
      <c r="L742" t="s">
        <v>95</v>
      </c>
      <c r="M742">
        <v>404.99099999999999</v>
      </c>
      <c r="N742">
        <v>1</v>
      </c>
      <c r="O742">
        <v>404.99099999999999</v>
      </c>
      <c r="P742" t="s">
        <v>2190</v>
      </c>
    </row>
    <row r="743" spans="1:17" hidden="1">
      <c r="A743" t="s">
        <v>2438</v>
      </c>
      <c r="B743" t="s">
        <v>310</v>
      </c>
      <c r="C743" t="s">
        <v>296</v>
      </c>
      <c r="D743" t="s">
        <v>2189</v>
      </c>
      <c r="E743" t="s">
        <v>106</v>
      </c>
      <c r="F743">
        <v>40700</v>
      </c>
      <c r="G743" t="s">
        <v>784</v>
      </c>
      <c r="I743" t="s">
        <v>118</v>
      </c>
      <c r="J743">
        <v>2026</v>
      </c>
      <c r="K743">
        <v>5</v>
      </c>
      <c r="L743" t="s">
        <v>95</v>
      </c>
      <c r="M743">
        <v>1923.7072499999999</v>
      </c>
      <c r="N743">
        <v>1</v>
      </c>
      <c r="O743">
        <v>1923.7072499999999</v>
      </c>
      <c r="P743" t="s">
        <v>2190</v>
      </c>
    </row>
    <row r="744" spans="1:17" hidden="1">
      <c r="A744" t="s">
        <v>2438</v>
      </c>
      <c r="B744" t="s">
        <v>590</v>
      </c>
      <c r="C744" t="s">
        <v>296</v>
      </c>
      <c r="D744" t="s">
        <v>2189</v>
      </c>
      <c r="E744" t="s">
        <v>92</v>
      </c>
      <c r="F744">
        <v>40700</v>
      </c>
      <c r="G744" t="s">
        <v>784</v>
      </c>
      <c r="I744" t="s">
        <v>260</v>
      </c>
      <c r="J744">
        <v>2026</v>
      </c>
      <c r="K744">
        <v>5</v>
      </c>
      <c r="L744" t="s">
        <v>95</v>
      </c>
      <c r="M744">
        <v>404.99099999999999</v>
      </c>
      <c r="N744">
        <v>1</v>
      </c>
      <c r="O744">
        <v>404.99099999999999</v>
      </c>
      <c r="P744" t="s">
        <v>2190</v>
      </c>
    </row>
    <row r="745" spans="1:17" hidden="1">
      <c r="A745" t="s">
        <v>2438</v>
      </c>
      <c r="B745" t="s">
        <v>590</v>
      </c>
      <c r="C745" t="s">
        <v>296</v>
      </c>
      <c r="D745" t="s">
        <v>2189</v>
      </c>
      <c r="E745" t="s">
        <v>92</v>
      </c>
      <c r="F745">
        <v>40700</v>
      </c>
      <c r="G745" t="s">
        <v>784</v>
      </c>
      <c r="I745" t="s">
        <v>215</v>
      </c>
      <c r="J745">
        <v>2026</v>
      </c>
      <c r="K745">
        <v>5</v>
      </c>
      <c r="L745" t="s">
        <v>95</v>
      </c>
      <c r="M745">
        <v>728.98379999999997</v>
      </c>
      <c r="N745">
        <v>1</v>
      </c>
      <c r="O745">
        <v>728.98379999999997</v>
      </c>
      <c r="P745" t="s">
        <v>2190</v>
      </c>
    </row>
    <row r="746" spans="1:17" hidden="1">
      <c r="A746" t="s">
        <v>2438</v>
      </c>
      <c r="B746" t="s">
        <v>590</v>
      </c>
      <c r="C746" t="s">
        <v>296</v>
      </c>
      <c r="D746" t="s">
        <v>2189</v>
      </c>
      <c r="E746" t="s">
        <v>92</v>
      </c>
      <c r="F746">
        <v>40700</v>
      </c>
      <c r="G746" t="s">
        <v>784</v>
      </c>
      <c r="I746" t="s">
        <v>692</v>
      </c>
      <c r="J746">
        <v>2026</v>
      </c>
      <c r="K746">
        <v>5</v>
      </c>
      <c r="L746" t="s">
        <v>95</v>
      </c>
      <c r="M746">
        <v>1120.4750999999999</v>
      </c>
      <c r="N746">
        <v>1</v>
      </c>
      <c r="O746">
        <v>1120.4750999999999</v>
      </c>
      <c r="P746" t="s">
        <v>2190</v>
      </c>
    </row>
    <row r="747" spans="1:17" hidden="1">
      <c r="A747" t="s">
        <v>2438</v>
      </c>
      <c r="B747" t="s">
        <v>590</v>
      </c>
      <c r="C747" t="s">
        <v>296</v>
      </c>
      <c r="D747" t="s">
        <v>2189</v>
      </c>
      <c r="E747" t="s">
        <v>106</v>
      </c>
      <c r="F747">
        <v>40700</v>
      </c>
      <c r="G747" t="s">
        <v>784</v>
      </c>
      <c r="I747" t="s">
        <v>118</v>
      </c>
      <c r="J747">
        <v>2026</v>
      </c>
      <c r="K747">
        <v>5</v>
      </c>
      <c r="L747" t="s">
        <v>95</v>
      </c>
      <c r="M747">
        <v>641.23574999999994</v>
      </c>
      <c r="N747">
        <v>1</v>
      </c>
      <c r="O747">
        <v>641.23574999999994</v>
      </c>
      <c r="P747" t="s">
        <v>2190</v>
      </c>
    </row>
    <row r="748" spans="1:17" hidden="1">
      <c r="A748" t="s">
        <v>2438</v>
      </c>
      <c r="B748" t="s">
        <v>592</v>
      </c>
      <c r="C748" t="s">
        <v>296</v>
      </c>
      <c r="D748" t="s">
        <v>2189</v>
      </c>
      <c r="E748" t="s">
        <v>92</v>
      </c>
      <c r="F748">
        <v>40700</v>
      </c>
      <c r="G748" t="s">
        <v>784</v>
      </c>
      <c r="I748" t="s">
        <v>2207</v>
      </c>
      <c r="J748">
        <v>2026</v>
      </c>
      <c r="K748">
        <v>5</v>
      </c>
      <c r="L748" t="s">
        <v>95</v>
      </c>
      <c r="M748">
        <v>26.729405999999997</v>
      </c>
      <c r="N748">
        <v>1</v>
      </c>
      <c r="O748">
        <v>26.729405999999997</v>
      </c>
      <c r="P748" t="s">
        <v>2190</v>
      </c>
    </row>
    <row r="749" spans="1:17" hidden="1">
      <c r="A749" t="s">
        <v>2438</v>
      </c>
      <c r="B749" t="s">
        <v>592</v>
      </c>
      <c r="C749" t="s">
        <v>296</v>
      </c>
      <c r="D749" t="s">
        <v>2189</v>
      </c>
      <c r="E749" t="s">
        <v>103</v>
      </c>
      <c r="F749">
        <v>40700</v>
      </c>
      <c r="G749" t="s">
        <v>784</v>
      </c>
      <c r="I749" t="s">
        <v>130</v>
      </c>
      <c r="J749">
        <v>2026</v>
      </c>
      <c r="K749">
        <v>5</v>
      </c>
      <c r="L749" t="s">
        <v>95</v>
      </c>
      <c r="M749">
        <v>849.38762429999997</v>
      </c>
      <c r="N749">
        <v>1</v>
      </c>
      <c r="O749">
        <v>849.38762429999997</v>
      </c>
      <c r="P749" t="s">
        <v>2190</v>
      </c>
      <c r="Q749">
        <v>1</v>
      </c>
    </row>
    <row r="750" spans="1:17" hidden="1">
      <c r="A750" t="s">
        <v>2438</v>
      </c>
      <c r="B750" t="s">
        <v>592</v>
      </c>
      <c r="C750" t="s">
        <v>296</v>
      </c>
      <c r="D750" t="s">
        <v>2189</v>
      </c>
      <c r="E750" t="s">
        <v>92</v>
      </c>
      <c r="F750">
        <v>40700</v>
      </c>
      <c r="G750" t="s">
        <v>784</v>
      </c>
      <c r="I750" t="s">
        <v>196</v>
      </c>
      <c r="J750">
        <v>2026</v>
      </c>
      <c r="K750">
        <v>5</v>
      </c>
      <c r="L750" t="s">
        <v>95</v>
      </c>
      <c r="M750">
        <v>388.5888645</v>
      </c>
      <c r="N750">
        <v>1</v>
      </c>
      <c r="O750">
        <v>388.5888645</v>
      </c>
      <c r="P750" t="s">
        <v>2190</v>
      </c>
    </row>
    <row r="751" spans="1:17" hidden="1">
      <c r="A751" t="s">
        <v>2438</v>
      </c>
      <c r="B751" t="s">
        <v>592</v>
      </c>
      <c r="C751" t="s">
        <v>296</v>
      </c>
      <c r="D751" t="s">
        <v>2189</v>
      </c>
      <c r="E751" t="s">
        <v>92</v>
      </c>
      <c r="F751">
        <v>40700</v>
      </c>
      <c r="G751" t="s">
        <v>784</v>
      </c>
      <c r="I751" t="s">
        <v>260</v>
      </c>
      <c r="J751">
        <v>2026</v>
      </c>
      <c r="K751">
        <v>5</v>
      </c>
      <c r="L751" t="s">
        <v>95</v>
      </c>
      <c r="M751">
        <v>409.04090999999994</v>
      </c>
      <c r="N751">
        <v>1</v>
      </c>
      <c r="O751">
        <v>409.04090999999994</v>
      </c>
      <c r="P751" t="s">
        <v>2190</v>
      </c>
    </row>
    <row r="752" spans="1:17" hidden="1">
      <c r="A752" t="s">
        <v>2438</v>
      </c>
      <c r="B752" t="s">
        <v>592</v>
      </c>
      <c r="C752" t="s">
        <v>296</v>
      </c>
      <c r="D752" t="s">
        <v>2189</v>
      </c>
      <c r="E752" t="s">
        <v>106</v>
      </c>
      <c r="F752">
        <v>40700</v>
      </c>
      <c r="G752" t="s">
        <v>784</v>
      </c>
      <c r="I752" t="s">
        <v>118</v>
      </c>
      <c r="J752">
        <v>2026</v>
      </c>
      <c r="K752">
        <v>5</v>
      </c>
      <c r="L752" t="s">
        <v>95</v>
      </c>
      <c r="M752">
        <v>1165.7665934999998</v>
      </c>
      <c r="N752">
        <v>1</v>
      </c>
      <c r="O752">
        <v>1165.7665934999998</v>
      </c>
      <c r="P752" t="s">
        <v>2190</v>
      </c>
    </row>
    <row r="753" spans="1:17" hidden="1">
      <c r="A753" t="s">
        <v>2295</v>
      </c>
      <c r="B753" t="s">
        <v>377</v>
      </c>
      <c r="C753" t="s">
        <v>378</v>
      </c>
      <c r="D753" t="s">
        <v>2189</v>
      </c>
      <c r="E753" t="s">
        <v>103</v>
      </c>
      <c r="F753">
        <v>40700</v>
      </c>
      <c r="G753" t="s">
        <v>784</v>
      </c>
      <c r="I753" t="s">
        <v>130</v>
      </c>
      <c r="J753">
        <v>2026</v>
      </c>
      <c r="K753">
        <v>5</v>
      </c>
      <c r="L753" t="s">
        <v>95</v>
      </c>
      <c r="M753">
        <v>509.1</v>
      </c>
      <c r="N753">
        <v>1</v>
      </c>
      <c r="O753">
        <v>509.1</v>
      </c>
      <c r="P753" t="s">
        <v>2190</v>
      </c>
      <c r="Q753">
        <v>1</v>
      </c>
    </row>
    <row r="754" spans="1:17" hidden="1">
      <c r="A754" t="s">
        <v>2295</v>
      </c>
      <c r="B754" t="s">
        <v>377</v>
      </c>
      <c r="C754" t="s">
        <v>378</v>
      </c>
      <c r="D754" t="s">
        <v>2189</v>
      </c>
      <c r="E754" t="s">
        <v>92</v>
      </c>
      <c r="F754">
        <v>40700</v>
      </c>
      <c r="G754" t="s">
        <v>784</v>
      </c>
      <c r="I754" t="s">
        <v>256</v>
      </c>
      <c r="J754">
        <v>2026</v>
      </c>
      <c r="K754">
        <v>5</v>
      </c>
      <c r="L754" t="s">
        <v>95</v>
      </c>
      <c r="M754">
        <v>233</v>
      </c>
      <c r="N754">
        <v>1</v>
      </c>
      <c r="O754">
        <v>233</v>
      </c>
      <c r="P754" t="s">
        <v>2190</v>
      </c>
      <c r="Q754">
        <v>1</v>
      </c>
    </row>
    <row r="755" spans="1:17" hidden="1">
      <c r="A755" t="s">
        <v>2295</v>
      </c>
      <c r="B755" t="s">
        <v>377</v>
      </c>
      <c r="C755" t="s">
        <v>378</v>
      </c>
      <c r="D755" t="s">
        <v>2189</v>
      </c>
      <c r="E755" t="s">
        <v>92</v>
      </c>
      <c r="F755">
        <v>40700</v>
      </c>
      <c r="G755" t="s">
        <v>784</v>
      </c>
      <c r="I755" t="s">
        <v>257</v>
      </c>
      <c r="J755">
        <v>2026</v>
      </c>
      <c r="K755">
        <v>5</v>
      </c>
      <c r="L755" t="s">
        <v>95</v>
      </c>
      <c r="M755">
        <v>274.48</v>
      </c>
      <c r="N755">
        <v>1</v>
      </c>
      <c r="O755">
        <v>274.48</v>
      </c>
      <c r="P755" t="s">
        <v>2190</v>
      </c>
    </row>
    <row r="756" spans="1:17" hidden="1">
      <c r="A756" t="s">
        <v>2295</v>
      </c>
      <c r="B756" t="s">
        <v>377</v>
      </c>
      <c r="C756" t="s">
        <v>378</v>
      </c>
      <c r="D756" t="s">
        <v>2189</v>
      </c>
      <c r="E756" t="s">
        <v>92</v>
      </c>
      <c r="F756">
        <v>40700</v>
      </c>
      <c r="G756" t="s">
        <v>784</v>
      </c>
      <c r="I756" t="s">
        <v>260</v>
      </c>
      <c r="J756">
        <v>2026</v>
      </c>
      <c r="K756">
        <v>5</v>
      </c>
      <c r="L756" t="s">
        <v>95</v>
      </c>
      <c r="M756">
        <v>1370.3</v>
      </c>
      <c r="N756">
        <v>1</v>
      </c>
      <c r="O756">
        <v>1370.3</v>
      </c>
      <c r="P756" t="s">
        <v>2190</v>
      </c>
    </row>
    <row r="757" spans="1:17" hidden="1">
      <c r="A757" t="s">
        <v>2295</v>
      </c>
      <c r="B757" t="s">
        <v>377</v>
      </c>
      <c r="C757" t="s">
        <v>378</v>
      </c>
      <c r="D757" t="s">
        <v>2189</v>
      </c>
      <c r="E757" t="s">
        <v>106</v>
      </c>
      <c r="F757">
        <v>40700</v>
      </c>
      <c r="G757" t="s">
        <v>784</v>
      </c>
      <c r="I757" t="s">
        <v>163</v>
      </c>
      <c r="J757">
        <v>2026</v>
      </c>
      <c r="K757">
        <v>5</v>
      </c>
      <c r="L757" t="s">
        <v>95</v>
      </c>
      <c r="M757">
        <v>343.1</v>
      </c>
      <c r="N757">
        <v>1</v>
      </c>
      <c r="O757">
        <v>343.1</v>
      </c>
      <c r="P757" t="s">
        <v>2190</v>
      </c>
    </row>
    <row r="758" spans="1:17" hidden="1">
      <c r="A758" t="s">
        <v>2295</v>
      </c>
      <c r="B758" t="s">
        <v>377</v>
      </c>
      <c r="C758" t="s">
        <v>378</v>
      </c>
      <c r="D758" t="s">
        <v>2189</v>
      </c>
      <c r="E758" t="s">
        <v>92</v>
      </c>
      <c r="F758">
        <v>40700</v>
      </c>
      <c r="G758" t="s">
        <v>784</v>
      </c>
      <c r="I758" t="s">
        <v>683</v>
      </c>
      <c r="J758">
        <v>2026</v>
      </c>
      <c r="K758">
        <v>5</v>
      </c>
      <c r="L758" t="s">
        <v>95</v>
      </c>
      <c r="M758">
        <v>107.1</v>
      </c>
      <c r="N758">
        <v>1</v>
      </c>
      <c r="O758">
        <v>107.1</v>
      </c>
      <c r="P758" t="s">
        <v>2190</v>
      </c>
      <c r="Q758">
        <v>1</v>
      </c>
    </row>
    <row r="759" spans="1:17" hidden="1">
      <c r="A759" t="s">
        <v>2621</v>
      </c>
      <c r="B759" t="s">
        <v>2065</v>
      </c>
      <c r="C759" t="s">
        <v>370</v>
      </c>
      <c r="D759" t="s">
        <v>2189</v>
      </c>
      <c r="E759" t="s">
        <v>92</v>
      </c>
      <c r="F759">
        <v>40700</v>
      </c>
      <c r="G759" t="s">
        <v>784</v>
      </c>
      <c r="I759" t="s">
        <v>260</v>
      </c>
      <c r="J759">
        <v>2026</v>
      </c>
      <c r="K759">
        <v>5</v>
      </c>
      <c r="L759" t="s">
        <v>95</v>
      </c>
      <c r="M759">
        <v>402.36</v>
      </c>
      <c r="N759">
        <v>1</v>
      </c>
      <c r="O759">
        <v>402.36</v>
      </c>
      <c r="P759" t="s">
        <v>2190</v>
      </c>
    </row>
    <row r="760" spans="1:17" hidden="1">
      <c r="A760" t="s">
        <v>2621</v>
      </c>
      <c r="B760" t="s">
        <v>2065</v>
      </c>
      <c r="C760" t="s">
        <v>370</v>
      </c>
      <c r="D760" t="s">
        <v>2189</v>
      </c>
      <c r="E760" t="s">
        <v>106</v>
      </c>
      <c r="F760">
        <v>40700</v>
      </c>
      <c r="G760" t="s">
        <v>784</v>
      </c>
      <c r="I760" t="s">
        <v>2198</v>
      </c>
      <c r="J760">
        <v>2026</v>
      </c>
      <c r="K760">
        <v>5</v>
      </c>
      <c r="L760" t="s">
        <v>95</v>
      </c>
      <c r="M760">
        <v>616.96</v>
      </c>
      <c r="N760">
        <v>1</v>
      </c>
      <c r="O760">
        <v>616.96</v>
      </c>
      <c r="P760" t="s">
        <v>2190</v>
      </c>
    </row>
    <row r="761" spans="1:17" hidden="1">
      <c r="A761" t="s">
        <v>879</v>
      </c>
      <c r="B761" t="s">
        <v>2245</v>
      </c>
      <c r="C761" t="s">
        <v>133</v>
      </c>
      <c r="D761" t="s">
        <v>2189</v>
      </c>
      <c r="E761" t="s">
        <v>105</v>
      </c>
      <c r="F761">
        <v>40700</v>
      </c>
      <c r="G761" t="s">
        <v>784</v>
      </c>
      <c r="I761" t="s">
        <v>2246</v>
      </c>
      <c r="J761">
        <v>2026</v>
      </c>
      <c r="K761">
        <v>5</v>
      </c>
      <c r="L761" t="s">
        <v>95</v>
      </c>
      <c r="M761">
        <v>-37.909999999999997</v>
      </c>
      <c r="N761">
        <v>1</v>
      </c>
      <c r="O761">
        <v>-37.909999999999997</v>
      </c>
      <c r="P761" t="s">
        <v>2190</v>
      </c>
      <c r="Q761" t="s">
        <v>97</v>
      </c>
    </row>
    <row r="762" spans="1:17" hidden="1">
      <c r="A762" t="s">
        <v>879</v>
      </c>
      <c r="B762" t="s">
        <v>2245</v>
      </c>
      <c r="C762" t="s">
        <v>133</v>
      </c>
      <c r="D762" t="s">
        <v>2189</v>
      </c>
      <c r="E762" t="s">
        <v>92</v>
      </c>
      <c r="F762">
        <v>40700</v>
      </c>
      <c r="G762" t="s">
        <v>784</v>
      </c>
      <c r="I762" t="s">
        <v>260</v>
      </c>
      <c r="J762">
        <v>2026</v>
      </c>
      <c r="K762">
        <v>5</v>
      </c>
      <c r="L762" t="s">
        <v>95</v>
      </c>
      <c r="M762">
        <v>-621.64</v>
      </c>
      <c r="N762">
        <v>1</v>
      </c>
      <c r="O762">
        <v>-621.64</v>
      </c>
      <c r="P762" t="s">
        <v>2190</v>
      </c>
    </row>
    <row r="763" spans="1:17" hidden="1">
      <c r="A763" t="s">
        <v>2295</v>
      </c>
      <c r="B763" t="s">
        <v>377</v>
      </c>
      <c r="C763" t="s">
        <v>2188</v>
      </c>
      <c r="D763" t="s">
        <v>2189</v>
      </c>
      <c r="E763" t="s">
        <v>2350</v>
      </c>
      <c r="F763">
        <v>40700</v>
      </c>
      <c r="G763" t="s">
        <v>784</v>
      </c>
      <c r="I763" t="s">
        <v>2188</v>
      </c>
      <c r="J763">
        <v>2026</v>
      </c>
      <c r="K763">
        <v>5</v>
      </c>
      <c r="L763" t="s">
        <v>95</v>
      </c>
      <c r="M763">
        <v>0</v>
      </c>
      <c r="N763">
        <v>1</v>
      </c>
      <c r="O763">
        <v>0</v>
      </c>
      <c r="P763" t="s">
        <v>2190</v>
      </c>
      <c r="Q763" t="s">
        <v>97</v>
      </c>
    </row>
    <row r="764" spans="1:17" hidden="1">
      <c r="A764" t="s">
        <v>2295</v>
      </c>
      <c r="B764" t="s">
        <v>377</v>
      </c>
      <c r="C764" t="s">
        <v>2188</v>
      </c>
      <c r="D764" t="s">
        <v>2189</v>
      </c>
      <c r="E764" t="s">
        <v>2350</v>
      </c>
      <c r="F764">
        <v>40700</v>
      </c>
      <c r="G764" t="s">
        <v>784</v>
      </c>
      <c r="I764" t="s">
        <v>2188</v>
      </c>
      <c r="J764">
        <v>2026</v>
      </c>
      <c r="K764">
        <v>5</v>
      </c>
      <c r="L764" t="s">
        <v>95</v>
      </c>
      <c r="M764">
        <v>0</v>
      </c>
      <c r="N764">
        <v>1</v>
      </c>
      <c r="O764">
        <v>0</v>
      </c>
      <c r="P764" t="s">
        <v>2190</v>
      </c>
      <c r="Q764" t="s">
        <v>97</v>
      </c>
    </row>
    <row r="765" spans="1:17" hidden="1">
      <c r="A765" t="s">
        <v>2295</v>
      </c>
      <c r="B765" t="s">
        <v>377</v>
      </c>
      <c r="C765" t="s">
        <v>2188</v>
      </c>
      <c r="D765" t="s">
        <v>2189</v>
      </c>
      <c r="E765" t="s">
        <v>2350</v>
      </c>
      <c r="F765">
        <v>40700</v>
      </c>
      <c r="G765" t="s">
        <v>784</v>
      </c>
      <c r="I765" t="s">
        <v>2188</v>
      </c>
      <c r="J765">
        <v>2026</v>
      </c>
      <c r="K765">
        <v>5</v>
      </c>
      <c r="L765" t="s">
        <v>95</v>
      </c>
      <c r="M765">
        <v>0</v>
      </c>
      <c r="N765">
        <v>1</v>
      </c>
      <c r="O765">
        <v>0</v>
      </c>
      <c r="P765" t="s">
        <v>2190</v>
      </c>
      <c r="Q765" t="s">
        <v>97</v>
      </c>
    </row>
    <row r="766" spans="1:17" hidden="1">
      <c r="A766" t="s">
        <v>2295</v>
      </c>
      <c r="B766" t="s">
        <v>377</v>
      </c>
      <c r="C766" t="s">
        <v>2188</v>
      </c>
      <c r="D766" t="s">
        <v>2189</v>
      </c>
      <c r="E766" t="s">
        <v>2350</v>
      </c>
      <c r="F766">
        <v>40700</v>
      </c>
      <c r="G766" t="s">
        <v>784</v>
      </c>
      <c r="I766" t="s">
        <v>2188</v>
      </c>
      <c r="J766">
        <v>2026</v>
      </c>
      <c r="K766">
        <v>5</v>
      </c>
      <c r="L766" t="s">
        <v>95</v>
      </c>
      <c r="M766">
        <v>0</v>
      </c>
      <c r="N766">
        <v>1</v>
      </c>
      <c r="O766">
        <v>0</v>
      </c>
      <c r="P766" t="s">
        <v>2190</v>
      </c>
      <c r="Q766" t="s">
        <v>97</v>
      </c>
    </row>
    <row r="767" spans="1:17" hidden="1">
      <c r="A767" t="s">
        <v>2295</v>
      </c>
      <c r="B767" t="s">
        <v>377</v>
      </c>
      <c r="C767" t="s">
        <v>2188</v>
      </c>
      <c r="D767" t="s">
        <v>2189</v>
      </c>
      <c r="E767" t="s">
        <v>2350</v>
      </c>
      <c r="F767">
        <v>40700</v>
      </c>
      <c r="G767" t="s">
        <v>784</v>
      </c>
      <c r="I767" t="s">
        <v>2188</v>
      </c>
      <c r="J767">
        <v>2026</v>
      </c>
      <c r="K767">
        <v>5</v>
      </c>
      <c r="L767" t="s">
        <v>95</v>
      </c>
      <c r="M767">
        <v>0</v>
      </c>
      <c r="N767">
        <v>1</v>
      </c>
      <c r="O767">
        <v>0</v>
      </c>
      <c r="P767" t="s">
        <v>2190</v>
      </c>
      <c r="Q767" t="s">
        <v>97</v>
      </c>
    </row>
    <row r="768" spans="1:17" hidden="1">
      <c r="A768" t="s">
        <v>2516</v>
      </c>
      <c r="B768" t="s">
        <v>314</v>
      </c>
      <c r="C768" t="s">
        <v>315</v>
      </c>
      <c r="D768" t="s">
        <v>2189</v>
      </c>
      <c r="E768" t="s">
        <v>102</v>
      </c>
      <c r="F768">
        <v>40700</v>
      </c>
      <c r="G768" t="s">
        <v>784</v>
      </c>
      <c r="I768" t="s">
        <v>333</v>
      </c>
      <c r="J768">
        <v>2026</v>
      </c>
      <c r="K768">
        <v>5</v>
      </c>
      <c r="L768" t="s">
        <v>95</v>
      </c>
      <c r="M768">
        <v>0</v>
      </c>
      <c r="N768">
        <v>1</v>
      </c>
      <c r="O768">
        <v>0</v>
      </c>
      <c r="P768" t="s">
        <v>2190</v>
      </c>
    </row>
    <row r="769" spans="1:17" hidden="1">
      <c r="A769" t="s">
        <v>2516</v>
      </c>
      <c r="B769" t="s">
        <v>314</v>
      </c>
      <c r="C769" t="s">
        <v>315</v>
      </c>
      <c r="D769" t="s">
        <v>2189</v>
      </c>
      <c r="E769" t="s">
        <v>103</v>
      </c>
      <c r="F769">
        <v>40700</v>
      </c>
      <c r="G769" t="s">
        <v>784</v>
      </c>
      <c r="I769" t="s">
        <v>2248</v>
      </c>
      <c r="J769">
        <v>2026</v>
      </c>
      <c r="K769">
        <v>5</v>
      </c>
      <c r="L769" t="s">
        <v>95</v>
      </c>
      <c r="M769">
        <v>0</v>
      </c>
      <c r="N769">
        <v>1</v>
      </c>
      <c r="O769">
        <v>0</v>
      </c>
      <c r="P769" t="s">
        <v>2190</v>
      </c>
      <c r="Q769" t="s">
        <v>97</v>
      </c>
    </row>
    <row r="770" spans="1:17" hidden="1">
      <c r="A770" t="s">
        <v>2295</v>
      </c>
      <c r="B770" t="s">
        <v>314</v>
      </c>
      <c r="C770" t="s">
        <v>314</v>
      </c>
      <c r="D770" t="s">
        <v>2189</v>
      </c>
      <c r="E770" t="s">
        <v>92</v>
      </c>
      <c r="F770">
        <v>40700</v>
      </c>
      <c r="G770" t="s">
        <v>784</v>
      </c>
      <c r="I770" t="s">
        <v>2185</v>
      </c>
      <c r="J770">
        <v>2026</v>
      </c>
      <c r="K770">
        <v>5</v>
      </c>
      <c r="L770" t="s">
        <v>95</v>
      </c>
      <c r="M770">
        <v>0</v>
      </c>
      <c r="N770">
        <v>1</v>
      </c>
      <c r="O770">
        <v>0</v>
      </c>
      <c r="P770" t="s">
        <v>2190</v>
      </c>
      <c r="Q770" t="s">
        <v>97</v>
      </c>
    </row>
    <row r="771" spans="1:17" hidden="1">
      <c r="A771" t="s">
        <v>2295</v>
      </c>
      <c r="B771" t="s">
        <v>314</v>
      </c>
      <c r="C771" t="s">
        <v>314</v>
      </c>
      <c r="D771" t="s">
        <v>2189</v>
      </c>
      <c r="E771" t="s">
        <v>103</v>
      </c>
      <c r="F771">
        <v>40700</v>
      </c>
      <c r="G771" t="s">
        <v>784</v>
      </c>
      <c r="I771" t="s">
        <v>2185</v>
      </c>
      <c r="J771">
        <v>2026</v>
      </c>
      <c r="K771">
        <v>5</v>
      </c>
      <c r="L771" t="s">
        <v>95</v>
      </c>
      <c r="M771">
        <v>0</v>
      </c>
      <c r="N771">
        <v>1</v>
      </c>
      <c r="O771">
        <v>0</v>
      </c>
      <c r="P771" t="s">
        <v>2190</v>
      </c>
      <c r="Q771" t="s">
        <v>97</v>
      </c>
    </row>
    <row r="772" spans="1:17" hidden="1">
      <c r="A772" t="s">
        <v>2295</v>
      </c>
      <c r="B772" t="s">
        <v>314</v>
      </c>
      <c r="C772" t="s">
        <v>314</v>
      </c>
      <c r="D772" t="s">
        <v>2189</v>
      </c>
      <c r="E772" t="s">
        <v>106</v>
      </c>
      <c r="F772">
        <v>40700</v>
      </c>
      <c r="G772" t="s">
        <v>784</v>
      </c>
      <c r="I772" t="s">
        <v>2185</v>
      </c>
      <c r="J772">
        <v>2026</v>
      </c>
      <c r="K772">
        <v>5</v>
      </c>
      <c r="L772" t="s">
        <v>95</v>
      </c>
      <c r="M772">
        <v>0</v>
      </c>
      <c r="N772">
        <v>1</v>
      </c>
      <c r="O772">
        <v>0</v>
      </c>
      <c r="P772" t="s">
        <v>2190</v>
      </c>
      <c r="Q772" t="s">
        <v>97</v>
      </c>
    </row>
    <row r="773" spans="1:17" hidden="1">
      <c r="A773" t="s">
        <v>2516</v>
      </c>
      <c r="B773" t="s">
        <v>314</v>
      </c>
      <c r="C773" t="s">
        <v>315</v>
      </c>
      <c r="D773" t="s">
        <v>2189</v>
      </c>
      <c r="E773" t="s">
        <v>103</v>
      </c>
      <c r="F773">
        <v>40700</v>
      </c>
      <c r="G773" t="s">
        <v>784</v>
      </c>
      <c r="I773" t="s">
        <v>2249</v>
      </c>
      <c r="J773">
        <v>2026</v>
      </c>
      <c r="K773">
        <v>5</v>
      </c>
      <c r="L773" t="s">
        <v>95</v>
      </c>
      <c r="M773">
        <v>-55991.366456891818</v>
      </c>
      <c r="N773">
        <v>1</v>
      </c>
      <c r="O773">
        <v>-55991.366456891818</v>
      </c>
      <c r="P773" t="s">
        <v>2190</v>
      </c>
      <c r="Q773" t="s">
        <v>97</v>
      </c>
    </row>
    <row r="774" spans="1:17" hidden="1">
      <c r="A774" t="s">
        <v>2516</v>
      </c>
      <c r="B774" t="s">
        <v>314</v>
      </c>
      <c r="C774" t="s">
        <v>315</v>
      </c>
      <c r="D774" t="s">
        <v>2189</v>
      </c>
      <c r="E774" t="s">
        <v>92</v>
      </c>
      <c r="F774">
        <v>40700</v>
      </c>
      <c r="G774" t="s">
        <v>784</v>
      </c>
      <c r="I774" t="s">
        <v>2249</v>
      </c>
      <c r="J774">
        <v>2026</v>
      </c>
      <c r="K774">
        <v>5</v>
      </c>
      <c r="L774" t="s">
        <v>95</v>
      </c>
      <c r="M774">
        <v>-20002.395411375011</v>
      </c>
      <c r="N774">
        <v>1</v>
      </c>
      <c r="O774">
        <v>-20002.395411375011</v>
      </c>
      <c r="P774" t="s">
        <v>2190</v>
      </c>
      <c r="Q774" t="s">
        <v>97</v>
      </c>
    </row>
    <row r="775" spans="1:17" hidden="1">
      <c r="A775" t="s">
        <v>2516</v>
      </c>
      <c r="B775" t="s">
        <v>314</v>
      </c>
      <c r="C775" t="s">
        <v>315</v>
      </c>
      <c r="D775" t="s">
        <v>2189</v>
      </c>
      <c r="E775" t="s">
        <v>105</v>
      </c>
      <c r="F775">
        <v>40700</v>
      </c>
      <c r="G775" t="s">
        <v>784</v>
      </c>
      <c r="I775" t="s">
        <v>2250</v>
      </c>
      <c r="J775">
        <v>2026</v>
      </c>
      <c r="K775">
        <v>5</v>
      </c>
      <c r="L775" t="s">
        <v>95</v>
      </c>
      <c r="M775">
        <v>0</v>
      </c>
      <c r="N775">
        <v>1</v>
      </c>
      <c r="O775">
        <v>0</v>
      </c>
      <c r="P775" t="s">
        <v>2190</v>
      </c>
    </row>
    <row r="776" spans="1:17" hidden="1">
      <c r="A776" t="s">
        <v>2516</v>
      </c>
      <c r="B776" t="s">
        <v>314</v>
      </c>
      <c r="C776" t="s">
        <v>315</v>
      </c>
      <c r="D776" t="s">
        <v>2189</v>
      </c>
      <c r="E776" t="s">
        <v>103</v>
      </c>
      <c r="F776">
        <v>40700</v>
      </c>
      <c r="G776" t="s">
        <v>784</v>
      </c>
      <c r="I776" t="s">
        <v>2251</v>
      </c>
      <c r="J776">
        <v>2026</v>
      </c>
      <c r="K776">
        <v>5</v>
      </c>
      <c r="L776" t="s">
        <v>95</v>
      </c>
      <c r="M776">
        <v>49609.428087507884</v>
      </c>
      <c r="N776">
        <v>1</v>
      </c>
      <c r="O776">
        <v>49609.428087507884</v>
      </c>
      <c r="P776" t="s">
        <v>2190</v>
      </c>
      <c r="Q776" t="s">
        <v>97</v>
      </c>
    </row>
    <row r="777" spans="1:17" hidden="1">
      <c r="A777" t="s">
        <v>2516</v>
      </c>
      <c r="B777" t="s">
        <v>314</v>
      </c>
      <c r="C777" t="s">
        <v>315</v>
      </c>
      <c r="D777" t="s">
        <v>2189</v>
      </c>
      <c r="E777" t="s">
        <v>92</v>
      </c>
      <c r="F777">
        <v>40700</v>
      </c>
      <c r="G777" t="s">
        <v>784</v>
      </c>
      <c r="I777" t="s">
        <v>2251</v>
      </c>
      <c r="J777">
        <v>2026</v>
      </c>
      <c r="K777">
        <v>5</v>
      </c>
      <c r="L777" t="s">
        <v>95</v>
      </c>
      <c r="M777">
        <v>20672.093674399999</v>
      </c>
      <c r="N777">
        <v>1</v>
      </c>
      <c r="O777">
        <v>20672.093674399999</v>
      </c>
      <c r="P777" t="s">
        <v>2190</v>
      </c>
      <c r="Q777" t="s">
        <v>97</v>
      </c>
    </row>
    <row r="778" spans="1:17" hidden="1">
      <c r="A778" t="s">
        <v>2516</v>
      </c>
      <c r="B778" t="s">
        <v>314</v>
      </c>
      <c r="C778" t="s">
        <v>315</v>
      </c>
      <c r="D778" t="s">
        <v>2189</v>
      </c>
      <c r="E778" t="s">
        <v>105</v>
      </c>
      <c r="F778">
        <v>40700</v>
      </c>
      <c r="G778" t="s">
        <v>784</v>
      </c>
      <c r="I778" t="s">
        <v>2250</v>
      </c>
      <c r="J778">
        <v>2026</v>
      </c>
      <c r="K778">
        <v>5</v>
      </c>
      <c r="L778" t="s">
        <v>95</v>
      </c>
      <c r="M778">
        <v>0</v>
      </c>
      <c r="N778">
        <v>1</v>
      </c>
      <c r="O778">
        <v>0</v>
      </c>
      <c r="P778" t="s">
        <v>2190</v>
      </c>
    </row>
    <row r="779" spans="1:17" hidden="1">
      <c r="A779" t="s">
        <v>2295</v>
      </c>
      <c r="B779" t="s">
        <v>314</v>
      </c>
      <c r="C779" t="s">
        <v>314</v>
      </c>
      <c r="D779" t="s">
        <v>2189</v>
      </c>
      <c r="E779" t="s">
        <v>92</v>
      </c>
      <c r="F779">
        <v>40700</v>
      </c>
      <c r="G779" t="s">
        <v>784</v>
      </c>
      <c r="I779" t="s">
        <v>326</v>
      </c>
      <c r="J779">
        <v>2026</v>
      </c>
      <c r="K779">
        <v>5</v>
      </c>
      <c r="L779" t="s">
        <v>95</v>
      </c>
      <c r="M779">
        <v>-515.27795069926697</v>
      </c>
      <c r="N779">
        <v>1</v>
      </c>
      <c r="O779">
        <v>-515.27795069926697</v>
      </c>
      <c r="P779" t="s">
        <v>2190</v>
      </c>
      <c r="Q779" t="s">
        <v>97</v>
      </c>
    </row>
    <row r="780" spans="1:17" hidden="1">
      <c r="A780" t="s">
        <v>2295</v>
      </c>
      <c r="B780" t="s">
        <v>314</v>
      </c>
      <c r="C780" t="s">
        <v>314</v>
      </c>
      <c r="D780" t="s">
        <v>2189</v>
      </c>
      <c r="E780" t="s">
        <v>104</v>
      </c>
      <c r="F780">
        <v>40700</v>
      </c>
      <c r="G780" t="s">
        <v>784</v>
      </c>
      <c r="I780" t="s">
        <v>326</v>
      </c>
      <c r="J780">
        <v>2026</v>
      </c>
      <c r="K780">
        <v>5</v>
      </c>
      <c r="L780" t="s">
        <v>95</v>
      </c>
      <c r="M780">
        <v>0</v>
      </c>
      <c r="N780">
        <v>1</v>
      </c>
      <c r="O780">
        <v>0</v>
      </c>
      <c r="P780" t="s">
        <v>2190</v>
      </c>
      <c r="Q780" t="s">
        <v>97</v>
      </c>
    </row>
    <row r="781" spans="1:17" hidden="1">
      <c r="A781" t="s">
        <v>2295</v>
      </c>
      <c r="B781" t="s">
        <v>314</v>
      </c>
      <c r="C781" t="s">
        <v>314</v>
      </c>
      <c r="D781" t="s">
        <v>2189</v>
      </c>
      <c r="E781" t="s">
        <v>105</v>
      </c>
      <c r="F781">
        <v>40700</v>
      </c>
      <c r="G781" t="s">
        <v>784</v>
      </c>
      <c r="I781" t="s">
        <v>326</v>
      </c>
      <c r="J781">
        <v>2026</v>
      </c>
      <c r="K781">
        <v>5</v>
      </c>
      <c r="L781" t="s">
        <v>95</v>
      </c>
      <c r="M781">
        <v>-6.9925566000000572</v>
      </c>
      <c r="N781">
        <v>1</v>
      </c>
      <c r="O781">
        <v>-6.9925566000000572</v>
      </c>
      <c r="P781" t="s">
        <v>2190</v>
      </c>
      <c r="Q781" t="s">
        <v>97</v>
      </c>
    </row>
    <row r="782" spans="1:17" hidden="1">
      <c r="A782" t="s">
        <v>2295</v>
      </c>
      <c r="B782" t="s">
        <v>314</v>
      </c>
      <c r="C782" t="s">
        <v>314</v>
      </c>
      <c r="D782" t="s">
        <v>2189</v>
      </c>
      <c r="E782" t="s">
        <v>103</v>
      </c>
      <c r="F782">
        <v>40700</v>
      </c>
      <c r="G782" t="s">
        <v>784</v>
      </c>
      <c r="I782" t="s">
        <v>326</v>
      </c>
      <c r="J782">
        <v>2026</v>
      </c>
      <c r="K782">
        <v>5</v>
      </c>
      <c r="L782" t="s">
        <v>95</v>
      </c>
      <c r="M782">
        <v>-159.07451151609703</v>
      </c>
      <c r="N782">
        <v>1</v>
      </c>
      <c r="O782">
        <v>-159.07451151609703</v>
      </c>
      <c r="P782" t="s">
        <v>2190</v>
      </c>
      <c r="Q782" t="s">
        <v>97</v>
      </c>
    </row>
    <row r="783" spans="1:17" hidden="1">
      <c r="A783" t="s">
        <v>2295</v>
      </c>
      <c r="B783" t="s">
        <v>314</v>
      </c>
      <c r="C783" t="s">
        <v>314</v>
      </c>
      <c r="D783" t="s">
        <v>2189</v>
      </c>
      <c r="E783" t="s">
        <v>2350</v>
      </c>
      <c r="F783">
        <v>40700</v>
      </c>
      <c r="G783" t="s">
        <v>784</v>
      </c>
      <c r="I783" t="s">
        <v>326</v>
      </c>
      <c r="J783">
        <v>2026</v>
      </c>
      <c r="K783">
        <v>5</v>
      </c>
      <c r="L783" t="s">
        <v>95</v>
      </c>
      <c r="M783">
        <v>1</v>
      </c>
      <c r="N783">
        <v>1</v>
      </c>
      <c r="O783">
        <v>1</v>
      </c>
      <c r="P783" t="s">
        <v>2190</v>
      </c>
      <c r="Q783" t="s">
        <v>97</v>
      </c>
    </row>
    <row r="784" spans="1:17" hidden="1">
      <c r="A784" t="s">
        <v>2295</v>
      </c>
      <c r="B784" t="s">
        <v>314</v>
      </c>
      <c r="C784" t="s">
        <v>314</v>
      </c>
      <c r="D784" t="s">
        <v>2189</v>
      </c>
      <c r="E784" t="s">
        <v>2350</v>
      </c>
      <c r="F784">
        <v>40700</v>
      </c>
      <c r="G784" t="s">
        <v>784</v>
      </c>
      <c r="I784" t="s">
        <v>326</v>
      </c>
      <c r="J784">
        <v>2026</v>
      </c>
      <c r="K784">
        <v>5</v>
      </c>
      <c r="L784" t="s">
        <v>95</v>
      </c>
      <c r="M784">
        <v>0</v>
      </c>
      <c r="N784">
        <v>1</v>
      </c>
      <c r="O784">
        <v>0</v>
      </c>
      <c r="P784" t="s">
        <v>2190</v>
      </c>
      <c r="Q784" t="s">
        <v>97</v>
      </c>
    </row>
    <row r="785" spans="1:17" hidden="1">
      <c r="A785" t="s">
        <v>2295</v>
      </c>
      <c r="B785" t="s">
        <v>314</v>
      </c>
      <c r="C785" t="s">
        <v>314</v>
      </c>
      <c r="D785" t="s">
        <v>2189</v>
      </c>
      <c r="E785" t="s">
        <v>102</v>
      </c>
      <c r="F785">
        <v>40700</v>
      </c>
      <c r="G785" t="s">
        <v>784</v>
      </c>
      <c r="I785" t="s">
        <v>326</v>
      </c>
      <c r="J785">
        <v>2026</v>
      </c>
      <c r="K785">
        <v>5</v>
      </c>
      <c r="L785" t="s">
        <v>95</v>
      </c>
      <c r="M785">
        <v>0</v>
      </c>
      <c r="N785">
        <v>1</v>
      </c>
      <c r="O785">
        <v>0</v>
      </c>
      <c r="P785" t="s">
        <v>2190</v>
      </c>
      <c r="Q785" t="s">
        <v>97</v>
      </c>
    </row>
    <row r="786" spans="1:17" hidden="1">
      <c r="A786" t="s">
        <v>2295</v>
      </c>
      <c r="B786" t="s">
        <v>314</v>
      </c>
      <c r="C786" t="s">
        <v>314</v>
      </c>
      <c r="D786" t="s">
        <v>2189</v>
      </c>
      <c r="E786" t="s">
        <v>106</v>
      </c>
      <c r="F786">
        <v>40700</v>
      </c>
      <c r="G786" t="s">
        <v>784</v>
      </c>
      <c r="I786" t="s">
        <v>326</v>
      </c>
      <c r="J786">
        <v>2026</v>
      </c>
      <c r="K786">
        <v>5</v>
      </c>
      <c r="L786" t="s">
        <v>95</v>
      </c>
      <c r="M786">
        <v>-344.44855026647519</v>
      </c>
      <c r="N786">
        <v>1</v>
      </c>
      <c r="O786">
        <v>-344.44855026647519</v>
      </c>
      <c r="P786" t="s">
        <v>2190</v>
      </c>
      <c r="Q786" t="s">
        <v>97</v>
      </c>
    </row>
    <row r="787" spans="1:17">
      <c r="A787" t="s">
        <v>2295</v>
      </c>
      <c r="B787" t="s">
        <v>94</v>
      </c>
      <c r="C787" t="s">
        <v>91</v>
      </c>
      <c r="D787" t="s">
        <v>91</v>
      </c>
      <c r="E787" t="s">
        <v>92</v>
      </c>
      <c r="F787">
        <v>40700</v>
      </c>
      <c r="G787" t="s">
        <v>784</v>
      </c>
      <c r="I787" t="s">
        <v>94</v>
      </c>
      <c r="J787">
        <v>2026</v>
      </c>
      <c r="K787">
        <v>5</v>
      </c>
      <c r="L787" t="s">
        <v>95</v>
      </c>
      <c r="M787">
        <v>193458.76</v>
      </c>
      <c r="N787">
        <v>1</v>
      </c>
      <c r="O787">
        <v>193458.76</v>
      </c>
      <c r="P787" t="s">
        <v>2111</v>
      </c>
      <c r="Q787" t="s">
        <v>97</v>
      </c>
    </row>
    <row r="788" spans="1:17">
      <c r="A788" t="s">
        <v>2295</v>
      </c>
      <c r="B788" t="s">
        <v>94</v>
      </c>
      <c r="C788" t="s">
        <v>91</v>
      </c>
      <c r="D788" t="s">
        <v>91</v>
      </c>
      <c r="E788" t="s">
        <v>103</v>
      </c>
      <c r="F788">
        <v>40700</v>
      </c>
      <c r="G788" t="s">
        <v>784</v>
      </c>
      <c r="I788" t="s">
        <v>94</v>
      </c>
      <c r="J788">
        <v>2026</v>
      </c>
      <c r="K788">
        <v>5</v>
      </c>
      <c r="L788" t="s">
        <v>95</v>
      </c>
      <c r="M788">
        <v>31807.25</v>
      </c>
      <c r="N788">
        <v>1</v>
      </c>
      <c r="O788">
        <v>31807.25</v>
      </c>
      <c r="P788" t="s">
        <v>2111</v>
      </c>
      <c r="Q788" t="s">
        <v>97</v>
      </c>
    </row>
    <row r="789" spans="1:17">
      <c r="A789" t="s">
        <v>2295</v>
      </c>
      <c r="B789" t="s">
        <v>94</v>
      </c>
      <c r="C789" t="s">
        <v>91</v>
      </c>
      <c r="D789" t="s">
        <v>91</v>
      </c>
      <c r="E789" t="s">
        <v>105</v>
      </c>
      <c r="F789">
        <v>40700</v>
      </c>
      <c r="G789" t="s">
        <v>784</v>
      </c>
      <c r="I789" t="s">
        <v>94</v>
      </c>
      <c r="J789">
        <v>2026</v>
      </c>
      <c r="K789">
        <v>5</v>
      </c>
      <c r="L789" t="s">
        <v>95</v>
      </c>
      <c r="M789">
        <v>2991.7</v>
      </c>
      <c r="N789">
        <v>1</v>
      </c>
      <c r="O789">
        <v>2991.7</v>
      </c>
      <c r="P789" t="s">
        <v>2111</v>
      </c>
      <c r="Q789" t="s">
        <v>97</v>
      </c>
    </row>
    <row r="790" spans="1:17">
      <c r="A790" t="s">
        <v>2295</v>
      </c>
      <c r="B790" t="s">
        <v>94</v>
      </c>
      <c r="C790" t="s">
        <v>91</v>
      </c>
      <c r="D790" t="s">
        <v>91</v>
      </c>
      <c r="E790" t="s">
        <v>106</v>
      </c>
      <c r="F790">
        <v>40700</v>
      </c>
      <c r="G790" t="s">
        <v>784</v>
      </c>
      <c r="I790" t="s">
        <v>94</v>
      </c>
      <c r="J790">
        <v>2026</v>
      </c>
      <c r="K790">
        <v>5</v>
      </c>
      <c r="L790" t="s">
        <v>95</v>
      </c>
      <c r="M790">
        <v>126076.03</v>
      </c>
      <c r="N790">
        <v>1</v>
      </c>
      <c r="O790">
        <v>126076.03</v>
      </c>
      <c r="P790" t="s">
        <v>2111</v>
      </c>
      <c r="Q790" t="s">
        <v>97</v>
      </c>
    </row>
    <row r="791" spans="1:17">
      <c r="A791" t="s">
        <v>2295</v>
      </c>
      <c r="B791" t="s">
        <v>94</v>
      </c>
      <c r="C791" t="s">
        <v>91</v>
      </c>
      <c r="D791" t="s">
        <v>91</v>
      </c>
      <c r="E791" t="s">
        <v>102</v>
      </c>
      <c r="F791">
        <v>40700</v>
      </c>
      <c r="G791" t="s">
        <v>784</v>
      </c>
      <c r="I791" t="s">
        <v>94</v>
      </c>
      <c r="J791">
        <v>2026</v>
      </c>
      <c r="K791">
        <v>5</v>
      </c>
      <c r="L791" t="s">
        <v>95</v>
      </c>
      <c r="M791">
        <v>12006.72</v>
      </c>
      <c r="N791">
        <v>1</v>
      </c>
      <c r="O791">
        <v>12006.72</v>
      </c>
      <c r="P791" t="s">
        <v>2111</v>
      </c>
      <c r="Q791" t="s">
        <v>97</v>
      </c>
    </row>
    <row r="792" spans="1:17" hidden="1">
      <c r="A792" t="s">
        <v>2438</v>
      </c>
      <c r="B792" t="s">
        <v>2112</v>
      </c>
      <c r="C792" t="s">
        <v>296</v>
      </c>
      <c r="D792" t="s">
        <v>2113</v>
      </c>
      <c r="E792" t="s">
        <v>92</v>
      </c>
      <c r="F792">
        <v>40700</v>
      </c>
      <c r="G792" t="s">
        <v>784</v>
      </c>
      <c r="I792" t="s">
        <v>260</v>
      </c>
      <c r="J792">
        <v>2026</v>
      </c>
      <c r="K792">
        <v>5</v>
      </c>
      <c r="L792" t="s">
        <v>95</v>
      </c>
      <c r="M792">
        <v>376.26</v>
      </c>
      <c r="N792">
        <v>1</v>
      </c>
      <c r="O792">
        <v>376.26</v>
      </c>
      <c r="P792" t="s">
        <v>2111</v>
      </c>
    </row>
    <row r="793" spans="1:17" hidden="1">
      <c r="A793" t="s">
        <v>2438</v>
      </c>
      <c r="B793" t="s">
        <v>2112</v>
      </c>
      <c r="C793" t="s">
        <v>296</v>
      </c>
      <c r="D793" t="s">
        <v>2113</v>
      </c>
      <c r="E793" t="s">
        <v>106</v>
      </c>
      <c r="F793">
        <v>40700</v>
      </c>
      <c r="G793" t="s">
        <v>784</v>
      </c>
      <c r="I793" t="s">
        <v>146</v>
      </c>
      <c r="J793">
        <v>2026</v>
      </c>
      <c r="K793">
        <v>5</v>
      </c>
      <c r="L793" t="s">
        <v>95</v>
      </c>
      <c r="M793">
        <v>714.9</v>
      </c>
      <c r="N793">
        <v>1</v>
      </c>
      <c r="O793">
        <v>714.9</v>
      </c>
      <c r="P793" t="s">
        <v>2111</v>
      </c>
    </row>
    <row r="794" spans="1:17" hidden="1">
      <c r="A794" t="s">
        <v>2438</v>
      </c>
      <c r="B794" t="s">
        <v>2114</v>
      </c>
      <c r="C794" t="s">
        <v>296</v>
      </c>
      <c r="D794" t="s">
        <v>2113</v>
      </c>
      <c r="E794" t="s">
        <v>103</v>
      </c>
      <c r="F794">
        <v>40700</v>
      </c>
      <c r="G794" t="s">
        <v>784</v>
      </c>
      <c r="I794" t="s">
        <v>120</v>
      </c>
      <c r="J794">
        <v>2026</v>
      </c>
      <c r="K794">
        <v>5</v>
      </c>
      <c r="L794" t="s">
        <v>95</v>
      </c>
      <c r="M794">
        <v>72.59</v>
      </c>
      <c r="N794">
        <v>1</v>
      </c>
      <c r="O794">
        <v>72.59</v>
      </c>
      <c r="P794" t="s">
        <v>2111</v>
      </c>
      <c r="Q794">
        <v>1</v>
      </c>
    </row>
    <row r="795" spans="1:17" hidden="1">
      <c r="A795" t="s">
        <v>2438</v>
      </c>
      <c r="B795" t="s">
        <v>2114</v>
      </c>
      <c r="C795" t="s">
        <v>296</v>
      </c>
      <c r="D795" t="s">
        <v>2113</v>
      </c>
      <c r="E795" t="s">
        <v>92</v>
      </c>
      <c r="F795">
        <v>40700</v>
      </c>
      <c r="G795" t="s">
        <v>784</v>
      </c>
      <c r="I795" t="s">
        <v>260</v>
      </c>
      <c r="J795">
        <v>2026</v>
      </c>
      <c r="K795">
        <v>5</v>
      </c>
      <c r="L795" t="s">
        <v>95</v>
      </c>
      <c r="M795">
        <v>376.26</v>
      </c>
      <c r="N795">
        <v>1</v>
      </c>
      <c r="O795">
        <v>376.26</v>
      </c>
      <c r="P795" t="s">
        <v>2111</v>
      </c>
    </row>
    <row r="796" spans="1:17" hidden="1">
      <c r="A796" t="s">
        <v>2438</v>
      </c>
      <c r="B796" t="s">
        <v>2114</v>
      </c>
      <c r="C796" t="s">
        <v>296</v>
      </c>
      <c r="D796" t="s">
        <v>2113</v>
      </c>
      <c r="E796" t="s">
        <v>106</v>
      </c>
      <c r="F796">
        <v>40700</v>
      </c>
      <c r="G796" t="s">
        <v>784</v>
      </c>
      <c r="I796" t="s">
        <v>146</v>
      </c>
      <c r="J796">
        <v>2026</v>
      </c>
      <c r="K796">
        <v>5</v>
      </c>
      <c r="L796" t="s">
        <v>95</v>
      </c>
      <c r="M796">
        <v>357.45</v>
      </c>
      <c r="N796">
        <v>1</v>
      </c>
      <c r="O796">
        <v>357.45</v>
      </c>
      <c r="P796" t="s">
        <v>2111</v>
      </c>
    </row>
    <row r="797" spans="1:17" hidden="1">
      <c r="A797" t="s">
        <v>2438</v>
      </c>
      <c r="B797" t="s">
        <v>2115</v>
      </c>
      <c r="C797" t="s">
        <v>296</v>
      </c>
      <c r="D797" t="s">
        <v>2113</v>
      </c>
      <c r="E797" t="s">
        <v>92</v>
      </c>
      <c r="F797">
        <v>40700</v>
      </c>
      <c r="G797" t="s">
        <v>784</v>
      </c>
      <c r="I797" t="s">
        <v>260</v>
      </c>
      <c r="J797">
        <v>2026</v>
      </c>
      <c r="K797">
        <v>5</v>
      </c>
      <c r="L797" t="s">
        <v>95</v>
      </c>
      <c r="M797">
        <v>376.26</v>
      </c>
      <c r="N797">
        <v>1</v>
      </c>
      <c r="O797">
        <v>376.26</v>
      </c>
      <c r="P797" t="s">
        <v>2111</v>
      </c>
    </row>
    <row r="798" spans="1:17" hidden="1">
      <c r="A798" t="s">
        <v>2438</v>
      </c>
      <c r="B798" t="s">
        <v>2115</v>
      </c>
      <c r="C798" t="s">
        <v>296</v>
      </c>
      <c r="D798" t="s">
        <v>2113</v>
      </c>
      <c r="E798" t="s">
        <v>106</v>
      </c>
      <c r="F798">
        <v>40700</v>
      </c>
      <c r="G798" t="s">
        <v>784</v>
      </c>
      <c r="I798" t="s">
        <v>146</v>
      </c>
      <c r="J798">
        <v>2026</v>
      </c>
      <c r="K798">
        <v>5</v>
      </c>
      <c r="L798" t="s">
        <v>95</v>
      </c>
      <c r="M798">
        <v>238.3</v>
      </c>
      <c r="N798">
        <v>1</v>
      </c>
      <c r="O798">
        <v>238.3</v>
      </c>
      <c r="P798" t="s">
        <v>2111</v>
      </c>
    </row>
    <row r="799" spans="1:17" hidden="1">
      <c r="A799" t="s">
        <v>2438</v>
      </c>
      <c r="B799" t="s">
        <v>2116</v>
      </c>
      <c r="C799" t="s">
        <v>296</v>
      </c>
      <c r="D799" t="s">
        <v>2113</v>
      </c>
      <c r="E799" t="s">
        <v>92</v>
      </c>
      <c r="F799">
        <v>40700</v>
      </c>
      <c r="G799" t="s">
        <v>784</v>
      </c>
      <c r="I799" t="s">
        <v>260</v>
      </c>
      <c r="J799">
        <v>2026</v>
      </c>
      <c r="K799">
        <v>5</v>
      </c>
      <c r="L799" t="s">
        <v>95</v>
      </c>
      <c r="M799">
        <v>376.26</v>
      </c>
      <c r="N799">
        <v>1</v>
      </c>
      <c r="O799">
        <v>376.26</v>
      </c>
      <c r="P799" t="s">
        <v>2111</v>
      </c>
    </row>
    <row r="800" spans="1:17" hidden="1">
      <c r="A800" t="s">
        <v>2438</v>
      </c>
      <c r="B800" t="s">
        <v>2116</v>
      </c>
      <c r="C800" t="s">
        <v>296</v>
      </c>
      <c r="D800" t="s">
        <v>2113</v>
      </c>
      <c r="E800" t="s">
        <v>106</v>
      </c>
      <c r="F800">
        <v>40700</v>
      </c>
      <c r="G800" t="s">
        <v>784</v>
      </c>
      <c r="I800" t="s">
        <v>146</v>
      </c>
      <c r="J800">
        <v>2026</v>
      </c>
      <c r="K800">
        <v>5</v>
      </c>
      <c r="L800" t="s">
        <v>95</v>
      </c>
      <c r="M800">
        <v>476.6</v>
      </c>
      <c r="N800">
        <v>1</v>
      </c>
      <c r="O800">
        <v>476.6</v>
      </c>
      <c r="P800" t="s">
        <v>2111</v>
      </c>
    </row>
    <row r="801" spans="1:17" hidden="1">
      <c r="A801" t="s">
        <v>2438</v>
      </c>
      <c r="B801" t="s">
        <v>2117</v>
      </c>
      <c r="C801" t="s">
        <v>296</v>
      </c>
      <c r="D801" t="s">
        <v>2113</v>
      </c>
      <c r="E801" t="s">
        <v>103</v>
      </c>
      <c r="F801">
        <v>40700</v>
      </c>
      <c r="G801" t="s">
        <v>784</v>
      </c>
      <c r="I801" t="s">
        <v>130</v>
      </c>
      <c r="J801">
        <v>2026</v>
      </c>
      <c r="K801">
        <v>5</v>
      </c>
      <c r="L801" t="s">
        <v>95</v>
      </c>
      <c r="M801">
        <v>105.28</v>
      </c>
      <c r="N801">
        <v>1</v>
      </c>
      <c r="O801">
        <v>105.28</v>
      </c>
      <c r="P801" t="s">
        <v>2111</v>
      </c>
      <c r="Q801">
        <v>1</v>
      </c>
    </row>
    <row r="802" spans="1:17" hidden="1">
      <c r="A802" t="s">
        <v>2438</v>
      </c>
      <c r="B802" t="s">
        <v>2117</v>
      </c>
      <c r="C802" t="s">
        <v>296</v>
      </c>
      <c r="D802" t="s">
        <v>2113</v>
      </c>
      <c r="E802" t="s">
        <v>92</v>
      </c>
      <c r="F802">
        <v>40700</v>
      </c>
      <c r="G802" t="s">
        <v>784</v>
      </c>
      <c r="I802" t="s">
        <v>260</v>
      </c>
      <c r="J802">
        <v>2026</v>
      </c>
      <c r="K802">
        <v>5</v>
      </c>
      <c r="L802" t="s">
        <v>95</v>
      </c>
      <c r="M802">
        <v>376.26</v>
      </c>
      <c r="N802">
        <v>1</v>
      </c>
      <c r="O802">
        <v>376.26</v>
      </c>
      <c r="P802" t="s">
        <v>2111</v>
      </c>
    </row>
    <row r="803" spans="1:17" hidden="1">
      <c r="A803" t="s">
        <v>2438</v>
      </c>
      <c r="B803" t="s">
        <v>2117</v>
      </c>
      <c r="C803" t="s">
        <v>296</v>
      </c>
      <c r="D803" t="s">
        <v>2113</v>
      </c>
      <c r="E803" t="s">
        <v>106</v>
      </c>
      <c r="F803">
        <v>40700</v>
      </c>
      <c r="G803" t="s">
        <v>784</v>
      </c>
      <c r="I803" t="s">
        <v>146</v>
      </c>
      <c r="J803">
        <v>2026</v>
      </c>
      <c r="K803">
        <v>5</v>
      </c>
      <c r="L803" t="s">
        <v>95</v>
      </c>
      <c r="M803">
        <v>119.15</v>
      </c>
      <c r="N803">
        <v>1</v>
      </c>
      <c r="O803">
        <v>119.15</v>
      </c>
      <c r="P803" t="s">
        <v>2111</v>
      </c>
    </row>
    <row r="804" spans="1:17" hidden="1">
      <c r="A804" t="s">
        <v>2438</v>
      </c>
      <c r="B804" t="s">
        <v>2118</v>
      </c>
      <c r="C804" t="s">
        <v>296</v>
      </c>
      <c r="D804" t="s">
        <v>2113</v>
      </c>
      <c r="E804" t="s">
        <v>92</v>
      </c>
      <c r="F804">
        <v>40700</v>
      </c>
      <c r="G804" t="s">
        <v>784</v>
      </c>
      <c r="I804" t="s">
        <v>709</v>
      </c>
      <c r="J804">
        <v>2026</v>
      </c>
      <c r="K804">
        <v>5</v>
      </c>
      <c r="L804" t="s">
        <v>95</v>
      </c>
      <c r="M804">
        <v>338.63400000000001</v>
      </c>
      <c r="N804">
        <v>1</v>
      </c>
      <c r="O804">
        <v>338.63400000000001</v>
      </c>
      <c r="P804" t="s">
        <v>2111</v>
      </c>
    </row>
    <row r="805" spans="1:17" hidden="1">
      <c r="A805" t="s">
        <v>2438</v>
      </c>
      <c r="B805" t="s">
        <v>2118</v>
      </c>
      <c r="C805" t="s">
        <v>296</v>
      </c>
      <c r="D805" t="s">
        <v>2113</v>
      </c>
      <c r="E805" t="s">
        <v>92</v>
      </c>
      <c r="F805">
        <v>40700</v>
      </c>
      <c r="G805" t="s">
        <v>784</v>
      </c>
      <c r="I805" t="s">
        <v>636</v>
      </c>
      <c r="J805">
        <v>2026</v>
      </c>
      <c r="K805">
        <v>5</v>
      </c>
      <c r="L805" t="s">
        <v>95</v>
      </c>
      <c r="M805">
        <v>294</v>
      </c>
      <c r="N805">
        <v>1</v>
      </c>
      <c r="O805">
        <v>294</v>
      </c>
      <c r="P805" t="s">
        <v>2111</v>
      </c>
    </row>
    <row r="806" spans="1:17" hidden="1">
      <c r="A806" t="s">
        <v>2438</v>
      </c>
      <c r="B806" t="s">
        <v>2118</v>
      </c>
      <c r="C806" t="s">
        <v>296</v>
      </c>
      <c r="D806" t="s">
        <v>2113</v>
      </c>
      <c r="E806" t="s">
        <v>92</v>
      </c>
      <c r="F806">
        <v>40700</v>
      </c>
      <c r="G806" t="s">
        <v>784</v>
      </c>
      <c r="I806" t="s">
        <v>260</v>
      </c>
      <c r="J806">
        <v>2026</v>
      </c>
      <c r="K806">
        <v>5</v>
      </c>
      <c r="L806" t="s">
        <v>95</v>
      </c>
      <c r="M806">
        <v>376.26</v>
      </c>
      <c r="N806">
        <v>1</v>
      </c>
      <c r="O806">
        <v>376.26</v>
      </c>
      <c r="P806" t="s">
        <v>2111</v>
      </c>
    </row>
    <row r="807" spans="1:17" hidden="1">
      <c r="A807" t="s">
        <v>2438</v>
      </c>
      <c r="B807" t="s">
        <v>2118</v>
      </c>
      <c r="C807" t="s">
        <v>296</v>
      </c>
      <c r="D807" t="s">
        <v>2113</v>
      </c>
      <c r="E807" t="s">
        <v>102</v>
      </c>
      <c r="F807">
        <v>40700</v>
      </c>
      <c r="G807" t="s">
        <v>784</v>
      </c>
      <c r="I807" t="s">
        <v>273</v>
      </c>
      <c r="J807">
        <v>2026</v>
      </c>
      <c r="K807">
        <v>5</v>
      </c>
      <c r="L807" t="s">
        <v>95</v>
      </c>
      <c r="M807">
        <v>1495.82</v>
      </c>
      <c r="N807">
        <v>1</v>
      </c>
      <c r="O807">
        <v>1495.82</v>
      </c>
      <c r="P807" t="s">
        <v>2111</v>
      </c>
      <c r="Q807">
        <v>1</v>
      </c>
    </row>
    <row r="808" spans="1:17" hidden="1">
      <c r="A808" t="s">
        <v>2438</v>
      </c>
      <c r="B808" t="s">
        <v>2118</v>
      </c>
      <c r="C808" t="s">
        <v>296</v>
      </c>
      <c r="D808" t="s">
        <v>2113</v>
      </c>
      <c r="E808" t="s">
        <v>106</v>
      </c>
      <c r="F808">
        <v>40700</v>
      </c>
      <c r="G808" t="s">
        <v>784</v>
      </c>
      <c r="I808" t="s">
        <v>146</v>
      </c>
      <c r="J808">
        <v>2026</v>
      </c>
      <c r="K808">
        <v>5</v>
      </c>
      <c r="L808" t="s">
        <v>95</v>
      </c>
      <c r="M808">
        <v>238.3</v>
      </c>
      <c r="N808">
        <v>1</v>
      </c>
      <c r="O808">
        <v>238.3</v>
      </c>
      <c r="P808" t="s">
        <v>2111</v>
      </c>
    </row>
    <row r="809" spans="1:17" hidden="1">
      <c r="A809" t="s">
        <v>2438</v>
      </c>
      <c r="B809" t="s">
        <v>2119</v>
      </c>
      <c r="C809" t="s">
        <v>296</v>
      </c>
      <c r="D809" t="s">
        <v>2113</v>
      </c>
      <c r="E809" t="s">
        <v>92</v>
      </c>
      <c r="F809">
        <v>40700</v>
      </c>
      <c r="G809" t="s">
        <v>784</v>
      </c>
      <c r="I809" t="s">
        <v>260</v>
      </c>
      <c r="J809">
        <v>2026</v>
      </c>
      <c r="K809">
        <v>5</v>
      </c>
      <c r="L809" t="s">
        <v>95</v>
      </c>
      <c r="M809">
        <v>376.26</v>
      </c>
      <c r="N809">
        <v>1</v>
      </c>
      <c r="O809">
        <v>376.26</v>
      </c>
      <c r="P809" t="s">
        <v>2111</v>
      </c>
    </row>
    <row r="810" spans="1:17" hidden="1">
      <c r="A810" t="s">
        <v>2438</v>
      </c>
      <c r="B810" t="s">
        <v>2119</v>
      </c>
      <c r="C810" t="s">
        <v>296</v>
      </c>
      <c r="D810" t="s">
        <v>2113</v>
      </c>
      <c r="E810" t="s">
        <v>106</v>
      </c>
      <c r="F810">
        <v>40700</v>
      </c>
      <c r="G810" t="s">
        <v>784</v>
      </c>
      <c r="I810" t="s">
        <v>146</v>
      </c>
      <c r="J810">
        <v>2026</v>
      </c>
      <c r="K810">
        <v>5</v>
      </c>
      <c r="L810" t="s">
        <v>95</v>
      </c>
      <c r="M810">
        <v>476.6</v>
      </c>
      <c r="N810">
        <v>1</v>
      </c>
      <c r="O810">
        <v>476.6</v>
      </c>
      <c r="P810" t="s">
        <v>2111</v>
      </c>
    </row>
    <row r="811" spans="1:17" hidden="1">
      <c r="A811" t="s">
        <v>2438</v>
      </c>
      <c r="B811" t="s">
        <v>2120</v>
      </c>
      <c r="C811" t="s">
        <v>296</v>
      </c>
      <c r="D811" t="s">
        <v>2113</v>
      </c>
      <c r="E811" t="s">
        <v>92</v>
      </c>
      <c r="F811">
        <v>40700</v>
      </c>
      <c r="G811" t="s">
        <v>784</v>
      </c>
      <c r="I811" t="s">
        <v>260</v>
      </c>
      <c r="J811">
        <v>2026</v>
      </c>
      <c r="K811">
        <v>5</v>
      </c>
      <c r="L811" t="s">
        <v>95</v>
      </c>
      <c r="M811">
        <v>376.26</v>
      </c>
      <c r="N811">
        <v>1</v>
      </c>
      <c r="O811">
        <v>376.26</v>
      </c>
      <c r="P811" t="s">
        <v>2111</v>
      </c>
    </row>
    <row r="812" spans="1:17" hidden="1">
      <c r="A812" t="s">
        <v>2438</v>
      </c>
      <c r="B812" t="s">
        <v>2120</v>
      </c>
      <c r="C812" t="s">
        <v>296</v>
      </c>
      <c r="D812" t="s">
        <v>2113</v>
      </c>
      <c r="E812" t="s">
        <v>106</v>
      </c>
      <c r="F812">
        <v>40700</v>
      </c>
      <c r="G812" t="s">
        <v>784</v>
      </c>
      <c r="I812" t="s">
        <v>146</v>
      </c>
      <c r="J812">
        <v>2026</v>
      </c>
      <c r="K812">
        <v>5</v>
      </c>
      <c r="L812" t="s">
        <v>95</v>
      </c>
      <c r="M812">
        <v>238.3</v>
      </c>
      <c r="N812">
        <v>1</v>
      </c>
      <c r="O812">
        <v>238.3</v>
      </c>
      <c r="P812" t="s">
        <v>2111</v>
      </c>
    </row>
    <row r="813" spans="1:17" hidden="1">
      <c r="A813" t="s">
        <v>2438</v>
      </c>
      <c r="B813" t="s">
        <v>2121</v>
      </c>
      <c r="C813" t="s">
        <v>296</v>
      </c>
      <c r="D813" t="s">
        <v>2113</v>
      </c>
      <c r="E813" t="s">
        <v>103</v>
      </c>
      <c r="F813">
        <v>40700</v>
      </c>
      <c r="G813" t="s">
        <v>784</v>
      </c>
      <c r="I813" t="s">
        <v>130</v>
      </c>
      <c r="J813">
        <v>2026</v>
      </c>
      <c r="K813">
        <v>5</v>
      </c>
      <c r="L813" t="s">
        <v>95</v>
      </c>
      <c r="M813">
        <v>187.21</v>
      </c>
      <c r="N813">
        <v>1</v>
      </c>
      <c r="O813">
        <v>187.21</v>
      </c>
      <c r="P813" t="s">
        <v>2111</v>
      </c>
      <c r="Q813">
        <v>1</v>
      </c>
    </row>
    <row r="814" spans="1:17" hidden="1">
      <c r="A814" t="s">
        <v>2438</v>
      </c>
      <c r="B814" t="s">
        <v>2121</v>
      </c>
      <c r="C814" t="s">
        <v>296</v>
      </c>
      <c r="D814" t="s">
        <v>2113</v>
      </c>
      <c r="E814" t="s">
        <v>92</v>
      </c>
      <c r="F814">
        <v>40700</v>
      </c>
      <c r="G814" t="s">
        <v>784</v>
      </c>
      <c r="I814" t="s">
        <v>203</v>
      </c>
      <c r="J814">
        <v>2026</v>
      </c>
      <c r="K814">
        <v>5</v>
      </c>
      <c r="L814" t="s">
        <v>95</v>
      </c>
      <c r="M814">
        <v>380</v>
      </c>
      <c r="N814">
        <v>1</v>
      </c>
      <c r="O814">
        <v>380</v>
      </c>
      <c r="P814" t="s">
        <v>2111</v>
      </c>
      <c r="Q814">
        <v>1</v>
      </c>
    </row>
    <row r="815" spans="1:17" hidden="1">
      <c r="A815" t="s">
        <v>2438</v>
      </c>
      <c r="B815" t="s">
        <v>2121</v>
      </c>
      <c r="C815" t="s">
        <v>296</v>
      </c>
      <c r="D815" t="s">
        <v>2113</v>
      </c>
      <c r="E815" t="s">
        <v>92</v>
      </c>
      <c r="F815">
        <v>40700</v>
      </c>
      <c r="G815" t="s">
        <v>784</v>
      </c>
      <c r="I815" t="s">
        <v>204</v>
      </c>
      <c r="J815">
        <v>2026</v>
      </c>
      <c r="K815">
        <v>5</v>
      </c>
      <c r="L815" t="s">
        <v>95</v>
      </c>
      <c r="M815">
        <v>238.3</v>
      </c>
      <c r="N815">
        <v>1</v>
      </c>
      <c r="O815">
        <v>238.3</v>
      </c>
      <c r="P815" t="s">
        <v>2111</v>
      </c>
    </row>
    <row r="816" spans="1:17" hidden="1">
      <c r="A816" t="s">
        <v>2438</v>
      </c>
      <c r="B816" t="s">
        <v>2121</v>
      </c>
      <c r="C816" t="s">
        <v>296</v>
      </c>
      <c r="D816" t="s">
        <v>2113</v>
      </c>
      <c r="E816" t="s">
        <v>92</v>
      </c>
      <c r="F816">
        <v>40700</v>
      </c>
      <c r="G816" t="s">
        <v>784</v>
      </c>
      <c r="I816" t="s">
        <v>260</v>
      </c>
      <c r="J816">
        <v>2026</v>
      </c>
      <c r="K816">
        <v>5</v>
      </c>
      <c r="L816" t="s">
        <v>95</v>
      </c>
      <c r="M816">
        <v>376.26</v>
      </c>
      <c r="N816">
        <v>1</v>
      </c>
      <c r="O816">
        <v>376.26</v>
      </c>
      <c r="P816" t="s">
        <v>2111</v>
      </c>
    </row>
    <row r="817" spans="1:17" hidden="1">
      <c r="A817" t="s">
        <v>2438</v>
      </c>
      <c r="B817" t="s">
        <v>2121</v>
      </c>
      <c r="C817" t="s">
        <v>296</v>
      </c>
      <c r="D817" t="s">
        <v>2113</v>
      </c>
      <c r="E817" t="s">
        <v>105</v>
      </c>
      <c r="F817">
        <v>40700</v>
      </c>
      <c r="G817" t="s">
        <v>784</v>
      </c>
      <c r="I817" t="s">
        <v>122</v>
      </c>
      <c r="J817">
        <v>2026</v>
      </c>
      <c r="K817">
        <v>5</v>
      </c>
      <c r="L817" t="s">
        <v>95</v>
      </c>
      <c r="M817">
        <v>66.89</v>
      </c>
      <c r="N817">
        <v>1</v>
      </c>
      <c r="O817">
        <v>66.89</v>
      </c>
      <c r="P817" t="s">
        <v>2111</v>
      </c>
    </row>
    <row r="818" spans="1:17" hidden="1">
      <c r="A818" t="s">
        <v>2438</v>
      </c>
      <c r="B818" t="s">
        <v>2121</v>
      </c>
      <c r="C818" t="s">
        <v>296</v>
      </c>
      <c r="D818" t="s">
        <v>2113</v>
      </c>
      <c r="E818" t="s">
        <v>105</v>
      </c>
      <c r="F818">
        <v>40700</v>
      </c>
      <c r="G818" t="s">
        <v>784</v>
      </c>
      <c r="I818" t="s">
        <v>123</v>
      </c>
      <c r="J818">
        <v>2026</v>
      </c>
      <c r="K818">
        <v>5</v>
      </c>
      <c r="L818" t="s">
        <v>95</v>
      </c>
      <c r="M818">
        <v>175.59</v>
      </c>
      <c r="N818">
        <v>1</v>
      </c>
      <c r="O818">
        <v>175.59</v>
      </c>
      <c r="P818" t="s">
        <v>2111</v>
      </c>
    </row>
    <row r="819" spans="1:17" hidden="1">
      <c r="A819" t="s">
        <v>2438</v>
      </c>
      <c r="B819" t="s">
        <v>2121</v>
      </c>
      <c r="C819" t="s">
        <v>296</v>
      </c>
      <c r="D819" t="s">
        <v>2113</v>
      </c>
      <c r="E819" t="s">
        <v>106</v>
      </c>
      <c r="F819">
        <v>40700</v>
      </c>
      <c r="G819" t="s">
        <v>784</v>
      </c>
      <c r="I819" t="s">
        <v>146</v>
      </c>
      <c r="J819">
        <v>2026</v>
      </c>
      <c r="K819">
        <v>5</v>
      </c>
      <c r="L819" t="s">
        <v>95</v>
      </c>
      <c r="M819">
        <v>476.6</v>
      </c>
      <c r="N819">
        <v>1</v>
      </c>
      <c r="O819">
        <v>476.6</v>
      </c>
      <c r="P819" t="s">
        <v>2111</v>
      </c>
    </row>
    <row r="820" spans="1:17" hidden="1">
      <c r="A820" t="s">
        <v>2438</v>
      </c>
      <c r="B820" t="s">
        <v>2121</v>
      </c>
      <c r="C820" t="s">
        <v>296</v>
      </c>
      <c r="D820" t="s">
        <v>2113</v>
      </c>
      <c r="E820" t="s">
        <v>92</v>
      </c>
      <c r="F820">
        <v>40700</v>
      </c>
      <c r="G820" t="s">
        <v>784</v>
      </c>
      <c r="I820" t="s">
        <v>617</v>
      </c>
      <c r="J820">
        <v>2026</v>
      </c>
      <c r="K820">
        <v>5</v>
      </c>
      <c r="L820" t="s">
        <v>95</v>
      </c>
      <c r="M820">
        <v>54.06</v>
      </c>
      <c r="N820">
        <v>1</v>
      </c>
      <c r="O820">
        <v>54.06</v>
      </c>
      <c r="P820" t="s">
        <v>2111</v>
      </c>
      <c r="Q820">
        <v>1</v>
      </c>
    </row>
    <row r="821" spans="1:17" hidden="1">
      <c r="A821" t="s">
        <v>2438</v>
      </c>
      <c r="B821" t="s">
        <v>2122</v>
      </c>
      <c r="C821" t="s">
        <v>296</v>
      </c>
      <c r="D821" t="s">
        <v>2113</v>
      </c>
      <c r="E821" t="s">
        <v>92</v>
      </c>
      <c r="F821">
        <v>40700</v>
      </c>
      <c r="G821" t="s">
        <v>784</v>
      </c>
      <c r="I821" t="s">
        <v>260</v>
      </c>
      <c r="J821">
        <v>2026</v>
      </c>
      <c r="K821">
        <v>5</v>
      </c>
      <c r="L821" t="s">
        <v>95</v>
      </c>
      <c r="M821">
        <v>376.26</v>
      </c>
      <c r="N821">
        <v>1</v>
      </c>
      <c r="O821">
        <v>376.26</v>
      </c>
      <c r="P821" t="s">
        <v>2111</v>
      </c>
    </row>
    <row r="822" spans="1:17" hidden="1">
      <c r="A822" t="s">
        <v>2438</v>
      </c>
      <c r="B822" t="s">
        <v>2122</v>
      </c>
      <c r="C822" t="s">
        <v>296</v>
      </c>
      <c r="D822" t="s">
        <v>2113</v>
      </c>
      <c r="E822" t="s">
        <v>106</v>
      </c>
      <c r="F822">
        <v>40700</v>
      </c>
      <c r="G822" t="s">
        <v>784</v>
      </c>
      <c r="I822" t="s">
        <v>146</v>
      </c>
      <c r="J822">
        <v>2026</v>
      </c>
      <c r="K822">
        <v>5</v>
      </c>
      <c r="L822" t="s">
        <v>95</v>
      </c>
      <c r="M822">
        <v>119.15</v>
      </c>
      <c r="N822">
        <v>1</v>
      </c>
      <c r="O822">
        <v>119.15</v>
      </c>
      <c r="P822" t="s">
        <v>2111</v>
      </c>
    </row>
    <row r="823" spans="1:17" hidden="1">
      <c r="A823" t="s">
        <v>2438</v>
      </c>
      <c r="B823" t="s">
        <v>2123</v>
      </c>
      <c r="C823" t="s">
        <v>296</v>
      </c>
      <c r="D823" t="s">
        <v>2113</v>
      </c>
      <c r="E823" t="s">
        <v>92</v>
      </c>
      <c r="F823">
        <v>40700</v>
      </c>
      <c r="G823" t="s">
        <v>784</v>
      </c>
      <c r="I823" t="s">
        <v>260</v>
      </c>
      <c r="J823">
        <v>2026</v>
      </c>
      <c r="K823">
        <v>5</v>
      </c>
      <c r="L823" t="s">
        <v>95</v>
      </c>
      <c r="M823">
        <v>376.26</v>
      </c>
      <c r="N823">
        <v>1</v>
      </c>
      <c r="O823">
        <v>376.26</v>
      </c>
      <c r="P823" t="s">
        <v>2111</v>
      </c>
    </row>
    <row r="824" spans="1:17" hidden="1">
      <c r="A824" t="s">
        <v>2438</v>
      </c>
      <c r="B824" t="s">
        <v>2123</v>
      </c>
      <c r="C824" t="s">
        <v>296</v>
      </c>
      <c r="D824" t="s">
        <v>2113</v>
      </c>
      <c r="E824" t="s">
        <v>106</v>
      </c>
      <c r="F824">
        <v>40700</v>
      </c>
      <c r="G824" t="s">
        <v>784</v>
      </c>
      <c r="I824" t="s">
        <v>146</v>
      </c>
      <c r="J824">
        <v>2026</v>
      </c>
      <c r="K824">
        <v>5</v>
      </c>
      <c r="L824" t="s">
        <v>95</v>
      </c>
      <c r="M824">
        <v>119.15</v>
      </c>
      <c r="N824">
        <v>1</v>
      </c>
      <c r="O824">
        <v>119.15</v>
      </c>
      <c r="P824" t="s">
        <v>2111</v>
      </c>
    </row>
    <row r="825" spans="1:17" hidden="1">
      <c r="A825" t="s">
        <v>2438</v>
      </c>
      <c r="B825" t="s">
        <v>2124</v>
      </c>
      <c r="C825" t="s">
        <v>296</v>
      </c>
      <c r="D825" t="s">
        <v>2113</v>
      </c>
      <c r="E825" t="s">
        <v>92</v>
      </c>
      <c r="F825">
        <v>40700</v>
      </c>
      <c r="G825" t="s">
        <v>784</v>
      </c>
      <c r="I825" t="s">
        <v>260</v>
      </c>
      <c r="J825">
        <v>2026</v>
      </c>
      <c r="K825">
        <v>5</v>
      </c>
      <c r="L825" t="s">
        <v>95</v>
      </c>
      <c r="M825">
        <v>376.26</v>
      </c>
      <c r="N825">
        <v>1</v>
      </c>
      <c r="O825">
        <v>376.26</v>
      </c>
      <c r="P825" t="s">
        <v>2111</v>
      </c>
    </row>
    <row r="826" spans="1:17" hidden="1">
      <c r="A826" t="s">
        <v>2438</v>
      </c>
      <c r="B826" t="s">
        <v>2124</v>
      </c>
      <c r="C826" t="s">
        <v>296</v>
      </c>
      <c r="D826" t="s">
        <v>2113</v>
      </c>
      <c r="E826" t="s">
        <v>106</v>
      </c>
      <c r="F826">
        <v>40700</v>
      </c>
      <c r="G826" t="s">
        <v>784</v>
      </c>
      <c r="I826" t="s">
        <v>146</v>
      </c>
      <c r="J826">
        <v>2026</v>
      </c>
      <c r="K826">
        <v>5</v>
      </c>
      <c r="L826" t="s">
        <v>95</v>
      </c>
      <c r="M826">
        <v>2502.15</v>
      </c>
      <c r="N826">
        <v>1</v>
      </c>
      <c r="O826">
        <v>2502.15</v>
      </c>
      <c r="P826" t="s">
        <v>2111</v>
      </c>
    </row>
    <row r="827" spans="1:17" hidden="1">
      <c r="A827" t="s">
        <v>2438</v>
      </c>
      <c r="B827" t="s">
        <v>2125</v>
      </c>
      <c r="C827" t="s">
        <v>296</v>
      </c>
      <c r="D827" t="s">
        <v>2113</v>
      </c>
      <c r="E827" t="s">
        <v>92</v>
      </c>
      <c r="F827">
        <v>40700</v>
      </c>
      <c r="G827" t="s">
        <v>784</v>
      </c>
      <c r="I827" t="s">
        <v>260</v>
      </c>
      <c r="J827">
        <v>2026</v>
      </c>
      <c r="K827">
        <v>5</v>
      </c>
      <c r="L827" t="s">
        <v>95</v>
      </c>
      <c r="M827">
        <v>376.26</v>
      </c>
      <c r="N827">
        <v>1</v>
      </c>
      <c r="O827">
        <v>376.26</v>
      </c>
      <c r="P827" t="s">
        <v>2111</v>
      </c>
    </row>
    <row r="828" spans="1:17" hidden="1">
      <c r="A828" t="s">
        <v>2438</v>
      </c>
      <c r="B828" t="s">
        <v>2125</v>
      </c>
      <c r="C828" t="s">
        <v>296</v>
      </c>
      <c r="D828" t="s">
        <v>2113</v>
      </c>
      <c r="E828" t="s">
        <v>106</v>
      </c>
      <c r="F828">
        <v>40700</v>
      </c>
      <c r="G828" t="s">
        <v>784</v>
      </c>
      <c r="I828" t="s">
        <v>146</v>
      </c>
      <c r="J828">
        <v>2026</v>
      </c>
      <c r="K828">
        <v>5</v>
      </c>
      <c r="L828" t="s">
        <v>95</v>
      </c>
      <c r="M828">
        <v>238.3</v>
      </c>
      <c r="N828">
        <v>1</v>
      </c>
      <c r="O828">
        <v>238.3</v>
      </c>
      <c r="P828" t="s">
        <v>2111</v>
      </c>
    </row>
    <row r="829" spans="1:17" hidden="1">
      <c r="A829" t="s">
        <v>2438</v>
      </c>
      <c r="B829" t="s">
        <v>2126</v>
      </c>
      <c r="C829" t="s">
        <v>296</v>
      </c>
      <c r="D829" t="s">
        <v>2113</v>
      </c>
      <c r="E829" t="s">
        <v>92</v>
      </c>
      <c r="F829">
        <v>40700</v>
      </c>
      <c r="G829" t="s">
        <v>784</v>
      </c>
      <c r="I829" t="s">
        <v>260</v>
      </c>
      <c r="J829">
        <v>2026</v>
      </c>
      <c r="K829">
        <v>5</v>
      </c>
      <c r="L829" t="s">
        <v>95</v>
      </c>
      <c r="M829">
        <v>376.26</v>
      </c>
      <c r="N829">
        <v>1</v>
      </c>
      <c r="O829">
        <v>376.26</v>
      </c>
      <c r="P829" t="s">
        <v>2111</v>
      </c>
    </row>
    <row r="830" spans="1:17" hidden="1">
      <c r="A830" t="s">
        <v>2438</v>
      </c>
      <c r="B830" t="s">
        <v>2126</v>
      </c>
      <c r="C830" t="s">
        <v>296</v>
      </c>
      <c r="D830" t="s">
        <v>2113</v>
      </c>
      <c r="E830" t="s">
        <v>106</v>
      </c>
      <c r="F830">
        <v>40700</v>
      </c>
      <c r="G830" t="s">
        <v>784</v>
      </c>
      <c r="I830" t="s">
        <v>146</v>
      </c>
      <c r="J830">
        <v>2026</v>
      </c>
      <c r="K830">
        <v>5</v>
      </c>
      <c r="L830" t="s">
        <v>95</v>
      </c>
      <c r="M830">
        <v>2025.55</v>
      </c>
      <c r="N830">
        <v>1</v>
      </c>
      <c r="O830">
        <v>2025.55</v>
      </c>
      <c r="P830" t="s">
        <v>2111</v>
      </c>
    </row>
    <row r="831" spans="1:17" hidden="1">
      <c r="A831" t="s">
        <v>2438</v>
      </c>
      <c r="B831" t="s">
        <v>2127</v>
      </c>
      <c r="C831" t="s">
        <v>296</v>
      </c>
      <c r="D831" t="s">
        <v>2113</v>
      </c>
      <c r="E831" t="s">
        <v>92</v>
      </c>
      <c r="F831">
        <v>40700</v>
      </c>
      <c r="G831" t="s">
        <v>784</v>
      </c>
      <c r="I831" t="s">
        <v>260</v>
      </c>
      <c r="J831">
        <v>2026</v>
      </c>
      <c r="K831">
        <v>5</v>
      </c>
      <c r="L831" t="s">
        <v>95</v>
      </c>
      <c r="M831">
        <v>376.26</v>
      </c>
      <c r="N831">
        <v>1</v>
      </c>
      <c r="O831">
        <v>376.26</v>
      </c>
      <c r="P831" t="s">
        <v>2111</v>
      </c>
    </row>
    <row r="832" spans="1:17" hidden="1">
      <c r="A832" t="s">
        <v>2438</v>
      </c>
      <c r="B832" t="s">
        <v>2127</v>
      </c>
      <c r="C832" t="s">
        <v>296</v>
      </c>
      <c r="D832" t="s">
        <v>2113</v>
      </c>
      <c r="E832" t="s">
        <v>106</v>
      </c>
      <c r="F832">
        <v>40700</v>
      </c>
      <c r="G832" t="s">
        <v>784</v>
      </c>
      <c r="I832" t="s">
        <v>146</v>
      </c>
      <c r="J832">
        <v>2026</v>
      </c>
      <c r="K832">
        <v>5</v>
      </c>
      <c r="L832" t="s">
        <v>95</v>
      </c>
      <c r="M832">
        <v>834.05</v>
      </c>
      <c r="N832">
        <v>1</v>
      </c>
      <c r="O832">
        <v>834.05</v>
      </c>
      <c r="P832" t="s">
        <v>2111</v>
      </c>
    </row>
    <row r="833" spans="1:17" hidden="1">
      <c r="A833" t="s">
        <v>2438</v>
      </c>
      <c r="B833" t="s">
        <v>2128</v>
      </c>
      <c r="C833" t="s">
        <v>296</v>
      </c>
      <c r="D833" t="s">
        <v>2113</v>
      </c>
      <c r="E833" t="s">
        <v>103</v>
      </c>
      <c r="F833">
        <v>40700</v>
      </c>
      <c r="G833" t="s">
        <v>784</v>
      </c>
      <c r="I833" t="s">
        <v>120</v>
      </c>
      <c r="J833">
        <v>2026</v>
      </c>
      <c r="K833">
        <v>5</v>
      </c>
      <c r="L833" t="s">
        <v>95</v>
      </c>
      <c r="M833">
        <v>81.93</v>
      </c>
      <c r="N833">
        <v>1</v>
      </c>
      <c r="O833">
        <v>81.93</v>
      </c>
      <c r="P833" t="s">
        <v>2111</v>
      </c>
      <c r="Q833">
        <v>1</v>
      </c>
    </row>
    <row r="834" spans="1:17" hidden="1">
      <c r="A834" t="s">
        <v>2438</v>
      </c>
      <c r="B834" t="s">
        <v>2128</v>
      </c>
      <c r="C834" t="s">
        <v>296</v>
      </c>
      <c r="D834" t="s">
        <v>2113</v>
      </c>
      <c r="E834" t="s">
        <v>103</v>
      </c>
      <c r="F834">
        <v>40700</v>
      </c>
      <c r="G834" t="s">
        <v>784</v>
      </c>
      <c r="I834" t="s">
        <v>130</v>
      </c>
      <c r="J834">
        <v>2026</v>
      </c>
      <c r="K834">
        <v>5</v>
      </c>
      <c r="L834" t="s">
        <v>95</v>
      </c>
      <c r="M834">
        <v>245.13</v>
      </c>
      <c r="N834">
        <v>1</v>
      </c>
      <c r="O834">
        <v>245.13</v>
      </c>
      <c r="P834" t="s">
        <v>2111</v>
      </c>
      <c r="Q834">
        <v>1</v>
      </c>
    </row>
    <row r="835" spans="1:17" hidden="1">
      <c r="A835" t="s">
        <v>2438</v>
      </c>
      <c r="B835" t="s">
        <v>2128</v>
      </c>
      <c r="C835" t="s">
        <v>296</v>
      </c>
      <c r="D835" t="s">
        <v>2113</v>
      </c>
      <c r="E835" t="s">
        <v>92</v>
      </c>
      <c r="F835">
        <v>40700</v>
      </c>
      <c r="G835" t="s">
        <v>784</v>
      </c>
      <c r="I835" t="s">
        <v>636</v>
      </c>
      <c r="J835">
        <v>2026</v>
      </c>
      <c r="K835">
        <v>5</v>
      </c>
      <c r="L835" t="s">
        <v>95</v>
      </c>
      <c r="M835">
        <v>196</v>
      </c>
      <c r="N835">
        <v>1</v>
      </c>
      <c r="O835">
        <v>196</v>
      </c>
      <c r="P835" t="s">
        <v>2111</v>
      </c>
    </row>
    <row r="836" spans="1:17" hidden="1">
      <c r="A836" t="s">
        <v>2438</v>
      </c>
      <c r="B836" t="s">
        <v>2128</v>
      </c>
      <c r="C836" t="s">
        <v>296</v>
      </c>
      <c r="D836" t="s">
        <v>2113</v>
      </c>
      <c r="E836" t="s">
        <v>92</v>
      </c>
      <c r="F836">
        <v>40700</v>
      </c>
      <c r="G836" t="s">
        <v>784</v>
      </c>
      <c r="I836" t="s">
        <v>203</v>
      </c>
      <c r="J836">
        <v>2026</v>
      </c>
      <c r="K836">
        <v>5</v>
      </c>
      <c r="L836" t="s">
        <v>95</v>
      </c>
      <c r="M836">
        <v>190</v>
      </c>
      <c r="N836">
        <v>1</v>
      </c>
      <c r="O836">
        <v>190</v>
      </c>
      <c r="P836" t="s">
        <v>2111</v>
      </c>
      <c r="Q836">
        <v>1</v>
      </c>
    </row>
    <row r="837" spans="1:17" hidden="1">
      <c r="A837" t="s">
        <v>2438</v>
      </c>
      <c r="B837" t="s">
        <v>2128</v>
      </c>
      <c r="C837" t="s">
        <v>296</v>
      </c>
      <c r="D837" t="s">
        <v>2113</v>
      </c>
      <c r="E837" t="s">
        <v>92</v>
      </c>
      <c r="F837">
        <v>40700</v>
      </c>
      <c r="G837" t="s">
        <v>784</v>
      </c>
      <c r="I837" t="s">
        <v>638</v>
      </c>
      <c r="J837">
        <v>2026</v>
      </c>
      <c r="K837">
        <v>5</v>
      </c>
      <c r="L837" t="s">
        <v>95</v>
      </c>
      <c r="M837">
        <v>1230</v>
      </c>
      <c r="N837">
        <v>1</v>
      </c>
      <c r="O837">
        <v>1230</v>
      </c>
      <c r="P837" t="s">
        <v>2111</v>
      </c>
      <c r="Q837">
        <v>1</v>
      </c>
    </row>
    <row r="838" spans="1:17" hidden="1">
      <c r="A838" t="s">
        <v>2438</v>
      </c>
      <c r="B838" t="s">
        <v>2128</v>
      </c>
      <c r="C838" t="s">
        <v>296</v>
      </c>
      <c r="D838" t="s">
        <v>2113</v>
      </c>
      <c r="E838" t="s">
        <v>92</v>
      </c>
      <c r="F838">
        <v>40700</v>
      </c>
      <c r="G838" t="s">
        <v>784</v>
      </c>
      <c r="I838" t="s">
        <v>204</v>
      </c>
      <c r="J838">
        <v>2026</v>
      </c>
      <c r="K838">
        <v>5</v>
      </c>
      <c r="L838" t="s">
        <v>95</v>
      </c>
      <c r="M838">
        <v>595.75</v>
      </c>
      <c r="N838">
        <v>1</v>
      </c>
      <c r="O838">
        <v>595.75</v>
      </c>
      <c r="P838" t="s">
        <v>2111</v>
      </c>
    </row>
    <row r="839" spans="1:17" hidden="1">
      <c r="A839" t="s">
        <v>2438</v>
      </c>
      <c r="B839" t="s">
        <v>2128</v>
      </c>
      <c r="C839" t="s">
        <v>296</v>
      </c>
      <c r="D839" t="s">
        <v>2113</v>
      </c>
      <c r="E839" t="s">
        <v>92</v>
      </c>
      <c r="F839">
        <v>40700</v>
      </c>
      <c r="G839" t="s">
        <v>784</v>
      </c>
      <c r="I839" t="s">
        <v>260</v>
      </c>
      <c r="J839">
        <v>2026</v>
      </c>
      <c r="K839">
        <v>5</v>
      </c>
      <c r="L839" t="s">
        <v>95</v>
      </c>
      <c r="M839">
        <v>376.26</v>
      </c>
      <c r="N839">
        <v>1</v>
      </c>
      <c r="O839">
        <v>376.26</v>
      </c>
      <c r="P839" t="s">
        <v>2111</v>
      </c>
    </row>
    <row r="840" spans="1:17" hidden="1">
      <c r="A840" t="s">
        <v>2438</v>
      </c>
      <c r="B840" t="s">
        <v>2128</v>
      </c>
      <c r="C840" t="s">
        <v>296</v>
      </c>
      <c r="D840" t="s">
        <v>2113</v>
      </c>
      <c r="E840" t="s">
        <v>102</v>
      </c>
      <c r="F840">
        <v>40700</v>
      </c>
      <c r="G840" t="s">
        <v>784</v>
      </c>
      <c r="I840" t="s">
        <v>273</v>
      </c>
      <c r="J840">
        <v>2026</v>
      </c>
      <c r="K840">
        <v>5</v>
      </c>
      <c r="L840" t="s">
        <v>95</v>
      </c>
      <c r="M840">
        <v>249.12</v>
      </c>
      <c r="N840">
        <v>1</v>
      </c>
      <c r="O840">
        <v>249.12</v>
      </c>
      <c r="P840" t="s">
        <v>2111</v>
      </c>
      <c r="Q840">
        <v>1</v>
      </c>
    </row>
    <row r="841" spans="1:17" hidden="1">
      <c r="A841" t="s">
        <v>2438</v>
      </c>
      <c r="B841" t="s">
        <v>2128</v>
      </c>
      <c r="C841" t="s">
        <v>296</v>
      </c>
      <c r="D841" t="s">
        <v>2113</v>
      </c>
      <c r="E841" t="s">
        <v>92</v>
      </c>
      <c r="F841">
        <v>40700</v>
      </c>
      <c r="G841" t="s">
        <v>784</v>
      </c>
      <c r="I841" t="s">
        <v>197</v>
      </c>
      <c r="J841">
        <v>2026</v>
      </c>
      <c r="K841">
        <v>5</v>
      </c>
      <c r="L841" t="s">
        <v>95</v>
      </c>
      <c r="M841">
        <v>1128.8</v>
      </c>
      <c r="N841">
        <v>1</v>
      </c>
      <c r="O841">
        <v>1128.8</v>
      </c>
      <c r="P841" t="s">
        <v>2111</v>
      </c>
    </row>
    <row r="842" spans="1:17" hidden="1">
      <c r="A842" t="s">
        <v>2438</v>
      </c>
      <c r="B842" t="s">
        <v>2128</v>
      </c>
      <c r="C842" t="s">
        <v>296</v>
      </c>
      <c r="D842" t="s">
        <v>2113</v>
      </c>
      <c r="E842" t="s">
        <v>105</v>
      </c>
      <c r="F842">
        <v>40700</v>
      </c>
      <c r="G842" t="s">
        <v>784</v>
      </c>
      <c r="I842" t="s">
        <v>122</v>
      </c>
      <c r="J842">
        <v>2026</v>
      </c>
      <c r="K842">
        <v>5</v>
      </c>
      <c r="L842" t="s">
        <v>95</v>
      </c>
      <c r="M842">
        <v>133.78</v>
      </c>
      <c r="N842">
        <v>1</v>
      </c>
      <c r="O842">
        <v>133.78</v>
      </c>
      <c r="P842" t="s">
        <v>2111</v>
      </c>
    </row>
    <row r="843" spans="1:17" hidden="1">
      <c r="A843" t="s">
        <v>2438</v>
      </c>
      <c r="B843" t="s">
        <v>2128</v>
      </c>
      <c r="C843" t="s">
        <v>296</v>
      </c>
      <c r="D843" t="s">
        <v>2113</v>
      </c>
      <c r="E843" t="s">
        <v>105</v>
      </c>
      <c r="F843">
        <v>40700</v>
      </c>
      <c r="G843" t="s">
        <v>784</v>
      </c>
      <c r="I843" t="s">
        <v>123</v>
      </c>
      <c r="J843">
        <v>2026</v>
      </c>
      <c r="K843">
        <v>5</v>
      </c>
      <c r="L843" t="s">
        <v>95</v>
      </c>
      <c r="M843">
        <v>351.18</v>
      </c>
      <c r="N843">
        <v>1</v>
      </c>
      <c r="O843">
        <v>351.18</v>
      </c>
      <c r="P843" t="s">
        <v>2111</v>
      </c>
    </row>
    <row r="844" spans="1:17" hidden="1">
      <c r="A844" t="s">
        <v>2438</v>
      </c>
      <c r="B844" t="s">
        <v>2128</v>
      </c>
      <c r="C844" t="s">
        <v>296</v>
      </c>
      <c r="D844" t="s">
        <v>2113</v>
      </c>
      <c r="E844" t="s">
        <v>106</v>
      </c>
      <c r="F844">
        <v>40700</v>
      </c>
      <c r="G844" t="s">
        <v>784</v>
      </c>
      <c r="I844" t="s">
        <v>146</v>
      </c>
      <c r="J844">
        <v>2026</v>
      </c>
      <c r="K844">
        <v>5</v>
      </c>
      <c r="L844" t="s">
        <v>95</v>
      </c>
      <c r="M844">
        <v>2263.85</v>
      </c>
      <c r="N844">
        <v>1</v>
      </c>
      <c r="O844">
        <v>2263.85</v>
      </c>
      <c r="P844" t="s">
        <v>2111</v>
      </c>
    </row>
    <row r="845" spans="1:17" hidden="1">
      <c r="A845" t="s">
        <v>2438</v>
      </c>
      <c r="B845" t="s">
        <v>2128</v>
      </c>
      <c r="C845" t="s">
        <v>296</v>
      </c>
      <c r="D845" t="s">
        <v>2113</v>
      </c>
      <c r="E845" t="s">
        <v>92</v>
      </c>
      <c r="F845">
        <v>40700</v>
      </c>
      <c r="G845" t="s">
        <v>784</v>
      </c>
      <c r="I845" t="s">
        <v>617</v>
      </c>
      <c r="J845">
        <v>2026</v>
      </c>
      <c r="K845">
        <v>5</v>
      </c>
      <c r="L845" t="s">
        <v>95</v>
      </c>
      <c r="M845">
        <v>162.18</v>
      </c>
      <c r="N845">
        <v>1</v>
      </c>
      <c r="O845">
        <v>162.18</v>
      </c>
      <c r="P845" t="s">
        <v>2111</v>
      </c>
      <c r="Q845">
        <v>1</v>
      </c>
    </row>
    <row r="846" spans="1:17" hidden="1">
      <c r="A846" t="s">
        <v>2438</v>
      </c>
      <c r="B846" t="s">
        <v>2128</v>
      </c>
      <c r="C846" t="s">
        <v>296</v>
      </c>
      <c r="D846" t="s">
        <v>2113</v>
      </c>
      <c r="E846" t="s">
        <v>2320</v>
      </c>
      <c r="F846">
        <v>40700</v>
      </c>
      <c r="G846" t="s">
        <v>784</v>
      </c>
      <c r="I846" t="s">
        <v>2129</v>
      </c>
      <c r="J846">
        <v>2026</v>
      </c>
      <c r="K846">
        <v>5</v>
      </c>
      <c r="L846" t="s">
        <v>95</v>
      </c>
      <c r="M846">
        <v>5125.9444800000001</v>
      </c>
      <c r="N846">
        <v>1</v>
      </c>
      <c r="O846">
        <v>5125.9444800000001</v>
      </c>
      <c r="P846" t="s">
        <v>2111</v>
      </c>
      <c r="Q846">
        <v>1</v>
      </c>
    </row>
    <row r="847" spans="1:17" hidden="1">
      <c r="A847" t="s">
        <v>2438</v>
      </c>
      <c r="B847" t="s">
        <v>2130</v>
      </c>
      <c r="C847" t="s">
        <v>296</v>
      </c>
      <c r="D847" t="s">
        <v>2113</v>
      </c>
      <c r="E847" t="s">
        <v>92</v>
      </c>
      <c r="F847">
        <v>40700</v>
      </c>
      <c r="G847" t="s">
        <v>784</v>
      </c>
      <c r="I847" t="s">
        <v>250</v>
      </c>
      <c r="J847">
        <v>2026</v>
      </c>
      <c r="K847">
        <v>5</v>
      </c>
      <c r="L847" t="s">
        <v>95</v>
      </c>
      <c r="M847">
        <v>94.07</v>
      </c>
      <c r="N847">
        <v>1</v>
      </c>
      <c r="O847">
        <v>94.07</v>
      </c>
      <c r="P847" t="s">
        <v>2111</v>
      </c>
    </row>
    <row r="848" spans="1:17" hidden="1">
      <c r="A848" t="s">
        <v>2438</v>
      </c>
      <c r="B848" t="s">
        <v>2130</v>
      </c>
      <c r="C848" t="s">
        <v>296</v>
      </c>
      <c r="D848" t="s">
        <v>2113</v>
      </c>
      <c r="E848" t="s">
        <v>103</v>
      </c>
      <c r="F848">
        <v>40700</v>
      </c>
      <c r="G848" t="s">
        <v>784</v>
      </c>
      <c r="I848" t="s">
        <v>120</v>
      </c>
      <c r="J848">
        <v>2026</v>
      </c>
      <c r="K848">
        <v>5</v>
      </c>
      <c r="L848" t="s">
        <v>95</v>
      </c>
      <c r="M848">
        <v>362.95</v>
      </c>
      <c r="N848">
        <v>1</v>
      </c>
      <c r="O848">
        <v>362.95</v>
      </c>
      <c r="P848" t="s">
        <v>2111</v>
      </c>
      <c r="Q848">
        <v>1</v>
      </c>
    </row>
    <row r="849" spans="1:17" hidden="1">
      <c r="A849" t="s">
        <v>2438</v>
      </c>
      <c r="B849" t="s">
        <v>2130</v>
      </c>
      <c r="C849" t="s">
        <v>296</v>
      </c>
      <c r="D849" t="s">
        <v>2113</v>
      </c>
      <c r="E849" t="s">
        <v>103</v>
      </c>
      <c r="F849">
        <v>40700</v>
      </c>
      <c r="G849" t="s">
        <v>784</v>
      </c>
      <c r="I849" t="s">
        <v>130</v>
      </c>
      <c r="J849">
        <v>2026</v>
      </c>
      <c r="K849">
        <v>5</v>
      </c>
      <c r="L849" t="s">
        <v>95</v>
      </c>
      <c r="M849">
        <v>125.27</v>
      </c>
      <c r="N849">
        <v>1</v>
      </c>
      <c r="O849">
        <v>125.27</v>
      </c>
      <c r="P849" t="s">
        <v>2111</v>
      </c>
      <c r="Q849">
        <v>1</v>
      </c>
    </row>
    <row r="850" spans="1:17" hidden="1">
      <c r="A850" t="s">
        <v>2438</v>
      </c>
      <c r="B850" t="s">
        <v>2130</v>
      </c>
      <c r="C850" t="s">
        <v>296</v>
      </c>
      <c r="D850" t="s">
        <v>2113</v>
      </c>
      <c r="E850" t="s">
        <v>92</v>
      </c>
      <c r="F850">
        <v>40700</v>
      </c>
      <c r="G850" t="s">
        <v>784</v>
      </c>
      <c r="I850" t="s">
        <v>636</v>
      </c>
      <c r="J850">
        <v>2026</v>
      </c>
      <c r="K850">
        <v>5</v>
      </c>
      <c r="L850" t="s">
        <v>95</v>
      </c>
      <c r="M850">
        <v>196</v>
      </c>
      <c r="N850">
        <v>1</v>
      </c>
      <c r="O850">
        <v>196</v>
      </c>
      <c r="P850" t="s">
        <v>2111</v>
      </c>
    </row>
    <row r="851" spans="1:17" hidden="1">
      <c r="A851" t="s">
        <v>2438</v>
      </c>
      <c r="B851" t="s">
        <v>2130</v>
      </c>
      <c r="C851" t="s">
        <v>296</v>
      </c>
      <c r="D851" t="s">
        <v>2113</v>
      </c>
      <c r="E851" t="s">
        <v>92</v>
      </c>
      <c r="F851">
        <v>40700</v>
      </c>
      <c r="G851" t="s">
        <v>784</v>
      </c>
      <c r="I851" t="s">
        <v>196</v>
      </c>
      <c r="J851">
        <v>2026</v>
      </c>
      <c r="K851">
        <v>5</v>
      </c>
      <c r="L851" t="s">
        <v>95</v>
      </c>
      <c r="M851">
        <v>106.61</v>
      </c>
      <c r="N851">
        <v>1</v>
      </c>
      <c r="O851">
        <v>106.61</v>
      </c>
      <c r="P851" t="s">
        <v>2111</v>
      </c>
    </row>
    <row r="852" spans="1:17" hidden="1">
      <c r="A852" t="s">
        <v>2438</v>
      </c>
      <c r="B852" t="s">
        <v>2130</v>
      </c>
      <c r="C852" t="s">
        <v>296</v>
      </c>
      <c r="D852" t="s">
        <v>2113</v>
      </c>
      <c r="E852" t="s">
        <v>92</v>
      </c>
      <c r="F852">
        <v>40700</v>
      </c>
      <c r="G852" t="s">
        <v>784</v>
      </c>
      <c r="I852" t="s">
        <v>260</v>
      </c>
      <c r="J852">
        <v>2026</v>
      </c>
      <c r="K852">
        <v>5</v>
      </c>
      <c r="L852" t="s">
        <v>95</v>
      </c>
      <c r="M852">
        <v>376.26</v>
      </c>
      <c r="N852">
        <v>1</v>
      </c>
      <c r="O852">
        <v>376.26</v>
      </c>
      <c r="P852" t="s">
        <v>2111</v>
      </c>
    </row>
    <row r="853" spans="1:17" hidden="1">
      <c r="A853" t="s">
        <v>2438</v>
      </c>
      <c r="B853" t="s">
        <v>2130</v>
      </c>
      <c r="C853" t="s">
        <v>296</v>
      </c>
      <c r="D853" t="s">
        <v>2113</v>
      </c>
      <c r="E853" t="s">
        <v>102</v>
      </c>
      <c r="F853">
        <v>40700</v>
      </c>
      <c r="G853" t="s">
        <v>784</v>
      </c>
      <c r="I853" t="s">
        <v>273</v>
      </c>
      <c r="J853">
        <v>2026</v>
      </c>
      <c r="K853">
        <v>5</v>
      </c>
      <c r="L853" t="s">
        <v>95</v>
      </c>
      <c r="M853">
        <v>248.17</v>
      </c>
      <c r="N853">
        <v>1</v>
      </c>
      <c r="O853">
        <v>248.17</v>
      </c>
      <c r="P853" t="s">
        <v>2111</v>
      </c>
      <c r="Q853">
        <v>1</v>
      </c>
    </row>
    <row r="854" spans="1:17" hidden="1">
      <c r="A854" t="s">
        <v>2438</v>
      </c>
      <c r="B854" t="s">
        <v>2130</v>
      </c>
      <c r="C854" t="s">
        <v>296</v>
      </c>
      <c r="D854" t="s">
        <v>2113</v>
      </c>
      <c r="E854" t="s">
        <v>105</v>
      </c>
      <c r="F854">
        <v>40700</v>
      </c>
      <c r="G854" t="s">
        <v>784</v>
      </c>
      <c r="I854" t="s">
        <v>122</v>
      </c>
      <c r="J854">
        <v>2026</v>
      </c>
      <c r="K854">
        <v>5</v>
      </c>
      <c r="L854" t="s">
        <v>95</v>
      </c>
      <c r="M854">
        <v>200.67</v>
      </c>
      <c r="N854">
        <v>1</v>
      </c>
      <c r="O854">
        <v>200.67</v>
      </c>
      <c r="P854" t="s">
        <v>2111</v>
      </c>
    </row>
    <row r="855" spans="1:17" hidden="1">
      <c r="A855" t="s">
        <v>2438</v>
      </c>
      <c r="B855" t="s">
        <v>2130</v>
      </c>
      <c r="C855" t="s">
        <v>296</v>
      </c>
      <c r="D855" t="s">
        <v>2113</v>
      </c>
      <c r="E855" t="s">
        <v>105</v>
      </c>
      <c r="F855">
        <v>40700</v>
      </c>
      <c r="G855" t="s">
        <v>784</v>
      </c>
      <c r="I855" t="s">
        <v>123</v>
      </c>
      <c r="J855">
        <v>2026</v>
      </c>
      <c r="K855">
        <v>5</v>
      </c>
      <c r="L855" t="s">
        <v>95</v>
      </c>
      <c r="M855">
        <v>351.18</v>
      </c>
      <c r="N855">
        <v>1</v>
      </c>
      <c r="O855">
        <v>351.18</v>
      </c>
      <c r="P855" t="s">
        <v>2111</v>
      </c>
    </row>
    <row r="856" spans="1:17" hidden="1">
      <c r="A856" t="s">
        <v>2438</v>
      </c>
      <c r="B856" t="s">
        <v>2130</v>
      </c>
      <c r="C856" t="s">
        <v>296</v>
      </c>
      <c r="D856" t="s">
        <v>2113</v>
      </c>
      <c r="E856" t="s">
        <v>106</v>
      </c>
      <c r="F856">
        <v>40700</v>
      </c>
      <c r="G856" t="s">
        <v>784</v>
      </c>
      <c r="I856" t="s">
        <v>146</v>
      </c>
      <c r="J856">
        <v>2026</v>
      </c>
      <c r="K856">
        <v>5</v>
      </c>
      <c r="L856" t="s">
        <v>95</v>
      </c>
      <c r="M856">
        <v>2383</v>
      </c>
      <c r="N856">
        <v>1</v>
      </c>
      <c r="O856">
        <v>2383</v>
      </c>
      <c r="P856" t="s">
        <v>2111</v>
      </c>
    </row>
    <row r="857" spans="1:17" hidden="1">
      <c r="A857" t="s">
        <v>2438</v>
      </c>
      <c r="B857" t="s">
        <v>2131</v>
      </c>
      <c r="C857" t="s">
        <v>296</v>
      </c>
      <c r="D857" t="s">
        <v>2113</v>
      </c>
      <c r="E857" t="s">
        <v>103</v>
      </c>
      <c r="F857">
        <v>40700</v>
      </c>
      <c r="G857" t="s">
        <v>784</v>
      </c>
      <c r="I857" t="s">
        <v>130</v>
      </c>
      <c r="J857">
        <v>2026</v>
      </c>
      <c r="K857">
        <v>5</v>
      </c>
      <c r="L857" t="s">
        <v>95</v>
      </c>
      <c r="M857">
        <v>125.27</v>
      </c>
      <c r="N857">
        <v>1</v>
      </c>
      <c r="O857">
        <v>125.27</v>
      </c>
      <c r="P857" t="s">
        <v>2111</v>
      </c>
      <c r="Q857">
        <v>1</v>
      </c>
    </row>
    <row r="858" spans="1:17" hidden="1">
      <c r="A858" t="s">
        <v>2438</v>
      </c>
      <c r="B858" t="s">
        <v>2131</v>
      </c>
      <c r="C858" t="s">
        <v>296</v>
      </c>
      <c r="D858" t="s">
        <v>2113</v>
      </c>
      <c r="E858" t="s">
        <v>92</v>
      </c>
      <c r="F858">
        <v>40700</v>
      </c>
      <c r="G858" t="s">
        <v>784</v>
      </c>
      <c r="I858" t="s">
        <v>637</v>
      </c>
      <c r="J858">
        <v>2026</v>
      </c>
      <c r="K858">
        <v>5</v>
      </c>
      <c r="L858" t="s">
        <v>95</v>
      </c>
      <c r="M858">
        <v>1939.95</v>
      </c>
      <c r="N858">
        <v>1</v>
      </c>
      <c r="O858">
        <v>1939.95</v>
      </c>
      <c r="P858" t="s">
        <v>2111</v>
      </c>
    </row>
    <row r="859" spans="1:17" hidden="1">
      <c r="A859" t="s">
        <v>2438</v>
      </c>
      <c r="B859" t="s">
        <v>2131</v>
      </c>
      <c r="C859" t="s">
        <v>296</v>
      </c>
      <c r="D859" t="s">
        <v>2113</v>
      </c>
      <c r="E859" t="s">
        <v>92</v>
      </c>
      <c r="F859">
        <v>40700</v>
      </c>
      <c r="G859" t="s">
        <v>784</v>
      </c>
      <c r="I859" t="s">
        <v>636</v>
      </c>
      <c r="J859">
        <v>2026</v>
      </c>
      <c r="K859">
        <v>5</v>
      </c>
      <c r="L859" t="s">
        <v>95</v>
      </c>
      <c r="M859">
        <v>98</v>
      </c>
      <c r="N859">
        <v>1</v>
      </c>
      <c r="O859">
        <v>98</v>
      </c>
      <c r="P859" t="s">
        <v>2111</v>
      </c>
    </row>
    <row r="860" spans="1:17" hidden="1">
      <c r="A860" t="s">
        <v>2438</v>
      </c>
      <c r="B860" t="s">
        <v>2131</v>
      </c>
      <c r="C860" t="s">
        <v>296</v>
      </c>
      <c r="D860" t="s">
        <v>2113</v>
      </c>
      <c r="E860" t="s">
        <v>92</v>
      </c>
      <c r="F860">
        <v>40700</v>
      </c>
      <c r="G860" t="s">
        <v>784</v>
      </c>
      <c r="I860" t="s">
        <v>196</v>
      </c>
      <c r="J860">
        <v>2026</v>
      </c>
      <c r="K860">
        <v>5</v>
      </c>
      <c r="L860" t="s">
        <v>95</v>
      </c>
      <c r="M860">
        <v>106.61</v>
      </c>
      <c r="N860">
        <v>1</v>
      </c>
      <c r="O860">
        <v>106.61</v>
      </c>
      <c r="P860" t="s">
        <v>2111</v>
      </c>
    </row>
    <row r="861" spans="1:17" hidden="1">
      <c r="A861" t="s">
        <v>2438</v>
      </c>
      <c r="B861" t="s">
        <v>2131</v>
      </c>
      <c r="C861" t="s">
        <v>296</v>
      </c>
      <c r="D861" t="s">
        <v>2113</v>
      </c>
      <c r="E861" t="s">
        <v>92</v>
      </c>
      <c r="F861">
        <v>40700</v>
      </c>
      <c r="G861" t="s">
        <v>784</v>
      </c>
      <c r="I861" t="s">
        <v>260</v>
      </c>
      <c r="J861">
        <v>2026</v>
      </c>
      <c r="K861">
        <v>5</v>
      </c>
      <c r="L861" t="s">
        <v>95</v>
      </c>
      <c r="M861">
        <v>376.26</v>
      </c>
      <c r="N861">
        <v>1</v>
      </c>
      <c r="O861">
        <v>376.26</v>
      </c>
      <c r="P861" t="s">
        <v>2111</v>
      </c>
    </row>
    <row r="862" spans="1:17" hidden="1">
      <c r="A862" t="s">
        <v>2438</v>
      </c>
      <c r="B862" t="s">
        <v>2131</v>
      </c>
      <c r="C862" t="s">
        <v>296</v>
      </c>
      <c r="D862" t="s">
        <v>2113</v>
      </c>
      <c r="E862" t="s">
        <v>102</v>
      </c>
      <c r="F862">
        <v>40700</v>
      </c>
      <c r="G862" t="s">
        <v>784</v>
      </c>
      <c r="I862" t="s">
        <v>273</v>
      </c>
      <c r="J862">
        <v>2026</v>
      </c>
      <c r="K862">
        <v>5</v>
      </c>
      <c r="L862" t="s">
        <v>95</v>
      </c>
      <c r="M862">
        <v>1459.46</v>
      </c>
      <c r="N862">
        <v>1</v>
      </c>
      <c r="O862">
        <v>1459.46</v>
      </c>
      <c r="P862" t="s">
        <v>2111</v>
      </c>
      <c r="Q862">
        <v>1</v>
      </c>
    </row>
    <row r="863" spans="1:17" hidden="1">
      <c r="A863" t="s">
        <v>2438</v>
      </c>
      <c r="B863" t="s">
        <v>2131</v>
      </c>
      <c r="C863" t="s">
        <v>296</v>
      </c>
      <c r="D863" t="s">
        <v>2113</v>
      </c>
      <c r="E863" t="s">
        <v>92</v>
      </c>
      <c r="F863">
        <v>40700</v>
      </c>
      <c r="G863" t="s">
        <v>784</v>
      </c>
      <c r="I863" t="s">
        <v>197</v>
      </c>
      <c r="J863">
        <v>2026</v>
      </c>
      <c r="K863">
        <v>5</v>
      </c>
      <c r="L863" t="s">
        <v>95</v>
      </c>
      <c r="M863">
        <v>225.76</v>
      </c>
      <c r="N863">
        <v>1</v>
      </c>
      <c r="O863">
        <v>225.76</v>
      </c>
      <c r="P863" t="s">
        <v>2111</v>
      </c>
    </row>
    <row r="864" spans="1:17" hidden="1">
      <c r="A864" t="s">
        <v>2438</v>
      </c>
      <c r="B864" t="s">
        <v>2131</v>
      </c>
      <c r="C864" t="s">
        <v>296</v>
      </c>
      <c r="D864" t="s">
        <v>2113</v>
      </c>
      <c r="E864" t="s">
        <v>105</v>
      </c>
      <c r="F864">
        <v>40700</v>
      </c>
      <c r="G864" t="s">
        <v>784</v>
      </c>
      <c r="I864" t="s">
        <v>122</v>
      </c>
      <c r="J864">
        <v>2026</v>
      </c>
      <c r="K864">
        <v>5</v>
      </c>
      <c r="L864" t="s">
        <v>95</v>
      </c>
      <c r="M864">
        <v>66.89</v>
      </c>
      <c r="N864">
        <v>1</v>
      </c>
      <c r="O864">
        <v>66.89</v>
      </c>
      <c r="P864" t="s">
        <v>2111</v>
      </c>
    </row>
    <row r="865" spans="1:17" hidden="1">
      <c r="A865" t="s">
        <v>2438</v>
      </c>
      <c r="B865" t="s">
        <v>2131</v>
      </c>
      <c r="C865" t="s">
        <v>296</v>
      </c>
      <c r="D865" t="s">
        <v>2113</v>
      </c>
      <c r="E865" t="s">
        <v>105</v>
      </c>
      <c r="F865">
        <v>40700</v>
      </c>
      <c r="G865" t="s">
        <v>784</v>
      </c>
      <c r="I865" t="s">
        <v>123</v>
      </c>
      <c r="J865">
        <v>2026</v>
      </c>
      <c r="K865">
        <v>5</v>
      </c>
      <c r="L865" t="s">
        <v>95</v>
      </c>
      <c r="M865">
        <v>175.59</v>
      </c>
      <c r="N865">
        <v>1</v>
      </c>
      <c r="O865">
        <v>175.59</v>
      </c>
      <c r="P865" t="s">
        <v>2111</v>
      </c>
    </row>
    <row r="866" spans="1:17" hidden="1">
      <c r="A866" t="s">
        <v>2438</v>
      </c>
      <c r="B866" t="s">
        <v>2131</v>
      </c>
      <c r="C866" t="s">
        <v>296</v>
      </c>
      <c r="D866" t="s">
        <v>2113</v>
      </c>
      <c r="E866" t="s">
        <v>106</v>
      </c>
      <c r="F866">
        <v>40700</v>
      </c>
      <c r="G866" t="s">
        <v>784</v>
      </c>
      <c r="I866" t="s">
        <v>146</v>
      </c>
      <c r="J866">
        <v>2026</v>
      </c>
      <c r="K866">
        <v>5</v>
      </c>
      <c r="L866" t="s">
        <v>95</v>
      </c>
      <c r="M866">
        <v>3336.2</v>
      </c>
      <c r="N866">
        <v>1</v>
      </c>
      <c r="O866">
        <v>3336.2</v>
      </c>
      <c r="P866" t="s">
        <v>2111</v>
      </c>
    </row>
    <row r="867" spans="1:17" hidden="1">
      <c r="A867" t="s">
        <v>2438</v>
      </c>
      <c r="B867" t="s">
        <v>2132</v>
      </c>
      <c r="C867" t="s">
        <v>296</v>
      </c>
      <c r="D867" t="s">
        <v>2113</v>
      </c>
      <c r="E867" t="s">
        <v>103</v>
      </c>
      <c r="F867">
        <v>40700</v>
      </c>
      <c r="G867" t="s">
        <v>784</v>
      </c>
      <c r="I867" t="s">
        <v>130</v>
      </c>
      <c r="J867">
        <v>2026</v>
      </c>
      <c r="K867">
        <v>5</v>
      </c>
      <c r="L867" t="s">
        <v>95</v>
      </c>
      <c r="M867">
        <v>475.6</v>
      </c>
      <c r="N867">
        <v>1</v>
      </c>
      <c r="O867">
        <v>475.6</v>
      </c>
      <c r="P867" t="s">
        <v>2111</v>
      </c>
      <c r="Q867">
        <v>1</v>
      </c>
    </row>
    <row r="868" spans="1:17" hidden="1">
      <c r="A868" t="s">
        <v>2438</v>
      </c>
      <c r="B868" t="s">
        <v>2132</v>
      </c>
      <c r="C868" t="s">
        <v>296</v>
      </c>
      <c r="D868" t="s">
        <v>2113</v>
      </c>
      <c r="E868" t="s">
        <v>92</v>
      </c>
      <c r="F868">
        <v>40700</v>
      </c>
      <c r="G868" t="s">
        <v>784</v>
      </c>
      <c r="I868" t="s">
        <v>637</v>
      </c>
      <c r="J868">
        <v>2026</v>
      </c>
      <c r="K868">
        <v>5</v>
      </c>
      <c r="L868" t="s">
        <v>95</v>
      </c>
      <c r="M868">
        <v>646.65</v>
      </c>
      <c r="N868">
        <v>1</v>
      </c>
      <c r="O868">
        <v>646.65</v>
      </c>
      <c r="P868" t="s">
        <v>2111</v>
      </c>
    </row>
    <row r="869" spans="1:17" hidden="1">
      <c r="A869" t="s">
        <v>2438</v>
      </c>
      <c r="B869" t="s">
        <v>2132</v>
      </c>
      <c r="C869" t="s">
        <v>296</v>
      </c>
      <c r="D869" t="s">
        <v>2113</v>
      </c>
      <c r="E869" t="s">
        <v>92</v>
      </c>
      <c r="F869">
        <v>40700</v>
      </c>
      <c r="G869" t="s">
        <v>784</v>
      </c>
      <c r="I869" t="s">
        <v>636</v>
      </c>
      <c r="J869">
        <v>2026</v>
      </c>
      <c r="K869">
        <v>5</v>
      </c>
      <c r="L869" t="s">
        <v>95</v>
      </c>
      <c r="M869">
        <v>784</v>
      </c>
      <c r="N869">
        <v>1</v>
      </c>
      <c r="O869">
        <v>784</v>
      </c>
      <c r="P869" t="s">
        <v>2111</v>
      </c>
    </row>
    <row r="870" spans="1:17" hidden="1">
      <c r="A870" t="s">
        <v>2438</v>
      </c>
      <c r="B870" t="s">
        <v>2132</v>
      </c>
      <c r="C870" t="s">
        <v>296</v>
      </c>
      <c r="D870" t="s">
        <v>2113</v>
      </c>
      <c r="E870" t="s">
        <v>92</v>
      </c>
      <c r="F870">
        <v>40700</v>
      </c>
      <c r="G870" t="s">
        <v>784</v>
      </c>
      <c r="I870" t="s">
        <v>256</v>
      </c>
      <c r="J870">
        <v>2026</v>
      </c>
      <c r="K870">
        <v>5</v>
      </c>
      <c r="L870" t="s">
        <v>95</v>
      </c>
      <c r="M870">
        <v>352</v>
      </c>
      <c r="N870">
        <v>1</v>
      </c>
      <c r="O870">
        <v>352</v>
      </c>
      <c r="P870" t="s">
        <v>2111</v>
      </c>
      <c r="Q870">
        <v>1</v>
      </c>
    </row>
    <row r="871" spans="1:17" hidden="1">
      <c r="A871" t="s">
        <v>2438</v>
      </c>
      <c r="B871" t="s">
        <v>2132</v>
      </c>
      <c r="C871" t="s">
        <v>296</v>
      </c>
      <c r="D871" t="s">
        <v>2113</v>
      </c>
      <c r="E871" t="s">
        <v>92</v>
      </c>
      <c r="F871">
        <v>40700</v>
      </c>
      <c r="G871" t="s">
        <v>784</v>
      </c>
      <c r="I871" t="s">
        <v>257</v>
      </c>
      <c r="J871">
        <v>2026</v>
      </c>
      <c r="K871">
        <v>5</v>
      </c>
      <c r="L871" t="s">
        <v>95</v>
      </c>
      <c r="M871">
        <v>238.3</v>
      </c>
      <c r="N871">
        <v>1</v>
      </c>
      <c r="O871">
        <v>238.3</v>
      </c>
      <c r="P871" t="s">
        <v>2111</v>
      </c>
    </row>
    <row r="872" spans="1:17" hidden="1">
      <c r="A872" t="s">
        <v>2438</v>
      </c>
      <c r="B872" t="s">
        <v>2132</v>
      </c>
      <c r="C872" t="s">
        <v>296</v>
      </c>
      <c r="D872" t="s">
        <v>2113</v>
      </c>
      <c r="E872" t="s">
        <v>92</v>
      </c>
      <c r="F872">
        <v>40700</v>
      </c>
      <c r="G872" t="s">
        <v>784</v>
      </c>
      <c r="I872" t="s">
        <v>260</v>
      </c>
      <c r="J872">
        <v>2026</v>
      </c>
      <c r="K872">
        <v>5</v>
      </c>
      <c r="L872" t="s">
        <v>95</v>
      </c>
      <c r="M872">
        <v>376.26</v>
      </c>
      <c r="N872">
        <v>1</v>
      </c>
      <c r="O872">
        <v>376.26</v>
      </c>
      <c r="P872" t="s">
        <v>2111</v>
      </c>
    </row>
    <row r="873" spans="1:17" hidden="1">
      <c r="A873" t="s">
        <v>2438</v>
      </c>
      <c r="B873" t="s">
        <v>2132</v>
      </c>
      <c r="C873" t="s">
        <v>296</v>
      </c>
      <c r="D873" t="s">
        <v>2113</v>
      </c>
      <c r="E873" t="s">
        <v>102</v>
      </c>
      <c r="F873">
        <v>40700</v>
      </c>
      <c r="G873" t="s">
        <v>784</v>
      </c>
      <c r="I873" t="s">
        <v>273</v>
      </c>
      <c r="J873">
        <v>2026</v>
      </c>
      <c r="K873">
        <v>5</v>
      </c>
      <c r="L873" t="s">
        <v>95</v>
      </c>
      <c r="M873">
        <v>1457.7</v>
      </c>
      <c r="N873">
        <v>1</v>
      </c>
      <c r="O873">
        <v>1457.7</v>
      </c>
      <c r="P873" t="s">
        <v>2111</v>
      </c>
      <c r="Q873">
        <v>1</v>
      </c>
    </row>
    <row r="874" spans="1:17" hidden="1">
      <c r="A874" t="s">
        <v>2438</v>
      </c>
      <c r="B874" t="s">
        <v>2132</v>
      </c>
      <c r="C874" t="s">
        <v>296</v>
      </c>
      <c r="D874" t="s">
        <v>2113</v>
      </c>
      <c r="E874" t="s">
        <v>92</v>
      </c>
      <c r="F874">
        <v>40700</v>
      </c>
      <c r="G874" t="s">
        <v>784</v>
      </c>
      <c r="I874" t="s">
        <v>197</v>
      </c>
      <c r="J874">
        <v>2026</v>
      </c>
      <c r="K874">
        <v>5</v>
      </c>
      <c r="L874" t="s">
        <v>95</v>
      </c>
      <c r="M874">
        <v>4740.96</v>
      </c>
      <c r="N874">
        <v>1</v>
      </c>
      <c r="O874">
        <v>4740.96</v>
      </c>
      <c r="P874" t="s">
        <v>2111</v>
      </c>
    </row>
    <row r="875" spans="1:17" hidden="1">
      <c r="A875" t="s">
        <v>2438</v>
      </c>
      <c r="B875" t="s">
        <v>2132</v>
      </c>
      <c r="C875" t="s">
        <v>296</v>
      </c>
      <c r="D875" t="s">
        <v>2113</v>
      </c>
      <c r="E875" t="s">
        <v>105</v>
      </c>
      <c r="F875">
        <v>40700</v>
      </c>
      <c r="G875" t="s">
        <v>784</v>
      </c>
      <c r="I875" t="s">
        <v>122</v>
      </c>
      <c r="J875">
        <v>2026</v>
      </c>
      <c r="K875">
        <v>5</v>
      </c>
      <c r="L875" t="s">
        <v>95</v>
      </c>
      <c r="M875">
        <v>66.89</v>
      </c>
      <c r="N875">
        <v>1</v>
      </c>
      <c r="O875">
        <v>66.89</v>
      </c>
      <c r="P875" t="s">
        <v>2111</v>
      </c>
    </row>
    <row r="876" spans="1:17" hidden="1">
      <c r="A876" t="s">
        <v>2438</v>
      </c>
      <c r="B876" t="s">
        <v>2132</v>
      </c>
      <c r="C876" t="s">
        <v>296</v>
      </c>
      <c r="D876" t="s">
        <v>2113</v>
      </c>
      <c r="E876" t="s">
        <v>105</v>
      </c>
      <c r="F876">
        <v>40700</v>
      </c>
      <c r="G876" t="s">
        <v>784</v>
      </c>
      <c r="I876" t="s">
        <v>123</v>
      </c>
      <c r="J876">
        <v>2026</v>
      </c>
      <c r="K876">
        <v>5</v>
      </c>
      <c r="L876" t="s">
        <v>95</v>
      </c>
      <c r="M876">
        <v>175.59</v>
      </c>
      <c r="N876">
        <v>1</v>
      </c>
      <c r="O876">
        <v>175.59</v>
      </c>
      <c r="P876" t="s">
        <v>2111</v>
      </c>
    </row>
    <row r="877" spans="1:17" hidden="1">
      <c r="A877" t="s">
        <v>2438</v>
      </c>
      <c r="B877" t="s">
        <v>2132</v>
      </c>
      <c r="C877" t="s">
        <v>296</v>
      </c>
      <c r="D877" t="s">
        <v>2113</v>
      </c>
      <c r="E877" t="s">
        <v>106</v>
      </c>
      <c r="F877">
        <v>40700</v>
      </c>
      <c r="G877" t="s">
        <v>784</v>
      </c>
      <c r="I877" t="s">
        <v>146</v>
      </c>
      <c r="J877">
        <v>2026</v>
      </c>
      <c r="K877">
        <v>5</v>
      </c>
      <c r="L877" t="s">
        <v>95</v>
      </c>
      <c r="M877">
        <v>2263.85</v>
      </c>
      <c r="N877">
        <v>1</v>
      </c>
      <c r="O877">
        <v>2263.85</v>
      </c>
      <c r="P877" t="s">
        <v>2111</v>
      </c>
    </row>
    <row r="878" spans="1:17" hidden="1">
      <c r="A878" t="s">
        <v>2438</v>
      </c>
      <c r="B878" t="s">
        <v>2132</v>
      </c>
      <c r="C878" t="s">
        <v>296</v>
      </c>
      <c r="D878" t="s">
        <v>2113</v>
      </c>
      <c r="E878" t="s">
        <v>106</v>
      </c>
      <c r="F878">
        <v>40700</v>
      </c>
      <c r="G878" t="s">
        <v>784</v>
      </c>
      <c r="I878" t="s">
        <v>163</v>
      </c>
      <c r="J878">
        <v>2026</v>
      </c>
      <c r="K878">
        <v>5</v>
      </c>
      <c r="L878" t="s">
        <v>95</v>
      </c>
      <c r="M878">
        <v>119.15</v>
      </c>
      <c r="N878">
        <v>1</v>
      </c>
      <c r="O878">
        <v>119.15</v>
      </c>
      <c r="P878" t="s">
        <v>2111</v>
      </c>
    </row>
    <row r="879" spans="1:17" hidden="1">
      <c r="A879" t="s">
        <v>2438</v>
      </c>
      <c r="B879" t="s">
        <v>2132</v>
      </c>
      <c r="C879" t="s">
        <v>296</v>
      </c>
      <c r="D879" t="s">
        <v>2113</v>
      </c>
      <c r="E879" t="s">
        <v>92</v>
      </c>
      <c r="F879">
        <v>40700</v>
      </c>
      <c r="G879" t="s">
        <v>784</v>
      </c>
      <c r="I879" t="s">
        <v>683</v>
      </c>
      <c r="J879">
        <v>2026</v>
      </c>
      <c r="K879">
        <v>5</v>
      </c>
      <c r="L879" t="s">
        <v>95</v>
      </c>
      <c r="M879">
        <v>54.06</v>
      </c>
      <c r="N879">
        <v>1</v>
      </c>
      <c r="O879">
        <v>54.06</v>
      </c>
      <c r="P879" t="s">
        <v>2111</v>
      </c>
      <c r="Q879">
        <v>1</v>
      </c>
    </row>
    <row r="880" spans="1:17" hidden="1">
      <c r="A880" t="s">
        <v>2438</v>
      </c>
      <c r="B880" t="s">
        <v>2133</v>
      </c>
      <c r="C880" t="s">
        <v>296</v>
      </c>
      <c r="D880" t="s">
        <v>2113</v>
      </c>
      <c r="E880" t="s">
        <v>103</v>
      </c>
      <c r="F880">
        <v>40700</v>
      </c>
      <c r="G880" t="s">
        <v>784</v>
      </c>
      <c r="I880" t="s">
        <v>120</v>
      </c>
      <c r="J880">
        <v>2026</v>
      </c>
      <c r="K880">
        <v>5</v>
      </c>
      <c r="L880" t="s">
        <v>95</v>
      </c>
      <c r="M880">
        <v>72.59</v>
      </c>
      <c r="N880">
        <v>1</v>
      </c>
      <c r="O880">
        <v>72.59</v>
      </c>
      <c r="P880" t="s">
        <v>2111</v>
      </c>
      <c r="Q880">
        <v>1</v>
      </c>
    </row>
    <row r="881" spans="1:17" hidden="1">
      <c r="A881" t="s">
        <v>2438</v>
      </c>
      <c r="B881" t="s">
        <v>2133</v>
      </c>
      <c r="C881" t="s">
        <v>296</v>
      </c>
      <c r="D881" t="s">
        <v>2113</v>
      </c>
      <c r="E881" t="s">
        <v>103</v>
      </c>
      <c r="F881">
        <v>40700</v>
      </c>
      <c r="G881" t="s">
        <v>784</v>
      </c>
      <c r="I881" t="s">
        <v>130</v>
      </c>
      <c r="J881">
        <v>2026</v>
      </c>
      <c r="K881">
        <v>5</v>
      </c>
      <c r="L881" t="s">
        <v>95</v>
      </c>
      <c r="M881">
        <v>72.59</v>
      </c>
      <c r="N881">
        <v>1</v>
      </c>
      <c r="O881">
        <v>72.59</v>
      </c>
      <c r="P881" t="s">
        <v>2111</v>
      </c>
      <c r="Q881">
        <v>1</v>
      </c>
    </row>
    <row r="882" spans="1:17" hidden="1">
      <c r="A882" t="s">
        <v>2438</v>
      </c>
      <c r="B882" t="s">
        <v>2133</v>
      </c>
      <c r="C882" t="s">
        <v>296</v>
      </c>
      <c r="D882" t="s">
        <v>2113</v>
      </c>
      <c r="E882" t="s">
        <v>92</v>
      </c>
      <c r="F882">
        <v>40700</v>
      </c>
      <c r="G882" t="s">
        <v>784</v>
      </c>
      <c r="I882" t="s">
        <v>636</v>
      </c>
      <c r="J882">
        <v>2026</v>
      </c>
      <c r="K882">
        <v>5</v>
      </c>
      <c r="L882" t="s">
        <v>95</v>
      </c>
      <c r="M882">
        <v>490</v>
      </c>
      <c r="N882">
        <v>1</v>
      </c>
      <c r="O882">
        <v>490</v>
      </c>
      <c r="P882" t="s">
        <v>2111</v>
      </c>
    </row>
    <row r="883" spans="1:17" hidden="1">
      <c r="A883" t="s">
        <v>2438</v>
      </c>
      <c r="B883" t="s">
        <v>2133</v>
      </c>
      <c r="C883" t="s">
        <v>296</v>
      </c>
      <c r="D883" t="s">
        <v>2113</v>
      </c>
      <c r="E883" t="s">
        <v>92</v>
      </c>
      <c r="F883">
        <v>40700</v>
      </c>
      <c r="G883" t="s">
        <v>784</v>
      </c>
      <c r="I883" t="s">
        <v>196</v>
      </c>
      <c r="J883">
        <v>2026</v>
      </c>
      <c r="K883">
        <v>5</v>
      </c>
      <c r="L883" t="s">
        <v>95</v>
      </c>
      <c r="M883">
        <v>213.22</v>
      </c>
      <c r="N883">
        <v>1</v>
      </c>
      <c r="O883">
        <v>213.22</v>
      </c>
      <c r="P883" t="s">
        <v>2111</v>
      </c>
    </row>
    <row r="884" spans="1:17" hidden="1">
      <c r="A884" t="s">
        <v>2438</v>
      </c>
      <c r="B884" t="s">
        <v>2133</v>
      </c>
      <c r="C884" t="s">
        <v>296</v>
      </c>
      <c r="D884" t="s">
        <v>2113</v>
      </c>
      <c r="E884" t="s">
        <v>92</v>
      </c>
      <c r="F884">
        <v>40700</v>
      </c>
      <c r="G884" t="s">
        <v>784</v>
      </c>
      <c r="I884" t="s">
        <v>260</v>
      </c>
      <c r="J884">
        <v>2026</v>
      </c>
      <c r="K884">
        <v>5</v>
      </c>
      <c r="L884" t="s">
        <v>95</v>
      </c>
      <c r="M884">
        <v>376.26</v>
      </c>
      <c r="N884">
        <v>1</v>
      </c>
      <c r="O884">
        <v>376.26</v>
      </c>
      <c r="P884" t="s">
        <v>2111</v>
      </c>
    </row>
    <row r="885" spans="1:17" hidden="1">
      <c r="A885" t="s">
        <v>2438</v>
      </c>
      <c r="B885" t="s">
        <v>2133</v>
      </c>
      <c r="C885" t="s">
        <v>296</v>
      </c>
      <c r="D885" t="s">
        <v>2113</v>
      </c>
      <c r="E885" t="s">
        <v>102</v>
      </c>
      <c r="F885">
        <v>40700</v>
      </c>
      <c r="G885" t="s">
        <v>784</v>
      </c>
      <c r="I885" t="s">
        <v>273</v>
      </c>
      <c r="J885">
        <v>2026</v>
      </c>
      <c r="K885">
        <v>5</v>
      </c>
      <c r="L885" t="s">
        <v>95</v>
      </c>
      <c r="M885">
        <v>498.24</v>
      </c>
      <c r="N885">
        <v>1</v>
      </c>
      <c r="O885">
        <v>498.24</v>
      </c>
      <c r="P885" t="s">
        <v>2111</v>
      </c>
      <c r="Q885">
        <v>1</v>
      </c>
    </row>
    <row r="886" spans="1:17" hidden="1">
      <c r="A886" t="s">
        <v>2438</v>
      </c>
      <c r="B886" t="s">
        <v>2133</v>
      </c>
      <c r="C886" t="s">
        <v>296</v>
      </c>
      <c r="D886" t="s">
        <v>2113</v>
      </c>
      <c r="E886" t="s">
        <v>105</v>
      </c>
      <c r="F886">
        <v>40700</v>
      </c>
      <c r="G886" t="s">
        <v>784</v>
      </c>
      <c r="I886" t="s">
        <v>122</v>
      </c>
      <c r="J886">
        <v>2026</v>
      </c>
      <c r="K886">
        <v>5</v>
      </c>
      <c r="L886" t="s">
        <v>95</v>
      </c>
      <c r="M886">
        <v>66.89</v>
      </c>
      <c r="N886">
        <v>1</v>
      </c>
      <c r="O886">
        <v>66.89</v>
      </c>
      <c r="P886" t="s">
        <v>2111</v>
      </c>
    </row>
    <row r="887" spans="1:17" hidden="1">
      <c r="A887" t="s">
        <v>2438</v>
      </c>
      <c r="B887" t="s">
        <v>2133</v>
      </c>
      <c r="C887" t="s">
        <v>296</v>
      </c>
      <c r="D887" t="s">
        <v>2113</v>
      </c>
      <c r="E887" t="s">
        <v>105</v>
      </c>
      <c r="F887">
        <v>40700</v>
      </c>
      <c r="G887" t="s">
        <v>784</v>
      </c>
      <c r="I887" t="s">
        <v>123</v>
      </c>
      <c r="J887">
        <v>2026</v>
      </c>
      <c r="K887">
        <v>5</v>
      </c>
      <c r="L887" t="s">
        <v>95</v>
      </c>
      <c r="M887">
        <v>175.59</v>
      </c>
      <c r="N887">
        <v>1</v>
      </c>
      <c r="O887">
        <v>175.59</v>
      </c>
      <c r="P887" t="s">
        <v>2111</v>
      </c>
    </row>
    <row r="888" spans="1:17" hidden="1">
      <c r="A888" t="s">
        <v>2438</v>
      </c>
      <c r="B888" t="s">
        <v>2133</v>
      </c>
      <c r="C888" t="s">
        <v>296</v>
      </c>
      <c r="D888" t="s">
        <v>2113</v>
      </c>
      <c r="E888" t="s">
        <v>106</v>
      </c>
      <c r="F888">
        <v>40700</v>
      </c>
      <c r="G888" t="s">
        <v>784</v>
      </c>
      <c r="I888" t="s">
        <v>146</v>
      </c>
      <c r="J888">
        <v>2026</v>
      </c>
      <c r="K888">
        <v>5</v>
      </c>
      <c r="L888" t="s">
        <v>95</v>
      </c>
      <c r="M888">
        <v>357.45</v>
      </c>
      <c r="N888">
        <v>1</v>
      </c>
      <c r="O888">
        <v>357.45</v>
      </c>
      <c r="P888" t="s">
        <v>2111</v>
      </c>
    </row>
    <row r="889" spans="1:17" hidden="1">
      <c r="A889" t="s">
        <v>2438</v>
      </c>
      <c r="B889" t="s">
        <v>2134</v>
      </c>
      <c r="C889" t="s">
        <v>296</v>
      </c>
      <c r="D889" t="s">
        <v>2113</v>
      </c>
      <c r="E889" t="s">
        <v>92</v>
      </c>
      <c r="F889">
        <v>40700</v>
      </c>
      <c r="G889" t="s">
        <v>784</v>
      </c>
      <c r="I889" t="s">
        <v>709</v>
      </c>
      <c r="J889">
        <v>2026</v>
      </c>
      <c r="K889">
        <v>5</v>
      </c>
      <c r="L889" t="s">
        <v>95</v>
      </c>
      <c r="M889">
        <v>451.512</v>
      </c>
      <c r="N889">
        <v>1</v>
      </c>
      <c r="O889">
        <v>451.512</v>
      </c>
      <c r="P889" t="s">
        <v>2111</v>
      </c>
    </row>
    <row r="890" spans="1:17" hidden="1">
      <c r="A890" t="s">
        <v>2438</v>
      </c>
      <c r="B890" t="s">
        <v>2134</v>
      </c>
      <c r="C890" t="s">
        <v>296</v>
      </c>
      <c r="D890" t="s">
        <v>2113</v>
      </c>
      <c r="E890" t="s">
        <v>103</v>
      </c>
      <c r="F890">
        <v>40700</v>
      </c>
      <c r="G890" t="s">
        <v>784</v>
      </c>
      <c r="I890" t="s">
        <v>130</v>
      </c>
      <c r="J890">
        <v>2026</v>
      </c>
      <c r="K890">
        <v>5</v>
      </c>
      <c r="L890" t="s">
        <v>95</v>
      </c>
      <c r="M890">
        <v>72.59</v>
      </c>
      <c r="N890">
        <v>1</v>
      </c>
      <c r="O890">
        <v>72.59</v>
      </c>
      <c r="P890" t="s">
        <v>2111</v>
      </c>
      <c r="Q890">
        <v>1</v>
      </c>
    </row>
    <row r="891" spans="1:17" hidden="1">
      <c r="A891" t="s">
        <v>2438</v>
      </c>
      <c r="B891" t="s">
        <v>2134</v>
      </c>
      <c r="C891" t="s">
        <v>296</v>
      </c>
      <c r="D891" t="s">
        <v>2113</v>
      </c>
      <c r="E891" t="s">
        <v>92</v>
      </c>
      <c r="F891">
        <v>40700</v>
      </c>
      <c r="G891" t="s">
        <v>784</v>
      </c>
      <c r="I891" t="s">
        <v>636</v>
      </c>
      <c r="J891">
        <v>2026</v>
      </c>
      <c r="K891">
        <v>5</v>
      </c>
      <c r="L891" t="s">
        <v>95</v>
      </c>
      <c r="M891">
        <v>392</v>
      </c>
      <c r="N891">
        <v>1</v>
      </c>
      <c r="O891">
        <v>392</v>
      </c>
      <c r="P891" t="s">
        <v>2111</v>
      </c>
    </row>
    <row r="892" spans="1:17" hidden="1">
      <c r="A892" t="s">
        <v>2438</v>
      </c>
      <c r="B892" t="s">
        <v>2134</v>
      </c>
      <c r="C892" t="s">
        <v>296</v>
      </c>
      <c r="D892" t="s">
        <v>2113</v>
      </c>
      <c r="E892" t="s">
        <v>92</v>
      </c>
      <c r="F892">
        <v>40700</v>
      </c>
      <c r="G892" t="s">
        <v>784</v>
      </c>
      <c r="I892" t="s">
        <v>260</v>
      </c>
      <c r="J892">
        <v>2026</v>
      </c>
      <c r="K892">
        <v>5</v>
      </c>
      <c r="L892" t="s">
        <v>95</v>
      </c>
      <c r="M892">
        <v>376.26</v>
      </c>
      <c r="N892">
        <v>1</v>
      </c>
      <c r="O892">
        <v>376.26</v>
      </c>
      <c r="P892" t="s">
        <v>2111</v>
      </c>
    </row>
    <row r="893" spans="1:17" hidden="1">
      <c r="A893" t="s">
        <v>2438</v>
      </c>
      <c r="B893" t="s">
        <v>2134</v>
      </c>
      <c r="C893" t="s">
        <v>296</v>
      </c>
      <c r="D893" t="s">
        <v>2113</v>
      </c>
      <c r="E893" t="s">
        <v>102</v>
      </c>
      <c r="F893">
        <v>40700</v>
      </c>
      <c r="G893" t="s">
        <v>784</v>
      </c>
      <c r="I893" t="s">
        <v>273</v>
      </c>
      <c r="J893">
        <v>2026</v>
      </c>
      <c r="K893">
        <v>5</v>
      </c>
      <c r="L893" t="s">
        <v>95</v>
      </c>
      <c r="M893">
        <v>1981.14</v>
      </c>
      <c r="N893">
        <v>1</v>
      </c>
      <c r="O893">
        <v>1981.14</v>
      </c>
      <c r="P893" t="s">
        <v>2111</v>
      </c>
      <c r="Q893">
        <v>1</v>
      </c>
    </row>
    <row r="894" spans="1:17" hidden="1">
      <c r="A894" t="s">
        <v>2438</v>
      </c>
      <c r="B894" t="s">
        <v>2134</v>
      </c>
      <c r="C894" t="s">
        <v>296</v>
      </c>
      <c r="D894" t="s">
        <v>2113</v>
      </c>
      <c r="E894" t="s">
        <v>106</v>
      </c>
      <c r="F894">
        <v>40700</v>
      </c>
      <c r="G894" t="s">
        <v>784</v>
      </c>
      <c r="I894" t="s">
        <v>146</v>
      </c>
      <c r="J894">
        <v>2026</v>
      </c>
      <c r="K894">
        <v>5</v>
      </c>
      <c r="L894" t="s">
        <v>95</v>
      </c>
      <c r="M894">
        <v>238.3</v>
      </c>
      <c r="N894">
        <v>1</v>
      </c>
      <c r="O894">
        <v>238.3</v>
      </c>
      <c r="P894" t="s">
        <v>2111</v>
      </c>
    </row>
    <row r="895" spans="1:17" hidden="1">
      <c r="A895" t="s">
        <v>2438</v>
      </c>
      <c r="B895" t="s">
        <v>2135</v>
      </c>
      <c r="C895" t="s">
        <v>296</v>
      </c>
      <c r="D895" t="s">
        <v>2113</v>
      </c>
      <c r="E895" t="s">
        <v>92</v>
      </c>
      <c r="F895">
        <v>40700</v>
      </c>
      <c r="G895" t="s">
        <v>784</v>
      </c>
      <c r="I895" t="s">
        <v>636</v>
      </c>
      <c r="J895">
        <v>2026</v>
      </c>
      <c r="K895">
        <v>5</v>
      </c>
      <c r="L895" t="s">
        <v>95</v>
      </c>
      <c r="M895">
        <v>98</v>
      </c>
      <c r="N895">
        <v>1</v>
      </c>
      <c r="O895">
        <v>98</v>
      </c>
      <c r="P895" t="s">
        <v>2111</v>
      </c>
    </row>
    <row r="896" spans="1:17" hidden="1">
      <c r="A896" t="s">
        <v>2438</v>
      </c>
      <c r="B896" t="s">
        <v>2135</v>
      </c>
      <c r="C896" t="s">
        <v>296</v>
      </c>
      <c r="D896" t="s">
        <v>2113</v>
      </c>
      <c r="E896" t="s">
        <v>92</v>
      </c>
      <c r="F896">
        <v>40700</v>
      </c>
      <c r="G896" t="s">
        <v>784</v>
      </c>
      <c r="I896" t="s">
        <v>260</v>
      </c>
      <c r="J896">
        <v>2026</v>
      </c>
      <c r="K896">
        <v>5</v>
      </c>
      <c r="L896" t="s">
        <v>95</v>
      </c>
      <c r="M896">
        <v>376.26</v>
      </c>
      <c r="N896">
        <v>1</v>
      </c>
      <c r="O896">
        <v>376.26</v>
      </c>
      <c r="P896" t="s">
        <v>2111</v>
      </c>
    </row>
    <row r="897" spans="1:17" hidden="1">
      <c r="A897" t="s">
        <v>2438</v>
      </c>
      <c r="B897" t="s">
        <v>2135</v>
      </c>
      <c r="C897" t="s">
        <v>296</v>
      </c>
      <c r="D897" t="s">
        <v>2113</v>
      </c>
      <c r="E897" t="s">
        <v>102</v>
      </c>
      <c r="F897">
        <v>40700</v>
      </c>
      <c r="G897" t="s">
        <v>784</v>
      </c>
      <c r="I897" t="s">
        <v>273</v>
      </c>
      <c r="J897">
        <v>2026</v>
      </c>
      <c r="K897">
        <v>5</v>
      </c>
      <c r="L897" t="s">
        <v>95</v>
      </c>
      <c r="M897">
        <v>124.56</v>
      </c>
      <c r="N897">
        <v>1</v>
      </c>
      <c r="O897">
        <v>124.56</v>
      </c>
      <c r="P897" t="s">
        <v>2111</v>
      </c>
      <c r="Q897">
        <v>1</v>
      </c>
    </row>
    <row r="898" spans="1:17" hidden="1">
      <c r="A898" t="s">
        <v>2438</v>
      </c>
      <c r="B898" t="s">
        <v>2135</v>
      </c>
      <c r="C898" t="s">
        <v>296</v>
      </c>
      <c r="D898" t="s">
        <v>2113</v>
      </c>
      <c r="E898" t="s">
        <v>106</v>
      </c>
      <c r="F898">
        <v>40700</v>
      </c>
      <c r="G898" t="s">
        <v>784</v>
      </c>
      <c r="I898" t="s">
        <v>146</v>
      </c>
      <c r="J898">
        <v>2026</v>
      </c>
      <c r="K898">
        <v>5</v>
      </c>
      <c r="L898" t="s">
        <v>95</v>
      </c>
      <c r="M898">
        <v>238.3</v>
      </c>
      <c r="N898">
        <v>1</v>
      </c>
      <c r="O898">
        <v>238.3</v>
      </c>
      <c r="P898" t="s">
        <v>2111</v>
      </c>
    </row>
    <row r="899" spans="1:17" hidden="1">
      <c r="A899" t="s">
        <v>2438</v>
      </c>
      <c r="B899" t="s">
        <v>2136</v>
      </c>
      <c r="C899" t="s">
        <v>296</v>
      </c>
      <c r="D899" t="s">
        <v>2113</v>
      </c>
      <c r="E899" t="s">
        <v>92</v>
      </c>
      <c r="F899">
        <v>40700</v>
      </c>
      <c r="G899" t="s">
        <v>784</v>
      </c>
      <c r="I899" t="s">
        <v>250</v>
      </c>
      <c r="J899">
        <v>2026</v>
      </c>
      <c r="K899">
        <v>5</v>
      </c>
      <c r="L899" t="s">
        <v>95</v>
      </c>
      <c r="M899">
        <v>94.07</v>
      </c>
      <c r="N899">
        <v>1</v>
      </c>
      <c r="O899">
        <v>94.07</v>
      </c>
      <c r="P899" t="s">
        <v>2111</v>
      </c>
    </row>
    <row r="900" spans="1:17" hidden="1">
      <c r="A900" t="s">
        <v>2438</v>
      </c>
      <c r="B900" t="s">
        <v>2136</v>
      </c>
      <c r="C900" t="s">
        <v>296</v>
      </c>
      <c r="D900" t="s">
        <v>2113</v>
      </c>
      <c r="E900" t="s">
        <v>103</v>
      </c>
      <c r="F900">
        <v>40700</v>
      </c>
      <c r="G900" t="s">
        <v>784</v>
      </c>
      <c r="I900" t="s">
        <v>120</v>
      </c>
      <c r="J900">
        <v>2026</v>
      </c>
      <c r="K900">
        <v>5</v>
      </c>
      <c r="L900" t="s">
        <v>95</v>
      </c>
      <c r="M900">
        <v>100.61</v>
      </c>
      <c r="N900">
        <v>1</v>
      </c>
      <c r="O900">
        <v>100.61</v>
      </c>
      <c r="P900" t="s">
        <v>2111</v>
      </c>
      <c r="Q900">
        <v>1</v>
      </c>
    </row>
    <row r="901" spans="1:17" hidden="1">
      <c r="A901" t="s">
        <v>2438</v>
      </c>
      <c r="B901" t="s">
        <v>2136</v>
      </c>
      <c r="C901" t="s">
        <v>296</v>
      </c>
      <c r="D901" t="s">
        <v>2113</v>
      </c>
      <c r="E901" t="s">
        <v>92</v>
      </c>
      <c r="F901">
        <v>40700</v>
      </c>
      <c r="G901" t="s">
        <v>784</v>
      </c>
      <c r="I901" t="s">
        <v>196</v>
      </c>
      <c r="J901">
        <v>2026</v>
      </c>
      <c r="K901">
        <v>5</v>
      </c>
      <c r="L901" t="s">
        <v>95</v>
      </c>
      <c r="M901">
        <v>106.61</v>
      </c>
      <c r="N901">
        <v>1</v>
      </c>
      <c r="O901">
        <v>106.61</v>
      </c>
      <c r="P901" t="s">
        <v>2111</v>
      </c>
    </row>
    <row r="902" spans="1:17" hidden="1">
      <c r="A902" t="s">
        <v>2438</v>
      </c>
      <c r="B902" t="s">
        <v>2136</v>
      </c>
      <c r="C902" t="s">
        <v>296</v>
      </c>
      <c r="D902" t="s">
        <v>2113</v>
      </c>
      <c r="E902" t="s">
        <v>92</v>
      </c>
      <c r="F902">
        <v>40700</v>
      </c>
      <c r="G902" t="s">
        <v>784</v>
      </c>
      <c r="I902" t="s">
        <v>260</v>
      </c>
      <c r="J902">
        <v>2026</v>
      </c>
      <c r="K902">
        <v>5</v>
      </c>
      <c r="L902" t="s">
        <v>95</v>
      </c>
      <c r="M902">
        <v>376.26</v>
      </c>
      <c r="N902">
        <v>1</v>
      </c>
      <c r="O902">
        <v>376.26</v>
      </c>
      <c r="P902" t="s">
        <v>2111</v>
      </c>
    </row>
    <row r="903" spans="1:17" hidden="1">
      <c r="A903" t="s">
        <v>2438</v>
      </c>
      <c r="B903" t="s">
        <v>2136</v>
      </c>
      <c r="C903" t="s">
        <v>296</v>
      </c>
      <c r="D903" t="s">
        <v>2113</v>
      </c>
      <c r="E903" t="s">
        <v>92</v>
      </c>
      <c r="F903">
        <v>40700</v>
      </c>
      <c r="G903" t="s">
        <v>784</v>
      </c>
      <c r="I903" t="s">
        <v>197</v>
      </c>
      <c r="J903">
        <v>2026</v>
      </c>
      <c r="K903">
        <v>5</v>
      </c>
      <c r="L903" t="s">
        <v>95</v>
      </c>
      <c r="M903">
        <v>225.76</v>
      </c>
      <c r="N903">
        <v>1</v>
      </c>
      <c r="O903">
        <v>225.76</v>
      </c>
      <c r="P903" t="s">
        <v>2111</v>
      </c>
    </row>
    <row r="904" spans="1:17" hidden="1">
      <c r="A904" t="s">
        <v>2438</v>
      </c>
      <c r="B904" t="s">
        <v>2136</v>
      </c>
      <c r="C904" t="s">
        <v>296</v>
      </c>
      <c r="D904" t="s">
        <v>2113</v>
      </c>
      <c r="E904" t="s">
        <v>105</v>
      </c>
      <c r="F904">
        <v>40700</v>
      </c>
      <c r="G904" t="s">
        <v>784</v>
      </c>
      <c r="I904" t="s">
        <v>122</v>
      </c>
      <c r="J904">
        <v>2026</v>
      </c>
      <c r="K904">
        <v>5</v>
      </c>
      <c r="L904" t="s">
        <v>95</v>
      </c>
      <c r="M904">
        <v>68.89</v>
      </c>
      <c r="N904">
        <v>1</v>
      </c>
      <c r="O904">
        <v>68.89</v>
      </c>
      <c r="P904" t="s">
        <v>2111</v>
      </c>
    </row>
    <row r="905" spans="1:17" hidden="1">
      <c r="A905" t="s">
        <v>2438</v>
      </c>
      <c r="B905" t="s">
        <v>2136</v>
      </c>
      <c r="C905" t="s">
        <v>296</v>
      </c>
      <c r="D905" t="s">
        <v>2113</v>
      </c>
      <c r="E905" t="s">
        <v>105</v>
      </c>
      <c r="F905">
        <v>40700</v>
      </c>
      <c r="G905" t="s">
        <v>784</v>
      </c>
      <c r="I905" t="s">
        <v>123</v>
      </c>
      <c r="J905">
        <v>2026</v>
      </c>
      <c r="K905">
        <v>5</v>
      </c>
      <c r="L905" t="s">
        <v>95</v>
      </c>
      <c r="M905">
        <v>175.59</v>
      </c>
      <c r="N905">
        <v>1</v>
      </c>
      <c r="O905">
        <v>175.59</v>
      </c>
      <c r="P905" t="s">
        <v>2111</v>
      </c>
    </row>
    <row r="906" spans="1:17" hidden="1">
      <c r="A906" t="s">
        <v>2438</v>
      </c>
      <c r="B906" t="s">
        <v>2136</v>
      </c>
      <c r="C906" t="s">
        <v>296</v>
      </c>
      <c r="D906" t="s">
        <v>2113</v>
      </c>
      <c r="E906" t="s">
        <v>106</v>
      </c>
      <c r="F906">
        <v>40700</v>
      </c>
      <c r="G906" t="s">
        <v>784</v>
      </c>
      <c r="I906" t="s">
        <v>146</v>
      </c>
      <c r="J906">
        <v>2026</v>
      </c>
      <c r="K906">
        <v>5</v>
      </c>
      <c r="L906" t="s">
        <v>95</v>
      </c>
      <c r="M906">
        <v>1787.25</v>
      </c>
      <c r="N906">
        <v>1</v>
      </c>
      <c r="O906">
        <v>1787.25</v>
      </c>
      <c r="P906" t="s">
        <v>2111</v>
      </c>
    </row>
    <row r="907" spans="1:17" hidden="1">
      <c r="A907" t="s">
        <v>2438</v>
      </c>
      <c r="B907" t="s">
        <v>2137</v>
      </c>
      <c r="C907" t="s">
        <v>296</v>
      </c>
      <c r="D907" t="s">
        <v>2113</v>
      </c>
      <c r="E907" t="s">
        <v>92</v>
      </c>
      <c r="F907">
        <v>40700</v>
      </c>
      <c r="G907" t="s">
        <v>784</v>
      </c>
      <c r="I907" t="s">
        <v>709</v>
      </c>
      <c r="J907">
        <v>2026</v>
      </c>
      <c r="K907">
        <v>5</v>
      </c>
      <c r="L907" t="s">
        <v>95</v>
      </c>
      <c r="M907">
        <v>225.756</v>
      </c>
      <c r="N907">
        <v>1</v>
      </c>
      <c r="O907">
        <v>225.756</v>
      </c>
      <c r="P907" t="s">
        <v>2111</v>
      </c>
    </row>
    <row r="908" spans="1:17" hidden="1">
      <c r="A908" t="s">
        <v>2438</v>
      </c>
      <c r="B908" t="s">
        <v>2137</v>
      </c>
      <c r="C908" t="s">
        <v>296</v>
      </c>
      <c r="D908" t="s">
        <v>2113</v>
      </c>
      <c r="E908" t="s">
        <v>103</v>
      </c>
      <c r="F908">
        <v>40700</v>
      </c>
      <c r="G908" t="s">
        <v>784</v>
      </c>
      <c r="I908" t="s">
        <v>130</v>
      </c>
      <c r="J908">
        <v>2026</v>
      </c>
      <c r="K908">
        <v>5</v>
      </c>
      <c r="L908" t="s">
        <v>95</v>
      </c>
      <c r="M908">
        <v>250.54</v>
      </c>
      <c r="N908">
        <v>1</v>
      </c>
      <c r="O908">
        <v>250.54</v>
      </c>
      <c r="P908" t="s">
        <v>2111</v>
      </c>
      <c r="Q908">
        <v>1</v>
      </c>
    </row>
    <row r="909" spans="1:17" hidden="1">
      <c r="A909" t="s">
        <v>2438</v>
      </c>
      <c r="B909" t="s">
        <v>2137</v>
      </c>
      <c r="C909" t="s">
        <v>296</v>
      </c>
      <c r="D909" t="s">
        <v>2113</v>
      </c>
      <c r="E909" t="s">
        <v>92</v>
      </c>
      <c r="F909">
        <v>40700</v>
      </c>
      <c r="G909" t="s">
        <v>784</v>
      </c>
      <c r="I909" t="s">
        <v>637</v>
      </c>
      <c r="J909">
        <v>2026</v>
      </c>
      <c r="K909">
        <v>5</v>
      </c>
      <c r="L909" t="s">
        <v>95</v>
      </c>
      <c r="M909">
        <v>1293.3</v>
      </c>
      <c r="N909">
        <v>1</v>
      </c>
      <c r="O909">
        <v>1293.3</v>
      </c>
      <c r="P909" t="s">
        <v>2111</v>
      </c>
    </row>
    <row r="910" spans="1:17" hidden="1">
      <c r="A910" t="s">
        <v>2438</v>
      </c>
      <c r="B910" t="s">
        <v>2137</v>
      </c>
      <c r="C910" t="s">
        <v>296</v>
      </c>
      <c r="D910" t="s">
        <v>2113</v>
      </c>
      <c r="E910" t="s">
        <v>92</v>
      </c>
      <c r="F910">
        <v>40700</v>
      </c>
      <c r="G910" t="s">
        <v>784</v>
      </c>
      <c r="I910" t="s">
        <v>636</v>
      </c>
      <c r="J910">
        <v>2026</v>
      </c>
      <c r="K910">
        <v>5</v>
      </c>
      <c r="L910" t="s">
        <v>95</v>
      </c>
      <c r="M910">
        <v>196</v>
      </c>
      <c r="N910">
        <v>1</v>
      </c>
      <c r="O910">
        <v>196</v>
      </c>
      <c r="P910" t="s">
        <v>2111</v>
      </c>
    </row>
    <row r="911" spans="1:17" hidden="1">
      <c r="A911" t="s">
        <v>2438</v>
      </c>
      <c r="B911" t="s">
        <v>2137</v>
      </c>
      <c r="C911" t="s">
        <v>296</v>
      </c>
      <c r="D911" t="s">
        <v>2113</v>
      </c>
      <c r="E911" t="s">
        <v>92</v>
      </c>
      <c r="F911">
        <v>40700</v>
      </c>
      <c r="G911" t="s">
        <v>784</v>
      </c>
      <c r="I911" t="s">
        <v>196</v>
      </c>
      <c r="J911">
        <v>2026</v>
      </c>
      <c r="K911">
        <v>5</v>
      </c>
      <c r="L911" t="s">
        <v>95</v>
      </c>
      <c r="M911">
        <v>213.22</v>
      </c>
      <c r="N911">
        <v>1</v>
      </c>
      <c r="O911">
        <v>213.22</v>
      </c>
      <c r="P911" t="s">
        <v>2111</v>
      </c>
    </row>
    <row r="912" spans="1:17" hidden="1">
      <c r="A912" t="s">
        <v>2438</v>
      </c>
      <c r="B912" t="s">
        <v>2137</v>
      </c>
      <c r="C912" t="s">
        <v>296</v>
      </c>
      <c r="D912" t="s">
        <v>2113</v>
      </c>
      <c r="E912" t="s">
        <v>92</v>
      </c>
      <c r="F912">
        <v>40700</v>
      </c>
      <c r="G912" t="s">
        <v>784</v>
      </c>
      <c r="I912" t="s">
        <v>260</v>
      </c>
      <c r="J912">
        <v>2026</v>
      </c>
      <c r="K912">
        <v>5</v>
      </c>
      <c r="L912" t="s">
        <v>95</v>
      </c>
      <c r="M912">
        <v>376.26</v>
      </c>
      <c r="N912">
        <v>1</v>
      </c>
      <c r="O912">
        <v>376.26</v>
      </c>
      <c r="P912" t="s">
        <v>2111</v>
      </c>
    </row>
    <row r="913" spans="1:17" hidden="1">
      <c r="A913" t="s">
        <v>2438</v>
      </c>
      <c r="B913" t="s">
        <v>2137</v>
      </c>
      <c r="C913" t="s">
        <v>296</v>
      </c>
      <c r="D913" t="s">
        <v>2113</v>
      </c>
      <c r="E913" t="s">
        <v>102</v>
      </c>
      <c r="F913">
        <v>40700</v>
      </c>
      <c r="G913" t="s">
        <v>784</v>
      </c>
      <c r="I913" t="s">
        <v>273</v>
      </c>
      <c r="J913">
        <v>2026</v>
      </c>
      <c r="K913">
        <v>5</v>
      </c>
      <c r="L913" t="s">
        <v>95</v>
      </c>
      <c r="M913">
        <v>2199.1999999999998</v>
      </c>
      <c r="N913">
        <v>1</v>
      </c>
      <c r="O913">
        <v>2199.1999999999998</v>
      </c>
      <c r="P913" t="s">
        <v>2111</v>
      </c>
      <c r="Q913">
        <v>1</v>
      </c>
    </row>
    <row r="914" spans="1:17" hidden="1">
      <c r="A914" t="s">
        <v>2438</v>
      </c>
      <c r="B914" t="s">
        <v>2137</v>
      </c>
      <c r="C914" t="s">
        <v>296</v>
      </c>
      <c r="D914" t="s">
        <v>2113</v>
      </c>
      <c r="E914" t="s">
        <v>106</v>
      </c>
      <c r="F914">
        <v>40700</v>
      </c>
      <c r="G914" t="s">
        <v>784</v>
      </c>
      <c r="I914" t="s">
        <v>146</v>
      </c>
      <c r="J914">
        <v>2026</v>
      </c>
      <c r="K914">
        <v>5</v>
      </c>
      <c r="L914" t="s">
        <v>95</v>
      </c>
      <c r="M914">
        <v>714.9</v>
      </c>
      <c r="N914">
        <v>1</v>
      </c>
      <c r="O914">
        <v>714.9</v>
      </c>
      <c r="P914" t="s">
        <v>2111</v>
      </c>
    </row>
    <row r="915" spans="1:17" hidden="1">
      <c r="A915" t="s">
        <v>2438</v>
      </c>
      <c r="B915" t="s">
        <v>2138</v>
      </c>
      <c r="C915" t="s">
        <v>296</v>
      </c>
      <c r="D915" t="s">
        <v>2113</v>
      </c>
      <c r="E915" t="s">
        <v>103</v>
      </c>
      <c r="F915">
        <v>40700</v>
      </c>
      <c r="G915" t="s">
        <v>784</v>
      </c>
      <c r="I915" t="s">
        <v>130</v>
      </c>
      <c r="J915">
        <v>2026</v>
      </c>
      <c r="K915">
        <v>5</v>
      </c>
      <c r="L915" t="s">
        <v>95</v>
      </c>
      <c r="M915">
        <v>197.86</v>
      </c>
      <c r="N915">
        <v>1</v>
      </c>
      <c r="O915">
        <v>197.86</v>
      </c>
      <c r="P915" t="s">
        <v>2111</v>
      </c>
      <c r="Q915">
        <v>1</v>
      </c>
    </row>
    <row r="916" spans="1:17" hidden="1">
      <c r="A916" t="s">
        <v>2438</v>
      </c>
      <c r="B916" t="s">
        <v>2138</v>
      </c>
      <c r="C916" t="s">
        <v>296</v>
      </c>
      <c r="D916" t="s">
        <v>2113</v>
      </c>
      <c r="E916" t="s">
        <v>92</v>
      </c>
      <c r="F916">
        <v>40700</v>
      </c>
      <c r="G916" t="s">
        <v>784</v>
      </c>
      <c r="I916" t="s">
        <v>260</v>
      </c>
      <c r="J916">
        <v>2026</v>
      </c>
      <c r="K916">
        <v>5</v>
      </c>
      <c r="L916" t="s">
        <v>95</v>
      </c>
      <c r="M916">
        <v>376.26</v>
      </c>
      <c r="N916">
        <v>1</v>
      </c>
      <c r="O916">
        <v>376.26</v>
      </c>
      <c r="P916" t="s">
        <v>2111</v>
      </c>
    </row>
    <row r="917" spans="1:17" hidden="1">
      <c r="A917" t="s">
        <v>2438</v>
      </c>
      <c r="B917" t="s">
        <v>2138</v>
      </c>
      <c r="C917" t="s">
        <v>296</v>
      </c>
      <c r="D917" t="s">
        <v>2113</v>
      </c>
      <c r="E917" t="s">
        <v>106</v>
      </c>
      <c r="F917">
        <v>40700</v>
      </c>
      <c r="G917" t="s">
        <v>784</v>
      </c>
      <c r="I917" t="s">
        <v>146</v>
      </c>
      <c r="J917">
        <v>2026</v>
      </c>
      <c r="K917">
        <v>5</v>
      </c>
      <c r="L917" t="s">
        <v>95</v>
      </c>
      <c r="M917">
        <v>357.45</v>
      </c>
      <c r="N917">
        <v>1</v>
      </c>
      <c r="O917">
        <v>357.45</v>
      </c>
      <c r="P917" t="s">
        <v>2111</v>
      </c>
    </row>
    <row r="918" spans="1:17" hidden="1">
      <c r="A918" t="s">
        <v>2438</v>
      </c>
      <c r="B918" t="s">
        <v>2139</v>
      </c>
      <c r="C918" t="s">
        <v>296</v>
      </c>
      <c r="D918" t="s">
        <v>2113</v>
      </c>
      <c r="E918" t="s">
        <v>92</v>
      </c>
      <c r="F918">
        <v>40700</v>
      </c>
      <c r="G918" t="s">
        <v>784</v>
      </c>
      <c r="I918" t="s">
        <v>709</v>
      </c>
      <c r="J918">
        <v>2026</v>
      </c>
      <c r="K918">
        <v>5</v>
      </c>
      <c r="L918" t="s">
        <v>95</v>
      </c>
      <c r="M918">
        <v>1015.902</v>
      </c>
      <c r="N918">
        <v>1</v>
      </c>
      <c r="O918">
        <v>1015.902</v>
      </c>
      <c r="P918" t="s">
        <v>2111</v>
      </c>
    </row>
    <row r="919" spans="1:17" hidden="1">
      <c r="A919" t="s">
        <v>2438</v>
      </c>
      <c r="B919" t="s">
        <v>2139</v>
      </c>
      <c r="C919" t="s">
        <v>296</v>
      </c>
      <c r="D919" t="s">
        <v>2113</v>
      </c>
      <c r="E919" t="s">
        <v>103</v>
      </c>
      <c r="F919">
        <v>40700</v>
      </c>
      <c r="G919" t="s">
        <v>784</v>
      </c>
      <c r="I919" t="s">
        <v>130</v>
      </c>
      <c r="J919">
        <v>2026</v>
      </c>
      <c r="K919">
        <v>5</v>
      </c>
      <c r="L919" t="s">
        <v>95</v>
      </c>
      <c r="M919">
        <v>81.93</v>
      </c>
      <c r="N919">
        <v>1</v>
      </c>
      <c r="O919">
        <v>81.93</v>
      </c>
      <c r="P919" t="s">
        <v>2111</v>
      </c>
      <c r="Q919">
        <v>1</v>
      </c>
    </row>
    <row r="920" spans="1:17" hidden="1">
      <c r="A920" t="s">
        <v>2438</v>
      </c>
      <c r="B920" t="s">
        <v>2139</v>
      </c>
      <c r="C920" t="s">
        <v>296</v>
      </c>
      <c r="D920" t="s">
        <v>2113</v>
      </c>
      <c r="E920" t="s">
        <v>92</v>
      </c>
      <c r="F920">
        <v>40700</v>
      </c>
      <c r="G920" t="s">
        <v>784</v>
      </c>
      <c r="I920" t="s">
        <v>637</v>
      </c>
      <c r="J920">
        <v>2026</v>
      </c>
      <c r="K920">
        <v>5</v>
      </c>
      <c r="L920" t="s">
        <v>95</v>
      </c>
      <c r="M920">
        <v>3233.25</v>
      </c>
      <c r="N920">
        <v>1</v>
      </c>
      <c r="O920">
        <v>3233.25</v>
      </c>
      <c r="P920" t="s">
        <v>2111</v>
      </c>
    </row>
    <row r="921" spans="1:17" hidden="1">
      <c r="A921" t="s">
        <v>2438</v>
      </c>
      <c r="B921" t="s">
        <v>2139</v>
      </c>
      <c r="C921" t="s">
        <v>296</v>
      </c>
      <c r="D921" t="s">
        <v>2113</v>
      </c>
      <c r="E921" t="s">
        <v>92</v>
      </c>
      <c r="F921">
        <v>40700</v>
      </c>
      <c r="G921" t="s">
        <v>784</v>
      </c>
      <c r="I921" t="s">
        <v>636</v>
      </c>
      <c r="J921">
        <v>2026</v>
      </c>
      <c r="K921">
        <v>5</v>
      </c>
      <c r="L921" t="s">
        <v>95</v>
      </c>
      <c r="M921">
        <v>1078</v>
      </c>
      <c r="N921">
        <v>1</v>
      </c>
      <c r="O921">
        <v>1078</v>
      </c>
      <c r="P921" t="s">
        <v>2111</v>
      </c>
    </row>
    <row r="922" spans="1:17" hidden="1">
      <c r="A922" t="s">
        <v>2438</v>
      </c>
      <c r="B922" t="s">
        <v>2139</v>
      </c>
      <c r="C922" t="s">
        <v>296</v>
      </c>
      <c r="D922" t="s">
        <v>2113</v>
      </c>
      <c r="E922" t="s">
        <v>92</v>
      </c>
      <c r="F922">
        <v>40700</v>
      </c>
      <c r="G922" t="s">
        <v>784</v>
      </c>
      <c r="I922" t="s">
        <v>196</v>
      </c>
      <c r="J922">
        <v>2026</v>
      </c>
      <c r="K922">
        <v>5</v>
      </c>
      <c r="L922" t="s">
        <v>95</v>
      </c>
      <c r="M922">
        <v>426.44</v>
      </c>
      <c r="N922">
        <v>1</v>
      </c>
      <c r="O922">
        <v>426.44</v>
      </c>
      <c r="P922" t="s">
        <v>2111</v>
      </c>
    </row>
    <row r="923" spans="1:17" hidden="1">
      <c r="A923" t="s">
        <v>2438</v>
      </c>
      <c r="B923" t="s">
        <v>2139</v>
      </c>
      <c r="C923" t="s">
        <v>296</v>
      </c>
      <c r="D923" t="s">
        <v>2113</v>
      </c>
      <c r="E923" t="s">
        <v>92</v>
      </c>
      <c r="F923">
        <v>40700</v>
      </c>
      <c r="G923" t="s">
        <v>784</v>
      </c>
      <c r="I923" t="s">
        <v>260</v>
      </c>
      <c r="J923">
        <v>2026</v>
      </c>
      <c r="K923">
        <v>5</v>
      </c>
      <c r="L923" t="s">
        <v>95</v>
      </c>
      <c r="M923">
        <v>376.26</v>
      </c>
      <c r="N923">
        <v>1</v>
      </c>
      <c r="O923">
        <v>376.26</v>
      </c>
      <c r="P923" t="s">
        <v>2111</v>
      </c>
    </row>
    <row r="924" spans="1:17" hidden="1">
      <c r="A924" t="s">
        <v>2438</v>
      </c>
      <c r="B924" t="s">
        <v>2139</v>
      </c>
      <c r="C924" t="s">
        <v>296</v>
      </c>
      <c r="D924" t="s">
        <v>2113</v>
      </c>
      <c r="E924" t="s">
        <v>102</v>
      </c>
      <c r="F924">
        <v>40700</v>
      </c>
      <c r="G924" t="s">
        <v>784</v>
      </c>
      <c r="I924" t="s">
        <v>273</v>
      </c>
      <c r="J924">
        <v>2026</v>
      </c>
      <c r="K924">
        <v>5</v>
      </c>
      <c r="L924" t="s">
        <v>95</v>
      </c>
      <c r="M924">
        <v>7948.65</v>
      </c>
      <c r="N924">
        <v>1</v>
      </c>
      <c r="O924">
        <v>7948.65</v>
      </c>
      <c r="P924" t="s">
        <v>2111</v>
      </c>
      <c r="Q924">
        <v>1</v>
      </c>
    </row>
    <row r="925" spans="1:17" hidden="1">
      <c r="A925" t="s">
        <v>2438</v>
      </c>
      <c r="B925" t="s">
        <v>2139</v>
      </c>
      <c r="C925" t="s">
        <v>296</v>
      </c>
      <c r="D925" t="s">
        <v>2113</v>
      </c>
      <c r="E925" t="s">
        <v>92</v>
      </c>
      <c r="F925">
        <v>40700</v>
      </c>
      <c r="G925" t="s">
        <v>784</v>
      </c>
      <c r="I925" t="s">
        <v>197</v>
      </c>
      <c r="J925">
        <v>2026</v>
      </c>
      <c r="K925">
        <v>5</v>
      </c>
      <c r="L925" t="s">
        <v>95</v>
      </c>
      <c r="M925">
        <v>2709.12</v>
      </c>
      <c r="N925">
        <v>1</v>
      </c>
      <c r="O925">
        <v>2709.12</v>
      </c>
      <c r="P925" t="s">
        <v>2111</v>
      </c>
    </row>
    <row r="926" spans="1:17" hidden="1">
      <c r="A926" t="s">
        <v>2438</v>
      </c>
      <c r="B926" t="s">
        <v>2139</v>
      </c>
      <c r="C926" t="s">
        <v>296</v>
      </c>
      <c r="D926" t="s">
        <v>2113</v>
      </c>
      <c r="E926" t="s">
        <v>106</v>
      </c>
      <c r="F926">
        <v>40700</v>
      </c>
      <c r="G926" t="s">
        <v>784</v>
      </c>
      <c r="I926" t="s">
        <v>146</v>
      </c>
      <c r="J926">
        <v>2026</v>
      </c>
      <c r="K926">
        <v>5</v>
      </c>
      <c r="L926" t="s">
        <v>95</v>
      </c>
      <c r="M926">
        <v>3097.9</v>
      </c>
      <c r="N926">
        <v>1</v>
      </c>
      <c r="O926">
        <v>3097.9</v>
      </c>
      <c r="P926" t="s">
        <v>2111</v>
      </c>
    </row>
    <row r="927" spans="1:17" hidden="1">
      <c r="A927" t="s">
        <v>2438</v>
      </c>
      <c r="B927" t="s">
        <v>2140</v>
      </c>
      <c r="C927" t="s">
        <v>296</v>
      </c>
      <c r="D927" t="s">
        <v>2113</v>
      </c>
      <c r="E927" t="s">
        <v>103</v>
      </c>
      <c r="F927">
        <v>40700</v>
      </c>
      <c r="G927" t="s">
        <v>784</v>
      </c>
      <c r="I927" t="s">
        <v>130</v>
      </c>
      <c r="J927">
        <v>2026</v>
      </c>
      <c r="K927">
        <v>5</v>
      </c>
      <c r="L927" t="s">
        <v>95</v>
      </c>
      <c r="M927">
        <v>217.77</v>
      </c>
      <c r="N927">
        <v>1</v>
      </c>
      <c r="O927">
        <v>217.77</v>
      </c>
      <c r="P927" t="s">
        <v>2111</v>
      </c>
      <c r="Q927">
        <v>1</v>
      </c>
    </row>
    <row r="928" spans="1:17" hidden="1">
      <c r="A928" t="s">
        <v>2438</v>
      </c>
      <c r="B928" t="s">
        <v>2140</v>
      </c>
      <c r="C928" t="s">
        <v>296</v>
      </c>
      <c r="D928" t="s">
        <v>2113</v>
      </c>
      <c r="E928" t="s">
        <v>92</v>
      </c>
      <c r="F928">
        <v>40700</v>
      </c>
      <c r="G928" t="s">
        <v>784</v>
      </c>
      <c r="I928" t="s">
        <v>636</v>
      </c>
      <c r="J928">
        <v>2026</v>
      </c>
      <c r="K928">
        <v>5</v>
      </c>
      <c r="L928" t="s">
        <v>95</v>
      </c>
      <c r="M928">
        <v>392</v>
      </c>
      <c r="N928">
        <v>1</v>
      </c>
      <c r="O928">
        <v>392</v>
      </c>
      <c r="P928" t="s">
        <v>2111</v>
      </c>
    </row>
    <row r="929" spans="1:17" hidden="1">
      <c r="A929" t="s">
        <v>2438</v>
      </c>
      <c r="B929" t="s">
        <v>2140</v>
      </c>
      <c r="C929" t="s">
        <v>296</v>
      </c>
      <c r="D929" t="s">
        <v>2113</v>
      </c>
      <c r="E929" t="s">
        <v>92</v>
      </c>
      <c r="F929">
        <v>40700</v>
      </c>
      <c r="G929" t="s">
        <v>784</v>
      </c>
      <c r="I929" t="s">
        <v>196</v>
      </c>
      <c r="J929">
        <v>2026</v>
      </c>
      <c r="K929">
        <v>5</v>
      </c>
      <c r="L929" t="s">
        <v>95</v>
      </c>
      <c r="M929">
        <v>106.61</v>
      </c>
      <c r="N929">
        <v>1</v>
      </c>
      <c r="O929">
        <v>106.61</v>
      </c>
      <c r="P929" t="s">
        <v>2111</v>
      </c>
    </row>
    <row r="930" spans="1:17" hidden="1">
      <c r="A930" t="s">
        <v>2438</v>
      </c>
      <c r="B930" t="s">
        <v>2140</v>
      </c>
      <c r="C930" t="s">
        <v>296</v>
      </c>
      <c r="D930" t="s">
        <v>2113</v>
      </c>
      <c r="E930" t="s">
        <v>92</v>
      </c>
      <c r="F930">
        <v>40700</v>
      </c>
      <c r="G930" t="s">
        <v>784</v>
      </c>
      <c r="I930" t="s">
        <v>260</v>
      </c>
      <c r="J930">
        <v>2026</v>
      </c>
      <c r="K930">
        <v>5</v>
      </c>
      <c r="L930" t="s">
        <v>95</v>
      </c>
      <c r="M930">
        <v>376.26</v>
      </c>
      <c r="N930">
        <v>1</v>
      </c>
      <c r="O930">
        <v>376.26</v>
      </c>
      <c r="P930" t="s">
        <v>2111</v>
      </c>
    </row>
    <row r="931" spans="1:17" hidden="1">
      <c r="A931" t="s">
        <v>2438</v>
      </c>
      <c r="B931" t="s">
        <v>2140</v>
      </c>
      <c r="C931" t="s">
        <v>296</v>
      </c>
      <c r="D931" t="s">
        <v>2113</v>
      </c>
      <c r="E931" t="s">
        <v>102</v>
      </c>
      <c r="F931">
        <v>40700</v>
      </c>
      <c r="G931" t="s">
        <v>784</v>
      </c>
      <c r="I931" t="s">
        <v>273</v>
      </c>
      <c r="J931">
        <v>2026</v>
      </c>
      <c r="K931">
        <v>5</v>
      </c>
      <c r="L931" t="s">
        <v>95</v>
      </c>
      <c r="M931">
        <v>496.34</v>
      </c>
      <c r="N931">
        <v>1</v>
      </c>
      <c r="O931">
        <v>496.34</v>
      </c>
      <c r="P931" t="s">
        <v>2111</v>
      </c>
      <c r="Q931">
        <v>1</v>
      </c>
    </row>
    <row r="932" spans="1:17" hidden="1">
      <c r="A932" t="s">
        <v>2438</v>
      </c>
      <c r="B932" t="s">
        <v>2140</v>
      </c>
      <c r="C932" t="s">
        <v>296</v>
      </c>
      <c r="D932" t="s">
        <v>2113</v>
      </c>
      <c r="E932" t="s">
        <v>106</v>
      </c>
      <c r="F932">
        <v>40700</v>
      </c>
      <c r="G932" t="s">
        <v>784</v>
      </c>
      <c r="I932" t="s">
        <v>146</v>
      </c>
      <c r="J932">
        <v>2026</v>
      </c>
      <c r="K932">
        <v>5</v>
      </c>
      <c r="L932" t="s">
        <v>95</v>
      </c>
      <c r="M932">
        <v>357.45</v>
      </c>
      <c r="N932">
        <v>1</v>
      </c>
      <c r="O932">
        <v>357.45</v>
      </c>
      <c r="P932" t="s">
        <v>2111</v>
      </c>
    </row>
    <row r="933" spans="1:17" hidden="1">
      <c r="A933" t="s">
        <v>2438</v>
      </c>
      <c r="B933" t="s">
        <v>2141</v>
      </c>
      <c r="C933" t="s">
        <v>296</v>
      </c>
      <c r="D933" t="s">
        <v>2113</v>
      </c>
      <c r="E933" t="s">
        <v>92</v>
      </c>
      <c r="F933">
        <v>40700</v>
      </c>
      <c r="G933" t="s">
        <v>784</v>
      </c>
      <c r="I933" t="s">
        <v>709</v>
      </c>
      <c r="J933">
        <v>2026</v>
      </c>
      <c r="K933">
        <v>5</v>
      </c>
      <c r="L933" t="s">
        <v>95</v>
      </c>
      <c r="M933">
        <v>451.512</v>
      </c>
      <c r="N933">
        <v>1</v>
      </c>
      <c r="O933">
        <v>451.512</v>
      </c>
      <c r="P933" t="s">
        <v>2111</v>
      </c>
    </row>
    <row r="934" spans="1:17" hidden="1">
      <c r="A934" t="s">
        <v>2438</v>
      </c>
      <c r="B934" t="s">
        <v>2141</v>
      </c>
      <c r="C934" t="s">
        <v>296</v>
      </c>
      <c r="D934" t="s">
        <v>2113</v>
      </c>
      <c r="E934" t="s">
        <v>92</v>
      </c>
      <c r="F934">
        <v>40700</v>
      </c>
      <c r="G934" t="s">
        <v>784</v>
      </c>
      <c r="I934" t="s">
        <v>636</v>
      </c>
      <c r="J934">
        <v>2026</v>
      </c>
      <c r="K934">
        <v>5</v>
      </c>
      <c r="L934" t="s">
        <v>95</v>
      </c>
      <c r="M934">
        <v>392</v>
      </c>
      <c r="N934">
        <v>1</v>
      </c>
      <c r="O934">
        <v>392</v>
      </c>
      <c r="P934" t="s">
        <v>2111</v>
      </c>
    </row>
    <row r="935" spans="1:17" hidden="1">
      <c r="A935" t="s">
        <v>2438</v>
      </c>
      <c r="B935" t="s">
        <v>2141</v>
      </c>
      <c r="C935" t="s">
        <v>296</v>
      </c>
      <c r="D935" t="s">
        <v>2113</v>
      </c>
      <c r="E935" t="s">
        <v>92</v>
      </c>
      <c r="F935">
        <v>40700</v>
      </c>
      <c r="G935" t="s">
        <v>784</v>
      </c>
      <c r="I935" t="s">
        <v>260</v>
      </c>
      <c r="J935">
        <v>2026</v>
      </c>
      <c r="K935">
        <v>5</v>
      </c>
      <c r="L935" t="s">
        <v>95</v>
      </c>
      <c r="M935">
        <v>376.26</v>
      </c>
      <c r="N935">
        <v>1</v>
      </c>
      <c r="O935">
        <v>376.26</v>
      </c>
      <c r="P935" t="s">
        <v>2111</v>
      </c>
    </row>
    <row r="936" spans="1:17" hidden="1">
      <c r="A936" t="s">
        <v>2438</v>
      </c>
      <c r="B936" t="s">
        <v>2141</v>
      </c>
      <c r="C936" t="s">
        <v>296</v>
      </c>
      <c r="D936" t="s">
        <v>2113</v>
      </c>
      <c r="E936" t="s">
        <v>102</v>
      </c>
      <c r="F936">
        <v>40700</v>
      </c>
      <c r="G936" t="s">
        <v>784</v>
      </c>
      <c r="I936" t="s">
        <v>273</v>
      </c>
      <c r="J936">
        <v>2026</v>
      </c>
      <c r="K936">
        <v>5</v>
      </c>
      <c r="L936" t="s">
        <v>95</v>
      </c>
      <c r="M936">
        <v>2093.62</v>
      </c>
      <c r="N936">
        <v>1</v>
      </c>
      <c r="O936">
        <v>2093.62</v>
      </c>
      <c r="P936" t="s">
        <v>2111</v>
      </c>
      <c r="Q936">
        <v>1</v>
      </c>
    </row>
    <row r="937" spans="1:17" hidden="1">
      <c r="A937" t="s">
        <v>2438</v>
      </c>
      <c r="B937" t="s">
        <v>2141</v>
      </c>
      <c r="C937" t="s">
        <v>296</v>
      </c>
      <c r="D937" t="s">
        <v>2113</v>
      </c>
      <c r="E937" t="s">
        <v>105</v>
      </c>
      <c r="F937">
        <v>40700</v>
      </c>
      <c r="G937" t="s">
        <v>784</v>
      </c>
      <c r="I937" t="s">
        <v>122</v>
      </c>
      <c r="J937">
        <v>2026</v>
      </c>
      <c r="K937">
        <v>5</v>
      </c>
      <c r="L937" t="s">
        <v>95</v>
      </c>
      <c r="M937">
        <v>133.78</v>
      </c>
      <c r="N937">
        <v>1</v>
      </c>
      <c r="O937">
        <v>133.78</v>
      </c>
      <c r="P937" t="s">
        <v>2111</v>
      </c>
    </row>
    <row r="938" spans="1:17" hidden="1">
      <c r="A938" t="s">
        <v>2438</v>
      </c>
      <c r="B938" t="s">
        <v>2141</v>
      </c>
      <c r="C938" t="s">
        <v>296</v>
      </c>
      <c r="D938" t="s">
        <v>2113</v>
      </c>
      <c r="E938" t="s">
        <v>105</v>
      </c>
      <c r="F938">
        <v>40700</v>
      </c>
      <c r="G938" t="s">
        <v>784</v>
      </c>
      <c r="I938" t="s">
        <v>123</v>
      </c>
      <c r="J938">
        <v>2026</v>
      </c>
      <c r="K938">
        <v>5</v>
      </c>
      <c r="L938" t="s">
        <v>95</v>
      </c>
      <c r="M938">
        <v>175.59</v>
      </c>
      <c r="N938">
        <v>1</v>
      </c>
      <c r="O938">
        <v>175.59</v>
      </c>
      <c r="P938" t="s">
        <v>2111</v>
      </c>
    </row>
    <row r="939" spans="1:17" hidden="1">
      <c r="A939" t="s">
        <v>2438</v>
      </c>
      <c r="B939" t="s">
        <v>2141</v>
      </c>
      <c r="C939" t="s">
        <v>296</v>
      </c>
      <c r="D939" t="s">
        <v>2113</v>
      </c>
      <c r="E939" t="s">
        <v>106</v>
      </c>
      <c r="F939">
        <v>40700</v>
      </c>
      <c r="G939" t="s">
        <v>784</v>
      </c>
      <c r="I939" t="s">
        <v>146</v>
      </c>
      <c r="J939">
        <v>2026</v>
      </c>
      <c r="K939">
        <v>5</v>
      </c>
      <c r="L939" t="s">
        <v>95</v>
      </c>
      <c r="M939">
        <v>357.45</v>
      </c>
      <c r="N939">
        <v>1</v>
      </c>
      <c r="O939">
        <v>357.45</v>
      </c>
      <c r="P939" t="s">
        <v>2111</v>
      </c>
    </row>
    <row r="940" spans="1:17" hidden="1">
      <c r="A940" t="s">
        <v>2438</v>
      </c>
      <c r="B940" t="s">
        <v>2142</v>
      </c>
      <c r="C940" t="s">
        <v>296</v>
      </c>
      <c r="D940" t="s">
        <v>2113</v>
      </c>
      <c r="E940" t="s">
        <v>92</v>
      </c>
      <c r="F940">
        <v>40700</v>
      </c>
      <c r="G940" t="s">
        <v>784</v>
      </c>
      <c r="I940" t="s">
        <v>709</v>
      </c>
      <c r="J940">
        <v>2026</v>
      </c>
      <c r="K940">
        <v>5</v>
      </c>
      <c r="L940" t="s">
        <v>95</v>
      </c>
      <c r="M940">
        <v>225.756</v>
      </c>
      <c r="N940">
        <v>1</v>
      </c>
      <c r="O940">
        <v>225.756</v>
      </c>
      <c r="P940" t="s">
        <v>2111</v>
      </c>
    </row>
    <row r="941" spans="1:17" hidden="1">
      <c r="A941" t="s">
        <v>2438</v>
      </c>
      <c r="B941" t="s">
        <v>2142</v>
      </c>
      <c r="C941" t="s">
        <v>296</v>
      </c>
      <c r="D941" t="s">
        <v>2113</v>
      </c>
      <c r="E941" t="s">
        <v>92</v>
      </c>
      <c r="F941">
        <v>40700</v>
      </c>
      <c r="G941" t="s">
        <v>784</v>
      </c>
      <c r="I941" t="s">
        <v>636</v>
      </c>
      <c r="J941">
        <v>2026</v>
      </c>
      <c r="K941">
        <v>5</v>
      </c>
      <c r="L941" t="s">
        <v>95</v>
      </c>
      <c r="M941">
        <v>196</v>
      </c>
      <c r="N941">
        <v>1</v>
      </c>
      <c r="O941">
        <v>196</v>
      </c>
      <c r="P941" t="s">
        <v>2111</v>
      </c>
    </row>
    <row r="942" spans="1:17" hidden="1">
      <c r="A942" t="s">
        <v>2438</v>
      </c>
      <c r="B942" t="s">
        <v>2142</v>
      </c>
      <c r="C942" t="s">
        <v>296</v>
      </c>
      <c r="D942" t="s">
        <v>2113</v>
      </c>
      <c r="E942" t="s">
        <v>106</v>
      </c>
      <c r="F942">
        <v>40700</v>
      </c>
      <c r="G942" t="s">
        <v>784</v>
      </c>
      <c r="I942" t="s">
        <v>266</v>
      </c>
      <c r="J942">
        <v>2026</v>
      </c>
      <c r="K942">
        <v>5</v>
      </c>
      <c r="L942" t="s">
        <v>95</v>
      </c>
      <c r="M942">
        <v>250.84</v>
      </c>
      <c r="N942">
        <v>1</v>
      </c>
      <c r="O942">
        <v>250.84</v>
      </c>
      <c r="P942" t="s">
        <v>2111</v>
      </c>
    </row>
    <row r="943" spans="1:17" hidden="1">
      <c r="A943" t="s">
        <v>2438</v>
      </c>
      <c r="B943" t="s">
        <v>2142</v>
      </c>
      <c r="C943" t="s">
        <v>296</v>
      </c>
      <c r="D943" t="s">
        <v>2113</v>
      </c>
      <c r="E943" t="s">
        <v>92</v>
      </c>
      <c r="F943">
        <v>40700</v>
      </c>
      <c r="G943" t="s">
        <v>784</v>
      </c>
      <c r="I943" t="s">
        <v>260</v>
      </c>
      <c r="J943">
        <v>2026</v>
      </c>
      <c r="K943">
        <v>5</v>
      </c>
      <c r="L943" t="s">
        <v>95</v>
      </c>
      <c r="M943">
        <v>376.26</v>
      </c>
      <c r="N943">
        <v>1</v>
      </c>
      <c r="O943">
        <v>376.26</v>
      </c>
      <c r="P943" t="s">
        <v>2111</v>
      </c>
    </row>
    <row r="944" spans="1:17" hidden="1">
      <c r="A944" t="s">
        <v>2438</v>
      </c>
      <c r="B944" t="s">
        <v>2142</v>
      </c>
      <c r="C944" t="s">
        <v>296</v>
      </c>
      <c r="D944" t="s">
        <v>2113</v>
      </c>
      <c r="E944" t="s">
        <v>102</v>
      </c>
      <c r="F944">
        <v>40700</v>
      </c>
      <c r="G944" t="s">
        <v>784</v>
      </c>
      <c r="I944" t="s">
        <v>273</v>
      </c>
      <c r="J944">
        <v>2026</v>
      </c>
      <c r="K944">
        <v>5</v>
      </c>
      <c r="L944" t="s">
        <v>95</v>
      </c>
      <c r="M944">
        <v>952.06</v>
      </c>
      <c r="N944">
        <v>1</v>
      </c>
      <c r="O944">
        <v>952.06</v>
      </c>
      <c r="P944" t="s">
        <v>2111</v>
      </c>
      <c r="Q944">
        <v>1</v>
      </c>
    </row>
    <row r="945" spans="1:17" hidden="1">
      <c r="A945" t="s">
        <v>2438</v>
      </c>
      <c r="B945" t="s">
        <v>2142</v>
      </c>
      <c r="C945" t="s">
        <v>296</v>
      </c>
      <c r="D945" t="s">
        <v>2113</v>
      </c>
      <c r="E945" t="s">
        <v>105</v>
      </c>
      <c r="F945">
        <v>40700</v>
      </c>
      <c r="G945" t="s">
        <v>784</v>
      </c>
      <c r="I945" t="s">
        <v>123</v>
      </c>
      <c r="J945">
        <v>2026</v>
      </c>
      <c r="K945">
        <v>5</v>
      </c>
      <c r="L945" t="s">
        <v>95</v>
      </c>
      <c r="M945">
        <v>526.77</v>
      </c>
      <c r="N945">
        <v>1</v>
      </c>
      <c r="O945">
        <v>526.77</v>
      </c>
      <c r="P945" t="s">
        <v>2111</v>
      </c>
    </row>
    <row r="946" spans="1:17" hidden="1">
      <c r="A946" t="s">
        <v>2438</v>
      </c>
      <c r="B946" t="s">
        <v>2143</v>
      </c>
      <c r="C946" t="s">
        <v>296</v>
      </c>
      <c r="D946" t="s">
        <v>2113</v>
      </c>
      <c r="E946" t="s">
        <v>92</v>
      </c>
      <c r="F946">
        <v>40700</v>
      </c>
      <c r="G946" t="s">
        <v>784</v>
      </c>
      <c r="I946" t="s">
        <v>709</v>
      </c>
      <c r="J946">
        <v>2026</v>
      </c>
      <c r="K946">
        <v>5</v>
      </c>
      <c r="L946" t="s">
        <v>95</v>
      </c>
      <c r="M946">
        <v>225.76</v>
      </c>
      <c r="N946">
        <v>1</v>
      </c>
      <c r="O946">
        <v>225.76</v>
      </c>
      <c r="P946" t="s">
        <v>2111</v>
      </c>
    </row>
    <row r="947" spans="1:17" hidden="1">
      <c r="A947" t="s">
        <v>2438</v>
      </c>
      <c r="B947" t="s">
        <v>2143</v>
      </c>
      <c r="C947" t="s">
        <v>296</v>
      </c>
      <c r="D947" t="s">
        <v>2113</v>
      </c>
      <c r="E947" t="s">
        <v>103</v>
      </c>
      <c r="F947">
        <v>40700</v>
      </c>
      <c r="G947" t="s">
        <v>784</v>
      </c>
      <c r="I947" t="s">
        <v>130</v>
      </c>
      <c r="J947">
        <v>2026</v>
      </c>
      <c r="K947">
        <v>5</v>
      </c>
      <c r="L947" t="s">
        <v>95</v>
      </c>
      <c r="M947">
        <v>197.86</v>
      </c>
      <c r="N947">
        <v>1</v>
      </c>
      <c r="O947">
        <v>197.86</v>
      </c>
      <c r="P947" t="s">
        <v>2111</v>
      </c>
      <c r="Q947">
        <v>1</v>
      </c>
    </row>
    <row r="948" spans="1:17" hidden="1">
      <c r="A948" t="s">
        <v>2438</v>
      </c>
      <c r="B948" t="s">
        <v>2143</v>
      </c>
      <c r="C948" t="s">
        <v>296</v>
      </c>
      <c r="D948" t="s">
        <v>2113</v>
      </c>
      <c r="E948" t="s">
        <v>92</v>
      </c>
      <c r="F948">
        <v>40700</v>
      </c>
      <c r="G948" t="s">
        <v>784</v>
      </c>
      <c r="I948" t="s">
        <v>636</v>
      </c>
      <c r="J948">
        <v>2026</v>
      </c>
      <c r="K948">
        <v>5</v>
      </c>
      <c r="L948" t="s">
        <v>95</v>
      </c>
      <c r="M948">
        <v>196</v>
      </c>
      <c r="N948">
        <v>1</v>
      </c>
      <c r="O948">
        <v>196</v>
      </c>
      <c r="P948" t="s">
        <v>2111</v>
      </c>
    </row>
    <row r="949" spans="1:17" hidden="1">
      <c r="A949" t="s">
        <v>2438</v>
      </c>
      <c r="B949" t="s">
        <v>2143</v>
      </c>
      <c r="C949" t="s">
        <v>296</v>
      </c>
      <c r="D949" t="s">
        <v>2113</v>
      </c>
      <c r="E949" t="s">
        <v>92</v>
      </c>
      <c r="F949">
        <v>40700</v>
      </c>
      <c r="G949" t="s">
        <v>784</v>
      </c>
      <c r="I949" t="s">
        <v>196</v>
      </c>
      <c r="J949">
        <v>2026</v>
      </c>
      <c r="K949">
        <v>5</v>
      </c>
      <c r="L949" t="s">
        <v>95</v>
      </c>
      <c r="M949">
        <v>106.61</v>
      </c>
      <c r="N949">
        <v>1</v>
      </c>
      <c r="O949">
        <v>106.61</v>
      </c>
      <c r="P949" t="s">
        <v>2111</v>
      </c>
    </row>
    <row r="950" spans="1:17" hidden="1">
      <c r="A950" t="s">
        <v>2438</v>
      </c>
      <c r="B950" t="s">
        <v>2143</v>
      </c>
      <c r="C950" t="s">
        <v>296</v>
      </c>
      <c r="D950" t="s">
        <v>2113</v>
      </c>
      <c r="E950" t="s">
        <v>92</v>
      </c>
      <c r="F950">
        <v>40700</v>
      </c>
      <c r="G950" t="s">
        <v>784</v>
      </c>
      <c r="I950" t="s">
        <v>260</v>
      </c>
      <c r="J950">
        <v>2026</v>
      </c>
      <c r="K950">
        <v>5</v>
      </c>
      <c r="L950" t="s">
        <v>95</v>
      </c>
      <c r="M950">
        <v>376.26</v>
      </c>
      <c r="N950">
        <v>1</v>
      </c>
      <c r="O950">
        <v>376.26</v>
      </c>
      <c r="P950" t="s">
        <v>2111</v>
      </c>
    </row>
    <row r="951" spans="1:17" hidden="1">
      <c r="A951" t="s">
        <v>2438</v>
      </c>
      <c r="B951" t="s">
        <v>2143</v>
      </c>
      <c r="C951" t="s">
        <v>296</v>
      </c>
      <c r="D951" t="s">
        <v>2113</v>
      </c>
      <c r="E951" t="s">
        <v>102</v>
      </c>
      <c r="F951">
        <v>40700</v>
      </c>
      <c r="G951" t="s">
        <v>784</v>
      </c>
      <c r="I951" t="s">
        <v>273</v>
      </c>
      <c r="J951">
        <v>2026</v>
      </c>
      <c r="K951">
        <v>5</v>
      </c>
      <c r="L951" t="s">
        <v>95</v>
      </c>
      <c r="M951">
        <v>1179.1400000000001</v>
      </c>
      <c r="N951">
        <v>1</v>
      </c>
      <c r="O951">
        <v>1179.1400000000001</v>
      </c>
      <c r="P951" t="s">
        <v>2111</v>
      </c>
      <c r="Q951">
        <v>1</v>
      </c>
    </row>
    <row r="952" spans="1:17" hidden="1">
      <c r="A952" t="s">
        <v>2438</v>
      </c>
      <c r="B952" t="s">
        <v>2143</v>
      </c>
      <c r="C952" t="s">
        <v>296</v>
      </c>
      <c r="D952" t="s">
        <v>2113</v>
      </c>
      <c r="E952" t="s">
        <v>106</v>
      </c>
      <c r="F952">
        <v>40700</v>
      </c>
      <c r="G952" t="s">
        <v>784</v>
      </c>
      <c r="I952" t="s">
        <v>146</v>
      </c>
      <c r="J952">
        <v>2026</v>
      </c>
      <c r="K952">
        <v>5</v>
      </c>
      <c r="L952" t="s">
        <v>95</v>
      </c>
      <c r="M952">
        <v>119.15</v>
      </c>
      <c r="N952">
        <v>1</v>
      </c>
      <c r="O952">
        <v>119.15</v>
      </c>
      <c r="P952" t="s">
        <v>2111</v>
      </c>
    </row>
    <row r="953" spans="1:17" hidden="1">
      <c r="A953" t="s">
        <v>2438</v>
      </c>
      <c r="B953" t="s">
        <v>2144</v>
      </c>
      <c r="C953" t="s">
        <v>296</v>
      </c>
      <c r="D953" t="s">
        <v>2113</v>
      </c>
      <c r="E953" t="s">
        <v>106</v>
      </c>
      <c r="F953">
        <v>40700</v>
      </c>
      <c r="G953" t="s">
        <v>784</v>
      </c>
      <c r="I953" t="s">
        <v>266</v>
      </c>
      <c r="J953">
        <v>2026</v>
      </c>
      <c r="K953">
        <v>5</v>
      </c>
      <c r="L953" t="s">
        <v>95</v>
      </c>
      <c r="M953">
        <v>3574.5</v>
      </c>
      <c r="N953">
        <v>1</v>
      </c>
      <c r="O953">
        <v>3574.5</v>
      </c>
      <c r="P953" t="s">
        <v>2111</v>
      </c>
    </row>
    <row r="954" spans="1:17" hidden="1">
      <c r="A954" t="s">
        <v>2438</v>
      </c>
      <c r="B954" t="s">
        <v>2144</v>
      </c>
      <c r="C954" t="s">
        <v>296</v>
      </c>
      <c r="D954" t="s">
        <v>2113</v>
      </c>
      <c r="E954" t="s">
        <v>92</v>
      </c>
      <c r="F954">
        <v>40700</v>
      </c>
      <c r="G954" t="s">
        <v>784</v>
      </c>
      <c r="I954" t="s">
        <v>196</v>
      </c>
      <c r="J954">
        <v>2026</v>
      </c>
      <c r="K954">
        <v>5</v>
      </c>
      <c r="L954" t="s">
        <v>95</v>
      </c>
      <c r="M954">
        <v>213.22</v>
      </c>
      <c r="N954">
        <v>1</v>
      </c>
      <c r="O954">
        <v>213.22</v>
      </c>
      <c r="P954" t="s">
        <v>2111</v>
      </c>
    </row>
    <row r="955" spans="1:17" hidden="1">
      <c r="A955" t="s">
        <v>2438</v>
      </c>
      <c r="B955" t="s">
        <v>2144</v>
      </c>
      <c r="C955" t="s">
        <v>296</v>
      </c>
      <c r="D955" t="s">
        <v>2113</v>
      </c>
      <c r="E955" t="s">
        <v>92</v>
      </c>
      <c r="F955">
        <v>40700</v>
      </c>
      <c r="G955" t="s">
        <v>784</v>
      </c>
      <c r="I955" t="s">
        <v>260</v>
      </c>
      <c r="J955">
        <v>2026</v>
      </c>
      <c r="K955">
        <v>5</v>
      </c>
      <c r="L955" t="s">
        <v>95</v>
      </c>
      <c r="M955">
        <v>376.26</v>
      </c>
      <c r="N955">
        <v>1</v>
      </c>
      <c r="O955">
        <v>376.26</v>
      </c>
      <c r="P955" t="s">
        <v>2111</v>
      </c>
    </row>
    <row r="956" spans="1:17" hidden="1">
      <c r="A956" t="s">
        <v>2438</v>
      </c>
      <c r="B956" t="s">
        <v>2145</v>
      </c>
      <c r="C956" t="s">
        <v>296</v>
      </c>
      <c r="D956" t="s">
        <v>2113</v>
      </c>
      <c r="E956" t="s">
        <v>106</v>
      </c>
      <c r="F956">
        <v>40700</v>
      </c>
      <c r="G956" t="s">
        <v>784</v>
      </c>
      <c r="I956" t="s">
        <v>266</v>
      </c>
      <c r="J956">
        <v>2026</v>
      </c>
      <c r="K956">
        <v>5</v>
      </c>
      <c r="L956" t="s">
        <v>95</v>
      </c>
      <c r="M956">
        <v>125.42</v>
      </c>
      <c r="N956">
        <v>1</v>
      </c>
      <c r="O956">
        <v>125.42</v>
      </c>
      <c r="P956" t="s">
        <v>2111</v>
      </c>
    </row>
    <row r="957" spans="1:17" hidden="1">
      <c r="A957" t="s">
        <v>2438</v>
      </c>
      <c r="B957" t="s">
        <v>2145</v>
      </c>
      <c r="C957" t="s">
        <v>296</v>
      </c>
      <c r="D957" t="s">
        <v>2113</v>
      </c>
      <c r="E957" t="s">
        <v>92</v>
      </c>
      <c r="F957">
        <v>40700</v>
      </c>
      <c r="G957" t="s">
        <v>784</v>
      </c>
      <c r="I957" t="s">
        <v>196</v>
      </c>
      <c r="J957">
        <v>2026</v>
      </c>
      <c r="K957">
        <v>5</v>
      </c>
      <c r="L957" t="s">
        <v>95</v>
      </c>
      <c r="M957">
        <v>639.66</v>
      </c>
      <c r="N957">
        <v>1</v>
      </c>
      <c r="O957">
        <v>639.66</v>
      </c>
      <c r="P957" t="s">
        <v>2111</v>
      </c>
    </row>
    <row r="958" spans="1:17" hidden="1">
      <c r="A958" t="s">
        <v>2438</v>
      </c>
      <c r="B958" t="s">
        <v>2145</v>
      </c>
      <c r="C958" t="s">
        <v>296</v>
      </c>
      <c r="D958" t="s">
        <v>2113</v>
      </c>
      <c r="E958" t="s">
        <v>92</v>
      </c>
      <c r="F958">
        <v>40700</v>
      </c>
      <c r="G958" t="s">
        <v>784</v>
      </c>
      <c r="I958" t="s">
        <v>260</v>
      </c>
      <c r="J958">
        <v>2026</v>
      </c>
      <c r="K958">
        <v>5</v>
      </c>
      <c r="L958" t="s">
        <v>95</v>
      </c>
      <c r="M958">
        <v>376.26</v>
      </c>
      <c r="N958">
        <v>1</v>
      </c>
      <c r="O958">
        <v>376.26</v>
      </c>
      <c r="P958" t="s">
        <v>2111</v>
      </c>
    </row>
    <row r="959" spans="1:17" hidden="1">
      <c r="A959" t="s">
        <v>2438</v>
      </c>
      <c r="B959" t="s">
        <v>2145</v>
      </c>
      <c r="C959" t="s">
        <v>296</v>
      </c>
      <c r="D959" t="s">
        <v>2113</v>
      </c>
      <c r="E959" t="s">
        <v>106</v>
      </c>
      <c r="F959">
        <v>40700</v>
      </c>
      <c r="G959" t="s">
        <v>784</v>
      </c>
      <c r="I959" t="s">
        <v>146</v>
      </c>
      <c r="J959">
        <v>2026</v>
      </c>
      <c r="K959">
        <v>5</v>
      </c>
      <c r="L959" t="s">
        <v>95</v>
      </c>
      <c r="M959">
        <v>238.3</v>
      </c>
      <c r="N959">
        <v>1</v>
      </c>
      <c r="O959">
        <v>238.3</v>
      </c>
      <c r="P959" t="s">
        <v>2111</v>
      </c>
    </row>
    <row r="960" spans="1:17" hidden="1">
      <c r="A960" t="s">
        <v>2295</v>
      </c>
      <c r="B960" t="s">
        <v>2146</v>
      </c>
      <c r="C960" t="s">
        <v>2100</v>
      </c>
      <c r="D960" t="s">
        <v>2113</v>
      </c>
      <c r="E960" t="s">
        <v>92</v>
      </c>
      <c r="F960">
        <v>40700</v>
      </c>
      <c r="G960" t="s">
        <v>784</v>
      </c>
      <c r="I960" t="s">
        <v>203</v>
      </c>
      <c r="J960">
        <v>2026</v>
      </c>
      <c r="K960">
        <v>5</v>
      </c>
      <c r="L960" t="s">
        <v>95</v>
      </c>
      <c r="M960">
        <v>1218.52</v>
      </c>
      <c r="N960">
        <v>1</v>
      </c>
      <c r="O960">
        <v>1218.52</v>
      </c>
      <c r="P960" t="s">
        <v>2111</v>
      </c>
      <c r="Q960">
        <v>1</v>
      </c>
    </row>
    <row r="961" spans="1:17" hidden="1">
      <c r="A961" t="s">
        <v>2295</v>
      </c>
      <c r="B961" t="s">
        <v>2146</v>
      </c>
      <c r="C961" t="s">
        <v>2100</v>
      </c>
      <c r="D961" t="s">
        <v>2113</v>
      </c>
      <c r="E961" t="s">
        <v>92</v>
      </c>
      <c r="F961">
        <v>40700</v>
      </c>
      <c r="G961" t="s">
        <v>784</v>
      </c>
      <c r="I961" t="s">
        <v>204</v>
      </c>
      <c r="J961">
        <v>2026</v>
      </c>
      <c r="K961">
        <v>5</v>
      </c>
      <c r="L961" t="s">
        <v>95</v>
      </c>
      <c r="M961">
        <v>1699.48</v>
      </c>
      <c r="N961">
        <v>1</v>
      </c>
      <c r="O961">
        <v>1699.48</v>
      </c>
      <c r="P961" t="s">
        <v>2111</v>
      </c>
    </row>
    <row r="962" spans="1:17" hidden="1">
      <c r="A962" t="s">
        <v>2295</v>
      </c>
      <c r="B962" t="s">
        <v>2146</v>
      </c>
      <c r="C962" t="s">
        <v>2100</v>
      </c>
      <c r="D962" t="s">
        <v>2113</v>
      </c>
      <c r="E962" t="s">
        <v>92</v>
      </c>
      <c r="F962">
        <v>40700</v>
      </c>
      <c r="G962" t="s">
        <v>784</v>
      </c>
      <c r="I962" t="s">
        <v>260</v>
      </c>
      <c r="J962">
        <v>2026</v>
      </c>
      <c r="K962">
        <v>5</v>
      </c>
      <c r="L962" t="s">
        <v>95</v>
      </c>
      <c r="M962">
        <v>1696.88</v>
      </c>
      <c r="N962">
        <v>1</v>
      </c>
      <c r="O962">
        <v>1696.88</v>
      </c>
      <c r="P962" t="s">
        <v>2111</v>
      </c>
    </row>
    <row r="963" spans="1:17" hidden="1">
      <c r="A963" t="s">
        <v>2295</v>
      </c>
      <c r="B963" t="s">
        <v>2146</v>
      </c>
      <c r="C963" t="s">
        <v>2100</v>
      </c>
      <c r="D963" t="s">
        <v>2113</v>
      </c>
      <c r="E963" t="s">
        <v>92</v>
      </c>
      <c r="F963">
        <v>40700</v>
      </c>
      <c r="G963" t="s">
        <v>784</v>
      </c>
      <c r="I963" t="s">
        <v>197</v>
      </c>
      <c r="J963">
        <v>2026</v>
      </c>
      <c r="K963">
        <v>5</v>
      </c>
      <c r="L963" t="s">
        <v>95</v>
      </c>
      <c r="M963">
        <v>997.47</v>
      </c>
      <c r="N963">
        <v>1</v>
      </c>
      <c r="O963">
        <v>997.47</v>
      </c>
      <c r="P963" t="s">
        <v>2111</v>
      </c>
    </row>
    <row r="964" spans="1:17" hidden="1">
      <c r="A964" t="s">
        <v>2295</v>
      </c>
      <c r="B964" t="s">
        <v>2146</v>
      </c>
      <c r="C964" t="s">
        <v>2100</v>
      </c>
      <c r="D964" t="s">
        <v>2113</v>
      </c>
      <c r="E964" t="s">
        <v>106</v>
      </c>
      <c r="F964">
        <v>40700</v>
      </c>
      <c r="G964" t="s">
        <v>784</v>
      </c>
      <c r="I964" t="s">
        <v>146</v>
      </c>
      <c r="J964">
        <v>2026</v>
      </c>
      <c r="K964">
        <v>5</v>
      </c>
      <c r="L964" t="s">
        <v>95</v>
      </c>
      <c r="M964">
        <v>405.26</v>
      </c>
      <c r="N964">
        <v>1</v>
      </c>
      <c r="O964">
        <v>405.26</v>
      </c>
      <c r="P964" t="s">
        <v>2111</v>
      </c>
    </row>
    <row r="965" spans="1:17" hidden="1">
      <c r="A965" t="s">
        <v>2295</v>
      </c>
      <c r="B965" t="s">
        <v>2146</v>
      </c>
      <c r="C965" t="s">
        <v>2100</v>
      </c>
      <c r="D965" t="s">
        <v>2113</v>
      </c>
      <c r="E965" t="s">
        <v>92</v>
      </c>
      <c r="F965">
        <v>40700</v>
      </c>
      <c r="G965" t="s">
        <v>784</v>
      </c>
      <c r="I965" t="s">
        <v>617</v>
      </c>
      <c r="J965">
        <v>2026</v>
      </c>
      <c r="K965">
        <v>5</v>
      </c>
      <c r="L965" t="s">
        <v>95</v>
      </c>
      <c r="M965">
        <v>530.48</v>
      </c>
      <c r="N965">
        <v>1</v>
      </c>
      <c r="O965">
        <v>530.48</v>
      </c>
      <c r="P965" t="s">
        <v>2111</v>
      </c>
      <c r="Q965">
        <v>1</v>
      </c>
    </row>
    <row r="966" spans="1:17" hidden="1">
      <c r="A966" t="s">
        <v>2295</v>
      </c>
      <c r="B966" t="s">
        <v>2146</v>
      </c>
      <c r="C966" t="s">
        <v>2100</v>
      </c>
      <c r="D966" t="s">
        <v>2113</v>
      </c>
      <c r="E966" t="s">
        <v>2320</v>
      </c>
      <c r="F966">
        <v>40700</v>
      </c>
      <c r="G966" t="s">
        <v>784</v>
      </c>
      <c r="I966" t="s">
        <v>2147</v>
      </c>
      <c r="J966">
        <v>2026</v>
      </c>
      <c r="K966">
        <v>5</v>
      </c>
      <c r="L966" t="s">
        <v>95</v>
      </c>
      <c r="M966">
        <v>105833.2</v>
      </c>
      <c r="N966">
        <v>1</v>
      </c>
      <c r="O966">
        <v>105833.2</v>
      </c>
      <c r="P966" t="s">
        <v>2111</v>
      </c>
      <c r="Q966">
        <v>1</v>
      </c>
    </row>
    <row r="967" spans="1:17" hidden="1">
      <c r="A967" t="s">
        <v>879</v>
      </c>
      <c r="B967" t="s">
        <v>132</v>
      </c>
      <c r="C967" t="s">
        <v>133</v>
      </c>
      <c r="D967" t="s">
        <v>2113</v>
      </c>
      <c r="E967" t="s">
        <v>106</v>
      </c>
      <c r="F967">
        <v>40700</v>
      </c>
      <c r="G967" t="s">
        <v>784</v>
      </c>
      <c r="I967" t="s">
        <v>112</v>
      </c>
      <c r="J967">
        <v>2026</v>
      </c>
      <c r="K967">
        <v>5</v>
      </c>
      <c r="L967" t="s">
        <v>95</v>
      </c>
      <c r="M967">
        <v>95.63</v>
      </c>
      <c r="N967">
        <v>1</v>
      </c>
      <c r="O967">
        <v>95.63</v>
      </c>
      <c r="P967" t="s">
        <v>2111</v>
      </c>
    </row>
    <row r="968" spans="1:17" hidden="1">
      <c r="A968" t="s">
        <v>879</v>
      </c>
      <c r="B968" t="s">
        <v>2148</v>
      </c>
      <c r="C968" t="s">
        <v>133</v>
      </c>
      <c r="D968" t="s">
        <v>2113</v>
      </c>
      <c r="E968" t="s">
        <v>106</v>
      </c>
      <c r="F968">
        <v>40700</v>
      </c>
      <c r="G968" t="s">
        <v>784</v>
      </c>
      <c r="I968" t="s">
        <v>112</v>
      </c>
      <c r="J968">
        <v>2026</v>
      </c>
      <c r="K968">
        <v>5</v>
      </c>
      <c r="L968" t="s">
        <v>95</v>
      </c>
      <c r="M968">
        <v>95.63</v>
      </c>
      <c r="N968">
        <v>1</v>
      </c>
      <c r="O968">
        <v>95.63</v>
      </c>
      <c r="P968" t="s">
        <v>2111</v>
      </c>
    </row>
    <row r="969" spans="1:17" hidden="1">
      <c r="A969" t="s">
        <v>879</v>
      </c>
      <c r="B969" t="s">
        <v>139</v>
      </c>
      <c r="C969" t="s">
        <v>133</v>
      </c>
      <c r="D969" t="s">
        <v>2113</v>
      </c>
      <c r="E969" t="s">
        <v>106</v>
      </c>
      <c r="F969">
        <v>40700</v>
      </c>
      <c r="G969" t="s">
        <v>784</v>
      </c>
      <c r="I969" t="s">
        <v>112</v>
      </c>
      <c r="J969">
        <v>2026</v>
      </c>
      <c r="K969">
        <v>5</v>
      </c>
      <c r="L969" t="s">
        <v>95</v>
      </c>
      <c r="M969">
        <v>95.63</v>
      </c>
      <c r="N969">
        <v>1</v>
      </c>
      <c r="O969">
        <v>95.63</v>
      </c>
      <c r="P969" t="s">
        <v>2111</v>
      </c>
    </row>
    <row r="970" spans="1:17" hidden="1">
      <c r="A970" t="s">
        <v>879</v>
      </c>
      <c r="B970" t="s">
        <v>2149</v>
      </c>
      <c r="C970" t="s">
        <v>133</v>
      </c>
      <c r="D970" t="s">
        <v>2113</v>
      </c>
      <c r="E970" t="s">
        <v>106</v>
      </c>
      <c r="F970">
        <v>40700</v>
      </c>
      <c r="G970" t="s">
        <v>784</v>
      </c>
      <c r="I970" t="s">
        <v>112</v>
      </c>
      <c r="J970">
        <v>2026</v>
      </c>
      <c r="K970">
        <v>5</v>
      </c>
      <c r="L970" t="s">
        <v>95</v>
      </c>
      <c r="M970">
        <v>95.63</v>
      </c>
      <c r="N970">
        <v>1</v>
      </c>
      <c r="O970">
        <v>95.63</v>
      </c>
      <c r="P970" t="s">
        <v>2111</v>
      </c>
    </row>
    <row r="971" spans="1:17" hidden="1">
      <c r="A971" t="s">
        <v>879</v>
      </c>
      <c r="B971" t="s">
        <v>2150</v>
      </c>
      <c r="C971" t="s">
        <v>133</v>
      </c>
      <c r="D971" t="s">
        <v>2113</v>
      </c>
      <c r="E971" t="s">
        <v>106</v>
      </c>
      <c r="F971">
        <v>40700</v>
      </c>
      <c r="G971" t="s">
        <v>784</v>
      </c>
      <c r="I971" t="s">
        <v>112</v>
      </c>
      <c r="J971">
        <v>2026</v>
      </c>
      <c r="K971">
        <v>5</v>
      </c>
      <c r="L971" t="s">
        <v>95</v>
      </c>
      <c r="M971">
        <v>191.26</v>
      </c>
      <c r="N971">
        <v>1</v>
      </c>
      <c r="O971">
        <v>191.26</v>
      </c>
      <c r="P971" t="s">
        <v>2111</v>
      </c>
    </row>
    <row r="972" spans="1:17" hidden="1">
      <c r="A972" t="s">
        <v>879</v>
      </c>
      <c r="B972" t="s">
        <v>656</v>
      </c>
      <c r="C972" t="s">
        <v>133</v>
      </c>
      <c r="D972" t="s">
        <v>2113</v>
      </c>
      <c r="E972" t="s">
        <v>106</v>
      </c>
      <c r="F972">
        <v>40700</v>
      </c>
      <c r="G972" t="s">
        <v>784</v>
      </c>
      <c r="I972" t="s">
        <v>112</v>
      </c>
      <c r="J972">
        <v>2026</v>
      </c>
      <c r="K972">
        <v>5</v>
      </c>
      <c r="L972" t="s">
        <v>95</v>
      </c>
      <c r="M972">
        <v>95.63</v>
      </c>
      <c r="N972">
        <v>1</v>
      </c>
      <c r="O972">
        <v>95.63</v>
      </c>
      <c r="P972" t="s">
        <v>2111</v>
      </c>
    </row>
    <row r="973" spans="1:17" hidden="1">
      <c r="A973" t="s">
        <v>879</v>
      </c>
      <c r="B973" t="s">
        <v>2151</v>
      </c>
      <c r="C973" t="s">
        <v>133</v>
      </c>
      <c r="D973" t="s">
        <v>2113</v>
      </c>
      <c r="E973" t="s">
        <v>106</v>
      </c>
      <c r="F973">
        <v>40700</v>
      </c>
      <c r="G973" t="s">
        <v>784</v>
      </c>
      <c r="I973" t="s">
        <v>112</v>
      </c>
      <c r="J973">
        <v>2026</v>
      </c>
      <c r="K973">
        <v>5</v>
      </c>
      <c r="L973" t="s">
        <v>95</v>
      </c>
      <c r="M973">
        <v>191.26</v>
      </c>
      <c r="N973">
        <v>1</v>
      </c>
      <c r="O973">
        <v>191.26</v>
      </c>
      <c r="P973" t="s">
        <v>2111</v>
      </c>
    </row>
    <row r="974" spans="1:17" hidden="1">
      <c r="A974" t="s">
        <v>879</v>
      </c>
      <c r="B974" t="s">
        <v>147</v>
      </c>
      <c r="C974" t="s">
        <v>133</v>
      </c>
      <c r="D974" t="s">
        <v>2113</v>
      </c>
      <c r="E974" t="s">
        <v>106</v>
      </c>
      <c r="F974">
        <v>40700</v>
      </c>
      <c r="G974" t="s">
        <v>784</v>
      </c>
      <c r="I974" t="s">
        <v>112</v>
      </c>
      <c r="J974">
        <v>2026</v>
      </c>
      <c r="K974">
        <v>5</v>
      </c>
      <c r="L974" t="s">
        <v>95</v>
      </c>
      <c r="M974">
        <v>95.63</v>
      </c>
      <c r="N974">
        <v>1</v>
      </c>
      <c r="O974">
        <v>95.63</v>
      </c>
      <c r="P974" t="s">
        <v>2111</v>
      </c>
    </row>
    <row r="975" spans="1:17" hidden="1">
      <c r="A975" t="s">
        <v>879</v>
      </c>
      <c r="B975" t="s">
        <v>149</v>
      </c>
      <c r="C975" t="s">
        <v>133</v>
      </c>
      <c r="D975" t="s">
        <v>2113</v>
      </c>
      <c r="E975" t="s">
        <v>105</v>
      </c>
      <c r="F975">
        <v>40700</v>
      </c>
      <c r="G975" t="s">
        <v>784</v>
      </c>
      <c r="I975" t="s">
        <v>122</v>
      </c>
      <c r="J975">
        <v>2026</v>
      </c>
      <c r="K975">
        <v>5</v>
      </c>
      <c r="L975" t="s">
        <v>95</v>
      </c>
      <c r="M975">
        <v>54.08</v>
      </c>
      <c r="N975">
        <v>1</v>
      </c>
      <c r="O975">
        <v>54.08</v>
      </c>
      <c r="P975" t="s">
        <v>2111</v>
      </c>
    </row>
    <row r="976" spans="1:17" hidden="1">
      <c r="A976" t="s">
        <v>879</v>
      </c>
      <c r="B976" t="s">
        <v>149</v>
      </c>
      <c r="C976" t="s">
        <v>133</v>
      </c>
      <c r="D976" t="s">
        <v>2113</v>
      </c>
      <c r="E976" t="s">
        <v>105</v>
      </c>
      <c r="F976">
        <v>40700</v>
      </c>
      <c r="G976" t="s">
        <v>784</v>
      </c>
      <c r="I976" t="s">
        <v>123</v>
      </c>
      <c r="J976">
        <v>2026</v>
      </c>
      <c r="K976">
        <v>5</v>
      </c>
      <c r="L976" t="s">
        <v>95</v>
      </c>
      <c r="M976">
        <v>135.19999999999999</v>
      </c>
      <c r="N976">
        <v>1</v>
      </c>
      <c r="O976">
        <v>135.19999999999999</v>
      </c>
      <c r="P976" t="s">
        <v>2111</v>
      </c>
    </row>
    <row r="977" spans="1:17" hidden="1">
      <c r="A977" t="s">
        <v>879</v>
      </c>
      <c r="B977" t="s">
        <v>149</v>
      </c>
      <c r="C977" t="s">
        <v>133</v>
      </c>
      <c r="D977" t="s">
        <v>2113</v>
      </c>
      <c r="E977" t="s">
        <v>106</v>
      </c>
      <c r="F977">
        <v>40700</v>
      </c>
      <c r="G977" t="s">
        <v>784</v>
      </c>
      <c r="I977" t="s">
        <v>112</v>
      </c>
      <c r="J977">
        <v>2026</v>
      </c>
      <c r="K977">
        <v>5</v>
      </c>
      <c r="L977" t="s">
        <v>95</v>
      </c>
      <c r="M977">
        <v>191.26</v>
      </c>
      <c r="N977">
        <v>1</v>
      </c>
      <c r="O977">
        <v>191.26</v>
      </c>
      <c r="P977" t="s">
        <v>2111</v>
      </c>
    </row>
    <row r="978" spans="1:17" hidden="1">
      <c r="A978" t="s">
        <v>879</v>
      </c>
      <c r="B978" t="s">
        <v>809</v>
      </c>
      <c r="C978" t="s">
        <v>133</v>
      </c>
      <c r="D978" t="s">
        <v>2113</v>
      </c>
      <c r="E978" t="s">
        <v>92</v>
      </c>
      <c r="F978">
        <v>40700</v>
      </c>
      <c r="G978" t="s">
        <v>784</v>
      </c>
      <c r="I978" t="s">
        <v>260</v>
      </c>
      <c r="J978">
        <v>2026</v>
      </c>
      <c r="K978">
        <v>5</v>
      </c>
      <c r="L978" t="s">
        <v>95</v>
      </c>
      <c r="M978">
        <v>310.82</v>
      </c>
      <c r="N978">
        <v>1</v>
      </c>
      <c r="O978">
        <v>310.82</v>
      </c>
      <c r="P978" t="s">
        <v>2111</v>
      </c>
    </row>
    <row r="979" spans="1:17" hidden="1">
      <c r="A979" t="s">
        <v>879</v>
      </c>
      <c r="B979" t="s">
        <v>658</v>
      </c>
      <c r="C979" t="s">
        <v>133</v>
      </c>
      <c r="D979" t="s">
        <v>2113</v>
      </c>
      <c r="E979" t="s">
        <v>106</v>
      </c>
      <c r="F979">
        <v>40700</v>
      </c>
      <c r="G979" t="s">
        <v>784</v>
      </c>
      <c r="I979" t="s">
        <v>112</v>
      </c>
      <c r="J979">
        <v>2026</v>
      </c>
      <c r="K979">
        <v>5</v>
      </c>
      <c r="L979" t="s">
        <v>95</v>
      </c>
      <c r="M979">
        <v>286.89</v>
      </c>
      <c r="N979">
        <v>1</v>
      </c>
      <c r="O979">
        <v>286.89</v>
      </c>
      <c r="P979" t="s">
        <v>2111</v>
      </c>
    </row>
    <row r="980" spans="1:17" hidden="1">
      <c r="A980" t="s">
        <v>879</v>
      </c>
      <c r="B980" t="s">
        <v>151</v>
      </c>
      <c r="C980" t="s">
        <v>133</v>
      </c>
      <c r="D980" t="s">
        <v>2113</v>
      </c>
      <c r="E980" t="s">
        <v>106</v>
      </c>
      <c r="F980">
        <v>40700</v>
      </c>
      <c r="G980" t="s">
        <v>784</v>
      </c>
      <c r="I980" t="s">
        <v>112</v>
      </c>
      <c r="J980">
        <v>2026</v>
      </c>
      <c r="K980">
        <v>5</v>
      </c>
      <c r="L980" t="s">
        <v>95</v>
      </c>
      <c r="M980">
        <v>286.89</v>
      </c>
      <c r="N980">
        <v>1</v>
      </c>
      <c r="O980">
        <v>286.89</v>
      </c>
      <c r="P980" t="s">
        <v>2111</v>
      </c>
    </row>
    <row r="981" spans="1:17" hidden="1">
      <c r="A981" t="s">
        <v>879</v>
      </c>
      <c r="B981" t="s">
        <v>154</v>
      </c>
      <c r="C981" t="s">
        <v>133</v>
      </c>
      <c r="D981" t="s">
        <v>2113</v>
      </c>
      <c r="E981" t="s">
        <v>105</v>
      </c>
      <c r="F981">
        <v>40700</v>
      </c>
      <c r="G981" t="s">
        <v>784</v>
      </c>
      <c r="I981" t="s">
        <v>122</v>
      </c>
      <c r="J981">
        <v>2026</v>
      </c>
      <c r="K981">
        <v>5</v>
      </c>
      <c r="L981" t="s">
        <v>95</v>
      </c>
      <c r="M981">
        <v>54.08</v>
      </c>
      <c r="N981">
        <v>1</v>
      </c>
      <c r="O981">
        <v>54.08</v>
      </c>
      <c r="P981" t="s">
        <v>2111</v>
      </c>
    </row>
    <row r="982" spans="1:17" hidden="1">
      <c r="A982" t="s">
        <v>879</v>
      </c>
      <c r="B982" t="s">
        <v>154</v>
      </c>
      <c r="C982" t="s">
        <v>133</v>
      </c>
      <c r="D982" t="s">
        <v>2113</v>
      </c>
      <c r="E982" t="s">
        <v>105</v>
      </c>
      <c r="F982">
        <v>40700</v>
      </c>
      <c r="G982" t="s">
        <v>784</v>
      </c>
      <c r="I982" t="s">
        <v>123</v>
      </c>
      <c r="J982">
        <v>2026</v>
      </c>
      <c r="K982">
        <v>5</v>
      </c>
      <c r="L982" t="s">
        <v>95</v>
      </c>
      <c r="M982">
        <v>135.19999999999999</v>
      </c>
      <c r="N982">
        <v>1</v>
      </c>
      <c r="O982">
        <v>135.19999999999999</v>
      </c>
      <c r="P982" t="s">
        <v>2111</v>
      </c>
    </row>
    <row r="983" spans="1:17" hidden="1">
      <c r="A983" t="s">
        <v>879</v>
      </c>
      <c r="B983" t="s">
        <v>154</v>
      </c>
      <c r="C983" t="s">
        <v>133</v>
      </c>
      <c r="D983" t="s">
        <v>2113</v>
      </c>
      <c r="E983" t="s">
        <v>106</v>
      </c>
      <c r="F983">
        <v>40700</v>
      </c>
      <c r="G983" t="s">
        <v>784</v>
      </c>
      <c r="I983" t="s">
        <v>112</v>
      </c>
      <c r="J983">
        <v>2026</v>
      </c>
      <c r="K983">
        <v>5</v>
      </c>
      <c r="L983" t="s">
        <v>95</v>
      </c>
      <c r="M983">
        <v>191.26</v>
      </c>
      <c r="N983">
        <v>1</v>
      </c>
      <c r="O983">
        <v>191.26</v>
      </c>
      <c r="P983" t="s">
        <v>2111</v>
      </c>
    </row>
    <row r="984" spans="1:17" hidden="1">
      <c r="A984" t="s">
        <v>879</v>
      </c>
      <c r="B984" t="s">
        <v>2152</v>
      </c>
      <c r="C984" t="s">
        <v>133</v>
      </c>
      <c r="D984" t="s">
        <v>2113</v>
      </c>
      <c r="E984" t="s">
        <v>106</v>
      </c>
      <c r="F984">
        <v>40700</v>
      </c>
      <c r="G984" t="s">
        <v>784</v>
      </c>
      <c r="I984" t="s">
        <v>112</v>
      </c>
      <c r="J984">
        <v>2026</v>
      </c>
      <c r="K984">
        <v>5</v>
      </c>
      <c r="L984" t="s">
        <v>95</v>
      </c>
      <c r="M984">
        <v>191.26</v>
      </c>
      <c r="N984">
        <v>1</v>
      </c>
      <c r="O984">
        <v>191.26</v>
      </c>
      <c r="P984" t="s">
        <v>2111</v>
      </c>
    </row>
    <row r="985" spans="1:17" hidden="1">
      <c r="A985" t="s">
        <v>879</v>
      </c>
      <c r="B985" t="s">
        <v>2153</v>
      </c>
      <c r="C985" t="s">
        <v>133</v>
      </c>
      <c r="D985" t="s">
        <v>2113</v>
      </c>
      <c r="E985" t="s">
        <v>105</v>
      </c>
      <c r="F985">
        <v>40700</v>
      </c>
      <c r="G985" t="s">
        <v>784</v>
      </c>
      <c r="I985" t="s">
        <v>122</v>
      </c>
      <c r="J985">
        <v>2026</v>
      </c>
      <c r="K985">
        <v>5</v>
      </c>
      <c r="L985" t="s">
        <v>95</v>
      </c>
      <c r="M985">
        <v>54.08</v>
      </c>
      <c r="N985">
        <v>1</v>
      </c>
      <c r="O985">
        <v>54.08</v>
      </c>
      <c r="P985" t="s">
        <v>2111</v>
      </c>
    </row>
    <row r="986" spans="1:17" hidden="1">
      <c r="A986" t="s">
        <v>879</v>
      </c>
      <c r="B986" t="s">
        <v>2153</v>
      </c>
      <c r="C986" t="s">
        <v>133</v>
      </c>
      <c r="D986" t="s">
        <v>2113</v>
      </c>
      <c r="E986" t="s">
        <v>105</v>
      </c>
      <c r="F986">
        <v>40700</v>
      </c>
      <c r="G986" t="s">
        <v>784</v>
      </c>
      <c r="I986" t="s">
        <v>123</v>
      </c>
      <c r="J986">
        <v>2026</v>
      </c>
      <c r="K986">
        <v>5</v>
      </c>
      <c r="L986" t="s">
        <v>95</v>
      </c>
      <c r="M986">
        <v>135.19999999999999</v>
      </c>
      <c r="N986">
        <v>1</v>
      </c>
      <c r="O986">
        <v>135.19999999999999</v>
      </c>
      <c r="P986" t="s">
        <v>2111</v>
      </c>
    </row>
    <row r="987" spans="1:17" hidden="1">
      <c r="A987" t="s">
        <v>879</v>
      </c>
      <c r="B987" t="s">
        <v>2153</v>
      </c>
      <c r="C987" t="s">
        <v>133</v>
      </c>
      <c r="D987" t="s">
        <v>2113</v>
      </c>
      <c r="E987" t="s">
        <v>106</v>
      </c>
      <c r="F987">
        <v>40700</v>
      </c>
      <c r="G987" t="s">
        <v>784</v>
      </c>
      <c r="I987" t="s">
        <v>112</v>
      </c>
      <c r="J987">
        <v>2026</v>
      </c>
      <c r="K987">
        <v>5</v>
      </c>
      <c r="L987" t="s">
        <v>95</v>
      </c>
      <c r="M987">
        <v>191.26</v>
      </c>
      <c r="N987">
        <v>1</v>
      </c>
      <c r="O987">
        <v>191.26</v>
      </c>
      <c r="P987" t="s">
        <v>2111</v>
      </c>
    </row>
    <row r="988" spans="1:17" hidden="1">
      <c r="A988" t="s">
        <v>879</v>
      </c>
      <c r="B988" t="s">
        <v>659</v>
      </c>
      <c r="C988" t="s">
        <v>133</v>
      </c>
      <c r="D988" t="s">
        <v>2113</v>
      </c>
      <c r="E988" t="s">
        <v>103</v>
      </c>
      <c r="F988">
        <v>40700</v>
      </c>
      <c r="G988" t="s">
        <v>784</v>
      </c>
      <c r="I988" t="s">
        <v>120</v>
      </c>
      <c r="J988">
        <v>2026</v>
      </c>
      <c r="K988">
        <v>5</v>
      </c>
      <c r="L988" t="s">
        <v>95</v>
      </c>
      <c r="M988">
        <v>72.59</v>
      </c>
      <c r="N988">
        <v>1</v>
      </c>
      <c r="O988">
        <v>72.59</v>
      </c>
      <c r="P988" t="s">
        <v>2111</v>
      </c>
      <c r="Q988">
        <v>1</v>
      </c>
    </row>
    <row r="989" spans="1:17" hidden="1">
      <c r="A989" t="s">
        <v>879</v>
      </c>
      <c r="B989" t="s">
        <v>659</v>
      </c>
      <c r="C989" t="s">
        <v>133</v>
      </c>
      <c r="D989" t="s">
        <v>2113</v>
      </c>
      <c r="E989" t="s">
        <v>105</v>
      </c>
      <c r="F989">
        <v>40700</v>
      </c>
      <c r="G989" t="s">
        <v>784</v>
      </c>
      <c r="I989" t="s">
        <v>122</v>
      </c>
      <c r="J989">
        <v>2026</v>
      </c>
      <c r="K989">
        <v>5</v>
      </c>
      <c r="L989" t="s">
        <v>95</v>
      </c>
      <c r="M989">
        <v>54.08</v>
      </c>
      <c r="N989">
        <v>1</v>
      </c>
      <c r="O989">
        <v>54.08</v>
      </c>
      <c r="P989" t="s">
        <v>2111</v>
      </c>
    </row>
    <row r="990" spans="1:17" hidden="1">
      <c r="A990" t="s">
        <v>879</v>
      </c>
      <c r="B990" t="s">
        <v>659</v>
      </c>
      <c r="C990" t="s">
        <v>133</v>
      </c>
      <c r="D990" t="s">
        <v>2113</v>
      </c>
      <c r="E990" t="s">
        <v>105</v>
      </c>
      <c r="F990">
        <v>40700</v>
      </c>
      <c r="G990" t="s">
        <v>784</v>
      </c>
      <c r="I990" t="s">
        <v>123</v>
      </c>
      <c r="J990">
        <v>2026</v>
      </c>
      <c r="K990">
        <v>5</v>
      </c>
      <c r="L990" t="s">
        <v>95</v>
      </c>
      <c r="M990">
        <v>135.19999999999999</v>
      </c>
      <c r="N990">
        <v>1</v>
      </c>
      <c r="O990">
        <v>135.19999999999999</v>
      </c>
      <c r="P990" t="s">
        <v>2111</v>
      </c>
    </row>
    <row r="991" spans="1:17" hidden="1">
      <c r="A991" t="s">
        <v>879</v>
      </c>
      <c r="B991" t="s">
        <v>659</v>
      </c>
      <c r="C991" t="s">
        <v>133</v>
      </c>
      <c r="D991" t="s">
        <v>2113</v>
      </c>
      <c r="E991" t="s">
        <v>106</v>
      </c>
      <c r="F991">
        <v>40700</v>
      </c>
      <c r="G991" t="s">
        <v>784</v>
      </c>
      <c r="I991" t="s">
        <v>112</v>
      </c>
      <c r="J991">
        <v>2026</v>
      </c>
      <c r="K991">
        <v>5</v>
      </c>
      <c r="L991" t="s">
        <v>95</v>
      </c>
      <c r="M991">
        <v>286.89</v>
      </c>
      <c r="N991">
        <v>1</v>
      </c>
      <c r="O991">
        <v>286.89</v>
      </c>
      <c r="P991" t="s">
        <v>2111</v>
      </c>
    </row>
    <row r="992" spans="1:17" hidden="1">
      <c r="A992" t="s">
        <v>879</v>
      </c>
      <c r="B992" t="s">
        <v>2154</v>
      </c>
      <c r="C992" t="s">
        <v>133</v>
      </c>
      <c r="D992" t="s">
        <v>2113</v>
      </c>
      <c r="E992" t="s">
        <v>106</v>
      </c>
      <c r="F992">
        <v>40700</v>
      </c>
      <c r="G992" t="s">
        <v>784</v>
      </c>
      <c r="I992" t="s">
        <v>112</v>
      </c>
      <c r="J992">
        <v>2026</v>
      </c>
      <c r="K992">
        <v>5</v>
      </c>
      <c r="L992" t="s">
        <v>95</v>
      </c>
      <c r="M992">
        <v>95.63</v>
      </c>
      <c r="N992">
        <v>1</v>
      </c>
      <c r="O992">
        <v>95.63</v>
      </c>
      <c r="P992" t="s">
        <v>2111</v>
      </c>
    </row>
    <row r="993" spans="1:17" hidden="1">
      <c r="A993" t="s">
        <v>879</v>
      </c>
      <c r="B993" t="s">
        <v>156</v>
      </c>
      <c r="C993" t="s">
        <v>133</v>
      </c>
      <c r="D993" t="s">
        <v>2113</v>
      </c>
      <c r="E993" t="s">
        <v>105</v>
      </c>
      <c r="F993">
        <v>40700</v>
      </c>
      <c r="G993" t="s">
        <v>784</v>
      </c>
      <c r="I993" t="s">
        <v>122</v>
      </c>
      <c r="J993">
        <v>2026</v>
      </c>
      <c r="K993">
        <v>5</v>
      </c>
      <c r="L993" t="s">
        <v>95</v>
      </c>
      <c r="M993">
        <v>54.08</v>
      </c>
      <c r="N993">
        <v>1</v>
      </c>
      <c r="O993">
        <v>54.08</v>
      </c>
      <c r="P993" t="s">
        <v>2111</v>
      </c>
    </row>
    <row r="994" spans="1:17" hidden="1">
      <c r="A994" t="s">
        <v>879</v>
      </c>
      <c r="B994" t="s">
        <v>156</v>
      </c>
      <c r="C994" t="s">
        <v>133</v>
      </c>
      <c r="D994" t="s">
        <v>2113</v>
      </c>
      <c r="E994" t="s">
        <v>105</v>
      </c>
      <c r="F994">
        <v>40700</v>
      </c>
      <c r="G994" t="s">
        <v>784</v>
      </c>
      <c r="I994" t="s">
        <v>123</v>
      </c>
      <c r="J994">
        <v>2026</v>
      </c>
      <c r="K994">
        <v>5</v>
      </c>
      <c r="L994" t="s">
        <v>95</v>
      </c>
      <c r="M994">
        <v>135.19999999999999</v>
      </c>
      <c r="N994">
        <v>1</v>
      </c>
      <c r="O994">
        <v>135.19999999999999</v>
      </c>
      <c r="P994" t="s">
        <v>2111</v>
      </c>
    </row>
    <row r="995" spans="1:17" hidden="1">
      <c r="A995" t="s">
        <v>879</v>
      </c>
      <c r="B995" t="s">
        <v>156</v>
      </c>
      <c r="C995" t="s">
        <v>133</v>
      </c>
      <c r="D995" t="s">
        <v>2113</v>
      </c>
      <c r="E995" t="s">
        <v>106</v>
      </c>
      <c r="F995">
        <v>40700</v>
      </c>
      <c r="G995" t="s">
        <v>784</v>
      </c>
      <c r="I995" t="s">
        <v>112</v>
      </c>
      <c r="J995">
        <v>2026</v>
      </c>
      <c r="K995">
        <v>5</v>
      </c>
      <c r="L995" t="s">
        <v>95</v>
      </c>
      <c r="M995">
        <v>95.63</v>
      </c>
      <c r="N995">
        <v>1</v>
      </c>
      <c r="O995">
        <v>95.63</v>
      </c>
      <c r="P995" t="s">
        <v>2111</v>
      </c>
    </row>
    <row r="996" spans="1:17" hidden="1">
      <c r="A996" t="s">
        <v>879</v>
      </c>
      <c r="B996" t="s">
        <v>660</v>
      </c>
      <c r="C996" t="s">
        <v>133</v>
      </c>
      <c r="D996" t="s">
        <v>2113</v>
      </c>
      <c r="E996" t="s">
        <v>106</v>
      </c>
      <c r="F996">
        <v>40700</v>
      </c>
      <c r="G996" t="s">
        <v>784</v>
      </c>
      <c r="I996" t="s">
        <v>112</v>
      </c>
      <c r="J996">
        <v>2026</v>
      </c>
      <c r="K996">
        <v>5</v>
      </c>
      <c r="L996" t="s">
        <v>95</v>
      </c>
      <c r="M996">
        <v>95.63</v>
      </c>
      <c r="N996">
        <v>1</v>
      </c>
      <c r="O996">
        <v>95.63</v>
      </c>
      <c r="P996" t="s">
        <v>2111</v>
      </c>
    </row>
    <row r="997" spans="1:17" hidden="1">
      <c r="A997" t="s">
        <v>879</v>
      </c>
      <c r="B997" t="s">
        <v>2155</v>
      </c>
      <c r="C997" t="s">
        <v>133</v>
      </c>
      <c r="D997" t="s">
        <v>2113</v>
      </c>
      <c r="E997" t="s">
        <v>92</v>
      </c>
      <c r="F997">
        <v>40700</v>
      </c>
      <c r="G997" t="s">
        <v>784</v>
      </c>
      <c r="I997" t="s">
        <v>260</v>
      </c>
      <c r="J997">
        <v>2026</v>
      </c>
      <c r="K997">
        <v>5</v>
      </c>
      <c r="L997" t="s">
        <v>95</v>
      </c>
      <c r="M997">
        <v>310.82</v>
      </c>
      <c r="N997">
        <v>1</v>
      </c>
      <c r="O997">
        <v>310.82</v>
      </c>
      <c r="P997" t="s">
        <v>2111</v>
      </c>
    </row>
    <row r="998" spans="1:17" hidden="1">
      <c r="A998" t="s">
        <v>879</v>
      </c>
      <c r="B998" t="s">
        <v>2155</v>
      </c>
      <c r="C998" t="s">
        <v>133</v>
      </c>
      <c r="D998" t="s">
        <v>2113</v>
      </c>
      <c r="E998" t="s">
        <v>106</v>
      </c>
      <c r="F998">
        <v>40700</v>
      </c>
      <c r="G998" t="s">
        <v>784</v>
      </c>
      <c r="I998" t="s">
        <v>112</v>
      </c>
      <c r="J998">
        <v>2026</v>
      </c>
      <c r="K998">
        <v>5</v>
      </c>
      <c r="L998" t="s">
        <v>95</v>
      </c>
      <c r="M998">
        <v>95.63</v>
      </c>
      <c r="N998">
        <v>1</v>
      </c>
      <c r="O998">
        <v>95.63</v>
      </c>
      <c r="P998" t="s">
        <v>2111</v>
      </c>
    </row>
    <row r="999" spans="1:17" hidden="1">
      <c r="A999" t="s">
        <v>879</v>
      </c>
      <c r="B999" t="s">
        <v>157</v>
      </c>
      <c r="C999" t="s">
        <v>133</v>
      </c>
      <c r="D999" t="s">
        <v>2113</v>
      </c>
      <c r="E999" t="s">
        <v>103</v>
      </c>
      <c r="F999">
        <v>40700</v>
      </c>
      <c r="G999" t="s">
        <v>784</v>
      </c>
      <c r="I999" t="s">
        <v>120</v>
      </c>
      <c r="J999">
        <v>2026</v>
      </c>
      <c r="K999">
        <v>5</v>
      </c>
      <c r="L999" t="s">
        <v>95</v>
      </c>
      <c r="M999">
        <v>72.59</v>
      </c>
      <c r="N999">
        <v>1</v>
      </c>
      <c r="O999">
        <v>72.59</v>
      </c>
      <c r="P999" t="s">
        <v>2111</v>
      </c>
      <c r="Q999">
        <v>1</v>
      </c>
    </row>
    <row r="1000" spans="1:17" hidden="1">
      <c r="A1000" t="s">
        <v>879</v>
      </c>
      <c r="B1000" t="s">
        <v>157</v>
      </c>
      <c r="C1000" t="s">
        <v>133</v>
      </c>
      <c r="D1000" t="s">
        <v>2113</v>
      </c>
      <c r="E1000" t="s">
        <v>105</v>
      </c>
      <c r="F1000">
        <v>40700</v>
      </c>
      <c r="G1000" t="s">
        <v>784</v>
      </c>
      <c r="I1000" t="s">
        <v>122</v>
      </c>
      <c r="J1000">
        <v>2026</v>
      </c>
      <c r="K1000">
        <v>5</v>
      </c>
      <c r="L1000" t="s">
        <v>95</v>
      </c>
      <c r="M1000">
        <v>54.08</v>
      </c>
      <c r="N1000">
        <v>1</v>
      </c>
      <c r="O1000">
        <v>54.08</v>
      </c>
      <c r="P1000" t="s">
        <v>2111</v>
      </c>
    </row>
    <row r="1001" spans="1:17" hidden="1">
      <c r="A1001" t="s">
        <v>879</v>
      </c>
      <c r="B1001" t="s">
        <v>157</v>
      </c>
      <c r="C1001" t="s">
        <v>133</v>
      </c>
      <c r="D1001" t="s">
        <v>2113</v>
      </c>
      <c r="E1001" t="s">
        <v>105</v>
      </c>
      <c r="F1001">
        <v>40700</v>
      </c>
      <c r="G1001" t="s">
        <v>784</v>
      </c>
      <c r="I1001" t="s">
        <v>123</v>
      </c>
      <c r="J1001">
        <v>2026</v>
      </c>
      <c r="K1001">
        <v>5</v>
      </c>
      <c r="L1001" t="s">
        <v>95</v>
      </c>
      <c r="M1001">
        <v>135.19999999999999</v>
      </c>
      <c r="N1001">
        <v>1</v>
      </c>
      <c r="O1001">
        <v>135.19999999999999</v>
      </c>
      <c r="P1001" t="s">
        <v>2111</v>
      </c>
    </row>
    <row r="1002" spans="1:17" hidden="1">
      <c r="A1002" t="s">
        <v>879</v>
      </c>
      <c r="B1002" t="s">
        <v>157</v>
      </c>
      <c r="C1002" t="s">
        <v>133</v>
      </c>
      <c r="D1002" t="s">
        <v>2113</v>
      </c>
      <c r="E1002" t="s">
        <v>106</v>
      </c>
      <c r="F1002">
        <v>40700</v>
      </c>
      <c r="G1002" t="s">
        <v>784</v>
      </c>
      <c r="I1002" t="s">
        <v>112</v>
      </c>
      <c r="J1002">
        <v>2026</v>
      </c>
      <c r="K1002">
        <v>5</v>
      </c>
      <c r="L1002" t="s">
        <v>95</v>
      </c>
      <c r="M1002">
        <v>95.63</v>
      </c>
      <c r="N1002">
        <v>1</v>
      </c>
      <c r="O1002">
        <v>95.63</v>
      </c>
      <c r="P1002" t="s">
        <v>2111</v>
      </c>
    </row>
    <row r="1003" spans="1:17" hidden="1">
      <c r="A1003" t="s">
        <v>879</v>
      </c>
      <c r="B1003" t="s">
        <v>159</v>
      </c>
      <c r="C1003" t="s">
        <v>133</v>
      </c>
      <c r="D1003" t="s">
        <v>2113</v>
      </c>
      <c r="E1003" t="s">
        <v>92</v>
      </c>
      <c r="F1003">
        <v>40700</v>
      </c>
      <c r="G1003" t="s">
        <v>784</v>
      </c>
      <c r="I1003" t="s">
        <v>260</v>
      </c>
      <c r="J1003">
        <v>2026</v>
      </c>
      <c r="K1003">
        <v>5</v>
      </c>
      <c r="L1003" t="s">
        <v>95</v>
      </c>
      <c r="M1003">
        <v>310.82</v>
      </c>
      <c r="N1003">
        <v>1</v>
      </c>
      <c r="O1003">
        <v>310.82</v>
      </c>
      <c r="P1003" t="s">
        <v>2111</v>
      </c>
    </row>
    <row r="1004" spans="1:17" hidden="1">
      <c r="A1004" t="s">
        <v>879</v>
      </c>
      <c r="B1004" t="s">
        <v>159</v>
      </c>
      <c r="C1004" t="s">
        <v>133</v>
      </c>
      <c r="D1004" t="s">
        <v>2113</v>
      </c>
      <c r="E1004" t="s">
        <v>106</v>
      </c>
      <c r="F1004">
        <v>40700</v>
      </c>
      <c r="G1004" t="s">
        <v>784</v>
      </c>
      <c r="I1004" t="s">
        <v>112</v>
      </c>
      <c r="J1004">
        <v>2026</v>
      </c>
      <c r="K1004">
        <v>5</v>
      </c>
      <c r="L1004" t="s">
        <v>95</v>
      </c>
      <c r="M1004">
        <v>95.63</v>
      </c>
      <c r="N1004">
        <v>1</v>
      </c>
      <c r="O1004">
        <v>95.63</v>
      </c>
      <c r="P1004" t="s">
        <v>2111</v>
      </c>
    </row>
    <row r="1005" spans="1:17" hidden="1">
      <c r="A1005" t="s">
        <v>879</v>
      </c>
      <c r="B1005" t="s">
        <v>160</v>
      </c>
      <c r="C1005" t="s">
        <v>133</v>
      </c>
      <c r="D1005" t="s">
        <v>2113</v>
      </c>
      <c r="E1005" t="s">
        <v>103</v>
      </c>
      <c r="F1005">
        <v>40700</v>
      </c>
      <c r="G1005" t="s">
        <v>784</v>
      </c>
      <c r="I1005" t="s">
        <v>120</v>
      </c>
      <c r="J1005">
        <v>2026</v>
      </c>
      <c r="K1005">
        <v>5</v>
      </c>
      <c r="L1005" t="s">
        <v>95</v>
      </c>
      <c r="M1005">
        <v>145.18</v>
      </c>
      <c r="N1005">
        <v>1</v>
      </c>
      <c r="O1005">
        <v>145.18</v>
      </c>
      <c r="P1005" t="s">
        <v>2111</v>
      </c>
      <c r="Q1005">
        <v>1</v>
      </c>
    </row>
    <row r="1006" spans="1:17" hidden="1">
      <c r="A1006" t="s">
        <v>879</v>
      </c>
      <c r="B1006" t="s">
        <v>160</v>
      </c>
      <c r="C1006" t="s">
        <v>133</v>
      </c>
      <c r="D1006" t="s">
        <v>2113</v>
      </c>
      <c r="E1006" t="s">
        <v>106</v>
      </c>
      <c r="F1006">
        <v>40700</v>
      </c>
      <c r="G1006" t="s">
        <v>784</v>
      </c>
      <c r="I1006" t="s">
        <v>112</v>
      </c>
      <c r="J1006">
        <v>2026</v>
      </c>
      <c r="K1006">
        <v>5</v>
      </c>
      <c r="L1006" t="s">
        <v>95</v>
      </c>
      <c r="M1006">
        <v>191.26</v>
      </c>
      <c r="N1006">
        <v>1</v>
      </c>
      <c r="O1006">
        <v>191.26</v>
      </c>
      <c r="P1006" t="s">
        <v>2111</v>
      </c>
    </row>
    <row r="1007" spans="1:17" hidden="1">
      <c r="A1007" t="s">
        <v>879</v>
      </c>
      <c r="B1007" t="s">
        <v>661</v>
      </c>
      <c r="C1007" t="s">
        <v>133</v>
      </c>
      <c r="D1007" t="s">
        <v>2113</v>
      </c>
      <c r="E1007" t="s">
        <v>106</v>
      </c>
      <c r="F1007">
        <v>40700</v>
      </c>
      <c r="G1007" t="s">
        <v>784</v>
      </c>
      <c r="I1007" t="s">
        <v>112</v>
      </c>
      <c r="J1007">
        <v>2026</v>
      </c>
      <c r="K1007">
        <v>5</v>
      </c>
      <c r="L1007" t="s">
        <v>95</v>
      </c>
      <c r="M1007">
        <v>382.52</v>
      </c>
      <c r="N1007">
        <v>1</v>
      </c>
      <c r="O1007">
        <v>382.52</v>
      </c>
      <c r="P1007" t="s">
        <v>2111</v>
      </c>
    </row>
    <row r="1008" spans="1:17" hidden="1">
      <c r="A1008" t="s">
        <v>879</v>
      </c>
      <c r="B1008" t="s">
        <v>161</v>
      </c>
      <c r="C1008" t="s">
        <v>133</v>
      </c>
      <c r="D1008" t="s">
        <v>2113</v>
      </c>
      <c r="E1008" t="s">
        <v>105</v>
      </c>
      <c r="F1008">
        <v>40700</v>
      </c>
      <c r="G1008" t="s">
        <v>784</v>
      </c>
      <c r="I1008" t="s">
        <v>122</v>
      </c>
      <c r="J1008">
        <v>2026</v>
      </c>
      <c r="K1008">
        <v>5</v>
      </c>
      <c r="L1008" t="s">
        <v>95</v>
      </c>
      <c r="M1008">
        <v>108.16</v>
      </c>
      <c r="N1008">
        <v>1</v>
      </c>
      <c r="O1008">
        <v>108.16</v>
      </c>
      <c r="P1008" t="s">
        <v>2111</v>
      </c>
    </row>
    <row r="1009" spans="1:17" hidden="1">
      <c r="A1009" t="s">
        <v>879</v>
      </c>
      <c r="B1009" t="s">
        <v>161</v>
      </c>
      <c r="C1009" t="s">
        <v>133</v>
      </c>
      <c r="D1009" t="s">
        <v>2113</v>
      </c>
      <c r="E1009" t="s">
        <v>105</v>
      </c>
      <c r="F1009">
        <v>40700</v>
      </c>
      <c r="G1009" t="s">
        <v>784</v>
      </c>
      <c r="I1009" t="s">
        <v>123</v>
      </c>
      <c r="J1009">
        <v>2026</v>
      </c>
      <c r="K1009">
        <v>5</v>
      </c>
      <c r="L1009" t="s">
        <v>95</v>
      </c>
      <c r="M1009">
        <v>270.39999999999998</v>
      </c>
      <c r="N1009">
        <v>1</v>
      </c>
      <c r="O1009">
        <v>270.39999999999998</v>
      </c>
      <c r="P1009" t="s">
        <v>2111</v>
      </c>
    </row>
    <row r="1010" spans="1:17" hidden="1">
      <c r="A1010" t="s">
        <v>879</v>
      </c>
      <c r="B1010" t="s">
        <v>161</v>
      </c>
      <c r="C1010" t="s">
        <v>133</v>
      </c>
      <c r="D1010" t="s">
        <v>2113</v>
      </c>
      <c r="E1010" t="s">
        <v>106</v>
      </c>
      <c r="F1010">
        <v>40700</v>
      </c>
      <c r="G1010" t="s">
        <v>784</v>
      </c>
      <c r="I1010" t="s">
        <v>112</v>
      </c>
      <c r="J1010">
        <v>2026</v>
      </c>
      <c r="K1010">
        <v>5</v>
      </c>
      <c r="L1010" t="s">
        <v>95</v>
      </c>
      <c r="M1010">
        <v>191.26</v>
      </c>
      <c r="N1010">
        <v>1</v>
      </c>
      <c r="O1010">
        <v>191.26</v>
      </c>
      <c r="P1010" t="s">
        <v>2111</v>
      </c>
    </row>
    <row r="1011" spans="1:17" hidden="1">
      <c r="A1011" t="s">
        <v>879</v>
      </c>
      <c r="B1011" t="s">
        <v>759</v>
      </c>
      <c r="C1011" t="s">
        <v>133</v>
      </c>
      <c r="D1011" t="s">
        <v>2113</v>
      </c>
      <c r="E1011" t="s">
        <v>103</v>
      </c>
      <c r="F1011">
        <v>40700</v>
      </c>
      <c r="G1011" t="s">
        <v>784</v>
      </c>
      <c r="I1011" t="s">
        <v>120</v>
      </c>
      <c r="J1011">
        <v>2026</v>
      </c>
      <c r="K1011">
        <v>5</v>
      </c>
      <c r="L1011" t="s">
        <v>95</v>
      </c>
      <c r="M1011">
        <v>145.18</v>
      </c>
      <c r="N1011">
        <v>1</v>
      </c>
      <c r="O1011">
        <v>145.18</v>
      </c>
      <c r="P1011" t="s">
        <v>2111</v>
      </c>
      <c r="Q1011">
        <v>1</v>
      </c>
    </row>
    <row r="1012" spans="1:17" hidden="1">
      <c r="A1012" t="s">
        <v>879</v>
      </c>
      <c r="B1012" t="s">
        <v>759</v>
      </c>
      <c r="C1012" t="s">
        <v>133</v>
      </c>
      <c r="D1012" t="s">
        <v>2113</v>
      </c>
      <c r="E1012" t="s">
        <v>105</v>
      </c>
      <c r="F1012">
        <v>40700</v>
      </c>
      <c r="G1012" t="s">
        <v>784</v>
      </c>
      <c r="I1012" t="s">
        <v>122</v>
      </c>
      <c r="J1012">
        <v>2026</v>
      </c>
      <c r="K1012">
        <v>5</v>
      </c>
      <c r="L1012" t="s">
        <v>95</v>
      </c>
      <c r="M1012">
        <v>54.08</v>
      </c>
      <c r="N1012">
        <v>1</v>
      </c>
      <c r="O1012">
        <v>54.08</v>
      </c>
      <c r="P1012" t="s">
        <v>2111</v>
      </c>
    </row>
    <row r="1013" spans="1:17" hidden="1">
      <c r="A1013" t="s">
        <v>879</v>
      </c>
      <c r="B1013" t="s">
        <v>759</v>
      </c>
      <c r="C1013" t="s">
        <v>133</v>
      </c>
      <c r="D1013" t="s">
        <v>2113</v>
      </c>
      <c r="E1013" t="s">
        <v>105</v>
      </c>
      <c r="F1013">
        <v>40700</v>
      </c>
      <c r="G1013" t="s">
        <v>784</v>
      </c>
      <c r="I1013" t="s">
        <v>123</v>
      </c>
      <c r="J1013">
        <v>2026</v>
      </c>
      <c r="K1013">
        <v>5</v>
      </c>
      <c r="L1013" t="s">
        <v>95</v>
      </c>
      <c r="M1013">
        <v>135.19999999999999</v>
      </c>
      <c r="N1013">
        <v>1</v>
      </c>
      <c r="O1013">
        <v>135.19999999999999</v>
      </c>
      <c r="P1013" t="s">
        <v>2111</v>
      </c>
    </row>
    <row r="1014" spans="1:17" hidden="1">
      <c r="A1014" t="s">
        <v>879</v>
      </c>
      <c r="B1014" t="s">
        <v>759</v>
      </c>
      <c r="C1014" t="s">
        <v>133</v>
      </c>
      <c r="D1014" t="s">
        <v>2113</v>
      </c>
      <c r="E1014" t="s">
        <v>106</v>
      </c>
      <c r="F1014">
        <v>40700</v>
      </c>
      <c r="G1014" t="s">
        <v>784</v>
      </c>
      <c r="I1014" t="s">
        <v>112</v>
      </c>
      <c r="J1014">
        <v>2026</v>
      </c>
      <c r="K1014">
        <v>5</v>
      </c>
      <c r="L1014" t="s">
        <v>95</v>
      </c>
      <c r="M1014">
        <v>191.26</v>
      </c>
      <c r="N1014">
        <v>1</v>
      </c>
      <c r="O1014">
        <v>191.26</v>
      </c>
      <c r="P1014" t="s">
        <v>2111</v>
      </c>
    </row>
    <row r="1015" spans="1:17" hidden="1">
      <c r="A1015" t="s">
        <v>879</v>
      </c>
      <c r="B1015" t="s">
        <v>162</v>
      </c>
      <c r="C1015" t="s">
        <v>133</v>
      </c>
      <c r="D1015" t="s">
        <v>2113</v>
      </c>
      <c r="E1015" t="s">
        <v>106</v>
      </c>
      <c r="F1015">
        <v>40700</v>
      </c>
      <c r="G1015" t="s">
        <v>784</v>
      </c>
      <c r="I1015" t="s">
        <v>112</v>
      </c>
      <c r="J1015">
        <v>2026</v>
      </c>
      <c r="K1015">
        <v>5</v>
      </c>
      <c r="L1015" t="s">
        <v>95</v>
      </c>
      <c r="M1015">
        <v>191.26</v>
      </c>
      <c r="N1015">
        <v>1</v>
      </c>
      <c r="O1015">
        <v>191.26</v>
      </c>
      <c r="P1015" t="s">
        <v>2111</v>
      </c>
    </row>
    <row r="1016" spans="1:17" hidden="1">
      <c r="A1016" t="s">
        <v>879</v>
      </c>
      <c r="B1016" t="s">
        <v>2156</v>
      </c>
      <c r="C1016" t="s">
        <v>133</v>
      </c>
      <c r="D1016" t="s">
        <v>2113</v>
      </c>
      <c r="E1016" t="s">
        <v>106</v>
      </c>
      <c r="F1016">
        <v>40700</v>
      </c>
      <c r="G1016" t="s">
        <v>784</v>
      </c>
      <c r="I1016" t="s">
        <v>112</v>
      </c>
      <c r="J1016">
        <v>2026</v>
      </c>
      <c r="K1016">
        <v>5</v>
      </c>
      <c r="L1016" t="s">
        <v>95</v>
      </c>
      <c r="M1016">
        <v>95.63</v>
      </c>
      <c r="N1016">
        <v>1</v>
      </c>
      <c r="O1016">
        <v>95.63</v>
      </c>
      <c r="P1016" t="s">
        <v>2111</v>
      </c>
    </row>
    <row r="1017" spans="1:17" hidden="1">
      <c r="A1017" t="s">
        <v>879</v>
      </c>
      <c r="B1017" t="s">
        <v>166</v>
      </c>
      <c r="C1017" t="s">
        <v>133</v>
      </c>
      <c r="D1017" t="s">
        <v>2113</v>
      </c>
      <c r="E1017" t="s">
        <v>106</v>
      </c>
      <c r="F1017">
        <v>40700</v>
      </c>
      <c r="G1017" t="s">
        <v>784</v>
      </c>
      <c r="I1017" t="s">
        <v>112</v>
      </c>
      <c r="J1017">
        <v>2026</v>
      </c>
      <c r="K1017">
        <v>5</v>
      </c>
      <c r="L1017" t="s">
        <v>95</v>
      </c>
      <c r="M1017">
        <v>191.26</v>
      </c>
      <c r="N1017">
        <v>1</v>
      </c>
      <c r="O1017">
        <v>191.26</v>
      </c>
      <c r="P1017" t="s">
        <v>2111</v>
      </c>
    </row>
    <row r="1018" spans="1:17" hidden="1">
      <c r="A1018" t="s">
        <v>879</v>
      </c>
      <c r="B1018" t="s">
        <v>2157</v>
      </c>
      <c r="C1018" t="s">
        <v>133</v>
      </c>
      <c r="D1018" t="s">
        <v>2113</v>
      </c>
      <c r="E1018" t="s">
        <v>106</v>
      </c>
      <c r="F1018">
        <v>40700</v>
      </c>
      <c r="G1018" t="s">
        <v>784</v>
      </c>
      <c r="I1018" t="s">
        <v>112</v>
      </c>
      <c r="J1018">
        <v>2026</v>
      </c>
      <c r="K1018">
        <v>5</v>
      </c>
      <c r="L1018" t="s">
        <v>95</v>
      </c>
      <c r="M1018">
        <v>95.63</v>
      </c>
      <c r="N1018">
        <v>1</v>
      </c>
      <c r="O1018">
        <v>95.63</v>
      </c>
      <c r="P1018" t="s">
        <v>2111</v>
      </c>
    </row>
    <row r="1019" spans="1:17" hidden="1">
      <c r="A1019" t="s">
        <v>879</v>
      </c>
      <c r="B1019" t="s">
        <v>169</v>
      </c>
      <c r="C1019" t="s">
        <v>133</v>
      </c>
      <c r="D1019" t="s">
        <v>2113</v>
      </c>
      <c r="E1019" t="s">
        <v>92</v>
      </c>
      <c r="F1019">
        <v>40700</v>
      </c>
      <c r="G1019" t="s">
        <v>784</v>
      </c>
      <c r="I1019" t="s">
        <v>2158</v>
      </c>
      <c r="J1019">
        <v>2026</v>
      </c>
      <c r="K1019">
        <v>5</v>
      </c>
      <c r="L1019" t="s">
        <v>95</v>
      </c>
      <c r="M1019">
        <v>258.7</v>
      </c>
      <c r="N1019">
        <v>1</v>
      </c>
      <c r="O1019">
        <v>258.7</v>
      </c>
      <c r="P1019" t="s">
        <v>2111</v>
      </c>
    </row>
    <row r="1020" spans="1:17" hidden="1">
      <c r="A1020" t="s">
        <v>879</v>
      </c>
      <c r="B1020" t="s">
        <v>169</v>
      </c>
      <c r="C1020" t="s">
        <v>133</v>
      </c>
      <c r="D1020" t="s">
        <v>2113</v>
      </c>
      <c r="E1020" t="s">
        <v>92</v>
      </c>
      <c r="F1020">
        <v>40700</v>
      </c>
      <c r="G1020" t="s">
        <v>784</v>
      </c>
      <c r="I1020" t="s">
        <v>256</v>
      </c>
      <c r="J1020">
        <v>2026</v>
      </c>
      <c r="K1020">
        <v>5</v>
      </c>
      <c r="L1020" t="s">
        <v>95</v>
      </c>
      <c r="M1020">
        <v>170.24</v>
      </c>
      <c r="N1020">
        <v>1</v>
      </c>
      <c r="O1020">
        <v>170.24</v>
      </c>
      <c r="P1020" t="s">
        <v>2111</v>
      </c>
      <c r="Q1020">
        <v>1</v>
      </c>
    </row>
    <row r="1021" spans="1:17" hidden="1">
      <c r="A1021" t="s">
        <v>879</v>
      </c>
      <c r="B1021" t="s">
        <v>169</v>
      </c>
      <c r="C1021" t="s">
        <v>133</v>
      </c>
      <c r="D1021" t="s">
        <v>2113</v>
      </c>
      <c r="E1021" t="s">
        <v>92</v>
      </c>
      <c r="F1021">
        <v>40700</v>
      </c>
      <c r="G1021" t="s">
        <v>784</v>
      </c>
      <c r="I1021" t="s">
        <v>257</v>
      </c>
      <c r="J1021">
        <v>2026</v>
      </c>
      <c r="K1021">
        <v>5</v>
      </c>
      <c r="L1021" t="s">
        <v>95</v>
      </c>
      <c r="M1021">
        <v>150.65</v>
      </c>
      <c r="N1021">
        <v>1</v>
      </c>
      <c r="O1021">
        <v>150.65</v>
      </c>
      <c r="P1021" t="s">
        <v>2111</v>
      </c>
    </row>
    <row r="1022" spans="1:17" hidden="1">
      <c r="A1022" t="s">
        <v>879</v>
      </c>
      <c r="B1022" t="s">
        <v>169</v>
      </c>
      <c r="C1022" t="s">
        <v>133</v>
      </c>
      <c r="D1022" t="s">
        <v>2113</v>
      </c>
      <c r="E1022" t="s">
        <v>105</v>
      </c>
      <c r="F1022">
        <v>40700</v>
      </c>
      <c r="G1022" t="s">
        <v>784</v>
      </c>
      <c r="I1022" t="s">
        <v>122</v>
      </c>
      <c r="J1022">
        <v>2026</v>
      </c>
      <c r="K1022">
        <v>5</v>
      </c>
      <c r="L1022" t="s">
        <v>95</v>
      </c>
      <c r="M1022">
        <v>54.08</v>
      </c>
      <c r="N1022">
        <v>1</v>
      </c>
      <c r="O1022">
        <v>54.08</v>
      </c>
      <c r="P1022" t="s">
        <v>2111</v>
      </c>
    </row>
    <row r="1023" spans="1:17" hidden="1">
      <c r="A1023" t="s">
        <v>879</v>
      </c>
      <c r="B1023" t="s">
        <v>169</v>
      </c>
      <c r="C1023" t="s">
        <v>133</v>
      </c>
      <c r="D1023" t="s">
        <v>2113</v>
      </c>
      <c r="E1023" t="s">
        <v>105</v>
      </c>
      <c r="F1023">
        <v>40700</v>
      </c>
      <c r="G1023" t="s">
        <v>784</v>
      </c>
      <c r="I1023" t="s">
        <v>123</v>
      </c>
      <c r="J1023">
        <v>2026</v>
      </c>
      <c r="K1023">
        <v>5</v>
      </c>
      <c r="L1023" t="s">
        <v>95</v>
      </c>
      <c r="M1023">
        <v>135.19999999999999</v>
      </c>
      <c r="N1023">
        <v>1</v>
      </c>
      <c r="O1023">
        <v>135.19999999999999</v>
      </c>
      <c r="P1023" t="s">
        <v>2111</v>
      </c>
    </row>
    <row r="1024" spans="1:17" hidden="1">
      <c r="A1024" t="s">
        <v>879</v>
      </c>
      <c r="B1024" t="s">
        <v>169</v>
      </c>
      <c r="C1024" t="s">
        <v>133</v>
      </c>
      <c r="D1024" t="s">
        <v>2113</v>
      </c>
      <c r="E1024" t="s">
        <v>106</v>
      </c>
      <c r="F1024">
        <v>40700</v>
      </c>
      <c r="G1024" t="s">
        <v>784</v>
      </c>
      <c r="I1024" t="s">
        <v>112</v>
      </c>
      <c r="J1024">
        <v>2026</v>
      </c>
      <c r="K1024">
        <v>5</v>
      </c>
      <c r="L1024" t="s">
        <v>95</v>
      </c>
      <c r="M1024">
        <v>95.63</v>
      </c>
      <c r="N1024">
        <v>1</v>
      </c>
      <c r="O1024">
        <v>95.63</v>
      </c>
      <c r="P1024" t="s">
        <v>2111</v>
      </c>
    </row>
    <row r="1025" spans="1:17" hidden="1">
      <c r="A1025" t="s">
        <v>879</v>
      </c>
      <c r="B1025" t="s">
        <v>170</v>
      </c>
      <c r="C1025" t="s">
        <v>133</v>
      </c>
      <c r="D1025" t="s">
        <v>2113</v>
      </c>
      <c r="E1025" t="s">
        <v>103</v>
      </c>
      <c r="F1025">
        <v>40700</v>
      </c>
      <c r="G1025" t="s">
        <v>784</v>
      </c>
      <c r="I1025" t="s">
        <v>120</v>
      </c>
      <c r="J1025">
        <v>2026</v>
      </c>
      <c r="K1025">
        <v>5</v>
      </c>
      <c r="L1025" t="s">
        <v>95</v>
      </c>
      <c r="M1025">
        <v>72.59</v>
      </c>
      <c r="N1025">
        <v>1</v>
      </c>
      <c r="O1025">
        <v>72.59</v>
      </c>
      <c r="P1025" t="s">
        <v>2111</v>
      </c>
      <c r="Q1025">
        <v>1</v>
      </c>
    </row>
    <row r="1026" spans="1:17" hidden="1">
      <c r="A1026" t="s">
        <v>879</v>
      </c>
      <c r="B1026" t="s">
        <v>170</v>
      </c>
      <c r="C1026" t="s">
        <v>133</v>
      </c>
      <c r="D1026" t="s">
        <v>2113</v>
      </c>
      <c r="E1026" t="s">
        <v>105</v>
      </c>
      <c r="F1026">
        <v>40700</v>
      </c>
      <c r="G1026" t="s">
        <v>784</v>
      </c>
      <c r="I1026" t="s">
        <v>122</v>
      </c>
      <c r="J1026">
        <v>2026</v>
      </c>
      <c r="K1026">
        <v>5</v>
      </c>
      <c r="L1026" t="s">
        <v>95</v>
      </c>
      <c r="M1026">
        <v>54.08</v>
      </c>
      <c r="N1026">
        <v>1</v>
      </c>
      <c r="O1026">
        <v>54.08</v>
      </c>
      <c r="P1026" t="s">
        <v>2111</v>
      </c>
    </row>
    <row r="1027" spans="1:17" hidden="1">
      <c r="A1027" t="s">
        <v>879</v>
      </c>
      <c r="B1027" t="s">
        <v>170</v>
      </c>
      <c r="C1027" t="s">
        <v>133</v>
      </c>
      <c r="D1027" t="s">
        <v>2113</v>
      </c>
      <c r="E1027" t="s">
        <v>105</v>
      </c>
      <c r="F1027">
        <v>40700</v>
      </c>
      <c r="G1027" t="s">
        <v>784</v>
      </c>
      <c r="I1027" t="s">
        <v>123</v>
      </c>
      <c r="J1027">
        <v>2026</v>
      </c>
      <c r="K1027">
        <v>5</v>
      </c>
      <c r="L1027" t="s">
        <v>95</v>
      </c>
      <c r="M1027">
        <v>135.19999999999999</v>
      </c>
      <c r="N1027">
        <v>1</v>
      </c>
      <c r="O1027">
        <v>135.19999999999999</v>
      </c>
      <c r="P1027" t="s">
        <v>2111</v>
      </c>
    </row>
    <row r="1028" spans="1:17" hidden="1">
      <c r="A1028" t="s">
        <v>879</v>
      </c>
      <c r="B1028" t="s">
        <v>170</v>
      </c>
      <c r="C1028" t="s">
        <v>133</v>
      </c>
      <c r="D1028" t="s">
        <v>2113</v>
      </c>
      <c r="E1028" t="s">
        <v>106</v>
      </c>
      <c r="F1028">
        <v>40700</v>
      </c>
      <c r="G1028" t="s">
        <v>784</v>
      </c>
      <c r="I1028" t="s">
        <v>112</v>
      </c>
      <c r="J1028">
        <v>2026</v>
      </c>
      <c r="K1028">
        <v>5</v>
      </c>
      <c r="L1028" t="s">
        <v>95</v>
      </c>
      <c r="M1028">
        <v>191.26</v>
      </c>
      <c r="N1028">
        <v>1</v>
      </c>
      <c r="O1028">
        <v>191.26</v>
      </c>
      <c r="P1028" t="s">
        <v>2111</v>
      </c>
    </row>
    <row r="1029" spans="1:17" hidden="1">
      <c r="A1029" t="s">
        <v>879</v>
      </c>
      <c r="B1029" t="s">
        <v>2159</v>
      </c>
      <c r="C1029" t="s">
        <v>133</v>
      </c>
      <c r="D1029" t="s">
        <v>2113</v>
      </c>
      <c r="E1029" t="s">
        <v>103</v>
      </c>
      <c r="F1029">
        <v>40700</v>
      </c>
      <c r="G1029" t="s">
        <v>784</v>
      </c>
      <c r="I1029" t="s">
        <v>120</v>
      </c>
      <c r="J1029">
        <v>2026</v>
      </c>
      <c r="K1029">
        <v>5</v>
      </c>
      <c r="L1029" t="s">
        <v>95</v>
      </c>
      <c r="M1029">
        <v>72.59</v>
      </c>
      <c r="N1029">
        <v>1</v>
      </c>
      <c r="O1029">
        <v>72.59</v>
      </c>
      <c r="P1029" t="s">
        <v>2111</v>
      </c>
      <c r="Q1029">
        <v>1</v>
      </c>
    </row>
    <row r="1030" spans="1:17" hidden="1">
      <c r="A1030" t="s">
        <v>879</v>
      </c>
      <c r="B1030" t="s">
        <v>2159</v>
      </c>
      <c r="C1030" t="s">
        <v>133</v>
      </c>
      <c r="D1030" t="s">
        <v>2113</v>
      </c>
      <c r="E1030" t="s">
        <v>106</v>
      </c>
      <c r="F1030">
        <v>40700</v>
      </c>
      <c r="G1030" t="s">
        <v>784</v>
      </c>
      <c r="I1030" t="s">
        <v>112</v>
      </c>
      <c r="J1030">
        <v>2026</v>
      </c>
      <c r="K1030">
        <v>5</v>
      </c>
      <c r="L1030" t="s">
        <v>95</v>
      </c>
      <c r="M1030">
        <v>95.63</v>
      </c>
      <c r="N1030">
        <v>1</v>
      </c>
      <c r="O1030">
        <v>95.63</v>
      </c>
      <c r="P1030" t="s">
        <v>2111</v>
      </c>
    </row>
    <row r="1031" spans="1:17" hidden="1">
      <c r="A1031" t="s">
        <v>879</v>
      </c>
      <c r="B1031" t="s">
        <v>663</v>
      </c>
      <c r="C1031" t="s">
        <v>133</v>
      </c>
      <c r="D1031" t="s">
        <v>2113</v>
      </c>
      <c r="E1031" t="s">
        <v>103</v>
      </c>
      <c r="F1031">
        <v>40700</v>
      </c>
      <c r="G1031" t="s">
        <v>784</v>
      </c>
      <c r="I1031" t="s">
        <v>120</v>
      </c>
      <c r="J1031">
        <v>2026</v>
      </c>
      <c r="K1031">
        <v>5</v>
      </c>
      <c r="L1031" t="s">
        <v>95</v>
      </c>
      <c r="M1031">
        <v>72.59</v>
      </c>
      <c r="N1031">
        <v>1</v>
      </c>
      <c r="O1031">
        <v>72.59</v>
      </c>
      <c r="P1031" t="s">
        <v>2111</v>
      </c>
      <c r="Q1031">
        <v>1</v>
      </c>
    </row>
    <row r="1032" spans="1:17" hidden="1">
      <c r="A1032" t="s">
        <v>879</v>
      </c>
      <c r="B1032" t="s">
        <v>663</v>
      </c>
      <c r="C1032" t="s">
        <v>133</v>
      </c>
      <c r="D1032" t="s">
        <v>2113</v>
      </c>
      <c r="E1032" t="s">
        <v>106</v>
      </c>
      <c r="F1032">
        <v>40700</v>
      </c>
      <c r="G1032" t="s">
        <v>784</v>
      </c>
      <c r="I1032" t="s">
        <v>112</v>
      </c>
      <c r="J1032">
        <v>2026</v>
      </c>
      <c r="K1032">
        <v>5</v>
      </c>
      <c r="L1032" t="s">
        <v>95</v>
      </c>
      <c r="M1032">
        <v>95.63</v>
      </c>
      <c r="N1032">
        <v>1</v>
      </c>
      <c r="O1032">
        <v>95.63</v>
      </c>
      <c r="P1032" t="s">
        <v>2111</v>
      </c>
    </row>
    <row r="1033" spans="1:17" hidden="1">
      <c r="A1033" t="s">
        <v>879</v>
      </c>
      <c r="B1033" t="s">
        <v>2160</v>
      </c>
      <c r="C1033" t="s">
        <v>133</v>
      </c>
      <c r="D1033" t="s">
        <v>2113</v>
      </c>
      <c r="E1033" t="s">
        <v>106</v>
      </c>
      <c r="F1033">
        <v>40700</v>
      </c>
      <c r="G1033" t="s">
        <v>784</v>
      </c>
      <c r="I1033" t="s">
        <v>112</v>
      </c>
      <c r="J1033">
        <v>2026</v>
      </c>
      <c r="K1033">
        <v>5</v>
      </c>
      <c r="L1033" t="s">
        <v>95</v>
      </c>
      <c r="M1033">
        <v>191.26</v>
      </c>
      <c r="N1033">
        <v>1</v>
      </c>
      <c r="O1033">
        <v>191.26</v>
      </c>
      <c r="P1033" t="s">
        <v>2111</v>
      </c>
    </row>
    <row r="1034" spans="1:17" hidden="1">
      <c r="A1034" t="s">
        <v>879</v>
      </c>
      <c r="B1034" t="s">
        <v>2161</v>
      </c>
      <c r="C1034" t="s">
        <v>133</v>
      </c>
      <c r="D1034" t="s">
        <v>2113</v>
      </c>
      <c r="E1034" t="s">
        <v>103</v>
      </c>
      <c r="F1034">
        <v>40700</v>
      </c>
      <c r="G1034" t="s">
        <v>784</v>
      </c>
      <c r="I1034" t="s">
        <v>120</v>
      </c>
      <c r="J1034">
        <v>2026</v>
      </c>
      <c r="K1034">
        <v>5</v>
      </c>
      <c r="L1034" t="s">
        <v>95</v>
      </c>
      <c r="M1034">
        <v>72.59</v>
      </c>
      <c r="N1034">
        <v>1</v>
      </c>
      <c r="O1034">
        <v>72.59</v>
      </c>
      <c r="P1034" t="s">
        <v>2111</v>
      </c>
      <c r="Q1034">
        <v>1</v>
      </c>
    </row>
    <row r="1035" spans="1:17" hidden="1">
      <c r="A1035" t="s">
        <v>879</v>
      </c>
      <c r="B1035" t="s">
        <v>2161</v>
      </c>
      <c r="C1035" t="s">
        <v>133</v>
      </c>
      <c r="D1035" t="s">
        <v>2113</v>
      </c>
      <c r="E1035" t="s">
        <v>105</v>
      </c>
      <c r="F1035">
        <v>40700</v>
      </c>
      <c r="G1035" t="s">
        <v>784</v>
      </c>
      <c r="I1035" t="s">
        <v>122</v>
      </c>
      <c r="J1035">
        <v>2026</v>
      </c>
      <c r="K1035">
        <v>5</v>
      </c>
      <c r="L1035" t="s">
        <v>95</v>
      </c>
      <c r="M1035">
        <v>54.08</v>
      </c>
      <c r="N1035">
        <v>1</v>
      </c>
      <c r="O1035">
        <v>54.08</v>
      </c>
      <c r="P1035" t="s">
        <v>2111</v>
      </c>
    </row>
    <row r="1036" spans="1:17" hidden="1">
      <c r="A1036" t="s">
        <v>879</v>
      </c>
      <c r="B1036" t="s">
        <v>2161</v>
      </c>
      <c r="C1036" t="s">
        <v>133</v>
      </c>
      <c r="D1036" t="s">
        <v>2113</v>
      </c>
      <c r="E1036" t="s">
        <v>105</v>
      </c>
      <c r="F1036">
        <v>40700</v>
      </c>
      <c r="G1036" t="s">
        <v>784</v>
      </c>
      <c r="I1036" t="s">
        <v>123</v>
      </c>
      <c r="J1036">
        <v>2026</v>
      </c>
      <c r="K1036">
        <v>5</v>
      </c>
      <c r="L1036" t="s">
        <v>95</v>
      </c>
      <c r="M1036">
        <v>135.19999999999999</v>
      </c>
      <c r="N1036">
        <v>1</v>
      </c>
      <c r="O1036">
        <v>135.19999999999999</v>
      </c>
      <c r="P1036" t="s">
        <v>2111</v>
      </c>
    </row>
    <row r="1037" spans="1:17" hidden="1">
      <c r="A1037" t="s">
        <v>879</v>
      </c>
      <c r="B1037" t="s">
        <v>2161</v>
      </c>
      <c r="C1037" t="s">
        <v>133</v>
      </c>
      <c r="D1037" t="s">
        <v>2113</v>
      </c>
      <c r="E1037" t="s">
        <v>106</v>
      </c>
      <c r="F1037">
        <v>40700</v>
      </c>
      <c r="G1037" t="s">
        <v>784</v>
      </c>
      <c r="I1037" t="s">
        <v>112</v>
      </c>
      <c r="J1037">
        <v>2026</v>
      </c>
      <c r="K1037">
        <v>5</v>
      </c>
      <c r="L1037" t="s">
        <v>95</v>
      </c>
      <c r="M1037">
        <v>191.26</v>
      </c>
      <c r="N1037">
        <v>1</v>
      </c>
      <c r="O1037">
        <v>191.26</v>
      </c>
      <c r="P1037" t="s">
        <v>2111</v>
      </c>
    </row>
    <row r="1038" spans="1:17" hidden="1">
      <c r="A1038" t="s">
        <v>879</v>
      </c>
      <c r="B1038" t="s">
        <v>665</v>
      </c>
      <c r="C1038" t="s">
        <v>133</v>
      </c>
      <c r="D1038" t="s">
        <v>2113</v>
      </c>
      <c r="E1038" t="s">
        <v>106</v>
      </c>
      <c r="F1038">
        <v>40700</v>
      </c>
      <c r="G1038" t="s">
        <v>784</v>
      </c>
      <c r="I1038" t="s">
        <v>112</v>
      </c>
      <c r="J1038">
        <v>2026</v>
      </c>
      <c r="K1038">
        <v>5</v>
      </c>
      <c r="L1038" t="s">
        <v>95</v>
      </c>
      <c r="M1038">
        <v>95.63</v>
      </c>
      <c r="N1038">
        <v>1</v>
      </c>
      <c r="O1038">
        <v>95.63</v>
      </c>
      <c r="P1038" t="s">
        <v>2111</v>
      </c>
    </row>
    <row r="1039" spans="1:17" hidden="1">
      <c r="A1039" t="s">
        <v>879</v>
      </c>
      <c r="B1039" t="s">
        <v>175</v>
      </c>
      <c r="C1039" t="s">
        <v>133</v>
      </c>
      <c r="D1039" t="s">
        <v>2113</v>
      </c>
      <c r="E1039" t="s">
        <v>106</v>
      </c>
      <c r="F1039">
        <v>40700</v>
      </c>
      <c r="G1039" t="s">
        <v>784</v>
      </c>
      <c r="I1039" t="s">
        <v>112</v>
      </c>
      <c r="J1039">
        <v>2026</v>
      </c>
      <c r="K1039">
        <v>5</v>
      </c>
      <c r="L1039" t="s">
        <v>95</v>
      </c>
      <c r="M1039">
        <v>95.63</v>
      </c>
      <c r="N1039">
        <v>1</v>
      </c>
      <c r="O1039">
        <v>95.63</v>
      </c>
      <c r="P1039" t="s">
        <v>2111</v>
      </c>
    </row>
    <row r="1040" spans="1:17" hidden="1">
      <c r="A1040" t="s">
        <v>879</v>
      </c>
      <c r="B1040" t="s">
        <v>176</v>
      </c>
      <c r="C1040" t="s">
        <v>133</v>
      </c>
      <c r="D1040" t="s">
        <v>2113</v>
      </c>
      <c r="E1040" t="s">
        <v>103</v>
      </c>
      <c r="F1040">
        <v>40700</v>
      </c>
      <c r="G1040" t="s">
        <v>784</v>
      </c>
      <c r="I1040" t="s">
        <v>120</v>
      </c>
      <c r="J1040">
        <v>2026</v>
      </c>
      <c r="K1040">
        <v>5</v>
      </c>
      <c r="L1040" t="s">
        <v>95</v>
      </c>
      <c r="M1040">
        <v>145.18</v>
      </c>
      <c r="N1040">
        <v>1</v>
      </c>
      <c r="O1040">
        <v>145.18</v>
      </c>
      <c r="P1040" t="s">
        <v>2111</v>
      </c>
      <c r="Q1040">
        <v>1</v>
      </c>
    </row>
    <row r="1041" spans="1:17" hidden="1">
      <c r="A1041" t="s">
        <v>879</v>
      </c>
      <c r="B1041" t="s">
        <v>176</v>
      </c>
      <c r="C1041" t="s">
        <v>133</v>
      </c>
      <c r="D1041" t="s">
        <v>2113</v>
      </c>
      <c r="E1041" t="s">
        <v>106</v>
      </c>
      <c r="F1041">
        <v>40700</v>
      </c>
      <c r="G1041" t="s">
        <v>784</v>
      </c>
      <c r="I1041" t="s">
        <v>112</v>
      </c>
      <c r="J1041">
        <v>2026</v>
      </c>
      <c r="K1041">
        <v>5</v>
      </c>
      <c r="L1041" t="s">
        <v>95</v>
      </c>
      <c r="M1041">
        <v>191.26</v>
      </c>
      <c r="N1041">
        <v>1</v>
      </c>
      <c r="O1041">
        <v>191.26</v>
      </c>
      <c r="P1041" t="s">
        <v>2111</v>
      </c>
    </row>
    <row r="1042" spans="1:17" hidden="1">
      <c r="A1042" t="s">
        <v>879</v>
      </c>
      <c r="B1042" t="s">
        <v>667</v>
      </c>
      <c r="C1042" t="s">
        <v>133</v>
      </c>
      <c r="D1042" t="s">
        <v>2113</v>
      </c>
      <c r="E1042" t="s">
        <v>106</v>
      </c>
      <c r="F1042">
        <v>40700</v>
      </c>
      <c r="G1042" t="s">
        <v>784</v>
      </c>
      <c r="I1042" t="s">
        <v>112</v>
      </c>
      <c r="J1042">
        <v>2026</v>
      </c>
      <c r="K1042">
        <v>5</v>
      </c>
      <c r="L1042" t="s">
        <v>95</v>
      </c>
      <c r="M1042">
        <v>95.63</v>
      </c>
      <c r="N1042">
        <v>1</v>
      </c>
      <c r="O1042">
        <v>95.63</v>
      </c>
      <c r="P1042" t="s">
        <v>2111</v>
      </c>
    </row>
    <row r="1043" spans="1:17" hidden="1">
      <c r="A1043" t="s">
        <v>879</v>
      </c>
      <c r="B1043" t="s">
        <v>668</v>
      </c>
      <c r="C1043" t="s">
        <v>133</v>
      </c>
      <c r="D1043" t="s">
        <v>2113</v>
      </c>
      <c r="E1043" t="s">
        <v>103</v>
      </c>
      <c r="F1043">
        <v>40700</v>
      </c>
      <c r="G1043" t="s">
        <v>784</v>
      </c>
      <c r="I1043" t="s">
        <v>120</v>
      </c>
      <c r="J1043">
        <v>2026</v>
      </c>
      <c r="K1043">
        <v>5</v>
      </c>
      <c r="L1043" t="s">
        <v>95</v>
      </c>
      <c r="M1043">
        <v>72.59</v>
      </c>
      <c r="N1043">
        <v>1</v>
      </c>
      <c r="O1043">
        <v>72.59</v>
      </c>
      <c r="P1043" t="s">
        <v>2111</v>
      </c>
      <c r="Q1043">
        <v>1</v>
      </c>
    </row>
    <row r="1044" spans="1:17" hidden="1">
      <c r="A1044" t="s">
        <v>879</v>
      </c>
      <c r="B1044" t="s">
        <v>668</v>
      </c>
      <c r="C1044" t="s">
        <v>133</v>
      </c>
      <c r="D1044" t="s">
        <v>2113</v>
      </c>
      <c r="E1044" t="s">
        <v>105</v>
      </c>
      <c r="F1044">
        <v>40700</v>
      </c>
      <c r="G1044" t="s">
        <v>784</v>
      </c>
      <c r="I1044" t="s">
        <v>122</v>
      </c>
      <c r="J1044">
        <v>2026</v>
      </c>
      <c r="K1044">
        <v>5</v>
      </c>
      <c r="L1044" t="s">
        <v>95</v>
      </c>
      <c r="M1044">
        <v>162.24</v>
      </c>
      <c r="N1044">
        <v>1</v>
      </c>
      <c r="O1044">
        <v>162.24</v>
      </c>
      <c r="P1044" t="s">
        <v>2111</v>
      </c>
    </row>
    <row r="1045" spans="1:17" hidden="1">
      <c r="A1045" t="s">
        <v>879</v>
      </c>
      <c r="B1045" t="s">
        <v>668</v>
      </c>
      <c r="C1045" t="s">
        <v>133</v>
      </c>
      <c r="D1045" t="s">
        <v>2113</v>
      </c>
      <c r="E1045" t="s">
        <v>105</v>
      </c>
      <c r="F1045">
        <v>40700</v>
      </c>
      <c r="G1045" t="s">
        <v>784</v>
      </c>
      <c r="I1045" t="s">
        <v>123</v>
      </c>
      <c r="J1045">
        <v>2026</v>
      </c>
      <c r="K1045">
        <v>5</v>
      </c>
      <c r="L1045" t="s">
        <v>95</v>
      </c>
      <c r="M1045">
        <v>405.6</v>
      </c>
      <c r="N1045">
        <v>1</v>
      </c>
      <c r="O1045">
        <v>405.6</v>
      </c>
      <c r="P1045" t="s">
        <v>2111</v>
      </c>
    </row>
    <row r="1046" spans="1:17" hidden="1">
      <c r="A1046" t="s">
        <v>879</v>
      </c>
      <c r="B1046" t="s">
        <v>668</v>
      </c>
      <c r="C1046" t="s">
        <v>133</v>
      </c>
      <c r="D1046" t="s">
        <v>2113</v>
      </c>
      <c r="E1046" t="s">
        <v>106</v>
      </c>
      <c r="F1046">
        <v>40700</v>
      </c>
      <c r="G1046" t="s">
        <v>784</v>
      </c>
      <c r="I1046" t="s">
        <v>112</v>
      </c>
      <c r="J1046">
        <v>2026</v>
      </c>
      <c r="K1046">
        <v>5</v>
      </c>
      <c r="L1046" t="s">
        <v>95</v>
      </c>
      <c r="M1046">
        <v>95.63</v>
      </c>
      <c r="N1046">
        <v>1</v>
      </c>
      <c r="O1046">
        <v>95.63</v>
      </c>
      <c r="P1046" t="s">
        <v>2111</v>
      </c>
    </row>
    <row r="1047" spans="1:17" hidden="1">
      <c r="A1047" t="s">
        <v>879</v>
      </c>
      <c r="B1047" t="s">
        <v>669</v>
      </c>
      <c r="C1047" t="s">
        <v>133</v>
      </c>
      <c r="D1047" t="s">
        <v>2113</v>
      </c>
      <c r="E1047" t="s">
        <v>105</v>
      </c>
      <c r="F1047">
        <v>40700</v>
      </c>
      <c r="G1047" t="s">
        <v>784</v>
      </c>
      <c r="I1047" t="s">
        <v>122</v>
      </c>
      <c r="J1047">
        <v>2026</v>
      </c>
      <c r="K1047">
        <v>5</v>
      </c>
      <c r="L1047" t="s">
        <v>95</v>
      </c>
      <c r="M1047">
        <v>54.08</v>
      </c>
      <c r="N1047">
        <v>1</v>
      </c>
      <c r="O1047">
        <v>54.08</v>
      </c>
      <c r="P1047" t="s">
        <v>2111</v>
      </c>
    </row>
    <row r="1048" spans="1:17" hidden="1">
      <c r="A1048" t="s">
        <v>879</v>
      </c>
      <c r="B1048" t="s">
        <v>669</v>
      </c>
      <c r="C1048" t="s">
        <v>133</v>
      </c>
      <c r="D1048" t="s">
        <v>2113</v>
      </c>
      <c r="E1048" t="s">
        <v>105</v>
      </c>
      <c r="F1048">
        <v>40700</v>
      </c>
      <c r="G1048" t="s">
        <v>784</v>
      </c>
      <c r="I1048" t="s">
        <v>123</v>
      </c>
      <c r="J1048">
        <v>2026</v>
      </c>
      <c r="K1048">
        <v>5</v>
      </c>
      <c r="L1048" t="s">
        <v>95</v>
      </c>
      <c r="M1048">
        <v>135.19999999999999</v>
      </c>
      <c r="N1048">
        <v>1</v>
      </c>
      <c r="O1048">
        <v>135.19999999999999</v>
      </c>
      <c r="P1048" t="s">
        <v>2111</v>
      </c>
    </row>
    <row r="1049" spans="1:17" hidden="1">
      <c r="A1049" t="s">
        <v>879</v>
      </c>
      <c r="B1049" t="s">
        <v>669</v>
      </c>
      <c r="C1049" t="s">
        <v>133</v>
      </c>
      <c r="D1049" t="s">
        <v>2113</v>
      </c>
      <c r="E1049" t="s">
        <v>106</v>
      </c>
      <c r="F1049">
        <v>40700</v>
      </c>
      <c r="G1049" t="s">
        <v>784</v>
      </c>
      <c r="I1049" t="s">
        <v>112</v>
      </c>
      <c r="J1049">
        <v>2026</v>
      </c>
      <c r="K1049">
        <v>5</v>
      </c>
      <c r="L1049" t="s">
        <v>95</v>
      </c>
      <c r="M1049">
        <v>95.63</v>
      </c>
      <c r="N1049">
        <v>1</v>
      </c>
      <c r="O1049">
        <v>95.63</v>
      </c>
      <c r="P1049" t="s">
        <v>2111</v>
      </c>
    </row>
    <row r="1050" spans="1:17" hidden="1">
      <c r="A1050" t="s">
        <v>879</v>
      </c>
      <c r="B1050" t="s">
        <v>670</v>
      </c>
      <c r="C1050" t="s">
        <v>133</v>
      </c>
      <c r="D1050" t="s">
        <v>2113</v>
      </c>
      <c r="E1050" t="s">
        <v>106</v>
      </c>
      <c r="F1050">
        <v>40700</v>
      </c>
      <c r="G1050" t="s">
        <v>784</v>
      </c>
      <c r="I1050" t="s">
        <v>112</v>
      </c>
      <c r="J1050">
        <v>2026</v>
      </c>
      <c r="K1050">
        <v>5</v>
      </c>
      <c r="L1050" t="s">
        <v>95</v>
      </c>
      <c r="M1050">
        <v>95.63</v>
      </c>
      <c r="N1050">
        <v>1</v>
      </c>
      <c r="O1050">
        <v>95.63</v>
      </c>
      <c r="P1050" t="s">
        <v>2111</v>
      </c>
    </row>
    <row r="1051" spans="1:17" hidden="1">
      <c r="A1051" t="s">
        <v>879</v>
      </c>
      <c r="B1051" t="s">
        <v>180</v>
      </c>
      <c r="C1051" t="s">
        <v>133</v>
      </c>
      <c r="D1051" t="s">
        <v>2113</v>
      </c>
      <c r="E1051" t="s">
        <v>106</v>
      </c>
      <c r="F1051">
        <v>40700</v>
      </c>
      <c r="G1051" t="s">
        <v>784</v>
      </c>
      <c r="I1051" t="s">
        <v>112</v>
      </c>
      <c r="J1051">
        <v>2026</v>
      </c>
      <c r="K1051">
        <v>5</v>
      </c>
      <c r="L1051" t="s">
        <v>95</v>
      </c>
      <c r="M1051">
        <v>95.63</v>
      </c>
      <c r="N1051">
        <v>1</v>
      </c>
      <c r="O1051">
        <v>95.63</v>
      </c>
      <c r="P1051" t="s">
        <v>2111</v>
      </c>
    </row>
    <row r="1052" spans="1:17" hidden="1">
      <c r="A1052" t="s">
        <v>879</v>
      </c>
      <c r="B1052" t="s">
        <v>181</v>
      </c>
      <c r="C1052" t="s">
        <v>133</v>
      </c>
      <c r="D1052" t="s">
        <v>2113</v>
      </c>
      <c r="E1052" t="s">
        <v>106</v>
      </c>
      <c r="F1052">
        <v>40700</v>
      </c>
      <c r="G1052" t="s">
        <v>784</v>
      </c>
      <c r="I1052" t="s">
        <v>112</v>
      </c>
      <c r="J1052">
        <v>2026</v>
      </c>
      <c r="K1052">
        <v>5</v>
      </c>
      <c r="L1052" t="s">
        <v>95</v>
      </c>
      <c r="M1052">
        <v>95.63</v>
      </c>
      <c r="N1052">
        <v>1</v>
      </c>
      <c r="O1052">
        <v>95.63</v>
      </c>
      <c r="P1052" t="s">
        <v>2111</v>
      </c>
    </row>
    <row r="1053" spans="1:17" hidden="1">
      <c r="A1053" t="s">
        <v>879</v>
      </c>
      <c r="B1053" t="s">
        <v>2162</v>
      </c>
      <c r="C1053" t="s">
        <v>133</v>
      </c>
      <c r="D1053" t="s">
        <v>2113</v>
      </c>
      <c r="E1053" t="s">
        <v>106</v>
      </c>
      <c r="F1053">
        <v>40700</v>
      </c>
      <c r="G1053" t="s">
        <v>784</v>
      </c>
      <c r="I1053" t="s">
        <v>112</v>
      </c>
      <c r="J1053">
        <v>2026</v>
      </c>
      <c r="K1053">
        <v>5</v>
      </c>
      <c r="L1053" t="s">
        <v>95</v>
      </c>
      <c r="M1053">
        <v>95.63</v>
      </c>
      <c r="N1053">
        <v>1</v>
      </c>
      <c r="O1053">
        <v>95.63</v>
      </c>
      <c r="P1053" t="s">
        <v>2111</v>
      </c>
    </row>
    <row r="1054" spans="1:17" hidden="1">
      <c r="A1054" t="s">
        <v>879</v>
      </c>
      <c r="B1054" t="s">
        <v>671</v>
      </c>
      <c r="C1054" t="s">
        <v>133</v>
      </c>
      <c r="D1054" t="s">
        <v>2113</v>
      </c>
      <c r="E1054" t="s">
        <v>103</v>
      </c>
      <c r="F1054">
        <v>40700</v>
      </c>
      <c r="G1054" t="s">
        <v>784</v>
      </c>
      <c r="I1054" t="s">
        <v>120</v>
      </c>
      <c r="J1054">
        <v>2026</v>
      </c>
      <c r="K1054">
        <v>5</v>
      </c>
      <c r="L1054" t="s">
        <v>95</v>
      </c>
      <c r="M1054">
        <v>145.18</v>
      </c>
      <c r="N1054">
        <v>1</v>
      </c>
      <c r="O1054">
        <v>145.18</v>
      </c>
      <c r="P1054" t="s">
        <v>2111</v>
      </c>
      <c r="Q1054">
        <v>1</v>
      </c>
    </row>
    <row r="1055" spans="1:17" hidden="1">
      <c r="A1055" t="s">
        <v>879</v>
      </c>
      <c r="B1055" t="s">
        <v>671</v>
      </c>
      <c r="C1055" t="s">
        <v>133</v>
      </c>
      <c r="D1055" t="s">
        <v>2113</v>
      </c>
      <c r="E1055" t="s">
        <v>106</v>
      </c>
      <c r="F1055">
        <v>40700</v>
      </c>
      <c r="G1055" t="s">
        <v>784</v>
      </c>
      <c r="I1055" t="s">
        <v>112</v>
      </c>
      <c r="J1055">
        <v>2026</v>
      </c>
      <c r="K1055">
        <v>5</v>
      </c>
      <c r="L1055" t="s">
        <v>95</v>
      </c>
      <c r="M1055">
        <v>95.63</v>
      </c>
      <c r="N1055">
        <v>1</v>
      </c>
      <c r="O1055">
        <v>95.63</v>
      </c>
      <c r="P1055" t="s">
        <v>2111</v>
      </c>
    </row>
    <row r="1056" spans="1:17" hidden="1">
      <c r="A1056" t="s">
        <v>879</v>
      </c>
      <c r="B1056" t="s">
        <v>2163</v>
      </c>
      <c r="C1056" t="s">
        <v>133</v>
      </c>
      <c r="D1056" t="s">
        <v>2113</v>
      </c>
      <c r="E1056" t="s">
        <v>105</v>
      </c>
      <c r="F1056">
        <v>40700</v>
      </c>
      <c r="G1056" t="s">
        <v>784</v>
      </c>
      <c r="I1056" t="s">
        <v>122</v>
      </c>
      <c r="J1056">
        <v>2026</v>
      </c>
      <c r="K1056">
        <v>5</v>
      </c>
      <c r="L1056" t="s">
        <v>95</v>
      </c>
      <c r="M1056">
        <v>162.24</v>
      </c>
      <c r="N1056">
        <v>1</v>
      </c>
      <c r="O1056">
        <v>162.24</v>
      </c>
      <c r="P1056" t="s">
        <v>2111</v>
      </c>
    </row>
    <row r="1057" spans="1:17" hidden="1">
      <c r="A1057" t="s">
        <v>879</v>
      </c>
      <c r="B1057" t="s">
        <v>2163</v>
      </c>
      <c r="C1057" t="s">
        <v>133</v>
      </c>
      <c r="D1057" t="s">
        <v>2113</v>
      </c>
      <c r="E1057" t="s">
        <v>105</v>
      </c>
      <c r="F1057">
        <v>40700</v>
      </c>
      <c r="G1057" t="s">
        <v>784</v>
      </c>
      <c r="I1057" t="s">
        <v>123</v>
      </c>
      <c r="J1057">
        <v>2026</v>
      </c>
      <c r="K1057">
        <v>5</v>
      </c>
      <c r="L1057" t="s">
        <v>95</v>
      </c>
      <c r="M1057">
        <v>405.6</v>
      </c>
      <c r="N1057">
        <v>1</v>
      </c>
      <c r="O1057">
        <v>405.6</v>
      </c>
      <c r="P1057" t="s">
        <v>2111</v>
      </c>
    </row>
    <row r="1058" spans="1:17" hidden="1">
      <c r="A1058" t="s">
        <v>879</v>
      </c>
      <c r="B1058" t="s">
        <v>2163</v>
      </c>
      <c r="C1058" t="s">
        <v>133</v>
      </c>
      <c r="D1058" t="s">
        <v>2113</v>
      </c>
      <c r="E1058" t="s">
        <v>106</v>
      </c>
      <c r="F1058">
        <v>40700</v>
      </c>
      <c r="G1058" t="s">
        <v>784</v>
      </c>
      <c r="I1058" t="s">
        <v>112</v>
      </c>
      <c r="J1058">
        <v>2026</v>
      </c>
      <c r="K1058">
        <v>5</v>
      </c>
      <c r="L1058" t="s">
        <v>95</v>
      </c>
      <c r="M1058">
        <v>95.63</v>
      </c>
      <c r="N1058">
        <v>1</v>
      </c>
      <c r="O1058">
        <v>95.63</v>
      </c>
      <c r="P1058" t="s">
        <v>2111</v>
      </c>
    </row>
    <row r="1059" spans="1:17" hidden="1">
      <c r="A1059" t="s">
        <v>879</v>
      </c>
      <c r="B1059" t="s">
        <v>182</v>
      </c>
      <c r="C1059" t="s">
        <v>133</v>
      </c>
      <c r="D1059" t="s">
        <v>2113</v>
      </c>
      <c r="E1059" t="s">
        <v>103</v>
      </c>
      <c r="F1059">
        <v>40700</v>
      </c>
      <c r="G1059" t="s">
        <v>784</v>
      </c>
      <c r="I1059" t="s">
        <v>120</v>
      </c>
      <c r="J1059">
        <v>2026</v>
      </c>
      <c r="K1059">
        <v>5</v>
      </c>
      <c r="L1059" t="s">
        <v>95</v>
      </c>
      <c r="M1059">
        <v>72.59</v>
      </c>
      <c r="N1059">
        <v>1</v>
      </c>
      <c r="O1059">
        <v>72.59</v>
      </c>
      <c r="P1059" t="s">
        <v>2111</v>
      </c>
      <c r="Q1059">
        <v>1</v>
      </c>
    </row>
    <row r="1060" spans="1:17" hidden="1">
      <c r="A1060" t="s">
        <v>879</v>
      </c>
      <c r="B1060" t="s">
        <v>182</v>
      </c>
      <c r="C1060" t="s">
        <v>133</v>
      </c>
      <c r="D1060" t="s">
        <v>2113</v>
      </c>
      <c r="E1060" t="s">
        <v>105</v>
      </c>
      <c r="F1060">
        <v>40700</v>
      </c>
      <c r="G1060" t="s">
        <v>784</v>
      </c>
      <c r="I1060" t="s">
        <v>122</v>
      </c>
      <c r="J1060">
        <v>2026</v>
      </c>
      <c r="K1060">
        <v>5</v>
      </c>
      <c r="L1060" t="s">
        <v>95</v>
      </c>
      <c r="M1060">
        <v>54.08</v>
      </c>
      <c r="N1060">
        <v>1</v>
      </c>
      <c r="O1060">
        <v>54.08</v>
      </c>
      <c r="P1060" t="s">
        <v>2111</v>
      </c>
    </row>
    <row r="1061" spans="1:17" hidden="1">
      <c r="A1061" t="s">
        <v>879</v>
      </c>
      <c r="B1061" t="s">
        <v>182</v>
      </c>
      <c r="C1061" t="s">
        <v>133</v>
      </c>
      <c r="D1061" t="s">
        <v>2113</v>
      </c>
      <c r="E1061" t="s">
        <v>105</v>
      </c>
      <c r="F1061">
        <v>40700</v>
      </c>
      <c r="G1061" t="s">
        <v>784</v>
      </c>
      <c r="I1061" t="s">
        <v>123</v>
      </c>
      <c r="J1061">
        <v>2026</v>
      </c>
      <c r="K1061">
        <v>5</v>
      </c>
      <c r="L1061" t="s">
        <v>95</v>
      </c>
      <c r="M1061">
        <v>135.19999999999999</v>
      </c>
      <c r="N1061">
        <v>1</v>
      </c>
      <c r="O1061">
        <v>135.19999999999999</v>
      </c>
      <c r="P1061" t="s">
        <v>2111</v>
      </c>
    </row>
    <row r="1062" spans="1:17" hidden="1">
      <c r="A1062" t="s">
        <v>879</v>
      </c>
      <c r="B1062" t="s">
        <v>182</v>
      </c>
      <c r="C1062" t="s">
        <v>133</v>
      </c>
      <c r="D1062" t="s">
        <v>2113</v>
      </c>
      <c r="E1062" t="s">
        <v>106</v>
      </c>
      <c r="F1062">
        <v>40700</v>
      </c>
      <c r="G1062" t="s">
        <v>784</v>
      </c>
      <c r="I1062" t="s">
        <v>112</v>
      </c>
      <c r="J1062">
        <v>2026</v>
      </c>
      <c r="K1062">
        <v>5</v>
      </c>
      <c r="L1062" t="s">
        <v>95</v>
      </c>
      <c r="M1062">
        <v>95.63</v>
      </c>
      <c r="N1062">
        <v>1</v>
      </c>
      <c r="O1062">
        <v>95.63</v>
      </c>
      <c r="P1062" t="s">
        <v>2111</v>
      </c>
    </row>
    <row r="1063" spans="1:17" hidden="1">
      <c r="A1063" t="s">
        <v>879</v>
      </c>
      <c r="B1063" t="s">
        <v>2164</v>
      </c>
      <c r="C1063" t="s">
        <v>133</v>
      </c>
      <c r="D1063" t="s">
        <v>2113</v>
      </c>
      <c r="E1063" t="s">
        <v>106</v>
      </c>
      <c r="F1063">
        <v>40700</v>
      </c>
      <c r="G1063" t="s">
        <v>784</v>
      </c>
      <c r="I1063" t="s">
        <v>112</v>
      </c>
      <c r="J1063">
        <v>2026</v>
      </c>
      <c r="K1063">
        <v>5</v>
      </c>
      <c r="L1063" t="s">
        <v>95</v>
      </c>
      <c r="M1063">
        <v>95.63</v>
      </c>
      <c r="N1063">
        <v>1</v>
      </c>
      <c r="O1063">
        <v>95.63</v>
      </c>
      <c r="P1063" t="s">
        <v>2111</v>
      </c>
    </row>
    <row r="1064" spans="1:17" hidden="1">
      <c r="A1064" t="s">
        <v>879</v>
      </c>
      <c r="B1064" t="s">
        <v>2165</v>
      </c>
      <c r="C1064" t="s">
        <v>133</v>
      </c>
      <c r="D1064" t="s">
        <v>2113</v>
      </c>
      <c r="E1064" t="s">
        <v>106</v>
      </c>
      <c r="F1064">
        <v>40700</v>
      </c>
      <c r="G1064" t="s">
        <v>784</v>
      </c>
      <c r="I1064" t="s">
        <v>112</v>
      </c>
      <c r="J1064">
        <v>2026</v>
      </c>
      <c r="K1064">
        <v>5</v>
      </c>
      <c r="L1064" t="s">
        <v>95</v>
      </c>
      <c r="M1064">
        <v>95.63</v>
      </c>
      <c r="N1064">
        <v>1</v>
      </c>
      <c r="O1064">
        <v>95.63</v>
      </c>
      <c r="P1064" t="s">
        <v>2111</v>
      </c>
    </row>
    <row r="1065" spans="1:17" hidden="1">
      <c r="A1065" t="s">
        <v>879</v>
      </c>
      <c r="B1065" t="s">
        <v>672</v>
      </c>
      <c r="C1065" t="s">
        <v>133</v>
      </c>
      <c r="D1065" t="s">
        <v>2113</v>
      </c>
      <c r="E1065" t="s">
        <v>105</v>
      </c>
      <c r="F1065">
        <v>40700</v>
      </c>
      <c r="G1065" t="s">
        <v>784</v>
      </c>
      <c r="I1065" t="s">
        <v>122</v>
      </c>
      <c r="J1065">
        <v>2026</v>
      </c>
      <c r="K1065">
        <v>5</v>
      </c>
      <c r="L1065" t="s">
        <v>95</v>
      </c>
      <c r="M1065">
        <v>54.08</v>
      </c>
      <c r="N1065">
        <v>1</v>
      </c>
      <c r="O1065">
        <v>54.08</v>
      </c>
      <c r="P1065" t="s">
        <v>2111</v>
      </c>
    </row>
    <row r="1066" spans="1:17" hidden="1">
      <c r="A1066" t="s">
        <v>879</v>
      </c>
      <c r="B1066" t="s">
        <v>672</v>
      </c>
      <c r="C1066" t="s">
        <v>133</v>
      </c>
      <c r="D1066" t="s">
        <v>2113</v>
      </c>
      <c r="E1066" t="s">
        <v>105</v>
      </c>
      <c r="F1066">
        <v>40700</v>
      </c>
      <c r="G1066" t="s">
        <v>784</v>
      </c>
      <c r="I1066" t="s">
        <v>123</v>
      </c>
      <c r="J1066">
        <v>2026</v>
      </c>
      <c r="K1066">
        <v>5</v>
      </c>
      <c r="L1066" t="s">
        <v>95</v>
      </c>
      <c r="M1066">
        <v>135.19999999999999</v>
      </c>
      <c r="N1066">
        <v>1</v>
      </c>
      <c r="O1066">
        <v>135.19999999999999</v>
      </c>
      <c r="P1066" t="s">
        <v>2111</v>
      </c>
    </row>
    <row r="1067" spans="1:17" hidden="1">
      <c r="A1067" t="s">
        <v>879</v>
      </c>
      <c r="B1067" t="s">
        <v>672</v>
      </c>
      <c r="C1067" t="s">
        <v>133</v>
      </c>
      <c r="D1067" t="s">
        <v>2113</v>
      </c>
      <c r="E1067" t="s">
        <v>106</v>
      </c>
      <c r="F1067">
        <v>40700</v>
      </c>
      <c r="G1067" t="s">
        <v>784</v>
      </c>
      <c r="I1067" t="s">
        <v>112</v>
      </c>
      <c r="J1067">
        <v>2026</v>
      </c>
      <c r="K1067">
        <v>5</v>
      </c>
      <c r="L1067" t="s">
        <v>95</v>
      </c>
      <c r="M1067">
        <v>95.63</v>
      </c>
      <c r="N1067">
        <v>1</v>
      </c>
      <c r="O1067">
        <v>95.63</v>
      </c>
      <c r="P1067" t="s">
        <v>2111</v>
      </c>
    </row>
    <row r="1068" spans="1:17" hidden="1">
      <c r="A1068" t="s">
        <v>879</v>
      </c>
      <c r="B1068" t="s">
        <v>184</v>
      </c>
      <c r="C1068" t="s">
        <v>133</v>
      </c>
      <c r="D1068" t="s">
        <v>2113</v>
      </c>
      <c r="E1068" t="s">
        <v>106</v>
      </c>
      <c r="F1068">
        <v>40700</v>
      </c>
      <c r="G1068" t="s">
        <v>784</v>
      </c>
      <c r="I1068" t="s">
        <v>112</v>
      </c>
      <c r="J1068">
        <v>2026</v>
      </c>
      <c r="K1068">
        <v>5</v>
      </c>
      <c r="L1068" t="s">
        <v>95</v>
      </c>
      <c r="M1068">
        <v>95.63</v>
      </c>
      <c r="N1068">
        <v>1</v>
      </c>
      <c r="O1068">
        <v>95.63</v>
      </c>
      <c r="P1068" t="s">
        <v>2111</v>
      </c>
    </row>
    <row r="1069" spans="1:17" hidden="1">
      <c r="A1069" t="s">
        <v>879</v>
      </c>
      <c r="B1069" t="s">
        <v>673</v>
      </c>
      <c r="C1069" t="s">
        <v>133</v>
      </c>
      <c r="D1069" t="s">
        <v>2113</v>
      </c>
      <c r="E1069" t="s">
        <v>106</v>
      </c>
      <c r="F1069">
        <v>40700</v>
      </c>
      <c r="G1069" t="s">
        <v>784</v>
      </c>
      <c r="I1069" t="s">
        <v>112</v>
      </c>
      <c r="J1069">
        <v>2026</v>
      </c>
      <c r="K1069">
        <v>5</v>
      </c>
      <c r="L1069" t="s">
        <v>95</v>
      </c>
      <c r="M1069">
        <v>95.63</v>
      </c>
      <c r="N1069">
        <v>1</v>
      </c>
      <c r="O1069">
        <v>95.63</v>
      </c>
      <c r="P1069" t="s">
        <v>2111</v>
      </c>
    </row>
    <row r="1070" spans="1:17" hidden="1">
      <c r="A1070" t="s">
        <v>879</v>
      </c>
      <c r="B1070" t="s">
        <v>2166</v>
      </c>
      <c r="C1070" t="s">
        <v>133</v>
      </c>
      <c r="D1070" t="s">
        <v>2113</v>
      </c>
      <c r="E1070" t="s">
        <v>105</v>
      </c>
      <c r="F1070">
        <v>40700</v>
      </c>
      <c r="G1070" t="s">
        <v>784</v>
      </c>
      <c r="I1070" t="s">
        <v>122</v>
      </c>
      <c r="J1070">
        <v>2026</v>
      </c>
      <c r="K1070">
        <v>5</v>
      </c>
      <c r="L1070" t="s">
        <v>95</v>
      </c>
      <c r="M1070">
        <v>162.24</v>
      </c>
      <c r="N1070">
        <v>1</v>
      </c>
      <c r="O1070">
        <v>162.24</v>
      </c>
      <c r="P1070" t="s">
        <v>2111</v>
      </c>
    </row>
    <row r="1071" spans="1:17" hidden="1">
      <c r="A1071" t="s">
        <v>879</v>
      </c>
      <c r="B1071" t="s">
        <v>2166</v>
      </c>
      <c r="C1071" t="s">
        <v>133</v>
      </c>
      <c r="D1071" t="s">
        <v>2113</v>
      </c>
      <c r="E1071" t="s">
        <v>105</v>
      </c>
      <c r="F1071">
        <v>40700</v>
      </c>
      <c r="G1071" t="s">
        <v>784</v>
      </c>
      <c r="I1071" t="s">
        <v>123</v>
      </c>
      <c r="J1071">
        <v>2026</v>
      </c>
      <c r="K1071">
        <v>5</v>
      </c>
      <c r="L1071" t="s">
        <v>95</v>
      </c>
      <c r="M1071">
        <v>405.6</v>
      </c>
      <c r="N1071">
        <v>1</v>
      </c>
      <c r="O1071">
        <v>405.6</v>
      </c>
      <c r="P1071" t="s">
        <v>2111</v>
      </c>
    </row>
    <row r="1072" spans="1:17" hidden="1">
      <c r="A1072" t="s">
        <v>879</v>
      </c>
      <c r="B1072" t="s">
        <v>2166</v>
      </c>
      <c r="C1072" t="s">
        <v>133</v>
      </c>
      <c r="D1072" t="s">
        <v>2113</v>
      </c>
      <c r="E1072" t="s">
        <v>106</v>
      </c>
      <c r="F1072">
        <v>40700</v>
      </c>
      <c r="G1072" t="s">
        <v>784</v>
      </c>
      <c r="I1072" t="s">
        <v>112</v>
      </c>
      <c r="J1072">
        <v>2026</v>
      </c>
      <c r="K1072">
        <v>5</v>
      </c>
      <c r="L1072" t="s">
        <v>95</v>
      </c>
      <c r="M1072">
        <v>191.26</v>
      </c>
      <c r="N1072">
        <v>1</v>
      </c>
      <c r="O1072">
        <v>191.26</v>
      </c>
      <c r="P1072" t="s">
        <v>2111</v>
      </c>
    </row>
    <row r="1073" spans="1:17" hidden="1">
      <c r="A1073" t="s">
        <v>879</v>
      </c>
      <c r="B1073" t="s">
        <v>2167</v>
      </c>
      <c r="C1073" t="s">
        <v>133</v>
      </c>
      <c r="D1073" t="s">
        <v>2113</v>
      </c>
      <c r="E1073" t="s">
        <v>106</v>
      </c>
      <c r="F1073">
        <v>40700</v>
      </c>
      <c r="G1073" t="s">
        <v>784</v>
      </c>
      <c r="I1073" t="s">
        <v>112</v>
      </c>
      <c r="J1073">
        <v>2026</v>
      </c>
      <c r="K1073">
        <v>5</v>
      </c>
      <c r="L1073" t="s">
        <v>95</v>
      </c>
      <c r="M1073">
        <v>95.63</v>
      </c>
      <c r="N1073">
        <v>1</v>
      </c>
      <c r="O1073">
        <v>95.63</v>
      </c>
      <c r="P1073" t="s">
        <v>2111</v>
      </c>
    </row>
    <row r="1074" spans="1:17" hidden="1">
      <c r="A1074" t="s">
        <v>879</v>
      </c>
      <c r="B1074" t="s">
        <v>187</v>
      </c>
      <c r="C1074" t="s">
        <v>133</v>
      </c>
      <c r="D1074" t="s">
        <v>2113</v>
      </c>
      <c r="E1074" t="s">
        <v>103</v>
      </c>
      <c r="F1074">
        <v>40700</v>
      </c>
      <c r="G1074" t="s">
        <v>784</v>
      </c>
      <c r="I1074" t="s">
        <v>120</v>
      </c>
      <c r="J1074">
        <v>2026</v>
      </c>
      <c r="K1074">
        <v>5</v>
      </c>
      <c r="L1074" t="s">
        <v>95</v>
      </c>
      <c r="M1074">
        <v>250.54</v>
      </c>
      <c r="N1074">
        <v>1</v>
      </c>
      <c r="O1074">
        <v>250.54</v>
      </c>
      <c r="P1074" t="s">
        <v>2111</v>
      </c>
      <c r="Q1074">
        <v>1</v>
      </c>
    </row>
    <row r="1075" spans="1:17" hidden="1">
      <c r="A1075" t="s">
        <v>879</v>
      </c>
      <c r="B1075" t="s">
        <v>187</v>
      </c>
      <c r="C1075" t="s">
        <v>133</v>
      </c>
      <c r="D1075" t="s">
        <v>2113</v>
      </c>
      <c r="E1075" t="s">
        <v>106</v>
      </c>
      <c r="F1075">
        <v>40700</v>
      </c>
      <c r="G1075" t="s">
        <v>784</v>
      </c>
      <c r="I1075" t="s">
        <v>112</v>
      </c>
      <c r="J1075">
        <v>2026</v>
      </c>
      <c r="K1075">
        <v>5</v>
      </c>
      <c r="L1075" t="s">
        <v>95</v>
      </c>
      <c r="M1075">
        <v>95.63</v>
      </c>
      <c r="N1075">
        <v>1</v>
      </c>
      <c r="O1075">
        <v>95.63</v>
      </c>
      <c r="P1075" t="s">
        <v>2111</v>
      </c>
    </row>
    <row r="1076" spans="1:17" hidden="1">
      <c r="A1076" t="s">
        <v>879</v>
      </c>
      <c r="B1076" t="s">
        <v>2168</v>
      </c>
      <c r="C1076" t="s">
        <v>133</v>
      </c>
      <c r="D1076" t="s">
        <v>2113</v>
      </c>
      <c r="E1076" t="s">
        <v>105</v>
      </c>
      <c r="F1076">
        <v>40700</v>
      </c>
      <c r="G1076" t="s">
        <v>784</v>
      </c>
      <c r="I1076" t="s">
        <v>122</v>
      </c>
      <c r="J1076">
        <v>2026</v>
      </c>
      <c r="K1076">
        <v>5</v>
      </c>
      <c r="L1076" t="s">
        <v>95</v>
      </c>
      <c r="M1076">
        <v>54.08</v>
      </c>
      <c r="N1076">
        <v>1</v>
      </c>
      <c r="O1076">
        <v>54.08</v>
      </c>
      <c r="P1076" t="s">
        <v>2111</v>
      </c>
    </row>
    <row r="1077" spans="1:17" hidden="1">
      <c r="A1077" t="s">
        <v>879</v>
      </c>
      <c r="B1077" t="s">
        <v>2168</v>
      </c>
      <c r="C1077" t="s">
        <v>133</v>
      </c>
      <c r="D1077" t="s">
        <v>2113</v>
      </c>
      <c r="E1077" t="s">
        <v>105</v>
      </c>
      <c r="F1077">
        <v>40700</v>
      </c>
      <c r="G1077" t="s">
        <v>784</v>
      </c>
      <c r="I1077" t="s">
        <v>123</v>
      </c>
      <c r="J1077">
        <v>2026</v>
      </c>
      <c r="K1077">
        <v>5</v>
      </c>
      <c r="L1077" t="s">
        <v>95</v>
      </c>
      <c r="M1077">
        <v>135.19999999999999</v>
      </c>
      <c r="N1077">
        <v>1</v>
      </c>
      <c r="O1077">
        <v>135.19999999999999</v>
      </c>
      <c r="P1077" t="s">
        <v>2111</v>
      </c>
    </row>
    <row r="1078" spans="1:17" hidden="1">
      <c r="A1078" t="s">
        <v>879</v>
      </c>
      <c r="B1078" t="s">
        <v>2168</v>
      </c>
      <c r="C1078" t="s">
        <v>133</v>
      </c>
      <c r="D1078" t="s">
        <v>2113</v>
      </c>
      <c r="E1078" t="s">
        <v>106</v>
      </c>
      <c r="F1078">
        <v>40700</v>
      </c>
      <c r="G1078" t="s">
        <v>784</v>
      </c>
      <c r="I1078" t="s">
        <v>112</v>
      </c>
      <c r="J1078">
        <v>2026</v>
      </c>
      <c r="K1078">
        <v>5</v>
      </c>
      <c r="L1078" t="s">
        <v>95</v>
      </c>
      <c r="M1078">
        <v>95.63</v>
      </c>
      <c r="N1078">
        <v>1</v>
      </c>
      <c r="O1078">
        <v>95.63</v>
      </c>
      <c r="P1078" t="s">
        <v>2111</v>
      </c>
    </row>
    <row r="1079" spans="1:17" hidden="1">
      <c r="A1079" t="s">
        <v>879</v>
      </c>
      <c r="B1079" t="s">
        <v>2169</v>
      </c>
      <c r="C1079" t="s">
        <v>133</v>
      </c>
      <c r="D1079" t="s">
        <v>2113</v>
      </c>
      <c r="E1079" t="s">
        <v>106</v>
      </c>
      <c r="F1079">
        <v>40700</v>
      </c>
      <c r="G1079" t="s">
        <v>784</v>
      </c>
      <c r="I1079" t="s">
        <v>112</v>
      </c>
      <c r="J1079">
        <v>2026</v>
      </c>
      <c r="K1079">
        <v>5</v>
      </c>
      <c r="L1079" t="s">
        <v>95</v>
      </c>
      <c r="M1079">
        <v>95.63</v>
      </c>
      <c r="N1079">
        <v>1</v>
      </c>
      <c r="O1079">
        <v>95.63</v>
      </c>
      <c r="P1079" t="s">
        <v>2111</v>
      </c>
    </row>
    <row r="1080" spans="1:17" hidden="1">
      <c r="A1080" t="s">
        <v>879</v>
      </c>
      <c r="B1080" t="s">
        <v>763</v>
      </c>
      <c r="C1080" t="s">
        <v>133</v>
      </c>
      <c r="D1080" t="s">
        <v>2113</v>
      </c>
      <c r="E1080" t="s">
        <v>103</v>
      </c>
      <c r="F1080">
        <v>40700</v>
      </c>
      <c r="G1080" t="s">
        <v>784</v>
      </c>
      <c r="I1080" t="s">
        <v>120</v>
      </c>
      <c r="J1080">
        <v>2026</v>
      </c>
      <c r="K1080">
        <v>5</v>
      </c>
      <c r="L1080" t="s">
        <v>95</v>
      </c>
      <c r="M1080">
        <v>72.59</v>
      </c>
      <c r="N1080">
        <v>1</v>
      </c>
      <c r="O1080">
        <v>72.59</v>
      </c>
      <c r="P1080" t="s">
        <v>2111</v>
      </c>
      <c r="Q1080">
        <v>1</v>
      </c>
    </row>
    <row r="1081" spans="1:17" hidden="1">
      <c r="A1081" t="s">
        <v>879</v>
      </c>
      <c r="B1081" t="s">
        <v>763</v>
      </c>
      <c r="C1081" t="s">
        <v>133</v>
      </c>
      <c r="D1081" t="s">
        <v>2113</v>
      </c>
      <c r="E1081" t="s">
        <v>105</v>
      </c>
      <c r="F1081">
        <v>40700</v>
      </c>
      <c r="G1081" t="s">
        <v>784</v>
      </c>
      <c r="I1081" t="s">
        <v>122</v>
      </c>
      <c r="J1081">
        <v>2026</v>
      </c>
      <c r="K1081">
        <v>5</v>
      </c>
      <c r="L1081" t="s">
        <v>95</v>
      </c>
      <c r="M1081">
        <v>54.08</v>
      </c>
      <c r="N1081">
        <v>1</v>
      </c>
      <c r="O1081">
        <v>54.08</v>
      </c>
      <c r="P1081" t="s">
        <v>2111</v>
      </c>
    </row>
    <row r="1082" spans="1:17" hidden="1">
      <c r="A1082" t="s">
        <v>879</v>
      </c>
      <c r="B1082" t="s">
        <v>763</v>
      </c>
      <c r="C1082" t="s">
        <v>133</v>
      </c>
      <c r="D1082" t="s">
        <v>2113</v>
      </c>
      <c r="E1082" t="s">
        <v>105</v>
      </c>
      <c r="F1082">
        <v>40700</v>
      </c>
      <c r="G1082" t="s">
        <v>784</v>
      </c>
      <c r="I1082" t="s">
        <v>123</v>
      </c>
      <c r="J1082">
        <v>2026</v>
      </c>
      <c r="K1082">
        <v>5</v>
      </c>
      <c r="L1082" t="s">
        <v>95</v>
      </c>
      <c r="M1082">
        <v>135.19999999999999</v>
      </c>
      <c r="N1082">
        <v>1</v>
      </c>
      <c r="O1082">
        <v>135.19999999999999</v>
      </c>
      <c r="P1082" t="s">
        <v>2111</v>
      </c>
    </row>
    <row r="1083" spans="1:17" hidden="1">
      <c r="A1083" t="s">
        <v>879</v>
      </c>
      <c r="B1083" t="s">
        <v>763</v>
      </c>
      <c r="C1083" t="s">
        <v>133</v>
      </c>
      <c r="D1083" t="s">
        <v>2113</v>
      </c>
      <c r="E1083" t="s">
        <v>106</v>
      </c>
      <c r="F1083">
        <v>40700</v>
      </c>
      <c r="G1083" t="s">
        <v>784</v>
      </c>
      <c r="I1083" t="s">
        <v>112</v>
      </c>
      <c r="J1083">
        <v>2026</v>
      </c>
      <c r="K1083">
        <v>5</v>
      </c>
      <c r="L1083" t="s">
        <v>95</v>
      </c>
      <c r="M1083">
        <v>95.63</v>
      </c>
      <c r="N1083">
        <v>1</v>
      </c>
      <c r="O1083">
        <v>95.63</v>
      </c>
      <c r="P1083" t="s">
        <v>2111</v>
      </c>
    </row>
    <row r="1084" spans="1:17" hidden="1">
      <c r="A1084" t="s">
        <v>879</v>
      </c>
      <c r="B1084" t="s">
        <v>188</v>
      </c>
      <c r="C1084" t="s">
        <v>133</v>
      </c>
      <c r="D1084" t="s">
        <v>2113</v>
      </c>
      <c r="E1084" t="s">
        <v>106</v>
      </c>
      <c r="F1084">
        <v>40700</v>
      </c>
      <c r="G1084" t="s">
        <v>784</v>
      </c>
      <c r="I1084" t="s">
        <v>112</v>
      </c>
      <c r="J1084">
        <v>2026</v>
      </c>
      <c r="K1084">
        <v>5</v>
      </c>
      <c r="L1084" t="s">
        <v>95</v>
      </c>
      <c r="M1084">
        <v>95.63</v>
      </c>
      <c r="N1084">
        <v>1</v>
      </c>
      <c r="O1084">
        <v>95.63</v>
      </c>
      <c r="P1084" t="s">
        <v>2111</v>
      </c>
    </row>
    <row r="1085" spans="1:17" hidden="1">
      <c r="A1085" t="s">
        <v>879</v>
      </c>
      <c r="B1085" t="s">
        <v>189</v>
      </c>
      <c r="C1085" t="s">
        <v>133</v>
      </c>
      <c r="D1085" t="s">
        <v>2113</v>
      </c>
      <c r="E1085" t="s">
        <v>103</v>
      </c>
      <c r="F1085">
        <v>40700</v>
      </c>
      <c r="G1085" t="s">
        <v>784</v>
      </c>
      <c r="I1085" t="s">
        <v>120</v>
      </c>
      <c r="J1085">
        <v>2026</v>
      </c>
      <c r="K1085">
        <v>5</v>
      </c>
      <c r="L1085" t="s">
        <v>95</v>
      </c>
      <c r="M1085">
        <v>395.72</v>
      </c>
      <c r="N1085">
        <v>1</v>
      </c>
      <c r="O1085">
        <v>395.72</v>
      </c>
      <c r="P1085" t="s">
        <v>2111</v>
      </c>
      <c r="Q1085">
        <v>1</v>
      </c>
    </row>
    <row r="1086" spans="1:17" hidden="1">
      <c r="A1086" t="s">
        <v>879</v>
      </c>
      <c r="B1086" t="s">
        <v>189</v>
      </c>
      <c r="C1086" t="s">
        <v>133</v>
      </c>
      <c r="D1086" t="s">
        <v>2113</v>
      </c>
      <c r="E1086" t="s">
        <v>105</v>
      </c>
      <c r="F1086">
        <v>40700</v>
      </c>
      <c r="G1086" t="s">
        <v>784</v>
      </c>
      <c r="I1086" t="s">
        <v>122</v>
      </c>
      <c r="J1086">
        <v>2026</v>
      </c>
      <c r="K1086">
        <v>5</v>
      </c>
      <c r="L1086" t="s">
        <v>95</v>
      </c>
      <c r="M1086">
        <v>108.16</v>
      </c>
      <c r="N1086">
        <v>1</v>
      </c>
      <c r="O1086">
        <v>108.16</v>
      </c>
      <c r="P1086" t="s">
        <v>2111</v>
      </c>
    </row>
    <row r="1087" spans="1:17" hidden="1">
      <c r="A1087" t="s">
        <v>879</v>
      </c>
      <c r="B1087" t="s">
        <v>189</v>
      </c>
      <c r="C1087" t="s">
        <v>133</v>
      </c>
      <c r="D1087" t="s">
        <v>2113</v>
      </c>
      <c r="E1087" t="s">
        <v>105</v>
      </c>
      <c r="F1087">
        <v>40700</v>
      </c>
      <c r="G1087" t="s">
        <v>784</v>
      </c>
      <c r="I1087" t="s">
        <v>123</v>
      </c>
      <c r="J1087">
        <v>2026</v>
      </c>
      <c r="K1087">
        <v>5</v>
      </c>
      <c r="L1087" t="s">
        <v>95</v>
      </c>
      <c r="M1087">
        <v>270.39999999999998</v>
      </c>
      <c r="N1087">
        <v>1</v>
      </c>
      <c r="O1087">
        <v>270.39999999999998</v>
      </c>
      <c r="P1087" t="s">
        <v>2111</v>
      </c>
    </row>
    <row r="1088" spans="1:17" hidden="1">
      <c r="A1088" t="s">
        <v>879</v>
      </c>
      <c r="B1088" t="s">
        <v>189</v>
      </c>
      <c r="C1088" t="s">
        <v>133</v>
      </c>
      <c r="D1088" t="s">
        <v>2113</v>
      </c>
      <c r="E1088" t="s">
        <v>106</v>
      </c>
      <c r="F1088">
        <v>40700</v>
      </c>
      <c r="G1088" t="s">
        <v>784</v>
      </c>
      <c r="I1088" t="s">
        <v>112</v>
      </c>
      <c r="J1088">
        <v>2026</v>
      </c>
      <c r="K1088">
        <v>5</v>
      </c>
      <c r="L1088" t="s">
        <v>95</v>
      </c>
      <c r="M1088">
        <v>95.63</v>
      </c>
      <c r="N1088">
        <v>1</v>
      </c>
      <c r="O1088">
        <v>95.63</v>
      </c>
      <c r="P1088" t="s">
        <v>2111</v>
      </c>
    </row>
    <row r="1089" spans="1:17" hidden="1">
      <c r="A1089" t="s">
        <v>879</v>
      </c>
      <c r="B1089" t="s">
        <v>190</v>
      </c>
      <c r="C1089" t="s">
        <v>133</v>
      </c>
      <c r="D1089" t="s">
        <v>2113</v>
      </c>
      <c r="E1089" t="s">
        <v>103</v>
      </c>
      <c r="F1089">
        <v>40700</v>
      </c>
      <c r="G1089" t="s">
        <v>784</v>
      </c>
      <c r="I1089" t="s">
        <v>120</v>
      </c>
      <c r="J1089">
        <v>2026</v>
      </c>
      <c r="K1089">
        <v>5</v>
      </c>
      <c r="L1089" t="s">
        <v>95</v>
      </c>
      <c r="M1089">
        <v>270.45</v>
      </c>
      <c r="N1089">
        <v>1</v>
      </c>
      <c r="O1089">
        <v>270.45</v>
      </c>
      <c r="P1089" t="s">
        <v>2111</v>
      </c>
      <c r="Q1089">
        <v>1</v>
      </c>
    </row>
    <row r="1090" spans="1:17" hidden="1">
      <c r="A1090" t="s">
        <v>879</v>
      </c>
      <c r="B1090" t="s">
        <v>190</v>
      </c>
      <c r="C1090" t="s">
        <v>133</v>
      </c>
      <c r="D1090" t="s">
        <v>2113</v>
      </c>
      <c r="E1090" t="s">
        <v>106</v>
      </c>
      <c r="F1090">
        <v>40700</v>
      </c>
      <c r="G1090" t="s">
        <v>784</v>
      </c>
      <c r="I1090" t="s">
        <v>112</v>
      </c>
      <c r="J1090">
        <v>2026</v>
      </c>
      <c r="K1090">
        <v>5</v>
      </c>
      <c r="L1090" t="s">
        <v>95</v>
      </c>
      <c r="M1090">
        <v>95.63</v>
      </c>
      <c r="N1090">
        <v>1</v>
      </c>
      <c r="O1090">
        <v>95.63</v>
      </c>
      <c r="P1090" t="s">
        <v>2111</v>
      </c>
    </row>
    <row r="1091" spans="1:17" hidden="1">
      <c r="A1091" t="s">
        <v>879</v>
      </c>
      <c r="B1091" t="s">
        <v>191</v>
      </c>
      <c r="C1091" t="s">
        <v>133</v>
      </c>
      <c r="D1091" t="s">
        <v>2113</v>
      </c>
      <c r="E1091" t="s">
        <v>103</v>
      </c>
      <c r="F1091">
        <v>40700</v>
      </c>
      <c r="G1091" t="s">
        <v>784</v>
      </c>
      <c r="I1091" t="s">
        <v>120</v>
      </c>
      <c r="J1091">
        <v>2026</v>
      </c>
      <c r="K1091">
        <v>5</v>
      </c>
      <c r="L1091" t="s">
        <v>95</v>
      </c>
      <c r="M1091">
        <v>72.59</v>
      </c>
      <c r="N1091">
        <v>1</v>
      </c>
      <c r="O1091">
        <v>72.59</v>
      </c>
      <c r="P1091" t="s">
        <v>2111</v>
      </c>
      <c r="Q1091">
        <v>1</v>
      </c>
    </row>
    <row r="1092" spans="1:17" hidden="1">
      <c r="A1092" t="s">
        <v>879</v>
      </c>
      <c r="B1092" t="s">
        <v>191</v>
      </c>
      <c r="C1092" t="s">
        <v>133</v>
      </c>
      <c r="D1092" t="s">
        <v>2113</v>
      </c>
      <c r="E1092" t="s">
        <v>105</v>
      </c>
      <c r="F1092">
        <v>40700</v>
      </c>
      <c r="G1092" t="s">
        <v>784</v>
      </c>
      <c r="I1092" t="s">
        <v>122</v>
      </c>
      <c r="J1092">
        <v>2026</v>
      </c>
      <c r="K1092">
        <v>5</v>
      </c>
      <c r="L1092" t="s">
        <v>95</v>
      </c>
      <c r="M1092">
        <v>54.08</v>
      </c>
      <c r="N1092">
        <v>1</v>
      </c>
      <c r="O1092">
        <v>54.08</v>
      </c>
      <c r="P1092" t="s">
        <v>2111</v>
      </c>
    </row>
    <row r="1093" spans="1:17" hidden="1">
      <c r="A1093" t="s">
        <v>879</v>
      </c>
      <c r="B1093" t="s">
        <v>191</v>
      </c>
      <c r="C1093" t="s">
        <v>133</v>
      </c>
      <c r="D1093" t="s">
        <v>2113</v>
      </c>
      <c r="E1093" t="s">
        <v>105</v>
      </c>
      <c r="F1093">
        <v>40700</v>
      </c>
      <c r="G1093" t="s">
        <v>784</v>
      </c>
      <c r="I1093" t="s">
        <v>123</v>
      </c>
      <c r="J1093">
        <v>2026</v>
      </c>
      <c r="K1093">
        <v>5</v>
      </c>
      <c r="L1093" t="s">
        <v>95</v>
      </c>
      <c r="M1093">
        <v>135.19999999999999</v>
      </c>
      <c r="N1093">
        <v>1</v>
      </c>
      <c r="O1093">
        <v>135.19999999999999</v>
      </c>
      <c r="P1093" t="s">
        <v>2111</v>
      </c>
    </row>
    <row r="1094" spans="1:17" hidden="1">
      <c r="A1094" t="s">
        <v>879</v>
      </c>
      <c r="B1094" t="s">
        <v>191</v>
      </c>
      <c r="C1094" t="s">
        <v>133</v>
      </c>
      <c r="D1094" t="s">
        <v>2113</v>
      </c>
      <c r="E1094" t="s">
        <v>106</v>
      </c>
      <c r="F1094">
        <v>40700</v>
      </c>
      <c r="G1094" t="s">
        <v>784</v>
      </c>
      <c r="I1094" t="s">
        <v>112</v>
      </c>
      <c r="J1094">
        <v>2026</v>
      </c>
      <c r="K1094">
        <v>5</v>
      </c>
      <c r="L1094" t="s">
        <v>95</v>
      </c>
      <c r="M1094">
        <v>95.63</v>
      </c>
      <c r="N1094">
        <v>1</v>
      </c>
      <c r="O1094">
        <v>95.63</v>
      </c>
      <c r="P1094" t="s">
        <v>2111</v>
      </c>
    </row>
    <row r="1095" spans="1:17" hidden="1">
      <c r="A1095" t="s">
        <v>879</v>
      </c>
      <c r="B1095" t="s">
        <v>676</v>
      </c>
      <c r="C1095" t="s">
        <v>133</v>
      </c>
      <c r="D1095" t="s">
        <v>2113</v>
      </c>
      <c r="E1095" t="s">
        <v>103</v>
      </c>
      <c r="F1095">
        <v>40700</v>
      </c>
      <c r="G1095" t="s">
        <v>784</v>
      </c>
      <c r="I1095" t="s">
        <v>120</v>
      </c>
      <c r="J1095">
        <v>2026</v>
      </c>
      <c r="K1095">
        <v>5</v>
      </c>
      <c r="L1095" t="s">
        <v>95</v>
      </c>
      <c r="M1095">
        <v>145.18</v>
      </c>
      <c r="N1095">
        <v>1</v>
      </c>
      <c r="O1095">
        <v>145.18</v>
      </c>
      <c r="P1095" t="s">
        <v>2111</v>
      </c>
      <c r="Q1095">
        <v>1</v>
      </c>
    </row>
    <row r="1096" spans="1:17" hidden="1">
      <c r="A1096" t="s">
        <v>879</v>
      </c>
      <c r="B1096" t="s">
        <v>676</v>
      </c>
      <c r="C1096" t="s">
        <v>133</v>
      </c>
      <c r="D1096" t="s">
        <v>2113</v>
      </c>
      <c r="E1096" t="s">
        <v>106</v>
      </c>
      <c r="F1096">
        <v>40700</v>
      </c>
      <c r="G1096" t="s">
        <v>784</v>
      </c>
      <c r="I1096" t="s">
        <v>112</v>
      </c>
      <c r="J1096">
        <v>2026</v>
      </c>
      <c r="K1096">
        <v>5</v>
      </c>
      <c r="L1096" t="s">
        <v>95</v>
      </c>
      <c r="M1096">
        <v>95.63</v>
      </c>
      <c r="N1096">
        <v>1</v>
      </c>
      <c r="O1096">
        <v>95.63</v>
      </c>
      <c r="P1096" t="s">
        <v>2111</v>
      </c>
    </row>
    <row r="1097" spans="1:17" hidden="1">
      <c r="A1097" t="s">
        <v>879</v>
      </c>
      <c r="B1097" t="s">
        <v>193</v>
      </c>
      <c r="C1097" t="s">
        <v>133</v>
      </c>
      <c r="D1097" t="s">
        <v>2113</v>
      </c>
      <c r="E1097" t="s">
        <v>106</v>
      </c>
      <c r="F1097">
        <v>40700</v>
      </c>
      <c r="G1097" t="s">
        <v>784</v>
      </c>
      <c r="I1097" t="s">
        <v>112</v>
      </c>
      <c r="J1097">
        <v>2026</v>
      </c>
      <c r="K1097">
        <v>5</v>
      </c>
      <c r="L1097" t="s">
        <v>95</v>
      </c>
      <c r="M1097">
        <v>95.63</v>
      </c>
      <c r="N1097">
        <v>1</v>
      </c>
      <c r="O1097">
        <v>95.63</v>
      </c>
      <c r="P1097" t="s">
        <v>2111</v>
      </c>
    </row>
    <row r="1098" spans="1:17" hidden="1">
      <c r="A1098" t="s">
        <v>879</v>
      </c>
      <c r="B1098" t="s">
        <v>2170</v>
      </c>
      <c r="C1098" t="s">
        <v>133</v>
      </c>
      <c r="D1098" t="s">
        <v>2113</v>
      </c>
      <c r="E1098" t="s">
        <v>105</v>
      </c>
      <c r="F1098">
        <v>40700</v>
      </c>
      <c r="G1098" t="s">
        <v>784</v>
      </c>
      <c r="I1098" t="s">
        <v>122</v>
      </c>
      <c r="J1098">
        <v>2026</v>
      </c>
      <c r="K1098">
        <v>5</v>
      </c>
      <c r="L1098" t="s">
        <v>95</v>
      </c>
      <c r="M1098">
        <v>162.24</v>
      </c>
      <c r="N1098">
        <v>1</v>
      </c>
      <c r="O1098">
        <v>162.24</v>
      </c>
      <c r="P1098" t="s">
        <v>2111</v>
      </c>
    </row>
    <row r="1099" spans="1:17" hidden="1">
      <c r="A1099" t="s">
        <v>879</v>
      </c>
      <c r="B1099" t="s">
        <v>2170</v>
      </c>
      <c r="C1099" t="s">
        <v>133</v>
      </c>
      <c r="D1099" t="s">
        <v>2113</v>
      </c>
      <c r="E1099" t="s">
        <v>105</v>
      </c>
      <c r="F1099">
        <v>40700</v>
      </c>
      <c r="G1099" t="s">
        <v>784</v>
      </c>
      <c r="I1099" t="s">
        <v>123</v>
      </c>
      <c r="J1099">
        <v>2026</v>
      </c>
      <c r="K1099">
        <v>5</v>
      </c>
      <c r="L1099" t="s">
        <v>95</v>
      </c>
      <c r="M1099">
        <v>405.6</v>
      </c>
      <c r="N1099">
        <v>1</v>
      </c>
      <c r="O1099">
        <v>405.6</v>
      </c>
      <c r="P1099" t="s">
        <v>2111</v>
      </c>
    </row>
    <row r="1100" spans="1:17" hidden="1">
      <c r="A1100" t="s">
        <v>879</v>
      </c>
      <c r="B1100" t="s">
        <v>2170</v>
      </c>
      <c r="C1100" t="s">
        <v>133</v>
      </c>
      <c r="D1100" t="s">
        <v>2113</v>
      </c>
      <c r="E1100" t="s">
        <v>106</v>
      </c>
      <c r="F1100">
        <v>40700</v>
      </c>
      <c r="G1100" t="s">
        <v>784</v>
      </c>
      <c r="I1100" t="s">
        <v>112</v>
      </c>
      <c r="J1100">
        <v>2026</v>
      </c>
      <c r="K1100">
        <v>5</v>
      </c>
      <c r="L1100" t="s">
        <v>95</v>
      </c>
      <c r="M1100">
        <v>95.63</v>
      </c>
      <c r="N1100">
        <v>1</v>
      </c>
      <c r="O1100">
        <v>95.63</v>
      </c>
      <c r="P1100" t="s">
        <v>2111</v>
      </c>
    </row>
    <row r="1101" spans="1:17" hidden="1">
      <c r="A1101" t="s">
        <v>879</v>
      </c>
      <c r="B1101" t="s">
        <v>833</v>
      </c>
      <c r="C1101" t="s">
        <v>133</v>
      </c>
      <c r="D1101" t="s">
        <v>2113</v>
      </c>
      <c r="E1101" t="s">
        <v>106</v>
      </c>
      <c r="F1101">
        <v>40700</v>
      </c>
      <c r="G1101" t="s">
        <v>784</v>
      </c>
      <c r="I1101" t="s">
        <v>112</v>
      </c>
      <c r="J1101">
        <v>2026</v>
      </c>
      <c r="K1101">
        <v>5</v>
      </c>
      <c r="L1101" t="s">
        <v>95</v>
      </c>
      <c r="M1101">
        <v>95.63</v>
      </c>
      <c r="N1101">
        <v>1</v>
      </c>
      <c r="O1101">
        <v>95.63</v>
      </c>
      <c r="P1101" t="s">
        <v>2111</v>
      </c>
    </row>
    <row r="1102" spans="1:17" hidden="1">
      <c r="A1102" t="s">
        <v>879</v>
      </c>
      <c r="B1102" t="s">
        <v>195</v>
      </c>
      <c r="C1102" t="s">
        <v>133</v>
      </c>
      <c r="D1102" t="s">
        <v>2113</v>
      </c>
      <c r="E1102" t="s">
        <v>103</v>
      </c>
      <c r="F1102">
        <v>40700</v>
      </c>
      <c r="G1102" t="s">
        <v>784</v>
      </c>
      <c r="I1102" t="s">
        <v>120</v>
      </c>
      <c r="J1102">
        <v>2026</v>
      </c>
      <c r="K1102">
        <v>5</v>
      </c>
      <c r="L1102" t="s">
        <v>95</v>
      </c>
      <c r="M1102">
        <v>145.18</v>
      </c>
      <c r="N1102">
        <v>1</v>
      </c>
      <c r="O1102">
        <v>145.18</v>
      </c>
      <c r="P1102" t="s">
        <v>2111</v>
      </c>
      <c r="Q1102">
        <v>1</v>
      </c>
    </row>
    <row r="1103" spans="1:17" hidden="1">
      <c r="A1103" t="s">
        <v>879</v>
      </c>
      <c r="B1103" t="s">
        <v>195</v>
      </c>
      <c r="C1103" t="s">
        <v>133</v>
      </c>
      <c r="D1103" t="s">
        <v>2113</v>
      </c>
      <c r="E1103" t="s">
        <v>105</v>
      </c>
      <c r="F1103">
        <v>40700</v>
      </c>
      <c r="G1103" t="s">
        <v>784</v>
      </c>
      <c r="I1103" t="s">
        <v>122</v>
      </c>
      <c r="J1103">
        <v>2026</v>
      </c>
      <c r="K1103">
        <v>5</v>
      </c>
      <c r="L1103" t="s">
        <v>95</v>
      </c>
      <c r="M1103">
        <v>54.08</v>
      </c>
      <c r="N1103">
        <v>1</v>
      </c>
      <c r="O1103">
        <v>54.08</v>
      </c>
      <c r="P1103" t="s">
        <v>2111</v>
      </c>
    </row>
    <row r="1104" spans="1:17" hidden="1">
      <c r="A1104" t="s">
        <v>879</v>
      </c>
      <c r="B1104" t="s">
        <v>195</v>
      </c>
      <c r="C1104" t="s">
        <v>133</v>
      </c>
      <c r="D1104" t="s">
        <v>2113</v>
      </c>
      <c r="E1104" t="s">
        <v>105</v>
      </c>
      <c r="F1104">
        <v>40700</v>
      </c>
      <c r="G1104" t="s">
        <v>784</v>
      </c>
      <c r="I1104" t="s">
        <v>123</v>
      </c>
      <c r="J1104">
        <v>2026</v>
      </c>
      <c r="K1104">
        <v>5</v>
      </c>
      <c r="L1104" t="s">
        <v>95</v>
      </c>
      <c r="M1104">
        <v>135.19999999999999</v>
      </c>
      <c r="N1104">
        <v>1</v>
      </c>
      <c r="O1104">
        <v>135.19999999999999</v>
      </c>
      <c r="P1104" t="s">
        <v>2111</v>
      </c>
    </row>
    <row r="1105" spans="1:17" hidden="1">
      <c r="A1105" t="s">
        <v>879</v>
      </c>
      <c r="B1105" t="s">
        <v>195</v>
      </c>
      <c r="C1105" t="s">
        <v>133</v>
      </c>
      <c r="D1105" t="s">
        <v>2113</v>
      </c>
      <c r="E1105" t="s">
        <v>106</v>
      </c>
      <c r="F1105">
        <v>40700</v>
      </c>
      <c r="G1105" t="s">
        <v>784</v>
      </c>
      <c r="I1105" t="s">
        <v>112</v>
      </c>
      <c r="J1105">
        <v>2026</v>
      </c>
      <c r="K1105">
        <v>5</v>
      </c>
      <c r="L1105" t="s">
        <v>95</v>
      </c>
      <c r="M1105">
        <v>95.63</v>
      </c>
      <c r="N1105">
        <v>1</v>
      </c>
      <c r="O1105">
        <v>95.63</v>
      </c>
      <c r="P1105" t="s">
        <v>2111</v>
      </c>
    </row>
    <row r="1106" spans="1:17" hidden="1">
      <c r="A1106" t="s">
        <v>879</v>
      </c>
      <c r="B1106" t="s">
        <v>198</v>
      </c>
      <c r="C1106" t="s">
        <v>133</v>
      </c>
      <c r="D1106" t="s">
        <v>2113</v>
      </c>
      <c r="E1106" t="s">
        <v>106</v>
      </c>
      <c r="F1106">
        <v>40700</v>
      </c>
      <c r="G1106" t="s">
        <v>784</v>
      </c>
      <c r="I1106" t="s">
        <v>112</v>
      </c>
      <c r="J1106">
        <v>2026</v>
      </c>
      <c r="K1106">
        <v>5</v>
      </c>
      <c r="L1106" t="s">
        <v>95</v>
      </c>
      <c r="M1106">
        <v>95.63</v>
      </c>
      <c r="N1106">
        <v>1</v>
      </c>
      <c r="O1106">
        <v>95.63</v>
      </c>
      <c r="P1106" t="s">
        <v>2111</v>
      </c>
    </row>
    <row r="1107" spans="1:17" hidden="1">
      <c r="A1107" t="s">
        <v>879</v>
      </c>
      <c r="B1107" t="s">
        <v>199</v>
      </c>
      <c r="C1107" t="s">
        <v>133</v>
      </c>
      <c r="D1107" t="s">
        <v>2113</v>
      </c>
      <c r="E1107" t="s">
        <v>103</v>
      </c>
      <c r="F1107">
        <v>40700</v>
      </c>
      <c r="G1107" t="s">
        <v>784</v>
      </c>
      <c r="I1107" t="s">
        <v>120</v>
      </c>
      <c r="J1107">
        <v>2026</v>
      </c>
      <c r="K1107">
        <v>5</v>
      </c>
      <c r="L1107" t="s">
        <v>95</v>
      </c>
      <c r="M1107">
        <v>72.59</v>
      </c>
      <c r="N1107">
        <v>1</v>
      </c>
      <c r="O1107">
        <v>72.59</v>
      </c>
      <c r="P1107" t="s">
        <v>2111</v>
      </c>
      <c r="Q1107">
        <v>1</v>
      </c>
    </row>
    <row r="1108" spans="1:17" hidden="1">
      <c r="A1108" t="s">
        <v>879</v>
      </c>
      <c r="B1108" t="s">
        <v>199</v>
      </c>
      <c r="C1108" t="s">
        <v>133</v>
      </c>
      <c r="D1108" t="s">
        <v>2113</v>
      </c>
      <c r="E1108" t="s">
        <v>105</v>
      </c>
      <c r="F1108">
        <v>40700</v>
      </c>
      <c r="G1108" t="s">
        <v>784</v>
      </c>
      <c r="I1108" t="s">
        <v>122</v>
      </c>
      <c r="J1108">
        <v>2026</v>
      </c>
      <c r="K1108">
        <v>5</v>
      </c>
      <c r="L1108" t="s">
        <v>95</v>
      </c>
      <c r="M1108">
        <v>54.08</v>
      </c>
      <c r="N1108">
        <v>1</v>
      </c>
      <c r="O1108">
        <v>54.08</v>
      </c>
      <c r="P1108" t="s">
        <v>2111</v>
      </c>
    </row>
    <row r="1109" spans="1:17" hidden="1">
      <c r="A1109" t="s">
        <v>879</v>
      </c>
      <c r="B1109" t="s">
        <v>199</v>
      </c>
      <c r="C1109" t="s">
        <v>133</v>
      </c>
      <c r="D1109" t="s">
        <v>2113</v>
      </c>
      <c r="E1109" t="s">
        <v>105</v>
      </c>
      <c r="F1109">
        <v>40700</v>
      </c>
      <c r="G1109" t="s">
        <v>784</v>
      </c>
      <c r="I1109" t="s">
        <v>123</v>
      </c>
      <c r="J1109">
        <v>2026</v>
      </c>
      <c r="K1109">
        <v>5</v>
      </c>
      <c r="L1109" t="s">
        <v>95</v>
      </c>
      <c r="M1109">
        <v>135.19999999999999</v>
      </c>
      <c r="N1109">
        <v>1</v>
      </c>
      <c r="O1109">
        <v>135.19999999999999</v>
      </c>
      <c r="P1109" t="s">
        <v>2111</v>
      </c>
    </row>
    <row r="1110" spans="1:17" hidden="1">
      <c r="A1110" t="s">
        <v>879</v>
      </c>
      <c r="B1110" t="s">
        <v>199</v>
      </c>
      <c r="C1110" t="s">
        <v>133</v>
      </c>
      <c r="D1110" t="s">
        <v>2113</v>
      </c>
      <c r="E1110" t="s">
        <v>106</v>
      </c>
      <c r="F1110">
        <v>40700</v>
      </c>
      <c r="G1110" t="s">
        <v>784</v>
      </c>
      <c r="I1110" t="s">
        <v>112</v>
      </c>
      <c r="J1110">
        <v>2026</v>
      </c>
      <c r="K1110">
        <v>5</v>
      </c>
      <c r="L1110" t="s">
        <v>95</v>
      </c>
      <c r="M1110">
        <v>95.63</v>
      </c>
      <c r="N1110">
        <v>1</v>
      </c>
      <c r="O1110">
        <v>95.63</v>
      </c>
      <c r="P1110" t="s">
        <v>2111</v>
      </c>
    </row>
    <row r="1111" spans="1:17" hidden="1">
      <c r="A1111" t="s">
        <v>879</v>
      </c>
      <c r="B1111" t="s">
        <v>201</v>
      </c>
      <c r="C1111" t="s">
        <v>133</v>
      </c>
      <c r="D1111" t="s">
        <v>2113</v>
      </c>
      <c r="E1111" t="s">
        <v>105</v>
      </c>
      <c r="F1111">
        <v>40700</v>
      </c>
      <c r="G1111" t="s">
        <v>784</v>
      </c>
      <c r="I1111" t="s">
        <v>122</v>
      </c>
      <c r="J1111">
        <v>2026</v>
      </c>
      <c r="K1111">
        <v>5</v>
      </c>
      <c r="L1111" t="s">
        <v>95</v>
      </c>
      <c r="M1111">
        <v>54.08</v>
      </c>
      <c r="N1111">
        <v>1</v>
      </c>
      <c r="O1111">
        <v>54.08</v>
      </c>
      <c r="P1111" t="s">
        <v>2111</v>
      </c>
    </row>
    <row r="1112" spans="1:17" hidden="1">
      <c r="A1112" t="s">
        <v>879</v>
      </c>
      <c r="B1112" t="s">
        <v>201</v>
      </c>
      <c r="C1112" t="s">
        <v>133</v>
      </c>
      <c r="D1112" t="s">
        <v>2113</v>
      </c>
      <c r="E1112" t="s">
        <v>105</v>
      </c>
      <c r="F1112">
        <v>40700</v>
      </c>
      <c r="G1112" t="s">
        <v>784</v>
      </c>
      <c r="I1112" t="s">
        <v>123</v>
      </c>
      <c r="J1112">
        <v>2026</v>
      </c>
      <c r="K1112">
        <v>5</v>
      </c>
      <c r="L1112" t="s">
        <v>95</v>
      </c>
      <c r="M1112">
        <v>135.19999999999999</v>
      </c>
      <c r="N1112">
        <v>1</v>
      </c>
      <c r="O1112">
        <v>135.19999999999999</v>
      </c>
      <c r="P1112" t="s">
        <v>2111</v>
      </c>
    </row>
    <row r="1113" spans="1:17" hidden="1">
      <c r="A1113" t="s">
        <v>879</v>
      </c>
      <c r="B1113" t="s">
        <v>201</v>
      </c>
      <c r="C1113" t="s">
        <v>133</v>
      </c>
      <c r="D1113" t="s">
        <v>2113</v>
      </c>
      <c r="E1113" t="s">
        <v>106</v>
      </c>
      <c r="F1113">
        <v>40700</v>
      </c>
      <c r="G1113" t="s">
        <v>784</v>
      </c>
      <c r="I1113" t="s">
        <v>112</v>
      </c>
      <c r="J1113">
        <v>2026</v>
      </c>
      <c r="K1113">
        <v>5</v>
      </c>
      <c r="L1113" t="s">
        <v>95</v>
      </c>
      <c r="M1113">
        <v>95.63</v>
      </c>
      <c r="N1113">
        <v>1</v>
      </c>
      <c r="O1113">
        <v>95.63</v>
      </c>
      <c r="P1113" t="s">
        <v>2111</v>
      </c>
    </row>
    <row r="1114" spans="1:17" hidden="1">
      <c r="A1114" t="s">
        <v>879</v>
      </c>
      <c r="B1114" t="s">
        <v>611</v>
      </c>
      <c r="C1114" t="s">
        <v>133</v>
      </c>
      <c r="D1114" t="s">
        <v>2113</v>
      </c>
      <c r="E1114" t="s">
        <v>105</v>
      </c>
      <c r="F1114">
        <v>40700</v>
      </c>
      <c r="G1114" t="s">
        <v>784</v>
      </c>
      <c r="I1114" t="s">
        <v>122</v>
      </c>
      <c r="J1114">
        <v>2026</v>
      </c>
      <c r="K1114">
        <v>5</v>
      </c>
      <c r="L1114" t="s">
        <v>95</v>
      </c>
      <c r="M1114">
        <v>54.08</v>
      </c>
      <c r="N1114">
        <v>1</v>
      </c>
      <c r="O1114">
        <v>54.08</v>
      </c>
      <c r="P1114" t="s">
        <v>2111</v>
      </c>
    </row>
    <row r="1115" spans="1:17" hidden="1">
      <c r="A1115" t="s">
        <v>879</v>
      </c>
      <c r="B1115" t="s">
        <v>611</v>
      </c>
      <c r="C1115" t="s">
        <v>133</v>
      </c>
      <c r="D1115" t="s">
        <v>2113</v>
      </c>
      <c r="E1115" t="s">
        <v>105</v>
      </c>
      <c r="F1115">
        <v>40700</v>
      </c>
      <c r="G1115" t="s">
        <v>784</v>
      </c>
      <c r="I1115" t="s">
        <v>123</v>
      </c>
      <c r="J1115">
        <v>2026</v>
      </c>
      <c r="K1115">
        <v>5</v>
      </c>
      <c r="L1115" t="s">
        <v>95</v>
      </c>
      <c r="M1115">
        <v>135.19999999999999</v>
      </c>
      <c r="N1115">
        <v>1</v>
      </c>
      <c r="O1115">
        <v>135.19999999999999</v>
      </c>
      <c r="P1115" t="s">
        <v>2111</v>
      </c>
    </row>
    <row r="1116" spans="1:17" hidden="1">
      <c r="A1116" t="s">
        <v>879</v>
      </c>
      <c r="B1116" t="s">
        <v>611</v>
      </c>
      <c r="C1116" t="s">
        <v>133</v>
      </c>
      <c r="D1116" t="s">
        <v>2113</v>
      </c>
      <c r="E1116" t="s">
        <v>106</v>
      </c>
      <c r="F1116">
        <v>40700</v>
      </c>
      <c r="G1116" t="s">
        <v>784</v>
      </c>
      <c r="I1116" t="s">
        <v>112</v>
      </c>
      <c r="J1116">
        <v>2026</v>
      </c>
      <c r="K1116">
        <v>5</v>
      </c>
      <c r="L1116" t="s">
        <v>95</v>
      </c>
      <c r="M1116">
        <v>95.63</v>
      </c>
      <c r="N1116">
        <v>1</v>
      </c>
      <c r="O1116">
        <v>95.63</v>
      </c>
      <c r="P1116" t="s">
        <v>2111</v>
      </c>
    </row>
    <row r="1117" spans="1:17" hidden="1">
      <c r="A1117" t="s">
        <v>879</v>
      </c>
      <c r="B1117" t="s">
        <v>202</v>
      </c>
      <c r="C1117" t="s">
        <v>133</v>
      </c>
      <c r="D1117" t="s">
        <v>2113</v>
      </c>
      <c r="E1117" t="s">
        <v>103</v>
      </c>
      <c r="F1117">
        <v>40700</v>
      </c>
      <c r="G1117" t="s">
        <v>784</v>
      </c>
      <c r="I1117" t="s">
        <v>120</v>
      </c>
      <c r="J1117">
        <v>2026</v>
      </c>
      <c r="K1117">
        <v>5</v>
      </c>
      <c r="L1117" t="s">
        <v>95</v>
      </c>
      <c r="M1117">
        <v>72.59</v>
      </c>
      <c r="N1117">
        <v>1</v>
      </c>
      <c r="O1117">
        <v>72.59</v>
      </c>
      <c r="P1117" t="s">
        <v>2111</v>
      </c>
      <c r="Q1117">
        <v>1</v>
      </c>
    </row>
    <row r="1118" spans="1:17" hidden="1">
      <c r="A1118" t="s">
        <v>879</v>
      </c>
      <c r="B1118" t="s">
        <v>202</v>
      </c>
      <c r="C1118" t="s">
        <v>133</v>
      </c>
      <c r="D1118" t="s">
        <v>2113</v>
      </c>
      <c r="E1118" t="s">
        <v>105</v>
      </c>
      <c r="F1118">
        <v>40700</v>
      </c>
      <c r="G1118" t="s">
        <v>784</v>
      </c>
      <c r="I1118" t="s">
        <v>122</v>
      </c>
      <c r="J1118">
        <v>2026</v>
      </c>
      <c r="K1118">
        <v>5</v>
      </c>
      <c r="L1118" t="s">
        <v>95</v>
      </c>
      <c r="M1118">
        <v>162.24</v>
      </c>
      <c r="N1118">
        <v>1</v>
      </c>
      <c r="O1118">
        <v>162.24</v>
      </c>
      <c r="P1118" t="s">
        <v>2111</v>
      </c>
    </row>
    <row r="1119" spans="1:17" hidden="1">
      <c r="A1119" t="s">
        <v>879</v>
      </c>
      <c r="B1119" t="s">
        <v>202</v>
      </c>
      <c r="C1119" t="s">
        <v>133</v>
      </c>
      <c r="D1119" t="s">
        <v>2113</v>
      </c>
      <c r="E1119" t="s">
        <v>105</v>
      </c>
      <c r="F1119">
        <v>40700</v>
      </c>
      <c r="G1119" t="s">
        <v>784</v>
      </c>
      <c r="I1119" t="s">
        <v>123</v>
      </c>
      <c r="J1119">
        <v>2026</v>
      </c>
      <c r="K1119">
        <v>5</v>
      </c>
      <c r="L1119" t="s">
        <v>95</v>
      </c>
      <c r="M1119">
        <v>405.6</v>
      </c>
      <c r="N1119">
        <v>1</v>
      </c>
      <c r="O1119">
        <v>405.6</v>
      </c>
      <c r="P1119" t="s">
        <v>2111</v>
      </c>
    </row>
    <row r="1120" spans="1:17" hidden="1">
      <c r="A1120" t="s">
        <v>879</v>
      </c>
      <c r="B1120" t="s">
        <v>202</v>
      </c>
      <c r="C1120" t="s">
        <v>133</v>
      </c>
      <c r="D1120" t="s">
        <v>2113</v>
      </c>
      <c r="E1120" t="s">
        <v>106</v>
      </c>
      <c r="F1120">
        <v>40700</v>
      </c>
      <c r="G1120" t="s">
        <v>784</v>
      </c>
      <c r="I1120" t="s">
        <v>112</v>
      </c>
      <c r="J1120">
        <v>2026</v>
      </c>
      <c r="K1120">
        <v>5</v>
      </c>
      <c r="L1120" t="s">
        <v>95</v>
      </c>
      <c r="M1120">
        <v>95.63</v>
      </c>
      <c r="N1120">
        <v>1</v>
      </c>
      <c r="O1120">
        <v>95.63</v>
      </c>
      <c r="P1120" t="s">
        <v>2111</v>
      </c>
    </row>
    <row r="1121" spans="1:17" hidden="1">
      <c r="A1121" t="s">
        <v>879</v>
      </c>
      <c r="B1121" t="s">
        <v>2171</v>
      </c>
      <c r="C1121" t="s">
        <v>133</v>
      </c>
      <c r="D1121" t="s">
        <v>2113</v>
      </c>
      <c r="E1121" t="s">
        <v>106</v>
      </c>
      <c r="F1121">
        <v>40700</v>
      </c>
      <c r="G1121" t="s">
        <v>784</v>
      </c>
      <c r="I1121" t="s">
        <v>112</v>
      </c>
      <c r="J1121">
        <v>2026</v>
      </c>
      <c r="K1121">
        <v>5</v>
      </c>
      <c r="L1121" t="s">
        <v>95</v>
      </c>
      <c r="M1121">
        <v>95.63</v>
      </c>
      <c r="N1121">
        <v>1</v>
      </c>
      <c r="O1121">
        <v>95.63</v>
      </c>
      <c r="P1121" t="s">
        <v>2111</v>
      </c>
    </row>
    <row r="1122" spans="1:17" hidden="1">
      <c r="A1122" t="s">
        <v>879</v>
      </c>
      <c r="B1122" t="s">
        <v>206</v>
      </c>
      <c r="C1122" t="s">
        <v>133</v>
      </c>
      <c r="D1122" t="s">
        <v>2113</v>
      </c>
      <c r="E1122" t="s">
        <v>103</v>
      </c>
      <c r="F1122">
        <v>40700</v>
      </c>
      <c r="G1122" t="s">
        <v>784</v>
      </c>
      <c r="I1122" t="s">
        <v>120</v>
      </c>
      <c r="J1122">
        <v>2026</v>
      </c>
      <c r="K1122">
        <v>5</v>
      </c>
      <c r="L1122" t="s">
        <v>95</v>
      </c>
      <c r="M1122">
        <v>72.59</v>
      </c>
      <c r="N1122">
        <v>1</v>
      </c>
      <c r="O1122">
        <v>72.59</v>
      </c>
      <c r="P1122" t="s">
        <v>2111</v>
      </c>
      <c r="Q1122">
        <v>1</v>
      </c>
    </row>
    <row r="1123" spans="1:17" hidden="1">
      <c r="A1123" t="s">
        <v>879</v>
      </c>
      <c r="B1123" t="s">
        <v>206</v>
      </c>
      <c r="C1123" t="s">
        <v>133</v>
      </c>
      <c r="D1123" t="s">
        <v>2113</v>
      </c>
      <c r="E1123" t="s">
        <v>106</v>
      </c>
      <c r="F1123">
        <v>40700</v>
      </c>
      <c r="G1123" t="s">
        <v>784</v>
      </c>
      <c r="I1123" t="s">
        <v>112</v>
      </c>
      <c r="J1123">
        <v>2026</v>
      </c>
      <c r="K1123">
        <v>5</v>
      </c>
      <c r="L1123" t="s">
        <v>95</v>
      </c>
      <c r="M1123">
        <v>95.63</v>
      </c>
      <c r="N1123">
        <v>1</v>
      </c>
      <c r="O1123">
        <v>95.63</v>
      </c>
      <c r="P1123" t="s">
        <v>2111</v>
      </c>
    </row>
    <row r="1124" spans="1:17" hidden="1">
      <c r="A1124" t="s">
        <v>879</v>
      </c>
      <c r="B1124" t="s">
        <v>207</v>
      </c>
      <c r="C1124" t="s">
        <v>133</v>
      </c>
      <c r="D1124" t="s">
        <v>2113</v>
      </c>
      <c r="E1124" t="s">
        <v>106</v>
      </c>
      <c r="F1124">
        <v>40700</v>
      </c>
      <c r="G1124" t="s">
        <v>784</v>
      </c>
      <c r="I1124" t="s">
        <v>112</v>
      </c>
      <c r="J1124">
        <v>2026</v>
      </c>
      <c r="K1124">
        <v>5</v>
      </c>
      <c r="L1124" t="s">
        <v>95</v>
      </c>
      <c r="M1124">
        <v>95.63</v>
      </c>
      <c r="N1124">
        <v>1</v>
      </c>
      <c r="O1124">
        <v>95.63</v>
      </c>
      <c r="P1124" t="s">
        <v>2111</v>
      </c>
    </row>
    <row r="1125" spans="1:17" hidden="1">
      <c r="A1125" t="s">
        <v>879</v>
      </c>
      <c r="B1125" t="s">
        <v>209</v>
      </c>
      <c r="C1125" t="s">
        <v>133</v>
      </c>
      <c r="D1125" t="s">
        <v>2113</v>
      </c>
      <c r="E1125" t="s">
        <v>92</v>
      </c>
      <c r="F1125">
        <v>40700</v>
      </c>
      <c r="G1125" t="s">
        <v>784</v>
      </c>
      <c r="I1125" t="s">
        <v>2158</v>
      </c>
      <c r="J1125">
        <v>2026</v>
      </c>
      <c r="K1125">
        <v>5</v>
      </c>
      <c r="L1125" t="s">
        <v>95</v>
      </c>
      <c r="M1125">
        <v>258.7</v>
      </c>
      <c r="N1125">
        <v>1</v>
      </c>
      <c r="O1125">
        <v>258.7</v>
      </c>
      <c r="P1125" t="s">
        <v>2111</v>
      </c>
    </row>
    <row r="1126" spans="1:17" hidden="1">
      <c r="A1126" t="s">
        <v>879</v>
      </c>
      <c r="B1126" t="s">
        <v>209</v>
      </c>
      <c r="C1126" t="s">
        <v>133</v>
      </c>
      <c r="D1126" t="s">
        <v>2113</v>
      </c>
      <c r="E1126" t="s">
        <v>103</v>
      </c>
      <c r="F1126">
        <v>40700</v>
      </c>
      <c r="G1126" t="s">
        <v>784</v>
      </c>
      <c r="I1126" t="s">
        <v>120</v>
      </c>
      <c r="J1126">
        <v>2026</v>
      </c>
      <c r="K1126">
        <v>5</v>
      </c>
      <c r="L1126" t="s">
        <v>95</v>
      </c>
      <c r="M1126">
        <v>299.61</v>
      </c>
      <c r="N1126">
        <v>1</v>
      </c>
      <c r="O1126">
        <v>299.61</v>
      </c>
      <c r="P1126" t="s">
        <v>2111</v>
      </c>
      <c r="Q1126">
        <v>1</v>
      </c>
    </row>
    <row r="1127" spans="1:17" hidden="1">
      <c r="A1127" t="s">
        <v>879</v>
      </c>
      <c r="B1127" t="s">
        <v>209</v>
      </c>
      <c r="C1127" t="s">
        <v>133</v>
      </c>
      <c r="D1127" t="s">
        <v>2113</v>
      </c>
      <c r="E1127" t="s">
        <v>92</v>
      </c>
      <c r="F1127">
        <v>40700</v>
      </c>
      <c r="G1127" t="s">
        <v>784</v>
      </c>
      <c r="I1127" t="s">
        <v>256</v>
      </c>
      <c r="J1127">
        <v>2026</v>
      </c>
      <c r="K1127">
        <v>5</v>
      </c>
      <c r="L1127" t="s">
        <v>95</v>
      </c>
      <c r="M1127">
        <v>170.24</v>
      </c>
      <c r="N1127">
        <v>1</v>
      </c>
      <c r="O1127">
        <v>170.24</v>
      </c>
      <c r="P1127" t="s">
        <v>2111</v>
      </c>
      <c r="Q1127">
        <v>1</v>
      </c>
    </row>
    <row r="1128" spans="1:17" hidden="1">
      <c r="A1128" t="s">
        <v>879</v>
      </c>
      <c r="B1128" t="s">
        <v>209</v>
      </c>
      <c r="C1128" t="s">
        <v>133</v>
      </c>
      <c r="D1128" t="s">
        <v>2113</v>
      </c>
      <c r="E1128" t="s">
        <v>92</v>
      </c>
      <c r="F1128">
        <v>40700</v>
      </c>
      <c r="G1128" t="s">
        <v>784</v>
      </c>
      <c r="I1128" t="s">
        <v>257</v>
      </c>
      <c r="J1128">
        <v>2026</v>
      </c>
      <c r="K1128">
        <v>5</v>
      </c>
      <c r="L1128" t="s">
        <v>95</v>
      </c>
      <c r="M1128">
        <v>150.65</v>
      </c>
      <c r="N1128">
        <v>1</v>
      </c>
      <c r="O1128">
        <v>150.65</v>
      </c>
      <c r="P1128" t="s">
        <v>2111</v>
      </c>
    </row>
    <row r="1129" spans="1:17" hidden="1">
      <c r="A1129" t="s">
        <v>879</v>
      </c>
      <c r="B1129" t="s">
        <v>209</v>
      </c>
      <c r="C1129" t="s">
        <v>133</v>
      </c>
      <c r="D1129" t="s">
        <v>2113</v>
      </c>
      <c r="E1129" t="s">
        <v>106</v>
      </c>
      <c r="F1129">
        <v>40700</v>
      </c>
      <c r="G1129" t="s">
        <v>784</v>
      </c>
      <c r="I1129" t="s">
        <v>112</v>
      </c>
      <c r="J1129">
        <v>2026</v>
      </c>
      <c r="K1129">
        <v>5</v>
      </c>
      <c r="L1129" t="s">
        <v>95</v>
      </c>
      <c r="M1129">
        <v>95.63</v>
      </c>
      <c r="N1129">
        <v>1</v>
      </c>
      <c r="O1129">
        <v>95.63</v>
      </c>
      <c r="P1129" t="s">
        <v>2111</v>
      </c>
    </row>
    <row r="1130" spans="1:17" hidden="1">
      <c r="A1130" t="s">
        <v>879</v>
      </c>
      <c r="B1130" t="s">
        <v>2172</v>
      </c>
      <c r="C1130" t="s">
        <v>133</v>
      </c>
      <c r="D1130" t="s">
        <v>2113</v>
      </c>
      <c r="E1130" t="s">
        <v>103</v>
      </c>
      <c r="F1130">
        <v>40700</v>
      </c>
      <c r="G1130" t="s">
        <v>784</v>
      </c>
      <c r="I1130" t="s">
        <v>120</v>
      </c>
      <c r="J1130">
        <v>2026</v>
      </c>
      <c r="K1130">
        <v>5</v>
      </c>
      <c r="L1130" t="s">
        <v>95</v>
      </c>
      <c r="M1130">
        <v>145.18</v>
      </c>
      <c r="N1130">
        <v>1</v>
      </c>
      <c r="O1130">
        <v>145.18</v>
      </c>
      <c r="P1130" t="s">
        <v>2111</v>
      </c>
      <c r="Q1130">
        <v>1</v>
      </c>
    </row>
    <row r="1131" spans="1:17" hidden="1">
      <c r="A1131" t="s">
        <v>879</v>
      </c>
      <c r="B1131" t="s">
        <v>2172</v>
      </c>
      <c r="C1131" t="s">
        <v>133</v>
      </c>
      <c r="D1131" t="s">
        <v>2113</v>
      </c>
      <c r="E1131" t="s">
        <v>106</v>
      </c>
      <c r="F1131">
        <v>40700</v>
      </c>
      <c r="G1131" t="s">
        <v>784</v>
      </c>
      <c r="I1131" t="s">
        <v>112</v>
      </c>
      <c r="J1131">
        <v>2026</v>
      </c>
      <c r="K1131">
        <v>5</v>
      </c>
      <c r="L1131" t="s">
        <v>95</v>
      </c>
      <c r="M1131">
        <v>95.63</v>
      </c>
      <c r="N1131">
        <v>1</v>
      </c>
      <c r="O1131">
        <v>95.63</v>
      </c>
      <c r="P1131" t="s">
        <v>2111</v>
      </c>
    </row>
    <row r="1132" spans="1:17" hidden="1">
      <c r="A1132" t="s">
        <v>879</v>
      </c>
      <c r="B1132" t="s">
        <v>679</v>
      </c>
      <c r="C1132" t="s">
        <v>133</v>
      </c>
      <c r="D1132" t="s">
        <v>2113</v>
      </c>
      <c r="E1132" t="s">
        <v>105</v>
      </c>
      <c r="F1132">
        <v>40700</v>
      </c>
      <c r="G1132" t="s">
        <v>784</v>
      </c>
      <c r="I1132" t="s">
        <v>122</v>
      </c>
      <c r="J1132">
        <v>2026</v>
      </c>
      <c r="K1132">
        <v>5</v>
      </c>
      <c r="L1132" t="s">
        <v>95</v>
      </c>
      <c r="M1132">
        <v>108.16</v>
      </c>
      <c r="N1132">
        <v>1</v>
      </c>
      <c r="O1132">
        <v>108.16</v>
      </c>
      <c r="P1132" t="s">
        <v>2111</v>
      </c>
    </row>
    <row r="1133" spans="1:17" hidden="1">
      <c r="A1133" t="s">
        <v>879</v>
      </c>
      <c r="B1133" t="s">
        <v>679</v>
      </c>
      <c r="C1133" t="s">
        <v>133</v>
      </c>
      <c r="D1133" t="s">
        <v>2113</v>
      </c>
      <c r="E1133" t="s">
        <v>105</v>
      </c>
      <c r="F1133">
        <v>40700</v>
      </c>
      <c r="G1133" t="s">
        <v>784</v>
      </c>
      <c r="I1133" t="s">
        <v>123</v>
      </c>
      <c r="J1133">
        <v>2026</v>
      </c>
      <c r="K1133">
        <v>5</v>
      </c>
      <c r="L1133" t="s">
        <v>95</v>
      </c>
      <c r="M1133">
        <v>270.39999999999998</v>
      </c>
      <c r="N1133">
        <v>1</v>
      </c>
      <c r="O1133">
        <v>270.39999999999998</v>
      </c>
      <c r="P1133" t="s">
        <v>2111</v>
      </c>
    </row>
    <row r="1134" spans="1:17" hidden="1">
      <c r="A1134" t="s">
        <v>879</v>
      </c>
      <c r="B1134" t="s">
        <v>679</v>
      </c>
      <c r="C1134" t="s">
        <v>133</v>
      </c>
      <c r="D1134" t="s">
        <v>2113</v>
      </c>
      <c r="E1134" t="s">
        <v>106</v>
      </c>
      <c r="F1134">
        <v>40700</v>
      </c>
      <c r="G1134" t="s">
        <v>784</v>
      </c>
      <c r="I1134" t="s">
        <v>112</v>
      </c>
      <c r="J1134">
        <v>2026</v>
      </c>
      <c r="K1134">
        <v>5</v>
      </c>
      <c r="L1134" t="s">
        <v>95</v>
      </c>
      <c r="M1134">
        <v>95.63</v>
      </c>
      <c r="N1134">
        <v>1</v>
      </c>
      <c r="O1134">
        <v>95.63</v>
      </c>
      <c r="P1134" t="s">
        <v>2111</v>
      </c>
    </row>
    <row r="1135" spans="1:17" hidden="1">
      <c r="A1135" t="s">
        <v>879</v>
      </c>
      <c r="B1135" t="s">
        <v>680</v>
      </c>
      <c r="C1135" t="s">
        <v>133</v>
      </c>
      <c r="D1135" t="s">
        <v>2113</v>
      </c>
      <c r="E1135" t="s">
        <v>103</v>
      </c>
      <c r="F1135">
        <v>40700</v>
      </c>
      <c r="G1135" t="s">
        <v>784</v>
      </c>
      <c r="I1135" t="s">
        <v>120</v>
      </c>
      <c r="J1135">
        <v>2026</v>
      </c>
      <c r="K1135">
        <v>5</v>
      </c>
      <c r="L1135" t="s">
        <v>95</v>
      </c>
      <c r="M1135">
        <v>72.59</v>
      </c>
      <c r="N1135">
        <v>1</v>
      </c>
      <c r="O1135">
        <v>72.59</v>
      </c>
      <c r="P1135" t="s">
        <v>2111</v>
      </c>
      <c r="Q1135">
        <v>1</v>
      </c>
    </row>
    <row r="1136" spans="1:17" hidden="1">
      <c r="A1136" t="s">
        <v>879</v>
      </c>
      <c r="B1136" t="s">
        <v>680</v>
      </c>
      <c r="C1136" t="s">
        <v>133</v>
      </c>
      <c r="D1136" t="s">
        <v>2113</v>
      </c>
      <c r="E1136" t="s">
        <v>106</v>
      </c>
      <c r="F1136">
        <v>40700</v>
      </c>
      <c r="G1136" t="s">
        <v>784</v>
      </c>
      <c r="I1136" t="s">
        <v>112</v>
      </c>
      <c r="J1136">
        <v>2026</v>
      </c>
      <c r="K1136">
        <v>5</v>
      </c>
      <c r="L1136" t="s">
        <v>95</v>
      </c>
      <c r="M1136">
        <v>95.63</v>
      </c>
      <c r="N1136">
        <v>1</v>
      </c>
      <c r="O1136">
        <v>95.63</v>
      </c>
      <c r="P1136" t="s">
        <v>2111</v>
      </c>
    </row>
    <row r="1137" spans="1:17" hidden="1">
      <c r="A1137" t="s">
        <v>879</v>
      </c>
      <c r="B1137" t="s">
        <v>210</v>
      </c>
      <c r="C1137" t="s">
        <v>133</v>
      </c>
      <c r="D1137" t="s">
        <v>2113</v>
      </c>
      <c r="E1137" t="s">
        <v>106</v>
      </c>
      <c r="F1137">
        <v>40700</v>
      </c>
      <c r="G1137" t="s">
        <v>784</v>
      </c>
      <c r="I1137" t="s">
        <v>112</v>
      </c>
      <c r="J1137">
        <v>2026</v>
      </c>
      <c r="K1137">
        <v>5</v>
      </c>
      <c r="L1137" t="s">
        <v>95</v>
      </c>
      <c r="M1137">
        <v>95.63</v>
      </c>
      <c r="N1137">
        <v>1</v>
      </c>
      <c r="O1137">
        <v>95.63</v>
      </c>
      <c r="P1137" t="s">
        <v>2111</v>
      </c>
    </row>
    <row r="1138" spans="1:17" hidden="1">
      <c r="A1138" t="s">
        <v>879</v>
      </c>
      <c r="B1138" t="s">
        <v>211</v>
      </c>
      <c r="C1138" t="s">
        <v>133</v>
      </c>
      <c r="D1138" t="s">
        <v>2113</v>
      </c>
      <c r="E1138" t="s">
        <v>103</v>
      </c>
      <c r="F1138">
        <v>40700</v>
      </c>
      <c r="G1138" t="s">
        <v>784</v>
      </c>
      <c r="I1138" t="s">
        <v>120</v>
      </c>
      <c r="J1138">
        <v>2026</v>
      </c>
      <c r="K1138">
        <v>5</v>
      </c>
      <c r="L1138" t="s">
        <v>95</v>
      </c>
      <c r="M1138">
        <v>72.59</v>
      </c>
      <c r="N1138">
        <v>1</v>
      </c>
      <c r="O1138">
        <v>72.59</v>
      </c>
      <c r="P1138" t="s">
        <v>2111</v>
      </c>
      <c r="Q1138">
        <v>1</v>
      </c>
    </row>
    <row r="1139" spans="1:17" hidden="1">
      <c r="A1139" t="s">
        <v>879</v>
      </c>
      <c r="B1139" t="s">
        <v>211</v>
      </c>
      <c r="C1139" t="s">
        <v>133</v>
      </c>
      <c r="D1139" t="s">
        <v>2113</v>
      </c>
      <c r="E1139" t="s">
        <v>106</v>
      </c>
      <c r="F1139">
        <v>40700</v>
      </c>
      <c r="G1139" t="s">
        <v>784</v>
      </c>
      <c r="I1139" t="s">
        <v>112</v>
      </c>
      <c r="J1139">
        <v>2026</v>
      </c>
      <c r="K1139">
        <v>5</v>
      </c>
      <c r="L1139" t="s">
        <v>95</v>
      </c>
      <c r="M1139">
        <v>95.63</v>
      </c>
      <c r="N1139">
        <v>1</v>
      </c>
      <c r="O1139">
        <v>95.63</v>
      </c>
      <c r="P1139" t="s">
        <v>2111</v>
      </c>
    </row>
    <row r="1140" spans="1:17" hidden="1">
      <c r="A1140" t="s">
        <v>879</v>
      </c>
      <c r="B1140" t="s">
        <v>214</v>
      </c>
      <c r="C1140" t="s">
        <v>133</v>
      </c>
      <c r="D1140" t="s">
        <v>2113</v>
      </c>
      <c r="E1140" t="s">
        <v>103</v>
      </c>
      <c r="F1140">
        <v>40700</v>
      </c>
      <c r="G1140" t="s">
        <v>784</v>
      </c>
      <c r="I1140" t="s">
        <v>120</v>
      </c>
      <c r="J1140">
        <v>2026</v>
      </c>
      <c r="K1140">
        <v>5</v>
      </c>
      <c r="L1140" t="s">
        <v>95</v>
      </c>
      <c r="M1140">
        <v>270.45</v>
      </c>
      <c r="N1140">
        <v>1</v>
      </c>
      <c r="O1140">
        <v>270.45</v>
      </c>
      <c r="P1140" t="s">
        <v>2111</v>
      </c>
      <c r="Q1140">
        <v>1</v>
      </c>
    </row>
    <row r="1141" spans="1:17" hidden="1">
      <c r="A1141" t="s">
        <v>879</v>
      </c>
      <c r="B1141" t="s">
        <v>214</v>
      </c>
      <c r="C1141" t="s">
        <v>133</v>
      </c>
      <c r="D1141" t="s">
        <v>2113</v>
      </c>
      <c r="E1141" t="s">
        <v>105</v>
      </c>
      <c r="F1141">
        <v>40700</v>
      </c>
      <c r="G1141" t="s">
        <v>784</v>
      </c>
      <c r="I1141" t="s">
        <v>122</v>
      </c>
      <c r="J1141">
        <v>2026</v>
      </c>
      <c r="K1141">
        <v>5</v>
      </c>
      <c r="L1141" t="s">
        <v>95</v>
      </c>
      <c r="M1141">
        <v>54.08</v>
      </c>
      <c r="N1141">
        <v>1</v>
      </c>
      <c r="O1141">
        <v>54.08</v>
      </c>
      <c r="P1141" t="s">
        <v>2111</v>
      </c>
    </row>
    <row r="1142" spans="1:17" hidden="1">
      <c r="A1142" t="s">
        <v>879</v>
      </c>
      <c r="B1142" t="s">
        <v>214</v>
      </c>
      <c r="C1142" t="s">
        <v>133</v>
      </c>
      <c r="D1142" t="s">
        <v>2113</v>
      </c>
      <c r="E1142" t="s">
        <v>105</v>
      </c>
      <c r="F1142">
        <v>40700</v>
      </c>
      <c r="G1142" t="s">
        <v>784</v>
      </c>
      <c r="I1142" t="s">
        <v>123</v>
      </c>
      <c r="J1142">
        <v>2026</v>
      </c>
      <c r="K1142">
        <v>5</v>
      </c>
      <c r="L1142" t="s">
        <v>95</v>
      </c>
      <c r="M1142">
        <v>135.19999999999999</v>
      </c>
      <c r="N1142">
        <v>1</v>
      </c>
      <c r="O1142">
        <v>135.19999999999999</v>
      </c>
      <c r="P1142" t="s">
        <v>2111</v>
      </c>
    </row>
    <row r="1143" spans="1:17" hidden="1">
      <c r="A1143" t="s">
        <v>879</v>
      </c>
      <c r="B1143" t="s">
        <v>214</v>
      </c>
      <c r="C1143" t="s">
        <v>133</v>
      </c>
      <c r="D1143" t="s">
        <v>2113</v>
      </c>
      <c r="E1143" t="s">
        <v>106</v>
      </c>
      <c r="F1143">
        <v>40700</v>
      </c>
      <c r="G1143" t="s">
        <v>784</v>
      </c>
      <c r="I1143" t="s">
        <v>112</v>
      </c>
      <c r="J1143">
        <v>2026</v>
      </c>
      <c r="K1143">
        <v>5</v>
      </c>
      <c r="L1143" t="s">
        <v>95</v>
      </c>
      <c r="M1143">
        <v>95.63</v>
      </c>
      <c r="N1143">
        <v>1</v>
      </c>
      <c r="O1143">
        <v>95.63</v>
      </c>
      <c r="P1143" t="s">
        <v>2111</v>
      </c>
    </row>
    <row r="1144" spans="1:17" hidden="1">
      <c r="A1144" t="s">
        <v>879</v>
      </c>
      <c r="B1144" t="s">
        <v>2173</v>
      </c>
      <c r="C1144" t="s">
        <v>133</v>
      </c>
      <c r="D1144" t="s">
        <v>2113</v>
      </c>
      <c r="E1144" t="s">
        <v>103</v>
      </c>
      <c r="F1144">
        <v>40700</v>
      </c>
      <c r="G1144" t="s">
        <v>784</v>
      </c>
      <c r="I1144" t="s">
        <v>120</v>
      </c>
      <c r="J1144">
        <v>2026</v>
      </c>
      <c r="K1144">
        <v>5</v>
      </c>
      <c r="L1144" t="s">
        <v>95</v>
      </c>
      <c r="M1144">
        <v>72.59</v>
      </c>
      <c r="N1144">
        <v>1</v>
      </c>
      <c r="O1144">
        <v>72.59</v>
      </c>
      <c r="P1144" t="s">
        <v>2111</v>
      </c>
      <c r="Q1144">
        <v>1</v>
      </c>
    </row>
    <row r="1145" spans="1:17" hidden="1">
      <c r="A1145" t="s">
        <v>879</v>
      </c>
      <c r="B1145" t="s">
        <v>2173</v>
      </c>
      <c r="C1145" t="s">
        <v>133</v>
      </c>
      <c r="D1145" t="s">
        <v>2113</v>
      </c>
      <c r="E1145" t="s">
        <v>105</v>
      </c>
      <c r="F1145">
        <v>40700</v>
      </c>
      <c r="G1145" t="s">
        <v>784</v>
      </c>
      <c r="I1145" t="s">
        <v>122</v>
      </c>
      <c r="J1145">
        <v>2026</v>
      </c>
      <c r="K1145">
        <v>5</v>
      </c>
      <c r="L1145" t="s">
        <v>95</v>
      </c>
      <c r="M1145">
        <v>54.08</v>
      </c>
      <c r="N1145">
        <v>1</v>
      </c>
      <c r="O1145">
        <v>54.08</v>
      </c>
      <c r="P1145" t="s">
        <v>2111</v>
      </c>
    </row>
    <row r="1146" spans="1:17" hidden="1">
      <c r="A1146" t="s">
        <v>879</v>
      </c>
      <c r="B1146" t="s">
        <v>2173</v>
      </c>
      <c r="C1146" t="s">
        <v>133</v>
      </c>
      <c r="D1146" t="s">
        <v>2113</v>
      </c>
      <c r="E1146" t="s">
        <v>105</v>
      </c>
      <c r="F1146">
        <v>40700</v>
      </c>
      <c r="G1146" t="s">
        <v>784</v>
      </c>
      <c r="I1146" t="s">
        <v>123</v>
      </c>
      <c r="J1146">
        <v>2026</v>
      </c>
      <c r="K1146">
        <v>5</v>
      </c>
      <c r="L1146" t="s">
        <v>95</v>
      </c>
      <c r="M1146">
        <v>135.19999999999999</v>
      </c>
      <c r="N1146">
        <v>1</v>
      </c>
      <c r="O1146">
        <v>135.19999999999999</v>
      </c>
      <c r="P1146" t="s">
        <v>2111</v>
      </c>
    </row>
    <row r="1147" spans="1:17" hidden="1">
      <c r="A1147" t="s">
        <v>879</v>
      </c>
      <c r="B1147" t="s">
        <v>2173</v>
      </c>
      <c r="C1147" t="s">
        <v>133</v>
      </c>
      <c r="D1147" t="s">
        <v>2113</v>
      </c>
      <c r="E1147" t="s">
        <v>106</v>
      </c>
      <c r="F1147">
        <v>40700</v>
      </c>
      <c r="G1147" t="s">
        <v>784</v>
      </c>
      <c r="I1147" t="s">
        <v>112</v>
      </c>
      <c r="J1147">
        <v>2026</v>
      </c>
      <c r="K1147">
        <v>5</v>
      </c>
      <c r="L1147" t="s">
        <v>95</v>
      </c>
      <c r="M1147">
        <v>95.63</v>
      </c>
      <c r="N1147">
        <v>1</v>
      </c>
      <c r="O1147">
        <v>95.63</v>
      </c>
      <c r="P1147" t="s">
        <v>2111</v>
      </c>
    </row>
    <row r="1148" spans="1:17" hidden="1">
      <c r="A1148" t="s">
        <v>879</v>
      </c>
      <c r="B1148" t="s">
        <v>216</v>
      </c>
      <c r="C1148" t="s">
        <v>133</v>
      </c>
      <c r="D1148" t="s">
        <v>2113</v>
      </c>
      <c r="E1148" t="s">
        <v>103</v>
      </c>
      <c r="F1148">
        <v>40700</v>
      </c>
      <c r="G1148" t="s">
        <v>784</v>
      </c>
      <c r="I1148" t="s">
        <v>120</v>
      </c>
      <c r="J1148">
        <v>2026</v>
      </c>
      <c r="K1148">
        <v>5</v>
      </c>
      <c r="L1148" t="s">
        <v>95</v>
      </c>
      <c r="M1148">
        <v>197.86</v>
      </c>
      <c r="N1148">
        <v>1</v>
      </c>
      <c r="O1148">
        <v>197.86</v>
      </c>
      <c r="P1148" t="s">
        <v>2111</v>
      </c>
      <c r="Q1148">
        <v>1</v>
      </c>
    </row>
    <row r="1149" spans="1:17" hidden="1">
      <c r="A1149" t="s">
        <v>879</v>
      </c>
      <c r="B1149" t="s">
        <v>216</v>
      </c>
      <c r="C1149" t="s">
        <v>133</v>
      </c>
      <c r="D1149" t="s">
        <v>2113</v>
      </c>
      <c r="E1149" t="s">
        <v>105</v>
      </c>
      <c r="F1149">
        <v>40700</v>
      </c>
      <c r="G1149" t="s">
        <v>784</v>
      </c>
      <c r="I1149" t="s">
        <v>122</v>
      </c>
      <c r="J1149">
        <v>2026</v>
      </c>
      <c r="K1149">
        <v>5</v>
      </c>
      <c r="L1149" t="s">
        <v>95</v>
      </c>
      <c r="M1149">
        <v>54.08</v>
      </c>
      <c r="N1149">
        <v>1</v>
      </c>
      <c r="O1149">
        <v>54.08</v>
      </c>
      <c r="P1149" t="s">
        <v>2111</v>
      </c>
    </row>
    <row r="1150" spans="1:17" hidden="1">
      <c r="A1150" t="s">
        <v>879</v>
      </c>
      <c r="B1150" t="s">
        <v>216</v>
      </c>
      <c r="C1150" t="s">
        <v>133</v>
      </c>
      <c r="D1150" t="s">
        <v>2113</v>
      </c>
      <c r="E1150" t="s">
        <v>105</v>
      </c>
      <c r="F1150">
        <v>40700</v>
      </c>
      <c r="G1150" t="s">
        <v>784</v>
      </c>
      <c r="I1150" t="s">
        <v>123</v>
      </c>
      <c r="J1150">
        <v>2026</v>
      </c>
      <c r="K1150">
        <v>5</v>
      </c>
      <c r="L1150" t="s">
        <v>95</v>
      </c>
      <c r="M1150">
        <v>135.19999999999999</v>
      </c>
      <c r="N1150">
        <v>1</v>
      </c>
      <c r="O1150">
        <v>135.19999999999999</v>
      </c>
      <c r="P1150" t="s">
        <v>2111</v>
      </c>
    </row>
    <row r="1151" spans="1:17" hidden="1">
      <c r="A1151" t="s">
        <v>879</v>
      </c>
      <c r="B1151" t="s">
        <v>216</v>
      </c>
      <c r="C1151" t="s">
        <v>133</v>
      </c>
      <c r="D1151" t="s">
        <v>2113</v>
      </c>
      <c r="E1151" t="s">
        <v>106</v>
      </c>
      <c r="F1151">
        <v>40700</v>
      </c>
      <c r="G1151" t="s">
        <v>784</v>
      </c>
      <c r="I1151" t="s">
        <v>112</v>
      </c>
      <c r="J1151">
        <v>2026</v>
      </c>
      <c r="K1151">
        <v>5</v>
      </c>
      <c r="L1151" t="s">
        <v>95</v>
      </c>
      <c r="M1151">
        <v>95.63</v>
      </c>
      <c r="N1151">
        <v>1</v>
      </c>
      <c r="O1151">
        <v>95.63</v>
      </c>
      <c r="P1151" t="s">
        <v>2111</v>
      </c>
    </row>
    <row r="1152" spans="1:17" hidden="1">
      <c r="A1152" t="s">
        <v>879</v>
      </c>
      <c r="B1152" t="s">
        <v>681</v>
      </c>
      <c r="C1152" t="s">
        <v>133</v>
      </c>
      <c r="D1152" t="s">
        <v>2113</v>
      </c>
      <c r="E1152" t="s">
        <v>103</v>
      </c>
      <c r="F1152">
        <v>40700</v>
      </c>
      <c r="G1152" t="s">
        <v>784</v>
      </c>
      <c r="I1152" t="s">
        <v>120</v>
      </c>
      <c r="J1152">
        <v>2026</v>
      </c>
      <c r="K1152">
        <v>5</v>
      </c>
      <c r="L1152" t="s">
        <v>95</v>
      </c>
      <c r="M1152">
        <v>72.59</v>
      </c>
      <c r="N1152">
        <v>1</v>
      </c>
      <c r="O1152">
        <v>72.59</v>
      </c>
      <c r="P1152" t="s">
        <v>2111</v>
      </c>
      <c r="Q1152">
        <v>1</v>
      </c>
    </row>
    <row r="1153" spans="1:17" hidden="1">
      <c r="A1153" t="s">
        <v>879</v>
      </c>
      <c r="B1153" t="s">
        <v>681</v>
      </c>
      <c r="C1153" t="s">
        <v>133</v>
      </c>
      <c r="D1153" t="s">
        <v>2113</v>
      </c>
      <c r="E1153" t="s">
        <v>105</v>
      </c>
      <c r="F1153">
        <v>40700</v>
      </c>
      <c r="G1153" t="s">
        <v>784</v>
      </c>
      <c r="I1153" t="s">
        <v>122</v>
      </c>
      <c r="J1153">
        <v>2026</v>
      </c>
      <c r="K1153">
        <v>5</v>
      </c>
      <c r="L1153" t="s">
        <v>95</v>
      </c>
      <c r="M1153">
        <v>54.08</v>
      </c>
      <c r="N1153">
        <v>1</v>
      </c>
      <c r="O1153">
        <v>54.08</v>
      </c>
      <c r="P1153" t="s">
        <v>2111</v>
      </c>
    </row>
    <row r="1154" spans="1:17" hidden="1">
      <c r="A1154" t="s">
        <v>879</v>
      </c>
      <c r="B1154" t="s">
        <v>681</v>
      </c>
      <c r="C1154" t="s">
        <v>133</v>
      </c>
      <c r="D1154" t="s">
        <v>2113</v>
      </c>
      <c r="E1154" t="s">
        <v>105</v>
      </c>
      <c r="F1154">
        <v>40700</v>
      </c>
      <c r="G1154" t="s">
        <v>784</v>
      </c>
      <c r="I1154" t="s">
        <v>123</v>
      </c>
      <c r="J1154">
        <v>2026</v>
      </c>
      <c r="K1154">
        <v>5</v>
      </c>
      <c r="L1154" t="s">
        <v>95</v>
      </c>
      <c r="M1154">
        <v>135.19999999999999</v>
      </c>
      <c r="N1154">
        <v>1</v>
      </c>
      <c r="O1154">
        <v>135.19999999999999</v>
      </c>
      <c r="P1154" t="s">
        <v>2111</v>
      </c>
    </row>
    <row r="1155" spans="1:17" hidden="1">
      <c r="A1155" t="s">
        <v>879</v>
      </c>
      <c r="B1155" t="s">
        <v>681</v>
      </c>
      <c r="C1155" t="s">
        <v>133</v>
      </c>
      <c r="D1155" t="s">
        <v>2113</v>
      </c>
      <c r="E1155" t="s">
        <v>106</v>
      </c>
      <c r="F1155">
        <v>40700</v>
      </c>
      <c r="G1155" t="s">
        <v>784</v>
      </c>
      <c r="I1155" t="s">
        <v>112</v>
      </c>
      <c r="J1155">
        <v>2026</v>
      </c>
      <c r="K1155">
        <v>5</v>
      </c>
      <c r="L1155" t="s">
        <v>95</v>
      </c>
      <c r="M1155">
        <v>95.63</v>
      </c>
      <c r="N1155">
        <v>1</v>
      </c>
      <c r="O1155">
        <v>95.63</v>
      </c>
      <c r="P1155" t="s">
        <v>2111</v>
      </c>
    </row>
    <row r="1156" spans="1:17" hidden="1">
      <c r="A1156" t="s">
        <v>879</v>
      </c>
      <c r="B1156" t="s">
        <v>682</v>
      </c>
      <c r="C1156" t="s">
        <v>133</v>
      </c>
      <c r="D1156" t="s">
        <v>2113</v>
      </c>
      <c r="E1156" t="s">
        <v>103</v>
      </c>
      <c r="F1156">
        <v>40700</v>
      </c>
      <c r="G1156" t="s">
        <v>784</v>
      </c>
      <c r="I1156" t="s">
        <v>120</v>
      </c>
      <c r="J1156">
        <v>2026</v>
      </c>
      <c r="K1156">
        <v>5</v>
      </c>
      <c r="L1156" t="s">
        <v>95</v>
      </c>
      <c r="M1156">
        <v>197.86</v>
      </c>
      <c r="N1156">
        <v>1</v>
      </c>
      <c r="O1156">
        <v>197.86</v>
      </c>
      <c r="P1156" t="s">
        <v>2111</v>
      </c>
      <c r="Q1156">
        <v>1</v>
      </c>
    </row>
    <row r="1157" spans="1:17" hidden="1">
      <c r="A1157" t="s">
        <v>879</v>
      </c>
      <c r="B1157" t="s">
        <v>682</v>
      </c>
      <c r="C1157" t="s">
        <v>133</v>
      </c>
      <c r="D1157" t="s">
        <v>2113</v>
      </c>
      <c r="E1157" t="s">
        <v>106</v>
      </c>
      <c r="F1157">
        <v>40700</v>
      </c>
      <c r="G1157" t="s">
        <v>784</v>
      </c>
      <c r="I1157" t="s">
        <v>112</v>
      </c>
      <c r="J1157">
        <v>2026</v>
      </c>
      <c r="K1157">
        <v>5</v>
      </c>
      <c r="L1157" t="s">
        <v>95</v>
      </c>
      <c r="M1157">
        <v>95.63</v>
      </c>
      <c r="N1157">
        <v>1</v>
      </c>
      <c r="O1157">
        <v>95.63</v>
      </c>
      <c r="P1157" t="s">
        <v>2111</v>
      </c>
    </row>
    <row r="1158" spans="1:17" hidden="1">
      <c r="A1158" t="s">
        <v>879</v>
      </c>
      <c r="B1158" t="s">
        <v>217</v>
      </c>
      <c r="C1158" t="s">
        <v>133</v>
      </c>
      <c r="D1158" t="s">
        <v>2113</v>
      </c>
      <c r="E1158" t="s">
        <v>103</v>
      </c>
      <c r="F1158">
        <v>40700</v>
      </c>
      <c r="G1158" t="s">
        <v>784</v>
      </c>
      <c r="I1158" t="s">
        <v>120</v>
      </c>
      <c r="J1158">
        <v>2026</v>
      </c>
      <c r="K1158">
        <v>5</v>
      </c>
      <c r="L1158" t="s">
        <v>95</v>
      </c>
      <c r="M1158">
        <v>323.13</v>
      </c>
      <c r="N1158">
        <v>1</v>
      </c>
      <c r="O1158">
        <v>323.13</v>
      </c>
      <c r="P1158" t="s">
        <v>2111</v>
      </c>
      <c r="Q1158">
        <v>1</v>
      </c>
    </row>
    <row r="1159" spans="1:17" hidden="1">
      <c r="A1159" t="s">
        <v>879</v>
      </c>
      <c r="B1159" t="s">
        <v>217</v>
      </c>
      <c r="C1159" t="s">
        <v>133</v>
      </c>
      <c r="D1159" t="s">
        <v>2113</v>
      </c>
      <c r="E1159" t="s">
        <v>105</v>
      </c>
      <c r="F1159">
        <v>40700</v>
      </c>
      <c r="G1159" t="s">
        <v>784</v>
      </c>
      <c r="I1159" t="s">
        <v>122</v>
      </c>
      <c r="J1159">
        <v>2026</v>
      </c>
      <c r="K1159">
        <v>5</v>
      </c>
      <c r="L1159" t="s">
        <v>95</v>
      </c>
      <c r="M1159">
        <v>54.08</v>
      </c>
      <c r="N1159">
        <v>1</v>
      </c>
      <c r="O1159">
        <v>54.08</v>
      </c>
      <c r="P1159" t="s">
        <v>2111</v>
      </c>
    </row>
    <row r="1160" spans="1:17" hidden="1">
      <c r="A1160" t="s">
        <v>879</v>
      </c>
      <c r="B1160" t="s">
        <v>217</v>
      </c>
      <c r="C1160" t="s">
        <v>133</v>
      </c>
      <c r="D1160" t="s">
        <v>2113</v>
      </c>
      <c r="E1160" t="s">
        <v>105</v>
      </c>
      <c r="F1160">
        <v>40700</v>
      </c>
      <c r="G1160" t="s">
        <v>784</v>
      </c>
      <c r="I1160" t="s">
        <v>123</v>
      </c>
      <c r="J1160">
        <v>2026</v>
      </c>
      <c r="K1160">
        <v>5</v>
      </c>
      <c r="L1160" t="s">
        <v>95</v>
      </c>
      <c r="M1160">
        <v>135.19999999999999</v>
      </c>
      <c r="N1160">
        <v>1</v>
      </c>
      <c r="O1160">
        <v>135.19999999999999</v>
      </c>
      <c r="P1160" t="s">
        <v>2111</v>
      </c>
    </row>
    <row r="1161" spans="1:17" hidden="1">
      <c r="A1161" t="s">
        <v>879</v>
      </c>
      <c r="B1161" t="s">
        <v>217</v>
      </c>
      <c r="C1161" t="s">
        <v>133</v>
      </c>
      <c r="D1161" t="s">
        <v>2113</v>
      </c>
      <c r="E1161" t="s">
        <v>106</v>
      </c>
      <c r="F1161">
        <v>40700</v>
      </c>
      <c r="G1161" t="s">
        <v>784</v>
      </c>
      <c r="I1161" t="s">
        <v>112</v>
      </c>
      <c r="J1161">
        <v>2026</v>
      </c>
      <c r="K1161">
        <v>5</v>
      </c>
      <c r="L1161" t="s">
        <v>95</v>
      </c>
      <c r="M1161">
        <v>95.63</v>
      </c>
      <c r="N1161">
        <v>1</v>
      </c>
      <c r="O1161">
        <v>95.63</v>
      </c>
      <c r="P1161" t="s">
        <v>2111</v>
      </c>
    </row>
    <row r="1162" spans="1:17" hidden="1">
      <c r="A1162" t="s">
        <v>879</v>
      </c>
      <c r="B1162" t="s">
        <v>218</v>
      </c>
      <c r="C1162" t="s">
        <v>133</v>
      </c>
      <c r="D1162" t="s">
        <v>2113</v>
      </c>
      <c r="E1162" t="s">
        <v>106</v>
      </c>
      <c r="F1162">
        <v>40700</v>
      </c>
      <c r="G1162" t="s">
        <v>784</v>
      </c>
      <c r="I1162" t="s">
        <v>112</v>
      </c>
      <c r="J1162">
        <v>2026</v>
      </c>
      <c r="K1162">
        <v>5</v>
      </c>
      <c r="L1162" t="s">
        <v>95</v>
      </c>
      <c r="M1162">
        <v>95.63</v>
      </c>
      <c r="N1162">
        <v>1</v>
      </c>
      <c r="O1162">
        <v>95.63</v>
      </c>
      <c r="P1162" t="s">
        <v>2111</v>
      </c>
    </row>
    <row r="1163" spans="1:17" hidden="1">
      <c r="A1163" t="s">
        <v>879</v>
      </c>
      <c r="B1163" t="s">
        <v>219</v>
      </c>
      <c r="C1163" t="s">
        <v>133</v>
      </c>
      <c r="D1163" t="s">
        <v>2113</v>
      </c>
      <c r="E1163" t="s">
        <v>106</v>
      </c>
      <c r="F1163">
        <v>40700</v>
      </c>
      <c r="G1163" t="s">
        <v>784</v>
      </c>
      <c r="I1163" t="s">
        <v>112</v>
      </c>
      <c r="J1163">
        <v>2026</v>
      </c>
      <c r="K1163">
        <v>5</v>
      </c>
      <c r="L1163" t="s">
        <v>95</v>
      </c>
      <c r="M1163">
        <v>95.63</v>
      </c>
      <c r="N1163">
        <v>1</v>
      </c>
      <c r="O1163">
        <v>95.63</v>
      </c>
      <c r="P1163" t="s">
        <v>2111</v>
      </c>
    </row>
    <row r="1164" spans="1:17" hidden="1">
      <c r="A1164" t="s">
        <v>879</v>
      </c>
      <c r="B1164" t="s">
        <v>2174</v>
      </c>
      <c r="C1164" t="s">
        <v>133</v>
      </c>
      <c r="D1164" t="s">
        <v>2113</v>
      </c>
      <c r="E1164" t="s">
        <v>106</v>
      </c>
      <c r="F1164">
        <v>40700</v>
      </c>
      <c r="G1164" t="s">
        <v>784</v>
      </c>
      <c r="I1164" t="s">
        <v>112</v>
      </c>
      <c r="J1164">
        <v>2026</v>
      </c>
      <c r="K1164">
        <v>5</v>
      </c>
      <c r="L1164" t="s">
        <v>95</v>
      </c>
      <c r="M1164">
        <v>95.63</v>
      </c>
      <c r="N1164">
        <v>1</v>
      </c>
      <c r="O1164">
        <v>95.63</v>
      </c>
      <c r="P1164" t="s">
        <v>2111</v>
      </c>
    </row>
    <row r="1165" spans="1:17" hidden="1">
      <c r="A1165" t="s">
        <v>879</v>
      </c>
      <c r="B1165" t="s">
        <v>224</v>
      </c>
      <c r="C1165" t="s">
        <v>133</v>
      </c>
      <c r="D1165" t="s">
        <v>2113</v>
      </c>
      <c r="E1165" t="s">
        <v>103</v>
      </c>
      <c r="F1165">
        <v>40700</v>
      </c>
      <c r="G1165" t="s">
        <v>784</v>
      </c>
      <c r="I1165" t="s">
        <v>120</v>
      </c>
      <c r="J1165">
        <v>2026</v>
      </c>
      <c r="K1165">
        <v>5</v>
      </c>
      <c r="L1165" t="s">
        <v>95</v>
      </c>
      <c r="M1165">
        <v>197.86</v>
      </c>
      <c r="N1165">
        <v>1</v>
      </c>
      <c r="O1165">
        <v>197.86</v>
      </c>
      <c r="P1165" t="s">
        <v>2111</v>
      </c>
      <c r="Q1165">
        <v>1</v>
      </c>
    </row>
    <row r="1166" spans="1:17" hidden="1">
      <c r="A1166" t="s">
        <v>879</v>
      </c>
      <c r="B1166" t="s">
        <v>224</v>
      </c>
      <c r="C1166" t="s">
        <v>133</v>
      </c>
      <c r="D1166" t="s">
        <v>2113</v>
      </c>
      <c r="E1166" t="s">
        <v>106</v>
      </c>
      <c r="F1166">
        <v>40700</v>
      </c>
      <c r="G1166" t="s">
        <v>784</v>
      </c>
      <c r="I1166" t="s">
        <v>112</v>
      </c>
      <c r="J1166">
        <v>2026</v>
      </c>
      <c r="K1166">
        <v>5</v>
      </c>
      <c r="L1166" t="s">
        <v>95</v>
      </c>
      <c r="M1166">
        <v>95.63</v>
      </c>
      <c r="N1166">
        <v>1</v>
      </c>
      <c r="O1166">
        <v>95.63</v>
      </c>
      <c r="P1166" t="s">
        <v>2111</v>
      </c>
    </row>
    <row r="1167" spans="1:17" hidden="1">
      <c r="A1167" t="s">
        <v>879</v>
      </c>
      <c r="B1167" t="s">
        <v>226</v>
      </c>
      <c r="C1167" t="s">
        <v>133</v>
      </c>
      <c r="D1167" t="s">
        <v>2113</v>
      </c>
      <c r="E1167" t="s">
        <v>103</v>
      </c>
      <c r="F1167">
        <v>40700</v>
      </c>
      <c r="G1167" t="s">
        <v>784</v>
      </c>
      <c r="I1167" t="s">
        <v>120</v>
      </c>
      <c r="J1167">
        <v>2026</v>
      </c>
      <c r="K1167">
        <v>5</v>
      </c>
      <c r="L1167" t="s">
        <v>95</v>
      </c>
      <c r="M1167">
        <v>400.39</v>
      </c>
      <c r="N1167">
        <v>1</v>
      </c>
      <c r="O1167">
        <v>400.39</v>
      </c>
      <c r="P1167" t="s">
        <v>2111</v>
      </c>
      <c r="Q1167">
        <v>1</v>
      </c>
    </row>
    <row r="1168" spans="1:17" hidden="1">
      <c r="A1168" t="s">
        <v>879</v>
      </c>
      <c r="B1168" t="s">
        <v>226</v>
      </c>
      <c r="C1168" t="s">
        <v>133</v>
      </c>
      <c r="D1168" t="s">
        <v>2113</v>
      </c>
      <c r="E1168" t="s">
        <v>105</v>
      </c>
      <c r="F1168">
        <v>40700</v>
      </c>
      <c r="G1168" t="s">
        <v>784</v>
      </c>
      <c r="I1168" t="s">
        <v>122</v>
      </c>
      <c r="J1168">
        <v>2026</v>
      </c>
      <c r="K1168">
        <v>5</v>
      </c>
      <c r="L1168" t="s">
        <v>95</v>
      </c>
      <c r="M1168">
        <v>54.08</v>
      </c>
      <c r="N1168">
        <v>1</v>
      </c>
      <c r="O1168">
        <v>54.08</v>
      </c>
      <c r="P1168" t="s">
        <v>2111</v>
      </c>
    </row>
    <row r="1169" spans="1:17" hidden="1">
      <c r="A1169" t="s">
        <v>879</v>
      </c>
      <c r="B1169" t="s">
        <v>226</v>
      </c>
      <c r="C1169" t="s">
        <v>133</v>
      </c>
      <c r="D1169" t="s">
        <v>2113</v>
      </c>
      <c r="E1169" t="s">
        <v>105</v>
      </c>
      <c r="F1169">
        <v>40700</v>
      </c>
      <c r="G1169" t="s">
        <v>784</v>
      </c>
      <c r="I1169" t="s">
        <v>123</v>
      </c>
      <c r="J1169">
        <v>2026</v>
      </c>
      <c r="K1169">
        <v>5</v>
      </c>
      <c r="L1169" t="s">
        <v>95</v>
      </c>
      <c r="M1169">
        <v>135.19999999999999</v>
      </c>
      <c r="N1169">
        <v>1</v>
      </c>
      <c r="O1169">
        <v>135.19999999999999</v>
      </c>
      <c r="P1169" t="s">
        <v>2111</v>
      </c>
    </row>
    <row r="1170" spans="1:17" hidden="1">
      <c r="A1170" t="s">
        <v>879</v>
      </c>
      <c r="B1170" t="s">
        <v>226</v>
      </c>
      <c r="C1170" t="s">
        <v>133</v>
      </c>
      <c r="D1170" t="s">
        <v>2113</v>
      </c>
      <c r="E1170" t="s">
        <v>106</v>
      </c>
      <c r="F1170">
        <v>40700</v>
      </c>
      <c r="G1170" t="s">
        <v>784</v>
      </c>
      <c r="I1170" t="s">
        <v>112</v>
      </c>
      <c r="J1170">
        <v>2026</v>
      </c>
      <c r="K1170">
        <v>5</v>
      </c>
      <c r="L1170" t="s">
        <v>95</v>
      </c>
      <c r="M1170">
        <v>95.63</v>
      </c>
      <c r="N1170">
        <v>1</v>
      </c>
      <c r="O1170">
        <v>95.63</v>
      </c>
      <c r="P1170" t="s">
        <v>2111</v>
      </c>
    </row>
    <row r="1171" spans="1:17" hidden="1">
      <c r="A1171" t="s">
        <v>879</v>
      </c>
      <c r="B1171" t="s">
        <v>2175</v>
      </c>
      <c r="C1171" t="s">
        <v>133</v>
      </c>
      <c r="D1171" t="s">
        <v>2113</v>
      </c>
      <c r="E1171" t="s">
        <v>106</v>
      </c>
      <c r="F1171">
        <v>40700</v>
      </c>
      <c r="G1171" t="s">
        <v>784</v>
      </c>
      <c r="I1171" t="s">
        <v>112</v>
      </c>
      <c r="J1171">
        <v>2026</v>
      </c>
      <c r="K1171">
        <v>5</v>
      </c>
      <c r="L1171" t="s">
        <v>95</v>
      </c>
      <c r="M1171">
        <v>95.63</v>
      </c>
      <c r="N1171">
        <v>1</v>
      </c>
      <c r="O1171">
        <v>95.63</v>
      </c>
      <c r="P1171" t="s">
        <v>2111</v>
      </c>
    </row>
    <row r="1172" spans="1:17" hidden="1">
      <c r="A1172" t="s">
        <v>879</v>
      </c>
      <c r="B1172" t="s">
        <v>2176</v>
      </c>
      <c r="C1172" t="s">
        <v>133</v>
      </c>
      <c r="D1172" t="s">
        <v>2113</v>
      </c>
      <c r="E1172" t="s">
        <v>103</v>
      </c>
      <c r="F1172">
        <v>40700</v>
      </c>
      <c r="G1172" t="s">
        <v>784</v>
      </c>
      <c r="I1172" t="s">
        <v>120</v>
      </c>
      <c r="J1172">
        <v>2026</v>
      </c>
      <c r="K1172">
        <v>5</v>
      </c>
      <c r="L1172" t="s">
        <v>95</v>
      </c>
      <c r="M1172">
        <v>145.18</v>
      </c>
      <c r="N1172">
        <v>1</v>
      </c>
      <c r="O1172">
        <v>145.18</v>
      </c>
      <c r="P1172" t="s">
        <v>2111</v>
      </c>
      <c r="Q1172">
        <v>1</v>
      </c>
    </row>
    <row r="1173" spans="1:17" hidden="1">
      <c r="A1173" t="s">
        <v>879</v>
      </c>
      <c r="B1173" t="s">
        <v>2176</v>
      </c>
      <c r="C1173" t="s">
        <v>133</v>
      </c>
      <c r="D1173" t="s">
        <v>2113</v>
      </c>
      <c r="E1173" t="s">
        <v>106</v>
      </c>
      <c r="F1173">
        <v>40700</v>
      </c>
      <c r="G1173" t="s">
        <v>784</v>
      </c>
      <c r="I1173" t="s">
        <v>112</v>
      </c>
      <c r="J1173">
        <v>2026</v>
      </c>
      <c r="K1173">
        <v>5</v>
      </c>
      <c r="L1173" t="s">
        <v>95</v>
      </c>
      <c r="M1173">
        <v>95.63</v>
      </c>
      <c r="N1173">
        <v>1</v>
      </c>
      <c r="O1173">
        <v>95.63</v>
      </c>
      <c r="P1173" t="s">
        <v>2111</v>
      </c>
    </row>
    <row r="1174" spans="1:17" hidden="1">
      <c r="A1174" t="s">
        <v>879</v>
      </c>
      <c r="B1174" t="s">
        <v>229</v>
      </c>
      <c r="C1174" t="s">
        <v>133</v>
      </c>
      <c r="D1174" t="s">
        <v>2113</v>
      </c>
      <c r="E1174" t="s">
        <v>106</v>
      </c>
      <c r="F1174">
        <v>40700</v>
      </c>
      <c r="G1174" t="s">
        <v>784</v>
      </c>
      <c r="I1174" t="s">
        <v>112</v>
      </c>
      <c r="J1174">
        <v>2026</v>
      </c>
      <c r="K1174">
        <v>5</v>
      </c>
      <c r="L1174" t="s">
        <v>95</v>
      </c>
      <c r="M1174">
        <v>95.63</v>
      </c>
      <c r="N1174">
        <v>1</v>
      </c>
      <c r="O1174">
        <v>95.63</v>
      </c>
      <c r="P1174" t="s">
        <v>2111</v>
      </c>
    </row>
    <row r="1175" spans="1:17" hidden="1">
      <c r="A1175" t="s">
        <v>879</v>
      </c>
      <c r="B1175" t="s">
        <v>231</v>
      </c>
      <c r="C1175" t="s">
        <v>133</v>
      </c>
      <c r="D1175" t="s">
        <v>2113</v>
      </c>
      <c r="E1175" t="s">
        <v>105</v>
      </c>
      <c r="F1175">
        <v>40700</v>
      </c>
      <c r="G1175" t="s">
        <v>784</v>
      </c>
      <c r="I1175" t="s">
        <v>123</v>
      </c>
      <c r="J1175">
        <v>2026</v>
      </c>
      <c r="K1175">
        <v>5</v>
      </c>
      <c r="L1175" t="s">
        <v>95</v>
      </c>
      <c r="M1175">
        <v>540.79999999999995</v>
      </c>
      <c r="N1175">
        <v>1</v>
      </c>
      <c r="O1175">
        <v>540.79999999999995</v>
      </c>
      <c r="P1175" t="s">
        <v>2111</v>
      </c>
    </row>
    <row r="1176" spans="1:17" hidden="1">
      <c r="A1176" t="s">
        <v>879</v>
      </c>
      <c r="B1176" t="s">
        <v>232</v>
      </c>
      <c r="C1176" t="s">
        <v>133</v>
      </c>
      <c r="D1176" t="s">
        <v>2113</v>
      </c>
      <c r="E1176" t="s">
        <v>103</v>
      </c>
      <c r="F1176">
        <v>40700</v>
      </c>
      <c r="G1176" t="s">
        <v>784</v>
      </c>
      <c r="I1176" t="s">
        <v>120</v>
      </c>
      <c r="J1176">
        <v>2026</v>
      </c>
      <c r="K1176">
        <v>5</v>
      </c>
      <c r="L1176" t="s">
        <v>95</v>
      </c>
      <c r="M1176">
        <v>72.59</v>
      </c>
      <c r="N1176">
        <v>1</v>
      </c>
      <c r="O1176">
        <v>72.59</v>
      </c>
      <c r="P1176" t="s">
        <v>2111</v>
      </c>
      <c r="Q1176">
        <v>1</v>
      </c>
    </row>
    <row r="1177" spans="1:17" hidden="1">
      <c r="A1177" t="s">
        <v>879</v>
      </c>
      <c r="B1177" t="s">
        <v>232</v>
      </c>
      <c r="C1177" t="s">
        <v>133</v>
      </c>
      <c r="D1177" t="s">
        <v>2113</v>
      </c>
      <c r="E1177" t="s">
        <v>105</v>
      </c>
      <c r="F1177">
        <v>40700</v>
      </c>
      <c r="G1177" t="s">
        <v>784</v>
      </c>
      <c r="I1177" t="s">
        <v>122</v>
      </c>
      <c r="J1177">
        <v>2026</v>
      </c>
      <c r="K1177">
        <v>5</v>
      </c>
      <c r="L1177" t="s">
        <v>95</v>
      </c>
      <c r="M1177">
        <v>54.08</v>
      </c>
      <c r="N1177">
        <v>1</v>
      </c>
      <c r="O1177">
        <v>54.08</v>
      </c>
      <c r="P1177" t="s">
        <v>2111</v>
      </c>
    </row>
    <row r="1178" spans="1:17" hidden="1">
      <c r="A1178" t="s">
        <v>879</v>
      </c>
      <c r="B1178" t="s">
        <v>232</v>
      </c>
      <c r="C1178" t="s">
        <v>133</v>
      </c>
      <c r="D1178" t="s">
        <v>2113</v>
      </c>
      <c r="E1178" t="s">
        <v>105</v>
      </c>
      <c r="F1178">
        <v>40700</v>
      </c>
      <c r="G1178" t="s">
        <v>784</v>
      </c>
      <c r="I1178" t="s">
        <v>123</v>
      </c>
      <c r="J1178">
        <v>2026</v>
      </c>
      <c r="K1178">
        <v>5</v>
      </c>
      <c r="L1178" t="s">
        <v>95</v>
      </c>
      <c r="M1178">
        <v>135.19999999999999</v>
      </c>
      <c r="N1178">
        <v>1</v>
      </c>
      <c r="O1178">
        <v>135.19999999999999</v>
      </c>
      <c r="P1178" t="s">
        <v>2111</v>
      </c>
    </row>
    <row r="1179" spans="1:17" hidden="1">
      <c r="A1179" t="s">
        <v>879</v>
      </c>
      <c r="B1179" t="s">
        <v>232</v>
      </c>
      <c r="C1179" t="s">
        <v>133</v>
      </c>
      <c r="D1179" t="s">
        <v>2113</v>
      </c>
      <c r="E1179" t="s">
        <v>106</v>
      </c>
      <c r="F1179">
        <v>40700</v>
      </c>
      <c r="G1179" t="s">
        <v>784</v>
      </c>
      <c r="I1179" t="s">
        <v>112</v>
      </c>
      <c r="J1179">
        <v>2026</v>
      </c>
      <c r="K1179">
        <v>5</v>
      </c>
      <c r="L1179" t="s">
        <v>95</v>
      </c>
      <c r="M1179">
        <v>95.63</v>
      </c>
      <c r="N1179">
        <v>1</v>
      </c>
      <c r="O1179">
        <v>95.63</v>
      </c>
      <c r="P1179" t="s">
        <v>2111</v>
      </c>
    </row>
    <row r="1180" spans="1:17" hidden="1">
      <c r="A1180" t="s">
        <v>879</v>
      </c>
      <c r="B1180" t="s">
        <v>2177</v>
      </c>
      <c r="C1180" t="s">
        <v>133</v>
      </c>
      <c r="D1180" t="s">
        <v>2113</v>
      </c>
      <c r="E1180" t="s">
        <v>105</v>
      </c>
      <c r="F1180">
        <v>40700</v>
      </c>
      <c r="G1180" t="s">
        <v>784</v>
      </c>
      <c r="I1180" t="s">
        <v>122</v>
      </c>
      <c r="J1180">
        <v>2026</v>
      </c>
      <c r="K1180">
        <v>5</v>
      </c>
      <c r="L1180" t="s">
        <v>95</v>
      </c>
      <c r="M1180">
        <v>54.08</v>
      </c>
      <c r="N1180">
        <v>1</v>
      </c>
      <c r="O1180">
        <v>54.08</v>
      </c>
      <c r="P1180" t="s">
        <v>2111</v>
      </c>
    </row>
    <row r="1181" spans="1:17" hidden="1">
      <c r="A1181" t="s">
        <v>879</v>
      </c>
      <c r="B1181" t="s">
        <v>2177</v>
      </c>
      <c r="C1181" t="s">
        <v>133</v>
      </c>
      <c r="D1181" t="s">
        <v>2113</v>
      </c>
      <c r="E1181" t="s">
        <v>105</v>
      </c>
      <c r="F1181">
        <v>40700</v>
      </c>
      <c r="G1181" t="s">
        <v>784</v>
      </c>
      <c r="I1181" t="s">
        <v>123</v>
      </c>
      <c r="J1181">
        <v>2026</v>
      </c>
      <c r="K1181">
        <v>5</v>
      </c>
      <c r="L1181" t="s">
        <v>95</v>
      </c>
      <c r="M1181">
        <v>135.19999999999999</v>
      </c>
      <c r="N1181">
        <v>1</v>
      </c>
      <c r="O1181">
        <v>135.19999999999999</v>
      </c>
      <c r="P1181" t="s">
        <v>2111</v>
      </c>
    </row>
    <row r="1182" spans="1:17" hidden="1">
      <c r="A1182" t="s">
        <v>879</v>
      </c>
      <c r="B1182" t="s">
        <v>2178</v>
      </c>
      <c r="C1182" t="s">
        <v>133</v>
      </c>
      <c r="D1182" t="s">
        <v>2113</v>
      </c>
      <c r="E1182" t="s">
        <v>103</v>
      </c>
      <c r="F1182">
        <v>40700</v>
      </c>
      <c r="G1182" t="s">
        <v>784</v>
      </c>
      <c r="I1182" t="s">
        <v>120</v>
      </c>
      <c r="J1182">
        <v>2026</v>
      </c>
      <c r="K1182">
        <v>5</v>
      </c>
      <c r="L1182" t="s">
        <v>95</v>
      </c>
      <c r="M1182">
        <v>72.59</v>
      </c>
      <c r="N1182">
        <v>1</v>
      </c>
      <c r="O1182">
        <v>72.59</v>
      </c>
      <c r="P1182" t="s">
        <v>2111</v>
      </c>
      <c r="Q1182">
        <v>1</v>
      </c>
    </row>
    <row r="1183" spans="1:17" hidden="1">
      <c r="A1183" t="s">
        <v>879</v>
      </c>
      <c r="B1183" t="s">
        <v>2178</v>
      </c>
      <c r="C1183" t="s">
        <v>133</v>
      </c>
      <c r="D1183" t="s">
        <v>2113</v>
      </c>
      <c r="E1183" t="s">
        <v>105</v>
      </c>
      <c r="F1183">
        <v>40700</v>
      </c>
      <c r="G1183" t="s">
        <v>784</v>
      </c>
      <c r="I1183" t="s">
        <v>122</v>
      </c>
      <c r="J1183">
        <v>2026</v>
      </c>
      <c r="K1183">
        <v>5</v>
      </c>
      <c r="L1183" t="s">
        <v>95</v>
      </c>
      <c r="M1183">
        <v>54.08</v>
      </c>
      <c r="N1183">
        <v>1</v>
      </c>
      <c r="O1183">
        <v>54.08</v>
      </c>
      <c r="P1183" t="s">
        <v>2111</v>
      </c>
    </row>
    <row r="1184" spans="1:17" hidden="1">
      <c r="A1184" t="s">
        <v>879</v>
      </c>
      <c r="B1184" t="s">
        <v>2178</v>
      </c>
      <c r="C1184" t="s">
        <v>133</v>
      </c>
      <c r="D1184" t="s">
        <v>2113</v>
      </c>
      <c r="E1184" t="s">
        <v>105</v>
      </c>
      <c r="F1184">
        <v>40700</v>
      </c>
      <c r="G1184" t="s">
        <v>784</v>
      </c>
      <c r="I1184" t="s">
        <v>123</v>
      </c>
      <c r="J1184">
        <v>2026</v>
      </c>
      <c r="K1184">
        <v>5</v>
      </c>
      <c r="L1184" t="s">
        <v>95</v>
      </c>
      <c r="M1184">
        <v>135.19999999999999</v>
      </c>
      <c r="N1184">
        <v>1</v>
      </c>
      <c r="O1184">
        <v>135.19999999999999</v>
      </c>
      <c r="P1184" t="s">
        <v>2111</v>
      </c>
    </row>
    <row r="1185" spans="1:17" hidden="1">
      <c r="A1185" t="s">
        <v>879</v>
      </c>
      <c r="B1185" t="s">
        <v>2178</v>
      </c>
      <c r="C1185" t="s">
        <v>133</v>
      </c>
      <c r="D1185" t="s">
        <v>2113</v>
      </c>
      <c r="E1185" t="s">
        <v>106</v>
      </c>
      <c r="F1185">
        <v>40700</v>
      </c>
      <c r="G1185" t="s">
        <v>784</v>
      </c>
      <c r="I1185" t="s">
        <v>112</v>
      </c>
      <c r="J1185">
        <v>2026</v>
      </c>
      <c r="K1185">
        <v>5</v>
      </c>
      <c r="L1185" t="s">
        <v>95</v>
      </c>
      <c r="M1185">
        <v>95.63</v>
      </c>
      <c r="N1185">
        <v>1</v>
      </c>
      <c r="O1185">
        <v>95.63</v>
      </c>
      <c r="P1185" t="s">
        <v>2111</v>
      </c>
    </row>
    <row r="1186" spans="1:17" hidden="1">
      <c r="A1186" t="s">
        <v>879</v>
      </c>
      <c r="B1186" t="s">
        <v>235</v>
      </c>
      <c r="C1186" t="s">
        <v>133</v>
      </c>
      <c r="D1186" t="s">
        <v>2113</v>
      </c>
      <c r="E1186" t="s">
        <v>106</v>
      </c>
      <c r="F1186">
        <v>40700</v>
      </c>
      <c r="G1186" t="s">
        <v>784</v>
      </c>
      <c r="I1186" t="s">
        <v>112</v>
      </c>
      <c r="J1186">
        <v>2026</v>
      </c>
      <c r="K1186">
        <v>5</v>
      </c>
      <c r="L1186" t="s">
        <v>95</v>
      </c>
      <c r="M1186">
        <v>95.63</v>
      </c>
      <c r="N1186">
        <v>1</v>
      </c>
      <c r="O1186">
        <v>95.63</v>
      </c>
      <c r="P1186" t="s">
        <v>2111</v>
      </c>
    </row>
    <row r="1187" spans="1:17" hidden="1">
      <c r="A1187" t="s">
        <v>879</v>
      </c>
      <c r="B1187" t="s">
        <v>2179</v>
      </c>
      <c r="C1187" t="s">
        <v>133</v>
      </c>
      <c r="D1187" t="s">
        <v>2113</v>
      </c>
      <c r="E1187" t="s">
        <v>106</v>
      </c>
      <c r="F1187">
        <v>40700</v>
      </c>
      <c r="G1187" t="s">
        <v>784</v>
      </c>
      <c r="I1187" t="s">
        <v>112</v>
      </c>
      <c r="J1187">
        <v>2026</v>
      </c>
      <c r="K1187">
        <v>5</v>
      </c>
      <c r="L1187" t="s">
        <v>95</v>
      </c>
      <c r="M1187">
        <v>95.63</v>
      </c>
      <c r="N1187">
        <v>1</v>
      </c>
      <c r="O1187">
        <v>95.63</v>
      </c>
      <c r="P1187" t="s">
        <v>2111</v>
      </c>
    </row>
    <row r="1188" spans="1:17" hidden="1">
      <c r="A1188" t="s">
        <v>2438</v>
      </c>
      <c r="B1188" t="s">
        <v>2128</v>
      </c>
      <c r="C1188" t="s">
        <v>296</v>
      </c>
      <c r="D1188" t="s">
        <v>2113</v>
      </c>
      <c r="E1188" t="s">
        <v>2320</v>
      </c>
      <c r="F1188">
        <v>40700</v>
      </c>
      <c r="G1188" t="s">
        <v>784</v>
      </c>
      <c r="I1188" t="s">
        <v>2129</v>
      </c>
      <c r="J1188">
        <v>2026</v>
      </c>
      <c r="K1188">
        <v>5</v>
      </c>
      <c r="L1188" t="s">
        <v>95</v>
      </c>
      <c r="M1188">
        <v>-5125.9444800000001</v>
      </c>
      <c r="N1188">
        <v>1</v>
      </c>
      <c r="O1188">
        <v>-5125.9444800000001</v>
      </c>
      <c r="P1188" t="s">
        <v>2111</v>
      </c>
      <c r="Q1188">
        <v>1</v>
      </c>
    </row>
    <row r="1189" spans="1:17" hidden="1">
      <c r="A1189" t="s">
        <v>2295</v>
      </c>
      <c r="B1189" t="s">
        <v>2146</v>
      </c>
      <c r="C1189" t="s">
        <v>2100</v>
      </c>
      <c r="D1189" t="s">
        <v>2113</v>
      </c>
      <c r="E1189" t="s">
        <v>2320</v>
      </c>
      <c r="F1189">
        <v>40700</v>
      </c>
      <c r="G1189" t="s">
        <v>784</v>
      </c>
      <c r="I1189" t="s">
        <v>2147</v>
      </c>
      <c r="J1189">
        <v>2026</v>
      </c>
      <c r="K1189">
        <v>5</v>
      </c>
      <c r="L1189" t="s">
        <v>95</v>
      </c>
      <c r="M1189">
        <v>-105833.2</v>
      </c>
      <c r="N1189">
        <v>1</v>
      </c>
      <c r="O1189">
        <v>-105833.2</v>
      </c>
      <c r="P1189" t="s">
        <v>2111</v>
      </c>
      <c r="Q1189">
        <v>1</v>
      </c>
    </row>
    <row r="1190" spans="1:17" hidden="1">
      <c r="A1190" t="s">
        <v>2438</v>
      </c>
      <c r="B1190" t="s">
        <v>2128</v>
      </c>
      <c r="C1190" t="s">
        <v>296</v>
      </c>
      <c r="D1190" t="s">
        <v>2113</v>
      </c>
      <c r="E1190" t="s">
        <v>2320</v>
      </c>
      <c r="F1190">
        <v>40700</v>
      </c>
      <c r="G1190" t="s">
        <v>784</v>
      </c>
      <c r="I1190" t="s">
        <v>2180</v>
      </c>
      <c r="J1190">
        <v>2026</v>
      </c>
      <c r="K1190">
        <v>5</v>
      </c>
      <c r="L1190" t="s">
        <v>95</v>
      </c>
      <c r="M1190">
        <v>58734.928500000002</v>
      </c>
      <c r="N1190">
        <v>1</v>
      </c>
      <c r="O1190">
        <v>58734.928500000002</v>
      </c>
      <c r="P1190" t="s">
        <v>2111</v>
      </c>
      <c r="Q1190">
        <v>1</v>
      </c>
    </row>
    <row r="1191" spans="1:17" hidden="1">
      <c r="A1191" t="s">
        <v>2438</v>
      </c>
      <c r="B1191" t="s">
        <v>2128</v>
      </c>
      <c r="C1191" t="s">
        <v>296</v>
      </c>
      <c r="D1191" t="s">
        <v>2113</v>
      </c>
      <c r="E1191" t="s">
        <v>2320</v>
      </c>
      <c r="F1191">
        <v>40700</v>
      </c>
      <c r="G1191" t="s">
        <v>784</v>
      </c>
      <c r="I1191" t="s">
        <v>2147</v>
      </c>
      <c r="J1191">
        <v>2026</v>
      </c>
      <c r="K1191">
        <v>5</v>
      </c>
      <c r="L1191" t="s">
        <v>95</v>
      </c>
      <c r="M1191">
        <v>377.42664000000002</v>
      </c>
      <c r="N1191">
        <v>1</v>
      </c>
      <c r="O1191">
        <v>377.42664000000002</v>
      </c>
      <c r="P1191" t="s">
        <v>2111</v>
      </c>
      <c r="Q1191">
        <v>1</v>
      </c>
    </row>
    <row r="1192" spans="1:17" hidden="1">
      <c r="A1192" t="s">
        <v>2438</v>
      </c>
      <c r="B1192" t="s">
        <v>2128</v>
      </c>
      <c r="C1192" t="s">
        <v>296</v>
      </c>
      <c r="D1192" t="s">
        <v>2113</v>
      </c>
      <c r="E1192" t="s">
        <v>2320</v>
      </c>
      <c r="F1192">
        <v>40700</v>
      </c>
      <c r="G1192" t="s">
        <v>784</v>
      </c>
      <c r="I1192" t="s">
        <v>2181</v>
      </c>
      <c r="J1192">
        <v>2026</v>
      </c>
      <c r="K1192">
        <v>5</v>
      </c>
      <c r="L1192" t="s">
        <v>95</v>
      </c>
      <c r="M1192">
        <v>3591.4410084000001</v>
      </c>
      <c r="N1192">
        <v>1</v>
      </c>
      <c r="O1192">
        <v>3591.4410084000001</v>
      </c>
      <c r="P1192" t="s">
        <v>2111</v>
      </c>
    </row>
    <row r="1193" spans="1:17" hidden="1">
      <c r="A1193" t="s">
        <v>2438</v>
      </c>
      <c r="B1193" t="s">
        <v>2128</v>
      </c>
      <c r="C1193" t="s">
        <v>296</v>
      </c>
      <c r="D1193" t="s">
        <v>2113</v>
      </c>
      <c r="E1193" t="s">
        <v>2320</v>
      </c>
      <c r="F1193">
        <v>40700</v>
      </c>
      <c r="G1193" t="s">
        <v>784</v>
      </c>
      <c r="I1193" t="s">
        <v>2182</v>
      </c>
      <c r="J1193">
        <v>2026</v>
      </c>
      <c r="K1193">
        <v>5</v>
      </c>
      <c r="L1193" t="s">
        <v>95</v>
      </c>
      <c r="M1193">
        <v>555</v>
      </c>
      <c r="N1193">
        <v>1</v>
      </c>
      <c r="O1193">
        <v>555</v>
      </c>
      <c r="P1193" t="s">
        <v>2111</v>
      </c>
    </row>
    <row r="1194" spans="1:17" hidden="1">
      <c r="A1194" t="s">
        <v>2438</v>
      </c>
      <c r="B1194" t="s">
        <v>2128</v>
      </c>
      <c r="C1194" t="s">
        <v>296</v>
      </c>
      <c r="D1194" t="s">
        <v>2113</v>
      </c>
      <c r="E1194" t="s">
        <v>2320</v>
      </c>
      <c r="F1194">
        <v>40700</v>
      </c>
      <c r="G1194" t="s">
        <v>784</v>
      </c>
      <c r="I1194" t="s">
        <v>2129</v>
      </c>
      <c r="J1194">
        <v>2026</v>
      </c>
      <c r="K1194">
        <v>5</v>
      </c>
      <c r="L1194" t="s">
        <v>95</v>
      </c>
      <c r="M1194">
        <v>120459.69528000001</v>
      </c>
      <c r="N1194">
        <v>1</v>
      </c>
      <c r="O1194">
        <v>120459.69528000001</v>
      </c>
      <c r="P1194" t="s">
        <v>2111</v>
      </c>
      <c r="Q1194">
        <v>1</v>
      </c>
    </row>
    <row r="1195" spans="1:17" hidden="1">
      <c r="A1195" t="s">
        <v>2295</v>
      </c>
      <c r="B1195" t="s">
        <v>314</v>
      </c>
      <c r="C1195" t="s">
        <v>314</v>
      </c>
      <c r="D1195" t="s">
        <v>2113</v>
      </c>
      <c r="E1195" t="s">
        <v>102</v>
      </c>
      <c r="F1195">
        <v>40700</v>
      </c>
      <c r="G1195" t="s">
        <v>784</v>
      </c>
      <c r="I1195" t="s">
        <v>2183</v>
      </c>
      <c r="J1195">
        <v>2026</v>
      </c>
      <c r="K1195">
        <v>5</v>
      </c>
      <c r="L1195" t="s">
        <v>95</v>
      </c>
      <c r="M1195">
        <v>-4368.7313400000003</v>
      </c>
      <c r="N1195">
        <v>1</v>
      </c>
      <c r="O1195">
        <v>-4368.7313400000003</v>
      </c>
      <c r="P1195" t="s">
        <v>2111</v>
      </c>
    </row>
    <row r="1196" spans="1:17" hidden="1">
      <c r="A1196" t="s">
        <v>2295</v>
      </c>
      <c r="B1196" t="s">
        <v>314</v>
      </c>
      <c r="C1196" t="s">
        <v>314</v>
      </c>
      <c r="D1196" t="s">
        <v>2113</v>
      </c>
      <c r="E1196" t="s">
        <v>103</v>
      </c>
      <c r="F1196">
        <v>40700</v>
      </c>
      <c r="G1196" t="s">
        <v>784</v>
      </c>
      <c r="I1196" t="s">
        <v>2184</v>
      </c>
      <c r="J1196">
        <v>2026</v>
      </c>
      <c r="K1196">
        <v>5</v>
      </c>
      <c r="L1196" t="s">
        <v>95</v>
      </c>
      <c r="M1196">
        <v>0</v>
      </c>
      <c r="N1196">
        <v>1</v>
      </c>
      <c r="O1196">
        <v>0</v>
      </c>
      <c r="P1196" t="s">
        <v>2111</v>
      </c>
      <c r="Q1196" t="s">
        <v>97</v>
      </c>
    </row>
    <row r="1197" spans="1:17" hidden="1">
      <c r="A1197" t="s">
        <v>2295</v>
      </c>
      <c r="B1197" t="s">
        <v>314</v>
      </c>
      <c r="C1197" t="s">
        <v>314</v>
      </c>
      <c r="D1197" t="s">
        <v>2113</v>
      </c>
      <c r="E1197" t="s">
        <v>92</v>
      </c>
      <c r="F1197">
        <v>40700</v>
      </c>
      <c r="G1197" t="s">
        <v>784</v>
      </c>
      <c r="I1197" t="s">
        <v>2185</v>
      </c>
      <c r="J1197">
        <v>2026</v>
      </c>
      <c r="K1197">
        <v>5</v>
      </c>
      <c r="L1197" t="s">
        <v>95</v>
      </c>
      <c r="M1197">
        <v>0</v>
      </c>
      <c r="N1197">
        <v>1</v>
      </c>
      <c r="O1197">
        <v>0</v>
      </c>
      <c r="P1197" t="s">
        <v>2111</v>
      </c>
      <c r="Q1197" t="s">
        <v>97</v>
      </c>
    </row>
    <row r="1198" spans="1:17" hidden="1">
      <c r="A1198" t="s">
        <v>2295</v>
      </c>
      <c r="B1198" t="s">
        <v>314</v>
      </c>
      <c r="C1198" t="s">
        <v>314</v>
      </c>
      <c r="D1198" t="s">
        <v>2113</v>
      </c>
      <c r="E1198" t="s">
        <v>103</v>
      </c>
      <c r="F1198">
        <v>40700</v>
      </c>
      <c r="G1198" t="s">
        <v>784</v>
      </c>
      <c r="I1198" t="s">
        <v>2185</v>
      </c>
      <c r="J1198">
        <v>2026</v>
      </c>
      <c r="K1198">
        <v>5</v>
      </c>
      <c r="L1198" t="s">
        <v>95</v>
      </c>
      <c r="M1198">
        <v>0</v>
      </c>
      <c r="N1198">
        <v>1</v>
      </c>
      <c r="O1198">
        <v>0</v>
      </c>
      <c r="P1198" t="s">
        <v>2111</v>
      </c>
      <c r="Q1198" t="s">
        <v>97</v>
      </c>
    </row>
    <row r="1199" spans="1:17" hidden="1">
      <c r="A1199" t="s">
        <v>2295</v>
      </c>
      <c r="B1199" t="s">
        <v>314</v>
      </c>
      <c r="C1199" t="s">
        <v>314</v>
      </c>
      <c r="D1199" t="s">
        <v>2113</v>
      </c>
      <c r="E1199" t="s">
        <v>106</v>
      </c>
      <c r="F1199">
        <v>40700</v>
      </c>
      <c r="G1199" t="s">
        <v>784</v>
      </c>
      <c r="I1199" t="s">
        <v>2185</v>
      </c>
      <c r="J1199">
        <v>2026</v>
      </c>
      <c r="K1199">
        <v>5</v>
      </c>
      <c r="L1199" t="s">
        <v>95</v>
      </c>
      <c r="M1199">
        <v>0</v>
      </c>
      <c r="N1199">
        <v>1</v>
      </c>
      <c r="O1199">
        <v>0</v>
      </c>
      <c r="P1199" t="s">
        <v>2111</v>
      </c>
      <c r="Q1199" t="s">
        <v>97</v>
      </c>
    </row>
    <row r="1200" spans="1:17" hidden="1">
      <c r="A1200" t="s">
        <v>2516</v>
      </c>
      <c r="B1200" t="s">
        <v>314</v>
      </c>
      <c r="C1200" t="s">
        <v>315</v>
      </c>
      <c r="D1200" t="s">
        <v>2113</v>
      </c>
      <c r="E1200" t="s">
        <v>2320</v>
      </c>
      <c r="F1200">
        <v>40700</v>
      </c>
      <c r="G1200" t="s">
        <v>784</v>
      </c>
      <c r="I1200" t="s">
        <v>2186</v>
      </c>
      <c r="J1200">
        <v>2026</v>
      </c>
      <c r="K1200">
        <v>5</v>
      </c>
      <c r="L1200" t="s">
        <v>95</v>
      </c>
      <c r="M1200">
        <v>0</v>
      </c>
      <c r="N1200">
        <v>1</v>
      </c>
      <c r="O1200">
        <v>0</v>
      </c>
      <c r="P1200" t="s">
        <v>2111</v>
      </c>
      <c r="Q1200" t="s">
        <v>97</v>
      </c>
    </row>
    <row r="1201" spans="1:17" hidden="1">
      <c r="A1201" t="s">
        <v>2516</v>
      </c>
      <c r="B1201" t="s">
        <v>314</v>
      </c>
      <c r="C1201" t="s">
        <v>315</v>
      </c>
      <c r="D1201" t="s">
        <v>2113</v>
      </c>
      <c r="E1201" t="s">
        <v>103</v>
      </c>
      <c r="F1201">
        <v>40700</v>
      </c>
      <c r="G1201" t="s">
        <v>784</v>
      </c>
      <c r="I1201" t="s">
        <v>2186</v>
      </c>
      <c r="J1201">
        <v>2026</v>
      </c>
      <c r="K1201">
        <v>5</v>
      </c>
      <c r="L1201" t="s">
        <v>95</v>
      </c>
      <c r="M1201">
        <v>-43714.199273020669</v>
      </c>
      <c r="N1201">
        <v>1</v>
      </c>
      <c r="O1201">
        <v>-43714.199273020669</v>
      </c>
      <c r="P1201" t="s">
        <v>2111</v>
      </c>
      <c r="Q1201" t="s">
        <v>97</v>
      </c>
    </row>
    <row r="1202" spans="1:17" hidden="1">
      <c r="A1202" t="s">
        <v>2516</v>
      </c>
      <c r="B1202" t="s">
        <v>314</v>
      </c>
      <c r="C1202" t="s">
        <v>315</v>
      </c>
      <c r="D1202" t="s">
        <v>2113</v>
      </c>
      <c r="E1202" t="s">
        <v>92</v>
      </c>
      <c r="F1202">
        <v>40700</v>
      </c>
      <c r="G1202" t="s">
        <v>784</v>
      </c>
      <c r="I1202" t="s">
        <v>2186</v>
      </c>
      <c r="J1202">
        <v>2026</v>
      </c>
      <c r="K1202">
        <v>5</v>
      </c>
      <c r="L1202" t="s">
        <v>95</v>
      </c>
      <c r="M1202">
        <v>-77792.488687999983</v>
      </c>
      <c r="N1202">
        <v>1</v>
      </c>
      <c r="O1202">
        <v>-77792.488687999983</v>
      </c>
      <c r="P1202" t="s">
        <v>2111</v>
      </c>
      <c r="Q1202" t="s">
        <v>97</v>
      </c>
    </row>
    <row r="1203" spans="1:17" hidden="1">
      <c r="A1203" t="s">
        <v>2516</v>
      </c>
      <c r="B1203" t="s">
        <v>314</v>
      </c>
      <c r="C1203" t="s">
        <v>315</v>
      </c>
      <c r="D1203" t="s">
        <v>2113</v>
      </c>
      <c r="E1203" t="s">
        <v>103</v>
      </c>
      <c r="F1203">
        <v>40700</v>
      </c>
      <c r="G1203" t="s">
        <v>784</v>
      </c>
      <c r="I1203" t="s">
        <v>2186</v>
      </c>
      <c r="J1203">
        <v>2026</v>
      </c>
      <c r="K1203">
        <v>5</v>
      </c>
      <c r="L1203" t="s">
        <v>95</v>
      </c>
      <c r="M1203">
        <v>0</v>
      </c>
      <c r="N1203">
        <v>1</v>
      </c>
      <c r="O1203">
        <v>0</v>
      </c>
      <c r="P1203" t="s">
        <v>2111</v>
      </c>
      <c r="Q1203" t="s">
        <v>97</v>
      </c>
    </row>
    <row r="1204" spans="1:17" hidden="1">
      <c r="A1204" t="s">
        <v>2516</v>
      </c>
      <c r="B1204" t="s">
        <v>314</v>
      </c>
      <c r="C1204" t="s">
        <v>315</v>
      </c>
      <c r="D1204" t="s">
        <v>2113</v>
      </c>
      <c r="E1204" t="s">
        <v>103</v>
      </c>
      <c r="F1204">
        <v>40700</v>
      </c>
      <c r="G1204" t="s">
        <v>784</v>
      </c>
      <c r="I1204" t="s">
        <v>2187</v>
      </c>
      <c r="J1204">
        <v>2026</v>
      </c>
      <c r="K1204">
        <v>5</v>
      </c>
      <c r="L1204" t="s">
        <v>95</v>
      </c>
      <c r="M1204">
        <v>33445.225011580151</v>
      </c>
      <c r="N1204">
        <v>1</v>
      </c>
      <c r="O1204">
        <v>33445.225011580151</v>
      </c>
      <c r="P1204" t="s">
        <v>2111</v>
      </c>
      <c r="Q1204" t="s">
        <v>97</v>
      </c>
    </row>
    <row r="1205" spans="1:17" hidden="1">
      <c r="A1205" t="s">
        <v>2516</v>
      </c>
      <c r="B1205" t="s">
        <v>314</v>
      </c>
      <c r="C1205" t="s">
        <v>315</v>
      </c>
      <c r="D1205" t="s">
        <v>2113</v>
      </c>
      <c r="E1205" t="s">
        <v>92</v>
      </c>
      <c r="F1205">
        <v>40700</v>
      </c>
      <c r="G1205" t="s">
        <v>784</v>
      </c>
      <c r="I1205" t="s">
        <v>2187</v>
      </c>
      <c r="J1205">
        <v>2026</v>
      </c>
      <c r="K1205">
        <v>5</v>
      </c>
      <c r="L1205" t="s">
        <v>95</v>
      </c>
      <c r="M1205">
        <v>101715.29544807249</v>
      </c>
      <c r="N1205">
        <v>1</v>
      </c>
      <c r="O1205">
        <v>101715.29544807249</v>
      </c>
      <c r="P1205" t="s">
        <v>2111</v>
      </c>
      <c r="Q1205" t="s">
        <v>97</v>
      </c>
    </row>
    <row r="1206" spans="1:17" hidden="1">
      <c r="A1206" t="s">
        <v>2516</v>
      </c>
      <c r="B1206" t="s">
        <v>314</v>
      </c>
      <c r="C1206" t="s">
        <v>315</v>
      </c>
      <c r="D1206" t="s">
        <v>2113</v>
      </c>
      <c r="E1206" t="s">
        <v>103</v>
      </c>
      <c r="F1206">
        <v>40700</v>
      </c>
      <c r="G1206" t="s">
        <v>784</v>
      </c>
      <c r="I1206" t="s">
        <v>2187</v>
      </c>
      <c r="J1206">
        <v>2026</v>
      </c>
      <c r="K1206">
        <v>5</v>
      </c>
      <c r="L1206" t="s">
        <v>95</v>
      </c>
      <c r="M1206">
        <v>0</v>
      </c>
      <c r="N1206">
        <v>1</v>
      </c>
      <c r="O1206">
        <v>0</v>
      </c>
      <c r="P1206" t="s">
        <v>2111</v>
      </c>
      <c r="Q1206" t="s">
        <v>97</v>
      </c>
    </row>
    <row r="1207" spans="1:17" hidden="1">
      <c r="A1207" t="s">
        <v>2295</v>
      </c>
      <c r="B1207" t="s">
        <v>314</v>
      </c>
      <c r="C1207" t="s">
        <v>314</v>
      </c>
      <c r="D1207" t="s">
        <v>2113</v>
      </c>
      <c r="E1207" t="s">
        <v>2350</v>
      </c>
      <c r="F1207">
        <v>40700</v>
      </c>
      <c r="G1207" t="s">
        <v>784</v>
      </c>
      <c r="I1207" t="s">
        <v>326</v>
      </c>
      <c r="J1207">
        <v>2026</v>
      </c>
      <c r="K1207">
        <v>5</v>
      </c>
      <c r="L1207" t="s">
        <v>95</v>
      </c>
      <c r="M1207">
        <v>-1</v>
      </c>
      <c r="N1207">
        <v>1</v>
      </c>
      <c r="O1207">
        <v>-1</v>
      </c>
      <c r="P1207" t="s">
        <v>2111</v>
      </c>
      <c r="Q1207" t="s">
        <v>97</v>
      </c>
    </row>
    <row r="1208" spans="1:17" hidden="1">
      <c r="A1208" t="s">
        <v>2295</v>
      </c>
      <c r="B1208" t="s">
        <v>314</v>
      </c>
      <c r="C1208" t="s">
        <v>314</v>
      </c>
      <c r="D1208" t="s">
        <v>2113</v>
      </c>
      <c r="E1208" t="s">
        <v>2320</v>
      </c>
      <c r="F1208">
        <v>40700</v>
      </c>
      <c r="G1208" t="s">
        <v>784</v>
      </c>
      <c r="I1208" t="s">
        <v>326</v>
      </c>
      <c r="J1208">
        <v>2026</v>
      </c>
      <c r="K1208">
        <v>5</v>
      </c>
      <c r="L1208" t="s">
        <v>95</v>
      </c>
      <c r="M1208">
        <v>-14042.166828400001</v>
      </c>
      <c r="N1208">
        <v>1</v>
      </c>
      <c r="O1208">
        <v>-14042.166828400001</v>
      </c>
      <c r="P1208" t="s">
        <v>2111</v>
      </c>
      <c r="Q1208" t="s">
        <v>97</v>
      </c>
    </row>
    <row r="1209" spans="1:17" hidden="1">
      <c r="A1209" t="s">
        <v>2295</v>
      </c>
      <c r="B1209" t="s">
        <v>314</v>
      </c>
      <c r="C1209" t="s">
        <v>314</v>
      </c>
      <c r="D1209" t="s">
        <v>2113</v>
      </c>
      <c r="E1209" t="s">
        <v>102</v>
      </c>
      <c r="F1209">
        <v>40700</v>
      </c>
      <c r="G1209" t="s">
        <v>784</v>
      </c>
      <c r="I1209" t="s">
        <v>326</v>
      </c>
      <c r="J1209">
        <v>2026</v>
      </c>
      <c r="K1209">
        <v>5</v>
      </c>
      <c r="L1209" t="s">
        <v>95</v>
      </c>
      <c r="M1209">
        <v>-296.85495999999694</v>
      </c>
      <c r="N1209">
        <v>1</v>
      </c>
      <c r="O1209">
        <v>-296.85495999999694</v>
      </c>
      <c r="P1209" t="s">
        <v>2111</v>
      </c>
      <c r="Q1209" t="s">
        <v>97</v>
      </c>
    </row>
    <row r="1210" spans="1:17" hidden="1">
      <c r="A1210" t="s">
        <v>2295</v>
      </c>
      <c r="B1210" t="s">
        <v>314</v>
      </c>
      <c r="C1210" t="s">
        <v>314</v>
      </c>
      <c r="D1210" t="s">
        <v>2113</v>
      </c>
      <c r="E1210" t="s">
        <v>92</v>
      </c>
      <c r="F1210">
        <v>40700</v>
      </c>
      <c r="G1210" t="s">
        <v>784</v>
      </c>
      <c r="I1210" t="s">
        <v>326</v>
      </c>
      <c r="J1210">
        <v>2026</v>
      </c>
      <c r="K1210">
        <v>5</v>
      </c>
      <c r="L1210" t="s">
        <v>95</v>
      </c>
      <c r="M1210">
        <v>-2149.6521600725246</v>
      </c>
      <c r="N1210">
        <v>1</v>
      </c>
      <c r="O1210">
        <v>-2149.6521600725246</v>
      </c>
      <c r="P1210" t="s">
        <v>2111</v>
      </c>
      <c r="Q1210" t="s">
        <v>97</v>
      </c>
    </row>
    <row r="1211" spans="1:17" hidden="1">
      <c r="A1211" t="s">
        <v>2295</v>
      </c>
      <c r="B1211" t="s">
        <v>314</v>
      </c>
      <c r="C1211" t="s">
        <v>314</v>
      </c>
      <c r="D1211" t="s">
        <v>2113</v>
      </c>
      <c r="E1211" t="s">
        <v>103</v>
      </c>
      <c r="F1211">
        <v>40700</v>
      </c>
      <c r="G1211" t="s">
        <v>784</v>
      </c>
      <c r="I1211" t="s">
        <v>326</v>
      </c>
      <c r="J1211">
        <v>2026</v>
      </c>
      <c r="K1211">
        <v>5</v>
      </c>
      <c r="L1211" t="s">
        <v>95</v>
      </c>
      <c r="M1211">
        <v>-354.18303855948398</v>
      </c>
      <c r="N1211">
        <v>1</v>
      </c>
      <c r="O1211">
        <v>-354.18303855948398</v>
      </c>
      <c r="P1211" t="s">
        <v>2111</v>
      </c>
      <c r="Q1211" t="s">
        <v>97</v>
      </c>
    </row>
    <row r="1212" spans="1:17" hidden="1">
      <c r="A1212" t="s">
        <v>2295</v>
      </c>
      <c r="B1212" t="s">
        <v>314</v>
      </c>
      <c r="C1212" t="s">
        <v>314</v>
      </c>
      <c r="D1212" t="s">
        <v>2113</v>
      </c>
      <c r="E1212" t="s">
        <v>104</v>
      </c>
      <c r="F1212">
        <v>40700</v>
      </c>
      <c r="G1212" t="s">
        <v>784</v>
      </c>
      <c r="I1212" t="s">
        <v>326</v>
      </c>
      <c r="J1212">
        <v>2026</v>
      </c>
      <c r="K1212">
        <v>5</v>
      </c>
      <c r="L1212" t="s">
        <v>95</v>
      </c>
      <c r="M1212">
        <v>0</v>
      </c>
      <c r="N1212">
        <v>1</v>
      </c>
      <c r="O1212">
        <v>0</v>
      </c>
      <c r="P1212" t="s">
        <v>2111</v>
      </c>
      <c r="Q1212" t="s">
        <v>97</v>
      </c>
    </row>
    <row r="1213" spans="1:17" hidden="1">
      <c r="A1213" t="s">
        <v>2295</v>
      </c>
      <c r="B1213" t="s">
        <v>314</v>
      </c>
      <c r="C1213" t="s">
        <v>314</v>
      </c>
      <c r="D1213" t="s">
        <v>2113</v>
      </c>
      <c r="E1213" t="s">
        <v>105</v>
      </c>
      <c r="F1213">
        <v>40700</v>
      </c>
      <c r="G1213" t="s">
        <v>784</v>
      </c>
      <c r="I1213" t="s">
        <v>326</v>
      </c>
      <c r="J1213">
        <v>2026</v>
      </c>
      <c r="K1213">
        <v>5</v>
      </c>
      <c r="L1213" t="s">
        <v>95</v>
      </c>
      <c r="M1213">
        <v>-137.78757000000587</v>
      </c>
      <c r="N1213">
        <v>1</v>
      </c>
      <c r="O1213">
        <v>-137.78757000000587</v>
      </c>
      <c r="P1213" t="s">
        <v>2111</v>
      </c>
      <c r="Q1213" t="s">
        <v>97</v>
      </c>
    </row>
    <row r="1214" spans="1:17" hidden="1">
      <c r="A1214" t="s">
        <v>2295</v>
      </c>
      <c r="B1214" t="s">
        <v>314</v>
      </c>
      <c r="C1214" t="s">
        <v>314</v>
      </c>
      <c r="D1214" t="s">
        <v>2113</v>
      </c>
      <c r="E1214" t="s">
        <v>2350</v>
      </c>
      <c r="F1214">
        <v>40700</v>
      </c>
      <c r="G1214" t="s">
        <v>784</v>
      </c>
      <c r="I1214" t="s">
        <v>326</v>
      </c>
      <c r="J1214">
        <v>2026</v>
      </c>
      <c r="K1214">
        <v>5</v>
      </c>
      <c r="L1214" t="s">
        <v>95</v>
      </c>
      <c r="M1214">
        <v>0</v>
      </c>
      <c r="N1214">
        <v>1</v>
      </c>
      <c r="O1214">
        <v>0</v>
      </c>
      <c r="P1214" t="s">
        <v>2111</v>
      </c>
      <c r="Q1214" t="s">
        <v>97</v>
      </c>
    </row>
    <row r="1215" spans="1:17" hidden="1">
      <c r="A1215" t="s">
        <v>2295</v>
      </c>
      <c r="B1215" t="s">
        <v>314</v>
      </c>
      <c r="C1215" t="s">
        <v>314</v>
      </c>
      <c r="D1215" t="s">
        <v>2113</v>
      </c>
      <c r="E1215" t="s">
        <v>106</v>
      </c>
      <c r="F1215">
        <v>40700</v>
      </c>
      <c r="G1215" t="s">
        <v>784</v>
      </c>
      <c r="I1215" t="s">
        <v>326</v>
      </c>
      <c r="J1215">
        <v>2026</v>
      </c>
      <c r="K1215">
        <v>5</v>
      </c>
      <c r="L1215" t="s">
        <v>95</v>
      </c>
      <c r="M1215">
        <v>-1492.4861999998102</v>
      </c>
      <c r="N1215">
        <v>1</v>
      </c>
      <c r="O1215">
        <v>-1492.4861999998102</v>
      </c>
      <c r="P1215" t="s">
        <v>2111</v>
      </c>
      <c r="Q1215" t="s">
        <v>97</v>
      </c>
    </row>
    <row r="1216" spans="1:17">
      <c r="A1216" t="s">
        <v>2295</v>
      </c>
      <c r="B1216" t="s">
        <v>94</v>
      </c>
      <c r="C1216" t="s">
        <v>91</v>
      </c>
      <c r="D1216" t="s">
        <v>91</v>
      </c>
      <c r="E1216" t="s">
        <v>92</v>
      </c>
      <c r="F1216">
        <v>40700</v>
      </c>
      <c r="G1216" t="s">
        <v>784</v>
      </c>
      <c r="I1216" t="s">
        <v>94</v>
      </c>
      <c r="J1216">
        <v>2026</v>
      </c>
      <c r="K1216">
        <v>5</v>
      </c>
      <c r="L1216" t="s">
        <v>95</v>
      </c>
      <c r="M1216">
        <v>173964.22</v>
      </c>
      <c r="N1216">
        <v>1</v>
      </c>
      <c r="O1216">
        <v>173964.22</v>
      </c>
      <c r="P1216" t="s">
        <v>704</v>
      </c>
      <c r="Q1216" t="s">
        <v>97</v>
      </c>
    </row>
    <row r="1217" spans="1:17">
      <c r="A1217" t="s">
        <v>2295</v>
      </c>
      <c r="B1217" t="s">
        <v>94</v>
      </c>
      <c r="C1217" t="s">
        <v>91</v>
      </c>
      <c r="D1217" t="s">
        <v>91</v>
      </c>
      <c r="E1217" t="s">
        <v>102</v>
      </c>
      <c r="F1217">
        <v>40700</v>
      </c>
      <c r="G1217" t="s">
        <v>784</v>
      </c>
      <c r="I1217" t="s">
        <v>94</v>
      </c>
      <c r="J1217">
        <v>2026</v>
      </c>
      <c r="K1217">
        <v>5</v>
      </c>
      <c r="L1217" t="s">
        <v>95</v>
      </c>
      <c r="M1217">
        <v>12575.77</v>
      </c>
      <c r="N1217">
        <v>1</v>
      </c>
      <c r="O1217">
        <v>12575.77</v>
      </c>
      <c r="P1217" t="s">
        <v>704</v>
      </c>
      <c r="Q1217" t="s">
        <v>97</v>
      </c>
    </row>
    <row r="1218" spans="1:17">
      <c r="A1218" t="s">
        <v>2295</v>
      </c>
      <c r="B1218" t="s">
        <v>94</v>
      </c>
      <c r="C1218" t="s">
        <v>91</v>
      </c>
      <c r="D1218" t="s">
        <v>91</v>
      </c>
      <c r="E1218" t="s">
        <v>103</v>
      </c>
      <c r="F1218">
        <v>40700</v>
      </c>
      <c r="G1218" t="s">
        <v>784</v>
      </c>
      <c r="I1218" t="s">
        <v>94</v>
      </c>
      <c r="J1218">
        <v>2026</v>
      </c>
      <c r="K1218">
        <v>5</v>
      </c>
      <c r="L1218" t="s">
        <v>95</v>
      </c>
      <c r="M1218">
        <v>88926.07</v>
      </c>
      <c r="N1218">
        <v>1</v>
      </c>
      <c r="O1218">
        <v>88926.07</v>
      </c>
      <c r="P1218" t="s">
        <v>704</v>
      </c>
      <c r="Q1218" t="s">
        <v>97</v>
      </c>
    </row>
    <row r="1219" spans="1:17">
      <c r="A1219" t="s">
        <v>2295</v>
      </c>
      <c r="B1219" t="s">
        <v>94</v>
      </c>
      <c r="C1219" t="s">
        <v>91</v>
      </c>
      <c r="D1219" t="s">
        <v>91</v>
      </c>
      <c r="E1219" t="s">
        <v>104</v>
      </c>
      <c r="F1219">
        <v>40700</v>
      </c>
      <c r="G1219" t="s">
        <v>784</v>
      </c>
      <c r="I1219" t="s">
        <v>94</v>
      </c>
      <c r="J1219">
        <v>2026</v>
      </c>
      <c r="K1219">
        <v>5</v>
      </c>
      <c r="L1219" t="s">
        <v>95</v>
      </c>
      <c r="M1219">
        <v>69.77</v>
      </c>
      <c r="N1219">
        <v>1</v>
      </c>
      <c r="O1219">
        <v>69.77</v>
      </c>
      <c r="P1219" t="s">
        <v>704</v>
      </c>
      <c r="Q1219" t="s">
        <v>97</v>
      </c>
    </row>
    <row r="1220" spans="1:17">
      <c r="A1220" t="s">
        <v>2295</v>
      </c>
      <c r="B1220" t="s">
        <v>94</v>
      </c>
      <c r="C1220" t="s">
        <v>91</v>
      </c>
      <c r="D1220" t="s">
        <v>91</v>
      </c>
      <c r="E1220" t="s">
        <v>105</v>
      </c>
      <c r="F1220">
        <v>40700</v>
      </c>
      <c r="G1220" t="s">
        <v>784</v>
      </c>
      <c r="I1220" t="s">
        <v>94</v>
      </c>
      <c r="J1220">
        <v>2026</v>
      </c>
      <c r="K1220">
        <v>5</v>
      </c>
      <c r="L1220" t="s">
        <v>95</v>
      </c>
      <c r="M1220">
        <v>14716.71</v>
      </c>
      <c r="N1220">
        <v>1</v>
      </c>
      <c r="O1220">
        <v>14716.71</v>
      </c>
      <c r="P1220" t="s">
        <v>704</v>
      </c>
      <c r="Q1220" t="s">
        <v>97</v>
      </c>
    </row>
    <row r="1221" spans="1:17">
      <c r="A1221" t="s">
        <v>2295</v>
      </c>
      <c r="B1221" t="s">
        <v>94</v>
      </c>
      <c r="C1221" t="s">
        <v>91</v>
      </c>
      <c r="D1221" t="s">
        <v>91</v>
      </c>
      <c r="E1221" t="s">
        <v>106</v>
      </c>
      <c r="F1221">
        <v>40700</v>
      </c>
      <c r="G1221" t="s">
        <v>784</v>
      </c>
      <c r="I1221" t="s">
        <v>94</v>
      </c>
      <c r="J1221">
        <v>2026</v>
      </c>
      <c r="K1221">
        <v>5</v>
      </c>
      <c r="L1221" t="s">
        <v>95</v>
      </c>
      <c r="M1221">
        <v>115435.91</v>
      </c>
      <c r="N1221">
        <v>1</v>
      </c>
      <c r="O1221">
        <v>115435.91</v>
      </c>
      <c r="P1221" t="s">
        <v>704</v>
      </c>
      <c r="Q1221" t="s">
        <v>97</v>
      </c>
    </row>
    <row r="1222" spans="1:17" hidden="1">
      <c r="A1222" t="s">
        <v>2461</v>
      </c>
      <c r="B1222">
        <v>20307</v>
      </c>
      <c r="C1222" t="s">
        <v>336</v>
      </c>
      <c r="D1222" t="s">
        <v>705</v>
      </c>
      <c r="E1222" t="s">
        <v>106</v>
      </c>
      <c r="F1222">
        <v>40700</v>
      </c>
      <c r="G1222" t="s">
        <v>784</v>
      </c>
      <c r="I1222" t="s">
        <v>706</v>
      </c>
      <c r="J1222">
        <v>2026</v>
      </c>
      <c r="K1222">
        <v>5</v>
      </c>
      <c r="L1222" t="s">
        <v>95</v>
      </c>
      <c r="M1222">
        <v>201.26</v>
      </c>
      <c r="N1222">
        <v>1</v>
      </c>
      <c r="O1222">
        <v>201.26</v>
      </c>
      <c r="P1222" t="s">
        <v>704</v>
      </c>
    </row>
    <row r="1223" spans="1:17" hidden="1">
      <c r="A1223" t="s">
        <v>2461</v>
      </c>
      <c r="B1223" t="s">
        <v>707</v>
      </c>
      <c r="C1223" t="s">
        <v>336</v>
      </c>
      <c r="D1223" t="s">
        <v>705</v>
      </c>
      <c r="E1223" t="s">
        <v>92</v>
      </c>
      <c r="F1223">
        <v>40700</v>
      </c>
      <c r="G1223" t="s">
        <v>784</v>
      </c>
      <c r="I1223" t="s">
        <v>260</v>
      </c>
      <c r="J1223">
        <v>2026</v>
      </c>
      <c r="K1223">
        <v>5</v>
      </c>
      <c r="L1223" t="s">
        <v>95</v>
      </c>
      <c r="M1223">
        <v>385.40000000000003</v>
      </c>
      <c r="N1223">
        <v>1</v>
      </c>
      <c r="O1223">
        <v>385.40000000000003</v>
      </c>
      <c r="P1223" t="s">
        <v>704</v>
      </c>
    </row>
    <row r="1224" spans="1:17" hidden="1">
      <c r="A1224" t="s">
        <v>2461</v>
      </c>
      <c r="B1224" t="s">
        <v>707</v>
      </c>
      <c r="C1224" t="s">
        <v>336</v>
      </c>
      <c r="D1224" t="s">
        <v>705</v>
      </c>
      <c r="E1224" t="s">
        <v>106</v>
      </c>
      <c r="F1224">
        <v>40700</v>
      </c>
      <c r="G1224" t="s">
        <v>784</v>
      </c>
      <c r="I1224" t="s">
        <v>706</v>
      </c>
      <c r="J1224">
        <v>2026</v>
      </c>
      <c r="K1224">
        <v>5</v>
      </c>
      <c r="L1224" t="s">
        <v>95</v>
      </c>
      <c r="M1224">
        <v>201.26</v>
      </c>
      <c r="N1224">
        <v>1</v>
      </c>
      <c r="O1224">
        <v>201.26</v>
      </c>
      <c r="P1224" t="s">
        <v>704</v>
      </c>
    </row>
    <row r="1225" spans="1:17" hidden="1">
      <c r="A1225" t="s">
        <v>2461</v>
      </c>
      <c r="B1225" t="s">
        <v>708</v>
      </c>
      <c r="C1225" t="s">
        <v>336</v>
      </c>
      <c r="D1225" t="s">
        <v>705</v>
      </c>
      <c r="E1225" t="s">
        <v>106</v>
      </c>
      <c r="F1225">
        <v>40700</v>
      </c>
      <c r="G1225" t="s">
        <v>784</v>
      </c>
      <c r="I1225" t="s">
        <v>706</v>
      </c>
      <c r="J1225">
        <v>2026</v>
      </c>
      <c r="K1225">
        <v>5</v>
      </c>
      <c r="L1225" t="s">
        <v>95</v>
      </c>
      <c r="M1225">
        <v>201.26</v>
      </c>
      <c r="N1225">
        <v>1</v>
      </c>
      <c r="O1225">
        <v>201.26</v>
      </c>
      <c r="P1225" t="s">
        <v>704</v>
      </c>
    </row>
    <row r="1226" spans="1:17" hidden="1">
      <c r="A1226" t="s">
        <v>2461</v>
      </c>
      <c r="B1226" t="s">
        <v>708</v>
      </c>
      <c r="C1226" t="s">
        <v>336</v>
      </c>
      <c r="D1226" t="s">
        <v>705</v>
      </c>
      <c r="E1226" t="s">
        <v>105</v>
      </c>
      <c r="F1226">
        <v>40700</v>
      </c>
      <c r="G1226" t="s">
        <v>784</v>
      </c>
      <c r="I1226" t="s">
        <v>136</v>
      </c>
      <c r="J1226">
        <v>2026</v>
      </c>
      <c r="K1226">
        <v>5</v>
      </c>
      <c r="L1226" t="s">
        <v>95</v>
      </c>
      <c r="M1226">
        <v>55.019999999999996</v>
      </c>
      <c r="N1226">
        <v>1</v>
      </c>
      <c r="O1226">
        <v>55.019999999999996</v>
      </c>
      <c r="P1226" t="s">
        <v>704</v>
      </c>
      <c r="Q1226">
        <v>1</v>
      </c>
    </row>
    <row r="1227" spans="1:17" hidden="1">
      <c r="A1227" t="s">
        <v>2461</v>
      </c>
      <c r="B1227" t="s">
        <v>708</v>
      </c>
      <c r="C1227" t="s">
        <v>336</v>
      </c>
      <c r="D1227" t="s">
        <v>705</v>
      </c>
      <c r="E1227" t="s">
        <v>105</v>
      </c>
      <c r="F1227">
        <v>40700</v>
      </c>
      <c r="G1227" t="s">
        <v>784</v>
      </c>
      <c r="I1227" t="s">
        <v>137</v>
      </c>
      <c r="J1227">
        <v>2026</v>
      </c>
      <c r="K1227">
        <v>5</v>
      </c>
      <c r="L1227" t="s">
        <v>95</v>
      </c>
      <c r="M1227">
        <v>384.22</v>
      </c>
      <c r="N1227">
        <v>1</v>
      </c>
      <c r="O1227">
        <v>384.22</v>
      </c>
      <c r="P1227" t="s">
        <v>704</v>
      </c>
    </row>
    <row r="1228" spans="1:17" hidden="1">
      <c r="A1228" t="s">
        <v>2461</v>
      </c>
      <c r="B1228" t="s">
        <v>708</v>
      </c>
      <c r="C1228" t="s">
        <v>336</v>
      </c>
      <c r="D1228" t="s">
        <v>705</v>
      </c>
      <c r="E1228" t="s">
        <v>92</v>
      </c>
      <c r="F1228">
        <v>40700</v>
      </c>
      <c r="G1228" t="s">
        <v>784</v>
      </c>
      <c r="I1228" t="s">
        <v>260</v>
      </c>
      <c r="J1228">
        <v>2026</v>
      </c>
      <c r="K1228">
        <v>5</v>
      </c>
      <c r="L1228" t="s">
        <v>95</v>
      </c>
      <c r="M1228">
        <v>469.15999999999997</v>
      </c>
      <c r="N1228">
        <v>1</v>
      </c>
      <c r="O1228">
        <v>469.15999999999997</v>
      </c>
      <c r="P1228" t="s">
        <v>704</v>
      </c>
    </row>
    <row r="1229" spans="1:17" hidden="1">
      <c r="A1229" t="s">
        <v>2461</v>
      </c>
      <c r="B1229" t="s">
        <v>708</v>
      </c>
      <c r="C1229" t="s">
        <v>336</v>
      </c>
      <c r="D1229" t="s">
        <v>705</v>
      </c>
      <c r="E1229" t="s">
        <v>106</v>
      </c>
      <c r="F1229">
        <v>40700</v>
      </c>
      <c r="G1229" t="s">
        <v>784</v>
      </c>
      <c r="I1229" t="s">
        <v>146</v>
      </c>
      <c r="J1229">
        <v>2026</v>
      </c>
      <c r="K1229">
        <v>5</v>
      </c>
      <c r="L1229" t="s">
        <v>95</v>
      </c>
      <c r="M1229">
        <v>142.30000000000001</v>
      </c>
      <c r="N1229">
        <v>1</v>
      </c>
      <c r="O1229">
        <v>142.30000000000001</v>
      </c>
      <c r="P1229" t="s">
        <v>704</v>
      </c>
    </row>
    <row r="1230" spans="1:17" hidden="1">
      <c r="A1230" t="s">
        <v>2461</v>
      </c>
      <c r="B1230" t="s">
        <v>708</v>
      </c>
      <c r="C1230" t="s">
        <v>336</v>
      </c>
      <c r="D1230" t="s">
        <v>705</v>
      </c>
      <c r="E1230" t="s">
        <v>106</v>
      </c>
      <c r="F1230">
        <v>40700</v>
      </c>
      <c r="G1230" t="s">
        <v>784</v>
      </c>
      <c r="I1230" t="s">
        <v>664</v>
      </c>
      <c r="J1230">
        <v>2026</v>
      </c>
      <c r="K1230">
        <v>5</v>
      </c>
      <c r="L1230" t="s">
        <v>95</v>
      </c>
      <c r="M1230">
        <v>71.150000000000006</v>
      </c>
      <c r="N1230">
        <v>1</v>
      </c>
      <c r="O1230">
        <v>71.150000000000006</v>
      </c>
      <c r="P1230" t="s">
        <v>704</v>
      </c>
    </row>
    <row r="1231" spans="1:17" hidden="1">
      <c r="A1231" t="s">
        <v>2530</v>
      </c>
      <c r="B1231" t="s">
        <v>277</v>
      </c>
      <c r="C1231" t="s">
        <v>270</v>
      </c>
      <c r="D1231" t="s">
        <v>705</v>
      </c>
      <c r="E1231" t="s">
        <v>92</v>
      </c>
      <c r="F1231">
        <v>40700</v>
      </c>
      <c r="G1231" t="s">
        <v>784</v>
      </c>
      <c r="I1231" t="s">
        <v>709</v>
      </c>
      <c r="J1231">
        <v>2026</v>
      </c>
      <c r="K1231">
        <v>5</v>
      </c>
      <c r="L1231" t="s">
        <v>95</v>
      </c>
      <c r="M1231">
        <v>12264.780999999999</v>
      </c>
      <c r="N1231">
        <v>1</v>
      </c>
      <c r="O1231">
        <v>12264.780999999999</v>
      </c>
      <c r="P1231" t="s">
        <v>704</v>
      </c>
    </row>
    <row r="1232" spans="1:17" hidden="1">
      <c r="A1232" t="s">
        <v>2530</v>
      </c>
      <c r="B1232" t="s">
        <v>277</v>
      </c>
      <c r="C1232" t="s">
        <v>270</v>
      </c>
      <c r="D1232" t="s">
        <v>705</v>
      </c>
      <c r="E1232" t="s">
        <v>106</v>
      </c>
      <c r="F1232">
        <v>40700</v>
      </c>
      <c r="G1232" t="s">
        <v>784</v>
      </c>
      <c r="I1232" t="s">
        <v>110</v>
      </c>
      <c r="J1232">
        <v>2026</v>
      </c>
      <c r="K1232">
        <v>5</v>
      </c>
      <c r="L1232" t="s">
        <v>95</v>
      </c>
      <c r="M1232">
        <v>6878.1353999999992</v>
      </c>
      <c r="N1232">
        <v>1</v>
      </c>
      <c r="O1232">
        <v>6878.1353999999992</v>
      </c>
      <c r="P1232" t="s">
        <v>704</v>
      </c>
    </row>
    <row r="1233" spans="1:17" hidden="1">
      <c r="A1233" t="s">
        <v>2530</v>
      </c>
      <c r="B1233" t="s">
        <v>277</v>
      </c>
      <c r="C1233" t="s">
        <v>270</v>
      </c>
      <c r="D1233" t="s">
        <v>705</v>
      </c>
      <c r="E1233" t="s">
        <v>92</v>
      </c>
      <c r="F1233">
        <v>40700</v>
      </c>
      <c r="G1233" t="s">
        <v>784</v>
      </c>
      <c r="I1233" t="s">
        <v>141</v>
      </c>
      <c r="J1233">
        <v>2026</v>
      </c>
      <c r="K1233">
        <v>5</v>
      </c>
      <c r="L1233" t="s">
        <v>95</v>
      </c>
      <c r="M1233">
        <v>98.121200000000002</v>
      </c>
      <c r="N1233">
        <v>1</v>
      </c>
      <c r="O1233">
        <v>98.121200000000002</v>
      </c>
      <c r="P1233" t="s">
        <v>704</v>
      </c>
    </row>
    <row r="1234" spans="1:17" hidden="1">
      <c r="A1234" t="s">
        <v>2530</v>
      </c>
      <c r="B1234" t="s">
        <v>277</v>
      </c>
      <c r="C1234" t="s">
        <v>270</v>
      </c>
      <c r="D1234" t="s">
        <v>705</v>
      </c>
      <c r="E1234" t="s">
        <v>106</v>
      </c>
      <c r="F1234">
        <v>40700</v>
      </c>
      <c r="G1234" t="s">
        <v>784</v>
      </c>
      <c r="I1234" t="s">
        <v>146</v>
      </c>
      <c r="J1234">
        <v>2026</v>
      </c>
      <c r="K1234">
        <v>5</v>
      </c>
      <c r="L1234" t="s">
        <v>95</v>
      </c>
      <c r="M1234">
        <v>14258.282999999999</v>
      </c>
      <c r="N1234">
        <v>1</v>
      </c>
      <c r="O1234">
        <v>14258.282999999999</v>
      </c>
      <c r="P1234" t="s">
        <v>704</v>
      </c>
    </row>
    <row r="1235" spans="1:17" hidden="1">
      <c r="A1235" t="s">
        <v>2530</v>
      </c>
      <c r="B1235" t="s">
        <v>277</v>
      </c>
      <c r="C1235" t="s">
        <v>270</v>
      </c>
      <c r="D1235" t="s">
        <v>705</v>
      </c>
      <c r="E1235" t="s">
        <v>106</v>
      </c>
      <c r="F1235">
        <v>40700</v>
      </c>
      <c r="G1235" t="s">
        <v>784</v>
      </c>
      <c r="I1235" t="s">
        <v>710</v>
      </c>
      <c r="J1235">
        <v>2026</v>
      </c>
      <c r="K1235">
        <v>5</v>
      </c>
      <c r="L1235" t="s">
        <v>95</v>
      </c>
      <c r="M1235">
        <v>1011.5027999999999</v>
      </c>
      <c r="N1235">
        <v>1</v>
      </c>
      <c r="O1235">
        <v>1011.5027999999999</v>
      </c>
      <c r="P1235" t="s">
        <v>704</v>
      </c>
    </row>
    <row r="1236" spans="1:17" hidden="1">
      <c r="A1236" t="s">
        <v>2530</v>
      </c>
      <c r="B1236" t="s">
        <v>277</v>
      </c>
      <c r="C1236" t="s">
        <v>270</v>
      </c>
      <c r="D1236" t="s">
        <v>705</v>
      </c>
      <c r="E1236" t="s">
        <v>106</v>
      </c>
      <c r="F1236">
        <v>40700</v>
      </c>
      <c r="G1236" t="s">
        <v>784</v>
      </c>
      <c r="I1236" t="s">
        <v>711</v>
      </c>
      <c r="J1236">
        <v>2026</v>
      </c>
      <c r="K1236">
        <v>5</v>
      </c>
      <c r="L1236" t="s">
        <v>95</v>
      </c>
      <c r="M1236">
        <v>36067.929600000003</v>
      </c>
      <c r="N1236">
        <v>1</v>
      </c>
      <c r="O1236">
        <v>36067.929600000003</v>
      </c>
      <c r="P1236" t="s">
        <v>704</v>
      </c>
    </row>
    <row r="1237" spans="1:17" hidden="1">
      <c r="A1237" t="s">
        <v>2530</v>
      </c>
      <c r="B1237" t="s">
        <v>277</v>
      </c>
      <c r="C1237" t="s">
        <v>270</v>
      </c>
      <c r="D1237" t="s">
        <v>705</v>
      </c>
      <c r="E1237" t="s">
        <v>106</v>
      </c>
      <c r="F1237">
        <v>40700</v>
      </c>
      <c r="G1237" t="s">
        <v>784</v>
      </c>
      <c r="I1237" t="s">
        <v>712</v>
      </c>
      <c r="J1237">
        <v>2026</v>
      </c>
      <c r="K1237">
        <v>5</v>
      </c>
      <c r="L1237" t="s">
        <v>95</v>
      </c>
      <c r="M1237">
        <v>2872.1894000000002</v>
      </c>
      <c r="N1237">
        <v>1</v>
      </c>
      <c r="O1237">
        <v>2872.1894000000002</v>
      </c>
      <c r="P1237" t="s">
        <v>704</v>
      </c>
    </row>
    <row r="1238" spans="1:17" hidden="1">
      <c r="A1238" t="s">
        <v>2530</v>
      </c>
      <c r="B1238" t="s">
        <v>277</v>
      </c>
      <c r="C1238" t="s">
        <v>270</v>
      </c>
      <c r="D1238" t="s">
        <v>705</v>
      </c>
      <c r="E1238" t="s">
        <v>106</v>
      </c>
      <c r="F1238">
        <v>40700</v>
      </c>
      <c r="G1238" t="s">
        <v>784</v>
      </c>
      <c r="I1238" t="s">
        <v>163</v>
      </c>
      <c r="J1238">
        <v>2026</v>
      </c>
      <c r="K1238">
        <v>5</v>
      </c>
      <c r="L1238" t="s">
        <v>95</v>
      </c>
      <c r="M1238">
        <v>70402.592399999994</v>
      </c>
      <c r="N1238">
        <v>1</v>
      </c>
      <c r="O1238">
        <v>70402.592399999994</v>
      </c>
      <c r="P1238" t="s">
        <v>704</v>
      </c>
    </row>
    <row r="1239" spans="1:17" hidden="1">
      <c r="A1239" t="s">
        <v>2530</v>
      </c>
      <c r="B1239" t="s">
        <v>277</v>
      </c>
      <c r="C1239" t="s">
        <v>270</v>
      </c>
      <c r="D1239" t="s">
        <v>705</v>
      </c>
      <c r="E1239" t="s">
        <v>106</v>
      </c>
      <c r="F1239">
        <v>40700</v>
      </c>
      <c r="G1239" t="s">
        <v>784</v>
      </c>
      <c r="I1239" t="s">
        <v>713</v>
      </c>
      <c r="J1239">
        <v>2026</v>
      </c>
      <c r="K1239">
        <v>5</v>
      </c>
      <c r="L1239" t="s">
        <v>95</v>
      </c>
      <c r="M1239">
        <v>4142.4431999999997</v>
      </c>
      <c r="N1239">
        <v>1</v>
      </c>
      <c r="O1239">
        <v>4142.4431999999997</v>
      </c>
      <c r="P1239" t="s">
        <v>704</v>
      </c>
    </row>
    <row r="1240" spans="1:17" hidden="1">
      <c r="A1240" t="s">
        <v>2530</v>
      </c>
      <c r="B1240" t="s">
        <v>714</v>
      </c>
      <c r="C1240" t="s">
        <v>270</v>
      </c>
      <c r="D1240" t="s">
        <v>705</v>
      </c>
      <c r="E1240" t="s">
        <v>92</v>
      </c>
      <c r="F1240">
        <v>40700</v>
      </c>
      <c r="G1240" t="s">
        <v>784</v>
      </c>
      <c r="I1240" t="s">
        <v>715</v>
      </c>
      <c r="J1240">
        <v>2026</v>
      </c>
      <c r="K1240">
        <v>5</v>
      </c>
      <c r="L1240" t="s">
        <v>95</v>
      </c>
      <c r="M1240">
        <v>266.93459999999999</v>
      </c>
      <c r="N1240">
        <v>1</v>
      </c>
      <c r="O1240">
        <v>266.93459999999999</v>
      </c>
      <c r="P1240" t="s">
        <v>704</v>
      </c>
    </row>
    <row r="1241" spans="1:17" hidden="1">
      <c r="A1241" t="s">
        <v>2530</v>
      </c>
      <c r="B1241" t="s">
        <v>714</v>
      </c>
      <c r="C1241" t="s">
        <v>270</v>
      </c>
      <c r="D1241" t="s">
        <v>705</v>
      </c>
      <c r="E1241" t="s">
        <v>92</v>
      </c>
      <c r="F1241">
        <v>40700</v>
      </c>
      <c r="G1241" t="s">
        <v>784</v>
      </c>
      <c r="I1241" t="s">
        <v>716</v>
      </c>
      <c r="J1241">
        <v>2026</v>
      </c>
      <c r="K1241">
        <v>5</v>
      </c>
      <c r="L1241" t="s">
        <v>95</v>
      </c>
      <c r="M1241">
        <v>97.92</v>
      </c>
      <c r="N1241">
        <v>1</v>
      </c>
      <c r="O1241">
        <v>97.92</v>
      </c>
      <c r="P1241" t="s">
        <v>704</v>
      </c>
      <c r="Q1241">
        <v>1</v>
      </c>
    </row>
    <row r="1242" spans="1:17" hidden="1">
      <c r="A1242" t="s">
        <v>2530</v>
      </c>
      <c r="B1242" t="s">
        <v>714</v>
      </c>
      <c r="C1242" t="s">
        <v>270</v>
      </c>
      <c r="D1242" t="s">
        <v>705</v>
      </c>
      <c r="E1242" t="s">
        <v>105</v>
      </c>
      <c r="F1242">
        <v>40700</v>
      </c>
      <c r="G1242" t="s">
        <v>784</v>
      </c>
      <c r="I1242" t="s">
        <v>136</v>
      </c>
      <c r="J1242">
        <v>2026</v>
      </c>
      <c r="K1242">
        <v>5</v>
      </c>
      <c r="L1242" t="s">
        <v>95</v>
      </c>
      <c r="M1242">
        <v>65.28</v>
      </c>
      <c r="N1242">
        <v>1</v>
      </c>
      <c r="O1242">
        <v>65.28</v>
      </c>
      <c r="P1242" t="s">
        <v>704</v>
      </c>
      <c r="Q1242">
        <v>1</v>
      </c>
    </row>
    <row r="1243" spans="1:17" hidden="1">
      <c r="A1243" t="s">
        <v>2530</v>
      </c>
      <c r="B1243" t="s">
        <v>714</v>
      </c>
      <c r="C1243" t="s">
        <v>270</v>
      </c>
      <c r="D1243" t="s">
        <v>705</v>
      </c>
      <c r="E1243" t="s">
        <v>105</v>
      </c>
      <c r="F1243">
        <v>40700</v>
      </c>
      <c r="G1243" t="s">
        <v>784</v>
      </c>
      <c r="I1243" t="s">
        <v>137</v>
      </c>
      <c r="J1243">
        <v>2026</v>
      </c>
      <c r="K1243">
        <v>5</v>
      </c>
      <c r="L1243" t="s">
        <v>95</v>
      </c>
      <c r="M1243">
        <v>468.29380000000003</v>
      </c>
      <c r="N1243">
        <v>1</v>
      </c>
      <c r="O1243">
        <v>468.29380000000003</v>
      </c>
      <c r="P1243" t="s">
        <v>704</v>
      </c>
    </row>
    <row r="1244" spans="1:17" hidden="1">
      <c r="A1244" t="s">
        <v>2530</v>
      </c>
      <c r="B1244" t="s">
        <v>714</v>
      </c>
      <c r="C1244" t="s">
        <v>270</v>
      </c>
      <c r="D1244" t="s">
        <v>705</v>
      </c>
      <c r="E1244" t="s">
        <v>103</v>
      </c>
      <c r="F1244">
        <v>40700</v>
      </c>
      <c r="G1244" t="s">
        <v>784</v>
      </c>
      <c r="I1244" t="s">
        <v>130</v>
      </c>
      <c r="J1244">
        <v>2026</v>
      </c>
      <c r="K1244">
        <v>5</v>
      </c>
      <c r="L1244" t="s">
        <v>95</v>
      </c>
      <c r="M1244">
        <v>2265.16</v>
      </c>
      <c r="N1244">
        <v>1</v>
      </c>
      <c r="O1244">
        <v>2265.16</v>
      </c>
      <c r="P1244" t="s">
        <v>704</v>
      </c>
      <c r="Q1244">
        <v>1</v>
      </c>
    </row>
    <row r="1245" spans="1:17" hidden="1">
      <c r="A1245" t="s">
        <v>2530</v>
      </c>
      <c r="B1245" t="s">
        <v>714</v>
      </c>
      <c r="C1245" t="s">
        <v>270</v>
      </c>
      <c r="D1245" t="s">
        <v>705</v>
      </c>
      <c r="E1245" t="s">
        <v>92</v>
      </c>
      <c r="F1245">
        <v>40700</v>
      </c>
      <c r="G1245" t="s">
        <v>784</v>
      </c>
      <c r="I1245" t="s">
        <v>257</v>
      </c>
      <c r="J1245">
        <v>2026</v>
      </c>
      <c r="K1245">
        <v>5</v>
      </c>
      <c r="L1245" t="s">
        <v>95</v>
      </c>
      <c r="M1245">
        <v>187.32079999999999</v>
      </c>
      <c r="N1245">
        <v>1</v>
      </c>
      <c r="O1245">
        <v>187.32079999999999</v>
      </c>
      <c r="P1245" t="s">
        <v>704</v>
      </c>
    </row>
    <row r="1246" spans="1:17" hidden="1">
      <c r="A1246" t="s">
        <v>2530</v>
      </c>
      <c r="B1246" t="s">
        <v>714</v>
      </c>
      <c r="C1246" t="s">
        <v>270</v>
      </c>
      <c r="D1246" t="s">
        <v>705</v>
      </c>
      <c r="E1246" t="s">
        <v>92</v>
      </c>
      <c r="F1246">
        <v>40700</v>
      </c>
      <c r="G1246" t="s">
        <v>784</v>
      </c>
      <c r="I1246" t="s">
        <v>717</v>
      </c>
      <c r="J1246">
        <v>2026</v>
      </c>
      <c r="K1246">
        <v>5</v>
      </c>
      <c r="L1246" t="s">
        <v>95</v>
      </c>
      <c r="M1246">
        <v>107.0346</v>
      </c>
      <c r="N1246">
        <v>1</v>
      </c>
      <c r="O1246">
        <v>107.0346</v>
      </c>
      <c r="P1246" t="s">
        <v>704</v>
      </c>
    </row>
    <row r="1247" spans="1:17" hidden="1">
      <c r="A1247" t="s">
        <v>2530</v>
      </c>
      <c r="B1247" t="s">
        <v>718</v>
      </c>
      <c r="C1247" t="s">
        <v>270</v>
      </c>
      <c r="D1247" t="s">
        <v>705</v>
      </c>
      <c r="E1247" t="s">
        <v>92</v>
      </c>
      <c r="F1247">
        <v>40700</v>
      </c>
      <c r="G1247" t="s">
        <v>784</v>
      </c>
      <c r="I1247" t="s">
        <v>719</v>
      </c>
      <c r="J1247">
        <v>2026</v>
      </c>
      <c r="K1247">
        <v>5</v>
      </c>
      <c r="L1247" t="s">
        <v>95</v>
      </c>
      <c r="M1247">
        <v>93.660399999999996</v>
      </c>
      <c r="N1247">
        <v>1</v>
      </c>
      <c r="O1247">
        <v>93.660399999999996</v>
      </c>
      <c r="P1247" t="s">
        <v>704</v>
      </c>
    </row>
    <row r="1248" spans="1:17" hidden="1">
      <c r="A1248" t="s">
        <v>2530</v>
      </c>
      <c r="B1248" t="s">
        <v>718</v>
      </c>
      <c r="C1248" t="s">
        <v>270</v>
      </c>
      <c r="D1248" t="s">
        <v>705</v>
      </c>
      <c r="E1248" t="s">
        <v>92</v>
      </c>
      <c r="F1248">
        <v>40700</v>
      </c>
      <c r="G1248" t="s">
        <v>784</v>
      </c>
      <c r="I1248" t="s">
        <v>716</v>
      </c>
      <c r="J1248">
        <v>2026</v>
      </c>
      <c r="K1248">
        <v>5</v>
      </c>
      <c r="L1248" t="s">
        <v>95</v>
      </c>
      <c r="M1248">
        <v>21.759999999999998</v>
      </c>
      <c r="N1248">
        <v>1</v>
      </c>
      <c r="O1248">
        <v>21.759999999999998</v>
      </c>
      <c r="P1248" t="s">
        <v>704</v>
      </c>
      <c r="Q1248">
        <v>1</v>
      </c>
    </row>
    <row r="1249" spans="1:17" hidden="1">
      <c r="A1249" t="s">
        <v>2530</v>
      </c>
      <c r="B1249" t="s">
        <v>718</v>
      </c>
      <c r="C1249" t="s">
        <v>270</v>
      </c>
      <c r="D1249" t="s">
        <v>705</v>
      </c>
      <c r="E1249" t="s">
        <v>92</v>
      </c>
      <c r="F1249">
        <v>40700</v>
      </c>
      <c r="G1249" t="s">
        <v>784</v>
      </c>
      <c r="I1249" t="s">
        <v>717</v>
      </c>
      <c r="J1249">
        <v>2026</v>
      </c>
      <c r="K1249">
        <v>5</v>
      </c>
      <c r="L1249" t="s">
        <v>95</v>
      </c>
      <c r="M1249">
        <v>35.678200000000004</v>
      </c>
      <c r="N1249">
        <v>1</v>
      </c>
      <c r="O1249">
        <v>35.678200000000004</v>
      </c>
      <c r="P1249" t="s">
        <v>704</v>
      </c>
    </row>
    <row r="1250" spans="1:17" hidden="1">
      <c r="A1250" t="s">
        <v>2530</v>
      </c>
      <c r="B1250" t="s">
        <v>720</v>
      </c>
      <c r="C1250" t="s">
        <v>270</v>
      </c>
      <c r="D1250" t="s">
        <v>705</v>
      </c>
      <c r="E1250" t="s">
        <v>92</v>
      </c>
      <c r="F1250">
        <v>40700</v>
      </c>
      <c r="G1250" t="s">
        <v>784</v>
      </c>
      <c r="I1250" t="s">
        <v>719</v>
      </c>
      <c r="J1250">
        <v>2026</v>
      </c>
      <c r="K1250">
        <v>5</v>
      </c>
      <c r="L1250" t="s">
        <v>95</v>
      </c>
      <c r="M1250">
        <v>187.32079999999999</v>
      </c>
      <c r="N1250">
        <v>1</v>
      </c>
      <c r="O1250">
        <v>187.32079999999999</v>
      </c>
      <c r="P1250" t="s">
        <v>704</v>
      </c>
    </row>
    <row r="1251" spans="1:17" hidden="1">
      <c r="A1251" t="s">
        <v>2530</v>
      </c>
      <c r="B1251" t="s">
        <v>720</v>
      </c>
      <c r="C1251" t="s">
        <v>270</v>
      </c>
      <c r="D1251" t="s">
        <v>705</v>
      </c>
      <c r="E1251" t="s">
        <v>92</v>
      </c>
      <c r="F1251">
        <v>40700</v>
      </c>
      <c r="G1251" t="s">
        <v>784</v>
      </c>
      <c r="I1251" t="s">
        <v>716</v>
      </c>
      <c r="J1251">
        <v>2026</v>
      </c>
      <c r="K1251">
        <v>5</v>
      </c>
      <c r="L1251" t="s">
        <v>95</v>
      </c>
      <c r="M1251">
        <v>43.519999999999996</v>
      </c>
      <c r="N1251">
        <v>1</v>
      </c>
      <c r="O1251">
        <v>43.519999999999996</v>
      </c>
      <c r="P1251" t="s">
        <v>704</v>
      </c>
      <c r="Q1251">
        <v>1</v>
      </c>
    </row>
    <row r="1252" spans="1:17" hidden="1">
      <c r="A1252" t="s">
        <v>2530</v>
      </c>
      <c r="B1252" t="s">
        <v>720</v>
      </c>
      <c r="C1252" t="s">
        <v>270</v>
      </c>
      <c r="D1252" t="s">
        <v>705</v>
      </c>
      <c r="E1252" t="s">
        <v>105</v>
      </c>
      <c r="F1252">
        <v>40700</v>
      </c>
      <c r="G1252" t="s">
        <v>784</v>
      </c>
      <c r="I1252" t="s">
        <v>136</v>
      </c>
      <c r="J1252">
        <v>2026</v>
      </c>
      <c r="K1252">
        <v>5</v>
      </c>
      <c r="L1252" t="s">
        <v>95</v>
      </c>
      <c r="M1252">
        <v>108.8</v>
      </c>
      <c r="N1252">
        <v>1</v>
      </c>
      <c r="O1252">
        <v>108.8</v>
      </c>
      <c r="P1252" t="s">
        <v>704</v>
      </c>
      <c r="Q1252">
        <v>1</v>
      </c>
    </row>
    <row r="1253" spans="1:17" hidden="1">
      <c r="A1253" t="s">
        <v>2530</v>
      </c>
      <c r="B1253" t="s">
        <v>720</v>
      </c>
      <c r="C1253" t="s">
        <v>270</v>
      </c>
      <c r="D1253" t="s">
        <v>705</v>
      </c>
      <c r="E1253" t="s">
        <v>105</v>
      </c>
      <c r="F1253">
        <v>40700</v>
      </c>
      <c r="G1253" t="s">
        <v>784</v>
      </c>
      <c r="I1253" t="s">
        <v>137</v>
      </c>
      <c r="J1253">
        <v>2026</v>
      </c>
      <c r="K1253">
        <v>5</v>
      </c>
      <c r="L1253" t="s">
        <v>95</v>
      </c>
      <c r="M1253">
        <v>936.58760000000007</v>
      </c>
      <c r="N1253">
        <v>1</v>
      </c>
      <c r="O1253">
        <v>936.58760000000007</v>
      </c>
      <c r="P1253" t="s">
        <v>704</v>
      </c>
    </row>
    <row r="1254" spans="1:17" hidden="1">
      <c r="A1254" t="s">
        <v>2530</v>
      </c>
      <c r="B1254" t="s">
        <v>720</v>
      </c>
      <c r="C1254" t="s">
        <v>270</v>
      </c>
      <c r="D1254" t="s">
        <v>705</v>
      </c>
      <c r="E1254" t="s">
        <v>103</v>
      </c>
      <c r="F1254">
        <v>40700</v>
      </c>
      <c r="G1254" t="s">
        <v>784</v>
      </c>
      <c r="I1254" t="s">
        <v>120</v>
      </c>
      <c r="J1254">
        <v>2026</v>
      </c>
      <c r="K1254">
        <v>5</v>
      </c>
      <c r="L1254" t="s">
        <v>95</v>
      </c>
      <c r="M1254">
        <v>307.14</v>
      </c>
      <c r="N1254">
        <v>1</v>
      </c>
      <c r="O1254">
        <v>307.14</v>
      </c>
      <c r="P1254" t="s">
        <v>704</v>
      </c>
      <c r="Q1254">
        <v>1</v>
      </c>
    </row>
    <row r="1255" spans="1:17" hidden="1">
      <c r="A1255" t="s">
        <v>2530</v>
      </c>
      <c r="B1255" t="s">
        <v>720</v>
      </c>
      <c r="C1255" t="s">
        <v>270</v>
      </c>
      <c r="D1255" t="s">
        <v>705</v>
      </c>
      <c r="E1255" t="s">
        <v>103</v>
      </c>
      <c r="F1255">
        <v>40700</v>
      </c>
      <c r="G1255" t="s">
        <v>784</v>
      </c>
      <c r="I1255" t="s">
        <v>130</v>
      </c>
      <c r="J1255">
        <v>2026</v>
      </c>
      <c r="K1255">
        <v>5</v>
      </c>
      <c r="L1255" t="s">
        <v>95</v>
      </c>
      <c r="M1255">
        <v>1906.6600000000003</v>
      </c>
      <c r="N1255">
        <v>1</v>
      </c>
      <c r="O1255">
        <v>1906.6600000000003</v>
      </c>
      <c r="P1255" t="s">
        <v>704</v>
      </c>
      <c r="Q1255">
        <v>1</v>
      </c>
    </row>
    <row r="1256" spans="1:17" hidden="1">
      <c r="A1256" t="s">
        <v>2530</v>
      </c>
      <c r="B1256" t="s">
        <v>720</v>
      </c>
      <c r="C1256" t="s">
        <v>270</v>
      </c>
      <c r="D1256" t="s">
        <v>705</v>
      </c>
      <c r="E1256" t="s">
        <v>92</v>
      </c>
      <c r="F1256">
        <v>40700</v>
      </c>
      <c r="G1256" t="s">
        <v>784</v>
      </c>
      <c r="I1256" t="s">
        <v>717</v>
      </c>
      <c r="J1256">
        <v>2026</v>
      </c>
      <c r="K1256">
        <v>5</v>
      </c>
      <c r="L1256" t="s">
        <v>95</v>
      </c>
      <c r="M1256">
        <v>71.356400000000008</v>
      </c>
      <c r="N1256">
        <v>1</v>
      </c>
      <c r="O1256">
        <v>71.356400000000008</v>
      </c>
      <c r="P1256" t="s">
        <v>704</v>
      </c>
    </row>
    <row r="1257" spans="1:17" hidden="1">
      <c r="A1257" t="s">
        <v>2530</v>
      </c>
      <c r="B1257" t="s">
        <v>721</v>
      </c>
      <c r="C1257" t="s">
        <v>270</v>
      </c>
      <c r="D1257" t="s">
        <v>705</v>
      </c>
      <c r="E1257" t="s">
        <v>103</v>
      </c>
      <c r="F1257">
        <v>40700</v>
      </c>
      <c r="G1257" t="s">
        <v>784</v>
      </c>
      <c r="I1257" t="s">
        <v>130</v>
      </c>
      <c r="J1257">
        <v>2026</v>
      </c>
      <c r="K1257">
        <v>5</v>
      </c>
      <c r="L1257" t="s">
        <v>95</v>
      </c>
      <c r="M1257">
        <v>1792.56</v>
      </c>
      <c r="N1257">
        <v>1</v>
      </c>
      <c r="O1257">
        <v>1792.56</v>
      </c>
      <c r="P1257" t="s">
        <v>704</v>
      </c>
      <c r="Q1257">
        <v>1</v>
      </c>
    </row>
    <row r="1258" spans="1:17" hidden="1">
      <c r="A1258" t="s">
        <v>2530</v>
      </c>
      <c r="B1258" t="s">
        <v>721</v>
      </c>
      <c r="C1258" t="s">
        <v>270</v>
      </c>
      <c r="D1258" t="s">
        <v>705</v>
      </c>
      <c r="E1258" t="s">
        <v>92</v>
      </c>
      <c r="F1258">
        <v>40700</v>
      </c>
      <c r="G1258" t="s">
        <v>784</v>
      </c>
      <c r="I1258" t="s">
        <v>716</v>
      </c>
      <c r="J1258">
        <v>2026</v>
      </c>
      <c r="K1258">
        <v>5</v>
      </c>
      <c r="L1258" t="s">
        <v>95</v>
      </c>
      <c r="M1258">
        <v>43.519999999999996</v>
      </c>
      <c r="N1258">
        <v>1</v>
      </c>
      <c r="O1258">
        <v>43.519999999999996</v>
      </c>
      <c r="P1258" t="s">
        <v>704</v>
      </c>
      <c r="Q1258">
        <v>1</v>
      </c>
    </row>
    <row r="1259" spans="1:17" hidden="1">
      <c r="A1259" t="s">
        <v>2530</v>
      </c>
      <c r="B1259" t="s">
        <v>721</v>
      </c>
      <c r="C1259" t="s">
        <v>270</v>
      </c>
      <c r="D1259" t="s">
        <v>705</v>
      </c>
      <c r="E1259" t="s">
        <v>92</v>
      </c>
      <c r="F1259">
        <v>40700</v>
      </c>
      <c r="G1259" t="s">
        <v>784</v>
      </c>
      <c r="I1259" t="s">
        <v>257</v>
      </c>
      <c r="J1259">
        <v>2026</v>
      </c>
      <c r="K1259">
        <v>5</v>
      </c>
      <c r="L1259" t="s">
        <v>95</v>
      </c>
      <c r="M1259">
        <v>187.32079999999999</v>
      </c>
      <c r="N1259">
        <v>1</v>
      </c>
      <c r="O1259">
        <v>187.32079999999999</v>
      </c>
      <c r="P1259" t="s">
        <v>704</v>
      </c>
    </row>
    <row r="1260" spans="1:17" hidden="1">
      <c r="A1260" t="s">
        <v>2530</v>
      </c>
      <c r="B1260" t="s">
        <v>721</v>
      </c>
      <c r="C1260" t="s">
        <v>270</v>
      </c>
      <c r="D1260" t="s">
        <v>705</v>
      </c>
      <c r="E1260" t="s">
        <v>92</v>
      </c>
      <c r="F1260">
        <v>40700</v>
      </c>
      <c r="G1260" t="s">
        <v>784</v>
      </c>
      <c r="I1260" t="s">
        <v>717</v>
      </c>
      <c r="J1260">
        <v>2026</v>
      </c>
      <c r="K1260">
        <v>5</v>
      </c>
      <c r="L1260" t="s">
        <v>95</v>
      </c>
      <c r="M1260">
        <v>71.356400000000008</v>
      </c>
      <c r="N1260">
        <v>1</v>
      </c>
      <c r="O1260">
        <v>71.356400000000008</v>
      </c>
      <c r="P1260" t="s">
        <v>704</v>
      </c>
    </row>
    <row r="1261" spans="1:17" hidden="1">
      <c r="A1261" t="s">
        <v>2530</v>
      </c>
      <c r="B1261" t="s">
        <v>722</v>
      </c>
      <c r="C1261" t="s">
        <v>270</v>
      </c>
      <c r="D1261" t="s">
        <v>705</v>
      </c>
      <c r="E1261" t="s">
        <v>105</v>
      </c>
      <c r="F1261">
        <v>40700</v>
      </c>
      <c r="G1261" t="s">
        <v>784</v>
      </c>
      <c r="I1261" t="s">
        <v>136</v>
      </c>
      <c r="J1261">
        <v>2026</v>
      </c>
      <c r="K1261">
        <v>5</v>
      </c>
      <c r="L1261" t="s">
        <v>95</v>
      </c>
      <c r="M1261">
        <v>65.28</v>
      </c>
      <c r="N1261">
        <v>1</v>
      </c>
      <c r="O1261">
        <v>65.28</v>
      </c>
      <c r="P1261" t="s">
        <v>704</v>
      </c>
      <c r="Q1261">
        <v>1</v>
      </c>
    </row>
    <row r="1262" spans="1:17" hidden="1">
      <c r="A1262" t="s">
        <v>2530</v>
      </c>
      <c r="B1262" t="s">
        <v>722</v>
      </c>
      <c r="C1262" t="s">
        <v>270</v>
      </c>
      <c r="D1262" t="s">
        <v>705</v>
      </c>
      <c r="E1262" t="s">
        <v>105</v>
      </c>
      <c r="F1262">
        <v>40700</v>
      </c>
      <c r="G1262" t="s">
        <v>784</v>
      </c>
      <c r="I1262" t="s">
        <v>137</v>
      </c>
      <c r="J1262">
        <v>2026</v>
      </c>
      <c r="K1262">
        <v>5</v>
      </c>
      <c r="L1262" t="s">
        <v>95</v>
      </c>
      <c r="M1262">
        <v>936.58760000000007</v>
      </c>
      <c r="N1262">
        <v>1</v>
      </c>
      <c r="O1262">
        <v>936.58760000000007</v>
      </c>
      <c r="P1262" t="s">
        <v>704</v>
      </c>
    </row>
    <row r="1263" spans="1:17" hidden="1">
      <c r="A1263" t="s">
        <v>2530</v>
      </c>
      <c r="B1263" t="s">
        <v>723</v>
      </c>
      <c r="C1263" t="s">
        <v>270</v>
      </c>
      <c r="D1263" t="s">
        <v>705</v>
      </c>
      <c r="E1263" t="s">
        <v>105</v>
      </c>
      <c r="F1263">
        <v>40700</v>
      </c>
      <c r="G1263" t="s">
        <v>784</v>
      </c>
      <c r="I1263" t="s">
        <v>136</v>
      </c>
      <c r="J1263">
        <v>2026</v>
      </c>
      <c r="K1263">
        <v>5</v>
      </c>
      <c r="L1263" t="s">
        <v>95</v>
      </c>
      <c r="M1263">
        <v>239.36</v>
      </c>
      <c r="N1263">
        <v>1</v>
      </c>
      <c r="O1263">
        <v>239.36</v>
      </c>
      <c r="P1263" t="s">
        <v>704</v>
      </c>
      <c r="Q1263">
        <v>1</v>
      </c>
    </row>
    <row r="1264" spans="1:17" hidden="1">
      <c r="A1264" t="s">
        <v>2530</v>
      </c>
      <c r="B1264" t="s">
        <v>723</v>
      </c>
      <c r="C1264" t="s">
        <v>270</v>
      </c>
      <c r="D1264" t="s">
        <v>705</v>
      </c>
      <c r="E1264" t="s">
        <v>105</v>
      </c>
      <c r="F1264">
        <v>40700</v>
      </c>
      <c r="G1264" t="s">
        <v>784</v>
      </c>
      <c r="I1264" t="s">
        <v>137</v>
      </c>
      <c r="J1264">
        <v>2026</v>
      </c>
      <c r="K1264">
        <v>5</v>
      </c>
      <c r="L1264" t="s">
        <v>95</v>
      </c>
      <c r="M1264">
        <v>936.58760000000007</v>
      </c>
      <c r="N1264">
        <v>1</v>
      </c>
      <c r="O1264">
        <v>936.58760000000007</v>
      </c>
      <c r="P1264" t="s">
        <v>704</v>
      </c>
    </row>
    <row r="1265" spans="1:17" hidden="1">
      <c r="A1265" t="s">
        <v>2530</v>
      </c>
      <c r="B1265" t="s">
        <v>723</v>
      </c>
      <c r="C1265" t="s">
        <v>270</v>
      </c>
      <c r="D1265" t="s">
        <v>705</v>
      </c>
      <c r="E1265" t="s">
        <v>103</v>
      </c>
      <c r="F1265">
        <v>40700</v>
      </c>
      <c r="G1265" t="s">
        <v>784</v>
      </c>
      <c r="I1265" t="s">
        <v>120</v>
      </c>
      <c r="J1265">
        <v>2026</v>
      </c>
      <c r="K1265">
        <v>5</v>
      </c>
      <c r="L1265" t="s">
        <v>95</v>
      </c>
      <c r="M1265">
        <v>745.88000000000011</v>
      </c>
      <c r="N1265">
        <v>1</v>
      </c>
      <c r="O1265">
        <v>745.88000000000011</v>
      </c>
      <c r="P1265" t="s">
        <v>704</v>
      </c>
      <c r="Q1265">
        <v>1</v>
      </c>
    </row>
    <row r="1266" spans="1:17" hidden="1">
      <c r="A1266" t="s">
        <v>2530</v>
      </c>
      <c r="B1266" t="s">
        <v>724</v>
      </c>
      <c r="C1266" t="s">
        <v>270</v>
      </c>
      <c r="D1266" t="s">
        <v>705</v>
      </c>
      <c r="E1266" t="s">
        <v>105</v>
      </c>
      <c r="F1266">
        <v>40700</v>
      </c>
      <c r="G1266" t="s">
        <v>784</v>
      </c>
      <c r="I1266" t="s">
        <v>136</v>
      </c>
      <c r="J1266">
        <v>2026</v>
      </c>
      <c r="K1266">
        <v>5</v>
      </c>
      <c r="L1266" t="s">
        <v>95</v>
      </c>
      <c r="M1266">
        <v>43.519999999999996</v>
      </c>
      <c r="N1266">
        <v>1</v>
      </c>
      <c r="O1266">
        <v>43.519999999999996</v>
      </c>
      <c r="P1266" t="s">
        <v>704</v>
      </c>
      <c r="Q1266">
        <v>1</v>
      </c>
    </row>
    <row r="1267" spans="1:17" hidden="1">
      <c r="A1267" t="s">
        <v>2530</v>
      </c>
      <c r="B1267" t="s">
        <v>724</v>
      </c>
      <c r="C1267" t="s">
        <v>270</v>
      </c>
      <c r="D1267" t="s">
        <v>705</v>
      </c>
      <c r="E1267" t="s">
        <v>105</v>
      </c>
      <c r="F1267">
        <v>40700</v>
      </c>
      <c r="G1267" t="s">
        <v>784</v>
      </c>
      <c r="I1267" t="s">
        <v>137</v>
      </c>
      <c r="J1267">
        <v>2026</v>
      </c>
      <c r="K1267">
        <v>5</v>
      </c>
      <c r="L1267" t="s">
        <v>95</v>
      </c>
      <c r="M1267">
        <v>468.29380000000003</v>
      </c>
      <c r="N1267">
        <v>1</v>
      </c>
      <c r="O1267">
        <v>468.29380000000003</v>
      </c>
      <c r="P1267" t="s">
        <v>704</v>
      </c>
    </row>
    <row r="1268" spans="1:17" hidden="1">
      <c r="A1268" t="s">
        <v>2530</v>
      </c>
      <c r="B1268" t="s">
        <v>406</v>
      </c>
      <c r="C1268" t="s">
        <v>270</v>
      </c>
      <c r="D1268" t="s">
        <v>705</v>
      </c>
      <c r="E1268" t="s">
        <v>92</v>
      </c>
      <c r="F1268">
        <v>40700</v>
      </c>
      <c r="G1268" t="s">
        <v>784</v>
      </c>
      <c r="I1268" t="s">
        <v>716</v>
      </c>
      <c r="J1268">
        <v>2026</v>
      </c>
      <c r="K1268">
        <v>5</v>
      </c>
      <c r="L1268" t="s">
        <v>95</v>
      </c>
      <c r="M1268">
        <v>21.759999999999998</v>
      </c>
      <c r="N1268">
        <v>1</v>
      </c>
      <c r="O1268">
        <v>21.759999999999998</v>
      </c>
      <c r="P1268" t="s">
        <v>704</v>
      </c>
      <c r="Q1268">
        <v>1</v>
      </c>
    </row>
    <row r="1269" spans="1:17" hidden="1">
      <c r="A1269" t="s">
        <v>2530</v>
      </c>
      <c r="B1269" t="s">
        <v>406</v>
      </c>
      <c r="C1269" t="s">
        <v>270</v>
      </c>
      <c r="D1269" t="s">
        <v>705</v>
      </c>
      <c r="E1269" t="s">
        <v>92</v>
      </c>
      <c r="F1269">
        <v>40700</v>
      </c>
      <c r="G1269" t="s">
        <v>784</v>
      </c>
      <c r="I1269" t="s">
        <v>257</v>
      </c>
      <c r="J1269">
        <v>2026</v>
      </c>
      <c r="K1269">
        <v>5</v>
      </c>
      <c r="L1269" t="s">
        <v>95</v>
      </c>
      <c r="M1269">
        <v>93.660399999999996</v>
      </c>
      <c r="N1269">
        <v>1</v>
      </c>
      <c r="O1269">
        <v>93.660399999999996</v>
      </c>
      <c r="P1269" t="s">
        <v>704</v>
      </c>
    </row>
    <row r="1270" spans="1:17" hidden="1">
      <c r="A1270" t="s">
        <v>2530</v>
      </c>
      <c r="B1270" t="s">
        <v>406</v>
      </c>
      <c r="C1270" t="s">
        <v>270</v>
      </c>
      <c r="D1270" t="s">
        <v>705</v>
      </c>
      <c r="E1270" t="s">
        <v>92</v>
      </c>
      <c r="F1270">
        <v>40700</v>
      </c>
      <c r="G1270" t="s">
        <v>784</v>
      </c>
      <c r="I1270" t="s">
        <v>717</v>
      </c>
      <c r="J1270">
        <v>2026</v>
      </c>
      <c r="K1270">
        <v>5</v>
      </c>
      <c r="L1270" t="s">
        <v>95</v>
      </c>
      <c r="M1270">
        <v>35.678200000000004</v>
      </c>
      <c r="N1270">
        <v>1</v>
      </c>
      <c r="O1270">
        <v>35.678200000000004</v>
      </c>
      <c r="P1270" t="s">
        <v>704</v>
      </c>
    </row>
    <row r="1271" spans="1:17" hidden="1">
      <c r="A1271" t="s">
        <v>2530</v>
      </c>
      <c r="B1271" t="s">
        <v>725</v>
      </c>
      <c r="C1271" t="s">
        <v>270</v>
      </c>
      <c r="D1271" t="s">
        <v>705</v>
      </c>
      <c r="E1271" t="s">
        <v>92</v>
      </c>
      <c r="F1271">
        <v>40700</v>
      </c>
      <c r="G1271" t="s">
        <v>784</v>
      </c>
      <c r="I1271" t="s">
        <v>726</v>
      </c>
      <c r="J1271">
        <v>2026</v>
      </c>
      <c r="K1271">
        <v>5</v>
      </c>
      <c r="L1271" t="s">
        <v>95</v>
      </c>
      <c r="M1271">
        <v>102.58199999999999</v>
      </c>
      <c r="N1271">
        <v>1</v>
      </c>
      <c r="O1271">
        <v>102.58199999999999</v>
      </c>
      <c r="P1271" t="s">
        <v>704</v>
      </c>
    </row>
    <row r="1272" spans="1:17" hidden="1">
      <c r="A1272" t="s">
        <v>2530</v>
      </c>
      <c r="B1272" t="s">
        <v>725</v>
      </c>
      <c r="C1272" t="s">
        <v>270</v>
      </c>
      <c r="D1272" t="s">
        <v>705</v>
      </c>
      <c r="E1272" t="s">
        <v>92</v>
      </c>
      <c r="F1272">
        <v>40700</v>
      </c>
      <c r="G1272" t="s">
        <v>784</v>
      </c>
      <c r="I1272" t="s">
        <v>716</v>
      </c>
      <c r="J1272">
        <v>2026</v>
      </c>
      <c r="K1272">
        <v>5</v>
      </c>
      <c r="L1272" t="s">
        <v>95</v>
      </c>
      <c r="M1272">
        <v>65.28</v>
      </c>
      <c r="N1272">
        <v>1</v>
      </c>
      <c r="O1272">
        <v>65.28</v>
      </c>
      <c r="P1272" t="s">
        <v>704</v>
      </c>
      <c r="Q1272">
        <v>1</v>
      </c>
    </row>
    <row r="1273" spans="1:17" hidden="1">
      <c r="A1273" t="s">
        <v>2530</v>
      </c>
      <c r="B1273" t="s">
        <v>725</v>
      </c>
      <c r="C1273" t="s">
        <v>270</v>
      </c>
      <c r="D1273" t="s">
        <v>705</v>
      </c>
      <c r="E1273" t="s">
        <v>105</v>
      </c>
      <c r="F1273">
        <v>40700</v>
      </c>
      <c r="G1273" t="s">
        <v>784</v>
      </c>
      <c r="I1273" t="s">
        <v>136</v>
      </c>
      <c r="J1273">
        <v>2026</v>
      </c>
      <c r="K1273">
        <v>5</v>
      </c>
      <c r="L1273" t="s">
        <v>95</v>
      </c>
      <c r="M1273">
        <v>21.759999999999998</v>
      </c>
      <c r="N1273">
        <v>1</v>
      </c>
      <c r="O1273">
        <v>21.759999999999998</v>
      </c>
      <c r="P1273" t="s">
        <v>704</v>
      </c>
      <c r="Q1273">
        <v>1</v>
      </c>
    </row>
    <row r="1274" spans="1:17" hidden="1">
      <c r="A1274" t="s">
        <v>2530</v>
      </c>
      <c r="B1274" t="s">
        <v>725</v>
      </c>
      <c r="C1274" t="s">
        <v>270</v>
      </c>
      <c r="D1274" t="s">
        <v>705</v>
      </c>
      <c r="E1274" t="s">
        <v>105</v>
      </c>
      <c r="F1274">
        <v>40700</v>
      </c>
      <c r="G1274" t="s">
        <v>784</v>
      </c>
      <c r="I1274" t="s">
        <v>137</v>
      </c>
      <c r="J1274">
        <v>2026</v>
      </c>
      <c r="K1274">
        <v>5</v>
      </c>
      <c r="L1274" t="s">
        <v>95</v>
      </c>
      <c r="M1274">
        <v>468.29380000000003</v>
      </c>
      <c r="N1274">
        <v>1</v>
      </c>
      <c r="O1274">
        <v>468.29380000000003</v>
      </c>
      <c r="P1274" t="s">
        <v>704</v>
      </c>
    </row>
    <row r="1275" spans="1:17" hidden="1">
      <c r="A1275" t="s">
        <v>2530</v>
      </c>
      <c r="B1275" t="s">
        <v>725</v>
      </c>
      <c r="C1275" t="s">
        <v>270</v>
      </c>
      <c r="D1275" t="s">
        <v>705</v>
      </c>
      <c r="E1275" t="s">
        <v>103</v>
      </c>
      <c r="F1275">
        <v>40700</v>
      </c>
      <c r="G1275" t="s">
        <v>784</v>
      </c>
      <c r="I1275" t="s">
        <v>130</v>
      </c>
      <c r="J1275">
        <v>2026</v>
      </c>
      <c r="K1275">
        <v>5</v>
      </c>
      <c r="L1275" t="s">
        <v>95</v>
      </c>
      <c r="M1275">
        <v>6800.36</v>
      </c>
      <c r="N1275">
        <v>1</v>
      </c>
      <c r="O1275">
        <v>6800.36</v>
      </c>
      <c r="P1275" t="s">
        <v>704</v>
      </c>
      <c r="Q1275">
        <v>1</v>
      </c>
    </row>
    <row r="1276" spans="1:17" hidden="1">
      <c r="A1276" t="s">
        <v>2530</v>
      </c>
      <c r="B1276" t="s">
        <v>725</v>
      </c>
      <c r="C1276" t="s">
        <v>270</v>
      </c>
      <c r="D1276" t="s">
        <v>705</v>
      </c>
      <c r="E1276" t="s">
        <v>92</v>
      </c>
      <c r="F1276">
        <v>40700</v>
      </c>
      <c r="G1276" t="s">
        <v>784</v>
      </c>
      <c r="I1276" t="s">
        <v>257</v>
      </c>
      <c r="J1276">
        <v>2026</v>
      </c>
      <c r="K1276">
        <v>5</v>
      </c>
      <c r="L1276" t="s">
        <v>95</v>
      </c>
      <c r="M1276">
        <v>280.9812</v>
      </c>
      <c r="N1276">
        <v>1</v>
      </c>
      <c r="O1276">
        <v>280.9812</v>
      </c>
      <c r="P1276" t="s">
        <v>704</v>
      </c>
    </row>
    <row r="1277" spans="1:17" hidden="1">
      <c r="A1277" t="s">
        <v>2530</v>
      </c>
      <c r="B1277" t="s">
        <v>725</v>
      </c>
      <c r="C1277" t="s">
        <v>270</v>
      </c>
      <c r="D1277" t="s">
        <v>705</v>
      </c>
      <c r="E1277" t="s">
        <v>92</v>
      </c>
      <c r="F1277">
        <v>40700</v>
      </c>
      <c r="G1277" t="s">
        <v>784</v>
      </c>
      <c r="I1277" t="s">
        <v>727</v>
      </c>
      <c r="J1277">
        <v>2026</v>
      </c>
      <c r="K1277">
        <v>5</v>
      </c>
      <c r="L1277" t="s">
        <v>95</v>
      </c>
      <c r="M1277">
        <v>196.23420000000002</v>
      </c>
      <c r="N1277">
        <v>1</v>
      </c>
      <c r="O1277">
        <v>196.23420000000002</v>
      </c>
      <c r="P1277" t="s">
        <v>704</v>
      </c>
    </row>
    <row r="1278" spans="1:17" hidden="1">
      <c r="A1278" t="s">
        <v>2530</v>
      </c>
      <c r="B1278" t="s">
        <v>725</v>
      </c>
      <c r="C1278" t="s">
        <v>270</v>
      </c>
      <c r="D1278" t="s">
        <v>705</v>
      </c>
      <c r="E1278" t="s">
        <v>92</v>
      </c>
      <c r="F1278">
        <v>40700</v>
      </c>
      <c r="G1278" t="s">
        <v>784</v>
      </c>
      <c r="I1278" t="s">
        <v>717</v>
      </c>
      <c r="J1278">
        <v>2026</v>
      </c>
      <c r="K1278">
        <v>5</v>
      </c>
      <c r="L1278" t="s">
        <v>95</v>
      </c>
      <c r="M1278">
        <v>107.0346</v>
      </c>
      <c r="N1278">
        <v>1</v>
      </c>
      <c r="O1278">
        <v>107.0346</v>
      </c>
      <c r="P1278" t="s">
        <v>704</v>
      </c>
    </row>
    <row r="1279" spans="1:17" hidden="1">
      <c r="A1279" t="s">
        <v>2530</v>
      </c>
      <c r="B1279" t="s">
        <v>728</v>
      </c>
      <c r="C1279" t="s">
        <v>270</v>
      </c>
      <c r="D1279" t="s">
        <v>705</v>
      </c>
      <c r="E1279" t="s">
        <v>105</v>
      </c>
      <c r="F1279">
        <v>40700</v>
      </c>
      <c r="G1279" t="s">
        <v>784</v>
      </c>
      <c r="I1279" t="s">
        <v>136</v>
      </c>
      <c r="J1279">
        <v>2026</v>
      </c>
      <c r="K1279">
        <v>5</v>
      </c>
      <c r="L1279" t="s">
        <v>95</v>
      </c>
      <c r="M1279">
        <v>87.039999999999992</v>
      </c>
      <c r="N1279">
        <v>1</v>
      </c>
      <c r="O1279">
        <v>87.039999999999992</v>
      </c>
      <c r="P1279" t="s">
        <v>704</v>
      </c>
      <c r="Q1279">
        <v>1</v>
      </c>
    </row>
    <row r="1280" spans="1:17" hidden="1">
      <c r="A1280" t="s">
        <v>2530</v>
      </c>
      <c r="B1280" t="s">
        <v>728</v>
      </c>
      <c r="C1280" t="s">
        <v>270</v>
      </c>
      <c r="D1280" t="s">
        <v>705</v>
      </c>
      <c r="E1280" t="s">
        <v>105</v>
      </c>
      <c r="F1280">
        <v>40700</v>
      </c>
      <c r="G1280" t="s">
        <v>784</v>
      </c>
      <c r="I1280" t="s">
        <v>137</v>
      </c>
      <c r="J1280">
        <v>2026</v>
      </c>
      <c r="K1280">
        <v>5</v>
      </c>
      <c r="L1280" t="s">
        <v>95</v>
      </c>
      <c r="M1280">
        <v>468.29380000000003</v>
      </c>
      <c r="N1280">
        <v>1</v>
      </c>
      <c r="O1280">
        <v>468.29380000000003</v>
      </c>
      <c r="P1280" t="s">
        <v>704</v>
      </c>
    </row>
    <row r="1281" spans="1:17" hidden="1">
      <c r="A1281" t="s">
        <v>2530</v>
      </c>
      <c r="B1281" t="s">
        <v>279</v>
      </c>
      <c r="C1281" t="s">
        <v>270</v>
      </c>
      <c r="D1281" t="s">
        <v>705</v>
      </c>
      <c r="E1281" t="s">
        <v>92</v>
      </c>
      <c r="F1281">
        <v>40700</v>
      </c>
      <c r="G1281" t="s">
        <v>784</v>
      </c>
      <c r="I1281" t="s">
        <v>715</v>
      </c>
      <c r="J1281">
        <v>2026</v>
      </c>
      <c r="K1281">
        <v>5</v>
      </c>
      <c r="L1281" t="s">
        <v>95</v>
      </c>
      <c r="M1281">
        <v>88.978200000000001</v>
      </c>
      <c r="N1281">
        <v>1</v>
      </c>
      <c r="O1281">
        <v>88.978200000000001</v>
      </c>
      <c r="P1281" t="s">
        <v>704</v>
      </c>
    </row>
    <row r="1282" spans="1:17" hidden="1">
      <c r="A1282" t="s">
        <v>2530</v>
      </c>
      <c r="B1282" t="s">
        <v>279</v>
      </c>
      <c r="C1282" t="s">
        <v>270</v>
      </c>
      <c r="D1282" t="s">
        <v>705</v>
      </c>
      <c r="E1282" t="s">
        <v>92</v>
      </c>
      <c r="F1282">
        <v>40700</v>
      </c>
      <c r="G1282" t="s">
        <v>784</v>
      </c>
      <c r="I1282" t="s">
        <v>726</v>
      </c>
      <c r="J1282">
        <v>2026</v>
      </c>
      <c r="K1282">
        <v>5</v>
      </c>
      <c r="L1282" t="s">
        <v>95</v>
      </c>
      <c r="M1282">
        <v>102.58199999999999</v>
      </c>
      <c r="N1282">
        <v>1</v>
      </c>
      <c r="O1282">
        <v>102.58199999999999</v>
      </c>
      <c r="P1282" t="s">
        <v>704</v>
      </c>
    </row>
    <row r="1283" spans="1:17" hidden="1">
      <c r="A1283" t="s">
        <v>2530</v>
      </c>
      <c r="B1283" t="s">
        <v>279</v>
      </c>
      <c r="C1283" t="s">
        <v>270</v>
      </c>
      <c r="D1283" t="s">
        <v>705</v>
      </c>
      <c r="E1283" t="s">
        <v>92</v>
      </c>
      <c r="F1283">
        <v>40700</v>
      </c>
      <c r="G1283" t="s">
        <v>784</v>
      </c>
      <c r="I1283" t="s">
        <v>716</v>
      </c>
      <c r="J1283">
        <v>2026</v>
      </c>
      <c r="K1283">
        <v>5</v>
      </c>
      <c r="L1283" t="s">
        <v>95</v>
      </c>
      <c r="M1283">
        <v>32.64</v>
      </c>
      <c r="N1283">
        <v>1</v>
      </c>
      <c r="O1283">
        <v>32.64</v>
      </c>
      <c r="P1283" t="s">
        <v>704</v>
      </c>
      <c r="Q1283">
        <v>1</v>
      </c>
    </row>
    <row r="1284" spans="1:17" hidden="1">
      <c r="A1284" t="s">
        <v>2530</v>
      </c>
      <c r="B1284" t="s">
        <v>279</v>
      </c>
      <c r="C1284" t="s">
        <v>270</v>
      </c>
      <c r="D1284" t="s">
        <v>705</v>
      </c>
      <c r="E1284" t="s">
        <v>105</v>
      </c>
      <c r="F1284">
        <v>40700</v>
      </c>
      <c r="G1284" t="s">
        <v>784</v>
      </c>
      <c r="I1284" t="s">
        <v>136</v>
      </c>
      <c r="J1284">
        <v>2026</v>
      </c>
      <c r="K1284">
        <v>5</v>
      </c>
      <c r="L1284" t="s">
        <v>95</v>
      </c>
      <c r="M1284">
        <v>21.759999999999998</v>
      </c>
      <c r="N1284">
        <v>1</v>
      </c>
      <c r="O1284">
        <v>21.759999999999998</v>
      </c>
      <c r="P1284" t="s">
        <v>704</v>
      </c>
      <c r="Q1284">
        <v>1</v>
      </c>
    </row>
    <row r="1285" spans="1:17" hidden="1">
      <c r="A1285" t="s">
        <v>2530</v>
      </c>
      <c r="B1285" t="s">
        <v>279</v>
      </c>
      <c r="C1285" t="s">
        <v>270</v>
      </c>
      <c r="D1285" t="s">
        <v>705</v>
      </c>
      <c r="E1285" t="s">
        <v>105</v>
      </c>
      <c r="F1285">
        <v>40700</v>
      </c>
      <c r="G1285" t="s">
        <v>784</v>
      </c>
      <c r="I1285" t="s">
        <v>137</v>
      </c>
      <c r="J1285">
        <v>2026</v>
      </c>
      <c r="K1285">
        <v>5</v>
      </c>
      <c r="L1285" t="s">
        <v>95</v>
      </c>
      <c r="M1285">
        <v>468.29380000000003</v>
      </c>
      <c r="N1285">
        <v>1</v>
      </c>
      <c r="O1285">
        <v>468.29380000000003</v>
      </c>
      <c r="P1285" t="s">
        <v>704</v>
      </c>
    </row>
    <row r="1286" spans="1:17" hidden="1">
      <c r="A1286" t="s">
        <v>2530</v>
      </c>
      <c r="B1286" t="s">
        <v>279</v>
      </c>
      <c r="C1286" t="s">
        <v>270</v>
      </c>
      <c r="D1286" t="s">
        <v>705</v>
      </c>
      <c r="E1286" t="s">
        <v>103</v>
      </c>
      <c r="F1286">
        <v>40700</v>
      </c>
      <c r="G1286" t="s">
        <v>784</v>
      </c>
      <c r="I1286" t="s">
        <v>130</v>
      </c>
      <c r="J1286">
        <v>2026</v>
      </c>
      <c r="K1286">
        <v>5</v>
      </c>
      <c r="L1286" t="s">
        <v>95</v>
      </c>
      <c r="M1286">
        <v>2898.24</v>
      </c>
      <c r="N1286">
        <v>1</v>
      </c>
      <c r="O1286">
        <v>2898.24</v>
      </c>
      <c r="P1286" t="s">
        <v>704</v>
      </c>
      <c r="Q1286">
        <v>1</v>
      </c>
    </row>
    <row r="1287" spans="1:17" hidden="1">
      <c r="A1287" t="s">
        <v>2530</v>
      </c>
      <c r="B1287" t="s">
        <v>279</v>
      </c>
      <c r="C1287" t="s">
        <v>270</v>
      </c>
      <c r="D1287" t="s">
        <v>705</v>
      </c>
      <c r="E1287" t="s">
        <v>92</v>
      </c>
      <c r="F1287">
        <v>40700</v>
      </c>
      <c r="G1287" t="s">
        <v>784</v>
      </c>
      <c r="I1287" t="s">
        <v>257</v>
      </c>
      <c r="J1287">
        <v>2026</v>
      </c>
      <c r="K1287">
        <v>5</v>
      </c>
      <c r="L1287" t="s">
        <v>95</v>
      </c>
      <c r="M1287">
        <v>93.660399999999996</v>
      </c>
      <c r="N1287">
        <v>1</v>
      </c>
      <c r="O1287">
        <v>93.660399999999996</v>
      </c>
      <c r="P1287" t="s">
        <v>704</v>
      </c>
    </row>
    <row r="1288" spans="1:17" hidden="1">
      <c r="A1288" t="s">
        <v>2530</v>
      </c>
      <c r="B1288" t="s">
        <v>279</v>
      </c>
      <c r="C1288" t="s">
        <v>270</v>
      </c>
      <c r="D1288" t="s">
        <v>705</v>
      </c>
      <c r="E1288" t="s">
        <v>92</v>
      </c>
      <c r="F1288">
        <v>40700</v>
      </c>
      <c r="G1288" t="s">
        <v>784</v>
      </c>
      <c r="I1288" t="s">
        <v>729</v>
      </c>
      <c r="J1288">
        <v>2026</v>
      </c>
      <c r="K1288">
        <v>5</v>
      </c>
      <c r="L1288" t="s">
        <v>95</v>
      </c>
      <c r="M1288">
        <v>196.23420000000002</v>
      </c>
      <c r="N1288">
        <v>1</v>
      </c>
      <c r="O1288">
        <v>196.23420000000002</v>
      </c>
      <c r="P1288" t="s">
        <v>704</v>
      </c>
    </row>
    <row r="1289" spans="1:17" hidden="1">
      <c r="A1289" t="s">
        <v>2530</v>
      </c>
      <c r="B1289" t="s">
        <v>279</v>
      </c>
      <c r="C1289" t="s">
        <v>270</v>
      </c>
      <c r="D1289" t="s">
        <v>705</v>
      </c>
      <c r="E1289" t="s">
        <v>92</v>
      </c>
      <c r="F1289">
        <v>40700</v>
      </c>
      <c r="G1289" t="s">
        <v>784</v>
      </c>
      <c r="I1289" t="s">
        <v>717</v>
      </c>
      <c r="J1289">
        <v>2026</v>
      </c>
      <c r="K1289">
        <v>5</v>
      </c>
      <c r="L1289" t="s">
        <v>95</v>
      </c>
      <c r="M1289">
        <v>35.678200000000004</v>
      </c>
      <c r="N1289">
        <v>1</v>
      </c>
      <c r="O1289">
        <v>35.678200000000004</v>
      </c>
      <c r="P1289" t="s">
        <v>704</v>
      </c>
    </row>
    <row r="1290" spans="1:17" hidden="1">
      <c r="A1290" t="s">
        <v>2530</v>
      </c>
      <c r="B1290" t="s">
        <v>279</v>
      </c>
      <c r="C1290" t="s">
        <v>270</v>
      </c>
      <c r="D1290" t="s">
        <v>705</v>
      </c>
      <c r="E1290" t="s">
        <v>105</v>
      </c>
      <c r="F1290">
        <v>40700</v>
      </c>
      <c r="G1290" t="s">
        <v>784</v>
      </c>
      <c r="I1290" t="s">
        <v>123</v>
      </c>
      <c r="J1290">
        <v>2026</v>
      </c>
      <c r="K1290">
        <v>5</v>
      </c>
      <c r="L1290" t="s">
        <v>95</v>
      </c>
      <c r="M1290">
        <v>178.39920000000001</v>
      </c>
      <c r="N1290">
        <v>1</v>
      </c>
      <c r="O1290">
        <v>178.39920000000001</v>
      </c>
      <c r="P1290" t="s">
        <v>704</v>
      </c>
    </row>
    <row r="1291" spans="1:17" hidden="1">
      <c r="A1291" t="s">
        <v>2530</v>
      </c>
      <c r="B1291" t="s">
        <v>730</v>
      </c>
      <c r="C1291" t="s">
        <v>270</v>
      </c>
      <c r="D1291" t="s">
        <v>705</v>
      </c>
      <c r="E1291" t="s">
        <v>105</v>
      </c>
      <c r="F1291">
        <v>40700</v>
      </c>
      <c r="G1291" t="s">
        <v>784</v>
      </c>
      <c r="I1291" t="s">
        <v>136</v>
      </c>
      <c r="J1291">
        <v>2026</v>
      </c>
      <c r="K1291">
        <v>5</v>
      </c>
      <c r="L1291" t="s">
        <v>95</v>
      </c>
      <c r="M1291">
        <v>21.759999999999998</v>
      </c>
      <c r="N1291">
        <v>1</v>
      </c>
      <c r="O1291">
        <v>21.759999999999998</v>
      </c>
      <c r="P1291" t="s">
        <v>704</v>
      </c>
      <c r="Q1291">
        <v>1</v>
      </c>
    </row>
    <row r="1292" spans="1:17" hidden="1">
      <c r="A1292" t="s">
        <v>2530</v>
      </c>
      <c r="B1292" t="s">
        <v>730</v>
      </c>
      <c r="C1292" t="s">
        <v>270</v>
      </c>
      <c r="D1292" t="s">
        <v>705</v>
      </c>
      <c r="E1292" t="s">
        <v>105</v>
      </c>
      <c r="F1292">
        <v>40700</v>
      </c>
      <c r="G1292" t="s">
        <v>784</v>
      </c>
      <c r="I1292" t="s">
        <v>137</v>
      </c>
      <c r="J1292">
        <v>2026</v>
      </c>
      <c r="K1292">
        <v>5</v>
      </c>
      <c r="L1292" t="s">
        <v>95</v>
      </c>
      <c r="M1292">
        <v>468.29380000000003</v>
      </c>
      <c r="N1292">
        <v>1</v>
      </c>
      <c r="O1292">
        <v>468.29380000000003</v>
      </c>
      <c r="P1292" t="s">
        <v>704</v>
      </c>
    </row>
    <row r="1293" spans="1:17" hidden="1">
      <c r="A1293" t="s">
        <v>2530</v>
      </c>
      <c r="B1293" t="s">
        <v>730</v>
      </c>
      <c r="C1293" t="s">
        <v>270</v>
      </c>
      <c r="D1293" t="s">
        <v>705</v>
      </c>
      <c r="E1293" t="s">
        <v>103</v>
      </c>
      <c r="F1293">
        <v>40700</v>
      </c>
      <c r="G1293" t="s">
        <v>784</v>
      </c>
      <c r="I1293" t="s">
        <v>120</v>
      </c>
      <c r="J1293">
        <v>2026</v>
      </c>
      <c r="K1293">
        <v>5</v>
      </c>
      <c r="L1293" t="s">
        <v>95</v>
      </c>
      <c r="M1293">
        <v>307.14</v>
      </c>
      <c r="N1293">
        <v>1</v>
      </c>
      <c r="O1293">
        <v>307.14</v>
      </c>
      <c r="P1293" t="s">
        <v>704</v>
      </c>
      <c r="Q1293">
        <v>1</v>
      </c>
    </row>
    <row r="1294" spans="1:17" hidden="1">
      <c r="A1294" t="s">
        <v>2530</v>
      </c>
      <c r="B1294" t="s">
        <v>730</v>
      </c>
      <c r="C1294" t="s">
        <v>270</v>
      </c>
      <c r="D1294" t="s">
        <v>705</v>
      </c>
      <c r="E1294" t="s">
        <v>103</v>
      </c>
      <c r="F1294">
        <v>40700</v>
      </c>
      <c r="G1294" t="s">
        <v>784</v>
      </c>
      <c r="I1294" t="s">
        <v>130</v>
      </c>
      <c r="J1294">
        <v>2026</v>
      </c>
      <c r="K1294">
        <v>5</v>
      </c>
      <c r="L1294" t="s">
        <v>95</v>
      </c>
      <c r="M1294">
        <v>877.48</v>
      </c>
      <c r="N1294">
        <v>1</v>
      </c>
      <c r="O1294">
        <v>877.48</v>
      </c>
      <c r="P1294" t="s">
        <v>704</v>
      </c>
      <c r="Q1294">
        <v>1</v>
      </c>
    </row>
    <row r="1295" spans="1:17" hidden="1">
      <c r="A1295" t="s">
        <v>2530</v>
      </c>
      <c r="B1295" t="s">
        <v>280</v>
      </c>
      <c r="C1295" t="s">
        <v>270</v>
      </c>
      <c r="D1295" t="s">
        <v>705</v>
      </c>
      <c r="E1295" t="s">
        <v>92</v>
      </c>
      <c r="F1295">
        <v>40700</v>
      </c>
      <c r="G1295" t="s">
        <v>784</v>
      </c>
      <c r="I1295" t="s">
        <v>726</v>
      </c>
      <c r="J1295">
        <v>2026</v>
      </c>
      <c r="K1295">
        <v>5</v>
      </c>
      <c r="L1295" t="s">
        <v>95</v>
      </c>
      <c r="M1295">
        <v>102.58199999999999</v>
      </c>
      <c r="N1295">
        <v>1</v>
      </c>
      <c r="O1295">
        <v>102.58199999999999</v>
      </c>
      <c r="P1295" t="s">
        <v>704</v>
      </c>
    </row>
    <row r="1296" spans="1:17" hidden="1">
      <c r="A1296" t="s">
        <v>2530</v>
      </c>
      <c r="B1296" t="s">
        <v>280</v>
      </c>
      <c r="C1296" t="s">
        <v>270</v>
      </c>
      <c r="D1296" t="s">
        <v>705</v>
      </c>
      <c r="E1296" t="s">
        <v>92</v>
      </c>
      <c r="F1296">
        <v>40700</v>
      </c>
      <c r="G1296" t="s">
        <v>784</v>
      </c>
      <c r="I1296" t="s">
        <v>716</v>
      </c>
      <c r="J1296">
        <v>2026</v>
      </c>
      <c r="K1296">
        <v>5</v>
      </c>
      <c r="L1296" t="s">
        <v>95</v>
      </c>
      <c r="M1296">
        <v>5331.2</v>
      </c>
      <c r="N1296">
        <v>1</v>
      </c>
      <c r="O1296">
        <v>5331.2</v>
      </c>
      <c r="P1296" t="s">
        <v>704</v>
      </c>
      <c r="Q1296">
        <v>1</v>
      </c>
    </row>
    <row r="1297" spans="1:17" hidden="1">
      <c r="A1297" t="s">
        <v>2530</v>
      </c>
      <c r="B1297" t="s">
        <v>280</v>
      </c>
      <c r="C1297" t="s">
        <v>270</v>
      </c>
      <c r="D1297" t="s">
        <v>705</v>
      </c>
      <c r="E1297" t="s">
        <v>92</v>
      </c>
      <c r="F1297">
        <v>40700</v>
      </c>
      <c r="G1297" t="s">
        <v>784</v>
      </c>
      <c r="I1297" t="s">
        <v>731</v>
      </c>
      <c r="J1297">
        <v>2026</v>
      </c>
      <c r="K1297">
        <v>5</v>
      </c>
      <c r="L1297" t="s">
        <v>95</v>
      </c>
      <c r="M1297">
        <v>624.38080000000002</v>
      </c>
      <c r="N1297">
        <v>1</v>
      </c>
      <c r="O1297">
        <v>624.38080000000002</v>
      </c>
      <c r="P1297" t="s">
        <v>704</v>
      </c>
    </row>
    <row r="1298" spans="1:17" hidden="1">
      <c r="A1298" t="s">
        <v>2530</v>
      </c>
      <c r="B1298" t="s">
        <v>280</v>
      </c>
      <c r="C1298" t="s">
        <v>270</v>
      </c>
      <c r="D1298" t="s">
        <v>705</v>
      </c>
      <c r="E1298" t="s">
        <v>105</v>
      </c>
      <c r="F1298">
        <v>40700</v>
      </c>
      <c r="G1298" t="s">
        <v>784</v>
      </c>
      <c r="I1298" t="s">
        <v>136</v>
      </c>
      <c r="J1298">
        <v>2026</v>
      </c>
      <c r="K1298">
        <v>5</v>
      </c>
      <c r="L1298" t="s">
        <v>95</v>
      </c>
      <c r="M1298">
        <v>282.88</v>
      </c>
      <c r="N1298">
        <v>1</v>
      </c>
      <c r="O1298">
        <v>282.88</v>
      </c>
      <c r="P1298" t="s">
        <v>704</v>
      </c>
      <c r="Q1298">
        <v>1</v>
      </c>
    </row>
    <row r="1299" spans="1:17" hidden="1">
      <c r="A1299" t="s">
        <v>2530</v>
      </c>
      <c r="B1299" t="s">
        <v>280</v>
      </c>
      <c r="C1299" t="s">
        <v>270</v>
      </c>
      <c r="D1299" t="s">
        <v>705</v>
      </c>
      <c r="E1299" t="s">
        <v>105</v>
      </c>
      <c r="F1299">
        <v>40700</v>
      </c>
      <c r="G1299" t="s">
        <v>784</v>
      </c>
      <c r="I1299" t="s">
        <v>137</v>
      </c>
      <c r="J1299">
        <v>2026</v>
      </c>
      <c r="K1299">
        <v>5</v>
      </c>
      <c r="L1299" t="s">
        <v>95</v>
      </c>
      <c r="M1299">
        <v>468.29380000000003</v>
      </c>
      <c r="N1299">
        <v>1</v>
      </c>
      <c r="O1299">
        <v>468.29380000000003</v>
      </c>
      <c r="P1299" t="s">
        <v>704</v>
      </c>
    </row>
    <row r="1300" spans="1:17" hidden="1">
      <c r="A1300" t="s">
        <v>2530</v>
      </c>
      <c r="B1300" t="s">
        <v>280</v>
      </c>
      <c r="C1300" t="s">
        <v>270</v>
      </c>
      <c r="D1300" t="s">
        <v>705</v>
      </c>
      <c r="E1300" t="s">
        <v>92</v>
      </c>
      <c r="F1300">
        <v>40700</v>
      </c>
      <c r="G1300" t="s">
        <v>784</v>
      </c>
      <c r="I1300" t="s">
        <v>250</v>
      </c>
      <c r="J1300">
        <v>2026</v>
      </c>
      <c r="K1300">
        <v>5</v>
      </c>
      <c r="L1300" t="s">
        <v>95</v>
      </c>
      <c r="M1300">
        <v>60.876799999999996</v>
      </c>
      <c r="N1300">
        <v>1</v>
      </c>
      <c r="O1300">
        <v>60.876799999999996</v>
      </c>
      <c r="P1300" t="s">
        <v>704</v>
      </c>
    </row>
    <row r="1301" spans="1:17" hidden="1">
      <c r="A1301" t="s">
        <v>2530</v>
      </c>
      <c r="B1301" t="s">
        <v>280</v>
      </c>
      <c r="C1301" t="s">
        <v>270</v>
      </c>
      <c r="D1301" t="s">
        <v>705</v>
      </c>
      <c r="E1301" t="s">
        <v>103</v>
      </c>
      <c r="F1301">
        <v>40700</v>
      </c>
      <c r="G1301" t="s">
        <v>784</v>
      </c>
      <c r="I1301" t="s">
        <v>130</v>
      </c>
      <c r="J1301">
        <v>2026</v>
      </c>
      <c r="K1301">
        <v>5</v>
      </c>
      <c r="L1301" t="s">
        <v>95</v>
      </c>
      <c r="M1301">
        <v>216230.3799999991</v>
      </c>
      <c r="N1301">
        <v>1</v>
      </c>
      <c r="O1301">
        <v>216230.3799999991</v>
      </c>
      <c r="P1301" t="s">
        <v>704</v>
      </c>
      <c r="Q1301">
        <v>1</v>
      </c>
    </row>
    <row r="1302" spans="1:17" hidden="1">
      <c r="A1302" t="s">
        <v>2530</v>
      </c>
      <c r="B1302" t="s">
        <v>280</v>
      </c>
      <c r="C1302" t="s">
        <v>270</v>
      </c>
      <c r="D1302" t="s">
        <v>705</v>
      </c>
      <c r="E1302" t="s">
        <v>92</v>
      </c>
      <c r="F1302">
        <v>40700</v>
      </c>
      <c r="G1302" t="s">
        <v>784</v>
      </c>
      <c r="I1302" t="s">
        <v>257</v>
      </c>
      <c r="J1302">
        <v>2026</v>
      </c>
      <c r="K1302">
        <v>5</v>
      </c>
      <c r="L1302" t="s">
        <v>95</v>
      </c>
      <c r="M1302">
        <v>22853.137600000002</v>
      </c>
      <c r="N1302">
        <v>1</v>
      </c>
      <c r="O1302">
        <v>22853.137600000002</v>
      </c>
      <c r="P1302" t="s">
        <v>704</v>
      </c>
    </row>
    <row r="1303" spans="1:17" hidden="1">
      <c r="A1303" t="s">
        <v>2530</v>
      </c>
      <c r="B1303" t="s">
        <v>280</v>
      </c>
      <c r="C1303" t="s">
        <v>270</v>
      </c>
      <c r="D1303" t="s">
        <v>705</v>
      </c>
      <c r="E1303" t="s">
        <v>102</v>
      </c>
      <c r="F1303">
        <v>40700</v>
      </c>
      <c r="G1303" t="s">
        <v>784</v>
      </c>
      <c r="I1303" t="s">
        <v>273</v>
      </c>
      <c r="J1303">
        <v>2026</v>
      </c>
      <c r="K1303">
        <v>5</v>
      </c>
      <c r="L1303" t="s">
        <v>95</v>
      </c>
      <c r="M1303">
        <v>23700.28</v>
      </c>
      <c r="N1303">
        <v>1</v>
      </c>
      <c r="O1303">
        <v>23700.28</v>
      </c>
      <c r="P1303" t="s">
        <v>704</v>
      </c>
      <c r="Q1303">
        <v>1</v>
      </c>
    </row>
    <row r="1304" spans="1:17" hidden="1">
      <c r="A1304" t="s">
        <v>2530</v>
      </c>
      <c r="B1304" t="s">
        <v>280</v>
      </c>
      <c r="C1304" t="s">
        <v>270</v>
      </c>
      <c r="D1304" t="s">
        <v>705</v>
      </c>
      <c r="E1304" t="s">
        <v>92</v>
      </c>
      <c r="F1304">
        <v>40700</v>
      </c>
      <c r="G1304" t="s">
        <v>784</v>
      </c>
      <c r="I1304" t="s">
        <v>727</v>
      </c>
      <c r="J1304">
        <v>2026</v>
      </c>
      <c r="K1304">
        <v>5</v>
      </c>
      <c r="L1304" t="s">
        <v>95</v>
      </c>
      <c r="M1304">
        <v>196.23420000000002</v>
      </c>
      <c r="N1304">
        <v>1</v>
      </c>
      <c r="O1304">
        <v>196.23420000000002</v>
      </c>
      <c r="P1304" t="s">
        <v>704</v>
      </c>
    </row>
    <row r="1305" spans="1:17" hidden="1">
      <c r="A1305" t="s">
        <v>2530</v>
      </c>
      <c r="B1305" t="s">
        <v>280</v>
      </c>
      <c r="C1305" t="s">
        <v>270</v>
      </c>
      <c r="D1305" t="s">
        <v>705</v>
      </c>
      <c r="E1305" t="s">
        <v>92</v>
      </c>
      <c r="F1305">
        <v>40700</v>
      </c>
      <c r="G1305" t="s">
        <v>784</v>
      </c>
      <c r="I1305" t="s">
        <v>732</v>
      </c>
      <c r="J1305">
        <v>2026</v>
      </c>
      <c r="K1305">
        <v>5</v>
      </c>
      <c r="L1305" t="s">
        <v>95</v>
      </c>
      <c r="M1305">
        <v>647.63599999999997</v>
      </c>
      <c r="N1305">
        <v>1</v>
      </c>
      <c r="O1305">
        <v>647.63599999999997</v>
      </c>
      <c r="P1305" t="s">
        <v>704</v>
      </c>
    </row>
    <row r="1306" spans="1:17" hidden="1">
      <c r="A1306" t="s">
        <v>2530</v>
      </c>
      <c r="B1306" t="s">
        <v>280</v>
      </c>
      <c r="C1306" t="s">
        <v>270</v>
      </c>
      <c r="D1306" t="s">
        <v>705</v>
      </c>
      <c r="E1306" t="s">
        <v>92</v>
      </c>
      <c r="F1306">
        <v>40700</v>
      </c>
      <c r="G1306" t="s">
        <v>784</v>
      </c>
      <c r="I1306" t="s">
        <v>717</v>
      </c>
      <c r="J1306">
        <v>2026</v>
      </c>
      <c r="K1306">
        <v>5</v>
      </c>
      <c r="L1306" t="s">
        <v>95</v>
      </c>
      <c r="M1306">
        <v>8741.1589999999997</v>
      </c>
      <c r="N1306">
        <v>1</v>
      </c>
      <c r="O1306">
        <v>8741.1589999999997</v>
      </c>
      <c r="P1306" t="s">
        <v>704</v>
      </c>
    </row>
    <row r="1307" spans="1:17" hidden="1">
      <c r="A1307" t="s">
        <v>2530</v>
      </c>
      <c r="B1307" t="s">
        <v>733</v>
      </c>
      <c r="C1307" t="s">
        <v>270</v>
      </c>
      <c r="D1307" t="s">
        <v>705</v>
      </c>
      <c r="E1307" t="s">
        <v>92</v>
      </c>
      <c r="F1307">
        <v>40700</v>
      </c>
      <c r="G1307" t="s">
        <v>784</v>
      </c>
      <c r="I1307" t="s">
        <v>716</v>
      </c>
      <c r="J1307">
        <v>2026</v>
      </c>
      <c r="K1307">
        <v>5</v>
      </c>
      <c r="L1307" t="s">
        <v>95</v>
      </c>
      <c r="M1307">
        <v>87.039999999999992</v>
      </c>
      <c r="N1307">
        <v>1</v>
      </c>
      <c r="O1307">
        <v>87.039999999999992</v>
      </c>
      <c r="P1307" t="s">
        <v>704</v>
      </c>
      <c r="Q1307">
        <v>1</v>
      </c>
    </row>
    <row r="1308" spans="1:17" hidden="1">
      <c r="A1308" t="s">
        <v>2530</v>
      </c>
      <c r="B1308" t="s">
        <v>733</v>
      </c>
      <c r="C1308" t="s">
        <v>270</v>
      </c>
      <c r="D1308" t="s">
        <v>705</v>
      </c>
      <c r="E1308" t="s">
        <v>105</v>
      </c>
      <c r="F1308">
        <v>40700</v>
      </c>
      <c r="G1308" t="s">
        <v>784</v>
      </c>
      <c r="I1308" t="s">
        <v>136</v>
      </c>
      <c r="J1308">
        <v>2026</v>
      </c>
      <c r="K1308">
        <v>5</v>
      </c>
      <c r="L1308" t="s">
        <v>95</v>
      </c>
      <c r="M1308">
        <v>522.24</v>
      </c>
      <c r="N1308">
        <v>1</v>
      </c>
      <c r="O1308">
        <v>522.24</v>
      </c>
      <c r="P1308" t="s">
        <v>704</v>
      </c>
      <c r="Q1308">
        <v>1</v>
      </c>
    </row>
    <row r="1309" spans="1:17" hidden="1">
      <c r="A1309" t="s">
        <v>2530</v>
      </c>
      <c r="B1309" t="s">
        <v>733</v>
      </c>
      <c r="C1309" t="s">
        <v>270</v>
      </c>
      <c r="D1309" t="s">
        <v>705</v>
      </c>
      <c r="E1309" t="s">
        <v>105</v>
      </c>
      <c r="F1309">
        <v>40700</v>
      </c>
      <c r="G1309" t="s">
        <v>784</v>
      </c>
      <c r="I1309" t="s">
        <v>137</v>
      </c>
      <c r="J1309">
        <v>2026</v>
      </c>
      <c r="K1309">
        <v>5</v>
      </c>
      <c r="L1309" t="s">
        <v>95</v>
      </c>
      <c r="M1309">
        <v>1873.1752000000001</v>
      </c>
      <c r="N1309">
        <v>1</v>
      </c>
      <c r="O1309">
        <v>1873.1752000000001</v>
      </c>
      <c r="P1309" t="s">
        <v>704</v>
      </c>
    </row>
    <row r="1310" spans="1:17" hidden="1">
      <c r="A1310" t="s">
        <v>2530</v>
      </c>
      <c r="B1310" t="s">
        <v>733</v>
      </c>
      <c r="C1310" t="s">
        <v>270</v>
      </c>
      <c r="D1310" t="s">
        <v>705</v>
      </c>
      <c r="E1310" t="s">
        <v>103</v>
      </c>
      <c r="F1310">
        <v>40700</v>
      </c>
      <c r="G1310" t="s">
        <v>784</v>
      </c>
      <c r="I1310" t="s">
        <v>130</v>
      </c>
      <c r="J1310">
        <v>2026</v>
      </c>
      <c r="K1310">
        <v>5</v>
      </c>
      <c r="L1310" t="s">
        <v>95</v>
      </c>
      <c r="M1310">
        <v>5038.84</v>
      </c>
      <c r="N1310">
        <v>1</v>
      </c>
      <c r="O1310">
        <v>5038.84</v>
      </c>
      <c r="P1310" t="s">
        <v>704</v>
      </c>
      <c r="Q1310">
        <v>1</v>
      </c>
    </row>
    <row r="1311" spans="1:17" hidden="1">
      <c r="A1311" t="s">
        <v>2530</v>
      </c>
      <c r="B1311" t="s">
        <v>733</v>
      </c>
      <c r="C1311" t="s">
        <v>270</v>
      </c>
      <c r="D1311" t="s">
        <v>705</v>
      </c>
      <c r="E1311" t="s">
        <v>92</v>
      </c>
      <c r="F1311">
        <v>40700</v>
      </c>
      <c r="G1311" t="s">
        <v>784</v>
      </c>
      <c r="I1311" t="s">
        <v>257</v>
      </c>
      <c r="J1311">
        <v>2026</v>
      </c>
      <c r="K1311">
        <v>5</v>
      </c>
      <c r="L1311" t="s">
        <v>95</v>
      </c>
      <c r="M1311">
        <v>280.9812</v>
      </c>
      <c r="N1311">
        <v>1</v>
      </c>
      <c r="O1311">
        <v>280.9812</v>
      </c>
      <c r="P1311" t="s">
        <v>704</v>
      </c>
    </row>
    <row r="1312" spans="1:17" hidden="1">
      <c r="A1312" t="s">
        <v>2530</v>
      </c>
      <c r="B1312" t="s">
        <v>733</v>
      </c>
      <c r="C1312" t="s">
        <v>270</v>
      </c>
      <c r="D1312" t="s">
        <v>705</v>
      </c>
      <c r="E1312" t="s">
        <v>92</v>
      </c>
      <c r="F1312">
        <v>40700</v>
      </c>
      <c r="G1312" t="s">
        <v>784</v>
      </c>
      <c r="I1312" t="s">
        <v>717</v>
      </c>
      <c r="J1312">
        <v>2026</v>
      </c>
      <c r="K1312">
        <v>5</v>
      </c>
      <c r="L1312" t="s">
        <v>95</v>
      </c>
      <c r="M1312">
        <v>142.71280000000002</v>
      </c>
      <c r="N1312">
        <v>1</v>
      </c>
      <c r="O1312">
        <v>142.71280000000002</v>
      </c>
      <c r="P1312" t="s">
        <v>704</v>
      </c>
    </row>
    <row r="1313" spans="1:17" hidden="1">
      <c r="A1313" t="s">
        <v>2530</v>
      </c>
      <c r="B1313" t="s">
        <v>734</v>
      </c>
      <c r="C1313" t="s">
        <v>270</v>
      </c>
      <c r="D1313" t="s">
        <v>705</v>
      </c>
      <c r="E1313" t="s">
        <v>92</v>
      </c>
      <c r="F1313">
        <v>40700</v>
      </c>
      <c r="G1313" t="s">
        <v>784</v>
      </c>
      <c r="I1313" t="s">
        <v>716</v>
      </c>
      <c r="J1313">
        <v>2026</v>
      </c>
      <c r="K1313">
        <v>5</v>
      </c>
      <c r="L1313" t="s">
        <v>95</v>
      </c>
      <c r="M1313">
        <v>87.039999999999992</v>
      </c>
      <c r="N1313">
        <v>1</v>
      </c>
      <c r="O1313">
        <v>87.039999999999992</v>
      </c>
      <c r="P1313" t="s">
        <v>704</v>
      </c>
      <c r="Q1313">
        <v>1</v>
      </c>
    </row>
    <row r="1314" spans="1:17" hidden="1">
      <c r="A1314" t="s">
        <v>2530</v>
      </c>
      <c r="B1314" t="s">
        <v>734</v>
      </c>
      <c r="C1314" t="s">
        <v>270</v>
      </c>
      <c r="D1314" t="s">
        <v>705</v>
      </c>
      <c r="E1314" t="s">
        <v>103</v>
      </c>
      <c r="F1314">
        <v>40700</v>
      </c>
      <c r="G1314" t="s">
        <v>784</v>
      </c>
      <c r="I1314" t="s">
        <v>120</v>
      </c>
      <c r="J1314">
        <v>2026</v>
      </c>
      <c r="K1314">
        <v>5</v>
      </c>
      <c r="L1314" t="s">
        <v>95</v>
      </c>
      <c r="M1314">
        <v>114.1</v>
      </c>
      <c r="N1314">
        <v>1</v>
      </c>
      <c r="O1314">
        <v>114.1</v>
      </c>
      <c r="P1314" t="s">
        <v>704</v>
      </c>
      <c r="Q1314">
        <v>1</v>
      </c>
    </row>
    <row r="1315" spans="1:17" hidden="1">
      <c r="A1315" t="s">
        <v>2530</v>
      </c>
      <c r="B1315" t="s">
        <v>734</v>
      </c>
      <c r="C1315" t="s">
        <v>270</v>
      </c>
      <c r="D1315" t="s">
        <v>705</v>
      </c>
      <c r="E1315" t="s">
        <v>103</v>
      </c>
      <c r="F1315">
        <v>40700</v>
      </c>
      <c r="G1315" t="s">
        <v>784</v>
      </c>
      <c r="I1315" t="s">
        <v>130</v>
      </c>
      <c r="J1315">
        <v>2026</v>
      </c>
      <c r="K1315">
        <v>5</v>
      </c>
      <c r="L1315" t="s">
        <v>95</v>
      </c>
      <c r="M1315">
        <v>4880.62</v>
      </c>
      <c r="N1315">
        <v>1</v>
      </c>
      <c r="O1315">
        <v>4880.62</v>
      </c>
      <c r="P1315" t="s">
        <v>704</v>
      </c>
      <c r="Q1315">
        <v>1</v>
      </c>
    </row>
    <row r="1316" spans="1:17" hidden="1">
      <c r="A1316" t="s">
        <v>2530</v>
      </c>
      <c r="B1316" t="s">
        <v>734</v>
      </c>
      <c r="C1316" t="s">
        <v>270</v>
      </c>
      <c r="D1316" t="s">
        <v>705</v>
      </c>
      <c r="E1316" t="s">
        <v>92</v>
      </c>
      <c r="F1316">
        <v>40700</v>
      </c>
      <c r="G1316" t="s">
        <v>784</v>
      </c>
      <c r="I1316" t="s">
        <v>257</v>
      </c>
      <c r="J1316">
        <v>2026</v>
      </c>
      <c r="K1316">
        <v>5</v>
      </c>
      <c r="L1316" t="s">
        <v>95</v>
      </c>
      <c r="M1316">
        <v>374.64159999999998</v>
      </c>
      <c r="N1316">
        <v>1</v>
      </c>
      <c r="O1316">
        <v>374.64159999999998</v>
      </c>
      <c r="P1316" t="s">
        <v>704</v>
      </c>
    </row>
    <row r="1317" spans="1:17" hidden="1">
      <c r="A1317" t="s">
        <v>2530</v>
      </c>
      <c r="B1317" t="s">
        <v>734</v>
      </c>
      <c r="C1317" t="s">
        <v>270</v>
      </c>
      <c r="D1317" t="s">
        <v>705</v>
      </c>
      <c r="E1317" t="s">
        <v>105</v>
      </c>
      <c r="F1317">
        <v>40700</v>
      </c>
      <c r="G1317" t="s">
        <v>784</v>
      </c>
      <c r="I1317" t="s">
        <v>735</v>
      </c>
      <c r="J1317">
        <v>2026</v>
      </c>
      <c r="K1317">
        <v>5</v>
      </c>
      <c r="L1317" t="s">
        <v>95</v>
      </c>
      <c r="M1317">
        <v>63.599199999999996</v>
      </c>
      <c r="N1317">
        <v>1</v>
      </c>
      <c r="O1317">
        <v>63.599199999999996</v>
      </c>
      <c r="P1317" t="s">
        <v>704</v>
      </c>
    </row>
    <row r="1318" spans="1:17" hidden="1">
      <c r="A1318" t="s">
        <v>2530</v>
      </c>
      <c r="B1318" t="s">
        <v>734</v>
      </c>
      <c r="C1318" t="s">
        <v>270</v>
      </c>
      <c r="D1318" t="s">
        <v>705</v>
      </c>
      <c r="E1318" t="s">
        <v>92</v>
      </c>
      <c r="F1318">
        <v>40700</v>
      </c>
      <c r="G1318" t="s">
        <v>784</v>
      </c>
      <c r="I1318" t="s">
        <v>717</v>
      </c>
      <c r="J1318">
        <v>2026</v>
      </c>
      <c r="K1318">
        <v>5</v>
      </c>
      <c r="L1318" t="s">
        <v>95</v>
      </c>
      <c r="M1318">
        <v>142.71280000000002</v>
      </c>
      <c r="N1318">
        <v>1</v>
      </c>
      <c r="O1318">
        <v>142.71280000000002</v>
      </c>
      <c r="P1318" t="s">
        <v>704</v>
      </c>
    </row>
    <row r="1319" spans="1:17" hidden="1">
      <c r="A1319" t="s">
        <v>2530</v>
      </c>
      <c r="B1319" t="s">
        <v>734</v>
      </c>
      <c r="C1319" t="s">
        <v>270</v>
      </c>
      <c r="D1319" t="s">
        <v>705</v>
      </c>
      <c r="E1319" t="s">
        <v>105</v>
      </c>
      <c r="F1319">
        <v>40700</v>
      </c>
      <c r="G1319" t="s">
        <v>784</v>
      </c>
      <c r="I1319" t="s">
        <v>123</v>
      </c>
      <c r="J1319">
        <v>2026</v>
      </c>
      <c r="K1319">
        <v>5</v>
      </c>
      <c r="L1319" t="s">
        <v>95</v>
      </c>
      <c r="M1319">
        <v>178.39920000000001</v>
      </c>
      <c r="N1319">
        <v>1</v>
      </c>
      <c r="O1319">
        <v>178.39920000000001</v>
      </c>
      <c r="P1319" t="s">
        <v>704</v>
      </c>
    </row>
    <row r="1320" spans="1:17" hidden="1">
      <c r="A1320" t="s">
        <v>2530</v>
      </c>
      <c r="B1320" t="s">
        <v>281</v>
      </c>
      <c r="C1320" t="s">
        <v>270</v>
      </c>
      <c r="D1320" t="s">
        <v>705</v>
      </c>
      <c r="E1320" t="s">
        <v>92</v>
      </c>
      <c r="F1320">
        <v>40700</v>
      </c>
      <c r="G1320" t="s">
        <v>784</v>
      </c>
      <c r="I1320" t="s">
        <v>719</v>
      </c>
      <c r="J1320">
        <v>2026</v>
      </c>
      <c r="K1320">
        <v>5</v>
      </c>
      <c r="L1320" t="s">
        <v>95</v>
      </c>
      <c r="M1320">
        <v>1123.9248</v>
      </c>
      <c r="N1320">
        <v>1</v>
      </c>
      <c r="O1320">
        <v>1123.9248</v>
      </c>
      <c r="P1320" t="s">
        <v>704</v>
      </c>
    </row>
    <row r="1321" spans="1:17" hidden="1">
      <c r="A1321" t="s">
        <v>2530</v>
      </c>
      <c r="B1321" t="s">
        <v>281</v>
      </c>
      <c r="C1321" t="s">
        <v>270</v>
      </c>
      <c r="D1321" t="s">
        <v>705</v>
      </c>
      <c r="E1321" t="s">
        <v>92</v>
      </c>
      <c r="F1321">
        <v>40700</v>
      </c>
      <c r="G1321" t="s">
        <v>784</v>
      </c>
      <c r="I1321" t="s">
        <v>715</v>
      </c>
      <c r="J1321">
        <v>2026</v>
      </c>
      <c r="K1321">
        <v>5</v>
      </c>
      <c r="L1321" t="s">
        <v>95</v>
      </c>
      <c r="M1321">
        <v>177.9564</v>
      </c>
      <c r="N1321">
        <v>1</v>
      </c>
      <c r="O1321">
        <v>177.9564</v>
      </c>
      <c r="P1321" t="s">
        <v>704</v>
      </c>
    </row>
    <row r="1322" spans="1:17" hidden="1">
      <c r="A1322" t="s">
        <v>2530</v>
      </c>
      <c r="B1322" t="s">
        <v>281</v>
      </c>
      <c r="C1322" t="s">
        <v>270</v>
      </c>
      <c r="D1322" t="s">
        <v>705</v>
      </c>
      <c r="E1322" t="s">
        <v>92</v>
      </c>
      <c r="F1322">
        <v>40700</v>
      </c>
      <c r="G1322" t="s">
        <v>784</v>
      </c>
      <c r="I1322" t="s">
        <v>716</v>
      </c>
      <c r="J1322">
        <v>2026</v>
      </c>
      <c r="K1322">
        <v>5</v>
      </c>
      <c r="L1322" t="s">
        <v>95</v>
      </c>
      <c r="M1322">
        <v>304.64</v>
      </c>
      <c r="N1322">
        <v>1</v>
      </c>
      <c r="O1322">
        <v>304.64</v>
      </c>
      <c r="P1322" t="s">
        <v>704</v>
      </c>
      <c r="Q1322">
        <v>1</v>
      </c>
    </row>
    <row r="1323" spans="1:17" hidden="1">
      <c r="A1323" t="s">
        <v>2530</v>
      </c>
      <c r="B1323" t="s">
        <v>281</v>
      </c>
      <c r="C1323" t="s">
        <v>270</v>
      </c>
      <c r="D1323" t="s">
        <v>705</v>
      </c>
      <c r="E1323" t="s">
        <v>105</v>
      </c>
      <c r="F1323">
        <v>40700</v>
      </c>
      <c r="G1323" t="s">
        <v>784</v>
      </c>
      <c r="I1323" t="s">
        <v>136</v>
      </c>
      <c r="J1323">
        <v>2026</v>
      </c>
      <c r="K1323">
        <v>5</v>
      </c>
      <c r="L1323" t="s">
        <v>95</v>
      </c>
      <c r="M1323">
        <v>87.039999999999992</v>
      </c>
      <c r="N1323">
        <v>1</v>
      </c>
      <c r="O1323">
        <v>87.039999999999992</v>
      </c>
      <c r="P1323" t="s">
        <v>704</v>
      </c>
      <c r="Q1323">
        <v>1</v>
      </c>
    </row>
    <row r="1324" spans="1:17" hidden="1">
      <c r="A1324" t="s">
        <v>2530</v>
      </c>
      <c r="B1324" t="s">
        <v>281</v>
      </c>
      <c r="C1324" t="s">
        <v>270</v>
      </c>
      <c r="D1324" t="s">
        <v>705</v>
      </c>
      <c r="E1324" t="s">
        <v>105</v>
      </c>
      <c r="F1324">
        <v>40700</v>
      </c>
      <c r="G1324" t="s">
        <v>784</v>
      </c>
      <c r="I1324" t="s">
        <v>137</v>
      </c>
      <c r="J1324">
        <v>2026</v>
      </c>
      <c r="K1324">
        <v>5</v>
      </c>
      <c r="L1324" t="s">
        <v>95</v>
      </c>
      <c r="M1324">
        <v>468.29380000000003</v>
      </c>
      <c r="N1324">
        <v>1</v>
      </c>
      <c r="O1324">
        <v>468.29380000000003</v>
      </c>
      <c r="P1324" t="s">
        <v>704</v>
      </c>
    </row>
    <row r="1325" spans="1:17" hidden="1">
      <c r="A1325" t="s">
        <v>2530</v>
      </c>
      <c r="B1325" t="s">
        <v>281</v>
      </c>
      <c r="C1325" t="s">
        <v>270</v>
      </c>
      <c r="D1325" t="s">
        <v>705</v>
      </c>
      <c r="E1325" t="s">
        <v>103</v>
      </c>
      <c r="F1325">
        <v>40700</v>
      </c>
      <c r="G1325" t="s">
        <v>784</v>
      </c>
      <c r="I1325" t="s">
        <v>120</v>
      </c>
      <c r="J1325">
        <v>2026</v>
      </c>
      <c r="K1325">
        <v>5</v>
      </c>
      <c r="L1325" t="s">
        <v>95</v>
      </c>
      <c r="M1325">
        <v>1649.8</v>
      </c>
      <c r="N1325">
        <v>1</v>
      </c>
      <c r="O1325">
        <v>1649.8</v>
      </c>
      <c r="P1325" t="s">
        <v>704</v>
      </c>
      <c r="Q1325">
        <v>1</v>
      </c>
    </row>
    <row r="1326" spans="1:17" hidden="1">
      <c r="A1326" t="s">
        <v>2530</v>
      </c>
      <c r="B1326" t="s">
        <v>281</v>
      </c>
      <c r="C1326" t="s">
        <v>270</v>
      </c>
      <c r="D1326" t="s">
        <v>705</v>
      </c>
      <c r="E1326" t="s">
        <v>103</v>
      </c>
      <c r="F1326">
        <v>40700</v>
      </c>
      <c r="G1326" t="s">
        <v>784</v>
      </c>
      <c r="I1326" t="s">
        <v>130</v>
      </c>
      <c r="J1326">
        <v>2026</v>
      </c>
      <c r="K1326">
        <v>5</v>
      </c>
      <c r="L1326" t="s">
        <v>95</v>
      </c>
      <c r="M1326">
        <v>11583.859999999999</v>
      </c>
      <c r="N1326">
        <v>1</v>
      </c>
      <c r="O1326">
        <v>11583.859999999999</v>
      </c>
      <c r="P1326" t="s">
        <v>704</v>
      </c>
      <c r="Q1326">
        <v>1</v>
      </c>
    </row>
    <row r="1327" spans="1:17" hidden="1">
      <c r="A1327" t="s">
        <v>2530</v>
      </c>
      <c r="B1327" t="s">
        <v>281</v>
      </c>
      <c r="C1327" t="s">
        <v>270</v>
      </c>
      <c r="D1327" t="s">
        <v>705</v>
      </c>
      <c r="E1327" t="s">
        <v>105</v>
      </c>
      <c r="F1327">
        <v>40700</v>
      </c>
      <c r="G1327" t="s">
        <v>784</v>
      </c>
      <c r="I1327" t="s">
        <v>735</v>
      </c>
      <c r="J1327">
        <v>2026</v>
      </c>
      <c r="K1327">
        <v>5</v>
      </c>
      <c r="L1327" t="s">
        <v>95</v>
      </c>
      <c r="M1327">
        <v>47.699400000000004</v>
      </c>
      <c r="N1327">
        <v>1</v>
      </c>
      <c r="O1327">
        <v>47.699400000000004</v>
      </c>
      <c r="P1327" t="s">
        <v>704</v>
      </c>
    </row>
    <row r="1328" spans="1:17" hidden="1">
      <c r="A1328" t="s">
        <v>2530</v>
      </c>
      <c r="B1328" t="s">
        <v>281</v>
      </c>
      <c r="C1328" t="s">
        <v>270</v>
      </c>
      <c r="D1328" t="s">
        <v>705</v>
      </c>
      <c r="E1328" t="s">
        <v>92</v>
      </c>
      <c r="F1328">
        <v>40700</v>
      </c>
      <c r="G1328" t="s">
        <v>784</v>
      </c>
      <c r="I1328" t="s">
        <v>717</v>
      </c>
      <c r="J1328">
        <v>2026</v>
      </c>
      <c r="K1328">
        <v>5</v>
      </c>
      <c r="L1328" t="s">
        <v>95</v>
      </c>
      <c r="M1328">
        <v>463.81659999999999</v>
      </c>
      <c r="N1328">
        <v>1</v>
      </c>
      <c r="O1328">
        <v>463.81659999999999</v>
      </c>
      <c r="P1328" t="s">
        <v>704</v>
      </c>
    </row>
    <row r="1329" spans="1:17" hidden="1">
      <c r="A1329" t="s">
        <v>2530</v>
      </c>
      <c r="B1329" t="s">
        <v>281</v>
      </c>
      <c r="C1329" t="s">
        <v>270</v>
      </c>
      <c r="D1329" t="s">
        <v>705</v>
      </c>
      <c r="E1329" t="s">
        <v>105</v>
      </c>
      <c r="F1329">
        <v>40700</v>
      </c>
      <c r="G1329" t="s">
        <v>784</v>
      </c>
      <c r="I1329" t="s">
        <v>123</v>
      </c>
      <c r="J1329">
        <v>2026</v>
      </c>
      <c r="K1329">
        <v>5</v>
      </c>
      <c r="L1329" t="s">
        <v>95</v>
      </c>
      <c r="M1329">
        <v>1070.3951999999999</v>
      </c>
      <c r="N1329">
        <v>1</v>
      </c>
      <c r="O1329">
        <v>1070.3951999999999</v>
      </c>
      <c r="P1329" t="s">
        <v>704</v>
      </c>
    </row>
    <row r="1330" spans="1:17" hidden="1">
      <c r="A1330" t="s">
        <v>2530</v>
      </c>
      <c r="B1330" t="s">
        <v>348</v>
      </c>
      <c r="C1330" t="s">
        <v>270</v>
      </c>
      <c r="D1330" t="s">
        <v>705</v>
      </c>
      <c r="E1330" t="s">
        <v>92</v>
      </c>
      <c r="F1330">
        <v>40700</v>
      </c>
      <c r="G1330" t="s">
        <v>784</v>
      </c>
      <c r="I1330" t="s">
        <v>716</v>
      </c>
      <c r="J1330">
        <v>2026</v>
      </c>
      <c r="K1330">
        <v>5</v>
      </c>
      <c r="L1330" t="s">
        <v>95</v>
      </c>
      <c r="M1330">
        <v>21.759999999999998</v>
      </c>
      <c r="N1330">
        <v>1</v>
      </c>
      <c r="O1330">
        <v>21.759999999999998</v>
      </c>
      <c r="P1330" t="s">
        <v>704</v>
      </c>
      <c r="Q1330">
        <v>1</v>
      </c>
    </row>
    <row r="1331" spans="1:17" hidden="1">
      <c r="A1331" t="s">
        <v>2530</v>
      </c>
      <c r="B1331" t="s">
        <v>348</v>
      </c>
      <c r="C1331" t="s">
        <v>270</v>
      </c>
      <c r="D1331" t="s">
        <v>705</v>
      </c>
      <c r="E1331" t="s">
        <v>103</v>
      </c>
      <c r="F1331">
        <v>40700</v>
      </c>
      <c r="G1331" t="s">
        <v>784</v>
      </c>
      <c r="I1331" t="s">
        <v>120</v>
      </c>
      <c r="J1331">
        <v>2026</v>
      </c>
      <c r="K1331">
        <v>5</v>
      </c>
      <c r="L1331" t="s">
        <v>95</v>
      </c>
      <c r="M1331">
        <v>448.84000000000003</v>
      </c>
      <c r="N1331">
        <v>1</v>
      </c>
      <c r="O1331">
        <v>448.84000000000003</v>
      </c>
      <c r="P1331" t="s">
        <v>704</v>
      </c>
      <c r="Q1331">
        <v>1</v>
      </c>
    </row>
    <row r="1332" spans="1:17" hidden="1">
      <c r="A1332" t="s">
        <v>2530</v>
      </c>
      <c r="B1332" t="s">
        <v>348</v>
      </c>
      <c r="C1332" t="s">
        <v>270</v>
      </c>
      <c r="D1332" t="s">
        <v>705</v>
      </c>
      <c r="E1332" t="s">
        <v>92</v>
      </c>
      <c r="F1332">
        <v>40700</v>
      </c>
      <c r="G1332" t="s">
        <v>784</v>
      </c>
      <c r="I1332" t="s">
        <v>257</v>
      </c>
      <c r="J1332">
        <v>2026</v>
      </c>
      <c r="K1332">
        <v>5</v>
      </c>
      <c r="L1332" t="s">
        <v>95</v>
      </c>
      <c r="M1332">
        <v>93.660399999999996</v>
      </c>
      <c r="N1332">
        <v>1</v>
      </c>
      <c r="O1332">
        <v>93.660399999999996</v>
      </c>
      <c r="P1332" t="s">
        <v>704</v>
      </c>
    </row>
    <row r="1333" spans="1:17" hidden="1">
      <c r="A1333" t="s">
        <v>2530</v>
      </c>
      <c r="B1333" t="s">
        <v>348</v>
      </c>
      <c r="C1333" t="s">
        <v>270</v>
      </c>
      <c r="D1333" t="s">
        <v>705</v>
      </c>
      <c r="E1333" t="s">
        <v>105</v>
      </c>
      <c r="F1333">
        <v>40700</v>
      </c>
      <c r="G1333" t="s">
        <v>784</v>
      </c>
      <c r="I1333" t="s">
        <v>735</v>
      </c>
      <c r="J1333">
        <v>2026</v>
      </c>
      <c r="K1333">
        <v>5</v>
      </c>
      <c r="L1333" t="s">
        <v>95</v>
      </c>
      <c r="M1333">
        <v>72.684799999999996</v>
      </c>
      <c r="N1333">
        <v>1</v>
      </c>
      <c r="O1333">
        <v>72.684799999999996</v>
      </c>
      <c r="P1333" t="s">
        <v>704</v>
      </c>
    </row>
    <row r="1334" spans="1:17" hidden="1">
      <c r="A1334" t="s">
        <v>2530</v>
      </c>
      <c r="B1334" t="s">
        <v>348</v>
      </c>
      <c r="C1334" t="s">
        <v>270</v>
      </c>
      <c r="D1334" t="s">
        <v>705</v>
      </c>
      <c r="E1334" t="s">
        <v>92</v>
      </c>
      <c r="F1334">
        <v>40700</v>
      </c>
      <c r="G1334" t="s">
        <v>784</v>
      </c>
      <c r="I1334" t="s">
        <v>717</v>
      </c>
      <c r="J1334">
        <v>2026</v>
      </c>
      <c r="K1334">
        <v>5</v>
      </c>
      <c r="L1334" t="s">
        <v>95</v>
      </c>
      <c r="M1334">
        <v>35.678200000000004</v>
      </c>
      <c r="N1334">
        <v>1</v>
      </c>
      <c r="O1334">
        <v>35.678200000000004</v>
      </c>
      <c r="P1334" t="s">
        <v>704</v>
      </c>
    </row>
    <row r="1335" spans="1:17" hidden="1">
      <c r="A1335" t="s">
        <v>2530</v>
      </c>
      <c r="B1335" t="s">
        <v>348</v>
      </c>
      <c r="C1335" t="s">
        <v>270</v>
      </c>
      <c r="D1335" t="s">
        <v>705</v>
      </c>
      <c r="E1335" t="s">
        <v>105</v>
      </c>
      <c r="F1335">
        <v>40700</v>
      </c>
      <c r="G1335" t="s">
        <v>784</v>
      </c>
      <c r="I1335" t="s">
        <v>123</v>
      </c>
      <c r="J1335">
        <v>2026</v>
      </c>
      <c r="K1335">
        <v>5</v>
      </c>
      <c r="L1335" t="s">
        <v>95</v>
      </c>
      <c r="M1335">
        <v>356.79840000000002</v>
      </c>
      <c r="N1335">
        <v>1</v>
      </c>
      <c r="O1335">
        <v>356.79840000000002</v>
      </c>
      <c r="P1335" t="s">
        <v>704</v>
      </c>
    </row>
    <row r="1336" spans="1:17" hidden="1">
      <c r="A1336" t="s">
        <v>2530</v>
      </c>
      <c r="B1336" t="s">
        <v>736</v>
      </c>
      <c r="C1336" t="s">
        <v>270</v>
      </c>
      <c r="D1336" t="s">
        <v>705</v>
      </c>
      <c r="E1336" t="s">
        <v>105</v>
      </c>
      <c r="F1336">
        <v>40700</v>
      </c>
      <c r="G1336" t="s">
        <v>784</v>
      </c>
      <c r="I1336" t="s">
        <v>136</v>
      </c>
      <c r="J1336">
        <v>2026</v>
      </c>
      <c r="K1336">
        <v>5</v>
      </c>
      <c r="L1336" t="s">
        <v>95</v>
      </c>
      <c r="M1336">
        <v>152.32</v>
      </c>
      <c r="N1336">
        <v>1</v>
      </c>
      <c r="O1336">
        <v>152.32</v>
      </c>
      <c r="P1336" t="s">
        <v>704</v>
      </c>
      <c r="Q1336">
        <v>1</v>
      </c>
    </row>
    <row r="1337" spans="1:17" hidden="1">
      <c r="A1337" t="s">
        <v>2530</v>
      </c>
      <c r="B1337" t="s">
        <v>736</v>
      </c>
      <c r="C1337" t="s">
        <v>270</v>
      </c>
      <c r="D1337" t="s">
        <v>705</v>
      </c>
      <c r="E1337" t="s">
        <v>105</v>
      </c>
      <c r="F1337">
        <v>40700</v>
      </c>
      <c r="G1337" t="s">
        <v>784</v>
      </c>
      <c r="I1337" t="s">
        <v>137</v>
      </c>
      <c r="J1337">
        <v>2026</v>
      </c>
      <c r="K1337">
        <v>5</v>
      </c>
      <c r="L1337" t="s">
        <v>95</v>
      </c>
      <c r="M1337">
        <v>468.29380000000003</v>
      </c>
      <c r="N1337">
        <v>1</v>
      </c>
      <c r="O1337">
        <v>468.29380000000003</v>
      </c>
      <c r="P1337" t="s">
        <v>704</v>
      </c>
    </row>
    <row r="1338" spans="1:17" hidden="1">
      <c r="A1338" t="s">
        <v>2530</v>
      </c>
      <c r="B1338" t="s">
        <v>736</v>
      </c>
      <c r="C1338" t="s">
        <v>270</v>
      </c>
      <c r="D1338" t="s">
        <v>705</v>
      </c>
      <c r="E1338" t="s">
        <v>103</v>
      </c>
      <c r="F1338">
        <v>40700</v>
      </c>
      <c r="G1338" t="s">
        <v>784</v>
      </c>
      <c r="I1338" t="s">
        <v>120</v>
      </c>
      <c r="J1338">
        <v>2026</v>
      </c>
      <c r="K1338">
        <v>5</v>
      </c>
      <c r="L1338" t="s">
        <v>95</v>
      </c>
      <c r="M1338">
        <v>2475.2400000000002</v>
      </c>
      <c r="N1338">
        <v>1</v>
      </c>
      <c r="O1338">
        <v>2475.2400000000002</v>
      </c>
      <c r="P1338" t="s">
        <v>704</v>
      </c>
      <c r="Q1338">
        <v>1</v>
      </c>
    </row>
    <row r="1339" spans="1:17" hidden="1">
      <c r="A1339" t="s">
        <v>2530</v>
      </c>
      <c r="B1339" t="s">
        <v>736</v>
      </c>
      <c r="C1339" t="s">
        <v>270</v>
      </c>
      <c r="D1339" t="s">
        <v>705</v>
      </c>
      <c r="E1339" t="s">
        <v>105</v>
      </c>
      <c r="F1339">
        <v>40700</v>
      </c>
      <c r="G1339" t="s">
        <v>784</v>
      </c>
      <c r="I1339" t="s">
        <v>735</v>
      </c>
      <c r="J1339">
        <v>2026</v>
      </c>
      <c r="K1339">
        <v>5</v>
      </c>
      <c r="L1339" t="s">
        <v>95</v>
      </c>
      <c r="M1339">
        <v>36.342399999999998</v>
      </c>
      <c r="N1339">
        <v>1</v>
      </c>
      <c r="O1339">
        <v>36.342399999999998</v>
      </c>
      <c r="P1339" t="s">
        <v>704</v>
      </c>
    </row>
    <row r="1340" spans="1:17" hidden="1">
      <c r="A1340" t="s">
        <v>2530</v>
      </c>
      <c r="B1340" t="s">
        <v>736</v>
      </c>
      <c r="C1340" t="s">
        <v>270</v>
      </c>
      <c r="D1340" t="s">
        <v>705</v>
      </c>
      <c r="E1340" t="s">
        <v>105</v>
      </c>
      <c r="F1340">
        <v>40700</v>
      </c>
      <c r="G1340" t="s">
        <v>784</v>
      </c>
      <c r="I1340" t="s">
        <v>123</v>
      </c>
      <c r="J1340">
        <v>2026</v>
      </c>
      <c r="K1340">
        <v>5</v>
      </c>
      <c r="L1340" t="s">
        <v>95</v>
      </c>
      <c r="M1340">
        <v>2140.7903999999999</v>
      </c>
      <c r="N1340">
        <v>1</v>
      </c>
      <c r="O1340">
        <v>2140.7903999999999</v>
      </c>
      <c r="P1340" t="s">
        <v>704</v>
      </c>
    </row>
    <row r="1341" spans="1:17" hidden="1">
      <c r="A1341" t="s">
        <v>2530</v>
      </c>
      <c r="B1341" t="s">
        <v>737</v>
      </c>
      <c r="C1341" t="s">
        <v>270</v>
      </c>
      <c r="D1341" t="s">
        <v>705</v>
      </c>
      <c r="E1341" t="s">
        <v>105</v>
      </c>
      <c r="F1341">
        <v>40700</v>
      </c>
      <c r="G1341" t="s">
        <v>784</v>
      </c>
      <c r="I1341" t="s">
        <v>136</v>
      </c>
      <c r="J1341">
        <v>2026</v>
      </c>
      <c r="K1341">
        <v>5</v>
      </c>
      <c r="L1341" t="s">
        <v>95</v>
      </c>
      <c r="M1341">
        <v>2894.08</v>
      </c>
      <c r="N1341">
        <v>1</v>
      </c>
      <c r="O1341">
        <v>2894.08</v>
      </c>
      <c r="P1341" t="s">
        <v>704</v>
      </c>
      <c r="Q1341">
        <v>1</v>
      </c>
    </row>
    <row r="1342" spans="1:17" hidden="1">
      <c r="A1342" t="s">
        <v>2530</v>
      </c>
      <c r="B1342" t="s">
        <v>737</v>
      </c>
      <c r="C1342" t="s">
        <v>270</v>
      </c>
      <c r="D1342" t="s">
        <v>705</v>
      </c>
      <c r="E1342" t="s">
        <v>105</v>
      </c>
      <c r="F1342">
        <v>40700</v>
      </c>
      <c r="G1342" t="s">
        <v>784</v>
      </c>
      <c r="I1342" t="s">
        <v>137</v>
      </c>
      <c r="J1342">
        <v>2026</v>
      </c>
      <c r="K1342">
        <v>5</v>
      </c>
      <c r="L1342" t="s">
        <v>95</v>
      </c>
      <c r="M1342">
        <v>3746.3504000000003</v>
      </c>
      <c r="N1342">
        <v>1</v>
      </c>
      <c r="O1342">
        <v>3746.3504000000003</v>
      </c>
      <c r="P1342" t="s">
        <v>704</v>
      </c>
    </row>
    <row r="1343" spans="1:17" hidden="1">
      <c r="A1343" t="s">
        <v>2530</v>
      </c>
      <c r="B1343" t="s">
        <v>737</v>
      </c>
      <c r="C1343" t="s">
        <v>270</v>
      </c>
      <c r="D1343" t="s">
        <v>705</v>
      </c>
      <c r="E1343" t="s">
        <v>103</v>
      </c>
      <c r="F1343">
        <v>40700</v>
      </c>
      <c r="G1343" t="s">
        <v>784</v>
      </c>
      <c r="I1343" t="s">
        <v>120</v>
      </c>
      <c r="J1343">
        <v>2026</v>
      </c>
      <c r="K1343">
        <v>5</v>
      </c>
      <c r="L1343" t="s">
        <v>95</v>
      </c>
      <c r="M1343">
        <v>2989.64</v>
      </c>
      <c r="N1343">
        <v>1</v>
      </c>
      <c r="O1343">
        <v>2989.64</v>
      </c>
      <c r="P1343" t="s">
        <v>704</v>
      </c>
      <c r="Q1343">
        <v>1</v>
      </c>
    </row>
    <row r="1344" spans="1:17" hidden="1">
      <c r="A1344" t="s">
        <v>2530</v>
      </c>
      <c r="B1344" t="s">
        <v>737</v>
      </c>
      <c r="C1344" t="s">
        <v>270</v>
      </c>
      <c r="D1344" t="s">
        <v>705</v>
      </c>
      <c r="E1344" t="s">
        <v>105</v>
      </c>
      <c r="F1344">
        <v>40700</v>
      </c>
      <c r="G1344" t="s">
        <v>784</v>
      </c>
      <c r="I1344" t="s">
        <v>123</v>
      </c>
      <c r="J1344">
        <v>2026</v>
      </c>
      <c r="K1344">
        <v>5</v>
      </c>
      <c r="L1344" t="s">
        <v>95</v>
      </c>
      <c r="M1344">
        <v>891.99599999999987</v>
      </c>
      <c r="N1344">
        <v>1</v>
      </c>
      <c r="O1344">
        <v>891.99599999999987</v>
      </c>
      <c r="P1344" t="s">
        <v>704</v>
      </c>
    </row>
    <row r="1345" spans="1:17" hidden="1">
      <c r="A1345" t="s">
        <v>2530</v>
      </c>
      <c r="B1345" t="s">
        <v>738</v>
      </c>
      <c r="C1345" t="s">
        <v>270</v>
      </c>
      <c r="D1345" t="s">
        <v>705</v>
      </c>
      <c r="E1345" t="s">
        <v>105</v>
      </c>
      <c r="F1345">
        <v>40700</v>
      </c>
      <c r="G1345" t="s">
        <v>784</v>
      </c>
      <c r="I1345" t="s">
        <v>136</v>
      </c>
      <c r="J1345">
        <v>2026</v>
      </c>
      <c r="K1345">
        <v>5</v>
      </c>
      <c r="L1345" t="s">
        <v>95</v>
      </c>
      <c r="M1345">
        <v>87.039999999999992</v>
      </c>
      <c r="N1345">
        <v>1</v>
      </c>
      <c r="O1345">
        <v>87.039999999999992</v>
      </c>
      <c r="P1345" t="s">
        <v>704</v>
      </c>
      <c r="Q1345">
        <v>1</v>
      </c>
    </row>
    <row r="1346" spans="1:17" hidden="1">
      <c r="A1346" t="s">
        <v>2530</v>
      </c>
      <c r="B1346" t="s">
        <v>738</v>
      </c>
      <c r="C1346" t="s">
        <v>270</v>
      </c>
      <c r="D1346" t="s">
        <v>705</v>
      </c>
      <c r="E1346" t="s">
        <v>105</v>
      </c>
      <c r="F1346">
        <v>40700</v>
      </c>
      <c r="G1346" t="s">
        <v>784</v>
      </c>
      <c r="I1346" t="s">
        <v>137</v>
      </c>
      <c r="J1346">
        <v>2026</v>
      </c>
      <c r="K1346">
        <v>5</v>
      </c>
      <c r="L1346" t="s">
        <v>95</v>
      </c>
      <c r="M1346">
        <v>468.29380000000003</v>
      </c>
      <c r="N1346">
        <v>1</v>
      </c>
      <c r="O1346">
        <v>468.29380000000003</v>
      </c>
      <c r="P1346" t="s">
        <v>704</v>
      </c>
    </row>
    <row r="1347" spans="1:17" hidden="1">
      <c r="A1347" t="s">
        <v>2530</v>
      </c>
      <c r="B1347" t="s">
        <v>738</v>
      </c>
      <c r="C1347" t="s">
        <v>270</v>
      </c>
      <c r="D1347" t="s">
        <v>705</v>
      </c>
      <c r="E1347" t="s">
        <v>103</v>
      </c>
      <c r="F1347">
        <v>40700</v>
      </c>
      <c r="G1347" t="s">
        <v>784</v>
      </c>
      <c r="I1347" t="s">
        <v>120</v>
      </c>
      <c r="J1347">
        <v>2026</v>
      </c>
      <c r="K1347">
        <v>5</v>
      </c>
      <c r="L1347" t="s">
        <v>95</v>
      </c>
      <c r="M1347">
        <v>307.14</v>
      </c>
      <c r="N1347">
        <v>1</v>
      </c>
      <c r="O1347">
        <v>307.14</v>
      </c>
      <c r="P1347" t="s">
        <v>704</v>
      </c>
      <c r="Q1347">
        <v>1</v>
      </c>
    </row>
    <row r="1348" spans="1:17" hidden="1">
      <c r="A1348" t="s">
        <v>2530</v>
      </c>
      <c r="B1348" t="s">
        <v>738</v>
      </c>
      <c r="C1348" t="s">
        <v>270</v>
      </c>
      <c r="D1348" t="s">
        <v>705</v>
      </c>
      <c r="E1348" t="s">
        <v>103</v>
      </c>
      <c r="F1348">
        <v>40700</v>
      </c>
      <c r="G1348" t="s">
        <v>784</v>
      </c>
      <c r="I1348" t="s">
        <v>130</v>
      </c>
      <c r="J1348">
        <v>2026</v>
      </c>
      <c r="K1348">
        <v>5</v>
      </c>
      <c r="L1348" t="s">
        <v>95</v>
      </c>
      <c r="M1348">
        <v>896.28</v>
      </c>
      <c r="N1348">
        <v>1</v>
      </c>
      <c r="O1348">
        <v>896.28</v>
      </c>
      <c r="P1348" t="s">
        <v>704</v>
      </c>
      <c r="Q1348">
        <v>1</v>
      </c>
    </row>
    <row r="1349" spans="1:17" hidden="1">
      <c r="A1349" t="s">
        <v>2530</v>
      </c>
      <c r="B1349" t="s">
        <v>738</v>
      </c>
      <c r="C1349" t="s">
        <v>270</v>
      </c>
      <c r="D1349" t="s">
        <v>705</v>
      </c>
      <c r="E1349" t="s">
        <v>92</v>
      </c>
      <c r="F1349">
        <v>40700</v>
      </c>
      <c r="G1349" t="s">
        <v>784</v>
      </c>
      <c r="I1349" t="s">
        <v>200</v>
      </c>
      <c r="J1349">
        <v>2026</v>
      </c>
      <c r="K1349">
        <v>5</v>
      </c>
      <c r="L1349" t="s">
        <v>95</v>
      </c>
      <c r="M1349">
        <v>655.6228000000001</v>
      </c>
      <c r="N1349">
        <v>1</v>
      </c>
      <c r="O1349">
        <v>655.6228000000001</v>
      </c>
      <c r="P1349" t="s">
        <v>704</v>
      </c>
    </row>
    <row r="1350" spans="1:17" hidden="1">
      <c r="A1350" t="s">
        <v>2530</v>
      </c>
      <c r="B1350" t="s">
        <v>739</v>
      </c>
      <c r="C1350" t="s">
        <v>270</v>
      </c>
      <c r="D1350" t="s">
        <v>705</v>
      </c>
      <c r="E1350" t="s">
        <v>105</v>
      </c>
      <c r="F1350">
        <v>40700</v>
      </c>
      <c r="G1350" t="s">
        <v>784</v>
      </c>
      <c r="I1350" t="s">
        <v>136</v>
      </c>
      <c r="J1350">
        <v>2026</v>
      </c>
      <c r="K1350">
        <v>5</v>
      </c>
      <c r="L1350" t="s">
        <v>95</v>
      </c>
      <c r="M1350">
        <v>43.519999999999996</v>
      </c>
      <c r="N1350">
        <v>1</v>
      </c>
      <c r="O1350">
        <v>43.519999999999996</v>
      </c>
      <c r="P1350" t="s">
        <v>704</v>
      </c>
      <c r="Q1350">
        <v>1</v>
      </c>
    </row>
    <row r="1351" spans="1:17" hidden="1">
      <c r="A1351" t="s">
        <v>2530</v>
      </c>
      <c r="B1351" t="s">
        <v>739</v>
      </c>
      <c r="C1351" t="s">
        <v>270</v>
      </c>
      <c r="D1351" t="s">
        <v>705</v>
      </c>
      <c r="E1351" t="s">
        <v>105</v>
      </c>
      <c r="F1351">
        <v>40700</v>
      </c>
      <c r="G1351" t="s">
        <v>784</v>
      </c>
      <c r="I1351" t="s">
        <v>137</v>
      </c>
      <c r="J1351">
        <v>2026</v>
      </c>
      <c r="K1351">
        <v>5</v>
      </c>
      <c r="L1351" t="s">
        <v>95</v>
      </c>
      <c r="M1351">
        <v>468.29380000000003</v>
      </c>
      <c r="N1351">
        <v>1</v>
      </c>
      <c r="O1351">
        <v>468.29380000000003</v>
      </c>
      <c r="P1351" t="s">
        <v>704</v>
      </c>
    </row>
    <row r="1352" spans="1:17" hidden="1">
      <c r="A1352" t="s">
        <v>2530</v>
      </c>
      <c r="B1352" t="s">
        <v>739</v>
      </c>
      <c r="C1352" t="s">
        <v>270</v>
      </c>
      <c r="D1352" t="s">
        <v>705</v>
      </c>
      <c r="E1352" t="s">
        <v>103</v>
      </c>
      <c r="F1352">
        <v>40700</v>
      </c>
      <c r="G1352" t="s">
        <v>784</v>
      </c>
      <c r="I1352" t="s">
        <v>120</v>
      </c>
      <c r="J1352">
        <v>2026</v>
      </c>
      <c r="K1352">
        <v>5</v>
      </c>
      <c r="L1352" t="s">
        <v>95</v>
      </c>
      <c r="M1352">
        <v>307.14</v>
      </c>
      <c r="N1352">
        <v>1</v>
      </c>
      <c r="O1352">
        <v>307.14</v>
      </c>
      <c r="P1352" t="s">
        <v>704</v>
      </c>
      <c r="Q1352">
        <v>1</v>
      </c>
    </row>
    <row r="1353" spans="1:17" hidden="1">
      <c r="A1353" t="s">
        <v>2530</v>
      </c>
      <c r="B1353" t="s">
        <v>739</v>
      </c>
      <c r="C1353" t="s">
        <v>270</v>
      </c>
      <c r="D1353" t="s">
        <v>705</v>
      </c>
      <c r="E1353" t="s">
        <v>105</v>
      </c>
      <c r="F1353">
        <v>40700</v>
      </c>
      <c r="G1353" t="s">
        <v>784</v>
      </c>
      <c r="I1353" t="s">
        <v>123</v>
      </c>
      <c r="J1353">
        <v>2026</v>
      </c>
      <c r="K1353">
        <v>5</v>
      </c>
      <c r="L1353" t="s">
        <v>95</v>
      </c>
      <c r="M1353">
        <v>178.39920000000001</v>
      </c>
      <c r="N1353">
        <v>1</v>
      </c>
      <c r="O1353">
        <v>178.39920000000001</v>
      </c>
      <c r="P1353" t="s">
        <v>704</v>
      </c>
    </row>
    <row r="1354" spans="1:17" hidden="1">
      <c r="A1354" t="s">
        <v>2530</v>
      </c>
      <c r="B1354" t="s">
        <v>740</v>
      </c>
      <c r="C1354" t="s">
        <v>270</v>
      </c>
      <c r="D1354" t="s">
        <v>705</v>
      </c>
      <c r="E1354" t="s">
        <v>92</v>
      </c>
      <c r="F1354">
        <v>40700</v>
      </c>
      <c r="G1354" t="s">
        <v>784</v>
      </c>
      <c r="I1354" t="s">
        <v>716</v>
      </c>
      <c r="J1354">
        <v>2026</v>
      </c>
      <c r="K1354">
        <v>5</v>
      </c>
      <c r="L1354" t="s">
        <v>95</v>
      </c>
      <c r="M1354">
        <v>108.8</v>
      </c>
      <c r="N1354">
        <v>1</v>
      </c>
      <c r="O1354">
        <v>108.8</v>
      </c>
      <c r="P1354" t="s">
        <v>704</v>
      </c>
      <c r="Q1354">
        <v>1</v>
      </c>
    </row>
    <row r="1355" spans="1:17" hidden="1">
      <c r="A1355" t="s">
        <v>2530</v>
      </c>
      <c r="B1355" t="s">
        <v>740</v>
      </c>
      <c r="C1355" t="s">
        <v>270</v>
      </c>
      <c r="D1355" t="s">
        <v>705</v>
      </c>
      <c r="E1355" t="s">
        <v>103</v>
      </c>
      <c r="F1355">
        <v>40700</v>
      </c>
      <c r="G1355" t="s">
        <v>784</v>
      </c>
      <c r="I1355" t="s">
        <v>120</v>
      </c>
      <c r="J1355">
        <v>2026</v>
      </c>
      <c r="K1355">
        <v>5</v>
      </c>
      <c r="L1355" t="s">
        <v>95</v>
      </c>
      <c r="M1355">
        <v>911.38000000000011</v>
      </c>
      <c r="N1355">
        <v>1</v>
      </c>
      <c r="O1355">
        <v>911.38000000000011</v>
      </c>
      <c r="P1355" t="s">
        <v>704</v>
      </c>
      <c r="Q1355">
        <v>1</v>
      </c>
    </row>
    <row r="1356" spans="1:17" hidden="1">
      <c r="A1356" t="s">
        <v>2530</v>
      </c>
      <c r="B1356" t="s">
        <v>740</v>
      </c>
      <c r="C1356" t="s">
        <v>270</v>
      </c>
      <c r="D1356" t="s">
        <v>705</v>
      </c>
      <c r="E1356" t="s">
        <v>103</v>
      </c>
      <c r="F1356">
        <v>40700</v>
      </c>
      <c r="G1356" t="s">
        <v>784</v>
      </c>
      <c r="I1356" t="s">
        <v>130</v>
      </c>
      <c r="J1356">
        <v>2026</v>
      </c>
      <c r="K1356">
        <v>5</v>
      </c>
      <c r="L1356" t="s">
        <v>95</v>
      </c>
      <c r="M1356">
        <v>3605.16</v>
      </c>
      <c r="N1356">
        <v>1</v>
      </c>
      <c r="O1356">
        <v>3605.16</v>
      </c>
      <c r="P1356" t="s">
        <v>704</v>
      </c>
      <c r="Q1356">
        <v>1</v>
      </c>
    </row>
    <row r="1357" spans="1:17" hidden="1">
      <c r="A1357" t="s">
        <v>2530</v>
      </c>
      <c r="B1357" t="s">
        <v>740</v>
      </c>
      <c r="C1357" t="s">
        <v>270</v>
      </c>
      <c r="D1357" t="s">
        <v>705</v>
      </c>
      <c r="E1357" t="s">
        <v>92</v>
      </c>
      <c r="F1357">
        <v>40700</v>
      </c>
      <c r="G1357" t="s">
        <v>784</v>
      </c>
      <c r="I1357" t="s">
        <v>257</v>
      </c>
      <c r="J1357">
        <v>2026</v>
      </c>
      <c r="K1357">
        <v>5</v>
      </c>
      <c r="L1357" t="s">
        <v>95</v>
      </c>
      <c r="M1357">
        <v>468.30200000000002</v>
      </c>
      <c r="N1357">
        <v>1</v>
      </c>
      <c r="O1357">
        <v>468.30200000000002</v>
      </c>
      <c r="P1357" t="s">
        <v>704</v>
      </c>
    </row>
    <row r="1358" spans="1:17" hidden="1">
      <c r="A1358" t="s">
        <v>2530</v>
      </c>
      <c r="B1358" t="s">
        <v>740</v>
      </c>
      <c r="C1358" t="s">
        <v>270</v>
      </c>
      <c r="D1358" t="s">
        <v>705</v>
      </c>
      <c r="E1358" t="s">
        <v>92</v>
      </c>
      <c r="F1358">
        <v>40700</v>
      </c>
      <c r="G1358" t="s">
        <v>784</v>
      </c>
      <c r="I1358" t="s">
        <v>717</v>
      </c>
      <c r="J1358">
        <v>2026</v>
      </c>
      <c r="K1358">
        <v>5</v>
      </c>
      <c r="L1358" t="s">
        <v>95</v>
      </c>
      <c r="M1358">
        <v>178.39099999999999</v>
      </c>
      <c r="N1358">
        <v>1</v>
      </c>
      <c r="O1358">
        <v>178.39099999999999</v>
      </c>
      <c r="P1358" t="s">
        <v>704</v>
      </c>
    </row>
    <row r="1359" spans="1:17" hidden="1">
      <c r="A1359" t="s">
        <v>2530</v>
      </c>
      <c r="B1359" t="s">
        <v>740</v>
      </c>
      <c r="C1359" t="s">
        <v>270</v>
      </c>
      <c r="D1359" t="s">
        <v>705</v>
      </c>
      <c r="E1359" t="s">
        <v>105</v>
      </c>
      <c r="F1359">
        <v>40700</v>
      </c>
      <c r="G1359" t="s">
        <v>784</v>
      </c>
      <c r="I1359" t="s">
        <v>123</v>
      </c>
      <c r="J1359">
        <v>2026</v>
      </c>
      <c r="K1359">
        <v>5</v>
      </c>
      <c r="L1359" t="s">
        <v>95</v>
      </c>
      <c r="M1359">
        <v>535.19759999999997</v>
      </c>
      <c r="N1359">
        <v>1</v>
      </c>
      <c r="O1359">
        <v>535.19759999999997</v>
      </c>
      <c r="P1359" t="s">
        <v>704</v>
      </c>
    </row>
    <row r="1360" spans="1:17" hidden="1">
      <c r="A1360" t="s">
        <v>2530</v>
      </c>
      <c r="B1360" t="s">
        <v>741</v>
      </c>
      <c r="C1360" t="s">
        <v>270</v>
      </c>
      <c r="D1360" t="s">
        <v>705</v>
      </c>
      <c r="E1360" t="s">
        <v>105</v>
      </c>
      <c r="F1360">
        <v>40700</v>
      </c>
      <c r="G1360" t="s">
        <v>784</v>
      </c>
      <c r="I1360" t="s">
        <v>136</v>
      </c>
      <c r="J1360">
        <v>2026</v>
      </c>
      <c r="K1360">
        <v>5</v>
      </c>
      <c r="L1360" t="s">
        <v>95</v>
      </c>
      <c r="M1360">
        <v>174.07999999999998</v>
      </c>
      <c r="N1360">
        <v>1</v>
      </c>
      <c r="O1360">
        <v>174.07999999999998</v>
      </c>
      <c r="P1360" t="s">
        <v>704</v>
      </c>
      <c r="Q1360">
        <v>1</v>
      </c>
    </row>
    <row r="1361" spans="1:17" hidden="1">
      <c r="A1361" t="s">
        <v>2530</v>
      </c>
      <c r="B1361" t="s">
        <v>741</v>
      </c>
      <c r="C1361" t="s">
        <v>270</v>
      </c>
      <c r="D1361" t="s">
        <v>705</v>
      </c>
      <c r="E1361" t="s">
        <v>105</v>
      </c>
      <c r="F1361">
        <v>40700</v>
      </c>
      <c r="G1361" t="s">
        <v>784</v>
      </c>
      <c r="I1361" t="s">
        <v>137</v>
      </c>
      <c r="J1361">
        <v>2026</v>
      </c>
      <c r="K1361">
        <v>5</v>
      </c>
      <c r="L1361" t="s">
        <v>95</v>
      </c>
      <c r="M1361">
        <v>936.58760000000007</v>
      </c>
      <c r="N1361">
        <v>1</v>
      </c>
      <c r="O1361">
        <v>936.58760000000007</v>
      </c>
      <c r="P1361" t="s">
        <v>704</v>
      </c>
    </row>
    <row r="1362" spans="1:17" hidden="1">
      <c r="A1362" t="s">
        <v>2530</v>
      </c>
      <c r="B1362" t="s">
        <v>350</v>
      </c>
      <c r="C1362" t="s">
        <v>270</v>
      </c>
      <c r="D1362" t="s">
        <v>705</v>
      </c>
      <c r="E1362" t="s">
        <v>92</v>
      </c>
      <c r="F1362">
        <v>40700</v>
      </c>
      <c r="G1362" t="s">
        <v>784</v>
      </c>
      <c r="I1362" t="s">
        <v>719</v>
      </c>
      <c r="J1362">
        <v>2026</v>
      </c>
      <c r="K1362">
        <v>5</v>
      </c>
      <c r="L1362" t="s">
        <v>95</v>
      </c>
      <c r="M1362">
        <v>561.9624</v>
      </c>
      <c r="N1362">
        <v>1</v>
      </c>
      <c r="O1362">
        <v>561.9624</v>
      </c>
      <c r="P1362" t="s">
        <v>704</v>
      </c>
    </row>
    <row r="1363" spans="1:17" hidden="1">
      <c r="A1363" t="s">
        <v>2530</v>
      </c>
      <c r="B1363" t="s">
        <v>350</v>
      </c>
      <c r="C1363" t="s">
        <v>270</v>
      </c>
      <c r="D1363" t="s">
        <v>705</v>
      </c>
      <c r="E1363" t="s">
        <v>92</v>
      </c>
      <c r="F1363">
        <v>40700</v>
      </c>
      <c r="G1363" t="s">
        <v>784</v>
      </c>
      <c r="I1363" t="s">
        <v>715</v>
      </c>
      <c r="J1363">
        <v>2026</v>
      </c>
      <c r="K1363">
        <v>5</v>
      </c>
      <c r="L1363" t="s">
        <v>95</v>
      </c>
      <c r="M1363">
        <v>177.9564</v>
      </c>
      <c r="N1363">
        <v>1</v>
      </c>
      <c r="O1363">
        <v>177.9564</v>
      </c>
      <c r="P1363" t="s">
        <v>704</v>
      </c>
    </row>
    <row r="1364" spans="1:17" hidden="1">
      <c r="A1364" t="s">
        <v>2530</v>
      </c>
      <c r="B1364" t="s">
        <v>350</v>
      </c>
      <c r="C1364" t="s">
        <v>270</v>
      </c>
      <c r="D1364" t="s">
        <v>705</v>
      </c>
      <c r="E1364" t="s">
        <v>92</v>
      </c>
      <c r="F1364">
        <v>40700</v>
      </c>
      <c r="G1364" t="s">
        <v>784</v>
      </c>
      <c r="I1364" t="s">
        <v>716</v>
      </c>
      <c r="J1364">
        <v>2026</v>
      </c>
      <c r="K1364">
        <v>5</v>
      </c>
      <c r="L1364" t="s">
        <v>95</v>
      </c>
      <c r="M1364">
        <v>152.32</v>
      </c>
      <c r="N1364">
        <v>1</v>
      </c>
      <c r="O1364">
        <v>152.32</v>
      </c>
      <c r="P1364" t="s">
        <v>704</v>
      </c>
      <c r="Q1364">
        <v>1</v>
      </c>
    </row>
    <row r="1365" spans="1:17" hidden="1">
      <c r="A1365" t="s">
        <v>2530</v>
      </c>
      <c r="B1365" t="s">
        <v>350</v>
      </c>
      <c r="C1365" t="s">
        <v>270</v>
      </c>
      <c r="D1365" t="s">
        <v>705</v>
      </c>
      <c r="E1365" t="s">
        <v>103</v>
      </c>
      <c r="F1365">
        <v>40700</v>
      </c>
      <c r="G1365" t="s">
        <v>784</v>
      </c>
      <c r="I1365" t="s">
        <v>130</v>
      </c>
      <c r="J1365">
        <v>2026</v>
      </c>
      <c r="K1365">
        <v>5</v>
      </c>
      <c r="L1365" t="s">
        <v>95</v>
      </c>
      <c r="M1365">
        <v>4569.42</v>
      </c>
      <c r="N1365">
        <v>1</v>
      </c>
      <c r="O1365">
        <v>4569.42</v>
      </c>
      <c r="P1365" t="s">
        <v>704</v>
      </c>
      <c r="Q1365">
        <v>1</v>
      </c>
    </row>
    <row r="1366" spans="1:17" hidden="1">
      <c r="A1366" t="s">
        <v>2530</v>
      </c>
      <c r="B1366" t="s">
        <v>350</v>
      </c>
      <c r="C1366" t="s">
        <v>270</v>
      </c>
      <c r="D1366" t="s">
        <v>705</v>
      </c>
      <c r="E1366" t="s">
        <v>92</v>
      </c>
      <c r="F1366">
        <v>40700</v>
      </c>
      <c r="G1366" t="s">
        <v>784</v>
      </c>
      <c r="I1366" t="s">
        <v>742</v>
      </c>
      <c r="J1366">
        <v>2026</v>
      </c>
      <c r="K1366">
        <v>5</v>
      </c>
      <c r="L1366" t="s">
        <v>95</v>
      </c>
      <c r="M1366">
        <v>133.79939999999999</v>
      </c>
      <c r="N1366">
        <v>1</v>
      </c>
      <c r="O1366">
        <v>133.79939999999999</v>
      </c>
      <c r="P1366" t="s">
        <v>704</v>
      </c>
    </row>
    <row r="1367" spans="1:17" hidden="1">
      <c r="A1367" t="s">
        <v>2530</v>
      </c>
      <c r="B1367" t="s">
        <v>350</v>
      </c>
      <c r="C1367" t="s">
        <v>270</v>
      </c>
      <c r="D1367" t="s">
        <v>705</v>
      </c>
      <c r="E1367" t="s">
        <v>92</v>
      </c>
      <c r="F1367">
        <v>40700</v>
      </c>
      <c r="G1367" t="s">
        <v>784</v>
      </c>
      <c r="I1367" t="s">
        <v>717</v>
      </c>
      <c r="J1367">
        <v>2026</v>
      </c>
      <c r="K1367">
        <v>5</v>
      </c>
      <c r="L1367" t="s">
        <v>95</v>
      </c>
      <c r="M1367">
        <v>214.0692</v>
      </c>
      <c r="N1367">
        <v>1</v>
      </c>
      <c r="O1367">
        <v>214.0692</v>
      </c>
      <c r="P1367" t="s">
        <v>704</v>
      </c>
    </row>
    <row r="1368" spans="1:17" hidden="1">
      <c r="A1368" t="s">
        <v>2530</v>
      </c>
      <c r="B1368" t="s">
        <v>743</v>
      </c>
      <c r="C1368" t="s">
        <v>270</v>
      </c>
      <c r="D1368" t="s">
        <v>705</v>
      </c>
      <c r="E1368" t="s">
        <v>103</v>
      </c>
      <c r="F1368">
        <v>40700</v>
      </c>
      <c r="G1368" t="s">
        <v>784</v>
      </c>
      <c r="I1368" t="s">
        <v>120</v>
      </c>
      <c r="J1368">
        <v>2026</v>
      </c>
      <c r="K1368">
        <v>5</v>
      </c>
      <c r="L1368" t="s">
        <v>95</v>
      </c>
      <c r="M1368">
        <v>1053.02</v>
      </c>
      <c r="N1368">
        <v>1</v>
      </c>
      <c r="O1368">
        <v>1053.02</v>
      </c>
      <c r="P1368" t="s">
        <v>704</v>
      </c>
      <c r="Q1368">
        <v>1</v>
      </c>
    </row>
    <row r="1369" spans="1:17" hidden="1">
      <c r="A1369" t="s">
        <v>2530</v>
      </c>
      <c r="B1369" t="s">
        <v>743</v>
      </c>
      <c r="C1369" t="s">
        <v>270</v>
      </c>
      <c r="D1369" t="s">
        <v>705</v>
      </c>
      <c r="E1369" t="s">
        <v>105</v>
      </c>
      <c r="F1369">
        <v>40700</v>
      </c>
      <c r="G1369" t="s">
        <v>784</v>
      </c>
      <c r="I1369" t="s">
        <v>123</v>
      </c>
      <c r="J1369">
        <v>2026</v>
      </c>
      <c r="K1369">
        <v>5</v>
      </c>
      <c r="L1369" t="s">
        <v>95</v>
      </c>
      <c r="M1369">
        <v>535.19759999999997</v>
      </c>
      <c r="N1369">
        <v>1</v>
      </c>
      <c r="O1369">
        <v>535.19759999999997</v>
      </c>
      <c r="P1369" t="s">
        <v>704</v>
      </c>
    </row>
    <row r="1370" spans="1:17" hidden="1">
      <c r="A1370" t="s">
        <v>2530</v>
      </c>
      <c r="B1370" t="s">
        <v>470</v>
      </c>
      <c r="C1370" t="s">
        <v>270</v>
      </c>
      <c r="D1370" t="s">
        <v>705</v>
      </c>
      <c r="E1370" t="s">
        <v>92</v>
      </c>
      <c r="F1370">
        <v>40700</v>
      </c>
      <c r="G1370" t="s">
        <v>784</v>
      </c>
      <c r="I1370" t="s">
        <v>726</v>
      </c>
      <c r="J1370">
        <v>2026</v>
      </c>
      <c r="K1370">
        <v>5</v>
      </c>
      <c r="L1370" t="s">
        <v>95</v>
      </c>
      <c r="M1370">
        <v>102.58199999999999</v>
      </c>
      <c r="N1370">
        <v>1</v>
      </c>
      <c r="O1370">
        <v>102.58199999999999</v>
      </c>
      <c r="P1370" t="s">
        <v>704</v>
      </c>
    </row>
    <row r="1371" spans="1:17" hidden="1">
      <c r="A1371" t="s">
        <v>2530</v>
      </c>
      <c r="B1371" t="s">
        <v>470</v>
      </c>
      <c r="C1371" t="s">
        <v>270</v>
      </c>
      <c r="D1371" t="s">
        <v>705</v>
      </c>
      <c r="E1371" t="s">
        <v>92</v>
      </c>
      <c r="F1371">
        <v>40700</v>
      </c>
      <c r="G1371" t="s">
        <v>784</v>
      </c>
      <c r="I1371" t="s">
        <v>716</v>
      </c>
      <c r="J1371">
        <v>2026</v>
      </c>
      <c r="K1371">
        <v>5</v>
      </c>
      <c r="L1371" t="s">
        <v>95</v>
      </c>
      <c r="M1371">
        <v>43.519999999999996</v>
      </c>
      <c r="N1371">
        <v>1</v>
      </c>
      <c r="O1371">
        <v>43.519999999999996</v>
      </c>
      <c r="P1371" t="s">
        <v>704</v>
      </c>
      <c r="Q1371">
        <v>1</v>
      </c>
    </row>
    <row r="1372" spans="1:17" hidden="1">
      <c r="A1372" t="s">
        <v>2530</v>
      </c>
      <c r="B1372" t="s">
        <v>470</v>
      </c>
      <c r="C1372" t="s">
        <v>270</v>
      </c>
      <c r="D1372" t="s">
        <v>705</v>
      </c>
      <c r="E1372" t="s">
        <v>92</v>
      </c>
      <c r="F1372">
        <v>40700</v>
      </c>
      <c r="G1372" t="s">
        <v>784</v>
      </c>
      <c r="I1372" t="s">
        <v>731</v>
      </c>
      <c r="J1372">
        <v>2026</v>
      </c>
      <c r="K1372">
        <v>5</v>
      </c>
      <c r="L1372" t="s">
        <v>95</v>
      </c>
      <c r="M1372">
        <v>312.19040000000001</v>
      </c>
      <c r="N1372">
        <v>1</v>
      </c>
      <c r="O1372">
        <v>312.19040000000001</v>
      </c>
      <c r="P1372" t="s">
        <v>704</v>
      </c>
    </row>
    <row r="1373" spans="1:17" hidden="1">
      <c r="A1373" t="s">
        <v>2530</v>
      </c>
      <c r="B1373" t="s">
        <v>470</v>
      </c>
      <c r="C1373" t="s">
        <v>270</v>
      </c>
      <c r="D1373" t="s">
        <v>705</v>
      </c>
      <c r="E1373" t="s">
        <v>103</v>
      </c>
      <c r="F1373">
        <v>40700</v>
      </c>
      <c r="G1373" t="s">
        <v>784</v>
      </c>
      <c r="I1373" t="s">
        <v>130</v>
      </c>
      <c r="J1373">
        <v>2026</v>
      </c>
      <c r="K1373">
        <v>5</v>
      </c>
      <c r="L1373" t="s">
        <v>95</v>
      </c>
      <c r="M1373">
        <v>14183.92</v>
      </c>
      <c r="N1373">
        <v>1</v>
      </c>
      <c r="O1373">
        <v>14183.92</v>
      </c>
      <c r="P1373" t="s">
        <v>704</v>
      </c>
      <c r="Q1373">
        <v>1</v>
      </c>
    </row>
    <row r="1374" spans="1:17" hidden="1">
      <c r="A1374" t="s">
        <v>2530</v>
      </c>
      <c r="B1374" t="s">
        <v>470</v>
      </c>
      <c r="C1374" t="s">
        <v>270</v>
      </c>
      <c r="D1374" t="s">
        <v>705</v>
      </c>
      <c r="E1374" t="s">
        <v>92</v>
      </c>
      <c r="F1374">
        <v>40700</v>
      </c>
      <c r="G1374" t="s">
        <v>784</v>
      </c>
      <c r="I1374" t="s">
        <v>257</v>
      </c>
      <c r="J1374">
        <v>2026</v>
      </c>
      <c r="K1374">
        <v>5</v>
      </c>
      <c r="L1374" t="s">
        <v>95</v>
      </c>
      <c r="M1374">
        <v>187.32079999999999</v>
      </c>
      <c r="N1374">
        <v>1</v>
      </c>
      <c r="O1374">
        <v>187.32079999999999</v>
      </c>
      <c r="P1374" t="s">
        <v>704</v>
      </c>
    </row>
    <row r="1375" spans="1:17" hidden="1">
      <c r="A1375" t="s">
        <v>2530</v>
      </c>
      <c r="B1375" t="s">
        <v>470</v>
      </c>
      <c r="C1375" t="s">
        <v>270</v>
      </c>
      <c r="D1375" t="s">
        <v>705</v>
      </c>
      <c r="E1375" t="s">
        <v>102</v>
      </c>
      <c r="F1375">
        <v>40700</v>
      </c>
      <c r="G1375" t="s">
        <v>784</v>
      </c>
      <c r="I1375" t="s">
        <v>273</v>
      </c>
      <c r="J1375">
        <v>2026</v>
      </c>
      <c r="K1375">
        <v>5</v>
      </c>
      <c r="L1375" t="s">
        <v>95</v>
      </c>
      <c r="M1375">
        <v>1391.52</v>
      </c>
      <c r="N1375">
        <v>1</v>
      </c>
      <c r="O1375">
        <v>1391.52</v>
      </c>
      <c r="P1375" t="s">
        <v>704</v>
      </c>
      <c r="Q1375">
        <v>1</v>
      </c>
    </row>
    <row r="1376" spans="1:17" hidden="1">
      <c r="A1376" t="s">
        <v>2530</v>
      </c>
      <c r="B1376" t="s">
        <v>470</v>
      </c>
      <c r="C1376" t="s">
        <v>270</v>
      </c>
      <c r="D1376" t="s">
        <v>705</v>
      </c>
      <c r="E1376" t="s">
        <v>92</v>
      </c>
      <c r="F1376">
        <v>40700</v>
      </c>
      <c r="G1376" t="s">
        <v>784</v>
      </c>
      <c r="I1376" t="s">
        <v>727</v>
      </c>
      <c r="J1376">
        <v>2026</v>
      </c>
      <c r="K1376">
        <v>5</v>
      </c>
      <c r="L1376" t="s">
        <v>95</v>
      </c>
      <c r="M1376">
        <v>196.23420000000002</v>
      </c>
      <c r="N1376">
        <v>1</v>
      </c>
      <c r="O1376">
        <v>196.23420000000002</v>
      </c>
      <c r="P1376" t="s">
        <v>704</v>
      </c>
    </row>
    <row r="1377" spans="1:17" hidden="1">
      <c r="A1377" t="s">
        <v>2530</v>
      </c>
      <c r="B1377" t="s">
        <v>470</v>
      </c>
      <c r="C1377" t="s">
        <v>270</v>
      </c>
      <c r="D1377" t="s">
        <v>705</v>
      </c>
      <c r="E1377" t="s">
        <v>92</v>
      </c>
      <c r="F1377">
        <v>40700</v>
      </c>
      <c r="G1377" t="s">
        <v>784</v>
      </c>
      <c r="I1377" t="s">
        <v>717</v>
      </c>
      <c r="J1377">
        <v>2026</v>
      </c>
      <c r="K1377">
        <v>5</v>
      </c>
      <c r="L1377" t="s">
        <v>95</v>
      </c>
      <c r="M1377">
        <v>71.356400000000008</v>
      </c>
      <c r="N1377">
        <v>1</v>
      </c>
      <c r="O1377">
        <v>71.356400000000008</v>
      </c>
      <c r="P1377" t="s">
        <v>704</v>
      </c>
    </row>
    <row r="1378" spans="1:17" hidden="1">
      <c r="A1378" t="s">
        <v>2530</v>
      </c>
      <c r="B1378" t="s">
        <v>282</v>
      </c>
      <c r="C1378" t="s">
        <v>270</v>
      </c>
      <c r="D1378" t="s">
        <v>705</v>
      </c>
      <c r="E1378" t="s">
        <v>92</v>
      </c>
      <c r="F1378">
        <v>40700</v>
      </c>
      <c r="G1378" t="s">
        <v>784</v>
      </c>
      <c r="I1378" t="s">
        <v>716</v>
      </c>
      <c r="J1378">
        <v>2026</v>
      </c>
      <c r="K1378">
        <v>5</v>
      </c>
      <c r="L1378" t="s">
        <v>95</v>
      </c>
      <c r="M1378">
        <v>1544.96</v>
      </c>
      <c r="N1378">
        <v>1</v>
      </c>
      <c r="O1378">
        <v>1544.96</v>
      </c>
      <c r="P1378" t="s">
        <v>704</v>
      </c>
      <c r="Q1378">
        <v>1</v>
      </c>
    </row>
    <row r="1379" spans="1:17" hidden="1">
      <c r="A1379" t="s">
        <v>2530</v>
      </c>
      <c r="B1379" t="s">
        <v>282</v>
      </c>
      <c r="C1379" t="s">
        <v>270</v>
      </c>
      <c r="D1379" t="s">
        <v>705</v>
      </c>
      <c r="E1379" t="s">
        <v>105</v>
      </c>
      <c r="F1379">
        <v>40700</v>
      </c>
      <c r="G1379" t="s">
        <v>784</v>
      </c>
      <c r="I1379" t="s">
        <v>136</v>
      </c>
      <c r="J1379">
        <v>2026</v>
      </c>
      <c r="K1379">
        <v>5</v>
      </c>
      <c r="L1379" t="s">
        <v>95</v>
      </c>
      <c r="M1379">
        <v>1697.2800000000002</v>
      </c>
      <c r="N1379">
        <v>1</v>
      </c>
      <c r="O1379">
        <v>1697.2800000000002</v>
      </c>
      <c r="P1379" t="s">
        <v>704</v>
      </c>
      <c r="Q1379">
        <v>1</v>
      </c>
    </row>
    <row r="1380" spans="1:17" hidden="1">
      <c r="A1380" t="s">
        <v>2530</v>
      </c>
      <c r="B1380" t="s">
        <v>282</v>
      </c>
      <c r="C1380" t="s">
        <v>270</v>
      </c>
      <c r="D1380" t="s">
        <v>705</v>
      </c>
      <c r="E1380" t="s">
        <v>105</v>
      </c>
      <c r="F1380">
        <v>40700</v>
      </c>
      <c r="G1380" t="s">
        <v>784</v>
      </c>
      <c r="I1380" t="s">
        <v>137</v>
      </c>
      <c r="J1380">
        <v>2026</v>
      </c>
      <c r="K1380">
        <v>5</v>
      </c>
      <c r="L1380" t="s">
        <v>95</v>
      </c>
      <c r="M1380">
        <v>468.29380000000003</v>
      </c>
      <c r="N1380">
        <v>1</v>
      </c>
      <c r="O1380">
        <v>468.29380000000003</v>
      </c>
      <c r="P1380" t="s">
        <v>704</v>
      </c>
    </row>
    <row r="1381" spans="1:17" hidden="1">
      <c r="A1381" t="s">
        <v>2530</v>
      </c>
      <c r="B1381" t="s">
        <v>282</v>
      </c>
      <c r="C1381" t="s">
        <v>270</v>
      </c>
      <c r="D1381" t="s">
        <v>705</v>
      </c>
      <c r="E1381" t="s">
        <v>103</v>
      </c>
      <c r="F1381">
        <v>40700</v>
      </c>
      <c r="G1381" t="s">
        <v>784</v>
      </c>
      <c r="I1381" t="s">
        <v>120</v>
      </c>
      <c r="J1381">
        <v>2026</v>
      </c>
      <c r="K1381">
        <v>5</v>
      </c>
      <c r="L1381" t="s">
        <v>95</v>
      </c>
      <c r="M1381">
        <v>3843.5</v>
      </c>
      <c r="N1381">
        <v>1</v>
      </c>
      <c r="O1381">
        <v>3843.5</v>
      </c>
      <c r="P1381" t="s">
        <v>704</v>
      </c>
      <c r="Q1381">
        <v>1</v>
      </c>
    </row>
    <row r="1382" spans="1:17" hidden="1">
      <c r="A1382" t="s">
        <v>2530</v>
      </c>
      <c r="B1382" t="s">
        <v>282</v>
      </c>
      <c r="C1382" t="s">
        <v>270</v>
      </c>
      <c r="D1382" t="s">
        <v>705</v>
      </c>
      <c r="E1382" t="s">
        <v>103</v>
      </c>
      <c r="F1382">
        <v>40700</v>
      </c>
      <c r="G1382" t="s">
        <v>784</v>
      </c>
      <c r="I1382" t="s">
        <v>130</v>
      </c>
      <c r="J1382">
        <v>2026</v>
      </c>
      <c r="K1382">
        <v>5</v>
      </c>
      <c r="L1382" t="s">
        <v>95</v>
      </c>
      <c r="M1382">
        <v>69110.8</v>
      </c>
      <c r="N1382">
        <v>1</v>
      </c>
      <c r="O1382">
        <v>69110.8</v>
      </c>
      <c r="P1382" t="s">
        <v>704</v>
      </c>
      <c r="Q1382">
        <v>1</v>
      </c>
    </row>
    <row r="1383" spans="1:17" hidden="1">
      <c r="A1383" t="s">
        <v>2530</v>
      </c>
      <c r="B1383" t="s">
        <v>282</v>
      </c>
      <c r="C1383" t="s">
        <v>270</v>
      </c>
      <c r="D1383" t="s">
        <v>705</v>
      </c>
      <c r="E1383" t="s">
        <v>92</v>
      </c>
      <c r="F1383">
        <v>40700</v>
      </c>
      <c r="G1383" t="s">
        <v>784</v>
      </c>
      <c r="I1383" t="s">
        <v>257</v>
      </c>
      <c r="J1383">
        <v>2026</v>
      </c>
      <c r="K1383">
        <v>5</v>
      </c>
      <c r="L1383" t="s">
        <v>95</v>
      </c>
      <c r="M1383">
        <v>6368.9071999999996</v>
      </c>
      <c r="N1383">
        <v>1</v>
      </c>
      <c r="O1383">
        <v>6368.9071999999996</v>
      </c>
      <c r="P1383" t="s">
        <v>704</v>
      </c>
    </row>
    <row r="1384" spans="1:17" hidden="1">
      <c r="A1384" t="s">
        <v>2530</v>
      </c>
      <c r="B1384" t="s">
        <v>282</v>
      </c>
      <c r="C1384" t="s">
        <v>270</v>
      </c>
      <c r="D1384" t="s">
        <v>705</v>
      </c>
      <c r="E1384" t="s">
        <v>105</v>
      </c>
      <c r="F1384">
        <v>40700</v>
      </c>
      <c r="G1384" t="s">
        <v>784</v>
      </c>
      <c r="I1384" t="s">
        <v>735</v>
      </c>
      <c r="J1384">
        <v>2026</v>
      </c>
      <c r="K1384">
        <v>5</v>
      </c>
      <c r="L1384" t="s">
        <v>95</v>
      </c>
      <c r="M1384">
        <v>9.0855999999999995</v>
      </c>
      <c r="N1384">
        <v>1</v>
      </c>
      <c r="O1384">
        <v>9.0855999999999995</v>
      </c>
      <c r="P1384" t="s">
        <v>704</v>
      </c>
    </row>
    <row r="1385" spans="1:17" hidden="1">
      <c r="A1385" t="s">
        <v>2530</v>
      </c>
      <c r="B1385" t="s">
        <v>282</v>
      </c>
      <c r="C1385" t="s">
        <v>270</v>
      </c>
      <c r="D1385" t="s">
        <v>705</v>
      </c>
      <c r="E1385" t="s">
        <v>92</v>
      </c>
      <c r="F1385">
        <v>40700</v>
      </c>
      <c r="G1385" t="s">
        <v>784</v>
      </c>
      <c r="I1385" t="s">
        <v>717</v>
      </c>
      <c r="J1385">
        <v>2026</v>
      </c>
      <c r="K1385">
        <v>5</v>
      </c>
      <c r="L1385" t="s">
        <v>95</v>
      </c>
      <c r="M1385">
        <v>2533.1522</v>
      </c>
      <c r="N1385">
        <v>1</v>
      </c>
      <c r="O1385">
        <v>2533.1522</v>
      </c>
      <c r="P1385" t="s">
        <v>704</v>
      </c>
    </row>
    <row r="1386" spans="1:17" hidden="1">
      <c r="A1386" t="s">
        <v>2530</v>
      </c>
      <c r="B1386" t="s">
        <v>282</v>
      </c>
      <c r="C1386" t="s">
        <v>270</v>
      </c>
      <c r="D1386" t="s">
        <v>705</v>
      </c>
      <c r="E1386" t="s">
        <v>105</v>
      </c>
      <c r="F1386">
        <v>40700</v>
      </c>
      <c r="G1386" t="s">
        <v>784</v>
      </c>
      <c r="I1386" t="s">
        <v>123</v>
      </c>
      <c r="J1386">
        <v>2026</v>
      </c>
      <c r="K1386">
        <v>5</v>
      </c>
      <c r="L1386" t="s">
        <v>95</v>
      </c>
      <c r="M1386">
        <v>1070.3951999999999</v>
      </c>
      <c r="N1386">
        <v>1</v>
      </c>
      <c r="O1386">
        <v>1070.3951999999999</v>
      </c>
      <c r="P1386" t="s">
        <v>704</v>
      </c>
    </row>
    <row r="1387" spans="1:17" hidden="1">
      <c r="A1387" t="s">
        <v>2530</v>
      </c>
      <c r="B1387" t="s">
        <v>744</v>
      </c>
      <c r="C1387" t="s">
        <v>270</v>
      </c>
      <c r="D1387" t="s">
        <v>705</v>
      </c>
      <c r="E1387" t="s">
        <v>92</v>
      </c>
      <c r="F1387">
        <v>40700</v>
      </c>
      <c r="G1387" t="s">
        <v>784</v>
      </c>
      <c r="I1387" t="s">
        <v>716</v>
      </c>
      <c r="J1387">
        <v>2026</v>
      </c>
      <c r="K1387">
        <v>5</v>
      </c>
      <c r="L1387" t="s">
        <v>95</v>
      </c>
      <c r="M1387">
        <v>674.56</v>
      </c>
      <c r="N1387">
        <v>1</v>
      </c>
      <c r="O1387">
        <v>674.56</v>
      </c>
      <c r="P1387" t="s">
        <v>704</v>
      </c>
      <c r="Q1387">
        <v>1</v>
      </c>
    </row>
    <row r="1388" spans="1:17" hidden="1">
      <c r="A1388" t="s">
        <v>2530</v>
      </c>
      <c r="B1388" t="s">
        <v>744</v>
      </c>
      <c r="C1388" t="s">
        <v>270</v>
      </c>
      <c r="D1388" t="s">
        <v>705</v>
      </c>
      <c r="E1388" t="s">
        <v>105</v>
      </c>
      <c r="F1388">
        <v>40700</v>
      </c>
      <c r="G1388" t="s">
        <v>784</v>
      </c>
      <c r="I1388" t="s">
        <v>136</v>
      </c>
      <c r="J1388">
        <v>2026</v>
      </c>
      <c r="K1388">
        <v>5</v>
      </c>
      <c r="L1388" t="s">
        <v>95</v>
      </c>
      <c r="M1388">
        <v>217.6</v>
      </c>
      <c r="N1388">
        <v>1</v>
      </c>
      <c r="O1388">
        <v>217.6</v>
      </c>
      <c r="P1388" t="s">
        <v>704</v>
      </c>
      <c r="Q1388">
        <v>1</v>
      </c>
    </row>
    <row r="1389" spans="1:17" hidden="1">
      <c r="A1389" t="s">
        <v>2530</v>
      </c>
      <c r="B1389" t="s">
        <v>744</v>
      </c>
      <c r="C1389" t="s">
        <v>270</v>
      </c>
      <c r="D1389" t="s">
        <v>705</v>
      </c>
      <c r="E1389" t="s">
        <v>105</v>
      </c>
      <c r="F1389">
        <v>40700</v>
      </c>
      <c r="G1389" t="s">
        <v>784</v>
      </c>
      <c r="I1389" t="s">
        <v>137</v>
      </c>
      <c r="J1389">
        <v>2026</v>
      </c>
      <c r="K1389">
        <v>5</v>
      </c>
      <c r="L1389" t="s">
        <v>95</v>
      </c>
      <c r="M1389">
        <v>936.58760000000007</v>
      </c>
      <c r="N1389">
        <v>1</v>
      </c>
      <c r="O1389">
        <v>936.58760000000007</v>
      </c>
      <c r="P1389" t="s">
        <v>704</v>
      </c>
    </row>
    <row r="1390" spans="1:17" hidden="1">
      <c r="A1390" t="s">
        <v>2530</v>
      </c>
      <c r="B1390" t="s">
        <v>744</v>
      </c>
      <c r="C1390" t="s">
        <v>270</v>
      </c>
      <c r="D1390" t="s">
        <v>705</v>
      </c>
      <c r="E1390" t="s">
        <v>103</v>
      </c>
      <c r="F1390">
        <v>40700</v>
      </c>
      <c r="G1390" t="s">
        <v>784</v>
      </c>
      <c r="I1390" t="s">
        <v>120</v>
      </c>
      <c r="J1390">
        <v>2026</v>
      </c>
      <c r="K1390">
        <v>5</v>
      </c>
      <c r="L1390" t="s">
        <v>95</v>
      </c>
      <c r="M1390">
        <v>155.5</v>
      </c>
      <c r="N1390">
        <v>1</v>
      </c>
      <c r="O1390">
        <v>155.5</v>
      </c>
      <c r="P1390" t="s">
        <v>704</v>
      </c>
      <c r="Q1390">
        <v>1</v>
      </c>
    </row>
    <row r="1391" spans="1:17" hidden="1">
      <c r="A1391" t="s">
        <v>2530</v>
      </c>
      <c r="B1391" t="s">
        <v>744</v>
      </c>
      <c r="C1391" t="s">
        <v>270</v>
      </c>
      <c r="D1391" t="s">
        <v>705</v>
      </c>
      <c r="E1391" t="s">
        <v>103</v>
      </c>
      <c r="F1391">
        <v>40700</v>
      </c>
      <c r="G1391" t="s">
        <v>784</v>
      </c>
      <c r="I1391" t="s">
        <v>130</v>
      </c>
      <c r="J1391">
        <v>2026</v>
      </c>
      <c r="K1391">
        <v>5</v>
      </c>
      <c r="L1391" t="s">
        <v>95</v>
      </c>
      <c r="M1391">
        <v>45493.11</v>
      </c>
      <c r="N1391">
        <v>1</v>
      </c>
      <c r="O1391">
        <v>45493.11</v>
      </c>
      <c r="P1391" t="s">
        <v>704</v>
      </c>
      <c r="Q1391">
        <v>1</v>
      </c>
    </row>
    <row r="1392" spans="1:17" hidden="1">
      <c r="A1392" t="s">
        <v>2530</v>
      </c>
      <c r="B1392" t="s">
        <v>744</v>
      </c>
      <c r="C1392" t="s">
        <v>270</v>
      </c>
      <c r="D1392" t="s">
        <v>705</v>
      </c>
      <c r="E1392" t="s">
        <v>92</v>
      </c>
      <c r="F1392">
        <v>40700</v>
      </c>
      <c r="G1392" t="s">
        <v>784</v>
      </c>
      <c r="I1392" t="s">
        <v>637</v>
      </c>
      <c r="J1392">
        <v>2026</v>
      </c>
      <c r="K1392">
        <v>5</v>
      </c>
      <c r="L1392" t="s">
        <v>95</v>
      </c>
      <c r="M1392">
        <v>624.38900000000001</v>
      </c>
      <c r="N1392">
        <v>1</v>
      </c>
      <c r="O1392">
        <v>624.38900000000001</v>
      </c>
      <c r="P1392" t="s">
        <v>704</v>
      </c>
    </row>
    <row r="1393" spans="1:17" hidden="1">
      <c r="A1393" t="s">
        <v>2530</v>
      </c>
      <c r="B1393" t="s">
        <v>744</v>
      </c>
      <c r="C1393" t="s">
        <v>270</v>
      </c>
      <c r="D1393" t="s">
        <v>705</v>
      </c>
      <c r="E1393" t="s">
        <v>92</v>
      </c>
      <c r="F1393">
        <v>40700</v>
      </c>
      <c r="G1393" t="s">
        <v>784</v>
      </c>
      <c r="I1393" t="s">
        <v>257</v>
      </c>
      <c r="J1393">
        <v>2026</v>
      </c>
      <c r="K1393">
        <v>5</v>
      </c>
      <c r="L1393" t="s">
        <v>95</v>
      </c>
      <c r="M1393">
        <v>2903.4723999999997</v>
      </c>
      <c r="N1393">
        <v>1</v>
      </c>
      <c r="O1393">
        <v>2903.4723999999997</v>
      </c>
      <c r="P1393" t="s">
        <v>704</v>
      </c>
    </row>
    <row r="1394" spans="1:17" hidden="1">
      <c r="A1394" t="s">
        <v>2530</v>
      </c>
      <c r="B1394" t="s">
        <v>744</v>
      </c>
      <c r="C1394" t="s">
        <v>270</v>
      </c>
      <c r="D1394" t="s">
        <v>705</v>
      </c>
      <c r="E1394" t="s">
        <v>92</v>
      </c>
      <c r="F1394">
        <v>40700</v>
      </c>
      <c r="G1394" t="s">
        <v>784</v>
      </c>
      <c r="I1394" t="s">
        <v>717</v>
      </c>
      <c r="J1394">
        <v>2026</v>
      </c>
      <c r="K1394">
        <v>5</v>
      </c>
      <c r="L1394" t="s">
        <v>95</v>
      </c>
      <c r="M1394">
        <v>1106.0242000000001</v>
      </c>
      <c r="N1394">
        <v>1</v>
      </c>
      <c r="O1394">
        <v>1106.0242000000001</v>
      </c>
      <c r="P1394" t="s">
        <v>704</v>
      </c>
    </row>
    <row r="1395" spans="1:17" hidden="1">
      <c r="A1395" t="s">
        <v>2530</v>
      </c>
      <c r="B1395" t="s">
        <v>744</v>
      </c>
      <c r="C1395" t="s">
        <v>270</v>
      </c>
      <c r="D1395" t="s">
        <v>705</v>
      </c>
      <c r="E1395" t="s">
        <v>105</v>
      </c>
      <c r="F1395">
        <v>40700</v>
      </c>
      <c r="G1395" t="s">
        <v>784</v>
      </c>
      <c r="I1395" t="s">
        <v>123</v>
      </c>
      <c r="J1395">
        <v>2026</v>
      </c>
      <c r="K1395">
        <v>5</v>
      </c>
      <c r="L1395" t="s">
        <v>95</v>
      </c>
      <c r="M1395">
        <v>356.79840000000002</v>
      </c>
      <c r="N1395">
        <v>1</v>
      </c>
      <c r="O1395">
        <v>356.79840000000002</v>
      </c>
      <c r="P1395" t="s">
        <v>704</v>
      </c>
    </row>
    <row r="1396" spans="1:17" hidden="1">
      <c r="A1396" t="s">
        <v>2530</v>
      </c>
      <c r="B1396" t="s">
        <v>283</v>
      </c>
      <c r="C1396" t="s">
        <v>270</v>
      </c>
      <c r="D1396" t="s">
        <v>705</v>
      </c>
      <c r="E1396" t="s">
        <v>92</v>
      </c>
      <c r="F1396">
        <v>40700</v>
      </c>
      <c r="G1396" t="s">
        <v>784</v>
      </c>
      <c r="I1396" t="s">
        <v>726</v>
      </c>
      <c r="J1396">
        <v>2026</v>
      </c>
      <c r="K1396">
        <v>5</v>
      </c>
      <c r="L1396" t="s">
        <v>95</v>
      </c>
      <c r="M1396">
        <v>205.16399999999999</v>
      </c>
      <c r="N1396">
        <v>1</v>
      </c>
      <c r="O1396">
        <v>205.16399999999999</v>
      </c>
      <c r="P1396" t="s">
        <v>704</v>
      </c>
    </row>
    <row r="1397" spans="1:17" hidden="1">
      <c r="A1397" t="s">
        <v>2530</v>
      </c>
      <c r="B1397" t="s">
        <v>283</v>
      </c>
      <c r="C1397" t="s">
        <v>270</v>
      </c>
      <c r="D1397" t="s">
        <v>705</v>
      </c>
      <c r="E1397" t="s">
        <v>92</v>
      </c>
      <c r="F1397">
        <v>40700</v>
      </c>
      <c r="G1397" t="s">
        <v>784</v>
      </c>
      <c r="I1397" t="s">
        <v>716</v>
      </c>
      <c r="J1397">
        <v>2026</v>
      </c>
      <c r="K1397">
        <v>5</v>
      </c>
      <c r="L1397" t="s">
        <v>95</v>
      </c>
      <c r="M1397">
        <v>478.72</v>
      </c>
      <c r="N1397">
        <v>1</v>
      </c>
      <c r="O1397">
        <v>478.72</v>
      </c>
      <c r="P1397" t="s">
        <v>704</v>
      </c>
      <c r="Q1397">
        <v>1</v>
      </c>
    </row>
    <row r="1398" spans="1:17" hidden="1">
      <c r="A1398" t="s">
        <v>2530</v>
      </c>
      <c r="B1398" t="s">
        <v>283</v>
      </c>
      <c r="C1398" t="s">
        <v>270</v>
      </c>
      <c r="D1398" t="s">
        <v>705</v>
      </c>
      <c r="E1398" t="s">
        <v>92</v>
      </c>
      <c r="F1398">
        <v>40700</v>
      </c>
      <c r="G1398" t="s">
        <v>784</v>
      </c>
      <c r="I1398" t="s">
        <v>731</v>
      </c>
      <c r="J1398">
        <v>2026</v>
      </c>
      <c r="K1398">
        <v>5</v>
      </c>
      <c r="L1398" t="s">
        <v>95</v>
      </c>
      <c r="M1398">
        <v>312.19040000000001</v>
      </c>
      <c r="N1398">
        <v>1</v>
      </c>
      <c r="O1398">
        <v>312.19040000000001</v>
      </c>
      <c r="P1398" t="s">
        <v>704</v>
      </c>
    </row>
    <row r="1399" spans="1:17" hidden="1">
      <c r="A1399" t="s">
        <v>2530</v>
      </c>
      <c r="B1399" t="s">
        <v>283</v>
      </c>
      <c r="C1399" t="s">
        <v>270</v>
      </c>
      <c r="D1399" t="s">
        <v>705</v>
      </c>
      <c r="E1399" t="s">
        <v>105</v>
      </c>
      <c r="F1399">
        <v>40700</v>
      </c>
      <c r="G1399" t="s">
        <v>784</v>
      </c>
      <c r="I1399" t="s">
        <v>136</v>
      </c>
      <c r="J1399">
        <v>2026</v>
      </c>
      <c r="K1399">
        <v>5</v>
      </c>
      <c r="L1399" t="s">
        <v>95</v>
      </c>
      <c r="M1399">
        <v>565.76</v>
      </c>
      <c r="N1399">
        <v>1</v>
      </c>
      <c r="O1399">
        <v>565.76</v>
      </c>
      <c r="P1399" t="s">
        <v>704</v>
      </c>
      <c r="Q1399">
        <v>1</v>
      </c>
    </row>
    <row r="1400" spans="1:17" hidden="1">
      <c r="A1400" t="s">
        <v>2530</v>
      </c>
      <c r="B1400" t="s">
        <v>283</v>
      </c>
      <c r="C1400" t="s">
        <v>270</v>
      </c>
      <c r="D1400" t="s">
        <v>705</v>
      </c>
      <c r="E1400" t="s">
        <v>105</v>
      </c>
      <c r="F1400">
        <v>40700</v>
      </c>
      <c r="G1400" t="s">
        <v>784</v>
      </c>
      <c r="I1400" t="s">
        <v>137</v>
      </c>
      <c r="J1400">
        <v>2026</v>
      </c>
      <c r="K1400">
        <v>5</v>
      </c>
      <c r="L1400" t="s">
        <v>95</v>
      </c>
      <c r="M1400">
        <v>468.29380000000003</v>
      </c>
      <c r="N1400">
        <v>1</v>
      </c>
      <c r="O1400">
        <v>468.29380000000003</v>
      </c>
      <c r="P1400" t="s">
        <v>704</v>
      </c>
    </row>
    <row r="1401" spans="1:17" hidden="1">
      <c r="A1401" t="s">
        <v>2530</v>
      </c>
      <c r="B1401" t="s">
        <v>283</v>
      </c>
      <c r="C1401" t="s">
        <v>270</v>
      </c>
      <c r="D1401" t="s">
        <v>705</v>
      </c>
      <c r="E1401" t="s">
        <v>103</v>
      </c>
      <c r="F1401">
        <v>40700</v>
      </c>
      <c r="G1401" t="s">
        <v>784</v>
      </c>
      <c r="I1401" t="s">
        <v>120</v>
      </c>
      <c r="J1401">
        <v>2026</v>
      </c>
      <c r="K1401">
        <v>5</v>
      </c>
      <c r="L1401" t="s">
        <v>95</v>
      </c>
      <c r="M1401">
        <v>1663.56</v>
      </c>
      <c r="N1401">
        <v>1</v>
      </c>
      <c r="O1401">
        <v>1663.56</v>
      </c>
      <c r="P1401" t="s">
        <v>704</v>
      </c>
      <c r="Q1401">
        <v>1</v>
      </c>
    </row>
    <row r="1402" spans="1:17" hidden="1">
      <c r="A1402" t="s">
        <v>2530</v>
      </c>
      <c r="B1402" t="s">
        <v>283</v>
      </c>
      <c r="C1402" t="s">
        <v>270</v>
      </c>
      <c r="D1402" t="s">
        <v>705</v>
      </c>
      <c r="E1402" t="s">
        <v>103</v>
      </c>
      <c r="F1402">
        <v>40700</v>
      </c>
      <c r="G1402" t="s">
        <v>784</v>
      </c>
      <c r="I1402" t="s">
        <v>130</v>
      </c>
      <c r="J1402">
        <v>2026</v>
      </c>
      <c r="K1402">
        <v>5</v>
      </c>
      <c r="L1402" t="s">
        <v>95</v>
      </c>
      <c r="M1402">
        <v>29282.840000000095</v>
      </c>
      <c r="N1402">
        <v>1</v>
      </c>
      <c r="O1402">
        <v>29282.840000000095</v>
      </c>
      <c r="P1402" t="s">
        <v>704</v>
      </c>
      <c r="Q1402">
        <v>1</v>
      </c>
    </row>
    <row r="1403" spans="1:17" hidden="1">
      <c r="A1403" t="s">
        <v>2530</v>
      </c>
      <c r="B1403" t="s">
        <v>283</v>
      </c>
      <c r="C1403" t="s">
        <v>270</v>
      </c>
      <c r="D1403" t="s">
        <v>705</v>
      </c>
      <c r="E1403" t="s">
        <v>92</v>
      </c>
      <c r="F1403">
        <v>40700</v>
      </c>
      <c r="G1403" t="s">
        <v>784</v>
      </c>
      <c r="I1403" t="s">
        <v>257</v>
      </c>
      <c r="J1403">
        <v>2026</v>
      </c>
      <c r="K1403">
        <v>5</v>
      </c>
      <c r="L1403" t="s">
        <v>95</v>
      </c>
      <c r="M1403">
        <v>2060.5288</v>
      </c>
      <c r="N1403">
        <v>1</v>
      </c>
      <c r="O1403">
        <v>2060.5288</v>
      </c>
      <c r="P1403" t="s">
        <v>704</v>
      </c>
    </row>
    <row r="1404" spans="1:17" hidden="1">
      <c r="A1404" t="s">
        <v>2530</v>
      </c>
      <c r="B1404" t="s">
        <v>283</v>
      </c>
      <c r="C1404" t="s">
        <v>270</v>
      </c>
      <c r="D1404" t="s">
        <v>705</v>
      </c>
      <c r="E1404" t="s">
        <v>102</v>
      </c>
      <c r="F1404">
        <v>40700</v>
      </c>
      <c r="G1404" t="s">
        <v>784</v>
      </c>
      <c r="I1404" t="s">
        <v>273</v>
      </c>
      <c r="J1404">
        <v>2026</v>
      </c>
      <c r="K1404">
        <v>5</v>
      </c>
      <c r="L1404" t="s">
        <v>95</v>
      </c>
      <c r="M1404">
        <v>2997.25</v>
      </c>
      <c r="N1404">
        <v>1</v>
      </c>
      <c r="O1404">
        <v>2997.25</v>
      </c>
      <c r="P1404" t="s">
        <v>704</v>
      </c>
      <c r="Q1404">
        <v>1</v>
      </c>
    </row>
    <row r="1405" spans="1:17" hidden="1">
      <c r="A1405" t="s">
        <v>2530</v>
      </c>
      <c r="B1405" t="s">
        <v>283</v>
      </c>
      <c r="C1405" t="s">
        <v>270</v>
      </c>
      <c r="D1405" t="s">
        <v>705</v>
      </c>
      <c r="E1405" t="s">
        <v>92</v>
      </c>
      <c r="F1405">
        <v>40700</v>
      </c>
      <c r="G1405" t="s">
        <v>784</v>
      </c>
      <c r="I1405" t="s">
        <v>727</v>
      </c>
      <c r="J1405">
        <v>2026</v>
      </c>
      <c r="K1405">
        <v>5</v>
      </c>
      <c r="L1405" t="s">
        <v>95</v>
      </c>
      <c r="M1405">
        <v>392.46840000000003</v>
      </c>
      <c r="N1405">
        <v>1</v>
      </c>
      <c r="O1405">
        <v>392.46840000000003</v>
      </c>
      <c r="P1405" t="s">
        <v>704</v>
      </c>
    </row>
    <row r="1406" spans="1:17" hidden="1">
      <c r="A1406" t="s">
        <v>2530</v>
      </c>
      <c r="B1406" t="s">
        <v>283</v>
      </c>
      <c r="C1406" t="s">
        <v>270</v>
      </c>
      <c r="D1406" t="s">
        <v>705</v>
      </c>
      <c r="E1406" t="s">
        <v>92</v>
      </c>
      <c r="F1406">
        <v>40700</v>
      </c>
      <c r="G1406" t="s">
        <v>784</v>
      </c>
      <c r="I1406" t="s">
        <v>732</v>
      </c>
      <c r="J1406">
        <v>2026</v>
      </c>
      <c r="K1406">
        <v>5</v>
      </c>
      <c r="L1406" t="s">
        <v>95</v>
      </c>
      <c r="M1406">
        <v>824.26400000000001</v>
      </c>
      <c r="N1406">
        <v>1</v>
      </c>
      <c r="O1406">
        <v>824.26400000000001</v>
      </c>
      <c r="P1406" t="s">
        <v>704</v>
      </c>
    </row>
    <row r="1407" spans="1:17" hidden="1">
      <c r="A1407" t="s">
        <v>2530</v>
      </c>
      <c r="B1407" t="s">
        <v>283</v>
      </c>
      <c r="C1407" t="s">
        <v>270</v>
      </c>
      <c r="D1407" t="s">
        <v>705</v>
      </c>
      <c r="E1407" t="s">
        <v>92</v>
      </c>
      <c r="F1407">
        <v>40700</v>
      </c>
      <c r="G1407" t="s">
        <v>784</v>
      </c>
      <c r="I1407" t="s">
        <v>717</v>
      </c>
      <c r="J1407">
        <v>2026</v>
      </c>
      <c r="K1407">
        <v>5</v>
      </c>
      <c r="L1407" t="s">
        <v>95</v>
      </c>
      <c r="M1407">
        <v>784.92039999999997</v>
      </c>
      <c r="N1407">
        <v>1</v>
      </c>
      <c r="O1407">
        <v>784.92039999999997</v>
      </c>
      <c r="P1407" t="s">
        <v>704</v>
      </c>
    </row>
    <row r="1408" spans="1:17" hidden="1">
      <c r="A1408" t="s">
        <v>2530</v>
      </c>
      <c r="B1408" t="s">
        <v>283</v>
      </c>
      <c r="C1408" t="s">
        <v>270</v>
      </c>
      <c r="D1408" t="s">
        <v>705</v>
      </c>
      <c r="E1408" t="s">
        <v>105</v>
      </c>
      <c r="F1408">
        <v>40700</v>
      </c>
      <c r="G1408" t="s">
        <v>784</v>
      </c>
      <c r="I1408" t="s">
        <v>123</v>
      </c>
      <c r="J1408">
        <v>2026</v>
      </c>
      <c r="K1408">
        <v>5</v>
      </c>
      <c r="L1408" t="s">
        <v>95</v>
      </c>
      <c r="M1408">
        <v>713.59680000000003</v>
      </c>
      <c r="N1408">
        <v>1</v>
      </c>
      <c r="O1408">
        <v>713.59680000000003</v>
      </c>
      <c r="P1408" t="s">
        <v>704</v>
      </c>
    </row>
    <row r="1409" spans="1:17" hidden="1">
      <c r="A1409" t="s">
        <v>2530</v>
      </c>
      <c r="B1409" t="s">
        <v>745</v>
      </c>
      <c r="C1409" t="s">
        <v>270</v>
      </c>
      <c r="D1409" t="s">
        <v>705</v>
      </c>
      <c r="E1409" t="s">
        <v>105</v>
      </c>
      <c r="F1409">
        <v>40700</v>
      </c>
      <c r="G1409" t="s">
        <v>784</v>
      </c>
      <c r="I1409" t="s">
        <v>136</v>
      </c>
      <c r="J1409">
        <v>2026</v>
      </c>
      <c r="K1409">
        <v>5</v>
      </c>
      <c r="L1409" t="s">
        <v>95</v>
      </c>
      <c r="M1409">
        <v>478.72</v>
      </c>
      <c r="N1409">
        <v>1</v>
      </c>
      <c r="O1409">
        <v>478.72</v>
      </c>
      <c r="P1409" t="s">
        <v>704</v>
      </c>
      <c r="Q1409">
        <v>1</v>
      </c>
    </row>
    <row r="1410" spans="1:17" hidden="1">
      <c r="A1410" t="s">
        <v>2530</v>
      </c>
      <c r="B1410" t="s">
        <v>745</v>
      </c>
      <c r="C1410" t="s">
        <v>270</v>
      </c>
      <c r="D1410" t="s">
        <v>705</v>
      </c>
      <c r="E1410" t="s">
        <v>105</v>
      </c>
      <c r="F1410">
        <v>40700</v>
      </c>
      <c r="G1410" t="s">
        <v>784</v>
      </c>
      <c r="I1410" t="s">
        <v>137</v>
      </c>
      <c r="J1410">
        <v>2026</v>
      </c>
      <c r="K1410">
        <v>5</v>
      </c>
      <c r="L1410" t="s">
        <v>95</v>
      </c>
      <c r="M1410">
        <v>468.29380000000003</v>
      </c>
      <c r="N1410">
        <v>1</v>
      </c>
      <c r="O1410">
        <v>468.29380000000003</v>
      </c>
      <c r="P1410" t="s">
        <v>704</v>
      </c>
    </row>
    <row r="1411" spans="1:17" hidden="1">
      <c r="A1411" t="s">
        <v>2530</v>
      </c>
      <c r="B1411" t="s">
        <v>745</v>
      </c>
      <c r="C1411" t="s">
        <v>270</v>
      </c>
      <c r="D1411" t="s">
        <v>705</v>
      </c>
      <c r="E1411" t="s">
        <v>103</v>
      </c>
      <c r="F1411">
        <v>40700</v>
      </c>
      <c r="G1411" t="s">
        <v>784</v>
      </c>
      <c r="I1411" t="s">
        <v>120</v>
      </c>
      <c r="J1411">
        <v>2026</v>
      </c>
      <c r="K1411">
        <v>5</v>
      </c>
      <c r="L1411" t="s">
        <v>95</v>
      </c>
      <c r="M1411">
        <v>307.14</v>
      </c>
      <c r="N1411">
        <v>1</v>
      </c>
      <c r="O1411">
        <v>307.14</v>
      </c>
      <c r="P1411" t="s">
        <v>704</v>
      </c>
      <c r="Q1411">
        <v>1</v>
      </c>
    </row>
    <row r="1412" spans="1:17" hidden="1">
      <c r="A1412" t="s">
        <v>2530</v>
      </c>
      <c r="B1412" t="s">
        <v>745</v>
      </c>
      <c r="C1412" t="s">
        <v>270</v>
      </c>
      <c r="D1412" t="s">
        <v>705</v>
      </c>
      <c r="E1412" t="s">
        <v>105</v>
      </c>
      <c r="F1412">
        <v>40700</v>
      </c>
      <c r="G1412" t="s">
        <v>784</v>
      </c>
      <c r="I1412" t="s">
        <v>123</v>
      </c>
      <c r="J1412">
        <v>2026</v>
      </c>
      <c r="K1412">
        <v>5</v>
      </c>
      <c r="L1412" t="s">
        <v>95</v>
      </c>
      <c r="M1412">
        <v>178.39920000000001</v>
      </c>
      <c r="N1412">
        <v>1</v>
      </c>
      <c r="O1412">
        <v>178.39920000000001</v>
      </c>
      <c r="P1412" t="s">
        <v>704</v>
      </c>
    </row>
    <row r="1413" spans="1:17" hidden="1">
      <c r="A1413" t="s">
        <v>2530</v>
      </c>
      <c r="B1413" t="s">
        <v>746</v>
      </c>
      <c r="C1413" t="s">
        <v>270</v>
      </c>
      <c r="D1413" t="s">
        <v>705</v>
      </c>
      <c r="E1413" t="s">
        <v>92</v>
      </c>
      <c r="F1413">
        <v>40700</v>
      </c>
      <c r="G1413" t="s">
        <v>784</v>
      </c>
      <c r="I1413" t="s">
        <v>716</v>
      </c>
      <c r="J1413">
        <v>2026</v>
      </c>
      <c r="K1413">
        <v>5</v>
      </c>
      <c r="L1413" t="s">
        <v>95</v>
      </c>
      <c r="M1413">
        <v>652.80000000000007</v>
      </c>
      <c r="N1413">
        <v>1</v>
      </c>
      <c r="O1413">
        <v>652.80000000000007</v>
      </c>
      <c r="P1413" t="s">
        <v>704</v>
      </c>
      <c r="Q1413">
        <v>1</v>
      </c>
    </row>
    <row r="1414" spans="1:17" hidden="1">
      <c r="A1414" t="s">
        <v>2530</v>
      </c>
      <c r="B1414" t="s">
        <v>746</v>
      </c>
      <c r="C1414" t="s">
        <v>270</v>
      </c>
      <c r="D1414" t="s">
        <v>705</v>
      </c>
      <c r="E1414" t="s">
        <v>105</v>
      </c>
      <c r="F1414">
        <v>40700</v>
      </c>
      <c r="G1414" t="s">
        <v>784</v>
      </c>
      <c r="I1414" t="s">
        <v>136</v>
      </c>
      <c r="J1414">
        <v>2026</v>
      </c>
      <c r="K1414">
        <v>5</v>
      </c>
      <c r="L1414" t="s">
        <v>95</v>
      </c>
      <c r="M1414">
        <v>195.84</v>
      </c>
      <c r="N1414">
        <v>1</v>
      </c>
      <c r="O1414">
        <v>195.84</v>
      </c>
      <c r="P1414" t="s">
        <v>704</v>
      </c>
      <c r="Q1414">
        <v>1</v>
      </c>
    </row>
    <row r="1415" spans="1:17" hidden="1">
      <c r="A1415" t="s">
        <v>2530</v>
      </c>
      <c r="B1415" t="s">
        <v>746</v>
      </c>
      <c r="C1415" t="s">
        <v>270</v>
      </c>
      <c r="D1415" t="s">
        <v>705</v>
      </c>
      <c r="E1415" t="s">
        <v>105</v>
      </c>
      <c r="F1415">
        <v>40700</v>
      </c>
      <c r="G1415" t="s">
        <v>784</v>
      </c>
      <c r="I1415" t="s">
        <v>137</v>
      </c>
      <c r="J1415">
        <v>2026</v>
      </c>
      <c r="K1415">
        <v>5</v>
      </c>
      <c r="L1415" t="s">
        <v>95</v>
      </c>
      <c r="M1415">
        <v>468.29380000000003</v>
      </c>
      <c r="N1415">
        <v>1</v>
      </c>
      <c r="O1415">
        <v>468.29380000000003</v>
      </c>
      <c r="P1415" t="s">
        <v>704</v>
      </c>
    </row>
    <row r="1416" spans="1:17" hidden="1">
      <c r="A1416" t="s">
        <v>2530</v>
      </c>
      <c r="B1416" t="s">
        <v>746</v>
      </c>
      <c r="C1416" t="s">
        <v>270</v>
      </c>
      <c r="D1416" t="s">
        <v>705</v>
      </c>
      <c r="E1416" t="s">
        <v>103</v>
      </c>
      <c r="F1416">
        <v>40700</v>
      </c>
      <c r="G1416" t="s">
        <v>784</v>
      </c>
      <c r="I1416" t="s">
        <v>120</v>
      </c>
      <c r="J1416">
        <v>2026</v>
      </c>
      <c r="K1416">
        <v>5</v>
      </c>
      <c r="L1416" t="s">
        <v>95</v>
      </c>
      <c r="M1416">
        <v>307.14</v>
      </c>
      <c r="N1416">
        <v>1</v>
      </c>
      <c r="O1416">
        <v>307.14</v>
      </c>
      <c r="P1416" t="s">
        <v>704</v>
      </c>
      <c r="Q1416">
        <v>1</v>
      </c>
    </row>
    <row r="1417" spans="1:17" hidden="1">
      <c r="A1417" t="s">
        <v>2530</v>
      </c>
      <c r="B1417" t="s">
        <v>746</v>
      </c>
      <c r="C1417" t="s">
        <v>270</v>
      </c>
      <c r="D1417" t="s">
        <v>705</v>
      </c>
      <c r="E1417" t="s">
        <v>103</v>
      </c>
      <c r="F1417">
        <v>40700</v>
      </c>
      <c r="G1417" t="s">
        <v>784</v>
      </c>
      <c r="I1417" t="s">
        <v>130</v>
      </c>
      <c r="J1417">
        <v>2026</v>
      </c>
      <c r="K1417">
        <v>5</v>
      </c>
      <c r="L1417" t="s">
        <v>95</v>
      </c>
      <c r="M1417">
        <v>23089.48</v>
      </c>
      <c r="N1417">
        <v>1</v>
      </c>
      <c r="O1417">
        <v>23089.48</v>
      </c>
      <c r="P1417" t="s">
        <v>704</v>
      </c>
      <c r="Q1417">
        <v>1</v>
      </c>
    </row>
    <row r="1418" spans="1:17" hidden="1">
      <c r="A1418" t="s">
        <v>2530</v>
      </c>
      <c r="B1418" t="s">
        <v>746</v>
      </c>
      <c r="C1418" t="s">
        <v>270</v>
      </c>
      <c r="D1418" t="s">
        <v>705</v>
      </c>
      <c r="E1418" t="s">
        <v>92</v>
      </c>
      <c r="F1418">
        <v>40700</v>
      </c>
      <c r="G1418" t="s">
        <v>784</v>
      </c>
      <c r="I1418" t="s">
        <v>257</v>
      </c>
      <c r="J1418">
        <v>2026</v>
      </c>
      <c r="K1418">
        <v>5</v>
      </c>
      <c r="L1418" t="s">
        <v>95</v>
      </c>
      <c r="M1418">
        <v>2809.8119999999999</v>
      </c>
      <c r="N1418">
        <v>1</v>
      </c>
      <c r="O1418">
        <v>2809.8119999999999</v>
      </c>
      <c r="P1418" t="s">
        <v>704</v>
      </c>
    </row>
    <row r="1419" spans="1:17" hidden="1">
      <c r="A1419" t="s">
        <v>2530</v>
      </c>
      <c r="B1419" t="s">
        <v>746</v>
      </c>
      <c r="C1419" t="s">
        <v>270</v>
      </c>
      <c r="D1419" t="s">
        <v>705</v>
      </c>
      <c r="E1419" t="s">
        <v>92</v>
      </c>
      <c r="F1419">
        <v>40700</v>
      </c>
      <c r="G1419" t="s">
        <v>784</v>
      </c>
      <c r="I1419" t="s">
        <v>717</v>
      </c>
      <c r="J1419">
        <v>2026</v>
      </c>
      <c r="K1419">
        <v>5</v>
      </c>
      <c r="L1419" t="s">
        <v>95</v>
      </c>
      <c r="M1419">
        <v>1070.346</v>
      </c>
      <c r="N1419">
        <v>1</v>
      </c>
      <c r="O1419">
        <v>1070.346</v>
      </c>
      <c r="P1419" t="s">
        <v>704</v>
      </c>
    </row>
    <row r="1420" spans="1:17" hidden="1">
      <c r="A1420" t="s">
        <v>2530</v>
      </c>
      <c r="B1420" t="s">
        <v>747</v>
      </c>
      <c r="C1420" t="s">
        <v>270</v>
      </c>
      <c r="D1420" t="s">
        <v>705</v>
      </c>
      <c r="E1420" t="s">
        <v>92</v>
      </c>
      <c r="F1420">
        <v>40700</v>
      </c>
      <c r="G1420" t="s">
        <v>784</v>
      </c>
      <c r="I1420" t="s">
        <v>719</v>
      </c>
      <c r="J1420">
        <v>2026</v>
      </c>
      <c r="K1420">
        <v>5</v>
      </c>
      <c r="L1420" t="s">
        <v>95</v>
      </c>
      <c r="M1420">
        <v>374.64159999999998</v>
      </c>
      <c r="N1420">
        <v>1</v>
      </c>
      <c r="O1420">
        <v>374.64159999999998</v>
      </c>
      <c r="P1420" t="s">
        <v>704</v>
      </c>
    </row>
    <row r="1421" spans="1:17" hidden="1">
      <c r="A1421" t="s">
        <v>2530</v>
      </c>
      <c r="B1421" t="s">
        <v>747</v>
      </c>
      <c r="C1421" t="s">
        <v>270</v>
      </c>
      <c r="D1421" t="s">
        <v>705</v>
      </c>
      <c r="E1421" t="s">
        <v>92</v>
      </c>
      <c r="F1421">
        <v>40700</v>
      </c>
      <c r="G1421" t="s">
        <v>784</v>
      </c>
      <c r="I1421" t="s">
        <v>715</v>
      </c>
      <c r="J1421">
        <v>2026</v>
      </c>
      <c r="K1421">
        <v>5</v>
      </c>
      <c r="L1421" t="s">
        <v>95</v>
      </c>
      <c r="M1421">
        <v>88.978200000000001</v>
      </c>
      <c r="N1421">
        <v>1</v>
      </c>
      <c r="O1421">
        <v>88.978200000000001</v>
      </c>
      <c r="P1421" t="s">
        <v>704</v>
      </c>
    </row>
    <row r="1422" spans="1:17" hidden="1">
      <c r="A1422" t="s">
        <v>2530</v>
      </c>
      <c r="B1422" t="s">
        <v>747</v>
      </c>
      <c r="C1422" t="s">
        <v>270</v>
      </c>
      <c r="D1422" t="s">
        <v>705</v>
      </c>
      <c r="E1422" t="s">
        <v>92</v>
      </c>
      <c r="F1422">
        <v>40700</v>
      </c>
      <c r="G1422" t="s">
        <v>784</v>
      </c>
      <c r="I1422" t="s">
        <v>716</v>
      </c>
      <c r="J1422">
        <v>2026</v>
      </c>
      <c r="K1422">
        <v>5</v>
      </c>
      <c r="L1422" t="s">
        <v>95</v>
      </c>
      <c r="M1422">
        <v>97.92</v>
      </c>
      <c r="N1422">
        <v>1</v>
      </c>
      <c r="O1422">
        <v>97.92</v>
      </c>
      <c r="P1422" t="s">
        <v>704</v>
      </c>
      <c r="Q1422">
        <v>1</v>
      </c>
    </row>
    <row r="1423" spans="1:17" hidden="1">
      <c r="A1423" t="s">
        <v>2530</v>
      </c>
      <c r="B1423" t="s">
        <v>747</v>
      </c>
      <c r="C1423" t="s">
        <v>270</v>
      </c>
      <c r="D1423" t="s">
        <v>705</v>
      </c>
      <c r="E1423" t="s">
        <v>105</v>
      </c>
      <c r="F1423">
        <v>40700</v>
      </c>
      <c r="G1423" t="s">
        <v>784</v>
      </c>
      <c r="I1423" t="s">
        <v>136</v>
      </c>
      <c r="J1423">
        <v>2026</v>
      </c>
      <c r="K1423">
        <v>5</v>
      </c>
      <c r="L1423" t="s">
        <v>95</v>
      </c>
      <c r="M1423">
        <v>87.039999999999992</v>
      </c>
      <c r="N1423">
        <v>1</v>
      </c>
      <c r="O1423">
        <v>87.039999999999992</v>
      </c>
      <c r="P1423" t="s">
        <v>704</v>
      </c>
      <c r="Q1423">
        <v>1</v>
      </c>
    </row>
    <row r="1424" spans="1:17" hidden="1">
      <c r="A1424" t="s">
        <v>2530</v>
      </c>
      <c r="B1424" t="s">
        <v>747</v>
      </c>
      <c r="C1424" t="s">
        <v>270</v>
      </c>
      <c r="D1424" t="s">
        <v>705</v>
      </c>
      <c r="E1424" t="s">
        <v>105</v>
      </c>
      <c r="F1424">
        <v>40700</v>
      </c>
      <c r="G1424" t="s">
        <v>784</v>
      </c>
      <c r="I1424" t="s">
        <v>137</v>
      </c>
      <c r="J1424">
        <v>2026</v>
      </c>
      <c r="K1424">
        <v>5</v>
      </c>
      <c r="L1424" t="s">
        <v>95</v>
      </c>
      <c r="M1424">
        <v>468.29380000000003</v>
      </c>
      <c r="N1424">
        <v>1</v>
      </c>
      <c r="O1424">
        <v>468.29380000000003</v>
      </c>
      <c r="P1424" t="s">
        <v>704</v>
      </c>
    </row>
    <row r="1425" spans="1:17" hidden="1">
      <c r="A1425" t="s">
        <v>2530</v>
      </c>
      <c r="B1425" t="s">
        <v>747</v>
      </c>
      <c r="C1425" t="s">
        <v>270</v>
      </c>
      <c r="D1425" t="s">
        <v>705</v>
      </c>
      <c r="E1425" t="s">
        <v>103</v>
      </c>
      <c r="F1425">
        <v>40700</v>
      </c>
      <c r="G1425" t="s">
        <v>784</v>
      </c>
      <c r="I1425" t="s">
        <v>130</v>
      </c>
      <c r="J1425">
        <v>2026</v>
      </c>
      <c r="K1425">
        <v>5</v>
      </c>
      <c r="L1425" t="s">
        <v>95</v>
      </c>
      <c r="M1425">
        <v>3012.34</v>
      </c>
      <c r="N1425">
        <v>1</v>
      </c>
      <c r="O1425">
        <v>3012.34</v>
      </c>
      <c r="P1425" t="s">
        <v>704</v>
      </c>
      <c r="Q1425">
        <v>1</v>
      </c>
    </row>
    <row r="1426" spans="1:17" hidden="1">
      <c r="A1426" t="s">
        <v>2530</v>
      </c>
      <c r="B1426" t="s">
        <v>747</v>
      </c>
      <c r="C1426" t="s">
        <v>270</v>
      </c>
      <c r="D1426" t="s">
        <v>705</v>
      </c>
      <c r="E1426" t="s">
        <v>92</v>
      </c>
      <c r="F1426">
        <v>40700</v>
      </c>
      <c r="G1426" t="s">
        <v>784</v>
      </c>
      <c r="I1426" t="s">
        <v>717</v>
      </c>
      <c r="J1426">
        <v>2026</v>
      </c>
      <c r="K1426">
        <v>5</v>
      </c>
      <c r="L1426" t="s">
        <v>95</v>
      </c>
      <c r="M1426">
        <v>142.71280000000002</v>
      </c>
      <c r="N1426">
        <v>1</v>
      </c>
      <c r="O1426">
        <v>142.71280000000002</v>
      </c>
      <c r="P1426" t="s">
        <v>704</v>
      </c>
    </row>
    <row r="1427" spans="1:17" hidden="1">
      <c r="A1427" t="s">
        <v>2530</v>
      </c>
      <c r="B1427" t="s">
        <v>285</v>
      </c>
      <c r="C1427" t="s">
        <v>270</v>
      </c>
      <c r="D1427" t="s">
        <v>705</v>
      </c>
      <c r="E1427" t="s">
        <v>92</v>
      </c>
      <c r="F1427">
        <v>40700</v>
      </c>
      <c r="G1427" t="s">
        <v>784</v>
      </c>
      <c r="I1427" t="s">
        <v>719</v>
      </c>
      <c r="J1427">
        <v>2026</v>
      </c>
      <c r="K1427">
        <v>5</v>
      </c>
      <c r="L1427" t="s">
        <v>95</v>
      </c>
      <c r="M1427">
        <v>561.9624</v>
      </c>
      <c r="N1427">
        <v>1</v>
      </c>
      <c r="O1427">
        <v>561.9624</v>
      </c>
      <c r="P1427" t="s">
        <v>704</v>
      </c>
    </row>
    <row r="1428" spans="1:17" hidden="1">
      <c r="A1428" t="s">
        <v>2530</v>
      </c>
      <c r="B1428" t="s">
        <v>285</v>
      </c>
      <c r="C1428" t="s">
        <v>270</v>
      </c>
      <c r="D1428" t="s">
        <v>705</v>
      </c>
      <c r="E1428" t="s">
        <v>92</v>
      </c>
      <c r="F1428">
        <v>40700</v>
      </c>
      <c r="G1428" t="s">
        <v>784</v>
      </c>
      <c r="I1428" t="s">
        <v>715</v>
      </c>
      <c r="J1428">
        <v>2026</v>
      </c>
      <c r="K1428">
        <v>5</v>
      </c>
      <c r="L1428" t="s">
        <v>95</v>
      </c>
      <c r="M1428">
        <v>177.9564</v>
      </c>
      <c r="N1428">
        <v>1</v>
      </c>
      <c r="O1428">
        <v>177.9564</v>
      </c>
      <c r="P1428" t="s">
        <v>704</v>
      </c>
    </row>
    <row r="1429" spans="1:17" hidden="1">
      <c r="A1429" t="s">
        <v>2530</v>
      </c>
      <c r="B1429" t="s">
        <v>285</v>
      </c>
      <c r="C1429" t="s">
        <v>270</v>
      </c>
      <c r="D1429" t="s">
        <v>705</v>
      </c>
      <c r="E1429" t="s">
        <v>92</v>
      </c>
      <c r="F1429">
        <v>40700</v>
      </c>
      <c r="G1429" t="s">
        <v>784</v>
      </c>
      <c r="I1429" t="s">
        <v>726</v>
      </c>
      <c r="J1429">
        <v>2026</v>
      </c>
      <c r="K1429">
        <v>5</v>
      </c>
      <c r="L1429" t="s">
        <v>95</v>
      </c>
      <c r="M1429">
        <v>102.58199999999999</v>
      </c>
      <c r="N1429">
        <v>1</v>
      </c>
      <c r="O1429">
        <v>102.58199999999999</v>
      </c>
      <c r="P1429" t="s">
        <v>704</v>
      </c>
    </row>
    <row r="1430" spans="1:17" hidden="1">
      <c r="A1430" t="s">
        <v>2530</v>
      </c>
      <c r="B1430" t="s">
        <v>285</v>
      </c>
      <c r="C1430" t="s">
        <v>270</v>
      </c>
      <c r="D1430" t="s">
        <v>705</v>
      </c>
      <c r="E1430" t="s">
        <v>92</v>
      </c>
      <c r="F1430">
        <v>40700</v>
      </c>
      <c r="G1430" t="s">
        <v>784</v>
      </c>
      <c r="I1430" t="s">
        <v>716</v>
      </c>
      <c r="J1430">
        <v>2026</v>
      </c>
      <c r="K1430">
        <v>5</v>
      </c>
      <c r="L1430" t="s">
        <v>95</v>
      </c>
      <c r="M1430">
        <v>152.32</v>
      </c>
      <c r="N1430">
        <v>1</v>
      </c>
      <c r="O1430">
        <v>152.32</v>
      </c>
      <c r="P1430" t="s">
        <v>704</v>
      </c>
      <c r="Q1430">
        <v>1</v>
      </c>
    </row>
    <row r="1431" spans="1:17" hidden="1">
      <c r="A1431" t="s">
        <v>2530</v>
      </c>
      <c r="B1431" t="s">
        <v>285</v>
      </c>
      <c r="C1431" t="s">
        <v>270</v>
      </c>
      <c r="D1431" t="s">
        <v>705</v>
      </c>
      <c r="E1431" t="s">
        <v>92</v>
      </c>
      <c r="F1431">
        <v>40700</v>
      </c>
      <c r="G1431" t="s">
        <v>784</v>
      </c>
      <c r="I1431" t="s">
        <v>731</v>
      </c>
      <c r="J1431">
        <v>2026</v>
      </c>
      <c r="K1431">
        <v>5</v>
      </c>
      <c r="L1431" t="s">
        <v>95</v>
      </c>
      <c r="M1431">
        <v>312.19040000000001</v>
      </c>
      <c r="N1431">
        <v>1</v>
      </c>
      <c r="O1431">
        <v>312.19040000000001</v>
      </c>
      <c r="P1431" t="s">
        <v>704</v>
      </c>
    </row>
    <row r="1432" spans="1:17" hidden="1">
      <c r="A1432" t="s">
        <v>2530</v>
      </c>
      <c r="B1432" t="s">
        <v>285</v>
      </c>
      <c r="C1432" t="s">
        <v>270</v>
      </c>
      <c r="D1432" t="s">
        <v>705</v>
      </c>
      <c r="E1432" t="s">
        <v>105</v>
      </c>
      <c r="F1432">
        <v>40700</v>
      </c>
      <c r="G1432" t="s">
        <v>784</v>
      </c>
      <c r="I1432" t="s">
        <v>136</v>
      </c>
      <c r="J1432">
        <v>2026</v>
      </c>
      <c r="K1432">
        <v>5</v>
      </c>
      <c r="L1432" t="s">
        <v>95</v>
      </c>
      <c r="M1432">
        <v>108.8</v>
      </c>
      <c r="N1432">
        <v>1</v>
      </c>
      <c r="O1432">
        <v>108.8</v>
      </c>
      <c r="P1432" t="s">
        <v>704</v>
      </c>
      <c r="Q1432">
        <v>1</v>
      </c>
    </row>
    <row r="1433" spans="1:17" hidden="1">
      <c r="A1433" t="s">
        <v>2530</v>
      </c>
      <c r="B1433" t="s">
        <v>285</v>
      </c>
      <c r="C1433" t="s">
        <v>270</v>
      </c>
      <c r="D1433" t="s">
        <v>705</v>
      </c>
      <c r="E1433" t="s">
        <v>105</v>
      </c>
      <c r="F1433">
        <v>40700</v>
      </c>
      <c r="G1433" t="s">
        <v>784</v>
      </c>
      <c r="I1433" t="s">
        <v>137</v>
      </c>
      <c r="J1433">
        <v>2026</v>
      </c>
      <c r="K1433">
        <v>5</v>
      </c>
      <c r="L1433" t="s">
        <v>95</v>
      </c>
      <c r="M1433">
        <v>936.58760000000007</v>
      </c>
      <c r="N1433">
        <v>1</v>
      </c>
      <c r="O1433">
        <v>936.58760000000007</v>
      </c>
      <c r="P1433" t="s">
        <v>704</v>
      </c>
    </row>
    <row r="1434" spans="1:17" hidden="1">
      <c r="A1434" t="s">
        <v>2530</v>
      </c>
      <c r="B1434" t="s">
        <v>285</v>
      </c>
      <c r="C1434" t="s">
        <v>270</v>
      </c>
      <c r="D1434" t="s">
        <v>705</v>
      </c>
      <c r="E1434" t="s">
        <v>103</v>
      </c>
      <c r="F1434">
        <v>40700</v>
      </c>
      <c r="G1434" t="s">
        <v>784</v>
      </c>
      <c r="I1434" t="s">
        <v>130</v>
      </c>
      <c r="J1434">
        <v>2026</v>
      </c>
      <c r="K1434">
        <v>5</v>
      </c>
      <c r="L1434" t="s">
        <v>95</v>
      </c>
      <c r="M1434">
        <v>8238.32</v>
      </c>
      <c r="N1434">
        <v>1</v>
      </c>
      <c r="O1434">
        <v>8238.32</v>
      </c>
      <c r="P1434" t="s">
        <v>704</v>
      </c>
      <c r="Q1434">
        <v>1</v>
      </c>
    </row>
    <row r="1435" spans="1:17" hidden="1">
      <c r="A1435" t="s">
        <v>2530</v>
      </c>
      <c r="B1435" t="s">
        <v>285</v>
      </c>
      <c r="C1435" t="s">
        <v>270</v>
      </c>
      <c r="D1435" t="s">
        <v>705</v>
      </c>
      <c r="E1435" t="s">
        <v>102</v>
      </c>
      <c r="F1435">
        <v>40700</v>
      </c>
      <c r="G1435" t="s">
        <v>784</v>
      </c>
      <c r="I1435" t="s">
        <v>273</v>
      </c>
      <c r="J1435">
        <v>2026</v>
      </c>
      <c r="K1435">
        <v>5</v>
      </c>
      <c r="L1435" t="s">
        <v>95</v>
      </c>
      <c r="M1435">
        <v>1757.04</v>
      </c>
      <c r="N1435">
        <v>1</v>
      </c>
      <c r="O1435">
        <v>1757.04</v>
      </c>
      <c r="P1435" t="s">
        <v>704</v>
      </c>
      <c r="Q1435">
        <v>1</v>
      </c>
    </row>
    <row r="1436" spans="1:17" hidden="1">
      <c r="A1436" t="s">
        <v>2530</v>
      </c>
      <c r="B1436" t="s">
        <v>285</v>
      </c>
      <c r="C1436" t="s">
        <v>270</v>
      </c>
      <c r="D1436" t="s">
        <v>705</v>
      </c>
      <c r="E1436" t="s">
        <v>92</v>
      </c>
      <c r="F1436">
        <v>40700</v>
      </c>
      <c r="G1436" t="s">
        <v>784</v>
      </c>
      <c r="I1436" t="s">
        <v>729</v>
      </c>
      <c r="J1436">
        <v>2026</v>
      </c>
      <c r="K1436">
        <v>5</v>
      </c>
      <c r="L1436" t="s">
        <v>95</v>
      </c>
      <c r="M1436">
        <v>196.23420000000002</v>
      </c>
      <c r="N1436">
        <v>1</v>
      </c>
      <c r="O1436">
        <v>196.23420000000002</v>
      </c>
      <c r="P1436" t="s">
        <v>704</v>
      </c>
    </row>
    <row r="1437" spans="1:17" hidden="1">
      <c r="A1437" t="s">
        <v>2530</v>
      </c>
      <c r="B1437" t="s">
        <v>285</v>
      </c>
      <c r="C1437" t="s">
        <v>270</v>
      </c>
      <c r="D1437" t="s">
        <v>705</v>
      </c>
      <c r="E1437" t="s">
        <v>92</v>
      </c>
      <c r="F1437">
        <v>40700</v>
      </c>
      <c r="G1437" t="s">
        <v>784</v>
      </c>
      <c r="I1437" t="s">
        <v>717</v>
      </c>
      <c r="J1437">
        <v>2026</v>
      </c>
      <c r="K1437">
        <v>5</v>
      </c>
      <c r="L1437" t="s">
        <v>95</v>
      </c>
      <c r="M1437">
        <v>214.0692</v>
      </c>
      <c r="N1437">
        <v>1</v>
      </c>
      <c r="O1437">
        <v>214.0692</v>
      </c>
      <c r="P1437" t="s">
        <v>704</v>
      </c>
    </row>
    <row r="1438" spans="1:17" hidden="1">
      <c r="A1438" t="s">
        <v>2530</v>
      </c>
      <c r="B1438" t="s">
        <v>748</v>
      </c>
      <c r="C1438" t="s">
        <v>270</v>
      </c>
      <c r="D1438" t="s">
        <v>705</v>
      </c>
      <c r="E1438" t="s">
        <v>105</v>
      </c>
      <c r="F1438">
        <v>40700</v>
      </c>
      <c r="G1438" t="s">
        <v>784</v>
      </c>
      <c r="I1438" t="s">
        <v>136</v>
      </c>
      <c r="J1438">
        <v>2026</v>
      </c>
      <c r="K1438">
        <v>5</v>
      </c>
      <c r="L1438" t="s">
        <v>95</v>
      </c>
      <c r="M1438">
        <v>87.039999999999992</v>
      </c>
      <c r="N1438">
        <v>1</v>
      </c>
      <c r="O1438">
        <v>87.039999999999992</v>
      </c>
      <c r="P1438" t="s">
        <v>704</v>
      </c>
      <c r="Q1438">
        <v>1</v>
      </c>
    </row>
    <row r="1439" spans="1:17" hidden="1">
      <c r="A1439" t="s">
        <v>2530</v>
      </c>
      <c r="B1439" t="s">
        <v>748</v>
      </c>
      <c r="C1439" t="s">
        <v>270</v>
      </c>
      <c r="D1439" t="s">
        <v>705</v>
      </c>
      <c r="E1439" t="s">
        <v>105</v>
      </c>
      <c r="F1439">
        <v>40700</v>
      </c>
      <c r="G1439" t="s">
        <v>784</v>
      </c>
      <c r="I1439" t="s">
        <v>137</v>
      </c>
      <c r="J1439">
        <v>2026</v>
      </c>
      <c r="K1439">
        <v>5</v>
      </c>
      <c r="L1439" t="s">
        <v>95</v>
      </c>
      <c r="M1439">
        <v>468.29380000000003</v>
      </c>
      <c r="N1439">
        <v>1</v>
      </c>
      <c r="O1439">
        <v>468.29380000000003</v>
      </c>
      <c r="P1439" t="s">
        <v>704</v>
      </c>
    </row>
    <row r="1440" spans="1:17" hidden="1">
      <c r="A1440" t="s">
        <v>2530</v>
      </c>
      <c r="B1440" t="s">
        <v>287</v>
      </c>
      <c r="C1440" t="s">
        <v>270</v>
      </c>
      <c r="D1440" t="s">
        <v>705</v>
      </c>
      <c r="E1440" t="s">
        <v>92</v>
      </c>
      <c r="F1440">
        <v>40700</v>
      </c>
      <c r="G1440" t="s">
        <v>784</v>
      </c>
      <c r="I1440" t="s">
        <v>716</v>
      </c>
      <c r="J1440">
        <v>2026</v>
      </c>
      <c r="K1440">
        <v>5</v>
      </c>
      <c r="L1440" t="s">
        <v>95</v>
      </c>
      <c r="M1440">
        <v>152.32</v>
      </c>
      <c r="N1440">
        <v>1</v>
      </c>
      <c r="O1440">
        <v>152.32</v>
      </c>
      <c r="P1440" t="s">
        <v>704</v>
      </c>
      <c r="Q1440">
        <v>1</v>
      </c>
    </row>
    <row r="1441" spans="1:17" hidden="1">
      <c r="A1441" t="s">
        <v>2530</v>
      </c>
      <c r="B1441" t="s">
        <v>287</v>
      </c>
      <c r="C1441" t="s">
        <v>270</v>
      </c>
      <c r="D1441" t="s">
        <v>705</v>
      </c>
      <c r="E1441" t="s">
        <v>103</v>
      </c>
      <c r="F1441">
        <v>40700</v>
      </c>
      <c r="G1441" t="s">
        <v>784</v>
      </c>
      <c r="I1441" t="s">
        <v>130</v>
      </c>
      <c r="J1441">
        <v>2026</v>
      </c>
      <c r="K1441">
        <v>5</v>
      </c>
      <c r="L1441" t="s">
        <v>95</v>
      </c>
      <c r="M1441">
        <v>23047</v>
      </c>
      <c r="N1441">
        <v>1</v>
      </c>
      <c r="O1441">
        <v>23047</v>
      </c>
      <c r="P1441" t="s">
        <v>704</v>
      </c>
      <c r="Q1441">
        <v>1</v>
      </c>
    </row>
    <row r="1442" spans="1:17" hidden="1">
      <c r="A1442" t="s">
        <v>2530</v>
      </c>
      <c r="B1442" t="s">
        <v>287</v>
      </c>
      <c r="C1442" t="s">
        <v>270</v>
      </c>
      <c r="D1442" t="s">
        <v>705</v>
      </c>
      <c r="E1442" t="s">
        <v>92</v>
      </c>
      <c r="F1442">
        <v>40700</v>
      </c>
      <c r="G1442" t="s">
        <v>784</v>
      </c>
      <c r="I1442" t="s">
        <v>257</v>
      </c>
      <c r="J1442">
        <v>2026</v>
      </c>
      <c r="K1442">
        <v>5</v>
      </c>
      <c r="L1442" t="s">
        <v>95</v>
      </c>
      <c r="M1442">
        <v>655.6228000000001</v>
      </c>
      <c r="N1442">
        <v>1</v>
      </c>
      <c r="O1442">
        <v>655.6228000000001</v>
      </c>
      <c r="P1442" t="s">
        <v>704</v>
      </c>
    </row>
    <row r="1443" spans="1:17" hidden="1">
      <c r="A1443" t="s">
        <v>2530</v>
      </c>
      <c r="B1443" t="s">
        <v>287</v>
      </c>
      <c r="C1443" t="s">
        <v>270</v>
      </c>
      <c r="D1443" t="s">
        <v>705</v>
      </c>
      <c r="E1443" t="s">
        <v>92</v>
      </c>
      <c r="F1443">
        <v>40700</v>
      </c>
      <c r="G1443" t="s">
        <v>784</v>
      </c>
      <c r="I1443" t="s">
        <v>717</v>
      </c>
      <c r="J1443">
        <v>2026</v>
      </c>
      <c r="K1443">
        <v>5</v>
      </c>
      <c r="L1443" t="s">
        <v>95</v>
      </c>
      <c r="M1443">
        <v>249.74739999999997</v>
      </c>
      <c r="N1443">
        <v>1</v>
      </c>
      <c r="O1443">
        <v>249.74739999999997</v>
      </c>
      <c r="P1443" t="s">
        <v>704</v>
      </c>
    </row>
    <row r="1444" spans="1:17" hidden="1">
      <c r="A1444" t="s">
        <v>2530</v>
      </c>
      <c r="B1444" t="s">
        <v>510</v>
      </c>
      <c r="C1444" t="s">
        <v>270</v>
      </c>
      <c r="D1444" t="s">
        <v>705</v>
      </c>
      <c r="E1444" t="s">
        <v>92</v>
      </c>
      <c r="F1444">
        <v>40700</v>
      </c>
      <c r="G1444" t="s">
        <v>784</v>
      </c>
      <c r="I1444" t="s">
        <v>726</v>
      </c>
      <c r="J1444">
        <v>2026</v>
      </c>
      <c r="K1444">
        <v>5</v>
      </c>
      <c r="L1444" t="s">
        <v>95</v>
      </c>
      <c r="M1444">
        <v>102.58199999999999</v>
      </c>
      <c r="N1444">
        <v>1</v>
      </c>
      <c r="O1444">
        <v>102.58199999999999</v>
      </c>
      <c r="P1444" t="s">
        <v>704</v>
      </c>
    </row>
    <row r="1445" spans="1:17" hidden="1">
      <c r="A1445" t="s">
        <v>2530</v>
      </c>
      <c r="B1445" t="s">
        <v>510</v>
      </c>
      <c r="C1445" t="s">
        <v>270</v>
      </c>
      <c r="D1445" t="s">
        <v>705</v>
      </c>
      <c r="E1445" t="s">
        <v>92</v>
      </c>
      <c r="F1445">
        <v>40700</v>
      </c>
      <c r="G1445" t="s">
        <v>784</v>
      </c>
      <c r="I1445" t="s">
        <v>716</v>
      </c>
      <c r="J1445">
        <v>2026</v>
      </c>
      <c r="K1445">
        <v>5</v>
      </c>
      <c r="L1445" t="s">
        <v>95</v>
      </c>
      <c r="M1445">
        <v>304.64</v>
      </c>
      <c r="N1445">
        <v>1</v>
      </c>
      <c r="O1445">
        <v>304.64</v>
      </c>
      <c r="P1445" t="s">
        <v>704</v>
      </c>
      <c r="Q1445">
        <v>1</v>
      </c>
    </row>
    <row r="1446" spans="1:17" hidden="1">
      <c r="A1446" t="s">
        <v>2530</v>
      </c>
      <c r="B1446" t="s">
        <v>510</v>
      </c>
      <c r="C1446" t="s">
        <v>270</v>
      </c>
      <c r="D1446" t="s">
        <v>705</v>
      </c>
      <c r="E1446" t="s">
        <v>103</v>
      </c>
      <c r="F1446">
        <v>40700</v>
      </c>
      <c r="G1446" t="s">
        <v>784</v>
      </c>
      <c r="I1446" t="s">
        <v>130</v>
      </c>
      <c r="J1446">
        <v>2026</v>
      </c>
      <c r="K1446">
        <v>5</v>
      </c>
      <c r="L1446" t="s">
        <v>95</v>
      </c>
      <c r="M1446">
        <v>24971.55</v>
      </c>
      <c r="N1446">
        <v>1</v>
      </c>
      <c r="O1446">
        <v>24971.55</v>
      </c>
      <c r="P1446" t="s">
        <v>704</v>
      </c>
      <c r="Q1446">
        <v>1</v>
      </c>
    </row>
    <row r="1447" spans="1:17" hidden="1">
      <c r="A1447" t="s">
        <v>2530</v>
      </c>
      <c r="B1447" t="s">
        <v>510</v>
      </c>
      <c r="C1447" t="s">
        <v>270</v>
      </c>
      <c r="D1447" t="s">
        <v>705</v>
      </c>
      <c r="E1447" t="s">
        <v>92</v>
      </c>
      <c r="F1447">
        <v>40700</v>
      </c>
      <c r="G1447" t="s">
        <v>784</v>
      </c>
      <c r="I1447" t="s">
        <v>257</v>
      </c>
      <c r="J1447">
        <v>2026</v>
      </c>
      <c r="K1447">
        <v>5</v>
      </c>
      <c r="L1447" t="s">
        <v>95</v>
      </c>
      <c r="M1447">
        <v>1311.2456000000002</v>
      </c>
      <c r="N1447">
        <v>1</v>
      </c>
      <c r="O1447">
        <v>1311.2456000000002</v>
      </c>
      <c r="P1447" t="s">
        <v>704</v>
      </c>
    </row>
    <row r="1448" spans="1:17" hidden="1">
      <c r="A1448" t="s">
        <v>2530</v>
      </c>
      <c r="B1448" t="s">
        <v>510</v>
      </c>
      <c r="C1448" t="s">
        <v>270</v>
      </c>
      <c r="D1448" t="s">
        <v>705</v>
      </c>
      <c r="E1448" t="s">
        <v>92</v>
      </c>
      <c r="F1448">
        <v>40700</v>
      </c>
      <c r="G1448" t="s">
        <v>784</v>
      </c>
      <c r="I1448" t="s">
        <v>727</v>
      </c>
      <c r="J1448">
        <v>2026</v>
      </c>
      <c r="K1448">
        <v>5</v>
      </c>
      <c r="L1448" t="s">
        <v>95</v>
      </c>
      <c r="M1448">
        <v>196.23420000000002</v>
      </c>
      <c r="N1448">
        <v>1</v>
      </c>
      <c r="O1448">
        <v>196.23420000000002</v>
      </c>
      <c r="P1448" t="s">
        <v>704</v>
      </c>
    </row>
    <row r="1449" spans="1:17" hidden="1">
      <c r="A1449" t="s">
        <v>2530</v>
      </c>
      <c r="B1449" t="s">
        <v>510</v>
      </c>
      <c r="C1449" t="s">
        <v>270</v>
      </c>
      <c r="D1449" t="s">
        <v>705</v>
      </c>
      <c r="E1449" t="s">
        <v>92</v>
      </c>
      <c r="F1449">
        <v>40700</v>
      </c>
      <c r="G1449" t="s">
        <v>784</v>
      </c>
      <c r="I1449" t="s">
        <v>717</v>
      </c>
      <c r="J1449">
        <v>2026</v>
      </c>
      <c r="K1449">
        <v>5</v>
      </c>
      <c r="L1449" t="s">
        <v>95</v>
      </c>
      <c r="M1449">
        <v>499.49479999999994</v>
      </c>
      <c r="N1449">
        <v>1</v>
      </c>
      <c r="O1449">
        <v>499.49479999999994</v>
      </c>
      <c r="P1449" t="s">
        <v>704</v>
      </c>
    </row>
    <row r="1450" spans="1:17" hidden="1">
      <c r="A1450" t="s">
        <v>2530</v>
      </c>
      <c r="B1450" t="s">
        <v>289</v>
      </c>
      <c r="C1450" t="s">
        <v>270</v>
      </c>
      <c r="D1450" t="s">
        <v>705</v>
      </c>
      <c r="E1450" t="s">
        <v>92</v>
      </c>
      <c r="F1450">
        <v>40700</v>
      </c>
      <c r="G1450" t="s">
        <v>784</v>
      </c>
      <c r="I1450" t="s">
        <v>719</v>
      </c>
      <c r="J1450">
        <v>2026</v>
      </c>
      <c r="K1450">
        <v>5</v>
      </c>
      <c r="L1450" t="s">
        <v>95</v>
      </c>
      <c r="M1450">
        <v>468.30200000000002</v>
      </c>
      <c r="N1450">
        <v>1</v>
      </c>
      <c r="O1450">
        <v>468.30200000000002</v>
      </c>
      <c r="P1450" t="s">
        <v>704</v>
      </c>
    </row>
    <row r="1451" spans="1:17" hidden="1">
      <c r="A1451" t="s">
        <v>2530</v>
      </c>
      <c r="B1451" t="s">
        <v>289</v>
      </c>
      <c r="C1451" t="s">
        <v>270</v>
      </c>
      <c r="D1451" t="s">
        <v>705</v>
      </c>
      <c r="E1451" t="s">
        <v>92</v>
      </c>
      <c r="F1451">
        <v>40700</v>
      </c>
      <c r="G1451" t="s">
        <v>784</v>
      </c>
      <c r="I1451" t="s">
        <v>716</v>
      </c>
      <c r="J1451">
        <v>2026</v>
      </c>
      <c r="K1451">
        <v>5</v>
      </c>
      <c r="L1451" t="s">
        <v>95</v>
      </c>
      <c r="M1451">
        <v>108.8</v>
      </c>
      <c r="N1451">
        <v>1</v>
      </c>
      <c r="O1451">
        <v>108.8</v>
      </c>
      <c r="P1451" t="s">
        <v>704</v>
      </c>
      <c r="Q1451">
        <v>1</v>
      </c>
    </row>
    <row r="1452" spans="1:17" hidden="1">
      <c r="A1452" t="s">
        <v>2530</v>
      </c>
      <c r="B1452" t="s">
        <v>289</v>
      </c>
      <c r="C1452" t="s">
        <v>270</v>
      </c>
      <c r="D1452" t="s">
        <v>705</v>
      </c>
      <c r="E1452" t="s">
        <v>103</v>
      </c>
      <c r="F1452">
        <v>40700</v>
      </c>
      <c r="G1452" t="s">
        <v>784</v>
      </c>
      <c r="I1452" t="s">
        <v>130</v>
      </c>
      <c r="J1452">
        <v>2026</v>
      </c>
      <c r="K1452">
        <v>5</v>
      </c>
      <c r="L1452" t="s">
        <v>95</v>
      </c>
      <c r="M1452">
        <v>17787.440000000002</v>
      </c>
      <c r="N1452">
        <v>1</v>
      </c>
      <c r="O1452">
        <v>17787.440000000002</v>
      </c>
      <c r="P1452" t="s">
        <v>704</v>
      </c>
      <c r="Q1452">
        <v>1</v>
      </c>
    </row>
    <row r="1453" spans="1:17" hidden="1">
      <c r="A1453" t="s">
        <v>2530</v>
      </c>
      <c r="B1453" t="s">
        <v>289</v>
      </c>
      <c r="C1453" t="s">
        <v>270</v>
      </c>
      <c r="D1453" t="s">
        <v>705</v>
      </c>
      <c r="E1453" t="s">
        <v>92</v>
      </c>
      <c r="F1453">
        <v>40700</v>
      </c>
      <c r="G1453" t="s">
        <v>784</v>
      </c>
      <c r="I1453" t="s">
        <v>717</v>
      </c>
      <c r="J1453">
        <v>2026</v>
      </c>
      <c r="K1453">
        <v>5</v>
      </c>
      <c r="L1453" t="s">
        <v>95</v>
      </c>
      <c r="M1453">
        <v>178.39099999999999</v>
      </c>
      <c r="N1453">
        <v>1</v>
      </c>
      <c r="O1453">
        <v>178.39099999999999</v>
      </c>
      <c r="P1453" t="s">
        <v>704</v>
      </c>
    </row>
    <row r="1454" spans="1:17" hidden="1">
      <c r="A1454" t="s">
        <v>2530</v>
      </c>
      <c r="B1454" t="s">
        <v>525</v>
      </c>
      <c r="C1454" t="s">
        <v>270</v>
      </c>
      <c r="D1454" t="s">
        <v>705</v>
      </c>
      <c r="E1454" t="s">
        <v>92</v>
      </c>
      <c r="F1454">
        <v>40700</v>
      </c>
      <c r="G1454" t="s">
        <v>784</v>
      </c>
      <c r="I1454" t="s">
        <v>719</v>
      </c>
      <c r="J1454">
        <v>2026</v>
      </c>
      <c r="K1454">
        <v>5</v>
      </c>
      <c r="L1454" t="s">
        <v>95</v>
      </c>
      <c r="M1454">
        <v>749.28319999999997</v>
      </c>
      <c r="N1454">
        <v>1</v>
      </c>
      <c r="O1454">
        <v>749.28319999999997</v>
      </c>
      <c r="P1454" t="s">
        <v>704</v>
      </c>
    </row>
    <row r="1455" spans="1:17" hidden="1">
      <c r="A1455" t="s">
        <v>2530</v>
      </c>
      <c r="B1455" t="s">
        <v>525</v>
      </c>
      <c r="C1455" t="s">
        <v>270</v>
      </c>
      <c r="D1455" t="s">
        <v>705</v>
      </c>
      <c r="E1455" t="s">
        <v>92</v>
      </c>
      <c r="F1455">
        <v>40700</v>
      </c>
      <c r="G1455" t="s">
        <v>784</v>
      </c>
      <c r="I1455" t="s">
        <v>715</v>
      </c>
      <c r="J1455">
        <v>2026</v>
      </c>
      <c r="K1455">
        <v>5</v>
      </c>
      <c r="L1455" t="s">
        <v>95</v>
      </c>
      <c r="M1455">
        <v>88.978200000000001</v>
      </c>
      <c r="N1455">
        <v>1</v>
      </c>
      <c r="O1455">
        <v>88.978200000000001</v>
      </c>
      <c r="P1455" t="s">
        <v>704</v>
      </c>
    </row>
    <row r="1456" spans="1:17" hidden="1">
      <c r="A1456" t="s">
        <v>2530</v>
      </c>
      <c r="B1456" t="s">
        <v>525</v>
      </c>
      <c r="C1456" t="s">
        <v>270</v>
      </c>
      <c r="D1456" t="s">
        <v>705</v>
      </c>
      <c r="E1456" t="s">
        <v>92</v>
      </c>
      <c r="F1456">
        <v>40700</v>
      </c>
      <c r="G1456" t="s">
        <v>784</v>
      </c>
      <c r="I1456" t="s">
        <v>716</v>
      </c>
      <c r="J1456">
        <v>2026</v>
      </c>
      <c r="K1456">
        <v>5</v>
      </c>
      <c r="L1456" t="s">
        <v>95</v>
      </c>
      <c r="M1456">
        <v>184.95999999999998</v>
      </c>
      <c r="N1456">
        <v>1</v>
      </c>
      <c r="O1456">
        <v>184.95999999999998</v>
      </c>
      <c r="P1456" t="s">
        <v>704</v>
      </c>
      <c r="Q1456">
        <v>1</v>
      </c>
    </row>
    <row r="1457" spans="1:17" hidden="1">
      <c r="A1457" t="s">
        <v>2530</v>
      </c>
      <c r="B1457" t="s">
        <v>525</v>
      </c>
      <c r="C1457" t="s">
        <v>270</v>
      </c>
      <c r="D1457" t="s">
        <v>705</v>
      </c>
      <c r="E1457" t="s">
        <v>105</v>
      </c>
      <c r="F1457">
        <v>40700</v>
      </c>
      <c r="G1457" t="s">
        <v>784</v>
      </c>
      <c r="I1457" t="s">
        <v>136</v>
      </c>
      <c r="J1457">
        <v>2026</v>
      </c>
      <c r="K1457">
        <v>5</v>
      </c>
      <c r="L1457" t="s">
        <v>95</v>
      </c>
      <c r="M1457">
        <v>21.759999999999998</v>
      </c>
      <c r="N1457">
        <v>1</v>
      </c>
      <c r="O1457">
        <v>21.759999999999998</v>
      </c>
      <c r="P1457" t="s">
        <v>704</v>
      </c>
      <c r="Q1457">
        <v>1</v>
      </c>
    </row>
    <row r="1458" spans="1:17" hidden="1">
      <c r="A1458" t="s">
        <v>2530</v>
      </c>
      <c r="B1458" t="s">
        <v>525</v>
      </c>
      <c r="C1458" t="s">
        <v>270</v>
      </c>
      <c r="D1458" t="s">
        <v>705</v>
      </c>
      <c r="E1458" t="s">
        <v>105</v>
      </c>
      <c r="F1458">
        <v>40700</v>
      </c>
      <c r="G1458" t="s">
        <v>784</v>
      </c>
      <c r="I1458" t="s">
        <v>137</v>
      </c>
      <c r="J1458">
        <v>2026</v>
      </c>
      <c r="K1458">
        <v>5</v>
      </c>
      <c r="L1458" t="s">
        <v>95</v>
      </c>
      <c r="M1458">
        <v>468.29380000000003</v>
      </c>
      <c r="N1458">
        <v>1</v>
      </c>
      <c r="O1458">
        <v>468.29380000000003</v>
      </c>
      <c r="P1458" t="s">
        <v>704</v>
      </c>
    </row>
    <row r="1459" spans="1:17" hidden="1">
      <c r="A1459" t="s">
        <v>2530</v>
      </c>
      <c r="B1459" t="s">
        <v>525</v>
      </c>
      <c r="C1459" t="s">
        <v>270</v>
      </c>
      <c r="D1459" t="s">
        <v>705</v>
      </c>
      <c r="E1459" t="s">
        <v>103</v>
      </c>
      <c r="F1459">
        <v>40700</v>
      </c>
      <c r="G1459" t="s">
        <v>784</v>
      </c>
      <c r="I1459" t="s">
        <v>130</v>
      </c>
      <c r="J1459">
        <v>2026</v>
      </c>
      <c r="K1459">
        <v>5</v>
      </c>
      <c r="L1459" t="s">
        <v>95</v>
      </c>
      <c r="M1459">
        <v>11595.24</v>
      </c>
      <c r="N1459">
        <v>1</v>
      </c>
      <c r="O1459">
        <v>11595.24</v>
      </c>
      <c r="P1459" t="s">
        <v>704</v>
      </c>
      <c r="Q1459">
        <v>1</v>
      </c>
    </row>
    <row r="1460" spans="1:17" hidden="1">
      <c r="A1460" t="s">
        <v>2530</v>
      </c>
      <c r="B1460" t="s">
        <v>525</v>
      </c>
      <c r="C1460" t="s">
        <v>270</v>
      </c>
      <c r="D1460" t="s">
        <v>705</v>
      </c>
      <c r="E1460" t="s">
        <v>92</v>
      </c>
      <c r="F1460">
        <v>40700</v>
      </c>
      <c r="G1460" t="s">
        <v>784</v>
      </c>
      <c r="I1460" t="s">
        <v>717</v>
      </c>
      <c r="J1460">
        <v>2026</v>
      </c>
      <c r="K1460">
        <v>5</v>
      </c>
      <c r="L1460" t="s">
        <v>95</v>
      </c>
      <c r="M1460">
        <v>285.42560000000003</v>
      </c>
      <c r="N1460">
        <v>1</v>
      </c>
      <c r="O1460">
        <v>285.42560000000003</v>
      </c>
      <c r="P1460" t="s">
        <v>704</v>
      </c>
    </row>
    <row r="1461" spans="1:17" hidden="1">
      <c r="A1461" t="s">
        <v>2530</v>
      </c>
      <c r="B1461" t="s">
        <v>749</v>
      </c>
      <c r="C1461" t="s">
        <v>270</v>
      </c>
      <c r="D1461" t="s">
        <v>705</v>
      </c>
      <c r="E1461" t="s">
        <v>92</v>
      </c>
      <c r="F1461">
        <v>40700</v>
      </c>
      <c r="G1461" t="s">
        <v>784</v>
      </c>
      <c r="I1461" t="s">
        <v>726</v>
      </c>
      <c r="J1461">
        <v>2026</v>
      </c>
      <c r="K1461">
        <v>5</v>
      </c>
      <c r="L1461" t="s">
        <v>95</v>
      </c>
      <c r="M1461">
        <v>205.16399999999999</v>
      </c>
      <c r="N1461">
        <v>1</v>
      </c>
      <c r="O1461">
        <v>205.16399999999999</v>
      </c>
      <c r="P1461" t="s">
        <v>704</v>
      </c>
    </row>
    <row r="1462" spans="1:17" hidden="1">
      <c r="A1462" t="s">
        <v>2530</v>
      </c>
      <c r="B1462" t="s">
        <v>749</v>
      </c>
      <c r="C1462" t="s">
        <v>270</v>
      </c>
      <c r="D1462" t="s">
        <v>705</v>
      </c>
      <c r="E1462" t="s">
        <v>92</v>
      </c>
      <c r="F1462">
        <v>40700</v>
      </c>
      <c r="G1462" t="s">
        <v>784</v>
      </c>
      <c r="I1462" t="s">
        <v>731</v>
      </c>
      <c r="J1462">
        <v>2026</v>
      </c>
      <c r="K1462">
        <v>5</v>
      </c>
      <c r="L1462" t="s">
        <v>95</v>
      </c>
      <c r="M1462">
        <v>624.38080000000002</v>
      </c>
      <c r="N1462">
        <v>1</v>
      </c>
      <c r="O1462">
        <v>624.38080000000002</v>
      </c>
      <c r="P1462" t="s">
        <v>704</v>
      </c>
    </row>
    <row r="1463" spans="1:17" hidden="1">
      <c r="A1463" t="s">
        <v>2530</v>
      </c>
      <c r="B1463" t="s">
        <v>749</v>
      </c>
      <c r="C1463" t="s">
        <v>270</v>
      </c>
      <c r="D1463" t="s">
        <v>705</v>
      </c>
      <c r="E1463" t="s">
        <v>92</v>
      </c>
      <c r="F1463">
        <v>40700</v>
      </c>
      <c r="G1463" t="s">
        <v>784</v>
      </c>
      <c r="I1463" t="s">
        <v>750</v>
      </c>
      <c r="J1463">
        <v>2026</v>
      </c>
      <c r="K1463">
        <v>5</v>
      </c>
      <c r="L1463" t="s">
        <v>95</v>
      </c>
      <c r="M1463">
        <v>196.2424</v>
      </c>
      <c r="N1463">
        <v>1</v>
      </c>
      <c r="O1463">
        <v>196.2424</v>
      </c>
      <c r="P1463" t="s">
        <v>704</v>
      </c>
    </row>
    <row r="1464" spans="1:17" hidden="1">
      <c r="A1464" t="s">
        <v>2530</v>
      </c>
      <c r="B1464" t="s">
        <v>749</v>
      </c>
      <c r="C1464" t="s">
        <v>270</v>
      </c>
      <c r="D1464" t="s">
        <v>705</v>
      </c>
      <c r="E1464" t="s">
        <v>102</v>
      </c>
      <c r="F1464">
        <v>40700</v>
      </c>
      <c r="G1464" t="s">
        <v>784</v>
      </c>
      <c r="I1464" t="s">
        <v>273</v>
      </c>
      <c r="J1464">
        <v>2026</v>
      </c>
      <c r="K1464">
        <v>5</v>
      </c>
      <c r="L1464" t="s">
        <v>95</v>
      </c>
      <c r="M1464">
        <v>7899.65</v>
      </c>
      <c r="N1464">
        <v>1</v>
      </c>
      <c r="O1464">
        <v>7899.65</v>
      </c>
      <c r="P1464" t="s">
        <v>704</v>
      </c>
      <c r="Q1464">
        <v>1</v>
      </c>
    </row>
    <row r="1465" spans="1:17" hidden="1">
      <c r="A1465" t="s">
        <v>2530</v>
      </c>
      <c r="B1465" t="s">
        <v>749</v>
      </c>
      <c r="C1465" t="s">
        <v>270</v>
      </c>
      <c r="D1465" t="s">
        <v>705</v>
      </c>
      <c r="E1465" t="s">
        <v>92</v>
      </c>
      <c r="F1465">
        <v>40700</v>
      </c>
      <c r="G1465" t="s">
        <v>784</v>
      </c>
      <c r="I1465" t="s">
        <v>729</v>
      </c>
      <c r="J1465">
        <v>2026</v>
      </c>
      <c r="K1465">
        <v>5</v>
      </c>
      <c r="L1465" t="s">
        <v>95</v>
      </c>
      <c r="M1465">
        <v>196.23420000000002</v>
      </c>
      <c r="N1465">
        <v>1</v>
      </c>
      <c r="O1465">
        <v>196.23420000000002</v>
      </c>
      <c r="P1465" t="s">
        <v>704</v>
      </c>
    </row>
    <row r="1466" spans="1:17" hidden="1">
      <c r="A1466" t="s">
        <v>2530</v>
      </c>
      <c r="B1466" t="s">
        <v>749</v>
      </c>
      <c r="C1466" t="s">
        <v>270</v>
      </c>
      <c r="D1466" t="s">
        <v>705</v>
      </c>
      <c r="E1466" t="s">
        <v>92</v>
      </c>
      <c r="F1466">
        <v>40700</v>
      </c>
      <c r="G1466" t="s">
        <v>784</v>
      </c>
      <c r="I1466" t="s">
        <v>727</v>
      </c>
      <c r="J1466">
        <v>2026</v>
      </c>
      <c r="K1466">
        <v>5</v>
      </c>
      <c r="L1466" t="s">
        <v>95</v>
      </c>
      <c r="M1466">
        <v>392.46840000000003</v>
      </c>
      <c r="N1466">
        <v>1</v>
      </c>
      <c r="O1466">
        <v>392.46840000000003</v>
      </c>
      <c r="P1466" t="s">
        <v>704</v>
      </c>
    </row>
    <row r="1467" spans="1:17" hidden="1">
      <c r="A1467" t="s">
        <v>2530</v>
      </c>
      <c r="B1467" t="s">
        <v>749</v>
      </c>
      <c r="C1467" t="s">
        <v>270</v>
      </c>
      <c r="D1467" t="s">
        <v>705</v>
      </c>
      <c r="E1467" t="s">
        <v>92</v>
      </c>
      <c r="F1467">
        <v>40700</v>
      </c>
      <c r="G1467" t="s">
        <v>784</v>
      </c>
      <c r="I1467" t="s">
        <v>732</v>
      </c>
      <c r="J1467">
        <v>2026</v>
      </c>
      <c r="K1467">
        <v>5</v>
      </c>
      <c r="L1467" t="s">
        <v>95</v>
      </c>
      <c r="M1467">
        <v>176.62799999999999</v>
      </c>
      <c r="N1467">
        <v>1</v>
      </c>
      <c r="O1467">
        <v>176.62799999999999</v>
      </c>
      <c r="P1467" t="s">
        <v>704</v>
      </c>
    </row>
    <row r="1468" spans="1:17" hidden="1">
      <c r="A1468" t="s">
        <v>2530</v>
      </c>
      <c r="B1468" t="s">
        <v>526</v>
      </c>
      <c r="C1468" t="s">
        <v>270</v>
      </c>
      <c r="D1468" t="s">
        <v>705</v>
      </c>
      <c r="E1468" t="s">
        <v>92</v>
      </c>
      <c r="F1468">
        <v>40700</v>
      </c>
      <c r="G1468" t="s">
        <v>784</v>
      </c>
      <c r="I1468" t="s">
        <v>716</v>
      </c>
      <c r="J1468">
        <v>2026</v>
      </c>
      <c r="K1468">
        <v>5</v>
      </c>
      <c r="L1468" t="s">
        <v>95</v>
      </c>
      <c r="M1468">
        <v>217.6</v>
      </c>
      <c r="N1468">
        <v>1</v>
      </c>
      <c r="O1468">
        <v>217.6</v>
      </c>
      <c r="P1468" t="s">
        <v>704</v>
      </c>
      <c r="Q1468">
        <v>1</v>
      </c>
    </row>
    <row r="1469" spans="1:17" hidden="1">
      <c r="A1469" t="s">
        <v>2530</v>
      </c>
      <c r="B1469" t="s">
        <v>526</v>
      </c>
      <c r="C1469" t="s">
        <v>270</v>
      </c>
      <c r="D1469" t="s">
        <v>705</v>
      </c>
      <c r="E1469" t="s">
        <v>103</v>
      </c>
      <c r="F1469">
        <v>40700</v>
      </c>
      <c r="G1469" t="s">
        <v>784</v>
      </c>
      <c r="I1469" t="s">
        <v>130</v>
      </c>
      <c r="J1469">
        <v>2026</v>
      </c>
      <c r="K1469">
        <v>5</v>
      </c>
      <c r="L1469" t="s">
        <v>95</v>
      </c>
      <c r="M1469">
        <v>9064.02</v>
      </c>
      <c r="N1469">
        <v>1</v>
      </c>
      <c r="O1469">
        <v>9064.02</v>
      </c>
      <c r="P1469" t="s">
        <v>704</v>
      </c>
      <c r="Q1469">
        <v>1</v>
      </c>
    </row>
    <row r="1470" spans="1:17" hidden="1">
      <c r="A1470" t="s">
        <v>2530</v>
      </c>
      <c r="B1470" t="s">
        <v>526</v>
      </c>
      <c r="C1470" t="s">
        <v>270</v>
      </c>
      <c r="D1470" t="s">
        <v>705</v>
      </c>
      <c r="E1470" t="s">
        <v>92</v>
      </c>
      <c r="F1470">
        <v>40700</v>
      </c>
      <c r="G1470" t="s">
        <v>784</v>
      </c>
      <c r="I1470" t="s">
        <v>257</v>
      </c>
      <c r="J1470">
        <v>2026</v>
      </c>
      <c r="K1470">
        <v>5</v>
      </c>
      <c r="L1470" t="s">
        <v>95</v>
      </c>
      <c r="M1470">
        <v>936.60400000000004</v>
      </c>
      <c r="N1470">
        <v>1</v>
      </c>
      <c r="O1470">
        <v>936.60400000000004</v>
      </c>
      <c r="P1470" t="s">
        <v>704</v>
      </c>
    </row>
    <row r="1471" spans="1:17" hidden="1">
      <c r="A1471" t="s">
        <v>2530</v>
      </c>
      <c r="B1471" t="s">
        <v>526</v>
      </c>
      <c r="C1471" t="s">
        <v>270</v>
      </c>
      <c r="D1471" t="s">
        <v>705</v>
      </c>
      <c r="E1471" t="s">
        <v>92</v>
      </c>
      <c r="F1471">
        <v>40700</v>
      </c>
      <c r="G1471" t="s">
        <v>784</v>
      </c>
      <c r="I1471" t="s">
        <v>717</v>
      </c>
      <c r="J1471">
        <v>2026</v>
      </c>
      <c r="K1471">
        <v>5</v>
      </c>
      <c r="L1471" t="s">
        <v>95</v>
      </c>
      <c r="M1471">
        <v>356.78199999999998</v>
      </c>
      <c r="N1471">
        <v>1</v>
      </c>
      <c r="O1471">
        <v>356.78199999999998</v>
      </c>
      <c r="P1471" t="s">
        <v>704</v>
      </c>
    </row>
    <row r="1472" spans="1:17" hidden="1">
      <c r="A1472" t="s">
        <v>2530</v>
      </c>
      <c r="B1472" t="s">
        <v>357</v>
      </c>
      <c r="C1472" t="s">
        <v>270</v>
      </c>
      <c r="D1472" t="s">
        <v>705</v>
      </c>
      <c r="E1472" t="s">
        <v>92</v>
      </c>
      <c r="F1472">
        <v>40700</v>
      </c>
      <c r="G1472" t="s">
        <v>784</v>
      </c>
      <c r="I1472" t="s">
        <v>716</v>
      </c>
      <c r="J1472">
        <v>2026</v>
      </c>
      <c r="K1472">
        <v>5</v>
      </c>
      <c r="L1472" t="s">
        <v>95</v>
      </c>
      <c r="M1472">
        <v>65.28</v>
      </c>
      <c r="N1472">
        <v>1</v>
      </c>
      <c r="O1472">
        <v>65.28</v>
      </c>
      <c r="P1472" t="s">
        <v>704</v>
      </c>
      <c r="Q1472">
        <v>1</v>
      </c>
    </row>
    <row r="1473" spans="1:17" hidden="1">
      <c r="A1473" t="s">
        <v>2530</v>
      </c>
      <c r="B1473" t="s">
        <v>357</v>
      </c>
      <c r="C1473" t="s">
        <v>270</v>
      </c>
      <c r="D1473" t="s">
        <v>705</v>
      </c>
      <c r="E1473" t="s">
        <v>103</v>
      </c>
      <c r="F1473">
        <v>40700</v>
      </c>
      <c r="G1473" t="s">
        <v>784</v>
      </c>
      <c r="I1473" t="s">
        <v>130</v>
      </c>
      <c r="J1473">
        <v>2026</v>
      </c>
      <c r="K1473">
        <v>5</v>
      </c>
      <c r="L1473" t="s">
        <v>95</v>
      </c>
      <c r="M1473">
        <v>896.28</v>
      </c>
      <c r="N1473">
        <v>1</v>
      </c>
      <c r="O1473">
        <v>896.28</v>
      </c>
      <c r="P1473" t="s">
        <v>704</v>
      </c>
      <c r="Q1473">
        <v>1</v>
      </c>
    </row>
    <row r="1474" spans="1:17" hidden="1">
      <c r="A1474" t="s">
        <v>2530</v>
      </c>
      <c r="B1474" t="s">
        <v>357</v>
      </c>
      <c r="C1474" t="s">
        <v>270</v>
      </c>
      <c r="D1474" t="s">
        <v>705</v>
      </c>
      <c r="E1474" t="s">
        <v>92</v>
      </c>
      <c r="F1474">
        <v>40700</v>
      </c>
      <c r="G1474" t="s">
        <v>784</v>
      </c>
      <c r="I1474" t="s">
        <v>257</v>
      </c>
      <c r="J1474">
        <v>2026</v>
      </c>
      <c r="K1474">
        <v>5</v>
      </c>
      <c r="L1474" t="s">
        <v>95</v>
      </c>
      <c r="M1474">
        <v>280.9812</v>
      </c>
      <c r="N1474">
        <v>1</v>
      </c>
      <c r="O1474">
        <v>280.9812</v>
      </c>
      <c r="P1474" t="s">
        <v>704</v>
      </c>
    </row>
    <row r="1475" spans="1:17" hidden="1">
      <c r="A1475" t="s">
        <v>2530</v>
      </c>
      <c r="B1475" t="s">
        <v>357</v>
      </c>
      <c r="C1475" t="s">
        <v>270</v>
      </c>
      <c r="D1475" t="s">
        <v>705</v>
      </c>
      <c r="E1475" t="s">
        <v>92</v>
      </c>
      <c r="F1475">
        <v>40700</v>
      </c>
      <c r="G1475" t="s">
        <v>784</v>
      </c>
      <c r="I1475" t="s">
        <v>717</v>
      </c>
      <c r="J1475">
        <v>2026</v>
      </c>
      <c r="K1475">
        <v>5</v>
      </c>
      <c r="L1475" t="s">
        <v>95</v>
      </c>
      <c r="M1475">
        <v>107.0346</v>
      </c>
      <c r="N1475">
        <v>1</v>
      </c>
      <c r="O1475">
        <v>107.0346</v>
      </c>
      <c r="P1475" t="s">
        <v>704</v>
      </c>
    </row>
    <row r="1476" spans="1:17" hidden="1">
      <c r="A1476" t="s">
        <v>2530</v>
      </c>
      <c r="B1476" t="s">
        <v>291</v>
      </c>
      <c r="C1476" t="s">
        <v>270</v>
      </c>
      <c r="D1476" t="s">
        <v>705</v>
      </c>
      <c r="E1476" t="s">
        <v>92</v>
      </c>
      <c r="F1476">
        <v>40700</v>
      </c>
      <c r="G1476" t="s">
        <v>784</v>
      </c>
      <c r="I1476" t="s">
        <v>719</v>
      </c>
      <c r="J1476">
        <v>2026</v>
      </c>
      <c r="K1476">
        <v>5</v>
      </c>
      <c r="L1476" t="s">
        <v>95</v>
      </c>
      <c r="M1476">
        <v>1873.2080000000001</v>
      </c>
      <c r="N1476">
        <v>1</v>
      </c>
      <c r="O1476">
        <v>1873.2080000000001</v>
      </c>
      <c r="P1476" t="s">
        <v>704</v>
      </c>
    </row>
    <row r="1477" spans="1:17" hidden="1">
      <c r="A1477" t="s">
        <v>2530</v>
      </c>
      <c r="B1477" t="s">
        <v>291</v>
      </c>
      <c r="C1477" t="s">
        <v>270</v>
      </c>
      <c r="D1477" t="s">
        <v>705</v>
      </c>
      <c r="E1477" t="s">
        <v>92</v>
      </c>
      <c r="F1477">
        <v>40700</v>
      </c>
      <c r="G1477" t="s">
        <v>784</v>
      </c>
      <c r="I1477" t="s">
        <v>715</v>
      </c>
      <c r="J1477">
        <v>2026</v>
      </c>
      <c r="K1477">
        <v>5</v>
      </c>
      <c r="L1477" t="s">
        <v>95</v>
      </c>
      <c r="M1477">
        <v>444.89100000000008</v>
      </c>
      <c r="N1477">
        <v>1</v>
      </c>
      <c r="O1477">
        <v>444.89100000000008</v>
      </c>
      <c r="P1477" t="s">
        <v>704</v>
      </c>
    </row>
    <row r="1478" spans="1:17" hidden="1">
      <c r="A1478" t="s">
        <v>2530</v>
      </c>
      <c r="B1478" t="s">
        <v>291</v>
      </c>
      <c r="C1478" t="s">
        <v>270</v>
      </c>
      <c r="D1478" t="s">
        <v>705</v>
      </c>
      <c r="E1478" t="s">
        <v>92</v>
      </c>
      <c r="F1478">
        <v>40700</v>
      </c>
      <c r="G1478" t="s">
        <v>784</v>
      </c>
      <c r="I1478" t="s">
        <v>716</v>
      </c>
      <c r="J1478">
        <v>2026</v>
      </c>
      <c r="K1478">
        <v>5</v>
      </c>
      <c r="L1478" t="s">
        <v>95</v>
      </c>
      <c r="M1478">
        <v>489.6</v>
      </c>
      <c r="N1478">
        <v>1</v>
      </c>
      <c r="O1478">
        <v>489.6</v>
      </c>
      <c r="P1478" t="s">
        <v>704</v>
      </c>
      <c r="Q1478">
        <v>1</v>
      </c>
    </row>
    <row r="1479" spans="1:17" hidden="1">
      <c r="A1479" t="s">
        <v>2530</v>
      </c>
      <c r="B1479" t="s">
        <v>291</v>
      </c>
      <c r="C1479" t="s">
        <v>270</v>
      </c>
      <c r="D1479" t="s">
        <v>705</v>
      </c>
      <c r="E1479" t="s">
        <v>103</v>
      </c>
      <c r="F1479">
        <v>40700</v>
      </c>
      <c r="G1479" t="s">
        <v>784</v>
      </c>
      <c r="I1479" t="s">
        <v>130</v>
      </c>
      <c r="J1479">
        <v>2026</v>
      </c>
      <c r="K1479">
        <v>5</v>
      </c>
      <c r="L1479" t="s">
        <v>95</v>
      </c>
      <c r="M1479">
        <v>25023.179999999989</v>
      </c>
      <c r="N1479">
        <v>1</v>
      </c>
      <c r="O1479">
        <v>25023.179999999989</v>
      </c>
      <c r="P1479" t="s">
        <v>704</v>
      </c>
      <c r="Q1479">
        <v>1</v>
      </c>
    </row>
    <row r="1480" spans="1:17" hidden="1">
      <c r="A1480" t="s">
        <v>2530</v>
      </c>
      <c r="B1480" t="s">
        <v>291</v>
      </c>
      <c r="C1480" t="s">
        <v>270</v>
      </c>
      <c r="D1480" t="s">
        <v>705</v>
      </c>
      <c r="E1480" t="s">
        <v>92</v>
      </c>
      <c r="F1480">
        <v>40700</v>
      </c>
      <c r="G1480" t="s">
        <v>784</v>
      </c>
      <c r="I1480" t="s">
        <v>717</v>
      </c>
      <c r="J1480">
        <v>2026</v>
      </c>
      <c r="K1480">
        <v>5</v>
      </c>
      <c r="L1480" t="s">
        <v>95</v>
      </c>
      <c r="M1480">
        <v>713.56399999999996</v>
      </c>
      <c r="N1480">
        <v>1</v>
      </c>
      <c r="O1480">
        <v>713.56399999999996</v>
      </c>
      <c r="P1480" t="s">
        <v>704</v>
      </c>
    </row>
    <row r="1481" spans="1:17" hidden="1">
      <c r="A1481" t="s">
        <v>2530</v>
      </c>
      <c r="B1481" t="s">
        <v>528</v>
      </c>
      <c r="C1481" t="s">
        <v>270</v>
      </c>
      <c r="D1481" t="s">
        <v>705</v>
      </c>
      <c r="E1481" t="s">
        <v>92</v>
      </c>
      <c r="F1481">
        <v>40700</v>
      </c>
      <c r="G1481" t="s">
        <v>784</v>
      </c>
      <c r="I1481" t="s">
        <v>726</v>
      </c>
      <c r="J1481">
        <v>2026</v>
      </c>
      <c r="K1481">
        <v>5</v>
      </c>
      <c r="L1481" t="s">
        <v>95</v>
      </c>
      <c r="M1481">
        <v>102.58199999999999</v>
      </c>
      <c r="N1481">
        <v>1</v>
      </c>
      <c r="O1481">
        <v>102.58199999999999</v>
      </c>
      <c r="P1481" t="s">
        <v>704</v>
      </c>
    </row>
    <row r="1482" spans="1:17" hidden="1">
      <c r="A1482" t="s">
        <v>2530</v>
      </c>
      <c r="B1482" t="s">
        <v>528</v>
      </c>
      <c r="C1482" t="s">
        <v>270</v>
      </c>
      <c r="D1482" t="s">
        <v>705</v>
      </c>
      <c r="E1482" t="s">
        <v>92</v>
      </c>
      <c r="F1482">
        <v>40700</v>
      </c>
      <c r="G1482" t="s">
        <v>784</v>
      </c>
      <c r="I1482" t="s">
        <v>716</v>
      </c>
      <c r="J1482">
        <v>2026</v>
      </c>
      <c r="K1482">
        <v>5</v>
      </c>
      <c r="L1482" t="s">
        <v>95</v>
      </c>
      <c r="M1482">
        <v>65.28</v>
      </c>
      <c r="N1482">
        <v>1</v>
      </c>
      <c r="O1482">
        <v>65.28</v>
      </c>
      <c r="P1482" t="s">
        <v>704</v>
      </c>
      <c r="Q1482">
        <v>1</v>
      </c>
    </row>
    <row r="1483" spans="1:17" hidden="1">
      <c r="A1483" t="s">
        <v>2530</v>
      </c>
      <c r="B1483" t="s">
        <v>528</v>
      </c>
      <c r="C1483" t="s">
        <v>270</v>
      </c>
      <c r="D1483" t="s">
        <v>705</v>
      </c>
      <c r="E1483" t="s">
        <v>92</v>
      </c>
      <c r="F1483">
        <v>40700</v>
      </c>
      <c r="G1483" t="s">
        <v>784</v>
      </c>
      <c r="I1483" t="s">
        <v>731</v>
      </c>
      <c r="J1483">
        <v>2026</v>
      </c>
      <c r="K1483">
        <v>5</v>
      </c>
      <c r="L1483" t="s">
        <v>95</v>
      </c>
      <c r="M1483">
        <v>624.38080000000002</v>
      </c>
      <c r="N1483">
        <v>1</v>
      </c>
      <c r="O1483">
        <v>624.38080000000002</v>
      </c>
      <c r="P1483" t="s">
        <v>704</v>
      </c>
    </row>
    <row r="1484" spans="1:17" hidden="1">
      <c r="A1484" t="s">
        <v>2530</v>
      </c>
      <c r="B1484" t="s">
        <v>528</v>
      </c>
      <c r="C1484" t="s">
        <v>270</v>
      </c>
      <c r="D1484" t="s">
        <v>705</v>
      </c>
      <c r="E1484" t="s">
        <v>103</v>
      </c>
      <c r="F1484">
        <v>40700</v>
      </c>
      <c r="G1484" t="s">
        <v>784</v>
      </c>
      <c r="I1484" t="s">
        <v>130</v>
      </c>
      <c r="J1484">
        <v>2026</v>
      </c>
      <c r="K1484">
        <v>5</v>
      </c>
      <c r="L1484" t="s">
        <v>95</v>
      </c>
      <c r="M1484">
        <v>2651.24</v>
      </c>
      <c r="N1484">
        <v>1</v>
      </c>
      <c r="O1484">
        <v>2651.24</v>
      </c>
      <c r="P1484" t="s">
        <v>704</v>
      </c>
      <c r="Q1484">
        <v>1</v>
      </c>
    </row>
    <row r="1485" spans="1:17" hidden="1">
      <c r="A1485" t="s">
        <v>2530</v>
      </c>
      <c r="B1485" t="s">
        <v>528</v>
      </c>
      <c r="C1485" t="s">
        <v>270</v>
      </c>
      <c r="D1485" t="s">
        <v>705</v>
      </c>
      <c r="E1485" t="s">
        <v>92</v>
      </c>
      <c r="F1485">
        <v>40700</v>
      </c>
      <c r="G1485" t="s">
        <v>784</v>
      </c>
      <c r="I1485" t="s">
        <v>257</v>
      </c>
      <c r="J1485">
        <v>2026</v>
      </c>
      <c r="K1485">
        <v>5</v>
      </c>
      <c r="L1485" t="s">
        <v>95</v>
      </c>
      <c r="M1485">
        <v>280.9812</v>
      </c>
      <c r="N1485">
        <v>1</v>
      </c>
      <c r="O1485">
        <v>280.9812</v>
      </c>
      <c r="P1485" t="s">
        <v>704</v>
      </c>
    </row>
    <row r="1486" spans="1:17" hidden="1">
      <c r="A1486" t="s">
        <v>2530</v>
      </c>
      <c r="B1486" t="s">
        <v>528</v>
      </c>
      <c r="C1486" t="s">
        <v>270</v>
      </c>
      <c r="D1486" t="s">
        <v>705</v>
      </c>
      <c r="E1486" t="s">
        <v>102</v>
      </c>
      <c r="F1486">
        <v>40700</v>
      </c>
      <c r="G1486" t="s">
        <v>784</v>
      </c>
      <c r="I1486" t="s">
        <v>273</v>
      </c>
      <c r="J1486">
        <v>2026</v>
      </c>
      <c r="K1486">
        <v>5</v>
      </c>
      <c r="L1486" t="s">
        <v>95</v>
      </c>
      <c r="M1486">
        <v>13868.73</v>
      </c>
      <c r="N1486">
        <v>1</v>
      </c>
      <c r="O1486">
        <v>13868.73</v>
      </c>
      <c r="P1486" t="s">
        <v>704</v>
      </c>
      <c r="Q1486">
        <v>1</v>
      </c>
    </row>
    <row r="1487" spans="1:17" hidden="1">
      <c r="A1487" t="s">
        <v>2530</v>
      </c>
      <c r="B1487" t="s">
        <v>528</v>
      </c>
      <c r="C1487" t="s">
        <v>270</v>
      </c>
      <c r="D1487" t="s">
        <v>705</v>
      </c>
      <c r="E1487" t="s">
        <v>92</v>
      </c>
      <c r="F1487">
        <v>40700</v>
      </c>
      <c r="G1487" t="s">
        <v>784</v>
      </c>
      <c r="I1487" t="s">
        <v>727</v>
      </c>
      <c r="J1487">
        <v>2026</v>
      </c>
      <c r="K1487">
        <v>5</v>
      </c>
      <c r="L1487" t="s">
        <v>95</v>
      </c>
      <c r="M1487">
        <v>196.23420000000002</v>
      </c>
      <c r="N1487">
        <v>1</v>
      </c>
      <c r="O1487">
        <v>196.23420000000002</v>
      </c>
      <c r="P1487" t="s">
        <v>704</v>
      </c>
    </row>
    <row r="1488" spans="1:17" hidden="1">
      <c r="A1488" t="s">
        <v>2530</v>
      </c>
      <c r="B1488" t="s">
        <v>528</v>
      </c>
      <c r="C1488" t="s">
        <v>270</v>
      </c>
      <c r="D1488" t="s">
        <v>705</v>
      </c>
      <c r="E1488" t="s">
        <v>92</v>
      </c>
      <c r="F1488">
        <v>40700</v>
      </c>
      <c r="G1488" t="s">
        <v>784</v>
      </c>
      <c r="I1488" t="s">
        <v>732</v>
      </c>
      <c r="J1488">
        <v>2026</v>
      </c>
      <c r="K1488">
        <v>5</v>
      </c>
      <c r="L1488" t="s">
        <v>95</v>
      </c>
      <c r="M1488">
        <v>294.38</v>
      </c>
      <c r="N1488">
        <v>1</v>
      </c>
      <c r="O1488">
        <v>294.38</v>
      </c>
      <c r="P1488" t="s">
        <v>704</v>
      </c>
    </row>
    <row r="1489" spans="1:17" hidden="1">
      <c r="A1489" t="s">
        <v>2530</v>
      </c>
      <c r="B1489" t="s">
        <v>528</v>
      </c>
      <c r="C1489" t="s">
        <v>270</v>
      </c>
      <c r="D1489" t="s">
        <v>705</v>
      </c>
      <c r="E1489" t="s">
        <v>92</v>
      </c>
      <c r="F1489">
        <v>40700</v>
      </c>
      <c r="G1489" t="s">
        <v>784</v>
      </c>
      <c r="I1489" t="s">
        <v>717</v>
      </c>
      <c r="J1489">
        <v>2026</v>
      </c>
      <c r="K1489">
        <v>5</v>
      </c>
      <c r="L1489" t="s">
        <v>95</v>
      </c>
      <c r="M1489">
        <v>107.0346</v>
      </c>
      <c r="N1489">
        <v>1</v>
      </c>
      <c r="O1489">
        <v>107.0346</v>
      </c>
      <c r="P1489" t="s">
        <v>704</v>
      </c>
    </row>
    <row r="1490" spans="1:17" hidden="1">
      <c r="A1490" t="s">
        <v>2530</v>
      </c>
      <c r="B1490" t="s">
        <v>293</v>
      </c>
      <c r="C1490" t="s">
        <v>270</v>
      </c>
      <c r="D1490" t="s">
        <v>705</v>
      </c>
      <c r="E1490" t="s">
        <v>92</v>
      </c>
      <c r="F1490">
        <v>40700</v>
      </c>
      <c r="G1490" t="s">
        <v>784</v>
      </c>
      <c r="I1490" t="s">
        <v>716</v>
      </c>
      <c r="J1490">
        <v>2026</v>
      </c>
      <c r="K1490">
        <v>5</v>
      </c>
      <c r="L1490" t="s">
        <v>95</v>
      </c>
      <c r="M1490">
        <v>65.28</v>
      </c>
      <c r="N1490">
        <v>1</v>
      </c>
      <c r="O1490">
        <v>65.28</v>
      </c>
      <c r="P1490" t="s">
        <v>704</v>
      </c>
      <c r="Q1490">
        <v>1</v>
      </c>
    </row>
    <row r="1491" spans="1:17" hidden="1">
      <c r="A1491" t="s">
        <v>2530</v>
      </c>
      <c r="B1491" t="s">
        <v>293</v>
      </c>
      <c r="C1491" t="s">
        <v>270</v>
      </c>
      <c r="D1491" t="s">
        <v>705</v>
      </c>
      <c r="E1491" t="s">
        <v>92</v>
      </c>
      <c r="F1491">
        <v>40700</v>
      </c>
      <c r="G1491" t="s">
        <v>784</v>
      </c>
      <c r="I1491" t="s">
        <v>731</v>
      </c>
      <c r="J1491">
        <v>2026</v>
      </c>
      <c r="K1491">
        <v>5</v>
      </c>
      <c r="L1491" t="s">
        <v>95</v>
      </c>
      <c r="M1491">
        <v>312.19040000000001</v>
      </c>
      <c r="N1491">
        <v>1</v>
      </c>
      <c r="O1491">
        <v>312.19040000000001</v>
      </c>
      <c r="P1491" t="s">
        <v>704</v>
      </c>
    </row>
    <row r="1492" spans="1:17" hidden="1">
      <c r="A1492" t="s">
        <v>2530</v>
      </c>
      <c r="B1492" t="s">
        <v>293</v>
      </c>
      <c r="C1492" t="s">
        <v>270</v>
      </c>
      <c r="D1492" t="s">
        <v>705</v>
      </c>
      <c r="E1492" t="s">
        <v>103</v>
      </c>
      <c r="F1492">
        <v>40700</v>
      </c>
      <c r="G1492" t="s">
        <v>784</v>
      </c>
      <c r="I1492" t="s">
        <v>130</v>
      </c>
      <c r="J1492">
        <v>2026</v>
      </c>
      <c r="K1492">
        <v>5</v>
      </c>
      <c r="L1492" t="s">
        <v>95</v>
      </c>
      <c r="M1492">
        <v>2632.44</v>
      </c>
      <c r="N1492">
        <v>1</v>
      </c>
      <c r="O1492">
        <v>2632.44</v>
      </c>
      <c r="P1492" t="s">
        <v>704</v>
      </c>
      <c r="Q1492">
        <v>1</v>
      </c>
    </row>
    <row r="1493" spans="1:17" hidden="1">
      <c r="A1493" t="s">
        <v>2530</v>
      </c>
      <c r="B1493" t="s">
        <v>293</v>
      </c>
      <c r="C1493" t="s">
        <v>270</v>
      </c>
      <c r="D1493" t="s">
        <v>705</v>
      </c>
      <c r="E1493" t="s">
        <v>92</v>
      </c>
      <c r="F1493">
        <v>40700</v>
      </c>
      <c r="G1493" t="s">
        <v>784</v>
      </c>
      <c r="I1493" t="s">
        <v>257</v>
      </c>
      <c r="J1493">
        <v>2026</v>
      </c>
      <c r="K1493">
        <v>5</v>
      </c>
      <c r="L1493" t="s">
        <v>95</v>
      </c>
      <c r="M1493">
        <v>280.9812</v>
      </c>
      <c r="N1493">
        <v>1</v>
      </c>
      <c r="O1493">
        <v>280.9812</v>
      </c>
      <c r="P1493" t="s">
        <v>704</v>
      </c>
    </row>
    <row r="1494" spans="1:17" hidden="1">
      <c r="A1494" t="s">
        <v>2530</v>
      </c>
      <c r="B1494" t="s">
        <v>293</v>
      </c>
      <c r="C1494" t="s">
        <v>270</v>
      </c>
      <c r="D1494" t="s">
        <v>705</v>
      </c>
      <c r="E1494" t="s">
        <v>102</v>
      </c>
      <c r="F1494">
        <v>40700</v>
      </c>
      <c r="G1494" t="s">
        <v>784</v>
      </c>
      <c r="I1494" t="s">
        <v>273</v>
      </c>
      <c r="J1494">
        <v>2026</v>
      </c>
      <c r="K1494">
        <v>5</v>
      </c>
      <c r="L1494" t="s">
        <v>95</v>
      </c>
      <c r="M1494">
        <v>3988.3599999999997</v>
      </c>
      <c r="N1494">
        <v>1</v>
      </c>
      <c r="O1494">
        <v>3988.3599999999997</v>
      </c>
      <c r="P1494" t="s">
        <v>704</v>
      </c>
      <c r="Q1494">
        <v>1</v>
      </c>
    </row>
    <row r="1495" spans="1:17" hidden="1">
      <c r="A1495" t="s">
        <v>2530</v>
      </c>
      <c r="B1495" t="s">
        <v>293</v>
      </c>
      <c r="C1495" t="s">
        <v>270</v>
      </c>
      <c r="D1495" t="s">
        <v>705</v>
      </c>
      <c r="E1495" t="s">
        <v>92</v>
      </c>
      <c r="F1495">
        <v>40700</v>
      </c>
      <c r="G1495" t="s">
        <v>784</v>
      </c>
      <c r="I1495" t="s">
        <v>717</v>
      </c>
      <c r="J1495">
        <v>2026</v>
      </c>
      <c r="K1495">
        <v>5</v>
      </c>
      <c r="L1495" t="s">
        <v>95</v>
      </c>
      <c r="M1495">
        <v>107.0346</v>
      </c>
      <c r="N1495">
        <v>1</v>
      </c>
      <c r="O1495">
        <v>107.0346</v>
      </c>
      <c r="P1495" t="s">
        <v>704</v>
      </c>
    </row>
    <row r="1496" spans="1:17" hidden="1">
      <c r="A1496" t="s">
        <v>2530</v>
      </c>
      <c r="B1496" t="s">
        <v>751</v>
      </c>
      <c r="C1496" t="s">
        <v>270</v>
      </c>
      <c r="D1496" t="s">
        <v>705</v>
      </c>
      <c r="E1496" t="s">
        <v>92</v>
      </c>
      <c r="F1496">
        <v>40700</v>
      </c>
      <c r="G1496" t="s">
        <v>784</v>
      </c>
      <c r="I1496" t="s">
        <v>719</v>
      </c>
      <c r="J1496">
        <v>2026</v>
      </c>
      <c r="K1496">
        <v>5</v>
      </c>
      <c r="L1496" t="s">
        <v>95</v>
      </c>
      <c r="M1496">
        <v>1311.2456000000002</v>
      </c>
      <c r="N1496">
        <v>1</v>
      </c>
      <c r="O1496">
        <v>1311.2456000000002</v>
      </c>
      <c r="P1496" t="s">
        <v>704</v>
      </c>
    </row>
    <row r="1497" spans="1:17" hidden="1">
      <c r="A1497" t="s">
        <v>2530</v>
      </c>
      <c r="B1497" t="s">
        <v>751</v>
      </c>
      <c r="C1497" t="s">
        <v>270</v>
      </c>
      <c r="D1497" t="s">
        <v>705</v>
      </c>
      <c r="E1497" t="s">
        <v>92</v>
      </c>
      <c r="F1497">
        <v>40700</v>
      </c>
      <c r="G1497" t="s">
        <v>784</v>
      </c>
      <c r="I1497" t="s">
        <v>715</v>
      </c>
      <c r="J1497">
        <v>2026</v>
      </c>
      <c r="K1497">
        <v>5</v>
      </c>
      <c r="L1497" t="s">
        <v>95</v>
      </c>
      <c r="M1497">
        <v>533.86919999999998</v>
      </c>
      <c r="N1497">
        <v>1</v>
      </c>
      <c r="O1497">
        <v>533.86919999999998</v>
      </c>
      <c r="P1497" t="s">
        <v>704</v>
      </c>
    </row>
    <row r="1498" spans="1:17" hidden="1">
      <c r="A1498" t="s">
        <v>2530</v>
      </c>
      <c r="B1498" t="s">
        <v>751</v>
      </c>
      <c r="C1498" t="s">
        <v>270</v>
      </c>
      <c r="D1498" t="s">
        <v>705</v>
      </c>
      <c r="E1498" t="s">
        <v>92</v>
      </c>
      <c r="F1498">
        <v>40700</v>
      </c>
      <c r="G1498" t="s">
        <v>784</v>
      </c>
      <c r="I1498" t="s">
        <v>726</v>
      </c>
      <c r="J1498">
        <v>2026</v>
      </c>
      <c r="K1498">
        <v>5</v>
      </c>
      <c r="L1498" t="s">
        <v>95</v>
      </c>
      <c r="M1498">
        <v>307.74600000000004</v>
      </c>
      <c r="N1498">
        <v>1</v>
      </c>
      <c r="O1498">
        <v>307.74600000000004</v>
      </c>
      <c r="P1498" t="s">
        <v>704</v>
      </c>
    </row>
    <row r="1499" spans="1:17" hidden="1">
      <c r="A1499" t="s">
        <v>2530</v>
      </c>
      <c r="B1499" t="s">
        <v>751</v>
      </c>
      <c r="C1499" t="s">
        <v>270</v>
      </c>
      <c r="D1499" t="s">
        <v>705</v>
      </c>
      <c r="E1499" t="s">
        <v>92</v>
      </c>
      <c r="F1499">
        <v>40700</v>
      </c>
      <c r="G1499" t="s">
        <v>784</v>
      </c>
      <c r="I1499" t="s">
        <v>716</v>
      </c>
      <c r="J1499">
        <v>2026</v>
      </c>
      <c r="K1499">
        <v>5</v>
      </c>
      <c r="L1499" t="s">
        <v>95</v>
      </c>
      <c r="M1499">
        <v>391.68</v>
      </c>
      <c r="N1499">
        <v>1</v>
      </c>
      <c r="O1499">
        <v>391.68</v>
      </c>
      <c r="P1499" t="s">
        <v>704</v>
      </c>
      <c r="Q1499">
        <v>1</v>
      </c>
    </row>
    <row r="1500" spans="1:17" hidden="1">
      <c r="A1500" t="s">
        <v>2530</v>
      </c>
      <c r="B1500" t="s">
        <v>751</v>
      </c>
      <c r="C1500" t="s">
        <v>270</v>
      </c>
      <c r="D1500" t="s">
        <v>705</v>
      </c>
      <c r="E1500" t="s">
        <v>92</v>
      </c>
      <c r="F1500">
        <v>40700</v>
      </c>
      <c r="G1500" t="s">
        <v>784</v>
      </c>
      <c r="I1500" t="s">
        <v>731</v>
      </c>
      <c r="J1500">
        <v>2026</v>
      </c>
      <c r="K1500">
        <v>5</v>
      </c>
      <c r="L1500" t="s">
        <v>95</v>
      </c>
      <c r="M1500">
        <v>624.38080000000002</v>
      </c>
      <c r="N1500">
        <v>1</v>
      </c>
      <c r="O1500">
        <v>624.38080000000002</v>
      </c>
      <c r="P1500" t="s">
        <v>704</v>
      </c>
    </row>
    <row r="1501" spans="1:17" hidden="1">
      <c r="A1501" t="s">
        <v>2530</v>
      </c>
      <c r="B1501" t="s">
        <v>751</v>
      </c>
      <c r="C1501" t="s">
        <v>270</v>
      </c>
      <c r="D1501" t="s">
        <v>705</v>
      </c>
      <c r="E1501" t="s">
        <v>103</v>
      </c>
      <c r="F1501">
        <v>40700</v>
      </c>
      <c r="G1501" t="s">
        <v>784</v>
      </c>
      <c r="I1501" t="s">
        <v>130</v>
      </c>
      <c r="J1501">
        <v>2026</v>
      </c>
      <c r="K1501">
        <v>5</v>
      </c>
      <c r="L1501" t="s">
        <v>95</v>
      </c>
      <c r="M1501">
        <v>7570.24</v>
      </c>
      <c r="N1501">
        <v>1</v>
      </c>
      <c r="O1501">
        <v>7570.24</v>
      </c>
      <c r="P1501" t="s">
        <v>704</v>
      </c>
      <c r="Q1501">
        <v>1</v>
      </c>
    </row>
    <row r="1502" spans="1:17" hidden="1">
      <c r="A1502" t="s">
        <v>2530</v>
      </c>
      <c r="B1502" t="s">
        <v>751</v>
      </c>
      <c r="C1502" t="s">
        <v>270</v>
      </c>
      <c r="D1502" t="s">
        <v>705</v>
      </c>
      <c r="E1502" t="s">
        <v>102</v>
      </c>
      <c r="F1502">
        <v>40700</v>
      </c>
      <c r="G1502" t="s">
        <v>784</v>
      </c>
      <c r="I1502" t="s">
        <v>273</v>
      </c>
      <c r="J1502">
        <v>2026</v>
      </c>
      <c r="K1502">
        <v>5</v>
      </c>
      <c r="L1502" t="s">
        <v>95</v>
      </c>
      <c r="M1502">
        <v>7635.51</v>
      </c>
      <c r="N1502">
        <v>1</v>
      </c>
      <c r="O1502">
        <v>7635.51</v>
      </c>
      <c r="P1502" t="s">
        <v>704</v>
      </c>
      <c r="Q1502">
        <v>1</v>
      </c>
    </row>
    <row r="1503" spans="1:17" hidden="1">
      <c r="A1503" t="s">
        <v>2530</v>
      </c>
      <c r="B1503" t="s">
        <v>751</v>
      </c>
      <c r="C1503" t="s">
        <v>270</v>
      </c>
      <c r="D1503" t="s">
        <v>705</v>
      </c>
      <c r="E1503" t="s">
        <v>92</v>
      </c>
      <c r="F1503">
        <v>40700</v>
      </c>
      <c r="G1503" t="s">
        <v>784</v>
      </c>
      <c r="I1503" t="s">
        <v>729</v>
      </c>
      <c r="J1503">
        <v>2026</v>
      </c>
      <c r="K1503">
        <v>5</v>
      </c>
      <c r="L1503" t="s">
        <v>95</v>
      </c>
      <c r="M1503">
        <v>3139.7472000000002</v>
      </c>
      <c r="N1503">
        <v>1</v>
      </c>
      <c r="O1503">
        <v>3139.7472000000002</v>
      </c>
      <c r="P1503" t="s">
        <v>704</v>
      </c>
    </row>
    <row r="1504" spans="1:17" hidden="1">
      <c r="A1504" t="s">
        <v>2530</v>
      </c>
      <c r="B1504" t="s">
        <v>751</v>
      </c>
      <c r="C1504" t="s">
        <v>270</v>
      </c>
      <c r="D1504" t="s">
        <v>705</v>
      </c>
      <c r="E1504" t="s">
        <v>92</v>
      </c>
      <c r="F1504">
        <v>40700</v>
      </c>
      <c r="G1504" t="s">
        <v>784</v>
      </c>
      <c r="I1504" t="s">
        <v>732</v>
      </c>
      <c r="J1504">
        <v>2026</v>
      </c>
      <c r="K1504">
        <v>5</v>
      </c>
      <c r="L1504" t="s">
        <v>95</v>
      </c>
      <c r="M1504">
        <v>58.876000000000005</v>
      </c>
      <c r="N1504">
        <v>1</v>
      </c>
      <c r="O1504">
        <v>58.876000000000005</v>
      </c>
      <c r="P1504" t="s">
        <v>704</v>
      </c>
    </row>
    <row r="1505" spans="1:17" hidden="1">
      <c r="A1505" t="s">
        <v>2530</v>
      </c>
      <c r="B1505" t="s">
        <v>751</v>
      </c>
      <c r="C1505" t="s">
        <v>270</v>
      </c>
      <c r="D1505" t="s">
        <v>705</v>
      </c>
      <c r="E1505" t="s">
        <v>92</v>
      </c>
      <c r="F1505">
        <v>40700</v>
      </c>
      <c r="G1505" t="s">
        <v>784</v>
      </c>
      <c r="I1505" t="s">
        <v>717</v>
      </c>
      <c r="J1505">
        <v>2026</v>
      </c>
      <c r="K1505">
        <v>5</v>
      </c>
      <c r="L1505" t="s">
        <v>95</v>
      </c>
      <c r="M1505">
        <v>535.173</v>
      </c>
      <c r="N1505">
        <v>1</v>
      </c>
      <c r="O1505">
        <v>535.173</v>
      </c>
      <c r="P1505" t="s">
        <v>704</v>
      </c>
    </row>
    <row r="1506" spans="1:17" hidden="1">
      <c r="A1506" t="s">
        <v>2530</v>
      </c>
      <c r="B1506" t="s">
        <v>752</v>
      </c>
      <c r="C1506" t="s">
        <v>270</v>
      </c>
      <c r="D1506" t="s">
        <v>705</v>
      </c>
      <c r="E1506" t="s">
        <v>92</v>
      </c>
      <c r="F1506">
        <v>40700</v>
      </c>
      <c r="G1506" t="s">
        <v>784</v>
      </c>
      <c r="I1506" t="s">
        <v>719</v>
      </c>
      <c r="J1506">
        <v>2026</v>
      </c>
      <c r="K1506">
        <v>5</v>
      </c>
      <c r="L1506" t="s">
        <v>95</v>
      </c>
      <c r="M1506">
        <v>655.6228000000001</v>
      </c>
      <c r="N1506">
        <v>1</v>
      </c>
      <c r="O1506">
        <v>655.6228000000001</v>
      </c>
      <c r="P1506" t="s">
        <v>704</v>
      </c>
    </row>
    <row r="1507" spans="1:17" hidden="1">
      <c r="A1507" t="s">
        <v>2530</v>
      </c>
      <c r="B1507" t="s">
        <v>752</v>
      </c>
      <c r="C1507" t="s">
        <v>270</v>
      </c>
      <c r="D1507" t="s">
        <v>705</v>
      </c>
      <c r="E1507" t="s">
        <v>92</v>
      </c>
      <c r="F1507">
        <v>40700</v>
      </c>
      <c r="G1507" t="s">
        <v>784</v>
      </c>
      <c r="I1507" t="s">
        <v>716</v>
      </c>
      <c r="J1507">
        <v>2026</v>
      </c>
      <c r="K1507">
        <v>5</v>
      </c>
      <c r="L1507" t="s">
        <v>95</v>
      </c>
      <c r="M1507">
        <v>239.36</v>
      </c>
      <c r="N1507">
        <v>1</v>
      </c>
      <c r="O1507">
        <v>239.36</v>
      </c>
      <c r="P1507" t="s">
        <v>704</v>
      </c>
      <c r="Q1507">
        <v>1</v>
      </c>
    </row>
    <row r="1508" spans="1:17" hidden="1">
      <c r="A1508" t="s">
        <v>2530</v>
      </c>
      <c r="B1508" t="s">
        <v>752</v>
      </c>
      <c r="C1508" t="s">
        <v>270</v>
      </c>
      <c r="D1508" t="s">
        <v>705</v>
      </c>
      <c r="E1508" t="s">
        <v>92</v>
      </c>
      <c r="F1508">
        <v>40700</v>
      </c>
      <c r="G1508" t="s">
        <v>784</v>
      </c>
      <c r="I1508" t="s">
        <v>731</v>
      </c>
      <c r="J1508">
        <v>2026</v>
      </c>
      <c r="K1508">
        <v>5</v>
      </c>
      <c r="L1508" t="s">
        <v>95</v>
      </c>
      <c r="M1508">
        <v>312.19040000000001</v>
      </c>
      <c r="N1508">
        <v>1</v>
      </c>
      <c r="O1508">
        <v>312.19040000000001</v>
      </c>
      <c r="P1508" t="s">
        <v>704</v>
      </c>
    </row>
    <row r="1509" spans="1:17" hidden="1">
      <c r="A1509" t="s">
        <v>2530</v>
      </c>
      <c r="B1509" t="s">
        <v>752</v>
      </c>
      <c r="C1509" t="s">
        <v>270</v>
      </c>
      <c r="D1509" t="s">
        <v>705</v>
      </c>
      <c r="E1509" t="s">
        <v>103</v>
      </c>
      <c r="F1509">
        <v>40700</v>
      </c>
      <c r="G1509" t="s">
        <v>784</v>
      </c>
      <c r="I1509" t="s">
        <v>130</v>
      </c>
      <c r="J1509">
        <v>2026</v>
      </c>
      <c r="K1509">
        <v>5</v>
      </c>
      <c r="L1509" t="s">
        <v>95</v>
      </c>
      <c r="M1509">
        <v>4443.8</v>
      </c>
      <c r="N1509">
        <v>1</v>
      </c>
      <c r="O1509">
        <v>4443.8</v>
      </c>
      <c r="P1509" t="s">
        <v>704</v>
      </c>
      <c r="Q1509">
        <v>1</v>
      </c>
    </row>
    <row r="1510" spans="1:17" hidden="1">
      <c r="A1510" t="s">
        <v>2530</v>
      </c>
      <c r="B1510" t="s">
        <v>752</v>
      </c>
      <c r="C1510" t="s">
        <v>270</v>
      </c>
      <c r="D1510" t="s">
        <v>705</v>
      </c>
      <c r="E1510" t="s">
        <v>102</v>
      </c>
      <c r="F1510">
        <v>40700</v>
      </c>
      <c r="G1510" t="s">
        <v>784</v>
      </c>
      <c r="I1510" t="s">
        <v>273</v>
      </c>
      <c r="J1510">
        <v>2026</v>
      </c>
      <c r="K1510">
        <v>5</v>
      </c>
      <c r="L1510" t="s">
        <v>95</v>
      </c>
      <c r="M1510">
        <v>8758.6200000000008</v>
      </c>
      <c r="N1510">
        <v>1</v>
      </c>
      <c r="O1510">
        <v>8758.6200000000008</v>
      </c>
      <c r="P1510" t="s">
        <v>704</v>
      </c>
      <c r="Q1510">
        <v>1</v>
      </c>
    </row>
    <row r="1511" spans="1:17" hidden="1">
      <c r="A1511" t="s">
        <v>2530</v>
      </c>
      <c r="B1511" t="s">
        <v>752</v>
      </c>
      <c r="C1511" t="s">
        <v>270</v>
      </c>
      <c r="D1511" t="s">
        <v>705</v>
      </c>
      <c r="E1511" t="s">
        <v>92</v>
      </c>
      <c r="F1511">
        <v>40700</v>
      </c>
      <c r="G1511" t="s">
        <v>784</v>
      </c>
      <c r="I1511" t="s">
        <v>717</v>
      </c>
      <c r="J1511">
        <v>2026</v>
      </c>
      <c r="K1511">
        <v>5</v>
      </c>
      <c r="L1511" t="s">
        <v>95</v>
      </c>
      <c r="M1511">
        <v>392.46019999999999</v>
      </c>
      <c r="N1511">
        <v>1</v>
      </c>
      <c r="O1511">
        <v>392.46019999999999</v>
      </c>
      <c r="P1511" t="s">
        <v>704</v>
      </c>
    </row>
    <row r="1512" spans="1:17" hidden="1">
      <c r="A1512" t="s">
        <v>424</v>
      </c>
      <c r="B1512" t="s">
        <v>753</v>
      </c>
      <c r="C1512" t="s">
        <v>424</v>
      </c>
      <c r="D1512" t="s">
        <v>705</v>
      </c>
      <c r="E1512" t="s">
        <v>106</v>
      </c>
      <c r="F1512">
        <v>40700</v>
      </c>
      <c r="G1512" t="s">
        <v>784</v>
      </c>
      <c r="I1512" t="s">
        <v>112</v>
      </c>
      <c r="J1512">
        <v>2026</v>
      </c>
      <c r="K1512">
        <v>5</v>
      </c>
      <c r="L1512" t="s">
        <v>95</v>
      </c>
      <c r="M1512">
        <v>311.44</v>
      </c>
      <c r="N1512">
        <v>1</v>
      </c>
      <c r="O1512">
        <v>311.44</v>
      </c>
      <c r="P1512" t="s">
        <v>704</v>
      </c>
    </row>
    <row r="1513" spans="1:17" hidden="1">
      <c r="A1513" t="s">
        <v>2305</v>
      </c>
      <c r="B1513" t="s">
        <v>119</v>
      </c>
      <c r="C1513" t="s">
        <v>108</v>
      </c>
      <c r="D1513" t="s">
        <v>705</v>
      </c>
      <c r="E1513" t="s">
        <v>106</v>
      </c>
      <c r="F1513">
        <v>40700</v>
      </c>
      <c r="G1513" t="s">
        <v>784</v>
      </c>
      <c r="I1513" t="s">
        <v>112</v>
      </c>
      <c r="J1513">
        <v>2026</v>
      </c>
      <c r="K1513">
        <v>5</v>
      </c>
      <c r="L1513" t="s">
        <v>95</v>
      </c>
      <c r="M1513">
        <v>436.68187499999999</v>
      </c>
      <c r="N1513">
        <v>1</v>
      </c>
      <c r="O1513">
        <v>436.68187499999999</v>
      </c>
      <c r="P1513" t="s">
        <v>704</v>
      </c>
    </row>
    <row r="1514" spans="1:17" hidden="1">
      <c r="A1514" t="s">
        <v>2305</v>
      </c>
      <c r="B1514" t="s">
        <v>121</v>
      </c>
      <c r="C1514" t="s">
        <v>108</v>
      </c>
      <c r="D1514" t="s">
        <v>705</v>
      </c>
      <c r="E1514" t="s">
        <v>103</v>
      </c>
      <c r="F1514">
        <v>40700</v>
      </c>
      <c r="G1514" t="s">
        <v>784</v>
      </c>
      <c r="I1514" t="s">
        <v>120</v>
      </c>
      <c r="J1514">
        <v>2026</v>
      </c>
      <c r="K1514">
        <v>5</v>
      </c>
      <c r="L1514" t="s">
        <v>95</v>
      </c>
      <c r="M1514">
        <v>325.94</v>
      </c>
      <c r="N1514">
        <v>1</v>
      </c>
      <c r="O1514">
        <v>325.94</v>
      </c>
      <c r="P1514" t="s">
        <v>704</v>
      </c>
      <c r="Q1514">
        <v>1</v>
      </c>
    </row>
    <row r="1515" spans="1:17" hidden="1">
      <c r="A1515" t="s">
        <v>2305</v>
      </c>
      <c r="B1515" t="s">
        <v>121</v>
      </c>
      <c r="C1515" t="s">
        <v>108</v>
      </c>
      <c r="D1515" t="s">
        <v>705</v>
      </c>
      <c r="E1515" t="s">
        <v>105</v>
      </c>
      <c r="F1515">
        <v>40700</v>
      </c>
      <c r="G1515" t="s">
        <v>784</v>
      </c>
      <c r="I1515" t="s">
        <v>122</v>
      </c>
      <c r="J1515">
        <v>2026</v>
      </c>
      <c r="K1515">
        <v>5</v>
      </c>
      <c r="L1515" t="s">
        <v>95</v>
      </c>
      <c r="M1515">
        <v>101.88815</v>
      </c>
      <c r="N1515">
        <v>1</v>
      </c>
      <c r="O1515">
        <v>101.88815</v>
      </c>
      <c r="P1515" t="s">
        <v>704</v>
      </c>
    </row>
    <row r="1516" spans="1:17" hidden="1">
      <c r="A1516" t="s">
        <v>2305</v>
      </c>
      <c r="B1516" t="s">
        <v>121</v>
      </c>
      <c r="C1516" t="s">
        <v>108</v>
      </c>
      <c r="D1516" t="s">
        <v>705</v>
      </c>
      <c r="E1516" t="s">
        <v>105</v>
      </c>
      <c r="F1516">
        <v>40700</v>
      </c>
      <c r="G1516" t="s">
        <v>784</v>
      </c>
      <c r="I1516" t="s">
        <v>123</v>
      </c>
      <c r="J1516">
        <v>2026</v>
      </c>
      <c r="K1516">
        <v>5</v>
      </c>
      <c r="L1516" t="s">
        <v>95</v>
      </c>
      <c r="M1516">
        <v>267.45425</v>
      </c>
      <c r="N1516">
        <v>1</v>
      </c>
      <c r="O1516">
        <v>267.45425</v>
      </c>
      <c r="P1516" t="s">
        <v>704</v>
      </c>
    </row>
    <row r="1517" spans="1:17" hidden="1">
      <c r="A1517" t="s">
        <v>2305</v>
      </c>
      <c r="B1517" t="s">
        <v>121</v>
      </c>
      <c r="C1517" t="s">
        <v>108</v>
      </c>
      <c r="D1517" t="s">
        <v>705</v>
      </c>
      <c r="E1517" t="s">
        <v>106</v>
      </c>
      <c r="F1517">
        <v>40700</v>
      </c>
      <c r="G1517" t="s">
        <v>784</v>
      </c>
      <c r="I1517" t="s">
        <v>112</v>
      </c>
      <c r="J1517">
        <v>2026</v>
      </c>
      <c r="K1517">
        <v>5</v>
      </c>
      <c r="L1517" t="s">
        <v>95</v>
      </c>
      <c r="M1517">
        <v>174.67274999999998</v>
      </c>
      <c r="N1517">
        <v>1</v>
      </c>
      <c r="O1517">
        <v>174.67274999999998</v>
      </c>
      <c r="P1517" t="s">
        <v>704</v>
      </c>
    </row>
    <row r="1518" spans="1:17" hidden="1">
      <c r="A1518" t="s">
        <v>2305</v>
      </c>
      <c r="B1518" t="s">
        <v>754</v>
      </c>
      <c r="C1518" t="s">
        <v>108</v>
      </c>
      <c r="D1518" t="s">
        <v>705</v>
      </c>
      <c r="E1518" t="s">
        <v>106</v>
      </c>
      <c r="F1518">
        <v>40700</v>
      </c>
      <c r="G1518" t="s">
        <v>784</v>
      </c>
      <c r="I1518" t="s">
        <v>112</v>
      </c>
      <c r="J1518">
        <v>2026</v>
      </c>
      <c r="K1518">
        <v>5</v>
      </c>
      <c r="L1518" t="s">
        <v>95</v>
      </c>
      <c r="M1518">
        <v>87.33637499999999</v>
      </c>
      <c r="N1518">
        <v>1</v>
      </c>
      <c r="O1518">
        <v>87.33637499999999</v>
      </c>
      <c r="P1518" t="s">
        <v>704</v>
      </c>
    </row>
    <row r="1519" spans="1:17" hidden="1">
      <c r="A1519" t="s">
        <v>2305</v>
      </c>
      <c r="B1519" t="s">
        <v>755</v>
      </c>
      <c r="C1519" t="s">
        <v>108</v>
      </c>
      <c r="D1519" t="s">
        <v>705</v>
      </c>
      <c r="E1519" t="s">
        <v>103</v>
      </c>
      <c r="F1519">
        <v>40700</v>
      </c>
      <c r="G1519" t="s">
        <v>784</v>
      </c>
      <c r="I1519" t="s">
        <v>120</v>
      </c>
      <c r="J1519">
        <v>2026</v>
      </c>
      <c r="K1519">
        <v>5</v>
      </c>
      <c r="L1519" t="s">
        <v>95</v>
      </c>
      <c r="M1519">
        <v>440.03999999999996</v>
      </c>
      <c r="N1519">
        <v>1</v>
      </c>
      <c r="O1519">
        <v>440.03999999999996</v>
      </c>
      <c r="P1519" t="s">
        <v>704</v>
      </c>
      <c r="Q1519">
        <v>1</v>
      </c>
    </row>
    <row r="1520" spans="1:17" hidden="1">
      <c r="A1520" t="s">
        <v>2305</v>
      </c>
      <c r="B1520" t="s">
        <v>755</v>
      </c>
      <c r="C1520" t="s">
        <v>108</v>
      </c>
      <c r="D1520" t="s">
        <v>705</v>
      </c>
      <c r="E1520" t="s">
        <v>106</v>
      </c>
      <c r="F1520">
        <v>40700</v>
      </c>
      <c r="G1520" t="s">
        <v>784</v>
      </c>
      <c r="I1520" t="s">
        <v>110</v>
      </c>
      <c r="J1520">
        <v>2026</v>
      </c>
      <c r="K1520">
        <v>5</v>
      </c>
      <c r="L1520" t="s">
        <v>95</v>
      </c>
      <c r="M1520">
        <v>87.33637499999999</v>
      </c>
      <c r="N1520">
        <v>1</v>
      </c>
      <c r="O1520">
        <v>87.33637499999999</v>
      </c>
      <c r="P1520" t="s">
        <v>704</v>
      </c>
    </row>
    <row r="1521" spans="1:17" hidden="1">
      <c r="A1521" t="s">
        <v>2305</v>
      </c>
      <c r="B1521" t="s">
        <v>755</v>
      </c>
      <c r="C1521" t="s">
        <v>108</v>
      </c>
      <c r="D1521" t="s">
        <v>705</v>
      </c>
      <c r="E1521" t="s">
        <v>105</v>
      </c>
      <c r="F1521">
        <v>40700</v>
      </c>
      <c r="G1521" t="s">
        <v>784</v>
      </c>
      <c r="I1521" t="s">
        <v>122</v>
      </c>
      <c r="J1521">
        <v>2026</v>
      </c>
      <c r="K1521">
        <v>5</v>
      </c>
      <c r="L1521" t="s">
        <v>95</v>
      </c>
      <c r="M1521">
        <v>50.944074999999998</v>
      </c>
      <c r="N1521">
        <v>1</v>
      </c>
      <c r="O1521">
        <v>50.944074999999998</v>
      </c>
      <c r="P1521" t="s">
        <v>704</v>
      </c>
    </row>
    <row r="1522" spans="1:17" hidden="1">
      <c r="A1522" t="s">
        <v>2305</v>
      </c>
      <c r="B1522" t="s">
        <v>755</v>
      </c>
      <c r="C1522" t="s">
        <v>108</v>
      </c>
      <c r="D1522" t="s">
        <v>705</v>
      </c>
      <c r="E1522" t="s">
        <v>105</v>
      </c>
      <c r="F1522">
        <v>40700</v>
      </c>
      <c r="G1522" t="s">
        <v>784</v>
      </c>
      <c r="I1522" t="s">
        <v>123</v>
      </c>
      <c r="J1522">
        <v>2026</v>
      </c>
      <c r="K1522">
        <v>5</v>
      </c>
      <c r="L1522" t="s">
        <v>95</v>
      </c>
      <c r="M1522">
        <v>133.727125</v>
      </c>
      <c r="N1522">
        <v>1</v>
      </c>
      <c r="O1522">
        <v>133.727125</v>
      </c>
      <c r="P1522" t="s">
        <v>704</v>
      </c>
    </row>
    <row r="1523" spans="1:17" hidden="1">
      <c r="A1523" t="s">
        <v>2305</v>
      </c>
      <c r="B1523" t="s">
        <v>755</v>
      </c>
      <c r="C1523" t="s">
        <v>108</v>
      </c>
      <c r="D1523" t="s">
        <v>705</v>
      </c>
      <c r="E1523" t="s">
        <v>106</v>
      </c>
      <c r="F1523">
        <v>40700</v>
      </c>
      <c r="G1523" t="s">
        <v>784</v>
      </c>
      <c r="I1523" t="s">
        <v>112</v>
      </c>
      <c r="J1523">
        <v>2026</v>
      </c>
      <c r="K1523">
        <v>5</v>
      </c>
      <c r="L1523" t="s">
        <v>95</v>
      </c>
      <c r="M1523">
        <v>349.34549999999996</v>
      </c>
      <c r="N1523">
        <v>1</v>
      </c>
      <c r="O1523">
        <v>349.34549999999996</v>
      </c>
      <c r="P1523" t="s">
        <v>704</v>
      </c>
    </row>
    <row r="1524" spans="1:17" hidden="1">
      <c r="A1524" t="s">
        <v>2305</v>
      </c>
      <c r="B1524" t="s">
        <v>126</v>
      </c>
      <c r="C1524" t="s">
        <v>108</v>
      </c>
      <c r="D1524" t="s">
        <v>705</v>
      </c>
      <c r="E1524" t="s">
        <v>106</v>
      </c>
      <c r="F1524">
        <v>40700</v>
      </c>
      <c r="G1524" t="s">
        <v>784</v>
      </c>
      <c r="I1524" t="s">
        <v>118</v>
      </c>
      <c r="J1524">
        <v>2026</v>
      </c>
      <c r="K1524">
        <v>5</v>
      </c>
      <c r="L1524" t="s">
        <v>95</v>
      </c>
      <c r="M1524">
        <v>181.94434999999999</v>
      </c>
      <c r="N1524">
        <v>1</v>
      </c>
      <c r="O1524">
        <v>181.94434999999999</v>
      </c>
      <c r="P1524" t="s">
        <v>704</v>
      </c>
    </row>
    <row r="1525" spans="1:17" hidden="1">
      <c r="A1525" t="s">
        <v>2305</v>
      </c>
      <c r="B1525" t="s">
        <v>756</v>
      </c>
      <c r="C1525" t="s">
        <v>108</v>
      </c>
      <c r="D1525" t="s">
        <v>705</v>
      </c>
      <c r="E1525" t="s">
        <v>106</v>
      </c>
      <c r="F1525">
        <v>40700</v>
      </c>
      <c r="G1525" t="s">
        <v>784</v>
      </c>
      <c r="I1525" t="s">
        <v>112</v>
      </c>
      <c r="J1525">
        <v>2026</v>
      </c>
      <c r="K1525">
        <v>5</v>
      </c>
      <c r="L1525" t="s">
        <v>95</v>
      </c>
      <c r="M1525">
        <v>262.00912499999998</v>
      </c>
      <c r="N1525">
        <v>1</v>
      </c>
      <c r="O1525">
        <v>262.00912499999998</v>
      </c>
      <c r="P1525" t="s">
        <v>704</v>
      </c>
    </row>
    <row r="1526" spans="1:17" hidden="1">
      <c r="A1526" t="s">
        <v>2305</v>
      </c>
      <c r="B1526" t="s">
        <v>131</v>
      </c>
      <c r="C1526" t="s">
        <v>108</v>
      </c>
      <c r="D1526" t="s">
        <v>705</v>
      </c>
      <c r="E1526" t="s">
        <v>106</v>
      </c>
      <c r="F1526">
        <v>40700</v>
      </c>
      <c r="G1526" t="s">
        <v>784</v>
      </c>
      <c r="I1526" t="s">
        <v>110</v>
      </c>
      <c r="J1526">
        <v>2026</v>
      </c>
      <c r="K1526">
        <v>5</v>
      </c>
      <c r="L1526" t="s">
        <v>95</v>
      </c>
      <c r="M1526">
        <v>87.33637499999999</v>
      </c>
      <c r="N1526">
        <v>1</v>
      </c>
      <c r="O1526">
        <v>87.33637499999999</v>
      </c>
      <c r="P1526" t="s">
        <v>704</v>
      </c>
    </row>
    <row r="1527" spans="1:17" hidden="1">
      <c r="A1527" t="s">
        <v>2305</v>
      </c>
      <c r="B1527" t="s">
        <v>131</v>
      </c>
      <c r="C1527" t="s">
        <v>108</v>
      </c>
      <c r="D1527" t="s">
        <v>705</v>
      </c>
      <c r="E1527" t="s">
        <v>106</v>
      </c>
      <c r="F1527">
        <v>40700</v>
      </c>
      <c r="G1527" t="s">
        <v>784</v>
      </c>
      <c r="I1527" t="s">
        <v>118</v>
      </c>
      <c r="J1527">
        <v>2026</v>
      </c>
      <c r="K1527">
        <v>5</v>
      </c>
      <c r="L1527" t="s">
        <v>95</v>
      </c>
      <c r="M1527">
        <v>181.94434999999999</v>
      </c>
      <c r="N1527">
        <v>1</v>
      </c>
      <c r="O1527">
        <v>181.94434999999999</v>
      </c>
      <c r="P1527" t="s">
        <v>704</v>
      </c>
    </row>
    <row r="1528" spans="1:17" hidden="1">
      <c r="A1528" t="s">
        <v>2305</v>
      </c>
      <c r="B1528" t="s">
        <v>131</v>
      </c>
      <c r="C1528" t="s">
        <v>108</v>
      </c>
      <c r="D1528" t="s">
        <v>705</v>
      </c>
      <c r="E1528" t="s">
        <v>106</v>
      </c>
      <c r="F1528">
        <v>40700</v>
      </c>
      <c r="G1528" t="s">
        <v>784</v>
      </c>
      <c r="I1528" t="s">
        <v>112</v>
      </c>
      <c r="J1528">
        <v>2026</v>
      </c>
      <c r="K1528">
        <v>5</v>
      </c>
      <c r="L1528" t="s">
        <v>95</v>
      </c>
      <c r="M1528">
        <v>87.33637499999999</v>
      </c>
      <c r="N1528">
        <v>1</v>
      </c>
      <c r="O1528">
        <v>87.33637499999999</v>
      </c>
      <c r="P1528" t="s">
        <v>704</v>
      </c>
    </row>
    <row r="1529" spans="1:17" hidden="1">
      <c r="A1529" t="s">
        <v>2305</v>
      </c>
      <c r="B1529" t="s">
        <v>757</v>
      </c>
      <c r="C1529" t="s">
        <v>108</v>
      </c>
      <c r="D1529" t="s">
        <v>705</v>
      </c>
      <c r="E1529" t="s">
        <v>106</v>
      </c>
      <c r="F1529">
        <v>40700</v>
      </c>
      <c r="G1529" t="s">
        <v>784</v>
      </c>
      <c r="I1529" t="s">
        <v>110</v>
      </c>
      <c r="J1529">
        <v>2026</v>
      </c>
      <c r="K1529">
        <v>5</v>
      </c>
      <c r="L1529" t="s">
        <v>95</v>
      </c>
      <c r="M1529">
        <v>174.67274999999998</v>
      </c>
      <c r="N1529">
        <v>1</v>
      </c>
      <c r="O1529">
        <v>174.67274999999998</v>
      </c>
      <c r="P1529" t="s">
        <v>704</v>
      </c>
    </row>
    <row r="1530" spans="1:17" hidden="1">
      <c r="A1530" t="s">
        <v>879</v>
      </c>
      <c r="B1530" t="s">
        <v>145</v>
      </c>
      <c r="C1530" t="s">
        <v>133</v>
      </c>
      <c r="D1530" t="s">
        <v>705</v>
      </c>
      <c r="E1530" t="s">
        <v>103</v>
      </c>
      <c r="F1530">
        <v>40700</v>
      </c>
      <c r="G1530" t="s">
        <v>784</v>
      </c>
      <c r="I1530" t="s">
        <v>120</v>
      </c>
      <c r="J1530">
        <v>2026</v>
      </c>
      <c r="K1530">
        <v>5</v>
      </c>
      <c r="L1530" t="s">
        <v>95</v>
      </c>
      <c r="M1530">
        <v>1004.0400000000001</v>
      </c>
      <c r="N1530">
        <v>1</v>
      </c>
      <c r="O1530">
        <v>1004.0400000000001</v>
      </c>
      <c r="P1530" t="s">
        <v>704</v>
      </c>
      <c r="Q1530">
        <v>1</v>
      </c>
    </row>
    <row r="1531" spans="1:17" hidden="1">
      <c r="A1531" t="s">
        <v>879</v>
      </c>
      <c r="B1531" t="s">
        <v>145</v>
      </c>
      <c r="C1531" t="s">
        <v>133</v>
      </c>
      <c r="D1531" t="s">
        <v>705</v>
      </c>
      <c r="E1531" t="s">
        <v>106</v>
      </c>
      <c r="F1531">
        <v>40700</v>
      </c>
      <c r="G1531" t="s">
        <v>784</v>
      </c>
      <c r="I1531" t="s">
        <v>112</v>
      </c>
      <c r="J1531">
        <v>2026</v>
      </c>
      <c r="K1531">
        <v>5</v>
      </c>
      <c r="L1531" t="s">
        <v>95</v>
      </c>
      <c r="M1531">
        <v>115.89</v>
      </c>
      <c r="N1531">
        <v>1</v>
      </c>
      <c r="O1531">
        <v>115.89</v>
      </c>
      <c r="P1531" t="s">
        <v>704</v>
      </c>
    </row>
    <row r="1532" spans="1:17" hidden="1">
      <c r="A1532" t="s">
        <v>879</v>
      </c>
      <c r="B1532" t="s">
        <v>148</v>
      </c>
      <c r="C1532" t="s">
        <v>133</v>
      </c>
      <c r="D1532" t="s">
        <v>705</v>
      </c>
      <c r="E1532" t="s">
        <v>105</v>
      </c>
      <c r="F1532">
        <v>40700</v>
      </c>
      <c r="G1532" t="s">
        <v>784</v>
      </c>
      <c r="I1532" t="s">
        <v>122</v>
      </c>
      <c r="J1532">
        <v>2026</v>
      </c>
      <c r="K1532">
        <v>5</v>
      </c>
      <c r="L1532" t="s">
        <v>95</v>
      </c>
      <c r="M1532">
        <v>81.11999999999999</v>
      </c>
      <c r="N1532">
        <v>1</v>
      </c>
      <c r="O1532">
        <v>81.11999999999999</v>
      </c>
      <c r="P1532" t="s">
        <v>704</v>
      </c>
    </row>
    <row r="1533" spans="1:17" hidden="1">
      <c r="A1533" t="s">
        <v>879</v>
      </c>
      <c r="B1533" t="s">
        <v>148</v>
      </c>
      <c r="C1533" t="s">
        <v>133</v>
      </c>
      <c r="D1533" t="s">
        <v>705</v>
      </c>
      <c r="E1533" t="s">
        <v>105</v>
      </c>
      <c r="F1533">
        <v>40700</v>
      </c>
      <c r="G1533" t="s">
        <v>784</v>
      </c>
      <c r="I1533" t="s">
        <v>123</v>
      </c>
      <c r="J1533">
        <v>2026</v>
      </c>
      <c r="K1533">
        <v>5</v>
      </c>
      <c r="L1533" t="s">
        <v>95</v>
      </c>
      <c r="M1533">
        <v>135.19999999999999</v>
      </c>
      <c r="N1533">
        <v>1</v>
      </c>
      <c r="O1533">
        <v>135.19999999999999</v>
      </c>
      <c r="P1533" t="s">
        <v>704</v>
      </c>
    </row>
    <row r="1534" spans="1:17" hidden="1">
      <c r="A1534" t="s">
        <v>879</v>
      </c>
      <c r="B1534" t="s">
        <v>148</v>
      </c>
      <c r="C1534" t="s">
        <v>133</v>
      </c>
      <c r="D1534" t="s">
        <v>705</v>
      </c>
      <c r="E1534" t="s">
        <v>106</v>
      </c>
      <c r="F1534">
        <v>40700</v>
      </c>
      <c r="G1534" t="s">
        <v>784</v>
      </c>
      <c r="I1534" t="s">
        <v>112</v>
      </c>
      <c r="J1534">
        <v>2026</v>
      </c>
      <c r="K1534">
        <v>5</v>
      </c>
      <c r="L1534" t="s">
        <v>95</v>
      </c>
      <c r="M1534">
        <v>115.89</v>
      </c>
      <c r="N1534">
        <v>1</v>
      </c>
      <c r="O1534">
        <v>115.89</v>
      </c>
      <c r="P1534" t="s">
        <v>704</v>
      </c>
    </row>
    <row r="1535" spans="1:17" hidden="1">
      <c r="A1535" t="s">
        <v>879</v>
      </c>
      <c r="B1535" t="s">
        <v>758</v>
      </c>
      <c r="C1535" t="s">
        <v>133</v>
      </c>
      <c r="D1535" t="s">
        <v>705</v>
      </c>
      <c r="E1535" t="s">
        <v>103</v>
      </c>
      <c r="F1535">
        <v>40700</v>
      </c>
      <c r="G1535" t="s">
        <v>784</v>
      </c>
      <c r="I1535" t="s">
        <v>120</v>
      </c>
      <c r="J1535">
        <v>2026</v>
      </c>
      <c r="K1535">
        <v>5</v>
      </c>
      <c r="L1535" t="s">
        <v>95</v>
      </c>
      <c r="M1535">
        <v>571.14</v>
      </c>
      <c r="N1535">
        <v>1</v>
      </c>
      <c r="O1535">
        <v>571.14</v>
      </c>
      <c r="P1535" t="s">
        <v>704</v>
      </c>
      <c r="Q1535">
        <v>1</v>
      </c>
    </row>
    <row r="1536" spans="1:17" hidden="1">
      <c r="A1536" t="s">
        <v>879</v>
      </c>
      <c r="B1536" t="s">
        <v>758</v>
      </c>
      <c r="C1536" t="s">
        <v>133</v>
      </c>
      <c r="D1536" t="s">
        <v>705</v>
      </c>
      <c r="E1536" t="s">
        <v>105</v>
      </c>
      <c r="F1536">
        <v>40700</v>
      </c>
      <c r="G1536" t="s">
        <v>784</v>
      </c>
      <c r="I1536" t="s">
        <v>122</v>
      </c>
      <c r="J1536">
        <v>2026</v>
      </c>
      <c r="K1536">
        <v>5</v>
      </c>
      <c r="L1536" t="s">
        <v>95</v>
      </c>
      <c r="M1536">
        <v>540.79999999999995</v>
      </c>
      <c r="N1536">
        <v>1</v>
      </c>
      <c r="O1536">
        <v>540.79999999999995</v>
      </c>
      <c r="P1536" t="s">
        <v>704</v>
      </c>
    </row>
    <row r="1537" spans="1:17" hidden="1">
      <c r="A1537" t="s">
        <v>879</v>
      </c>
      <c r="B1537" t="s">
        <v>758</v>
      </c>
      <c r="C1537" t="s">
        <v>133</v>
      </c>
      <c r="D1537" t="s">
        <v>705</v>
      </c>
      <c r="E1537" t="s">
        <v>105</v>
      </c>
      <c r="F1537">
        <v>40700</v>
      </c>
      <c r="G1537" t="s">
        <v>784</v>
      </c>
      <c r="I1537" t="s">
        <v>123</v>
      </c>
      <c r="J1537">
        <v>2026</v>
      </c>
      <c r="K1537">
        <v>5</v>
      </c>
      <c r="L1537" t="s">
        <v>95</v>
      </c>
      <c r="M1537">
        <v>811.19999999999993</v>
      </c>
      <c r="N1537">
        <v>1</v>
      </c>
      <c r="O1537">
        <v>811.19999999999993</v>
      </c>
      <c r="P1537" t="s">
        <v>704</v>
      </c>
    </row>
    <row r="1538" spans="1:17" hidden="1">
      <c r="A1538" t="s">
        <v>879</v>
      </c>
      <c r="B1538" t="s">
        <v>758</v>
      </c>
      <c r="C1538" t="s">
        <v>133</v>
      </c>
      <c r="D1538" t="s">
        <v>705</v>
      </c>
      <c r="E1538" t="s">
        <v>106</v>
      </c>
      <c r="F1538">
        <v>40700</v>
      </c>
      <c r="G1538" t="s">
        <v>784</v>
      </c>
      <c r="I1538" t="s">
        <v>112</v>
      </c>
      <c r="J1538">
        <v>2026</v>
      </c>
      <c r="K1538">
        <v>5</v>
      </c>
      <c r="L1538" t="s">
        <v>95</v>
      </c>
      <c r="M1538">
        <v>231.78</v>
      </c>
      <c r="N1538">
        <v>1</v>
      </c>
      <c r="O1538">
        <v>231.78</v>
      </c>
      <c r="P1538" t="s">
        <v>704</v>
      </c>
    </row>
    <row r="1539" spans="1:17" hidden="1">
      <c r="A1539" t="s">
        <v>879</v>
      </c>
      <c r="B1539" t="s">
        <v>155</v>
      </c>
      <c r="C1539" t="s">
        <v>133</v>
      </c>
      <c r="D1539" t="s">
        <v>705</v>
      </c>
      <c r="E1539" t="s">
        <v>103</v>
      </c>
      <c r="F1539">
        <v>40700</v>
      </c>
      <c r="G1539" t="s">
        <v>784</v>
      </c>
      <c r="I1539" t="s">
        <v>120</v>
      </c>
      <c r="J1539">
        <v>2026</v>
      </c>
      <c r="K1539">
        <v>5</v>
      </c>
      <c r="L1539" t="s">
        <v>95</v>
      </c>
      <c r="M1539">
        <v>889.94</v>
      </c>
      <c r="N1539">
        <v>1</v>
      </c>
      <c r="O1539">
        <v>889.94</v>
      </c>
      <c r="P1539" t="s">
        <v>704</v>
      </c>
      <c r="Q1539">
        <v>1</v>
      </c>
    </row>
    <row r="1540" spans="1:17" hidden="1">
      <c r="A1540" t="s">
        <v>879</v>
      </c>
      <c r="B1540" t="s">
        <v>155</v>
      </c>
      <c r="C1540" t="s">
        <v>133</v>
      </c>
      <c r="D1540" t="s">
        <v>705</v>
      </c>
      <c r="E1540" t="s">
        <v>106</v>
      </c>
      <c r="F1540">
        <v>40700</v>
      </c>
      <c r="G1540" t="s">
        <v>784</v>
      </c>
      <c r="I1540" t="s">
        <v>112</v>
      </c>
      <c r="J1540">
        <v>2026</v>
      </c>
      <c r="K1540">
        <v>5</v>
      </c>
      <c r="L1540" t="s">
        <v>95</v>
      </c>
      <c r="M1540">
        <v>115.89</v>
      </c>
      <c r="N1540">
        <v>1</v>
      </c>
      <c r="O1540">
        <v>115.89</v>
      </c>
      <c r="P1540" t="s">
        <v>704</v>
      </c>
    </row>
    <row r="1541" spans="1:17" hidden="1">
      <c r="A1541" t="s">
        <v>879</v>
      </c>
      <c r="B1541" t="s">
        <v>659</v>
      </c>
      <c r="C1541" t="s">
        <v>133</v>
      </c>
      <c r="D1541" t="s">
        <v>705</v>
      </c>
      <c r="E1541" t="s">
        <v>103</v>
      </c>
      <c r="F1541">
        <v>40700</v>
      </c>
      <c r="G1541" t="s">
        <v>784</v>
      </c>
      <c r="I1541" t="s">
        <v>120</v>
      </c>
      <c r="J1541">
        <v>2026</v>
      </c>
      <c r="K1541">
        <v>5</v>
      </c>
      <c r="L1541" t="s">
        <v>95</v>
      </c>
      <c r="M1541">
        <v>783.48</v>
      </c>
      <c r="N1541">
        <v>1</v>
      </c>
      <c r="O1541">
        <v>783.48</v>
      </c>
      <c r="P1541" t="s">
        <v>704</v>
      </c>
      <c r="Q1541">
        <v>1</v>
      </c>
    </row>
    <row r="1542" spans="1:17" hidden="1">
      <c r="A1542" t="s">
        <v>879</v>
      </c>
      <c r="B1542" t="s">
        <v>659</v>
      </c>
      <c r="C1542" t="s">
        <v>133</v>
      </c>
      <c r="D1542" t="s">
        <v>705</v>
      </c>
      <c r="E1542" t="s">
        <v>106</v>
      </c>
      <c r="F1542">
        <v>40700</v>
      </c>
      <c r="G1542" t="s">
        <v>784</v>
      </c>
      <c r="I1542" t="s">
        <v>112</v>
      </c>
      <c r="J1542">
        <v>2026</v>
      </c>
      <c r="K1542">
        <v>5</v>
      </c>
      <c r="L1542" t="s">
        <v>95</v>
      </c>
      <c r="M1542">
        <v>231.78</v>
      </c>
      <c r="N1542">
        <v>1</v>
      </c>
      <c r="O1542">
        <v>231.78</v>
      </c>
      <c r="P1542" t="s">
        <v>704</v>
      </c>
    </row>
    <row r="1543" spans="1:17" hidden="1">
      <c r="A1543" t="s">
        <v>879</v>
      </c>
      <c r="B1543" t="s">
        <v>661</v>
      </c>
      <c r="C1543" t="s">
        <v>133</v>
      </c>
      <c r="D1543" t="s">
        <v>705</v>
      </c>
      <c r="E1543" t="s">
        <v>106</v>
      </c>
      <c r="F1543">
        <v>40700</v>
      </c>
      <c r="G1543" t="s">
        <v>784</v>
      </c>
      <c r="I1543" t="s">
        <v>112</v>
      </c>
      <c r="J1543">
        <v>2026</v>
      </c>
      <c r="K1543">
        <v>5</v>
      </c>
      <c r="L1543" t="s">
        <v>95</v>
      </c>
      <c r="M1543">
        <v>115.89</v>
      </c>
      <c r="N1543">
        <v>1</v>
      </c>
      <c r="O1543">
        <v>115.89</v>
      </c>
      <c r="P1543" t="s">
        <v>704</v>
      </c>
    </row>
    <row r="1544" spans="1:17" hidden="1">
      <c r="A1544" t="s">
        <v>879</v>
      </c>
      <c r="B1544" t="s">
        <v>759</v>
      </c>
      <c r="C1544" t="s">
        <v>133</v>
      </c>
      <c r="D1544" t="s">
        <v>705</v>
      </c>
      <c r="E1544" t="s">
        <v>103</v>
      </c>
      <c r="F1544">
        <v>40700</v>
      </c>
      <c r="G1544" t="s">
        <v>784</v>
      </c>
      <c r="I1544" t="s">
        <v>120</v>
      </c>
      <c r="J1544">
        <v>2026</v>
      </c>
      <c r="K1544">
        <v>5</v>
      </c>
      <c r="L1544" t="s">
        <v>95</v>
      </c>
      <c r="M1544">
        <v>363.53999999999996</v>
      </c>
      <c r="N1544">
        <v>1</v>
      </c>
      <c r="O1544">
        <v>363.53999999999996</v>
      </c>
      <c r="P1544" t="s">
        <v>704</v>
      </c>
      <c r="Q1544">
        <v>1</v>
      </c>
    </row>
    <row r="1545" spans="1:17" hidden="1">
      <c r="A1545" t="s">
        <v>879</v>
      </c>
      <c r="B1545" t="s">
        <v>759</v>
      </c>
      <c r="C1545" t="s">
        <v>133</v>
      </c>
      <c r="D1545" t="s">
        <v>705</v>
      </c>
      <c r="E1545" t="s">
        <v>106</v>
      </c>
      <c r="F1545">
        <v>40700</v>
      </c>
      <c r="G1545" t="s">
        <v>784</v>
      </c>
      <c r="I1545" t="s">
        <v>112</v>
      </c>
      <c r="J1545">
        <v>2026</v>
      </c>
      <c r="K1545">
        <v>5</v>
      </c>
      <c r="L1545" t="s">
        <v>95</v>
      </c>
      <c r="M1545">
        <v>115.89</v>
      </c>
      <c r="N1545">
        <v>1</v>
      </c>
      <c r="O1545">
        <v>115.89</v>
      </c>
      <c r="P1545" t="s">
        <v>704</v>
      </c>
    </row>
    <row r="1546" spans="1:17" hidden="1">
      <c r="A1546" t="s">
        <v>879</v>
      </c>
      <c r="B1546" t="s">
        <v>166</v>
      </c>
      <c r="C1546" t="s">
        <v>133</v>
      </c>
      <c r="D1546" t="s">
        <v>705</v>
      </c>
      <c r="E1546" t="s">
        <v>105</v>
      </c>
      <c r="F1546">
        <v>40700</v>
      </c>
      <c r="G1546" t="s">
        <v>784</v>
      </c>
      <c r="I1546" t="s">
        <v>122</v>
      </c>
      <c r="J1546">
        <v>2026</v>
      </c>
      <c r="K1546">
        <v>5</v>
      </c>
      <c r="L1546" t="s">
        <v>95</v>
      </c>
      <c r="M1546">
        <v>81.11999999999999</v>
      </c>
      <c r="N1546">
        <v>1</v>
      </c>
      <c r="O1546">
        <v>81.11999999999999</v>
      </c>
      <c r="P1546" t="s">
        <v>704</v>
      </c>
    </row>
    <row r="1547" spans="1:17" hidden="1">
      <c r="A1547" t="s">
        <v>879</v>
      </c>
      <c r="B1547" t="s">
        <v>166</v>
      </c>
      <c r="C1547" t="s">
        <v>133</v>
      </c>
      <c r="D1547" t="s">
        <v>705</v>
      </c>
      <c r="E1547" t="s">
        <v>105</v>
      </c>
      <c r="F1547">
        <v>40700</v>
      </c>
      <c r="G1547" t="s">
        <v>784</v>
      </c>
      <c r="I1547" t="s">
        <v>123</v>
      </c>
      <c r="J1547">
        <v>2026</v>
      </c>
      <c r="K1547">
        <v>5</v>
      </c>
      <c r="L1547" t="s">
        <v>95</v>
      </c>
      <c r="M1547">
        <v>135.19999999999999</v>
      </c>
      <c r="N1547">
        <v>1</v>
      </c>
      <c r="O1547">
        <v>135.19999999999999</v>
      </c>
      <c r="P1547" t="s">
        <v>704</v>
      </c>
    </row>
    <row r="1548" spans="1:17" hidden="1">
      <c r="A1548" t="s">
        <v>879</v>
      </c>
      <c r="B1548" t="s">
        <v>166</v>
      </c>
      <c r="C1548" t="s">
        <v>133</v>
      </c>
      <c r="D1548" t="s">
        <v>705</v>
      </c>
      <c r="E1548" t="s">
        <v>106</v>
      </c>
      <c r="F1548">
        <v>40700</v>
      </c>
      <c r="G1548" t="s">
        <v>784</v>
      </c>
      <c r="I1548" t="s">
        <v>112</v>
      </c>
      <c r="J1548">
        <v>2026</v>
      </c>
      <c r="K1548">
        <v>5</v>
      </c>
      <c r="L1548" t="s">
        <v>95</v>
      </c>
      <c r="M1548">
        <v>115.89</v>
      </c>
      <c r="N1548">
        <v>1</v>
      </c>
      <c r="O1548">
        <v>115.89</v>
      </c>
      <c r="P1548" t="s">
        <v>704</v>
      </c>
    </row>
    <row r="1549" spans="1:17" hidden="1">
      <c r="A1549" t="s">
        <v>879</v>
      </c>
      <c r="B1549" t="s">
        <v>169</v>
      </c>
      <c r="C1549" t="s">
        <v>133</v>
      </c>
      <c r="D1549" t="s">
        <v>705</v>
      </c>
      <c r="E1549" t="s">
        <v>106</v>
      </c>
      <c r="F1549">
        <v>40700</v>
      </c>
      <c r="G1549" t="s">
        <v>784</v>
      </c>
      <c r="I1549" t="s">
        <v>110</v>
      </c>
      <c r="J1549">
        <v>2026</v>
      </c>
      <c r="K1549">
        <v>5</v>
      </c>
      <c r="L1549" t="s">
        <v>95</v>
      </c>
      <c r="M1549">
        <v>95.63000000000001</v>
      </c>
      <c r="N1549">
        <v>1</v>
      </c>
      <c r="O1549">
        <v>95.63000000000001</v>
      </c>
      <c r="P1549" t="s">
        <v>704</v>
      </c>
    </row>
    <row r="1550" spans="1:17" hidden="1">
      <c r="A1550" t="s">
        <v>879</v>
      </c>
      <c r="B1550" t="s">
        <v>175</v>
      </c>
      <c r="C1550" t="s">
        <v>133</v>
      </c>
      <c r="D1550" t="s">
        <v>705</v>
      </c>
      <c r="E1550" t="s">
        <v>106</v>
      </c>
      <c r="F1550">
        <v>40700</v>
      </c>
      <c r="G1550" t="s">
        <v>784</v>
      </c>
      <c r="I1550" t="s">
        <v>112</v>
      </c>
      <c r="J1550">
        <v>2026</v>
      </c>
      <c r="K1550">
        <v>5</v>
      </c>
      <c r="L1550" t="s">
        <v>95</v>
      </c>
      <c r="M1550">
        <v>115.89</v>
      </c>
      <c r="N1550">
        <v>1</v>
      </c>
      <c r="O1550">
        <v>115.89</v>
      </c>
      <c r="P1550" t="s">
        <v>704</v>
      </c>
    </row>
    <row r="1551" spans="1:17" hidden="1">
      <c r="A1551" t="s">
        <v>879</v>
      </c>
      <c r="B1551" t="s">
        <v>176</v>
      </c>
      <c r="C1551" t="s">
        <v>133</v>
      </c>
      <c r="D1551" t="s">
        <v>705</v>
      </c>
      <c r="E1551" t="s">
        <v>106</v>
      </c>
      <c r="F1551">
        <v>40700</v>
      </c>
      <c r="G1551" t="s">
        <v>784</v>
      </c>
      <c r="I1551" t="s">
        <v>112</v>
      </c>
      <c r="J1551">
        <v>2026</v>
      </c>
      <c r="K1551">
        <v>5</v>
      </c>
      <c r="L1551" t="s">
        <v>95</v>
      </c>
      <c r="M1551">
        <v>115.89</v>
      </c>
      <c r="N1551">
        <v>1</v>
      </c>
      <c r="O1551">
        <v>115.89</v>
      </c>
      <c r="P1551" t="s">
        <v>704</v>
      </c>
    </row>
    <row r="1552" spans="1:17" hidden="1">
      <c r="A1552" t="s">
        <v>879</v>
      </c>
      <c r="B1552" t="s">
        <v>760</v>
      </c>
      <c r="C1552" t="s">
        <v>133</v>
      </c>
      <c r="D1552" t="s">
        <v>705</v>
      </c>
      <c r="E1552" t="s">
        <v>103</v>
      </c>
      <c r="F1552">
        <v>40700</v>
      </c>
      <c r="G1552" t="s">
        <v>784</v>
      </c>
      <c r="I1552" t="s">
        <v>120</v>
      </c>
      <c r="J1552">
        <v>2026</v>
      </c>
      <c r="K1552">
        <v>5</v>
      </c>
      <c r="L1552" t="s">
        <v>95</v>
      </c>
      <c r="M1552">
        <v>228.2</v>
      </c>
      <c r="N1552">
        <v>1</v>
      </c>
      <c r="O1552">
        <v>228.2</v>
      </c>
      <c r="P1552" t="s">
        <v>704</v>
      </c>
      <c r="Q1552">
        <v>1</v>
      </c>
    </row>
    <row r="1553" spans="1:17" hidden="1">
      <c r="A1553" t="s">
        <v>879</v>
      </c>
      <c r="B1553" t="s">
        <v>760</v>
      </c>
      <c r="C1553" t="s">
        <v>133</v>
      </c>
      <c r="D1553" t="s">
        <v>705</v>
      </c>
      <c r="E1553" t="s">
        <v>105</v>
      </c>
      <c r="F1553">
        <v>40700</v>
      </c>
      <c r="G1553" t="s">
        <v>784</v>
      </c>
      <c r="I1553" t="s">
        <v>122</v>
      </c>
      <c r="J1553">
        <v>2026</v>
      </c>
      <c r="K1553">
        <v>5</v>
      </c>
      <c r="L1553" t="s">
        <v>95</v>
      </c>
      <c r="M1553">
        <v>81.11999999999999</v>
      </c>
      <c r="N1553">
        <v>1</v>
      </c>
      <c r="O1553">
        <v>81.11999999999999</v>
      </c>
      <c r="P1553" t="s">
        <v>704</v>
      </c>
    </row>
    <row r="1554" spans="1:17" hidden="1">
      <c r="A1554" t="s">
        <v>879</v>
      </c>
      <c r="B1554" t="s">
        <v>760</v>
      </c>
      <c r="C1554" t="s">
        <v>133</v>
      </c>
      <c r="D1554" t="s">
        <v>705</v>
      </c>
      <c r="E1554" t="s">
        <v>105</v>
      </c>
      <c r="F1554">
        <v>40700</v>
      </c>
      <c r="G1554" t="s">
        <v>784</v>
      </c>
      <c r="I1554" t="s">
        <v>123</v>
      </c>
      <c r="J1554">
        <v>2026</v>
      </c>
      <c r="K1554">
        <v>5</v>
      </c>
      <c r="L1554" t="s">
        <v>95</v>
      </c>
      <c r="M1554">
        <v>135.19999999999999</v>
      </c>
      <c r="N1554">
        <v>1</v>
      </c>
      <c r="O1554">
        <v>135.19999999999999</v>
      </c>
      <c r="P1554" t="s">
        <v>704</v>
      </c>
    </row>
    <row r="1555" spans="1:17" hidden="1">
      <c r="A1555" t="s">
        <v>879</v>
      </c>
      <c r="B1555" t="s">
        <v>760</v>
      </c>
      <c r="C1555" t="s">
        <v>133</v>
      </c>
      <c r="D1555" t="s">
        <v>705</v>
      </c>
      <c r="E1555" t="s">
        <v>106</v>
      </c>
      <c r="F1555">
        <v>40700</v>
      </c>
      <c r="G1555" t="s">
        <v>784</v>
      </c>
      <c r="I1555" t="s">
        <v>112</v>
      </c>
      <c r="J1555">
        <v>2026</v>
      </c>
      <c r="K1555">
        <v>5</v>
      </c>
      <c r="L1555" t="s">
        <v>95</v>
      </c>
      <c r="M1555">
        <v>115.89</v>
      </c>
      <c r="N1555">
        <v>1</v>
      </c>
      <c r="O1555">
        <v>115.89</v>
      </c>
      <c r="P1555" t="s">
        <v>704</v>
      </c>
    </row>
    <row r="1556" spans="1:17" hidden="1">
      <c r="A1556" t="s">
        <v>879</v>
      </c>
      <c r="B1556" t="s">
        <v>669</v>
      </c>
      <c r="C1556" t="s">
        <v>133</v>
      </c>
      <c r="D1556" t="s">
        <v>705</v>
      </c>
      <c r="E1556" t="s">
        <v>106</v>
      </c>
      <c r="F1556">
        <v>40700</v>
      </c>
      <c r="G1556" t="s">
        <v>784</v>
      </c>
      <c r="I1556" t="s">
        <v>112</v>
      </c>
      <c r="J1556">
        <v>2026</v>
      </c>
      <c r="K1556">
        <v>5</v>
      </c>
      <c r="L1556" t="s">
        <v>95</v>
      </c>
      <c r="M1556">
        <v>115.89</v>
      </c>
      <c r="N1556">
        <v>1</v>
      </c>
      <c r="O1556">
        <v>115.89</v>
      </c>
      <c r="P1556" t="s">
        <v>704</v>
      </c>
    </row>
    <row r="1557" spans="1:17" hidden="1">
      <c r="A1557" t="s">
        <v>879</v>
      </c>
      <c r="B1557" t="s">
        <v>761</v>
      </c>
      <c r="C1557" t="s">
        <v>133</v>
      </c>
      <c r="D1557" t="s">
        <v>705</v>
      </c>
      <c r="E1557" t="s">
        <v>106</v>
      </c>
      <c r="F1557">
        <v>40700</v>
      </c>
      <c r="G1557" t="s">
        <v>784</v>
      </c>
      <c r="I1557" t="s">
        <v>110</v>
      </c>
      <c r="J1557">
        <v>2026</v>
      </c>
      <c r="K1557">
        <v>5</v>
      </c>
      <c r="L1557" t="s">
        <v>95</v>
      </c>
      <c r="M1557">
        <v>95.63000000000001</v>
      </c>
      <c r="N1557">
        <v>1</v>
      </c>
      <c r="O1557">
        <v>95.63000000000001</v>
      </c>
      <c r="P1557" t="s">
        <v>704</v>
      </c>
    </row>
    <row r="1558" spans="1:17" hidden="1">
      <c r="A1558" t="s">
        <v>879</v>
      </c>
      <c r="B1558" t="s">
        <v>671</v>
      </c>
      <c r="C1558" t="s">
        <v>133</v>
      </c>
      <c r="D1558" t="s">
        <v>705</v>
      </c>
      <c r="E1558" t="s">
        <v>103</v>
      </c>
      <c r="F1558">
        <v>40700</v>
      </c>
      <c r="G1558" t="s">
        <v>784</v>
      </c>
      <c r="I1558" t="s">
        <v>120</v>
      </c>
      <c r="J1558">
        <v>2026</v>
      </c>
      <c r="K1558">
        <v>5</v>
      </c>
      <c r="L1558" t="s">
        <v>95</v>
      </c>
      <c r="M1558">
        <v>633.07999999999993</v>
      </c>
      <c r="N1558">
        <v>1</v>
      </c>
      <c r="O1558">
        <v>633.07999999999993</v>
      </c>
      <c r="P1558" t="s">
        <v>704</v>
      </c>
      <c r="Q1558">
        <v>1</v>
      </c>
    </row>
    <row r="1559" spans="1:17" hidden="1">
      <c r="A1559" t="s">
        <v>879</v>
      </c>
      <c r="B1559" t="s">
        <v>671</v>
      </c>
      <c r="C1559" t="s">
        <v>133</v>
      </c>
      <c r="D1559" t="s">
        <v>705</v>
      </c>
      <c r="E1559" t="s">
        <v>105</v>
      </c>
      <c r="F1559">
        <v>40700</v>
      </c>
      <c r="G1559" t="s">
        <v>784</v>
      </c>
      <c r="I1559" t="s">
        <v>122</v>
      </c>
      <c r="J1559">
        <v>2026</v>
      </c>
      <c r="K1559">
        <v>5</v>
      </c>
      <c r="L1559" t="s">
        <v>95</v>
      </c>
      <c r="M1559">
        <v>162.23999999999998</v>
      </c>
      <c r="N1559">
        <v>1</v>
      </c>
      <c r="O1559">
        <v>162.23999999999998</v>
      </c>
      <c r="P1559" t="s">
        <v>704</v>
      </c>
    </row>
    <row r="1560" spans="1:17" hidden="1">
      <c r="A1560" t="s">
        <v>879</v>
      </c>
      <c r="B1560" t="s">
        <v>671</v>
      </c>
      <c r="C1560" t="s">
        <v>133</v>
      </c>
      <c r="D1560" t="s">
        <v>705</v>
      </c>
      <c r="E1560" t="s">
        <v>105</v>
      </c>
      <c r="F1560">
        <v>40700</v>
      </c>
      <c r="G1560" t="s">
        <v>784</v>
      </c>
      <c r="I1560" t="s">
        <v>123</v>
      </c>
      <c r="J1560">
        <v>2026</v>
      </c>
      <c r="K1560">
        <v>5</v>
      </c>
      <c r="L1560" t="s">
        <v>95</v>
      </c>
      <c r="M1560">
        <v>270.39999999999998</v>
      </c>
      <c r="N1560">
        <v>1</v>
      </c>
      <c r="O1560">
        <v>270.39999999999998</v>
      </c>
      <c r="P1560" t="s">
        <v>704</v>
      </c>
    </row>
    <row r="1561" spans="1:17" hidden="1">
      <c r="A1561" t="s">
        <v>879</v>
      </c>
      <c r="B1561" t="s">
        <v>671</v>
      </c>
      <c r="C1561" t="s">
        <v>133</v>
      </c>
      <c r="D1561" t="s">
        <v>705</v>
      </c>
      <c r="E1561" t="s">
        <v>106</v>
      </c>
      <c r="F1561">
        <v>40700</v>
      </c>
      <c r="G1561" t="s">
        <v>784</v>
      </c>
      <c r="I1561" t="s">
        <v>112</v>
      </c>
      <c r="J1561">
        <v>2026</v>
      </c>
      <c r="K1561">
        <v>5</v>
      </c>
      <c r="L1561" t="s">
        <v>95</v>
      </c>
      <c r="M1561">
        <v>115.89</v>
      </c>
      <c r="N1561">
        <v>1</v>
      </c>
      <c r="O1561">
        <v>115.89</v>
      </c>
      <c r="P1561" t="s">
        <v>704</v>
      </c>
    </row>
    <row r="1562" spans="1:17" hidden="1">
      <c r="A1562" t="s">
        <v>879</v>
      </c>
      <c r="B1562" t="s">
        <v>182</v>
      </c>
      <c r="C1562" t="s">
        <v>133</v>
      </c>
      <c r="D1562" t="s">
        <v>705</v>
      </c>
      <c r="E1562" t="s">
        <v>106</v>
      </c>
      <c r="F1562">
        <v>40700</v>
      </c>
      <c r="G1562" t="s">
        <v>784</v>
      </c>
      <c r="I1562" t="s">
        <v>112</v>
      </c>
      <c r="J1562">
        <v>2026</v>
      </c>
      <c r="K1562">
        <v>5</v>
      </c>
      <c r="L1562" t="s">
        <v>95</v>
      </c>
      <c r="M1562">
        <v>115.89</v>
      </c>
      <c r="N1562">
        <v>1</v>
      </c>
      <c r="O1562">
        <v>115.89</v>
      </c>
      <c r="P1562" t="s">
        <v>704</v>
      </c>
    </row>
    <row r="1563" spans="1:17" hidden="1">
      <c r="A1563" t="s">
        <v>879</v>
      </c>
      <c r="B1563" t="s">
        <v>762</v>
      </c>
      <c r="C1563" t="s">
        <v>133</v>
      </c>
      <c r="D1563" t="s">
        <v>705</v>
      </c>
      <c r="E1563" t="s">
        <v>106</v>
      </c>
      <c r="F1563">
        <v>40700</v>
      </c>
      <c r="G1563" t="s">
        <v>784</v>
      </c>
      <c r="I1563" t="s">
        <v>112</v>
      </c>
      <c r="J1563">
        <v>2026</v>
      </c>
      <c r="K1563">
        <v>5</v>
      </c>
      <c r="L1563" t="s">
        <v>95</v>
      </c>
      <c r="M1563">
        <v>115.89</v>
      </c>
      <c r="N1563">
        <v>1</v>
      </c>
      <c r="O1563">
        <v>115.89</v>
      </c>
      <c r="P1563" t="s">
        <v>704</v>
      </c>
    </row>
    <row r="1564" spans="1:17" hidden="1">
      <c r="A1564" t="s">
        <v>879</v>
      </c>
      <c r="B1564" t="s">
        <v>186</v>
      </c>
      <c r="C1564" t="s">
        <v>133</v>
      </c>
      <c r="D1564" t="s">
        <v>705</v>
      </c>
      <c r="E1564" t="s">
        <v>106</v>
      </c>
      <c r="F1564">
        <v>40700</v>
      </c>
      <c r="G1564" t="s">
        <v>784</v>
      </c>
      <c r="I1564" t="s">
        <v>112</v>
      </c>
      <c r="J1564">
        <v>2026</v>
      </c>
      <c r="K1564">
        <v>5</v>
      </c>
      <c r="L1564" t="s">
        <v>95</v>
      </c>
      <c r="M1564">
        <v>115.89</v>
      </c>
      <c r="N1564">
        <v>1</v>
      </c>
      <c r="O1564">
        <v>115.89</v>
      </c>
      <c r="P1564" t="s">
        <v>704</v>
      </c>
    </row>
    <row r="1565" spans="1:17" hidden="1">
      <c r="A1565" t="s">
        <v>879</v>
      </c>
      <c r="B1565" t="s">
        <v>674</v>
      </c>
      <c r="C1565" t="s">
        <v>133</v>
      </c>
      <c r="D1565" t="s">
        <v>705</v>
      </c>
      <c r="E1565" t="s">
        <v>103</v>
      </c>
      <c r="F1565">
        <v>40700</v>
      </c>
      <c r="G1565" t="s">
        <v>784</v>
      </c>
      <c r="I1565" t="s">
        <v>120</v>
      </c>
      <c r="J1565">
        <v>2026</v>
      </c>
      <c r="K1565">
        <v>5</v>
      </c>
      <c r="L1565" t="s">
        <v>95</v>
      </c>
      <c r="M1565">
        <v>683.14</v>
      </c>
      <c r="N1565">
        <v>1</v>
      </c>
      <c r="O1565">
        <v>683.14</v>
      </c>
      <c r="P1565" t="s">
        <v>704</v>
      </c>
      <c r="Q1565">
        <v>1</v>
      </c>
    </row>
    <row r="1566" spans="1:17" hidden="1">
      <c r="A1566" t="s">
        <v>879</v>
      </c>
      <c r="B1566" t="s">
        <v>674</v>
      </c>
      <c r="C1566" t="s">
        <v>133</v>
      </c>
      <c r="D1566" t="s">
        <v>705</v>
      </c>
      <c r="E1566" t="s">
        <v>106</v>
      </c>
      <c r="F1566">
        <v>40700</v>
      </c>
      <c r="G1566" t="s">
        <v>784</v>
      </c>
      <c r="I1566" t="s">
        <v>112</v>
      </c>
      <c r="J1566">
        <v>2026</v>
      </c>
      <c r="K1566">
        <v>5</v>
      </c>
      <c r="L1566" t="s">
        <v>95</v>
      </c>
      <c r="M1566">
        <v>231.78</v>
      </c>
      <c r="N1566">
        <v>1</v>
      </c>
      <c r="O1566">
        <v>231.78</v>
      </c>
      <c r="P1566" t="s">
        <v>704</v>
      </c>
    </row>
    <row r="1567" spans="1:17" hidden="1">
      <c r="A1567" t="s">
        <v>879</v>
      </c>
      <c r="B1567" t="s">
        <v>763</v>
      </c>
      <c r="C1567" t="s">
        <v>133</v>
      </c>
      <c r="D1567" t="s">
        <v>705</v>
      </c>
      <c r="E1567" t="s">
        <v>106</v>
      </c>
      <c r="F1567">
        <v>40700</v>
      </c>
      <c r="G1567" t="s">
        <v>784</v>
      </c>
      <c r="I1567" t="s">
        <v>118</v>
      </c>
      <c r="J1567">
        <v>2026</v>
      </c>
      <c r="K1567">
        <v>5</v>
      </c>
      <c r="L1567" t="s">
        <v>95</v>
      </c>
      <c r="M1567">
        <v>115.89</v>
      </c>
      <c r="N1567">
        <v>1</v>
      </c>
      <c r="O1567">
        <v>115.89</v>
      </c>
      <c r="P1567" t="s">
        <v>704</v>
      </c>
    </row>
    <row r="1568" spans="1:17" hidden="1">
      <c r="A1568" t="s">
        <v>879</v>
      </c>
      <c r="B1568" t="s">
        <v>763</v>
      </c>
      <c r="C1568" t="s">
        <v>133</v>
      </c>
      <c r="D1568" t="s">
        <v>705</v>
      </c>
      <c r="E1568" t="s">
        <v>103</v>
      </c>
      <c r="F1568">
        <v>40700</v>
      </c>
      <c r="G1568" t="s">
        <v>784</v>
      </c>
      <c r="I1568" t="s">
        <v>120</v>
      </c>
      <c r="J1568">
        <v>2026</v>
      </c>
      <c r="K1568">
        <v>5</v>
      </c>
      <c r="L1568" t="s">
        <v>95</v>
      </c>
      <c r="M1568">
        <v>307.14</v>
      </c>
      <c r="N1568">
        <v>1</v>
      </c>
      <c r="O1568">
        <v>307.14</v>
      </c>
      <c r="P1568" t="s">
        <v>704</v>
      </c>
      <c r="Q1568">
        <v>1</v>
      </c>
    </row>
    <row r="1569" spans="1:17" hidden="1">
      <c r="A1569" t="s">
        <v>879</v>
      </c>
      <c r="B1569" t="s">
        <v>763</v>
      </c>
      <c r="C1569" t="s">
        <v>133</v>
      </c>
      <c r="D1569" t="s">
        <v>705</v>
      </c>
      <c r="E1569" t="s">
        <v>105</v>
      </c>
      <c r="F1569">
        <v>40700</v>
      </c>
      <c r="G1569" t="s">
        <v>784</v>
      </c>
      <c r="I1569" t="s">
        <v>122</v>
      </c>
      <c r="J1569">
        <v>2026</v>
      </c>
      <c r="K1569">
        <v>5</v>
      </c>
      <c r="L1569" t="s">
        <v>95</v>
      </c>
      <c r="M1569">
        <v>81.11999999999999</v>
      </c>
      <c r="N1569">
        <v>1</v>
      </c>
      <c r="O1569">
        <v>81.11999999999999</v>
      </c>
      <c r="P1569" t="s">
        <v>704</v>
      </c>
    </row>
    <row r="1570" spans="1:17" hidden="1">
      <c r="A1570" t="s">
        <v>879</v>
      </c>
      <c r="B1570" t="s">
        <v>763</v>
      </c>
      <c r="C1570" t="s">
        <v>133</v>
      </c>
      <c r="D1570" t="s">
        <v>705</v>
      </c>
      <c r="E1570" t="s">
        <v>105</v>
      </c>
      <c r="F1570">
        <v>40700</v>
      </c>
      <c r="G1570" t="s">
        <v>784</v>
      </c>
      <c r="I1570" t="s">
        <v>123</v>
      </c>
      <c r="J1570">
        <v>2026</v>
      </c>
      <c r="K1570">
        <v>5</v>
      </c>
      <c r="L1570" t="s">
        <v>95</v>
      </c>
      <c r="M1570">
        <v>135.19999999999999</v>
      </c>
      <c r="N1570">
        <v>1</v>
      </c>
      <c r="O1570">
        <v>135.19999999999999</v>
      </c>
      <c r="P1570" t="s">
        <v>704</v>
      </c>
    </row>
    <row r="1571" spans="1:17" hidden="1">
      <c r="A1571" t="s">
        <v>879</v>
      </c>
      <c r="B1571" t="s">
        <v>763</v>
      </c>
      <c r="C1571" t="s">
        <v>133</v>
      </c>
      <c r="D1571" t="s">
        <v>705</v>
      </c>
      <c r="E1571" t="s">
        <v>106</v>
      </c>
      <c r="F1571">
        <v>40700</v>
      </c>
      <c r="G1571" t="s">
        <v>784</v>
      </c>
      <c r="I1571" t="s">
        <v>112</v>
      </c>
      <c r="J1571">
        <v>2026</v>
      </c>
      <c r="K1571">
        <v>5</v>
      </c>
      <c r="L1571" t="s">
        <v>95</v>
      </c>
      <c r="M1571">
        <v>115.89</v>
      </c>
      <c r="N1571">
        <v>1</v>
      </c>
      <c r="O1571">
        <v>115.89</v>
      </c>
      <c r="P1571" t="s">
        <v>704</v>
      </c>
    </row>
    <row r="1572" spans="1:17" hidden="1">
      <c r="A1572" t="s">
        <v>879</v>
      </c>
      <c r="B1572" t="s">
        <v>189</v>
      </c>
      <c r="C1572" t="s">
        <v>133</v>
      </c>
      <c r="D1572" t="s">
        <v>705</v>
      </c>
      <c r="E1572" t="s">
        <v>106</v>
      </c>
      <c r="F1572">
        <v>40700</v>
      </c>
      <c r="G1572" t="s">
        <v>784</v>
      </c>
      <c r="I1572" t="s">
        <v>118</v>
      </c>
      <c r="J1572">
        <v>2026</v>
      </c>
      <c r="K1572">
        <v>5</v>
      </c>
      <c r="L1572" t="s">
        <v>95</v>
      </c>
      <c r="M1572">
        <v>115.89</v>
      </c>
      <c r="N1572">
        <v>1</v>
      </c>
      <c r="O1572">
        <v>115.89</v>
      </c>
      <c r="P1572" t="s">
        <v>704</v>
      </c>
    </row>
    <row r="1573" spans="1:17" hidden="1">
      <c r="A1573" t="s">
        <v>879</v>
      </c>
      <c r="B1573" t="s">
        <v>189</v>
      </c>
      <c r="C1573" t="s">
        <v>133</v>
      </c>
      <c r="D1573" t="s">
        <v>705</v>
      </c>
      <c r="E1573" t="s">
        <v>103</v>
      </c>
      <c r="F1573">
        <v>40700</v>
      </c>
      <c r="G1573" t="s">
        <v>784</v>
      </c>
      <c r="I1573" t="s">
        <v>120</v>
      </c>
      <c r="J1573">
        <v>2026</v>
      </c>
      <c r="K1573">
        <v>5</v>
      </c>
      <c r="L1573" t="s">
        <v>95</v>
      </c>
      <c r="M1573">
        <v>2056.6</v>
      </c>
      <c r="N1573">
        <v>1</v>
      </c>
      <c r="O1573">
        <v>2056.6</v>
      </c>
      <c r="P1573" t="s">
        <v>704</v>
      </c>
      <c r="Q1573">
        <v>1</v>
      </c>
    </row>
    <row r="1574" spans="1:17" hidden="1">
      <c r="A1574" t="s">
        <v>879</v>
      </c>
      <c r="B1574" t="s">
        <v>189</v>
      </c>
      <c r="C1574" t="s">
        <v>133</v>
      </c>
      <c r="D1574" t="s">
        <v>705</v>
      </c>
      <c r="E1574" t="s">
        <v>105</v>
      </c>
      <c r="F1574">
        <v>40700</v>
      </c>
      <c r="G1574" t="s">
        <v>784</v>
      </c>
      <c r="I1574" t="s">
        <v>122</v>
      </c>
      <c r="J1574">
        <v>2026</v>
      </c>
      <c r="K1574">
        <v>5</v>
      </c>
      <c r="L1574" t="s">
        <v>95</v>
      </c>
      <c r="M1574">
        <v>378.56</v>
      </c>
      <c r="N1574">
        <v>1</v>
      </c>
      <c r="O1574">
        <v>378.56</v>
      </c>
      <c r="P1574" t="s">
        <v>704</v>
      </c>
    </row>
    <row r="1575" spans="1:17" hidden="1">
      <c r="A1575" t="s">
        <v>879</v>
      </c>
      <c r="B1575" t="s">
        <v>189</v>
      </c>
      <c r="C1575" t="s">
        <v>133</v>
      </c>
      <c r="D1575" t="s">
        <v>705</v>
      </c>
      <c r="E1575" t="s">
        <v>105</v>
      </c>
      <c r="F1575">
        <v>40700</v>
      </c>
      <c r="G1575" t="s">
        <v>784</v>
      </c>
      <c r="I1575" t="s">
        <v>123</v>
      </c>
      <c r="J1575">
        <v>2026</v>
      </c>
      <c r="K1575">
        <v>5</v>
      </c>
      <c r="L1575" t="s">
        <v>95</v>
      </c>
      <c r="M1575">
        <v>540.79999999999995</v>
      </c>
      <c r="N1575">
        <v>1</v>
      </c>
      <c r="O1575">
        <v>540.79999999999995</v>
      </c>
      <c r="P1575" t="s">
        <v>704</v>
      </c>
    </row>
    <row r="1576" spans="1:17" hidden="1">
      <c r="A1576" t="s">
        <v>879</v>
      </c>
      <c r="B1576" t="s">
        <v>189</v>
      </c>
      <c r="C1576" t="s">
        <v>133</v>
      </c>
      <c r="D1576" t="s">
        <v>705</v>
      </c>
      <c r="E1576" t="s">
        <v>106</v>
      </c>
      <c r="F1576">
        <v>40700</v>
      </c>
      <c r="G1576" t="s">
        <v>784</v>
      </c>
      <c r="I1576" t="s">
        <v>112</v>
      </c>
      <c r="J1576">
        <v>2026</v>
      </c>
      <c r="K1576">
        <v>5</v>
      </c>
      <c r="L1576" t="s">
        <v>95</v>
      </c>
      <c r="M1576">
        <v>695.33999999999992</v>
      </c>
      <c r="N1576">
        <v>1</v>
      </c>
      <c r="O1576">
        <v>695.33999999999992</v>
      </c>
      <c r="P1576" t="s">
        <v>704</v>
      </c>
    </row>
    <row r="1577" spans="1:17" hidden="1">
      <c r="A1577" t="s">
        <v>879</v>
      </c>
      <c r="B1577" t="s">
        <v>191</v>
      </c>
      <c r="C1577" t="s">
        <v>133</v>
      </c>
      <c r="D1577" t="s">
        <v>705</v>
      </c>
      <c r="E1577" t="s">
        <v>106</v>
      </c>
      <c r="F1577">
        <v>40700</v>
      </c>
      <c r="G1577" t="s">
        <v>784</v>
      </c>
      <c r="I1577" t="s">
        <v>118</v>
      </c>
      <c r="J1577">
        <v>2026</v>
      </c>
      <c r="K1577">
        <v>5</v>
      </c>
      <c r="L1577" t="s">
        <v>95</v>
      </c>
      <c r="M1577">
        <v>115.89</v>
      </c>
      <c r="N1577">
        <v>1</v>
      </c>
      <c r="O1577">
        <v>115.89</v>
      </c>
      <c r="P1577" t="s">
        <v>704</v>
      </c>
    </row>
    <row r="1578" spans="1:17" hidden="1">
      <c r="A1578" t="s">
        <v>879</v>
      </c>
      <c r="B1578" t="s">
        <v>191</v>
      </c>
      <c r="C1578" t="s">
        <v>133</v>
      </c>
      <c r="D1578" t="s">
        <v>705</v>
      </c>
      <c r="E1578" t="s">
        <v>103</v>
      </c>
      <c r="F1578">
        <v>40700</v>
      </c>
      <c r="G1578" t="s">
        <v>784</v>
      </c>
      <c r="I1578" t="s">
        <v>120</v>
      </c>
      <c r="J1578">
        <v>2026</v>
      </c>
      <c r="K1578">
        <v>5</v>
      </c>
      <c r="L1578" t="s">
        <v>95</v>
      </c>
      <c r="M1578">
        <v>728.38</v>
      </c>
      <c r="N1578">
        <v>1</v>
      </c>
      <c r="O1578">
        <v>728.38</v>
      </c>
      <c r="P1578" t="s">
        <v>704</v>
      </c>
      <c r="Q1578">
        <v>1</v>
      </c>
    </row>
    <row r="1579" spans="1:17" hidden="1">
      <c r="A1579" t="s">
        <v>879</v>
      </c>
      <c r="B1579" t="s">
        <v>191</v>
      </c>
      <c r="C1579" t="s">
        <v>133</v>
      </c>
      <c r="D1579" t="s">
        <v>705</v>
      </c>
      <c r="E1579" t="s">
        <v>105</v>
      </c>
      <c r="F1579">
        <v>40700</v>
      </c>
      <c r="G1579" t="s">
        <v>784</v>
      </c>
      <c r="I1579" t="s">
        <v>122</v>
      </c>
      <c r="J1579">
        <v>2026</v>
      </c>
      <c r="K1579">
        <v>5</v>
      </c>
      <c r="L1579" t="s">
        <v>95</v>
      </c>
      <c r="M1579">
        <v>405.59999999999997</v>
      </c>
      <c r="N1579">
        <v>1</v>
      </c>
      <c r="O1579">
        <v>405.59999999999997</v>
      </c>
      <c r="P1579" t="s">
        <v>704</v>
      </c>
    </row>
    <row r="1580" spans="1:17" hidden="1">
      <c r="A1580" t="s">
        <v>879</v>
      </c>
      <c r="B1580" t="s">
        <v>191</v>
      </c>
      <c r="C1580" t="s">
        <v>133</v>
      </c>
      <c r="D1580" t="s">
        <v>705</v>
      </c>
      <c r="E1580" t="s">
        <v>105</v>
      </c>
      <c r="F1580">
        <v>40700</v>
      </c>
      <c r="G1580" t="s">
        <v>784</v>
      </c>
      <c r="I1580" t="s">
        <v>123</v>
      </c>
      <c r="J1580">
        <v>2026</v>
      </c>
      <c r="K1580">
        <v>5</v>
      </c>
      <c r="L1580" t="s">
        <v>95</v>
      </c>
      <c r="M1580">
        <v>676</v>
      </c>
      <c r="N1580">
        <v>1</v>
      </c>
      <c r="O1580">
        <v>676</v>
      </c>
      <c r="P1580" t="s">
        <v>704</v>
      </c>
    </row>
    <row r="1581" spans="1:17" hidden="1">
      <c r="A1581" t="s">
        <v>879</v>
      </c>
      <c r="B1581" t="s">
        <v>191</v>
      </c>
      <c r="C1581" t="s">
        <v>133</v>
      </c>
      <c r="D1581" t="s">
        <v>705</v>
      </c>
      <c r="E1581" t="s">
        <v>106</v>
      </c>
      <c r="F1581">
        <v>40700</v>
      </c>
      <c r="G1581" t="s">
        <v>784</v>
      </c>
      <c r="I1581" t="s">
        <v>112</v>
      </c>
      <c r="J1581">
        <v>2026</v>
      </c>
      <c r="K1581">
        <v>5</v>
      </c>
      <c r="L1581" t="s">
        <v>95</v>
      </c>
      <c r="M1581">
        <v>231.78</v>
      </c>
      <c r="N1581">
        <v>1</v>
      </c>
      <c r="O1581">
        <v>231.78</v>
      </c>
      <c r="P1581" t="s">
        <v>704</v>
      </c>
    </row>
    <row r="1582" spans="1:17" hidden="1">
      <c r="A1582" t="s">
        <v>879</v>
      </c>
      <c r="B1582" t="s">
        <v>676</v>
      </c>
      <c r="C1582" t="s">
        <v>133</v>
      </c>
      <c r="D1582" t="s">
        <v>705</v>
      </c>
      <c r="E1582" t="s">
        <v>103</v>
      </c>
      <c r="F1582">
        <v>40700</v>
      </c>
      <c r="G1582" t="s">
        <v>784</v>
      </c>
      <c r="I1582" t="s">
        <v>120</v>
      </c>
      <c r="J1582">
        <v>2026</v>
      </c>
      <c r="K1582">
        <v>5</v>
      </c>
      <c r="L1582" t="s">
        <v>95</v>
      </c>
      <c r="M1582">
        <v>325.94</v>
      </c>
      <c r="N1582">
        <v>1</v>
      </c>
      <c r="O1582">
        <v>325.94</v>
      </c>
      <c r="P1582" t="s">
        <v>704</v>
      </c>
      <c r="Q1582">
        <v>1</v>
      </c>
    </row>
    <row r="1583" spans="1:17" hidden="1">
      <c r="A1583" t="s">
        <v>879</v>
      </c>
      <c r="B1583" t="s">
        <v>676</v>
      </c>
      <c r="C1583" t="s">
        <v>133</v>
      </c>
      <c r="D1583" t="s">
        <v>705</v>
      </c>
      <c r="E1583" t="s">
        <v>106</v>
      </c>
      <c r="F1583">
        <v>40700</v>
      </c>
      <c r="G1583" t="s">
        <v>784</v>
      </c>
      <c r="I1583" t="s">
        <v>112</v>
      </c>
      <c r="J1583">
        <v>2026</v>
      </c>
      <c r="K1583">
        <v>5</v>
      </c>
      <c r="L1583" t="s">
        <v>95</v>
      </c>
      <c r="M1583">
        <v>115.89</v>
      </c>
      <c r="N1583">
        <v>1</v>
      </c>
      <c r="O1583">
        <v>115.89</v>
      </c>
      <c r="P1583" t="s">
        <v>704</v>
      </c>
    </row>
    <row r="1584" spans="1:17" hidden="1">
      <c r="A1584" t="s">
        <v>879</v>
      </c>
      <c r="B1584" t="s">
        <v>195</v>
      </c>
      <c r="C1584" t="s">
        <v>133</v>
      </c>
      <c r="D1584" t="s">
        <v>705</v>
      </c>
      <c r="E1584" t="s">
        <v>106</v>
      </c>
      <c r="F1584">
        <v>40700</v>
      </c>
      <c r="G1584" t="s">
        <v>784</v>
      </c>
      <c r="I1584" t="s">
        <v>110</v>
      </c>
      <c r="J1584">
        <v>2026</v>
      </c>
      <c r="K1584">
        <v>5</v>
      </c>
      <c r="L1584" t="s">
        <v>95</v>
      </c>
      <c r="M1584">
        <v>95.63000000000001</v>
      </c>
      <c r="N1584">
        <v>1</v>
      </c>
      <c r="O1584">
        <v>95.63000000000001</v>
      </c>
      <c r="P1584" t="s">
        <v>704</v>
      </c>
    </row>
    <row r="1585" spans="1:17" hidden="1">
      <c r="A1585" t="s">
        <v>879</v>
      </c>
      <c r="B1585" t="s">
        <v>195</v>
      </c>
      <c r="C1585" t="s">
        <v>133</v>
      </c>
      <c r="D1585" t="s">
        <v>705</v>
      </c>
      <c r="E1585" t="s">
        <v>106</v>
      </c>
      <c r="F1585">
        <v>40700</v>
      </c>
      <c r="G1585" t="s">
        <v>784</v>
      </c>
      <c r="I1585" t="s">
        <v>118</v>
      </c>
      <c r="J1585">
        <v>2026</v>
      </c>
      <c r="K1585">
        <v>5</v>
      </c>
      <c r="L1585" t="s">
        <v>95</v>
      </c>
      <c r="M1585">
        <v>115.89</v>
      </c>
      <c r="N1585">
        <v>1</v>
      </c>
      <c r="O1585">
        <v>115.89</v>
      </c>
      <c r="P1585" t="s">
        <v>704</v>
      </c>
    </row>
    <row r="1586" spans="1:17" hidden="1">
      <c r="A1586" t="s">
        <v>879</v>
      </c>
      <c r="B1586" t="s">
        <v>195</v>
      </c>
      <c r="C1586" t="s">
        <v>133</v>
      </c>
      <c r="D1586" t="s">
        <v>705</v>
      </c>
      <c r="E1586" t="s">
        <v>103</v>
      </c>
      <c r="F1586">
        <v>40700</v>
      </c>
      <c r="G1586" t="s">
        <v>784</v>
      </c>
      <c r="I1586" t="s">
        <v>120</v>
      </c>
      <c r="J1586">
        <v>2026</v>
      </c>
      <c r="K1586">
        <v>5</v>
      </c>
      <c r="L1586" t="s">
        <v>95</v>
      </c>
      <c r="M1586">
        <v>307.14</v>
      </c>
      <c r="N1586">
        <v>1</v>
      </c>
      <c r="O1586">
        <v>307.14</v>
      </c>
      <c r="P1586" t="s">
        <v>704</v>
      </c>
      <c r="Q1586">
        <v>1</v>
      </c>
    </row>
    <row r="1587" spans="1:17" hidden="1">
      <c r="A1587" t="s">
        <v>879</v>
      </c>
      <c r="B1587" t="s">
        <v>195</v>
      </c>
      <c r="C1587" t="s">
        <v>133</v>
      </c>
      <c r="D1587" t="s">
        <v>705</v>
      </c>
      <c r="E1587" t="s">
        <v>105</v>
      </c>
      <c r="F1587">
        <v>40700</v>
      </c>
      <c r="G1587" t="s">
        <v>784</v>
      </c>
      <c r="I1587" t="s">
        <v>122</v>
      </c>
      <c r="J1587">
        <v>2026</v>
      </c>
      <c r="K1587">
        <v>5</v>
      </c>
      <c r="L1587" t="s">
        <v>95</v>
      </c>
      <c r="M1587">
        <v>162.23999999999998</v>
      </c>
      <c r="N1587">
        <v>1</v>
      </c>
      <c r="O1587">
        <v>162.23999999999998</v>
      </c>
      <c r="P1587" t="s">
        <v>704</v>
      </c>
    </row>
    <row r="1588" spans="1:17" hidden="1">
      <c r="A1588" t="s">
        <v>879</v>
      </c>
      <c r="B1588" t="s">
        <v>195</v>
      </c>
      <c r="C1588" t="s">
        <v>133</v>
      </c>
      <c r="D1588" t="s">
        <v>705</v>
      </c>
      <c r="E1588" t="s">
        <v>105</v>
      </c>
      <c r="F1588">
        <v>40700</v>
      </c>
      <c r="G1588" t="s">
        <v>784</v>
      </c>
      <c r="I1588" t="s">
        <v>123</v>
      </c>
      <c r="J1588">
        <v>2026</v>
      </c>
      <c r="K1588">
        <v>5</v>
      </c>
      <c r="L1588" t="s">
        <v>95</v>
      </c>
      <c r="M1588">
        <v>270.39999999999998</v>
      </c>
      <c r="N1588">
        <v>1</v>
      </c>
      <c r="O1588">
        <v>270.39999999999998</v>
      </c>
      <c r="P1588" t="s">
        <v>704</v>
      </c>
    </row>
    <row r="1589" spans="1:17" hidden="1">
      <c r="A1589" t="s">
        <v>879</v>
      </c>
      <c r="B1589" t="s">
        <v>195</v>
      </c>
      <c r="C1589" t="s">
        <v>133</v>
      </c>
      <c r="D1589" t="s">
        <v>705</v>
      </c>
      <c r="E1589" t="s">
        <v>106</v>
      </c>
      <c r="F1589">
        <v>40700</v>
      </c>
      <c r="G1589" t="s">
        <v>784</v>
      </c>
      <c r="I1589" t="s">
        <v>112</v>
      </c>
      <c r="J1589">
        <v>2026</v>
      </c>
      <c r="K1589">
        <v>5</v>
      </c>
      <c r="L1589" t="s">
        <v>95</v>
      </c>
      <c r="M1589">
        <v>231.78</v>
      </c>
      <c r="N1589">
        <v>1</v>
      </c>
      <c r="O1589">
        <v>231.78</v>
      </c>
      <c r="P1589" t="s">
        <v>704</v>
      </c>
    </row>
    <row r="1590" spans="1:17" hidden="1">
      <c r="A1590" t="s">
        <v>879</v>
      </c>
      <c r="B1590" t="s">
        <v>199</v>
      </c>
      <c r="C1590" t="s">
        <v>133</v>
      </c>
      <c r="D1590" t="s">
        <v>705</v>
      </c>
      <c r="E1590" t="s">
        <v>106</v>
      </c>
      <c r="F1590">
        <v>40700</v>
      </c>
      <c r="G1590" t="s">
        <v>784</v>
      </c>
      <c r="I1590" t="s">
        <v>118</v>
      </c>
      <c r="J1590">
        <v>2026</v>
      </c>
      <c r="K1590">
        <v>5</v>
      </c>
      <c r="L1590" t="s">
        <v>95</v>
      </c>
      <c r="M1590">
        <v>231.78</v>
      </c>
      <c r="N1590">
        <v>1</v>
      </c>
      <c r="O1590">
        <v>231.78</v>
      </c>
      <c r="P1590" t="s">
        <v>704</v>
      </c>
    </row>
    <row r="1591" spans="1:17" hidden="1">
      <c r="A1591" t="s">
        <v>879</v>
      </c>
      <c r="B1591" t="s">
        <v>199</v>
      </c>
      <c r="C1591" t="s">
        <v>133</v>
      </c>
      <c r="D1591" t="s">
        <v>705</v>
      </c>
      <c r="E1591" t="s">
        <v>103</v>
      </c>
      <c r="F1591">
        <v>40700</v>
      </c>
      <c r="G1591" t="s">
        <v>784</v>
      </c>
      <c r="I1591" t="s">
        <v>120</v>
      </c>
      <c r="J1591">
        <v>2026</v>
      </c>
      <c r="K1591">
        <v>5</v>
      </c>
      <c r="L1591" t="s">
        <v>95</v>
      </c>
      <c r="M1591">
        <v>664.34</v>
      </c>
      <c r="N1591">
        <v>1</v>
      </c>
      <c r="O1591">
        <v>664.34</v>
      </c>
      <c r="P1591" t="s">
        <v>704</v>
      </c>
      <c r="Q1591">
        <v>1</v>
      </c>
    </row>
    <row r="1592" spans="1:17" hidden="1">
      <c r="A1592" t="s">
        <v>879</v>
      </c>
      <c r="B1592" t="s">
        <v>199</v>
      </c>
      <c r="C1592" t="s">
        <v>133</v>
      </c>
      <c r="D1592" t="s">
        <v>705</v>
      </c>
      <c r="E1592" t="s">
        <v>105</v>
      </c>
      <c r="F1592">
        <v>40700</v>
      </c>
      <c r="G1592" t="s">
        <v>784</v>
      </c>
      <c r="I1592" t="s">
        <v>122</v>
      </c>
      <c r="J1592">
        <v>2026</v>
      </c>
      <c r="K1592">
        <v>5</v>
      </c>
      <c r="L1592" t="s">
        <v>95</v>
      </c>
      <c r="M1592">
        <v>135.19999999999999</v>
      </c>
      <c r="N1592">
        <v>1</v>
      </c>
      <c r="O1592">
        <v>135.19999999999999</v>
      </c>
      <c r="P1592" t="s">
        <v>704</v>
      </c>
    </row>
    <row r="1593" spans="1:17" hidden="1">
      <c r="A1593" t="s">
        <v>879</v>
      </c>
      <c r="B1593" t="s">
        <v>199</v>
      </c>
      <c r="C1593" t="s">
        <v>133</v>
      </c>
      <c r="D1593" t="s">
        <v>705</v>
      </c>
      <c r="E1593" t="s">
        <v>105</v>
      </c>
      <c r="F1593">
        <v>40700</v>
      </c>
      <c r="G1593" t="s">
        <v>784</v>
      </c>
      <c r="I1593" t="s">
        <v>123</v>
      </c>
      <c r="J1593">
        <v>2026</v>
      </c>
      <c r="K1593">
        <v>5</v>
      </c>
      <c r="L1593" t="s">
        <v>95</v>
      </c>
      <c r="M1593">
        <v>135.19999999999999</v>
      </c>
      <c r="N1593">
        <v>1</v>
      </c>
      <c r="O1593">
        <v>135.19999999999999</v>
      </c>
      <c r="P1593" t="s">
        <v>704</v>
      </c>
    </row>
    <row r="1594" spans="1:17" hidden="1">
      <c r="A1594" t="s">
        <v>879</v>
      </c>
      <c r="B1594" t="s">
        <v>199</v>
      </c>
      <c r="C1594" t="s">
        <v>133</v>
      </c>
      <c r="D1594" t="s">
        <v>705</v>
      </c>
      <c r="E1594" t="s">
        <v>106</v>
      </c>
      <c r="F1594">
        <v>40700</v>
      </c>
      <c r="G1594" t="s">
        <v>784</v>
      </c>
      <c r="I1594" t="s">
        <v>112</v>
      </c>
      <c r="J1594">
        <v>2026</v>
      </c>
      <c r="K1594">
        <v>5</v>
      </c>
      <c r="L1594" t="s">
        <v>95</v>
      </c>
      <c r="M1594">
        <v>115.89</v>
      </c>
      <c r="N1594">
        <v>1</v>
      </c>
      <c r="O1594">
        <v>115.89</v>
      </c>
      <c r="P1594" t="s">
        <v>704</v>
      </c>
    </row>
    <row r="1595" spans="1:17" hidden="1">
      <c r="A1595" t="s">
        <v>879</v>
      </c>
      <c r="B1595" t="s">
        <v>201</v>
      </c>
      <c r="C1595" t="s">
        <v>133</v>
      </c>
      <c r="D1595" t="s">
        <v>705</v>
      </c>
      <c r="E1595" t="s">
        <v>103</v>
      </c>
      <c r="F1595">
        <v>40700</v>
      </c>
      <c r="G1595" t="s">
        <v>784</v>
      </c>
      <c r="I1595" t="s">
        <v>120</v>
      </c>
      <c r="J1595">
        <v>2026</v>
      </c>
      <c r="K1595">
        <v>5</v>
      </c>
      <c r="L1595" t="s">
        <v>95</v>
      </c>
      <c r="M1595">
        <v>457.53999999999996</v>
      </c>
      <c r="N1595">
        <v>1</v>
      </c>
      <c r="O1595">
        <v>457.53999999999996</v>
      </c>
      <c r="P1595" t="s">
        <v>704</v>
      </c>
      <c r="Q1595">
        <v>1</v>
      </c>
    </row>
    <row r="1596" spans="1:17" hidden="1">
      <c r="A1596" t="s">
        <v>879</v>
      </c>
      <c r="B1596" t="s">
        <v>201</v>
      </c>
      <c r="C1596" t="s">
        <v>133</v>
      </c>
      <c r="D1596" t="s">
        <v>705</v>
      </c>
      <c r="E1596" t="s">
        <v>106</v>
      </c>
      <c r="F1596">
        <v>40700</v>
      </c>
      <c r="G1596" t="s">
        <v>784</v>
      </c>
      <c r="I1596" t="s">
        <v>112</v>
      </c>
      <c r="J1596">
        <v>2026</v>
      </c>
      <c r="K1596">
        <v>5</v>
      </c>
      <c r="L1596" t="s">
        <v>95</v>
      </c>
      <c r="M1596">
        <v>115.89</v>
      </c>
      <c r="N1596">
        <v>1</v>
      </c>
      <c r="O1596">
        <v>115.89</v>
      </c>
      <c r="P1596" t="s">
        <v>704</v>
      </c>
    </row>
    <row r="1597" spans="1:17" hidden="1">
      <c r="A1597" t="s">
        <v>879</v>
      </c>
      <c r="B1597" t="s">
        <v>611</v>
      </c>
      <c r="C1597" t="s">
        <v>133</v>
      </c>
      <c r="D1597" t="s">
        <v>705</v>
      </c>
      <c r="E1597" t="s">
        <v>106</v>
      </c>
      <c r="F1597">
        <v>40700</v>
      </c>
      <c r="G1597" t="s">
        <v>784</v>
      </c>
      <c r="I1597" t="s">
        <v>118</v>
      </c>
      <c r="J1597">
        <v>2026</v>
      </c>
      <c r="K1597">
        <v>5</v>
      </c>
      <c r="L1597" t="s">
        <v>95</v>
      </c>
      <c r="M1597">
        <v>231.78</v>
      </c>
      <c r="N1597">
        <v>1</v>
      </c>
      <c r="O1597">
        <v>231.78</v>
      </c>
      <c r="P1597" t="s">
        <v>704</v>
      </c>
    </row>
    <row r="1598" spans="1:17" hidden="1">
      <c r="A1598" t="s">
        <v>879</v>
      </c>
      <c r="B1598" t="s">
        <v>611</v>
      </c>
      <c r="C1598" t="s">
        <v>133</v>
      </c>
      <c r="D1598" t="s">
        <v>705</v>
      </c>
      <c r="E1598" t="s">
        <v>103</v>
      </c>
      <c r="F1598">
        <v>40700</v>
      </c>
      <c r="G1598" t="s">
        <v>784</v>
      </c>
      <c r="I1598" t="s">
        <v>120</v>
      </c>
      <c r="J1598">
        <v>2026</v>
      </c>
      <c r="K1598">
        <v>5</v>
      </c>
      <c r="L1598" t="s">
        <v>95</v>
      </c>
      <c r="M1598">
        <v>127.9</v>
      </c>
      <c r="N1598">
        <v>1</v>
      </c>
      <c r="O1598">
        <v>127.9</v>
      </c>
      <c r="P1598" t="s">
        <v>704</v>
      </c>
      <c r="Q1598">
        <v>1</v>
      </c>
    </row>
    <row r="1599" spans="1:17" hidden="1">
      <c r="A1599" t="s">
        <v>879</v>
      </c>
      <c r="B1599" t="s">
        <v>611</v>
      </c>
      <c r="C1599" t="s">
        <v>133</v>
      </c>
      <c r="D1599" t="s">
        <v>705</v>
      </c>
      <c r="E1599" t="s">
        <v>105</v>
      </c>
      <c r="F1599">
        <v>40700</v>
      </c>
      <c r="G1599" t="s">
        <v>784</v>
      </c>
      <c r="I1599" t="s">
        <v>122</v>
      </c>
      <c r="J1599">
        <v>2026</v>
      </c>
      <c r="K1599">
        <v>5</v>
      </c>
      <c r="L1599" t="s">
        <v>95</v>
      </c>
      <c r="M1599">
        <v>81.11999999999999</v>
      </c>
      <c r="N1599">
        <v>1</v>
      </c>
      <c r="O1599">
        <v>81.11999999999999</v>
      </c>
      <c r="P1599" t="s">
        <v>704</v>
      </c>
    </row>
    <row r="1600" spans="1:17" hidden="1">
      <c r="A1600" t="s">
        <v>879</v>
      </c>
      <c r="B1600" t="s">
        <v>611</v>
      </c>
      <c r="C1600" t="s">
        <v>133</v>
      </c>
      <c r="D1600" t="s">
        <v>705</v>
      </c>
      <c r="E1600" t="s">
        <v>105</v>
      </c>
      <c r="F1600">
        <v>40700</v>
      </c>
      <c r="G1600" t="s">
        <v>784</v>
      </c>
      <c r="I1600" t="s">
        <v>123</v>
      </c>
      <c r="J1600">
        <v>2026</v>
      </c>
      <c r="K1600">
        <v>5</v>
      </c>
      <c r="L1600" t="s">
        <v>95</v>
      </c>
      <c r="M1600">
        <v>135.19999999999999</v>
      </c>
      <c r="N1600">
        <v>1</v>
      </c>
      <c r="O1600">
        <v>135.19999999999999</v>
      </c>
      <c r="P1600" t="s">
        <v>704</v>
      </c>
    </row>
    <row r="1601" spans="1:17" hidden="1">
      <c r="A1601" t="s">
        <v>879</v>
      </c>
      <c r="B1601" t="s">
        <v>611</v>
      </c>
      <c r="C1601" t="s">
        <v>133</v>
      </c>
      <c r="D1601" t="s">
        <v>705</v>
      </c>
      <c r="E1601" t="s">
        <v>106</v>
      </c>
      <c r="F1601">
        <v>40700</v>
      </c>
      <c r="G1601" t="s">
        <v>784</v>
      </c>
      <c r="I1601" t="s">
        <v>112</v>
      </c>
      <c r="J1601">
        <v>2026</v>
      </c>
      <c r="K1601">
        <v>5</v>
      </c>
      <c r="L1601" t="s">
        <v>95</v>
      </c>
      <c r="M1601">
        <v>115.89</v>
      </c>
      <c r="N1601">
        <v>1</v>
      </c>
      <c r="O1601">
        <v>115.89</v>
      </c>
      <c r="P1601" t="s">
        <v>704</v>
      </c>
    </row>
    <row r="1602" spans="1:17" hidden="1">
      <c r="A1602" t="s">
        <v>879</v>
      </c>
      <c r="B1602" t="s">
        <v>202</v>
      </c>
      <c r="C1602" t="s">
        <v>133</v>
      </c>
      <c r="D1602" t="s">
        <v>705</v>
      </c>
      <c r="E1602" t="s">
        <v>103</v>
      </c>
      <c r="F1602">
        <v>40700</v>
      </c>
      <c r="G1602" t="s">
        <v>784</v>
      </c>
      <c r="I1602" t="s">
        <v>120</v>
      </c>
      <c r="J1602">
        <v>2026</v>
      </c>
      <c r="K1602">
        <v>5</v>
      </c>
      <c r="L1602" t="s">
        <v>95</v>
      </c>
      <c r="M1602">
        <v>134.79999999999998</v>
      </c>
      <c r="N1602">
        <v>1</v>
      </c>
      <c r="O1602">
        <v>134.79999999999998</v>
      </c>
      <c r="P1602" t="s">
        <v>704</v>
      </c>
      <c r="Q1602">
        <v>1</v>
      </c>
    </row>
    <row r="1603" spans="1:17" hidden="1">
      <c r="A1603" t="s">
        <v>879</v>
      </c>
      <c r="B1603" t="s">
        <v>202</v>
      </c>
      <c r="C1603" t="s">
        <v>133</v>
      </c>
      <c r="D1603" t="s">
        <v>705</v>
      </c>
      <c r="E1603" t="s">
        <v>105</v>
      </c>
      <c r="F1603">
        <v>40700</v>
      </c>
      <c r="G1603" t="s">
        <v>784</v>
      </c>
      <c r="I1603" t="s">
        <v>122</v>
      </c>
      <c r="J1603">
        <v>2026</v>
      </c>
      <c r="K1603">
        <v>5</v>
      </c>
      <c r="L1603" t="s">
        <v>95</v>
      </c>
      <c r="M1603">
        <v>81.11999999999999</v>
      </c>
      <c r="N1603">
        <v>1</v>
      </c>
      <c r="O1603">
        <v>81.11999999999999</v>
      </c>
      <c r="P1603" t="s">
        <v>704</v>
      </c>
    </row>
    <row r="1604" spans="1:17" hidden="1">
      <c r="A1604" t="s">
        <v>879</v>
      </c>
      <c r="B1604" t="s">
        <v>202</v>
      </c>
      <c r="C1604" t="s">
        <v>133</v>
      </c>
      <c r="D1604" t="s">
        <v>705</v>
      </c>
      <c r="E1604" t="s">
        <v>105</v>
      </c>
      <c r="F1604">
        <v>40700</v>
      </c>
      <c r="G1604" t="s">
        <v>784</v>
      </c>
      <c r="I1604" t="s">
        <v>123</v>
      </c>
      <c r="J1604">
        <v>2026</v>
      </c>
      <c r="K1604">
        <v>5</v>
      </c>
      <c r="L1604" t="s">
        <v>95</v>
      </c>
      <c r="M1604">
        <v>135.19999999999999</v>
      </c>
      <c r="N1604">
        <v>1</v>
      </c>
      <c r="O1604">
        <v>135.19999999999999</v>
      </c>
      <c r="P1604" t="s">
        <v>704</v>
      </c>
    </row>
    <row r="1605" spans="1:17" hidden="1">
      <c r="A1605" t="s">
        <v>879</v>
      </c>
      <c r="B1605" t="s">
        <v>202</v>
      </c>
      <c r="C1605" t="s">
        <v>133</v>
      </c>
      <c r="D1605" t="s">
        <v>705</v>
      </c>
      <c r="E1605" t="s">
        <v>106</v>
      </c>
      <c r="F1605">
        <v>40700</v>
      </c>
      <c r="G1605" t="s">
        <v>784</v>
      </c>
      <c r="I1605" t="s">
        <v>112</v>
      </c>
      <c r="J1605">
        <v>2026</v>
      </c>
      <c r="K1605">
        <v>5</v>
      </c>
      <c r="L1605" t="s">
        <v>95</v>
      </c>
      <c r="M1605">
        <v>231.78</v>
      </c>
      <c r="N1605">
        <v>1</v>
      </c>
      <c r="O1605">
        <v>231.78</v>
      </c>
      <c r="P1605" t="s">
        <v>704</v>
      </c>
    </row>
    <row r="1606" spans="1:17" hidden="1">
      <c r="A1606" t="s">
        <v>879</v>
      </c>
      <c r="B1606" t="s">
        <v>206</v>
      </c>
      <c r="C1606" t="s">
        <v>133</v>
      </c>
      <c r="D1606" t="s">
        <v>705</v>
      </c>
      <c r="E1606" t="s">
        <v>106</v>
      </c>
      <c r="F1606">
        <v>40700</v>
      </c>
      <c r="G1606" t="s">
        <v>784</v>
      </c>
      <c r="I1606" t="s">
        <v>112</v>
      </c>
      <c r="J1606">
        <v>2026</v>
      </c>
      <c r="K1606">
        <v>5</v>
      </c>
      <c r="L1606" t="s">
        <v>95</v>
      </c>
      <c r="M1606">
        <v>115.89</v>
      </c>
      <c r="N1606">
        <v>1</v>
      </c>
      <c r="O1606">
        <v>115.89</v>
      </c>
      <c r="P1606" t="s">
        <v>704</v>
      </c>
    </row>
    <row r="1607" spans="1:17" hidden="1">
      <c r="A1607" t="s">
        <v>879</v>
      </c>
      <c r="B1607" t="s">
        <v>207</v>
      </c>
      <c r="C1607" t="s">
        <v>133</v>
      </c>
      <c r="D1607" t="s">
        <v>705</v>
      </c>
      <c r="E1607" t="s">
        <v>106</v>
      </c>
      <c r="F1607">
        <v>40700</v>
      </c>
      <c r="G1607" t="s">
        <v>784</v>
      </c>
      <c r="I1607" t="s">
        <v>118</v>
      </c>
      <c r="J1607">
        <v>2026</v>
      </c>
      <c r="K1607">
        <v>5</v>
      </c>
      <c r="L1607" t="s">
        <v>95</v>
      </c>
      <c r="M1607">
        <v>115.89</v>
      </c>
      <c r="N1607">
        <v>1</v>
      </c>
      <c r="O1607">
        <v>115.89</v>
      </c>
      <c r="P1607" t="s">
        <v>704</v>
      </c>
    </row>
    <row r="1608" spans="1:17" hidden="1">
      <c r="A1608" t="s">
        <v>879</v>
      </c>
      <c r="B1608" t="s">
        <v>207</v>
      </c>
      <c r="C1608" t="s">
        <v>133</v>
      </c>
      <c r="D1608" t="s">
        <v>705</v>
      </c>
      <c r="E1608" t="s">
        <v>103</v>
      </c>
      <c r="F1608">
        <v>40700</v>
      </c>
      <c r="G1608" t="s">
        <v>784</v>
      </c>
      <c r="I1608" t="s">
        <v>120</v>
      </c>
      <c r="J1608">
        <v>2026</v>
      </c>
      <c r="K1608">
        <v>5</v>
      </c>
      <c r="L1608" t="s">
        <v>95</v>
      </c>
      <c r="M1608">
        <v>114.1</v>
      </c>
      <c r="N1608">
        <v>1</v>
      </c>
      <c r="O1608">
        <v>114.1</v>
      </c>
      <c r="P1608" t="s">
        <v>704</v>
      </c>
      <c r="Q1608">
        <v>1</v>
      </c>
    </row>
    <row r="1609" spans="1:17" hidden="1">
      <c r="A1609" t="s">
        <v>879</v>
      </c>
      <c r="B1609" t="s">
        <v>207</v>
      </c>
      <c r="C1609" t="s">
        <v>133</v>
      </c>
      <c r="D1609" t="s">
        <v>705</v>
      </c>
      <c r="E1609" t="s">
        <v>105</v>
      </c>
      <c r="F1609">
        <v>40700</v>
      </c>
      <c r="G1609" t="s">
        <v>784</v>
      </c>
      <c r="I1609" t="s">
        <v>122</v>
      </c>
      <c r="J1609">
        <v>2026</v>
      </c>
      <c r="K1609">
        <v>5</v>
      </c>
      <c r="L1609" t="s">
        <v>95</v>
      </c>
      <c r="M1609">
        <v>162.23999999999998</v>
      </c>
      <c r="N1609">
        <v>1</v>
      </c>
      <c r="O1609">
        <v>162.23999999999998</v>
      </c>
      <c r="P1609" t="s">
        <v>704</v>
      </c>
    </row>
    <row r="1610" spans="1:17" hidden="1">
      <c r="A1610" t="s">
        <v>879</v>
      </c>
      <c r="B1610" t="s">
        <v>207</v>
      </c>
      <c r="C1610" t="s">
        <v>133</v>
      </c>
      <c r="D1610" t="s">
        <v>705</v>
      </c>
      <c r="E1610" t="s">
        <v>105</v>
      </c>
      <c r="F1610">
        <v>40700</v>
      </c>
      <c r="G1610" t="s">
        <v>784</v>
      </c>
      <c r="I1610" t="s">
        <v>123</v>
      </c>
      <c r="J1610">
        <v>2026</v>
      </c>
      <c r="K1610">
        <v>5</v>
      </c>
      <c r="L1610" t="s">
        <v>95</v>
      </c>
      <c r="M1610">
        <v>270.39999999999998</v>
      </c>
      <c r="N1610">
        <v>1</v>
      </c>
      <c r="O1610">
        <v>270.39999999999998</v>
      </c>
      <c r="P1610" t="s">
        <v>704</v>
      </c>
    </row>
    <row r="1611" spans="1:17" hidden="1">
      <c r="A1611" t="s">
        <v>879</v>
      </c>
      <c r="B1611" t="s">
        <v>207</v>
      </c>
      <c r="C1611" t="s">
        <v>133</v>
      </c>
      <c r="D1611" t="s">
        <v>705</v>
      </c>
      <c r="E1611" t="s">
        <v>106</v>
      </c>
      <c r="F1611">
        <v>40700</v>
      </c>
      <c r="G1611" t="s">
        <v>784</v>
      </c>
      <c r="I1611" t="s">
        <v>112</v>
      </c>
      <c r="J1611">
        <v>2026</v>
      </c>
      <c r="K1611">
        <v>5</v>
      </c>
      <c r="L1611" t="s">
        <v>95</v>
      </c>
      <c r="M1611">
        <v>231.78</v>
      </c>
      <c r="N1611">
        <v>1</v>
      </c>
      <c r="O1611">
        <v>231.78</v>
      </c>
      <c r="P1611" t="s">
        <v>704</v>
      </c>
    </row>
    <row r="1612" spans="1:17" hidden="1">
      <c r="A1612" t="s">
        <v>879</v>
      </c>
      <c r="B1612" t="s">
        <v>208</v>
      </c>
      <c r="C1612" t="s">
        <v>133</v>
      </c>
      <c r="D1612" t="s">
        <v>705</v>
      </c>
      <c r="E1612" t="s">
        <v>106</v>
      </c>
      <c r="F1612">
        <v>40700</v>
      </c>
      <c r="G1612" t="s">
        <v>784</v>
      </c>
      <c r="I1612" t="s">
        <v>118</v>
      </c>
      <c r="J1612">
        <v>2026</v>
      </c>
      <c r="K1612">
        <v>5</v>
      </c>
      <c r="L1612" t="s">
        <v>95</v>
      </c>
      <c r="M1612">
        <v>115.89</v>
      </c>
      <c r="N1612">
        <v>1</v>
      </c>
      <c r="O1612">
        <v>115.89</v>
      </c>
      <c r="P1612" t="s">
        <v>704</v>
      </c>
    </row>
    <row r="1613" spans="1:17" hidden="1">
      <c r="A1613" t="s">
        <v>879</v>
      </c>
      <c r="B1613" t="s">
        <v>208</v>
      </c>
      <c r="C1613" t="s">
        <v>133</v>
      </c>
      <c r="D1613" t="s">
        <v>705</v>
      </c>
      <c r="E1613" t="s">
        <v>103</v>
      </c>
      <c r="F1613">
        <v>40700</v>
      </c>
      <c r="G1613" t="s">
        <v>784</v>
      </c>
      <c r="I1613" t="s">
        <v>120</v>
      </c>
      <c r="J1613">
        <v>2026</v>
      </c>
      <c r="K1613">
        <v>5</v>
      </c>
      <c r="L1613" t="s">
        <v>95</v>
      </c>
      <c r="M1613">
        <v>114.1</v>
      </c>
      <c r="N1613">
        <v>1</v>
      </c>
      <c r="O1613">
        <v>114.1</v>
      </c>
      <c r="P1613" t="s">
        <v>704</v>
      </c>
      <c r="Q1613">
        <v>1</v>
      </c>
    </row>
    <row r="1614" spans="1:17" hidden="1">
      <c r="A1614" t="s">
        <v>879</v>
      </c>
      <c r="B1614" t="s">
        <v>208</v>
      </c>
      <c r="C1614" t="s">
        <v>133</v>
      </c>
      <c r="D1614" t="s">
        <v>705</v>
      </c>
      <c r="E1614" t="s">
        <v>105</v>
      </c>
      <c r="F1614">
        <v>40700</v>
      </c>
      <c r="G1614" t="s">
        <v>784</v>
      </c>
      <c r="I1614" t="s">
        <v>122</v>
      </c>
      <c r="J1614">
        <v>2026</v>
      </c>
      <c r="K1614">
        <v>5</v>
      </c>
      <c r="L1614" t="s">
        <v>95</v>
      </c>
      <c r="M1614">
        <v>162.23999999999998</v>
      </c>
      <c r="N1614">
        <v>1</v>
      </c>
      <c r="O1614">
        <v>162.23999999999998</v>
      </c>
      <c r="P1614" t="s">
        <v>704</v>
      </c>
    </row>
    <row r="1615" spans="1:17" hidden="1">
      <c r="A1615" t="s">
        <v>879</v>
      </c>
      <c r="B1615" t="s">
        <v>208</v>
      </c>
      <c r="C1615" t="s">
        <v>133</v>
      </c>
      <c r="D1615" t="s">
        <v>705</v>
      </c>
      <c r="E1615" t="s">
        <v>105</v>
      </c>
      <c r="F1615">
        <v>40700</v>
      </c>
      <c r="G1615" t="s">
        <v>784</v>
      </c>
      <c r="I1615" t="s">
        <v>123</v>
      </c>
      <c r="J1615">
        <v>2026</v>
      </c>
      <c r="K1615">
        <v>5</v>
      </c>
      <c r="L1615" t="s">
        <v>95</v>
      </c>
      <c r="M1615">
        <v>270.39999999999998</v>
      </c>
      <c r="N1615">
        <v>1</v>
      </c>
      <c r="O1615">
        <v>270.39999999999998</v>
      </c>
      <c r="P1615" t="s">
        <v>704</v>
      </c>
    </row>
    <row r="1616" spans="1:17" hidden="1">
      <c r="A1616" t="s">
        <v>879</v>
      </c>
      <c r="B1616" t="s">
        <v>208</v>
      </c>
      <c r="C1616" t="s">
        <v>133</v>
      </c>
      <c r="D1616" t="s">
        <v>705</v>
      </c>
      <c r="E1616" t="s">
        <v>106</v>
      </c>
      <c r="F1616">
        <v>40700</v>
      </c>
      <c r="G1616" t="s">
        <v>784</v>
      </c>
      <c r="I1616" t="s">
        <v>112</v>
      </c>
      <c r="J1616">
        <v>2026</v>
      </c>
      <c r="K1616">
        <v>5</v>
      </c>
      <c r="L1616" t="s">
        <v>95</v>
      </c>
      <c r="M1616">
        <v>115.89</v>
      </c>
      <c r="N1616">
        <v>1</v>
      </c>
      <c r="O1616">
        <v>115.89</v>
      </c>
      <c r="P1616" t="s">
        <v>704</v>
      </c>
    </row>
    <row r="1617" spans="1:17" hidden="1">
      <c r="A1617" t="s">
        <v>879</v>
      </c>
      <c r="B1617" t="s">
        <v>680</v>
      </c>
      <c r="C1617" t="s">
        <v>133</v>
      </c>
      <c r="D1617" t="s">
        <v>705</v>
      </c>
      <c r="E1617" t="s">
        <v>106</v>
      </c>
      <c r="F1617">
        <v>40700</v>
      </c>
      <c r="G1617" t="s">
        <v>784</v>
      </c>
      <c r="I1617" t="s">
        <v>112</v>
      </c>
      <c r="J1617">
        <v>2026</v>
      </c>
      <c r="K1617">
        <v>5</v>
      </c>
      <c r="L1617" t="s">
        <v>95</v>
      </c>
      <c r="M1617">
        <v>115.89</v>
      </c>
      <c r="N1617">
        <v>1</v>
      </c>
      <c r="O1617">
        <v>115.89</v>
      </c>
      <c r="P1617" t="s">
        <v>704</v>
      </c>
    </row>
    <row r="1618" spans="1:17" hidden="1">
      <c r="A1618" t="s">
        <v>879</v>
      </c>
      <c r="B1618" t="s">
        <v>210</v>
      </c>
      <c r="C1618" t="s">
        <v>133</v>
      </c>
      <c r="D1618" t="s">
        <v>705</v>
      </c>
      <c r="E1618" t="s">
        <v>106</v>
      </c>
      <c r="F1618">
        <v>40700</v>
      </c>
      <c r="G1618" t="s">
        <v>784</v>
      </c>
      <c r="I1618" t="s">
        <v>112</v>
      </c>
      <c r="J1618">
        <v>2026</v>
      </c>
      <c r="K1618">
        <v>5</v>
      </c>
      <c r="L1618" t="s">
        <v>95</v>
      </c>
      <c r="M1618">
        <v>115.89</v>
      </c>
      <c r="N1618">
        <v>1</v>
      </c>
      <c r="O1618">
        <v>115.89</v>
      </c>
      <c r="P1618" t="s">
        <v>704</v>
      </c>
    </row>
    <row r="1619" spans="1:17" hidden="1">
      <c r="A1619" t="s">
        <v>879</v>
      </c>
      <c r="B1619" t="s">
        <v>211</v>
      </c>
      <c r="C1619" t="s">
        <v>133</v>
      </c>
      <c r="D1619" t="s">
        <v>705</v>
      </c>
      <c r="E1619" t="s">
        <v>105</v>
      </c>
      <c r="F1619">
        <v>40700</v>
      </c>
      <c r="G1619" t="s">
        <v>784</v>
      </c>
      <c r="I1619" t="s">
        <v>122</v>
      </c>
      <c r="J1619">
        <v>2026</v>
      </c>
      <c r="K1619">
        <v>5</v>
      </c>
      <c r="L1619" t="s">
        <v>95</v>
      </c>
      <c r="M1619">
        <v>81.11999999999999</v>
      </c>
      <c r="N1619">
        <v>1</v>
      </c>
      <c r="O1619">
        <v>81.11999999999999</v>
      </c>
      <c r="P1619" t="s">
        <v>704</v>
      </c>
    </row>
    <row r="1620" spans="1:17" hidden="1">
      <c r="A1620" t="s">
        <v>879</v>
      </c>
      <c r="B1620" t="s">
        <v>211</v>
      </c>
      <c r="C1620" t="s">
        <v>133</v>
      </c>
      <c r="D1620" t="s">
        <v>705</v>
      </c>
      <c r="E1620" t="s">
        <v>105</v>
      </c>
      <c r="F1620">
        <v>40700</v>
      </c>
      <c r="G1620" t="s">
        <v>784</v>
      </c>
      <c r="I1620" t="s">
        <v>123</v>
      </c>
      <c r="J1620">
        <v>2026</v>
      </c>
      <c r="K1620">
        <v>5</v>
      </c>
      <c r="L1620" t="s">
        <v>95</v>
      </c>
      <c r="M1620">
        <v>135.19999999999999</v>
      </c>
      <c r="N1620">
        <v>1</v>
      </c>
      <c r="O1620">
        <v>135.19999999999999</v>
      </c>
      <c r="P1620" t="s">
        <v>704</v>
      </c>
    </row>
    <row r="1621" spans="1:17" hidden="1">
      <c r="A1621" t="s">
        <v>879</v>
      </c>
      <c r="B1621" t="s">
        <v>211</v>
      </c>
      <c r="C1621" t="s">
        <v>133</v>
      </c>
      <c r="D1621" t="s">
        <v>705</v>
      </c>
      <c r="E1621" t="s">
        <v>106</v>
      </c>
      <c r="F1621">
        <v>40700</v>
      </c>
      <c r="G1621" t="s">
        <v>784</v>
      </c>
      <c r="I1621" t="s">
        <v>112</v>
      </c>
      <c r="J1621">
        <v>2026</v>
      </c>
      <c r="K1621">
        <v>5</v>
      </c>
      <c r="L1621" t="s">
        <v>95</v>
      </c>
      <c r="M1621">
        <v>115.89</v>
      </c>
      <c r="N1621">
        <v>1</v>
      </c>
      <c r="O1621">
        <v>115.89</v>
      </c>
      <c r="P1621" t="s">
        <v>704</v>
      </c>
    </row>
    <row r="1622" spans="1:17" hidden="1">
      <c r="A1622" t="s">
        <v>879</v>
      </c>
      <c r="B1622" t="s">
        <v>212</v>
      </c>
      <c r="C1622" t="s">
        <v>133</v>
      </c>
      <c r="D1622" t="s">
        <v>705</v>
      </c>
      <c r="E1622" t="s">
        <v>106</v>
      </c>
      <c r="F1622">
        <v>40700</v>
      </c>
      <c r="G1622" t="s">
        <v>784</v>
      </c>
      <c r="I1622" t="s">
        <v>118</v>
      </c>
      <c r="J1622">
        <v>2026</v>
      </c>
      <c r="K1622">
        <v>5</v>
      </c>
      <c r="L1622" t="s">
        <v>95</v>
      </c>
      <c r="M1622">
        <v>115.89</v>
      </c>
      <c r="N1622">
        <v>1</v>
      </c>
      <c r="O1622">
        <v>115.89</v>
      </c>
      <c r="P1622" t="s">
        <v>704</v>
      </c>
    </row>
    <row r="1623" spans="1:17" hidden="1">
      <c r="A1623" t="s">
        <v>879</v>
      </c>
      <c r="B1623" t="s">
        <v>212</v>
      </c>
      <c r="C1623" t="s">
        <v>133</v>
      </c>
      <c r="D1623" t="s">
        <v>705</v>
      </c>
      <c r="E1623" t="s">
        <v>103</v>
      </c>
      <c r="F1623">
        <v>40700</v>
      </c>
      <c r="G1623" t="s">
        <v>784</v>
      </c>
      <c r="I1623" t="s">
        <v>120</v>
      </c>
      <c r="J1623">
        <v>2026</v>
      </c>
      <c r="K1623">
        <v>5</v>
      </c>
      <c r="L1623" t="s">
        <v>95</v>
      </c>
      <c r="M1623">
        <v>325.94</v>
      </c>
      <c r="N1623">
        <v>1</v>
      </c>
      <c r="O1623">
        <v>325.94</v>
      </c>
      <c r="P1623" t="s">
        <v>704</v>
      </c>
      <c r="Q1623">
        <v>1</v>
      </c>
    </row>
    <row r="1624" spans="1:17" hidden="1">
      <c r="A1624" t="s">
        <v>879</v>
      </c>
      <c r="B1624" t="s">
        <v>212</v>
      </c>
      <c r="C1624" t="s">
        <v>133</v>
      </c>
      <c r="D1624" t="s">
        <v>705</v>
      </c>
      <c r="E1624" t="s">
        <v>105</v>
      </c>
      <c r="F1624">
        <v>40700</v>
      </c>
      <c r="G1624" t="s">
        <v>784</v>
      </c>
      <c r="I1624" t="s">
        <v>122</v>
      </c>
      <c r="J1624">
        <v>2026</v>
      </c>
      <c r="K1624">
        <v>5</v>
      </c>
      <c r="L1624" t="s">
        <v>95</v>
      </c>
      <c r="M1624">
        <v>162.23999999999998</v>
      </c>
      <c r="N1624">
        <v>1</v>
      </c>
      <c r="O1624">
        <v>162.23999999999998</v>
      </c>
      <c r="P1624" t="s">
        <v>704</v>
      </c>
    </row>
    <row r="1625" spans="1:17" hidden="1">
      <c r="A1625" t="s">
        <v>879</v>
      </c>
      <c r="B1625" t="s">
        <v>212</v>
      </c>
      <c r="C1625" t="s">
        <v>133</v>
      </c>
      <c r="D1625" t="s">
        <v>705</v>
      </c>
      <c r="E1625" t="s">
        <v>105</v>
      </c>
      <c r="F1625">
        <v>40700</v>
      </c>
      <c r="G1625" t="s">
        <v>784</v>
      </c>
      <c r="I1625" t="s">
        <v>123</v>
      </c>
      <c r="J1625">
        <v>2026</v>
      </c>
      <c r="K1625">
        <v>5</v>
      </c>
      <c r="L1625" t="s">
        <v>95</v>
      </c>
      <c r="M1625">
        <v>270.39999999999998</v>
      </c>
      <c r="N1625">
        <v>1</v>
      </c>
      <c r="O1625">
        <v>270.39999999999998</v>
      </c>
      <c r="P1625" t="s">
        <v>704</v>
      </c>
    </row>
    <row r="1626" spans="1:17" hidden="1">
      <c r="A1626" t="s">
        <v>879</v>
      </c>
      <c r="B1626" t="s">
        <v>212</v>
      </c>
      <c r="C1626" t="s">
        <v>133</v>
      </c>
      <c r="D1626" t="s">
        <v>705</v>
      </c>
      <c r="E1626" t="s">
        <v>106</v>
      </c>
      <c r="F1626">
        <v>40700</v>
      </c>
      <c r="G1626" t="s">
        <v>784</v>
      </c>
      <c r="I1626" t="s">
        <v>112</v>
      </c>
      <c r="J1626">
        <v>2026</v>
      </c>
      <c r="K1626">
        <v>5</v>
      </c>
      <c r="L1626" t="s">
        <v>95</v>
      </c>
      <c r="M1626">
        <v>115.89</v>
      </c>
      <c r="N1626">
        <v>1</v>
      </c>
      <c r="O1626">
        <v>115.89</v>
      </c>
      <c r="P1626" t="s">
        <v>704</v>
      </c>
    </row>
    <row r="1627" spans="1:17" hidden="1">
      <c r="A1627" t="s">
        <v>879</v>
      </c>
      <c r="B1627" t="s">
        <v>216</v>
      </c>
      <c r="C1627" t="s">
        <v>133</v>
      </c>
      <c r="D1627" t="s">
        <v>705</v>
      </c>
      <c r="E1627" t="s">
        <v>106</v>
      </c>
      <c r="F1627">
        <v>40700</v>
      </c>
      <c r="G1627" t="s">
        <v>784</v>
      </c>
      <c r="I1627" t="s">
        <v>112</v>
      </c>
      <c r="J1627">
        <v>2026</v>
      </c>
      <c r="K1627">
        <v>5</v>
      </c>
      <c r="L1627" t="s">
        <v>95</v>
      </c>
      <c r="M1627">
        <v>115.89</v>
      </c>
      <c r="N1627">
        <v>1</v>
      </c>
      <c r="O1627">
        <v>115.89</v>
      </c>
      <c r="P1627" t="s">
        <v>704</v>
      </c>
    </row>
    <row r="1628" spans="1:17" hidden="1">
      <c r="A1628" t="s">
        <v>879</v>
      </c>
      <c r="B1628" t="s">
        <v>682</v>
      </c>
      <c r="C1628" t="s">
        <v>133</v>
      </c>
      <c r="D1628" t="s">
        <v>705</v>
      </c>
      <c r="E1628" t="s">
        <v>106</v>
      </c>
      <c r="F1628">
        <v>40700</v>
      </c>
      <c r="G1628" t="s">
        <v>784</v>
      </c>
      <c r="I1628" t="s">
        <v>118</v>
      </c>
      <c r="J1628">
        <v>2026</v>
      </c>
      <c r="K1628">
        <v>5</v>
      </c>
      <c r="L1628" t="s">
        <v>95</v>
      </c>
      <c r="M1628">
        <v>115.89</v>
      </c>
      <c r="N1628">
        <v>1</v>
      </c>
      <c r="O1628">
        <v>115.89</v>
      </c>
      <c r="P1628" t="s">
        <v>704</v>
      </c>
    </row>
    <row r="1629" spans="1:17" hidden="1">
      <c r="A1629" t="s">
        <v>879</v>
      </c>
      <c r="B1629" t="s">
        <v>682</v>
      </c>
      <c r="C1629" t="s">
        <v>133</v>
      </c>
      <c r="D1629" t="s">
        <v>705</v>
      </c>
      <c r="E1629" t="s">
        <v>103</v>
      </c>
      <c r="F1629">
        <v>40700</v>
      </c>
      <c r="G1629" t="s">
        <v>784</v>
      </c>
      <c r="I1629" t="s">
        <v>120</v>
      </c>
      <c r="J1629">
        <v>2026</v>
      </c>
      <c r="K1629">
        <v>5</v>
      </c>
      <c r="L1629" t="s">
        <v>95</v>
      </c>
      <c r="M1629">
        <v>401.14</v>
      </c>
      <c r="N1629">
        <v>1</v>
      </c>
      <c r="O1629">
        <v>401.14</v>
      </c>
      <c r="P1629" t="s">
        <v>704</v>
      </c>
      <c r="Q1629">
        <v>1</v>
      </c>
    </row>
    <row r="1630" spans="1:17" hidden="1">
      <c r="A1630" t="s">
        <v>879</v>
      </c>
      <c r="B1630" t="s">
        <v>682</v>
      </c>
      <c r="C1630" t="s">
        <v>133</v>
      </c>
      <c r="D1630" t="s">
        <v>705</v>
      </c>
      <c r="E1630" t="s">
        <v>105</v>
      </c>
      <c r="F1630">
        <v>40700</v>
      </c>
      <c r="G1630" t="s">
        <v>784</v>
      </c>
      <c r="I1630" t="s">
        <v>122</v>
      </c>
      <c r="J1630">
        <v>2026</v>
      </c>
      <c r="K1630">
        <v>5</v>
      </c>
      <c r="L1630" t="s">
        <v>95</v>
      </c>
      <c r="M1630">
        <v>162.23999999999998</v>
      </c>
      <c r="N1630">
        <v>1</v>
      </c>
      <c r="O1630">
        <v>162.23999999999998</v>
      </c>
      <c r="P1630" t="s">
        <v>704</v>
      </c>
    </row>
    <row r="1631" spans="1:17" hidden="1">
      <c r="A1631" t="s">
        <v>879</v>
      </c>
      <c r="B1631" t="s">
        <v>682</v>
      </c>
      <c r="C1631" t="s">
        <v>133</v>
      </c>
      <c r="D1631" t="s">
        <v>705</v>
      </c>
      <c r="E1631" t="s">
        <v>105</v>
      </c>
      <c r="F1631">
        <v>40700</v>
      </c>
      <c r="G1631" t="s">
        <v>784</v>
      </c>
      <c r="I1631" t="s">
        <v>123</v>
      </c>
      <c r="J1631">
        <v>2026</v>
      </c>
      <c r="K1631">
        <v>5</v>
      </c>
      <c r="L1631" t="s">
        <v>95</v>
      </c>
      <c r="M1631">
        <v>270.39999999999998</v>
      </c>
      <c r="N1631">
        <v>1</v>
      </c>
      <c r="O1631">
        <v>270.39999999999998</v>
      </c>
      <c r="P1631" t="s">
        <v>704</v>
      </c>
    </row>
    <row r="1632" spans="1:17" hidden="1">
      <c r="A1632" t="s">
        <v>879</v>
      </c>
      <c r="B1632" t="s">
        <v>682</v>
      </c>
      <c r="C1632" t="s">
        <v>133</v>
      </c>
      <c r="D1632" t="s">
        <v>705</v>
      </c>
      <c r="E1632" t="s">
        <v>106</v>
      </c>
      <c r="F1632">
        <v>40700</v>
      </c>
      <c r="G1632" t="s">
        <v>784</v>
      </c>
      <c r="I1632" t="s">
        <v>112</v>
      </c>
      <c r="J1632">
        <v>2026</v>
      </c>
      <c r="K1632">
        <v>5</v>
      </c>
      <c r="L1632" t="s">
        <v>95</v>
      </c>
      <c r="M1632">
        <v>231.78</v>
      </c>
      <c r="N1632">
        <v>1</v>
      </c>
      <c r="O1632">
        <v>231.78</v>
      </c>
      <c r="P1632" t="s">
        <v>704</v>
      </c>
    </row>
    <row r="1633" spans="1:17" hidden="1">
      <c r="A1633" t="s">
        <v>879</v>
      </c>
      <c r="B1633" t="s">
        <v>217</v>
      </c>
      <c r="C1633" t="s">
        <v>133</v>
      </c>
      <c r="D1633" t="s">
        <v>705</v>
      </c>
      <c r="E1633" t="s">
        <v>106</v>
      </c>
      <c r="F1633">
        <v>40700</v>
      </c>
      <c r="G1633" t="s">
        <v>784</v>
      </c>
      <c r="I1633" t="s">
        <v>118</v>
      </c>
      <c r="J1633">
        <v>2026</v>
      </c>
      <c r="K1633">
        <v>5</v>
      </c>
      <c r="L1633" t="s">
        <v>95</v>
      </c>
      <c r="M1633">
        <v>115.89</v>
      </c>
      <c r="N1633">
        <v>1</v>
      </c>
      <c r="O1633">
        <v>115.89</v>
      </c>
      <c r="P1633" t="s">
        <v>704</v>
      </c>
    </row>
    <row r="1634" spans="1:17" hidden="1">
      <c r="A1634" t="s">
        <v>879</v>
      </c>
      <c r="B1634" t="s">
        <v>217</v>
      </c>
      <c r="C1634" t="s">
        <v>133</v>
      </c>
      <c r="D1634" t="s">
        <v>705</v>
      </c>
      <c r="E1634" t="s">
        <v>103</v>
      </c>
      <c r="F1634">
        <v>40700</v>
      </c>
      <c r="G1634" t="s">
        <v>784</v>
      </c>
      <c r="I1634" t="s">
        <v>120</v>
      </c>
      <c r="J1634">
        <v>2026</v>
      </c>
      <c r="K1634">
        <v>5</v>
      </c>
      <c r="L1634" t="s">
        <v>95</v>
      </c>
      <c r="M1634">
        <v>344.74</v>
      </c>
      <c r="N1634">
        <v>1</v>
      </c>
      <c r="O1634">
        <v>344.74</v>
      </c>
      <c r="P1634" t="s">
        <v>704</v>
      </c>
      <c r="Q1634">
        <v>1</v>
      </c>
    </row>
    <row r="1635" spans="1:17" hidden="1">
      <c r="A1635" t="s">
        <v>879</v>
      </c>
      <c r="B1635" t="s">
        <v>217</v>
      </c>
      <c r="C1635" t="s">
        <v>133</v>
      </c>
      <c r="D1635" t="s">
        <v>705</v>
      </c>
      <c r="E1635" t="s">
        <v>105</v>
      </c>
      <c r="F1635">
        <v>40700</v>
      </c>
      <c r="G1635" t="s">
        <v>784</v>
      </c>
      <c r="I1635" t="s">
        <v>122</v>
      </c>
      <c r="J1635">
        <v>2026</v>
      </c>
      <c r="K1635">
        <v>5</v>
      </c>
      <c r="L1635" t="s">
        <v>95</v>
      </c>
      <c r="M1635">
        <v>162.23999999999998</v>
      </c>
      <c r="N1635">
        <v>1</v>
      </c>
      <c r="O1635">
        <v>162.23999999999998</v>
      </c>
      <c r="P1635" t="s">
        <v>704</v>
      </c>
    </row>
    <row r="1636" spans="1:17" hidden="1">
      <c r="A1636" t="s">
        <v>879</v>
      </c>
      <c r="B1636" t="s">
        <v>217</v>
      </c>
      <c r="C1636" t="s">
        <v>133</v>
      </c>
      <c r="D1636" t="s">
        <v>705</v>
      </c>
      <c r="E1636" t="s">
        <v>105</v>
      </c>
      <c r="F1636">
        <v>40700</v>
      </c>
      <c r="G1636" t="s">
        <v>784</v>
      </c>
      <c r="I1636" t="s">
        <v>123</v>
      </c>
      <c r="J1636">
        <v>2026</v>
      </c>
      <c r="K1636">
        <v>5</v>
      </c>
      <c r="L1636" t="s">
        <v>95</v>
      </c>
      <c r="M1636">
        <v>270.39999999999998</v>
      </c>
      <c r="N1636">
        <v>1</v>
      </c>
      <c r="O1636">
        <v>270.39999999999998</v>
      </c>
      <c r="P1636" t="s">
        <v>704</v>
      </c>
    </row>
    <row r="1637" spans="1:17" hidden="1">
      <c r="A1637" t="s">
        <v>879</v>
      </c>
      <c r="B1637" t="s">
        <v>217</v>
      </c>
      <c r="C1637" t="s">
        <v>133</v>
      </c>
      <c r="D1637" t="s">
        <v>705</v>
      </c>
      <c r="E1637" t="s">
        <v>106</v>
      </c>
      <c r="F1637">
        <v>40700</v>
      </c>
      <c r="G1637" t="s">
        <v>784</v>
      </c>
      <c r="I1637" t="s">
        <v>112</v>
      </c>
      <c r="J1637">
        <v>2026</v>
      </c>
      <c r="K1637">
        <v>5</v>
      </c>
      <c r="L1637" t="s">
        <v>95</v>
      </c>
      <c r="M1637">
        <v>231.78</v>
      </c>
      <c r="N1637">
        <v>1</v>
      </c>
      <c r="O1637">
        <v>231.78</v>
      </c>
      <c r="P1637" t="s">
        <v>704</v>
      </c>
    </row>
    <row r="1638" spans="1:17" hidden="1">
      <c r="A1638" t="s">
        <v>879</v>
      </c>
      <c r="B1638" t="s">
        <v>764</v>
      </c>
      <c r="C1638" t="s">
        <v>133</v>
      </c>
      <c r="D1638" t="s">
        <v>705</v>
      </c>
      <c r="E1638" t="s">
        <v>106</v>
      </c>
      <c r="F1638">
        <v>40700</v>
      </c>
      <c r="G1638" t="s">
        <v>784</v>
      </c>
      <c r="I1638" t="s">
        <v>112</v>
      </c>
      <c r="J1638">
        <v>2026</v>
      </c>
      <c r="K1638">
        <v>5</v>
      </c>
      <c r="L1638" t="s">
        <v>95</v>
      </c>
      <c r="M1638">
        <v>115.89</v>
      </c>
      <c r="N1638">
        <v>1</v>
      </c>
      <c r="O1638">
        <v>115.89</v>
      </c>
      <c r="P1638" t="s">
        <v>704</v>
      </c>
    </row>
    <row r="1639" spans="1:17" hidden="1">
      <c r="A1639" t="s">
        <v>879</v>
      </c>
      <c r="B1639" t="s">
        <v>222</v>
      </c>
      <c r="C1639" t="s">
        <v>133</v>
      </c>
      <c r="D1639" t="s">
        <v>705</v>
      </c>
      <c r="E1639" t="s">
        <v>106</v>
      </c>
      <c r="F1639">
        <v>40700</v>
      </c>
      <c r="G1639" t="s">
        <v>784</v>
      </c>
      <c r="I1639" t="s">
        <v>110</v>
      </c>
      <c r="J1639">
        <v>2026</v>
      </c>
      <c r="K1639">
        <v>5</v>
      </c>
      <c r="L1639" t="s">
        <v>95</v>
      </c>
      <c r="M1639">
        <v>191.26000000000002</v>
      </c>
      <c r="N1639">
        <v>1</v>
      </c>
      <c r="O1639">
        <v>191.26000000000002</v>
      </c>
      <c r="P1639" t="s">
        <v>704</v>
      </c>
    </row>
    <row r="1640" spans="1:17" hidden="1">
      <c r="A1640" t="s">
        <v>879</v>
      </c>
      <c r="B1640" t="s">
        <v>223</v>
      </c>
      <c r="C1640" t="s">
        <v>133</v>
      </c>
      <c r="D1640" t="s">
        <v>705</v>
      </c>
      <c r="E1640" t="s">
        <v>106</v>
      </c>
      <c r="F1640">
        <v>40700</v>
      </c>
      <c r="G1640" t="s">
        <v>784</v>
      </c>
      <c r="I1640" t="s">
        <v>118</v>
      </c>
      <c r="J1640">
        <v>2026</v>
      </c>
      <c r="K1640">
        <v>5</v>
      </c>
      <c r="L1640" t="s">
        <v>95</v>
      </c>
      <c r="M1640">
        <v>115.89</v>
      </c>
      <c r="N1640">
        <v>1</v>
      </c>
      <c r="O1640">
        <v>115.89</v>
      </c>
      <c r="P1640" t="s">
        <v>704</v>
      </c>
    </row>
    <row r="1641" spans="1:17" hidden="1">
      <c r="A1641" t="s">
        <v>879</v>
      </c>
      <c r="B1641" t="s">
        <v>223</v>
      </c>
      <c r="C1641" t="s">
        <v>133</v>
      </c>
      <c r="D1641" t="s">
        <v>705</v>
      </c>
      <c r="E1641" t="s">
        <v>103</v>
      </c>
      <c r="F1641">
        <v>40700</v>
      </c>
      <c r="G1641" t="s">
        <v>784</v>
      </c>
      <c r="I1641" t="s">
        <v>120</v>
      </c>
      <c r="J1641">
        <v>2026</v>
      </c>
      <c r="K1641">
        <v>5</v>
      </c>
      <c r="L1641" t="s">
        <v>95</v>
      </c>
      <c r="M1641">
        <v>633.07999999999993</v>
      </c>
      <c r="N1641">
        <v>1</v>
      </c>
      <c r="O1641">
        <v>633.07999999999993</v>
      </c>
      <c r="P1641" t="s">
        <v>704</v>
      </c>
      <c r="Q1641">
        <v>1</v>
      </c>
    </row>
    <row r="1642" spans="1:17" hidden="1">
      <c r="A1642" t="s">
        <v>879</v>
      </c>
      <c r="B1642" t="s">
        <v>223</v>
      </c>
      <c r="C1642" t="s">
        <v>133</v>
      </c>
      <c r="D1642" t="s">
        <v>705</v>
      </c>
      <c r="E1642" t="s">
        <v>105</v>
      </c>
      <c r="F1642">
        <v>40700</v>
      </c>
      <c r="G1642" t="s">
        <v>784</v>
      </c>
      <c r="I1642" t="s">
        <v>122</v>
      </c>
      <c r="J1642">
        <v>2026</v>
      </c>
      <c r="K1642">
        <v>5</v>
      </c>
      <c r="L1642" t="s">
        <v>95</v>
      </c>
      <c r="M1642">
        <v>243.35999999999999</v>
      </c>
      <c r="N1642">
        <v>1</v>
      </c>
      <c r="O1642">
        <v>243.35999999999999</v>
      </c>
      <c r="P1642" t="s">
        <v>704</v>
      </c>
    </row>
    <row r="1643" spans="1:17" hidden="1">
      <c r="A1643" t="s">
        <v>879</v>
      </c>
      <c r="B1643" t="s">
        <v>223</v>
      </c>
      <c r="C1643" t="s">
        <v>133</v>
      </c>
      <c r="D1643" t="s">
        <v>705</v>
      </c>
      <c r="E1643" t="s">
        <v>105</v>
      </c>
      <c r="F1643">
        <v>40700</v>
      </c>
      <c r="G1643" t="s">
        <v>784</v>
      </c>
      <c r="I1643" t="s">
        <v>123</v>
      </c>
      <c r="J1643">
        <v>2026</v>
      </c>
      <c r="K1643">
        <v>5</v>
      </c>
      <c r="L1643" t="s">
        <v>95</v>
      </c>
      <c r="M1643">
        <v>405.59999999999997</v>
      </c>
      <c r="N1643">
        <v>1</v>
      </c>
      <c r="O1643">
        <v>405.59999999999997</v>
      </c>
      <c r="P1643" t="s">
        <v>704</v>
      </c>
    </row>
    <row r="1644" spans="1:17" hidden="1">
      <c r="A1644" t="s">
        <v>879</v>
      </c>
      <c r="B1644" t="s">
        <v>223</v>
      </c>
      <c r="C1644" t="s">
        <v>133</v>
      </c>
      <c r="D1644" t="s">
        <v>705</v>
      </c>
      <c r="E1644" t="s">
        <v>106</v>
      </c>
      <c r="F1644">
        <v>40700</v>
      </c>
      <c r="G1644" t="s">
        <v>784</v>
      </c>
      <c r="I1644" t="s">
        <v>112</v>
      </c>
      <c r="J1644">
        <v>2026</v>
      </c>
      <c r="K1644">
        <v>5</v>
      </c>
      <c r="L1644" t="s">
        <v>95</v>
      </c>
      <c r="M1644">
        <v>115.89</v>
      </c>
      <c r="N1644">
        <v>1</v>
      </c>
      <c r="O1644">
        <v>115.89</v>
      </c>
      <c r="P1644" t="s">
        <v>704</v>
      </c>
    </row>
    <row r="1645" spans="1:17" hidden="1">
      <c r="A1645" t="s">
        <v>879</v>
      </c>
      <c r="B1645" t="s">
        <v>224</v>
      </c>
      <c r="C1645" t="s">
        <v>133</v>
      </c>
      <c r="D1645" t="s">
        <v>705</v>
      </c>
      <c r="E1645" t="s">
        <v>106</v>
      </c>
      <c r="F1645">
        <v>40700</v>
      </c>
      <c r="G1645" t="s">
        <v>784</v>
      </c>
      <c r="I1645" t="s">
        <v>112</v>
      </c>
      <c r="J1645">
        <v>2026</v>
      </c>
      <c r="K1645">
        <v>5</v>
      </c>
      <c r="L1645" t="s">
        <v>95</v>
      </c>
      <c r="M1645">
        <v>115.89</v>
      </c>
      <c r="N1645">
        <v>1</v>
      </c>
      <c r="O1645">
        <v>115.89</v>
      </c>
      <c r="P1645" t="s">
        <v>704</v>
      </c>
    </row>
    <row r="1646" spans="1:17" hidden="1">
      <c r="A1646" t="s">
        <v>879</v>
      </c>
      <c r="B1646" t="s">
        <v>226</v>
      </c>
      <c r="C1646" t="s">
        <v>133</v>
      </c>
      <c r="D1646" t="s">
        <v>705</v>
      </c>
      <c r="E1646" t="s">
        <v>106</v>
      </c>
      <c r="F1646">
        <v>40700</v>
      </c>
      <c r="G1646" t="s">
        <v>784</v>
      </c>
      <c r="I1646" t="s">
        <v>118</v>
      </c>
      <c r="J1646">
        <v>2026</v>
      </c>
      <c r="K1646">
        <v>5</v>
      </c>
      <c r="L1646" t="s">
        <v>95</v>
      </c>
      <c r="M1646">
        <v>115.89</v>
      </c>
      <c r="N1646">
        <v>1</v>
      </c>
      <c r="O1646">
        <v>115.89</v>
      </c>
      <c r="P1646" t="s">
        <v>704</v>
      </c>
    </row>
    <row r="1647" spans="1:17" hidden="1">
      <c r="A1647" t="s">
        <v>879</v>
      </c>
      <c r="B1647" t="s">
        <v>226</v>
      </c>
      <c r="C1647" t="s">
        <v>133</v>
      </c>
      <c r="D1647" t="s">
        <v>705</v>
      </c>
      <c r="E1647" t="s">
        <v>106</v>
      </c>
      <c r="F1647">
        <v>40700</v>
      </c>
      <c r="G1647" t="s">
        <v>784</v>
      </c>
      <c r="I1647" t="s">
        <v>112</v>
      </c>
      <c r="J1647">
        <v>2026</v>
      </c>
      <c r="K1647">
        <v>5</v>
      </c>
      <c r="L1647" t="s">
        <v>95</v>
      </c>
      <c r="M1647">
        <v>115.89</v>
      </c>
      <c r="N1647">
        <v>1</v>
      </c>
      <c r="O1647">
        <v>115.89</v>
      </c>
      <c r="P1647" t="s">
        <v>704</v>
      </c>
    </row>
    <row r="1648" spans="1:17" hidden="1">
      <c r="A1648" t="s">
        <v>879</v>
      </c>
      <c r="B1648" t="s">
        <v>230</v>
      </c>
      <c r="C1648" t="s">
        <v>133</v>
      </c>
      <c r="D1648" t="s">
        <v>705</v>
      </c>
      <c r="E1648" t="s">
        <v>103</v>
      </c>
      <c r="F1648">
        <v>40700</v>
      </c>
      <c r="G1648" t="s">
        <v>784</v>
      </c>
      <c r="I1648" t="s">
        <v>130</v>
      </c>
      <c r="J1648">
        <v>2026</v>
      </c>
      <c r="K1648">
        <v>5</v>
      </c>
      <c r="L1648" t="s">
        <v>95</v>
      </c>
      <c r="M1648">
        <v>114.1</v>
      </c>
      <c r="N1648">
        <v>1</v>
      </c>
      <c r="O1648">
        <v>114.1</v>
      </c>
      <c r="P1648" t="s">
        <v>704</v>
      </c>
      <c r="Q1648">
        <v>1</v>
      </c>
    </row>
    <row r="1649" spans="1:17" hidden="1">
      <c r="A1649" t="s">
        <v>879</v>
      </c>
      <c r="B1649" t="s">
        <v>230</v>
      </c>
      <c r="C1649" t="s">
        <v>133</v>
      </c>
      <c r="D1649" t="s">
        <v>705</v>
      </c>
      <c r="E1649" t="s">
        <v>92</v>
      </c>
      <c r="F1649">
        <v>40700</v>
      </c>
      <c r="G1649" t="s">
        <v>784</v>
      </c>
      <c r="I1649" t="s">
        <v>196</v>
      </c>
      <c r="J1649">
        <v>2026</v>
      </c>
      <c r="K1649">
        <v>5</v>
      </c>
      <c r="L1649" t="s">
        <v>95</v>
      </c>
      <c r="M1649">
        <v>125.55000000000001</v>
      </c>
      <c r="N1649">
        <v>1</v>
      </c>
      <c r="O1649">
        <v>125.55000000000001</v>
      </c>
      <c r="P1649" t="s">
        <v>704</v>
      </c>
    </row>
    <row r="1650" spans="1:17" hidden="1">
      <c r="A1650" t="s">
        <v>879</v>
      </c>
      <c r="B1650" t="s">
        <v>230</v>
      </c>
      <c r="C1650" t="s">
        <v>133</v>
      </c>
      <c r="D1650" t="s">
        <v>705</v>
      </c>
      <c r="E1650" t="s">
        <v>106</v>
      </c>
      <c r="F1650">
        <v>40700</v>
      </c>
      <c r="G1650" t="s">
        <v>784</v>
      </c>
      <c r="I1650" t="s">
        <v>118</v>
      </c>
      <c r="J1650">
        <v>2026</v>
      </c>
      <c r="K1650">
        <v>5</v>
      </c>
      <c r="L1650" t="s">
        <v>95</v>
      </c>
      <c r="M1650">
        <v>115.89</v>
      </c>
      <c r="N1650">
        <v>1</v>
      </c>
      <c r="O1650">
        <v>115.89</v>
      </c>
      <c r="P1650" t="s">
        <v>704</v>
      </c>
    </row>
    <row r="1651" spans="1:17" hidden="1">
      <c r="A1651" t="s">
        <v>879</v>
      </c>
      <c r="B1651" t="s">
        <v>231</v>
      </c>
      <c r="C1651" t="s">
        <v>133</v>
      </c>
      <c r="D1651" t="s">
        <v>705</v>
      </c>
      <c r="E1651" t="s">
        <v>106</v>
      </c>
      <c r="F1651">
        <v>40700</v>
      </c>
      <c r="G1651" t="s">
        <v>784</v>
      </c>
      <c r="I1651" t="s">
        <v>110</v>
      </c>
      <c r="J1651">
        <v>2026</v>
      </c>
      <c r="K1651">
        <v>5</v>
      </c>
      <c r="L1651" t="s">
        <v>95</v>
      </c>
      <c r="M1651">
        <v>286.89</v>
      </c>
      <c r="N1651">
        <v>1</v>
      </c>
      <c r="O1651">
        <v>286.89</v>
      </c>
      <c r="P1651" t="s">
        <v>704</v>
      </c>
    </row>
    <row r="1652" spans="1:17" hidden="1">
      <c r="A1652" t="s">
        <v>879</v>
      </c>
      <c r="B1652" t="s">
        <v>239</v>
      </c>
      <c r="C1652" t="s">
        <v>133</v>
      </c>
      <c r="D1652" t="s">
        <v>705</v>
      </c>
      <c r="E1652" t="s">
        <v>106</v>
      </c>
      <c r="F1652">
        <v>40700</v>
      </c>
      <c r="G1652" t="s">
        <v>784</v>
      </c>
      <c r="I1652" t="s">
        <v>118</v>
      </c>
      <c r="J1652">
        <v>2026</v>
      </c>
      <c r="K1652">
        <v>5</v>
      </c>
      <c r="L1652" t="s">
        <v>95</v>
      </c>
      <c r="M1652">
        <v>231.78</v>
      </c>
      <c r="N1652">
        <v>1</v>
      </c>
      <c r="O1652">
        <v>231.78</v>
      </c>
      <c r="P1652" t="s">
        <v>704</v>
      </c>
    </row>
    <row r="1653" spans="1:17" hidden="1">
      <c r="A1653" t="s">
        <v>879</v>
      </c>
      <c r="B1653" t="s">
        <v>243</v>
      </c>
      <c r="C1653" t="s">
        <v>133</v>
      </c>
      <c r="D1653" t="s">
        <v>705</v>
      </c>
      <c r="E1653" t="s">
        <v>103</v>
      </c>
      <c r="F1653">
        <v>40700</v>
      </c>
      <c r="G1653" t="s">
        <v>784</v>
      </c>
      <c r="I1653" t="s">
        <v>130</v>
      </c>
      <c r="J1653">
        <v>2026</v>
      </c>
      <c r="K1653">
        <v>5</v>
      </c>
      <c r="L1653" t="s">
        <v>95</v>
      </c>
      <c r="M1653">
        <v>1352.02</v>
      </c>
      <c r="N1653">
        <v>1</v>
      </c>
      <c r="O1653">
        <v>1352.02</v>
      </c>
      <c r="P1653" t="s">
        <v>704</v>
      </c>
      <c r="Q1653">
        <v>1</v>
      </c>
    </row>
    <row r="1654" spans="1:17" hidden="1">
      <c r="A1654" t="s">
        <v>879</v>
      </c>
      <c r="B1654" t="s">
        <v>243</v>
      </c>
      <c r="C1654" t="s">
        <v>133</v>
      </c>
      <c r="D1654" t="s">
        <v>705</v>
      </c>
      <c r="E1654" t="s">
        <v>92</v>
      </c>
      <c r="F1654">
        <v>40700</v>
      </c>
      <c r="G1654" t="s">
        <v>784</v>
      </c>
      <c r="I1654" t="s">
        <v>196</v>
      </c>
      <c r="J1654">
        <v>2026</v>
      </c>
      <c r="K1654">
        <v>5</v>
      </c>
      <c r="L1654" t="s">
        <v>95</v>
      </c>
      <c r="M1654">
        <v>502.20000000000005</v>
      </c>
      <c r="N1654">
        <v>1</v>
      </c>
      <c r="O1654">
        <v>502.20000000000005</v>
      </c>
      <c r="P1654" t="s">
        <v>704</v>
      </c>
    </row>
    <row r="1655" spans="1:17" hidden="1">
      <c r="A1655" t="s">
        <v>879</v>
      </c>
      <c r="B1655" t="s">
        <v>243</v>
      </c>
      <c r="C1655" t="s">
        <v>133</v>
      </c>
      <c r="D1655" t="s">
        <v>705</v>
      </c>
      <c r="E1655" t="s">
        <v>106</v>
      </c>
      <c r="F1655">
        <v>40700</v>
      </c>
      <c r="G1655" t="s">
        <v>784</v>
      </c>
      <c r="I1655" t="s">
        <v>118</v>
      </c>
      <c r="J1655">
        <v>2026</v>
      </c>
      <c r="K1655">
        <v>5</v>
      </c>
      <c r="L1655" t="s">
        <v>95</v>
      </c>
      <c r="M1655">
        <v>115.89</v>
      </c>
      <c r="N1655">
        <v>1</v>
      </c>
      <c r="O1655">
        <v>115.89</v>
      </c>
      <c r="P1655" t="s">
        <v>704</v>
      </c>
    </row>
    <row r="1656" spans="1:17" hidden="1">
      <c r="A1656" t="s">
        <v>879</v>
      </c>
      <c r="B1656" t="s">
        <v>244</v>
      </c>
      <c r="C1656" t="s">
        <v>133</v>
      </c>
      <c r="D1656" t="s">
        <v>705</v>
      </c>
      <c r="E1656" t="s">
        <v>106</v>
      </c>
      <c r="F1656">
        <v>40700</v>
      </c>
      <c r="G1656" t="s">
        <v>784</v>
      </c>
      <c r="I1656" t="s">
        <v>118</v>
      </c>
      <c r="J1656">
        <v>2026</v>
      </c>
      <c r="K1656">
        <v>5</v>
      </c>
      <c r="L1656" t="s">
        <v>95</v>
      </c>
      <c r="M1656">
        <v>115.89</v>
      </c>
      <c r="N1656">
        <v>1</v>
      </c>
      <c r="O1656">
        <v>115.89</v>
      </c>
      <c r="P1656" t="s">
        <v>704</v>
      </c>
    </row>
    <row r="1657" spans="1:17" hidden="1">
      <c r="A1657" t="s">
        <v>879</v>
      </c>
      <c r="B1657" t="s">
        <v>249</v>
      </c>
      <c r="C1657" t="s">
        <v>133</v>
      </c>
      <c r="D1657" t="s">
        <v>705</v>
      </c>
      <c r="E1657" t="s">
        <v>106</v>
      </c>
      <c r="F1657">
        <v>40700</v>
      </c>
      <c r="G1657" t="s">
        <v>784</v>
      </c>
      <c r="I1657" t="s">
        <v>110</v>
      </c>
      <c r="J1657">
        <v>2026</v>
      </c>
      <c r="K1657">
        <v>5</v>
      </c>
      <c r="L1657" t="s">
        <v>95</v>
      </c>
      <c r="M1657">
        <v>286.89</v>
      </c>
      <c r="N1657">
        <v>1</v>
      </c>
      <c r="O1657">
        <v>286.89</v>
      </c>
      <c r="P1657" t="s">
        <v>704</v>
      </c>
    </row>
    <row r="1658" spans="1:17" hidden="1">
      <c r="A1658" t="s">
        <v>879</v>
      </c>
      <c r="B1658" t="s">
        <v>249</v>
      </c>
      <c r="C1658" t="s">
        <v>133</v>
      </c>
      <c r="D1658" t="s">
        <v>705</v>
      </c>
      <c r="E1658" t="s">
        <v>92</v>
      </c>
      <c r="F1658">
        <v>40700</v>
      </c>
      <c r="G1658" t="s">
        <v>784</v>
      </c>
      <c r="I1658" t="s">
        <v>141</v>
      </c>
      <c r="J1658">
        <v>2026</v>
      </c>
      <c r="K1658">
        <v>5</v>
      </c>
      <c r="L1658" t="s">
        <v>95</v>
      </c>
      <c r="M1658">
        <v>1381.05</v>
      </c>
      <c r="N1658">
        <v>1</v>
      </c>
      <c r="O1658">
        <v>1381.05</v>
      </c>
      <c r="P1658" t="s">
        <v>704</v>
      </c>
    </row>
    <row r="1659" spans="1:17" hidden="1">
      <c r="A1659" t="s">
        <v>879</v>
      </c>
      <c r="B1659" t="s">
        <v>249</v>
      </c>
      <c r="C1659" t="s">
        <v>133</v>
      </c>
      <c r="D1659" t="s">
        <v>705</v>
      </c>
      <c r="E1659" t="s">
        <v>106</v>
      </c>
      <c r="F1659">
        <v>40700</v>
      </c>
      <c r="G1659" t="s">
        <v>784</v>
      </c>
      <c r="I1659" t="s">
        <v>118</v>
      </c>
      <c r="J1659">
        <v>2026</v>
      </c>
      <c r="K1659">
        <v>5</v>
      </c>
      <c r="L1659" t="s">
        <v>95</v>
      </c>
      <c r="M1659">
        <v>115.89</v>
      </c>
      <c r="N1659">
        <v>1</v>
      </c>
      <c r="O1659">
        <v>115.89</v>
      </c>
      <c r="P1659" t="s">
        <v>704</v>
      </c>
    </row>
    <row r="1660" spans="1:17" hidden="1">
      <c r="A1660" t="s">
        <v>2295</v>
      </c>
      <c r="B1660" t="s">
        <v>314</v>
      </c>
      <c r="C1660" t="s">
        <v>314</v>
      </c>
      <c r="D1660" t="s">
        <v>705</v>
      </c>
      <c r="E1660" t="s">
        <v>2320</v>
      </c>
      <c r="F1660">
        <v>40700</v>
      </c>
      <c r="G1660" t="s">
        <v>784</v>
      </c>
      <c r="I1660" t="s">
        <v>314</v>
      </c>
      <c r="J1660">
        <v>2026</v>
      </c>
      <c r="K1660">
        <v>5</v>
      </c>
      <c r="L1660" t="s">
        <v>95</v>
      </c>
      <c r="M1660">
        <v>0</v>
      </c>
      <c r="N1660">
        <v>1</v>
      </c>
      <c r="O1660">
        <v>0</v>
      </c>
      <c r="P1660" t="s">
        <v>704</v>
      </c>
      <c r="Q1660" t="s">
        <v>97</v>
      </c>
    </row>
    <row r="1661" spans="1:17" hidden="1">
      <c r="A1661" t="s">
        <v>2295</v>
      </c>
      <c r="B1661" t="s">
        <v>314</v>
      </c>
      <c r="C1661" t="s">
        <v>314</v>
      </c>
      <c r="D1661" t="s">
        <v>705</v>
      </c>
      <c r="E1661" t="s">
        <v>92</v>
      </c>
      <c r="F1661">
        <v>40700</v>
      </c>
      <c r="G1661" t="s">
        <v>784</v>
      </c>
      <c r="I1661" t="s">
        <v>314</v>
      </c>
      <c r="J1661">
        <v>2026</v>
      </c>
      <c r="K1661">
        <v>5</v>
      </c>
      <c r="L1661" t="s">
        <v>95</v>
      </c>
      <c r="M1661">
        <v>-338137.51152106043</v>
      </c>
      <c r="N1661">
        <v>1</v>
      </c>
      <c r="O1661">
        <v>-338137.51152106043</v>
      </c>
      <c r="P1661" t="s">
        <v>704</v>
      </c>
      <c r="Q1661" t="s">
        <v>97</v>
      </c>
    </row>
    <row r="1662" spans="1:17" hidden="1">
      <c r="A1662" t="s">
        <v>2295</v>
      </c>
      <c r="B1662" t="s">
        <v>314</v>
      </c>
      <c r="C1662" t="s">
        <v>314</v>
      </c>
      <c r="D1662" t="s">
        <v>705</v>
      </c>
      <c r="E1662" t="s">
        <v>102</v>
      </c>
      <c r="F1662">
        <v>40700</v>
      </c>
      <c r="G1662" t="s">
        <v>784</v>
      </c>
      <c r="I1662" t="s">
        <v>314</v>
      </c>
      <c r="J1662">
        <v>2026</v>
      </c>
      <c r="K1662">
        <v>5</v>
      </c>
      <c r="L1662" t="s">
        <v>95</v>
      </c>
      <c r="M1662">
        <v>-126239.03006649998</v>
      </c>
      <c r="N1662">
        <v>1</v>
      </c>
      <c r="O1662">
        <v>-126239.03006649998</v>
      </c>
      <c r="P1662" t="s">
        <v>704</v>
      </c>
      <c r="Q1662" t="s">
        <v>97</v>
      </c>
    </row>
    <row r="1663" spans="1:17" hidden="1">
      <c r="A1663" t="s">
        <v>2295</v>
      </c>
      <c r="B1663" t="s">
        <v>314</v>
      </c>
      <c r="C1663" t="s">
        <v>314</v>
      </c>
      <c r="D1663" t="s">
        <v>705</v>
      </c>
      <c r="E1663" t="s">
        <v>103</v>
      </c>
      <c r="F1663">
        <v>40700</v>
      </c>
      <c r="G1663" t="s">
        <v>784</v>
      </c>
      <c r="I1663" t="s">
        <v>314</v>
      </c>
      <c r="J1663">
        <v>2026</v>
      </c>
      <c r="K1663">
        <v>5</v>
      </c>
      <c r="L1663" t="s">
        <v>95</v>
      </c>
      <c r="M1663">
        <v>-410107.87493348337</v>
      </c>
      <c r="N1663">
        <v>1</v>
      </c>
      <c r="O1663">
        <v>-410107.87493348337</v>
      </c>
      <c r="P1663" t="s">
        <v>704</v>
      </c>
      <c r="Q1663" t="s">
        <v>97</v>
      </c>
    </row>
    <row r="1664" spans="1:17" hidden="1">
      <c r="A1664" t="s">
        <v>2295</v>
      </c>
      <c r="B1664" t="s">
        <v>314</v>
      </c>
      <c r="C1664" t="s">
        <v>314</v>
      </c>
      <c r="D1664" t="s">
        <v>705</v>
      </c>
      <c r="E1664" t="s">
        <v>104</v>
      </c>
      <c r="F1664">
        <v>40700</v>
      </c>
      <c r="G1664" t="s">
        <v>784</v>
      </c>
      <c r="I1664" t="s">
        <v>314</v>
      </c>
      <c r="J1664">
        <v>2026</v>
      </c>
      <c r="K1664">
        <v>5</v>
      </c>
      <c r="L1664" t="s">
        <v>95</v>
      </c>
      <c r="M1664">
        <v>0</v>
      </c>
      <c r="N1664">
        <v>1</v>
      </c>
      <c r="O1664">
        <v>0</v>
      </c>
      <c r="P1664" t="s">
        <v>704</v>
      </c>
      <c r="Q1664" t="s">
        <v>97</v>
      </c>
    </row>
    <row r="1665" spans="1:17" hidden="1">
      <c r="A1665" t="s">
        <v>2295</v>
      </c>
      <c r="B1665" t="s">
        <v>314</v>
      </c>
      <c r="C1665" t="s">
        <v>314</v>
      </c>
      <c r="D1665" t="s">
        <v>705</v>
      </c>
      <c r="E1665" t="s">
        <v>105</v>
      </c>
      <c r="F1665">
        <v>40700</v>
      </c>
      <c r="G1665" t="s">
        <v>784</v>
      </c>
      <c r="I1665" t="s">
        <v>314</v>
      </c>
      <c r="J1665">
        <v>2026</v>
      </c>
      <c r="K1665">
        <v>5</v>
      </c>
      <c r="L1665" t="s">
        <v>95</v>
      </c>
      <c r="M1665">
        <v>-55637.288897909268</v>
      </c>
      <c r="N1665">
        <v>1</v>
      </c>
      <c r="O1665">
        <v>-55637.288897909268</v>
      </c>
      <c r="P1665" t="s">
        <v>704</v>
      </c>
      <c r="Q1665" t="s">
        <v>97</v>
      </c>
    </row>
    <row r="1666" spans="1:17" hidden="1">
      <c r="A1666" t="s">
        <v>2295</v>
      </c>
      <c r="B1666" t="s">
        <v>314</v>
      </c>
      <c r="C1666" t="s">
        <v>314</v>
      </c>
      <c r="D1666" t="s">
        <v>705</v>
      </c>
      <c r="E1666" t="s">
        <v>106</v>
      </c>
      <c r="F1666">
        <v>40700</v>
      </c>
      <c r="G1666" t="s">
        <v>784</v>
      </c>
      <c r="I1666" t="s">
        <v>314</v>
      </c>
      <c r="J1666">
        <v>2026</v>
      </c>
      <c r="K1666">
        <v>5</v>
      </c>
      <c r="L1666" t="s">
        <v>95</v>
      </c>
      <c r="M1666">
        <v>4.7999999253079295E-2</v>
      </c>
      <c r="N1666">
        <v>1</v>
      </c>
      <c r="O1666">
        <v>4.7999999253079295E-2</v>
      </c>
      <c r="P1666" t="s">
        <v>704</v>
      </c>
      <c r="Q1666" t="s">
        <v>97</v>
      </c>
    </row>
    <row r="1667" spans="1:17" hidden="1">
      <c r="A1667" t="s">
        <v>2295</v>
      </c>
      <c r="B1667" t="s">
        <v>314</v>
      </c>
      <c r="C1667" t="s">
        <v>314</v>
      </c>
      <c r="D1667" t="s">
        <v>705</v>
      </c>
      <c r="E1667" t="s">
        <v>2320</v>
      </c>
      <c r="F1667">
        <v>40700</v>
      </c>
      <c r="G1667" t="s">
        <v>784</v>
      </c>
      <c r="I1667" t="s">
        <v>314</v>
      </c>
      <c r="J1667">
        <v>2026</v>
      </c>
      <c r="K1667">
        <v>5</v>
      </c>
      <c r="L1667" t="s">
        <v>95</v>
      </c>
      <c r="M1667">
        <v>64909</v>
      </c>
      <c r="N1667">
        <v>1</v>
      </c>
      <c r="O1667">
        <v>64909</v>
      </c>
      <c r="P1667" t="s">
        <v>704</v>
      </c>
      <c r="Q1667" t="s">
        <v>97</v>
      </c>
    </row>
    <row r="1668" spans="1:17" hidden="1">
      <c r="A1668" t="s">
        <v>2295</v>
      </c>
      <c r="B1668" t="s">
        <v>314</v>
      </c>
      <c r="C1668" t="s">
        <v>314</v>
      </c>
      <c r="D1668" t="s">
        <v>705</v>
      </c>
      <c r="E1668" t="s">
        <v>92</v>
      </c>
      <c r="F1668">
        <v>40700</v>
      </c>
      <c r="G1668" t="s">
        <v>784</v>
      </c>
      <c r="I1668" t="s">
        <v>314</v>
      </c>
      <c r="J1668">
        <v>2026</v>
      </c>
      <c r="K1668">
        <v>5</v>
      </c>
      <c r="L1668" t="s">
        <v>95</v>
      </c>
      <c r="M1668">
        <v>355966.49872105988</v>
      </c>
      <c r="N1668">
        <v>1</v>
      </c>
      <c r="O1668">
        <v>355966.49872105988</v>
      </c>
      <c r="P1668" t="s">
        <v>704</v>
      </c>
      <c r="Q1668" t="s">
        <v>97</v>
      </c>
    </row>
    <row r="1669" spans="1:17" hidden="1">
      <c r="A1669" t="s">
        <v>2295</v>
      </c>
      <c r="B1669" t="s">
        <v>314</v>
      </c>
      <c r="C1669" t="s">
        <v>314</v>
      </c>
      <c r="D1669" t="s">
        <v>705</v>
      </c>
      <c r="E1669" t="s">
        <v>102</v>
      </c>
      <c r="F1669">
        <v>40700</v>
      </c>
      <c r="G1669" t="s">
        <v>784</v>
      </c>
      <c r="I1669" t="s">
        <v>314</v>
      </c>
      <c r="J1669">
        <v>2026</v>
      </c>
      <c r="K1669">
        <v>5</v>
      </c>
      <c r="L1669" t="s">
        <v>95</v>
      </c>
      <c r="M1669">
        <v>116128.30006649999</v>
      </c>
      <c r="N1669">
        <v>1</v>
      </c>
      <c r="O1669">
        <v>116128.30006649999</v>
      </c>
      <c r="P1669" t="s">
        <v>704</v>
      </c>
      <c r="Q1669" t="s">
        <v>97</v>
      </c>
    </row>
    <row r="1670" spans="1:17" hidden="1">
      <c r="A1670" t="s">
        <v>2295</v>
      </c>
      <c r="B1670" t="s">
        <v>314</v>
      </c>
      <c r="C1670" t="s">
        <v>314</v>
      </c>
      <c r="D1670" t="s">
        <v>705</v>
      </c>
      <c r="E1670" t="s">
        <v>103</v>
      </c>
      <c r="F1670">
        <v>40700</v>
      </c>
      <c r="G1670" t="s">
        <v>784</v>
      </c>
      <c r="I1670" t="s">
        <v>314</v>
      </c>
      <c r="J1670">
        <v>2026</v>
      </c>
      <c r="K1670">
        <v>5</v>
      </c>
      <c r="L1670" t="s">
        <v>95</v>
      </c>
      <c r="M1670">
        <v>437311.70493348443</v>
      </c>
      <c r="N1670">
        <v>1</v>
      </c>
      <c r="O1670">
        <v>437311.70493348443</v>
      </c>
      <c r="P1670" t="s">
        <v>704</v>
      </c>
      <c r="Q1670" t="s">
        <v>97</v>
      </c>
    </row>
    <row r="1671" spans="1:17" hidden="1">
      <c r="A1671" t="s">
        <v>2295</v>
      </c>
      <c r="B1671" t="s">
        <v>314</v>
      </c>
      <c r="C1671" t="s">
        <v>314</v>
      </c>
      <c r="D1671" t="s">
        <v>705</v>
      </c>
      <c r="E1671" t="s">
        <v>104</v>
      </c>
      <c r="F1671">
        <v>40700</v>
      </c>
      <c r="G1671" t="s">
        <v>784</v>
      </c>
      <c r="I1671" t="s">
        <v>314</v>
      </c>
      <c r="J1671">
        <v>2026</v>
      </c>
      <c r="K1671">
        <v>5</v>
      </c>
      <c r="L1671" t="s">
        <v>95</v>
      </c>
      <c r="M1671">
        <v>0.23000000000000398</v>
      </c>
      <c r="N1671">
        <v>1</v>
      </c>
      <c r="O1671">
        <v>0.23000000000000398</v>
      </c>
      <c r="P1671" t="s">
        <v>704</v>
      </c>
      <c r="Q1671" t="s">
        <v>97</v>
      </c>
    </row>
    <row r="1672" spans="1:17" hidden="1">
      <c r="A1672" t="s">
        <v>2295</v>
      </c>
      <c r="B1672" t="s">
        <v>314</v>
      </c>
      <c r="C1672" t="s">
        <v>314</v>
      </c>
      <c r="D1672" t="s">
        <v>705</v>
      </c>
      <c r="E1672" t="s">
        <v>105</v>
      </c>
      <c r="F1672">
        <v>40700</v>
      </c>
      <c r="G1672" t="s">
        <v>784</v>
      </c>
      <c r="I1672" t="s">
        <v>314</v>
      </c>
      <c r="J1672">
        <v>2026</v>
      </c>
      <c r="K1672">
        <v>5</v>
      </c>
      <c r="L1672" t="s">
        <v>95</v>
      </c>
      <c r="M1672">
        <v>49455.171897909349</v>
      </c>
      <c r="N1672">
        <v>1</v>
      </c>
      <c r="O1672">
        <v>49455.171897909349</v>
      </c>
      <c r="P1672" t="s">
        <v>704</v>
      </c>
      <c r="Q1672" t="s">
        <v>97</v>
      </c>
    </row>
    <row r="1673" spans="1:17" hidden="1">
      <c r="A1673" t="s">
        <v>2295</v>
      </c>
      <c r="B1673" t="s">
        <v>314</v>
      </c>
      <c r="C1673" t="s">
        <v>314</v>
      </c>
      <c r="D1673" t="s">
        <v>705</v>
      </c>
      <c r="E1673" t="s">
        <v>2350</v>
      </c>
      <c r="F1673">
        <v>40700</v>
      </c>
      <c r="G1673" t="s">
        <v>784</v>
      </c>
      <c r="I1673" t="s">
        <v>314</v>
      </c>
      <c r="J1673">
        <v>2026</v>
      </c>
      <c r="K1673">
        <v>5</v>
      </c>
      <c r="L1673" t="s">
        <v>95</v>
      </c>
      <c r="M1673">
        <v>0</v>
      </c>
      <c r="N1673">
        <v>1</v>
      </c>
      <c r="O1673">
        <v>0</v>
      </c>
      <c r="P1673" t="s">
        <v>704</v>
      </c>
      <c r="Q1673" t="s">
        <v>97</v>
      </c>
    </row>
    <row r="1674" spans="1:17">
      <c r="A1674" t="s">
        <v>2295</v>
      </c>
      <c r="B1674" t="s">
        <v>94</v>
      </c>
      <c r="C1674" t="s">
        <v>91</v>
      </c>
      <c r="D1674" t="s">
        <v>91</v>
      </c>
      <c r="E1674" t="s">
        <v>92</v>
      </c>
      <c r="F1674">
        <v>40700</v>
      </c>
      <c r="G1674" t="s">
        <v>784</v>
      </c>
      <c r="I1674" t="s">
        <v>94</v>
      </c>
      <c r="J1674">
        <v>2026</v>
      </c>
      <c r="K1674">
        <v>5</v>
      </c>
      <c r="L1674" t="s">
        <v>95</v>
      </c>
      <c r="M1674">
        <v>1115806.22</v>
      </c>
      <c r="N1674">
        <v>1</v>
      </c>
      <c r="O1674">
        <v>1115806.22</v>
      </c>
      <c r="P1674" t="s">
        <v>614</v>
      </c>
      <c r="Q1674" t="s">
        <v>97</v>
      </c>
    </row>
    <row r="1675" spans="1:17">
      <c r="A1675" t="s">
        <v>2295</v>
      </c>
      <c r="B1675" t="s">
        <v>94</v>
      </c>
      <c r="C1675" t="s">
        <v>91</v>
      </c>
      <c r="D1675" t="s">
        <v>91</v>
      </c>
      <c r="E1675" t="s">
        <v>102</v>
      </c>
      <c r="F1675">
        <v>40700</v>
      </c>
      <c r="G1675" t="s">
        <v>784</v>
      </c>
      <c r="I1675" t="s">
        <v>94</v>
      </c>
      <c r="J1675">
        <v>2026</v>
      </c>
      <c r="K1675">
        <v>5</v>
      </c>
      <c r="L1675" t="s">
        <v>95</v>
      </c>
      <c r="M1675">
        <v>1529489.23</v>
      </c>
      <c r="N1675">
        <v>1</v>
      </c>
      <c r="O1675">
        <v>1529489.23</v>
      </c>
      <c r="P1675" t="s">
        <v>614</v>
      </c>
      <c r="Q1675" t="s">
        <v>97</v>
      </c>
    </row>
    <row r="1676" spans="1:17">
      <c r="A1676" t="s">
        <v>2295</v>
      </c>
      <c r="B1676" t="s">
        <v>94</v>
      </c>
      <c r="C1676" t="s">
        <v>91</v>
      </c>
      <c r="D1676" t="s">
        <v>91</v>
      </c>
      <c r="E1676" t="s">
        <v>103</v>
      </c>
      <c r="F1676">
        <v>40700</v>
      </c>
      <c r="G1676" t="s">
        <v>784</v>
      </c>
      <c r="I1676" t="s">
        <v>94</v>
      </c>
      <c r="J1676">
        <v>2026</v>
      </c>
      <c r="K1676">
        <v>5</v>
      </c>
      <c r="L1676" t="s">
        <v>95</v>
      </c>
      <c r="M1676">
        <v>1727743.03</v>
      </c>
      <c r="N1676">
        <v>1</v>
      </c>
      <c r="O1676">
        <v>1727743.03</v>
      </c>
      <c r="P1676" t="s">
        <v>614</v>
      </c>
      <c r="Q1676" t="s">
        <v>97</v>
      </c>
    </row>
    <row r="1677" spans="1:17">
      <c r="A1677" t="s">
        <v>2295</v>
      </c>
      <c r="B1677" t="s">
        <v>94</v>
      </c>
      <c r="C1677" t="s">
        <v>91</v>
      </c>
      <c r="D1677" t="s">
        <v>91</v>
      </c>
      <c r="E1677" t="s">
        <v>104</v>
      </c>
      <c r="F1677">
        <v>40700</v>
      </c>
      <c r="G1677" t="s">
        <v>784</v>
      </c>
      <c r="I1677" t="s">
        <v>94</v>
      </c>
      <c r="J1677">
        <v>2026</v>
      </c>
      <c r="K1677">
        <v>5</v>
      </c>
      <c r="L1677" t="s">
        <v>95</v>
      </c>
      <c r="M1677">
        <v>15291.33</v>
      </c>
      <c r="N1677">
        <v>1</v>
      </c>
      <c r="O1677">
        <v>15291.33</v>
      </c>
      <c r="P1677" t="s">
        <v>614</v>
      </c>
      <c r="Q1677" t="s">
        <v>97</v>
      </c>
    </row>
    <row r="1678" spans="1:17">
      <c r="A1678" t="s">
        <v>2295</v>
      </c>
      <c r="B1678" t="s">
        <v>94</v>
      </c>
      <c r="C1678" t="s">
        <v>91</v>
      </c>
      <c r="D1678" t="s">
        <v>91</v>
      </c>
      <c r="E1678" t="s">
        <v>105</v>
      </c>
      <c r="F1678">
        <v>40700</v>
      </c>
      <c r="G1678" t="s">
        <v>784</v>
      </c>
      <c r="I1678" t="s">
        <v>94</v>
      </c>
      <c r="J1678">
        <v>2026</v>
      </c>
      <c r="K1678">
        <v>5</v>
      </c>
      <c r="L1678" t="s">
        <v>95</v>
      </c>
      <c r="M1678">
        <v>97572.4</v>
      </c>
      <c r="N1678">
        <v>1</v>
      </c>
      <c r="O1678">
        <v>97572.4</v>
      </c>
      <c r="P1678" t="s">
        <v>614</v>
      </c>
      <c r="Q1678" t="s">
        <v>97</v>
      </c>
    </row>
    <row r="1679" spans="1:17">
      <c r="A1679" t="s">
        <v>2295</v>
      </c>
      <c r="B1679" t="s">
        <v>94</v>
      </c>
      <c r="C1679" t="s">
        <v>91</v>
      </c>
      <c r="D1679" t="s">
        <v>91</v>
      </c>
      <c r="E1679" t="s">
        <v>106</v>
      </c>
      <c r="F1679">
        <v>40700</v>
      </c>
      <c r="G1679" t="s">
        <v>784</v>
      </c>
      <c r="I1679" t="s">
        <v>94</v>
      </c>
      <c r="J1679">
        <v>2026</v>
      </c>
      <c r="K1679">
        <v>5</v>
      </c>
      <c r="L1679" t="s">
        <v>95</v>
      </c>
      <c r="M1679">
        <v>533585.46</v>
      </c>
      <c r="N1679">
        <v>1</v>
      </c>
      <c r="O1679">
        <v>533585.46</v>
      </c>
      <c r="P1679" t="s">
        <v>614</v>
      </c>
      <c r="Q1679" t="s">
        <v>97</v>
      </c>
    </row>
    <row r="1680" spans="1:17" hidden="1">
      <c r="A1680" t="s">
        <v>2295</v>
      </c>
      <c r="B1680" t="s">
        <v>386</v>
      </c>
      <c r="C1680" t="s">
        <v>387</v>
      </c>
      <c r="D1680" t="s">
        <v>332</v>
      </c>
      <c r="E1680" t="s">
        <v>103</v>
      </c>
      <c r="F1680">
        <v>40700</v>
      </c>
      <c r="G1680" t="s">
        <v>784</v>
      </c>
      <c r="I1680" t="s">
        <v>120</v>
      </c>
      <c r="J1680">
        <v>2026</v>
      </c>
      <c r="K1680">
        <v>5</v>
      </c>
      <c r="L1680" t="s">
        <v>95</v>
      </c>
      <c r="M1680">
        <v>1755.0773461000001</v>
      </c>
      <c r="N1680">
        <v>1</v>
      </c>
      <c r="O1680">
        <v>1755.0773461000001</v>
      </c>
      <c r="P1680" t="s">
        <v>614</v>
      </c>
      <c r="Q1680">
        <v>1</v>
      </c>
    </row>
    <row r="1681" spans="1:17" hidden="1">
      <c r="A1681" t="s">
        <v>2295</v>
      </c>
      <c r="B1681" t="s">
        <v>386</v>
      </c>
      <c r="C1681" t="s">
        <v>387</v>
      </c>
      <c r="D1681" t="s">
        <v>332</v>
      </c>
      <c r="E1681" t="s">
        <v>103</v>
      </c>
      <c r="F1681">
        <v>40700</v>
      </c>
      <c r="G1681" t="s">
        <v>784</v>
      </c>
      <c r="I1681" t="s">
        <v>130</v>
      </c>
      <c r="J1681">
        <v>2026</v>
      </c>
      <c r="K1681">
        <v>5</v>
      </c>
      <c r="L1681" t="s">
        <v>95</v>
      </c>
      <c r="M1681">
        <v>2814.7655544999998</v>
      </c>
      <c r="N1681">
        <v>1</v>
      </c>
      <c r="O1681">
        <v>2814.7655544999998</v>
      </c>
      <c r="P1681" t="s">
        <v>614</v>
      </c>
      <c r="Q1681">
        <v>1</v>
      </c>
    </row>
    <row r="1682" spans="1:17" hidden="1">
      <c r="A1682" t="s">
        <v>2295</v>
      </c>
      <c r="B1682" t="s">
        <v>386</v>
      </c>
      <c r="C1682" t="s">
        <v>387</v>
      </c>
      <c r="D1682" t="s">
        <v>332</v>
      </c>
      <c r="E1682" t="s">
        <v>92</v>
      </c>
      <c r="F1682">
        <v>40700</v>
      </c>
      <c r="G1682" t="s">
        <v>784</v>
      </c>
      <c r="I1682" t="s">
        <v>203</v>
      </c>
      <c r="J1682">
        <v>2026</v>
      </c>
      <c r="K1682">
        <v>5</v>
      </c>
      <c r="L1682" t="s">
        <v>95</v>
      </c>
      <c r="M1682">
        <v>174.59476199999997</v>
      </c>
      <c r="N1682">
        <v>1</v>
      </c>
      <c r="O1682">
        <v>174.59476199999997</v>
      </c>
      <c r="P1682" t="s">
        <v>614</v>
      </c>
      <c r="Q1682">
        <v>1</v>
      </c>
    </row>
    <row r="1683" spans="1:17" hidden="1">
      <c r="A1683" t="s">
        <v>2295</v>
      </c>
      <c r="B1683" t="s">
        <v>386</v>
      </c>
      <c r="C1683" t="s">
        <v>387</v>
      </c>
      <c r="D1683" t="s">
        <v>332</v>
      </c>
      <c r="E1683" t="s">
        <v>92</v>
      </c>
      <c r="F1683">
        <v>40700</v>
      </c>
      <c r="G1683" t="s">
        <v>784</v>
      </c>
      <c r="I1683" t="s">
        <v>204</v>
      </c>
      <c r="J1683">
        <v>2026</v>
      </c>
      <c r="K1683">
        <v>5</v>
      </c>
      <c r="L1683" t="s">
        <v>95</v>
      </c>
      <c r="M1683">
        <v>415.52753380000001</v>
      </c>
      <c r="N1683">
        <v>1</v>
      </c>
      <c r="O1683">
        <v>415.52753380000001</v>
      </c>
      <c r="P1683" t="s">
        <v>614</v>
      </c>
    </row>
    <row r="1684" spans="1:17" hidden="1">
      <c r="A1684" t="s">
        <v>2295</v>
      </c>
      <c r="B1684" t="s">
        <v>386</v>
      </c>
      <c r="C1684" t="s">
        <v>387</v>
      </c>
      <c r="D1684" t="s">
        <v>332</v>
      </c>
      <c r="E1684" t="s">
        <v>92</v>
      </c>
      <c r="F1684">
        <v>40700</v>
      </c>
      <c r="G1684" t="s">
        <v>784</v>
      </c>
      <c r="I1684" t="s">
        <v>260</v>
      </c>
      <c r="J1684">
        <v>2026</v>
      </c>
      <c r="K1684">
        <v>5</v>
      </c>
      <c r="L1684" t="s">
        <v>95</v>
      </c>
      <c r="M1684">
        <v>986.90039209999975</v>
      </c>
      <c r="N1684">
        <v>1</v>
      </c>
      <c r="O1684">
        <v>986.90039209999975</v>
      </c>
      <c r="P1684" t="s">
        <v>614</v>
      </c>
    </row>
    <row r="1685" spans="1:17" hidden="1">
      <c r="A1685" t="s">
        <v>2295</v>
      </c>
      <c r="B1685" t="s">
        <v>386</v>
      </c>
      <c r="C1685" t="s">
        <v>387</v>
      </c>
      <c r="D1685" t="s">
        <v>332</v>
      </c>
      <c r="E1685" t="s">
        <v>105</v>
      </c>
      <c r="F1685">
        <v>40700</v>
      </c>
      <c r="G1685" t="s">
        <v>784</v>
      </c>
      <c r="I1685" t="s">
        <v>122</v>
      </c>
      <c r="J1685">
        <v>2026</v>
      </c>
      <c r="K1685">
        <v>5</v>
      </c>
      <c r="L1685" t="s">
        <v>95</v>
      </c>
      <c r="M1685">
        <v>277.03168880000004</v>
      </c>
      <c r="N1685">
        <v>1</v>
      </c>
      <c r="O1685">
        <v>277.03168880000004</v>
      </c>
      <c r="P1685" t="s">
        <v>614</v>
      </c>
    </row>
    <row r="1686" spans="1:17" hidden="1">
      <c r="A1686" t="s">
        <v>2295</v>
      </c>
      <c r="B1686" t="s">
        <v>386</v>
      </c>
      <c r="C1686" t="s">
        <v>387</v>
      </c>
      <c r="D1686" t="s">
        <v>332</v>
      </c>
      <c r="E1686" t="s">
        <v>105</v>
      </c>
      <c r="F1686">
        <v>40700</v>
      </c>
      <c r="G1686" t="s">
        <v>784</v>
      </c>
      <c r="I1686" t="s">
        <v>123</v>
      </c>
      <c r="J1686">
        <v>2026</v>
      </c>
      <c r="K1686">
        <v>5</v>
      </c>
      <c r="L1686" t="s">
        <v>95</v>
      </c>
      <c r="M1686">
        <v>692.57922199999996</v>
      </c>
      <c r="N1686">
        <v>1</v>
      </c>
      <c r="O1686">
        <v>692.57922199999996</v>
      </c>
      <c r="P1686" t="s">
        <v>614</v>
      </c>
    </row>
    <row r="1687" spans="1:17" hidden="1">
      <c r="A1687" t="s">
        <v>2295</v>
      </c>
      <c r="B1687" t="s">
        <v>386</v>
      </c>
      <c r="C1687" t="s">
        <v>387</v>
      </c>
      <c r="D1687" t="s">
        <v>332</v>
      </c>
      <c r="E1687" t="s">
        <v>106</v>
      </c>
      <c r="F1687">
        <v>40700</v>
      </c>
      <c r="G1687" t="s">
        <v>784</v>
      </c>
      <c r="I1687" t="s">
        <v>146</v>
      </c>
      <c r="J1687">
        <v>2026</v>
      </c>
      <c r="K1687">
        <v>5</v>
      </c>
      <c r="L1687" t="s">
        <v>95</v>
      </c>
      <c r="M1687">
        <v>2960.9111699999999</v>
      </c>
      <c r="N1687">
        <v>1</v>
      </c>
      <c r="O1687">
        <v>2960.9111699999999</v>
      </c>
      <c r="P1687" t="s">
        <v>614</v>
      </c>
    </row>
    <row r="1688" spans="1:17" hidden="1">
      <c r="A1688" t="s">
        <v>2295</v>
      </c>
      <c r="B1688" t="s">
        <v>386</v>
      </c>
      <c r="C1688" t="s">
        <v>387</v>
      </c>
      <c r="D1688" t="s">
        <v>332</v>
      </c>
      <c r="E1688" t="s">
        <v>106</v>
      </c>
      <c r="F1688">
        <v>40700</v>
      </c>
      <c r="G1688" t="s">
        <v>784</v>
      </c>
      <c r="I1688" t="s">
        <v>112</v>
      </c>
      <c r="J1688">
        <v>2026</v>
      </c>
      <c r="K1688">
        <v>5</v>
      </c>
      <c r="L1688" t="s">
        <v>95</v>
      </c>
      <c r="M1688">
        <v>1113.8065848000001</v>
      </c>
      <c r="N1688">
        <v>1</v>
      </c>
      <c r="O1688">
        <v>1113.8065848000001</v>
      </c>
      <c r="P1688" t="s">
        <v>614</v>
      </c>
    </row>
    <row r="1689" spans="1:17" hidden="1">
      <c r="A1689" t="s">
        <v>2295</v>
      </c>
      <c r="B1689" t="s">
        <v>386</v>
      </c>
      <c r="C1689" t="s">
        <v>387</v>
      </c>
      <c r="D1689" t="s">
        <v>332</v>
      </c>
      <c r="E1689" t="s">
        <v>92</v>
      </c>
      <c r="F1689">
        <v>40700</v>
      </c>
      <c r="G1689" t="s">
        <v>784</v>
      </c>
      <c r="I1689" t="s">
        <v>617</v>
      </c>
      <c r="J1689">
        <v>2026</v>
      </c>
      <c r="K1689">
        <v>5</v>
      </c>
      <c r="L1689" t="s">
        <v>95</v>
      </c>
      <c r="M1689">
        <v>77.597672000000003</v>
      </c>
      <c r="N1689">
        <v>1</v>
      </c>
      <c r="O1689">
        <v>77.597672000000003</v>
      </c>
      <c r="P1689" t="s">
        <v>614</v>
      </c>
      <c r="Q1689">
        <v>1</v>
      </c>
    </row>
    <row r="1690" spans="1:17" hidden="1">
      <c r="A1690" t="s">
        <v>2295</v>
      </c>
      <c r="B1690" t="s">
        <v>618</v>
      </c>
      <c r="C1690" t="s">
        <v>387</v>
      </c>
      <c r="D1690" t="s">
        <v>332</v>
      </c>
      <c r="E1690" t="s">
        <v>106</v>
      </c>
      <c r="F1690">
        <v>40700</v>
      </c>
      <c r="G1690" t="s">
        <v>784</v>
      </c>
      <c r="I1690" t="s">
        <v>146</v>
      </c>
      <c r="J1690">
        <v>2026</v>
      </c>
      <c r="K1690">
        <v>5</v>
      </c>
      <c r="L1690" t="s">
        <v>95</v>
      </c>
      <c r="M1690">
        <v>528.73413749999986</v>
      </c>
      <c r="N1690">
        <v>1</v>
      </c>
      <c r="O1690">
        <v>528.73413749999986</v>
      </c>
      <c r="P1690" t="s">
        <v>614</v>
      </c>
    </row>
    <row r="1691" spans="1:17" hidden="1">
      <c r="A1691" t="s">
        <v>2295</v>
      </c>
      <c r="B1691" t="s">
        <v>619</v>
      </c>
      <c r="C1691" t="s">
        <v>387</v>
      </c>
      <c r="D1691" t="s">
        <v>332</v>
      </c>
      <c r="E1691" t="s">
        <v>92</v>
      </c>
      <c r="F1691">
        <v>40700</v>
      </c>
      <c r="G1691" t="s">
        <v>784</v>
      </c>
      <c r="I1691" t="s">
        <v>260</v>
      </c>
      <c r="J1691">
        <v>2026</v>
      </c>
      <c r="K1691">
        <v>5</v>
      </c>
      <c r="L1691" t="s">
        <v>95</v>
      </c>
      <c r="M1691">
        <v>888.21335280000005</v>
      </c>
      <c r="N1691">
        <v>1</v>
      </c>
      <c r="O1691">
        <v>888.21335280000005</v>
      </c>
      <c r="P1691" t="s">
        <v>614</v>
      </c>
    </row>
    <row r="1692" spans="1:17" hidden="1">
      <c r="A1692" t="s">
        <v>2295</v>
      </c>
      <c r="B1692" t="s">
        <v>619</v>
      </c>
      <c r="C1692" t="s">
        <v>387</v>
      </c>
      <c r="D1692" t="s">
        <v>332</v>
      </c>
      <c r="E1692" t="s">
        <v>106</v>
      </c>
      <c r="F1692">
        <v>40700</v>
      </c>
      <c r="G1692" t="s">
        <v>784</v>
      </c>
      <c r="I1692" t="s">
        <v>146</v>
      </c>
      <c r="J1692">
        <v>2026</v>
      </c>
      <c r="K1692">
        <v>5</v>
      </c>
      <c r="L1692" t="s">
        <v>95</v>
      </c>
      <c r="M1692">
        <v>317.24048250000004</v>
      </c>
      <c r="N1692">
        <v>1</v>
      </c>
      <c r="O1692">
        <v>317.24048250000004</v>
      </c>
      <c r="P1692" t="s">
        <v>614</v>
      </c>
    </row>
    <row r="1693" spans="1:17" hidden="1">
      <c r="A1693" t="s">
        <v>2295</v>
      </c>
      <c r="B1693" t="s">
        <v>619</v>
      </c>
      <c r="C1693" t="s">
        <v>387</v>
      </c>
      <c r="D1693" t="s">
        <v>332</v>
      </c>
      <c r="E1693" t="s">
        <v>106</v>
      </c>
      <c r="F1693">
        <v>40700</v>
      </c>
      <c r="G1693" t="s">
        <v>784</v>
      </c>
      <c r="I1693" t="s">
        <v>163</v>
      </c>
      <c r="J1693">
        <v>2026</v>
      </c>
      <c r="K1693">
        <v>5</v>
      </c>
      <c r="L1693" t="s">
        <v>95</v>
      </c>
      <c r="M1693">
        <v>444.10667640000003</v>
      </c>
      <c r="N1693">
        <v>1</v>
      </c>
      <c r="O1693">
        <v>444.10667640000003</v>
      </c>
      <c r="P1693" t="s">
        <v>614</v>
      </c>
    </row>
    <row r="1694" spans="1:17" hidden="1">
      <c r="A1694" t="s">
        <v>2438</v>
      </c>
      <c r="B1694" t="s">
        <v>620</v>
      </c>
      <c r="C1694" t="s">
        <v>296</v>
      </c>
      <c r="D1694" t="s">
        <v>332</v>
      </c>
      <c r="E1694" t="s">
        <v>106</v>
      </c>
      <c r="F1694">
        <v>40700</v>
      </c>
      <c r="G1694" t="s">
        <v>784</v>
      </c>
      <c r="I1694" t="s">
        <v>112</v>
      </c>
      <c r="J1694">
        <v>2026</v>
      </c>
      <c r="K1694">
        <v>5</v>
      </c>
      <c r="L1694" t="s">
        <v>95</v>
      </c>
      <c r="M1694">
        <v>472.11275453191917</v>
      </c>
      <c r="N1694">
        <v>1</v>
      </c>
      <c r="O1694">
        <v>472.11275453191917</v>
      </c>
      <c r="P1694" t="s">
        <v>614</v>
      </c>
    </row>
    <row r="1695" spans="1:17" hidden="1">
      <c r="A1695" t="s">
        <v>2438</v>
      </c>
      <c r="B1695" t="s">
        <v>621</v>
      </c>
      <c r="C1695" t="s">
        <v>296</v>
      </c>
      <c r="D1695" t="s">
        <v>332</v>
      </c>
      <c r="E1695" t="s">
        <v>103</v>
      </c>
      <c r="F1695">
        <v>40700</v>
      </c>
      <c r="G1695" t="s">
        <v>784</v>
      </c>
      <c r="I1695" t="s">
        <v>120</v>
      </c>
      <c r="J1695">
        <v>2026</v>
      </c>
      <c r="K1695">
        <v>5</v>
      </c>
      <c r="L1695" t="s">
        <v>95</v>
      </c>
      <c r="M1695">
        <v>719.93937840374338</v>
      </c>
      <c r="N1695">
        <v>1</v>
      </c>
      <c r="O1695">
        <v>719.93937840374338</v>
      </c>
      <c r="P1695" t="s">
        <v>614</v>
      </c>
      <c r="Q1695">
        <v>1</v>
      </c>
    </row>
    <row r="1696" spans="1:17" hidden="1">
      <c r="A1696" t="s">
        <v>2438</v>
      </c>
      <c r="B1696" t="s">
        <v>621</v>
      </c>
      <c r="C1696" t="s">
        <v>296</v>
      </c>
      <c r="D1696" t="s">
        <v>332</v>
      </c>
      <c r="E1696" t="s">
        <v>106</v>
      </c>
      <c r="F1696">
        <v>40700</v>
      </c>
      <c r="G1696" t="s">
        <v>784</v>
      </c>
      <c r="I1696" t="s">
        <v>112</v>
      </c>
      <c r="J1696">
        <v>2026</v>
      </c>
      <c r="K1696">
        <v>5</v>
      </c>
      <c r="L1696" t="s">
        <v>95</v>
      </c>
      <c r="M1696">
        <v>343.0099983715902</v>
      </c>
      <c r="N1696">
        <v>1</v>
      </c>
      <c r="O1696">
        <v>343.0099983715902</v>
      </c>
      <c r="P1696" t="s">
        <v>614</v>
      </c>
    </row>
    <row r="1697" spans="1:17" hidden="1">
      <c r="A1697" t="s">
        <v>2438</v>
      </c>
      <c r="B1697" t="s">
        <v>622</v>
      </c>
      <c r="C1697" t="s">
        <v>296</v>
      </c>
      <c r="D1697" t="s">
        <v>332</v>
      </c>
      <c r="E1697" t="s">
        <v>106</v>
      </c>
      <c r="F1697">
        <v>40700</v>
      </c>
      <c r="G1697" t="s">
        <v>784</v>
      </c>
      <c r="I1697" t="s">
        <v>112</v>
      </c>
      <c r="J1697">
        <v>2026</v>
      </c>
      <c r="K1697">
        <v>5</v>
      </c>
      <c r="L1697" t="s">
        <v>95</v>
      </c>
      <c r="M1697">
        <v>366.81991642875602</v>
      </c>
      <c r="N1697">
        <v>1</v>
      </c>
      <c r="O1697">
        <v>366.81991642875602</v>
      </c>
      <c r="P1697" t="s">
        <v>614</v>
      </c>
    </row>
    <row r="1698" spans="1:17" hidden="1">
      <c r="A1698" t="s">
        <v>2438</v>
      </c>
      <c r="B1698" t="s">
        <v>623</v>
      </c>
      <c r="C1698" t="s">
        <v>296</v>
      </c>
      <c r="D1698" t="s">
        <v>332</v>
      </c>
      <c r="E1698" t="s">
        <v>103</v>
      </c>
      <c r="F1698">
        <v>40700</v>
      </c>
      <c r="G1698" t="s">
        <v>784</v>
      </c>
      <c r="I1698" t="s">
        <v>120</v>
      </c>
      <c r="J1698">
        <v>2026</v>
      </c>
      <c r="K1698">
        <v>5</v>
      </c>
      <c r="L1698" t="s">
        <v>95</v>
      </c>
      <c r="M1698">
        <v>122.7210064631964</v>
      </c>
      <c r="N1698">
        <v>1</v>
      </c>
      <c r="O1698">
        <v>122.7210064631964</v>
      </c>
      <c r="P1698" t="s">
        <v>614</v>
      </c>
      <c r="Q1698">
        <v>1</v>
      </c>
    </row>
    <row r="1699" spans="1:17" hidden="1">
      <c r="A1699" t="s">
        <v>2438</v>
      </c>
      <c r="B1699" t="s">
        <v>623</v>
      </c>
      <c r="C1699" t="s">
        <v>296</v>
      </c>
      <c r="D1699" t="s">
        <v>332</v>
      </c>
      <c r="E1699" t="s">
        <v>105</v>
      </c>
      <c r="F1699">
        <v>40700</v>
      </c>
      <c r="G1699" t="s">
        <v>784</v>
      </c>
      <c r="I1699" t="s">
        <v>123</v>
      </c>
      <c r="J1699">
        <v>2026</v>
      </c>
      <c r="K1699">
        <v>5</v>
      </c>
      <c r="L1699" t="s">
        <v>95</v>
      </c>
      <c r="M1699">
        <v>195.91207529590619</v>
      </c>
      <c r="N1699">
        <v>1</v>
      </c>
      <c r="O1699">
        <v>195.91207529590619</v>
      </c>
      <c r="P1699" t="s">
        <v>614</v>
      </c>
    </row>
    <row r="1700" spans="1:17" hidden="1">
      <c r="A1700" t="s">
        <v>2438</v>
      </c>
      <c r="B1700" t="s">
        <v>623</v>
      </c>
      <c r="C1700" t="s">
        <v>296</v>
      </c>
      <c r="D1700" t="s">
        <v>332</v>
      </c>
      <c r="E1700" t="s">
        <v>106</v>
      </c>
      <c r="F1700">
        <v>40700</v>
      </c>
      <c r="G1700" t="s">
        <v>784</v>
      </c>
      <c r="I1700" t="s">
        <v>112</v>
      </c>
      <c r="J1700">
        <v>2026</v>
      </c>
      <c r="K1700">
        <v>5</v>
      </c>
      <c r="L1700" t="s">
        <v>95</v>
      </c>
      <c r="M1700">
        <v>240.70093989997864</v>
      </c>
      <c r="N1700">
        <v>1</v>
      </c>
      <c r="O1700">
        <v>240.70093989997864</v>
      </c>
      <c r="P1700" t="s">
        <v>614</v>
      </c>
    </row>
    <row r="1701" spans="1:17" hidden="1">
      <c r="A1701" t="s">
        <v>2438</v>
      </c>
      <c r="B1701" t="s">
        <v>624</v>
      </c>
      <c r="C1701" t="s">
        <v>296</v>
      </c>
      <c r="D1701" t="s">
        <v>332</v>
      </c>
      <c r="E1701" t="s">
        <v>106</v>
      </c>
      <c r="F1701">
        <v>40700</v>
      </c>
      <c r="G1701" t="s">
        <v>784</v>
      </c>
      <c r="I1701" t="s">
        <v>112</v>
      </c>
      <c r="J1701">
        <v>2026</v>
      </c>
      <c r="K1701">
        <v>5</v>
      </c>
      <c r="L1701" t="s">
        <v>95</v>
      </c>
      <c r="M1701">
        <v>240.70093989997864</v>
      </c>
      <c r="N1701">
        <v>1</v>
      </c>
      <c r="O1701">
        <v>240.70093989997864</v>
      </c>
      <c r="P1701" t="s">
        <v>614</v>
      </c>
    </row>
    <row r="1702" spans="1:17" hidden="1">
      <c r="A1702" t="s">
        <v>2438</v>
      </c>
      <c r="B1702" t="s">
        <v>625</v>
      </c>
      <c r="C1702" t="s">
        <v>296</v>
      </c>
      <c r="D1702" t="s">
        <v>332</v>
      </c>
      <c r="E1702" t="s">
        <v>105</v>
      </c>
      <c r="F1702">
        <v>40700</v>
      </c>
      <c r="G1702" t="s">
        <v>784</v>
      </c>
      <c r="I1702" t="s">
        <v>123</v>
      </c>
      <c r="J1702">
        <v>2026</v>
      </c>
      <c r="K1702">
        <v>5</v>
      </c>
      <c r="L1702" t="s">
        <v>95</v>
      </c>
      <c r="M1702">
        <v>181.85976003653008</v>
      </c>
      <c r="N1702">
        <v>1</v>
      </c>
      <c r="O1702">
        <v>181.85976003653008</v>
      </c>
      <c r="P1702" t="s">
        <v>614</v>
      </c>
    </row>
    <row r="1703" spans="1:17" hidden="1">
      <c r="A1703" t="s">
        <v>2438</v>
      </c>
      <c r="B1703" t="s">
        <v>625</v>
      </c>
      <c r="C1703" t="s">
        <v>296</v>
      </c>
      <c r="D1703" t="s">
        <v>332</v>
      </c>
      <c r="E1703" t="s">
        <v>106</v>
      </c>
      <c r="F1703">
        <v>40700</v>
      </c>
      <c r="G1703" t="s">
        <v>784</v>
      </c>
      <c r="I1703" t="s">
        <v>112</v>
      </c>
      <c r="J1703">
        <v>2026</v>
      </c>
      <c r="K1703">
        <v>5</v>
      </c>
      <c r="L1703" t="s">
        <v>95</v>
      </c>
      <c r="M1703">
        <v>183.40995821437801</v>
      </c>
      <c r="N1703">
        <v>1</v>
      </c>
      <c r="O1703">
        <v>183.40995821437801</v>
      </c>
      <c r="P1703" t="s">
        <v>614</v>
      </c>
    </row>
    <row r="1704" spans="1:17" hidden="1">
      <c r="A1704" t="s">
        <v>2438</v>
      </c>
      <c r="B1704" t="s">
        <v>626</v>
      </c>
      <c r="C1704" t="s">
        <v>296</v>
      </c>
      <c r="D1704" t="s">
        <v>332</v>
      </c>
      <c r="E1704" t="s">
        <v>106</v>
      </c>
      <c r="F1704">
        <v>40700</v>
      </c>
      <c r="G1704" t="s">
        <v>784</v>
      </c>
      <c r="I1704" t="s">
        <v>112</v>
      </c>
      <c r="J1704">
        <v>2026</v>
      </c>
      <c r="K1704">
        <v>5</v>
      </c>
      <c r="L1704" t="s">
        <v>95</v>
      </c>
      <c r="M1704">
        <v>453.9728220279714</v>
      </c>
      <c r="N1704">
        <v>1</v>
      </c>
      <c r="O1704">
        <v>453.9728220279714</v>
      </c>
      <c r="P1704" t="s">
        <v>614</v>
      </c>
    </row>
    <row r="1705" spans="1:17" hidden="1">
      <c r="A1705" t="s">
        <v>2438</v>
      </c>
      <c r="B1705" t="s">
        <v>627</v>
      </c>
      <c r="C1705" t="s">
        <v>296</v>
      </c>
      <c r="D1705" t="s">
        <v>332</v>
      </c>
      <c r="E1705" t="s">
        <v>106</v>
      </c>
      <c r="F1705">
        <v>40700</v>
      </c>
      <c r="G1705" t="s">
        <v>784</v>
      </c>
      <c r="I1705" t="s">
        <v>112</v>
      </c>
      <c r="J1705">
        <v>2026</v>
      </c>
      <c r="K1705">
        <v>5</v>
      </c>
      <c r="L1705" t="s">
        <v>95</v>
      </c>
      <c r="M1705">
        <v>366.81991642875602</v>
      </c>
      <c r="N1705">
        <v>1</v>
      </c>
      <c r="O1705">
        <v>366.81991642875602</v>
      </c>
      <c r="P1705" t="s">
        <v>614</v>
      </c>
    </row>
    <row r="1706" spans="1:17" hidden="1">
      <c r="A1706" t="s">
        <v>2438</v>
      </c>
      <c r="B1706" t="s">
        <v>628</v>
      </c>
      <c r="C1706" t="s">
        <v>296</v>
      </c>
      <c r="D1706" t="s">
        <v>332</v>
      </c>
      <c r="E1706" t="s">
        <v>106</v>
      </c>
      <c r="F1706">
        <v>40700</v>
      </c>
      <c r="G1706" t="s">
        <v>784</v>
      </c>
      <c r="I1706" t="s">
        <v>112</v>
      </c>
      <c r="J1706">
        <v>2026</v>
      </c>
      <c r="K1706">
        <v>5</v>
      </c>
      <c r="L1706" t="s">
        <v>95</v>
      </c>
      <c r="M1706">
        <v>119.16821764314811</v>
      </c>
      <c r="N1706">
        <v>1</v>
      </c>
      <c r="O1706">
        <v>119.16821764314811</v>
      </c>
      <c r="P1706" t="s">
        <v>614</v>
      </c>
    </row>
    <row r="1707" spans="1:17" hidden="1">
      <c r="A1707" t="s">
        <v>2438</v>
      </c>
      <c r="B1707" t="s">
        <v>629</v>
      </c>
      <c r="C1707" t="s">
        <v>296</v>
      </c>
      <c r="D1707" t="s">
        <v>332</v>
      </c>
      <c r="E1707" t="s">
        <v>106</v>
      </c>
      <c r="F1707">
        <v>40700</v>
      </c>
      <c r="G1707" t="s">
        <v>784</v>
      </c>
      <c r="I1707" t="s">
        <v>112</v>
      </c>
      <c r="J1707">
        <v>2026</v>
      </c>
      <c r="K1707">
        <v>5</v>
      </c>
      <c r="L1707" t="s">
        <v>95</v>
      </c>
      <c r="M1707">
        <v>130.21061503969889</v>
      </c>
      <c r="N1707">
        <v>1</v>
      </c>
      <c r="O1707">
        <v>130.21061503969889</v>
      </c>
      <c r="P1707" t="s">
        <v>614</v>
      </c>
    </row>
    <row r="1708" spans="1:17" hidden="1">
      <c r="A1708" t="s">
        <v>2438</v>
      </c>
      <c r="B1708" t="s">
        <v>630</v>
      </c>
      <c r="C1708" t="s">
        <v>296</v>
      </c>
      <c r="D1708" t="s">
        <v>332</v>
      </c>
      <c r="E1708" t="s">
        <v>105</v>
      </c>
      <c r="F1708">
        <v>40700</v>
      </c>
      <c r="G1708" t="s">
        <v>784</v>
      </c>
      <c r="I1708" t="s">
        <v>136</v>
      </c>
      <c r="J1708">
        <v>2026</v>
      </c>
      <c r="K1708">
        <v>5</v>
      </c>
      <c r="L1708" t="s">
        <v>95</v>
      </c>
      <c r="M1708">
        <v>3131.3158726594124</v>
      </c>
      <c r="N1708">
        <v>1</v>
      </c>
      <c r="O1708">
        <v>3131.3158726594124</v>
      </c>
      <c r="P1708" t="s">
        <v>614</v>
      </c>
      <c r="Q1708">
        <v>1</v>
      </c>
    </row>
    <row r="1709" spans="1:17" hidden="1">
      <c r="A1709" t="s">
        <v>2438</v>
      </c>
      <c r="B1709" t="s">
        <v>630</v>
      </c>
      <c r="C1709" t="s">
        <v>296</v>
      </c>
      <c r="D1709" t="s">
        <v>332</v>
      </c>
      <c r="E1709" t="s">
        <v>105</v>
      </c>
      <c r="F1709">
        <v>40700</v>
      </c>
      <c r="G1709" t="s">
        <v>784</v>
      </c>
      <c r="I1709" t="s">
        <v>137</v>
      </c>
      <c r="J1709">
        <v>2026</v>
      </c>
      <c r="K1709">
        <v>5</v>
      </c>
      <c r="L1709" t="s">
        <v>95</v>
      </c>
      <c r="M1709">
        <v>589.21002000492024</v>
      </c>
      <c r="N1709">
        <v>1</v>
      </c>
      <c r="O1709">
        <v>589.21002000492024</v>
      </c>
      <c r="P1709" t="s">
        <v>614</v>
      </c>
    </row>
    <row r="1710" spans="1:17" hidden="1">
      <c r="A1710" t="s">
        <v>2438</v>
      </c>
      <c r="B1710" t="s">
        <v>630</v>
      </c>
      <c r="C1710" t="s">
        <v>296</v>
      </c>
      <c r="D1710" t="s">
        <v>332</v>
      </c>
      <c r="E1710" t="s">
        <v>106</v>
      </c>
      <c r="F1710">
        <v>40700</v>
      </c>
      <c r="G1710" t="s">
        <v>784</v>
      </c>
      <c r="I1710" t="s">
        <v>112</v>
      </c>
      <c r="J1710">
        <v>2026</v>
      </c>
      <c r="K1710">
        <v>5</v>
      </c>
      <c r="L1710" t="s">
        <v>95</v>
      </c>
      <c r="M1710">
        <v>299.65672585439637</v>
      </c>
      <c r="N1710">
        <v>1</v>
      </c>
      <c r="O1710">
        <v>299.65672585439637</v>
      </c>
      <c r="P1710" t="s">
        <v>614</v>
      </c>
    </row>
    <row r="1711" spans="1:17" hidden="1">
      <c r="A1711" t="s">
        <v>2438</v>
      </c>
      <c r="B1711" t="s">
        <v>631</v>
      </c>
      <c r="C1711" t="s">
        <v>296</v>
      </c>
      <c r="D1711" t="s">
        <v>332</v>
      </c>
      <c r="E1711" t="s">
        <v>103</v>
      </c>
      <c r="F1711">
        <v>40700</v>
      </c>
      <c r="G1711" t="s">
        <v>784</v>
      </c>
      <c r="I1711" t="s">
        <v>120</v>
      </c>
      <c r="J1711">
        <v>2026</v>
      </c>
      <c r="K1711">
        <v>5</v>
      </c>
      <c r="L1711" t="s">
        <v>95</v>
      </c>
      <c r="M1711">
        <v>1559.5114307140366</v>
      </c>
      <c r="N1711">
        <v>1</v>
      </c>
      <c r="O1711">
        <v>1559.5114307140366</v>
      </c>
      <c r="P1711" t="s">
        <v>614</v>
      </c>
      <c r="Q1711">
        <v>1</v>
      </c>
    </row>
    <row r="1712" spans="1:17" hidden="1">
      <c r="A1712" t="s">
        <v>2438</v>
      </c>
      <c r="B1712" t="s">
        <v>631</v>
      </c>
      <c r="C1712" t="s">
        <v>296</v>
      </c>
      <c r="D1712" t="s">
        <v>332</v>
      </c>
      <c r="E1712" t="s">
        <v>103</v>
      </c>
      <c r="F1712">
        <v>40700</v>
      </c>
      <c r="G1712" t="s">
        <v>784</v>
      </c>
      <c r="I1712" t="s">
        <v>399</v>
      </c>
      <c r="J1712">
        <v>2026</v>
      </c>
      <c r="K1712">
        <v>5</v>
      </c>
      <c r="L1712" t="s">
        <v>95</v>
      </c>
      <c r="M1712">
        <v>308.06117252547847</v>
      </c>
      <c r="N1712">
        <v>1</v>
      </c>
      <c r="O1712">
        <v>308.06117252547847</v>
      </c>
      <c r="P1712" t="s">
        <v>614</v>
      </c>
      <c r="Q1712">
        <v>1</v>
      </c>
    </row>
    <row r="1713" spans="1:17" hidden="1">
      <c r="A1713" t="s">
        <v>2438</v>
      </c>
      <c r="B1713" t="s">
        <v>631</v>
      </c>
      <c r="C1713" t="s">
        <v>296</v>
      </c>
      <c r="D1713" t="s">
        <v>332</v>
      </c>
      <c r="E1713" t="s">
        <v>105</v>
      </c>
      <c r="F1713">
        <v>40700</v>
      </c>
      <c r="G1713" t="s">
        <v>784</v>
      </c>
      <c r="I1713" t="s">
        <v>123</v>
      </c>
      <c r="J1713">
        <v>2026</v>
      </c>
      <c r="K1713">
        <v>5</v>
      </c>
      <c r="L1713" t="s">
        <v>95</v>
      </c>
      <c r="M1713">
        <v>825.08342965196414</v>
      </c>
      <c r="N1713">
        <v>1</v>
      </c>
      <c r="O1713">
        <v>825.08342965196414</v>
      </c>
      <c r="P1713" t="s">
        <v>614</v>
      </c>
    </row>
    <row r="1714" spans="1:17" hidden="1">
      <c r="A1714" t="s">
        <v>2438</v>
      </c>
      <c r="B1714" t="s">
        <v>631</v>
      </c>
      <c r="C1714" t="s">
        <v>296</v>
      </c>
      <c r="D1714" t="s">
        <v>332</v>
      </c>
      <c r="E1714" t="s">
        <v>106</v>
      </c>
      <c r="F1714">
        <v>40700</v>
      </c>
      <c r="G1714" t="s">
        <v>784</v>
      </c>
      <c r="I1714" t="s">
        <v>112</v>
      </c>
      <c r="J1714">
        <v>2026</v>
      </c>
      <c r="K1714">
        <v>5</v>
      </c>
      <c r="L1714" t="s">
        <v>95</v>
      </c>
      <c r="M1714">
        <v>520.84246015879557</v>
      </c>
      <c r="N1714">
        <v>1</v>
      </c>
      <c r="O1714">
        <v>520.84246015879557</v>
      </c>
      <c r="P1714" t="s">
        <v>614</v>
      </c>
    </row>
    <row r="1715" spans="1:17" hidden="1">
      <c r="A1715" t="s">
        <v>2438</v>
      </c>
      <c r="B1715" t="s">
        <v>632</v>
      </c>
      <c r="C1715" t="s">
        <v>296</v>
      </c>
      <c r="D1715" t="s">
        <v>332</v>
      </c>
      <c r="E1715" t="s">
        <v>103</v>
      </c>
      <c r="F1715">
        <v>40700</v>
      </c>
      <c r="G1715" t="s">
        <v>784</v>
      </c>
      <c r="I1715" t="s">
        <v>120</v>
      </c>
      <c r="J1715">
        <v>2026</v>
      </c>
      <c r="K1715">
        <v>5</v>
      </c>
      <c r="L1715" t="s">
        <v>95</v>
      </c>
      <c r="M1715">
        <v>2776.7758160449998</v>
      </c>
      <c r="N1715">
        <v>1</v>
      </c>
      <c r="O1715">
        <v>2776.7758160449998</v>
      </c>
      <c r="P1715" t="s">
        <v>614</v>
      </c>
      <c r="Q1715">
        <v>1</v>
      </c>
    </row>
    <row r="1716" spans="1:17" hidden="1">
      <c r="A1716" t="s">
        <v>2438</v>
      </c>
      <c r="B1716" t="s">
        <v>632</v>
      </c>
      <c r="C1716" t="s">
        <v>296</v>
      </c>
      <c r="D1716" t="s">
        <v>332</v>
      </c>
      <c r="E1716" t="s">
        <v>103</v>
      </c>
      <c r="F1716">
        <v>40700</v>
      </c>
      <c r="G1716" t="s">
        <v>784</v>
      </c>
      <c r="I1716" t="s">
        <v>399</v>
      </c>
      <c r="J1716">
        <v>2026</v>
      </c>
      <c r="K1716">
        <v>5</v>
      </c>
      <c r="L1716" t="s">
        <v>95</v>
      </c>
      <c r="M1716">
        <v>302.514991415</v>
      </c>
      <c r="N1716">
        <v>1</v>
      </c>
      <c r="O1716">
        <v>302.514991415</v>
      </c>
      <c r="P1716" t="s">
        <v>614</v>
      </c>
      <c r="Q1716">
        <v>1</v>
      </c>
    </row>
    <row r="1717" spans="1:17" hidden="1">
      <c r="A1717" t="s">
        <v>2438</v>
      </c>
      <c r="B1717" t="s">
        <v>632</v>
      </c>
      <c r="C1717" t="s">
        <v>296</v>
      </c>
      <c r="D1717" t="s">
        <v>332</v>
      </c>
      <c r="E1717" t="s">
        <v>105</v>
      </c>
      <c r="F1717">
        <v>40700</v>
      </c>
      <c r="G1717" t="s">
        <v>784</v>
      </c>
      <c r="I1717" t="s">
        <v>123</v>
      </c>
      <c r="J1717">
        <v>2026</v>
      </c>
      <c r="K1717">
        <v>5</v>
      </c>
      <c r="L1717" t="s">
        <v>95</v>
      </c>
      <c r="M1717">
        <v>1594.46630826</v>
      </c>
      <c r="N1717">
        <v>1</v>
      </c>
      <c r="O1717">
        <v>1594.46630826</v>
      </c>
      <c r="P1717" t="s">
        <v>614</v>
      </c>
    </row>
    <row r="1718" spans="1:17" hidden="1">
      <c r="A1718" t="s">
        <v>2438</v>
      </c>
      <c r="B1718" t="s">
        <v>632</v>
      </c>
      <c r="C1718" t="s">
        <v>296</v>
      </c>
      <c r="D1718" t="s">
        <v>332</v>
      </c>
      <c r="E1718" t="s">
        <v>106</v>
      </c>
      <c r="F1718">
        <v>40700</v>
      </c>
      <c r="G1718" t="s">
        <v>784</v>
      </c>
      <c r="I1718" t="s">
        <v>112</v>
      </c>
      <c r="J1718">
        <v>2026</v>
      </c>
      <c r="K1718">
        <v>5</v>
      </c>
      <c r="L1718" t="s">
        <v>95</v>
      </c>
      <c r="M1718">
        <v>3716.5213215899998</v>
      </c>
      <c r="N1718">
        <v>1</v>
      </c>
      <c r="O1718">
        <v>3716.5213215899998</v>
      </c>
      <c r="P1718" t="s">
        <v>614</v>
      </c>
    </row>
    <row r="1719" spans="1:17" hidden="1">
      <c r="A1719" t="s">
        <v>2438</v>
      </c>
      <c r="B1719" t="s">
        <v>633</v>
      </c>
      <c r="C1719" t="s">
        <v>296</v>
      </c>
      <c r="D1719" t="s">
        <v>332</v>
      </c>
      <c r="E1719" t="s">
        <v>106</v>
      </c>
      <c r="F1719">
        <v>40700</v>
      </c>
      <c r="G1719" t="s">
        <v>784</v>
      </c>
      <c r="I1719" t="s">
        <v>112</v>
      </c>
      <c r="J1719">
        <v>2026</v>
      </c>
      <c r="K1719">
        <v>5</v>
      </c>
      <c r="L1719" t="s">
        <v>95</v>
      </c>
      <c r="M1719">
        <v>124.83217129684139</v>
      </c>
      <c r="N1719">
        <v>1</v>
      </c>
      <c r="O1719">
        <v>124.83217129684139</v>
      </c>
      <c r="P1719" t="s">
        <v>614</v>
      </c>
    </row>
    <row r="1720" spans="1:17" hidden="1">
      <c r="A1720" t="s">
        <v>2438</v>
      </c>
      <c r="B1720" t="s">
        <v>634</v>
      </c>
      <c r="C1720" t="s">
        <v>296</v>
      </c>
      <c r="D1720" t="s">
        <v>332</v>
      </c>
      <c r="E1720" t="s">
        <v>106</v>
      </c>
      <c r="F1720">
        <v>40700</v>
      </c>
      <c r="G1720" t="s">
        <v>784</v>
      </c>
      <c r="I1720" t="s">
        <v>112</v>
      </c>
      <c r="J1720">
        <v>2026</v>
      </c>
      <c r="K1720">
        <v>5</v>
      </c>
      <c r="L1720" t="s">
        <v>95</v>
      </c>
      <c r="M1720">
        <v>125.51980784265719</v>
      </c>
      <c r="N1720">
        <v>1</v>
      </c>
      <c r="O1720">
        <v>125.51980784265719</v>
      </c>
      <c r="P1720" t="s">
        <v>614</v>
      </c>
    </row>
    <row r="1721" spans="1:17" hidden="1">
      <c r="A1721" t="s">
        <v>2438</v>
      </c>
      <c r="B1721" t="s">
        <v>635</v>
      </c>
      <c r="C1721" t="s">
        <v>296</v>
      </c>
      <c r="D1721" t="s">
        <v>332</v>
      </c>
      <c r="E1721" t="s">
        <v>92</v>
      </c>
      <c r="F1721">
        <v>40700</v>
      </c>
      <c r="G1721" t="s">
        <v>784</v>
      </c>
      <c r="I1721" t="s">
        <v>636</v>
      </c>
      <c r="J1721">
        <v>2026</v>
      </c>
      <c r="K1721">
        <v>5</v>
      </c>
      <c r="L1721" t="s">
        <v>95</v>
      </c>
      <c r="M1721">
        <v>443.85129462552482</v>
      </c>
      <c r="N1721">
        <v>1</v>
      </c>
      <c r="O1721">
        <v>443.85129462552482</v>
      </c>
      <c r="P1721" t="s">
        <v>614</v>
      </c>
    </row>
    <row r="1722" spans="1:17" hidden="1">
      <c r="A1722" t="s">
        <v>2438</v>
      </c>
      <c r="B1722" t="s">
        <v>635</v>
      </c>
      <c r="C1722" t="s">
        <v>296</v>
      </c>
      <c r="D1722" t="s">
        <v>332</v>
      </c>
      <c r="E1722" t="s">
        <v>106</v>
      </c>
      <c r="F1722">
        <v>40700</v>
      </c>
      <c r="G1722" t="s">
        <v>784</v>
      </c>
      <c r="I1722" t="s">
        <v>110</v>
      </c>
      <c r="J1722">
        <v>2026</v>
      </c>
      <c r="K1722">
        <v>5</v>
      </c>
      <c r="L1722" t="s">
        <v>95</v>
      </c>
      <c r="M1722">
        <v>252.26208065565359</v>
      </c>
      <c r="N1722">
        <v>1</v>
      </c>
      <c r="O1722">
        <v>252.26208065565359</v>
      </c>
      <c r="P1722" t="s">
        <v>614</v>
      </c>
    </row>
    <row r="1723" spans="1:17" hidden="1">
      <c r="A1723" t="s">
        <v>2438</v>
      </c>
      <c r="B1723" t="s">
        <v>635</v>
      </c>
      <c r="C1723" t="s">
        <v>296</v>
      </c>
      <c r="D1723" t="s">
        <v>332</v>
      </c>
      <c r="E1723" t="s">
        <v>92</v>
      </c>
      <c r="F1723">
        <v>40700</v>
      </c>
      <c r="G1723" t="s">
        <v>784</v>
      </c>
      <c r="I1723" t="s">
        <v>260</v>
      </c>
      <c r="J1723">
        <v>2026</v>
      </c>
      <c r="K1723">
        <v>5</v>
      </c>
      <c r="L1723" t="s">
        <v>95</v>
      </c>
      <c r="M1723">
        <v>425.16044863165439</v>
      </c>
      <c r="N1723">
        <v>1</v>
      </c>
      <c r="O1723">
        <v>425.16044863165439</v>
      </c>
      <c r="P1723" t="s">
        <v>614</v>
      </c>
    </row>
    <row r="1724" spans="1:17" hidden="1">
      <c r="A1724" t="s">
        <v>2295</v>
      </c>
      <c r="B1724" t="s">
        <v>330</v>
      </c>
      <c r="C1724" t="s">
        <v>331</v>
      </c>
      <c r="D1724" t="s">
        <v>332</v>
      </c>
      <c r="E1724" t="s">
        <v>103</v>
      </c>
      <c r="F1724">
        <v>40700</v>
      </c>
      <c r="G1724" t="s">
        <v>784</v>
      </c>
      <c r="I1724" t="s">
        <v>130</v>
      </c>
      <c r="J1724">
        <v>2026</v>
      </c>
      <c r="K1724">
        <v>5</v>
      </c>
      <c r="L1724" t="s">
        <v>95</v>
      </c>
      <c r="M1724">
        <v>563.68930072000001</v>
      </c>
      <c r="N1724">
        <v>1</v>
      </c>
      <c r="O1724">
        <v>563.68930072000001</v>
      </c>
      <c r="P1724" t="s">
        <v>614</v>
      </c>
      <c r="Q1724">
        <v>1</v>
      </c>
    </row>
    <row r="1725" spans="1:17" hidden="1">
      <c r="A1725" t="s">
        <v>2295</v>
      </c>
      <c r="B1725" t="s">
        <v>330</v>
      </c>
      <c r="C1725" t="s">
        <v>331</v>
      </c>
      <c r="D1725" t="s">
        <v>332</v>
      </c>
      <c r="E1725" t="s">
        <v>92</v>
      </c>
      <c r="F1725">
        <v>40700</v>
      </c>
      <c r="G1725" t="s">
        <v>784</v>
      </c>
      <c r="I1725" t="s">
        <v>637</v>
      </c>
      <c r="J1725">
        <v>2026</v>
      </c>
      <c r="K1725">
        <v>5</v>
      </c>
      <c r="L1725" t="s">
        <v>95</v>
      </c>
      <c r="M1725">
        <v>1836.7703062100002</v>
      </c>
      <c r="N1725">
        <v>1</v>
      </c>
      <c r="O1725">
        <v>1836.7703062100002</v>
      </c>
      <c r="P1725" t="s">
        <v>614</v>
      </c>
    </row>
    <row r="1726" spans="1:17" hidden="1">
      <c r="A1726" t="s">
        <v>2295</v>
      </c>
      <c r="B1726" t="s">
        <v>330</v>
      </c>
      <c r="C1726" t="s">
        <v>331</v>
      </c>
      <c r="D1726" t="s">
        <v>332</v>
      </c>
      <c r="E1726" t="s">
        <v>92</v>
      </c>
      <c r="F1726">
        <v>40700</v>
      </c>
      <c r="G1726" t="s">
        <v>784</v>
      </c>
      <c r="I1726" t="s">
        <v>638</v>
      </c>
      <c r="J1726">
        <v>2026</v>
      </c>
      <c r="K1726">
        <v>5</v>
      </c>
      <c r="L1726" t="s">
        <v>95</v>
      </c>
      <c r="M1726">
        <v>141.512334915</v>
      </c>
      <c r="N1726">
        <v>1</v>
      </c>
      <c r="O1726">
        <v>141.512334915</v>
      </c>
      <c r="P1726" t="s">
        <v>614</v>
      </c>
      <c r="Q1726">
        <v>1</v>
      </c>
    </row>
    <row r="1727" spans="1:17" hidden="1">
      <c r="A1727" t="s">
        <v>2295</v>
      </c>
      <c r="B1727" t="s">
        <v>330</v>
      </c>
      <c r="C1727" t="s">
        <v>331</v>
      </c>
      <c r="D1727" t="s">
        <v>332</v>
      </c>
      <c r="E1727" t="s">
        <v>92</v>
      </c>
      <c r="F1727">
        <v>40700</v>
      </c>
      <c r="G1727" t="s">
        <v>784</v>
      </c>
      <c r="I1727" t="s">
        <v>639</v>
      </c>
      <c r="J1727">
        <v>2026</v>
      </c>
      <c r="K1727">
        <v>5</v>
      </c>
      <c r="L1727" t="s">
        <v>95</v>
      </c>
      <c r="M1727">
        <v>505.93834784500007</v>
      </c>
      <c r="N1727">
        <v>1</v>
      </c>
      <c r="O1727">
        <v>505.93834784500007</v>
      </c>
      <c r="P1727" t="s">
        <v>614</v>
      </c>
    </row>
    <row r="1728" spans="1:17" hidden="1">
      <c r="A1728" t="s">
        <v>2295</v>
      </c>
      <c r="B1728" t="s">
        <v>330</v>
      </c>
      <c r="C1728" t="s">
        <v>331</v>
      </c>
      <c r="D1728" t="s">
        <v>332</v>
      </c>
      <c r="E1728" t="s">
        <v>92</v>
      </c>
      <c r="F1728">
        <v>40700</v>
      </c>
      <c r="G1728" t="s">
        <v>784</v>
      </c>
      <c r="I1728" t="s">
        <v>260</v>
      </c>
      <c r="J1728">
        <v>2026</v>
      </c>
      <c r="K1728">
        <v>5</v>
      </c>
      <c r="L1728" t="s">
        <v>95</v>
      </c>
      <c r="M1728">
        <v>2019.8133263699999</v>
      </c>
      <c r="N1728">
        <v>1</v>
      </c>
      <c r="O1728">
        <v>2019.8133263699999</v>
      </c>
      <c r="P1728" t="s">
        <v>614</v>
      </c>
    </row>
    <row r="1729" spans="1:17" hidden="1">
      <c r="A1729" t="s">
        <v>2295</v>
      </c>
      <c r="B1729" t="s">
        <v>330</v>
      </c>
      <c r="C1729" t="s">
        <v>331</v>
      </c>
      <c r="D1729" t="s">
        <v>332</v>
      </c>
      <c r="E1729" t="s">
        <v>102</v>
      </c>
      <c r="F1729">
        <v>40700</v>
      </c>
      <c r="G1729" t="s">
        <v>784</v>
      </c>
      <c r="I1729" t="s">
        <v>273</v>
      </c>
      <c r="J1729">
        <v>2026</v>
      </c>
      <c r="K1729">
        <v>5</v>
      </c>
      <c r="L1729" t="s">
        <v>95</v>
      </c>
      <c r="M1729">
        <v>36109.848075000002</v>
      </c>
      <c r="N1729">
        <v>1</v>
      </c>
      <c r="O1729">
        <v>36109.848075000002</v>
      </c>
      <c r="P1729" t="s">
        <v>614</v>
      </c>
      <c r="Q1729">
        <v>1</v>
      </c>
    </row>
    <row r="1730" spans="1:17" hidden="1">
      <c r="A1730" t="s">
        <v>2295</v>
      </c>
      <c r="B1730" t="s">
        <v>330</v>
      </c>
      <c r="C1730" t="s">
        <v>331</v>
      </c>
      <c r="D1730" t="s">
        <v>332</v>
      </c>
      <c r="E1730" t="s">
        <v>92</v>
      </c>
      <c r="F1730">
        <v>40700</v>
      </c>
      <c r="G1730" t="s">
        <v>784</v>
      </c>
      <c r="I1730" t="s">
        <v>640</v>
      </c>
      <c r="J1730">
        <v>2026</v>
      </c>
      <c r="K1730">
        <v>5</v>
      </c>
      <c r="L1730" t="s">
        <v>95</v>
      </c>
      <c r="M1730">
        <v>2154.4555479300002</v>
      </c>
      <c r="N1730">
        <v>1</v>
      </c>
      <c r="O1730">
        <v>2154.4555479300002</v>
      </c>
      <c r="P1730" t="s">
        <v>614</v>
      </c>
    </row>
    <row r="1731" spans="1:17" hidden="1">
      <c r="A1731" t="s">
        <v>2295</v>
      </c>
      <c r="B1731" t="s">
        <v>330</v>
      </c>
      <c r="C1731" t="s">
        <v>331</v>
      </c>
      <c r="D1731" t="s">
        <v>332</v>
      </c>
      <c r="E1731" t="s">
        <v>106</v>
      </c>
      <c r="F1731">
        <v>40700</v>
      </c>
      <c r="G1731" t="s">
        <v>784</v>
      </c>
      <c r="I1731" t="s">
        <v>641</v>
      </c>
      <c r="J1731">
        <v>2026</v>
      </c>
      <c r="K1731">
        <v>5</v>
      </c>
      <c r="L1731" t="s">
        <v>95</v>
      </c>
      <c r="M1731">
        <v>7271.3399751299994</v>
      </c>
      <c r="N1731">
        <v>1</v>
      </c>
      <c r="O1731">
        <v>7271.3399751299994</v>
      </c>
      <c r="P1731" t="s">
        <v>614</v>
      </c>
    </row>
    <row r="1732" spans="1:17" hidden="1">
      <c r="A1732" t="s">
        <v>2295</v>
      </c>
      <c r="B1732" t="s">
        <v>330</v>
      </c>
      <c r="C1732" t="s">
        <v>331</v>
      </c>
      <c r="D1732" t="s">
        <v>332</v>
      </c>
      <c r="E1732" t="s">
        <v>92</v>
      </c>
      <c r="F1732">
        <v>40700</v>
      </c>
      <c r="G1732" t="s">
        <v>784</v>
      </c>
      <c r="I1732" t="s">
        <v>617</v>
      </c>
      <c r="J1732">
        <v>2026</v>
      </c>
      <c r="K1732">
        <v>5</v>
      </c>
      <c r="L1732" t="s">
        <v>95</v>
      </c>
      <c r="M1732">
        <v>132.62218823000003</v>
      </c>
      <c r="N1732">
        <v>1</v>
      </c>
      <c r="O1732">
        <v>132.62218823000003</v>
      </c>
      <c r="P1732" t="s">
        <v>614</v>
      </c>
      <c r="Q1732">
        <v>1</v>
      </c>
    </row>
    <row r="1733" spans="1:17" hidden="1">
      <c r="A1733" t="s">
        <v>2461</v>
      </c>
      <c r="B1733" t="s">
        <v>335</v>
      </c>
      <c r="C1733" t="s">
        <v>336</v>
      </c>
      <c r="D1733" t="s">
        <v>332</v>
      </c>
      <c r="E1733" t="s">
        <v>92</v>
      </c>
      <c r="F1733">
        <v>40700</v>
      </c>
      <c r="G1733" t="s">
        <v>784</v>
      </c>
      <c r="I1733" t="s">
        <v>637</v>
      </c>
      <c r="J1733">
        <v>2026</v>
      </c>
      <c r="K1733">
        <v>5</v>
      </c>
      <c r="L1733" t="s">
        <v>95</v>
      </c>
      <c r="M1733">
        <v>1766.12914065</v>
      </c>
      <c r="N1733">
        <v>1</v>
      </c>
      <c r="O1733">
        <v>1766.12914065</v>
      </c>
      <c r="P1733" t="s">
        <v>614</v>
      </c>
    </row>
    <row r="1734" spans="1:17" hidden="1">
      <c r="A1734" t="s">
        <v>2461</v>
      </c>
      <c r="B1734" t="s">
        <v>335</v>
      </c>
      <c r="C1734" t="s">
        <v>336</v>
      </c>
      <c r="D1734" t="s">
        <v>332</v>
      </c>
      <c r="E1734" t="s">
        <v>92</v>
      </c>
      <c r="F1734">
        <v>40700</v>
      </c>
      <c r="G1734" t="s">
        <v>784</v>
      </c>
      <c r="I1734" t="s">
        <v>636</v>
      </c>
      <c r="J1734">
        <v>2026</v>
      </c>
      <c r="K1734">
        <v>5</v>
      </c>
      <c r="L1734" t="s">
        <v>95</v>
      </c>
      <c r="M1734">
        <v>1468.3442272799998</v>
      </c>
      <c r="N1734">
        <v>1</v>
      </c>
      <c r="O1734">
        <v>1468.3442272799998</v>
      </c>
      <c r="P1734" t="s">
        <v>614</v>
      </c>
    </row>
    <row r="1735" spans="1:17" hidden="1">
      <c r="A1735" t="s">
        <v>2461</v>
      </c>
      <c r="B1735" t="s">
        <v>335</v>
      </c>
      <c r="C1735" t="s">
        <v>336</v>
      </c>
      <c r="D1735" t="s">
        <v>332</v>
      </c>
      <c r="E1735" t="s">
        <v>102</v>
      </c>
      <c r="F1735">
        <v>40700</v>
      </c>
      <c r="G1735" t="s">
        <v>784</v>
      </c>
      <c r="I1735" t="s">
        <v>273</v>
      </c>
      <c r="J1735">
        <v>2026</v>
      </c>
      <c r="K1735">
        <v>5</v>
      </c>
      <c r="L1735" t="s">
        <v>95</v>
      </c>
      <c r="M1735">
        <v>161028.70734999998</v>
      </c>
      <c r="N1735">
        <v>1</v>
      </c>
      <c r="O1735">
        <v>161028.70734999998</v>
      </c>
      <c r="P1735" t="s">
        <v>614</v>
      </c>
      <c r="Q1735">
        <v>1</v>
      </c>
    </row>
    <row r="1736" spans="1:17" hidden="1">
      <c r="A1736" t="s">
        <v>2461</v>
      </c>
      <c r="B1736" t="s">
        <v>642</v>
      </c>
      <c r="C1736" t="s">
        <v>336</v>
      </c>
      <c r="D1736" t="s">
        <v>332</v>
      </c>
      <c r="E1736" t="s">
        <v>106</v>
      </c>
      <c r="F1736">
        <v>40700</v>
      </c>
      <c r="G1736" t="s">
        <v>784</v>
      </c>
      <c r="I1736" t="s">
        <v>110</v>
      </c>
      <c r="J1736">
        <v>2026</v>
      </c>
      <c r="K1736">
        <v>5</v>
      </c>
      <c r="L1736" t="s">
        <v>95</v>
      </c>
      <c r="M1736">
        <v>409.84676235999996</v>
      </c>
      <c r="N1736">
        <v>1</v>
      </c>
      <c r="O1736">
        <v>409.84676235999996</v>
      </c>
      <c r="P1736" t="s">
        <v>614</v>
      </c>
    </row>
    <row r="1737" spans="1:17" hidden="1">
      <c r="A1737" t="s">
        <v>2461</v>
      </c>
      <c r="B1737" t="s">
        <v>642</v>
      </c>
      <c r="C1737" t="s">
        <v>336</v>
      </c>
      <c r="D1737" t="s">
        <v>332</v>
      </c>
      <c r="E1737" t="s">
        <v>92</v>
      </c>
      <c r="F1737">
        <v>40700</v>
      </c>
      <c r="G1737" t="s">
        <v>784</v>
      </c>
      <c r="I1737" t="s">
        <v>260</v>
      </c>
      <c r="J1737">
        <v>2026</v>
      </c>
      <c r="K1737">
        <v>5</v>
      </c>
      <c r="L1737" t="s">
        <v>95</v>
      </c>
      <c r="M1737">
        <v>407.95673117500002</v>
      </c>
      <c r="N1737">
        <v>1</v>
      </c>
      <c r="O1737">
        <v>407.95673117500002</v>
      </c>
      <c r="P1737" t="s">
        <v>614</v>
      </c>
    </row>
    <row r="1738" spans="1:17" hidden="1">
      <c r="A1738" t="s">
        <v>2461</v>
      </c>
      <c r="B1738" t="s">
        <v>643</v>
      </c>
      <c r="C1738" t="s">
        <v>336</v>
      </c>
      <c r="D1738" t="s">
        <v>332</v>
      </c>
      <c r="E1738" t="s">
        <v>106</v>
      </c>
      <c r="F1738">
        <v>40700</v>
      </c>
      <c r="G1738" t="s">
        <v>784</v>
      </c>
      <c r="I1738" t="s">
        <v>110</v>
      </c>
      <c r="J1738">
        <v>2026</v>
      </c>
      <c r="K1738">
        <v>5</v>
      </c>
      <c r="L1738" t="s">
        <v>95</v>
      </c>
      <c r="M1738">
        <v>409.84676235999996</v>
      </c>
      <c r="N1738">
        <v>1</v>
      </c>
      <c r="O1738">
        <v>409.84676235999996</v>
      </c>
      <c r="P1738" t="s">
        <v>614</v>
      </c>
    </row>
    <row r="1739" spans="1:17" hidden="1">
      <c r="A1739" t="s">
        <v>2461</v>
      </c>
      <c r="B1739" t="s">
        <v>643</v>
      </c>
      <c r="C1739" t="s">
        <v>336</v>
      </c>
      <c r="D1739" t="s">
        <v>332</v>
      </c>
      <c r="E1739" t="s">
        <v>92</v>
      </c>
      <c r="F1739">
        <v>40700</v>
      </c>
      <c r="G1739" t="s">
        <v>784</v>
      </c>
      <c r="I1739" t="s">
        <v>260</v>
      </c>
      <c r="J1739">
        <v>2026</v>
      </c>
      <c r="K1739">
        <v>5</v>
      </c>
      <c r="L1739" t="s">
        <v>95</v>
      </c>
      <c r="M1739">
        <v>407.95673117500002</v>
      </c>
      <c r="N1739">
        <v>1</v>
      </c>
      <c r="O1739">
        <v>407.95673117500002</v>
      </c>
      <c r="P1739" t="s">
        <v>614</v>
      </c>
    </row>
    <row r="1740" spans="1:17" hidden="1">
      <c r="A1740" t="s">
        <v>2461</v>
      </c>
      <c r="B1740" t="s">
        <v>644</v>
      </c>
      <c r="C1740" t="s">
        <v>336</v>
      </c>
      <c r="D1740" t="s">
        <v>332</v>
      </c>
      <c r="E1740" t="s">
        <v>106</v>
      </c>
      <c r="F1740">
        <v>40700</v>
      </c>
      <c r="G1740" t="s">
        <v>784</v>
      </c>
      <c r="I1740" t="s">
        <v>110</v>
      </c>
      <c r="J1740">
        <v>2026</v>
      </c>
      <c r="K1740">
        <v>5</v>
      </c>
      <c r="L1740" t="s">
        <v>95</v>
      </c>
      <c r="M1740">
        <v>409.84676235999996</v>
      </c>
      <c r="N1740">
        <v>1</v>
      </c>
      <c r="O1740">
        <v>409.84676235999996</v>
      </c>
      <c r="P1740" t="s">
        <v>614</v>
      </c>
    </row>
    <row r="1741" spans="1:17" hidden="1">
      <c r="A1741" t="s">
        <v>2461</v>
      </c>
      <c r="B1741" t="s">
        <v>644</v>
      </c>
      <c r="C1741" t="s">
        <v>336</v>
      </c>
      <c r="D1741" t="s">
        <v>332</v>
      </c>
      <c r="E1741" t="s">
        <v>92</v>
      </c>
      <c r="F1741">
        <v>40700</v>
      </c>
      <c r="G1741" t="s">
        <v>784</v>
      </c>
      <c r="I1741" t="s">
        <v>260</v>
      </c>
      <c r="J1741">
        <v>2026</v>
      </c>
      <c r="K1741">
        <v>5</v>
      </c>
      <c r="L1741" t="s">
        <v>95</v>
      </c>
      <c r="M1741">
        <v>407.95673117500002</v>
      </c>
      <c r="N1741">
        <v>1</v>
      </c>
      <c r="O1741">
        <v>407.95673117500002</v>
      </c>
      <c r="P1741" t="s">
        <v>614</v>
      </c>
    </row>
    <row r="1742" spans="1:17" hidden="1">
      <c r="A1742" t="s">
        <v>2461</v>
      </c>
      <c r="B1742" t="s">
        <v>644</v>
      </c>
      <c r="C1742" t="s">
        <v>336</v>
      </c>
      <c r="D1742" t="s">
        <v>332</v>
      </c>
      <c r="E1742" t="s">
        <v>92</v>
      </c>
      <c r="F1742">
        <v>40700</v>
      </c>
      <c r="G1742" t="s">
        <v>784</v>
      </c>
      <c r="I1742" t="s">
        <v>141</v>
      </c>
      <c r="J1742">
        <v>2026</v>
      </c>
      <c r="K1742">
        <v>5</v>
      </c>
      <c r="L1742" t="s">
        <v>95</v>
      </c>
      <c r="M1742">
        <v>432.60713790000011</v>
      </c>
      <c r="N1742">
        <v>1</v>
      </c>
      <c r="O1742">
        <v>432.60713790000011</v>
      </c>
      <c r="P1742" t="s">
        <v>614</v>
      </c>
    </row>
    <row r="1743" spans="1:17" hidden="1">
      <c r="A1743" t="s">
        <v>2305</v>
      </c>
      <c r="B1743" t="s">
        <v>645</v>
      </c>
      <c r="C1743" t="s">
        <v>108</v>
      </c>
      <c r="D1743" t="s">
        <v>332</v>
      </c>
      <c r="E1743" t="s">
        <v>103</v>
      </c>
      <c r="F1743">
        <v>40700</v>
      </c>
      <c r="G1743" t="s">
        <v>784</v>
      </c>
      <c r="I1743" t="s">
        <v>120</v>
      </c>
      <c r="J1743">
        <v>2026</v>
      </c>
      <c r="K1743">
        <v>5</v>
      </c>
      <c r="L1743" t="s">
        <v>95</v>
      </c>
      <c r="M1743">
        <v>7990.008929172086</v>
      </c>
      <c r="N1743">
        <v>1</v>
      </c>
      <c r="O1743">
        <v>7990.008929172086</v>
      </c>
      <c r="P1743" t="s">
        <v>614</v>
      </c>
      <c r="Q1743">
        <v>1</v>
      </c>
    </row>
    <row r="1744" spans="1:17" hidden="1">
      <c r="A1744" t="s">
        <v>2305</v>
      </c>
      <c r="B1744" t="s">
        <v>645</v>
      </c>
      <c r="C1744" t="s">
        <v>108</v>
      </c>
      <c r="D1744" t="s">
        <v>332</v>
      </c>
      <c r="E1744" t="s">
        <v>105</v>
      </c>
      <c r="F1744">
        <v>40700</v>
      </c>
      <c r="G1744" t="s">
        <v>784</v>
      </c>
      <c r="I1744" t="s">
        <v>646</v>
      </c>
      <c r="J1744">
        <v>2026</v>
      </c>
      <c r="K1744">
        <v>5</v>
      </c>
      <c r="L1744" t="s">
        <v>95</v>
      </c>
      <c r="M1744">
        <v>1402.2406437443681</v>
      </c>
      <c r="N1744">
        <v>1</v>
      </c>
      <c r="O1744">
        <v>1402.2406437443681</v>
      </c>
      <c r="P1744" t="s">
        <v>614</v>
      </c>
    </row>
    <row r="1745" spans="1:17" hidden="1">
      <c r="A1745" t="s">
        <v>2305</v>
      </c>
      <c r="B1745" t="s">
        <v>645</v>
      </c>
      <c r="C1745" t="s">
        <v>108</v>
      </c>
      <c r="D1745" t="s">
        <v>332</v>
      </c>
      <c r="E1745" t="s">
        <v>105</v>
      </c>
      <c r="F1745">
        <v>40700</v>
      </c>
      <c r="G1745" t="s">
        <v>784</v>
      </c>
      <c r="I1745" t="s">
        <v>647</v>
      </c>
      <c r="J1745">
        <v>2026</v>
      </c>
      <c r="K1745">
        <v>5</v>
      </c>
      <c r="L1745" t="s">
        <v>95</v>
      </c>
      <c r="M1745">
        <v>3505.2214413535012</v>
      </c>
      <c r="N1745">
        <v>1</v>
      </c>
      <c r="O1745">
        <v>3505.2214413535012</v>
      </c>
      <c r="P1745" t="s">
        <v>614</v>
      </c>
    </row>
    <row r="1746" spans="1:17" hidden="1">
      <c r="A1746" t="s">
        <v>2305</v>
      </c>
      <c r="B1746" t="s">
        <v>645</v>
      </c>
      <c r="C1746" t="s">
        <v>108</v>
      </c>
      <c r="D1746" t="s">
        <v>332</v>
      </c>
      <c r="E1746" t="s">
        <v>105</v>
      </c>
      <c r="F1746">
        <v>40700</v>
      </c>
      <c r="G1746" t="s">
        <v>784</v>
      </c>
      <c r="I1746" t="s">
        <v>123</v>
      </c>
      <c r="J1746">
        <v>2026</v>
      </c>
      <c r="K1746">
        <v>5</v>
      </c>
      <c r="L1746" t="s">
        <v>95</v>
      </c>
      <c r="M1746">
        <v>3651.2076803202003</v>
      </c>
      <c r="N1746">
        <v>1</v>
      </c>
      <c r="O1746">
        <v>3651.2076803202003</v>
      </c>
      <c r="P1746" t="s">
        <v>614</v>
      </c>
    </row>
    <row r="1747" spans="1:17" hidden="1">
      <c r="A1747" t="s">
        <v>2305</v>
      </c>
      <c r="B1747" t="s">
        <v>645</v>
      </c>
      <c r="C1747" t="s">
        <v>108</v>
      </c>
      <c r="D1747" t="s">
        <v>332</v>
      </c>
      <c r="E1747" t="s">
        <v>106</v>
      </c>
      <c r="F1747">
        <v>40700</v>
      </c>
      <c r="G1747" t="s">
        <v>784</v>
      </c>
      <c r="I1747" t="s">
        <v>648</v>
      </c>
      <c r="J1747">
        <v>2026</v>
      </c>
      <c r="K1747">
        <v>5</v>
      </c>
      <c r="L1747" t="s">
        <v>95</v>
      </c>
      <c r="M1747">
        <v>1758.2106557701552</v>
      </c>
      <c r="N1747">
        <v>1</v>
      </c>
      <c r="O1747">
        <v>1758.2106557701552</v>
      </c>
      <c r="P1747" t="s">
        <v>614</v>
      </c>
    </row>
    <row r="1748" spans="1:17" hidden="1">
      <c r="A1748" t="s">
        <v>2305</v>
      </c>
      <c r="B1748" t="s">
        <v>645</v>
      </c>
      <c r="C1748" t="s">
        <v>108</v>
      </c>
      <c r="D1748" t="s">
        <v>332</v>
      </c>
      <c r="E1748" t="s">
        <v>106</v>
      </c>
      <c r="F1748">
        <v>40700</v>
      </c>
      <c r="G1748" t="s">
        <v>784</v>
      </c>
      <c r="I1748" t="s">
        <v>112</v>
      </c>
      <c r="J1748">
        <v>2026</v>
      </c>
      <c r="K1748">
        <v>5</v>
      </c>
      <c r="L1748" t="s">
        <v>95</v>
      </c>
      <c r="M1748">
        <v>858.45039487430631</v>
      </c>
      <c r="N1748">
        <v>1</v>
      </c>
      <c r="O1748">
        <v>858.45039487430631</v>
      </c>
      <c r="P1748" t="s">
        <v>614</v>
      </c>
    </row>
    <row r="1749" spans="1:17" hidden="1">
      <c r="A1749" t="s">
        <v>2305</v>
      </c>
      <c r="B1749" t="s">
        <v>649</v>
      </c>
      <c r="C1749" t="s">
        <v>108</v>
      </c>
      <c r="D1749" t="s">
        <v>332</v>
      </c>
      <c r="E1749" t="s">
        <v>92</v>
      </c>
      <c r="F1749">
        <v>40700</v>
      </c>
      <c r="G1749" t="s">
        <v>784</v>
      </c>
      <c r="I1749" t="s">
        <v>260</v>
      </c>
      <c r="J1749">
        <v>2026</v>
      </c>
      <c r="K1749">
        <v>5</v>
      </c>
      <c r="L1749" t="s">
        <v>95</v>
      </c>
      <c r="M1749">
        <v>514.52679494753897</v>
      </c>
      <c r="N1749">
        <v>1</v>
      </c>
      <c r="O1749">
        <v>514.52679494753897</v>
      </c>
      <c r="P1749" t="s">
        <v>614</v>
      </c>
    </row>
    <row r="1750" spans="1:17" hidden="1">
      <c r="A1750" t="s">
        <v>2305</v>
      </c>
      <c r="B1750" t="s">
        <v>649</v>
      </c>
      <c r="C1750" t="s">
        <v>108</v>
      </c>
      <c r="D1750" t="s">
        <v>332</v>
      </c>
      <c r="E1750" t="s">
        <v>106</v>
      </c>
      <c r="F1750">
        <v>40700</v>
      </c>
      <c r="G1750" t="s">
        <v>784</v>
      </c>
      <c r="I1750" t="s">
        <v>146</v>
      </c>
      <c r="J1750">
        <v>2026</v>
      </c>
      <c r="K1750">
        <v>5</v>
      </c>
      <c r="L1750" t="s">
        <v>95</v>
      </c>
      <c r="M1750">
        <v>233.86970310343122</v>
      </c>
      <c r="N1750">
        <v>1</v>
      </c>
      <c r="O1750">
        <v>233.86970310343122</v>
      </c>
      <c r="P1750" t="s">
        <v>614</v>
      </c>
    </row>
    <row r="1751" spans="1:17" hidden="1">
      <c r="A1751" t="s">
        <v>2305</v>
      </c>
      <c r="B1751" t="s">
        <v>650</v>
      </c>
      <c r="C1751" t="s">
        <v>108</v>
      </c>
      <c r="D1751" t="s">
        <v>332</v>
      </c>
      <c r="E1751" t="s">
        <v>103</v>
      </c>
      <c r="F1751">
        <v>40700</v>
      </c>
      <c r="G1751" t="s">
        <v>784</v>
      </c>
      <c r="I1751" t="s">
        <v>130</v>
      </c>
      <c r="J1751">
        <v>2026</v>
      </c>
      <c r="K1751">
        <v>5</v>
      </c>
      <c r="L1751" t="s">
        <v>95</v>
      </c>
      <c r="M1751">
        <v>132.44040723066303</v>
      </c>
      <c r="N1751">
        <v>1</v>
      </c>
      <c r="O1751">
        <v>132.44040723066303</v>
      </c>
      <c r="P1751" t="s">
        <v>614</v>
      </c>
      <c r="Q1751">
        <v>1</v>
      </c>
    </row>
    <row r="1752" spans="1:17" hidden="1">
      <c r="A1752" t="s">
        <v>2305</v>
      </c>
      <c r="B1752" t="s">
        <v>650</v>
      </c>
      <c r="C1752" t="s">
        <v>108</v>
      </c>
      <c r="D1752" t="s">
        <v>332</v>
      </c>
      <c r="E1752" t="s">
        <v>92</v>
      </c>
      <c r="F1752">
        <v>40700</v>
      </c>
      <c r="G1752" t="s">
        <v>784</v>
      </c>
      <c r="I1752" t="s">
        <v>196</v>
      </c>
      <c r="J1752">
        <v>2026</v>
      </c>
      <c r="K1752">
        <v>5</v>
      </c>
      <c r="L1752" t="s">
        <v>95</v>
      </c>
      <c r="M1752">
        <v>109.52459261346056</v>
      </c>
      <c r="N1752">
        <v>1</v>
      </c>
      <c r="O1752">
        <v>109.52459261346056</v>
      </c>
      <c r="P1752" t="s">
        <v>614</v>
      </c>
    </row>
    <row r="1753" spans="1:17" hidden="1">
      <c r="A1753" t="s">
        <v>2305</v>
      </c>
      <c r="B1753" t="s">
        <v>650</v>
      </c>
      <c r="C1753" t="s">
        <v>108</v>
      </c>
      <c r="D1753" t="s">
        <v>332</v>
      </c>
      <c r="E1753" t="s">
        <v>92</v>
      </c>
      <c r="F1753">
        <v>40700</v>
      </c>
      <c r="G1753" t="s">
        <v>784</v>
      </c>
      <c r="I1753" t="s">
        <v>260</v>
      </c>
      <c r="J1753">
        <v>2026</v>
      </c>
      <c r="K1753">
        <v>5</v>
      </c>
      <c r="L1753" t="s">
        <v>95</v>
      </c>
      <c r="M1753">
        <v>521.54567911171682</v>
      </c>
      <c r="N1753">
        <v>1</v>
      </c>
      <c r="O1753">
        <v>521.54567911171682</v>
      </c>
      <c r="P1753" t="s">
        <v>614</v>
      </c>
    </row>
    <row r="1754" spans="1:17" hidden="1">
      <c r="A1754" t="s">
        <v>2305</v>
      </c>
      <c r="B1754" t="s">
        <v>650</v>
      </c>
      <c r="C1754" t="s">
        <v>108</v>
      </c>
      <c r="D1754" t="s">
        <v>332</v>
      </c>
      <c r="E1754" t="s">
        <v>106</v>
      </c>
      <c r="F1754">
        <v>40700</v>
      </c>
      <c r="G1754" t="s">
        <v>784</v>
      </c>
      <c r="I1754" t="s">
        <v>146</v>
      </c>
      <c r="J1754">
        <v>2026</v>
      </c>
      <c r="K1754">
        <v>5</v>
      </c>
      <c r="L1754" t="s">
        <v>95</v>
      </c>
      <c r="M1754">
        <v>1659.4635244463718</v>
      </c>
      <c r="N1754">
        <v>1</v>
      </c>
      <c r="O1754">
        <v>1659.4635244463718</v>
      </c>
      <c r="P1754" t="s">
        <v>614</v>
      </c>
    </row>
    <row r="1755" spans="1:17" hidden="1">
      <c r="A1755" t="s">
        <v>2305</v>
      </c>
      <c r="B1755" t="s">
        <v>651</v>
      </c>
      <c r="C1755" t="s">
        <v>108</v>
      </c>
      <c r="D1755" t="s">
        <v>332</v>
      </c>
      <c r="E1755" t="s">
        <v>103</v>
      </c>
      <c r="F1755">
        <v>40700</v>
      </c>
      <c r="G1755" t="s">
        <v>784</v>
      </c>
      <c r="I1755" t="s">
        <v>130</v>
      </c>
      <c r="J1755">
        <v>2026</v>
      </c>
      <c r="K1755">
        <v>5</v>
      </c>
      <c r="L1755" t="s">
        <v>95</v>
      </c>
      <c r="M1755">
        <v>1675.2696144925542</v>
      </c>
      <c r="N1755">
        <v>1</v>
      </c>
      <c r="O1755">
        <v>1675.2696144925542</v>
      </c>
      <c r="P1755" t="s">
        <v>614</v>
      </c>
      <c r="Q1755">
        <v>1</v>
      </c>
    </row>
    <row r="1756" spans="1:17" hidden="1">
      <c r="A1756" t="s">
        <v>2305</v>
      </c>
      <c r="B1756" t="s">
        <v>651</v>
      </c>
      <c r="C1756" t="s">
        <v>108</v>
      </c>
      <c r="D1756" t="s">
        <v>332</v>
      </c>
      <c r="E1756" t="s">
        <v>92</v>
      </c>
      <c r="F1756">
        <v>40700</v>
      </c>
      <c r="G1756" t="s">
        <v>784</v>
      </c>
      <c r="I1756" t="s">
        <v>196</v>
      </c>
      <c r="J1756">
        <v>2026</v>
      </c>
      <c r="K1756">
        <v>5</v>
      </c>
      <c r="L1756" t="s">
        <v>95</v>
      </c>
      <c r="M1756">
        <v>357.4768911118818</v>
      </c>
      <c r="N1756">
        <v>1</v>
      </c>
      <c r="O1756">
        <v>357.4768911118818</v>
      </c>
      <c r="P1756" t="s">
        <v>614</v>
      </c>
    </row>
    <row r="1757" spans="1:17" hidden="1">
      <c r="A1757" t="s">
        <v>2305</v>
      </c>
      <c r="B1757" t="s">
        <v>651</v>
      </c>
      <c r="C1757" t="s">
        <v>108</v>
      </c>
      <c r="D1757" t="s">
        <v>332</v>
      </c>
      <c r="E1757" t="s">
        <v>92</v>
      </c>
      <c r="F1757">
        <v>40700</v>
      </c>
      <c r="G1757" t="s">
        <v>784</v>
      </c>
      <c r="I1757" t="s">
        <v>260</v>
      </c>
      <c r="J1757">
        <v>2026</v>
      </c>
      <c r="K1757">
        <v>5</v>
      </c>
      <c r="L1757" t="s">
        <v>95</v>
      </c>
      <c r="M1757">
        <v>567.39687180691362</v>
      </c>
      <c r="N1757">
        <v>1</v>
      </c>
      <c r="O1757">
        <v>567.39687180691362</v>
      </c>
      <c r="P1757" t="s">
        <v>614</v>
      </c>
    </row>
    <row r="1758" spans="1:17" hidden="1">
      <c r="A1758" t="s">
        <v>2305</v>
      </c>
      <c r="B1758" t="s">
        <v>651</v>
      </c>
      <c r="C1758" t="s">
        <v>108</v>
      </c>
      <c r="D1758" t="s">
        <v>332</v>
      </c>
      <c r="E1758" t="s">
        <v>106</v>
      </c>
      <c r="F1758">
        <v>40700</v>
      </c>
      <c r="G1758" t="s">
        <v>784</v>
      </c>
      <c r="I1758" t="s">
        <v>146</v>
      </c>
      <c r="J1758">
        <v>2026</v>
      </c>
      <c r="K1758">
        <v>5</v>
      </c>
      <c r="L1758" t="s">
        <v>95</v>
      </c>
      <c r="M1758">
        <v>128.9502295276811</v>
      </c>
      <c r="N1758">
        <v>1</v>
      </c>
      <c r="O1758">
        <v>128.9502295276811</v>
      </c>
      <c r="P1758" t="s">
        <v>614</v>
      </c>
    </row>
    <row r="1759" spans="1:17" hidden="1">
      <c r="A1759" t="s">
        <v>2305</v>
      </c>
      <c r="B1759" t="s">
        <v>607</v>
      </c>
      <c r="C1759" t="s">
        <v>108</v>
      </c>
      <c r="D1759" t="s">
        <v>332</v>
      </c>
      <c r="E1759" t="s">
        <v>103</v>
      </c>
      <c r="F1759">
        <v>40700</v>
      </c>
      <c r="G1759" t="s">
        <v>784</v>
      </c>
      <c r="I1759" t="s">
        <v>130</v>
      </c>
      <c r="J1759">
        <v>2026</v>
      </c>
      <c r="K1759">
        <v>5</v>
      </c>
      <c r="L1759" t="s">
        <v>95</v>
      </c>
      <c r="M1759">
        <v>9386.4539881353849</v>
      </c>
      <c r="N1759">
        <v>1</v>
      </c>
      <c r="O1759">
        <v>9386.4539881353849</v>
      </c>
      <c r="P1759" t="s">
        <v>614</v>
      </c>
      <c r="Q1759">
        <v>1</v>
      </c>
    </row>
    <row r="1760" spans="1:17" hidden="1">
      <c r="A1760" t="s">
        <v>2305</v>
      </c>
      <c r="B1760" t="s">
        <v>607</v>
      </c>
      <c r="C1760" t="s">
        <v>108</v>
      </c>
      <c r="D1760" t="s">
        <v>332</v>
      </c>
      <c r="E1760" t="s">
        <v>92</v>
      </c>
      <c r="F1760">
        <v>40700</v>
      </c>
      <c r="G1760" t="s">
        <v>784</v>
      </c>
      <c r="I1760" t="s">
        <v>203</v>
      </c>
      <c r="J1760">
        <v>2026</v>
      </c>
      <c r="K1760">
        <v>5</v>
      </c>
      <c r="L1760" t="s">
        <v>95</v>
      </c>
      <c r="M1760">
        <v>897.97290350843878</v>
      </c>
      <c r="N1760">
        <v>1</v>
      </c>
      <c r="O1760">
        <v>897.97290350843878</v>
      </c>
      <c r="P1760" t="s">
        <v>614</v>
      </c>
      <c r="Q1760">
        <v>1</v>
      </c>
    </row>
    <row r="1761" spans="1:17" hidden="1">
      <c r="A1761" t="s">
        <v>2305</v>
      </c>
      <c r="B1761" t="s">
        <v>607</v>
      </c>
      <c r="C1761" t="s">
        <v>108</v>
      </c>
      <c r="D1761" t="s">
        <v>332</v>
      </c>
      <c r="E1761" t="s">
        <v>92</v>
      </c>
      <c r="F1761">
        <v>40700</v>
      </c>
      <c r="G1761" t="s">
        <v>784</v>
      </c>
      <c r="I1761" t="s">
        <v>257</v>
      </c>
      <c r="J1761">
        <v>2026</v>
      </c>
      <c r="K1761">
        <v>5</v>
      </c>
      <c r="L1761" t="s">
        <v>95</v>
      </c>
      <c r="M1761">
        <v>290.15525761675724</v>
      </c>
      <c r="N1761">
        <v>1</v>
      </c>
      <c r="O1761">
        <v>290.15525761675724</v>
      </c>
      <c r="P1761" t="s">
        <v>614</v>
      </c>
    </row>
    <row r="1762" spans="1:17" hidden="1">
      <c r="A1762" t="s">
        <v>2305</v>
      </c>
      <c r="B1762" t="s">
        <v>607</v>
      </c>
      <c r="C1762" t="s">
        <v>108</v>
      </c>
      <c r="D1762" t="s">
        <v>332</v>
      </c>
      <c r="E1762" t="s">
        <v>92</v>
      </c>
      <c r="F1762">
        <v>40700</v>
      </c>
      <c r="G1762" t="s">
        <v>784</v>
      </c>
      <c r="I1762" t="s">
        <v>260</v>
      </c>
      <c r="J1762">
        <v>2026</v>
      </c>
      <c r="K1762">
        <v>5</v>
      </c>
      <c r="L1762" t="s">
        <v>95</v>
      </c>
      <c r="M1762">
        <v>613.78426518377557</v>
      </c>
      <c r="N1762">
        <v>1</v>
      </c>
      <c r="O1762">
        <v>613.78426518377557</v>
      </c>
      <c r="P1762" t="s">
        <v>614</v>
      </c>
    </row>
    <row r="1763" spans="1:17" hidden="1">
      <c r="A1763" t="s">
        <v>2305</v>
      </c>
      <c r="B1763" t="s">
        <v>607</v>
      </c>
      <c r="C1763" t="s">
        <v>108</v>
      </c>
      <c r="D1763" t="s">
        <v>332</v>
      </c>
      <c r="E1763" t="s">
        <v>106</v>
      </c>
      <c r="F1763">
        <v>40700</v>
      </c>
      <c r="G1763" t="s">
        <v>784</v>
      </c>
      <c r="I1763" t="s">
        <v>163</v>
      </c>
      <c r="J1763">
        <v>2026</v>
      </c>
      <c r="K1763">
        <v>5</v>
      </c>
      <c r="L1763" t="s">
        <v>95</v>
      </c>
      <c r="M1763">
        <v>368.27159358103376</v>
      </c>
      <c r="N1763">
        <v>1</v>
      </c>
      <c r="O1763">
        <v>368.27159358103376</v>
      </c>
      <c r="P1763" t="s">
        <v>614</v>
      </c>
    </row>
    <row r="1764" spans="1:17" hidden="1">
      <c r="A1764" t="s">
        <v>2305</v>
      </c>
      <c r="B1764" t="s">
        <v>652</v>
      </c>
      <c r="C1764" t="s">
        <v>108</v>
      </c>
      <c r="D1764" t="s">
        <v>332</v>
      </c>
      <c r="E1764" t="s">
        <v>92</v>
      </c>
      <c r="F1764">
        <v>40700</v>
      </c>
      <c r="G1764" t="s">
        <v>784</v>
      </c>
      <c r="I1764" t="s">
        <v>260</v>
      </c>
      <c r="J1764">
        <v>2026</v>
      </c>
      <c r="K1764">
        <v>5</v>
      </c>
      <c r="L1764" t="s">
        <v>95</v>
      </c>
      <c r="M1764">
        <v>514.52679494753897</v>
      </c>
      <c r="N1764">
        <v>1</v>
      </c>
      <c r="O1764">
        <v>514.52679494753897</v>
      </c>
      <c r="P1764" t="s">
        <v>614</v>
      </c>
    </row>
    <row r="1765" spans="1:17" hidden="1">
      <c r="A1765" t="s">
        <v>2305</v>
      </c>
      <c r="B1765" t="s">
        <v>652</v>
      </c>
      <c r="C1765" t="s">
        <v>108</v>
      </c>
      <c r="D1765" t="s">
        <v>332</v>
      </c>
      <c r="E1765" t="s">
        <v>106</v>
      </c>
      <c r="F1765">
        <v>40700</v>
      </c>
      <c r="G1765" t="s">
        <v>784</v>
      </c>
      <c r="I1765" t="s">
        <v>163</v>
      </c>
      <c r="J1765">
        <v>2026</v>
      </c>
      <c r="K1765">
        <v>5</v>
      </c>
      <c r="L1765" t="s">
        <v>95</v>
      </c>
      <c r="M1765">
        <v>552.40739037155072</v>
      </c>
      <c r="N1765">
        <v>1</v>
      </c>
      <c r="O1765">
        <v>552.40739037155072</v>
      </c>
      <c r="P1765" t="s">
        <v>614</v>
      </c>
    </row>
    <row r="1766" spans="1:17" hidden="1">
      <c r="A1766" t="s">
        <v>2305</v>
      </c>
      <c r="B1766" t="s">
        <v>608</v>
      </c>
      <c r="C1766" t="s">
        <v>108</v>
      </c>
      <c r="D1766" t="s">
        <v>332</v>
      </c>
      <c r="E1766" t="s">
        <v>103</v>
      </c>
      <c r="F1766">
        <v>40700</v>
      </c>
      <c r="G1766" t="s">
        <v>784</v>
      </c>
      <c r="I1766" t="s">
        <v>130</v>
      </c>
      <c r="J1766">
        <v>2026</v>
      </c>
      <c r="K1766">
        <v>5</v>
      </c>
      <c r="L1766" t="s">
        <v>95</v>
      </c>
      <c r="M1766">
        <v>845.50744144259818</v>
      </c>
      <c r="N1766">
        <v>1</v>
      </c>
      <c r="O1766">
        <v>845.50744144259818</v>
      </c>
      <c r="P1766" t="s">
        <v>614</v>
      </c>
      <c r="Q1766">
        <v>1</v>
      </c>
    </row>
    <row r="1767" spans="1:17" hidden="1">
      <c r="A1767" t="s">
        <v>2305</v>
      </c>
      <c r="B1767" t="s">
        <v>608</v>
      </c>
      <c r="C1767" t="s">
        <v>108</v>
      </c>
      <c r="D1767" t="s">
        <v>332</v>
      </c>
      <c r="E1767" t="s">
        <v>92</v>
      </c>
      <c r="F1767">
        <v>40700</v>
      </c>
      <c r="G1767" t="s">
        <v>784</v>
      </c>
      <c r="I1767" t="s">
        <v>203</v>
      </c>
      <c r="J1767">
        <v>2026</v>
      </c>
      <c r="K1767">
        <v>5</v>
      </c>
      <c r="L1767" t="s">
        <v>95</v>
      </c>
      <c r="M1767">
        <v>419.47035674668746</v>
      </c>
      <c r="N1767">
        <v>1</v>
      </c>
      <c r="O1767">
        <v>419.47035674668746</v>
      </c>
      <c r="P1767" t="s">
        <v>614</v>
      </c>
      <c r="Q1767">
        <v>1</v>
      </c>
    </row>
    <row r="1768" spans="1:17" hidden="1">
      <c r="A1768" t="s">
        <v>2305</v>
      </c>
      <c r="B1768" t="s">
        <v>608</v>
      </c>
      <c r="C1768" t="s">
        <v>108</v>
      </c>
      <c r="D1768" t="s">
        <v>332</v>
      </c>
      <c r="E1768" t="s">
        <v>92</v>
      </c>
      <c r="F1768">
        <v>40700</v>
      </c>
      <c r="G1768" t="s">
        <v>784</v>
      </c>
      <c r="I1768" t="s">
        <v>204</v>
      </c>
      <c r="J1768">
        <v>2026</v>
      </c>
      <c r="K1768">
        <v>5</v>
      </c>
      <c r="L1768" t="s">
        <v>95</v>
      </c>
      <c r="M1768">
        <v>135.53980832293723</v>
      </c>
      <c r="N1768">
        <v>1</v>
      </c>
      <c r="O1768">
        <v>135.53980832293723</v>
      </c>
      <c r="P1768" t="s">
        <v>614</v>
      </c>
    </row>
    <row r="1769" spans="1:17" hidden="1">
      <c r="A1769" t="s">
        <v>2305</v>
      </c>
      <c r="B1769" t="s">
        <v>608</v>
      </c>
      <c r="C1769" t="s">
        <v>108</v>
      </c>
      <c r="D1769" t="s">
        <v>332</v>
      </c>
      <c r="E1769" t="s">
        <v>92</v>
      </c>
      <c r="F1769">
        <v>40700</v>
      </c>
      <c r="G1769" t="s">
        <v>784</v>
      </c>
      <c r="I1769" t="s">
        <v>260</v>
      </c>
      <c r="J1769">
        <v>2026</v>
      </c>
      <c r="K1769">
        <v>5</v>
      </c>
      <c r="L1769" t="s">
        <v>95</v>
      </c>
      <c r="M1769">
        <v>573.43300874102965</v>
      </c>
      <c r="N1769">
        <v>1</v>
      </c>
      <c r="O1769">
        <v>573.43300874102965</v>
      </c>
      <c r="P1769" t="s">
        <v>614</v>
      </c>
    </row>
    <row r="1770" spans="1:17" hidden="1">
      <c r="A1770" t="s">
        <v>2305</v>
      </c>
      <c r="B1770" t="s">
        <v>608</v>
      </c>
      <c r="C1770" t="s">
        <v>108</v>
      </c>
      <c r="D1770" t="s">
        <v>332</v>
      </c>
      <c r="E1770" t="s">
        <v>106</v>
      </c>
      <c r="F1770">
        <v>40700</v>
      </c>
      <c r="G1770" t="s">
        <v>784</v>
      </c>
      <c r="I1770" t="s">
        <v>146</v>
      </c>
      <c r="J1770">
        <v>2026</v>
      </c>
      <c r="K1770">
        <v>5</v>
      </c>
      <c r="L1770" t="s">
        <v>95</v>
      </c>
      <c r="M1770">
        <v>390.9678822416177</v>
      </c>
      <c r="N1770">
        <v>1</v>
      </c>
      <c r="O1770">
        <v>390.9678822416177</v>
      </c>
      <c r="P1770" t="s">
        <v>614</v>
      </c>
    </row>
    <row r="1771" spans="1:17" hidden="1">
      <c r="A1771" t="s">
        <v>879</v>
      </c>
      <c r="B1771" t="s">
        <v>653</v>
      </c>
      <c r="C1771" t="s">
        <v>133</v>
      </c>
      <c r="D1771" t="s">
        <v>332</v>
      </c>
      <c r="E1771" t="s">
        <v>92</v>
      </c>
      <c r="F1771">
        <v>40700</v>
      </c>
      <c r="G1771" t="s">
        <v>784</v>
      </c>
      <c r="I1771" t="s">
        <v>260</v>
      </c>
      <c r="J1771">
        <v>2026</v>
      </c>
      <c r="K1771">
        <v>5</v>
      </c>
      <c r="L1771" t="s">
        <v>95</v>
      </c>
      <c r="M1771">
        <v>304.50841137500004</v>
      </c>
      <c r="N1771">
        <v>1</v>
      </c>
      <c r="O1771">
        <v>304.50841137500004</v>
      </c>
      <c r="P1771" t="s">
        <v>614</v>
      </c>
    </row>
    <row r="1772" spans="1:17" hidden="1">
      <c r="A1772" t="s">
        <v>879</v>
      </c>
      <c r="B1772" t="s">
        <v>653</v>
      </c>
      <c r="C1772" t="s">
        <v>133</v>
      </c>
      <c r="D1772" t="s">
        <v>332</v>
      </c>
      <c r="E1772" t="s">
        <v>106</v>
      </c>
      <c r="F1772">
        <v>40700</v>
      </c>
      <c r="G1772" t="s">
        <v>784</v>
      </c>
      <c r="I1772" t="s">
        <v>146</v>
      </c>
      <c r="J1772">
        <v>2026</v>
      </c>
      <c r="K1772">
        <v>5</v>
      </c>
      <c r="L1772" t="s">
        <v>95</v>
      </c>
      <c r="M1772">
        <v>99.350743187499987</v>
      </c>
      <c r="N1772">
        <v>1</v>
      </c>
      <c r="O1772">
        <v>99.350743187499987</v>
      </c>
      <c r="P1772" t="s">
        <v>614</v>
      </c>
    </row>
    <row r="1773" spans="1:17" hidden="1">
      <c r="A1773" t="s">
        <v>879</v>
      </c>
      <c r="B1773" t="s">
        <v>132</v>
      </c>
      <c r="C1773" t="s">
        <v>133</v>
      </c>
      <c r="D1773" t="s">
        <v>332</v>
      </c>
      <c r="E1773" t="s">
        <v>103</v>
      </c>
      <c r="F1773">
        <v>40700</v>
      </c>
      <c r="G1773" t="s">
        <v>784</v>
      </c>
      <c r="I1773" t="s">
        <v>120</v>
      </c>
      <c r="J1773">
        <v>2026</v>
      </c>
      <c r="K1773">
        <v>5</v>
      </c>
      <c r="L1773" t="s">
        <v>95</v>
      </c>
      <c r="M1773">
        <v>118.974009</v>
      </c>
      <c r="N1773">
        <v>1</v>
      </c>
      <c r="O1773">
        <v>118.974009</v>
      </c>
      <c r="P1773" t="s">
        <v>614</v>
      </c>
      <c r="Q1773">
        <v>1</v>
      </c>
    </row>
    <row r="1774" spans="1:17" hidden="1">
      <c r="A1774" t="s">
        <v>879</v>
      </c>
      <c r="B1774" t="s">
        <v>132</v>
      </c>
      <c r="C1774" t="s">
        <v>133</v>
      </c>
      <c r="D1774" t="s">
        <v>332</v>
      </c>
      <c r="E1774" t="s">
        <v>92</v>
      </c>
      <c r="F1774">
        <v>40700</v>
      </c>
      <c r="G1774" t="s">
        <v>784</v>
      </c>
      <c r="I1774" t="s">
        <v>260</v>
      </c>
      <c r="J1774">
        <v>2026</v>
      </c>
      <c r="K1774">
        <v>5</v>
      </c>
      <c r="L1774" t="s">
        <v>95</v>
      </c>
      <c r="M1774">
        <v>304.50841137500004</v>
      </c>
      <c r="N1774">
        <v>1</v>
      </c>
      <c r="O1774">
        <v>304.50841137500004</v>
      </c>
      <c r="P1774" t="s">
        <v>614</v>
      </c>
    </row>
    <row r="1775" spans="1:17" hidden="1">
      <c r="A1775" t="s">
        <v>879</v>
      </c>
      <c r="B1775" t="s">
        <v>132</v>
      </c>
      <c r="C1775" t="s">
        <v>133</v>
      </c>
      <c r="D1775" t="s">
        <v>332</v>
      </c>
      <c r="E1775" t="s">
        <v>105</v>
      </c>
      <c r="F1775">
        <v>40700</v>
      </c>
      <c r="G1775" t="s">
        <v>784</v>
      </c>
      <c r="I1775" t="s">
        <v>654</v>
      </c>
      <c r="J1775">
        <v>2026</v>
      </c>
      <c r="K1775">
        <v>5</v>
      </c>
      <c r="L1775" t="s">
        <v>95</v>
      </c>
      <c r="M1775">
        <v>52.981838000000003</v>
      </c>
      <c r="N1775">
        <v>1</v>
      </c>
      <c r="O1775">
        <v>52.981838000000003</v>
      </c>
      <c r="P1775" t="s">
        <v>614</v>
      </c>
    </row>
    <row r="1776" spans="1:17" hidden="1">
      <c r="A1776" t="s">
        <v>879</v>
      </c>
      <c r="B1776" t="s">
        <v>132</v>
      </c>
      <c r="C1776" t="s">
        <v>133</v>
      </c>
      <c r="D1776" t="s">
        <v>332</v>
      </c>
      <c r="E1776" t="s">
        <v>105</v>
      </c>
      <c r="F1776">
        <v>40700</v>
      </c>
      <c r="G1776" t="s">
        <v>784</v>
      </c>
      <c r="I1776" t="s">
        <v>123</v>
      </c>
      <c r="J1776">
        <v>2026</v>
      </c>
      <c r="K1776">
        <v>5</v>
      </c>
      <c r="L1776" t="s">
        <v>95</v>
      </c>
      <c r="M1776">
        <v>132.45459499999996</v>
      </c>
      <c r="N1776">
        <v>1</v>
      </c>
      <c r="O1776">
        <v>132.45459499999996</v>
      </c>
      <c r="P1776" t="s">
        <v>614</v>
      </c>
    </row>
    <row r="1777" spans="1:17" hidden="1">
      <c r="A1777" t="s">
        <v>879</v>
      </c>
      <c r="B1777" t="s">
        <v>132</v>
      </c>
      <c r="C1777" t="s">
        <v>133</v>
      </c>
      <c r="D1777" t="s">
        <v>332</v>
      </c>
      <c r="E1777" t="s">
        <v>106</v>
      </c>
      <c r="F1777">
        <v>40700</v>
      </c>
      <c r="G1777" t="s">
        <v>784</v>
      </c>
      <c r="I1777" t="s">
        <v>146</v>
      </c>
      <c r="J1777">
        <v>2026</v>
      </c>
      <c r="K1777">
        <v>5</v>
      </c>
      <c r="L1777" t="s">
        <v>95</v>
      </c>
      <c r="M1777">
        <v>99.350743187499987</v>
      </c>
      <c r="N1777">
        <v>1</v>
      </c>
      <c r="O1777">
        <v>99.350743187499987</v>
      </c>
      <c r="P1777" t="s">
        <v>614</v>
      </c>
    </row>
    <row r="1778" spans="1:17" hidden="1">
      <c r="A1778" t="s">
        <v>879</v>
      </c>
      <c r="B1778" t="s">
        <v>139</v>
      </c>
      <c r="C1778" t="s">
        <v>133</v>
      </c>
      <c r="D1778" t="s">
        <v>332</v>
      </c>
      <c r="E1778" t="s">
        <v>92</v>
      </c>
      <c r="F1778">
        <v>40700</v>
      </c>
      <c r="G1778" t="s">
        <v>784</v>
      </c>
      <c r="I1778" t="s">
        <v>636</v>
      </c>
      <c r="J1778">
        <v>2026</v>
      </c>
      <c r="K1778">
        <v>5</v>
      </c>
      <c r="L1778" t="s">
        <v>95</v>
      </c>
      <c r="M1778">
        <v>121.39385256249999</v>
      </c>
      <c r="N1778">
        <v>1</v>
      </c>
      <c r="O1778">
        <v>121.39385256249999</v>
      </c>
      <c r="P1778" t="s">
        <v>614</v>
      </c>
    </row>
    <row r="1779" spans="1:17" hidden="1">
      <c r="A1779" t="s">
        <v>879</v>
      </c>
      <c r="B1779" t="s">
        <v>139</v>
      </c>
      <c r="C1779" t="s">
        <v>133</v>
      </c>
      <c r="D1779" t="s">
        <v>332</v>
      </c>
      <c r="E1779" t="s">
        <v>106</v>
      </c>
      <c r="F1779">
        <v>40700</v>
      </c>
      <c r="G1779" t="s">
        <v>784</v>
      </c>
      <c r="I1779" t="s">
        <v>266</v>
      </c>
      <c r="J1779">
        <v>2026</v>
      </c>
      <c r="K1779">
        <v>5</v>
      </c>
      <c r="L1779" t="s">
        <v>95</v>
      </c>
      <c r="M1779">
        <v>99.350743187499987</v>
      </c>
      <c r="N1779">
        <v>1</v>
      </c>
      <c r="O1779">
        <v>99.350743187499987</v>
      </c>
      <c r="P1779" t="s">
        <v>614</v>
      </c>
    </row>
    <row r="1780" spans="1:17" hidden="1">
      <c r="A1780" t="s">
        <v>879</v>
      </c>
      <c r="B1780" t="s">
        <v>139</v>
      </c>
      <c r="C1780" t="s">
        <v>133</v>
      </c>
      <c r="D1780" t="s">
        <v>332</v>
      </c>
      <c r="E1780" t="s">
        <v>92</v>
      </c>
      <c r="F1780">
        <v>40700</v>
      </c>
      <c r="G1780" t="s">
        <v>784</v>
      </c>
      <c r="I1780" t="s">
        <v>260</v>
      </c>
      <c r="J1780">
        <v>2026</v>
      </c>
      <c r="K1780">
        <v>5</v>
      </c>
      <c r="L1780" t="s">
        <v>95</v>
      </c>
      <c r="M1780">
        <v>304.50841137500004</v>
      </c>
      <c r="N1780">
        <v>1</v>
      </c>
      <c r="O1780">
        <v>304.50841137500004</v>
      </c>
      <c r="P1780" t="s">
        <v>614</v>
      </c>
    </row>
    <row r="1781" spans="1:17" hidden="1">
      <c r="A1781" t="s">
        <v>879</v>
      </c>
      <c r="B1781" t="s">
        <v>142</v>
      </c>
      <c r="C1781" t="s">
        <v>133</v>
      </c>
      <c r="D1781" t="s">
        <v>332</v>
      </c>
      <c r="E1781" t="s">
        <v>105</v>
      </c>
      <c r="F1781">
        <v>40700</v>
      </c>
      <c r="G1781" t="s">
        <v>784</v>
      </c>
      <c r="I1781" t="s">
        <v>136</v>
      </c>
      <c r="J1781">
        <v>2026</v>
      </c>
      <c r="K1781">
        <v>5</v>
      </c>
      <c r="L1781" t="s">
        <v>95</v>
      </c>
      <c r="M1781">
        <v>162.88388287499998</v>
      </c>
      <c r="N1781">
        <v>1</v>
      </c>
      <c r="O1781">
        <v>162.88388287499998</v>
      </c>
      <c r="P1781" t="s">
        <v>614</v>
      </c>
      <c r="Q1781">
        <v>1</v>
      </c>
    </row>
    <row r="1782" spans="1:17" hidden="1">
      <c r="A1782" t="s">
        <v>879</v>
      </c>
      <c r="B1782" t="s">
        <v>142</v>
      </c>
      <c r="C1782" t="s">
        <v>133</v>
      </c>
      <c r="D1782" t="s">
        <v>332</v>
      </c>
      <c r="E1782" t="s">
        <v>105</v>
      </c>
      <c r="F1782">
        <v>40700</v>
      </c>
      <c r="G1782" t="s">
        <v>784</v>
      </c>
      <c r="I1782" t="s">
        <v>137</v>
      </c>
      <c r="J1782">
        <v>2026</v>
      </c>
      <c r="K1782">
        <v>5</v>
      </c>
      <c r="L1782" t="s">
        <v>95</v>
      </c>
      <c r="M1782">
        <v>662.26317806249995</v>
      </c>
      <c r="N1782">
        <v>1</v>
      </c>
      <c r="O1782">
        <v>662.26317806249995</v>
      </c>
      <c r="P1782" t="s">
        <v>614</v>
      </c>
    </row>
    <row r="1783" spans="1:17" hidden="1">
      <c r="A1783" t="s">
        <v>879</v>
      </c>
      <c r="B1783" t="s">
        <v>142</v>
      </c>
      <c r="C1783" t="s">
        <v>133</v>
      </c>
      <c r="D1783" t="s">
        <v>332</v>
      </c>
      <c r="E1783" t="s">
        <v>106</v>
      </c>
      <c r="F1783">
        <v>40700</v>
      </c>
      <c r="G1783" t="s">
        <v>784</v>
      </c>
      <c r="I1783" t="s">
        <v>266</v>
      </c>
      <c r="J1783">
        <v>2026</v>
      </c>
      <c r="K1783">
        <v>5</v>
      </c>
      <c r="L1783" t="s">
        <v>95</v>
      </c>
      <c r="M1783">
        <v>99.350743187499987</v>
      </c>
      <c r="N1783">
        <v>1</v>
      </c>
      <c r="O1783">
        <v>99.350743187499987</v>
      </c>
      <c r="P1783" t="s">
        <v>614</v>
      </c>
    </row>
    <row r="1784" spans="1:17" hidden="1">
      <c r="A1784" t="s">
        <v>879</v>
      </c>
      <c r="B1784" t="s">
        <v>142</v>
      </c>
      <c r="C1784" t="s">
        <v>133</v>
      </c>
      <c r="D1784" t="s">
        <v>332</v>
      </c>
      <c r="E1784" t="s">
        <v>92</v>
      </c>
      <c r="F1784">
        <v>40700</v>
      </c>
      <c r="G1784" t="s">
        <v>784</v>
      </c>
      <c r="I1784" t="s">
        <v>260</v>
      </c>
      <c r="J1784">
        <v>2026</v>
      </c>
      <c r="K1784">
        <v>5</v>
      </c>
      <c r="L1784" t="s">
        <v>95</v>
      </c>
      <c r="M1784">
        <v>304.50841137500004</v>
      </c>
      <c r="N1784">
        <v>1</v>
      </c>
      <c r="O1784">
        <v>304.50841137500004</v>
      </c>
      <c r="P1784" t="s">
        <v>614</v>
      </c>
    </row>
    <row r="1785" spans="1:17" hidden="1">
      <c r="A1785" t="s">
        <v>879</v>
      </c>
      <c r="B1785" t="s">
        <v>655</v>
      </c>
      <c r="C1785" t="s">
        <v>133</v>
      </c>
      <c r="D1785" t="s">
        <v>332</v>
      </c>
      <c r="E1785" t="s">
        <v>105</v>
      </c>
      <c r="F1785">
        <v>40700</v>
      </c>
      <c r="G1785" t="s">
        <v>784</v>
      </c>
      <c r="I1785" t="s">
        <v>136</v>
      </c>
      <c r="J1785">
        <v>2026</v>
      </c>
      <c r="K1785">
        <v>5</v>
      </c>
      <c r="L1785" t="s">
        <v>95</v>
      </c>
      <c r="M1785">
        <v>1140.1871801249999</v>
      </c>
      <c r="N1785">
        <v>1</v>
      </c>
      <c r="O1785">
        <v>1140.1871801249999</v>
      </c>
      <c r="P1785" t="s">
        <v>614</v>
      </c>
      <c r="Q1785">
        <v>1</v>
      </c>
    </row>
    <row r="1786" spans="1:17" hidden="1">
      <c r="A1786" t="s">
        <v>879</v>
      </c>
      <c r="B1786" t="s">
        <v>655</v>
      </c>
      <c r="C1786" t="s">
        <v>133</v>
      </c>
      <c r="D1786" t="s">
        <v>332</v>
      </c>
      <c r="E1786" t="s">
        <v>105</v>
      </c>
      <c r="F1786">
        <v>40700</v>
      </c>
      <c r="G1786" t="s">
        <v>784</v>
      </c>
      <c r="I1786" t="s">
        <v>137</v>
      </c>
      <c r="J1786">
        <v>2026</v>
      </c>
      <c r="K1786">
        <v>5</v>
      </c>
      <c r="L1786" t="s">
        <v>95</v>
      </c>
      <c r="M1786">
        <v>662.26317806249995</v>
      </c>
      <c r="N1786">
        <v>1</v>
      </c>
      <c r="O1786">
        <v>662.26317806249995</v>
      </c>
      <c r="P1786" t="s">
        <v>614</v>
      </c>
    </row>
    <row r="1787" spans="1:17" hidden="1">
      <c r="A1787" t="s">
        <v>879</v>
      </c>
      <c r="B1787" t="s">
        <v>655</v>
      </c>
      <c r="C1787" t="s">
        <v>133</v>
      </c>
      <c r="D1787" t="s">
        <v>332</v>
      </c>
      <c r="E1787" t="s">
        <v>106</v>
      </c>
      <c r="F1787">
        <v>40700</v>
      </c>
      <c r="G1787" t="s">
        <v>784</v>
      </c>
      <c r="I1787" t="s">
        <v>112</v>
      </c>
      <c r="J1787">
        <v>2026</v>
      </c>
      <c r="K1787">
        <v>5</v>
      </c>
      <c r="L1787" t="s">
        <v>95</v>
      </c>
      <c r="M1787">
        <v>6277.1035919374999</v>
      </c>
      <c r="N1787">
        <v>1</v>
      </c>
      <c r="O1787">
        <v>6277.1035919374999</v>
      </c>
      <c r="P1787" t="s">
        <v>614</v>
      </c>
    </row>
    <row r="1788" spans="1:17" hidden="1">
      <c r="A1788" t="s">
        <v>879</v>
      </c>
      <c r="B1788" t="s">
        <v>656</v>
      </c>
      <c r="C1788" t="s">
        <v>133</v>
      </c>
      <c r="D1788" t="s">
        <v>332</v>
      </c>
      <c r="E1788" t="s">
        <v>106</v>
      </c>
      <c r="F1788">
        <v>40700</v>
      </c>
      <c r="G1788" t="s">
        <v>784</v>
      </c>
      <c r="I1788" t="s">
        <v>266</v>
      </c>
      <c r="J1788">
        <v>2026</v>
      </c>
      <c r="K1788">
        <v>5</v>
      </c>
      <c r="L1788" t="s">
        <v>95</v>
      </c>
      <c r="M1788">
        <v>99.350743187499987</v>
      </c>
      <c r="N1788">
        <v>1</v>
      </c>
      <c r="O1788">
        <v>99.350743187499987</v>
      </c>
      <c r="P1788" t="s">
        <v>614</v>
      </c>
    </row>
    <row r="1789" spans="1:17" hidden="1">
      <c r="A1789" t="s">
        <v>879</v>
      </c>
      <c r="B1789" t="s">
        <v>656</v>
      </c>
      <c r="C1789" t="s">
        <v>133</v>
      </c>
      <c r="D1789" t="s">
        <v>332</v>
      </c>
      <c r="E1789" t="s">
        <v>92</v>
      </c>
      <c r="F1789">
        <v>40700</v>
      </c>
      <c r="G1789" t="s">
        <v>784</v>
      </c>
      <c r="I1789" t="s">
        <v>260</v>
      </c>
      <c r="J1789">
        <v>2026</v>
      </c>
      <c r="K1789">
        <v>5</v>
      </c>
      <c r="L1789" t="s">
        <v>95</v>
      </c>
      <c r="M1789">
        <v>304.50841137500004</v>
      </c>
      <c r="N1789">
        <v>1</v>
      </c>
      <c r="O1789">
        <v>304.50841137500004</v>
      </c>
      <c r="P1789" t="s">
        <v>614</v>
      </c>
    </row>
    <row r="1790" spans="1:17" hidden="1">
      <c r="A1790" t="s">
        <v>879</v>
      </c>
      <c r="B1790" t="s">
        <v>144</v>
      </c>
      <c r="C1790" t="s">
        <v>133</v>
      </c>
      <c r="D1790" t="s">
        <v>332</v>
      </c>
      <c r="E1790" t="s">
        <v>92</v>
      </c>
      <c r="F1790">
        <v>40700</v>
      </c>
      <c r="G1790" t="s">
        <v>784</v>
      </c>
      <c r="I1790" t="s">
        <v>260</v>
      </c>
      <c r="J1790">
        <v>2026</v>
      </c>
      <c r="K1790">
        <v>5</v>
      </c>
      <c r="L1790" t="s">
        <v>95</v>
      </c>
      <c r="M1790">
        <v>304.50841137500004</v>
      </c>
      <c r="N1790">
        <v>1</v>
      </c>
      <c r="O1790">
        <v>304.50841137500004</v>
      </c>
      <c r="P1790" t="s">
        <v>614</v>
      </c>
    </row>
    <row r="1791" spans="1:17" hidden="1">
      <c r="A1791" t="s">
        <v>879</v>
      </c>
      <c r="B1791" t="s">
        <v>144</v>
      </c>
      <c r="C1791" t="s">
        <v>133</v>
      </c>
      <c r="D1791" t="s">
        <v>332</v>
      </c>
      <c r="E1791" t="s">
        <v>106</v>
      </c>
      <c r="F1791">
        <v>40700</v>
      </c>
      <c r="G1791" t="s">
        <v>784</v>
      </c>
      <c r="I1791" t="s">
        <v>146</v>
      </c>
      <c r="J1791">
        <v>2026</v>
      </c>
      <c r="K1791">
        <v>5</v>
      </c>
      <c r="L1791" t="s">
        <v>95</v>
      </c>
      <c r="M1791">
        <v>99.350743187499987</v>
      </c>
      <c r="N1791">
        <v>1</v>
      </c>
      <c r="O1791">
        <v>99.350743187499987</v>
      </c>
      <c r="P1791" t="s">
        <v>614</v>
      </c>
    </row>
    <row r="1792" spans="1:17" hidden="1">
      <c r="A1792" t="s">
        <v>879</v>
      </c>
      <c r="B1792" t="s">
        <v>609</v>
      </c>
      <c r="C1792" t="s">
        <v>133</v>
      </c>
      <c r="D1792" t="s">
        <v>332</v>
      </c>
      <c r="E1792" t="s">
        <v>103</v>
      </c>
      <c r="F1792">
        <v>40700</v>
      </c>
      <c r="G1792" t="s">
        <v>784</v>
      </c>
      <c r="I1792" t="s">
        <v>130</v>
      </c>
      <c r="J1792">
        <v>2026</v>
      </c>
      <c r="K1792">
        <v>5</v>
      </c>
      <c r="L1792" t="s">
        <v>95</v>
      </c>
      <c r="M1792">
        <v>297.1509113125</v>
      </c>
      <c r="N1792">
        <v>1</v>
      </c>
      <c r="O1792">
        <v>297.1509113125</v>
      </c>
      <c r="P1792" t="s">
        <v>614</v>
      </c>
      <c r="Q1792">
        <v>1</v>
      </c>
    </row>
    <row r="1793" spans="1:17" hidden="1">
      <c r="A1793" t="s">
        <v>879</v>
      </c>
      <c r="B1793" t="s">
        <v>609</v>
      </c>
      <c r="C1793" t="s">
        <v>133</v>
      </c>
      <c r="D1793" t="s">
        <v>332</v>
      </c>
      <c r="E1793" t="s">
        <v>92</v>
      </c>
      <c r="F1793">
        <v>40700</v>
      </c>
      <c r="G1793" t="s">
        <v>784</v>
      </c>
      <c r="I1793" t="s">
        <v>636</v>
      </c>
      <c r="J1793">
        <v>2026</v>
      </c>
      <c r="K1793">
        <v>5</v>
      </c>
      <c r="L1793" t="s">
        <v>95</v>
      </c>
      <c r="M1793">
        <v>242.78770512499997</v>
      </c>
      <c r="N1793">
        <v>1</v>
      </c>
      <c r="O1793">
        <v>242.78770512499997</v>
      </c>
      <c r="P1793" t="s">
        <v>614</v>
      </c>
    </row>
    <row r="1794" spans="1:17" hidden="1">
      <c r="A1794" t="s">
        <v>879</v>
      </c>
      <c r="B1794" t="s">
        <v>609</v>
      </c>
      <c r="C1794" t="s">
        <v>133</v>
      </c>
      <c r="D1794" t="s">
        <v>332</v>
      </c>
      <c r="E1794" t="s">
        <v>92</v>
      </c>
      <c r="F1794">
        <v>40700</v>
      </c>
      <c r="G1794" t="s">
        <v>784</v>
      </c>
      <c r="I1794" t="s">
        <v>203</v>
      </c>
      <c r="J1794">
        <v>2026</v>
      </c>
      <c r="K1794">
        <v>5</v>
      </c>
      <c r="L1794" t="s">
        <v>95</v>
      </c>
      <c r="M1794">
        <v>173.97401612499999</v>
      </c>
      <c r="N1794">
        <v>1</v>
      </c>
      <c r="O1794">
        <v>173.97401612499999</v>
      </c>
      <c r="P1794" t="s">
        <v>614</v>
      </c>
      <c r="Q1794">
        <v>1</v>
      </c>
    </row>
    <row r="1795" spans="1:17" hidden="1">
      <c r="A1795" t="s">
        <v>879</v>
      </c>
      <c r="B1795" t="s">
        <v>609</v>
      </c>
      <c r="C1795" t="s">
        <v>133</v>
      </c>
      <c r="D1795" t="s">
        <v>332</v>
      </c>
      <c r="E1795" t="s">
        <v>104</v>
      </c>
      <c r="F1795">
        <v>40700</v>
      </c>
      <c r="G1795" t="s">
        <v>784</v>
      </c>
      <c r="I1795" t="s">
        <v>173</v>
      </c>
      <c r="J1795">
        <v>2026</v>
      </c>
      <c r="K1795">
        <v>5</v>
      </c>
      <c r="L1795" t="s">
        <v>95</v>
      </c>
      <c r="M1795">
        <v>6.0545073749999991</v>
      </c>
      <c r="N1795">
        <v>1</v>
      </c>
      <c r="O1795">
        <v>6.0545073749999991</v>
      </c>
      <c r="P1795" t="s">
        <v>614</v>
      </c>
    </row>
    <row r="1796" spans="1:17" hidden="1">
      <c r="A1796" t="s">
        <v>879</v>
      </c>
      <c r="B1796" t="s">
        <v>609</v>
      </c>
      <c r="C1796" t="s">
        <v>133</v>
      </c>
      <c r="D1796" t="s">
        <v>332</v>
      </c>
      <c r="E1796" t="s">
        <v>106</v>
      </c>
      <c r="F1796">
        <v>40700</v>
      </c>
      <c r="G1796" t="s">
        <v>784</v>
      </c>
      <c r="I1796" t="s">
        <v>266</v>
      </c>
      <c r="J1796">
        <v>2026</v>
      </c>
      <c r="K1796">
        <v>5</v>
      </c>
      <c r="L1796" t="s">
        <v>95</v>
      </c>
      <c r="M1796">
        <v>198.70148637499997</v>
      </c>
      <c r="N1796">
        <v>1</v>
      </c>
      <c r="O1796">
        <v>198.70148637499997</v>
      </c>
      <c r="P1796" t="s">
        <v>614</v>
      </c>
    </row>
    <row r="1797" spans="1:17" hidden="1">
      <c r="A1797" t="s">
        <v>879</v>
      </c>
      <c r="B1797" t="s">
        <v>609</v>
      </c>
      <c r="C1797" t="s">
        <v>133</v>
      </c>
      <c r="D1797" t="s">
        <v>332</v>
      </c>
      <c r="E1797" t="s">
        <v>92</v>
      </c>
      <c r="F1797">
        <v>40700</v>
      </c>
      <c r="G1797" t="s">
        <v>784</v>
      </c>
      <c r="I1797" t="s">
        <v>204</v>
      </c>
      <c r="J1797">
        <v>2026</v>
      </c>
      <c r="K1797">
        <v>5</v>
      </c>
      <c r="L1797" t="s">
        <v>95</v>
      </c>
      <c r="M1797">
        <v>123.00055031250001</v>
      </c>
      <c r="N1797">
        <v>1</v>
      </c>
      <c r="O1797">
        <v>123.00055031250001</v>
      </c>
      <c r="P1797" t="s">
        <v>614</v>
      </c>
    </row>
    <row r="1798" spans="1:17" hidden="1">
      <c r="A1798" t="s">
        <v>879</v>
      </c>
      <c r="B1798" t="s">
        <v>609</v>
      </c>
      <c r="C1798" t="s">
        <v>133</v>
      </c>
      <c r="D1798" t="s">
        <v>332</v>
      </c>
      <c r="E1798" t="s">
        <v>92</v>
      </c>
      <c r="F1798">
        <v>40700</v>
      </c>
      <c r="G1798" t="s">
        <v>784</v>
      </c>
      <c r="I1798" t="s">
        <v>260</v>
      </c>
      <c r="J1798">
        <v>2026</v>
      </c>
      <c r="K1798">
        <v>5</v>
      </c>
      <c r="L1798" t="s">
        <v>95</v>
      </c>
      <c r="M1798">
        <v>304.50841137500004</v>
      </c>
      <c r="N1798">
        <v>1</v>
      </c>
      <c r="O1798">
        <v>304.50841137500004</v>
      </c>
      <c r="P1798" t="s">
        <v>614</v>
      </c>
    </row>
    <row r="1799" spans="1:17" hidden="1">
      <c r="A1799" t="s">
        <v>879</v>
      </c>
      <c r="B1799" t="s">
        <v>609</v>
      </c>
      <c r="C1799" t="s">
        <v>133</v>
      </c>
      <c r="D1799" t="s">
        <v>332</v>
      </c>
      <c r="E1799" t="s">
        <v>106</v>
      </c>
      <c r="F1799">
        <v>40700</v>
      </c>
      <c r="G1799" t="s">
        <v>784</v>
      </c>
      <c r="I1799" t="s">
        <v>146</v>
      </c>
      <c r="J1799">
        <v>2026</v>
      </c>
      <c r="K1799">
        <v>5</v>
      </c>
      <c r="L1799" t="s">
        <v>95</v>
      </c>
      <c r="M1799">
        <v>695.45520231249998</v>
      </c>
      <c r="N1799">
        <v>1</v>
      </c>
      <c r="O1799">
        <v>695.45520231249998</v>
      </c>
      <c r="P1799" t="s">
        <v>614</v>
      </c>
    </row>
    <row r="1800" spans="1:17" hidden="1">
      <c r="A1800" t="s">
        <v>879</v>
      </c>
      <c r="B1800" t="s">
        <v>609</v>
      </c>
      <c r="C1800" t="s">
        <v>133</v>
      </c>
      <c r="D1800" t="s">
        <v>332</v>
      </c>
      <c r="E1800" t="s">
        <v>92</v>
      </c>
      <c r="F1800">
        <v>40700</v>
      </c>
      <c r="G1800" t="s">
        <v>784</v>
      </c>
      <c r="I1800" t="s">
        <v>617</v>
      </c>
      <c r="J1800">
        <v>2026</v>
      </c>
      <c r="K1800">
        <v>5</v>
      </c>
      <c r="L1800" t="s">
        <v>95</v>
      </c>
      <c r="M1800">
        <v>124.93054699999999</v>
      </c>
      <c r="N1800">
        <v>1</v>
      </c>
      <c r="O1800">
        <v>124.93054699999999</v>
      </c>
      <c r="P1800" t="s">
        <v>614</v>
      </c>
      <c r="Q1800">
        <v>1</v>
      </c>
    </row>
    <row r="1801" spans="1:17" hidden="1">
      <c r="A1801" t="s">
        <v>879</v>
      </c>
      <c r="B1801" t="s">
        <v>609</v>
      </c>
      <c r="C1801" t="s">
        <v>133</v>
      </c>
      <c r="D1801" t="s">
        <v>332</v>
      </c>
      <c r="E1801" t="s">
        <v>104</v>
      </c>
      <c r="F1801">
        <v>40700</v>
      </c>
      <c r="G1801" t="s">
        <v>784</v>
      </c>
      <c r="I1801" t="s">
        <v>657</v>
      </c>
      <c r="J1801">
        <v>2026</v>
      </c>
      <c r="K1801">
        <v>5</v>
      </c>
      <c r="L1801" t="s">
        <v>95</v>
      </c>
      <c r="M1801">
        <v>3.4093342499999997</v>
      </c>
      <c r="N1801">
        <v>1</v>
      </c>
      <c r="O1801">
        <v>3.4093342499999997</v>
      </c>
      <c r="P1801" t="s">
        <v>614</v>
      </c>
    </row>
    <row r="1802" spans="1:17" hidden="1">
      <c r="A1802" t="s">
        <v>879</v>
      </c>
      <c r="B1802" t="s">
        <v>147</v>
      </c>
      <c r="C1802" t="s">
        <v>133</v>
      </c>
      <c r="D1802" t="s">
        <v>332</v>
      </c>
      <c r="E1802" t="s">
        <v>106</v>
      </c>
      <c r="F1802">
        <v>40700</v>
      </c>
      <c r="G1802" t="s">
        <v>784</v>
      </c>
      <c r="I1802" t="s">
        <v>266</v>
      </c>
      <c r="J1802">
        <v>2026</v>
      </c>
      <c r="K1802">
        <v>5</v>
      </c>
      <c r="L1802" t="s">
        <v>95</v>
      </c>
      <c r="M1802">
        <v>99.350743187499987</v>
      </c>
      <c r="N1802">
        <v>1</v>
      </c>
      <c r="O1802">
        <v>99.350743187499987</v>
      </c>
      <c r="P1802" t="s">
        <v>614</v>
      </c>
    </row>
    <row r="1803" spans="1:17" hidden="1">
      <c r="A1803" t="s">
        <v>879</v>
      </c>
      <c r="B1803" t="s">
        <v>147</v>
      </c>
      <c r="C1803" t="s">
        <v>133</v>
      </c>
      <c r="D1803" t="s">
        <v>332</v>
      </c>
      <c r="E1803" t="s">
        <v>92</v>
      </c>
      <c r="F1803">
        <v>40700</v>
      </c>
      <c r="G1803" t="s">
        <v>784</v>
      </c>
      <c r="I1803" t="s">
        <v>221</v>
      </c>
      <c r="J1803">
        <v>2026</v>
      </c>
      <c r="K1803">
        <v>5</v>
      </c>
      <c r="L1803" t="s">
        <v>95</v>
      </c>
      <c r="M1803">
        <v>123.00055031250001</v>
      </c>
      <c r="N1803">
        <v>1</v>
      </c>
      <c r="O1803">
        <v>123.00055031250001</v>
      </c>
      <c r="P1803" t="s">
        <v>614</v>
      </c>
    </row>
    <row r="1804" spans="1:17" hidden="1">
      <c r="A1804" t="s">
        <v>879</v>
      </c>
      <c r="B1804" t="s">
        <v>147</v>
      </c>
      <c r="C1804" t="s">
        <v>133</v>
      </c>
      <c r="D1804" t="s">
        <v>332</v>
      </c>
      <c r="E1804" t="s">
        <v>92</v>
      </c>
      <c r="F1804">
        <v>40700</v>
      </c>
      <c r="G1804" t="s">
        <v>784</v>
      </c>
      <c r="I1804" t="s">
        <v>260</v>
      </c>
      <c r="J1804">
        <v>2026</v>
      </c>
      <c r="K1804">
        <v>5</v>
      </c>
      <c r="L1804" t="s">
        <v>95</v>
      </c>
      <c r="M1804">
        <v>304.50841137500004</v>
      </c>
      <c r="N1804">
        <v>1</v>
      </c>
      <c r="O1804">
        <v>304.50841137500004</v>
      </c>
      <c r="P1804" t="s">
        <v>614</v>
      </c>
    </row>
    <row r="1805" spans="1:17" hidden="1">
      <c r="A1805" t="s">
        <v>879</v>
      </c>
      <c r="B1805" t="s">
        <v>148</v>
      </c>
      <c r="C1805" t="s">
        <v>133</v>
      </c>
      <c r="D1805" t="s">
        <v>332</v>
      </c>
      <c r="E1805" t="s">
        <v>106</v>
      </c>
      <c r="F1805">
        <v>40700</v>
      </c>
      <c r="G1805" t="s">
        <v>784</v>
      </c>
      <c r="I1805" t="s">
        <v>266</v>
      </c>
      <c r="J1805">
        <v>2026</v>
      </c>
      <c r="K1805">
        <v>5</v>
      </c>
      <c r="L1805" t="s">
        <v>95</v>
      </c>
      <c r="M1805">
        <v>397.40297274999995</v>
      </c>
      <c r="N1805">
        <v>1</v>
      </c>
      <c r="O1805">
        <v>397.40297274999995</v>
      </c>
      <c r="P1805" t="s">
        <v>614</v>
      </c>
    </row>
    <row r="1806" spans="1:17" hidden="1">
      <c r="A1806" t="s">
        <v>879</v>
      </c>
      <c r="B1806" t="s">
        <v>148</v>
      </c>
      <c r="C1806" t="s">
        <v>133</v>
      </c>
      <c r="D1806" t="s">
        <v>332</v>
      </c>
      <c r="E1806" t="s">
        <v>92</v>
      </c>
      <c r="F1806">
        <v>40700</v>
      </c>
      <c r="G1806" t="s">
        <v>784</v>
      </c>
      <c r="I1806" t="s">
        <v>260</v>
      </c>
      <c r="J1806">
        <v>2026</v>
      </c>
      <c r="K1806">
        <v>5</v>
      </c>
      <c r="L1806" t="s">
        <v>95</v>
      </c>
      <c r="M1806">
        <v>304.50841137500004</v>
      </c>
      <c r="N1806">
        <v>1</v>
      </c>
      <c r="O1806">
        <v>304.50841137500004</v>
      </c>
      <c r="P1806" t="s">
        <v>614</v>
      </c>
    </row>
    <row r="1807" spans="1:17" hidden="1">
      <c r="A1807" t="s">
        <v>879</v>
      </c>
      <c r="B1807" t="s">
        <v>149</v>
      </c>
      <c r="C1807" t="s">
        <v>133</v>
      </c>
      <c r="D1807" t="s">
        <v>332</v>
      </c>
      <c r="E1807" t="s">
        <v>103</v>
      </c>
      <c r="F1807">
        <v>40700</v>
      </c>
      <c r="G1807" t="s">
        <v>784</v>
      </c>
      <c r="I1807" t="s">
        <v>120</v>
      </c>
      <c r="J1807">
        <v>2026</v>
      </c>
      <c r="K1807">
        <v>5</v>
      </c>
      <c r="L1807" t="s">
        <v>95</v>
      </c>
      <c r="M1807">
        <v>118.06289381250002</v>
      </c>
      <c r="N1807">
        <v>1</v>
      </c>
      <c r="O1807">
        <v>118.06289381250002</v>
      </c>
      <c r="P1807" t="s">
        <v>614</v>
      </c>
      <c r="Q1807">
        <v>1</v>
      </c>
    </row>
    <row r="1808" spans="1:17" hidden="1">
      <c r="A1808" t="s">
        <v>879</v>
      </c>
      <c r="B1808" t="s">
        <v>149</v>
      </c>
      <c r="C1808" t="s">
        <v>133</v>
      </c>
      <c r="D1808" t="s">
        <v>332</v>
      </c>
      <c r="E1808" t="s">
        <v>106</v>
      </c>
      <c r="F1808">
        <v>40700</v>
      </c>
      <c r="G1808" t="s">
        <v>784</v>
      </c>
      <c r="I1808" t="s">
        <v>266</v>
      </c>
      <c r="J1808">
        <v>2026</v>
      </c>
      <c r="K1808">
        <v>5</v>
      </c>
      <c r="L1808" t="s">
        <v>95</v>
      </c>
      <c r="M1808">
        <v>298.05222956250003</v>
      </c>
      <c r="N1808">
        <v>1</v>
      </c>
      <c r="O1808">
        <v>298.05222956250003</v>
      </c>
      <c r="P1808" t="s">
        <v>614</v>
      </c>
    </row>
    <row r="1809" spans="1:17" hidden="1">
      <c r="A1809" t="s">
        <v>879</v>
      </c>
      <c r="B1809" t="s">
        <v>149</v>
      </c>
      <c r="C1809" t="s">
        <v>133</v>
      </c>
      <c r="D1809" t="s">
        <v>332</v>
      </c>
      <c r="E1809" t="s">
        <v>92</v>
      </c>
      <c r="F1809">
        <v>40700</v>
      </c>
      <c r="G1809" t="s">
        <v>784</v>
      </c>
      <c r="I1809" t="s">
        <v>260</v>
      </c>
      <c r="J1809">
        <v>2026</v>
      </c>
      <c r="K1809">
        <v>5</v>
      </c>
      <c r="L1809" t="s">
        <v>95</v>
      </c>
      <c r="M1809">
        <v>304.50841137500004</v>
      </c>
      <c r="N1809">
        <v>1</v>
      </c>
      <c r="O1809">
        <v>304.50841137500004</v>
      </c>
      <c r="P1809" t="s">
        <v>614</v>
      </c>
    </row>
    <row r="1810" spans="1:17" hidden="1">
      <c r="A1810" t="s">
        <v>879</v>
      </c>
      <c r="B1810" t="s">
        <v>149</v>
      </c>
      <c r="C1810" t="s">
        <v>133</v>
      </c>
      <c r="D1810" t="s">
        <v>332</v>
      </c>
      <c r="E1810" t="s">
        <v>105</v>
      </c>
      <c r="F1810">
        <v>40700</v>
      </c>
      <c r="G1810" t="s">
        <v>784</v>
      </c>
      <c r="I1810" t="s">
        <v>123</v>
      </c>
      <c r="J1810">
        <v>2026</v>
      </c>
      <c r="K1810">
        <v>5</v>
      </c>
      <c r="L1810" t="s">
        <v>95</v>
      </c>
      <c r="M1810">
        <v>132.45459499999996</v>
      </c>
      <c r="N1810">
        <v>1</v>
      </c>
      <c r="O1810">
        <v>132.45459499999996</v>
      </c>
      <c r="P1810" t="s">
        <v>614</v>
      </c>
    </row>
    <row r="1811" spans="1:17" hidden="1">
      <c r="A1811" t="s">
        <v>879</v>
      </c>
      <c r="B1811" t="s">
        <v>658</v>
      </c>
      <c r="C1811" t="s">
        <v>133</v>
      </c>
      <c r="D1811" t="s">
        <v>332</v>
      </c>
      <c r="E1811" t="s">
        <v>103</v>
      </c>
      <c r="F1811">
        <v>40700</v>
      </c>
      <c r="G1811" t="s">
        <v>784</v>
      </c>
      <c r="I1811" t="s">
        <v>120</v>
      </c>
      <c r="J1811">
        <v>2026</v>
      </c>
      <c r="K1811">
        <v>5</v>
      </c>
      <c r="L1811" t="s">
        <v>95</v>
      </c>
      <c r="M1811">
        <v>265.35005218750001</v>
      </c>
      <c r="N1811">
        <v>1</v>
      </c>
      <c r="O1811">
        <v>265.35005218750001</v>
      </c>
      <c r="P1811" t="s">
        <v>614</v>
      </c>
      <c r="Q1811">
        <v>1</v>
      </c>
    </row>
    <row r="1812" spans="1:17" hidden="1">
      <c r="A1812" t="s">
        <v>879</v>
      </c>
      <c r="B1812" t="s">
        <v>658</v>
      </c>
      <c r="C1812" t="s">
        <v>133</v>
      </c>
      <c r="D1812" t="s">
        <v>332</v>
      </c>
      <c r="E1812" t="s">
        <v>106</v>
      </c>
      <c r="F1812">
        <v>40700</v>
      </c>
      <c r="G1812" t="s">
        <v>784</v>
      </c>
      <c r="I1812" t="s">
        <v>266</v>
      </c>
      <c r="J1812">
        <v>2026</v>
      </c>
      <c r="K1812">
        <v>5</v>
      </c>
      <c r="L1812" t="s">
        <v>95</v>
      </c>
      <c r="M1812">
        <v>198.70148637499997</v>
      </c>
      <c r="N1812">
        <v>1</v>
      </c>
      <c r="O1812">
        <v>198.70148637499997</v>
      </c>
      <c r="P1812" t="s">
        <v>614</v>
      </c>
    </row>
    <row r="1813" spans="1:17" hidden="1">
      <c r="A1813" t="s">
        <v>879</v>
      </c>
      <c r="B1813" t="s">
        <v>658</v>
      </c>
      <c r="C1813" t="s">
        <v>133</v>
      </c>
      <c r="D1813" t="s">
        <v>332</v>
      </c>
      <c r="E1813" t="s">
        <v>92</v>
      </c>
      <c r="F1813">
        <v>40700</v>
      </c>
      <c r="G1813" t="s">
        <v>784</v>
      </c>
      <c r="I1813" t="s">
        <v>260</v>
      </c>
      <c r="J1813">
        <v>2026</v>
      </c>
      <c r="K1813">
        <v>5</v>
      </c>
      <c r="L1813" t="s">
        <v>95</v>
      </c>
      <c r="M1813">
        <v>304.50841137500004</v>
      </c>
      <c r="N1813">
        <v>1</v>
      </c>
      <c r="O1813">
        <v>304.50841137500004</v>
      </c>
      <c r="P1813" t="s">
        <v>614</v>
      </c>
    </row>
    <row r="1814" spans="1:17" hidden="1">
      <c r="A1814" t="s">
        <v>879</v>
      </c>
      <c r="B1814" t="s">
        <v>152</v>
      </c>
      <c r="C1814" t="s">
        <v>133</v>
      </c>
      <c r="D1814" t="s">
        <v>332</v>
      </c>
      <c r="E1814" t="s">
        <v>92</v>
      </c>
      <c r="F1814">
        <v>40700</v>
      </c>
      <c r="G1814" t="s">
        <v>784</v>
      </c>
      <c r="I1814" t="s">
        <v>221</v>
      </c>
      <c r="J1814">
        <v>2026</v>
      </c>
      <c r="K1814">
        <v>5</v>
      </c>
      <c r="L1814" t="s">
        <v>95</v>
      </c>
      <c r="M1814">
        <v>123.00055031250001</v>
      </c>
      <c r="N1814">
        <v>1</v>
      </c>
      <c r="O1814">
        <v>123.00055031250001</v>
      </c>
      <c r="P1814" t="s">
        <v>614</v>
      </c>
    </row>
    <row r="1815" spans="1:17" hidden="1">
      <c r="A1815" t="s">
        <v>879</v>
      </c>
      <c r="B1815" t="s">
        <v>152</v>
      </c>
      <c r="C1815" t="s">
        <v>133</v>
      </c>
      <c r="D1815" t="s">
        <v>332</v>
      </c>
      <c r="E1815" t="s">
        <v>92</v>
      </c>
      <c r="F1815">
        <v>40700</v>
      </c>
      <c r="G1815" t="s">
        <v>784</v>
      </c>
      <c r="I1815" t="s">
        <v>260</v>
      </c>
      <c r="J1815">
        <v>2026</v>
      </c>
      <c r="K1815">
        <v>5</v>
      </c>
      <c r="L1815" t="s">
        <v>95</v>
      </c>
      <c r="M1815">
        <v>304.50841137500004</v>
      </c>
      <c r="N1815">
        <v>1</v>
      </c>
      <c r="O1815">
        <v>304.50841137500004</v>
      </c>
      <c r="P1815" t="s">
        <v>614</v>
      </c>
    </row>
    <row r="1816" spans="1:17" hidden="1">
      <c r="A1816" t="s">
        <v>879</v>
      </c>
      <c r="B1816" t="s">
        <v>154</v>
      </c>
      <c r="C1816" t="s">
        <v>133</v>
      </c>
      <c r="D1816" t="s">
        <v>332</v>
      </c>
      <c r="E1816" t="s">
        <v>92</v>
      </c>
      <c r="F1816">
        <v>40700</v>
      </c>
      <c r="G1816" t="s">
        <v>784</v>
      </c>
      <c r="I1816" t="s">
        <v>636</v>
      </c>
      <c r="J1816">
        <v>2026</v>
      </c>
      <c r="K1816">
        <v>5</v>
      </c>
      <c r="L1816" t="s">
        <v>95</v>
      </c>
      <c r="M1816">
        <v>121.39385256249999</v>
      </c>
      <c r="N1816">
        <v>1</v>
      </c>
      <c r="O1816">
        <v>121.39385256249999</v>
      </c>
      <c r="P1816" t="s">
        <v>614</v>
      </c>
    </row>
    <row r="1817" spans="1:17" hidden="1">
      <c r="A1817" t="s">
        <v>879</v>
      </c>
      <c r="B1817" t="s">
        <v>154</v>
      </c>
      <c r="C1817" t="s">
        <v>133</v>
      </c>
      <c r="D1817" t="s">
        <v>332</v>
      </c>
      <c r="E1817" t="s">
        <v>106</v>
      </c>
      <c r="F1817">
        <v>40700</v>
      </c>
      <c r="G1817" t="s">
        <v>784</v>
      </c>
      <c r="I1817" t="s">
        <v>266</v>
      </c>
      <c r="J1817">
        <v>2026</v>
      </c>
      <c r="K1817">
        <v>5</v>
      </c>
      <c r="L1817" t="s">
        <v>95</v>
      </c>
      <c r="M1817">
        <v>99.350743187499987</v>
      </c>
      <c r="N1817">
        <v>1</v>
      </c>
      <c r="O1817">
        <v>99.350743187499987</v>
      </c>
      <c r="P1817" t="s">
        <v>614</v>
      </c>
    </row>
    <row r="1818" spans="1:17" hidden="1">
      <c r="A1818" t="s">
        <v>879</v>
      </c>
      <c r="B1818" t="s">
        <v>154</v>
      </c>
      <c r="C1818" t="s">
        <v>133</v>
      </c>
      <c r="D1818" t="s">
        <v>332</v>
      </c>
      <c r="E1818" t="s">
        <v>92</v>
      </c>
      <c r="F1818">
        <v>40700</v>
      </c>
      <c r="G1818" t="s">
        <v>784</v>
      </c>
      <c r="I1818" t="s">
        <v>260</v>
      </c>
      <c r="J1818">
        <v>2026</v>
      </c>
      <c r="K1818">
        <v>5</v>
      </c>
      <c r="L1818" t="s">
        <v>95</v>
      </c>
      <c r="M1818">
        <v>304.50841137500004</v>
      </c>
      <c r="N1818">
        <v>1</v>
      </c>
      <c r="O1818">
        <v>304.50841137500004</v>
      </c>
      <c r="P1818" t="s">
        <v>614</v>
      </c>
    </row>
    <row r="1819" spans="1:17" hidden="1">
      <c r="A1819" t="s">
        <v>879</v>
      </c>
      <c r="B1819" t="s">
        <v>659</v>
      </c>
      <c r="C1819" t="s">
        <v>133</v>
      </c>
      <c r="D1819" t="s">
        <v>332</v>
      </c>
      <c r="E1819" t="s">
        <v>103</v>
      </c>
      <c r="F1819">
        <v>40700</v>
      </c>
      <c r="G1819" t="s">
        <v>784</v>
      </c>
      <c r="I1819" t="s">
        <v>120</v>
      </c>
      <c r="J1819">
        <v>2026</v>
      </c>
      <c r="K1819">
        <v>5</v>
      </c>
      <c r="L1819" t="s">
        <v>95</v>
      </c>
      <c r="M1819">
        <v>234.85218574999999</v>
      </c>
      <c r="N1819">
        <v>1</v>
      </c>
      <c r="O1819">
        <v>234.85218574999999</v>
      </c>
      <c r="P1819" t="s">
        <v>614</v>
      </c>
      <c r="Q1819">
        <v>1</v>
      </c>
    </row>
    <row r="1820" spans="1:17" hidden="1">
      <c r="A1820" t="s">
        <v>879</v>
      </c>
      <c r="B1820" t="s">
        <v>659</v>
      </c>
      <c r="C1820" t="s">
        <v>133</v>
      </c>
      <c r="D1820" t="s">
        <v>332</v>
      </c>
      <c r="E1820" t="s">
        <v>106</v>
      </c>
      <c r="F1820">
        <v>40700</v>
      </c>
      <c r="G1820" t="s">
        <v>784</v>
      </c>
      <c r="I1820" t="s">
        <v>266</v>
      </c>
      <c r="J1820">
        <v>2026</v>
      </c>
      <c r="K1820">
        <v>5</v>
      </c>
      <c r="L1820" t="s">
        <v>95</v>
      </c>
      <c r="M1820">
        <v>99.350743187499987</v>
      </c>
      <c r="N1820">
        <v>1</v>
      </c>
      <c r="O1820">
        <v>99.350743187499987</v>
      </c>
      <c r="P1820" t="s">
        <v>614</v>
      </c>
    </row>
    <row r="1821" spans="1:17" hidden="1">
      <c r="A1821" t="s">
        <v>879</v>
      </c>
      <c r="B1821" t="s">
        <v>659</v>
      </c>
      <c r="C1821" t="s">
        <v>133</v>
      </c>
      <c r="D1821" t="s">
        <v>332</v>
      </c>
      <c r="E1821" t="s">
        <v>92</v>
      </c>
      <c r="F1821">
        <v>40700</v>
      </c>
      <c r="G1821" t="s">
        <v>784</v>
      </c>
      <c r="I1821" t="s">
        <v>260</v>
      </c>
      <c r="J1821">
        <v>2026</v>
      </c>
      <c r="K1821">
        <v>5</v>
      </c>
      <c r="L1821" t="s">
        <v>95</v>
      </c>
      <c r="M1821">
        <v>304.50841137500004</v>
      </c>
      <c r="N1821">
        <v>1</v>
      </c>
      <c r="O1821">
        <v>304.50841137500004</v>
      </c>
      <c r="P1821" t="s">
        <v>614</v>
      </c>
    </row>
    <row r="1822" spans="1:17" hidden="1">
      <c r="A1822" t="s">
        <v>879</v>
      </c>
      <c r="B1822" t="s">
        <v>659</v>
      </c>
      <c r="C1822" t="s">
        <v>133</v>
      </c>
      <c r="D1822" t="s">
        <v>332</v>
      </c>
      <c r="E1822" t="s">
        <v>105</v>
      </c>
      <c r="F1822">
        <v>40700</v>
      </c>
      <c r="G1822" t="s">
        <v>784</v>
      </c>
      <c r="I1822" t="s">
        <v>123</v>
      </c>
      <c r="J1822">
        <v>2026</v>
      </c>
      <c r="K1822">
        <v>5</v>
      </c>
      <c r="L1822" t="s">
        <v>95</v>
      </c>
      <c r="M1822">
        <v>397.36378500000001</v>
      </c>
      <c r="N1822">
        <v>1</v>
      </c>
      <c r="O1822">
        <v>397.36378500000001</v>
      </c>
      <c r="P1822" t="s">
        <v>614</v>
      </c>
    </row>
    <row r="1823" spans="1:17" hidden="1">
      <c r="A1823" t="s">
        <v>879</v>
      </c>
      <c r="B1823" t="s">
        <v>659</v>
      </c>
      <c r="C1823" t="s">
        <v>133</v>
      </c>
      <c r="D1823" t="s">
        <v>332</v>
      </c>
      <c r="E1823" t="s">
        <v>106</v>
      </c>
      <c r="F1823">
        <v>40700</v>
      </c>
      <c r="G1823" t="s">
        <v>784</v>
      </c>
      <c r="I1823" t="s">
        <v>146</v>
      </c>
      <c r="J1823">
        <v>2026</v>
      </c>
      <c r="K1823">
        <v>5</v>
      </c>
      <c r="L1823" t="s">
        <v>95</v>
      </c>
      <c r="M1823">
        <v>99.350743187499987</v>
      </c>
      <c r="N1823">
        <v>1</v>
      </c>
      <c r="O1823">
        <v>99.350743187499987</v>
      </c>
      <c r="P1823" t="s">
        <v>614</v>
      </c>
    </row>
    <row r="1824" spans="1:17" hidden="1">
      <c r="A1824" t="s">
        <v>879</v>
      </c>
      <c r="B1824" t="s">
        <v>659</v>
      </c>
      <c r="C1824" t="s">
        <v>133</v>
      </c>
      <c r="D1824" t="s">
        <v>332</v>
      </c>
      <c r="E1824" t="s">
        <v>106</v>
      </c>
      <c r="F1824">
        <v>40700</v>
      </c>
      <c r="G1824" t="s">
        <v>784</v>
      </c>
      <c r="I1824" t="s">
        <v>163</v>
      </c>
      <c r="J1824">
        <v>2026</v>
      </c>
      <c r="K1824">
        <v>5</v>
      </c>
      <c r="L1824" t="s">
        <v>95</v>
      </c>
      <c r="M1824">
        <v>170.29036762500002</v>
      </c>
      <c r="N1824">
        <v>1</v>
      </c>
      <c r="O1824">
        <v>170.29036762500002</v>
      </c>
      <c r="P1824" t="s">
        <v>614</v>
      </c>
    </row>
    <row r="1825" spans="1:17" hidden="1">
      <c r="A1825" t="s">
        <v>879</v>
      </c>
      <c r="B1825" t="s">
        <v>156</v>
      </c>
      <c r="C1825" t="s">
        <v>133</v>
      </c>
      <c r="D1825" t="s">
        <v>332</v>
      </c>
      <c r="E1825" t="s">
        <v>103</v>
      </c>
      <c r="F1825">
        <v>40700</v>
      </c>
      <c r="G1825" t="s">
        <v>784</v>
      </c>
      <c r="I1825" t="s">
        <v>120</v>
      </c>
      <c r="J1825">
        <v>2026</v>
      </c>
      <c r="K1825">
        <v>5</v>
      </c>
      <c r="L1825" t="s">
        <v>95</v>
      </c>
      <c r="M1825">
        <v>118.06289381250002</v>
      </c>
      <c r="N1825">
        <v>1</v>
      </c>
      <c r="O1825">
        <v>118.06289381250002</v>
      </c>
      <c r="P1825" t="s">
        <v>614</v>
      </c>
      <c r="Q1825">
        <v>1</v>
      </c>
    </row>
    <row r="1826" spans="1:17" hidden="1">
      <c r="A1826" t="s">
        <v>879</v>
      </c>
      <c r="B1826" t="s">
        <v>156</v>
      </c>
      <c r="C1826" t="s">
        <v>133</v>
      </c>
      <c r="D1826" t="s">
        <v>332</v>
      </c>
      <c r="E1826" t="s">
        <v>103</v>
      </c>
      <c r="F1826">
        <v>40700</v>
      </c>
      <c r="G1826" t="s">
        <v>784</v>
      </c>
      <c r="I1826" t="s">
        <v>130</v>
      </c>
      <c r="J1826">
        <v>2026</v>
      </c>
      <c r="K1826">
        <v>5</v>
      </c>
      <c r="L1826" t="s">
        <v>95</v>
      </c>
      <c r="M1826">
        <v>1009.1433441250001</v>
      </c>
      <c r="N1826">
        <v>1</v>
      </c>
      <c r="O1826">
        <v>1009.1433441250001</v>
      </c>
      <c r="P1826" t="s">
        <v>614</v>
      </c>
      <c r="Q1826">
        <v>1</v>
      </c>
    </row>
    <row r="1827" spans="1:17" hidden="1">
      <c r="A1827" t="s">
        <v>879</v>
      </c>
      <c r="B1827" t="s">
        <v>156</v>
      </c>
      <c r="C1827" t="s">
        <v>133</v>
      </c>
      <c r="D1827" t="s">
        <v>332</v>
      </c>
      <c r="E1827" t="s">
        <v>92</v>
      </c>
      <c r="F1827">
        <v>40700</v>
      </c>
      <c r="G1827" t="s">
        <v>784</v>
      </c>
      <c r="I1827" t="s">
        <v>203</v>
      </c>
      <c r="J1827">
        <v>2026</v>
      </c>
      <c r="K1827">
        <v>5</v>
      </c>
      <c r="L1827" t="s">
        <v>95</v>
      </c>
      <c r="M1827">
        <v>173.97401612499999</v>
      </c>
      <c r="N1827">
        <v>1</v>
      </c>
      <c r="O1827">
        <v>173.97401612499999</v>
      </c>
      <c r="P1827" t="s">
        <v>614</v>
      </c>
      <c r="Q1827">
        <v>1</v>
      </c>
    </row>
    <row r="1828" spans="1:17" hidden="1">
      <c r="A1828" t="s">
        <v>879</v>
      </c>
      <c r="B1828" t="s">
        <v>156</v>
      </c>
      <c r="C1828" t="s">
        <v>133</v>
      </c>
      <c r="D1828" t="s">
        <v>332</v>
      </c>
      <c r="E1828" t="s">
        <v>92</v>
      </c>
      <c r="F1828">
        <v>40700</v>
      </c>
      <c r="G1828" t="s">
        <v>784</v>
      </c>
      <c r="I1828" t="s">
        <v>638</v>
      </c>
      <c r="J1828">
        <v>2026</v>
      </c>
      <c r="K1828">
        <v>5</v>
      </c>
      <c r="L1828" t="s">
        <v>95</v>
      </c>
      <c r="M1828">
        <v>229.06219568750001</v>
      </c>
      <c r="N1828">
        <v>1</v>
      </c>
      <c r="O1828">
        <v>229.06219568750001</v>
      </c>
      <c r="P1828" t="s">
        <v>614</v>
      </c>
      <c r="Q1828">
        <v>1</v>
      </c>
    </row>
    <row r="1829" spans="1:17" hidden="1">
      <c r="A1829" t="s">
        <v>879</v>
      </c>
      <c r="B1829" t="s">
        <v>156</v>
      </c>
      <c r="C1829" t="s">
        <v>133</v>
      </c>
      <c r="D1829" t="s">
        <v>332</v>
      </c>
      <c r="E1829" t="s">
        <v>104</v>
      </c>
      <c r="F1829">
        <v>40700</v>
      </c>
      <c r="G1829" t="s">
        <v>784</v>
      </c>
      <c r="I1829" t="s">
        <v>173</v>
      </c>
      <c r="J1829">
        <v>2026</v>
      </c>
      <c r="K1829">
        <v>5</v>
      </c>
      <c r="L1829" t="s">
        <v>95</v>
      </c>
      <c r="M1829">
        <v>6.0545073749999991</v>
      </c>
      <c r="N1829">
        <v>1</v>
      </c>
      <c r="O1829">
        <v>6.0545073749999991</v>
      </c>
      <c r="P1829" t="s">
        <v>614</v>
      </c>
    </row>
    <row r="1830" spans="1:17" hidden="1">
      <c r="A1830" t="s">
        <v>879</v>
      </c>
      <c r="B1830" t="s">
        <v>156</v>
      </c>
      <c r="C1830" t="s">
        <v>133</v>
      </c>
      <c r="D1830" t="s">
        <v>332</v>
      </c>
      <c r="E1830" t="s">
        <v>92</v>
      </c>
      <c r="F1830">
        <v>40700</v>
      </c>
      <c r="G1830" t="s">
        <v>784</v>
      </c>
      <c r="I1830" t="s">
        <v>204</v>
      </c>
      <c r="J1830">
        <v>2026</v>
      </c>
      <c r="K1830">
        <v>5</v>
      </c>
      <c r="L1830" t="s">
        <v>95</v>
      </c>
      <c r="M1830">
        <v>246.00110062500002</v>
      </c>
      <c r="N1830">
        <v>1</v>
      </c>
      <c r="O1830">
        <v>246.00110062500002</v>
      </c>
      <c r="P1830" t="s">
        <v>614</v>
      </c>
    </row>
    <row r="1831" spans="1:17" hidden="1">
      <c r="A1831" t="s">
        <v>879</v>
      </c>
      <c r="B1831" t="s">
        <v>156</v>
      </c>
      <c r="C1831" t="s">
        <v>133</v>
      </c>
      <c r="D1831" t="s">
        <v>332</v>
      </c>
      <c r="E1831" t="s">
        <v>92</v>
      </c>
      <c r="F1831">
        <v>40700</v>
      </c>
      <c r="G1831" t="s">
        <v>784</v>
      </c>
      <c r="I1831" t="s">
        <v>260</v>
      </c>
      <c r="J1831">
        <v>2026</v>
      </c>
      <c r="K1831">
        <v>5</v>
      </c>
      <c r="L1831" t="s">
        <v>95</v>
      </c>
      <c r="M1831">
        <v>304.50841137500004</v>
      </c>
      <c r="N1831">
        <v>1</v>
      </c>
      <c r="O1831">
        <v>304.50841137500004</v>
      </c>
      <c r="P1831" t="s">
        <v>614</v>
      </c>
    </row>
    <row r="1832" spans="1:17" hidden="1">
      <c r="A1832" t="s">
        <v>879</v>
      </c>
      <c r="B1832" t="s">
        <v>156</v>
      </c>
      <c r="C1832" t="s">
        <v>133</v>
      </c>
      <c r="D1832" t="s">
        <v>332</v>
      </c>
      <c r="E1832" t="s">
        <v>106</v>
      </c>
      <c r="F1832">
        <v>40700</v>
      </c>
      <c r="G1832" t="s">
        <v>784</v>
      </c>
      <c r="I1832" t="s">
        <v>146</v>
      </c>
      <c r="J1832">
        <v>2026</v>
      </c>
      <c r="K1832">
        <v>5</v>
      </c>
      <c r="L1832" t="s">
        <v>95</v>
      </c>
      <c r="M1832">
        <v>99.350743187499987</v>
      </c>
      <c r="N1832">
        <v>1</v>
      </c>
      <c r="O1832">
        <v>99.350743187499987</v>
      </c>
      <c r="P1832" t="s">
        <v>614</v>
      </c>
    </row>
    <row r="1833" spans="1:17" hidden="1">
      <c r="A1833" t="s">
        <v>879</v>
      </c>
      <c r="B1833" t="s">
        <v>156</v>
      </c>
      <c r="C1833" t="s">
        <v>133</v>
      </c>
      <c r="D1833" t="s">
        <v>332</v>
      </c>
      <c r="E1833" t="s">
        <v>92</v>
      </c>
      <c r="F1833">
        <v>40700</v>
      </c>
      <c r="G1833" t="s">
        <v>784</v>
      </c>
      <c r="I1833" t="s">
        <v>617</v>
      </c>
      <c r="J1833">
        <v>2026</v>
      </c>
      <c r="K1833">
        <v>5</v>
      </c>
      <c r="L1833" t="s">
        <v>95</v>
      </c>
      <c r="M1833">
        <v>249.86109399999998</v>
      </c>
      <c r="N1833">
        <v>1</v>
      </c>
      <c r="O1833">
        <v>249.86109399999998</v>
      </c>
      <c r="P1833" t="s">
        <v>614</v>
      </c>
      <c r="Q1833">
        <v>1</v>
      </c>
    </row>
    <row r="1834" spans="1:17" hidden="1">
      <c r="A1834" t="s">
        <v>879</v>
      </c>
      <c r="B1834" t="s">
        <v>156</v>
      </c>
      <c r="C1834" t="s">
        <v>133</v>
      </c>
      <c r="D1834" t="s">
        <v>332</v>
      </c>
      <c r="E1834" t="s">
        <v>104</v>
      </c>
      <c r="F1834">
        <v>40700</v>
      </c>
      <c r="G1834" t="s">
        <v>784</v>
      </c>
      <c r="I1834" t="s">
        <v>657</v>
      </c>
      <c r="J1834">
        <v>2026</v>
      </c>
      <c r="K1834">
        <v>5</v>
      </c>
      <c r="L1834" t="s">
        <v>95</v>
      </c>
      <c r="M1834">
        <v>34.093342499999991</v>
      </c>
      <c r="N1834">
        <v>1</v>
      </c>
      <c r="O1834">
        <v>34.093342499999991</v>
      </c>
      <c r="P1834" t="s">
        <v>614</v>
      </c>
    </row>
    <row r="1835" spans="1:17" hidden="1">
      <c r="A1835" t="s">
        <v>879</v>
      </c>
      <c r="B1835" t="s">
        <v>660</v>
      </c>
      <c r="C1835" t="s">
        <v>133</v>
      </c>
      <c r="D1835" t="s">
        <v>332</v>
      </c>
      <c r="E1835" t="s">
        <v>92</v>
      </c>
      <c r="F1835">
        <v>40700</v>
      </c>
      <c r="G1835" t="s">
        <v>784</v>
      </c>
      <c r="I1835" t="s">
        <v>260</v>
      </c>
      <c r="J1835">
        <v>2026</v>
      </c>
      <c r="K1835">
        <v>5</v>
      </c>
      <c r="L1835" t="s">
        <v>95</v>
      </c>
      <c r="M1835">
        <v>609.01682275000007</v>
      </c>
      <c r="N1835">
        <v>1</v>
      </c>
      <c r="O1835">
        <v>609.01682275000007</v>
      </c>
      <c r="P1835" t="s">
        <v>614</v>
      </c>
    </row>
    <row r="1836" spans="1:17" hidden="1">
      <c r="A1836" t="s">
        <v>879</v>
      </c>
      <c r="B1836" t="s">
        <v>660</v>
      </c>
      <c r="C1836" t="s">
        <v>133</v>
      </c>
      <c r="D1836" t="s">
        <v>332</v>
      </c>
      <c r="E1836" t="s">
        <v>105</v>
      </c>
      <c r="F1836">
        <v>40700</v>
      </c>
      <c r="G1836" t="s">
        <v>784</v>
      </c>
      <c r="I1836" t="s">
        <v>123</v>
      </c>
      <c r="J1836">
        <v>2026</v>
      </c>
      <c r="K1836">
        <v>5</v>
      </c>
      <c r="L1836" t="s">
        <v>95</v>
      </c>
      <c r="M1836">
        <v>132.45459499999996</v>
      </c>
      <c r="N1836">
        <v>1</v>
      </c>
      <c r="O1836">
        <v>132.45459499999996</v>
      </c>
      <c r="P1836" t="s">
        <v>614</v>
      </c>
    </row>
    <row r="1837" spans="1:17" hidden="1">
      <c r="A1837" t="s">
        <v>879</v>
      </c>
      <c r="B1837" t="s">
        <v>157</v>
      </c>
      <c r="C1837" t="s">
        <v>133</v>
      </c>
      <c r="D1837" t="s">
        <v>332</v>
      </c>
      <c r="E1837" t="s">
        <v>106</v>
      </c>
      <c r="F1837">
        <v>40700</v>
      </c>
      <c r="G1837" t="s">
        <v>784</v>
      </c>
      <c r="I1837" t="s">
        <v>266</v>
      </c>
      <c r="J1837">
        <v>2026</v>
      </c>
      <c r="K1837">
        <v>5</v>
      </c>
      <c r="L1837" t="s">
        <v>95</v>
      </c>
      <c r="M1837">
        <v>99.350743187499987</v>
      </c>
      <c r="N1837">
        <v>1</v>
      </c>
      <c r="O1837">
        <v>99.350743187499987</v>
      </c>
      <c r="P1837" t="s">
        <v>614</v>
      </c>
    </row>
    <row r="1838" spans="1:17" hidden="1">
      <c r="A1838" t="s">
        <v>879</v>
      </c>
      <c r="B1838" t="s">
        <v>157</v>
      </c>
      <c r="C1838" t="s">
        <v>133</v>
      </c>
      <c r="D1838" t="s">
        <v>332</v>
      </c>
      <c r="E1838" t="s">
        <v>92</v>
      </c>
      <c r="F1838">
        <v>40700</v>
      </c>
      <c r="G1838" t="s">
        <v>784</v>
      </c>
      <c r="I1838" t="s">
        <v>260</v>
      </c>
      <c r="J1838">
        <v>2026</v>
      </c>
      <c r="K1838">
        <v>5</v>
      </c>
      <c r="L1838" t="s">
        <v>95</v>
      </c>
      <c r="M1838">
        <v>304.50841137500004</v>
      </c>
      <c r="N1838">
        <v>1</v>
      </c>
      <c r="O1838">
        <v>304.50841137500004</v>
      </c>
      <c r="P1838" t="s">
        <v>614</v>
      </c>
    </row>
    <row r="1839" spans="1:17" hidden="1">
      <c r="A1839" t="s">
        <v>879</v>
      </c>
      <c r="B1839" t="s">
        <v>661</v>
      </c>
      <c r="C1839" t="s">
        <v>133</v>
      </c>
      <c r="D1839" t="s">
        <v>332</v>
      </c>
      <c r="E1839" t="s">
        <v>103</v>
      </c>
      <c r="F1839">
        <v>40700</v>
      </c>
      <c r="G1839" t="s">
        <v>784</v>
      </c>
      <c r="I1839" t="s">
        <v>120</v>
      </c>
      <c r="J1839">
        <v>2026</v>
      </c>
      <c r="K1839">
        <v>5</v>
      </c>
      <c r="L1839" t="s">
        <v>95</v>
      </c>
      <c r="M1839">
        <v>352.91507956250001</v>
      </c>
      <c r="N1839">
        <v>1</v>
      </c>
      <c r="O1839">
        <v>352.91507956250001</v>
      </c>
      <c r="P1839" t="s">
        <v>614</v>
      </c>
      <c r="Q1839">
        <v>1</v>
      </c>
    </row>
    <row r="1840" spans="1:17" hidden="1">
      <c r="A1840" t="s">
        <v>879</v>
      </c>
      <c r="B1840" t="s">
        <v>661</v>
      </c>
      <c r="C1840" t="s">
        <v>133</v>
      </c>
      <c r="D1840" t="s">
        <v>332</v>
      </c>
      <c r="E1840" t="s">
        <v>92</v>
      </c>
      <c r="F1840">
        <v>40700</v>
      </c>
      <c r="G1840" t="s">
        <v>784</v>
      </c>
      <c r="I1840" t="s">
        <v>260</v>
      </c>
      <c r="J1840">
        <v>2026</v>
      </c>
      <c r="K1840">
        <v>5</v>
      </c>
      <c r="L1840" t="s">
        <v>95</v>
      </c>
      <c r="M1840">
        <v>304.50841137500004</v>
      </c>
      <c r="N1840">
        <v>1</v>
      </c>
      <c r="O1840">
        <v>304.50841137500004</v>
      </c>
      <c r="P1840" t="s">
        <v>614</v>
      </c>
    </row>
    <row r="1841" spans="1:17" hidden="1">
      <c r="A1841" t="s">
        <v>879</v>
      </c>
      <c r="B1841" t="s">
        <v>661</v>
      </c>
      <c r="C1841" t="s">
        <v>133</v>
      </c>
      <c r="D1841" t="s">
        <v>332</v>
      </c>
      <c r="E1841" t="s">
        <v>105</v>
      </c>
      <c r="F1841">
        <v>40700</v>
      </c>
      <c r="G1841" t="s">
        <v>784</v>
      </c>
      <c r="I1841" t="s">
        <v>123</v>
      </c>
      <c r="J1841">
        <v>2026</v>
      </c>
      <c r="K1841">
        <v>5</v>
      </c>
      <c r="L1841" t="s">
        <v>95</v>
      </c>
      <c r="M1841">
        <v>132.45459499999996</v>
      </c>
      <c r="N1841">
        <v>1</v>
      </c>
      <c r="O1841">
        <v>132.45459499999996</v>
      </c>
      <c r="P1841" t="s">
        <v>614</v>
      </c>
    </row>
    <row r="1842" spans="1:17" hidden="1">
      <c r="A1842" t="s">
        <v>879</v>
      </c>
      <c r="B1842" t="s">
        <v>166</v>
      </c>
      <c r="C1842" t="s">
        <v>133</v>
      </c>
      <c r="D1842" t="s">
        <v>332</v>
      </c>
      <c r="E1842" t="s">
        <v>106</v>
      </c>
      <c r="F1842">
        <v>40700</v>
      </c>
      <c r="G1842" t="s">
        <v>784</v>
      </c>
      <c r="I1842" t="s">
        <v>266</v>
      </c>
      <c r="J1842">
        <v>2026</v>
      </c>
      <c r="K1842">
        <v>5</v>
      </c>
      <c r="L1842" t="s">
        <v>95</v>
      </c>
      <c r="M1842">
        <v>99.350743187499987</v>
      </c>
      <c r="N1842">
        <v>1</v>
      </c>
      <c r="O1842">
        <v>99.350743187499987</v>
      </c>
      <c r="P1842" t="s">
        <v>614</v>
      </c>
    </row>
    <row r="1843" spans="1:17" hidden="1">
      <c r="A1843" t="s">
        <v>879</v>
      </c>
      <c r="B1843" t="s">
        <v>166</v>
      </c>
      <c r="C1843" t="s">
        <v>133</v>
      </c>
      <c r="D1843" t="s">
        <v>332</v>
      </c>
      <c r="E1843" t="s">
        <v>92</v>
      </c>
      <c r="F1843">
        <v>40700</v>
      </c>
      <c r="G1843" t="s">
        <v>784</v>
      </c>
      <c r="I1843" t="s">
        <v>260</v>
      </c>
      <c r="J1843">
        <v>2026</v>
      </c>
      <c r="K1843">
        <v>5</v>
      </c>
      <c r="L1843" t="s">
        <v>95</v>
      </c>
      <c r="M1843">
        <v>304.50841137500004</v>
      </c>
      <c r="N1843">
        <v>1</v>
      </c>
      <c r="O1843">
        <v>304.50841137500004</v>
      </c>
      <c r="P1843" t="s">
        <v>614</v>
      </c>
    </row>
    <row r="1844" spans="1:17" hidden="1">
      <c r="A1844" t="s">
        <v>879</v>
      </c>
      <c r="B1844" t="s">
        <v>168</v>
      </c>
      <c r="C1844" t="s">
        <v>133</v>
      </c>
      <c r="D1844" t="s">
        <v>332</v>
      </c>
      <c r="E1844" t="s">
        <v>106</v>
      </c>
      <c r="F1844">
        <v>40700</v>
      </c>
      <c r="G1844" t="s">
        <v>784</v>
      </c>
      <c r="I1844" t="s">
        <v>266</v>
      </c>
      <c r="J1844">
        <v>2026</v>
      </c>
      <c r="K1844">
        <v>5</v>
      </c>
      <c r="L1844" t="s">
        <v>95</v>
      </c>
      <c r="M1844">
        <v>99.350743187499987</v>
      </c>
      <c r="N1844">
        <v>1</v>
      </c>
      <c r="O1844">
        <v>99.350743187499987</v>
      </c>
      <c r="P1844" t="s">
        <v>614</v>
      </c>
    </row>
    <row r="1845" spans="1:17" hidden="1">
      <c r="A1845" t="s">
        <v>879</v>
      </c>
      <c r="B1845" t="s">
        <v>168</v>
      </c>
      <c r="C1845" t="s">
        <v>133</v>
      </c>
      <c r="D1845" t="s">
        <v>332</v>
      </c>
      <c r="E1845" t="s">
        <v>92</v>
      </c>
      <c r="F1845">
        <v>40700</v>
      </c>
      <c r="G1845" t="s">
        <v>784</v>
      </c>
      <c r="I1845" t="s">
        <v>260</v>
      </c>
      <c r="J1845">
        <v>2026</v>
      </c>
      <c r="K1845">
        <v>5</v>
      </c>
      <c r="L1845" t="s">
        <v>95</v>
      </c>
      <c r="M1845">
        <v>304.50841137500004</v>
      </c>
      <c r="N1845">
        <v>1</v>
      </c>
      <c r="O1845">
        <v>304.50841137500004</v>
      </c>
      <c r="P1845" t="s">
        <v>614</v>
      </c>
    </row>
    <row r="1846" spans="1:17" hidden="1">
      <c r="A1846" t="s">
        <v>879</v>
      </c>
      <c r="B1846" t="s">
        <v>168</v>
      </c>
      <c r="C1846" t="s">
        <v>133</v>
      </c>
      <c r="D1846" t="s">
        <v>332</v>
      </c>
      <c r="E1846" t="s">
        <v>105</v>
      </c>
      <c r="F1846">
        <v>40700</v>
      </c>
      <c r="G1846" t="s">
        <v>784</v>
      </c>
      <c r="I1846" t="s">
        <v>123</v>
      </c>
      <c r="J1846">
        <v>2026</v>
      </c>
      <c r="K1846">
        <v>5</v>
      </c>
      <c r="L1846" t="s">
        <v>95</v>
      </c>
      <c r="M1846">
        <v>132.45459499999996</v>
      </c>
      <c r="N1846">
        <v>1</v>
      </c>
      <c r="O1846">
        <v>132.45459499999996</v>
      </c>
      <c r="P1846" t="s">
        <v>614</v>
      </c>
    </row>
    <row r="1847" spans="1:17" hidden="1">
      <c r="A1847" t="s">
        <v>879</v>
      </c>
      <c r="B1847" t="s">
        <v>662</v>
      </c>
      <c r="C1847" t="s">
        <v>133</v>
      </c>
      <c r="D1847" t="s">
        <v>332</v>
      </c>
      <c r="E1847" t="s">
        <v>106</v>
      </c>
      <c r="F1847">
        <v>40700</v>
      </c>
      <c r="G1847" t="s">
        <v>784</v>
      </c>
      <c r="I1847" t="s">
        <v>266</v>
      </c>
      <c r="J1847">
        <v>2026</v>
      </c>
      <c r="K1847">
        <v>5</v>
      </c>
      <c r="L1847" t="s">
        <v>95</v>
      </c>
      <c r="M1847">
        <v>198.70148637499997</v>
      </c>
      <c r="N1847">
        <v>1</v>
      </c>
      <c r="O1847">
        <v>198.70148637499997</v>
      </c>
      <c r="P1847" t="s">
        <v>614</v>
      </c>
    </row>
    <row r="1848" spans="1:17" hidden="1">
      <c r="A1848" t="s">
        <v>879</v>
      </c>
      <c r="B1848" t="s">
        <v>662</v>
      </c>
      <c r="C1848" t="s">
        <v>133</v>
      </c>
      <c r="D1848" t="s">
        <v>332</v>
      </c>
      <c r="E1848" t="s">
        <v>92</v>
      </c>
      <c r="F1848">
        <v>40700</v>
      </c>
      <c r="G1848" t="s">
        <v>784</v>
      </c>
      <c r="I1848" t="s">
        <v>260</v>
      </c>
      <c r="J1848">
        <v>2026</v>
      </c>
      <c r="K1848">
        <v>5</v>
      </c>
      <c r="L1848" t="s">
        <v>95</v>
      </c>
      <c r="M1848">
        <v>304.50841137500004</v>
      </c>
      <c r="N1848">
        <v>1</v>
      </c>
      <c r="O1848">
        <v>304.50841137500004</v>
      </c>
      <c r="P1848" t="s">
        <v>614</v>
      </c>
    </row>
    <row r="1849" spans="1:17" hidden="1">
      <c r="A1849" t="s">
        <v>879</v>
      </c>
      <c r="B1849" t="s">
        <v>169</v>
      </c>
      <c r="C1849" t="s">
        <v>133</v>
      </c>
      <c r="D1849" t="s">
        <v>332</v>
      </c>
      <c r="E1849" t="s">
        <v>103</v>
      </c>
      <c r="F1849">
        <v>40700</v>
      </c>
      <c r="G1849" t="s">
        <v>784</v>
      </c>
      <c r="I1849" t="s">
        <v>120</v>
      </c>
      <c r="J1849">
        <v>2026</v>
      </c>
      <c r="K1849">
        <v>5</v>
      </c>
      <c r="L1849" t="s">
        <v>95</v>
      </c>
      <c r="M1849">
        <v>118.06289381250002</v>
      </c>
      <c r="N1849">
        <v>1</v>
      </c>
      <c r="O1849">
        <v>118.06289381250002</v>
      </c>
      <c r="P1849" t="s">
        <v>614</v>
      </c>
      <c r="Q1849">
        <v>1</v>
      </c>
    </row>
    <row r="1850" spans="1:17" hidden="1">
      <c r="A1850" t="s">
        <v>879</v>
      </c>
      <c r="B1850" t="s">
        <v>169</v>
      </c>
      <c r="C1850" t="s">
        <v>133</v>
      </c>
      <c r="D1850" t="s">
        <v>332</v>
      </c>
      <c r="E1850" t="s">
        <v>92</v>
      </c>
      <c r="F1850">
        <v>40700</v>
      </c>
      <c r="G1850" t="s">
        <v>784</v>
      </c>
      <c r="I1850" t="s">
        <v>260</v>
      </c>
      <c r="J1850">
        <v>2026</v>
      </c>
      <c r="K1850">
        <v>5</v>
      </c>
      <c r="L1850" t="s">
        <v>95</v>
      </c>
      <c r="M1850">
        <v>304.50841137500004</v>
      </c>
      <c r="N1850">
        <v>1</v>
      </c>
      <c r="O1850">
        <v>304.50841137500004</v>
      </c>
      <c r="P1850" t="s">
        <v>614</v>
      </c>
    </row>
    <row r="1851" spans="1:17" hidden="1">
      <c r="A1851" t="s">
        <v>879</v>
      </c>
      <c r="B1851" t="s">
        <v>169</v>
      </c>
      <c r="C1851" t="s">
        <v>133</v>
      </c>
      <c r="D1851" t="s">
        <v>332</v>
      </c>
      <c r="E1851" t="s">
        <v>106</v>
      </c>
      <c r="F1851">
        <v>40700</v>
      </c>
      <c r="G1851" t="s">
        <v>784</v>
      </c>
      <c r="I1851" t="s">
        <v>163</v>
      </c>
      <c r="J1851">
        <v>2026</v>
      </c>
      <c r="K1851">
        <v>5</v>
      </c>
      <c r="L1851" t="s">
        <v>95</v>
      </c>
      <c r="M1851">
        <v>170.29036762500002</v>
      </c>
      <c r="N1851">
        <v>1</v>
      </c>
      <c r="O1851">
        <v>170.29036762500002</v>
      </c>
      <c r="P1851" t="s">
        <v>614</v>
      </c>
    </row>
    <row r="1852" spans="1:17" hidden="1">
      <c r="A1852" t="s">
        <v>879</v>
      </c>
      <c r="B1852" t="s">
        <v>663</v>
      </c>
      <c r="C1852" t="s">
        <v>133</v>
      </c>
      <c r="D1852" t="s">
        <v>332</v>
      </c>
      <c r="E1852" t="s">
        <v>106</v>
      </c>
      <c r="F1852">
        <v>40700</v>
      </c>
      <c r="G1852" t="s">
        <v>784</v>
      </c>
      <c r="I1852" t="s">
        <v>266</v>
      </c>
      <c r="J1852">
        <v>2026</v>
      </c>
      <c r="K1852">
        <v>5</v>
      </c>
      <c r="L1852" t="s">
        <v>95</v>
      </c>
      <c r="M1852">
        <v>99.350743187499987</v>
      </c>
      <c r="N1852">
        <v>1</v>
      </c>
      <c r="O1852">
        <v>99.350743187499987</v>
      </c>
      <c r="P1852" t="s">
        <v>614</v>
      </c>
    </row>
    <row r="1853" spans="1:17" hidden="1">
      <c r="A1853" t="s">
        <v>879</v>
      </c>
      <c r="B1853" t="s">
        <v>663</v>
      </c>
      <c r="C1853" t="s">
        <v>133</v>
      </c>
      <c r="D1853" t="s">
        <v>332</v>
      </c>
      <c r="E1853" t="s">
        <v>92</v>
      </c>
      <c r="F1853">
        <v>40700</v>
      </c>
      <c r="G1853" t="s">
        <v>784</v>
      </c>
      <c r="I1853" t="s">
        <v>260</v>
      </c>
      <c r="J1853">
        <v>2026</v>
      </c>
      <c r="K1853">
        <v>5</v>
      </c>
      <c r="L1853" t="s">
        <v>95</v>
      </c>
      <c r="M1853">
        <v>304.50841137500004</v>
      </c>
      <c r="N1853">
        <v>1</v>
      </c>
      <c r="O1853">
        <v>304.50841137500004</v>
      </c>
      <c r="P1853" t="s">
        <v>614</v>
      </c>
    </row>
    <row r="1854" spans="1:17" hidden="1">
      <c r="A1854" t="s">
        <v>879</v>
      </c>
      <c r="B1854" t="s">
        <v>663</v>
      </c>
      <c r="C1854" t="s">
        <v>133</v>
      </c>
      <c r="D1854" t="s">
        <v>332</v>
      </c>
      <c r="E1854" t="s">
        <v>106</v>
      </c>
      <c r="F1854">
        <v>40700</v>
      </c>
      <c r="G1854" t="s">
        <v>784</v>
      </c>
      <c r="I1854" t="s">
        <v>146</v>
      </c>
      <c r="J1854">
        <v>2026</v>
      </c>
      <c r="K1854">
        <v>5</v>
      </c>
      <c r="L1854" t="s">
        <v>95</v>
      </c>
      <c r="M1854">
        <v>99.350743187499987</v>
      </c>
      <c r="N1854">
        <v>1</v>
      </c>
      <c r="O1854">
        <v>99.350743187499987</v>
      </c>
      <c r="P1854" t="s">
        <v>614</v>
      </c>
    </row>
    <row r="1855" spans="1:17" hidden="1">
      <c r="A1855" t="s">
        <v>879</v>
      </c>
      <c r="B1855" t="s">
        <v>663</v>
      </c>
      <c r="C1855" t="s">
        <v>133</v>
      </c>
      <c r="D1855" t="s">
        <v>332</v>
      </c>
      <c r="E1855" t="s">
        <v>106</v>
      </c>
      <c r="F1855">
        <v>40700</v>
      </c>
      <c r="G1855" t="s">
        <v>784</v>
      </c>
      <c r="I1855" t="s">
        <v>664</v>
      </c>
      <c r="J1855">
        <v>2026</v>
      </c>
      <c r="K1855">
        <v>5</v>
      </c>
      <c r="L1855" t="s">
        <v>95</v>
      </c>
      <c r="M1855">
        <v>99.350743187499987</v>
      </c>
      <c r="N1855">
        <v>1</v>
      </c>
      <c r="O1855">
        <v>99.350743187499987</v>
      </c>
      <c r="P1855" t="s">
        <v>614</v>
      </c>
    </row>
    <row r="1856" spans="1:17" hidden="1">
      <c r="A1856" t="s">
        <v>879</v>
      </c>
      <c r="B1856" t="s">
        <v>665</v>
      </c>
      <c r="C1856" t="s">
        <v>133</v>
      </c>
      <c r="D1856" t="s">
        <v>332</v>
      </c>
      <c r="E1856" t="s">
        <v>92</v>
      </c>
      <c r="F1856">
        <v>40700</v>
      </c>
      <c r="G1856" t="s">
        <v>784</v>
      </c>
      <c r="I1856" t="s">
        <v>636</v>
      </c>
      <c r="J1856">
        <v>2026</v>
      </c>
      <c r="K1856">
        <v>5</v>
      </c>
      <c r="L1856" t="s">
        <v>95</v>
      </c>
      <c r="M1856">
        <v>121.39385256249999</v>
      </c>
      <c r="N1856">
        <v>1</v>
      </c>
      <c r="O1856">
        <v>121.39385256249999</v>
      </c>
      <c r="P1856" t="s">
        <v>614</v>
      </c>
    </row>
    <row r="1857" spans="1:17" hidden="1">
      <c r="A1857" t="s">
        <v>879</v>
      </c>
      <c r="B1857" t="s">
        <v>665</v>
      </c>
      <c r="C1857" t="s">
        <v>133</v>
      </c>
      <c r="D1857" t="s">
        <v>332</v>
      </c>
      <c r="E1857" t="s">
        <v>106</v>
      </c>
      <c r="F1857">
        <v>40700</v>
      </c>
      <c r="G1857" t="s">
        <v>784</v>
      </c>
      <c r="I1857" t="s">
        <v>266</v>
      </c>
      <c r="J1857">
        <v>2026</v>
      </c>
      <c r="K1857">
        <v>5</v>
      </c>
      <c r="L1857" t="s">
        <v>95</v>
      </c>
      <c r="M1857">
        <v>298.05222956250003</v>
      </c>
      <c r="N1857">
        <v>1</v>
      </c>
      <c r="O1857">
        <v>298.05222956250003</v>
      </c>
      <c r="P1857" t="s">
        <v>614</v>
      </c>
    </row>
    <row r="1858" spans="1:17" hidden="1">
      <c r="A1858" t="s">
        <v>879</v>
      </c>
      <c r="B1858" t="s">
        <v>665</v>
      </c>
      <c r="C1858" t="s">
        <v>133</v>
      </c>
      <c r="D1858" t="s">
        <v>332</v>
      </c>
      <c r="E1858" t="s">
        <v>92</v>
      </c>
      <c r="F1858">
        <v>40700</v>
      </c>
      <c r="G1858" t="s">
        <v>784</v>
      </c>
      <c r="I1858" t="s">
        <v>260</v>
      </c>
      <c r="J1858">
        <v>2026</v>
      </c>
      <c r="K1858">
        <v>5</v>
      </c>
      <c r="L1858" t="s">
        <v>95</v>
      </c>
      <c r="M1858">
        <v>304.50841137500004</v>
      </c>
      <c r="N1858">
        <v>1</v>
      </c>
      <c r="O1858">
        <v>304.50841137500004</v>
      </c>
      <c r="P1858" t="s">
        <v>614</v>
      </c>
    </row>
    <row r="1859" spans="1:17" hidden="1">
      <c r="A1859" t="s">
        <v>879</v>
      </c>
      <c r="B1859" t="s">
        <v>666</v>
      </c>
      <c r="C1859" t="s">
        <v>133</v>
      </c>
      <c r="D1859" t="s">
        <v>332</v>
      </c>
      <c r="E1859" t="s">
        <v>106</v>
      </c>
      <c r="F1859">
        <v>40700</v>
      </c>
      <c r="G1859" t="s">
        <v>784</v>
      </c>
      <c r="I1859" t="s">
        <v>266</v>
      </c>
      <c r="J1859">
        <v>2026</v>
      </c>
      <c r="K1859">
        <v>5</v>
      </c>
      <c r="L1859" t="s">
        <v>95</v>
      </c>
      <c r="M1859">
        <v>99.350743187499987</v>
      </c>
      <c r="N1859">
        <v>1</v>
      </c>
      <c r="O1859">
        <v>99.350743187499987</v>
      </c>
      <c r="P1859" t="s">
        <v>614</v>
      </c>
    </row>
    <row r="1860" spans="1:17" hidden="1">
      <c r="A1860" t="s">
        <v>879</v>
      </c>
      <c r="B1860" t="s">
        <v>666</v>
      </c>
      <c r="C1860" t="s">
        <v>133</v>
      </c>
      <c r="D1860" t="s">
        <v>332</v>
      </c>
      <c r="E1860" t="s">
        <v>92</v>
      </c>
      <c r="F1860">
        <v>40700</v>
      </c>
      <c r="G1860" t="s">
        <v>784</v>
      </c>
      <c r="I1860" t="s">
        <v>260</v>
      </c>
      <c r="J1860">
        <v>2026</v>
      </c>
      <c r="K1860">
        <v>5</v>
      </c>
      <c r="L1860" t="s">
        <v>95</v>
      </c>
      <c r="M1860">
        <v>304.50841137500004</v>
      </c>
      <c r="N1860">
        <v>1</v>
      </c>
      <c r="O1860">
        <v>304.50841137500004</v>
      </c>
      <c r="P1860" t="s">
        <v>614</v>
      </c>
    </row>
    <row r="1861" spans="1:17" hidden="1">
      <c r="A1861" t="s">
        <v>879</v>
      </c>
      <c r="B1861" t="s">
        <v>610</v>
      </c>
      <c r="C1861" t="s">
        <v>133</v>
      </c>
      <c r="D1861" t="s">
        <v>332</v>
      </c>
      <c r="E1861" t="s">
        <v>103</v>
      </c>
      <c r="F1861">
        <v>40700</v>
      </c>
      <c r="G1861" t="s">
        <v>784</v>
      </c>
      <c r="I1861" t="s">
        <v>130</v>
      </c>
      <c r="J1861">
        <v>2026</v>
      </c>
      <c r="K1861">
        <v>5</v>
      </c>
      <c r="L1861" t="s">
        <v>95</v>
      </c>
      <c r="M1861">
        <v>665.05530524999995</v>
      </c>
      <c r="N1861">
        <v>1</v>
      </c>
      <c r="O1861">
        <v>665.05530524999995</v>
      </c>
      <c r="P1861" t="s">
        <v>614</v>
      </c>
      <c r="Q1861">
        <v>1</v>
      </c>
    </row>
    <row r="1862" spans="1:17" hidden="1">
      <c r="A1862" t="s">
        <v>879</v>
      </c>
      <c r="B1862" t="s">
        <v>610</v>
      </c>
      <c r="C1862" t="s">
        <v>133</v>
      </c>
      <c r="D1862" t="s">
        <v>332</v>
      </c>
      <c r="E1862" t="s">
        <v>92</v>
      </c>
      <c r="F1862">
        <v>40700</v>
      </c>
      <c r="G1862" t="s">
        <v>784</v>
      </c>
      <c r="I1862" t="s">
        <v>636</v>
      </c>
      <c r="J1862">
        <v>2026</v>
      </c>
      <c r="K1862">
        <v>5</v>
      </c>
      <c r="L1862" t="s">
        <v>95</v>
      </c>
      <c r="M1862">
        <v>121.39385256249999</v>
      </c>
      <c r="N1862">
        <v>1</v>
      </c>
      <c r="O1862">
        <v>121.39385256249999</v>
      </c>
      <c r="P1862" t="s">
        <v>614</v>
      </c>
    </row>
    <row r="1863" spans="1:17" hidden="1">
      <c r="A1863" t="s">
        <v>879</v>
      </c>
      <c r="B1863" t="s">
        <v>610</v>
      </c>
      <c r="C1863" t="s">
        <v>133</v>
      </c>
      <c r="D1863" t="s">
        <v>332</v>
      </c>
      <c r="E1863" t="s">
        <v>106</v>
      </c>
      <c r="F1863">
        <v>40700</v>
      </c>
      <c r="G1863" t="s">
        <v>784</v>
      </c>
      <c r="I1863" t="s">
        <v>266</v>
      </c>
      <c r="J1863">
        <v>2026</v>
      </c>
      <c r="K1863">
        <v>5</v>
      </c>
      <c r="L1863" t="s">
        <v>95</v>
      </c>
      <c r="M1863">
        <v>198.70148637499997</v>
      </c>
      <c r="N1863">
        <v>1</v>
      </c>
      <c r="O1863">
        <v>198.70148637499997</v>
      </c>
      <c r="P1863" t="s">
        <v>614</v>
      </c>
    </row>
    <row r="1864" spans="1:17" hidden="1">
      <c r="A1864" t="s">
        <v>879</v>
      </c>
      <c r="B1864" t="s">
        <v>610</v>
      </c>
      <c r="C1864" t="s">
        <v>133</v>
      </c>
      <c r="D1864" t="s">
        <v>332</v>
      </c>
      <c r="E1864" t="s">
        <v>92</v>
      </c>
      <c r="F1864">
        <v>40700</v>
      </c>
      <c r="G1864" t="s">
        <v>784</v>
      </c>
      <c r="I1864" t="s">
        <v>221</v>
      </c>
      <c r="J1864">
        <v>2026</v>
      </c>
      <c r="K1864">
        <v>5</v>
      </c>
      <c r="L1864" t="s">
        <v>95</v>
      </c>
      <c r="M1864">
        <v>246.00110062500002</v>
      </c>
      <c r="N1864">
        <v>1</v>
      </c>
      <c r="O1864">
        <v>246.00110062500002</v>
      </c>
      <c r="P1864" t="s">
        <v>614</v>
      </c>
    </row>
    <row r="1865" spans="1:17" hidden="1">
      <c r="A1865" t="s">
        <v>879</v>
      </c>
      <c r="B1865" t="s">
        <v>610</v>
      </c>
      <c r="C1865" t="s">
        <v>133</v>
      </c>
      <c r="D1865" t="s">
        <v>332</v>
      </c>
      <c r="E1865" t="s">
        <v>92</v>
      </c>
      <c r="F1865">
        <v>40700</v>
      </c>
      <c r="G1865" t="s">
        <v>784</v>
      </c>
      <c r="I1865" t="s">
        <v>260</v>
      </c>
      <c r="J1865">
        <v>2026</v>
      </c>
      <c r="K1865">
        <v>5</v>
      </c>
      <c r="L1865" t="s">
        <v>95</v>
      </c>
      <c r="M1865">
        <v>304.50841137500004</v>
      </c>
      <c r="N1865">
        <v>1</v>
      </c>
      <c r="O1865">
        <v>304.50841137500004</v>
      </c>
      <c r="P1865" t="s">
        <v>614</v>
      </c>
    </row>
    <row r="1866" spans="1:17" hidden="1">
      <c r="A1866" t="s">
        <v>879</v>
      </c>
      <c r="B1866" t="s">
        <v>667</v>
      </c>
      <c r="C1866" t="s">
        <v>133</v>
      </c>
      <c r="D1866" t="s">
        <v>332</v>
      </c>
      <c r="E1866" t="s">
        <v>92</v>
      </c>
      <c r="F1866">
        <v>40700</v>
      </c>
      <c r="G1866" t="s">
        <v>784</v>
      </c>
      <c r="I1866" t="s">
        <v>260</v>
      </c>
      <c r="J1866">
        <v>2026</v>
      </c>
      <c r="K1866">
        <v>5</v>
      </c>
      <c r="L1866" t="s">
        <v>95</v>
      </c>
      <c r="M1866">
        <v>304.50841137500004</v>
      </c>
      <c r="N1866">
        <v>1</v>
      </c>
      <c r="O1866">
        <v>304.50841137500004</v>
      </c>
      <c r="P1866" t="s">
        <v>614</v>
      </c>
    </row>
    <row r="1867" spans="1:17" hidden="1">
      <c r="A1867" t="s">
        <v>879</v>
      </c>
      <c r="B1867" t="s">
        <v>667</v>
      </c>
      <c r="C1867" t="s">
        <v>133</v>
      </c>
      <c r="D1867" t="s">
        <v>332</v>
      </c>
      <c r="E1867" t="s">
        <v>106</v>
      </c>
      <c r="F1867">
        <v>40700</v>
      </c>
      <c r="G1867" t="s">
        <v>784</v>
      </c>
      <c r="I1867" t="s">
        <v>146</v>
      </c>
      <c r="J1867">
        <v>2026</v>
      </c>
      <c r="K1867">
        <v>5</v>
      </c>
      <c r="L1867" t="s">
        <v>95</v>
      </c>
      <c r="M1867">
        <v>99.350743187499987</v>
      </c>
      <c r="N1867">
        <v>1</v>
      </c>
      <c r="O1867">
        <v>99.350743187499987</v>
      </c>
      <c r="P1867" t="s">
        <v>614</v>
      </c>
    </row>
    <row r="1868" spans="1:17" hidden="1">
      <c r="A1868" t="s">
        <v>879</v>
      </c>
      <c r="B1868" t="s">
        <v>668</v>
      </c>
      <c r="C1868" t="s">
        <v>133</v>
      </c>
      <c r="D1868" t="s">
        <v>332</v>
      </c>
      <c r="E1868" t="s">
        <v>103</v>
      </c>
      <c r="F1868">
        <v>40700</v>
      </c>
      <c r="G1868" t="s">
        <v>784</v>
      </c>
      <c r="I1868" t="s">
        <v>120</v>
      </c>
      <c r="J1868">
        <v>2026</v>
      </c>
      <c r="K1868">
        <v>5</v>
      </c>
      <c r="L1868" t="s">
        <v>95</v>
      </c>
      <c r="M1868">
        <v>118.06289381250002</v>
      </c>
      <c r="N1868">
        <v>1</v>
      </c>
      <c r="O1868">
        <v>118.06289381250002</v>
      </c>
      <c r="P1868" t="s">
        <v>614</v>
      </c>
      <c r="Q1868">
        <v>1</v>
      </c>
    </row>
    <row r="1869" spans="1:17" hidden="1">
      <c r="A1869" t="s">
        <v>879</v>
      </c>
      <c r="B1869" t="s">
        <v>668</v>
      </c>
      <c r="C1869" t="s">
        <v>133</v>
      </c>
      <c r="D1869" t="s">
        <v>332</v>
      </c>
      <c r="E1869" t="s">
        <v>106</v>
      </c>
      <c r="F1869">
        <v>40700</v>
      </c>
      <c r="G1869" t="s">
        <v>784</v>
      </c>
      <c r="I1869" t="s">
        <v>266</v>
      </c>
      <c r="J1869">
        <v>2026</v>
      </c>
      <c r="K1869">
        <v>5</v>
      </c>
      <c r="L1869" t="s">
        <v>95</v>
      </c>
      <c r="M1869">
        <v>198.70148637499997</v>
      </c>
      <c r="N1869">
        <v>1</v>
      </c>
      <c r="O1869">
        <v>198.70148637499997</v>
      </c>
      <c r="P1869" t="s">
        <v>614</v>
      </c>
    </row>
    <row r="1870" spans="1:17" hidden="1">
      <c r="A1870" t="s">
        <v>879</v>
      </c>
      <c r="B1870" t="s">
        <v>668</v>
      </c>
      <c r="C1870" t="s">
        <v>133</v>
      </c>
      <c r="D1870" t="s">
        <v>332</v>
      </c>
      <c r="E1870" t="s">
        <v>92</v>
      </c>
      <c r="F1870">
        <v>40700</v>
      </c>
      <c r="G1870" t="s">
        <v>784</v>
      </c>
      <c r="I1870" t="s">
        <v>260</v>
      </c>
      <c r="J1870">
        <v>2026</v>
      </c>
      <c r="K1870">
        <v>5</v>
      </c>
      <c r="L1870" t="s">
        <v>95</v>
      </c>
      <c r="M1870">
        <v>304.50841137500004</v>
      </c>
      <c r="N1870">
        <v>1</v>
      </c>
      <c r="O1870">
        <v>304.50841137500004</v>
      </c>
      <c r="P1870" t="s">
        <v>614</v>
      </c>
    </row>
    <row r="1871" spans="1:17" hidden="1">
      <c r="A1871" t="s">
        <v>879</v>
      </c>
      <c r="B1871" t="s">
        <v>668</v>
      </c>
      <c r="C1871" t="s">
        <v>133</v>
      </c>
      <c r="D1871" t="s">
        <v>332</v>
      </c>
      <c r="E1871" t="s">
        <v>105</v>
      </c>
      <c r="F1871">
        <v>40700</v>
      </c>
      <c r="G1871" t="s">
        <v>784</v>
      </c>
      <c r="I1871" t="s">
        <v>123</v>
      </c>
      <c r="J1871">
        <v>2026</v>
      </c>
      <c r="K1871">
        <v>5</v>
      </c>
      <c r="L1871" t="s">
        <v>95</v>
      </c>
      <c r="M1871">
        <v>132.45459499999996</v>
      </c>
      <c r="N1871">
        <v>1</v>
      </c>
      <c r="O1871">
        <v>132.45459499999996</v>
      </c>
      <c r="P1871" t="s">
        <v>614</v>
      </c>
    </row>
    <row r="1872" spans="1:17" hidden="1">
      <c r="A1872" t="s">
        <v>879</v>
      </c>
      <c r="B1872" t="s">
        <v>668</v>
      </c>
      <c r="C1872" t="s">
        <v>133</v>
      </c>
      <c r="D1872" t="s">
        <v>332</v>
      </c>
      <c r="E1872" t="s">
        <v>106</v>
      </c>
      <c r="F1872">
        <v>40700</v>
      </c>
      <c r="G1872" t="s">
        <v>784</v>
      </c>
      <c r="I1872" t="s">
        <v>146</v>
      </c>
      <c r="J1872">
        <v>2026</v>
      </c>
      <c r="K1872">
        <v>5</v>
      </c>
      <c r="L1872" t="s">
        <v>95</v>
      </c>
      <c r="M1872">
        <v>99.350743187499987</v>
      </c>
      <c r="N1872">
        <v>1</v>
      </c>
      <c r="O1872">
        <v>99.350743187499987</v>
      </c>
      <c r="P1872" t="s">
        <v>614</v>
      </c>
    </row>
    <row r="1873" spans="1:17" hidden="1">
      <c r="A1873" t="s">
        <v>879</v>
      </c>
      <c r="B1873" t="s">
        <v>668</v>
      </c>
      <c r="C1873" t="s">
        <v>133</v>
      </c>
      <c r="D1873" t="s">
        <v>332</v>
      </c>
      <c r="E1873" t="s">
        <v>106</v>
      </c>
      <c r="F1873">
        <v>40700</v>
      </c>
      <c r="G1873" t="s">
        <v>784</v>
      </c>
      <c r="I1873" t="s">
        <v>163</v>
      </c>
      <c r="J1873">
        <v>2026</v>
      </c>
      <c r="K1873">
        <v>5</v>
      </c>
      <c r="L1873" t="s">
        <v>95</v>
      </c>
      <c r="M1873">
        <v>170.29036762500002</v>
      </c>
      <c r="N1873">
        <v>1</v>
      </c>
      <c r="O1873">
        <v>170.29036762500002</v>
      </c>
      <c r="P1873" t="s">
        <v>614</v>
      </c>
    </row>
    <row r="1874" spans="1:17" hidden="1">
      <c r="A1874" t="s">
        <v>879</v>
      </c>
      <c r="B1874" t="s">
        <v>669</v>
      </c>
      <c r="C1874" t="s">
        <v>133</v>
      </c>
      <c r="D1874" t="s">
        <v>332</v>
      </c>
      <c r="E1874" t="s">
        <v>106</v>
      </c>
      <c r="F1874">
        <v>40700</v>
      </c>
      <c r="G1874" t="s">
        <v>784</v>
      </c>
      <c r="I1874" t="s">
        <v>266</v>
      </c>
      <c r="J1874">
        <v>2026</v>
      </c>
      <c r="K1874">
        <v>5</v>
      </c>
      <c r="L1874" t="s">
        <v>95</v>
      </c>
      <c r="M1874">
        <v>99.350743187499987</v>
      </c>
      <c r="N1874">
        <v>1</v>
      </c>
      <c r="O1874">
        <v>99.350743187499987</v>
      </c>
      <c r="P1874" t="s">
        <v>614</v>
      </c>
    </row>
    <row r="1875" spans="1:17" hidden="1">
      <c r="A1875" t="s">
        <v>879</v>
      </c>
      <c r="B1875" t="s">
        <v>669</v>
      </c>
      <c r="C1875" t="s">
        <v>133</v>
      </c>
      <c r="D1875" t="s">
        <v>332</v>
      </c>
      <c r="E1875" t="s">
        <v>92</v>
      </c>
      <c r="F1875">
        <v>40700</v>
      </c>
      <c r="G1875" t="s">
        <v>784</v>
      </c>
      <c r="I1875" t="s">
        <v>260</v>
      </c>
      <c r="J1875">
        <v>2026</v>
      </c>
      <c r="K1875">
        <v>5</v>
      </c>
      <c r="L1875" t="s">
        <v>95</v>
      </c>
      <c r="M1875">
        <v>304.50841137500004</v>
      </c>
      <c r="N1875">
        <v>1</v>
      </c>
      <c r="O1875">
        <v>304.50841137500004</v>
      </c>
      <c r="P1875" t="s">
        <v>614</v>
      </c>
    </row>
    <row r="1876" spans="1:17" hidden="1">
      <c r="A1876" t="s">
        <v>879</v>
      </c>
      <c r="B1876" t="s">
        <v>669</v>
      </c>
      <c r="C1876" t="s">
        <v>133</v>
      </c>
      <c r="D1876" t="s">
        <v>332</v>
      </c>
      <c r="E1876" t="s">
        <v>106</v>
      </c>
      <c r="F1876">
        <v>40700</v>
      </c>
      <c r="G1876" t="s">
        <v>784</v>
      </c>
      <c r="I1876" t="s">
        <v>146</v>
      </c>
      <c r="J1876">
        <v>2026</v>
      </c>
      <c r="K1876">
        <v>5</v>
      </c>
      <c r="L1876" t="s">
        <v>95</v>
      </c>
      <c r="M1876">
        <v>298.05222956250003</v>
      </c>
      <c r="N1876">
        <v>1</v>
      </c>
      <c r="O1876">
        <v>298.05222956250003</v>
      </c>
      <c r="P1876" t="s">
        <v>614</v>
      </c>
    </row>
    <row r="1877" spans="1:17" hidden="1">
      <c r="A1877" t="s">
        <v>879</v>
      </c>
      <c r="B1877" t="s">
        <v>669</v>
      </c>
      <c r="C1877" t="s">
        <v>133</v>
      </c>
      <c r="D1877" t="s">
        <v>332</v>
      </c>
      <c r="E1877" t="s">
        <v>106</v>
      </c>
      <c r="F1877">
        <v>40700</v>
      </c>
      <c r="G1877" t="s">
        <v>784</v>
      </c>
      <c r="I1877" t="s">
        <v>163</v>
      </c>
      <c r="J1877">
        <v>2026</v>
      </c>
      <c r="K1877">
        <v>5</v>
      </c>
      <c r="L1877" t="s">
        <v>95</v>
      </c>
      <c r="M1877">
        <v>510.87110287500008</v>
      </c>
      <c r="N1877">
        <v>1</v>
      </c>
      <c r="O1877">
        <v>510.87110287500008</v>
      </c>
      <c r="P1877" t="s">
        <v>614</v>
      </c>
    </row>
    <row r="1878" spans="1:17" hidden="1">
      <c r="A1878" t="s">
        <v>879</v>
      </c>
      <c r="B1878" t="s">
        <v>670</v>
      </c>
      <c r="C1878" t="s">
        <v>133</v>
      </c>
      <c r="D1878" t="s">
        <v>332</v>
      </c>
      <c r="E1878" t="s">
        <v>106</v>
      </c>
      <c r="F1878">
        <v>40700</v>
      </c>
      <c r="G1878" t="s">
        <v>784</v>
      </c>
      <c r="I1878" t="s">
        <v>266</v>
      </c>
      <c r="J1878">
        <v>2026</v>
      </c>
      <c r="K1878">
        <v>5</v>
      </c>
      <c r="L1878" t="s">
        <v>95</v>
      </c>
      <c r="M1878">
        <v>99.350743187499987</v>
      </c>
      <c r="N1878">
        <v>1</v>
      </c>
      <c r="O1878">
        <v>99.350743187499987</v>
      </c>
      <c r="P1878" t="s">
        <v>614</v>
      </c>
    </row>
    <row r="1879" spans="1:17" hidden="1">
      <c r="A1879" t="s">
        <v>879</v>
      </c>
      <c r="B1879" t="s">
        <v>670</v>
      </c>
      <c r="C1879" t="s">
        <v>133</v>
      </c>
      <c r="D1879" t="s">
        <v>332</v>
      </c>
      <c r="E1879" t="s">
        <v>92</v>
      </c>
      <c r="F1879">
        <v>40700</v>
      </c>
      <c r="G1879" t="s">
        <v>784</v>
      </c>
      <c r="I1879" t="s">
        <v>260</v>
      </c>
      <c r="J1879">
        <v>2026</v>
      </c>
      <c r="K1879">
        <v>5</v>
      </c>
      <c r="L1879" t="s">
        <v>95</v>
      </c>
      <c r="M1879">
        <v>304.50841137500004</v>
      </c>
      <c r="N1879">
        <v>1</v>
      </c>
      <c r="O1879">
        <v>304.50841137500004</v>
      </c>
      <c r="P1879" t="s">
        <v>614</v>
      </c>
    </row>
    <row r="1880" spans="1:17" hidden="1">
      <c r="A1880" t="s">
        <v>879</v>
      </c>
      <c r="B1880" t="s">
        <v>180</v>
      </c>
      <c r="C1880" t="s">
        <v>133</v>
      </c>
      <c r="D1880" t="s">
        <v>332</v>
      </c>
      <c r="E1880" t="s">
        <v>103</v>
      </c>
      <c r="F1880">
        <v>40700</v>
      </c>
      <c r="G1880" t="s">
        <v>784</v>
      </c>
      <c r="I1880" t="s">
        <v>120</v>
      </c>
      <c r="J1880">
        <v>2026</v>
      </c>
      <c r="K1880">
        <v>5</v>
      </c>
      <c r="L1880" t="s">
        <v>95</v>
      </c>
      <c r="M1880">
        <v>246.06967918749996</v>
      </c>
      <c r="N1880">
        <v>1</v>
      </c>
      <c r="O1880">
        <v>246.06967918749996</v>
      </c>
      <c r="P1880" t="s">
        <v>614</v>
      </c>
      <c r="Q1880">
        <v>1</v>
      </c>
    </row>
    <row r="1881" spans="1:17" hidden="1">
      <c r="A1881" t="s">
        <v>879</v>
      </c>
      <c r="B1881" t="s">
        <v>180</v>
      </c>
      <c r="C1881" t="s">
        <v>133</v>
      </c>
      <c r="D1881" t="s">
        <v>332</v>
      </c>
      <c r="E1881" t="s">
        <v>106</v>
      </c>
      <c r="F1881">
        <v>40700</v>
      </c>
      <c r="G1881" t="s">
        <v>784</v>
      </c>
      <c r="I1881" t="s">
        <v>266</v>
      </c>
      <c r="J1881">
        <v>2026</v>
      </c>
      <c r="K1881">
        <v>5</v>
      </c>
      <c r="L1881" t="s">
        <v>95</v>
      </c>
      <c r="M1881">
        <v>496.75371593749998</v>
      </c>
      <c r="N1881">
        <v>1</v>
      </c>
      <c r="O1881">
        <v>496.75371593749998</v>
      </c>
      <c r="P1881" t="s">
        <v>614</v>
      </c>
    </row>
    <row r="1882" spans="1:17" hidden="1">
      <c r="A1882" t="s">
        <v>879</v>
      </c>
      <c r="B1882" t="s">
        <v>180</v>
      </c>
      <c r="C1882" t="s">
        <v>133</v>
      </c>
      <c r="D1882" t="s">
        <v>332</v>
      </c>
      <c r="E1882" t="s">
        <v>92</v>
      </c>
      <c r="F1882">
        <v>40700</v>
      </c>
      <c r="G1882" t="s">
        <v>784</v>
      </c>
      <c r="I1882" t="s">
        <v>260</v>
      </c>
      <c r="J1882">
        <v>2026</v>
      </c>
      <c r="K1882">
        <v>5</v>
      </c>
      <c r="L1882" t="s">
        <v>95</v>
      </c>
      <c r="M1882">
        <v>304.50841137500004</v>
      </c>
      <c r="N1882">
        <v>1</v>
      </c>
      <c r="O1882">
        <v>304.50841137500004</v>
      </c>
      <c r="P1882" t="s">
        <v>614</v>
      </c>
    </row>
    <row r="1883" spans="1:17" hidden="1">
      <c r="A1883" t="s">
        <v>879</v>
      </c>
      <c r="B1883" t="s">
        <v>180</v>
      </c>
      <c r="C1883" t="s">
        <v>133</v>
      </c>
      <c r="D1883" t="s">
        <v>332</v>
      </c>
      <c r="E1883" t="s">
        <v>106</v>
      </c>
      <c r="F1883">
        <v>40700</v>
      </c>
      <c r="G1883" t="s">
        <v>784</v>
      </c>
      <c r="I1883" t="s">
        <v>163</v>
      </c>
      <c r="J1883">
        <v>2026</v>
      </c>
      <c r="K1883">
        <v>5</v>
      </c>
      <c r="L1883" t="s">
        <v>95</v>
      </c>
      <c r="M1883">
        <v>170.29036762500002</v>
      </c>
      <c r="N1883">
        <v>1</v>
      </c>
      <c r="O1883">
        <v>170.29036762500002</v>
      </c>
      <c r="P1883" t="s">
        <v>614</v>
      </c>
    </row>
    <row r="1884" spans="1:17" hidden="1">
      <c r="A1884" t="s">
        <v>879</v>
      </c>
      <c r="B1884" t="s">
        <v>671</v>
      </c>
      <c r="C1884" t="s">
        <v>133</v>
      </c>
      <c r="D1884" t="s">
        <v>332</v>
      </c>
      <c r="E1884" t="s">
        <v>92</v>
      </c>
      <c r="F1884">
        <v>40700</v>
      </c>
      <c r="G1884" t="s">
        <v>784</v>
      </c>
      <c r="I1884" t="s">
        <v>636</v>
      </c>
      <c r="J1884">
        <v>2026</v>
      </c>
      <c r="K1884">
        <v>5</v>
      </c>
      <c r="L1884" t="s">
        <v>95</v>
      </c>
      <c r="M1884">
        <v>121.39385256249999</v>
      </c>
      <c r="N1884">
        <v>1</v>
      </c>
      <c r="O1884">
        <v>121.39385256249999</v>
      </c>
      <c r="P1884" t="s">
        <v>614</v>
      </c>
    </row>
    <row r="1885" spans="1:17" hidden="1">
      <c r="A1885" t="s">
        <v>879</v>
      </c>
      <c r="B1885" t="s">
        <v>671</v>
      </c>
      <c r="C1885" t="s">
        <v>133</v>
      </c>
      <c r="D1885" t="s">
        <v>332</v>
      </c>
      <c r="E1885" t="s">
        <v>106</v>
      </c>
      <c r="F1885">
        <v>40700</v>
      </c>
      <c r="G1885" t="s">
        <v>784</v>
      </c>
      <c r="I1885" t="s">
        <v>266</v>
      </c>
      <c r="J1885">
        <v>2026</v>
      </c>
      <c r="K1885">
        <v>5</v>
      </c>
      <c r="L1885" t="s">
        <v>95</v>
      </c>
      <c r="M1885">
        <v>99.350743187499987</v>
      </c>
      <c r="N1885">
        <v>1</v>
      </c>
      <c r="O1885">
        <v>99.350743187499987</v>
      </c>
      <c r="P1885" t="s">
        <v>614</v>
      </c>
    </row>
    <row r="1886" spans="1:17" hidden="1">
      <c r="A1886" t="s">
        <v>879</v>
      </c>
      <c r="B1886" t="s">
        <v>671</v>
      </c>
      <c r="C1886" t="s">
        <v>133</v>
      </c>
      <c r="D1886" t="s">
        <v>332</v>
      </c>
      <c r="E1886" t="s">
        <v>92</v>
      </c>
      <c r="F1886">
        <v>40700</v>
      </c>
      <c r="G1886" t="s">
        <v>784</v>
      </c>
      <c r="I1886" t="s">
        <v>260</v>
      </c>
      <c r="J1886">
        <v>2026</v>
      </c>
      <c r="K1886">
        <v>5</v>
      </c>
      <c r="L1886" t="s">
        <v>95</v>
      </c>
      <c r="M1886">
        <v>304.50841137500004</v>
      </c>
      <c r="N1886">
        <v>1</v>
      </c>
      <c r="O1886">
        <v>304.50841137500004</v>
      </c>
      <c r="P1886" t="s">
        <v>614</v>
      </c>
    </row>
    <row r="1887" spans="1:17" hidden="1">
      <c r="A1887" t="s">
        <v>879</v>
      </c>
      <c r="B1887" t="s">
        <v>672</v>
      </c>
      <c r="C1887" t="s">
        <v>133</v>
      </c>
      <c r="D1887" t="s">
        <v>332</v>
      </c>
      <c r="E1887" t="s">
        <v>103</v>
      </c>
      <c r="F1887">
        <v>40700</v>
      </c>
      <c r="G1887" t="s">
        <v>784</v>
      </c>
      <c r="I1887" t="s">
        <v>130</v>
      </c>
      <c r="J1887">
        <v>2026</v>
      </c>
      <c r="K1887">
        <v>5</v>
      </c>
      <c r="L1887" t="s">
        <v>95</v>
      </c>
      <c r="M1887">
        <v>467.90173500000003</v>
      </c>
      <c r="N1887">
        <v>1</v>
      </c>
      <c r="O1887">
        <v>467.90173500000003</v>
      </c>
      <c r="P1887" t="s">
        <v>614</v>
      </c>
      <c r="Q1887">
        <v>1</v>
      </c>
    </row>
    <row r="1888" spans="1:17" hidden="1">
      <c r="A1888" t="s">
        <v>879</v>
      </c>
      <c r="B1888" t="s">
        <v>672</v>
      </c>
      <c r="C1888" t="s">
        <v>133</v>
      </c>
      <c r="D1888" t="s">
        <v>332</v>
      </c>
      <c r="E1888" t="s">
        <v>92</v>
      </c>
      <c r="F1888">
        <v>40700</v>
      </c>
      <c r="G1888" t="s">
        <v>784</v>
      </c>
      <c r="I1888" t="s">
        <v>636</v>
      </c>
      <c r="J1888">
        <v>2026</v>
      </c>
      <c r="K1888">
        <v>5</v>
      </c>
      <c r="L1888" t="s">
        <v>95</v>
      </c>
      <c r="M1888">
        <v>242.78770512499997</v>
      </c>
      <c r="N1888">
        <v>1</v>
      </c>
      <c r="O1888">
        <v>242.78770512499997</v>
      </c>
      <c r="P1888" t="s">
        <v>614</v>
      </c>
    </row>
    <row r="1889" spans="1:17" hidden="1">
      <c r="A1889" t="s">
        <v>879</v>
      </c>
      <c r="B1889" t="s">
        <v>672</v>
      </c>
      <c r="C1889" t="s">
        <v>133</v>
      </c>
      <c r="D1889" t="s">
        <v>332</v>
      </c>
      <c r="E1889" t="s">
        <v>92</v>
      </c>
      <c r="F1889">
        <v>40700</v>
      </c>
      <c r="G1889" t="s">
        <v>784</v>
      </c>
      <c r="I1889" t="s">
        <v>203</v>
      </c>
      <c r="J1889">
        <v>2026</v>
      </c>
      <c r="K1889">
        <v>5</v>
      </c>
      <c r="L1889" t="s">
        <v>95</v>
      </c>
      <c r="M1889">
        <v>173.97401612499999</v>
      </c>
      <c r="N1889">
        <v>1</v>
      </c>
      <c r="O1889">
        <v>173.97401612499999</v>
      </c>
      <c r="P1889" t="s">
        <v>614</v>
      </c>
      <c r="Q1889">
        <v>1</v>
      </c>
    </row>
    <row r="1890" spans="1:17" hidden="1">
      <c r="A1890" t="s">
        <v>879</v>
      </c>
      <c r="B1890" t="s">
        <v>672</v>
      </c>
      <c r="C1890" t="s">
        <v>133</v>
      </c>
      <c r="D1890" t="s">
        <v>332</v>
      </c>
      <c r="E1890" t="s">
        <v>106</v>
      </c>
      <c r="F1890">
        <v>40700</v>
      </c>
      <c r="G1890" t="s">
        <v>784</v>
      </c>
      <c r="I1890" t="s">
        <v>266</v>
      </c>
      <c r="J1890">
        <v>2026</v>
      </c>
      <c r="K1890">
        <v>5</v>
      </c>
      <c r="L1890" t="s">
        <v>95</v>
      </c>
      <c r="M1890">
        <v>99.350743187499987</v>
      </c>
      <c r="N1890">
        <v>1</v>
      </c>
      <c r="O1890">
        <v>99.350743187499987</v>
      </c>
      <c r="P1890" t="s">
        <v>614</v>
      </c>
    </row>
    <row r="1891" spans="1:17" hidden="1">
      <c r="A1891" t="s">
        <v>879</v>
      </c>
      <c r="B1891" t="s">
        <v>672</v>
      </c>
      <c r="C1891" t="s">
        <v>133</v>
      </c>
      <c r="D1891" t="s">
        <v>332</v>
      </c>
      <c r="E1891" t="s">
        <v>92</v>
      </c>
      <c r="F1891">
        <v>40700</v>
      </c>
      <c r="G1891" t="s">
        <v>784</v>
      </c>
      <c r="I1891" t="s">
        <v>204</v>
      </c>
      <c r="J1891">
        <v>2026</v>
      </c>
      <c r="K1891">
        <v>5</v>
      </c>
      <c r="L1891" t="s">
        <v>95</v>
      </c>
      <c r="M1891">
        <v>123.00055031250001</v>
      </c>
      <c r="N1891">
        <v>1</v>
      </c>
      <c r="O1891">
        <v>123.00055031250001</v>
      </c>
      <c r="P1891" t="s">
        <v>614</v>
      </c>
    </row>
    <row r="1892" spans="1:17" hidden="1">
      <c r="A1892" t="s">
        <v>879</v>
      </c>
      <c r="B1892" t="s">
        <v>672</v>
      </c>
      <c r="C1892" t="s">
        <v>133</v>
      </c>
      <c r="D1892" t="s">
        <v>332</v>
      </c>
      <c r="E1892" t="s">
        <v>92</v>
      </c>
      <c r="F1892">
        <v>40700</v>
      </c>
      <c r="G1892" t="s">
        <v>784</v>
      </c>
      <c r="I1892" t="s">
        <v>260</v>
      </c>
      <c r="J1892">
        <v>2026</v>
      </c>
      <c r="K1892">
        <v>5</v>
      </c>
      <c r="L1892" t="s">
        <v>95</v>
      </c>
      <c r="M1892">
        <v>304.50841137500004</v>
      </c>
      <c r="N1892">
        <v>1</v>
      </c>
      <c r="O1892">
        <v>304.50841137500004</v>
      </c>
      <c r="P1892" t="s">
        <v>614</v>
      </c>
    </row>
    <row r="1893" spans="1:17" hidden="1">
      <c r="A1893" t="s">
        <v>879</v>
      </c>
      <c r="B1893" t="s">
        <v>672</v>
      </c>
      <c r="C1893" t="s">
        <v>133</v>
      </c>
      <c r="D1893" t="s">
        <v>332</v>
      </c>
      <c r="E1893" t="s">
        <v>106</v>
      </c>
      <c r="F1893">
        <v>40700</v>
      </c>
      <c r="G1893" t="s">
        <v>784</v>
      </c>
      <c r="I1893" t="s">
        <v>146</v>
      </c>
      <c r="J1893">
        <v>2026</v>
      </c>
      <c r="K1893">
        <v>5</v>
      </c>
      <c r="L1893" t="s">
        <v>95</v>
      </c>
      <c r="M1893">
        <v>99.350743187499987</v>
      </c>
      <c r="N1893">
        <v>1</v>
      </c>
      <c r="O1893">
        <v>99.350743187499987</v>
      </c>
      <c r="P1893" t="s">
        <v>614</v>
      </c>
    </row>
    <row r="1894" spans="1:17" hidden="1">
      <c r="A1894" t="s">
        <v>879</v>
      </c>
      <c r="B1894" t="s">
        <v>672</v>
      </c>
      <c r="C1894" t="s">
        <v>133</v>
      </c>
      <c r="D1894" t="s">
        <v>332</v>
      </c>
      <c r="E1894" t="s">
        <v>92</v>
      </c>
      <c r="F1894">
        <v>40700</v>
      </c>
      <c r="G1894" t="s">
        <v>784</v>
      </c>
      <c r="I1894" t="s">
        <v>617</v>
      </c>
      <c r="J1894">
        <v>2026</v>
      </c>
      <c r="K1894">
        <v>5</v>
      </c>
      <c r="L1894" t="s">
        <v>95</v>
      </c>
      <c r="M1894">
        <v>124.93054699999999</v>
      </c>
      <c r="N1894">
        <v>1</v>
      </c>
      <c r="O1894">
        <v>124.93054699999999</v>
      </c>
      <c r="P1894" t="s">
        <v>614</v>
      </c>
      <c r="Q1894">
        <v>1</v>
      </c>
    </row>
    <row r="1895" spans="1:17" hidden="1">
      <c r="A1895" t="s">
        <v>879</v>
      </c>
      <c r="B1895" t="s">
        <v>673</v>
      </c>
      <c r="C1895" t="s">
        <v>133</v>
      </c>
      <c r="D1895" t="s">
        <v>332</v>
      </c>
      <c r="E1895" t="s">
        <v>92</v>
      </c>
      <c r="F1895">
        <v>40700</v>
      </c>
      <c r="G1895" t="s">
        <v>784</v>
      </c>
      <c r="I1895" t="s">
        <v>636</v>
      </c>
      <c r="J1895">
        <v>2026</v>
      </c>
      <c r="K1895">
        <v>5</v>
      </c>
      <c r="L1895" t="s">
        <v>95</v>
      </c>
      <c r="M1895">
        <v>121.39385256249999</v>
      </c>
      <c r="N1895">
        <v>1</v>
      </c>
      <c r="O1895">
        <v>121.39385256249999</v>
      </c>
      <c r="P1895" t="s">
        <v>614</v>
      </c>
    </row>
    <row r="1896" spans="1:17" hidden="1">
      <c r="A1896" t="s">
        <v>879</v>
      </c>
      <c r="B1896" t="s">
        <v>673</v>
      </c>
      <c r="C1896" t="s">
        <v>133</v>
      </c>
      <c r="D1896" t="s">
        <v>332</v>
      </c>
      <c r="E1896" t="s">
        <v>106</v>
      </c>
      <c r="F1896">
        <v>40700</v>
      </c>
      <c r="G1896" t="s">
        <v>784</v>
      </c>
      <c r="I1896" t="s">
        <v>266</v>
      </c>
      <c r="J1896">
        <v>2026</v>
      </c>
      <c r="K1896">
        <v>5</v>
      </c>
      <c r="L1896" t="s">
        <v>95</v>
      </c>
      <c r="M1896">
        <v>99.350743187499987</v>
      </c>
      <c r="N1896">
        <v>1</v>
      </c>
      <c r="O1896">
        <v>99.350743187499987</v>
      </c>
      <c r="P1896" t="s">
        <v>614</v>
      </c>
    </row>
    <row r="1897" spans="1:17" hidden="1">
      <c r="A1897" t="s">
        <v>879</v>
      </c>
      <c r="B1897" t="s">
        <v>673</v>
      </c>
      <c r="C1897" t="s">
        <v>133</v>
      </c>
      <c r="D1897" t="s">
        <v>332</v>
      </c>
      <c r="E1897" t="s">
        <v>92</v>
      </c>
      <c r="F1897">
        <v>40700</v>
      </c>
      <c r="G1897" t="s">
        <v>784</v>
      </c>
      <c r="I1897" t="s">
        <v>260</v>
      </c>
      <c r="J1897">
        <v>2026</v>
      </c>
      <c r="K1897">
        <v>5</v>
      </c>
      <c r="L1897" t="s">
        <v>95</v>
      </c>
      <c r="M1897">
        <v>304.50841137500004</v>
      </c>
      <c r="N1897">
        <v>1</v>
      </c>
      <c r="O1897">
        <v>304.50841137500004</v>
      </c>
      <c r="P1897" t="s">
        <v>614</v>
      </c>
    </row>
    <row r="1898" spans="1:17" hidden="1">
      <c r="A1898" t="s">
        <v>879</v>
      </c>
      <c r="B1898" t="s">
        <v>673</v>
      </c>
      <c r="C1898" t="s">
        <v>133</v>
      </c>
      <c r="D1898" t="s">
        <v>332</v>
      </c>
      <c r="E1898" t="s">
        <v>106</v>
      </c>
      <c r="F1898">
        <v>40700</v>
      </c>
      <c r="G1898" t="s">
        <v>784</v>
      </c>
      <c r="I1898" t="s">
        <v>146</v>
      </c>
      <c r="J1898">
        <v>2026</v>
      </c>
      <c r="K1898">
        <v>5</v>
      </c>
      <c r="L1898" t="s">
        <v>95</v>
      </c>
      <c r="M1898">
        <v>99.350743187499987</v>
      </c>
      <c r="N1898">
        <v>1</v>
      </c>
      <c r="O1898">
        <v>99.350743187499987</v>
      </c>
      <c r="P1898" t="s">
        <v>614</v>
      </c>
    </row>
    <row r="1899" spans="1:17" hidden="1">
      <c r="A1899" t="s">
        <v>879</v>
      </c>
      <c r="B1899" t="s">
        <v>673</v>
      </c>
      <c r="C1899" t="s">
        <v>133</v>
      </c>
      <c r="D1899" t="s">
        <v>332</v>
      </c>
      <c r="E1899" t="s">
        <v>106</v>
      </c>
      <c r="F1899">
        <v>40700</v>
      </c>
      <c r="G1899" t="s">
        <v>784</v>
      </c>
      <c r="I1899" t="s">
        <v>163</v>
      </c>
      <c r="J1899">
        <v>2026</v>
      </c>
      <c r="K1899">
        <v>5</v>
      </c>
      <c r="L1899" t="s">
        <v>95</v>
      </c>
      <c r="M1899">
        <v>170.29036762500002</v>
      </c>
      <c r="N1899">
        <v>1</v>
      </c>
      <c r="O1899">
        <v>170.29036762500002</v>
      </c>
      <c r="P1899" t="s">
        <v>614</v>
      </c>
    </row>
    <row r="1900" spans="1:17" hidden="1">
      <c r="A1900" t="s">
        <v>879</v>
      </c>
      <c r="B1900" t="s">
        <v>674</v>
      </c>
      <c r="C1900" t="s">
        <v>133</v>
      </c>
      <c r="D1900" t="s">
        <v>332</v>
      </c>
      <c r="E1900" t="s">
        <v>103</v>
      </c>
      <c r="F1900">
        <v>40700</v>
      </c>
      <c r="G1900" t="s">
        <v>784</v>
      </c>
      <c r="I1900" t="s">
        <v>120</v>
      </c>
      <c r="J1900">
        <v>2026</v>
      </c>
      <c r="K1900">
        <v>5</v>
      </c>
      <c r="L1900" t="s">
        <v>95</v>
      </c>
      <c r="M1900">
        <v>118.06289381250002</v>
      </c>
      <c r="N1900">
        <v>1</v>
      </c>
      <c r="O1900">
        <v>118.06289381250002</v>
      </c>
      <c r="P1900" t="s">
        <v>614</v>
      </c>
      <c r="Q1900">
        <v>1</v>
      </c>
    </row>
    <row r="1901" spans="1:17" hidden="1">
      <c r="A1901" t="s">
        <v>879</v>
      </c>
      <c r="B1901" t="s">
        <v>674</v>
      </c>
      <c r="C1901" t="s">
        <v>133</v>
      </c>
      <c r="D1901" t="s">
        <v>332</v>
      </c>
      <c r="E1901" t="s">
        <v>106</v>
      </c>
      <c r="F1901">
        <v>40700</v>
      </c>
      <c r="G1901" t="s">
        <v>784</v>
      </c>
      <c r="I1901" t="s">
        <v>266</v>
      </c>
      <c r="J1901">
        <v>2026</v>
      </c>
      <c r="K1901">
        <v>5</v>
      </c>
      <c r="L1901" t="s">
        <v>95</v>
      </c>
      <c r="M1901">
        <v>99.350743187499987</v>
      </c>
      <c r="N1901">
        <v>1</v>
      </c>
      <c r="O1901">
        <v>99.350743187499987</v>
      </c>
      <c r="P1901" t="s">
        <v>614</v>
      </c>
    </row>
    <row r="1902" spans="1:17" hidden="1">
      <c r="A1902" t="s">
        <v>879</v>
      </c>
      <c r="B1902" t="s">
        <v>674</v>
      </c>
      <c r="C1902" t="s">
        <v>133</v>
      </c>
      <c r="D1902" t="s">
        <v>332</v>
      </c>
      <c r="E1902" t="s">
        <v>92</v>
      </c>
      <c r="F1902">
        <v>40700</v>
      </c>
      <c r="G1902" t="s">
        <v>784</v>
      </c>
      <c r="I1902" t="s">
        <v>260</v>
      </c>
      <c r="J1902">
        <v>2026</v>
      </c>
      <c r="K1902">
        <v>5</v>
      </c>
      <c r="L1902" t="s">
        <v>95</v>
      </c>
      <c r="M1902">
        <v>304.50841137500004</v>
      </c>
      <c r="N1902">
        <v>1</v>
      </c>
      <c r="O1902">
        <v>304.50841137500004</v>
      </c>
      <c r="P1902" t="s">
        <v>614</v>
      </c>
    </row>
    <row r="1903" spans="1:17" hidden="1">
      <c r="A1903" t="s">
        <v>879</v>
      </c>
      <c r="B1903" t="s">
        <v>674</v>
      </c>
      <c r="C1903" t="s">
        <v>133</v>
      </c>
      <c r="D1903" t="s">
        <v>332</v>
      </c>
      <c r="E1903" t="s">
        <v>105</v>
      </c>
      <c r="F1903">
        <v>40700</v>
      </c>
      <c r="G1903" t="s">
        <v>784</v>
      </c>
      <c r="I1903" t="s">
        <v>123</v>
      </c>
      <c r="J1903">
        <v>2026</v>
      </c>
      <c r="K1903">
        <v>5</v>
      </c>
      <c r="L1903" t="s">
        <v>95</v>
      </c>
      <c r="M1903">
        <v>132.45459499999996</v>
      </c>
      <c r="N1903">
        <v>1</v>
      </c>
      <c r="O1903">
        <v>132.45459499999996</v>
      </c>
      <c r="P1903" t="s">
        <v>614</v>
      </c>
    </row>
    <row r="1904" spans="1:17" hidden="1">
      <c r="A1904" t="s">
        <v>879</v>
      </c>
      <c r="B1904" t="s">
        <v>187</v>
      </c>
      <c r="C1904" t="s">
        <v>133</v>
      </c>
      <c r="D1904" t="s">
        <v>332</v>
      </c>
      <c r="E1904" t="s">
        <v>103</v>
      </c>
      <c r="F1904">
        <v>40700</v>
      </c>
      <c r="G1904" t="s">
        <v>784</v>
      </c>
      <c r="I1904" t="s">
        <v>120</v>
      </c>
      <c r="J1904">
        <v>2026</v>
      </c>
      <c r="K1904">
        <v>5</v>
      </c>
      <c r="L1904" t="s">
        <v>95</v>
      </c>
      <c r="M1904">
        <v>118.06289381250002</v>
      </c>
      <c r="N1904">
        <v>1</v>
      </c>
      <c r="O1904">
        <v>118.06289381250002</v>
      </c>
      <c r="P1904" t="s">
        <v>614</v>
      </c>
      <c r="Q1904">
        <v>1</v>
      </c>
    </row>
    <row r="1905" spans="1:17" hidden="1">
      <c r="A1905" t="s">
        <v>879</v>
      </c>
      <c r="B1905" t="s">
        <v>187</v>
      </c>
      <c r="C1905" t="s">
        <v>133</v>
      </c>
      <c r="D1905" t="s">
        <v>332</v>
      </c>
      <c r="E1905" t="s">
        <v>92</v>
      </c>
      <c r="F1905">
        <v>40700</v>
      </c>
      <c r="G1905" t="s">
        <v>784</v>
      </c>
      <c r="I1905" t="s">
        <v>260</v>
      </c>
      <c r="J1905">
        <v>2026</v>
      </c>
      <c r="K1905">
        <v>5</v>
      </c>
      <c r="L1905" t="s">
        <v>95</v>
      </c>
      <c r="M1905">
        <v>304.50841137500004</v>
      </c>
      <c r="N1905">
        <v>1</v>
      </c>
      <c r="O1905">
        <v>304.50841137500004</v>
      </c>
      <c r="P1905" t="s">
        <v>614</v>
      </c>
    </row>
    <row r="1906" spans="1:17" hidden="1">
      <c r="A1906" t="s">
        <v>879</v>
      </c>
      <c r="B1906" t="s">
        <v>187</v>
      </c>
      <c r="C1906" t="s">
        <v>133</v>
      </c>
      <c r="D1906" t="s">
        <v>332</v>
      </c>
      <c r="E1906" t="s">
        <v>105</v>
      </c>
      <c r="F1906">
        <v>40700</v>
      </c>
      <c r="G1906" t="s">
        <v>784</v>
      </c>
      <c r="I1906" t="s">
        <v>123</v>
      </c>
      <c r="J1906">
        <v>2026</v>
      </c>
      <c r="K1906">
        <v>5</v>
      </c>
      <c r="L1906" t="s">
        <v>95</v>
      </c>
      <c r="M1906">
        <v>132.45459499999996</v>
      </c>
      <c r="N1906">
        <v>1</v>
      </c>
      <c r="O1906">
        <v>132.45459499999996</v>
      </c>
      <c r="P1906" t="s">
        <v>614</v>
      </c>
    </row>
    <row r="1907" spans="1:17" hidden="1">
      <c r="A1907" t="s">
        <v>879</v>
      </c>
      <c r="B1907" t="s">
        <v>188</v>
      </c>
      <c r="C1907" t="s">
        <v>133</v>
      </c>
      <c r="D1907" t="s">
        <v>332</v>
      </c>
      <c r="E1907" t="s">
        <v>106</v>
      </c>
      <c r="F1907">
        <v>40700</v>
      </c>
      <c r="G1907" t="s">
        <v>784</v>
      </c>
      <c r="I1907" t="s">
        <v>266</v>
      </c>
      <c r="J1907">
        <v>2026</v>
      </c>
      <c r="K1907">
        <v>5</v>
      </c>
      <c r="L1907" t="s">
        <v>95</v>
      </c>
      <c r="M1907">
        <v>198.70148637499997</v>
      </c>
      <c r="N1907">
        <v>1</v>
      </c>
      <c r="O1907">
        <v>198.70148637499997</v>
      </c>
      <c r="P1907" t="s">
        <v>614</v>
      </c>
    </row>
    <row r="1908" spans="1:17" hidden="1">
      <c r="A1908" t="s">
        <v>879</v>
      </c>
      <c r="B1908" t="s">
        <v>188</v>
      </c>
      <c r="C1908" t="s">
        <v>133</v>
      </c>
      <c r="D1908" t="s">
        <v>332</v>
      </c>
      <c r="E1908" t="s">
        <v>92</v>
      </c>
      <c r="F1908">
        <v>40700</v>
      </c>
      <c r="G1908" t="s">
        <v>784</v>
      </c>
      <c r="I1908" t="s">
        <v>260</v>
      </c>
      <c r="J1908">
        <v>2026</v>
      </c>
      <c r="K1908">
        <v>5</v>
      </c>
      <c r="L1908" t="s">
        <v>95</v>
      </c>
      <c r="M1908">
        <v>304.50841137500004</v>
      </c>
      <c r="N1908">
        <v>1</v>
      </c>
      <c r="O1908">
        <v>304.50841137500004</v>
      </c>
      <c r="P1908" t="s">
        <v>614</v>
      </c>
    </row>
    <row r="1909" spans="1:17" hidden="1">
      <c r="A1909" t="s">
        <v>879</v>
      </c>
      <c r="B1909" t="s">
        <v>189</v>
      </c>
      <c r="C1909" t="s">
        <v>133</v>
      </c>
      <c r="D1909" t="s">
        <v>332</v>
      </c>
      <c r="E1909" t="s">
        <v>103</v>
      </c>
      <c r="F1909">
        <v>40700</v>
      </c>
      <c r="G1909" t="s">
        <v>784</v>
      </c>
      <c r="I1909" t="s">
        <v>120</v>
      </c>
      <c r="J1909">
        <v>2026</v>
      </c>
      <c r="K1909">
        <v>5</v>
      </c>
      <c r="L1909" t="s">
        <v>95</v>
      </c>
      <c r="M1909">
        <v>289.14681337500002</v>
      </c>
      <c r="N1909">
        <v>1</v>
      </c>
      <c r="O1909">
        <v>289.14681337500002</v>
      </c>
      <c r="P1909" t="s">
        <v>614</v>
      </c>
      <c r="Q1909">
        <v>1</v>
      </c>
    </row>
    <row r="1910" spans="1:17" hidden="1">
      <c r="A1910" t="s">
        <v>879</v>
      </c>
      <c r="B1910" t="s">
        <v>189</v>
      </c>
      <c r="C1910" t="s">
        <v>133</v>
      </c>
      <c r="D1910" t="s">
        <v>332</v>
      </c>
      <c r="E1910" t="s">
        <v>92</v>
      </c>
      <c r="F1910">
        <v>40700</v>
      </c>
      <c r="G1910" t="s">
        <v>784</v>
      </c>
      <c r="I1910" t="s">
        <v>636</v>
      </c>
      <c r="J1910">
        <v>2026</v>
      </c>
      <c r="K1910">
        <v>5</v>
      </c>
      <c r="L1910" t="s">
        <v>95</v>
      </c>
      <c r="M1910">
        <v>971.1508204999999</v>
      </c>
      <c r="N1910">
        <v>1</v>
      </c>
      <c r="O1910">
        <v>971.1508204999999</v>
      </c>
      <c r="P1910" t="s">
        <v>614</v>
      </c>
    </row>
    <row r="1911" spans="1:17" hidden="1">
      <c r="A1911" t="s">
        <v>879</v>
      </c>
      <c r="B1911" t="s">
        <v>189</v>
      </c>
      <c r="C1911" t="s">
        <v>133</v>
      </c>
      <c r="D1911" t="s">
        <v>332</v>
      </c>
      <c r="E1911" t="s">
        <v>92</v>
      </c>
      <c r="F1911">
        <v>40700</v>
      </c>
      <c r="G1911" t="s">
        <v>784</v>
      </c>
      <c r="I1911" t="s">
        <v>260</v>
      </c>
      <c r="J1911">
        <v>2026</v>
      </c>
      <c r="K1911">
        <v>5</v>
      </c>
      <c r="L1911" t="s">
        <v>95</v>
      </c>
      <c r="M1911">
        <v>304.50841137500004</v>
      </c>
      <c r="N1911">
        <v>1</v>
      </c>
      <c r="O1911">
        <v>304.50841137500004</v>
      </c>
      <c r="P1911" t="s">
        <v>614</v>
      </c>
    </row>
    <row r="1912" spans="1:17" hidden="1">
      <c r="A1912" t="s">
        <v>879</v>
      </c>
      <c r="B1912" t="s">
        <v>189</v>
      </c>
      <c r="C1912" t="s">
        <v>133</v>
      </c>
      <c r="D1912" t="s">
        <v>332</v>
      </c>
      <c r="E1912" t="s">
        <v>105</v>
      </c>
      <c r="F1912">
        <v>40700</v>
      </c>
      <c r="G1912" t="s">
        <v>784</v>
      </c>
      <c r="I1912" t="s">
        <v>123</v>
      </c>
      <c r="J1912">
        <v>2026</v>
      </c>
      <c r="K1912">
        <v>5</v>
      </c>
      <c r="L1912" t="s">
        <v>95</v>
      </c>
      <c r="M1912">
        <v>132.45459499999996</v>
      </c>
      <c r="N1912">
        <v>1</v>
      </c>
      <c r="O1912">
        <v>132.45459499999996</v>
      </c>
      <c r="P1912" t="s">
        <v>614</v>
      </c>
    </row>
    <row r="1913" spans="1:17" hidden="1">
      <c r="A1913" t="s">
        <v>879</v>
      </c>
      <c r="B1913" t="s">
        <v>675</v>
      </c>
      <c r="C1913" t="s">
        <v>133</v>
      </c>
      <c r="D1913" t="s">
        <v>332</v>
      </c>
      <c r="E1913" t="s">
        <v>92</v>
      </c>
      <c r="F1913">
        <v>40700</v>
      </c>
      <c r="G1913" t="s">
        <v>784</v>
      </c>
      <c r="I1913" t="s">
        <v>260</v>
      </c>
      <c r="J1913">
        <v>2026</v>
      </c>
      <c r="K1913">
        <v>5</v>
      </c>
      <c r="L1913" t="s">
        <v>95</v>
      </c>
      <c r="M1913">
        <v>304.50841137500004</v>
      </c>
      <c r="N1913">
        <v>1</v>
      </c>
      <c r="O1913">
        <v>304.50841137500004</v>
      </c>
      <c r="P1913" t="s">
        <v>614</v>
      </c>
    </row>
    <row r="1914" spans="1:17" hidden="1">
      <c r="A1914" t="s">
        <v>879</v>
      </c>
      <c r="B1914" t="s">
        <v>675</v>
      </c>
      <c r="C1914" t="s">
        <v>133</v>
      </c>
      <c r="D1914" t="s">
        <v>332</v>
      </c>
      <c r="E1914" t="s">
        <v>106</v>
      </c>
      <c r="F1914">
        <v>40700</v>
      </c>
      <c r="G1914" t="s">
        <v>784</v>
      </c>
      <c r="I1914" t="s">
        <v>163</v>
      </c>
      <c r="J1914">
        <v>2026</v>
      </c>
      <c r="K1914">
        <v>5</v>
      </c>
      <c r="L1914" t="s">
        <v>95</v>
      </c>
      <c r="M1914">
        <v>170.29036762500002</v>
      </c>
      <c r="N1914">
        <v>1</v>
      </c>
      <c r="O1914">
        <v>170.29036762500002</v>
      </c>
      <c r="P1914" t="s">
        <v>614</v>
      </c>
    </row>
    <row r="1915" spans="1:17" hidden="1">
      <c r="A1915" t="s">
        <v>879</v>
      </c>
      <c r="B1915" t="s">
        <v>191</v>
      </c>
      <c r="C1915" t="s">
        <v>133</v>
      </c>
      <c r="D1915" t="s">
        <v>332</v>
      </c>
      <c r="E1915" t="s">
        <v>92</v>
      </c>
      <c r="F1915">
        <v>40700</v>
      </c>
      <c r="G1915" t="s">
        <v>784</v>
      </c>
      <c r="I1915" t="s">
        <v>636</v>
      </c>
      <c r="J1915">
        <v>2026</v>
      </c>
      <c r="K1915">
        <v>5</v>
      </c>
      <c r="L1915" t="s">
        <v>95</v>
      </c>
      <c r="M1915">
        <v>485.57541024999995</v>
      </c>
      <c r="N1915">
        <v>1</v>
      </c>
      <c r="O1915">
        <v>485.57541024999995</v>
      </c>
      <c r="P1915" t="s">
        <v>614</v>
      </c>
    </row>
    <row r="1916" spans="1:17" hidden="1">
      <c r="A1916" t="s">
        <v>879</v>
      </c>
      <c r="B1916" t="s">
        <v>191</v>
      </c>
      <c r="C1916" t="s">
        <v>133</v>
      </c>
      <c r="D1916" t="s">
        <v>332</v>
      </c>
      <c r="E1916" t="s">
        <v>106</v>
      </c>
      <c r="F1916">
        <v>40700</v>
      </c>
      <c r="G1916" t="s">
        <v>784</v>
      </c>
      <c r="I1916" t="s">
        <v>266</v>
      </c>
      <c r="J1916">
        <v>2026</v>
      </c>
      <c r="K1916">
        <v>5</v>
      </c>
      <c r="L1916" t="s">
        <v>95</v>
      </c>
      <c r="M1916">
        <v>99.350743187499987</v>
      </c>
      <c r="N1916">
        <v>1</v>
      </c>
      <c r="O1916">
        <v>99.350743187499987</v>
      </c>
      <c r="P1916" t="s">
        <v>614</v>
      </c>
    </row>
    <row r="1917" spans="1:17" hidden="1">
      <c r="A1917" t="s">
        <v>879</v>
      </c>
      <c r="B1917" t="s">
        <v>191</v>
      </c>
      <c r="C1917" t="s">
        <v>133</v>
      </c>
      <c r="D1917" t="s">
        <v>332</v>
      </c>
      <c r="E1917" t="s">
        <v>92</v>
      </c>
      <c r="F1917">
        <v>40700</v>
      </c>
      <c r="G1917" t="s">
        <v>784</v>
      </c>
      <c r="I1917" t="s">
        <v>260</v>
      </c>
      <c r="J1917">
        <v>2026</v>
      </c>
      <c r="K1917">
        <v>5</v>
      </c>
      <c r="L1917" t="s">
        <v>95</v>
      </c>
      <c r="M1917">
        <v>304.50841137500004</v>
      </c>
      <c r="N1917">
        <v>1</v>
      </c>
      <c r="O1917">
        <v>304.50841137500004</v>
      </c>
      <c r="P1917" t="s">
        <v>614</v>
      </c>
    </row>
    <row r="1918" spans="1:17" hidden="1">
      <c r="A1918" t="s">
        <v>879</v>
      </c>
      <c r="B1918" t="s">
        <v>191</v>
      </c>
      <c r="C1918" t="s">
        <v>133</v>
      </c>
      <c r="D1918" t="s">
        <v>332</v>
      </c>
      <c r="E1918" t="s">
        <v>92</v>
      </c>
      <c r="F1918">
        <v>40700</v>
      </c>
      <c r="G1918" t="s">
        <v>784</v>
      </c>
      <c r="I1918" t="s">
        <v>141</v>
      </c>
      <c r="J1918">
        <v>2026</v>
      </c>
      <c r="K1918">
        <v>5</v>
      </c>
      <c r="L1918" t="s">
        <v>95</v>
      </c>
      <c r="M1918">
        <v>123.00055031250001</v>
      </c>
      <c r="N1918">
        <v>1</v>
      </c>
      <c r="O1918">
        <v>123.00055031250001</v>
      </c>
      <c r="P1918" t="s">
        <v>614</v>
      </c>
    </row>
    <row r="1919" spans="1:17" hidden="1">
      <c r="A1919" t="s">
        <v>879</v>
      </c>
      <c r="B1919" t="s">
        <v>676</v>
      </c>
      <c r="C1919" t="s">
        <v>133</v>
      </c>
      <c r="D1919" t="s">
        <v>332</v>
      </c>
      <c r="E1919" t="s">
        <v>103</v>
      </c>
      <c r="F1919">
        <v>40700</v>
      </c>
      <c r="G1919" t="s">
        <v>784</v>
      </c>
      <c r="I1919" t="s">
        <v>120</v>
      </c>
      <c r="J1919">
        <v>2026</v>
      </c>
      <c r="K1919">
        <v>5</v>
      </c>
      <c r="L1919" t="s">
        <v>95</v>
      </c>
      <c r="M1919">
        <v>517.32728468749985</v>
      </c>
      <c r="N1919">
        <v>1</v>
      </c>
      <c r="O1919">
        <v>517.32728468749985</v>
      </c>
      <c r="P1919" t="s">
        <v>614</v>
      </c>
      <c r="Q1919">
        <v>1</v>
      </c>
    </row>
    <row r="1920" spans="1:17" hidden="1">
      <c r="A1920" t="s">
        <v>879</v>
      </c>
      <c r="B1920" t="s">
        <v>676</v>
      </c>
      <c r="C1920" t="s">
        <v>133</v>
      </c>
      <c r="D1920" t="s">
        <v>332</v>
      </c>
      <c r="E1920" t="s">
        <v>92</v>
      </c>
      <c r="F1920">
        <v>40700</v>
      </c>
      <c r="G1920" t="s">
        <v>784</v>
      </c>
      <c r="I1920" t="s">
        <v>636</v>
      </c>
      <c r="J1920">
        <v>2026</v>
      </c>
      <c r="K1920">
        <v>5</v>
      </c>
      <c r="L1920" t="s">
        <v>95</v>
      </c>
      <c r="M1920">
        <v>242.78770512499997</v>
      </c>
      <c r="N1920">
        <v>1</v>
      </c>
      <c r="O1920">
        <v>242.78770512499997</v>
      </c>
      <c r="P1920" t="s">
        <v>614</v>
      </c>
    </row>
    <row r="1921" spans="1:17" hidden="1">
      <c r="A1921" t="s">
        <v>879</v>
      </c>
      <c r="B1921" t="s">
        <v>676</v>
      </c>
      <c r="C1921" t="s">
        <v>133</v>
      </c>
      <c r="D1921" t="s">
        <v>332</v>
      </c>
      <c r="E1921" t="s">
        <v>106</v>
      </c>
      <c r="F1921">
        <v>40700</v>
      </c>
      <c r="G1921" t="s">
        <v>784</v>
      </c>
      <c r="I1921" t="s">
        <v>266</v>
      </c>
      <c r="J1921">
        <v>2026</v>
      </c>
      <c r="K1921">
        <v>5</v>
      </c>
      <c r="L1921" t="s">
        <v>95</v>
      </c>
      <c r="M1921">
        <v>99.350743187499987</v>
      </c>
      <c r="N1921">
        <v>1</v>
      </c>
      <c r="O1921">
        <v>99.350743187499987</v>
      </c>
      <c r="P1921" t="s">
        <v>614</v>
      </c>
    </row>
    <row r="1922" spans="1:17" hidden="1">
      <c r="A1922" t="s">
        <v>879</v>
      </c>
      <c r="B1922" t="s">
        <v>676</v>
      </c>
      <c r="C1922" t="s">
        <v>133</v>
      </c>
      <c r="D1922" t="s">
        <v>332</v>
      </c>
      <c r="E1922" t="s">
        <v>92</v>
      </c>
      <c r="F1922">
        <v>40700</v>
      </c>
      <c r="G1922" t="s">
        <v>784</v>
      </c>
      <c r="I1922" t="s">
        <v>260</v>
      </c>
      <c r="J1922">
        <v>2026</v>
      </c>
      <c r="K1922">
        <v>5</v>
      </c>
      <c r="L1922" t="s">
        <v>95</v>
      </c>
      <c r="M1922">
        <v>304.50841137500004</v>
      </c>
      <c r="N1922">
        <v>1</v>
      </c>
      <c r="O1922">
        <v>304.50841137500004</v>
      </c>
      <c r="P1922" t="s">
        <v>614</v>
      </c>
    </row>
    <row r="1923" spans="1:17" hidden="1">
      <c r="A1923" t="s">
        <v>879</v>
      </c>
      <c r="B1923" t="s">
        <v>676</v>
      </c>
      <c r="C1923" t="s">
        <v>133</v>
      </c>
      <c r="D1923" t="s">
        <v>332</v>
      </c>
      <c r="E1923" t="s">
        <v>105</v>
      </c>
      <c r="F1923">
        <v>40700</v>
      </c>
      <c r="G1923" t="s">
        <v>784</v>
      </c>
      <c r="I1923" t="s">
        <v>123</v>
      </c>
      <c r="J1923">
        <v>2026</v>
      </c>
      <c r="K1923">
        <v>5</v>
      </c>
      <c r="L1923" t="s">
        <v>95</v>
      </c>
      <c r="M1923">
        <v>132.45459499999996</v>
      </c>
      <c r="N1923">
        <v>1</v>
      </c>
      <c r="O1923">
        <v>132.45459499999996</v>
      </c>
      <c r="P1923" t="s">
        <v>614</v>
      </c>
    </row>
    <row r="1924" spans="1:17" hidden="1">
      <c r="A1924" t="s">
        <v>879</v>
      </c>
      <c r="B1924" t="s">
        <v>677</v>
      </c>
      <c r="C1924" t="s">
        <v>133</v>
      </c>
      <c r="D1924" t="s">
        <v>332</v>
      </c>
      <c r="E1924" t="s">
        <v>106</v>
      </c>
      <c r="F1924">
        <v>40700</v>
      </c>
      <c r="G1924" t="s">
        <v>784</v>
      </c>
      <c r="I1924" t="s">
        <v>266</v>
      </c>
      <c r="J1924">
        <v>2026</v>
      </c>
      <c r="K1924">
        <v>5</v>
      </c>
      <c r="L1924" t="s">
        <v>95</v>
      </c>
      <c r="M1924">
        <v>695.45520231249998</v>
      </c>
      <c r="N1924">
        <v>1</v>
      </c>
      <c r="O1924">
        <v>695.45520231249998</v>
      </c>
      <c r="P1924" t="s">
        <v>614</v>
      </c>
    </row>
    <row r="1925" spans="1:17" hidden="1">
      <c r="A1925" t="s">
        <v>879</v>
      </c>
      <c r="B1925" t="s">
        <v>677</v>
      </c>
      <c r="C1925" t="s">
        <v>133</v>
      </c>
      <c r="D1925" t="s">
        <v>332</v>
      </c>
      <c r="E1925" t="s">
        <v>92</v>
      </c>
      <c r="F1925">
        <v>40700</v>
      </c>
      <c r="G1925" t="s">
        <v>784</v>
      </c>
      <c r="I1925" t="s">
        <v>260</v>
      </c>
      <c r="J1925">
        <v>2026</v>
      </c>
      <c r="K1925">
        <v>5</v>
      </c>
      <c r="L1925" t="s">
        <v>95</v>
      </c>
      <c r="M1925">
        <v>304.50841137500004</v>
      </c>
      <c r="N1925">
        <v>1</v>
      </c>
      <c r="O1925">
        <v>304.50841137500004</v>
      </c>
      <c r="P1925" t="s">
        <v>614</v>
      </c>
    </row>
    <row r="1926" spans="1:17" hidden="1">
      <c r="A1926" t="s">
        <v>879</v>
      </c>
      <c r="B1926" t="s">
        <v>677</v>
      </c>
      <c r="C1926" t="s">
        <v>133</v>
      </c>
      <c r="D1926" t="s">
        <v>332</v>
      </c>
      <c r="E1926" t="s">
        <v>92</v>
      </c>
      <c r="F1926">
        <v>40700</v>
      </c>
      <c r="G1926" t="s">
        <v>784</v>
      </c>
      <c r="I1926" t="s">
        <v>141</v>
      </c>
      <c r="J1926">
        <v>2026</v>
      </c>
      <c r="K1926">
        <v>5</v>
      </c>
      <c r="L1926" t="s">
        <v>95</v>
      </c>
      <c r="M1926">
        <v>492.00220125000004</v>
      </c>
      <c r="N1926">
        <v>1</v>
      </c>
      <c r="O1926">
        <v>492.00220125000004</v>
      </c>
      <c r="P1926" t="s">
        <v>614</v>
      </c>
    </row>
    <row r="1927" spans="1:17" hidden="1">
      <c r="A1927" t="s">
        <v>879</v>
      </c>
      <c r="B1927" t="s">
        <v>195</v>
      </c>
      <c r="C1927" t="s">
        <v>133</v>
      </c>
      <c r="D1927" t="s">
        <v>332</v>
      </c>
      <c r="E1927" t="s">
        <v>103</v>
      </c>
      <c r="F1927">
        <v>40700</v>
      </c>
      <c r="G1927" t="s">
        <v>784</v>
      </c>
      <c r="I1927" t="s">
        <v>120</v>
      </c>
      <c r="J1927">
        <v>2026</v>
      </c>
      <c r="K1927">
        <v>5</v>
      </c>
      <c r="L1927" t="s">
        <v>95</v>
      </c>
      <c r="M1927">
        <v>781.72703393749987</v>
      </c>
      <c r="N1927">
        <v>1</v>
      </c>
      <c r="O1927">
        <v>781.72703393749987</v>
      </c>
      <c r="P1927" t="s">
        <v>614</v>
      </c>
      <c r="Q1927">
        <v>1</v>
      </c>
    </row>
    <row r="1928" spans="1:17" hidden="1">
      <c r="A1928" t="s">
        <v>879</v>
      </c>
      <c r="B1928" t="s">
        <v>195</v>
      </c>
      <c r="C1928" t="s">
        <v>133</v>
      </c>
      <c r="D1928" t="s">
        <v>332</v>
      </c>
      <c r="E1928" t="s">
        <v>106</v>
      </c>
      <c r="F1928">
        <v>40700</v>
      </c>
      <c r="G1928" t="s">
        <v>784</v>
      </c>
      <c r="I1928" t="s">
        <v>266</v>
      </c>
      <c r="J1928">
        <v>2026</v>
      </c>
      <c r="K1928">
        <v>5</v>
      </c>
      <c r="L1928" t="s">
        <v>95</v>
      </c>
      <c r="M1928">
        <v>198.70148637499997</v>
      </c>
      <c r="N1928">
        <v>1</v>
      </c>
      <c r="O1928">
        <v>198.70148637499997</v>
      </c>
      <c r="P1928" t="s">
        <v>614</v>
      </c>
    </row>
    <row r="1929" spans="1:17" hidden="1">
      <c r="A1929" t="s">
        <v>879</v>
      </c>
      <c r="B1929" t="s">
        <v>195</v>
      </c>
      <c r="C1929" t="s">
        <v>133</v>
      </c>
      <c r="D1929" t="s">
        <v>332</v>
      </c>
      <c r="E1929" t="s">
        <v>92</v>
      </c>
      <c r="F1929">
        <v>40700</v>
      </c>
      <c r="G1929" t="s">
        <v>784</v>
      </c>
      <c r="I1929" t="s">
        <v>260</v>
      </c>
      <c r="J1929">
        <v>2026</v>
      </c>
      <c r="K1929">
        <v>5</v>
      </c>
      <c r="L1929" t="s">
        <v>95</v>
      </c>
      <c r="M1929">
        <v>304.50841137500004</v>
      </c>
      <c r="N1929">
        <v>1</v>
      </c>
      <c r="O1929">
        <v>304.50841137500004</v>
      </c>
      <c r="P1929" t="s">
        <v>614</v>
      </c>
    </row>
    <row r="1930" spans="1:17" hidden="1">
      <c r="A1930" t="s">
        <v>879</v>
      </c>
      <c r="B1930" t="s">
        <v>198</v>
      </c>
      <c r="C1930" t="s">
        <v>133</v>
      </c>
      <c r="D1930" t="s">
        <v>332</v>
      </c>
      <c r="E1930" t="s">
        <v>92</v>
      </c>
      <c r="F1930">
        <v>40700</v>
      </c>
      <c r="G1930" t="s">
        <v>784</v>
      </c>
      <c r="I1930" t="s">
        <v>221</v>
      </c>
      <c r="J1930">
        <v>2026</v>
      </c>
      <c r="K1930">
        <v>5</v>
      </c>
      <c r="L1930" t="s">
        <v>95</v>
      </c>
      <c r="M1930">
        <v>123.00055031250001</v>
      </c>
      <c r="N1930">
        <v>1</v>
      </c>
      <c r="O1930">
        <v>123.00055031250001</v>
      </c>
      <c r="P1930" t="s">
        <v>614</v>
      </c>
    </row>
    <row r="1931" spans="1:17" hidden="1">
      <c r="A1931" t="s">
        <v>879</v>
      </c>
      <c r="B1931" t="s">
        <v>198</v>
      </c>
      <c r="C1931" t="s">
        <v>133</v>
      </c>
      <c r="D1931" t="s">
        <v>332</v>
      </c>
      <c r="E1931" t="s">
        <v>92</v>
      </c>
      <c r="F1931">
        <v>40700</v>
      </c>
      <c r="G1931" t="s">
        <v>784</v>
      </c>
      <c r="I1931" t="s">
        <v>260</v>
      </c>
      <c r="J1931">
        <v>2026</v>
      </c>
      <c r="K1931">
        <v>5</v>
      </c>
      <c r="L1931" t="s">
        <v>95</v>
      </c>
      <c r="M1931">
        <v>304.50841137500004</v>
      </c>
      <c r="N1931">
        <v>1</v>
      </c>
      <c r="O1931">
        <v>304.50841137500004</v>
      </c>
      <c r="P1931" t="s">
        <v>614</v>
      </c>
    </row>
    <row r="1932" spans="1:17" hidden="1">
      <c r="A1932" t="s">
        <v>879</v>
      </c>
      <c r="B1932" t="s">
        <v>199</v>
      </c>
      <c r="C1932" t="s">
        <v>133</v>
      </c>
      <c r="D1932" t="s">
        <v>332</v>
      </c>
      <c r="E1932" t="s">
        <v>103</v>
      </c>
      <c r="F1932">
        <v>40700</v>
      </c>
      <c r="G1932" t="s">
        <v>784</v>
      </c>
      <c r="I1932" t="s">
        <v>130</v>
      </c>
      <c r="J1932">
        <v>2026</v>
      </c>
      <c r="K1932">
        <v>5</v>
      </c>
      <c r="L1932" t="s">
        <v>95</v>
      </c>
      <c r="M1932">
        <v>1027.3166631874999</v>
      </c>
      <c r="N1932">
        <v>1</v>
      </c>
      <c r="O1932">
        <v>1027.3166631874999</v>
      </c>
      <c r="P1932" t="s">
        <v>614</v>
      </c>
      <c r="Q1932">
        <v>1</v>
      </c>
    </row>
    <row r="1933" spans="1:17" hidden="1">
      <c r="A1933" t="s">
        <v>879</v>
      </c>
      <c r="B1933" t="s">
        <v>199</v>
      </c>
      <c r="C1933" t="s">
        <v>133</v>
      </c>
      <c r="D1933" t="s">
        <v>332</v>
      </c>
      <c r="E1933" t="s">
        <v>92</v>
      </c>
      <c r="F1933">
        <v>40700</v>
      </c>
      <c r="G1933" t="s">
        <v>784</v>
      </c>
      <c r="I1933" t="s">
        <v>636</v>
      </c>
      <c r="J1933">
        <v>2026</v>
      </c>
      <c r="K1933">
        <v>5</v>
      </c>
      <c r="L1933" t="s">
        <v>95</v>
      </c>
      <c r="M1933">
        <v>606.96926281250001</v>
      </c>
      <c r="N1933">
        <v>1</v>
      </c>
      <c r="O1933">
        <v>606.96926281250001</v>
      </c>
      <c r="P1933" t="s">
        <v>614</v>
      </c>
    </row>
    <row r="1934" spans="1:17" hidden="1">
      <c r="A1934" t="s">
        <v>879</v>
      </c>
      <c r="B1934" t="s">
        <v>199</v>
      </c>
      <c r="C1934" t="s">
        <v>133</v>
      </c>
      <c r="D1934" t="s">
        <v>332</v>
      </c>
      <c r="E1934" t="s">
        <v>92</v>
      </c>
      <c r="F1934">
        <v>40700</v>
      </c>
      <c r="G1934" t="s">
        <v>784</v>
      </c>
      <c r="I1934" t="s">
        <v>203</v>
      </c>
      <c r="J1934">
        <v>2026</v>
      </c>
      <c r="K1934">
        <v>5</v>
      </c>
      <c r="L1934" t="s">
        <v>95</v>
      </c>
      <c r="M1934">
        <v>347.94803224999998</v>
      </c>
      <c r="N1934">
        <v>1</v>
      </c>
      <c r="O1934">
        <v>347.94803224999998</v>
      </c>
      <c r="P1934" t="s">
        <v>614</v>
      </c>
      <c r="Q1934">
        <v>1</v>
      </c>
    </row>
    <row r="1935" spans="1:17" hidden="1">
      <c r="A1935" t="s">
        <v>879</v>
      </c>
      <c r="B1935" t="s">
        <v>199</v>
      </c>
      <c r="C1935" t="s">
        <v>133</v>
      </c>
      <c r="D1935" t="s">
        <v>332</v>
      </c>
      <c r="E1935" t="s">
        <v>104</v>
      </c>
      <c r="F1935">
        <v>40700</v>
      </c>
      <c r="G1935" t="s">
        <v>784</v>
      </c>
      <c r="I1935" t="s">
        <v>173</v>
      </c>
      <c r="J1935">
        <v>2026</v>
      </c>
      <c r="K1935">
        <v>5</v>
      </c>
      <c r="L1935" t="s">
        <v>95</v>
      </c>
      <c r="M1935">
        <v>12.109014749999998</v>
      </c>
      <c r="N1935">
        <v>1</v>
      </c>
      <c r="O1935">
        <v>12.109014749999998</v>
      </c>
      <c r="P1935" t="s">
        <v>614</v>
      </c>
    </row>
    <row r="1936" spans="1:17" hidden="1">
      <c r="A1936" t="s">
        <v>879</v>
      </c>
      <c r="B1936" t="s">
        <v>199</v>
      </c>
      <c r="C1936" t="s">
        <v>133</v>
      </c>
      <c r="D1936" t="s">
        <v>332</v>
      </c>
      <c r="E1936" t="s">
        <v>106</v>
      </c>
      <c r="F1936">
        <v>40700</v>
      </c>
      <c r="G1936" t="s">
        <v>784</v>
      </c>
      <c r="I1936" t="s">
        <v>266</v>
      </c>
      <c r="J1936">
        <v>2026</v>
      </c>
      <c r="K1936">
        <v>5</v>
      </c>
      <c r="L1936" t="s">
        <v>95</v>
      </c>
      <c r="M1936">
        <v>99.350743187499987</v>
      </c>
      <c r="N1936">
        <v>1</v>
      </c>
      <c r="O1936">
        <v>99.350743187499987</v>
      </c>
      <c r="P1936" t="s">
        <v>614</v>
      </c>
    </row>
    <row r="1937" spans="1:17" hidden="1">
      <c r="A1937" t="s">
        <v>879</v>
      </c>
      <c r="B1937" t="s">
        <v>199</v>
      </c>
      <c r="C1937" t="s">
        <v>133</v>
      </c>
      <c r="D1937" t="s">
        <v>332</v>
      </c>
      <c r="E1937" t="s">
        <v>103</v>
      </c>
      <c r="F1937">
        <v>40700</v>
      </c>
      <c r="G1937" t="s">
        <v>784</v>
      </c>
      <c r="I1937" t="s">
        <v>399</v>
      </c>
      <c r="J1937">
        <v>2026</v>
      </c>
      <c r="K1937">
        <v>5</v>
      </c>
      <c r="L1937" t="s">
        <v>95</v>
      </c>
      <c r="M1937">
        <v>54.784474500000002</v>
      </c>
      <c r="N1937">
        <v>1</v>
      </c>
      <c r="O1937">
        <v>54.784474500000002</v>
      </c>
      <c r="P1937" t="s">
        <v>614</v>
      </c>
      <c r="Q1937">
        <v>1</v>
      </c>
    </row>
    <row r="1938" spans="1:17" hidden="1">
      <c r="A1938" t="s">
        <v>879</v>
      </c>
      <c r="B1938" t="s">
        <v>199</v>
      </c>
      <c r="C1938" t="s">
        <v>133</v>
      </c>
      <c r="D1938" t="s">
        <v>332</v>
      </c>
      <c r="E1938" t="s">
        <v>92</v>
      </c>
      <c r="F1938">
        <v>40700</v>
      </c>
      <c r="G1938" t="s">
        <v>784</v>
      </c>
      <c r="I1938" t="s">
        <v>204</v>
      </c>
      <c r="J1938">
        <v>2026</v>
      </c>
      <c r="K1938">
        <v>5</v>
      </c>
      <c r="L1938" t="s">
        <v>95</v>
      </c>
      <c r="M1938">
        <v>246.00110062500002</v>
      </c>
      <c r="N1938">
        <v>1</v>
      </c>
      <c r="O1938">
        <v>246.00110062500002</v>
      </c>
      <c r="P1938" t="s">
        <v>614</v>
      </c>
    </row>
    <row r="1939" spans="1:17" hidden="1">
      <c r="A1939" t="s">
        <v>879</v>
      </c>
      <c r="B1939" t="s">
        <v>199</v>
      </c>
      <c r="C1939" t="s">
        <v>133</v>
      </c>
      <c r="D1939" t="s">
        <v>332</v>
      </c>
      <c r="E1939" t="s">
        <v>92</v>
      </c>
      <c r="F1939">
        <v>40700</v>
      </c>
      <c r="G1939" t="s">
        <v>784</v>
      </c>
      <c r="I1939" t="s">
        <v>260</v>
      </c>
      <c r="J1939">
        <v>2026</v>
      </c>
      <c r="K1939">
        <v>5</v>
      </c>
      <c r="L1939" t="s">
        <v>95</v>
      </c>
      <c r="M1939">
        <v>304.50841137500004</v>
      </c>
      <c r="N1939">
        <v>1</v>
      </c>
      <c r="O1939">
        <v>304.50841137500004</v>
      </c>
      <c r="P1939" t="s">
        <v>614</v>
      </c>
    </row>
    <row r="1940" spans="1:17" hidden="1">
      <c r="A1940" t="s">
        <v>879</v>
      </c>
      <c r="B1940" t="s">
        <v>199</v>
      </c>
      <c r="C1940" t="s">
        <v>133</v>
      </c>
      <c r="D1940" t="s">
        <v>332</v>
      </c>
      <c r="E1940" t="s">
        <v>106</v>
      </c>
      <c r="F1940">
        <v>40700</v>
      </c>
      <c r="G1940" t="s">
        <v>784</v>
      </c>
      <c r="I1940" t="s">
        <v>146</v>
      </c>
      <c r="J1940">
        <v>2026</v>
      </c>
      <c r="K1940">
        <v>5</v>
      </c>
      <c r="L1940" t="s">
        <v>95</v>
      </c>
      <c r="M1940">
        <v>397.40297274999995</v>
      </c>
      <c r="N1940">
        <v>1</v>
      </c>
      <c r="O1940">
        <v>397.40297274999995</v>
      </c>
      <c r="P1940" t="s">
        <v>614</v>
      </c>
    </row>
    <row r="1941" spans="1:17" hidden="1">
      <c r="A1941" t="s">
        <v>879</v>
      </c>
      <c r="B1941" t="s">
        <v>199</v>
      </c>
      <c r="C1941" t="s">
        <v>133</v>
      </c>
      <c r="D1941" t="s">
        <v>332</v>
      </c>
      <c r="E1941" t="s">
        <v>92</v>
      </c>
      <c r="F1941">
        <v>40700</v>
      </c>
      <c r="G1941" t="s">
        <v>784</v>
      </c>
      <c r="I1941" t="s">
        <v>617</v>
      </c>
      <c r="J1941">
        <v>2026</v>
      </c>
      <c r="K1941">
        <v>5</v>
      </c>
      <c r="L1941" t="s">
        <v>95</v>
      </c>
      <c r="M1941">
        <v>249.86109399999998</v>
      </c>
      <c r="N1941">
        <v>1</v>
      </c>
      <c r="O1941">
        <v>249.86109399999998</v>
      </c>
      <c r="P1941" t="s">
        <v>614</v>
      </c>
      <c r="Q1941">
        <v>1</v>
      </c>
    </row>
    <row r="1942" spans="1:17" hidden="1">
      <c r="A1942" t="s">
        <v>879</v>
      </c>
      <c r="B1942" t="s">
        <v>199</v>
      </c>
      <c r="C1942" t="s">
        <v>133</v>
      </c>
      <c r="D1942" t="s">
        <v>332</v>
      </c>
      <c r="E1942" t="s">
        <v>104</v>
      </c>
      <c r="F1942">
        <v>40700</v>
      </c>
      <c r="G1942" t="s">
        <v>784</v>
      </c>
      <c r="I1942" t="s">
        <v>657</v>
      </c>
      <c r="J1942">
        <v>2026</v>
      </c>
      <c r="K1942">
        <v>5</v>
      </c>
      <c r="L1942" t="s">
        <v>95</v>
      </c>
      <c r="M1942">
        <v>28.41111875</v>
      </c>
      <c r="N1942">
        <v>1</v>
      </c>
      <c r="O1942">
        <v>28.41111875</v>
      </c>
      <c r="P1942" t="s">
        <v>614</v>
      </c>
    </row>
    <row r="1943" spans="1:17" hidden="1">
      <c r="A1943" t="s">
        <v>879</v>
      </c>
      <c r="B1943" t="s">
        <v>201</v>
      </c>
      <c r="C1943" t="s">
        <v>133</v>
      </c>
      <c r="D1943" t="s">
        <v>332</v>
      </c>
      <c r="E1943" t="s">
        <v>92</v>
      </c>
      <c r="F1943">
        <v>40700</v>
      </c>
      <c r="G1943" t="s">
        <v>784</v>
      </c>
      <c r="I1943" t="s">
        <v>636</v>
      </c>
      <c r="J1943">
        <v>2026</v>
      </c>
      <c r="K1943">
        <v>5</v>
      </c>
      <c r="L1943" t="s">
        <v>95</v>
      </c>
      <c r="M1943">
        <v>121.39385256249999</v>
      </c>
      <c r="N1943">
        <v>1</v>
      </c>
      <c r="O1943">
        <v>121.39385256249999</v>
      </c>
      <c r="P1943" t="s">
        <v>614</v>
      </c>
    </row>
    <row r="1944" spans="1:17" hidden="1">
      <c r="A1944" t="s">
        <v>879</v>
      </c>
      <c r="B1944" t="s">
        <v>201</v>
      </c>
      <c r="C1944" t="s">
        <v>133</v>
      </c>
      <c r="D1944" t="s">
        <v>332</v>
      </c>
      <c r="E1944" t="s">
        <v>92</v>
      </c>
      <c r="F1944">
        <v>40700</v>
      </c>
      <c r="G1944" t="s">
        <v>784</v>
      </c>
      <c r="I1944" t="s">
        <v>260</v>
      </c>
      <c r="J1944">
        <v>2026</v>
      </c>
      <c r="K1944">
        <v>5</v>
      </c>
      <c r="L1944" t="s">
        <v>95</v>
      </c>
      <c r="M1944">
        <v>304.50841137500004</v>
      </c>
      <c r="N1944">
        <v>1</v>
      </c>
      <c r="O1944">
        <v>304.50841137500004</v>
      </c>
      <c r="P1944" t="s">
        <v>614</v>
      </c>
    </row>
    <row r="1945" spans="1:17" hidden="1">
      <c r="A1945" t="s">
        <v>879</v>
      </c>
      <c r="B1945" t="s">
        <v>201</v>
      </c>
      <c r="C1945" t="s">
        <v>133</v>
      </c>
      <c r="D1945" t="s">
        <v>332</v>
      </c>
      <c r="E1945" t="s">
        <v>105</v>
      </c>
      <c r="F1945">
        <v>40700</v>
      </c>
      <c r="G1945" t="s">
        <v>784</v>
      </c>
      <c r="I1945" t="s">
        <v>123</v>
      </c>
      <c r="J1945">
        <v>2026</v>
      </c>
      <c r="K1945">
        <v>5</v>
      </c>
      <c r="L1945" t="s">
        <v>95</v>
      </c>
      <c r="M1945">
        <v>132.45459499999996</v>
      </c>
      <c r="N1945">
        <v>1</v>
      </c>
      <c r="O1945">
        <v>132.45459499999996</v>
      </c>
      <c r="P1945" t="s">
        <v>614</v>
      </c>
    </row>
    <row r="1946" spans="1:17" hidden="1">
      <c r="A1946" t="s">
        <v>879</v>
      </c>
      <c r="B1946" t="s">
        <v>611</v>
      </c>
      <c r="C1946" t="s">
        <v>133</v>
      </c>
      <c r="D1946" t="s">
        <v>332</v>
      </c>
      <c r="E1946" t="s">
        <v>103</v>
      </c>
      <c r="F1946">
        <v>40700</v>
      </c>
      <c r="G1946" t="s">
        <v>784</v>
      </c>
      <c r="I1946" t="s">
        <v>120</v>
      </c>
      <c r="J1946">
        <v>2026</v>
      </c>
      <c r="K1946">
        <v>5</v>
      </c>
      <c r="L1946" t="s">
        <v>95</v>
      </c>
      <c r="M1946">
        <v>553.86986156249998</v>
      </c>
      <c r="N1946">
        <v>1</v>
      </c>
      <c r="O1946">
        <v>553.86986156249998</v>
      </c>
      <c r="P1946" t="s">
        <v>614</v>
      </c>
      <c r="Q1946">
        <v>1</v>
      </c>
    </row>
    <row r="1947" spans="1:17" hidden="1">
      <c r="A1947" t="s">
        <v>879</v>
      </c>
      <c r="B1947" t="s">
        <v>611</v>
      </c>
      <c r="C1947" t="s">
        <v>133</v>
      </c>
      <c r="D1947" t="s">
        <v>332</v>
      </c>
      <c r="E1947" t="s">
        <v>103</v>
      </c>
      <c r="F1947">
        <v>40700</v>
      </c>
      <c r="G1947" t="s">
        <v>784</v>
      </c>
      <c r="I1947" t="s">
        <v>130</v>
      </c>
      <c r="J1947">
        <v>2026</v>
      </c>
      <c r="K1947">
        <v>5</v>
      </c>
      <c r="L1947" t="s">
        <v>95</v>
      </c>
      <c r="M1947">
        <v>290.54777543749998</v>
      </c>
      <c r="N1947">
        <v>1</v>
      </c>
      <c r="O1947">
        <v>290.54777543749998</v>
      </c>
      <c r="P1947" t="s">
        <v>614</v>
      </c>
      <c r="Q1947">
        <v>1</v>
      </c>
    </row>
    <row r="1948" spans="1:17" hidden="1">
      <c r="A1948" t="s">
        <v>879</v>
      </c>
      <c r="B1948" t="s">
        <v>611</v>
      </c>
      <c r="C1948" t="s">
        <v>133</v>
      </c>
      <c r="D1948" t="s">
        <v>332</v>
      </c>
      <c r="E1948" t="s">
        <v>92</v>
      </c>
      <c r="F1948">
        <v>40700</v>
      </c>
      <c r="G1948" t="s">
        <v>784</v>
      </c>
      <c r="I1948" t="s">
        <v>636</v>
      </c>
      <c r="J1948">
        <v>2026</v>
      </c>
      <c r="K1948">
        <v>5</v>
      </c>
      <c r="L1948" t="s">
        <v>95</v>
      </c>
      <c r="M1948">
        <v>1335.3323781874999</v>
      </c>
      <c r="N1948">
        <v>1</v>
      </c>
      <c r="O1948">
        <v>1335.3323781874999</v>
      </c>
      <c r="P1948" t="s">
        <v>614</v>
      </c>
    </row>
    <row r="1949" spans="1:17" hidden="1">
      <c r="A1949" t="s">
        <v>879</v>
      </c>
      <c r="B1949" t="s">
        <v>611</v>
      </c>
      <c r="C1949" t="s">
        <v>133</v>
      </c>
      <c r="D1949" t="s">
        <v>332</v>
      </c>
      <c r="E1949" t="s">
        <v>92</v>
      </c>
      <c r="F1949">
        <v>40700</v>
      </c>
      <c r="G1949" t="s">
        <v>784</v>
      </c>
      <c r="I1949" t="s">
        <v>203</v>
      </c>
      <c r="J1949">
        <v>2026</v>
      </c>
      <c r="K1949">
        <v>5</v>
      </c>
      <c r="L1949" t="s">
        <v>95</v>
      </c>
      <c r="M1949">
        <v>173.97401612499999</v>
      </c>
      <c r="N1949">
        <v>1</v>
      </c>
      <c r="O1949">
        <v>173.97401612499999</v>
      </c>
      <c r="P1949" t="s">
        <v>614</v>
      </c>
      <c r="Q1949">
        <v>1</v>
      </c>
    </row>
    <row r="1950" spans="1:17" hidden="1">
      <c r="A1950" t="s">
        <v>879</v>
      </c>
      <c r="B1950" t="s">
        <v>611</v>
      </c>
      <c r="C1950" t="s">
        <v>133</v>
      </c>
      <c r="D1950" t="s">
        <v>332</v>
      </c>
      <c r="E1950" t="s">
        <v>104</v>
      </c>
      <c r="F1950">
        <v>40700</v>
      </c>
      <c r="G1950" t="s">
        <v>784</v>
      </c>
      <c r="I1950" t="s">
        <v>173</v>
      </c>
      <c r="J1950">
        <v>2026</v>
      </c>
      <c r="K1950">
        <v>5</v>
      </c>
      <c r="L1950" t="s">
        <v>95</v>
      </c>
      <c r="M1950">
        <v>6.0545073749999991</v>
      </c>
      <c r="N1950">
        <v>1</v>
      </c>
      <c r="O1950">
        <v>6.0545073749999991</v>
      </c>
      <c r="P1950" t="s">
        <v>614</v>
      </c>
    </row>
    <row r="1951" spans="1:17" hidden="1">
      <c r="A1951" t="s">
        <v>879</v>
      </c>
      <c r="B1951" t="s">
        <v>611</v>
      </c>
      <c r="C1951" t="s">
        <v>133</v>
      </c>
      <c r="D1951" t="s">
        <v>332</v>
      </c>
      <c r="E1951" t="s">
        <v>106</v>
      </c>
      <c r="F1951">
        <v>40700</v>
      </c>
      <c r="G1951" t="s">
        <v>784</v>
      </c>
      <c r="I1951" t="s">
        <v>266</v>
      </c>
      <c r="J1951">
        <v>2026</v>
      </c>
      <c r="K1951">
        <v>5</v>
      </c>
      <c r="L1951" t="s">
        <v>95</v>
      </c>
      <c r="M1951">
        <v>198.70148637499997</v>
      </c>
      <c r="N1951">
        <v>1</v>
      </c>
      <c r="O1951">
        <v>198.70148637499997</v>
      </c>
      <c r="P1951" t="s">
        <v>614</v>
      </c>
    </row>
    <row r="1952" spans="1:17" hidden="1">
      <c r="A1952" t="s">
        <v>879</v>
      </c>
      <c r="B1952" t="s">
        <v>611</v>
      </c>
      <c r="C1952" t="s">
        <v>133</v>
      </c>
      <c r="D1952" t="s">
        <v>332</v>
      </c>
      <c r="E1952" t="s">
        <v>92</v>
      </c>
      <c r="F1952">
        <v>40700</v>
      </c>
      <c r="G1952" t="s">
        <v>784</v>
      </c>
      <c r="I1952" t="s">
        <v>204</v>
      </c>
      <c r="J1952">
        <v>2026</v>
      </c>
      <c r="K1952">
        <v>5</v>
      </c>
      <c r="L1952" t="s">
        <v>95</v>
      </c>
      <c r="M1952">
        <v>123.00055031250001</v>
      </c>
      <c r="N1952">
        <v>1</v>
      </c>
      <c r="O1952">
        <v>123.00055031250001</v>
      </c>
      <c r="P1952" t="s">
        <v>614</v>
      </c>
    </row>
    <row r="1953" spans="1:17" hidden="1">
      <c r="A1953" t="s">
        <v>879</v>
      </c>
      <c r="B1953" t="s">
        <v>611</v>
      </c>
      <c r="C1953" t="s">
        <v>133</v>
      </c>
      <c r="D1953" t="s">
        <v>332</v>
      </c>
      <c r="E1953" t="s">
        <v>92</v>
      </c>
      <c r="F1953">
        <v>40700</v>
      </c>
      <c r="G1953" t="s">
        <v>784</v>
      </c>
      <c r="I1953" t="s">
        <v>260</v>
      </c>
      <c r="J1953">
        <v>2026</v>
      </c>
      <c r="K1953">
        <v>5</v>
      </c>
      <c r="L1953" t="s">
        <v>95</v>
      </c>
      <c r="M1953">
        <v>304.50841137500004</v>
      </c>
      <c r="N1953">
        <v>1</v>
      </c>
      <c r="O1953">
        <v>304.50841137500004</v>
      </c>
      <c r="P1953" t="s">
        <v>614</v>
      </c>
    </row>
    <row r="1954" spans="1:17" hidden="1">
      <c r="A1954" t="s">
        <v>879</v>
      </c>
      <c r="B1954" t="s">
        <v>611</v>
      </c>
      <c r="C1954" t="s">
        <v>133</v>
      </c>
      <c r="D1954" t="s">
        <v>332</v>
      </c>
      <c r="E1954" t="s">
        <v>105</v>
      </c>
      <c r="F1954">
        <v>40700</v>
      </c>
      <c r="G1954" t="s">
        <v>784</v>
      </c>
      <c r="I1954" t="s">
        <v>123</v>
      </c>
      <c r="J1954">
        <v>2026</v>
      </c>
      <c r="K1954">
        <v>5</v>
      </c>
      <c r="L1954" t="s">
        <v>95</v>
      </c>
      <c r="M1954">
        <v>264.90918999999991</v>
      </c>
      <c r="N1954">
        <v>1</v>
      </c>
      <c r="O1954">
        <v>264.90918999999991</v>
      </c>
      <c r="P1954" t="s">
        <v>614</v>
      </c>
    </row>
    <row r="1955" spans="1:17" hidden="1">
      <c r="A1955" t="s">
        <v>879</v>
      </c>
      <c r="B1955" t="s">
        <v>611</v>
      </c>
      <c r="C1955" t="s">
        <v>133</v>
      </c>
      <c r="D1955" t="s">
        <v>332</v>
      </c>
      <c r="E1955" t="s">
        <v>106</v>
      </c>
      <c r="F1955">
        <v>40700</v>
      </c>
      <c r="G1955" t="s">
        <v>784</v>
      </c>
      <c r="I1955" t="s">
        <v>146</v>
      </c>
      <c r="J1955">
        <v>2026</v>
      </c>
      <c r="K1955">
        <v>5</v>
      </c>
      <c r="L1955" t="s">
        <v>95</v>
      </c>
      <c r="M1955">
        <v>198.70148637499997</v>
      </c>
      <c r="N1955">
        <v>1</v>
      </c>
      <c r="O1955">
        <v>198.70148637499997</v>
      </c>
      <c r="P1955" t="s">
        <v>614</v>
      </c>
    </row>
    <row r="1956" spans="1:17" hidden="1">
      <c r="A1956" t="s">
        <v>879</v>
      </c>
      <c r="B1956" t="s">
        <v>611</v>
      </c>
      <c r="C1956" t="s">
        <v>133</v>
      </c>
      <c r="D1956" t="s">
        <v>332</v>
      </c>
      <c r="E1956" t="s">
        <v>92</v>
      </c>
      <c r="F1956">
        <v>40700</v>
      </c>
      <c r="G1956" t="s">
        <v>784</v>
      </c>
      <c r="I1956" t="s">
        <v>617</v>
      </c>
      <c r="J1956">
        <v>2026</v>
      </c>
      <c r="K1956">
        <v>5</v>
      </c>
      <c r="L1956" t="s">
        <v>95</v>
      </c>
      <c r="M1956">
        <v>124.93054699999999</v>
      </c>
      <c r="N1956">
        <v>1</v>
      </c>
      <c r="O1956">
        <v>124.93054699999999</v>
      </c>
      <c r="P1956" t="s">
        <v>614</v>
      </c>
      <c r="Q1956">
        <v>1</v>
      </c>
    </row>
    <row r="1957" spans="1:17" hidden="1">
      <c r="A1957" t="s">
        <v>879</v>
      </c>
      <c r="B1957" t="s">
        <v>611</v>
      </c>
      <c r="C1957" t="s">
        <v>133</v>
      </c>
      <c r="D1957" t="s">
        <v>332</v>
      </c>
      <c r="E1957" t="s">
        <v>104</v>
      </c>
      <c r="F1957">
        <v>40700</v>
      </c>
      <c r="G1957" t="s">
        <v>784</v>
      </c>
      <c r="I1957" t="s">
        <v>657</v>
      </c>
      <c r="J1957">
        <v>2026</v>
      </c>
      <c r="K1957">
        <v>5</v>
      </c>
      <c r="L1957" t="s">
        <v>95</v>
      </c>
      <c r="M1957">
        <v>10.22800275</v>
      </c>
      <c r="N1957">
        <v>1</v>
      </c>
      <c r="O1957">
        <v>10.22800275</v>
      </c>
      <c r="P1957" t="s">
        <v>614</v>
      </c>
    </row>
    <row r="1958" spans="1:17" hidden="1">
      <c r="A1958" t="s">
        <v>879</v>
      </c>
      <c r="B1958" t="s">
        <v>202</v>
      </c>
      <c r="C1958" t="s">
        <v>133</v>
      </c>
      <c r="D1958" t="s">
        <v>332</v>
      </c>
      <c r="E1958" t="s">
        <v>103</v>
      </c>
      <c r="F1958">
        <v>40700</v>
      </c>
      <c r="G1958" t="s">
        <v>784</v>
      </c>
      <c r="I1958" t="s">
        <v>120</v>
      </c>
      <c r="J1958">
        <v>2026</v>
      </c>
      <c r="K1958">
        <v>5</v>
      </c>
      <c r="L1958" t="s">
        <v>95</v>
      </c>
      <c r="M1958">
        <v>352.91507956250001</v>
      </c>
      <c r="N1958">
        <v>1</v>
      </c>
      <c r="O1958">
        <v>352.91507956250001</v>
      </c>
      <c r="P1958" t="s">
        <v>614</v>
      </c>
      <c r="Q1958">
        <v>1</v>
      </c>
    </row>
    <row r="1959" spans="1:17" hidden="1">
      <c r="A1959" t="s">
        <v>879</v>
      </c>
      <c r="B1959" t="s">
        <v>202</v>
      </c>
      <c r="C1959" t="s">
        <v>133</v>
      </c>
      <c r="D1959" t="s">
        <v>332</v>
      </c>
      <c r="E1959" t="s">
        <v>92</v>
      </c>
      <c r="F1959">
        <v>40700</v>
      </c>
      <c r="G1959" t="s">
        <v>784</v>
      </c>
      <c r="I1959" t="s">
        <v>636</v>
      </c>
      <c r="J1959">
        <v>2026</v>
      </c>
      <c r="K1959">
        <v>5</v>
      </c>
      <c r="L1959" t="s">
        <v>95</v>
      </c>
      <c r="M1959">
        <v>242.78770512499997</v>
      </c>
      <c r="N1959">
        <v>1</v>
      </c>
      <c r="O1959">
        <v>242.78770512499997</v>
      </c>
      <c r="P1959" t="s">
        <v>614</v>
      </c>
    </row>
    <row r="1960" spans="1:17" hidden="1">
      <c r="A1960" t="s">
        <v>879</v>
      </c>
      <c r="B1960" t="s">
        <v>202</v>
      </c>
      <c r="C1960" t="s">
        <v>133</v>
      </c>
      <c r="D1960" t="s">
        <v>332</v>
      </c>
      <c r="E1960" t="s">
        <v>106</v>
      </c>
      <c r="F1960">
        <v>40700</v>
      </c>
      <c r="G1960" t="s">
        <v>784</v>
      </c>
      <c r="I1960" t="s">
        <v>266</v>
      </c>
      <c r="J1960">
        <v>2026</v>
      </c>
      <c r="K1960">
        <v>5</v>
      </c>
      <c r="L1960" t="s">
        <v>95</v>
      </c>
      <c r="M1960">
        <v>99.350743187499987</v>
      </c>
      <c r="N1960">
        <v>1</v>
      </c>
      <c r="O1960">
        <v>99.350743187499987</v>
      </c>
      <c r="P1960" t="s">
        <v>614</v>
      </c>
    </row>
    <row r="1961" spans="1:17" hidden="1">
      <c r="A1961" t="s">
        <v>879</v>
      </c>
      <c r="B1961" t="s">
        <v>202</v>
      </c>
      <c r="C1961" t="s">
        <v>133</v>
      </c>
      <c r="D1961" t="s">
        <v>332</v>
      </c>
      <c r="E1961" t="s">
        <v>92</v>
      </c>
      <c r="F1961">
        <v>40700</v>
      </c>
      <c r="G1961" t="s">
        <v>784</v>
      </c>
      <c r="I1961" t="s">
        <v>260</v>
      </c>
      <c r="J1961">
        <v>2026</v>
      </c>
      <c r="K1961">
        <v>5</v>
      </c>
      <c r="L1961" t="s">
        <v>95</v>
      </c>
      <c r="M1961">
        <v>304.50841137500004</v>
      </c>
      <c r="N1961">
        <v>1</v>
      </c>
      <c r="O1961">
        <v>304.50841137500004</v>
      </c>
      <c r="P1961" t="s">
        <v>614</v>
      </c>
    </row>
    <row r="1962" spans="1:17" hidden="1">
      <c r="A1962" t="s">
        <v>879</v>
      </c>
      <c r="B1962" t="s">
        <v>202</v>
      </c>
      <c r="C1962" t="s">
        <v>133</v>
      </c>
      <c r="D1962" t="s">
        <v>332</v>
      </c>
      <c r="E1962" t="s">
        <v>105</v>
      </c>
      <c r="F1962">
        <v>40700</v>
      </c>
      <c r="G1962" t="s">
        <v>784</v>
      </c>
      <c r="I1962" t="s">
        <v>123</v>
      </c>
      <c r="J1962">
        <v>2026</v>
      </c>
      <c r="K1962">
        <v>5</v>
      </c>
      <c r="L1962" t="s">
        <v>95</v>
      </c>
      <c r="M1962">
        <v>264.90918999999991</v>
      </c>
      <c r="N1962">
        <v>1</v>
      </c>
      <c r="O1962">
        <v>264.90918999999991</v>
      </c>
      <c r="P1962" t="s">
        <v>614</v>
      </c>
    </row>
    <row r="1963" spans="1:17" hidden="1">
      <c r="A1963" t="s">
        <v>879</v>
      </c>
      <c r="B1963" t="s">
        <v>202</v>
      </c>
      <c r="C1963" t="s">
        <v>133</v>
      </c>
      <c r="D1963" t="s">
        <v>332</v>
      </c>
      <c r="E1963" t="s">
        <v>106</v>
      </c>
      <c r="F1963">
        <v>40700</v>
      </c>
      <c r="G1963" t="s">
        <v>784</v>
      </c>
      <c r="I1963" t="s">
        <v>146</v>
      </c>
      <c r="J1963">
        <v>2026</v>
      </c>
      <c r="K1963">
        <v>5</v>
      </c>
      <c r="L1963" t="s">
        <v>95</v>
      </c>
      <c r="M1963">
        <v>397.40297274999995</v>
      </c>
      <c r="N1963">
        <v>1</v>
      </c>
      <c r="O1963">
        <v>397.40297274999995</v>
      </c>
      <c r="P1963" t="s">
        <v>614</v>
      </c>
    </row>
    <row r="1964" spans="1:17" hidden="1">
      <c r="A1964" t="s">
        <v>879</v>
      </c>
      <c r="B1964" t="s">
        <v>202</v>
      </c>
      <c r="C1964" t="s">
        <v>133</v>
      </c>
      <c r="D1964" t="s">
        <v>332</v>
      </c>
      <c r="E1964" t="s">
        <v>106</v>
      </c>
      <c r="F1964">
        <v>40700</v>
      </c>
      <c r="G1964" t="s">
        <v>784</v>
      </c>
      <c r="I1964" t="s">
        <v>163</v>
      </c>
      <c r="J1964">
        <v>2026</v>
      </c>
      <c r="K1964">
        <v>5</v>
      </c>
      <c r="L1964" t="s">
        <v>95</v>
      </c>
      <c r="M1964">
        <v>170.29036762500002</v>
      </c>
      <c r="N1964">
        <v>1</v>
      </c>
      <c r="O1964">
        <v>170.29036762500002</v>
      </c>
      <c r="P1964" t="s">
        <v>614</v>
      </c>
    </row>
    <row r="1965" spans="1:17" hidden="1">
      <c r="A1965" t="s">
        <v>879</v>
      </c>
      <c r="B1965" t="s">
        <v>678</v>
      </c>
      <c r="C1965" t="s">
        <v>133</v>
      </c>
      <c r="D1965" t="s">
        <v>332</v>
      </c>
      <c r="E1965" t="s">
        <v>92</v>
      </c>
      <c r="F1965">
        <v>40700</v>
      </c>
      <c r="G1965" t="s">
        <v>784</v>
      </c>
      <c r="I1965" t="s">
        <v>636</v>
      </c>
      <c r="J1965">
        <v>2026</v>
      </c>
      <c r="K1965">
        <v>5</v>
      </c>
      <c r="L1965" t="s">
        <v>95</v>
      </c>
      <c r="M1965">
        <v>121.39385256249999</v>
      </c>
      <c r="N1965">
        <v>1</v>
      </c>
      <c r="O1965">
        <v>121.39385256249999</v>
      </c>
      <c r="P1965" t="s">
        <v>614</v>
      </c>
    </row>
    <row r="1966" spans="1:17" hidden="1">
      <c r="A1966" t="s">
        <v>879</v>
      </c>
      <c r="B1966" t="s">
        <v>678</v>
      </c>
      <c r="C1966" t="s">
        <v>133</v>
      </c>
      <c r="D1966" t="s">
        <v>332</v>
      </c>
      <c r="E1966" t="s">
        <v>92</v>
      </c>
      <c r="F1966">
        <v>40700</v>
      </c>
      <c r="G1966" t="s">
        <v>784</v>
      </c>
      <c r="I1966" t="s">
        <v>260</v>
      </c>
      <c r="J1966">
        <v>2026</v>
      </c>
      <c r="K1966">
        <v>5</v>
      </c>
      <c r="L1966" t="s">
        <v>95</v>
      </c>
      <c r="M1966">
        <v>304.50841137500004</v>
      </c>
      <c r="N1966">
        <v>1</v>
      </c>
      <c r="O1966">
        <v>304.50841137500004</v>
      </c>
      <c r="P1966" t="s">
        <v>614</v>
      </c>
    </row>
    <row r="1967" spans="1:17" hidden="1">
      <c r="A1967" t="s">
        <v>879</v>
      </c>
      <c r="B1967" t="s">
        <v>206</v>
      </c>
      <c r="C1967" t="s">
        <v>133</v>
      </c>
      <c r="D1967" t="s">
        <v>332</v>
      </c>
      <c r="E1967" t="s">
        <v>92</v>
      </c>
      <c r="F1967">
        <v>40700</v>
      </c>
      <c r="G1967" t="s">
        <v>784</v>
      </c>
      <c r="I1967" t="s">
        <v>636</v>
      </c>
      <c r="J1967">
        <v>2026</v>
      </c>
      <c r="K1967">
        <v>5</v>
      </c>
      <c r="L1967" t="s">
        <v>95</v>
      </c>
      <c r="M1967">
        <v>606.96926281250001</v>
      </c>
      <c r="N1967">
        <v>1</v>
      </c>
      <c r="O1967">
        <v>606.96926281250001</v>
      </c>
      <c r="P1967" t="s">
        <v>614</v>
      </c>
    </row>
    <row r="1968" spans="1:17" hidden="1">
      <c r="A1968" t="s">
        <v>879</v>
      </c>
      <c r="B1968" t="s">
        <v>206</v>
      </c>
      <c r="C1968" t="s">
        <v>133</v>
      </c>
      <c r="D1968" t="s">
        <v>332</v>
      </c>
      <c r="E1968" t="s">
        <v>106</v>
      </c>
      <c r="F1968">
        <v>40700</v>
      </c>
      <c r="G1968" t="s">
        <v>784</v>
      </c>
      <c r="I1968" t="s">
        <v>266</v>
      </c>
      <c r="J1968">
        <v>2026</v>
      </c>
      <c r="K1968">
        <v>5</v>
      </c>
      <c r="L1968" t="s">
        <v>95</v>
      </c>
      <c r="M1968">
        <v>99.350743187499987</v>
      </c>
      <c r="N1968">
        <v>1</v>
      </c>
      <c r="O1968">
        <v>99.350743187499987</v>
      </c>
      <c r="P1968" t="s">
        <v>614</v>
      </c>
    </row>
    <row r="1969" spans="1:17" hidden="1">
      <c r="A1969" t="s">
        <v>879</v>
      </c>
      <c r="B1969" t="s">
        <v>206</v>
      </c>
      <c r="C1969" t="s">
        <v>133</v>
      </c>
      <c r="D1969" t="s">
        <v>332</v>
      </c>
      <c r="E1969" t="s">
        <v>92</v>
      </c>
      <c r="F1969">
        <v>40700</v>
      </c>
      <c r="G1969" t="s">
        <v>784</v>
      </c>
      <c r="I1969" t="s">
        <v>260</v>
      </c>
      <c r="J1969">
        <v>2026</v>
      </c>
      <c r="K1969">
        <v>5</v>
      </c>
      <c r="L1969" t="s">
        <v>95</v>
      </c>
      <c r="M1969">
        <v>304.50841137500004</v>
      </c>
      <c r="N1969">
        <v>1</v>
      </c>
      <c r="O1969">
        <v>304.50841137500004</v>
      </c>
      <c r="P1969" t="s">
        <v>614</v>
      </c>
    </row>
    <row r="1970" spans="1:17" hidden="1">
      <c r="A1970" t="s">
        <v>879</v>
      </c>
      <c r="B1970" t="s">
        <v>207</v>
      </c>
      <c r="C1970" t="s">
        <v>133</v>
      </c>
      <c r="D1970" t="s">
        <v>332</v>
      </c>
      <c r="E1970" t="s">
        <v>103</v>
      </c>
      <c r="F1970">
        <v>40700</v>
      </c>
      <c r="G1970" t="s">
        <v>784</v>
      </c>
      <c r="I1970" t="s">
        <v>130</v>
      </c>
      <c r="J1970">
        <v>2026</v>
      </c>
      <c r="K1970">
        <v>5</v>
      </c>
      <c r="L1970" t="s">
        <v>95</v>
      </c>
      <c r="M1970">
        <v>522.45108299999993</v>
      </c>
      <c r="N1970">
        <v>1</v>
      </c>
      <c r="O1970">
        <v>522.45108299999993</v>
      </c>
      <c r="P1970" t="s">
        <v>614</v>
      </c>
      <c r="Q1970">
        <v>1</v>
      </c>
    </row>
    <row r="1971" spans="1:17" hidden="1">
      <c r="A1971" t="s">
        <v>879</v>
      </c>
      <c r="B1971" t="s">
        <v>207</v>
      </c>
      <c r="C1971" t="s">
        <v>133</v>
      </c>
      <c r="D1971" t="s">
        <v>332</v>
      </c>
      <c r="E1971" t="s">
        <v>92</v>
      </c>
      <c r="F1971">
        <v>40700</v>
      </c>
      <c r="G1971" t="s">
        <v>784</v>
      </c>
      <c r="I1971" t="s">
        <v>203</v>
      </c>
      <c r="J1971">
        <v>2026</v>
      </c>
      <c r="K1971">
        <v>5</v>
      </c>
      <c r="L1971" t="s">
        <v>95</v>
      </c>
      <c r="M1971">
        <v>173.97401612499999</v>
      </c>
      <c r="N1971">
        <v>1</v>
      </c>
      <c r="O1971">
        <v>173.97401612499999</v>
      </c>
      <c r="P1971" t="s">
        <v>614</v>
      </c>
      <c r="Q1971">
        <v>1</v>
      </c>
    </row>
    <row r="1972" spans="1:17" hidden="1">
      <c r="A1972" t="s">
        <v>879</v>
      </c>
      <c r="B1972" t="s">
        <v>207</v>
      </c>
      <c r="C1972" t="s">
        <v>133</v>
      </c>
      <c r="D1972" t="s">
        <v>332</v>
      </c>
      <c r="E1972" t="s">
        <v>106</v>
      </c>
      <c r="F1972">
        <v>40700</v>
      </c>
      <c r="G1972" t="s">
        <v>784</v>
      </c>
      <c r="I1972" t="s">
        <v>266</v>
      </c>
      <c r="J1972">
        <v>2026</v>
      </c>
      <c r="K1972">
        <v>5</v>
      </c>
      <c r="L1972" t="s">
        <v>95</v>
      </c>
      <c r="M1972">
        <v>99.350743187499987</v>
      </c>
      <c r="N1972">
        <v>1</v>
      </c>
      <c r="O1972">
        <v>99.350743187499987</v>
      </c>
      <c r="P1972" t="s">
        <v>614</v>
      </c>
    </row>
    <row r="1973" spans="1:17" hidden="1">
      <c r="A1973" t="s">
        <v>879</v>
      </c>
      <c r="B1973" t="s">
        <v>207</v>
      </c>
      <c r="C1973" t="s">
        <v>133</v>
      </c>
      <c r="D1973" t="s">
        <v>332</v>
      </c>
      <c r="E1973" t="s">
        <v>92</v>
      </c>
      <c r="F1973">
        <v>40700</v>
      </c>
      <c r="G1973" t="s">
        <v>784</v>
      </c>
      <c r="I1973" t="s">
        <v>204</v>
      </c>
      <c r="J1973">
        <v>2026</v>
      </c>
      <c r="K1973">
        <v>5</v>
      </c>
      <c r="L1973" t="s">
        <v>95</v>
      </c>
      <c r="M1973">
        <v>123.00055031250001</v>
      </c>
      <c r="N1973">
        <v>1</v>
      </c>
      <c r="O1973">
        <v>123.00055031250001</v>
      </c>
      <c r="P1973" t="s">
        <v>614</v>
      </c>
    </row>
    <row r="1974" spans="1:17" hidden="1">
      <c r="A1974" t="s">
        <v>879</v>
      </c>
      <c r="B1974" t="s">
        <v>207</v>
      </c>
      <c r="C1974" t="s">
        <v>133</v>
      </c>
      <c r="D1974" t="s">
        <v>332</v>
      </c>
      <c r="E1974" t="s">
        <v>92</v>
      </c>
      <c r="F1974">
        <v>40700</v>
      </c>
      <c r="G1974" t="s">
        <v>784</v>
      </c>
      <c r="I1974" t="s">
        <v>260</v>
      </c>
      <c r="J1974">
        <v>2026</v>
      </c>
      <c r="K1974">
        <v>5</v>
      </c>
      <c r="L1974" t="s">
        <v>95</v>
      </c>
      <c r="M1974">
        <v>304.50841137500004</v>
      </c>
      <c r="N1974">
        <v>1</v>
      </c>
      <c r="O1974">
        <v>304.50841137500004</v>
      </c>
      <c r="P1974" t="s">
        <v>614</v>
      </c>
    </row>
    <row r="1975" spans="1:17" hidden="1">
      <c r="A1975" t="s">
        <v>879</v>
      </c>
      <c r="B1975" t="s">
        <v>207</v>
      </c>
      <c r="C1975" t="s">
        <v>133</v>
      </c>
      <c r="D1975" t="s">
        <v>332</v>
      </c>
      <c r="E1975" t="s">
        <v>105</v>
      </c>
      <c r="F1975">
        <v>40700</v>
      </c>
      <c r="G1975" t="s">
        <v>784</v>
      </c>
      <c r="I1975" t="s">
        <v>123</v>
      </c>
      <c r="J1975">
        <v>2026</v>
      </c>
      <c r="K1975">
        <v>5</v>
      </c>
      <c r="L1975" t="s">
        <v>95</v>
      </c>
      <c r="M1975">
        <v>132.45459499999996</v>
      </c>
      <c r="N1975">
        <v>1</v>
      </c>
      <c r="O1975">
        <v>132.45459499999996</v>
      </c>
      <c r="P1975" t="s">
        <v>614</v>
      </c>
    </row>
    <row r="1976" spans="1:17" hidden="1">
      <c r="A1976" t="s">
        <v>879</v>
      </c>
      <c r="B1976" t="s">
        <v>207</v>
      </c>
      <c r="C1976" t="s">
        <v>133</v>
      </c>
      <c r="D1976" t="s">
        <v>332</v>
      </c>
      <c r="E1976" t="s">
        <v>106</v>
      </c>
      <c r="F1976">
        <v>40700</v>
      </c>
      <c r="G1976" t="s">
        <v>784</v>
      </c>
      <c r="I1976" t="s">
        <v>146</v>
      </c>
      <c r="J1976">
        <v>2026</v>
      </c>
      <c r="K1976">
        <v>5</v>
      </c>
      <c r="L1976" t="s">
        <v>95</v>
      </c>
      <c r="M1976">
        <v>695.45520231249998</v>
      </c>
      <c r="N1976">
        <v>1</v>
      </c>
      <c r="O1976">
        <v>695.45520231249998</v>
      </c>
      <c r="P1976" t="s">
        <v>614</v>
      </c>
    </row>
    <row r="1977" spans="1:17" hidden="1">
      <c r="A1977" t="s">
        <v>879</v>
      </c>
      <c r="B1977" t="s">
        <v>207</v>
      </c>
      <c r="C1977" t="s">
        <v>133</v>
      </c>
      <c r="D1977" t="s">
        <v>332</v>
      </c>
      <c r="E1977" t="s">
        <v>106</v>
      </c>
      <c r="F1977">
        <v>40700</v>
      </c>
      <c r="G1977" t="s">
        <v>784</v>
      </c>
      <c r="I1977" t="s">
        <v>664</v>
      </c>
      <c r="J1977">
        <v>2026</v>
      </c>
      <c r="K1977">
        <v>5</v>
      </c>
      <c r="L1977" t="s">
        <v>95</v>
      </c>
      <c r="M1977">
        <v>99.350743187499987</v>
      </c>
      <c r="N1977">
        <v>1</v>
      </c>
      <c r="O1977">
        <v>99.350743187499987</v>
      </c>
      <c r="P1977" t="s">
        <v>614</v>
      </c>
    </row>
    <row r="1978" spans="1:17" hidden="1">
      <c r="A1978" t="s">
        <v>879</v>
      </c>
      <c r="B1978" t="s">
        <v>207</v>
      </c>
      <c r="C1978" t="s">
        <v>133</v>
      </c>
      <c r="D1978" t="s">
        <v>332</v>
      </c>
      <c r="E1978" t="s">
        <v>92</v>
      </c>
      <c r="F1978">
        <v>40700</v>
      </c>
      <c r="G1978" t="s">
        <v>784</v>
      </c>
      <c r="I1978" t="s">
        <v>617</v>
      </c>
      <c r="J1978">
        <v>2026</v>
      </c>
      <c r="K1978">
        <v>5</v>
      </c>
      <c r="L1978" t="s">
        <v>95</v>
      </c>
      <c r="M1978">
        <v>124.93054699999999</v>
      </c>
      <c r="N1978">
        <v>1</v>
      </c>
      <c r="O1978">
        <v>124.93054699999999</v>
      </c>
      <c r="P1978" t="s">
        <v>614</v>
      </c>
      <c r="Q1978">
        <v>1</v>
      </c>
    </row>
    <row r="1979" spans="1:17" hidden="1">
      <c r="A1979" t="s">
        <v>879</v>
      </c>
      <c r="B1979" t="s">
        <v>208</v>
      </c>
      <c r="C1979" t="s">
        <v>133</v>
      </c>
      <c r="D1979" t="s">
        <v>332</v>
      </c>
      <c r="E1979" t="s">
        <v>103</v>
      </c>
      <c r="F1979">
        <v>40700</v>
      </c>
      <c r="G1979" t="s">
        <v>784</v>
      </c>
      <c r="I1979" t="s">
        <v>120</v>
      </c>
      <c r="J1979">
        <v>2026</v>
      </c>
      <c r="K1979">
        <v>5</v>
      </c>
      <c r="L1979" t="s">
        <v>95</v>
      </c>
      <c r="M1979">
        <v>247.38246881249998</v>
      </c>
      <c r="N1979">
        <v>1</v>
      </c>
      <c r="O1979">
        <v>247.38246881249998</v>
      </c>
      <c r="P1979" t="s">
        <v>614</v>
      </c>
      <c r="Q1979">
        <v>1</v>
      </c>
    </row>
    <row r="1980" spans="1:17" hidden="1">
      <c r="A1980" t="s">
        <v>879</v>
      </c>
      <c r="B1980" t="s">
        <v>208</v>
      </c>
      <c r="C1980" t="s">
        <v>133</v>
      </c>
      <c r="D1980" t="s">
        <v>332</v>
      </c>
      <c r="E1980" t="s">
        <v>92</v>
      </c>
      <c r="F1980">
        <v>40700</v>
      </c>
      <c r="G1980" t="s">
        <v>784</v>
      </c>
      <c r="I1980" t="s">
        <v>636</v>
      </c>
      <c r="J1980">
        <v>2026</v>
      </c>
      <c r="K1980">
        <v>5</v>
      </c>
      <c r="L1980" t="s">
        <v>95</v>
      </c>
      <c r="M1980">
        <v>1092.5446730624999</v>
      </c>
      <c r="N1980">
        <v>1</v>
      </c>
      <c r="O1980">
        <v>1092.5446730624999</v>
      </c>
      <c r="P1980" t="s">
        <v>614</v>
      </c>
    </row>
    <row r="1981" spans="1:17" hidden="1">
      <c r="A1981" t="s">
        <v>879</v>
      </c>
      <c r="B1981" t="s">
        <v>208</v>
      </c>
      <c r="C1981" t="s">
        <v>133</v>
      </c>
      <c r="D1981" t="s">
        <v>332</v>
      </c>
      <c r="E1981" t="s">
        <v>92</v>
      </c>
      <c r="F1981">
        <v>40700</v>
      </c>
      <c r="G1981" t="s">
        <v>784</v>
      </c>
      <c r="I1981" t="s">
        <v>260</v>
      </c>
      <c r="J1981">
        <v>2026</v>
      </c>
      <c r="K1981">
        <v>5</v>
      </c>
      <c r="L1981" t="s">
        <v>95</v>
      </c>
      <c r="M1981">
        <v>304.50841137500004</v>
      </c>
      <c r="N1981">
        <v>1</v>
      </c>
      <c r="O1981">
        <v>304.50841137500004</v>
      </c>
      <c r="P1981" t="s">
        <v>614</v>
      </c>
    </row>
    <row r="1982" spans="1:17" hidden="1">
      <c r="A1982" t="s">
        <v>879</v>
      </c>
      <c r="B1982" t="s">
        <v>208</v>
      </c>
      <c r="C1982" t="s">
        <v>133</v>
      </c>
      <c r="D1982" t="s">
        <v>332</v>
      </c>
      <c r="E1982" t="s">
        <v>106</v>
      </c>
      <c r="F1982">
        <v>40700</v>
      </c>
      <c r="G1982" t="s">
        <v>784</v>
      </c>
      <c r="I1982" t="s">
        <v>146</v>
      </c>
      <c r="J1982">
        <v>2026</v>
      </c>
      <c r="K1982">
        <v>5</v>
      </c>
      <c r="L1982" t="s">
        <v>95</v>
      </c>
      <c r="M1982">
        <v>99.350743187499987</v>
      </c>
      <c r="N1982">
        <v>1</v>
      </c>
      <c r="O1982">
        <v>99.350743187499987</v>
      </c>
      <c r="P1982" t="s">
        <v>614</v>
      </c>
    </row>
    <row r="1983" spans="1:17" hidden="1">
      <c r="A1983" t="s">
        <v>879</v>
      </c>
      <c r="B1983" t="s">
        <v>679</v>
      </c>
      <c r="C1983" t="s">
        <v>133</v>
      </c>
      <c r="D1983" t="s">
        <v>332</v>
      </c>
      <c r="E1983" t="s">
        <v>103</v>
      </c>
      <c r="F1983">
        <v>40700</v>
      </c>
      <c r="G1983" t="s">
        <v>784</v>
      </c>
      <c r="I1983" t="s">
        <v>120</v>
      </c>
      <c r="J1983">
        <v>2026</v>
      </c>
      <c r="K1983">
        <v>5</v>
      </c>
      <c r="L1983" t="s">
        <v>95</v>
      </c>
      <c r="M1983">
        <v>118.06289381250002</v>
      </c>
      <c r="N1983">
        <v>1</v>
      </c>
      <c r="O1983">
        <v>118.06289381250002</v>
      </c>
      <c r="P1983" t="s">
        <v>614</v>
      </c>
      <c r="Q1983">
        <v>1</v>
      </c>
    </row>
    <row r="1984" spans="1:17" hidden="1">
      <c r="A1984" t="s">
        <v>879</v>
      </c>
      <c r="B1984" t="s">
        <v>679</v>
      </c>
      <c r="C1984" t="s">
        <v>133</v>
      </c>
      <c r="D1984" t="s">
        <v>332</v>
      </c>
      <c r="E1984" t="s">
        <v>92</v>
      </c>
      <c r="F1984">
        <v>40700</v>
      </c>
      <c r="G1984" t="s">
        <v>784</v>
      </c>
      <c r="I1984" t="s">
        <v>636</v>
      </c>
      <c r="J1984">
        <v>2026</v>
      </c>
      <c r="K1984">
        <v>5</v>
      </c>
      <c r="L1984" t="s">
        <v>95</v>
      </c>
      <c r="M1984">
        <v>121.39385256249999</v>
      </c>
      <c r="N1984">
        <v>1</v>
      </c>
      <c r="O1984">
        <v>121.39385256249999</v>
      </c>
      <c r="P1984" t="s">
        <v>614</v>
      </c>
    </row>
    <row r="1985" spans="1:17" hidden="1">
      <c r="A1985" t="s">
        <v>879</v>
      </c>
      <c r="B1985" t="s">
        <v>679</v>
      </c>
      <c r="C1985" t="s">
        <v>133</v>
      </c>
      <c r="D1985" t="s">
        <v>332</v>
      </c>
      <c r="E1985" t="s">
        <v>106</v>
      </c>
      <c r="F1985">
        <v>40700</v>
      </c>
      <c r="G1985" t="s">
        <v>784</v>
      </c>
      <c r="I1985" t="s">
        <v>266</v>
      </c>
      <c r="J1985">
        <v>2026</v>
      </c>
      <c r="K1985">
        <v>5</v>
      </c>
      <c r="L1985" t="s">
        <v>95</v>
      </c>
      <c r="M1985">
        <v>99.350743187499987</v>
      </c>
      <c r="N1985">
        <v>1</v>
      </c>
      <c r="O1985">
        <v>99.350743187499987</v>
      </c>
      <c r="P1985" t="s">
        <v>614</v>
      </c>
    </row>
    <row r="1986" spans="1:17" hidden="1">
      <c r="A1986" t="s">
        <v>879</v>
      </c>
      <c r="B1986" t="s">
        <v>679</v>
      </c>
      <c r="C1986" t="s">
        <v>133</v>
      </c>
      <c r="D1986" t="s">
        <v>332</v>
      </c>
      <c r="E1986" t="s">
        <v>92</v>
      </c>
      <c r="F1986">
        <v>40700</v>
      </c>
      <c r="G1986" t="s">
        <v>784</v>
      </c>
      <c r="I1986" t="s">
        <v>260</v>
      </c>
      <c r="J1986">
        <v>2026</v>
      </c>
      <c r="K1986">
        <v>5</v>
      </c>
      <c r="L1986" t="s">
        <v>95</v>
      </c>
      <c r="M1986">
        <v>304.50841137500004</v>
      </c>
      <c r="N1986">
        <v>1</v>
      </c>
      <c r="O1986">
        <v>304.50841137500004</v>
      </c>
      <c r="P1986" t="s">
        <v>614</v>
      </c>
    </row>
    <row r="1987" spans="1:17" hidden="1">
      <c r="A1987" t="s">
        <v>879</v>
      </c>
      <c r="B1987" t="s">
        <v>679</v>
      </c>
      <c r="C1987" t="s">
        <v>133</v>
      </c>
      <c r="D1987" t="s">
        <v>332</v>
      </c>
      <c r="E1987" t="s">
        <v>105</v>
      </c>
      <c r="F1987">
        <v>40700</v>
      </c>
      <c r="G1987" t="s">
        <v>784</v>
      </c>
      <c r="I1987" t="s">
        <v>123</v>
      </c>
      <c r="J1987">
        <v>2026</v>
      </c>
      <c r="K1987">
        <v>5</v>
      </c>
      <c r="L1987" t="s">
        <v>95</v>
      </c>
      <c r="M1987">
        <v>132.45459499999996</v>
      </c>
      <c r="N1987">
        <v>1</v>
      </c>
      <c r="O1987">
        <v>132.45459499999996</v>
      </c>
      <c r="P1987" t="s">
        <v>614</v>
      </c>
    </row>
    <row r="1988" spans="1:17" hidden="1">
      <c r="A1988" t="s">
        <v>879</v>
      </c>
      <c r="B1988" t="s">
        <v>679</v>
      </c>
      <c r="C1988" t="s">
        <v>133</v>
      </c>
      <c r="D1988" t="s">
        <v>332</v>
      </c>
      <c r="E1988" t="s">
        <v>106</v>
      </c>
      <c r="F1988">
        <v>40700</v>
      </c>
      <c r="G1988" t="s">
        <v>784</v>
      </c>
      <c r="I1988" t="s">
        <v>146</v>
      </c>
      <c r="J1988">
        <v>2026</v>
      </c>
      <c r="K1988">
        <v>5</v>
      </c>
      <c r="L1988" t="s">
        <v>95</v>
      </c>
      <c r="M1988">
        <v>99.350743187499987</v>
      </c>
      <c r="N1988">
        <v>1</v>
      </c>
      <c r="O1988">
        <v>99.350743187499987</v>
      </c>
      <c r="P1988" t="s">
        <v>614</v>
      </c>
    </row>
    <row r="1989" spans="1:17" hidden="1">
      <c r="A1989" t="s">
        <v>879</v>
      </c>
      <c r="B1989" t="s">
        <v>680</v>
      </c>
      <c r="C1989" t="s">
        <v>133</v>
      </c>
      <c r="D1989" t="s">
        <v>332</v>
      </c>
      <c r="E1989" t="s">
        <v>92</v>
      </c>
      <c r="F1989">
        <v>40700</v>
      </c>
      <c r="G1989" t="s">
        <v>784</v>
      </c>
      <c r="I1989" t="s">
        <v>636</v>
      </c>
      <c r="J1989">
        <v>2026</v>
      </c>
      <c r="K1989">
        <v>5</v>
      </c>
      <c r="L1989" t="s">
        <v>95</v>
      </c>
      <c r="M1989">
        <v>121.39385256249999</v>
      </c>
      <c r="N1989">
        <v>1</v>
      </c>
      <c r="O1989">
        <v>121.39385256249999</v>
      </c>
      <c r="P1989" t="s">
        <v>614</v>
      </c>
    </row>
    <row r="1990" spans="1:17" hidden="1">
      <c r="A1990" t="s">
        <v>879</v>
      </c>
      <c r="B1990" t="s">
        <v>680</v>
      </c>
      <c r="C1990" t="s">
        <v>133</v>
      </c>
      <c r="D1990" t="s">
        <v>332</v>
      </c>
      <c r="E1990" t="s">
        <v>106</v>
      </c>
      <c r="F1990">
        <v>40700</v>
      </c>
      <c r="G1990" t="s">
        <v>784</v>
      </c>
      <c r="I1990" t="s">
        <v>266</v>
      </c>
      <c r="J1990">
        <v>2026</v>
      </c>
      <c r="K1990">
        <v>5</v>
      </c>
      <c r="L1990" t="s">
        <v>95</v>
      </c>
      <c r="M1990">
        <v>198.70148637499997</v>
      </c>
      <c r="N1990">
        <v>1</v>
      </c>
      <c r="O1990">
        <v>198.70148637499997</v>
      </c>
      <c r="P1990" t="s">
        <v>614</v>
      </c>
    </row>
    <row r="1991" spans="1:17" hidden="1">
      <c r="A1991" t="s">
        <v>879</v>
      </c>
      <c r="B1991" t="s">
        <v>680</v>
      </c>
      <c r="C1991" t="s">
        <v>133</v>
      </c>
      <c r="D1991" t="s">
        <v>332</v>
      </c>
      <c r="E1991" t="s">
        <v>92</v>
      </c>
      <c r="F1991">
        <v>40700</v>
      </c>
      <c r="G1991" t="s">
        <v>784</v>
      </c>
      <c r="I1991" t="s">
        <v>260</v>
      </c>
      <c r="J1991">
        <v>2026</v>
      </c>
      <c r="K1991">
        <v>5</v>
      </c>
      <c r="L1991" t="s">
        <v>95</v>
      </c>
      <c r="M1991">
        <v>304.50841137500004</v>
      </c>
      <c r="N1991">
        <v>1</v>
      </c>
      <c r="O1991">
        <v>304.50841137500004</v>
      </c>
      <c r="P1991" t="s">
        <v>614</v>
      </c>
    </row>
    <row r="1992" spans="1:17" hidden="1">
      <c r="A1992" t="s">
        <v>879</v>
      </c>
      <c r="B1992" t="s">
        <v>680</v>
      </c>
      <c r="C1992" t="s">
        <v>133</v>
      </c>
      <c r="D1992" t="s">
        <v>332</v>
      </c>
      <c r="E1992" t="s">
        <v>106</v>
      </c>
      <c r="F1992">
        <v>40700</v>
      </c>
      <c r="G1992" t="s">
        <v>784</v>
      </c>
      <c r="I1992" t="s">
        <v>146</v>
      </c>
      <c r="J1992">
        <v>2026</v>
      </c>
      <c r="K1992">
        <v>5</v>
      </c>
      <c r="L1992" t="s">
        <v>95</v>
      </c>
      <c r="M1992">
        <v>99.350743187499987</v>
      </c>
      <c r="N1992">
        <v>1</v>
      </c>
      <c r="O1992">
        <v>99.350743187499987</v>
      </c>
      <c r="P1992" t="s">
        <v>614</v>
      </c>
    </row>
    <row r="1993" spans="1:17" hidden="1">
      <c r="A1993" t="s">
        <v>879</v>
      </c>
      <c r="B1993" t="s">
        <v>210</v>
      </c>
      <c r="C1993" t="s">
        <v>133</v>
      </c>
      <c r="D1993" t="s">
        <v>332</v>
      </c>
      <c r="E1993" t="s">
        <v>103</v>
      </c>
      <c r="F1993">
        <v>40700</v>
      </c>
      <c r="G1993" t="s">
        <v>784</v>
      </c>
      <c r="I1993" t="s">
        <v>120</v>
      </c>
      <c r="J1993">
        <v>2026</v>
      </c>
      <c r="K1993">
        <v>5</v>
      </c>
      <c r="L1993" t="s">
        <v>95</v>
      </c>
      <c r="M1993">
        <v>234.85218574999999</v>
      </c>
      <c r="N1993">
        <v>1</v>
      </c>
      <c r="O1993">
        <v>234.85218574999999</v>
      </c>
      <c r="P1993" t="s">
        <v>614</v>
      </c>
      <c r="Q1993">
        <v>1</v>
      </c>
    </row>
    <row r="1994" spans="1:17" hidden="1">
      <c r="A1994" t="s">
        <v>879</v>
      </c>
      <c r="B1994" t="s">
        <v>210</v>
      </c>
      <c r="C1994" t="s">
        <v>133</v>
      </c>
      <c r="D1994" t="s">
        <v>332</v>
      </c>
      <c r="E1994" t="s">
        <v>92</v>
      </c>
      <c r="F1994">
        <v>40700</v>
      </c>
      <c r="G1994" t="s">
        <v>784</v>
      </c>
      <c r="I1994" t="s">
        <v>636</v>
      </c>
      <c r="J1994">
        <v>2026</v>
      </c>
      <c r="K1994">
        <v>5</v>
      </c>
      <c r="L1994" t="s">
        <v>95</v>
      </c>
      <c r="M1994">
        <v>1335.3323781874999</v>
      </c>
      <c r="N1994">
        <v>1</v>
      </c>
      <c r="O1994">
        <v>1335.3323781874999</v>
      </c>
      <c r="P1994" t="s">
        <v>614</v>
      </c>
    </row>
    <row r="1995" spans="1:17" hidden="1">
      <c r="A1995" t="s">
        <v>879</v>
      </c>
      <c r="B1995" t="s">
        <v>210</v>
      </c>
      <c r="C1995" t="s">
        <v>133</v>
      </c>
      <c r="D1995" t="s">
        <v>332</v>
      </c>
      <c r="E1995" t="s">
        <v>106</v>
      </c>
      <c r="F1995">
        <v>40700</v>
      </c>
      <c r="G1995" t="s">
        <v>784</v>
      </c>
      <c r="I1995" t="s">
        <v>266</v>
      </c>
      <c r="J1995">
        <v>2026</v>
      </c>
      <c r="K1995">
        <v>5</v>
      </c>
      <c r="L1995" t="s">
        <v>95</v>
      </c>
      <c r="M1995">
        <v>99.350743187499987</v>
      </c>
      <c r="N1995">
        <v>1</v>
      </c>
      <c r="O1995">
        <v>99.350743187499987</v>
      </c>
      <c r="P1995" t="s">
        <v>614</v>
      </c>
    </row>
    <row r="1996" spans="1:17" hidden="1">
      <c r="A1996" t="s">
        <v>879</v>
      </c>
      <c r="B1996" t="s">
        <v>210</v>
      </c>
      <c r="C1996" t="s">
        <v>133</v>
      </c>
      <c r="D1996" t="s">
        <v>332</v>
      </c>
      <c r="E1996" t="s">
        <v>92</v>
      </c>
      <c r="F1996">
        <v>40700</v>
      </c>
      <c r="G1996" t="s">
        <v>784</v>
      </c>
      <c r="I1996" t="s">
        <v>260</v>
      </c>
      <c r="J1996">
        <v>2026</v>
      </c>
      <c r="K1996">
        <v>5</v>
      </c>
      <c r="L1996" t="s">
        <v>95</v>
      </c>
      <c r="M1996">
        <v>304.50841137500004</v>
      </c>
      <c r="N1996">
        <v>1</v>
      </c>
      <c r="O1996">
        <v>304.50841137500004</v>
      </c>
      <c r="P1996" t="s">
        <v>614</v>
      </c>
    </row>
    <row r="1997" spans="1:17" hidden="1">
      <c r="A1997" t="s">
        <v>879</v>
      </c>
      <c r="B1997" t="s">
        <v>210</v>
      </c>
      <c r="C1997" t="s">
        <v>133</v>
      </c>
      <c r="D1997" t="s">
        <v>332</v>
      </c>
      <c r="E1997" t="s">
        <v>105</v>
      </c>
      <c r="F1997">
        <v>40700</v>
      </c>
      <c r="G1997" t="s">
        <v>784</v>
      </c>
      <c r="I1997" t="s">
        <v>123</v>
      </c>
      <c r="J1997">
        <v>2026</v>
      </c>
      <c r="K1997">
        <v>5</v>
      </c>
      <c r="L1997" t="s">
        <v>95</v>
      </c>
      <c r="M1997">
        <v>132.45459499999996</v>
      </c>
      <c r="N1997">
        <v>1</v>
      </c>
      <c r="O1997">
        <v>132.45459499999996</v>
      </c>
      <c r="P1997" t="s">
        <v>614</v>
      </c>
    </row>
    <row r="1998" spans="1:17" hidden="1">
      <c r="A1998" t="s">
        <v>879</v>
      </c>
      <c r="B1998" t="s">
        <v>211</v>
      </c>
      <c r="C1998" t="s">
        <v>133</v>
      </c>
      <c r="D1998" t="s">
        <v>332</v>
      </c>
      <c r="E1998" t="s">
        <v>103</v>
      </c>
      <c r="F1998">
        <v>40700</v>
      </c>
      <c r="G1998" t="s">
        <v>784</v>
      </c>
      <c r="I1998" t="s">
        <v>120</v>
      </c>
      <c r="J1998">
        <v>2026</v>
      </c>
      <c r="K1998">
        <v>5</v>
      </c>
      <c r="L1998" t="s">
        <v>95</v>
      </c>
      <c r="M1998">
        <v>362.42790587500002</v>
      </c>
      <c r="N1998">
        <v>1</v>
      </c>
      <c r="O1998">
        <v>362.42790587500002</v>
      </c>
      <c r="P1998" t="s">
        <v>614</v>
      </c>
      <c r="Q1998">
        <v>1</v>
      </c>
    </row>
    <row r="1999" spans="1:17" hidden="1">
      <c r="A1999" t="s">
        <v>879</v>
      </c>
      <c r="B1999" t="s">
        <v>211</v>
      </c>
      <c r="C1999" t="s">
        <v>133</v>
      </c>
      <c r="D1999" t="s">
        <v>332</v>
      </c>
      <c r="E1999" t="s">
        <v>92</v>
      </c>
      <c r="F1999">
        <v>40700</v>
      </c>
      <c r="G1999" t="s">
        <v>784</v>
      </c>
      <c r="I1999" t="s">
        <v>636</v>
      </c>
      <c r="J1999">
        <v>2026</v>
      </c>
      <c r="K1999">
        <v>5</v>
      </c>
      <c r="L1999" t="s">
        <v>95</v>
      </c>
      <c r="M1999">
        <v>121.39385256249999</v>
      </c>
      <c r="N1999">
        <v>1</v>
      </c>
      <c r="O1999">
        <v>121.39385256249999</v>
      </c>
      <c r="P1999" t="s">
        <v>614</v>
      </c>
    </row>
    <row r="2000" spans="1:17" hidden="1">
      <c r="A2000" t="s">
        <v>879</v>
      </c>
      <c r="B2000" t="s">
        <v>211</v>
      </c>
      <c r="C2000" t="s">
        <v>133</v>
      </c>
      <c r="D2000" t="s">
        <v>332</v>
      </c>
      <c r="E2000" t="s">
        <v>106</v>
      </c>
      <c r="F2000">
        <v>40700</v>
      </c>
      <c r="G2000" t="s">
        <v>784</v>
      </c>
      <c r="I2000" t="s">
        <v>266</v>
      </c>
      <c r="J2000">
        <v>2026</v>
      </c>
      <c r="K2000">
        <v>5</v>
      </c>
      <c r="L2000" t="s">
        <v>95</v>
      </c>
      <c r="M2000">
        <v>99.350743187499987</v>
      </c>
      <c r="N2000">
        <v>1</v>
      </c>
      <c r="O2000">
        <v>99.350743187499987</v>
      </c>
      <c r="P2000" t="s">
        <v>614</v>
      </c>
    </row>
    <row r="2001" spans="1:17" hidden="1">
      <c r="A2001" t="s">
        <v>879</v>
      </c>
      <c r="B2001" t="s">
        <v>211</v>
      </c>
      <c r="C2001" t="s">
        <v>133</v>
      </c>
      <c r="D2001" t="s">
        <v>332</v>
      </c>
      <c r="E2001" t="s">
        <v>92</v>
      </c>
      <c r="F2001">
        <v>40700</v>
      </c>
      <c r="G2001" t="s">
        <v>784</v>
      </c>
      <c r="I2001" t="s">
        <v>260</v>
      </c>
      <c r="J2001">
        <v>2026</v>
      </c>
      <c r="K2001">
        <v>5</v>
      </c>
      <c r="L2001" t="s">
        <v>95</v>
      </c>
      <c r="M2001">
        <v>304.50841137500004</v>
      </c>
      <c r="N2001">
        <v>1</v>
      </c>
      <c r="O2001">
        <v>304.50841137500004</v>
      </c>
      <c r="P2001" t="s">
        <v>614</v>
      </c>
    </row>
    <row r="2002" spans="1:17" hidden="1">
      <c r="A2002" t="s">
        <v>879</v>
      </c>
      <c r="B2002" t="s">
        <v>211</v>
      </c>
      <c r="C2002" t="s">
        <v>133</v>
      </c>
      <c r="D2002" t="s">
        <v>332</v>
      </c>
      <c r="E2002" t="s">
        <v>105</v>
      </c>
      <c r="F2002">
        <v>40700</v>
      </c>
      <c r="G2002" t="s">
        <v>784</v>
      </c>
      <c r="I2002" t="s">
        <v>654</v>
      </c>
      <c r="J2002">
        <v>2026</v>
      </c>
      <c r="K2002">
        <v>5</v>
      </c>
      <c r="L2002" t="s">
        <v>95</v>
      </c>
      <c r="M2002">
        <v>105.96367600000001</v>
      </c>
      <c r="N2002">
        <v>1</v>
      </c>
      <c r="O2002">
        <v>105.96367600000001</v>
      </c>
      <c r="P2002" t="s">
        <v>614</v>
      </c>
    </row>
    <row r="2003" spans="1:17" hidden="1">
      <c r="A2003" t="s">
        <v>879</v>
      </c>
      <c r="B2003" t="s">
        <v>211</v>
      </c>
      <c r="C2003" t="s">
        <v>133</v>
      </c>
      <c r="D2003" t="s">
        <v>332</v>
      </c>
      <c r="E2003" t="s">
        <v>105</v>
      </c>
      <c r="F2003">
        <v>40700</v>
      </c>
      <c r="G2003" t="s">
        <v>784</v>
      </c>
      <c r="I2003" t="s">
        <v>123</v>
      </c>
      <c r="J2003">
        <v>2026</v>
      </c>
      <c r="K2003">
        <v>5</v>
      </c>
      <c r="L2003" t="s">
        <v>95</v>
      </c>
      <c r="M2003">
        <v>927.18216499999994</v>
      </c>
      <c r="N2003">
        <v>1</v>
      </c>
      <c r="O2003">
        <v>927.18216499999994</v>
      </c>
      <c r="P2003" t="s">
        <v>614</v>
      </c>
    </row>
    <row r="2004" spans="1:17" hidden="1">
      <c r="A2004" t="s">
        <v>879</v>
      </c>
      <c r="B2004" t="s">
        <v>211</v>
      </c>
      <c r="C2004" t="s">
        <v>133</v>
      </c>
      <c r="D2004" t="s">
        <v>332</v>
      </c>
      <c r="E2004" t="s">
        <v>106</v>
      </c>
      <c r="F2004">
        <v>40700</v>
      </c>
      <c r="G2004" t="s">
        <v>784</v>
      </c>
      <c r="I2004" t="s">
        <v>146</v>
      </c>
      <c r="J2004">
        <v>2026</v>
      </c>
      <c r="K2004">
        <v>5</v>
      </c>
      <c r="L2004" t="s">
        <v>95</v>
      </c>
      <c r="M2004">
        <v>397.40297274999995</v>
      </c>
      <c r="N2004">
        <v>1</v>
      </c>
      <c r="O2004">
        <v>397.40297274999995</v>
      </c>
      <c r="P2004" t="s">
        <v>614</v>
      </c>
    </row>
    <row r="2005" spans="1:17" hidden="1">
      <c r="A2005" t="s">
        <v>879</v>
      </c>
      <c r="B2005" t="s">
        <v>211</v>
      </c>
      <c r="C2005" t="s">
        <v>133</v>
      </c>
      <c r="D2005" t="s">
        <v>332</v>
      </c>
      <c r="E2005" t="s">
        <v>106</v>
      </c>
      <c r="F2005">
        <v>40700</v>
      </c>
      <c r="G2005" t="s">
        <v>784</v>
      </c>
      <c r="I2005" t="s">
        <v>163</v>
      </c>
      <c r="J2005">
        <v>2026</v>
      </c>
      <c r="K2005">
        <v>5</v>
      </c>
      <c r="L2005" t="s">
        <v>95</v>
      </c>
      <c r="M2005">
        <v>170.29036762500002</v>
      </c>
      <c r="N2005">
        <v>1</v>
      </c>
      <c r="O2005">
        <v>170.29036762500002</v>
      </c>
      <c r="P2005" t="s">
        <v>614</v>
      </c>
    </row>
    <row r="2006" spans="1:17" hidden="1">
      <c r="A2006" t="s">
        <v>879</v>
      </c>
      <c r="B2006" t="s">
        <v>214</v>
      </c>
      <c r="C2006" t="s">
        <v>133</v>
      </c>
      <c r="D2006" t="s">
        <v>332</v>
      </c>
      <c r="E2006" t="s">
        <v>103</v>
      </c>
      <c r="F2006">
        <v>40700</v>
      </c>
      <c r="G2006" t="s">
        <v>784</v>
      </c>
      <c r="I2006" t="s">
        <v>130</v>
      </c>
      <c r="J2006">
        <v>2026</v>
      </c>
      <c r="K2006">
        <v>5</v>
      </c>
      <c r="L2006" t="s">
        <v>95</v>
      </c>
      <c r="M2006">
        <v>1056.2862073750002</v>
      </c>
      <c r="N2006">
        <v>1</v>
      </c>
      <c r="O2006">
        <v>1056.2862073750002</v>
      </c>
      <c r="P2006" t="s">
        <v>614</v>
      </c>
      <c r="Q2006">
        <v>1</v>
      </c>
    </row>
    <row r="2007" spans="1:17" hidden="1">
      <c r="A2007" t="s">
        <v>879</v>
      </c>
      <c r="B2007" t="s">
        <v>214</v>
      </c>
      <c r="C2007" t="s">
        <v>133</v>
      </c>
      <c r="D2007" t="s">
        <v>332</v>
      </c>
      <c r="E2007" t="s">
        <v>92</v>
      </c>
      <c r="F2007">
        <v>40700</v>
      </c>
      <c r="G2007" t="s">
        <v>784</v>
      </c>
      <c r="I2007" t="s">
        <v>636</v>
      </c>
      <c r="J2007">
        <v>2026</v>
      </c>
      <c r="K2007">
        <v>5</v>
      </c>
      <c r="L2007" t="s">
        <v>95</v>
      </c>
      <c r="M2007">
        <v>364.1815576875</v>
      </c>
      <c r="N2007">
        <v>1</v>
      </c>
      <c r="O2007">
        <v>364.1815576875</v>
      </c>
      <c r="P2007" t="s">
        <v>614</v>
      </c>
    </row>
    <row r="2008" spans="1:17" hidden="1">
      <c r="A2008" t="s">
        <v>879</v>
      </c>
      <c r="B2008" t="s">
        <v>214</v>
      </c>
      <c r="C2008" t="s">
        <v>133</v>
      </c>
      <c r="D2008" t="s">
        <v>332</v>
      </c>
      <c r="E2008" t="s">
        <v>92</v>
      </c>
      <c r="F2008">
        <v>40700</v>
      </c>
      <c r="G2008" t="s">
        <v>784</v>
      </c>
      <c r="I2008" t="s">
        <v>203</v>
      </c>
      <c r="J2008">
        <v>2026</v>
      </c>
      <c r="K2008">
        <v>5</v>
      </c>
      <c r="L2008" t="s">
        <v>95</v>
      </c>
      <c r="M2008">
        <v>173.97401612499999</v>
      </c>
      <c r="N2008">
        <v>1</v>
      </c>
      <c r="O2008">
        <v>173.97401612499999</v>
      </c>
      <c r="P2008" t="s">
        <v>614</v>
      </c>
      <c r="Q2008">
        <v>1</v>
      </c>
    </row>
    <row r="2009" spans="1:17" hidden="1">
      <c r="A2009" t="s">
        <v>879</v>
      </c>
      <c r="B2009" t="s">
        <v>214</v>
      </c>
      <c r="C2009" t="s">
        <v>133</v>
      </c>
      <c r="D2009" t="s">
        <v>332</v>
      </c>
      <c r="E2009" t="s">
        <v>106</v>
      </c>
      <c r="F2009">
        <v>40700</v>
      </c>
      <c r="G2009" t="s">
        <v>784</v>
      </c>
      <c r="I2009" t="s">
        <v>266</v>
      </c>
      <c r="J2009">
        <v>2026</v>
      </c>
      <c r="K2009">
        <v>5</v>
      </c>
      <c r="L2009" t="s">
        <v>95</v>
      </c>
      <c r="M2009">
        <v>99.350743187499987</v>
      </c>
      <c r="N2009">
        <v>1</v>
      </c>
      <c r="O2009">
        <v>99.350743187499987</v>
      </c>
      <c r="P2009" t="s">
        <v>614</v>
      </c>
    </row>
    <row r="2010" spans="1:17" hidden="1">
      <c r="A2010" t="s">
        <v>879</v>
      </c>
      <c r="B2010" t="s">
        <v>214</v>
      </c>
      <c r="C2010" t="s">
        <v>133</v>
      </c>
      <c r="D2010" t="s">
        <v>332</v>
      </c>
      <c r="E2010" t="s">
        <v>92</v>
      </c>
      <c r="F2010">
        <v>40700</v>
      </c>
      <c r="G2010" t="s">
        <v>784</v>
      </c>
      <c r="I2010" t="s">
        <v>204</v>
      </c>
      <c r="J2010">
        <v>2026</v>
      </c>
      <c r="K2010">
        <v>5</v>
      </c>
      <c r="L2010" t="s">
        <v>95</v>
      </c>
      <c r="M2010">
        <v>123.00055031250001</v>
      </c>
      <c r="N2010">
        <v>1</v>
      </c>
      <c r="O2010">
        <v>123.00055031250001</v>
      </c>
      <c r="P2010" t="s">
        <v>614</v>
      </c>
    </row>
    <row r="2011" spans="1:17" hidden="1">
      <c r="A2011" t="s">
        <v>879</v>
      </c>
      <c r="B2011" t="s">
        <v>214</v>
      </c>
      <c r="C2011" t="s">
        <v>133</v>
      </c>
      <c r="D2011" t="s">
        <v>332</v>
      </c>
      <c r="E2011" t="s">
        <v>92</v>
      </c>
      <c r="F2011">
        <v>40700</v>
      </c>
      <c r="G2011" t="s">
        <v>784</v>
      </c>
      <c r="I2011" t="s">
        <v>221</v>
      </c>
      <c r="J2011">
        <v>2026</v>
      </c>
      <c r="K2011">
        <v>5</v>
      </c>
      <c r="L2011" t="s">
        <v>95</v>
      </c>
      <c r="M2011">
        <v>246.00110062500002</v>
      </c>
      <c r="N2011">
        <v>1</v>
      </c>
      <c r="O2011">
        <v>246.00110062500002</v>
      </c>
      <c r="P2011" t="s">
        <v>614</v>
      </c>
    </row>
    <row r="2012" spans="1:17" hidden="1">
      <c r="A2012" t="s">
        <v>879</v>
      </c>
      <c r="B2012" t="s">
        <v>214</v>
      </c>
      <c r="C2012" t="s">
        <v>133</v>
      </c>
      <c r="D2012" t="s">
        <v>332</v>
      </c>
      <c r="E2012" t="s">
        <v>92</v>
      </c>
      <c r="F2012">
        <v>40700</v>
      </c>
      <c r="G2012" t="s">
        <v>784</v>
      </c>
      <c r="I2012" t="s">
        <v>260</v>
      </c>
      <c r="J2012">
        <v>2026</v>
      </c>
      <c r="K2012">
        <v>5</v>
      </c>
      <c r="L2012" t="s">
        <v>95</v>
      </c>
      <c r="M2012">
        <v>304.50841137500004</v>
      </c>
      <c r="N2012">
        <v>1</v>
      </c>
      <c r="O2012">
        <v>304.50841137500004</v>
      </c>
      <c r="P2012" t="s">
        <v>614</v>
      </c>
    </row>
    <row r="2013" spans="1:17" hidden="1">
      <c r="A2013" t="s">
        <v>879</v>
      </c>
      <c r="B2013" t="s">
        <v>214</v>
      </c>
      <c r="C2013" t="s">
        <v>133</v>
      </c>
      <c r="D2013" t="s">
        <v>332</v>
      </c>
      <c r="E2013" t="s">
        <v>106</v>
      </c>
      <c r="F2013">
        <v>40700</v>
      </c>
      <c r="G2013" t="s">
        <v>784</v>
      </c>
      <c r="I2013" t="s">
        <v>146</v>
      </c>
      <c r="J2013">
        <v>2026</v>
      </c>
      <c r="K2013">
        <v>5</v>
      </c>
      <c r="L2013" t="s">
        <v>95</v>
      </c>
      <c r="M2013">
        <v>99.350743187499987</v>
      </c>
      <c r="N2013">
        <v>1</v>
      </c>
      <c r="O2013">
        <v>99.350743187499987</v>
      </c>
      <c r="P2013" t="s">
        <v>614</v>
      </c>
    </row>
    <row r="2014" spans="1:17" hidden="1">
      <c r="A2014" t="s">
        <v>879</v>
      </c>
      <c r="B2014" t="s">
        <v>214</v>
      </c>
      <c r="C2014" t="s">
        <v>133</v>
      </c>
      <c r="D2014" t="s">
        <v>332</v>
      </c>
      <c r="E2014" t="s">
        <v>106</v>
      </c>
      <c r="F2014">
        <v>40700</v>
      </c>
      <c r="G2014" t="s">
        <v>784</v>
      </c>
      <c r="I2014" t="s">
        <v>664</v>
      </c>
      <c r="J2014">
        <v>2026</v>
      </c>
      <c r="K2014">
        <v>5</v>
      </c>
      <c r="L2014" t="s">
        <v>95</v>
      </c>
      <c r="M2014">
        <v>99.350743187499987</v>
      </c>
      <c r="N2014">
        <v>1</v>
      </c>
      <c r="O2014">
        <v>99.350743187499987</v>
      </c>
      <c r="P2014" t="s">
        <v>614</v>
      </c>
    </row>
    <row r="2015" spans="1:17" hidden="1">
      <c r="A2015" t="s">
        <v>879</v>
      </c>
      <c r="B2015" t="s">
        <v>214</v>
      </c>
      <c r="C2015" t="s">
        <v>133</v>
      </c>
      <c r="D2015" t="s">
        <v>332</v>
      </c>
      <c r="E2015" t="s">
        <v>92</v>
      </c>
      <c r="F2015">
        <v>40700</v>
      </c>
      <c r="G2015" t="s">
        <v>784</v>
      </c>
      <c r="I2015" t="s">
        <v>617</v>
      </c>
      <c r="J2015">
        <v>2026</v>
      </c>
      <c r="K2015">
        <v>5</v>
      </c>
      <c r="L2015" t="s">
        <v>95</v>
      </c>
      <c r="M2015">
        <v>124.93054699999999</v>
      </c>
      <c r="N2015">
        <v>1</v>
      </c>
      <c r="O2015">
        <v>124.93054699999999</v>
      </c>
      <c r="P2015" t="s">
        <v>614</v>
      </c>
      <c r="Q2015">
        <v>1</v>
      </c>
    </row>
    <row r="2016" spans="1:17" hidden="1">
      <c r="A2016" t="s">
        <v>879</v>
      </c>
      <c r="B2016" t="s">
        <v>216</v>
      </c>
      <c r="C2016" t="s">
        <v>133</v>
      </c>
      <c r="D2016" t="s">
        <v>332</v>
      </c>
      <c r="E2016" t="s">
        <v>92</v>
      </c>
      <c r="F2016">
        <v>40700</v>
      </c>
      <c r="G2016" t="s">
        <v>784</v>
      </c>
      <c r="I2016" t="s">
        <v>636</v>
      </c>
      <c r="J2016">
        <v>2026</v>
      </c>
      <c r="K2016">
        <v>5</v>
      </c>
      <c r="L2016" t="s">
        <v>95</v>
      </c>
      <c r="M2016">
        <v>121.39385256249999</v>
      </c>
      <c r="N2016">
        <v>1</v>
      </c>
      <c r="O2016">
        <v>121.39385256249999</v>
      </c>
      <c r="P2016" t="s">
        <v>614</v>
      </c>
    </row>
    <row r="2017" spans="1:17" hidden="1">
      <c r="A2017" t="s">
        <v>879</v>
      </c>
      <c r="B2017" t="s">
        <v>216</v>
      </c>
      <c r="C2017" t="s">
        <v>133</v>
      </c>
      <c r="D2017" t="s">
        <v>332</v>
      </c>
      <c r="E2017" t="s">
        <v>92</v>
      </c>
      <c r="F2017">
        <v>40700</v>
      </c>
      <c r="G2017" t="s">
        <v>784</v>
      </c>
      <c r="I2017" t="s">
        <v>260</v>
      </c>
      <c r="J2017">
        <v>2026</v>
      </c>
      <c r="K2017">
        <v>5</v>
      </c>
      <c r="L2017" t="s">
        <v>95</v>
      </c>
      <c r="M2017">
        <v>304.50841137500004</v>
      </c>
      <c r="N2017">
        <v>1</v>
      </c>
      <c r="O2017">
        <v>304.50841137500004</v>
      </c>
      <c r="P2017" t="s">
        <v>614</v>
      </c>
    </row>
    <row r="2018" spans="1:17" hidden="1">
      <c r="A2018" t="s">
        <v>879</v>
      </c>
      <c r="B2018" t="s">
        <v>681</v>
      </c>
      <c r="C2018" t="s">
        <v>133</v>
      </c>
      <c r="D2018" t="s">
        <v>332</v>
      </c>
      <c r="E2018" t="s">
        <v>92</v>
      </c>
      <c r="F2018">
        <v>40700</v>
      </c>
      <c r="G2018" t="s">
        <v>784</v>
      </c>
      <c r="I2018" t="s">
        <v>636</v>
      </c>
      <c r="J2018">
        <v>2026</v>
      </c>
      <c r="K2018">
        <v>5</v>
      </c>
      <c r="L2018" t="s">
        <v>95</v>
      </c>
      <c r="M2018">
        <v>121.39385256249999</v>
      </c>
      <c r="N2018">
        <v>1</v>
      </c>
      <c r="O2018">
        <v>121.39385256249999</v>
      </c>
      <c r="P2018" t="s">
        <v>614</v>
      </c>
    </row>
    <row r="2019" spans="1:17" hidden="1">
      <c r="A2019" t="s">
        <v>879</v>
      </c>
      <c r="B2019" t="s">
        <v>681</v>
      </c>
      <c r="C2019" t="s">
        <v>133</v>
      </c>
      <c r="D2019" t="s">
        <v>332</v>
      </c>
      <c r="E2019" t="s">
        <v>106</v>
      </c>
      <c r="F2019">
        <v>40700</v>
      </c>
      <c r="G2019" t="s">
        <v>784</v>
      </c>
      <c r="I2019" t="s">
        <v>266</v>
      </c>
      <c r="J2019">
        <v>2026</v>
      </c>
      <c r="K2019">
        <v>5</v>
      </c>
      <c r="L2019" t="s">
        <v>95</v>
      </c>
      <c r="M2019">
        <v>198.70148637499997</v>
      </c>
      <c r="N2019">
        <v>1</v>
      </c>
      <c r="O2019">
        <v>198.70148637499997</v>
      </c>
      <c r="P2019" t="s">
        <v>614</v>
      </c>
    </row>
    <row r="2020" spans="1:17" hidden="1">
      <c r="A2020" t="s">
        <v>879</v>
      </c>
      <c r="B2020" t="s">
        <v>681</v>
      </c>
      <c r="C2020" t="s">
        <v>133</v>
      </c>
      <c r="D2020" t="s">
        <v>332</v>
      </c>
      <c r="E2020" t="s">
        <v>92</v>
      </c>
      <c r="F2020">
        <v>40700</v>
      </c>
      <c r="G2020" t="s">
        <v>784</v>
      </c>
      <c r="I2020" t="s">
        <v>260</v>
      </c>
      <c r="J2020">
        <v>2026</v>
      </c>
      <c r="K2020">
        <v>5</v>
      </c>
      <c r="L2020" t="s">
        <v>95</v>
      </c>
      <c r="M2020">
        <v>304.50841137500004</v>
      </c>
      <c r="N2020">
        <v>1</v>
      </c>
      <c r="O2020">
        <v>304.50841137500004</v>
      </c>
      <c r="P2020" t="s">
        <v>614</v>
      </c>
    </row>
    <row r="2021" spans="1:17" hidden="1">
      <c r="A2021" t="s">
        <v>879</v>
      </c>
      <c r="B2021" t="s">
        <v>682</v>
      </c>
      <c r="C2021" t="s">
        <v>133</v>
      </c>
      <c r="D2021" t="s">
        <v>332</v>
      </c>
      <c r="E2021" t="s">
        <v>103</v>
      </c>
      <c r="F2021">
        <v>40700</v>
      </c>
      <c r="G2021" t="s">
        <v>784</v>
      </c>
      <c r="I2021" t="s">
        <v>120</v>
      </c>
      <c r="J2021">
        <v>2026</v>
      </c>
      <c r="K2021">
        <v>5</v>
      </c>
      <c r="L2021" t="s">
        <v>95</v>
      </c>
      <c r="M2021">
        <v>217.90348387500001</v>
      </c>
      <c r="N2021">
        <v>1</v>
      </c>
      <c r="O2021">
        <v>217.90348387500001</v>
      </c>
      <c r="P2021" t="s">
        <v>614</v>
      </c>
      <c r="Q2021">
        <v>1</v>
      </c>
    </row>
    <row r="2022" spans="1:17" hidden="1">
      <c r="A2022" t="s">
        <v>879</v>
      </c>
      <c r="B2022" t="s">
        <v>682</v>
      </c>
      <c r="C2022" t="s">
        <v>133</v>
      </c>
      <c r="D2022" t="s">
        <v>332</v>
      </c>
      <c r="E2022" t="s">
        <v>92</v>
      </c>
      <c r="F2022">
        <v>40700</v>
      </c>
      <c r="G2022" t="s">
        <v>784</v>
      </c>
      <c r="I2022" t="s">
        <v>636</v>
      </c>
      <c r="J2022">
        <v>2026</v>
      </c>
      <c r="K2022">
        <v>5</v>
      </c>
      <c r="L2022" t="s">
        <v>95</v>
      </c>
      <c r="M2022">
        <v>728.36311537500001</v>
      </c>
      <c r="N2022">
        <v>1</v>
      </c>
      <c r="O2022">
        <v>728.36311537500001</v>
      </c>
      <c r="P2022" t="s">
        <v>614</v>
      </c>
    </row>
    <row r="2023" spans="1:17" hidden="1">
      <c r="A2023" t="s">
        <v>879</v>
      </c>
      <c r="B2023" t="s">
        <v>682</v>
      </c>
      <c r="C2023" t="s">
        <v>133</v>
      </c>
      <c r="D2023" t="s">
        <v>332</v>
      </c>
      <c r="E2023" t="s">
        <v>106</v>
      </c>
      <c r="F2023">
        <v>40700</v>
      </c>
      <c r="G2023" t="s">
        <v>784</v>
      </c>
      <c r="I2023" t="s">
        <v>266</v>
      </c>
      <c r="J2023">
        <v>2026</v>
      </c>
      <c r="K2023">
        <v>5</v>
      </c>
      <c r="L2023" t="s">
        <v>95</v>
      </c>
      <c r="M2023">
        <v>99.350743187499987</v>
      </c>
      <c r="N2023">
        <v>1</v>
      </c>
      <c r="O2023">
        <v>99.350743187499987</v>
      </c>
      <c r="P2023" t="s">
        <v>614</v>
      </c>
    </row>
    <row r="2024" spans="1:17" hidden="1">
      <c r="A2024" t="s">
        <v>879</v>
      </c>
      <c r="B2024" t="s">
        <v>682</v>
      </c>
      <c r="C2024" t="s">
        <v>133</v>
      </c>
      <c r="D2024" t="s">
        <v>332</v>
      </c>
      <c r="E2024" t="s">
        <v>103</v>
      </c>
      <c r="F2024">
        <v>40700</v>
      </c>
      <c r="G2024" t="s">
        <v>784</v>
      </c>
      <c r="I2024" t="s">
        <v>399</v>
      </c>
      <c r="J2024">
        <v>2026</v>
      </c>
      <c r="K2024">
        <v>5</v>
      </c>
      <c r="L2024" t="s">
        <v>95</v>
      </c>
      <c r="M2024">
        <v>54.676708187500004</v>
      </c>
      <c r="N2024">
        <v>1</v>
      </c>
      <c r="O2024">
        <v>54.676708187500004</v>
      </c>
      <c r="P2024" t="s">
        <v>614</v>
      </c>
      <c r="Q2024">
        <v>1</v>
      </c>
    </row>
    <row r="2025" spans="1:17" hidden="1">
      <c r="A2025" t="s">
        <v>879</v>
      </c>
      <c r="B2025" t="s">
        <v>682</v>
      </c>
      <c r="C2025" t="s">
        <v>133</v>
      </c>
      <c r="D2025" t="s">
        <v>332</v>
      </c>
      <c r="E2025" t="s">
        <v>92</v>
      </c>
      <c r="F2025">
        <v>40700</v>
      </c>
      <c r="G2025" t="s">
        <v>784</v>
      </c>
      <c r="I2025" t="s">
        <v>221</v>
      </c>
      <c r="J2025">
        <v>2026</v>
      </c>
      <c r="K2025">
        <v>5</v>
      </c>
      <c r="L2025" t="s">
        <v>95</v>
      </c>
      <c r="M2025">
        <v>123.00055031250001</v>
      </c>
      <c r="N2025">
        <v>1</v>
      </c>
      <c r="O2025">
        <v>123.00055031250001</v>
      </c>
      <c r="P2025" t="s">
        <v>614</v>
      </c>
    </row>
    <row r="2026" spans="1:17" hidden="1">
      <c r="A2026" t="s">
        <v>879</v>
      </c>
      <c r="B2026" t="s">
        <v>682</v>
      </c>
      <c r="C2026" t="s">
        <v>133</v>
      </c>
      <c r="D2026" t="s">
        <v>332</v>
      </c>
      <c r="E2026" t="s">
        <v>92</v>
      </c>
      <c r="F2026">
        <v>40700</v>
      </c>
      <c r="G2026" t="s">
        <v>784</v>
      </c>
      <c r="I2026" t="s">
        <v>260</v>
      </c>
      <c r="J2026">
        <v>2026</v>
      </c>
      <c r="K2026">
        <v>5</v>
      </c>
      <c r="L2026" t="s">
        <v>95</v>
      </c>
      <c r="M2026">
        <v>304.50841137500004</v>
      </c>
      <c r="N2026">
        <v>1</v>
      </c>
      <c r="O2026">
        <v>304.50841137500004</v>
      </c>
      <c r="P2026" t="s">
        <v>614</v>
      </c>
    </row>
    <row r="2027" spans="1:17" hidden="1">
      <c r="A2027" t="s">
        <v>879</v>
      </c>
      <c r="B2027" t="s">
        <v>682</v>
      </c>
      <c r="C2027" t="s">
        <v>133</v>
      </c>
      <c r="D2027" t="s">
        <v>332</v>
      </c>
      <c r="E2027" t="s">
        <v>105</v>
      </c>
      <c r="F2027">
        <v>40700</v>
      </c>
      <c r="G2027" t="s">
        <v>784</v>
      </c>
      <c r="I2027" t="s">
        <v>123</v>
      </c>
      <c r="J2027">
        <v>2026</v>
      </c>
      <c r="K2027">
        <v>5</v>
      </c>
      <c r="L2027" t="s">
        <v>95</v>
      </c>
      <c r="M2027">
        <v>132.45459499999996</v>
      </c>
      <c r="N2027">
        <v>1</v>
      </c>
      <c r="O2027">
        <v>132.45459499999996</v>
      </c>
      <c r="P2027" t="s">
        <v>614</v>
      </c>
    </row>
    <row r="2028" spans="1:17" hidden="1">
      <c r="A2028" t="s">
        <v>879</v>
      </c>
      <c r="B2028" t="s">
        <v>219</v>
      </c>
      <c r="C2028" t="s">
        <v>133</v>
      </c>
      <c r="D2028" t="s">
        <v>332</v>
      </c>
      <c r="E2028" t="s">
        <v>103</v>
      </c>
      <c r="F2028">
        <v>40700</v>
      </c>
      <c r="G2028" t="s">
        <v>784</v>
      </c>
      <c r="I2028" t="s">
        <v>120</v>
      </c>
      <c r="J2028">
        <v>2026</v>
      </c>
      <c r="K2028">
        <v>5</v>
      </c>
      <c r="L2028" t="s">
        <v>95</v>
      </c>
      <c r="M2028">
        <v>2077.8422713125001</v>
      </c>
      <c r="N2028">
        <v>1</v>
      </c>
      <c r="O2028">
        <v>2077.8422713125001</v>
      </c>
      <c r="P2028" t="s">
        <v>614</v>
      </c>
      <c r="Q2028">
        <v>1</v>
      </c>
    </row>
    <row r="2029" spans="1:17" hidden="1">
      <c r="A2029" t="s">
        <v>879</v>
      </c>
      <c r="B2029" t="s">
        <v>219</v>
      </c>
      <c r="C2029" t="s">
        <v>133</v>
      </c>
      <c r="D2029" t="s">
        <v>332</v>
      </c>
      <c r="E2029" t="s">
        <v>92</v>
      </c>
      <c r="F2029">
        <v>40700</v>
      </c>
      <c r="G2029" t="s">
        <v>784</v>
      </c>
      <c r="I2029" t="s">
        <v>636</v>
      </c>
      <c r="J2029">
        <v>2026</v>
      </c>
      <c r="K2029">
        <v>5</v>
      </c>
      <c r="L2029" t="s">
        <v>95</v>
      </c>
      <c r="M2029">
        <v>728.36311537500001</v>
      </c>
      <c r="N2029">
        <v>1</v>
      </c>
      <c r="O2029">
        <v>728.36311537500001</v>
      </c>
      <c r="P2029" t="s">
        <v>614</v>
      </c>
    </row>
    <row r="2030" spans="1:17" hidden="1">
      <c r="A2030" t="s">
        <v>879</v>
      </c>
      <c r="B2030" t="s">
        <v>219</v>
      </c>
      <c r="C2030" t="s">
        <v>133</v>
      </c>
      <c r="D2030" t="s">
        <v>332</v>
      </c>
      <c r="E2030" t="s">
        <v>106</v>
      </c>
      <c r="F2030">
        <v>40700</v>
      </c>
      <c r="G2030" t="s">
        <v>784</v>
      </c>
      <c r="I2030" t="s">
        <v>266</v>
      </c>
      <c r="J2030">
        <v>2026</v>
      </c>
      <c r="K2030">
        <v>5</v>
      </c>
      <c r="L2030" t="s">
        <v>95</v>
      </c>
      <c r="M2030">
        <v>198.70148637499997</v>
      </c>
      <c r="N2030">
        <v>1</v>
      </c>
      <c r="O2030">
        <v>198.70148637499997</v>
      </c>
      <c r="P2030" t="s">
        <v>614</v>
      </c>
    </row>
    <row r="2031" spans="1:17" hidden="1">
      <c r="A2031" t="s">
        <v>879</v>
      </c>
      <c r="B2031" t="s">
        <v>219</v>
      </c>
      <c r="C2031" t="s">
        <v>133</v>
      </c>
      <c r="D2031" t="s">
        <v>332</v>
      </c>
      <c r="E2031" t="s">
        <v>92</v>
      </c>
      <c r="F2031">
        <v>40700</v>
      </c>
      <c r="G2031" t="s">
        <v>784</v>
      </c>
      <c r="I2031" t="s">
        <v>221</v>
      </c>
      <c r="J2031">
        <v>2026</v>
      </c>
      <c r="K2031">
        <v>5</v>
      </c>
      <c r="L2031" t="s">
        <v>95</v>
      </c>
      <c r="M2031">
        <v>123.00055031250001</v>
      </c>
      <c r="N2031">
        <v>1</v>
      </c>
      <c r="O2031">
        <v>123.00055031250001</v>
      </c>
      <c r="P2031" t="s">
        <v>614</v>
      </c>
    </row>
    <row r="2032" spans="1:17" hidden="1">
      <c r="A2032" t="s">
        <v>879</v>
      </c>
      <c r="B2032" t="s">
        <v>219</v>
      </c>
      <c r="C2032" t="s">
        <v>133</v>
      </c>
      <c r="D2032" t="s">
        <v>332</v>
      </c>
      <c r="E2032" t="s">
        <v>92</v>
      </c>
      <c r="F2032">
        <v>40700</v>
      </c>
      <c r="G2032" t="s">
        <v>784</v>
      </c>
      <c r="I2032" t="s">
        <v>260</v>
      </c>
      <c r="J2032">
        <v>2026</v>
      </c>
      <c r="K2032">
        <v>5</v>
      </c>
      <c r="L2032" t="s">
        <v>95</v>
      </c>
      <c r="M2032">
        <v>304.50841137500004</v>
      </c>
      <c r="N2032">
        <v>1</v>
      </c>
      <c r="O2032">
        <v>304.50841137500004</v>
      </c>
      <c r="P2032" t="s">
        <v>614</v>
      </c>
    </row>
    <row r="2033" spans="1:17" hidden="1">
      <c r="A2033" t="s">
        <v>879</v>
      </c>
      <c r="B2033" t="s">
        <v>219</v>
      </c>
      <c r="C2033" t="s">
        <v>133</v>
      </c>
      <c r="D2033" t="s">
        <v>332</v>
      </c>
      <c r="E2033" t="s">
        <v>105</v>
      </c>
      <c r="F2033">
        <v>40700</v>
      </c>
      <c r="G2033" t="s">
        <v>784</v>
      </c>
      <c r="I2033" t="s">
        <v>123</v>
      </c>
      <c r="J2033">
        <v>2026</v>
      </c>
      <c r="K2033">
        <v>5</v>
      </c>
      <c r="L2033" t="s">
        <v>95</v>
      </c>
      <c r="M2033">
        <v>397.36378500000001</v>
      </c>
      <c r="N2033">
        <v>1</v>
      </c>
      <c r="O2033">
        <v>397.36378500000001</v>
      </c>
      <c r="P2033" t="s">
        <v>614</v>
      </c>
    </row>
    <row r="2034" spans="1:17" hidden="1">
      <c r="A2034" t="s">
        <v>879</v>
      </c>
      <c r="B2034" t="s">
        <v>219</v>
      </c>
      <c r="C2034" t="s">
        <v>133</v>
      </c>
      <c r="D2034" t="s">
        <v>332</v>
      </c>
      <c r="E2034" t="s">
        <v>106</v>
      </c>
      <c r="F2034">
        <v>40700</v>
      </c>
      <c r="G2034" t="s">
        <v>784</v>
      </c>
      <c r="I2034" t="s">
        <v>146</v>
      </c>
      <c r="J2034">
        <v>2026</v>
      </c>
      <c r="K2034">
        <v>5</v>
      </c>
      <c r="L2034" t="s">
        <v>95</v>
      </c>
      <c r="M2034">
        <v>198.70148637499997</v>
      </c>
      <c r="N2034">
        <v>1</v>
      </c>
      <c r="O2034">
        <v>198.70148637499997</v>
      </c>
      <c r="P2034" t="s">
        <v>614</v>
      </c>
    </row>
    <row r="2035" spans="1:17" hidden="1">
      <c r="A2035" t="s">
        <v>879</v>
      </c>
      <c r="B2035" t="s">
        <v>219</v>
      </c>
      <c r="C2035" t="s">
        <v>133</v>
      </c>
      <c r="D2035" t="s">
        <v>332</v>
      </c>
      <c r="E2035" t="s">
        <v>106</v>
      </c>
      <c r="F2035">
        <v>40700</v>
      </c>
      <c r="G2035" t="s">
        <v>784</v>
      </c>
      <c r="I2035" t="s">
        <v>664</v>
      </c>
      <c r="J2035">
        <v>2026</v>
      </c>
      <c r="K2035">
        <v>5</v>
      </c>
      <c r="L2035" t="s">
        <v>95</v>
      </c>
      <c r="M2035">
        <v>99.350743187499987</v>
      </c>
      <c r="N2035">
        <v>1</v>
      </c>
      <c r="O2035">
        <v>99.350743187499987</v>
      </c>
      <c r="P2035" t="s">
        <v>614</v>
      </c>
    </row>
    <row r="2036" spans="1:17" hidden="1">
      <c r="A2036" t="s">
        <v>879</v>
      </c>
      <c r="B2036" t="s">
        <v>222</v>
      </c>
      <c r="C2036" t="s">
        <v>133</v>
      </c>
      <c r="D2036" t="s">
        <v>332</v>
      </c>
      <c r="E2036" t="s">
        <v>92</v>
      </c>
      <c r="F2036">
        <v>40700</v>
      </c>
      <c r="G2036" t="s">
        <v>784</v>
      </c>
      <c r="I2036" t="s">
        <v>250</v>
      </c>
      <c r="J2036">
        <v>2026</v>
      </c>
      <c r="K2036">
        <v>5</v>
      </c>
      <c r="L2036" t="s">
        <v>95</v>
      </c>
      <c r="M2036">
        <v>61.495376687500006</v>
      </c>
      <c r="N2036">
        <v>1</v>
      </c>
      <c r="O2036">
        <v>61.495376687500006</v>
      </c>
      <c r="P2036" t="s">
        <v>614</v>
      </c>
    </row>
    <row r="2037" spans="1:17" hidden="1">
      <c r="A2037" t="s">
        <v>879</v>
      </c>
      <c r="B2037" t="s">
        <v>222</v>
      </c>
      <c r="C2037" t="s">
        <v>133</v>
      </c>
      <c r="D2037" t="s">
        <v>332</v>
      </c>
      <c r="E2037" t="s">
        <v>103</v>
      </c>
      <c r="F2037">
        <v>40700</v>
      </c>
      <c r="G2037" t="s">
        <v>784</v>
      </c>
      <c r="I2037" t="s">
        <v>130</v>
      </c>
      <c r="J2037">
        <v>2026</v>
      </c>
      <c r="K2037">
        <v>5</v>
      </c>
      <c r="L2037" t="s">
        <v>95</v>
      </c>
      <c r="M2037">
        <v>2527.2669821875002</v>
      </c>
      <c r="N2037">
        <v>1</v>
      </c>
      <c r="O2037">
        <v>2527.2669821875002</v>
      </c>
      <c r="P2037" t="s">
        <v>614</v>
      </c>
      <c r="Q2037">
        <v>1</v>
      </c>
    </row>
    <row r="2038" spans="1:17" hidden="1">
      <c r="A2038" t="s">
        <v>879</v>
      </c>
      <c r="B2038" t="s">
        <v>222</v>
      </c>
      <c r="C2038" t="s">
        <v>133</v>
      </c>
      <c r="D2038" t="s">
        <v>332</v>
      </c>
      <c r="E2038" t="s">
        <v>92</v>
      </c>
      <c r="F2038">
        <v>40700</v>
      </c>
      <c r="G2038" t="s">
        <v>784</v>
      </c>
      <c r="I2038" t="s">
        <v>636</v>
      </c>
      <c r="J2038">
        <v>2026</v>
      </c>
      <c r="K2038">
        <v>5</v>
      </c>
      <c r="L2038" t="s">
        <v>95</v>
      </c>
      <c r="M2038">
        <v>242.78770512499997</v>
      </c>
      <c r="N2038">
        <v>1</v>
      </c>
      <c r="O2038">
        <v>242.78770512499997</v>
      </c>
      <c r="P2038" t="s">
        <v>614</v>
      </c>
    </row>
    <row r="2039" spans="1:17" hidden="1">
      <c r="A2039" t="s">
        <v>879</v>
      </c>
      <c r="B2039" t="s">
        <v>222</v>
      </c>
      <c r="C2039" t="s">
        <v>133</v>
      </c>
      <c r="D2039" t="s">
        <v>332</v>
      </c>
      <c r="E2039" t="s">
        <v>92</v>
      </c>
      <c r="F2039">
        <v>40700</v>
      </c>
      <c r="G2039" t="s">
        <v>784</v>
      </c>
      <c r="I2039" t="s">
        <v>203</v>
      </c>
      <c r="J2039">
        <v>2026</v>
      </c>
      <c r="K2039">
        <v>5</v>
      </c>
      <c r="L2039" t="s">
        <v>95</v>
      </c>
      <c r="M2039">
        <v>173.97401612499999</v>
      </c>
      <c r="N2039">
        <v>1</v>
      </c>
      <c r="O2039">
        <v>173.97401612499999</v>
      </c>
      <c r="P2039" t="s">
        <v>614</v>
      </c>
      <c r="Q2039">
        <v>1</v>
      </c>
    </row>
    <row r="2040" spans="1:17" hidden="1">
      <c r="A2040" t="s">
        <v>879</v>
      </c>
      <c r="B2040" t="s">
        <v>222</v>
      </c>
      <c r="C2040" t="s">
        <v>133</v>
      </c>
      <c r="D2040" t="s">
        <v>332</v>
      </c>
      <c r="E2040" t="s">
        <v>92</v>
      </c>
      <c r="F2040">
        <v>40700</v>
      </c>
      <c r="G2040" t="s">
        <v>784</v>
      </c>
      <c r="I2040" t="s">
        <v>256</v>
      </c>
      <c r="J2040">
        <v>2026</v>
      </c>
      <c r="K2040">
        <v>5</v>
      </c>
      <c r="L2040" t="s">
        <v>95</v>
      </c>
      <c r="M2040">
        <v>333.56612799999999</v>
      </c>
      <c r="N2040">
        <v>1</v>
      </c>
      <c r="O2040">
        <v>333.56612799999999</v>
      </c>
      <c r="P2040" t="s">
        <v>614</v>
      </c>
      <c r="Q2040">
        <v>1</v>
      </c>
    </row>
    <row r="2041" spans="1:17" hidden="1">
      <c r="A2041" t="s">
        <v>879</v>
      </c>
      <c r="B2041" t="s">
        <v>222</v>
      </c>
      <c r="C2041" t="s">
        <v>133</v>
      </c>
      <c r="D2041" t="s">
        <v>332</v>
      </c>
      <c r="E2041" t="s">
        <v>106</v>
      </c>
      <c r="F2041">
        <v>40700</v>
      </c>
      <c r="G2041" t="s">
        <v>784</v>
      </c>
      <c r="I2041" t="s">
        <v>266</v>
      </c>
      <c r="J2041">
        <v>2026</v>
      </c>
      <c r="K2041">
        <v>5</v>
      </c>
      <c r="L2041" t="s">
        <v>95</v>
      </c>
      <c r="M2041">
        <v>99.350743187499987</v>
      </c>
      <c r="N2041">
        <v>1</v>
      </c>
      <c r="O2041">
        <v>99.350743187499987</v>
      </c>
      <c r="P2041" t="s">
        <v>614</v>
      </c>
    </row>
    <row r="2042" spans="1:17" hidden="1">
      <c r="A2042" t="s">
        <v>879</v>
      </c>
      <c r="B2042" t="s">
        <v>222</v>
      </c>
      <c r="C2042" t="s">
        <v>133</v>
      </c>
      <c r="D2042" t="s">
        <v>332</v>
      </c>
      <c r="E2042" t="s">
        <v>92</v>
      </c>
      <c r="F2042">
        <v>40700</v>
      </c>
      <c r="G2042" t="s">
        <v>784</v>
      </c>
      <c r="I2042" t="s">
        <v>204</v>
      </c>
      <c r="J2042">
        <v>2026</v>
      </c>
      <c r="K2042">
        <v>5</v>
      </c>
      <c r="L2042" t="s">
        <v>95</v>
      </c>
      <c r="M2042">
        <v>123.00055031250001</v>
      </c>
      <c r="N2042">
        <v>1</v>
      </c>
      <c r="O2042">
        <v>123.00055031250001</v>
      </c>
      <c r="P2042" t="s">
        <v>614</v>
      </c>
    </row>
    <row r="2043" spans="1:17" hidden="1">
      <c r="A2043" t="s">
        <v>879</v>
      </c>
      <c r="B2043" t="s">
        <v>222</v>
      </c>
      <c r="C2043" t="s">
        <v>133</v>
      </c>
      <c r="D2043" t="s">
        <v>332</v>
      </c>
      <c r="E2043" t="s">
        <v>92</v>
      </c>
      <c r="F2043">
        <v>40700</v>
      </c>
      <c r="G2043" t="s">
        <v>784</v>
      </c>
      <c r="I2043" t="s">
        <v>257</v>
      </c>
      <c r="J2043">
        <v>2026</v>
      </c>
      <c r="K2043">
        <v>5</v>
      </c>
      <c r="L2043" t="s">
        <v>95</v>
      </c>
      <c r="M2043">
        <v>295.18172687500004</v>
      </c>
      <c r="N2043">
        <v>1</v>
      </c>
      <c r="O2043">
        <v>295.18172687500004</v>
      </c>
      <c r="P2043" t="s">
        <v>614</v>
      </c>
    </row>
    <row r="2044" spans="1:17" hidden="1">
      <c r="A2044" t="s">
        <v>879</v>
      </c>
      <c r="B2044" t="s">
        <v>222</v>
      </c>
      <c r="C2044" t="s">
        <v>133</v>
      </c>
      <c r="D2044" t="s">
        <v>332</v>
      </c>
      <c r="E2044" t="s">
        <v>92</v>
      </c>
      <c r="F2044">
        <v>40700</v>
      </c>
      <c r="G2044" t="s">
        <v>784</v>
      </c>
      <c r="I2044" t="s">
        <v>221</v>
      </c>
      <c r="J2044">
        <v>2026</v>
      </c>
      <c r="K2044">
        <v>5</v>
      </c>
      <c r="L2044" t="s">
        <v>95</v>
      </c>
      <c r="M2044">
        <v>246.00110062500002</v>
      </c>
      <c r="N2044">
        <v>1</v>
      </c>
      <c r="O2044">
        <v>246.00110062500002</v>
      </c>
      <c r="P2044" t="s">
        <v>614</v>
      </c>
    </row>
    <row r="2045" spans="1:17" hidden="1">
      <c r="A2045" t="s">
        <v>879</v>
      </c>
      <c r="B2045" t="s">
        <v>222</v>
      </c>
      <c r="C2045" t="s">
        <v>133</v>
      </c>
      <c r="D2045" t="s">
        <v>332</v>
      </c>
      <c r="E2045" t="s">
        <v>92</v>
      </c>
      <c r="F2045">
        <v>40700</v>
      </c>
      <c r="G2045" t="s">
        <v>784</v>
      </c>
      <c r="I2045" t="s">
        <v>260</v>
      </c>
      <c r="J2045">
        <v>2026</v>
      </c>
      <c r="K2045">
        <v>5</v>
      </c>
      <c r="L2045" t="s">
        <v>95</v>
      </c>
      <c r="M2045">
        <v>304.50841137500004</v>
      </c>
      <c r="N2045">
        <v>1</v>
      </c>
      <c r="O2045">
        <v>304.50841137500004</v>
      </c>
      <c r="P2045" t="s">
        <v>614</v>
      </c>
    </row>
    <row r="2046" spans="1:17" hidden="1">
      <c r="A2046" t="s">
        <v>879</v>
      </c>
      <c r="B2046" t="s">
        <v>222</v>
      </c>
      <c r="C2046" t="s">
        <v>133</v>
      </c>
      <c r="D2046" t="s">
        <v>332</v>
      </c>
      <c r="E2046" t="s">
        <v>92</v>
      </c>
      <c r="F2046">
        <v>40700</v>
      </c>
      <c r="G2046" t="s">
        <v>784</v>
      </c>
      <c r="I2046" t="s">
        <v>141</v>
      </c>
      <c r="J2046">
        <v>2026</v>
      </c>
      <c r="K2046">
        <v>5</v>
      </c>
      <c r="L2046" t="s">
        <v>95</v>
      </c>
      <c r="M2046">
        <v>123.00055031250001</v>
      </c>
      <c r="N2046">
        <v>1</v>
      </c>
      <c r="O2046">
        <v>123.00055031250001</v>
      </c>
      <c r="P2046" t="s">
        <v>614</v>
      </c>
    </row>
    <row r="2047" spans="1:17" hidden="1">
      <c r="A2047" t="s">
        <v>879</v>
      </c>
      <c r="B2047" t="s">
        <v>222</v>
      </c>
      <c r="C2047" t="s">
        <v>133</v>
      </c>
      <c r="D2047" t="s">
        <v>332</v>
      </c>
      <c r="E2047" t="s">
        <v>106</v>
      </c>
      <c r="F2047">
        <v>40700</v>
      </c>
      <c r="G2047" t="s">
        <v>784</v>
      </c>
      <c r="I2047" t="s">
        <v>146</v>
      </c>
      <c r="J2047">
        <v>2026</v>
      </c>
      <c r="K2047">
        <v>5</v>
      </c>
      <c r="L2047" t="s">
        <v>95</v>
      </c>
      <c r="M2047">
        <v>99.350743187499987</v>
      </c>
      <c r="N2047">
        <v>1</v>
      </c>
      <c r="O2047">
        <v>99.350743187499987</v>
      </c>
      <c r="P2047" t="s">
        <v>614</v>
      </c>
    </row>
    <row r="2048" spans="1:17" hidden="1">
      <c r="A2048" t="s">
        <v>879</v>
      </c>
      <c r="B2048" t="s">
        <v>222</v>
      </c>
      <c r="C2048" t="s">
        <v>133</v>
      </c>
      <c r="D2048" t="s">
        <v>332</v>
      </c>
      <c r="E2048" t="s">
        <v>106</v>
      </c>
      <c r="F2048">
        <v>40700</v>
      </c>
      <c r="G2048" t="s">
        <v>784</v>
      </c>
      <c r="I2048" t="s">
        <v>163</v>
      </c>
      <c r="J2048">
        <v>2026</v>
      </c>
      <c r="K2048">
        <v>5</v>
      </c>
      <c r="L2048" t="s">
        <v>95</v>
      </c>
      <c r="M2048">
        <v>170.29036762500002</v>
      </c>
      <c r="N2048">
        <v>1</v>
      </c>
      <c r="O2048">
        <v>170.29036762500002</v>
      </c>
      <c r="P2048" t="s">
        <v>614</v>
      </c>
    </row>
    <row r="2049" spans="1:17" hidden="1">
      <c r="A2049" t="s">
        <v>879</v>
      </c>
      <c r="B2049" t="s">
        <v>222</v>
      </c>
      <c r="C2049" t="s">
        <v>133</v>
      </c>
      <c r="D2049" t="s">
        <v>332</v>
      </c>
      <c r="E2049" t="s">
        <v>92</v>
      </c>
      <c r="F2049">
        <v>40700</v>
      </c>
      <c r="G2049" t="s">
        <v>784</v>
      </c>
      <c r="I2049" t="s">
        <v>617</v>
      </c>
      <c r="J2049">
        <v>2026</v>
      </c>
      <c r="K2049">
        <v>5</v>
      </c>
      <c r="L2049" t="s">
        <v>95</v>
      </c>
      <c r="M2049">
        <v>124.93054699999999</v>
      </c>
      <c r="N2049">
        <v>1</v>
      </c>
      <c r="O2049">
        <v>124.93054699999999</v>
      </c>
      <c r="P2049" t="s">
        <v>614</v>
      </c>
      <c r="Q2049">
        <v>1</v>
      </c>
    </row>
    <row r="2050" spans="1:17" hidden="1">
      <c r="A2050" t="s">
        <v>879</v>
      </c>
      <c r="B2050" t="s">
        <v>222</v>
      </c>
      <c r="C2050" t="s">
        <v>133</v>
      </c>
      <c r="D2050" t="s">
        <v>332</v>
      </c>
      <c r="E2050" t="s">
        <v>92</v>
      </c>
      <c r="F2050">
        <v>40700</v>
      </c>
      <c r="G2050" t="s">
        <v>784</v>
      </c>
      <c r="I2050" t="s">
        <v>683</v>
      </c>
      <c r="J2050">
        <v>2026</v>
      </c>
      <c r="K2050">
        <v>5</v>
      </c>
      <c r="L2050" t="s">
        <v>95</v>
      </c>
      <c r="M2050">
        <v>374.79164099999997</v>
      </c>
      <c r="N2050">
        <v>1</v>
      </c>
      <c r="O2050">
        <v>374.79164099999997</v>
      </c>
      <c r="P2050" t="s">
        <v>614</v>
      </c>
      <c r="Q2050">
        <v>1</v>
      </c>
    </row>
    <row r="2051" spans="1:17" hidden="1">
      <c r="A2051" t="s">
        <v>879</v>
      </c>
      <c r="B2051" t="s">
        <v>223</v>
      </c>
      <c r="C2051" t="s">
        <v>133</v>
      </c>
      <c r="D2051" t="s">
        <v>332</v>
      </c>
      <c r="E2051" t="s">
        <v>103</v>
      </c>
      <c r="F2051">
        <v>40700</v>
      </c>
      <c r="G2051" t="s">
        <v>784</v>
      </c>
      <c r="I2051" t="s">
        <v>130</v>
      </c>
      <c r="J2051">
        <v>2026</v>
      </c>
      <c r="K2051">
        <v>5</v>
      </c>
      <c r="L2051" t="s">
        <v>95</v>
      </c>
      <c r="M2051">
        <v>1309.4586662499999</v>
      </c>
      <c r="N2051">
        <v>1</v>
      </c>
      <c r="O2051">
        <v>1309.4586662499999</v>
      </c>
      <c r="P2051" t="s">
        <v>614</v>
      </c>
      <c r="Q2051">
        <v>1</v>
      </c>
    </row>
    <row r="2052" spans="1:17" hidden="1">
      <c r="A2052" t="s">
        <v>879</v>
      </c>
      <c r="B2052" t="s">
        <v>223</v>
      </c>
      <c r="C2052" t="s">
        <v>133</v>
      </c>
      <c r="D2052" t="s">
        <v>332</v>
      </c>
      <c r="E2052" t="s">
        <v>106</v>
      </c>
      <c r="F2052">
        <v>40700</v>
      </c>
      <c r="G2052" t="s">
        <v>784</v>
      </c>
      <c r="I2052" t="s">
        <v>266</v>
      </c>
      <c r="J2052">
        <v>2026</v>
      </c>
      <c r="K2052">
        <v>5</v>
      </c>
      <c r="L2052" t="s">
        <v>95</v>
      </c>
      <c r="M2052">
        <v>596.10445912500006</v>
      </c>
      <c r="N2052">
        <v>1</v>
      </c>
      <c r="O2052">
        <v>596.10445912500006</v>
      </c>
      <c r="P2052" t="s">
        <v>614</v>
      </c>
    </row>
    <row r="2053" spans="1:17" hidden="1">
      <c r="A2053" t="s">
        <v>879</v>
      </c>
      <c r="B2053" t="s">
        <v>223</v>
      </c>
      <c r="C2053" t="s">
        <v>133</v>
      </c>
      <c r="D2053" t="s">
        <v>332</v>
      </c>
      <c r="E2053" t="s">
        <v>92</v>
      </c>
      <c r="F2053">
        <v>40700</v>
      </c>
      <c r="G2053" t="s">
        <v>784</v>
      </c>
      <c r="I2053" t="s">
        <v>221</v>
      </c>
      <c r="J2053">
        <v>2026</v>
      </c>
      <c r="K2053">
        <v>5</v>
      </c>
      <c r="L2053" t="s">
        <v>95</v>
      </c>
      <c r="M2053">
        <v>615.00275156250007</v>
      </c>
      <c r="N2053">
        <v>1</v>
      </c>
      <c r="O2053">
        <v>615.00275156250007</v>
      </c>
      <c r="P2053" t="s">
        <v>614</v>
      </c>
    </row>
    <row r="2054" spans="1:17" hidden="1">
      <c r="A2054" t="s">
        <v>879</v>
      </c>
      <c r="B2054" t="s">
        <v>223</v>
      </c>
      <c r="C2054" t="s">
        <v>133</v>
      </c>
      <c r="D2054" t="s">
        <v>332</v>
      </c>
      <c r="E2054" t="s">
        <v>92</v>
      </c>
      <c r="F2054">
        <v>40700</v>
      </c>
      <c r="G2054" t="s">
        <v>784</v>
      </c>
      <c r="I2054" t="s">
        <v>260</v>
      </c>
      <c r="J2054">
        <v>2026</v>
      </c>
      <c r="K2054">
        <v>5</v>
      </c>
      <c r="L2054" t="s">
        <v>95</v>
      </c>
      <c r="M2054">
        <v>304.50841137500004</v>
      </c>
      <c r="N2054">
        <v>1</v>
      </c>
      <c r="O2054">
        <v>304.50841137500004</v>
      </c>
      <c r="P2054" t="s">
        <v>614</v>
      </c>
    </row>
    <row r="2055" spans="1:17" hidden="1">
      <c r="A2055" t="s">
        <v>879</v>
      </c>
      <c r="B2055" t="s">
        <v>224</v>
      </c>
      <c r="C2055" t="s">
        <v>133</v>
      </c>
      <c r="D2055" t="s">
        <v>332</v>
      </c>
      <c r="E2055" t="s">
        <v>106</v>
      </c>
      <c r="F2055">
        <v>40700</v>
      </c>
      <c r="G2055" t="s">
        <v>784</v>
      </c>
      <c r="I2055" t="s">
        <v>266</v>
      </c>
      <c r="J2055">
        <v>2026</v>
      </c>
      <c r="K2055">
        <v>5</v>
      </c>
      <c r="L2055" t="s">
        <v>95</v>
      </c>
      <c r="M2055">
        <v>99.350743187499987</v>
      </c>
      <c r="N2055">
        <v>1</v>
      </c>
      <c r="O2055">
        <v>99.350743187499987</v>
      </c>
      <c r="P2055" t="s">
        <v>614</v>
      </c>
    </row>
    <row r="2056" spans="1:17" hidden="1">
      <c r="A2056" t="s">
        <v>879</v>
      </c>
      <c r="B2056" t="s">
        <v>224</v>
      </c>
      <c r="C2056" t="s">
        <v>133</v>
      </c>
      <c r="D2056" t="s">
        <v>332</v>
      </c>
      <c r="E2056" t="s">
        <v>92</v>
      </c>
      <c r="F2056">
        <v>40700</v>
      </c>
      <c r="G2056" t="s">
        <v>784</v>
      </c>
      <c r="I2056" t="s">
        <v>260</v>
      </c>
      <c r="J2056">
        <v>2026</v>
      </c>
      <c r="K2056">
        <v>5</v>
      </c>
      <c r="L2056" t="s">
        <v>95</v>
      </c>
      <c r="M2056">
        <v>304.50841137500004</v>
      </c>
      <c r="N2056">
        <v>1</v>
      </c>
      <c r="O2056">
        <v>304.50841137500004</v>
      </c>
      <c r="P2056" t="s">
        <v>614</v>
      </c>
    </row>
    <row r="2057" spans="1:17" hidden="1">
      <c r="A2057" t="s">
        <v>879</v>
      </c>
      <c r="B2057" t="s">
        <v>224</v>
      </c>
      <c r="C2057" t="s">
        <v>133</v>
      </c>
      <c r="D2057" t="s">
        <v>332</v>
      </c>
      <c r="E2057" t="s">
        <v>106</v>
      </c>
      <c r="F2057">
        <v>40700</v>
      </c>
      <c r="G2057" t="s">
        <v>784</v>
      </c>
      <c r="I2057" t="s">
        <v>163</v>
      </c>
      <c r="J2057">
        <v>2026</v>
      </c>
      <c r="K2057">
        <v>5</v>
      </c>
      <c r="L2057" t="s">
        <v>95</v>
      </c>
      <c r="M2057">
        <v>170.29036762500002</v>
      </c>
      <c r="N2057">
        <v>1</v>
      </c>
      <c r="O2057">
        <v>170.29036762500002</v>
      </c>
      <c r="P2057" t="s">
        <v>614</v>
      </c>
    </row>
    <row r="2058" spans="1:17" hidden="1">
      <c r="A2058" t="s">
        <v>879</v>
      </c>
      <c r="B2058" t="s">
        <v>226</v>
      </c>
      <c r="C2058" t="s">
        <v>133</v>
      </c>
      <c r="D2058" t="s">
        <v>332</v>
      </c>
      <c r="E2058" t="s">
        <v>103</v>
      </c>
      <c r="F2058">
        <v>40700</v>
      </c>
      <c r="G2058" t="s">
        <v>784</v>
      </c>
      <c r="I2058" t="s">
        <v>120</v>
      </c>
      <c r="J2058">
        <v>2026</v>
      </c>
      <c r="K2058">
        <v>5</v>
      </c>
      <c r="L2058" t="s">
        <v>95</v>
      </c>
      <c r="M2058">
        <v>364.13257300000004</v>
      </c>
      <c r="N2058">
        <v>1</v>
      </c>
      <c r="O2058">
        <v>364.13257300000004</v>
      </c>
      <c r="P2058" t="s">
        <v>614</v>
      </c>
      <c r="Q2058">
        <v>1</v>
      </c>
    </row>
    <row r="2059" spans="1:17" hidden="1">
      <c r="A2059" t="s">
        <v>879</v>
      </c>
      <c r="B2059" t="s">
        <v>226</v>
      </c>
      <c r="C2059" t="s">
        <v>133</v>
      </c>
      <c r="D2059" t="s">
        <v>332</v>
      </c>
      <c r="E2059" t="s">
        <v>106</v>
      </c>
      <c r="F2059">
        <v>40700</v>
      </c>
      <c r="G2059" t="s">
        <v>784</v>
      </c>
      <c r="I2059" t="s">
        <v>266</v>
      </c>
      <c r="J2059">
        <v>2026</v>
      </c>
      <c r="K2059">
        <v>5</v>
      </c>
      <c r="L2059" t="s">
        <v>95</v>
      </c>
      <c r="M2059">
        <v>99.350743187499987</v>
      </c>
      <c r="N2059">
        <v>1</v>
      </c>
      <c r="O2059">
        <v>99.350743187499987</v>
      </c>
      <c r="P2059" t="s">
        <v>614</v>
      </c>
    </row>
    <row r="2060" spans="1:17" hidden="1">
      <c r="A2060" t="s">
        <v>879</v>
      </c>
      <c r="B2060" t="s">
        <v>226</v>
      </c>
      <c r="C2060" t="s">
        <v>133</v>
      </c>
      <c r="D2060" t="s">
        <v>332</v>
      </c>
      <c r="E2060" t="s">
        <v>92</v>
      </c>
      <c r="F2060">
        <v>40700</v>
      </c>
      <c r="G2060" t="s">
        <v>784</v>
      </c>
      <c r="I2060" t="s">
        <v>260</v>
      </c>
      <c r="J2060">
        <v>2026</v>
      </c>
      <c r="K2060">
        <v>5</v>
      </c>
      <c r="L2060" t="s">
        <v>95</v>
      </c>
      <c r="M2060">
        <v>304.50841137500004</v>
      </c>
      <c r="N2060">
        <v>1</v>
      </c>
      <c r="O2060">
        <v>304.50841137500004</v>
      </c>
      <c r="P2060" t="s">
        <v>614</v>
      </c>
    </row>
    <row r="2061" spans="1:17" hidden="1">
      <c r="A2061" t="s">
        <v>879</v>
      </c>
      <c r="B2061" t="s">
        <v>226</v>
      </c>
      <c r="C2061" t="s">
        <v>133</v>
      </c>
      <c r="D2061" t="s">
        <v>332</v>
      </c>
      <c r="E2061" t="s">
        <v>105</v>
      </c>
      <c r="F2061">
        <v>40700</v>
      </c>
      <c r="G2061" t="s">
        <v>784</v>
      </c>
      <c r="I2061" t="s">
        <v>123</v>
      </c>
      <c r="J2061">
        <v>2026</v>
      </c>
      <c r="K2061">
        <v>5</v>
      </c>
      <c r="L2061" t="s">
        <v>95</v>
      </c>
      <c r="M2061">
        <v>132.45459499999996</v>
      </c>
      <c r="N2061">
        <v>1</v>
      </c>
      <c r="O2061">
        <v>132.45459499999996</v>
      </c>
      <c r="P2061" t="s">
        <v>614</v>
      </c>
    </row>
    <row r="2062" spans="1:17" hidden="1">
      <c r="A2062" t="s">
        <v>879</v>
      </c>
      <c r="B2062" t="s">
        <v>684</v>
      </c>
      <c r="C2062" t="s">
        <v>133</v>
      </c>
      <c r="D2062" t="s">
        <v>332</v>
      </c>
      <c r="E2062" t="s">
        <v>103</v>
      </c>
      <c r="F2062">
        <v>40700</v>
      </c>
      <c r="G2062" t="s">
        <v>784</v>
      </c>
      <c r="I2062" t="s">
        <v>130</v>
      </c>
      <c r="J2062">
        <v>2026</v>
      </c>
      <c r="K2062">
        <v>5</v>
      </c>
      <c r="L2062" t="s">
        <v>95</v>
      </c>
      <c r="M2062">
        <v>546.6789094374999</v>
      </c>
      <c r="N2062">
        <v>1</v>
      </c>
      <c r="O2062">
        <v>546.6789094374999</v>
      </c>
      <c r="P2062" t="s">
        <v>614</v>
      </c>
      <c r="Q2062">
        <v>1</v>
      </c>
    </row>
    <row r="2063" spans="1:17" hidden="1">
      <c r="A2063" t="s">
        <v>879</v>
      </c>
      <c r="B2063" t="s">
        <v>684</v>
      </c>
      <c r="C2063" t="s">
        <v>133</v>
      </c>
      <c r="D2063" t="s">
        <v>332</v>
      </c>
      <c r="E2063" t="s">
        <v>92</v>
      </c>
      <c r="F2063">
        <v>40700</v>
      </c>
      <c r="G2063" t="s">
        <v>784</v>
      </c>
      <c r="I2063" t="s">
        <v>203</v>
      </c>
      <c r="J2063">
        <v>2026</v>
      </c>
      <c r="K2063">
        <v>5</v>
      </c>
      <c r="L2063" t="s">
        <v>95</v>
      </c>
      <c r="M2063">
        <v>173.97401612499999</v>
      </c>
      <c r="N2063">
        <v>1</v>
      </c>
      <c r="O2063">
        <v>173.97401612499999</v>
      </c>
      <c r="P2063" t="s">
        <v>614</v>
      </c>
      <c r="Q2063">
        <v>1</v>
      </c>
    </row>
    <row r="2064" spans="1:17" hidden="1">
      <c r="A2064" t="s">
        <v>879</v>
      </c>
      <c r="B2064" t="s">
        <v>684</v>
      </c>
      <c r="C2064" t="s">
        <v>133</v>
      </c>
      <c r="D2064" t="s">
        <v>332</v>
      </c>
      <c r="E2064" t="s">
        <v>92</v>
      </c>
      <c r="F2064">
        <v>40700</v>
      </c>
      <c r="G2064" t="s">
        <v>784</v>
      </c>
      <c r="I2064" t="s">
        <v>256</v>
      </c>
      <c r="J2064">
        <v>2026</v>
      </c>
      <c r="K2064">
        <v>5</v>
      </c>
      <c r="L2064" t="s">
        <v>95</v>
      </c>
      <c r="M2064">
        <v>333.56612799999999</v>
      </c>
      <c r="N2064">
        <v>1</v>
      </c>
      <c r="O2064">
        <v>333.56612799999999</v>
      </c>
      <c r="P2064" t="s">
        <v>614</v>
      </c>
      <c r="Q2064">
        <v>1</v>
      </c>
    </row>
    <row r="2065" spans="1:17" hidden="1">
      <c r="A2065" t="s">
        <v>879</v>
      </c>
      <c r="B2065" t="s">
        <v>684</v>
      </c>
      <c r="C2065" t="s">
        <v>133</v>
      </c>
      <c r="D2065" t="s">
        <v>332</v>
      </c>
      <c r="E2065" t="s">
        <v>92</v>
      </c>
      <c r="F2065">
        <v>40700</v>
      </c>
      <c r="G2065" t="s">
        <v>784</v>
      </c>
      <c r="I2065" t="s">
        <v>204</v>
      </c>
      <c r="J2065">
        <v>2026</v>
      </c>
      <c r="K2065">
        <v>5</v>
      </c>
      <c r="L2065" t="s">
        <v>95</v>
      </c>
      <c r="M2065">
        <v>123.00055031250001</v>
      </c>
      <c r="N2065">
        <v>1</v>
      </c>
      <c r="O2065">
        <v>123.00055031250001</v>
      </c>
      <c r="P2065" t="s">
        <v>614</v>
      </c>
    </row>
    <row r="2066" spans="1:17" hidden="1">
      <c r="A2066" t="s">
        <v>879</v>
      </c>
      <c r="B2066" t="s">
        <v>684</v>
      </c>
      <c r="C2066" t="s">
        <v>133</v>
      </c>
      <c r="D2066" t="s">
        <v>332</v>
      </c>
      <c r="E2066" t="s">
        <v>92</v>
      </c>
      <c r="F2066">
        <v>40700</v>
      </c>
      <c r="G2066" t="s">
        <v>784</v>
      </c>
      <c r="I2066" t="s">
        <v>257</v>
      </c>
      <c r="J2066">
        <v>2026</v>
      </c>
      <c r="K2066">
        <v>5</v>
      </c>
      <c r="L2066" t="s">
        <v>95</v>
      </c>
      <c r="M2066">
        <v>295.18172687500004</v>
      </c>
      <c r="N2066">
        <v>1</v>
      </c>
      <c r="O2066">
        <v>295.18172687500004</v>
      </c>
      <c r="P2066" t="s">
        <v>614</v>
      </c>
    </row>
    <row r="2067" spans="1:17" hidden="1">
      <c r="A2067" t="s">
        <v>879</v>
      </c>
      <c r="B2067" t="s">
        <v>684</v>
      </c>
      <c r="C2067" t="s">
        <v>133</v>
      </c>
      <c r="D2067" t="s">
        <v>332</v>
      </c>
      <c r="E2067" t="s">
        <v>92</v>
      </c>
      <c r="F2067">
        <v>40700</v>
      </c>
      <c r="G2067" t="s">
        <v>784</v>
      </c>
      <c r="I2067" t="s">
        <v>260</v>
      </c>
      <c r="J2067">
        <v>2026</v>
      </c>
      <c r="K2067">
        <v>5</v>
      </c>
      <c r="L2067" t="s">
        <v>95</v>
      </c>
      <c r="M2067">
        <v>304.50841137500004</v>
      </c>
      <c r="N2067">
        <v>1</v>
      </c>
      <c r="O2067">
        <v>304.50841137500004</v>
      </c>
      <c r="P2067" t="s">
        <v>614</v>
      </c>
    </row>
    <row r="2068" spans="1:17" hidden="1">
      <c r="A2068" t="s">
        <v>879</v>
      </c>
      <c r="B2068" t="s">
        <v>684</v>
      </c>
      <c r="C2068" t="s">
        <v>133</v>
      </c>
      <c r="D2068" t="s">
        <v>332</v>
      </c>
      <c r="E2068" t="s">
        <v>106</v>
      </c>
      <c r="F2068">
        <v>40700</v>
      </c>
      <c r="G2068" t="s">
        <v>784</v>
      </c>
      <c r="I2068" t="s">
        <v>146</v>
      </c>
      <c r="J2068">
        <v>2026</v>
      </c>
      <c r="K2068">
        <v>5</v>
      </c>
      <c r="L2068" t="s">
        <v>95</v>
      </c>
      <c r="M2068">
        <v>99.350743187499987</v>
      </c>
      <c r="N2068">
        <v>1</v>
      </c>
      <c r="O2068">
        <v>99.350743187499987</v>
      </c>
      <c r="P2068" t="s">
        <v>614</v>
      </c>
    </row>
    <row r="2069" spans="1:17" hidden="1">
      <c r="A2069" t="s">
        <v>879</v>
      </c>
      <c r="B2069" t="s">
        <v>684</v>
      </c>
      <c r="C2069" t="s">
        <v>133</v>
      </c>
      <c r="D2069" t="s">
        <v>332</v>
      </c>
      <c r="E2069" t="s">
        <v>106</v>
      </c>
      <c r="F2069">
        <v>40700</v>
      </c>
      <c r="G2069" t="s">
        <v>784</v>
      </c>
      <c r="I2069" t="s">
        <v>664</v>
      </c>
      <c r="J2069">
        <v>2026</v>
      </c>
      <c r="K2069">
        <v>5</v>
      </c>
      <c r="L2069" t="s">
        <v>95</v>
      </c>
      <c r="M2069">
        <v>99.350743187499987</v>
      </c>
      <c r="N2069">
        <v>1</v>
      </c>
      <c r="O2069">
        <v>99.350743187499987</v>
      </c>
      <c r="P2069" t="s">
        <v>614</v>
      </c>
    </row>
    <row r="2070" spans="1:17" hidden="1">
      <c r="A2070" t="s">
        <v>879</v>
      </c>
      <c r="B2070" t="s">
        <v>684</v>
      </c>
      <c r="C2070" t="s">
        <v>133</v>
      </c>
      <c r="D2070" t="s">
        <v>332</v>
      </c>
      <c r="E2070" t="s">
        <v>106</v>
      </c>
      <c r="F2070">
        <v>40700</v>
      </c>
      <c r="G2070" t="s">
        <v>784</v>
      </c>
      <c r="I2070" t="s">
        <v>163</v>
      </c>
      <c r="J2070">
        <v>2026</v>
      </c>
      <c r="K2070">
        <v>5</v>
      </c>
      <c r="L2070" t="s">
        <v>95</v>
      </c>
      <c r="M2070">
        <v>510.87110287500008</v>
      </c>
      <c r="N2070">
        <v>1</v>
      </c>
      <c r="O2070">
        <v>510.87110287500008</v>
      </c>
      <c r="P2070" t="s">
        <v>614</v>
      </c>
    </row>
    <row r="2071" spans="1:17" hidden="1">
      <c r="A2071" t="s">
        <v>879</v>
      </c>
      <c r="B2071" t="s">
        <v>684</v>
      </c>
      <c r="C2071" t="s">
        <v>133</v>
      </c>
      <c r="D2071" t="s">
        <v>332</v>
      </c>
      <c r="E2071" t="s">
        <v>92</v>
      </c>
      <c r="F2071">
        <v>40700</v>
      </c>
      <c r="G2071" t="s">
        <v>784</v>
      </c>
      <c r="I2071" t="s">
        <v>617</v>
      </c>
      <c r="J2071">
        <v>2026</v>
      </c>
      <c r="K2071">
        <v>5</v>
      </c>
      <c r="L2071" t="s">
        <v>95</v>
      </c>
      <c r="M2071">
        <v>124.93054699999999</v>
      </c>
      <c r="N2071">
        <v>1</v>
      </c>
      <c r="O2071">
        <v>124.93054699999999</v>
      </c>
      <c r="P2071" t="s">
        <v>614</v>
      </c>
      <c r="Q2071">
        <v>1</v>
      </c>
    </row>
    <row r="2072" spans="1:17" hidden="1">
      <c r="A2072" t="s">
        <v>879</v>
      </c>
      <c r="B2072" t="s">
        <v>684</v>
      </c>
      <c r="C2072" t="s">
        <v>133</v>
      </c>
      <c r="D2072" t="s">
        <v>332</v>
      </c>
      <c r="E2072" t="s">
        <v>92</v>
      </c>
      <c r="F2072">
        <v>40700</v>
      </c>
      <c r="G2072" t="s">
        <v>784</v>
      </c>
      <c r="I2072" t="s">
        <v>683</v>
      </c>
      <c r="J2072">
        <v>2026</v>
      </c>
      <c r="K2072">
        <v>5</v>
      </c>
      <c r="L2072" t="s">
        <v>95</v>
      </c>
      <c r="M2072">
        <v>374.79164099999997</v>
      </c>
      <c r="N2072">
        <v>1</v>
      </c>
      <c r="O2072">
        <v>374.79164099999997</v>
      </c>
      <c r="P2072" t="s">
        <v>614</v>
      </c>
      <c r="Q2072">
        <v>1</v>
      </c>
    </row>
    <row r="2073" spans="1:17" hidden="1">
      <c r="A2073" t="s">
        <v>879</v>
      </c>
      <c r="B2073" t="s">
        <v>685</v>
      </c>
      <c r="C2073" t="s">
        <v>133</v>
      </c>
      <c r="D2073" t="s">
        <v>332</v>
      </c>
      <c r="E2073" t="s">
        <v>92</v>
      </c>
      <c r="F2073">
        <v>40700</v>
      </c>
      <c r="G2073" t="s">
        <v>784</v>
      </c>
      <c r="I2073" t="s">
        <v>636</v>
      </c>
      <c r="J2073">
        <v>2026</v>
      </c>
      <c r="K2073">
        <v>5</v>
      </c>
      <c r="L2073" t="s">
        <v>95</v>
      </c>
      <c r="M2073">
        <v>242.78770512499997</v>
      </c>
      <c r="N2073">
        <v>1</v>
      </c>
      <c r="O2073">
        <v>242.78770512499997</v>
      </c>
      <c r="P2073" t="s">
        <v>614</v>
      </c>
    </row>
    <row r="2074" spans="1:17" hidden="1">
      <c r="A2074" t="s">
        <v>879</v>
      </c>
      <c r="B2074" t="s">
        <v>685</v>
      </c>
      <c r="C2074" t="s">
        <v>133</v>
      </c>
      <c r="D2074" t="s">
        <v>332</v>
      </c>
      <c r="E2074" t="s">
        <v>92</v>
      </c>
      <c r="F2074">
        <v>40700</v>
      </c>
      <c r="G2074" t="s">
        <v>784</v>
      </c>
      <c r="I2074" t="s">
        <v>260</v>
      </c>
      <c r="J2074">
        <v>2026</v>
      </c>
      <c r="K2074">
        <v>5</v>
      </c>
      <c r="L2074" t="s">
        <v>95</v>
      </c>
      <c r="M2074">
        <v>304.50841137500004</v>
      </c>
      <c r="N2074">
        <v>1</v>
      </c>
      <c r="O2074">
        <v>304.50841137500004</v>
      </c>
      <c r="P2074" t="s">
        <v>614</v>
      </c>
    </row>
    <row r="2075" spans="1:17" hidden="1">
      <c r="A2075" t="s">
        <v>879</v>
      </c>
      <c r="B2075" t="s">
        <v>229</v>
      </c>
      <c r="C2075" t="s">
        <v>133</v>
      </c>
      <c r="D2075" t="s">
        <v>332</v>
      </c>
      <c r="E2075" t="s">
        <v>92</v>
      </c>
      <c r="F2075">
        <v>40700</v>
      </c>
      <c r="G2075" t="s">
        <v>784</v>
      </c>
      <c r="I2075" t="s">
        <v>637</v>
      </c>
      <c r="J2075">
        <v>2026</v>
      </c>
      <c r="K2075">
        <v>5</v>
      </c>
      <c r="L2075" t="s">
        <v>95</v>
      </c>
      <c r="M2075">
        <v>630.72683624999991</v>
      </c>
      <c r="N2075">
        <v>1</v>
      </c>
      <c r="O2075">
        <v>630.72683624999991</v>
      </c>
      <c r="P2075" t="s">
        <v>614</v>
      </c>
    </row>
    <row r="2076" spans="1:17" hidden="1">
      <c r="A2076" t="s">
        <v>879</v>
      </c>
      <c r="B2076" t="s">
        <v>229</v>
      </c>
      <c r="C2076" t="s">
        <v>133</v>
      </c>
      <c r="D2076" t="s">
        <v>332</v>
      </c>
      <c r="E2076" t="s">
        <v>92</v>
      </c>
      <c r="F2076">
        <v>40700</v>
      </c>
      <c r="G2076" t="s">
        <v>784</v>
      </c>
      <c r="I2076" t="s">
        <v>636</v>
      </c>
      <c r="J2076">
        <v>2026</v>
      </c>
      <c r="K2076">
        <v>5</v>
      </c>
      <c r="L2076" t="s">
        <v>95</v>
      </c>
      <c r="M2076">
        <v>364.1815576875</v>
      </c>
      <c r="N2076">
        <v>1</v>
      </c>
      <c r="O2076">
        <v>364.1815576875</v>
      </c>
      <c r="P2076" t="s">
        <v>614</v>
      </c>
    </row>
    <row r="2077" spans="1:17" hidden="1">
      <c r="A2077" t="s">
        <v>879</v>
      </c>
      <c r="B2077" t="s">
        <v>229</v>
      </c>
      <c r="C2077" t="s">
        <v>133</v>
      </c>
      <c r="D2077" t="s">
        <v>332</v>
      </c>
      <c r="E2077" t="s">
        <v>106</v>
      </c>
      <c r="F2077">
        <v>40700</v>
      </c>
      <c r="G2077" t="s">
        <v>784</v>
      </c>
      <c r="I2077" t="s">
        <v>266</v>
      </c>
      <c r="J2077">
        <v>2026</v>
      </c>
      <c r="K2077">
        <v>5</v>
      </c>
      <c r="L2077" t="s">
        <v>95</v>
      </c>
      <c r="M2077">
        <v>198.70148637499997</v>
      </c>
      <c r="N2077">
        <v>1</v>
      </c>
      <c r="O2077">
        <v>198.70148637499997</v>
      </c>
      <c r="P2077" t="s">
        <v>614</v>
      </c>
    </row>
    <row r="2078" spans="1:17" hidden="1">
      <c r="A2078" t="s">
        <v>879</v>
      </c>
      <c r="B2078" t="s">
        <v>229</v>
      </c>
      <c r="C2078" t="s">
        <v>133</v>
      </c>
      <c r="D2078" t="s">
        <v>332</v>
      </c>
      <c r="E2078" t="s">
        <v>92</v>
      </c>
      <c r="F2078">
        <v>40700</v>
      </c>
      <c r="G2078" t="s">
        <v>784</v>
      </c>
      <c r="I2078" t="s">
        <v>260</v>
      </c>
      <c r="J2078">
        <v>2026</v>
      </c>
      <c r="K2078">
        <v>5</v>
      </c>
      <c r="L2078" t="s">
        <v>95</v>
      </c>
      <c r="M2078">
        <v>304.50841137500004</v>
      </c>
      <c r="N2078">
        <v>1</v>
      </c>
      <c r="O2078">
        <v>304.50841137500004</v>
      </c>
      <c r="P2078" t="s">
        <v>614</v>
      </c>
    </row>
    <row r="2079" spans="1:17" hidden="1">
      <c r="A2079" t="s">
        <v>879</v>
      </c>
      <c r="B2079" t="s">
        <v>229</v>
      </c>
      <c r="C2079" t="s">
        <v>133</v>
      </c>
      <c r="D2079" t="s">
        <v>332</v>
      </c>
      <c r="E2079" t="s">
        <v>102</v>
      </c>
      <c r="F2079">
        <v>40700</v>
      </c>
      <c r="G2079" t="s">
        <v>784</v>
      </c>
      <c r="I2079" t="s">
        <v>273</v>
      </c>
      <c r="J2079">
        <v>2026</v>
      </c>
      <c r="K2079">
        <v>5</v>
      </c>
      <c r="L2079" t="s">
        <v>95</v>
      </c>
      <c r="M2079">
        <v>1253.0904749999997</v>
      </c>
      <c r="N2079">
        <v>1</v>
      </c>
      <c r="O2079">
        <v>1253.0904749999997</v>
      </c>
      <c r="P2079" t="s">
        <v>614</v>
      </c>
      <c r="Q2079">
        <v>1</v>
      </c>
    </row>
    <row r="2080" spans="1:17" hidden="1">
      <c r="A2080" t="s">
        <v>879</v>
      </c>
      <c r="B2080" t="s">
        <v>230</v>
      </c>
      <c r="C2080" t="s">
        <v>133</v>
      </c>
      <c r="D2080" t="s">
        <v>332</v>
      </c>
      <c r="E2080" t="s">
        <v>103</v>
      </c>
      <c r="F2080">
        <v>40700</v>
      </c>
      <c r="G2080" t="s">
        <v>784</v>
      </c>
      <c r="I2080" t="s">
        <v>130</v>
      </c>
      <c r="J2080">
        <v>2026</v>
      </c>
      <c r="K2080">
        <v>5</v>
      </c>
      <c r="L2080" t="s">
        <v>95</v>
      </c>
      <c r="M2080">
        <v>529.40690862499991</v>
      </c>
      <c r="N2080">
        <v>1</v>
      </c>
      <c r="O2080">
        <v>529.40690862499991</v>
      </c>
      <c r="P2080" t="s">
        <v>614</v>
      </c>
      <c r="Q2080">
        <v>1</v>
      </c>
    </row>
    <row r="2081" spans="1:17" hidden="1">
      <c r="A2081" t="s">
        <v>879</v>
      </c>
      <c r="B2081" t="s">
        <v>230</v>
      </c>
      <c r="C2081" t="s">
        <v>133</v>
      </c>
      <c r="D2081" t="s">
        <v>332</v>
      </c>
      <c r="E2081" t="s">
        <v>92</v>
      </c>
      <c r="F2081">
        <v>40700</v>
      </c>
      <c r="G2081" t="s">
        <v>784</v>
      </c>
      <c r="I2081" t="s">
        <v>636</v>
      </c>
      <c r="J2081">
        <v>2026</v>
      </c>
      <c r="K2081">
        <v>5</v>
      </c>
      <c r="L2081" t="s">
        <v>95</v>
      </c>
      <c r="M2081">
        <v>364.1815576875</v>
      </c>
      <c r="N2081">
        <v>1</v>
      </c>
      <c r="O2081">
        <v>364.1815576875</v>
      </c>
      <c r="P2081" t="s">
        <v>614</v>
      </c>
    </row>
    <row r="2082" spans="1:17" hidden="1">
      <c r="A2082" t="s">
        <v>879</v>
      </c>
      <c r="B2082" t="s">
        <v>230</v>
      </c>
      <c r="C2082" t="s">
        <v>133</v>
      </c>
      <c r="D2082" t="s">
        <v>332</v>
      </c>
      <c r="E2082" t="s">
        <v>92</v>
      </c>
      <c r="F2082">
        <v>40700</v>
      </c>
      <c r="G2082" t="s">
        <v>784</v>
      </c>
      <c r="I2082" t="s">
        <v>203</v>
      </c>
      <c r="J2082">
        <v>2026</v>
      </c>
      <c r="K2082">
        <v>5</v>
      </c>
      <c r="L2082" t="s">
        <v>95</v>
      </c>
      <c r="M2082">
        <v>347.94803224999998</v>
      </c>
      <c r="N2082">
        <v>1</v>
      </c>
      <c r="O2082">
        <v>347.94803224999998</v>
      </c>
      <c r="P2082" t="s">
        <v>614</v>
      </c>
      <c r="Q2082">
        <v>1</v>
      </c>
    </row>
    <row r="2083" spans="1:17" hidden="1">
      <c r="A2083" t="s">
        <v>879</v>
      </c>
      <c r="B2083" t="s">
        <v>230</v>
      </c>
      <c r="C2083" t="s">
        <v>133</v>
      </c>
      <c r="D2083" t="s">
        <v>332</v>
      </c>
      <c r="E2083" t="s">
        <v>106</v>
      </c>
      <c r="F2083">
        <v>40700</v>
      </c>
      <c r="G2083" t="s">
        <v>784</v>
      </c>
      <c r="I2083" t="s">
        <v>266</v>
      </c>
      <c r="J2083">
        <v>2026</v>
      </c>
      <c r="K2083">
        <v>5</v>
      </c>
      <c r="L2083" t="s">
        <v>95</v>
      </c>
      <c r="M2083">
        <v>198.70148637499997</v>
      </c>
      <c r="N2083">
        <v>1</v>
      </c>
      <c r="O2083">
        <v>198.70148637499997</v>
      </c>
      <c r="P2083" t="s">
        <v>614</v>
      </c>
    </row>
    <row r="2084" spans="1:17" hidden="1">
      <c r="A2084" t="s">
        <v>879</v>
      </c>
      <c r="B2084" t="s">
        <v>230</v>
      </c>
      <c r="C2084" t="s">
        <v>133</v>
      </c>
      <c r="D2084" t="s">
        <v>332</v>
      </c>
      <c r="E2084" t="s">
        <v>92</v>
      </c>
      <c r="F2084">
        <v>40700</v>
      </c>
      <c r="G2084" t="s">
        <v>784</v>
      </c>
      <c r="I2084" t="s">
        <v>204</v>
      </c>
      <c r="J2084">
        <v>2026</v>
      </c>
      <c r="K2084">
        <v>5</v>
      </c>
      <c r="L2084" t="s">
        <v>95</v>
      </c>
      <c r="M2084">
        <v>246.00110062500002</v>
      </c>
      <c r="N2084">
        <v>1</v>
      </c>
      <c r="O2084">
        <v>246.00110062500002</v>
      </c>
      <c r="P2084" t="s">
        <v>614</v>
      </c>
    </row>
    <row r="2085" spans="1:17" hidden="1">
      <c r="A2085" t="s">
        <v>879</v>
      </c>
      <c r="B2085" t="s">
        <v>230</v>
      </c>
      <c r="C2085" t="s">
        <v>133</v>
      </c>
      <c r="D2085" t="s">
        <v>332</v>
      </c>
      <c r="E2085" t="s">
        <v>92</v>
      </c>
      <c r="F2085">
        <v>40700</v>
      </c>
      <c r="G2085" t="s">
        <v>784</v>
      </c>
      <c r="I2085" t="s">
        <v>260</v>
      </c>
      <c r="J2085">
        <v>2026</v>
      </c>
      <c r="K2085">
        <v>5</v>
      </c>
      <c r="L2085" t="s">
        <v>95</v>
      </c>
      <c r="M2085">
        <v>304.50841137500004</v>
      </c>
      <c r="N2085">
        <v>1</v>
      </c>
      <c r="O2085">
        <v>304.50841137500004</v>
      </c>
      <c r="P2085" t="s">
        <v>614</v>
      </c>
    </row>
    <row r="2086" spans="1:17" hidden="1">
      <c r="A2086" t="s">
        <v>879</v>
      </c>
      <c r="B2086" t="s">
        <v>230</v>
      </c>
      <c r="C2086" t="s">
        <v>133</v>
      </c>
      <c r="D2086" t="s">
        <v>332</v>
      </c>
      <c r="E2086" t="s">
        <v>106</v>
      </c>
      <c r="F2086">
        <v>40700</v>
      </c>
      <c r="G2086" t="s">
        <v>784</v>
      </c>
      <c r="I2086" t="s">
        <v>146</v>
      </c>
      <c r="J2086">
        <v>2026</v>
      </c>
      <c r="K2086">
        <v>5</v>
      </c>
      <c r="L2086" t="s">
        <v>95</v>
      </c>
      <c r="M2086">
        <v>99.350743187499987</v>
      </c>
      <c r="N2086">
        <v>1</v>
      </c>
      <c r="O2086">
        <v>99.350743187499987</v>
      </c>
      <c r="P2086" t="s">
        <v>614</v>
      </c>
    </row>
    <row r="2087" spans="1:17" hidden="1">
      <c r="A2087" t="s">
        <v>879</v>
      </c>
      <c r="B2087" t="s">
        <v>230</v>
      </c>
      <c r="C2087" t="s">
        <v>133</v>
      </c>
      <c r="D2087" t="s">
        <v>332</v>
      </c>
      <c r="E2087" t="s">
        <v>92</v>
      </c>
      <c r="F2087">
        <v>40700</v>
      </c>
      <c r="G2087" t="s">
        <v>784</v>
      </c>
      <c r="I2087" t="s">
        <v>617</v>
      </c>
      <c r="J2087">
        <v>2026</v>
      </c>
      <c r="K2087">
        <v>5</v>
      </c>
      <c r="L2087" t="s">
        <v>95</v>
      </c>
      <c r="M2087">
        <v>249.86109399999998</v>
      </c>
      <c r="N2087">
        <v>1</v>
      </c>
      <c r="O2087">
        <v>249.86109399999998</v>
      </c>
      <c r="P2087" t="s">
        <v>614</v>
      </c>
      <c r="Q2087">
        <v>1</v>
      </c>
    </row>
    <row r="2088" spans="1:17" hidden="1">
      <c r="A2088" t="s">
        <v>879</v>
      </c>
      <c r="B2088" t="s">
        <v>231</v>
      </c>
      <c r="C2088" t="s">
        <v>133</v>
      </c>
      <c r="D2088" t="s">
        <v>332</v>
      </c>
      <c r="E2088" t="s">
        <v>92</v>
      </c>
      <c r="F2088">
        <v>40700</v>
      </c>
      <c r="G2088" t="s">
        <v>784</v>
      </c>
      <c r="I2088" t="s">
        <v>636</v>
      </c>
      <c r="J2088">
        <v>2026</v>
      </c>
      <c r="K2088">
        <v>5</v>
      </c>
      <c r="L2088" t="s">
        <v>95</v>
      </c>
      <c r="M2088">
        <v>242.78770512499997</v>
      </c>
      <c r="N2088">
        <v>1</v>
      </c>
      <c r="O2088">
        <v>242.78770512499997</v>
      </c>
      <c r="P2088" t="s">
        <v>614</v>
      </c>
    </row>
    <row r="2089" spans="1:17" hidden="1">
      <c r="A2089" t="s">
        <v>879</v>
      </c>
      <c r="B2089" t="s">
        <v>231</v>
      </c>
      <c r="C2089" t="s">
        <v>133</v>
      </c>
      <c r="D2089" t="s">
        <v>332</v>
      </c>
      <c r="E2089" t="s">
        <v>106</v>
      </c>
      <c r="F2089">
        <v>40700</v>
      </c>
      <c r="G2089" t="s">
        <v>784</v>
      </c>
      <c r="I2089" t="s">
        <v>266</v>
      </c>
      <c r="J2089">
        <v>2026</v>
      </c>
      <c r="K2089">
        <v>5</v>
      </c>
      <c r="L2089" t="s">
        <v>95</v>
      </c>
      <c r="M2089">
        <v>99.350743187499987</v>
      </c>
      <c r="N2089">
        <v>1</v>
      </c>
      <c r="O2089">
        <v>99.350743187499987</v>
      </c>
      <c r="P2089" t="s">
        <v>614</v>
      </c>
    </row>
    <row r="2090" spans="1:17" hidden="1">
      <c r="A2090" t="s">
        <v>879</v>
      </c>
      <c r="B2090" t="s">
        <v>231</v>
      </c>
      <c r="C2090" t="s">
        <v>133</v>
      </c>
      <c r="D2090" t="s">
        <v>332</v>
      </c>
      <c r="E2090" t="s">
        <v>92</v>
      </c>
      <c r="F2090">
        <v>40700</v>
      </c>
      <c r="G2090" t="s">
        <v>784</v>
      </c>
      <c r="I2090" t="s">
        <v>260</v>
      </c>
      <c r="J2090">
        <v>2026</v>
      </c>
      <c r="K2090">
        <v>5</v>
      </c>
      <c r="L2090" t="s">
        <v>95</v>
      </c>
      <c r="M2090">
        <v>304.50841137500004</v>
      </c>
      <c r="N2090">
        <v>1</v>
      </c>
      <c r="O2090">
        <v>304.50841137500004</v>
      </c>
      <c r="P2090" t="s">
        <v>614</v>
      </c>
    </row>
    <row r="2091" spans="1:17" hidden="1">
      <c r="A2091" t="s">
        <v>879</v>
      </c>
      <c r="B2091" t="s">
        <v>231</v>
      </c>
      <c r="C2091" t="s">
        <v>133</v>
      </c>
      <c r="D2091" t="s">
        <v>332</v>
      </c>
      <c r="E2091" t="s">
        <v>106</v>
      </c>
      <c r="F2091">
        <v>40700</v>
      </c>
      <c r="G2091" t="s">
        <v>784</v>
      </c>
      <c r="I2091" t="s">
        <v>146</v>
      </c>
      <c r="J2091">
        <v>2026</v>
      </c>
      <c r="K2091">
        <v>5</v>
      </c>
      <c r="L2091" t="s">
        <v>95</v>
      </c>
      <c r="M2091">
        <v>99.350743187499987</v>
      </c>
      <c r="N2091">
        <v>1</v>
      </c>
      <c r="O2091">
        <v>99.350743187499987</v>
      </c>
      <c r="P2091" t="s">
        <v>614</v>
      </c>
    </row>
    <row r="2092" spans="1:17" hidden="1">
      <c r="A2092" t="s">
        <v>879</v>
      </c>
      <c r="B2092" t="s">
        <v>233</v>
      </c>
      <c r="C2092" t="s">
        <v>133</v>
      </c>
      <c r="D2092" t="s">
        <v>332</v>
      </c>
      <c r="E2092" t="s">
        <v>106</v>
      </c>
      <c r="F2092">
        <v>40700</v>
      </c>
      <c r="G2092" t="s">
        <v>784</v>
      </c>
      <c r="I2092" t="s">
        <v>110</v>
      </c>
      <c r="J2092">
        <v>2026</v>
      </c>
      <c r="K2092">
        <v>5</v>
      </c>
      <c r="L2092" t="s">
        <v>95</v>
      </c>
      <c r="M2092">
        <v>187.37622662499999</v>
      </c>
      <c r="N2092">
        <v>1</v>
      </c>
      <c r="O2092">
        <v>187.37622662499999</v>
      </c>
      <c r="P2092" t="s">
        <v>614</v>
      </c>
    </row>
    <row r="2093" spans="1:17" hidden="1">
      <c r="A2093" t="s">
        <v>879</v>
      </c>
      <c r="B2093" t="s">
        <v>233</v>
      </c>
      <c r="C2093" t="s">
        <v>133</v>
      </c>
      <c r="D2093" t="s">
        <v>332</v>
      </c>
      <c r="E2093" t="s">
        <v>92</v>
      </c>
      <c r="F2093">
        <v>40700</v>
      </c>
      <c r="G2093" t="s">
        <v>784</v>
      </c>
      <c r="I2093" t="s">
        <v>260</v>
      </c>
      <c r="J2093">
        <v>2026</v>
      </c>
      <c r="K2093">
        <v>5</v>
      </c>
      <c r="L2093" t="s">
        <v>95</v>
      </c>
      <c r="M2093">
        <v>304.50841137500004</v>
      </c>
      <c r="N2093">
        <v>1</v>
      </c>
      <c r="O2093">
        <v>304.50841137500004</v>
      </c>
      <c r="P2093" t="s">
        <v>614</v>
      </c>
    </row>
    <row r="2094" spans="1:17" hidden="1">
      <c r="A2094" t="s">
        <v>879</v>
      </c>
      <c r="B2094" t="s">
        <v>233</v>
      </c>
      <c r="C2094" t="s">
        <v>133</v>
      </c>
      <c r="D2094" t="s">
        <v>332</v>
      </c>
      <c r="E2094" t="s">
        <v>92</v>
      </c>
      <c r="F2094">
        <v>40700</v>
      </c>
      <c r="G2094" t="s">
        <v>784</v>
      </c>
      <c r="I2094" t="s">
        <v>141</v>
      </c>
      <c r="J2094">
        <v>2026</v>
      </c>
      <c r="K2094">
        <v>5</v>
      </c>
      <c r="L2094" t="s">
        <v>95</v>
      </c>
      <c r="M2094">
        <v>615.00275156250007</v>
      </c>
      <c r="N2094">
        <v>1</v>
      </c>
      <c r="O2094">
        <v>615.00275156250007</v>
      </c>
      <c r="P2094" t="s">
        <v>614</v>
      </c>
    </row>
    <row r="2095" spans="1:17" hidden="1">
      <c r="A2095" t="s">
        <v>879</v>
      </c>
      <c r="B2095" t="s">
        <v>235</v>
      </c>
      <c r="C2095" t="s">
        <v>133</v>
      </c>
      <c r="D2095" t="s">
        <v>332</v>
      </c>
      <c r="E2095" t="s">
        <v>92</v>
      </c>
      <c r="F2095">
        <v>40700</v>
      </c>
      <c r="G2095" t="s">
        <v>784</v>
      </c>
      <c r="I2095" t="s">
        <v>636</v>
      </c>
      <c r="J2095">
        <v>2026</v>
      </c>
      <c r="K2095">
        <v>5</v>
      </c>
      <c r="L2095" t="s">
        <v>95</v>
      </c>
      <c r="M2095">
        <v>606.96926281250001</v>
      </c>
      <c r="N2095">
        <v>1</v>
      </c>
      <c r="O2095">
        <v>606.96926281250001</v>
      </c>
      <c r="P2095" t="s">
        <v>614</v>
      </c>
    </row>
    <row r="2096" spans="1:17" hidden="1">
      <c r="A2096" t="s">
        <v>879</v>
      </c>
      <c r="B2096" t="s">
        <v>235</v>
      </c>
      <c r="C2096" t="s">
        <v>133</v>
      </c>
      <c r="D2096" t="s">
        <v>332</v>
      </c>
      <c r="E2096" t="s">
        <v>106</v>
      </c>
      <c r="F2096">
        <v>40700</v>
      </c>
      <c r="G2096" t="s">
        <v>784</v>
      </c>
      <c r="I2096" t="s">
        <v>266</v>
      </c>
      <c r="J2096">
        <v>2026</v>
      </c>
      <c r="K2096">
        <v>5</v>
      </c>
      <c r="L2096" t="s">
        <v>95</v>
      </c>
      <c r="M2096">
        <v>496.75371593749998</v>
      </c>
      <c r="N2096">
        <v>1</v>
      </c>
      <c r="O2096">
        <v>496.75371593749998</v>
      </c>
      <c r="P2096" t="s">
        <v>614</v>
      </c>
    </row>
    <row r="2097" spans="1:17" hidden="1">
      <c r="A2097" t="s">
        <v>879</v>
      </c>
      <c r="B2097" t="s">
        <v>235</v>
      </c>
      <c r="C2097" t="s">
        <v>133</v>
      </c>
      <c r="D2097" t="s">
        <v>332</v>
      </c>
      <c r="E2097" t="s">
        <v>92</v>
      </c>
      <c r="F2097">
        <v>40700</v>
      </c>
      <c r="G2097" t="s">
        <v>784</v>
      </c>
      <c r="I2097" t="s">
        <v>260</v>
      </c>
      <c r="J2097">
        <v>2026</v>
      </c>
      <c r="K2097">
        <v>5</v>
      </c>
      <c r="L2097" t="s">
        <v>95</v>
      </c>
      <c r="M2097">
        <v>304.50841137500004</v>
      </c>
      <c r="N2097">
        <v>1</v>
      </c>
      <c r="O2097">
        <v>304.50841137500004</v>
      </c>
      <c r="P2097" t="s">
        <v>614</v>
      </c>
    </row>
    <row r="2098" spans="1:17" hidden="1">
      <c r="A2098" t="s">
        <v>879</v>
      </c>
      <c r="B2098" t="s">
        <v>235</v>
      </c>
      <c r="C2098" t="s">
        <v>133</v>
      </c>
      <c r="D2098" t="s">
        <v>332</v>
      </c>
      <c r="E2098" t="s">
        <v>106</v>
      </c>
      <c r="F2098">
        <v>40700</v>
      </c>
      <c r="G2098" t="s">
        <v>784</v>
      </c>
      <c r="I2098" t="s">
        <v>146</v>
      </c>
      <c r="J2098">
        <v>2026</v>
      </c>
      <c r="K2098">
        <v>5</v>
      </c>
      <c r="L2098" t="s">
        <v>95</v>
      </c>
      <c r="M2098">
        <v>198.70148637499997</v>
      </c>
      <c r="N2098">
        <v>1</v>
      </c>
      <c r="O2098">
        <v>198.70148637499997</v>
      </c>
      <c r="P2098" t="s">
        <v>614</v>
      </c>
    </row>
    <row r="2099" spans="1:17" hidden="1">
      <c r="A2099" t="s">
        <v>879</v>
      </c>
      <c r="B2099" t="s">
        <v>236</v>
      </c>
      <c r="C2099" t="s">
        <v>133</v>
      </c>
      <c r="D2099" t="s">
        <v>332</v>
      </c>
      <c r="E2099" t="s">
        <v>92</v>
      </c>
      <c r="F2099">
        <v>40700</v>
      </c>
      <c r="G2099" t="s">
        <v>784</v>
      </c>
      <c r="I2099" t="s">
        <v>636</v>
      </c>
      <c r="J2099">
        <v>2026</v>
      </c>
      <c r="K2099">
        <v>5</v>
      </c>
      <c r="L2099" t="s">
        <v>95</v>
      </c>
      <c r="M2099">
        <v>606.96926281250001</v>
      </c>
      <c r="N2099">
        <v>1</v>
      </c>
      <c r="O2099">
        <v>606.96926281250001</v>
      </c>
      <c r="P2099" t="s">
        <v>614</v>
      </c>
    </row>
    <row r="2100" spans="1:17" hidden="1">
      <c r="A2100" t="s">
        <v>879</v>
      </c>
      <c r="B2100" t="s">
        <v>236</v>
      </c>
      <c r="C2100" t="s">
        <v>133</v>
      </c>
      <c r="D2100" t="s">
        <v>332</v>
      </c>
      <c r="E2100" t="s">
        <v>92</v>
      </c>
      <c r="F2100">
        <v>40700</v>
      </c>
      <c r="G2100" t="s">
        <v>784</v>
      </c>
      <c r="I2100" t="s">
        <v>260</v>
      </c>
      <c r="J2100">
        <v>2026</v>
      </c>
      <c r="K2100">
        <v>5</v>
      </c>
      <c r="L2100" t="s">
        <v>95</v>
      </c>
      <c r="M2100">
        <v>304.50841137500004</v>
      </c>
      <c r="N2100">
        <v>1</v>
      </c>
      <c r="O2100">
        <v>304.50841137500004</v>
      </c>
      <c r="P2100" t="s">
        <v>614</v>
      </c>
    </row>
    <row r="2101" spans="1:17" hidden="1">
      <c r="A2101" t="s">
        <v>879</v>
      </c>
      <c r="B2101" t="s">
        <v>236</v>
      </c>
      <c r="C2101" t="s">
        <v>133</v>
      </c>
      <c r="D2101" t="s">
        <v>332</v>
      </c>
      <c r="E2101" t="s">
        <v>106</v>
      </c>
      <c r="F2101">
        <v>40700</v>
      </c>
      <c r="G2101" t="s">
        <v>784</v>
      </c>
      <c r="I2101" t="s">
        <v>146</v>
      </c>
      <c r="J2101">
        <v>2026</v>
      </c>
      <c r="K2101">
        <v>5</v>
      </c>
      <c r="L2101" t="s">
        <v>95</v>
      </c>
      <c r="M2101">
        <v>198.70148637499997</v>
      </c>
      <c r="N2101">
        <v>1</v>
      </c>
      <c r="O2101">
        <v>198.70148637499997</v>
      </c>
      <c r="P2101" t="s">
        <v>614</v>
      </c>
    </row>
    <row r="2102" spans="1:17" hidden="1">
      <c r="A2102" t="s">
        <v>879</v>
      </c>
      <c r="B2102" t="s">
        <v>237</v>
      </c>
      <c r="C2102" t="s">
        <v>133</v>
      </c>
      <c r="D2102" t="s">
        <v>332</v>
      </c>
      <c r="E2102" t="s">
        <v>103</v>
      </c>
      <c r="F2102">
        <v>40700</v>
      </c>
      <c r="G2102" t="s">
        <v>784</v>
      </c>
      <c r="I2102" t="s">
        <v>120</v>
      </c>
      <c r="J2102">
        <v>2026</v>
      </c>
      <c r="K2102">
        <v>5</v>
      </c>
      <c r="L2102" t="s">
        <v>95</v>
      </c>
      <c r="M2102">
        <v>246.51054137499997</v>
      </c>
      <c r="N2102">
        <v>1</v>
      </c>
      <c r="O2102">
        <v>246.51054137499997</v>
      </c>
      <c r="P2102" t="s">
        <v>614</v>
      </c>
      <c r="Q2102">
        <v>1</v>
      </c>
    </row>
    <row r="2103" spans="1:17" hidden="1">
      <c r="A2103" t="s">
        <v>879</v>
      </c>
      <c r="B2103" t="s">
        <v>237</v>
      </c>
      <c r="C2103" t="s">
        <v>133</v>
      </c>
      <c r="D2103" t="s">
        <v>332</v>
      </c>
      <c r="E2103" t="s">
        <v>92</v>
      </c>
      <c r="F2103">
        <v>40700</v>
      </c>
      <c r="G2103" t="s">
        <v>784</v>
      </c>
      <c r="I2103" t="s">
        <v>636</v>
      </c>
      <c r="J2103">
        <v>2026</v>
      </c>
      <c r="K2103">
        <v>5</v>
      </c>
      <c r="L2103" t="s">
        <v>95</v>
      </c>
      <c r="M2103">
        <v>485.57541024999995</v>
      </c>
      <c r="N2103">
        <v>1</v>
      </c>
      <c r="O2103">
        <v>485.57541024999995</v>
      </c>
      <c r="P2103" t="s">
        <v>614</v>
      </c>
    </row>
    <row r="2104" spans="1:17" hidden="1">
      <c r="A2104" t="s">
        <v>879</v>
      </c>
      <c r="B2104" t="s">
        <v>237</v>
      </c>
      <c r="C2104" t="s">
        <v>133</v>
      </c>
      <c r="D2104" t="s">
        <v>332</v>
      </c>
      <c r="E2104" t="s">
        <v>106</v>
      </c>
      <c r="F2104">
        <v>40700</v>
      </c>
      <c r="G2104" t="s">
        <v>784</v>
      </c>
      <c r="I2104" t="s">
        <v>266</v>
      </c>
      <c r="J2104">
        <v>2026</v>
      </c>
      <c r="K2104">
        <v>5</v>
      </c>
      <c r="L2104" t="s">
        <v>95</v>
      </c>
      <c r="M2104">
        <v>99.350743187499987</v>
      </c>
      <c r="N2104">
        <v>1</v>
      </c>
      <c r="O2104">
        <v>99.350743187499987</v>
      </c>
      <c r="P2104" t="s">
        <v>614</v>
      </c>
    </row>
    <row r="2105" spans="1:17" hidden="1">
      <c r="A2105" t="s">
        <v>879</v>
      </c>
      <c r="B2105" t="s">
        <v>237</v>
      </c>
      <c r="C2105" t="s">
        <v>133</v>
      </c>
      <c r="D2105" t="s">
        <v>332</v>
      </c>
      <c r="E2105" t="s">
        <v>92</v>
      </c>
      <c r="F2105">
        <v>40700</v>
      </c>
      <c r="G2105" t="s">
        <v>784</v>
      </c>
      <c r="I2105" t="s">
        <v>260</v>
      </c>
      <c r="J2105">
        <v>2026</v>
      </c>
      <c r="K2105">
        <v>5</v>
      </c>
      <c r="L2105" t="s">
        <v>95</v>
      </c>
      <c r="M2105">
        <v>304.50841137500004</v>
      </c>
      <c r="N2105">
        <v>1</v>
      </c>
      <c r="O2105">
        <v>304.50841137500004</v>
      </c>
      <c r="P2105" t="s">
        <v>614</v>
      </c>
    </row>
    <row r="2106" spans="1:17" hidden="1">
      <c r="A2106" t="s">
        <v>879</v>
      </c>
      <c r="B2106" t="s">
        <v>237</v>
      </c>
      <c r="C2106" t="s">
        <v>133</v>
      </c>
      <c r="D2106" t="s">
        <v>332</v>
      </c>
      <c r="E2106" t="s">
        <v>106</v>
      </c>
      <c r="F2106">
        <v>40700</v>
      </c>
      <c r="G2106" t="s">
        <v>784</v>
      </c>
      <c r="I2106" t="s">
        <v>146</v>
      </c>
      <c r="J2106">
        <v>2026</v>
      </c>
      <c r="K2106">
        <v>5</v>
      </c>
      <c r="L2106" t="s">
        <v>95</v>
      </c>
      <c r="M2106">
        <v>99.350743187499987</v>
      </c>
      <c r="N2106">
        <v>1</v>
      </c>
      <c r="O2106">
        <v>99.350743187499987</v>
      </c>
      <c r="P2106" t="s">
        <v>614</v>
      </c>
    </row>
    <row r="2107" spans="1:17" hidden="1">
      <c r="A2107" t="s">
        <v>879</v>
      </c>
      <c r="B2107" t="s">
        <v>239</v>
      </c>
      <c r="C2107" t="s">
        <v>133</v>
      </c>
      <c r="D2107" t="s">
        <v>332</v>
      </c>
      <c r="E2107" t="s">
        <v>103</v>
      </c>
      <c r="F2107">
        <v>40700</v>
      </c>
      <c r="G2107" t="s">
        <v>784</v>
      </c>
      <c r="I2107" t="s">
        <v>130</v>
      </c>
      <c r="J2107">
        <v>2026</v>
      </c>
      <c r="K2107">
        <v>5</v>
      </c>
      <c r="L2107" t="s">
        <v>95</v>
      </c>
      <c r="M2107">
        <v>2572.8913201249998</v>
      </c>
      <c r="N2107">
        <v>1</v>
      </c>
      <c r="O2107">
        <v>2572.8913201249998</v>
      </c>
      <c r="P2107" t="s">
        <v>614</v>
      </c>
      <c r="Q2107">
        <v>1</v>
      </c>
    </row>
    <row r="2108" spans="1:17" hidden="1">
      <c r="A2108" t="s">
        <v>879</v>
      </c>
      <c r="B2108" t="s">
        <v>239</v>
      </c>
      <c r="C2108" t="s">
        <v>133</v>
      </c>
      <c r="D2108" t="s">
        <v>332</v>
      </c>
      <c r="E2108" t="s">
        <v>106</v>
      </c>
      <c r="F2108">
        <v>40700</v>
      </c>
      <c r="G2108" t="s">
        <v>784</v>
      </c>
      <c r="I2108" t="s">
        <v>266</v>
      </c>
      <c r="J2108">
        <v>2026</v>
      </c>
      <c r="K2108">
        <v>5</v>
      </c>
      <c r="L2108" t="s">
        <v>95</v>
      </c>
      <c r="M2108">
        <v>397.40297274999995</v>
      </c>
      <c r="N2108">
        <v>1</v>
      </c>
      <c r="O2108">
        <v>397.40297274999995</v>
      </c>
      <c r="P2108" t="s">
        <v>614</v>
      </c>
    </row>
    <row r="2109" spans="1:17" hidden="1">
      <c r="A2109" t="s">
        <v>879</v>
      </c>
      <c r="B2109" t="s">
        <v>239</v>
      </c>
      <c r="C2109" t="s">
        <v>133</v>
      </c>
      <c r="D2109" t="s">
        <v>332</v>
      </c>
      <c r="E2109" t="s">
        <v>92</v>
      </c>
      <c r="F2109">
        <v>40700</v>
      </c>
      <c r="G2109" t="s">
        <v>784</v>
      </c>
      <c r="I2109" t="s">
        <v>221</v>
      </c>
      <c r="J2109">
        <v>2026</v>
      </c>
      <c r="K2109">
        <v>5</v>
      </c>
      <c r="L2109" t="s">
        <v>95</v>
      </c>
      <c r="M2109">
        <v>246.00110062500002</v>
      </c>
      <c r="N2109">
        <v>1</v>
      </c>
      <c r="O2109">
        <v>246.00110062500002</v>
      </c>
      <c r="P2109" t="s">
        <v>614</v>
      </c>
    </row>
    <row r="2110" spans="1:17" hidden="1">
      <c r="A2110" t="s">
        <v>879</v>
      </c>
      <c r="B2110" t="s">
        <v>239</v>
      </c>
      <c r="C2110" t="s">
        <v>133</v>
      </c>
      <c r="D2110" t="s">
        <v>332</v>
      </c>
      <c r="E2110" t="s">
        <v>92</v>
      </c>
      <c r="F2110">
        <v>40700</v>
      </c>
      <c r="G2110" t="s">
        <v>784</v>
      </c>
      <c r="I2110" t="s">
        <v>260</v>
      </c>
      <c r="J2110">
        <v>2026</v>
      </c>
      <c r="K2110">
        <v>5</v>
      </c>
      <c r="L2110" t="s">
        <v>95</v>
      </c>
      <c r="M2110">
        <v>304.50841137500004</v>
      </c>
      <c r="N2110">
        <v>1</v>
      </c>
      <c r="O2110">
        <v>304.50841137500004</v>
      </c>
      <c r="P2110" t="s">
        <v>614</v>
      </c>
    </row>
    <row r="2111" spans="1:17" hidden="1">
      <c r="A2111" t="s">
        <v>879</v>
      </c>
      <c r="B2111" t="s">
        <v>240</v>
      </c>
      <c r="C2111" t="s">
        <v>133</v>
      </c>
      <c r="D2111" t="s">
        <v>332</v>
      </c>
      <c r="E2111" t="s">
        <v>92</v>
      </c>
      <c r="F2111">
        <v>40700</v>
      </c>
      <c r="G2111" t="s">
        <v>784</v>
      </c>
      <c r="I2111" t="s">
        <v>636</v>
      </c>
      <c r="J2111">
        <v>2026</v>
      </c>
      <c r="K2111">
        <v>5</v>
      </c>
      <c r="L2111" t="s">
        <v>95</v>
      </c>
      <c r="M2111">
        <v>3884.6032819999996</v>
      </c>
      <c r="N2111">
        <v>1</v>
      </c>
      <c r="O2111">
        <v>3884.6032819999996</v>
      </c>
      <c r="P2111" t="s">
        <v>614</v>
      </c>
    </row>
    <row r="2112" spans="1:17" hidden="1">
      <c r="A2112" t="s">
        <v>879</v>
      </c>
      <c r="B2112" t="s">
        <v>240</v>
      </c>
      <c r="C2112" t="s">
        <v>133</v>
      </c>
      <c r="D2112" t="s">
        <v>332</v>
      </c>
      <c r="E2112" t="s">
        <v>106</v>
      </c>
      <c r="F2112">
        <v>40700</v>
      </c>
      <c r="G2112" t="s">
        <v>784</v>
      </c>
      <c r="I2112" t="s">
        <v>686</v>
      </c>
      <c r="J2112">
        <v>2026</v>
      </c>
      <c r="K2112">
        <v>5</v>
      </c>
      <c r="L2112" t="s">
        <v>95</v>
      </c>
      <c r="M2112">
        <v>510.87110287500008</v>
      </c>
      <c r="N2112">
        <v>1</v>
      </c>
      <c r="O2112">
        <v>510.87110287500008</v>
      </c>
      <c r="P2112" t="s">
        <v>614</v>
      </c>
    </row>
    <row r="2113" spans="1:17" hidden="1">
      <c r="A2113" t="s">
        <v>879</v>
      </c>
      <c r="B2113" t="s">
        <v>240</v>
      </c>
      <c r="C2113" t="s">
        <v>133</v>
      </c>
      <c r="D2113" t="s">
        <v>332</v>
      </c>
      <c r="E2113" t="s">
        <v>92</v>
      </c>
      <c r="F2113">
        <v>40700</v>
      </c>
      <c r="G2113" t="s">
        <v>784</v>
      </c>
      <c r="I2113" t="s">
        <v>260</v>
      </c>
      <c r="J2113">
        <v>2026</v>
      </c>
      <c r="K2113">
        <v>5</v>
      </c>
      <c r="L2113" t="s">
        <v>95</v>
      </c>
      <c r="M2113">
        <v>304.50841137500004</v>
      </c>
      <c r="N2113">
        <v>1</v>
      </c>
      <c r="O2113">
        <v>304.50841137500004</v>
      </c>
      <c r="P2113" t="s">
        <v>614</v>
      </c>
    </row>
    <row r="2114" spans="1:17" hidden="1">
      <c r="A2114" t="s">
        <v>879</v>
      </c>
      <c r="B2114" t="s">
        <v>240</v>
      </c>
      <c r="C2114" t="s">
        <v>133</v>
      </c>
      <c r="D2114" t="s">
        <v>332</v>
      </c>
      <c r="E2114" t="s">
        <v>92</v>
      </c>
      <c r="F2114">
        <v>40700</v>
      </c>
      <c r="G2114" t="s">
        <v>784</v>
      </c>
      <c r="I2114" t="s">
        <v>215</v>
      </c>
      <c r="J2114">
        <v>2026</v>
      </c>
      <c r="K2114">
        <v>5</v>
      </c>
      <c r="L2114" t="s">
        <v>95</v>
      </c>
      <c r="M2114">
        <v>123.00055031250001</v>
      </c>
      <c r="N2114">
        <v>1</v>
      </c>
      <c r="O2114">
        <v>123.00055031250001</v>
      </c>
      <c r="P2114" t="s">
        <v>614</v>
      </c>
    </row>
    <row r="2115" spans="1:17" hidden="1">
      <c r="A2115" t="s">
        <v>879</v>
      </c>
      <c r="B2115" t="s">
        <v>241</v>
      </c>
      <c r="C2115" t="s">
        <v>133</v>
      </c>
      <c r="D2115" t="s">
        <v>332</v>
      </c>
      <c r="E2115" t="s">
        <v>103</v>
      </c>
      <c r="F2115">
        <v>40700</v>
      </c>
      <c r="G2115" t="s">
        <v>784</v>
      </c>
      <c r="I2115" t="s">
        <v>130</v>
      </c>
      <c r="J2115">
        <v>2026</v>
      </c>
      <c r="K2115">
        <v>5</v>
      </c>
      <c r="L2115" t="s">
        <v>95</v>
      </c>
      <c r="M2115">
        <v>1720.3716158124998</v>
      </c>
      <c r="N2115">
        <v>1</v>
      </c>
      <c r="O2115">
        <v>1720.3716158124998</v>
      </c>
      <c r="P2115" t="s">
        <v>614</v>
      </c>
      <c r="Q2115">
        <v>1</v>
      </c>
    </row>
    <row r="2116" spans="1:17" hidden="1">
      <c r="A2116" t="s">
        <v>879</v>
      </c>
      <c r="B2116" t="s">
        <v>241</v>
      </c>
      <c r="C2116" t="s">
        <v>133</v>
      </c>
      <c r="D2116" t="s">
        <v>332</v>
      </c>
      <c r="E2116" t="s">
        <v>92</v>
      </c>
      <c r="F2116">
        <v>40700</v>
      </c>
      <c r="G2116" t="s">
        <v>784</v>
      </c>
      <c r="I2116" t="s">
        <v>636</v>
      </c>
      <c r="J2116">
        <v>2026</v>
      </c>
      <c r="K2116">
        <v>5</v>
      </c>
      <c r="L2116" t="s">
        <v>95</v>
      </c>
      <c r="M2116">
        <v>364.1815576875</v>
      </c>
      <c r="N2116">
        <v>1</v>
      </c>
      <c r="O2116">
        <v>364.1815576875</v>
      </c>
      <c r="P2116" t="s">
        <v>614</v>
      </c>
    </row>
    <row r="2117" spans="1:17" hidden="1">
      <c r="A2117" t="s">
        <v>879</v>
      </c>
      <c r="B2117" t="s">
        <v>241</v>
      </c>
      <c r="C2117" t="s">
        <v>133</v>
      </c>
      <c r="D2117" t="s">
        <v>332</v>
      </c>
      <c r="E2117" t="s">
        <v>106</v>
      </c>
      <c r="F2117">
        <v>40700</v>
      </c>
      <c r="G2117" t="s">
        <v>784</v>
      </c>
      <c r="I2117" t="s">
        <v>266</v>
      </c>
      <c r="J2117">
        <v>2026</v>
      </c>
      <c r="K2117">
        <v>5</v>
      </c>
      <c r="L2117" t="s">
        <v>95</v>
      </c>
      <c r="M2117">
        <v>198.70148637499997</v>
      </c>
      <c r="N2117">
        <v>1</v>
      </c>
      <c r="O2117">
        <v>198.70148637499997</v>
      </c>
      <c r="P2117" t="s">
        <v>614</v>
      </c>
    </row>
    <row r="2118" spans="1:17" hidden="1">
      <c r="A2118" t="s">
        <v>879</v>
      </c>
      <c r="B2118" t="s">
        <v>241</v>
      </c>
      <c r="C2118" t="s">
        <v>133</v>
      </c>
      <c r="D2118" t="s">
        <v>332</v>
      </c>
      <c r="E2118" t="s">
        <v>92</v>
      </c>
      <c r="F2118">
        <v>40700</v>
      </c>
      <c r="G2118" t="s">
        <v>784</v>
      </c>
      <c r="I2118" t="s">
        <v>221</v>
      </c>
      <c r="J2118">
        <v>2026</v>
      </c>
      <c r="K2118">
        <v>5</v>
      </c>
      <c r="L2118" t="s">
        <v>95</v>
      </c>
      <c r="M2118">
        <v>123.00055031250001</v>
      </c>
      <c r="N2118">
        <v>1</v>
      </c>
      <c r="O2118">
        <v>123.00055031250001</v>
      </c>
      <c r="P2118" t="s">
        <v>614</v>
      </c>
    </row>
    <row r="2119" spans="1:17" hidden="1">
      <c r="A2119" t="s">
        <v>879</v>
      </c>
      <c r="B2119" t="s">
        <v>241</v>
      </c>
      <c r="C2119" t="s">
        <v>133</v>
      </c>
      <c r="D2119" t="s">
        <v>332</v>
      </c>
      <c r="E2119" t="s">
        <v>92</v>
      </c>
      <c r="F2119">
        <v>40700</v>
      </c>
      <c r="G2119" t="s">
        <v>784</v>
      </c>
      <c r="I2119" t="s">
        <v>260</v>
      </c>
      <c r="J2119">
        <v>2026</v>
      </c>
      <c r="K2119">
        <v>5</v>
      </c>
      <c r="L2119" t="s">
        <v>95</v>
      </c>
      <c r="M2119">
        <v>304.50841137500004</v>
      </c>
      <c r="N2119">
        <v>1</v>
      </c>
      <c r="O2119">
        <v>304.50841137500004</v>
      </c>
      <c r="P2119" t="s">
        <v>614</v>
      </c>
    </row>
    <row r="2120" spans="1:17" hidden="1">
      <c r="A2120" t="s">
        <v>879</v>
      </c>
      <c r="B2120" t="s">
        <v>241</v>
      </c>
      <c r="C2120" t="s">
        <v>133</v>
      </c>
      <c r="D2120" t="s">
        <v>332</v>
      </c>
      <c r="E2120" t="s">
        <v>106</v>
      </c>
      <c r="F2120">
        <v>40700</v>
      </c>
      <c r="G2120" t="s">
        <v>784</v>
      </c>
      <c r="I2120" t="s">
        <v>146</v>
      </c>
      <c r="J2120">
        <v>2026</v>
      </c>
      <c r="K2120">
        <v>5</v>
      </c>
      <c r="L2120" t="s">
        <v>95</v>
      </c>
      <c r="M2120">
        <v>198.70148637499997</v>
      </c>
      <c r="N2120">
        <v>1</v>
      </c>
      <c r="O2120">
        <v>198.70148637499997</v>
      </c>
      <c r="P2120" t="s">
        <v>614</v>
      </c>
    </row>
    <row r="2121" spans="1:17" hidden="1">
      <c r="A2121" t="s">
        <v>879</v>
      </c>
      <c r="B2121" t="s">
        <v>241</v>
      </c>
      <c r="C2121" t="s">
        <v>133</v>
      </c>
      <c r="D2121" t="s">
        <v>332</v>
      </c>
      <c r="E2121" t="s">
        <v>106</v>
      </c>
      <c r="F2121">
        <v>40700</v>
      </c>
      <c r="G2121" t="s">
        <v>784</v>
      </c>
      <c r="I2121" t="s">
        <v>664</v>
      </c>
      <c r="J2121">
        <v>2026</v>
      </c>
      <c r="K2121">
        <v>5</v>
      </c>
      <c r="L2121" t="s">
        <v>95</v>
      </c>
      <c r="M2121">
        <v>99.350743187499987</v>
      </c>
      <c r="N2121">
        <v>1</v>
      </c>
      <c r="O2121">
        <v>99.350743187499987</v>
      </c>
      <c r="P2121" t="s">
        <v>614</v>
      </c>
    </row>
    <row r="2122" spans="1:17" hidden="1">
      <c r="A2122" t="s">
        <v>879</v>
      </c>
      <c r="B2122" t="s">
        <v>687</v>
      </c>
      <c r="C2122" t="s">
        <v>133</v>
      </c>
      <c r="D2122" t="s">
        <v>332</v>
      </c>
      <c r="E2122" t="s">
        <v>92</v>
      </c>
      <c r="F2122">
        <v>40700</v>
      </c>
      <c r="G2122" t="s">
        <v>784</v>
      </c>
      <c r="I2122" t="s">
        <v>636</v>
      </c>
      <c r="J2122">
        <v>2026</v>
      </c>
      <c r="K2122">
        <v>5</v>
      </c>
      <c r="L2122" t="s">
        <v>95</v>
      </c>
      <c r="M2122">
        <v>121.39385256249999</v>
      </c>
      <c r="N2122">
        <v>1</v>
      </c>
      <c r="O2122">
        <v>121.39385256249999</v>
      </c>
      <c r="P2122" t="s">
        <v>614</v>
      </c>
    </row>
    <row r="2123" spans="1:17" hidden="1">
      <c r="A2123" t="s">
        <v>879</v>
      </c>
      <c r="B2123" t="s">
        <v>687</v>
      </c>
      <c r="C2123" t="s">
        <v>133</v>
      </c>
      <c r="D2123" t="s">
        <v>332</v>
      </c>
      <c r="E2123" t="s">
        <v>92</v>
      </c>
      <c r="F2123">
        <v>40700</v>
      </c>
      <c r="G2123" t="s">
        <v>784</v>
      </c>
      <c r="I2123" t="s">
        <v>260</v>
      </c>
      <c r="J2123">
        <v>2026</v>
      </c>
      <c r="K2123">
        <v>5</v>
      </c>
      <c r="L2123" t="s">
        <v>95</v>
      </c>
      <c r="M2123">
        <v>304.50841137500004</v>
      </c>
      <c r="N2123">
        <v>1</v>
      </c>
      <c r="O2123">
        <v>304.50841137500004</v>
      </c>
      <c r="P2123" t="s">
        <v>614</v>
      </c>
    </row>
    <row r="2124" spans="1:17" hidden="1">
      <c r="A2124" t="s">
        <v>879</v>
      </c>
      <c r="B2124" t="s">
        <v>688</v>
      </c>
      <c r="C2124" t="s">
        <v>133</v>
      </c>
      <c r="D2124" t="s">
        <v>332</v>
      </c>
      <c r="E2124" t="s">
        <v>92</v>
      </c>
      <c r="F2124">
        <v>40700</v>
      </c>
      <c r="G2124" t="s">
        <v>784</v>
      </c>
      <c r="I2124" t="s">
        <v>636</v>
      </c>
      <c r="J2124">
        <v>2026</v>
      </c>
      <c r="K2124">
        <v>5</v>
      </c>
      <c r="L2124" t="s">
        <v>95</v>
      </c>
      <c r="M2124">
        <v>485.57541024999995</v>
      </c>
      <c r="N2124">
        <v>1</v>
      </c>
      <c r="O2124">
        <v>485.57541024999995</v>
      </c>
      <c r="P2124" t="s">
        <v>614</v>
      </c>
    </row>
    <row r="2125" spans="1:17" hidden="1">
      <c r="A2125" t="s">
        <v>879</v>
      </c>
      <c r="B2125" t="s">
        <v>688</v>
      </c>
      <c r="C2125" t="s">
        <v>133</v>
      </c>
      <c r="D2125" t="s">
        <v>332</v>
      </c>
      <c r="E2125" t="s">
        <v>106</v>
      </c>
      <c r="F2125">
        <v>40700</v>
      </c>
      <c r="G2125" t="s">
        <v>784</v>
      </c>
      <c r="I2125" t="s">
        <v>266</v>
      </c>
      <c r="J2125">
        <v>2026</v>
      </c>
      <c r="K2125">
        <v>5</v>
      </c>
      <c r="L2125" t="s">
        <v>95</v>
      </c>
      <c r="M2125">
        <v>99.350743187499987</v>
      </c>
      <c r="N2125">
        <v>1</v>
      </c>
      <c r="O2125">
        <v>99.350743187499987</v>
      </c>
      <c r="P2125" t="s">
        <v>614</v>
      </c>
    </row>
    <row r="2126" spans="1:17" hidden="1">
      <c r="A2126" t="s">
        <v>879</v>
      </c>
      <c r="B2126" t="s">
        <v>688</v>
      </c>
      <c r="C2126" t="s">
        <v>133</v>
      </c>
      <c r="D2126" t="s">
        <v>332</v>
      </c>
      <c r="E2126" t="s">
        <v>92</v>
      </c>
      <c r="F2126">
        <v>40700</v>
      </c>
      <c r="G2126" t="s">
        <v>784</v>
      </c>
      <c r="I2126" t="s">
        <v>260</v>
      </c>
      <c r="J2126">
        <v>2026</v>
      </c>
      <c r="K2126">
        <v>5</v>
      </c>
      <c r="L2126" t="s">
        <v>95</v>
      </c>
      <c r="M2126">
        <v>304.50841137500004</v>
      </c>
      <c r="N2126">
        <v>1</v>
      </c>
      <c r="O2126">
        <v>304.50841137500004</v>
      </c>
      <c r="P2126" t="s">
        <v>614</v>
      </c>
    </row>
    <row r="2127" spans="1:17" hidden="1">
      <c r="A2127" t="s">
        <v>879</v>
      </c>
      <c r="B2127" t="s">
        <v>243</v>
      </c>
      <c r="C2127" t="s">
        <v>133</v>
      </c>
      <c r="D2127" t="s">
        <v>332</v>
      </c>
      <c r="E2127" t="s">
        <v>92</v>
      </c>
      <c r="F2127">
        <v>40700</v>
      </c>
      <c r="G2127" t="s">
        <v>784</v>
      </c>
      <c r="I2127" t="s">
        <v>636</v>
      </c>
      <c r="J2127">
        <v>2026</v>
      </c>
      <c r="K2127">
        <v>5</v>
      </c>
      <c r="L2127" t="s">
        <v>95</v>
      </c>
      <c r="M2127">
        <v>485.57541024999995</v>
      </c>
      <c r="N2127">
        <v>1</v>
      </c>
      <c r="O2127">
        <v>485.57541024999995</v>
      </c>
      <c r="P2127" t="s">
        <v>614</v>
      </c>
    </row>
    <row r="2128" spans="1:17" hidden="1">
      <c r="A2128" t="s">
        <v>879</v>
      </c>
      <c r="B2128" t="s">
        <v>243</v>
      </c>
      <c r="C2128" t="s">
        <v>133</v>
      </c>
      <c r="D2128" t="s">
        <v>332</v>
      </c>
      <c r="E2128" t="s">
        <v>106</v>
      </c>
      <c r="F2128">
        <v>40700</v>
      </c>
      <c r="G2128" t="s">
        <v>784</v>
      </c>
      <c r="I2128" t="s">
        <v>266</v>
      </c>
      <c r="J2128">
        <v>2026</v>
      </c>
      <c r="K2128">
        <v>5</v>
      </c>
      <c r="L2128" t="s">
        <v>95</v>
      </c>
      <c r="M2128">
        <v>99.350743187499987</v>
      </c>
      <c r="N2128">
        <v>1</v>
      </c>
      <c r="O2128">
        <v>99.350743187499987</v>
      </c>
      <c r="P2128" t="s">
        <v>614</v>
      </c>
    </row>
    <row r="2129" spans="1:17" hidden="1">
      <c r="A2129" t="s">
        <v>879</v>
      </c>
      <c r="B2129" t="s">
        <v>243</v>
      </c>
      <c r="C2129" t="s">
        <v>133</v>
      </c>
      <c r="D2129" t="s">
        <v>332</v>
      </c>
      <c r="E2129" t="s">
        <v>92</v>
      </c>
      <c r="F2129">
        <v>40700</v>
      </c>
      <c r="G2129" t="s">
        <v>784</v>
      </c>
      <c r="I2129" t="s">
        <v>260</v>
      </c>
      <c r="J2129">
        <v>2026</v>
      </c>
      <c r="K2129">
        <v>5</v>
      </c>
      <c r="L2129" t="s">
        <v>95</v>
      </c>
      <c r="M2129">
        <v>304.50841137500004</v>
      </c>
      <c r="N2129">
        <v>1</v>
      </c>
      <c r="O2129">
        <v>304.50841137500004</v>
      </c>
      <c r="P2129" t="s">
        <v>614</v>
      </c>
    </row>
    <row r="2130" spans="1:17" hidden="1">
      <c r="A2130" t="s">
        <v>879</v>
      </c>
      <c r="B2130" t="s">
        <v>244</v>
      </c>
      <c r="C2130" t="s">
        <v>133</v>
      </c>
      <c r="D2130" t="s">
        <v>332</v>
      </c>
      <c r="E2130" t="s">
        <v>106</v>
      </c>
      <c r="F2130">
        <v>40700</v>
      </c>
      <c r="G2130" t="s">
        <v>784</v>
      </c>
      <c r="I2130" t="s">
        <v>266</v>
      </c>
      <c r="J2130">
        <v>2026</v>
      </c>
      <c r="K2130">
        <v>5</v>
      </c>
      <c r="L2130" t="s">
        <v>95</v>
      </c>
      <c r="M2130">
        <v>198.70148637499997</v>
      </c>
      <c r="N2130">
        <v>1</v>
      </c>
      <c r="O2130">
        <v>198.70148637499997</v>
      </c>
      <c r="P2130" t="s">
        <v>614</v>
      </c>
    </row>
    <row r="2131" spans="1:17" hidden="1">
      <c r="A2131" t="s">
        <v>879</v>
      </c>
      <c r="B2131" t="s">
        <v>244</v>
      </c>
      <c r="C2131" t="s">
        <v>133</v>
      </c>
      <c r="D2131" t="s">
        <v>332</v>
      </c>
      <c r="E2131" t="s">
        <v>92</v>
      </c>
      <c r="F2131">
        <v>40700</v>
      </c>
      <c r="G2131" t="s">
        <v>784</v>
      </c>
      <c r="I2131" t="s">
        <v>260</v>
      </c>
      <c r="J2131">
        <v>2026</v>
      </c>
      <c r="K2131">
        <v>5</v>
      </c>
      <c r="L2131" t="s">
        <v>95</v>
      </c>
      <c r="M2131">
        <v>304.50841137500004</v>
      </c>
      <c r="N2131">
        <v>1</v>
      </c>
      <c r="O2131">
        <v>304.50841137500004</v>
      </c>
      <c r="P2131" t="s">
        <v>614</v>
      </c>
    </row>
    <row r="2132" spans="1:17" hidden="1">
      <c r="A2132" t="s">
        <v>879</v>
      </c>
      <c r="B2132" t="s">
        <v>244</v>
      </c>
      <c r="C2132" t="s">
        <v>133</v>
      </c>
      <c r="D2132" t="s">
        <v>332</v>
      </c>
      <c r="E2132" t="s">
        <v>92</v>
      </c>
      <c r="F2132">
        <v>40700</v>
      </c>
      <c r="G2132" t="s">
        <v>784</v>
      </c>
      <c r="I2132" t="s">
        <v>141</v>
      </c>
      <c r="J2132">
        <v>2026</v>
      </c>
      <c r="K2132">
        <v>5</v>
      </c>
      <c r="L2132" t="s">
        <v>95</v>
      </c>
      <c r="M2132">
        <v>369.00165093749996</v>
      </c>
      <c r="N2132">
        <v>1</v>
      </c>
      <c r="O2132">
        <v>369.00165093749996</v>
      </c>
      <c r="P2132" t="s">
        <v>614</v>
      </c>
    </row>
    <row r="2133" spans="1:17" hidden="1">
      <c r="A2133" t="s">
        <v>879</v>
      </c>
      <c r="B2133" t="s">
        <v>689</v>
      </c>
      <c r="C2133" t="s">
        <v>133</v>
      </c>
      <c r="D2133" t="s">
        <v>332</v>
      </c>
      <c r="E2133" t="s">
        <v>92</v>
      </c>
      <c r="F2133">
        <v>40700</v>
      </c>
      <c r="G2133" t="s">
        <v>784</v>
      </c>
      <c r="I2133" t="s">
        <v>636</v>
      </c>
      <c r="J2133">
        <v>2026</v>
      </c>
      <c r="K2133">
        <v>5</v>
      </c>
      <c r="L2133" t="s">
        <v>95</v>
      </c>
      <c r="M2133">
        <v>121.39385256249999</v>
      </c>
      <c r="N2133">
        <v>1</v>
      </c>
      <c r="O2133">
        <v>121.39385256249999</v>
      </c>
      <c r="P2133" t="s">
        <v>614</v>
      </c>
    </row>
    <row r="2134" spans="1:17" hidden="1">
      <c r="A2134" t="s">
        <v>879</v>
      </c>
      <c r="B2134" t="s">
        <v>689</v>
      </c>
      <c r="C2134" t="s">
        <v>133</v>
      </c>
      <c r="D2134" t="s">
        <v>332</v>
      </c>
      <c r="E2134" t="s">
        <v>92</v>
      </c>
      <c r="F2134">
        <v>40700</v>
      </c>
      <c r="G2134" t="s">
        <v>784</v>
      </c>
      <c r="I2134" t="s">
        <v>260</v>
      </c>
      <c r="J2134">
        <v>2026</v>
      </c>
      <c r="K2134">
        <v>5</v>
      </c>
      <c r="L2134" t="s">
        <v>95</v>
      </c>
      <c r="M2134">
        <v>304.50841137500004</v>
      </c>
      <c r="N2134">
        <v>1</v>
      </c>
      <c r="O2134">
        <v>304.50841137500004</v>
      </c>
      <c r="P2134" t="s">
        <v>614</v>
      </c>
    </row>
    <row r="2135" spans="1:17" hidden="1">
      <c r="A2135" t="s">
        <v>879</v>
      </c>
      <c r="B2135" t="s">
        <v>246</v>
      </c>
      <c r="C2135" t="s">
        <v>133</v>
      </c>
      <c r="D2135" t="s">
        <v>332</v>
      </c>
      <c r="E2135" t="s">
        <v>92</v>
      </c>
      <c r="F2135">
        <v>40700</v>
      </c>
      <c r="G2135" t="s">
        <v>784</v>
      </c>
      <c r="I2135" t="s">
        <v>637</v>
      </c>
      <c r="J2135">
        <v>2026</v>
      </c>
      <c r="K2135">
        <v>5</v>
      </c>
      <c r="L2135" t="s">
        <v>95</v>
      </c>
      <c r="M2135">
        <v>630.72683624999991</v>
      </c>
      <c r="N2135">
        <v>1</v>
      </c>
      <c r="O2135">
        <v>630.72683624999991</v>
      </c>
      <c r="P2135" t="s">
        <v>614</v>
      </c>
    </row>
    <row r="2136" spans="1:17" hidden="1">
      <c r="A2136" t="s">
        <v>879</v>
      </c>
      <c r="B2136" t="s">
        <v>246</v>
      </c>
      <c r="C2136" t="s">
        <v>133</v>
      </c>
      <c r="D2136" t="s">
        <v>332</v>
      </c>
      <c r="E2136" t="s">
        <v>106</v>
      </c>
      <c r="F2136">
        <v>40700</v>
      </c>
      <c r="G2136" t="s">
        <v>784</v>
      </c>
      <c r="I2136" t="s">
        <v>266</v>
      </c>
      <c r="J2136">
        <v>2026</v>
      </c>
      <c r="K2136">
        <v>5</v>
      </c>
      <c r="L2136" t="s">
        <v>95</v>
      </c>
      <c r="M2136">
        <v>298.05222956250003</v>
      </c>
      <c r="N2136">
        <v>1</v>
      </c>
      <c r="O2136">
        <v>298.05222956250003</v>
      </c>
      <c r="P2136" t="s">
        <v>614</v>
      </c>
    </row>
    <row r="2137" spans="1:17" hidden="1">
      <c r="A2137" t="s">
        <v>879</v>
      </c>
      <c r="B2137" t="s">
        <v>246</v>
      </c>
      <c r="C2137" t="s">
        <v>133</v>
      </c>
      <c r="D2137" t="s">
        <v>332</v>
      </c>
      <c r="E2137" t="s">
        <v>92</v>
      </c>
      <c r="F2137">
        <v>40700</v>
      </c>
      <c r="G2137" t="s">
        <v>784</v>
      </c>
      <c r="I2137" t="s">
        <v>260</v>
      </c>
      <c r="J2137">
        <v>2026</v>
      </c>
      <c r="K2137">
        <v>5</v>
      </c>
      <c r="L2137" t="s">
        <v>95</v>
      </c>
      <c r="M2137">
        <v>304.50841137500004</v>
      </c>
      <c r="N2137">
        <v>1</v>
      </c>
      <c r="O2137">
        <v>304.50841137500004</v>
      </c>
      <c r="P2137" t="s">
        <v>614</v>
      </c>
    </row>
    <row r="2138" spans="1:17" hidden="1">
      <c r="A2138" t="s">
        <v>879</v>
      </c>
      <c r="B2138" t="s">
        <v>246</v>
      </c>
      <c r="C2138" t="s">
        <v>133</v>
      </c>
      <c r="D2138" t="s">
        <v>332</v>
      </c>
      <c r="E2138" t="s">
        <v>102</v>
      </c>
      <c r="F2138">
        <v>40700</v>
      </c>
      <c r="G2138" t="s">
        <v>784</v>
      </c>
      <c r="I2138" t="s">
        <v>273</v>
      </c>
      <c r="J2138">
        <v>2026</v>
      </c>
      <c r="K2138">
        <v>5</v>
      </c>
      <c r="L2138" t="s">
        <v>95</v>
      </c>
      <c r="M2138">
        <v>2721.9365249999996</v>
      </c>
      <c r="N2138">
        <v>1</v>
      </c>
      <c r="O2138">
        <v>2721.9365249999996</v>
      </c>
      <c r="P2138" t="s">
        <v>614</v>
      </c>
      <c r="Q2138">
        <v>1</v>
      </c>
    </row>
    <row r="2139" spans="1:17" hidden="1">
      <c r="A2139" t="s">
        <v>879</v>
      </c>
      <c r="B2139" t="s">
        <v>246</v>
      </c>
      <c r="C2139" t="s">
        <v>133</v>
      </c>
      <c r="D2139" t="s">
        <v>332</v>
      </c>
      <c r="E2139" t="s">
        <v>92</v>
      </c>
      <c r="F2139">
        <v>40700</v>
      </c>
      <c r="G2139" t="s">
        <v>784</v>
      </c>
      <c r="I2139" t="s">
        <v>141</v>
      </c>
      <c r="J2139">
        <v>2026</v>
      </c>
      <c r="K2139">
        <v>5</v>
      </c>
      <c r="L2139" t="s">
        <v>95</v>
      </c>
      <c r="M2139">
        <v>615.00275156250007</v>
      </c>
      <c r="N2139">
        <v>1</v>
      </c>
      <c r="O2139">
        <v>615.00275156250007</v>
      </c>
      <c r="P2139" t="s">
        <v>614</v>
      </c>
    </row>
    <row r="2140" spans="1:17" hidden="1">
      <c r="A2140" t="s">
        <v>879</v>
      </c>
      <c r="B2140" t="s">
        <v>247</v>
      </c>
      <c r="C2140" t="s">
        <v>133</v>
      </c>
      <c r="D2140" t="s">
        <v>332</v>
      </c>
      <c r="E2140" t="s">
        <v>103</v>
      </c>
      <c r="F2140">
        <v>40700</v>
      </c>
      <c r="G2140" t="s">
        <v>784</v>
      </c>
      <c r="I2140" t="s">
        <v>130</v>
      </c>
      <c r="J2140">
        <v>2026</v>
      </c>
      <c r="K2140">
        <v>5</v>
      </c>
      <c r="L2140" t="s">
        <v>95</v>
      </c>
      <c r="M2140">
        <v>2632.5742633750001</v>
      </c>
      <c r="N2140">
        <v>1</v>
      </c>
      <c r="O2140">
        <v>2632.5742633750001</v>
      </c>
      <c r="P2140" t="s">
        <v>614</v>
      </c>
      <c r="Q2140">
        <v>1</v>
      </c>
    </row>
    <row r="2141" spans="1:17" hidden="1">
      <c r="A2141" t="s">
        <v>879</v>
      </c>
      <c r="B2141" t="s">
        <v>247</v>
      </c>
      <c r="C2141" t="s">
        <v>133</v>
      </c>
      <c r="D2141" t="s">
        <v>332</v>
      </c>
      <c r="E2141" t="s">
        <v>106</v>
      </c>
      <c r="F2141">
        <v>40700</v>
      </c>
      <c r="G2141" t="s">
        <v>784</v>
      </c>
      <c r="I2141" t="s">
        <v>266</v>
      </c>
      <c r="J2141">
        <v>2026</v>
      </c>
      <c r="K2141">
        <v>5</v>
      </c>
      <c r="L2141" t="s">
        <v>95</v>
      </c>
      <c r="M2141">
        <v>99.350743187499987</v>
      </c>
      <c r="N2141">
        <v>1</v>
      </c>
      <c r="O2141">
        <v>99.350743187499987</v>
      </c>
      <c r="P2141" t="s">
        <v>614</v>
      </c>
    </row>
    <row r="2142" spans="1:17" hidden="1">
      <c r="A2142" t="s">
        <v>879</v>
      </c>
      <c r="B2142" t="s">
        <v>247</v>
      </c>
      <c r="C2142" t="s">
        <v>133</v>
      </c>
      <c r="D2142" t="s">
        <v>332</v>
      </c>
      <c r="E2142" t="s">
        <v>92</v>
      </c>
      <c r="F2142">
        <v>40700</v>
      </c>
      <c r="G2142" t="s">
        <v>784</v>
      </c>
      <c r="I2142" t="s">
        <v>221</v>
      </c>
      <c r="J2142">
        <v>2026</v>
      </c>
      <c r="K2142">
        <v>5</v>
      </c>
      <c r="L2142" t="s">
        <v>95</v>
      </c>
      <c r="M2142">
        <v>369.00165093749996</v>
      </c>
      <c r="N2142">
        <v>1</v>
      </c>
      <c r="O2142">
        <v>369.00165093749996</v>
      </c>
      <c r="P2142" t="s">
        <v>614</v>
      </c>
    </row>
    <row r="2143" spans="1:17" hidden="1">
      <c r="A2143" t="s">
        <v>879</v>
      </c>
      <c r="B2143" t="s">
        <v>247</v>
      </c>
      <c r="C2143" t="s">
        <v>133</v>
      </c>
      <c r="D2143" t="s">
        <v>332</v>
      </c>
      <c r="E2143" t="s">
        <v>92</v>
      </c>
      <c r="F2143">
        <v>40700</v>
      </c>
      <c r="G2143" t="s">
        <v>784</v>
      </c>
      <c r="I2143" t="s">
        <v>260</v>
      </c>
      <c r="J2143">
        <v>2026</v>
      </c>
      <c r="K2143">
        <v>5</v>
      </c>
      <c r="L2143" t="s">
        <v>95</v>
      </c>
      <c r="M2143">
        <v>304.50841137500004</v>
      </c>
      <c r="N2143">
        <v>1</v>
      </c>
      <c r="O2143">
        <v>304.50841137500004</v>
      </c>
      <c r="P2143" t="s">
        <v>614</v>
      </c>
    </row>
    <row r="2144" spans="1:17" hidden="1">
      <c r="A2144" t="s">
        <v>879</v>
      </c>
      <c r="B2144" t="s">
        <v>248</v>
      </c>
      <c r="C2144" t="s">
        <v>133</v>
      </c>
      <c r="D2144" t="s">
        <v>332</v>
      </c>
      <c r="E2144" t="s">
        <v>103</v>
      </c>
      <c r="F2144">
        <v>40700</v>
      </c>
      <c r="G2144" t="s">
        <v>784</v>
      </c>
      <c r="I2144" t="s">
        <v>130</v>
      </c>
      <c r="J2144">
        <v>2026</v>
      </c>
      <c r="K2144">
        <v>5</v>
      </c>
      <c r="L2144" t="s">
        <v>95</v>
      </c>
      <c r="M2144">
        <v>373.851135</v>
      </c>
      <c r="N2144">
        <v>1</v>
      </c>
      <c r="O2144">
        <v>373.851135</v>
      </c>
      <c r="P2144" t="s">
        <v>614</v>
      </c>
      <c r="Q2144">
        <v>1</v>
      </c>
    </row>
    <row r="2145" spans="1:17" hidden="1">
      <c r="A2145" t="s">
        <v>879</v>
      </c>
      <c r="B2145" t="s">
        <v>248</v>
      </c>
      <c r="C2145" t="s">
        <v>133</v>
      </c>
      <c r="D2145" t="s">
        <v>332</v>
      </c>
      <c r="E2145" t="s">
        <v>92</v>
      </c>
      <c r="F2145">
        <v>40700</v>
      </c>
      <c r="G2145" t="s">
        <v>784</v>
      </c>
      <c r="I2145" t="s">
        <v>636</v>
      </c>
      <c r="J2145">
        <v>2026</v>
      </c>
      <c r="K2145">
        <v>5</v>
      </c>
      <c r="L2145" t="s">
        <v>95</v>
      </c>
      <c r="M2145">
        <v>364.1815576875</v>
      </c>
      <c r="N2145">
        <v>1</v>
      </c>
      <c r="O2145">
        <v>364.1815576875</v>
      </c>
      <c r="P2145" t="s">
        <v>614</v>
      </c>
    </row>
    <row r="2146" spans="1:17" hidden="1">
      <c r="A2146" t="s">
        <v>879</v>
      </c>
      <c r="B2146" t="s">
        <v>248</v>
      </c>
      <c r="C2146" t="s">
        <v>133</v>
      </c>
      <c r="D2146" t="s">
        <v>332</v>
      </c>
      <c r="E2146" t="s">
        <v>106</v>
      </c>
      <c r="F2146">
        <v>40700</v>
      </c>
      <c r="G2146" t="s">
        <v>784</v>
      </c>
      <c r="I2146" t="s">
        <v>266</v>
      </c>
      <c r="J2146">
        <v>2026</v>
      </c>
      <c r="K2146">
        <v>5</v>
      </c>
      <c r="L2146" t="s">
        <v>95</v>
      </c>
      <c r="M2146">
        <v>298.05222956250003</v>
      </c>
      <c r="N2146">
        <v>1</v>
      </c>
      <c r="O2146">
        <v>298.05222956250003</v>
      </c>
      <c r="P2146" t="s">
        <v>614</v>
      </c>
    </row>
    <row r="2147" spans="1:17" hidden="1">
      <c r="A2147" t="s">
        <v>879</v>
      </c>
      <c r="B2147" t="s">
        <v>248</v>
      </c>
      <c r="C2147" t="s">
        <v>133</v>
      </c>
      <c r="D2147" t="s">
        <v>332</v>
      </c>
      <c r="E2147" t="s">
        <v>92</v>
      </c>
      <c r="F2147">
        <v>40700</v>
      </c>
      <c r="G2147" t="s">
        <v>784</v>
      </c>
      <c r="I2147" t="s">
        <v>221</v>
      </c>
      <c r="J2147">
        <v>2026</v>
      </c>
      <c r="K2147">
        <v>5</v>
      </c>
      <c r="L2147" t="s">
        <v>95</v>
      </c>
      <c r="M2147">
        <v>123.00055031250001</v>
      </c>
      <c r="N2147">
        <v>1</v>
      </c>
      <c r="O2147">
        <v>123.00055031250001</v>
      </c>
      <c r="P2147" t="s">
        <v>614</v>
      </c>
    </row>
    <row r="2148" spans="1:17" hidden="1">
      <c r="A2148" t="s">
        <v>879</v>
      </c>
      <c r="B2148" t="s">
        <v>248</v>
      </c>
      <c r="C2148" t="s">
        <v>133</v>
      </c>
      <c r="D2148" t="s">
        <v>332</v>
      </c>
      <c r="E2148" t="s">
        <v>92</v>
      </c>
      <c r="F2148">
        <v>40700</v>
      </c>
      <c r="G2148" t="s">
        <v>784</v>
      </c>
      <c r="I2148" t="s">
        <v>260</v>
      </c>
      <c r="J2148">
        <v>2026</v>
      </c>
      <c r="K2148">
        <v>5</v>
      </c>
      <c r="L2148" t="s">
        <v>95</v>
      </c>
      <c r="M2148">
        <v>304.50841137500004</v>
      </c>
      <c r="N2148">
        <v>1</v>
      </c>
      <c r="O2148">
        <v>304.50841137500004</v>
      </c>
      <c r="P2148" t="s">
        <v>614</v>
      </c>
    </row>
    <row r="2149" spans="1:17" hidden="1">
      <c r="A2149" t="s">
        <v>879</v>
      </c>
      <c r="B2149" t="s">
        <v>248</v>
      </c>
      <c r="C2149" t="s">
        <v>133</v>
      </c>
      <c r="D2149" t="s">
        <v>332</v>
      </c>
      <c r="E2149" t="s">
        <v>92</v>
      </c>
      <c r="F2149">
        <v>40700</v>
      </c>
      <c r="G2149" t="s">
        <v>784</v>
      </c>
      <c r="I2149" t="s">
        <v>141</v>
      </c>
      <c r="J2149">
        <v>2026</v>
      </c>
      <c r="K2149">
        <v>5</v>
      </c>
      <c r="L2149" t="s">
        <v>95</v>
      </c>
      <c r="M2149">
        <v>492.00220125000004</v>
      </c>
      <c r="N2149">
        <v>1</v>
      </c>
      <c r="O2149">
        <v>492.00220125000004</v>
      </c>
      <c r="P2149" t="s">
        <v>614</v>
      </c>
    </row>
    <row r="2150" spans="1:17" hidden="1">
      <c r="A2150" t="s">
        <v>879</v>
      </c>
      <c r="B2150" t="s">
        <v>690</v>
      </c>
      <c r="C2150" t="s">
        <v>133</v>
      </c>
      <c r="D2150" t="s">
        <v>332</v>
      </c>
      <c r="E2150" t="s">
        <v>92</v>
      </c>
      <c r="F2150">
        <v>40700</v>
      </c>
      <c r="G2150" t="s">
        <v>784</v>
      </c>
      <c r="I2150" t="s">
        <v>636</v>
      </c>
      <c r="J2150">
        <v>2026</v>
      </c>
      <c r="K2150">
        <v>5</v>
      </c>
      <c r="L2150" t="s">
        <v>95</v>
      </c>
      <c r="M2150">
        <v>364.1815576875</v>
      </c>
      <c r="N2150">
        <v>1</v>
      </c>
      <c r="O2150">
        <v>364.1815576875</v>
      </c>
      <c r="P2150" t="s">
        <v>614</v>
      </c>
    </row>
    <row r="2151" spans="1:17" hidden="1">
      <c r="A2151" t="s">
        <v>879</v>
      </c>
      <c r="B2151" t="s">
        <v>690</v>
      </c>
      <c r="C2151" t="s">
        <v>133</v>
      </c>
      <c r="D2151" t="s">
        <v>332</v>
      </c>
      <c r="E2151" t="s">
        <v>92</v>
      </c>
      <c r="F2151">
        <v>40700</v>
      </c>
      <c r="G2151" t="s">
        <v>784</v>
      </c>
      <c r="I2151" t="s">
        <v>260</v>
      </c>
      <c r="J2151">
        <v>2026</v>
      </c>
      <c r="K2151">
        <v>5</v>
      </c>
      <c r="L2151" t="s">
        <v>95</v>
      </c>
      <c r="M2151">
        <v>304.50841137500004</v>
      </c>
      <c r="N2151">
        <v>1</v>
      </c>
      <c r="O2151">
        <v>304.50841137500004</v>
      </c>
      <c r="P2151" t="s">
        <v>614</v>
      </c>
    </row>
    <row r="2152" spans="1:17" hidden="1">
      <c r="A2152" t="s">
        <v>879</v>
      </c>
      <c r="B2152" t="s">
        <v>691</v>
      </c>
      <c r="C2152" t="s">
        <v>133</v>
      </c>
      <c r="D2152" t="s">
        <v>332</v>
      </c>
      <c r="E2152" t="s">
        <v>92</v>
      </c>
      <c r="F2152">
        <v>40700</v>
      </c>
      <c r="G2152" t="s">
        <v>784</v>
      </c>
      <c r="I2152" t="s">
        <v>260</v>
      </c>
      <c r="J2152">
        <v>2026</v>
      </c>
      <c r="K2152">
        <v>5</v>
      </c>
      <c r="L2152" t="s">
        <v>95</v>
      </c>
      <c r="M2152">
        <v>304.50841137500004</v>
      </c>
      <c r="N2152">
        <v>1</v>
      </c>
      <c r="O2152">
        <v>304.50841137500004</v>
      </c>
      <c r="P2152" t="s">
        <v>614</v>
      </c>
    </row>
    <row r="2153" spans="1:17" hidden="1">
      <c r="A2153" t="s">
        <v>879</v>
      </c>
      <c r="B2153" t="s">
        <v>691</v>
      </c>
      <c r="C2153" t="s">
        <v>133</v>
      </c>
      <c r="D2153" t="s">
        <v>332</v>
      </c>
      <c r="E2153" t="s">
        <v>92</v>
      </c>
      <c r="F2153">
        <v>40700</v>
      </c>
      <c r="G2153" t="s">
        <v>784</v>
      </c>
      <c r="I2153" t="s">
        <v>197</v>
      </c>
      <c r="J2153">
        <v>2026</v>
      </c>
      <c r="K2153">
        <v>5</v>
      </c>
      <c r="L2153" t="s">
        <v>95</v>
      </c>
      <c r="M2153">
        <v>492.00220125000004</v>
      </c>
      <c r="N2153">
        <v>1</v>
      </c>
      <c r="O2153">
        <v>492.00220125000004</v>
      </c>
      <c r="P2153" t="s">
        <v>614</v>
      </c>
    </row>
    <row r="2154" spans="1:17" hidden="1">
      <c r="A2154" t="s">
        <v>879</v>
      </c>
      <c r="B2154" t="s">
        <v>691</v>
      </c>
      <c r="C2154" t="s">
        <v>133</v>
      </c>
      <c r="D2154" t="s">
        <v>332</v>
      </c>
      <c r="E2154" t="s">
        <v>92</v>
      </c>
      <c r="F2154">
        <v>40700</v>
      </c>
      <c r="G2154" t="s">
        <v>784</v>
      </c>
      <c r="I2154" t="s">
        <v>215</v>
      </c>
      <c r="J2154">
        <v>2026</v>
      </c>
      <c r="K2154">
        <v>5</v>
      </c>
      <c r="L2154" t="s">
        <v>95</v>
      </c>
      <c r="M2154">
        <v>123.00055031250001</v>
      </c>
      <c r="N2154">
        <v>1</v>
      </c>
      <c r="O2154">
        <v>123.00055031250001</v>
      </c>
      <c r="P2154" t="s">
        <v>614</v>
      </c>
    </row>
    <row r="2155" spans="1:17" hidden="1">
      <c r="A2155" t="s">
        <v>879</v>
      </c>
      <c r="B2155" t="s">
        <v>691</v>
      </c>
      <c r="C2155" t="s">
        <v>133</v>
      </c>
      <c r="D2155" t="s">
        <v>332</v>
      </c>
      <c r="E2155" t="s">
        <v>106</v>
      </c>
      <c r="F2155">
        <v>40700</v>
      </c>
      <c r="G2155" t="s">
        <v>784</v>
      </c>
      <c r="I2155" t="s">
        <v>146</v>
      </c>
      <c r="J2155">
        <v>2026</v>
      </c>
      <c r="K2155">
        <v>5</v>
      </c>
      <c r="L2155" t="s">
        <v>95</v>
      </c>
      <c r="M2155">
        <v>2185.7163501249997</v>
      </c>
      <c r="N2155">
        <v>1</v>
      </c>
      <c r="O2155">
        <v>2185.7163501249997</v>
      </c>
      <c r="P2155" t="s">
        <v>614</v>
      </c>
    </row>
    <row r="2156" spans="1:17" hidden="1">
      <c r="A2156" t="s">
        <v>879</v>
      </c>
      <c r="B2156" t="s">
        <v>691</v>
      </c>
      <c r="C2156" t="s">
        <v>133</v>
      </c>
      <c r="D2156" t="s">
        <v>332</v>
      </c>
      <c r="E2156" t="s">
        <v>106</v>
      </c>
      <c r="F2156">
        <v>40700</v>
      </c>
      <c r="G2156" t="s">
        <v>784</v>
      </c>
      <c r="I2156" t="s">
        <v>163</v>
      </c>
      <c r="J2156">
        <v>2026</v>
      </c>
      <c r="K2156">
        <v>5</v>
      </c>
      <c r="L2156" t="s">
        <v>95</v>
      </c>
      <c r="M2156">
        <v>681.16147050000006</v>
      </c>
      <c r="N2156">
        <v>1</v>
      </c>
      <c r="O2156">
        <v>681.16147050000006</v>
      </c>
      <c r="P2156" t="s">
        <v>614</v>
      </c>
    </row>
    <row r="2157" spans="1:17" hidden="1">
      <c r="A2157" t="s">
        <v>879</v>
      </c>
      <c r="B2157" t="s">
        <v>385</v>
      </c>
      <c r="C2157" t="s">
        <v>133</v>
      </c>
      <c r="D2157" t="s">
        <v>332</v>
      </c>
      <c r="E2157" t="s">
        <v>92</v>
      </c>
      <c r="F2157">
        <v>40700</v>
      </c>
      <c r="G2157" t="s">
        <v>784</v>
      </c>
      <c r="I2157" t="s">
        <v>637</v>
      </c>
      <c r="J2157">
        <v>2026</v>
      </c>
      <c r="K2157">
        <v>5</v>
      </c>
      <c r="L2157" t="s">
        <v>95</v>
      </c>
      <c r="M2157">
        <v>630.72683624999991</v>
      </c>
      <c r="N2157">
        <v>1</v>
      </c>
      <c r="O2157">
        <v>630.72683624999991</v>
      </c>
      <c r="P2157" t="s">
        <v>614</v>
      </c>
    </row>
    <row r="2158" spans="1:17" hidden="1">
      <c r="A2158" t="s">
        <v>879</v>
      </c>
      <c r="B2158" t="s">
        <v>385</v>
      </c>
      <c r="C2158" t="s">
        <v>133</v>
      </c>
      <c r="D2158" t="s">
        <v>332</v>
      </c>
      <c r="E2158" t="s">
        <v>92</v>
      </c>
      <c r="F2158">
        <v>40700</v>
      </c>
      <c r="G2158" t="s">
        <v>784</v>
      </c>
      <c r="I2158" t="s">
        <v>260</v>
      </c>
      <c r="J2158">
        <v>2026</v>
      </c>
      <c r="K2158">
        <v>5</v>
      </c>
      <c r="L2158" t="s">
        <v>95</v>
      </c>
      <c r="M2158">
        <v>304.50841137500004</v>
      </c>
      <c r="N2158">
        <v>1</v>
      </c>
      <c r="O2158">
        <v>304.50841137500004</v>
      </c>
      <c r="P2158" t="s">
        <v>614</v>
      </c>
    </row>
    <row r="2159" spans="1:17" hidden="1">
      <c r="A2159" t="s">
        <v>879</v>
      </c>
      <c r="B2159" t="s">
        <v>385</v>
      </c>
      <c r="C2159" t="s">
        <v>133</v>
      </c>
      <c r="D2159" t="s">
        <v>332</v>
      </c>
      <c r="E2159" t="s">
        <v>102</v>
      </c>
      <c r="F2159">
        <v>40700</v>
      </c>
      <c r="G2159" t="s">
        <v>784</v>
      </c>
      <c r="I2159" t="s">
        <v>273</v>
      </c>
      <c r="J2159">
        <v>2026</v>
      </c>
      <c r="K2159">
        <v>5</v>
      </c>
      <c r="L2159" t="s">
        <v>95</v>
      </c>
      <c r="M2159">
        <v>4051.7818249999996</v>
      </c>
      <c r="N2159">
        <v>1</v>
      </c>
      <c r="O2159">
        <v>4051.7818249999996</v>
      </c>
      <c r="P2159" t="s">
        <v>614</v>
      </c>
      <c r="Q2159">
        <v>1</v>
      </c>
    </row>
    <row r="2160" spans="1:17" hidden="1">
      <c r="A2160" t="s">
        <v>879</v>
      </c>
      <c r="B2160" t="s">
        <v>385</v>
      </c>
      <c r="C2160" t="s">
        <v>133</v>
      </c>
      <c r="D2160" t="s">
        <v>332</v>
      </c>
      <c r="E2160" t="s">
        <v>92</v>
      </c>
      <c r="F2160">
        <v>40700</v>
      </c>
      <c r="G2160" t="s">
        <v>784</v>
      </c>
      <c r="I2160" t="s">
        <v>141</v>
      </c>
      <c r="J2160">
        <v>2026</v>
      </c>
      <c r="K2160">
        <v>5</v>
      </c>
      <c r="L2160" t="s">
        <v>95</v>
      </c>
      <c r="M2160">
        <v>123.00055031250001</v>
      </c>
      <c r="N2160">
        <v>1</v>
      </c>
      <c r="O2160">
        <v>123.00055031250001</v>
      </c>
      <c r="P2160" t="s">
        <v>614</v>
      </c>
    </row>
    <row r="2161" spans="1:17" hidden="1">
      <c r="A2161" t="s">
        <v>879</v>
      </c>
      <c r="B2161" t="s">
        <v>385</v>
      </c>
      <c r="C2161" t="s">
        <v>133</v>
      </c>
      <c r="D2161" t="s">
        <v>332</v>
      </c>
      <c r="E2161" t="s">
        <v>92</v>
      </c>
      <c r="F2161">
        <v>40700</v>
      </c>
      <c r="G2161" t="s">
        <v>784</v>
      </c>
      <c r="I2161" t="s">
        <v>692</v>
      </c>
      <c r="J2161">
        <v>2026</v>
      </c>
      <c r="K2161">
        <v>5</v>
      </c>
      <c r="L2161" t="s">
        <v>95</v>
      </c>
      <c r="M2161">
        <v>473.05492412499996</v>
      </c>
      <c r="N2161">
        <v>1</v>
      </c>
      <c r="O2161">
        <v>473.05492412499996</v>
      </c>
      <c r="P2161" t="s">
        <v>614</v>
      </c>
    </row>
    <row r="2162" spans="1:17" hidden="1">
      <c r="A2162" t="s">
        <v>2295</v>
      </c>
      <c r="B2162" t="s">
        <v>612</v>
      </c>
      <c r="C2162" t="s">
        <v>613</v>
      </c>
      <c r="D2162" t="s">
        <v>332</v>
      </c>
      <c r="E2162" t="s">
        <v>103</v>
      </c>
      <c r="F2162">
        <v>40700</v>
      </c>
      <c r="G2162" t="s">
        <v>784</v>
      </c>
      <c r="I2162" t="s">
        <v>130</v>
      </c>
      <c r="J2162">
        <v>2026</v>
      </c>
      <c r="K2162">
        <v>5</v>
      </c>
      <c r="L2162" t="s">
        <v>95</v>
      </c>
      <c r="M2162">
        <v>11762.394076300003</v>
      </c>
      <c r="N2162">
        <v>1</v>
      </c>
      <c r="O2162">
        <v>11762.394076300003</v>
      </c>
      <c r="P2162" t="s">
        <v>614</v>
      </c>
      <c r="Q2162">
        <v>1</v>
      </c>
    </row>
    <row r="2163" spans="1:17" hidden="1">
      <c r="A2163" t="s">
        <v>2295</v>
      </c>
      <c r="B2163" t="s">
        <v>612</v>
      </c>
      <c r="C2163" t="s">
        <v>613</v>
      </c>
      <c r="D2163" t="s">
        <v>332</v>
      </c>
      <c r="E2163" t="s">
        <v>92</v>
      </c>
      <c r="F2163">
        <v>40700</v>
      </c>
      <c r="G2163" t="s">
        <v>784</v>
      </c>
      <c r="I2163" t="s">
        <v>203</v>
      </c>
      <c r="J2163">
        <v>2026</v>
      </c>
      <c r="K2163">
        <v>5</v>
      </c>
      <c r="L2163" t="s">
        <v>95</v>
      </c>
      <c r="M2163">
        <v>475.92785268</v>
      </c>
      <c r="N2163">
        <v>1</v>
      </c>
      <c r="O2163">
        <v>475.92785268</v>
      </c>
      <c r="P2163" t="s">
        <v>614</v>
      </c>
      <c r="Q2163">
        <v>1</v>
      </c>
    </row>
    <row r="2164" spans="1:17" hidden="1">
      <c r="A2164" t="s">
        <v>2295</v>
      </c>
      <c r="B2164" t="s">
        <v>612</v>
      </c>
      <c r="C2164" t="s">
        <v>613</v>
      </c>
      <c r="D2164" t="s">
        <v>332</v>
      </c>
      <c r="E2164" t="s">
        <v>92</v>
      </c>
      <c r="F2164">
        <v>40700</v>
      </c>
      <c r="G2164" t="s">
        <v>784</v>
      </c>
      <c r="I2164" t="s">
        <v>638</v>
      </c>
      <c r="J2164">
        <v>2026</v>
      </c>
      <c r="K2164">
        <v>5</v>
      </c>
      <c r="L2164" t="s">
        <v>95</v>
      </c>
      <c r="M2164">
        <v>283.02466982999999</v>
      </c>
      <c r="N2164">
        <v>1</v>
      </c>
      <c r="O2164">
        <v>283.02466982999999</v>
      </c>
      <c r="P2164" t="s">
        <v>614</v>
      </c>
      <c r="Q2164">
        <v>1</v>
      </c>
    </row>
    <row r="2165" spans="1:17" hidden="1">
      <c r="A2165" t="s">
        <v>2295</v>
      </c>
      <c r="B2165" t="s">
        <v>612</v>
      </c>
      <c r="C2165" t="s">
        <v>613</v>
      </c>
      <c r="D2165" t="s">
        <v>332</v>
      </c>
      <c r="E2165" t="s">
        <v>92</v>
      </c>
      <c r="F2165">
        <v>40700</v>
      </c>
      <c r="G2165" t="s">
        <v>784</v>
      </c>
      <c r="I2165" t="s">
        <v>204</v>
      </c>
      <c r="J2165">
        <v>2026</v>
      </c>
      <c r="K2165">
        <v>5</v>
      </c>
      <c r="L2165" t="s">
        <v>95</v>
      </c>
      <c r="M2165">
        <v>849.75402071000008</v>
      </c>
      <c r="N2165">
        <v>1</v>
      </c>
      <c r="O2165">
        <v>849.75402071000008</v>
      </c>
      <c r="P2165" t="s">
        <v>614</v>
      </c>
    </row>
    <row r="2166" spans="1:17" hidden="1">
      <c r="A2166" t="s">
        <v>2295</v>
      </c>
      <c r="B2166" t="s">
        <v>612</v>
      </c>
      <c r="C2166" t="s">
        <v>613</v>
      </c>
      <c r="D2166" t="s">
        <v>332</v>
      </c>
      <c r="E2166" t="s">
        <v>92</v>
      </c>
      <c r="F2166">
        <v>40700</v>
      </c>
      <c r="G2166" t="s">
        <v>784</v>
      </c>
      <c r="I2166" t="s">
        <v>257</v>
      </c>
      <c r="J2166">
        <v>2026</v>
      </c>
      <c r="K2166">
        <v>5</v>
      </c>
      <c r="L2166" t="s">
        <v>95</v>
      </c>
      <c r="M2166">
        <v>849.75402071000008</v>
      </c>
      <c r="N2166">
        <v>1</v>
      </c>
      <c r="O2166">
        <v>849.75402071000008</v>
      </c>
      <c r="P2166" t="s">
        <v>614</v>
      </c>
    </row>
    <row r="2167" spans="1:17" hidden="1">
      <c r="A2167" t="s">
        <v>2295</v>
      </c>
      <c r="B2167" t="s">
        <v>612</v>
      </c>
      <c r="C2167" t="s">
        <v>613</v>
      </c>
      <c r="D2167" t="s">
        <v>332</v>
      </c>
      <c r="E2167" t="s">
        <v>92</v>
      </c>
      <c r="F2167">
        <v>40700</v>
      </c>
      <c r="G2167" t="s">
        <v>784</v>
      </c>
      <c r="I2167" t="s">
        <v>260</v>
      </c>
      <c r="J2167">
        <v>2026</v>
      </c>
      <c r="K2167">
        <v>5</v>
      </c>
      <c r="L2167" t="s">
        <v>95</v>
      </c>
      <c r="M2167">
        <v>1696.9079985200001</v>
      </c>
      <c r="N2167">
        <v>1</v>
      </c>
      <c r="O2167">
        <v>1696.9079985200001</v>
      </c>
      <c r="P2167" t="s">
        <v>614</v>
      </c>
    </row>
    <row r="2168" spans="1:17" hidden="1">
      <c r="A2168" t="s">
        <v>2295</v>
      </c>
      <c r="B2168" t="s">
        <v>612</v>
      </c>
      <c r="C2168" t="s">
        <v>613</v>
      </c>
      <c r="D2168" t="s">
        <v>332</v>
      </c>
      <c r="E2168" t="s">
        <v>92</v>
      </c>
      <c r="F2168">
        <v>40700</v>
      </c>
      <c r="G2168" t="s">
        <v>784</v>
      </c>
      <c r="I2168" t="s">
        <v>692</v>
      </c>
      <c r="J2168">
        <v>2026</v>
      </c>
      <c r="K2168">
        <v>5</v>
      </c>
      <c r="L2168" t="s">
        <v>95</v>
      </c>
      <c r="M2168">
        <v>3535.0083266749994</v>
      </c>
      <c r="N2168">
        <v>1</v>
      </c>
      <c r="O2168">
        <v>3535.0083266749994</v>
      </c>
      <c r="P2168" t="s">
        <v>614</v>
      </c>
    </row>
    <row r="2169" spans="1:17" hidden="1">
      <c r="A2169" t="s">
        <v>2295</v>
      </c>
      <c r="B2169" t="s">
        <v>612</v>
      </c>
      <c r="C2169" t="s">
        <v>613</v>
      </c>
      <c r="D2169" t="s">
        <v>332</v>
      </c>
      <c r="E2169" t="s">
        <v>106</v>
      </c>
      <c r="F2169">
        <v>40700</v>
      </c>
      <c r="G2169" t="s">
        <v>784</v>
      </c>
      <c r="I2169" t="s">
        <v>146</v>
      </c>
      <c r="J2169">
        <v>2026</v>
      </c>
      <c r="K2169">
        <v>5</v>
      </c>
      <c r="L2169" t="s">
        <v>95</v>
      </c>
      <c r="M2169">
        <v>1215.8000603699998</v>
      </c>
      <c r="N2169">
        <v>1</v>
      </c>
      <c r="O2169">
        <v>1215.8000603699998</v>
      </c>
      <c r="P2169" t="s">
        <v>614</v>
      </c>
    </row>
    <row r="2170" spans="1:17" hidden="1">
      <c r="A2170" t="s">
        <v>2295</v>
      </c>
      <c r="B2170" t="s">
        <v>612</v>
      </c>
      <c r="C2170" t="s">
        <v>613</v>
      </c>
      <c r="D2170" t="s">
        <v>332</v>
      </c>
      <c r="E2170" t="s">
        <v>106</v>
      </c>
      <c r="F2170">
        <v>40700</v>
      </c>
      <c r="G2170" t="s">
        <v>784</v>
      </c>
      <c r="I2170" t="s">
        <v>163</v>
      </c>
      <c r="J2170">
        <v>2026</v>
      </c>
      <c r="K2170">
        <v>5</v>
      </c>
      <c r="L2170" t="s">
        <v>95</v>
      </c>
      <c r="M2170">
        <v>424.87701035500004</v>
      </c>
      <c r="N2170">
        <v>1</v>
      </c>
      <c r="O2170">
        <v>424.87701035500004</v>
      </c>
      <c r="P2170" t="s">
        <v>614</v>
      </c>
    </row>
    <row r="2171" spans="1:17" hidden="1">
      <c r="A2171" t="s">
        <v>2295</v>
      </c>
      <c r="B2171" t="s">
        <v>612</v>
      </c>
      <c r="C2171" t="s">
        <v>613</v>
      </c>
      <c r="D2171" t="s">
        <v>332</v>
      </c>
      <c r="E2171" t="s">
        <v>92</v>
      </c>
      <c r="F2171">
        <v>40700</v>
      </c>
      <c r="G2171" t="s">
        <v>784</v>
      </c>
      <c r="I2171" t="s">
        <v>617</v>
      </c>
      <c r="J2171">
        <v>2026</v>
      </c>
      <c r="K2171">
        <v>5</v>
      </c>
      <c r="L2171" t="s">
        <v>95</v>
      </c>
      <c r="M2171">
        <v>530.48875292000014</v>
      </c>
      <c r="N2171">
        <v>1</v>
      </c>
      <c r="O2171">
        <v>530.48875292000014</v>
      </c>
      <c r="P2171" t="s">
        <v>614</v>
      </c>
      <c r="Q2171">
        <v>1</v>
      </c>
    </row>
    <row r="2172" spans="1:17" hidden="1">
      <c r="A2172" t="s">
        <v>2295</v>
      </c>
      <c r="B2172" t="s">
        <v>612</v>
      </c>
      <c r="C2172" t="s">
        <v>613</v>
      </c>
      <c r="D2172" t="s">
        <v>332</v>
      </c>
      <c r="E2172" t="s">
        <v>92</v>
      </c>
      <c r="F2172">
        <v>40700</v>
      </c>
      <c r="G2172" t="s">
        <v>784</v>
      </c>
      <c r="I2172" t="s">
        <v>683</v>
      </c>
      <c r="J2172">
        <v>2026</v>
      </c>
      <c r="K2172">
        <v>5</v>
      </c>
      <c r="L2172" t="s">
        <v>95</v>
      </c>
      <c r="M2172">
        <v>265.24437646000007</v>
      </c>
      <c r="N2172">
        <v>1</v>
      </c>
      <c r="O2172">
        <v>265.24437646000007</v>
      </c>
      <c r="P2172" t="s">
        <v>614</v>
      </c>
      <c r="Q2172">
        <v>1</v>
      </c>
    </row>
    <row r="2173" spans="1:17" hidden="1">
      <c r="A2173" t="s">
        <v>2710</v>
      </c>
      <c r="B2173" t="s">
        <v>261</v>
      </c>
      <c r="C2173" t="s">
        <v>262</v>
      </c>
      <c r="D2173" t="s">
        <v>332</v>
      </c>
      <c r="E2173" t="s">
        <v>103</v>
      </c>
      <c r="F2173">
        <v>40700</v>
      </c>
      <c r="G2173" t="s">
        <v>784</v>
      </c>
      <c r="I2173" t="s">
        <v>120</v>
      </c>
      <c r="J2173">
        <v>2026</v>
      </c>
      <c r="K2173">
        <v>5</v>
      </c>
      <c r="L2173" t="s">
        <v>95</v>
      </c>
      <c r="M2173">
        <v>342.93565834499998</v>
      </c>
      <c r="N2173">
        <v>1</v>
      </c>
      <c r="O2173">
        <v>342.93565834499998</v>
      </c>
      <c r="P2173" t="s">
        <v>614</v>
      </c>
      <c r="Q2173">
        <v>1</v>
      </c>
    </row>
    <row r="2174" spans="1:17" hidden="1">
      <c r="A2174" t="s">
        <v>2710</v>
      </c>
      <c r="B2174" t="s">
        <v>261</v>
      </c>
      <c r="C2174" t="s">
        <v>262</v>
      </c>
      <c r="D2174" t="s">
        <v>332</v>
      </c>
      <c r="E2174" t="s">
        <v>103</v>
      </c>
      <c r="F2174">
        <v>40700</v>
      </c>
      <c r="G2174" t="s">
        <v>784</v>
      </c>
      <c r="I2174" t="s">
        <v>130</v>
      </c>
      <c r="J2174">
        <v>2026</v>
      </c>
      <c r="K2174">
        <v>5</v>
      </c>
      <c r="L2174" t="s">
        <v>95</v>
      </c>
      <c r="M2174">
        <v>147.81243886499999</v>
      </c>
      <c r="N2174">
        <v>1</v>
      </c>
      <c r="O2174">
        <v>147.81243886499999</v>
      </c>
      <c r="P2174" t="s">
        <v>614</v>
      </c>
      <c r="Q2174">
        <v>1</v>
      </c>
    </row>
    <row r="2175" spans="1:17" hidden="1">
      <c r="A2175" t="s">
        <v>2710</v>
      </c>
      <c r="B2175" t="s">
        <v>261</v>
      </c>
      <c r="C2175" t="s">
        <v>262</v>
      </c>
      <c r="D2175" t="s">
        <v>332</v>
      </c>
      <c r="E2175" t="s">
        <v>92</v>
      </c>
      <c r="F2175">
        <v>40700</v>
      </c>
      <c r="G2175" t="s">
        <v>784</v>
      </c>
      <c r="I2175" t="s">
        <v>203</v>
      </c>
      <c r="J2175">
        <v>2026</v>
      </c>
      <c r="K2175">
        <v>5</v>
      </c>
      <c r="L2175" t="s">
        <v>95</v>
      </c>
      <c r="M2175">
        <v>419.00691349999994</v>
      </c>
      <c r="N2175">
        <v>1</v>
      </c>
      <c r="O2175">
        <v>419.00691349999994</v>
      </c>
      <c r="P2175" t="s">
        <v>614</v>
      </c>
      <c r="Q2175">
        <v>1</v>
      </c>
    </row>
    <row r="2176" spans="1:17" hidden="1">
      <c r="A2176" t="s">
        <v>2710</v>
      </c>
      <c r="B2176" t="s">
        <v>261</v>
      </c>
      <c r="C2176" t="s">
        <v>262</v>
      </c>
      <c r="D2176" t="s">
        <v>332</v>
      </c>
      <c r="E2176" t="s">
        <v>92</v>
      </c>
      <c r="F2176">
        <v>40700</v>
      </c>
      <c r="G2176" t="s">
        <v>784</v>
      </c>
      <c r="I2176" t="s">
        <v>257</v>
      </c>
      <c r="J2176">
        <v>2026</v>
      </c>
      <c r="K2176">
        <v>5</v>
      </c>
      <c r="L2176" t="s">
        <v>95</v>
      </c>
      <c r="M2176">
        <v>392.20647130000003</v>
      </c>
      <c r="N2176">
        <v>1</v>
      </c>
      <c r="O2176">
        <v>392.20647130000003</v>
      </c>
      <c r="P2176" t="s">
        <v>614</v>
      </c>
    </row>
    <row r="2177" spans="1:17" hidden="1">
      <c r="A2177" t="s">
        <v>2710</v>
      </c>
      <c r="B2177" t="s">
        <v>261</v>
      </c>
      <c r="C2177" t="s">
        <v>262</v>
      </c>
      <c r="D2177" t="s">
        <v>332</v>
      </c>
      <c r="E2177" t="s">
        <v>92</v>
      </c>
      <c r="F2177">
        <v>40700</v>
      </c>
      <c r="G2177" t="s">
        <v>784</v>
      </c>
      <c r="I2177" t="s">
        <v>260</v>
      </c>
      <c r="J2177">
        <v>2026</v>
      </c>
      <c r="K2177">
        <v>5</v>
      </c>
      <c r="L2177" t="s">
        <v>95</v>
      </c>
      <c r="M2177">
        <v>1631.64692173</v>
      </c>
      <c r="N2177">
        <v>1</v>
      </c>
      <c r="O2177">
        <v>1631.64692173</v>
      </c>
      <c r="P2177" t="s">
        <v>614</v>
      </c>
    </row>
    <row r="2178" spans="1:17" hidden="1">
      <c r="A2178" t="s">
        <v>2710</v>
      </c>
      <c r="B2178" t="s">
        <v>261</v>
      </c>
      <c r="C2178" t="s">
        <v>262</v>
      </c>
      <c r="D2178" t="s">
        <v>332</v>
      </c>
      <c r="E2178" t="s">
        <v>92</v>
      </c>
      <c r="F2178">
        <v>40700</v>
      </c>
      <c r="G2178" t="s">
        <v>784</v>
      </c>
      <c r="I2178" t="s">
        <v>215</v>
      </c>
      <c r="J2178">
        <v>2026</v>
      </c>
      <c r="K2178">
        <v>5</v>
      </c>
      <c r="L2178" t="s">
        <v>95</v>
      </c>
      <c r="M2178">
        <v>959.12582531499993</v>
      </c>
      <c r="N2178">
        <v>1</v>
      </c>
      <c r="O2178">
        <v>959.12582531499993</v>
      </c>
      <c r="P2178" t="s">
        <v>614</v>
      </c>
    </row>
    <row r="2179" spans="1:17" hidden="1">
      <c r="A2179" t="s">
        <v>2710</v>
      </c>
      <c r="B2179" t="s">
        <v>261</v>
      </c>
      <c r="C2179" t="s">
        <v>262</v>
      </c>
      <c r="D2179" t="s">
        <v>332</v>
      </c>
      <c r="E2179" t="s">
        <v>106</v>
      </c>
      <c r="F2179">
        <v>40700</v>
      </c>
      <c r="G2179" t="s">
        <v>784</v>
      </c>
      <c r="I2179" t="s">
        <v>112</v>
      </c>
      <c r="J2179">
        <v>2026</v>
      </c>
      <c r="K2179">
        <v>5</v>
      </c>
      <c r="L2179" t="s">
        <v>95</v>
      </c>
      <c r="M2179">
        <v>204.90338085000002</v>
      </c>
      <c r="N2179">
        <v>1</v>
      </c>
      <c r="O2179">
        <v>204.90338085000002</v>
      </c>
      <c r="P2179" t="s">
        <v>614</v>
      </c>
    </row>
    <row r="2180" spans="1:17" hidden="1">
      <c r="A2180" t="s">
        <v>2710</v>
      </c>
      <c r="B2180" t="s">
        <v>261</v>
      </c>
      <c r="C2180" t="s">
        <v>262</v>
      </c>
      <c r="D2180" t="s">
        <v>332</v>
      </c>
      <c r="E2180" t="s">
        <v>106</v>
      </c>
      <c r="F2180">
        <v>40700</v>
      </c>
      <c r="G2180" t="s">
        <v>784</v>
      </c>
      <c r="I2180" t="s">
        <v>163</v>
      </c>
      <c r="J2180">
        <v>2026</v>
      </c>
      <c r="K2180">
        <v>5</v>
      </c>
      <c r="L2180" t="s">
        <v>95</v>
      </c>
      <c r="M2180">
        <v>2859.7571852149995</v>
      </c>
      <c r="N2180">
        <v>1</v>
      </c>
      <c r="O2180">
        <v>2859.7571852149995</v>
      </c>
      <c r="P2180" t="s">
        <v>614</v>
      </c>
    </row>
    <row r="2181" spans="1:17" hidden="1">
      <c r="A2181" t="s">
        <v>2710</v>
      </c>
      <c r="B2181" t="s">
        <v>261</v>
      </c>
      <c r="C2181" t="s">
        <v>262</v>
      </c>
      <c r="D2181" t="s">
        <v>332</v>
      </c>
      <c r="E2181" t="s">
        <v>92</v>
      </c>
      <c r="F2181">
        <v>40700</v>
      </c>
      <c r="G2181" t="s">
        <v>784</v>
      </c>
      <c r="I2181" t="s">
        <v>683</v>
      </c>
      <c r="J2181">
        <v>2026</v>
      </c>
      <c r="K2181">
        <v>5</v>
      </c>
      <c r="L2181" t="s">
        <v>95</v>
      </c>
      <c r="M2181">
        <v>127.52210407999999</v>
      </c>
      <c r="N2181">
        <v>1</v>
      </c>
      <c r="O2181">
        <v>127.52210407999999</v>
      </c>
      <c r="P2181" t="s">
        <v>614</v>
      </c>
      <c r="Q2181">
        <v>1</v>
      </c>
    </row>
    <row r="2182" spans="1:17" hidden="1">
      <c r="A2182" t="s">
        <v>2295</v>
      </c>
      <c r="B2182" t="s">
        <v>693</v>
      </c>
      <c r="C2182" t="s">
        <v>613</v>
      </c>
      <c r="D2182" t="s">
        <v>332</v>
      </c>
      <c r="E2182" t="s">
        <v>2320</v>
      </c>
      <c r="F2182">
        <v>40700</v>
      </c>
      <c r="G2182" t="s">
        <v>784</v>
      </c>
      <c r="I2182" t="s">
        <v>695</v>
      </c>
      <c r="J2182">
        <v>2026</v>
      </c>
      <c r="K2182">
        <v>5</v>
      </c>
      <c r="L2182" t="s">
        <v>95</v>
      </c>
      <c r="M2182">
        <v>833119</v>
      </c>
      <c r="N2182">
        <v>1</v>
      </c>
      <c r="O2182">
        <v>833119</v>
      </c>
      <c r="P2182" t="s">
        <v>614</v>
      </c>
      <c r="Q2182" t="s">
        <v>97</v>
      </c>
    </row>
    <row r="2183" spans="1:17" hidden="1">
      <c r="A2183" t="s">
        <v>2295</v>
      </c>
      <c r="B2183" t="s">
        <v>330</v>
      </c>
      <c r="C2183" t="s">
        <v>331</v>
      </c>
      <c r="D2183" t="s">
        <v>332</v>
      </c>
      <c r="E2183" t="s">
        <v>102</v>
      </c>
      <c r="F2183">
        <v>40700</v>
      </c>
      <c r="G2183" t="s">
        <v>784</v>
      </c>
      <c r="I2183" t="s">
        <v>273</v>
      </c>
      <c r="J2183">
        <v>2026</v>
      </c>
      <c r="K2183">
        <v>5</v>
      </c>
      <c r="L2183" t="s">
        <v>95</v>
      </c>
      <c r="M2183">
        <v>-17744.062126320001</v>
      </c>
      <c r="N2183">
        <v>1</v>
      </c>
      <c r="O2183">
        <v>-17744.062126320001</v>
      </c>
      <c r="P2183" t="s">
        <v>614</v>
      </c>
      <c r="Q2183">
        <v>1</v>
      </c>
    </row>
    <row r="2184" spans="1:17" hidden="1">
      <c r="A2184" t="s">
        <v>2461</v>
      </c>
      <c r="B2184" t="s">
        <v>335</v>
      </c>
      <c r="C2184" t="s">
        <v>336</v>
      </c>
      <c r="D2184" t="s">
        <v>332</v>
      </c>
      <c r="E2184" t="s">
        <v>102</v>
      </c>
      <c r="F2184">
        <v>40700</v>
      </c>
      <c r="G2184" t="s">
        <v>784</v>
      </c>
      <c r="I2184" t="s">
        <v>273</v>
      </c>
      <c r="J2184">
        <v>2026</v>
      </c>
      <c r="K2184">
        <v>5</v>
      </c>
      <c r="L2184" t="s">
        <v>95</v>
      </c>
      <c r="M2184">
        <v>-77437.282250519987</v>
      </c>
      <c r="N2184">
        <v>1</v>
      </c>
      <c r="O2184">
        <v>-77437.282250519987</v>
      </c>
      <c r="P2184" t="s">
        <v>614</v>
      </c>
      <c r="Q2184">
        <v>1</v>
      </c>
    </row>
    <row r="2185" spans="1:17" hidden="1">
      <c r="A2185" t="s">
        <v>2530</v>
      </c>
      <c r="B2185" t="s">
        <v>337</v>
      </c>
      <c r="C2185" t="s">
        <v>270</v>
      </c>
      <c r="D2185" t="s">
        <v>332</v>
      </c>
      <c r="E2185" t="s">
        <v>102</v>
      </c>
      <c r="F2185">
        <v>40700</v>
      </c>
      <c r="G2185" t="s">
        <v>784</v>
      </c>
      <c r="I2185" t="s">
        <v>273</v>
      </c>
      <c r="J2185">
        <v>2026</v>
      </c>
      <c r="K2185">
        <v>5</v>
      </c>
      <c r="L2185" t="s">
        <v>95</v>
      </c>
      <c r="M2185">
        <v>-4667.1100754400004</v>
      </c>
      <c r="N2185">
        <v>1</v>
      </c>
      <c r="O2185">
        <v>-4667.1100754400004</v>
      </c>
      <c r="P2185" t="s">
        <v>614</v>
      </c>
      <c r="Q2185">
        <v>1</v>
      </c>
    </row>
    <row r="2186" spans="1:17" hidden="1">
      <c r="A2186" t="s">
        <v>2530</v>
      </c>
      <c r="B2186" t="s">
        <v>338</v>
      </c>
      <c r="C2186" t="s">
        <v>270</v>
      </c>
      <c r="D2186" t="s">
        <v>332</v>
      </c>
      <c r="E2186" t="s">
        <v>102</v>
      </c>
      <c r="F2186">
        <v>40700</v>
      </c>
      <c r="G2186" t="s">
        <v>784</v>
      </c>
      <c r="I2186" t="s">
        <v>273</v>
      </c>
      <c r="J2186">
        <v>2026</v>
      </c>
      <c r="K2186">
        <v>5</v>
      </c>
      <c r="L2186" t="s">
        <v>95</v>
      </c>
      <c r="M2186">
        <v>-3376.5196075199997</v>
      </c>
      <c r="N2186">
        <v>1</v>
      </c>
      <c r="O2186">
        <v>-3376.5196075199997</v>
      </c>
      <c r="P2186" t="s">
        <v>614</v>
      </c>
      <c r="Q2186">
        <v>1</v>
      </c>
    </row>
    <row r="2187" spans="1:17" hidden="1">
      <c r="A2187" t="s">
        <v>2530</v>
      </c>
      <c r="B2187" t="s">
        <v>277</v>
      </c>
      <c r="C2187" t="s">
        <v>270</v>
      </c>
      <c r="D2187" t="s">
        <v>332</v>
      </c>
      <c r="E2187" t="s">
        <v>102</v>
      </c>
      <c r="F2187">
        <v>40700</v>
      </c>
      <c r="G2187" t="s">
        <v>784</v>
      </c>
      <c r="I2187" t="s">
        <v>273</v>
      </c>
      <c r="J2187">
        <v>2026</v>
      </c>
      <c r="K2187">
        <v>5</v>
      </c>
      <c r="L2187" t="s">
        <v>95</v>
      </c>
      <c r="M2187">
        <v>-617.06761631999996</v>
      </c>
      <c r="N2187">
        <v>1</v>
      </c>
      <c r="O2187">
        <v>-617.06761631999996</v>
      </c>
      <c r="P2187" t="s">
        <v>614</v>
      </c>
      <c r="Q2187">
        <v>1</v>
      </c>
    </row>
    <row r="2188" spans="1:17" hidden="1">
      <c r="A2188" t="s">
        <v>2305</v>
      </c>
      <c r="B2188" t="s">
        <v>339</v>
      </c>
      <c r="C2188" t="s">
        <v>108</v>
      </c>
      <c r="D2188" t="s">
        <v>332</v>
      </c>
      <c r="E2188" t="s">
        <v>102</v>
      </c>
      <c r="F2188">
        <v>40700</v>
      </c>
      <c r="G2188" t="s">
        <v>784</v>
      </c>
      <c r="I2188" t="s">
        <v>273</v>
      </c>
      <c r="J2188">
        <v>2026</v>
      </c>
      <c r="K2188">
        <v>5</v>
      </c>
      <c r="L2188" t="s">
        <v>95</v>
      </c>
      <c r="M2188">
        <v>-6030.38132064</v>
      </c>
      <c r="N2188">
        <v>1</v>
      </c>
      <c r="O2188">
        <v>-6030.38132064</v>
      </c>
      <c r="P2188" t="s">
        <v>614</v>
      </c>
      <c r="Q2188">
        <v>1</v>
      </c>
    </row>
    <row r="2189" spans="1:17" hidden="1">
      <c r="A2189" t="s">
        <v>2305</v>
      </c>
      <c r="B2189" t="s">
        <v>340</v>
      </c>
      <c r="C2189" t="s">
        <v>108</v>
      </c>
      <c r="D2189" t="s">
        <v>332</v>
      </c>
      <c r="E2189" t="s">
        <v>102</v>
      </c>
      <c r="F2189">
        <v>40700</v>
      </c>
      <c r="G2189" t="s">
        <v>784</v>
      </c>
      <c r="I2189" t="s">
        <v>273</v>
      </c>
      <c r="J2189">
        <v>2026</v>
      </c>
      <c r="K2189">
        <v>5</v>
      </c>
      <c r="L2189" t="s">
        <v>95</v>
      </c>
      <c r="M2189">
        <v>-250.55132112000001</v>
      </c>
      <c r="N2189">
        <v>1</v>
      </c>
      <c r="O2189">
        <v>-250.55132112000001</v>
      </c>
      <c r="P2189" t="s">
        <v>614</v>
      </c>
      <c r="Q2189">
        <v>1</v>
      </c>
    </row>
    <row r="2190" spans="1:17" hidden="1">
      <c r="A2190" t="s">
        <v>2530</v>
      </c>
      <c r="B2190" t="s">
        <v>341</v>
      </c>
      <c r="C2190" t="s">
        <v>270</v>
      </c>
      <c r="D2190" t="s">
        <v>332</v>
      </c>
      <c r="E2190" t="s">
        <v>102</v>
      </c>
      <c r="F2190">
        <v>40700</v>
      </c>
      <c r="G2190" t="s">
        <v>784</v>
      </c>
      <c r="I2190" t="s">
        <v>273</v>
      </c>
      <c r="J2190">
        <v>2026</v>
      </c>
      <c r="K2190">
        <v>5</v>
      </c>
      <c r="L2190" t="s">
        <v>95</v>
      </c>
      <c r="M2190">
        <v>-106998.38972640001</v>
      </c>
      <c r="N2190">
        <v>1</v>
      </c>
      <c r="O2190">
        <v>-106998.38972640001</v>
      </c>
      <c r="P2190" t="s">
        <v>614</v>
      </c>
      <c r="Q2190">
        <v>1</v>
      </c>
    </row>
    <row r="2191" spans="1:17" hidden="1">
      <c r="A2191" t="s">
        <v>2530</v>
      </c>
      <c r="B2191" t="s">
        <v>342</v>
      </c>
      <c r="C2191" t="s">
        <v>270</v>
      </c>
      <c r="D2191" t="s">
        <v>332</v>
      </c>
      <c r="E2191" t="s">
        <v>102</v>
      </c>
      <c r="F2191">
        <v>40700</v>
      </c>
      <c r="G2191" t="s">
        <v>784</v>
      </c>
      <c r="I2191" t="s">
        <v>273</v>
      </c>
      <c r="J2191">
        <v>2026</v>
      </c>
      <c r="K2191">
        <v>5</v>
      </c>
      <c r="L2191" t="s">
        <v>95</v>
      </c>
      <c r="M2191">
        <v>-7486.2624103199996</v>
      </c>
      <c r="N2191">
        <v>1</v>
      </c>
      <c r="O2191">
        <v>-7486.2624103199996</v>
      </c>
      <c r="P2191" t="s">
        <v>614</v>
      </c>
      <c r="Q2191">
        <v>1</v>
      </c>
    </row>
    <row r="2192" spans="1:17" hidden="1">
      <c r="A2192" t="s">
        <v>2305</v>
      </c>
      <c r="B2192" t="s">
        <v>343</v>
      </c>
      <c r="C2192" t="s">
        <v>108</v>
      </c>
      <c r="D2192" t="s">
        <v>332</v>
      </c>
      <c r="E2192" t="s">
        <v>102</v>
      </c>
      <c r="F2192">
        <v>40700</v>
      </c>
      <c r="G2192" t="s">
        <v>784</v>
      </c>
      <c r="I2192" t="s">
        <v>273</v>
      </c>
      <c r="J2192">
        <v>2026</v>
      </c>
      <c r="K2192">
        <v>5</v>
      </c>
      <c r="L2192" t="s">
        <v>95</v>
      </c>
      <c r="M2192">
        <v>-1468.321074</v>
      </c>
      <c r="N2192">
        <v>1</v>
      </c>
      <c r="O2192">
        <v>-1468.321074</v>
      </c>
      <c r="P2192" t="s">
        <v>614</v>
      </c>
      <c r="Q2192">
        <v>1</v>
      </c>
    </row>
    <row r="2193" spans="1:17" hidden="1">
      <c r="A2193" t="s">
        <v>2530</v>
      </c>
      <c r="B2193" t="s">
        <v>344</v>
      </c>
      <c r="C2193" t="s">
        <v>270</v>
      </c>
      <c r="D2193" t="s">
        <v>332</v>
      </c>
      <c r="E2193" t="s">
        <v>102</v>
      </c>
      <c r="F2193">
        <v>40700</v>
      </c>
      <c r="G2193" t="s">
        <v>784</v>
      </c>
      <c r="I2193" t="s">
        <v>273</v>
      </c>
      <c r="J2193">
        <v>2026</v>
      </c>
      <c r="K2193">
        <v>5</v>
      </c>
      <c r="L2193" t="s">
        <v>95</v>
      </c>
      <c r="M2193">
        <v>-30682.566271799999</v>
      </c>
      <c r="N2193">
        <v>1</v>
      </c>
      <c r="O2193">
        <v>-30682.566271799999</v>
      </c>
      <c r="P2193" t="s">
        <v>614</v>
      </c>
      <c r="Q2193">
        <v>1</v>
      </c>
    </row>
    <row r="2194" spans="1:17" hidden="1">
      <c r="A2194" t="s">
        <v>2530</v>
      </c>
      <c r="B2194" t="s">
        <v>345</v>
      </c>
      <c r="C2194" t="s">
        <v>270</v>
      </c>
      <c r="D2194" t="s">
        <v>332</v>
      </c>
      <c r="E2194" t="s">
        <v>102</v>
      </c>
      <c r="F2194">
        <v>40700</v>
      </c>
      <c r="G2194" t="s">
        <v>784</v>
      </c>
      <c r="I2194" t="s">
        <v>273</v>
      </c>
      <c r="J2194">
        <v>2026</v>
      </c>
      <c r="K2194">
        <v>5</v>
      </c>
      <c r="L2194" t="s">
        <v>95</v>
      </c>
      <c r="M2194">
        <v>-2912.7948235199997</v>
      </c>
      <c r="N2194">
        <v>1</v>
      </c>
      <c r="O2194">
        <v>-2912.7948235199997</v>
      </c>
      <c r="P2194" t="s">
        <v>614</v>
      </c>
      <c r="Q2194">
        <v>1</v>
      </c>
    </row>
    <row r="2195" spans="1:17" hidden="1">
      <c r="A2195" t="s">
        <v>2530</v>
      </c>
      <c r="B2195" t="s">
        <v>280</v>
      </c>
      <c r="C2195" t="s">
        <v>270</v>
      </c>
      <c r="D2195" t="s">
        <v>332</v>
      </c>
      <c r="E2195" t="s">
        <v>102</v>
      </c>
      <c r="F2195">
        <v>40700</v>
      </c>
      <c r="G2195" t="s">
        <v>784</v>
      </c>
      <c r="I2195" t="s">
        <v>273</v>
      </c>
      <c r="J2195">
        <v>2026</v>
      </c>
      <c r="K2195">
        <v>5</v>
      </c>
      <c r="L2195" t="s">
        <v>95</v>
      </c>
      <c r="M2195">
        <v>-15194.807507879999</v>
      </c>
      <c r="N2195">
        <v>1</v>
      </c>
      <c r="O2195">
        <v>-15194.807507879999</v>
      </c>
      <c r="P2195" t="s">
        <v>614</v>
      </c>
      <c r="Q2195">
        <v>1</v>
      </c>
    </row>
    <row r="2196" spans="1:17" hidden="1">
      <c r="A2196" t="s">
        <v>2305</v>
      </c>
      <c r="B2196" t="s">
        <v>346</v>
      </c>
      <c r="C2196" t="s">
        <v>108</v>
      </c>
      <c r="D2196" t="s">
        <v>332</v>
      </c>
      <c r="E2196" t="s">
        <v>102</v>
      </c>
      <c r="F2196">
        <v>40700</v>
      </c>
      <c r="G2196" t="s">
        <v>784</v>
      </c>
      <c r="I2196" t="s">
        <v>273</v>
      </c>
      <c r="J2196">
        <v>2026</v>
      </c>
      <c r="K2196">
        <v>5</v>
      </c>
      <c r="L2196" t="s">
        <v>95</v>
      </c>
      <c r="M2196">
        <v>-19131.184315079998</v>
      </c>
      <c r="N2196">
        <v>1</v>
      </c>
      <c r="O2196">
        <v>-19131.184315079998</v>
      </c>
      <c r="P2196" t="s">
        <v>614</v>
      </c>
      <c r="Q2196">
        <v>1</v>
      </c>
    </row>
    <row r="2197" spans="1:17" hidden="1">
      <c r="A2197" t="s">
        <v>2305</v>
      </c>
      <c r="B2197" t="s">
        <v>347</v>
      </c>
      <c r="C2197" t="s">
        <v>108</v>
      </c>
      <c r="D2197" t="s">
        <v>332</v>
      </c>
      <c r="E2197" t="s">
        <v>102</v>
      </c>
      <c r="F2197">
        <v>40700</v>
      </c>
      <c r="G2197" t="s">
        <v>784</v>
      </c>
      <c r="I2197" t="s">
        <v>273</v>
      </c>
      <c r="J2197">
        <v>2026</v>
      </c>
      <c r="K2197">
        <v>5</v>
      </c>
      <c r="L2197" t="s">
        <v>95</v>
      </c>
      <c r="M2197">
        <v>-6515.2741035600011</v>
      </c>
      <c r="N2197">
        <v>1</v>
      </c>
      <c r="O2197">
        <v>-6515.2741035600011</v>
      </c>
      <c r="P2197" t="s">
        <v>614</v>
      </c>
      <c r="Q2197">
        <v>1</v>
      </c>
    </row>
    <row r="2198" spans="1:17" hidden="1">
      <c r="A2198" t="s">
        <v>2530</v>
      </c>
      <c r="B2198" t="s">
        <v>348</v>
      </c>
      <c r="C2198" t="s">
        <v>270</v>
      </c>
      <c r="D2198" t="s">
        <v>332</v>
      </c>
      <c r="E2198" t="s">
        <v>102</v>
      </c>
      <c r="F2198">
        <v>40700</v>
      </c>
      <c r="G2198" t="s">
        <v>784</v>
      </c>
      <c r="I2198" t="s">
        <v>273</v>
      </c>
      <c r="J2198">
        <v>2026</v>
      </c>
      <c r="K2198">
        <v>5</v>
      </c>
      <c r="L2198" t="s">
        <v>95</v>
      </c>
      <c r="M2198">
        <v>-5767.9799252399998</v>
      </c>
      <c r="N2198">
        <v>1</v>
      </c>
      <c r="O2198">
        <v>-5767.9799252399998</v>
      </c>
      <c r="P2198" t="s">
        <v>614</v>
      </c>
      <c r="Q2198">
        <v>1</v>
      </c>
    </row>
    <row r="2199" spans="1:17" hidden="1">
      <c r="A2199" t="s">
        <v>2305</v>
      </c>
      <c r="B2199" t="s">
        <v>349</v>
      </c>
      <c r="C2199" t="s">
        <v>108</v>
      </c>
      <c r="D2199" t="s">
        <v>332</v>
      </c>
      <c r="E2199" t="s">
        <v>102</v>
      </c>
      <c r="F2199">
        <v>40700</v>
      </c>
      <c r="G2199" t="s">
        <v>784</v>
      </c>
      <c r="I2199" t="s">
        <v>273</v>
      </c>
      <c r="J2199">
        <v>2026</v>
      </c>
      <c r="K2199">
        <v>5</v>
      </c>
      <c r="L2199" t="s">
        <v>95</v>
      </c>
      <c r="M2199">
        <v>-750.69973260000006</v>
      </c>
      <c r="N2199">
        <v>1</v>
      </c>
      <c r="O2199">
        <v>-750.69973260000006</v>
      </c>
      <c r="P2199" t="s">
        <v>614</v>
      </c>
      <c r="Q2199">
        <v>1</v>
      </c>
    </row>
    <row r="2200" spans="1:17" hidden="1">
      <c r="A2200" t="s">
        <v>2530</v>
      </c>
      <c r="B2200" t="s">
        <v>350</v>
      </c>
      <c r="C2200" t="s">
        <v>270</v>
      </c>
      <c r="D2200" t="s">
        <v>332</v>
      </c>
      <c r="E2200" t="s">
        <v>102</v>
      </c>
      <c r="F2200">
        <v>40700</v>
      </c>
      <c r="G2200" t="s">
        <v>784</v>
      </c>
      <c r="I2200" t="s">
        <v>273</v>
      </c>
      <c r="J2200">
        <v>2026</v>
      </c>
      <c r="K2200">
        <v>5</v>
      </c>
      <c r="L2200" t="s">
        <v>95</v>
      </c>
      <c r="M2200">
        <v>-69752.997052559993</v>
      </c>
      <c r="N2200">
        <v>1</v>
      </c>
      <c r="O2200">
        <v>-69752.997052559993</v>
      </c>
      <c r="P2200" t="s">
        <v>614</v>
      </c>
      <c r="Q2200">
        <v>1</v>
      </c>
    </row>
    <row r="2201" spans="1:17" hidden="1">
      <c r="A2201" t="s">
        <v>2438</v>
      </c>
      <c r="B2201" t="s">
        <v>351</v>
      </c>
      <c r="C2201" t="s">
        <v>296</v>
      </c>
      <c r="D2201" t="s">
        <v>332</v>
      </c>
      <c r="E2201" t="s">
        <v>102</v>
      </c>
      <c r="F2201">
        <v>40700</v>
      </c>
      <c r="G2201" t="s">
        <v>784</v>
      </c>
      <c r="I2201" t="s">
        <v>273</v>
      </c>
      <c r="J2201">
        <v>2026</v>
      </c>
      <c r="K2201">
        <v>5</v>
      </c>
      <c r="L2201" t="s">
        <v>95</v>
      </c>
      <c r="M2201">
        <v>-13260.303088200002</v>
      </c>
      <c r="N2201">
        <v>1</v>
      </c>
      <c r="O2201">
        <v>-13260.303088200002</v>
      </c>
      <c r="P2201" t="s">
        <v>614</v>
      </c>
      <c r="Q2201">
        <v>1</v>
      </c>
    </row>
    <row r="2202" spans="1:17" hidden="1">
      <c r="A2202" t="s">
        <v>2305</v>
      </c>
      <c r="B2202" t="s">
        <v>352</v>
      </c>
      <c r="C2202" t="s">
        <v>108</v>
      </c>
      <c r="D2202" t="s">
        <v>332</v>
      </c>
      <c r="E2202" t="s">
        <v>102</v>
      </c>
      <c r="F2202">
        <v>40700</v>
      </c>
      <c r="G2202" t="s">
        <v>784</v>
      </c>
      <c r="I2202" t="s">
        <v>273</v>
      </c>
      <c r="J2202">
        <v>2026</v>
      </c>
      <c r="K2202">
        <v>5</v>
      </c>
      <c r="L2202" t="s">
        <v>95</v>
      </c>
      <c r="M2202">
        <v>-208.40954724000002</v>
      </c>
      <c r="N2202">
        <v>1</v>
      </c>
      <c r="O2202">
        <v>-208.40954724000002</v>
      </c>
      <c r="P2202" t="s">
        <v>614</v>
      </c>
      <c r="Q2202">
        <v>1</v>
      </c>
    </row>
    <row r="2203" spans="1:17" hidden="1">
      <c r="A2203" t="s">
        <v>2530</v>
      </c>
      <c r="B2203" t="s">
        <v>282</v>
      </c>
      <c r="C2203" t="s">
        <v>270</v>
      </c>
      <c r="D2203" t="s">
        <v>332</v>
      </c>
      <c r="E2203" t="s">
        <v>102</v>
      </c>
      <c r="F2203">
        <v>40700</v>
      </c>
      <c r="G2203" t="s">
        <v>784</v>
      </c>
      <c r="I2203" t="s">
        <v>273</v>
      </c>
      <c r="J2203">
        <v>2026</v>
      </c>
      <c r="K2203">
        <v>5</v>
      </c>
      <c r="L2203" t="s">
        <v>95</v>
      </c>
      <c r="M2203">
        <v>-49599.669941280001</v>
      </c>
      <c r="N2203">
        <v>1</v>
      </c>
      <c r="O2203">
        <v>-49599.669941280001</v>
      </c>
      <c r="P2203" t="s">
        <v>614</v>
      </c>
      <c r="Q2203">
        <v>1</v>
      </c>
    </row>
    <row r="2204" spans="1:17" hidden="1">
      <c r="A2204" t="s">
        <v>2305</v>
      </c>
      <c r="B2204" t="s">
        <v>353</v>
      </c>
      <c r="C2204" t="s">
        <v>108</v>
      </c>
      <c r="D2204" t="s">
        <v>332</v>
      </c>
      <c r="E2204" t="s">
        <v>102</v>
      </c>
      <c r="F2204">
        <v>40700</v>
      </c>
      <c r="G2204" t="s">
        <v>784</v>
      </c>
      <c r="I2204" t="s">
        <v>273</v>
      </c>
      <c r="J2204">
        <v>2026</v>
      </c>
      <c r="K2204">
        <v>5</v>
      </c>
      <c r="L2204" t="s">
        <v>95</v>
      </c>
      <c r="M2204">
        <v>-4343.4099093599998</v>
      </c>
      <c r="N2204">
        <v>1</v>
      </c>
      <c r="O2204">
        <v>-4343.4099093599998</v>
      </c>
      <c r="P2204" t="s">
        <v>614</v>
      </c>
      <c r="Q2204">
        <v>1</v>
      </c>
    </row>
    <row r="2205" spans="1:17" hidden="1">
      <c r="A2205" t="s">
        <v>2438</v>
      </c>
      <c r="B2205" t="s">
        <v>297</v>
      </c>
      <c r="C2205" t="s">
        <v>296</v>
      </c>
      <c r="D2205" t="s">
        <v>332</v>
      </c>
      <c r="E2205" t="s">
        <v>102</v>
      </c>
      <c r="F2205">
        <v>40700</v>
      </c>
      <c r="G2205" t="s">
        <v>784</v>
      </c>
      <c r="I2205" t="s">
        <v>273</v>
      </c>
      <c r="J2205">
        <v>2026</v>
      </c>
      <c r="K2205">
        <v>5</v>
      </c>
      <c r="L2205" t="s">
        <v>95</v>
      </c>
      <c r="M2205">
        <v>-55884.006930959993</v>
      </c>
      <c r="N2205">
        <v>1</v>
      </c>
      <c r="O2205">
        <v>-55884.006930959993</v>
      </c>
      <c r="P2205" t="s">
        <v>614</v>
      </c>
      <c r="Q2205">
        <v>1</v>
      </c>
    </row>
    <row r="2206" spans="1:17" hidden="1">
      <c r="A2206" t="s">
        <v>2305</v>
      </c>
      <c r="B2206" t="s">
        <v>354</v>
      </c>
      <c r="C2206" t="s">
        <v>108</v>
      </c>
      <c r="D2206" t="s">
        <v>332</v>
      </c>
      <c r="E2206" t="s">
        <v>102</v>
      </c>
      <c r="F2206">
        <v>40700</v>
      </c>
      <c r="G2206" t="s">
        <v>784</v>
      </c>
      <c r="I2206" t="s">
        <v>273</v>
      </c>
      <c r="J2206">
        <v>2026</v>
      </c>
      <c r="K2206">
        <v>5</v>
      </c>
      <c r="L2206" t="s">
        <v>95</v>
      </c>
      <c r="M2206">
        <v>-2222.1295963200005</v>
      </c>
      <c r="N2206">
        <v>1</v>
      </c>
      <c r="O2206">
        <v>-2222.1295963200005</v>
      </c>
      <c r="P2206" t="s">
        <v>614</v>
      </c>
      <c r="Q2206">
        <v>1</v>
      </c>
    </row>
    <row r="2207" spans="1:17" hidden="1">
      <c r="A2207" t="s">
        <v>2530</v>
      </c>
      <c r="B2207" t="s">
        <v>287</v>
      </c>
      <c r="C2207" t="s">
        <v>270</v>
      </c>
      <c r="D2207" t="s">
        <v>332</v>
      </c>
      <c r="E2207" t="s">
        <v>102</v>
      </c>
      <c r="F2207">
        <v>40700</v>
      </c>
      <c r="G2207" t="s">
        <v>784</v>
      </c>
      <c r="I2207" t="s">
        <v>273</v>
      </c>
      <c r="J2207">
        <v>2026</v>
      </c>
      <c r="K2207">
        <v>5</v>
      </c>
      <c r="L2207" t="s">
        <v>95</v>
      </c>
      <c r="M2207">
        <v>-33956.103751559996</v>
      </c>
      <c r="N2207">
        <v>1</v>
      </c>
      <c r="O2207">
        <v>-33956.103751559996</v>
      </c>
      <c r="P2207" t="s">
        <v>614</v>
      </c>
      <c r="Q2207">
        <v>1</v>
      </c>
    </row>
    <row r="2208" spans="1:17" hidden="1">
      <c r="A2208" t="s">
        <v>2305</v>
      </c>
      <c r="B2208" t="s">
        <v>355</v>
      </c>
      <c r="C2208" t="s">
        <v>108</v>
      </c>
      <c r="D2208" t="s">
        <v>332</v>
      </c>
      <c r="E2208" t="s">
        <v>102</v>
      </c>
      <c r="F2208">
        <v>40700</v>
      </c>
      <c r="G2208" t="s">
        <v>784</v>
      </c>
      <c r="I2208" t="s">
        <v>273</v>
      </c>
      <c r="J2208">
        <v>2026</v>
      </c>
      <c r="K2208">
        <v>5</v>
      </c>
      <c r="L2208" t="s">
        <v>95</v>
      </c>
      <c r="M2208">
        <v>-369.00622224000011</v>
      </c>
      <c r="N2208">
        <v>1</v>
      </c>
      <c r="O2208">
        <v>-369.00622224000011</v>
      </c>
      <c r="P2208" t="s">
        <v>614</v>
      </c>
      <c r="Q2208">
        <v>1</v>
      </c>
    </row>
    <row r="2209" spans="1:17" hidden="1">
      <c r="A2209" t="s">
        <v>2530</v>
      </c>
      <c r="B2209" t="s">
        <v>289</v>
      </c>
      <c r="C2209" t="s">
        <v>270</v>
      </c>
      <c r="D2209" t="s">
        <v>332</v>
      </c>
      <c r="E2209" t="s">
        <v>102</v>
      </c>
      <c r="F2209">
        <v>40700</v>
      </c>
      <c r="G2209" t="s">
        <v>784</v>
      </c>
      <c r="I2209" t="s">
        <v>273</v>
      </c>
      <c r="J2209">
        <v>2026</v>
      </c>
      <c r="K2209">
        <v>5</v>
      </c>
      <c r="L2209" t="s">
        <v>95</v>
      </c>
      <c r="M2209">
        <v>-3107.74742496</v>
      </c>
      <c r="N2209">
        <v>1</v>
      </c>
      <c r="O2209">
        <v>-3107.74742496</v>
      </c>
      <c r="P2209" t="s">
        <v>614</v>
      </c>
      <c r="Q2209">
        <v>1</v>
      </c>
    </row>
    <row r="2210" spans="1:17" hidden="1">
      <c r="A2210" t="s">
        <v>2305</v>
      </c>
      <c r="B2210" t="s">
        <v>356</v>
      </c>
      <c r="C2210" t="s">
        <v>108</v>
      </c>
      <c r="D2210" t="s">
        <v>332</v>
      </c>
      <c r="E2210" t="s">
        <v>102</v>
      </c>
      <c r="F2210">
        <v>40700</v>
      </c>
      <c r="G2210" t="s">
        <v>784</v>
      </c>
      <c r="I2210" t="s">
        <v>273</v>
      </c>
      <c r="J2210">
        <v>2026</v>
      </c>
      <c r="K2210">
        <v>5</v>
      </c>
      <c r="L2210" t="s">
        <v>95</v>
      </c>
      <c r="M2210">
        <v>-73443.251086199991</v>
      </c>
      <c r="N2210">
        <v>1</v>
      </c>
      <c r="O2210">
        <v>-73443.251086199991</v>
      </c>
      <c r="P2210" t="s">
        <v>614</v>
      </c>
      <c r="Q2210">
        <v>1</v>
      </c>
    </row>
    <row r="2211" spans="1:17" hidden="1">
      <c r="A2211" t="s">
        <v>2530</v>
      </c>
      <c r="B2211" t="s">
        <v>357</v>
      </c>
      <c r="C2211" t="s">
        <v>270</v>
      </c>
      <c r="D2211" t="s">
        <v>332</v>
      </c>
      <c r="E2211" t="s">
        <v>102</v>
      </c>
      <c r="F2211">
        <v>40700</v>
      </c>
      <c r="G2211" t="s">
        <v>784</v>
      </c>
      <c r="I2211" t="s">
        <v>273</v>
      </c>
      <c r="J2211">
        <v>2026</v>
      </c>
      <c r="K2211">
        <v>5</v>
      </c>
      <c r="L2211" t="s">
        <v>95</v>
      </c>
      <c r="M2211">
        <v>-4334.3211931200003</v>
      </c>
      <c r="N2211">
        <v>1</v>
      </c>
      <c r="O2211">
        <v>-4334.3211931200003</v>
      </c>
      <c r="P2211" t="s">
        <v>614</v>
      </c>
      <c r="Q2211">
        <v>1</v>
      </c>
    </row>
    <row r="2212" spans="1:17" hidden="1">
      <c r="A2212" t="s">
        <v>2530</v>
      </c>
      <c r="B2212" t="s">
        <v>358</v>
      </c>
      <c r="C2212" t="s">
        <v>270</v>
      </c>
      <c r="D2212" t="s">
        <v>332</v>
      </c>
      <c r="E2212" t="s">
        <v>102</v>
      </c>
      <c r="F2212">
        <v>40700</v>
      </c>
      <c r="G2212" t="s">
        <v>784</v>
      </c>
      <c r="I2212" t="s">
        <v>273</v>
      </c>
      <c r="J2212">
        <v>2026</v>
      </c>
      <c r="K2212">
        <v>5</v>
      </c>
      <c r="L2212" t="s">
        <v>95</v>
      </c>
      <c r="M2212">
        <v>-14398.219047239998</v>
      </c>
      <c r="N2212">
        <v>1</v>
      </c>
      <c r="O2212">
        <v>-14398.219047239998</v>
      </c>
      <c r="P2212" t="s">
        <v>614</v>
      </c>
      <c r="Q2212">
        <v>1</v>
      </c>
    </row>
    <row r="2213" spans="1:17" hidden="1">
      <c r="A2213" t="s">
        <v>2530</v>
      </c>
      <c r="B2213" t="s">
        <v>359</v>
      </c>
      <c r="C2213" t="s">
        <v>270</v>
      </c>
      <c r="D2213" t="s">
        <v>332</v>
      </c>
      <c r="E2213" t="s">
        <v>102</v>
      </c>
      <c r="F2213">
        <v>40700</v>
      </c>
      <c r="G2213" t="s">
        <v>784</v>
      </c>
      <c r="I2213" t="s">
        <v>273</v>
      </c>
      <c r="J2213">
        <v>2026</v>
      </c>
      <c r="K2213">
        <v>5</v>
      </c>
      <c r="L2213" t="s">
        <v>95</v>
      </c>
      <c r="M2213">
        <v>-3699.8819927999998</v>
      </c>
      <c r="N2213">
        <v>1</v>
      </c>
      <c r="O2213">
        <v>-3699.8819927999998</v>
      </c>
      <c r="P2213" t="s">
        <v>614</v>
      </c>
      <c r="Q2213">
        <v>1</v>
      </c>
    </row>
    <row r="2214" spans="1:17" hidden="1">
      <c r="A2214" t="s">
        <v>2530</v>
      </c>
      <c r="B2214" t="s">
        <v>291</v>
      </c>
      <c r="C2214" t="s">
        <v>270</v>
      </c>
      <c r="D2214" t="s">
        <v>332</v>
      </c>
      <c r="E2214" t="s">
        <v>102</v>
      </c>
      <c r="F2214">
        <v>40700</v>
      </c>
      <c r="G2214" t="s">
        <v>784</v>
      </c>
      <c r="I2214" t="s">
        <v>273</v>
      </c>
      <c r="J2214">
        <v>2026</v>
      </c>
      <c r="K2214">
        <v>5</v>
      </c>
      <c r="L2214" t="s">
        <v>95</v>
      </c>
      <c r="M2214">
        <v>-30060.956710079998</v>
      </c>
      <c r="N2214">
        <v>1</v>
      </c>
      <c r="O2214">
        <v>-30060.956710079998</v>
      </c>
      <c r="P2214" t="s">
        <v>614</v>
      </c>
      <c r="Q2214">
        <v>1</v>
      </c>
    </row>
    <row r="2215" spans="1:17" hidden="1">
      <c r="A2215" t="s">
        <v>2305</v>
      </c>
      <c r="B2215" t="s">
        <v>360</v>
      </c>
      <c r="C2215" t="s">
        <v>108</v>
      </c>
      <c r="D2215" t="s">
        <v>332</v>
      </c>
      <c r="E2215" t="s">
        <v>102</v>
      </c>
      <c r="F2215">
        <v>40700</v>
      </c>
      <c r="G2215" t="s">
        <v>784</v>
      </c>
      <c r="I2215" t="s">
        <v>273</v>
      </c>
      <c r="J2215">
        <v>2026</v>
      </c>
      <c r="K2215">
        <v>5</v>
      </c>
      <c r="L2215" t="s">
        <v>95</v>
      </c>
      <c r="M2215">
        <v>-31759.171396559996</v>
      </c>
      <c r="N2215">
        <v>1</v>
      </c>
      <c r="O2215">
        <v>-31759.171396559996</v>
      </c>
      <c r="P2215" t="s">
        <v>614</v>
      </c>
      <c r="Q2215">
        <v>1</v>
      </c>
    </row>
    <row r="2216" spans="1:17" hidden="1">
      <c r="A2216" t="s">
        <v>2305</v>
      </c>
      <c r="B2216" t="s">
        <v>361</v>
      </c>
      <c r="C2216" t="s">
        <v>108</v>
      </c>
      <c r="D2216" t="s">
        <v>332</v>
      </c>
      <c r="E2216" t="s">
        <v>102</v>
      </c>
      <c r="F2216">
        <v>40700</v>
      </c>
      <c r="G2216" t="s">
        <v>784</v>
      </c>
      <c r="I2216" t="s">
        <v>273</v>
      </c>
      <c r="J2216">
        <v>2026</v>
      </c>
      <c r="K2216">
        <v>5</v>
      </c>
      <c r="L2216" t="s">
        <v>95</v>
      </c>
      <c r="M2216">
        <v>-7347.5442802800007</v>
      </c>
      <c r="N2216">
        <v>1</v>
      </c>
      <c r="O2216">
        <v>-7347.5442802800007</v>
      </c>
      <c r="P2216" t="s">
        <v>614</v>
      </c>
      <c r="Q2216">
        <v>1</v>
      </c>
    </row>
    <row r="2217" spans="1:17" hidden="1">
      <c r="A2217" t="s">
        <v>2530</v>
      </c>
      <c r="B2217" t="s">
        <v>362</v>
      </c>
      <c r="C2217" t="s">
        <v>270</v>
      </c>
      <c r="D2217" t="s">
        <v>332</v>
      </c>
      <c r="E2217" t="s">
        <v>102</v>
      </c>
      <c r="F2217">
        <v>40700</v>
      </c>
      <c r="G2217" t="s">
        <v>784</v>
      </c>
      <c r="I2217" t="s">
        <v>273</v>
      </c>
      <c r="J2217">
        <v>2026</v>
      </c>
      <c r="K2217">
        <v>5</v>
      </c>
      <c r="L2217" t="s">
        <v>95</v>
      </c>
      <c r="M2217">
        <v>-773.02583712000012</v>
      </c>
      <c r="N2217">
        <v>1</v>
      </c>
      <c r="O2217">
        <v>-773.02583712000012</v>
      </c>
      <c r="P2217" t="s">
        <v>614</v>
      </c>
      <c r="Q2217">
        <v>1</v>
      </c>
    </row>
    <row r="2218" spans="1:17" hidden="1">
      <c r="A2218" t="s">
        <v>2438</v>
      </c>
      <c r="B2218" t="s">
        <v>363</v>
      </c>
      <c r="C2218" t="s">
        <v>296</v>
      </c>
      <c r="D2218" t="s">
        <v>332</v>
      </c>
      <c r="E2218" t="s">
        <v>102</v>
      </c>
      <c r="F2218">
        <v>40700</v>
      </c>
      <c r="G2218" t="s">
        <v>784</v>
      </c>
      <c r="I2218" t="s">
        <v>273</v>
      </c>
      <c r="J2218">
        <v>2026</v>
      </c>
      <c r="K2218">
        <v>5</v>
      </c>
      <c r="L2218" t="s">
        <v>95</v>
      </c>
      <c r="M2218">
        <v>-1437.9328656</v>
      </c>
      <c r="N2218">
        <v>1</v>
      </c>
      <c r="O2218">
        <v>-1437.9328656</v>
      </c>
      <c r="P2218" t="s">
        <v>614</v>
      </c>
      <c r="Q2218">
        <v>1</v>
      </c>
    </row>
    <row r="2219" spans="1:17" hidden="1">
      <c r="A2219" t="s">
        <v>2438</v>
      </c>
      <c r="B2219" t="s">
        <v>364</v>
      </c>
      <c r="C2219" t="s">
        <v>296</v>
      </c>
      <c r="D2219" t="s">
        <v>332</v>
      </c>
      <c r="E2219" t="s">
        <v>102</v>
      </c>
      <c r="F2219">
        <v>40700</v>
      </c>
      <c r="G2219" t="s">
        <v>784</v>
      </c>
      <c r="I2219" t="s">
        <v>273</v>
      </c>
      <c r="J2219">
        <v>2026</v>
      </c>
      <c r="K2219">
        <v>5</v>
      </c>
      <c r="L2219" t="s">
        <v>95</v>
      </c>
      <c r="M2219">
        <v>-3035.8350989999999</v>
      </c>
      <c r="N2219">
        <v>1</v>
      </c>
      <c r="O2219">
        <v>-3035.8350989999999</v>
      </c>
      <c r="P2219" t="s">
        <v>614</v>
      </c>
      <c r="Q2219">
        <v>1</v>
      </c>
    </row>
    <row r="2220" spans="1:17" hidden="1">
      <c r="A2220" t="s">
        <v>2295</v>
      </c>
      <c r="B2220" t="s">
        <v>365</v>
      </c>
      <c r="C2220" t="s">
        <v>366</v>
      </c>
      <c r="D2220" t="s">
        <v>332</v>
      </c>
      <c r="E2220" t="s">
        <v>102</v>
      </c>
      <c r="F2220">
        <v>40700</v>
      </c>
      <c r="G2220" t="s">
        <v>784</v>
      </c>
      <c r="I2220" t="s">
        <v>273</v>
      </c>
      <c r="J2220">
        <v>2026</v>
      </c>
      <c r="K2220">
        <v>5</v>
      </c>
      <c r="L2220" t="s">
        <v>95</v>
      </c>
      <c r="M2220">
        <v>-2981.8709971200001</v>
      </c>
      <c r="N2220">
        <v>1</v>
      </c>
      <c r="O2220">
        <v>-2981.8709971200001</v>
      </c>
      <c r="P2220" t="s">
        <v>614</v>
      </c>
      <c r="Q2220">
        <v>1</v>
      </c>
    </row>
    <row r="2221" spans="1:17" hidden="1">
      <c r="A2221" t="s">
        <v>2438</v>
      </c>
      <c r="B2221" t="s">
        <v>367</v>
      </c>
      <c r="C2221" t="s">
        <v>296</v>
      </c>
      <c r="D2221" t="s">
        <v>332</v>
      </c>
      <c r="E2221" t="s">
        <v>102</v>
      </c>
      <c r="F2221">
        <v>40700</v>
      </c>
      <c r="G2221" t="s">
        <v>784</v>
      </c>
      <c r="I2221" t="s">
        <v>273</v>
      </c>
      <c r="J2221">
        <v>2026</v>
      </c>
      <c r="K2221">
        <v>5</v>
      </c>
      <c r="L2221" t="s">
        <v>95</v>
      </c>
      <c r="M2221">
        <v>-19398.47508756</v>
      </c>
      <c r="N2221">
        <v>1</v>
      </c>
      <c r="O2221">
        <v>-19398.47508756</v>
      </c>
      <c r="P2221" t="s">
        <v>614</v>
      </c>
      <c r="Q2221">
        <v>1</v>
      </c>
    </row>
    <row r="2222" spans="1:17" hidden="1">
      <c r="A2222" t="s">
        <v>2438</v>
      </c>
      <c r="B2222" t="s">
        <v>368</v>
      </c>
      <c r="C2222" t="s">
        <v>296</v>
      </c>
      <c r="D2222" t="s">
        <v>332</v>
      </c>
      <c r="E2222" t="s">
        <v>102</v>
      </c>
      <c r="F2222">
        <v>40700</v>
      </c>
      <c r="G2222" t="s">
        <v>784</v>
      </c>
      <c r="I2222" t="s">
        <v>273</v>
      </c>
      <c r="J2222">
        <v>2026</v>
      </c>
      <c r="K2222">
        <v>5</v>
      </c>
      <c r="L2222" t="s">
        <v>95</v>
      </c>
      <c r="M2222">
        <v>-2135.4767575199994</v>
      </c>
      <c r="N2222">
        <v>1</v>
      </c>
      <c r="O2222">
        <v>-2135.4767575199994</v>
      </c>
      <c r="P2222" t="s">
        <v>614</v>
      </c>
      <c r="Q2222">
        <v>1</v>
      </c>
    </row>
    <row r="2223" spans="1:17" hidden="1">
      <c r="A2223" t="s">
        <v>2289</v>
      </c>
      <c r="B2223">
        <v>20190360</v>
      </c>
      <c r="C2223" t="s">
        <v>313</v>
      </c>
      <c r="D2223" t="s">
        <v>332</v>
      </c>
      <c r="E2223" t="s">
        <v>102</v>
      </c>
      <c r="F2223">
        <v>40700</v>
      </c>
      <c r="G2223" t="s">
        <v>784</v>
      </c>
      <c r="I2223" t="s">
        <v>273</v>
      </c>
      <c r="J2223">
        <v>2026</v>
      </c>
      <c r="K2223">
        <v>5</v>
      </c>
      <c r="L2223" t="s">
        <v>95</v>
      </c>
      <c r="M2223">
        <v>-2931.58870596</v>
      </c>
      <c r="N2223">
        <v>1</v>
      </c>
      <c r="O2223">
        <v>-2931.58870596</v>
      </c>
      <c r="P2223" t="s">
        <v>614</v>
      </c>
      <c r="Q2223">
        <v>1</v>
      </c>
    </row>
    <row r="2224" spans="1:17" hidden="1">
      <c r="A2224" t="s">
        <v>2621</v>
      </c>
      <c r="B2224" t="s">
        <v>369</v>
      </c>
      <c r="C2224" t="s">
        <v>370</v>
      </c>
      <c r="D2224" t="s">
        <v>332</v>
      </c>
      <c r="E2224" t="s">
        <v>102</v>
      </c>
      <c r="F2224">
        <v>40700</v>
      </c>
      <c r="G2224" t="s">
        <v>784</v>
      </c>
      <c r="I2224" t="s">
        <v>273</v>
      </c>
      <c r="J2224">
        <v>2026</v>
      </c>
      <c r="K2224">
        <v>5</v>
      </c>
      <c r="L2224" t="s">
        <v>95</v>
      </c>
      <c r="M2224">
        <v>-3111.9660658800003</v>
      </c>
      <c r="N2224">
        <v>1</v>
      </c>
      <c r="O2224">
        <v>-3111.9660658800003</v>
      </c>
      <c r="P2224" t="s">
        <v>614</v>
      </c>
      <c r="Q2224">
        <v>1</v>
      </c>
    </row>
    <row r="2225" spans="1:17" hidden="1">
      <c r="A2225" t="s">
        <v>2438</v>
      </c>
      <c r="B2225" t="s">
        <v>371</v>
      </c>
      <c r="C2225" t="s">
        <v>296</v>
      </c>
      <c r="D2225" t="s">
        <v>332</v>
      </c>
      <c r="E2225" t="s">
        <v>102</v>
      </c>
      <c r="F2225">
        <v>40700</v>
      </c>
      <c r="G2225" t="s">
        <v>784</v>
      </c>
      <c r="I2225" t="s">
        <v>273</v>
      </c>
      <c r="J2225">
        <v>2026</v>
      </c>
      <c r="K2225">
        <v>5</v>
      </c>
      <c r="L2225" t="s">
        <v>95</v>
      </c>
      <c r="M2225">
        <v>-1427.8669977599998</v>
      </c>
      <c r="N2225">
        <v>1</v>
      </c>
      <c r="O2225">
        <v>-1427.8669977599998</v>
      </c>
      <c r="P2225" t="s">
        <v>614</v>
      </c>
      <c r="Q2225">
        <v>1</v>
      </c>
    </row>
    <row r="2226" spans="1:17" hidden="1">
      <c r="A2226" t="s">
        <v>2438</v>
      </c>
      <c r="B2226" t="s">
        <v>307</v>
      </c>
      <c r="C2226" t="s">
        <v>296</v>
      </c>
      <c r="D2226" t="s">
        <v>332</v>
      </c>
      <c r="E2226" t="s">
        <v>102</v>
      </c>
      <c r="F2226">
        <v>40700</v>
      </c>
      <c r="G2226" t="s">
        <v>784</v>
      </c>
      <c r="I2226" t="s">
        <v>273</v>
      </c>
      <c r="J2226">
        <v>2026</v>
      </c>
      <c r="K2226">
        <v>5</v>
      </c>
      <c r="L2226" t="s">
        <v>95</v>
      </c>
      <c r="M2226">
        <v>-5680.4585072399996</v>
      </c>
      <c r="N2226">
        <v>1</v>
      </c>
      <c r="O2226">
        <v>-5680.4585072399996</v>
      </c>
      <c r="P2226" t="s">
        <v>614</v>
      </c>
      <c r="Q2226">
        <v>1</v>
      </c>
    </row>
    <row r="2227" spans="1:17" hidden="1">
      <c r="A2227" t="s">
        <v>2438</v>
      </c>
      <c r="B2227" t="s">
        <v>372</v>
      </c>
      <c r="C2227" t="s">
        <v>296</v>
      </c>
      <c r="D2227" t="s">
        <v>332</v>
      </c>
      <c r="E2227" t="s">
        <v>102</v>
      </c>
      <c r="F2227">
        <v>40700</v>
      </c>
      <c r="G2227" t="s">
        <v>784</v>
      </c>
      <c r="I2227" t="s">
        <v>273</v>
      </c>
      <c r="J2227">
        <v>2026</v>
      </c>
      <c r="K2227">
        <v>5</v>
      </c>
      <c r="L2227" t="s">
        <v>95</v>
      </c>
      <c r="M2227">
        <v>-19570.10030568</v>
      </c>
      <c r="N2227">
        <v>1</v>
      </c>
      <c r="O2227">
        <v>-19570.10030568</v>
      </c>
      <c r="P2227" t="s">
        <v>614</v>
      </c>
      <c r="Q2227">
        <v>1</v>
      </c>
    </row>
    <row r="2228" spans="1:17" hidden="1">
      <c r="A2228" t="s">
        <v>2438</v>
      </c>
      <c r="B2228" t="s">
        <v>373</v>
      </c>
      <c r="C2228" t="s">
        <v>296</v>
      </c>
      <c r="D2228" t="s">
        <v>332</v>
      </c>
      <c r="E2228" t="s">
        <v>102</v>
      </c>
      <c r="F2228">
        <v>40700</v>
      </c>
      <c r="G2228" t="s">
        <v>784</v>
      </c>
      <c r="I2228" t="s">
        <v>273</v>
      </c>
      <c r="J2228">
        <v>2026</v>
      </c>
      <c r="K2228">
        <v>5</v>
      </c>
      <c r="L2228" t="s">
        <v>95</v>
      </c>
      <c r="M2228">
        <v>-456.54091019999998</v>
      </c>
      <c r="N2228">
        <v>1</v>
      </c>
      <c r="O2228">
        <v>-456.54091019999998</v>
      </c>
      <c r="P2228" t="s">
        <v>614</v>
      </c>
      <c r="Q2228">
        <v>1</v>
      </c>
    </row>
    <row r="2229" spans="1:17" hidden="1">
      <c r="A2229" t="s">
        <v>2289</v>
      </c>
      <c r="B2229">
        <v>20200041</v>
      </c>
      <c r="C2229" t="s">
        <v>313</v>
      </c>
      <c r="D2229" t="s">
        <v>332</v>
      </c>
      <c r="E2229" t="s">
        <v>102</v>
      </c>
      <c r="F2229">
        <v>40700</v>
      </c>
      <c r="G2229" t="s">
        <v>784</v>
      </c>
      <c r="I2229" t="s">
        <v>273</v>
      </c>
      <c r="J2229">
        <v>2026</v>
      </c>
      <c r="K2229">
        <v>5</v>
      </c>
      <c r="L2229" t="s">
        <v>95</v>
      </c>
      <c r="M2229">
        <v>-3030.6658463999997</v>
      </c>
      <c r="N2229">
        <v>1</v>
      </c>
      <c r="O2229">
        <v>-3030.6658463999997</v>
      </c>
      <c r="P2229" t="s">
        <v>614</v>
      </c>
      <c r="Q2229">
        <v>1</v>
      </c>
    </row>
    <row r="2230" spans="1:17" hidden="1">
      <c r="A2230" t="s">
        <v>2438</v>
      </c>
      <c r="B2230" t="s">
        <v>374</v>
      </c>
      <c r="C2230" t="s">
        <v>296</v>
      </c>
      <c r="D2230" t="s">
        <v>332</v>
      </c>
      <c r="E2230" t="s">
        <v>102</v>
      </c>
      <c r="F2230">
        <v>40700</v>
      </c>
      <c r="G2230" t="s">
        <v>784</v>
      </c>
      <c r="I2230" t="s">
        <v>273</v>
      </c>
      <c r="J2230">
        <v>2026</v>
      </c>
      <c r="K2230">
        <v>5</v>
      </c>
      <c r="L2230" t="s">
        <v>95</v>
      </c>
      <c r="M2230">
        <v>-4990.1925851999995</v>
      </c>
      <c r="N2230">
        <v>1</v>
      </c>
      <c r="O2230">
        <v>-4990.1925851999995</v>
      </c>
      <c r="P2230" t="s">
        <v>614</v>
      </c>
      <c r="Q2230">
        <v>1</v>
      </c>
    </row>
    <row r="2231" spans="1:17" hidden="1">
      <c r="A2231" t="s">
        <v>2289</v>
      </c>
      <c r="B2231">
        <v>20230167</v>
      </c>
      <c r="C2231" t="s">
        <v>313</v>
      </c>
      <c r="D2231" t="s">
        <v>332</v>
      </c>
      <c r="E2231" t="s">
        <v>102</v>
      </c>
      <c r="F2231">
        <v>40700</v>
      </c>
      <c r="G2231" t="s">
        <v>784</v>
      </c>
      <c r="I2231" t="s">
        <v>273</v>
      </c>
      <c r="J2231">
        <v>2026</v>
      </c>
      <c r="K2231">
        <v>5</v>
      </c>
      <c r="L2231" t="s">
        <v>95</v>
      </c>
      <c r="M2231">
        <v>-26900.796562200001</v>
      </c>
      <c r="N2231">
        <v>1</v>
      </c>
      <c r="O2231">
        <v>-26900.796562200001</v>
      </c>
      <c r="P2231" t="s">
        <v>614</v>
      </c>
      <c r="Q2231">
        <v>1</v>
      </c>
    </row>
    <row r="2232" spans="1:17" hidden="1">
      <c r="A2232" t="s">
        <v>2438</v>
      </c>
      <c r="B2232" t="s">
        <v>375</v>
      </c>
      <c r="C2232" t="s">
        <v>296</v>
      </c>
      <c r="D2232" t="s">
        <v>332</v>
      </c>
      <c r="E2232" t="s">
        <v>102</v>
      </c>
      <c r="F2232">
        <v>40700</v>
      </c>
      <c r="G2232" t="s">
        <v>784</v>
      </c>
      <c r="I2232" t="s">
        <v>273</v>
      </c>
      <c r="J2232">
        <v>2026</v>
      </c>
      <c r="K2232">
        <v>5</v>
      </c>
      <c r="L2232" t="s">
        <v>95</v>
      </c>
      <c r="M2232">
        <v>-2067.3801482399999</v>
      </c>
      <c r="N2232">
        <v>1</v>
      </c>
      <c r="O2232">
        <v>-2067.3801482399999</v>
      </c>
      <c r="P2232" t="s">
        <v>614</v>
      </c>
      <c r="Q2232">
        <v>1</v>
      </c>
    </row>
    <row r="2233" spans="1:17" hidden="1">
      <c r="A2233" t="s">
        <v>2438</v>
      </c>
      <c r="B2233" t="s">
        <v>376</v>
      </c>
      <c r="C2233" t="s">
        <v>296</v>
      </c>
      <c r="D2233" t="s">
        <v>332</v>
      </c>
      <c r="E2233" t="s">
        <v>102</v>
      </c>
      <c r="F2233">
        <v>40700</v>
      </c>
      <c r="G2233" t="s">
        <v>784</v>
      </c>
      <c r="I2233" t="s">
        <v>273</v>
      </c>
      <c r="J2233">
        <v>2026</v>
      </c>
      <c r="K2233">
        <v>5</v>
      </c>
      <c r="L2233" t="s">
        <v>95</v>
      </c>
      <c r="M2233">
        <v>-423.35032752000001</v>
      </c>
      <c r="N2233">
        <v>1</v>
      </c>
      <c r="O2233">
        <v>-423.35032752000001</v>
      </c>
      <c r="P2233" t="s">
        <v>614</v>
      </c>
      <c r="Q2233">
        <v>1</v>
      </c>
    </row>
    <row r="2234" spans="1:17" hidden="1">
      <c r="A2234" t="s">
        <v>2289</v>
      </c>
      <c r="B2234">
        <v>20240178</v>
      </c>
      <c r="C2234" t="s">
        <v>313</v>
      </c>
      <c r="D2234" t="s">
        <v>332</v>
      </c>
      <c r="E2234" t="s">
        <v>102</v>
      </c>
      <c r="F2234">
        <v>40700</v>
      </c>
      <c r="G2234" t="s">
        <v>784</v>
      </c>
      <c r="I2234" t="s">
        <v>273</v>
      </c>
      <c r="J2234">
        <v>2026</v>
      </c>
      <c r="K2234">
        <v>5</v>
      </c>
      <c r="L2234" t="s">
        <v>95</v>
      </c>
      <c r="M2234">
        <v>-2388.9703906799996</v>
      </c>
      <c r="N2234">
        <v>1</v>
      </c>
      <c r="O2234">
        <v>-2388.9703906799996</v>
      </c>
      <c r="P2234" t="s">
        <v>614</v>
      </c>
      <c r="Q2234">
        <v>1</v>
      </c>
    </row>
    <row r="2235" spans="1:17" hidden="1">
      <c r="A2235" t="s">
        <v>2289</v>
      </c>
      <c r="B2235">
        <v>20220196</v>
      </c>
      <c r="C2235" t="s">
        <v>313</v>
      </c>
      <c r="D2235" t="s">
        <v>332</v>
      </c>
      <c r="E2235" t="s">
        <v>102</v>
      </c>
      <c r="F2235">
        <v>40700</v>
      </c>
      <c r="G2235" t="s">
        <v>784</v>
      </c>
      <c r="I2235" t="s">
        <v>273</v>
      </c>
      <c r="J2235">
        <v>2026</v>
      </c>
      <c r="K2235">
        <v>5</v>
      </c>
      <c r="L2235" t="s">
        <v>95</v>
      </c>
      <c r="M2235">
        <v>-85734.750585600006</v>
      </c>
      <c r="N2235">
        <v>1</v>
      </c>
      <c r="O2235">
        <v>-85734.750585600006</v>
      </c>
      <c r="P2235" t="s">
        <v>614</v>
      </c>
      <c r="Q2235">
        <v>1</v>
      </c>
    </row>
    <row r="2236" spans="1:17" hidden="1">
      <c r="A2236" t="s">
        <v>2289</v>
      </c>
      <c r="B2236">
        <v>20240236</v>
      </c>
      <c r="C2236" t="s">
        <v>313</v>
      </c>
      <c r="D2236" t="s">
        <v>332</v>
      </c>
      <c r="E2236" t="s">
        <v>102</v>
      </c>
      <c r="F2236">
        <v>40700</v>
      </c>
      <c r="G2236" t="s">
        <v>784</v>
      </c>
      <c r="I2236" t="s">
        <v>273</v>
      </c>
      <c r="J2236">
        <v>2026</v>
      </c>
      <c r="K2236">
        <v>5</v>
      </c>
      <c r="L2236" t="s">
        <v>95</v>
      </c>
      <c r="M2236">
        <v>-152011.71056879999</v>
      </c>
      <c r="N2236">
        <v>1</v>
      </c>
      <c r="O2236">
        <v>-152011.71056879999</v>
      </c>
      <c r="P2236" t="s">
        <v>614</v>
      </c>
      <c r="Q2236">
        <v>1</v>
      </c>
    </row>
    <row r="2237" spans="1:17" hidden="1">
      <c r="A2237" t="s">
        <v>2289</v>
      </c>
      <c r="B2237">
        <v>20240202</v>
      </c>
      <c r="C2237" t="s">
        <v>313</v>
      </c>
      <c r="D2237" t="s">
        <v>332</v>
      </c>
      <c r="E2237" t="s">
        <v>102</v>
      </c>
      <c r="F2237">
        <v>40700</v>
      </c>
      <c r="G2237" t="s">
        <v>784</v>
      </c>
      <c r="I2237" t="s">
        <v>273</v>
      </c>
      <c r="J2237">
        <v>2026</v>
      </c>
      <c r="K2237">
        <v>5</v>
      </c>
      <c r="L2237" t="s">
        <v>95</v>
      </c>
      <c r="M2237">
        <v>-181940.11002935999</v>
      </c>
      <c r="N2237">
        <v>1</v>
      </c>
      <c r="O2237">
        <v>-181940.11002935999</v>
      </c>
      <c r="P2237" t="s">
        <v>614</v>
      </c>
      <c r="Q2237">
        <v>1</v>
      </c>
    </row>
    <row r="2238" spans="1:17" hidden="1">
      <c r="A2238" t="s">
        <v>2289</v>
      </c>
      <c r="B2238">
        <v>20240113</v>
      </c>
      <c r="C2238" t="s">
        <v>313</v>
      </c>
      <c r="D2238" t="s">
        <v>332</v>
      </c>
      <c r="E2238" t="s">
        <v>102</v>
      </c>
      <c r="F2238">
        <v>40700</v>
      </c>
      <c r="G2238" t="s">
        <v>784</v>
      </c>
      <c r="I2238" t="s">
        <v>273</v>
      </c>
      <c r="J2238">
        <v>2026</v>
      </c>
      <c r="K2238">
        <v>5</v>
      </c>
      <c r="L2238" t="s">
        <v>95</v>
      </c>
      <c r="M2238">
        <v>-6164.6672840399997</v>
      </c>
      <c r="N2238">
        <v>1</v>
      </c>
      <c r="O2238">
        <v>-6164.6672840399997</v>
      </c>
      <c r="P2238" t="s">
        <v>614</v>
      </c>
      <c r="Q2238">
        <v>1</v>
      </c>
    </row>
    <row r="2239" spans="1:17" hidden="1">
      <c r="A2239" t="s">
        <v>2295</v>
      </c>
      <c r="B2239" t="s">
        <v>377</v>
      </c>
      <c r="C2239" t="s">
        <v>378</v>
      </c>
      <c r="D2239" t="s">
        <v>332</v>
      </c>
      <c r="E2239" t="s">
        <v>102</v>
      </c>
      <c r="F2239">
        <v>40700</v>
      </c>
      <c r="G2239" t="s">
        <v>784</v>
      </c>
      <c r="I2239" t="s">
        <v>273</v>
      </c>
      <c r="J2239">
        <v>2026</v>
      </c>
      <c r="K2239">
        <v>5</v>
      </c>
      <c r="L2239" t="s">
        <v>95</v>
      </c>
      <c r="M2239">
        <v>-16418.11445316</v>
      </c>
      <c r="N2239">
        <v>1</v>
      </c>
      <c r="O2239">
        <v>-16418.11445316</v>
      </c>
      <c r="P2239" t="s">
        <v>614</v>
      </c>
      <c r="Q2239">
        <v>1</v>
      </c>
    </row>
    <row r="2240" spans="1:17" hidden="1">
      <c r="A2240" t="s">
        <v>2295</v>
      </c>
      <c r="B2240" t="s">
        <v>379</v>
      </c>
      <c r="C2240" t="s">
        <v>380</v>
      </c>
      <c r="D2240" t="s">
        <v>332</v>
      </c>
      <c r="E2240" t="s">
        <v>102</v>
      </c>
      <c r="F2240">
        <v>40700</v>
      </c>
      <c r="G2240" t="s">
        <v>784</v>
      </c>
      <c r="I2240" t="s">
        <v>273</v>
      </c>
      <c r="J2240">
        <v>2026</v>
      </c>
      <c r="K2240">
        <v>5</v>
      </c>
      <c r="L2240" t="s">
        <v>95</v>
      </c>
      <c r="M2240">
        <v>-290.75085539999998</v>
      </c>
      <c r="N2240">
        <v>1</v>
      </c>
      <c r="O2240">
        <v>-290.75085539999998</v>
      </c>
      <c r="P2240" t="s">
        <v>614</v>
      </c>
      <c r="Q2240">
        <v>1</v>
      </c>
    </row>
    <row r="2241" spans="1:17" hidden="1">
      <c r="A2241" t="s">
        <v>2295</v>
      </c>
      <c r="B2241" t="s">
        <v>381</v>
      </c>
      <c r="C2241" t="s">
        <v>382</v>
      </c>
      <c r="D2241" t="s">
        <v>332</v>
      </c>
      <c r="E2241" t="s">
        <v>102</v>
      </c>
      <c r="F2241">
        <v>40700</v>
      </c>
      <c r="G2241" t="s">
        <v>784</v>
      </c>
      <c r="I2241" t="s">
        <v>273</v>
      </c>
      <c r="J2241">
        <v>2026</v>
      </c>
      <c r="K2241">
        <v>5</v>
      </c>
      <c r="L2241" t="s">
        <v>95</v>
      </c>
      <c r="M2241">
        <v>-5309.5595061600006</v>
      </c>
      <c r="N2241">
        <v>1</v>
      </c>
      <c r="O2241">
        <v>-5309.5595061600006</v>
      </c>
      <c r="P2241" t="s">
        <v>614</v>
      </c>
      <c r="Q2241">
        <v>1</v>
      </c>
    </row>
    <row r="2242" spans="1:17" hidden="1">
      <c r="A2242" t="s">
        <v>2295</v>
      </c>
      <c r="B2242" t="s">
        <v>383</v>
      </c>
      <c r="C2242" t="s">
        <v>382</v>
      </c>
      <c r="D2242" t="s">
        <v>332</v>
      </c>
      <c r="E2242" t="s">
        <v>102</v>
      </c>
      <c r="F2242">
        <v>40700</v>
      </c>
      <c r="G2242" t="s">
        <v>784</v>
      </c>
      <c r="I2242" t="s">
        <v>273</v>
      </c>
      <c r="J2242">
        <v>2026</v>
      </c>
      <c r="K2242">
        <v>5</v>
      </c>
      <c r="L2242" t="s">
        <v>95</v>
      </c>
      <c r="M2242">
        <v>-4868.3297170799997</v>
      </c>
      <c r="N2242">
        <v>1</v>
      </c>
      <c r="O2242">
        <v>-4868.3297170799997</v>
      </c>
      <c r="P2242" t="s">
        <v>614</v>
      </c>
      <c r="Q2242">
        <v>1</v>
      </c>
    </row>
    <row r="2243" spans="1:17" hidden="1">
      <c r="A2243" t="s">
        <v>2621</v>
      </c>
      <c r="B2243" t="s">
        <v>384</v>
      </c>
      <c r="C2243" t="s">
        <v>370</v>
      </c>
      <c r="D2243" t="s">
        <v>332</v>
      </c>
      <c r="E2243" t="s">
        <v>102</v>
      </c>
      <c r="F2243">
        <v>40700</v>
      </c>
      <c r="G2243" t="s">
        <v>784</v>
      </c>
      <c r="I2243" t="s">
        <v>273</v>
      </c>
      <c r="J2243">
        <v>2026</v>
      </c>
      <c r="K2243">
        <v>5</v>
      </c>
      <c r="L2243" t="s">
        <v>95</v>
      </c>
      <c r="M2243">
        <v>-3486.8291659199999</v>
      </c>
      <c r="N2243">
        <v>1</v>
      </c>
      <c r="O2243">
        <v>-3486.8291659199999</v>
      </c>
      <c r="P2243" t="s">
        <v>614</v>
      </c>
      <c r="Q2243">
        <v>1</v>
      </c>
    </row>
    <row r="2244" spans="1:17" hidden="1">
      <c r="A2244" t="s">
        <v>879</v>
      </c>
      <c r="B2244" t="s">
        <v>229</v>
      </c>
      <c r="C2244" t="s">
        <v>133</v>
      </c>
      <c r="D2244" t="s">
        <v>332</v>
      </c>
      <c r="E2244" t="s">
        <v>102</v>
      </c>
      <c r="F2244">
        <v>40700</v>
      </c>
      <c r="G2244" t="s">
        <v>784</v>
      </c>
      <c r="I2244" t="s">
        <v>273</v>
      </c>
      <c r="J2244">
        <v>2026</v>
      </c>
      <c r="K2244">
        <v>5</v>
      </c>
      <c r="L2244" t="s">
        <v>95</v>
      </c>
      <c r="M2244">
        <v>-377.51829839999994</v>
      </c>
      <c r="N2244">
        <v>1</v>
      </c>
      <c r="O2244">
        <v>-377.51829839999994</v>
      </c>
      <c r="P2244" t="s">
        <v>614</v>
      </c>
      <c r="Q2244">
        <v>1</v>
      </c>
    </row>
    <row r="2245" spans="1:17" hidden="1">
      <c r="A2245" t="s">
        <v>879</v>
      </c>
      <c r="B2245" t="s">
        <v>246</v>
      </c>
      <c r="C2245" t="s">
        <v>133</v>
      </c>
      <c r="D2245" t="s">
        <v>332</v>
      </c>
      <c r="E2245" t="s">
        <v>102</v>
      </c>
      <c r="F2245">
        <v>40700</v>
      </c>
      <c r="G2245" t="s">
        <v>784</v>
      </c>
      <c r="I2245" t="s">
        <v>273</v>
      </c>
      <c r="J2245">
        <v>2026</v>
      </c>
      <c r="K2245">
        <v>5</v>
      </c>
      <c r="L2245" t="s">
        <v>95</v>
      </c>
      <c r="M2245">
        <v>-950.88069827999993</v>
      </c>
      <c r="N2245">
        <v>1</v>
      </c>
      <c r="O2245">
        <v>-950.88069827999993</v>
      </c>
      <c r="P2245" t="s">
        <v>614</v>
      </c>
      <c r="Q2245">
        <v>1</v>
      </c>
    </row>
    <row r="2246" spans="1:17" hidden="1">
      <c r="A2246" t="s">
        <v>879</v>
      </c>
      <c r="B2246" t="s">
        <v>385</v>
      </c>
      <c r="C2246" t="s">
        <v>133</v>
      </c>
      <c r="D2246" t="s">
        <v>332</v>
      </c>
      <c r="E2246" t="s">
        <v>102</v>
      </c>
      <c r="F2246">
        <v>40700</v>
      </c>
      <c r="G2246" t="s">
        <v>784</v>
      </c>
      <c r="I2246" t="s">
        <v>273</v>
      </c>
      <c r="J2246">
        <v>2026</v>
      </c>
      <c r="K2246">
        <v>5</v>
      </c>
      <c r="L2246" t="s">
        <v>95</v>
      </c>
      <c r="M2246">
        <v>-1539.8690792399998</v>
      </c>
      <c r="N2246">
        <v>1</v>
      </c>
      <c r="O2246">
        <v>-1539.8690792399998</v>
      </c>
      <c r="P2246" t="s">
        <v>614</v>
      </c>
      <c r="Q2246">
        <v>1</v>
      </c>
    </row>
    <row r="2247" spans="1:17" hidden="1">
      <c r="A2247" t="s">
        <v>2295</v>
      </c>
      <c r="B2247" t="s">
        <v>386</v>
      </c>
      <c r="C2247" t="s">
        <v>387</v>
      </c>
      <c r="D2247" t="s">
        <v>332</v>
      </c>
      <c r="E2247" t="s">
        <v>103</v>
      </c>
      <c r="F2247">
        <v>40700</v>
      </c>
      <c r="G2247" t="s">
        <v>784</v>
      </c>
      <c r="I2247" t="s">
        <v>120</v>
      </c>
      <c r="J2247">
        <v>2026</v>
      </c>
      <c r="K2247">
        <v>5</v>
      </c>
      <c r="L2247" t="s">
        <v>95</v>
      </c>
      <c r="M2247">
        <v>-1129.4581690799998</v>
      </c>
      <c r="N2247">
        <v>1</v>
      </c>
      <c r="O2247">
        <v>-1129.4581690799998</v>
      </c>
      <c r="P2247" t="s">
        <v>614</v>
      </c>
      <c r="Q2247">
        <v>1</v>
      </c>
    </row>
    <row r="2248" spans="1:17" hidden="1">
      <c r="A2248" t="s">
        <v>2530</v>
      </c>
      <c r="B2248" t="s">
        <v>388</v>
      </c>
      <c r="C2248" t="s">
        <v>270</v>
      </c>
      <c r="D2248" t="s">
        <v>332</v>
      </c>
      <c r="E2248" t="s">
        <v>103</v>
      </c>
      <c r="F2248">
        <v>40700</v>
      </c>
      <c r="G2248" t="s">
        <v>784</v>
      </c>
      <c r="I2248" t="s">
        <v>130</v>
      </c>
      <c r="J2248">
        <v>2026</v>
      </c>
      <c r="K2248">
        <v>5</v>
      </c>
      <c r="L2248" t="s">
        <v>95</v>
      </c>
      <c r="M2248">
        <v>-287.11126727999999</v>
      </c>
      <c r="N2248">
        <v>1</v>
      </c>
      <c r="O2248">
        <v>-287.11126727999999</v>
      </c>
      <c r="P2248" t="s">
        <v>614</v>
      </c>
      <c r="Q2248">
        <v>1</v>
      </c>
    </row>
    <row r="2249" spans="1:17" hidden="1">
      <c r="A2249" t="s">
        <v>2530</v>
      </c>
      <c r="B2249" t="s">
        <v>389</v>
      </c>
      <c r="C2249" t="s">
        <v>270</v>
      </c>
      <c r="D2249" t="s">
        <v>332</v>
      </c>
      <c r="E2249" t="s">
        <v>103</v>
      </c>
      <c r="F2249">
        <v>40700</v>
      </c>
      <c r="G2249" t="s">
        <v>784</v>
      </c>
      <c r="I2249" t="s">
        <v>130</v>
      </c>
      <c r="J2249">
        <v>2026</v>
      </c>
      <c r="K2249">
        <v>5</v>
      </c>
      <c r="L2249" t="s">
        <v>95</v>
      </c>
      <c r="M2249">
        <v>-1.9518904799999999</v>
      </c>
      <c r="N2249">
        <v>1</v>
      </c>
      <c r="O2249">
        <v>-1.9518904799999999</v>
      </c>
      <c r="P2249" t="s">
        <v>614</v>
      </c>
      <c r="Q2249">
        <v>1</v>
      </c>
    </row>
    <row r="2250" spans="1:17" hidden="1">
      <c r="A2250" t="s">
        <v>2530</v>
      </c>
      <c r="B2250" t="s">
        <v>390</v>
      </c>
      <c r="C2250" t="s">
        <v>270</v>
      </c>
      <c r="D2250" t="s">
        <v>332</v>
      </c>
      <c r="E2250" t="s">
        <v>103</v>
      </c>
      <c r="F2250">
        <v>40700</v>
      </c>
      <c r="G2250" t="s">
        <v>784</v>
      </c>
      <c r="I2250" t="s">
        <v>130</v>
      </c>
      <c r="J2250">
        <v>2026</v>
      </c>
      <c r="K2250">
        <v>5</v>
      </c>
      <c r="L2250" t="s">
        <v>95</v>
      </c>
      <c r="M2250">
        <v>-40.584363120000006</v>
      </c>
      <c r="N2250">
        <v>1</v>
      </c>
      <c r="O2250">
        <v>-40.584363120000006</v>
      </c>
      <c r="P2250" t="s">
        <v>614</v>
      </c>
      <c r="Q2250">
        <v>1</v>
      </c>
    </row>
    <row r="2251" spans="1:17" hidden="1">
      <c r="A2251" t="s">
        <v>2530</v>
      </c>
      <c r="B2251" t="s">
        <v>391</v>
      </c>
      <c r="C2251" t="s">
        <v>270</v>
      </c>
      <c r="D2251" t="s">
        <v>332</v>
      </c>
      <c r="E2251" t="s">
        <v>103</v>
      </c>
      <c r="F2251">
        <v>40700</v>
      </c>
      <c r="G2251" t="s">
        <v>784</v>
      </c>
      <c r="I2251" t="s">
        <v>130</v>
      </c>
      <c r="J2251">
        <v>2026</v>
      </c>
      <c r="K2251">
        <v>5</v>
      </c>
      <c r="L2251" t="s">
        <v>95</v>
      </c>
      <c r="M2251">
        <v>-32.936040720000001</v>
      </c>
      <c r="N2251">
        <v>1</v>
      </c>
      <c r="O2251">
        <v>-32.936040720000001</v>
      </c>
      <c r="P2251" t="s">
        <v>614</v>
      </c>
      <c r="Q2251">
        <v>1</v>
      </c>
    </row>
    <row r="2252" spans="1:17" hidden="1">
      <c r="A2252" t="s">
        <v>2530</v>
      </c>
      <c r="B2252" t="s">
        <v>272</v>
      </c>
      <c r="C2252" t="s">
        <v>270</v>
      </c>
      <c r="D2252" t="s">
        <v>332</v>
      </c>
      <c r="E2252" t="s">
        <v>103</v>
      </c>
      <c r="F2252">
        <v>40700</v>
      </c>
      <c r="G2252" t="s">
        <v>784</v>
      </c>
      <c r="I2252" t="s">
        <v>130</v>
      </c>
      <c r="J2252">
        <v>2026</v>
      </c>
      <c r="K2252">
        <v>5</v>
      </c>
      <c r="L2252" t="s">
        <v>95</v>
      </c>
      <c r="M2252">
        <v>-181.80448380000004</v>
      </c>
      <c r="N2252">
        <v>1</v>
      </c>
      <c r="O2252">
        <v>-181.80448380000004</v>
      </c>
      <c r="P2252" t="s">
        <v>614</v>
      </c>
      <c r="Q2252">
        <v>1</v>
      </c>
    </row>
    <row r="2253" spans="1:17" hidden="1">
      <c r="A2253" t="s">
        <v>2530</v>
      </c>
      <c r="B2253" t="s">
        <v>392</v>
      </c>
      <c r="C2253" t="s">
        <v>270</v>
      </c>
      <c r="D2253" t="s">
        <v>332</v>
      </c>
      <c r="E2253" t="s">
        <v>103</v>
      </c>
      <c r="F2253">
        <v>40700</v>
      </c>
      <c r="G2253" t="s">
        <v>784</v>
      </c>
      <c r="I2253" t="s">
        <v>130</v>
      </c>
      <c r="J2253">
        <v>2026</v>
      </c>
      <c r="K2253">
        <v>5</v>
      </c>
      <c r="L2253" t="s">
        <v>95</v>
      </c>
      <c r="M2253">
        <v>-247.14697320000005</v>
      </c>
      <c r="N2253">
        <v>1</v>
      </c>
      <c r="O2253">
        <v>-247.14697320000005</v>
      </c>
      <c r="P2253" t="s">
        <v>614</v>
      </c>
      <c r="Q2253">
        <v>1</v>
      </c>
    </row>
    <row r="2254" spans="1:17" hidden="1">
      <c r="A2254" t="s">
        <v>2530</v>
      </c>
      <c r="B2254" t="s">
        <v>393</v>
      </c>
      <c r="C2254" t="s">
        <v>270</v>
      </c>
      <c r="D2254" t="s">
        <v>332</v>
      </c>
      <c r="E2254" t="s">
        <v>103</v>
      </c>
      <c r="F2254">
        <v>40700</v>
      </c>
      <c r="G2254" t="s">
        <v>784</v>
      </c>
      <c r="I2254" t="s">
        <v>130</v>
      </c>
      <c r="J2254">
        <v>2026</v>
      </c>
      <c r="K2254">
        <v>5</v>
      </c>
      <c r="L2254" t="s">
        <v>95</v>
      </c>
      <c r="M2254">
        <v>-96.868295279999998</v>
      </c>
      <c r="N2254">
        <v>1</v>
      </c>
      <c r="O2254">
        <v>-96.868295279999998</v>
      </c>
      <c r="P2254" t="s">
        <v>614</v>
      </c>
      <c r="Q2254">
        <v>1</v>
      </c>
    </row>
    <row r="2255" spans="1:17" hidden="1">
      <c r="A2255" t="s">
        <v>2530</v>
      </c>
      <c r="B2255" t="s">
        <v>394</v>
      </c>
      <c r="C2255" t="s">
        <v>270</v>
      </c>
      <c r="D2255" t="s">
        <v>332</v>
      </c>
      <c r="E2255" t="s">
        <v>103</v>
      </c>
      <c r="F2255">
        <v>40700</v>
      </c>
      <c r="G2255" t="s">
        <v>784</v>
      </c>
      <c r="I2255" t="s">
        <v>130</v>
      </c>
      <c r="J2255">
        <v>2026</v>
      </c>
      <c r="K2255">
        <v>5</v>
      </c>
      <c r="L2255" t="s">
        <v>95</v>
      </c>
      <c r="M2255">
        <v>-258.46504271999999</v>
      </c>
      <c r="N2255">
        <v>1</v>
      </c>
      <c r="O2255">
        <v>-258.46504271999999</v>
      </c>
      <c r="P2255" t="s">
        <v>614</v>
      </c>
      <c r="Q2255">
        <v>1</v>
      </c>
    </row>
    <row r="2256" spans="1:17" hidden="1">
      <c r="A2256" t="s">
        <v>2530</v>
      </c>
      <c r="B2256" t="s">
        <v>395</v>
      </c>
      <c r="C2256" t="s">
        <v>270</v>
      </c>
      <c r="D2256" t="s">
        <v>332</v>
      </c>
      <c r="E2256" t="s">
        <v>103</v>
      </c>
      <c r="F2256">
        <v>40700</v>
      </c>
      <c r="G2256" t="s">
        <v>784</v>
      </c>
      <c r="I2256" t="s">
        <v>130</v>
      </c>
      <c r="J2256">
        <v>2026</v>
      </c>
      <c r="K2256">
        <v>5</v>
      </c>
      <c r="L2256" t="s">
        <v>95</v>
      </c>
      <c r="M2256">
        <v>-512.99735184000008</v>
      </c>
      <c r="N2256">
        <v>1</v>
      </c>
      <c r="O2256">
        <v>-512.99735184000008</v>
      </c>
      <c r="P2256" t="s">
        <v>614</v>
      </c>
      <c r="Q2256">
        <v>1</v>
      </c>
    </row>
    <row r="2257" spans="1:17" hidden="1">
      <c r="A2257" t="s">
        <v>2530</v>
      </c>
      <c r="B2257" t="s">
        <v>396</v>
      </c>
      <c r="C2257" t="s">
        <v>270</v>
      </c>
      <c r="D2257" t="s">
        <v>332</v>
      </c>
      <c r="E2257" t="s">
        <v>103</v>
      </c>
      <c r="F2257">
        <v>40700</v>
      </c>
      <c r="G2257" t="s">
        <v>784</v>
      </c>
      <c r="I2257" t="s">
        <v>130</v>
      </c>
      <c r="J2257">
        <v>2026</v>
      </c>
      <c r="K2257">
        <v>5</v>
      </c>
      <c r="L2257" t="s">
        <v>95</v>
      </c>
      <c r="M2257">
        <v>-78.408574559999991</v>
      </c>
      <c r="N2257">
        <v>1</v>
      </c>
      <c r="O2257">
        <v>-78.408574559999991</v>
      </c>
      <c r="P2257" t="s">
        <v>614</v>
      </c>
      <c r="Q2257">
        <v>1</v>
      </c>
    </row>
    <row r="2258" spans="1:17" hidden="1">
      <c r="A2258" t="s">
        <v>2530</v>
      </c>
      <c r="B2258" t="s">
        <v>337</v>
      </c>
      <c r="C2258" t="s">
        <v>270</v>
      </c>
      <c r="D2258" t="s">
        <v>332</v>
      </c>
      <c r="E2258" t="s">
        <v>103</v>
      </c>
      <c r="F2258">
        <v>40700</v>
      </c>
      <c r="G2258" t="s">
        <v>784</v>
      </c>
      <c r="I2258" t="s">
        <v>130</v>
      </c>
      <c r="J2258">
        <v>2026</v>
      </c>
      <c r="K2258">
        <v>5</v>
      </c>
      <c r="L2258" t="s">
        <v>95</v>
      </c>
      <c r="M2258">
        <v>-129.99132179999998</v>
      </c>
      <c r="N2258">
        <v>1</v>
      </c>
      <c r="O2258">
        <v>-129.99132179999998</v>
      </c>
      <c r="P2258" t="s">
        <v>614</v>
      </c>
      <c r="Q2258">
        <v>1</v>
      </c>
    </row>
    <row r="2259" spans="1:17" hidden="1">
      <c r="A2259" t="s">
        <v>879</v>
      </c>
      <c r="B2259" t="s">
        <v>397</v>
      </c>
      <c r="C2259" t="s">
        <v>133</v>
      </c>
      <c r="D2259" t="s">
        <v>332</v>
      </c>
      <c r="E2259" t="s">
        <v>103</v>
      </c>
      <c r="F2259">
        <v>40700</v>
      </c>
      <c r="G2259" t="s">
        <v>784</v>
      </c>
      <c r="I2259" t="s">
        <v>130</v>
      </c>
      <c r="J2259">
        <v>2026</v>
      </c>
      <c r="K2259">
        <v>5</v>
      </c>
      <c r="L2259" t="s">
        <v>95</v>
      </c>
      <c r="M2259">
        <v>-869.20288812000001</v>
      </c>
      <c r="N2259">
        <v>1</v>
      </c>
      <c r="O2259">
        <v>-869.20288812000001</v>
      </c>
      <c r="P2259" t="s">
        <v>614</v>
      </c>
      <c r="Q2259">
        <v>1</v>
      </c>
    </row>
    <row r="2260" spans="1:17" hidden="1">
      <c r="A2260" t="s">
        <v>2305</v>
      </c>
      <c r="B2260" t="s">
        <v>398</v>
      </c>
      <c r="C2260" t="s">
        <v>108</v>
      </c>
      <c r="D2260" t="s">
        <v>332</v>
      </c>
      <c r="E2260" t="s">
        <v>103</v>
      </c>
      <c r="F2260">
        <v>40700</v>
      </c>
      <c r="G2260" t="s">
        <v>784</v>
      </c>
      <c r="I2260" t="s">
        <v>399</v>
      </c>
      <c r="J2260">
        <v>2026</v>
      </c>
      <c r="K2260">
        <v>5</v>
      </c>
      <c r="L2260" t="s">
        <v>95</v>
      </c>
      <c r="M2260">
        <v>-2973.6906699599999</v>
      </c>
      <c r="N2260">
        <v>1</v>
      </c>
      <c r="O2260">
        <v>-2973.6906699599999</v>
      </c>
      <c r="P2260" t="s">
        <v>614</v>
      </c>
      <c r="Q2260">
        <v>1</v>
      </c>
    </row>
    <row r="2261" spans="1:17" hidden="1">
      <c r="A2261" t="s">
        <v>2305</v>
      </c>
      <c r="B2261" t="s">
        <v>400</v>
      </c>
      <c r="C2261" t="s">
        <v>108</v>
      </c>
      <c r="D2261" t="s">
        <v>332</v>
      </c>
      <c r="E2261" t="s">
        <v>103</v>
      </c>
      <c r="F2261">
        <v>40700</v>
      </c>
      <c r="G2261" t="s">
        <v>784</v>
      </c>
      <c r="I2261" t="s">
        <v>130</v>
      </c>
      <c r="J2261">
        <v>2026</v>
      </c>
      <c r="K2261">
        <v>5</v>
      </c>
      <c r="L2261" t="s">
        <v>95</v>
      </c>
      <c r="M2261">
        <v>-177.425397</v>
      </c>
      <c r="N2261">
        <v>1</v>
      </c>
      <c r="O2261">
        <v>-177.425397</v>
      </c>
      <c r="P2261" t="s">
        <v>614</v>
      </c>
      <c r="Q2261">
        <v>1</v>
      </c>
    </row>
    <row r="2262" spans="1:17" hidden="1">
      <c r="A2262" t="s">
        <v>2305</v>
      </c>
      <c r="B2262" t="s">
        <v>401</v>
      </c>
      <c r="C2262" t="s">
        <v>108</v>
      </c>
      <c r="D2262" t="s">
        <v>332</v>
      </c>
      <c r="E2262" t="s">
        <v>103</v>
      </c>
      <c r="F2262">
        <v>40700</v>
      </c>
      <c r="G2262" t="s">
        <v>784</v>
      </c>
      <c r="I2262" t="s">
        <v>130</v>
      </c>
      <c r="J2262">
        <v>2026</v>
      </c>
      <c r="K2262">
        <v>5</v>
      </c>
      <c r="L2262" t="s">
        <v>95</v>
      </c>
      <c r="M2262">
        <v>-1442.1370301999998</v>
      </c>
      <c r="N2262">
        <v>1</v>
      </c>
      <c r="O2262">
        <v>-1442.1370301999998</v>
      </c>
      <c r="P2262" t="s">
        <v>614</v>
      </c>
      <c r="Q2262">
        <v>1</v>
      </c>
    </row>
    <row r="2263" spans="1:17" hidden="1">
      <c r="A2263" t="s">
        <v>2530</v>
      </c>
      <c r="B2263" t="s">
        <v>341</v>
      </c>
      <c r="C2263" t="s">
        <v>270</v>
      </c>
      <c r="D2263" t="s">
        <v>332</v>
      </c>
      <c r="E2263" t="s">
        <v>103</v>
      </c>
      <c r="F2263">
        <v>40700</v>
      </c>
      <c r="G2263" t="s">
        <v>784</v>
      </c>
      <c r="I2263" t="s">
        <v>130</v>
      </c>
      <c r="J2263">
        <v>2026</v>
      </c>
      <c r="K2263">
        <v>5</v>
      </c>
      <c r="L2263" t="s">
        <v>95</v>
      </c>
      <c r="M2263">
        <v>-16794.345565440002</v>
      </c>
      <c r="N2263">
        <v>1</v>
      </c>
      <c r="O2263">
        <v>-16794.345565440002</v>
      </c>
      <c r="P2263" t="s">
        <v>614</v>
      </c>
      <c r="Q2263">
        <v>1</v>
      </c>
    </row>
    <row r="2264" spans="1:17" hidden="1">
      <c r="A2264" t="s">
        <v>2530</v>
      </c>
      <c r="B2264" t="s">
        <v>342</v>
      </c>
      <c r="C2264" t="s">
        <v>270</v>
      </c>
      <c r="D2264" t="s">
        <v>332</v>
      </c>
      <c r="E2264" t="s">
        <v>103</v>
      </c>
      <c r="F2264">
        <v>40700</v>
      </c>
      <c r="G2264" t="s">
        <v>784</v>
      </c>
      <c r="I2264" t="s">
        <v>120</v>
      </c>
      <c r="J2264">
        <v>2026</v>
      </c>
      <c r="K2264">
        <v>5</v>
      </c>
      <c r="L2264" t="s">
        <v>95</v>
      </c>
      <c r="M2264">
        <v>-32.938453440000004</v>
      </c>
      <c r="N2264">
        <v>1</v>
      </c>
      <c r="O2264">
        <v>-32.938453440000004</v>
      </c>
      <c r="P2264" t="s">
        <v>614</v>
      </c>
      <c r="Q2264">
        <v>1</v>
      </c>
    </row>
    <row r="2265" spans="1:17" hidden="1">
      <c r="A2265" t="s">
        <v>2305</v>
      </c>
      <c r="B2265" t="s">
        <v>343</v>
      </c>
      <c r="C2265" t="s">
        <v>108</v>
      </c>
      <c r="D2265" t="s">
        <v>332</v>
      </c>
      <c r="E2265" t="s">
        <v>103</v>
      </c>
      <c r="F2265">
        <v>40700</v>
      </c>
      <c r="G2265" t="s">
        <v>784</v>
      </c>
      <c r="I2265" t="s">
        <v>130</v>
      </c>
      <c r="J2265">
        <v>2026</v>
      </c>
      <c r="K2265">
        <v>5</v>
      </c>
      <c r="L2265" t="s">
        <v>95</v>
      </c>
      <c r="M2265">
        <v>-1763.42930172</v>
      </c>
      <c r="N2265">
        <v>1</v>
      </c>
      <c r="O2265">
        <v>-1763.42930172</v>
      </c>
      <c r="P2265" t="s">
        <v>614</v>
      </c>
      <c r="Q2265">
        <v>1</v>
      </c>
    </row>
    <row r="2266" spans="1:17" hidden="1">
      <c r="A2266" t="s">
        <v>2305</v>
      </c>
      <c r="B2266" t="s">
        <v>402</v>
      </c>
      <c r="C2266" t="s">
        <v>108</v>
      </c>
      <c r="D2266" t="s">
        <v>332</v>
      </c>
      <c r="E2266" t="s">
        <v>103</v>
      </c>
      <c r="F2266">
        <v>40700</v>
      </c>
      <c r="G2266" t="s">
        <v>784</v>
      </c>
      <c r="I2266" t="s">
        <v>130</v>
      </c>
      <c r="J2266">
        <v>2026</v>
      </c>
      <c r="K2266">
        <v>5</v>
      </c>
      <c r="L2266" t="s">
        <v>95</v>
      </c>
      <c r="M2266">
        <v>-1132.2557179199998</v>
      </c>
      <c r="N2266">
        <v>1</v>
      </c>
      <c r="O2266">
        <v>-1132.2557179199998</v>
      </c>
      <c r="P2266" t="s">
        <v>614</v>
      </c>
      <c r="Q2266">
        <v>1</v>
      </c>
    </row>
    <row r="2267" spans="1:17" hidden="1">
      <c r="A2267" t="s">
        <v>2295</v>
      </c>
      <c r="B2267" t="s">
        <v>403</v>
      </c>
      <c r="C2267" t="s">
        <v>404</v>
      </c>
      <c r="D2267" t="s">
        <v>332</v>
      </c>
      <c r="E2267" t="s">
        <v>103</v>
      </c>
      <c r="F2267">
        <v>40700</v>
      </c>
      <c r="G2267" t="s">
        <v>784</v>
      </c>
      <c r="I2267" t="s">
        <v>130</v>
      </c>
      <c r="J2267">
        <v>2026</v>
      </c>
      <c r="K2267">
        <v>5</v>
      </c>
      <c r="L2267" t="s">
        <v>95</v>
      </c>
      <c r="M2267">
        <v>-19.503222119999997</v>
      </c>
      <c r="N2267">
        <v>1</v>
      </c>
      <c r="O2267">
        <v>-19.503222119999997</v>
      </c>
      <c r="P2267" t="s">
        <v>614</v>
      </c>
      <c r="Q2267">
        <v>1</v>
      </c>
    </row>
    <row r="2268" spans="1:17" hidden="1">
      <c r="A2268" t="s">
        <v>879</v>
      </c>
      <c r="B2268" t="s">
        <v>405</v>
      </c>
      <c r="C2268" t="s">
        <v>133</v>
      </c>
      <c r="D2268" t="s">
        <v>332</v>
      </c>
      <c r="E2268" t="s">
        <v>103</v>
      </c>
      <c r="F2268">
        <v>40700</v>
      </c>
      <c r="G2268" t="s">
        <v>784</v>
      </c>
      <c r="I2268" t="s">
        <v>130</v>
      </c>
      <c r="J2268">
        <v>2026</v>
      </c>
      <c r="K2268">
        <v>5</v>
      </c>
      <c r="L2268" t="s">
        <v>95</v>
      </c>
      <c r="M2268">
        <v>-1446.9902164800001</v>
      </c>
      <c r="N2268">
        <v>1</v>
      </c>
      <c r="O2268">
        <v>-1446.9902164800001</v>
      </c>
      <c r="P2268" t="s">
        <v>614</v>
      </c>
      <c r="Q2268">
        <v>1</v>
      </c>
    </row>
    <row r="2269" spans="1:17" hidden="1">
      <c r="A2269" t="s">
        <v>2530</v>
      </c>
      <c r="B2269" t="s">
        <v>406</v>
      </c>
      <c r="C2269" t="s">
        <v>270</v>
      </c>
      <c r="D2269" t="s">
        <v>332</v>
      </c>
      <c r="E2269" t="s">
        <v>103</v>
      </c>
      <c r="F2269">
        <v>40700</v>
      </c>
      <c r="G2269" t="s">
        <v>784</v>
      </c>
      <c r="I2269" t="s">
        <v>120</v>
      </c>
      <c r="J2269">
        <v>2026</v>
      </c>
      <c r="K2269">
        <v>5</v>
      </c>
      <c r="L2269" t="s">
        <v>95</v>
      </c>
      <c r="M2269">
        <v>-124.55667</v>
      </c>
      <c r="N2269">
        <v>1</v>
      </c>
      <c r="O2269">
        <v>-124.55667</v>
      </c>
      <c r="P2269" t="s">
        <v>614</v>
      </c>
      <c r="Q2269">
        <v>1</v>
      </c>
    </row>
    <row r="2270" spans="1:17" hidden="1">
      <c r="A2270" t="s">
        <v>879</v>
      </c>
      <c r="B2270" t="s">
        <v>407</v>
      </c>
      <c r="C2270" t="s">
        <v>133</v>
      </c>
      <c r="D2270" t="s">
        <v>332</v>
      </c>
      <c r="E2270" t="s">
        <v>103</v>
      </c>
      <c r="F2270">
        <v>40700</v>
      </c>
      <c r="G2270" t="s">
        <v>784</v>
      </c>
      <c r="I2270" t="s">
        <v>130</v>
      </c>
      <c r="J2270">
        <v>2026</v>
      </c>
      <c r="K2270">
        <v>5</v>
      </c>
      <c r="L2270" t="s">
        <v>95</v>
      </c>
      <c r="M2270">
        <v>-112.27351247999999</v>
      </c>
      <c r="N2270">
        <v>1</v>
      </c>
      <c r="O2270">
        <v>-112.27351247999999</v>
      </c>
      <c r="P2270" t="s">
        <v>614</v>
      </c>
      <c r="Q2270">
        <v>1</v>
      </c>
    </row>
    <row r="2271" spans="1:17" hidden="1">
      <c r="A2271" t="s">
        <v>2530</v>
      </c>
      <c r="B2271" t="s">
        <v>344</v>
      </c>
      <c r="C2271" t="s">
        <v>270</v>
      </c>
      <c r="D2271" t="s">
        <v>332</v>
      </c>
      <c r="E2271" t="s">
        <v>103</v>
      </c>
      <c r="F2271">
        <v>40700</v>
      </c>
      <c r="G2271" t="s">
        <v>784</v>
      </c>
      <c r="I2271" t="s">
        <v>130</v>
      </c>
      <c r="J2271">
        <v>2026</v>
      </c>
      <c r="K2271">
        <v>5</v>
      </c>
      <c r="L2271" t="s">
        <v>95</v>
      </c>
      <c r="M2271">
        <v>-1372.2067537199998</v>
      </c>
      <c r="N2271">
        <v>1</v>
      </c>
      <c r="O2271">
        <v>-1372.2067537199998</v>
      </c>
      <c r="P2271" t="s">
        <v>614</v>
      </c>
      <c r="Q2271">
        <v>1</v>
      </c>
    </row>
    <row r="2272" spans="1:17" hidden="1">
      <c r="A2272" t="s">
        <v>2438</v>
      </c>
      <c r="B2272" t="s">
        <v>408</v>
      </c>
      <c r="C2272" t="s">
        <v>296</v>
      </c>
      <c r="D2272" t="s">
        <v>332</v>
      </c>
      <c r="E2272" t="s">
        <v>103</v>
      </c>
      <c r="F2272">
        <v>40700</v>
      </c>
      <c r="G2272" t="s">
        <v>784</v>
      </c>
      <c r="I2272" t="s">
        <v>130</v>
      </c>
      <c r="J2272">
        <v>2026</v>
      </c>
      <c r="K2272">
        <v>5</v>
      </c>
      <c r="L2272" t="s">
        <v>95</v>
      </c>
      <c r="M2272">
        <v>-6961.3763806799998</v>
      </c>
      <c r="N2272">
        <v>1</v>
      </c>
      <c r="O2272">
        <v>-6961.3763806799998</v>
      </c>
      <c r="P2272" t="s">
        <v>614</v>
      </c>
      <c r="Q2272">
        <v>1</v>
      </c>
    </row>
    <row r="2273" spans="1:17" hidden="1">
      <c r="A2273" t="s">
        <v>2305</v>
      </c>
      <c r="B2273" t="s">
        <v>409</v>
      </c>
      <c r="C2273" t="s">
        <v>108</v>
      </c>
      <c r="D2273" t="s">
        <v>332</v>
      </c>
      <c r="E2273" t="s">
        <v>103</v>
      </c>
      <c r="F2273">
        <v>40700</v>
      </c>
      <c r="G2273" t="s">
        <v>784</v>
      </c>
      <c r="I2273" t="s">
        <v>130</v>
      </c>
      <c r="J2273">
        <v>2026</v>
      </c>
      <c r="K2273">
        <v>5</v>
      </c>
      <c r="L2273" t="s">
        <v>95</v>
      </c>
      <c r="M2273">
        <v>-385.80357887999998</v>
      </c>
      <c r="N2273">
        <v>1</v>
      </c>
      <c r="O2273">
        <v>-385.80357887999998</v>
      </c>
      <c r="P2273" t="s">
        <v>614</v>
      </c>
      <c r="Q2273">
        <v>1</v>
      </c>
    </row>
    <row r="2274" spans="1:17" hidden="1">
      <c r="A2274" t="s">
        <v>2305</v>
      </c>
      <c r="B2274" t="s">
        <v>410</v>
      </c>
      <c r="C2274" t="s">
        <v>108</v>
      </c>
      <c r="D2274" t="s">
        <v>332</v>
      </c>
      <c r="E2274" t="s">
        <v>103</v>
      </c>
      <c r="F2274">
        <v>40700</v>
      </c>
      <c r="G2274" t="s">
        <v>784</v>
      </c>
      <c r="I2274" t="s">
        <v>130</v>
      </c>
      <c r="J2274">
        <v>2026</v>
      </c>
      <c r="K2274">
        <v>5</v>
      </c>
      <c r="L2274" t="s">
        <v>95</v>
      </c>
      <c r="M2274">
        <v>-5753.4529381199991</v>
      </c>
      <c r="N2274">
        <v>1</v>
      </c>
      <c r="O2274">
        <v>-5753.4529381199991</v>
      </c>
      <c r="P2274" t="s">
        <v>614</v>
      </c>
      <c r="Q2274">
        <v>1</v>
      </c>
    </row>
    <row r="2275" spans="1:17" hidden="1">
      <c r="A2275" t="s">
        <v>2305</v>
      </c>
      <c r="B2275" t="s">
        <v>411</v>
      </c>
      <c r="C2275" t="s">
        <v>108</v>
      </c>
      <c r="D2275" t="s">
        <v>332</v>
      </c>
      <c r="E2275" t="s">
        <v>103</v>
      </c>
      <c r="F2275">
        <v>40700</v>
      </c>
      <c r="G2275" t="s">
        <v>784</v>
      </c>
      <c r="I2275" t="s">
        <v>130</v>
      </c>
      <c r="J2275">
        <v>2026</v>
      </c>
      <c r="K2275">
        <v>5</v>
      </c>
      <c r="L2275" t="s">
        <v>95</v>
      </c>
      <c r="M2275">
        <v>-1228.36038732</v>
      </c>
      <c r="N2275">
        <v>1</v>
      </c>
      <c r="O2275">
        <v>-1228.36038732</v>
      </c>
      <c r="P2275" t="s">
        <v>614</v>
      </c>
      <c r="Q2275">
        <v>1</v>
      </c>
    </row>
    <row r="2276" spans="1:17" hidden="1">
      <c r="A2276" t="s">
        <v>2305</v>
      </c>
      <c r="B2276" t="s">
        <v>412</v>
      </c>
      <c r="C2276" t="s">
        <v>108</v>
      </c>
      <c r="D2276" t="s">
        <v>332</v>
      </c>
      <c r="E2276" t="s">
        <v>103</v>
      </c>
      <c r="F2276">
        <v>40700</v>
      </c>
      <c r="G2276" t="s">
        <v>784</v>
      </c>
      <c r="I2276" t="s">
        <v>130</v>
      </c>
      <c r="J2276">
        <v>2026</v>
      </c>
      <c r="K2276">
        <v>5</v>
      </c>
      <c r="L2276" t="s">
        <v>95</v>
      </c>
      <c r="M2276">
        <v>-276.46272756000002</v>
      </c>
      <c r="N2276">
        <v>1</v>
      </c>
      <c r="O2276">
        <v>-276.46272756000002</v>
      </c>
      <c r="P2276" t="s">
        <v>614</v>
      </c>
      <c r="Q2276">
        <v>1</v>
      </c>
    </row>
    <row r="2277" spans="1:17" hidden="1">
      <c r="A2277" t="s">
        <v>879</v>
      </c>
      <c r="B2277" t="s">
        <v>413</v>
      </c>
      <c r="C2277" t="s">
        <v>133</v>
      </c>
      <c r="D2277" t="s">
        <v>332</v>
      </c>
      <c r="E2277" t="s">
        <v>103</v>
      </c>
      <c r="F2277">
        <v>40700</v>
      </c>
      <c r="G2277" t="s">
        <v>784</v>
      </c>
      <c r="I2277" t="s">
        <v>130</v>
      </c>
      <c r="J2277">
        <v>2026</v>
      </c>
      <c r="K2277">
        <v>5</v>
      </c>
      <c r="L2277" t="s">
        <v>95</v>
      </c>
      <c r="M2277">
        <v>-548.71646507999992</v>
      </c>
      <c r="N2277">
        <v>1</v>
      </c>
      <c r="O2277">
        <v>-548.71646507999992</v>
      </c>
      <c r="P2277" t="s">
        <v>614</v>
      </c>
      <c r="Q2277">
        <v>1</v>
      </c>
    </row>
    <row r="2278" spans="1:17" hidden="1">
      <c r="A2278" t="s">
        <v>2438</v>
      </c>
      <c r="B2278" t="s">
        <v>414</v>
      </c>
      <c r="C2278" t="s">
        <v>296</v>
      </c>
      <c r="D2278" t="s">
        <v>332</v>
      </c>
      <c r="E2278" t="s">
        <v>103</v>
      </c>
      <c r="F2278">
        <v>40700</v>
      </c>
      <c r="G2278" t="s">
        <v>784</v>
      </c>
      <c r="I2278" t="s">
        <v>130</v>
      </c>
      <c r="J2278">
        <v>2026</v>
      </c>
      <c r="K2278">
        <v>5</v>
      </c>
      <c r="L2278" t="s">
        <v>95</v>
      </c>
      <c r="M2278">
        <v>-272.31888096</v>
      </c>
      <c r="N2278">
        <v>1</v>
      </c>
      <c r="O2278">
        <v>-272.31888096</v>
      </c>
      <c r="P2278" t="s">
        <v>614</v>
      </c>
      <c r="Q2278">
        <v>1</v>
      </c>
    </row>
    <row r="2279" spans="1:17" hidden="1">
      <c r="A2279" t="s">
        <v>2530</v>
      </c>
      <c r="B2279" t="s">
        <v>415</v>
      </c>
      <c r="C2279" t="s">
        <v>270</v>
      </c>
      <c r="D2279" t="s">
        <v>332</v>
      </c>
      <c r="E2279" t="s">
        <v>103</v>
      </c>
      <c r="F2279">
        <v>40700</v>
      </c>
      <c r="G2279" t="s">
        <v>784</v>
      </c>
      <c r="I2279" t="s">
        <v>130</v>
      </c>
      <c r="J2279">
        <v>2026</v>
      </c>
      <c r="K2279">
        <v>5</v>
      </c>
      <c r="L2279" t="s">
        <v>95</v>
      </c>
      <c r="M2279">
        <v>-9.9657399600000005</v>
      </c>
      <c r="N2279">
        <v>1</v>
      </c>
      <c r="O2279">
        <v>-9.9657399600000005</v>
      </c>
      <c r="P2279" t="s">
        <v>614</v>
      </c>
      <c r="Q2279">
        <v>1</v>
      </c>
    </row>
    <row r="2280" spans="1:17" hidden="1">
      <c r="A2280" t="s">
        <v>879</v>
      </c>
      <c r="B2280" t="s">
        <v>416</v>
      </c>
      <c r="C2280" t="s">
        <v>133</v>
      </c>
      <c r="D2280" t="s">
        <v>332</v>
      </c>
      <c r="E2280" t="s">
        <v>103</v>
      </c>
      <c r="F2280">
        <v>40700</v>
      </c>
      <c r="G2280" t="s">
        <v>784</v>
      </c>
      <c r="I2280" t="s">
        <v>130</v>
      </c>
      <c r="J2280">
        <v>2026</v>
      </c>
      <c r="K2280">
        <v>5</v>
      </c>
      <c r="L2280" t="s">
        <v>95</v>
      </c>
      <c r="M2280">
        <v>-29.088958680000001</v>
      </c>
      <c r="N2280">
        <v>1</v>
      </c>
      <c r="O2280">
        <v>-29.088958680000001</v>
      </c>
      <c r="P2280" t="s">
        <v>614</v>
      </c>
      <c r="Q2280">
        <v>1</v>
      </c>
    </row>
    <row r="2281" spans="1:17" hidden="1">
      <c r="A2281" t="s">
        <v>2530</v>
      </c>
      <c r="B2281" t="s">
        <v>280</v>
      </c>
      <c r="C2281" t="s">
        <v>270</v>
      </c>
      <c r="D2281" t="s">
        <v>332</v>
      </c>
      <c r="E2281" t="s">
        <v>103</v>
      </c>
      <c r="F2281">
        <v>40700</v>
      </c>
      <c r="G2281" t="s">
        <v>784</v>
      </c>
      <c r="I2281" t="s">
        <v>120</v>
      </c>
      <c r="J2281">
        <v>2026</v>
      </c>
      <c r="K2281">
        <v>5</v>
      </c>
      <c r="L2281" t="s">
        <v>95</v>
      </c>
      <c r="M2281">
        <v>-5465.9676992399991</v>
      </c>
      <c r="N2281">
        <v>1</v>
      </c>
      <c r="O2281">
        <v>-5465.9676992399991</v>
      </c>
      <c r="P2281" t="s">
        <v>614</v>
      </c>
      <c r="Q2281">
        <v>1</v>
      </c>
    </row>
    <row r="2282" spans="1:17" hidden="1">
      <c r="A2282" t="s">
        <v>997</v>
      </c>
      <c r="B2282" t="s">
        <v>417</v>
      </c>
      <c r="C2282" t="s">
        <v>259</v>
      </c>
      <c r="D2282" t="s">
        <v>332</v>
      </c>
      <c r="E2282" t="s">
        <v>103</v>
      </c>
      <c r="F2282">
        <v>40700</v>
      </c>
      <c r="G2282" t="s">
        <v>784</v>
      </c>
      <c r="I2282" t="s">
        <v>130</v>
      </c>
      <c r="J2282">
        <v>2026</v>
      </c>
      <c r="K2282">
        <v>5</v>
      </c>
      <c r="L2282" t="s">
        <v>95</v>
      </c>
      <c r="M2282">
        <v>-1191.7690757999999</v>
      </c>
      <c r="N2282">
        <v>1</v>
      </c>
      <c r="O2282">
        <v>-1191.7690757999999</v>
      </c>
      <c r="P2282" t="s">
        <v>614</v>
      </c>
      <c r="Q2282">
        <v>1</v>
      </c>
    </row>
    <row r="2283" spans="1:17" hidden="1">
      <c r="A2283" t="s">
        <v>2305</v>
      </c>
      <c r="B2283" t="s">
        <v>418</v>
      </c>
      <c r="C2283" t="s">
        <v>108</v>
      </c>
      <c r="D2283" t="s">
        <v>332</v>
      </c>
      <c r="E2283" t="s">
        <v>103</v>
      </c>
      <c r="F2283">
        <v>40700</v>
      </c>
      <c r="G2283" t="s">
        <v>784</v>
      </c>
      <c r="I2283" t="s">
        <v>130</v>
      </c>
      <c r="J2283">
        <v>2026</v>
      </c>
      <c r="K2283">
        <v>5</v>
      </c>
      <c r="L2283" t="s">
        <v>95</v>
      </c>
      <c r="M2283">
        <v>-97.458205320000005</v>
      </c>
      <c r="N2283">
        <v>1</v>
      </c>
      <c r="O2283">
        <v>-97.458205320000005</v>
      </c>
      <c r="P2283" t="s">
        <v>614</v>
      </c>
      <c r="Q2283">
        <v>1</v>
      </c>
    </row>
    <row r="2284" spans="1:17" hidden="1">
      <c r="A2284" t="s">
        <v>2305</v>
      </c>
      <c r="B2284" t="s">
        <v>419</v>
      </c>
      <c r="C2284" t="s">
        <v>108</v>
      </c>
      <c r="D2284" t="s">
        <v>332</v>
      </c>
      <c r="E2284" t="s">
        <v>103</v>
      </c>
      <c r="F2284">
        <v>40700</v>
      </c>
      <c r="G2284" t="s">
        <v>784</v>
      </c>
      <c r="I2284" t="s">
        <v>130</v>
      </c>
      <c r="J2284">
        <v>2026</v>
      </c>
      <c r="K2284">
        <v>5</v>
      </c>
      <c r="L2284" t="s">
        <v>95</v>
      </c>
      <c r="M2284">
        <v>-368.90126891999995</v>
      </c>
      <c r="N2284">
        <v>1</v>
      </c>
      <c r="O2284">
        <v>-368.90126891999995</v>
      </c>
      <c r="P2284" t="s">
        <v>614</v>
      </c>
      <c r="Q2284">
        <v>1</v>
      </c>
    </row>
    <row r="2285" spans="1:17" hidden="1">
      <c r="A2285" t="s">
        <v>2530</v>
      </c>
      <c r="B2285" t="s">
        <v>420</v>
      </c>
      <c r="C2285" t="s">
        <v>270</v>
      </c>
      <c r="D2285" t="s">
        <v>332</v>
      </c>
      <c r="E2285" t="s">
        <v>103</v>
      </c>
      <c r="F2285">
        <v>40700</v>
      </c>
      <c r="G2285" t="s">
        <v>784</v>
      </c>
      <c r="I2285" t="s">
        <v>120</v>
      </c>
      <c r="J2285">
        <v>2026</v>
      </c>
      <c r="K2285">
        <v>5</v>
      </c>
      <c r="L2285" t="s">
        <v>95</v>
      </c>
      <c r="M2285">
        <v>-7245.9820382399994</v>
      </c>
      <c r="N2285">
        <v>1</v>
      </c>
      <c r="O2285">
        <v>-7245.9820382399994</v>
      </c>
      <c r="P2285" t="s">
        <v>614</v>
      </c>
      <c r="Q2285">
        <v>1</v>
      </c>
    </row>
    <row r="2286" spans="1:17" hidden="1">
      <c r="A2286" t="s">
        <v>2305</v>
      </c>
      <c r="B2286" t="s">
        <v>346</v>
      </c>
      <c r="C2286" t="s">
        <v>108</v>
      </c>
      <c r="D2286" t="s">
        <v>332</v>
      </c>
      <c r="E2286" t="s">
        <v>103</v>
      </c>
      <c r="F2286">
        <v>40700</v>
      </c>
      <c r="G2286" t="s">
        <v>784</v>
      </c>
      <c r="I2286" t="s">
        <v>130</v>
      </c>
      <c r="J2286">
        <v>2026</v>
      </c>
      <c r="K2286">
        <v>5</v>
      </c>
      <c r="L2286" t="s">
        <v>95</v>
      </c>
      <c r="M2286">
        <v>-12698.06332752</v>
      </c>
      <c r="N2286">
        <v>1</v>
      </c>
      <c r="O2286">
        <v>-12698.06332752</v>
      </c>
      <c r="P2286" t="s">
        <v>614</v>
      </c>
      <c r="Q2286">
        <v>1</v>
      </c>
    </row>
    <row r="2287" spans="1:17" hidden="1">
      <c r="A2287" t="s">
        <v>2305</v>
      </c>
      <c r="B2287" t="s">
        <v>421</v>
      </c>
      <c r="C2287" t="s">
        <v>108</v>
      </c>
      <c r="D2287" t="s">
        <v>332</v>
      </c>
      <c r="E2287" t="s">
        <v>103</v>
      </c>
      <c r="F2287">
        <v>40700</v>
      </c>
      <c r="G2287" t="s">
        <v>784</v>
      </c>
      <c r="I2287" t="s">
        <v>130</v>
      </c>
      <c r="J2287">
        <v>2026</v>
      </c>
      <c r="K2287">
        <v>5</v>
      </c>
      <c r="L2287" t="s">
        <v>95</v>
      </c>
      <c r="M2287">
        <v>-635.90975315999992</v>
      </c>
      <c r="N2287">
        <v>1</v>
      </c>
      <c r="O2287">
        <v>-635.90975315999992</v>
      </c>
      <c r="P2287" t="s">
        <v>614</v>
      </c>
      <c r="Q2287">
        <v>1</v>
      </c>
    </row>
    <row r="2288" spans="1:17" hidden="1">
      <c r="A2288" t="s">
        <v>2295</v>
      </c>
      <c r="B2288" t="s">
        <v>422</v>
      </c>
      <c r="C2288" t="s">
        <v>423</v>
      </c>
      <c r="D2288" t="s">
        <v>332</v>
      </c>
      <c r="E2288" t="s">
        <v>103</v>
      </c>
      <c r="F2288">
        <v>40700</v>
      </c>
      <c r="G2288" t="s">
        <v>784</v>
      </c>
      <c r="I2288" t="s">
        <v>130</v>
      </c>
      <c r="J2288">
        <v>2026</v>
      </c>
      <c r="K2288">
        <v>5</v>
      </c>
      <c r="L2288" t="s">
        <v>95</v>
      </c>
      <c r="M2288">
        <v>-1996.7936119199999</v>
      </c>
      <c r="N2288">
        <v>1</v>
      </c>
      <c r="O2288">
        <v>-1996.7936119199999</v>
      </c>
      <c r="P2288" t="s">
        <v>614</v>
      </c>
      <c r="Q2288">
        <v>1</v>
      </c>
    </row>
    <row r="2289" spans="1:17" hidden="1">
      <c r="A2289" t="s">
        <v>424</v>
      </c>
      <c r="B2289">
        <v>996</v>
      </c>
      <c r="C2289" t="s">
        <v>424</v>
      </c>
      <c r="D2289" t="s">
        <v>332</v>
      </c>
      <c r="E2289" t="s">
        <v>103</v>
      </c>
      <c r="F2289">
        <v>40700</v>
      </c>
      <c r="G2289" t="s">
        <v>784</v>
      </c>
      <c r="I2289" t="s">
        <v>130</v>
      </c>
      <c r="J2289">
        <v>2026</v>
      </c>
      <c r="K2289">
        <v>5</v>
      </c>
      <c r="L2289" t="s">
        <v>95</v>
      </c>
      <c r="M2289">
        <v>-2099.67923088</v>
      </c>
      <c r="N2289">
        <v>1</v>
      </c>
      <c r="O2289">
        <v>-2099.67923088</v>
      </c>
      <c r="P2289" t="s">
        <v>614</v>
      </c>
      <c r="Q2289">
        <v>1</v>
      </c>
    </row>
    <row r="2290" spans="1:17" hidden="1">
      <c r="A2290" t="s">
        <v>2305</v>
      </c>
      <c r="B2290" t="s">
        <v>425</v>
      </c>
      <c r="C2290" t="s">
        <v>108</v>
      </c>
      <c r="D2290" t="s">
        <v>332</v>
      </c>
      <c r="E2290" t="s">
        <v>103</v>
      </c>
      <c r="F2290">
        <v>40700</v>
      </c>
      <c r="G2290" t="s">
        <v>784</v>
      </c>
      <c r="I2290" t="s">
        <v>130</v>
      </c>
      <c r="J2290">
        <v>2026</v>
      </c>
      <c r="K2290">
        <v>5</v>
      </c>
      <c r="L2290" t="s">
        <v>95</v>
      </c>
      <c r="M2290">
        <v>-16275.12098328</v>
      </c>
      <c r="N2290">
        <v>1</v>
      </c>
      <c r="O2290">
        <v>-16275.12098328</v>
      </c>
      <c r="P2290" t="s">
        <v>614</v>
      </c>
      <c r="Q2290">
        <v>1</v>
      </c>
    </row>
    <row r="2291" spans="1:17" hidden="1">
      <c r="A2291" t="s">
        <v>2305</v>
      </c>
      <c r="B2291" t="s">
        <v>426</v>
      </c>
      <c r="C2291" t="s">
        <v>108</v>
      </c>
      <c r="D2291" t="s">
        <v>332</v>
      </c>
      <c r="E2291" t="s">
        <v>103</v>
      </c>
      <c r="F2291">
        <v>40700</v>
      </c>
      <c r="G2291" t="s">
        <v>784</v>
      </c>
      <c r="I2291" t="s">
        <v>130</v>
      </c>
      <c r="J2291">
        <v>2026</v>
      </c>
      <c r="K2291">
        <v>5</v>
      </c>
      <c r="L2291" t="s">
        <v>95</v>
      </c>
      <c r="M2291">
        <v>-143.59061807999998</v>
      </c>
      <c r="N2291">
        <v>1</v>
      </c>
      <c r="O2291">
        <v>-143.59061807999998</v>
      </c>
      <c r="P2291" t="s">
        <v>614</v>
      </c>
      <c r="Q2291">
        <v>1</v>
      </c>
    </row>
    <row r="2292" spans="1:17" hidden="1">
      <c r="A2292" t="s">
        <v>2305</v>
      </c>
      <c r="B2292" t="s">
        <v>427</v>
      </c>
      <c r="C2292" t="s">
        <v>108</v>
      </c>
      <c r="D2292" t="s">
        <v>332</v>
      </c>
      <c r="E2292" t="s">
        <v>103</v>
      </c>
      <c r="F2292">
        <v>40700</v>
      </c>
      <c r="G2292" t="s">
        <v>784</v>
      </c>
      <c r="I2292" t="s">
        <v>130</v>
      </c>
      <c r="J2292">
        <v>2026</v>
      </c>
      <c r="K2292">
        <v>5</v>
      </c>
      <c r="L2292" t="s">
        <v>95</v>
      </c>
      <c r="M2292">
        <v>-1549.6309443600001</v>
      </c>
      <c r="N2292">
        <v>1</v>
      </c>
      <c r="O2292">
        <v>-1549.6309443600001</v>
      </c>
      <c r="P2292" t="s">
        <v>614</v>
      </c>
      <c r="Q2292">
        <v>1</v>
      </c>
    </row>
    <row r="2293" spans="1:17" hidden="1">
      <c r="A2293" t="s">
        <v>2530</v>
      </c>
      <c r="B2293" t="s">
        <v>281</v>
      </c>
      <c r="C2293" t="s">
        <v>270</v>
      </c>
      <c r="D2293" t="s">
        <v>332</v>
      </c>
      <c r="E2293" t="s">
        <v>103</v>
      </c>
      <c r="F2293">
        <v>40700</v>
      </c>
      <c r="G2293" t="s">
        <v>784</v>
      </c>
      <c r="I2293" t="s">
        <v>120</v>
      </c>
      <c r="J2293">
        <v>2026</v>
      </c>
      <c r="K2293">
        <v>5</v>
      </c>
      <c r="L2293" t="s">
        <v>95</v>
      </c>
      <c r="M2293">
        <v>-44017.476694200006</v>
      </c>
      <c r="N2293">
        <v>1</v>
      </c>
      <c r="O2293">
        <v>-44017.476694200006</v>
      </c>
      <c r="P2293" t="s">
        <v>614</v>
      </c>
      <c r="Q2293">
        <v>1</v>
      </c>
    </row>
    <row r="2294" spans="1:17" hidden="1">
      <c r="A2294" t="s">
        <v>879</v>
      </c>
      <c r="B2294" t="s">
        <v>428</v>
      </c>
      <c r="C2294" t="s">
        <v>133</v>
      </c>
      <c r="D2294" t="s">
        <v>332</v>
      </c>
      <c r="E2294" t="s">
        <v>103</v>
      </c>
      <c r="F2294">
        <v>40700</v>
      </c>
      <c r="G2294" t="s">
        <v>784</v>
      </c>
      <c r="I2294" t="s">
        <v>130</v>
      </c>
      <c r="J2294">
        <v>2026</v>
      </c>
      <c r="K2294">
        <v>5</v>
      </c>
      <c r="L2294" t="s">
        <v>95</v>
      </c>
      <c r="M2294">
        <v>-2636.8411798799998</v>
      </c>
      <c r="N2294">
        <v>1</v>
      </c>
      <c r="O2294">
        <v>-2636.8411798799998</v>
      </c>
      <c r="P2294" t="s">
        <v>614</v>
      </c>
      <c r="Q2294">
        <v>1</v>
      </c>
    </row>
    <row r="2295" spans="1:17" hidden="1">
      <c r="A2295" t="s">
        <v>2305</v>
      </c>
      <c r="B2295" t="s">
        <v>429</v>
      </c>
      <c r="C2295" t="s">
        <v>108</v>
      </c>
      <c r="D2295" t="s">
        <v>332</v>
      </c>
      <c r="E2295" t="s">
        <v>103</v>
      </c>
      <c r="F2295">
        <v>40700</v>
      </c>
      <c r="G2295" t="s">
        <v>784</v>
      </c>
      <c r="I2295" t="s">
        <v>130</v>
      </c>
      <c r="J2295">
        <v>2026</v>
      </c>
      <c r="K2295">
        <v>5</v>
      </c>
      <c r="L2295" t="s">
        <v>95</v>
      </c>
      <c r="M2295">
        <v>-460.84520268</v>
      </c>
      <c r="N2295">
        <v>1</v>
      </c>
      <c r="O2295">
        <v>-460.84520268</v>
      </c>
      <c r="P2295" t="s">
        <v>614</v>
      </c>
      <c r="Q2295">
        <v>1</v>
      </c>
    </row>
    <row r="2296" spans="1:17" hidden="1">
      <c r="A2296" t="s">
        <v>2553</v>
      </c>
      <c r="B2296" t="s">
        <v>430</v>
      </c>
      <c r="C2296" t="s">
        <v>431</v>
      </c>
      <c r="D2296" t="s">
        <v>332</v>
      </c>
      <c r="E2296" t="s">
        <v>103</v>
      </c>
      <c r="F2296">
        <v>40700</v>
      </c>
      <c r="G2296" t="s">
        <v>784</v>
      </c>
      <c r="I2296" t="s">
        <v>130</v>
      </c>
      <c r="J2296">
        <v>2026</v>
      </c>
      <c r="K2296">
        <v>5</v>
      </c>
      <c r="L2296" t="s">
        <v>95</v>
      </c>
      <c r="M2296">
        <v>-3688.2430315199995</v>
      </c>
      <c r="N2296">
        <v>1</v>
      </c>
      <c r="O2296">
        <v>-3688.2430315199995</v>
      </c>
      <c r="P2296" t="s">
        <v>614</v>
      </c>
      <c r="Q2296">
        <v>1</v>
      </c>
    </row>
    <row r="2297" spans="1:17" hidden="1">
      <c r="A2297" t="s">
        <v>2305</v>
      </c>
      <c r="B2297" t="s">
        <v>347</v>
      </c>
      <c r="C2297" t="s">
        <v>108</v>
      </c>
      <c r="D2297" t="s">
        <v>332</v>
      </c>
      <c r="E2297" t="s">
        <v>103</v>
      </c>
      <c r="F2297">
        <v>40700</v>
      </c>
      <c r="G2297" t="s">
        <v>784</v>
      </c>
      <c r="I2297" t="s">
        <v>130</v>
      </c>
      <c r="J2297">
        <v>2026</v>
      </c>
      <c r="K2297">
        <v>5</v>
      </c>
      <c r="L2297" t="s">
        <v>95</v>
      </c>
      <c r="M2297">
        <v>-8838.7741306799981</v>
      </c>
      <c r="N2297">
        <v>1</v>
      </c>
      <c r="O2297">
        <v>-8838.7741306799981</v>
      </c>
      <c r="P2297" t="s">
        <v>614</v>
      </c>
      <c r="Q2297">
        <v>1</v>
      </c>
    </row>
    <row r="2298" spans="1:17" hidden="1">
      <c r="A2298" t="s">
        <v>2530</v>
      </c>
      <c r="B2298" t="s">
        <v>432</v>
      </c>
      <c r="C2298" t="s">
        <v>270</v>
      </c>
      <c r="D2298" t="s">
        <v>332</v>
      </c>
      <c r="E2298" t="s">
        <v>103</v>
      </c>
      <c r="F2298">
        <v>40700</v>
      </c>
      <c r="G2298" t="s">
        <v>784</v>
      </c>
      <c r="I2298" t="s">
        <v>120</v>
      </c>
      <c r="J2298">
        <v>2026</v>
      </c>
      <c r="K2298">
        <v>5</v>
      </c>
      <c r="L2298" t="s">
        <v>95</v>
      </c>
      <c r="M2298">
        <v>-10532.65315932</v>
      </c>
      <c r="N2298">
        <v>1</v>
      </c>
      <c r="O2298">
        <v>-10532.65315932</v>
      </c>
      <c r="P2298" t="s">
        <v>614</v>
      </c>
      <c r="Q2298">
        <v>1</v>
      </c>
    </row>
    <row r="2299" spans="1:17" hidden="1">
      <c r="A2299" t="s">
        <v>2305</v>
      </c>
      <c r="B2299" t="s">
        <v>433</v>
      </c>
      <c r="C2299" t="s">
        <v>108</v>
      </c>
      <c r="D2299" t="s">
        <v>332</v>
      </c>
      <c r="E2299" t="s">
        <v>103</v>
      </c>
      <c r="F2299">
        <v>40700</v>
      </c>
      <c r="G2299" t="s">
        <v>784</v>
      </c>
      <c r="I2299" t="s">
        <v>130</v>
      </c>
      <c r="J2299">
        <v>2026</v>
      </c>
      <c r="K2299">
        <v>5</v>
      </c>
      <c r="L2299" t="s">
        <v>95</v>
      </c>
      <c r="M2299">
        <v>-1477.33620228</v>
      </c>
      <c r="N2299">
        <v>1</v>
      </c>
      <c r="O2299">
        <v>-1477.33620228</v>
      </c>
      <c r="P2299" t="s">
        <v>614</v>
      </c>
      <c r="Q2299">
        <v>1</v>
      </c>
    </row>
    <row r="2300" spans="1:17" hidden="1">
      <c r="A2300" t="s">
        <v>2305</v>
      </c>
      <c r="B2300" t="s">
        <v>434</v>
      </c>
      <c r="C2300" t="s">
        <v>108</v>
      </c>
      <c r="D2300" t="s">
        <v>332</v>
      </c>
      <c r="E2300" t="s">
        <v>103</v>
      </c>
      <c r="F2300">
        <v>40700</v>
      </c>
      <c r="G2300" t="s">
        <v>784</v>
      </c>
      <c r="I2300" t="s">
        <v>130</v>
      </c>
      <c r="J2300">
        <v>2026</v>
      </c>
      <c r="K2300">
        <v>5</v>
      </c>
      <c r="L2300" t="s">
        <v>95</v>
      </c>
      <c r="M2300">
        <v>-34471.752682679995</v>
      </c>
      <c r="N2300">
        <v>1</v>
      </c>
      <c r="O2300">
        <v>-34471.752682679995</v>
      </c>
      <c r="P2300" t="s">
        <v>614</v>
      </c>
      <c r="Q2300">
        <v>1</v>
      </c>
    </row>
    <row r="2301" spans="1:17" hidden="1">
      <c r="A2301" t="s">
        <v>2511</v>
      </c>
      <c r="B2301" t="s">
        <v>435</v>
      </c>
      <c r="C2301" t="s">
        <v>436</v>
      </c>
      <c r="D2301" t="s">
        <v>332</v>
      </c>
      <c r="E2301" t="s">
        <v>103</v>
      </c>
      <c r="F2301">
        <v>40700</v>
      </c>
      <c r="G2301" t="s">
        <v>784</v>
      </c>
      <c r="I2301" t="s">
        <v>130</v>
      </c>
      <c r="J2301">
        <v>2026</v>
      </c>
      <c r="K2301">
        <v>5</v>
      </c>
      <c r="L2301" t="s">
        <v>95</v>
      </c>
      <c r="M2301">
        <v>-1090.0367369999999</v>
      </c>
      <c r="N2301">
        <v>1</v>
      </c>
      <c r="O2301">
        <v>-1090.0367369999999</v>
      </c>
      <c r="P2301" t="s">
        <v>614</v>
      </c>
      <c r="Q2301">
        <v>1</v>
      </c>
    </row>
    <row r="2302" spans="1:17" hidden="1">
      <c r="A2302" t="s">
        <v>879</v>
      </c>
      <c r="B2302" t="s">
        <v>437</v>
      </c>
      <c r="C2302" t="s">
        <v>133</v>
      </c>
      <c r="D2302" t="s">
        <v>332</v>
      </c>
      <c r="E2302" t="s">
        <v>103</v>
      </c>
      <c r="F2302">
        <v>40700</v>
      </c>
      <c r="G2302" t="s">
        <v>784</v>
      </c>
      <c r="I2302" t="s">
        <v>130</v>
      </c>
      <c r="J2302">
        <v>2026</v>
      </c>
      <c r="K2302">
        <v>5</v>
      </c>
      <c r="L2302" t="s">
        <v>95</v>
      </c>
      <c r="M2302">
        <v>-75.342007439999989</v>
      </c>
      <c r="N2302">
        <v>1</v>
      </c>
      <c r="O2302">
        <v>-75.342007439999989</v>
      </c>
      <c r="P2302" t="s">
        <v>614</v>
      </c>
      <c r="Q2302">
        <v>1</v>
      </c>
    </row>
    <row r="2303" spans="1:17" hidden="1">
      <c r="A2303" t="s">
        <v>2438</v>
      </c>
      <c r="B2303" t="s">
        <v>438</v>
      </c>
      <c r="C2303" t="s">
        <v>296</v>
      </c>
      <c r="D2303" t="s">
        <v>332</v>
      </c>
      <c r="E2303" t="s">
        <v>103</v>
      </c>
      <c r="F2303">
        <v>40700</v>
      </c>
      <c r="G2303" t="s">
        <v>784</v>
      </c>
      <c r="I2303" t="s">
        <v>399</v>
      </c>
      <c r="J2303">
        <v>2026</v>
      </c>
      <c r="K2303">
        <v>5</v>
      </c>
      <c r="L2303" t="s">
        <v>95</v>
      </c>
      <c r="M2303">
        <v>-36.863948879999995</v>
      </c>
      <c r="N2303">
        <v>1</v>
      </c>
      <c r="O2303">
        <v>-36.863948879999995</v>
      </c>
      <c r="P2303" t="s">
        <v>614</v>
      </c>
      <c r="Q2303">
        <v>1</v>
      </c>
    </row>
    <row r="2304" spans="1:17" hidden="1">
      <c r="A2304" t="s">
        <v>2530</v>
      </c>
      <c r="B2304" t="s">
        <v>439</v>
      </c>
      <c r="C2304" t="s">
        <v>270</v>
      </c>
      <c r="D2304" t="s">
        <v>332</v>
      </c>
      <c r="E2304" t="s">
        <v>103</v>
      </c>
      <c r="F2304">
        <v>40700</v>
      </c>
      <c r="G2304" t="s">
        <v>784</v>
      </c>
      <c r="I2304" t="s">
        <v>120</v>
      </c>
      <c r="J2304">
        <v>2026</v>
      </c>
      <c r="K2304">
        <v>5</v>
      </c>
      <c r="L2304" t="s">
        <v>95</v>
      </c>
      <c r="M2304">
        <v>-1064.3436817200002</v>
      </c>
      <c r="N2304">
        <v>1</v>
      </c>
      <c r="O2304">
        <v>-1064.3436817200002</v>
      </c>
      <c r="P2304" t="s">
        <v>614</v>
      </c>
      <c r="Q2304">
        <v>1</v>
      </c>
    </row>
    <row r="2305" spans="1:17" hidden="1">
      <c r="A2305" t="s">
        <v>879</v>
      </c>
      <c r="B2305" t="s">
        <v>440</v>
      </c>
      <c r="C2305" t="s">
        <v>133</v>
      </c>
      <c r="D2305" t="s">
        <v>332</v>
      </c>
      <c r="E2305" t="s">
        <v>103</v>
      </c>
      <c r="F2305">
        <v>40700</v>
      </c>
      <c r="G2305" t="s">
        <v>784</v>
      </c>
      <c r="I2305" t="s">
        <v>130</v>
      </c>
      <c r="J2305">
        <v>2026</v>
      </c>
      <c r="K2305">
        <v>5</v>
      </c>
      <c r="L2305" t="s">
        <v>95</v>
      </c>
      <c r="M2305">
        <v>-3086.02811952</v>
      </c>
      <c r="N2305">
        <v>1</v>
      </c>
      <c r="O2305">
        <v>-3086.02811952</v>
      </c>
      <c r="P2305" t="s">
        <v>614</v>
      </c>
      <c r="Q2305">
        <v>1</v>
      </c>
    </row>
    <row r="2306" spans="1:17" hidden="1">
      <c r="A2306" t="s">
        <v>2438</v>
      </c>
      <c r="B2306" t="s">
        <v>441</v>
      </c>
      <c r="C2306" t="s">
        <v>296</v>
      </c>
      <c r="D2306" t="s">
        <v>332</v>
      </c>
      <c r="E2306" t="s">
        <v>103</v>
      </c>
      <c r="F2306">
        <v>40700</v>
      </c>
      <c r="G2306" t="s">
        <v>784</v>
      </c>
      <c r="I2306" t="s">
        <v>130</v>
      </c>
      <c r="J2306">
        <v>2026</v>
      </c>
      <c r="K2306">
        <v>5</v>
      </c>
      <c r="L2306" t="s">
        <v>95</v>
      </c>
      <c r="M2306">
        <v>-1687.4901460799999</v>
      </c>
      <c r="N2306">
        <v>1</v>
      </c>
      <c r="O2306">
        <v>-1687.4901460799999</v>
      </c>
      <c r="P2306" t="s">
        <v>614</v>
      </c>
      <c r="Q2306">
        <v>1</v>
      </c>
    </row>
    <row r="2307" spans="1:17" hidden="1">
      <c r="A2307" t="s">
        <v>2295</v>
      </c>
      <c r="B2307" t="s">
        <v>442</v>
      </c>
      <c r="C2307" t="s">
        <v>443</v>
      </c>
      <c r="D2307" t="s">
        <v>332</v>
      </c>
      <c r="E2307" t="s">
        <v>103</v>
      </c>
      <c r="F2307">
        <v>40700</v>
      </c>
      <c r="G2307" t="s">
        <v>784</v>
      </c>
      <c r="I2307" t="s">
        <v>120</v>
      </c>
      <c r="J2307">
        <v>2026</v>
      </c>
      <c r="K2307">
        <v>5</v>
      </c>
      <c r="L2307" t="s">
        <v>95</v>
      </c>
      <c r="M2307">
        <v>-2384.7433052400002</v>
      </c>
      <c r="N2307">
        <v>1</v>
      </c>
      <c r="O2307">
        <v>-2384.7433052400002</v>
      </c>
      <c r="P2307" t="s">
        <v>614</v>
      </c>
      <c r="Q2307">
        <v>1</v>
      </c>
    </row>
    <row r="2308" spans="1:17" hidden="1">
      <c r="A2308" t="s">
        <v>2530</v>
      </c>
      <c r="B2308" t="s">
        <v>444</v>
      </c>
      <c r="C2308" t="s">
        <v>270</v>
      </c>
      <c r="D2308" t="s">
        <v>332</v>
      </c>
      <c r="E2308" t="s">
        <v>103</v>
      </c>
      <c r="F2308">
        <v>40700</v>
      </c>
      <c r="G2308" t="s">
        <v>784</v>
      </c>
      <c r="I2308" t="s">
        <v>130</v>
      </c>
      <c r="J2308">
        <v>2026</v>
      </c>
      <c r="K2308">
        <v>5</v>
      </c>
      <c r="L2308" t="s">
        <v>95</v>
      </c>
      <c r="M2308">
        <v>-1546.3255179600001</v>
      </c>
      <c r="N2308">
        <v>1</v>
      </c>
      <c r="O2308">
        <v>-1546.3255179600001</v>
      </c>
      <c r="P2308" t="s">
        <v>614</v>
      </c>
      <c r="Q2308">
        <v>1</v>
      </c>
    </row>
    <row r="2309" spans="1:17" hidden="1">
      <c r="A2309" t="s">
        <v>2305</v>
      </c>
      <c r="B2309" t="s">
        <v>349</v>
      </c>
      <c r="C2309" t="s">
        <v>108</v>
      </c>
      <c r="D2309" t="s">
        <v>332</v>
      </c>
      <c r="E2309" t="s">
        <v>103</v>
      </c>
      <c r="F2309">
        <v>40700</v>
      </c>
      <c r="G2309" t="s">
        <v>784</v>
      </c>
      <c r="I2309" t="s">
        <v>130</v>
      </c>
      <c r="J2309">
        <v>2026</v>
      </c>
      <c r="K2309">
        <v>5</v>
      </c>
      <c r="L2309" t="s">
        <v>95</v>
      </c>
      <c r="M2309">
        <v>-14389.04226672</v>
      </c>
      <c r="N2309">
        <v>1</v>
      </c>
      <c r="O2309">
        <v>-14389.04226672</v>
      </c>
      <c r="P2309" t="s">
        <v>614</v>
      </c>
      <c r="Q2309">
        <v>1</v>
      </c>
    </row>
    <row r="2310" spans="1:17" hidden="1">
      <c r="A2310" t="s">
        <v>2495</v>
      </c>
      <c r="B2310" t="s">
        <v>445</v>
      </c>
      <c r="C2310" t="s">
        <v>446</v>
      </c>
      <c r="D2310" t="s">
        <v>332</v>
      </c>
      <c r="E2310" t="s">
        <v>103</v>
      </c>
      <c r="F2310">
        <v>40700</v>
      </c>
      <c r="G2310" t="s">
        <v>784</v>
      </c>
      <c r="I2310" t="s">
        <v>130</v>
      </c>
      <c r="J2310">
        <v>2026</v>
      </c>
      <c r="K2310">
        <v>5</v>
      </c>
      <c r="L2310" t="s">
        <v>95</v>
      </c>
      <c r="M2310">
        <v>-637.87129451999999</v>
      </c>
      <c r="N2310">
        <v>1</v>
      </c>
      <c r="O2310">
        <v>-637.87129451999999</v>
      </c>
      <c r="P2310" t="s">
        <v>614</v>
      </c>
      <c r="Q2310">
        <v>1</v>
      </c>
    </row>
    <row r="2311" spans="1:17" hidden="1">
      <c r="A2311" t="s">
        <v>2438</v>
      </c>
      <c r="B2311" t="s">
        <v>447</v>
      </c>
      <c r="C2311" t="s">
        <v>296</v>
      </c>
      <c r="D2311" t="s">
        <v>332</v>
      </c>
      <c r="E2311" t="s">
        <v>103</v>
      </c>
      <c r="F2311">
        <v>40700</v>
      </c>
      <c r="G2311" t="s">
        <v>784</v>
      </c>
      <c r="I2311" t="s">
        <v>130</v>
      </c>
      <c r="J2311">
        <v>2026</v>
      </c>
      <c r="K2311">
        <v>5</v>
      </c>
      <c r="L2311" t="s">
        <v>95</v>
      </c>
      <c r="M2311">
        <v>-1784.9314623599998</v>
      </c>
      <c r="N2311">
        <v>1</v>
      </c>
      <c r="O2311">
        <v>-1784.9314623599998</v>
      </c>
      <c r="P2311" t="s">
        <v>614</v>
      </c>
      <c r="Q2311">
        <v>1</v>
      </c>
    </row>
    <row r="2312" spans="1:17" hidden="1">
      <c r="A2312" t="s">
        <v>2295</v>
      </c>
      <c r="B2312" t="s">
        <v>448</v>
      </c>
      <c r="C2312" t="s">
        <v>423</v>
      </c>
      <c r="D2312" t="s">
        <v>332</v>
      </c>
      <c r="E2312" t="s">
        <v>103</v>
      </c>
      <c r="F2312">
        <v>40700</v>
      </c>
      <c r="G2312" t="s">
        <v>784</v>
      </c>
      <c r="I2312" t="s">
        <v>130</v>
      </c>
      <c r="J2312">
        <v>2026</v>
      </c>
      <c r="K2312">
        <v>5</v>
      </c>
      <c r="L2312" t="s">
        <v>95</v>
      </c>
      <c r="M2312">
        <v>-5274.9743713200005</v>
      </c>
      <c r="N2312">
        <v>1</v>
      </c>
      <c r="O2312">
        <v>-5274.9743713200005</v>
      </c>
      <c r="P2312" t="s">
        <v>614</v>
      </c>
      <c r="Q2312">
        <v>1</v>
      </c>
    </row>
    <row r="2313" spans="1:17" hidden="1">
      <c r="A2313" t="s">
        <v>879</v>
      </c>
      <c r="B2313" t="s">
        <v>449</v>
      </c>
      <c r="C2313" t="s">
        <v>133</v>
      </c>
      <c r="D2313" t="s">
        <v>332</v>
      </c>
      <c r="E2313" t="s">
        <v>103</v>
      </c>
      <c r="F2313">
        <v>40700</v>
      </c>
      <c r="G2313" t="s">
        <v>784</v>
      </c>
      <c r="I2313" t="s">
        <v>130</v>
      </c>
      <c r="J2313">
        <v>2026</v>
      </c>
      <c r="K2313">
        <v>5</v>
      </c>
      <c r="L2313" t="s">
        <v>95</v>
      </c>
      <c r="M2313">
        <v>-3589.6110379200004</v>
      </c>
      <c r="N2313">
        <v>1</v>
      </c>
      <c r="O2313">
        <v>-3589.6110379200004</v>
      </c>
      <c r="P2313" t="s">
        <v>614</v>
      </c>
      <c r="Q2313">
        <v>1</v>
      </c>
    </row>
    <row r="2314" spans="1:17" hidden="1">
      <c r="A2314" t="s">
        <v>879</v>
      </c>
      <c r="B2314" t="s">
        <v>450</v>
      </c>
      <c r="C2314" t="s">
        <v>133</v>
      </c>
      <c r="D2314" t="s">
        <v>332</v>
      </c>
      <c r="E2314" t="s">
        <v>103</v>
      </c>
      <c r="F2314">
        <v>40700</v>
      </c>
      <c r="G2314" t="s">
        <v>784</v>
      </c>
      <c r="I2314" t="s">
        <v>130</v>
      </c>
      <c r="J2314">
        <v>2026</v>
      </c>
      <c r="K2314">
        <v>5</v>
      </c>
      <c r="L2314" t="s">
        <v>95</v>
      </c>
      <c r="M2314">
        <v>-25.210511279999999</v>
      </c>
      <c r="N2314">
        <v>1</v>
      </c>
      <c r="O2314">
        <v>-25.210511279999999</v>
      </c>
      <c r="P2314" t="s">
        <v>614</v>
      </c>
      <c r="Q2314">
        <v>1</v>
      </c>
    </row>
    <row r="2315" spans="1:17" hidden="1">
      <c r="A2315" t="s">
        <v>2438</v>
      </c>
      <c r="B2315" t="s">
        <v>451</v>
      </c>
      <c r="C2315" t="s">
        <v>296</v>
      </c>
      <c r="D2315" t="s">
        <v>332</v>
      </c>
      <c r="E2315" t="s">
        <v>103</v>
      </c>
      <c r="F2315">
        <v>40700</v>
      </c>
      <c r="G2315" t="s">
        <v>784</v>
      </c>
      <c r="I2315" t="s">
        <v>130</v>
      </c>
      <c r="J2315">
        <v>2026</v>
      </c>
      <c r="K2315">
        <v>5</v>
      </c>
      <c r="L2315" t="s">
        <v>95</v>
      </c>
      <c r="M2315">
        <v>-16.948151640000003</v>
      </c>
      <c r="N2315">
        <v>1</v>
      </c>
      <c r="O2315">
        <v>-16.948151640000003</v>
      </c>
      <c r="P2315" t="s">
        <v>614</v>
      </c>
      <c r="Q2315">
        <v>1</v>
      </c>
    </row>
    <row r="2316" spans="1:17" hidden="1">
      <c r="A2316" t="s">
        <v>879</v>
      </c>
      <c r="B2316" t="s">
        <v>452</v>
      </c>
      <c r="C2316" t="s">
        <v>133</v>
      </c>
      <c r="D2316" t="s">
        <v>332</v>
      </c>
      <c r="E2316" t="s">
        <v>103</v>
      </c>
      <c r="F2316">
        <v>40700</v>
      </c>
      <c r="G2316" t="s">
        <v>784</v>
      </c>
      <c r="I2316" t="s">
        <v>130</v>
      </c>
      <c r="J2316">
        <v>2026</v>
      </c>
      <c r="K2316">
        <v>5</v>
      </c>
      <c r="L2316" t="s">
        <v>95</v>
      </c>
      <c r="M2316">
        <v>-1799.4162268800003</v>
      </c>
      <c r="N2316">
        <v>1</v>
      </c>
      <c r="O2316">
        <v>-1799.4162268800003</v>
      </c>
      <c r="P2316" t="s">
        <v>614</v>
      </c>
      <c r="Q2316">
        <v>1</v>
      </c>
    </row>
    <row r="2317" spans="1:17" hidden="1">
      <c r="A2317" t="s">
        <v>879</v>
      </c>
      <c r="B2317" t="s">
        <v>453</v>
      </c>
      <c r="C2317" t="s">
        <v>133</v>
      </c>
      <c r="D2317" t="s">
        <v>332</v>
      </c>
      <c r="E2317" t="s">
        <v>103</v>
      </c>
      <c r="F2317">
        <v>40700</v>
      </c>
      <c r="G2317" t="s">
        <v>784</v>
      </c>
      <c r="I2317" t="s">
        <v>130</v>
      </c>
      <c r="J2317">
        <v>2026</v>
      </c>
      <c r="K2317">
        <v>5</v>
      </c>
      <c r="L2317" t="s">
        <v>95</v>
      </c>
      <c r="M2317">
        <v>-108.01988712000001</v>
      </c>
      <c r="N2317">
        <v>1</v>
      </c>
      <c r="O2317">
        <v>-108.01988712000001</v>
      </c>
      <c r="P2317" t="s">
        <v>614</v>
      </c>
      <c r="Q2317">
        <v>1</v>
      </c>
    </row>
    <row r="2318" spans="1:17" hidden="1">
      <c r="A2318" t="s">
        <v>2295</v>
      </c>
      <c r="B2318" t="s">
        <v>454</v>
      </c>
      <c r="C2318" t="s">
        <v>455</v>
      </c>
      <c r="D2318" t="s">
        <v>332</v>
      </c>
      <c r="E2318" t="s">
        <v>103</v>
      </c>
      <c r="F2318">
        <v>40700</v>
      </c>
      <c r="G2318" t="s">
        <v>784</v>
      </c>
      <c r="I2318" t="s">
        <v>130</v>
      </c>
      <c r="J2318">
        <v>2026</v>
      </c>
      <c r="K2318">
        <v>5</v>
      </c>
      <c r="L2318" t="s">
        <v>95</v>
      </c>
      <c r="M2318">
        <v>-33.430648320000003</v>
      </c>
      <c r="N2318">
        <v>1</v>
      </c>
      <c r="O2318">
        <v>-33.430648320000003</v>
      </c>
      <c r="P2318" t="s">
        <v>614</v>
      </c>
      <c r="Q2318">
        <v>1</v>
      </c>
    </row>
    <row r="2319" spans="1:17" hidden="1">
      <c r="A2319" t="s">
        <v>2530</v>
      </c>
      <c r="B2319" t="s">
        <v>350</v>
      </c>
      <c r="C2319" t="s">
        <v>270</v>
      </c>
      <c r="D2319" t="s">
        <v>332</v>
      </c>
      <c r="E2319" t="s">
        <v>103</v>
      </c>
      <c r="F2319">
        <v>40700</v>
      </c>
      <c r="G2319" t="s">
        <v>784</v>
      </c>
      <c r="I2319" t="s">
        <v>130</v>
      </c>
      <c r="J2319">
        <v>2026</v>
      </c>
      <c r="K2319">
        <v>5</v>
      </c>
      <c r="L2319" t="s">
        <v>95</v>
      </c>
      <c r="M2319">
        <v>-5164.5393514800007</v>
      </c>
      <c r="N2319">
        <v>1</v>
      </c>
      <c r="O2319">
        <v>-5164.5393514800007</v>
      </c>
      <c r="P2319" t="s">
        <v>614</v>
      </c>
      <c r="Q2319">
        <v>1</v>
      </c>
    </row>
    <row r="2320" spans="1:17" hidden="1">
      <c r="A2320" t="s">
        <v>879</v>
      </c>
      <c r="B2320" t="s">
        <v>456</v>
      </c>
      <c r="C2320" t="s">
        <v>133</v>
      </c>
      <c r="D2320" t="s">
        <v>332</v>
      </c>
      <c r="E2320" t="s">
        <v>103</v>
      </c>
      <c r="F2320">
        <v>40700</v>
      </c>
      <c r="G2320" t="s">
        <v>784</v>
      </c>
      <c r="I2320" t="s">
        <v>130</v>
      </c>
      <c r="J2320">
        <v>2026</v>
      </c>
      <c r="K2320">
        <v>5</v>
      </c>
      <c r="L2320" t="s">
        <v>95</v>
      </c>
      <c r="M2320">
        <v>-9.0778590000000001</v>
      </c>
      <c r="N2320">
        <v>1</v>
      </c>
      <c r="O2320">
        <v>-9.0778590000000001</v>
      </c>
      <c r="P2320" t="s">
        <v>614</v>
      </c>
      <c r="Q2320">
        <v>1</v>
      </c>
    </row>
    <row r="2321" spans="1:17" hidden="1">
      <c r="A2321" t="s">
        <v>2305</v>
      </c>
      <c r="B2321" t="s">
        <v>457</v>
      </c>
      <c r="C2321" t="s">
        <v>108</v>
      </c>
      <c r="D2321" t="s">
        <v>332</v>
      </c>
      <c r="E2321" t="s">
        <v>103</v>
      </c>
      <c r="F2321">
        <v>40700</v>
      </c>
      <c r="G2321" t="s">
        <v>784</v>
      </c>
      <c r="I2321" t="s">
        <v>130</v>
      </c>
      <c r="J2321">
        <v>2026</v>
      </c>
      <c r="K2321">
        <v>5</v>
      </c>
      <c r="L2321" t="s">
        <v>95</v>
      </c>
      <c r="M2321">
        <v>-961.91165411999998</v>
      </c>
      <c r="N2321">
        <v>1</v>
      </c>
      <c r="O2321">
        <v>-961.91165411999998</v>
      </c>
      <c r="P2321" t="s">
        <v>614</v>
      </c>
      <c r="Q2321">
        <v>1</v>
      </c>
    </row>
    <row r="2322" spans="1:17" hidden="1">
      <c r="A2322" t="s">
        <v>2438</v>
      </c>
      <c r="B2322" t="s">
        <v>351</v>
      </c>
      <c r="C2322" t="s">
        <v>296</v>
      </c>
      <c r="D2322" t="s">
        <v>332</v>
      </c>
      <c r="E2322" t="s">
        <v>103</v>
      </c>
      <c r="F2322">
        <v>40700</v>
      </c>
      <c r="G2322" t="s">
        <v>784</v>
      </c>
      <c r="I2322" t="s">
        <v>130</v>
      </c>
      <c r="J2322">
        <v>2026</v>
      </c>
      <c r="K2322">
        <v>5</v>
      </c>
      <c r="L2322" t="s">
        <v>95</v>
      </c>
      <c r="M2322">
        <v>-2367.2269580399998</v>
      </c>
      <c r="N2322">
        <v>1</v>
      </c>
      <c r="O2322">
        <v>-2367.2269580399998</v>
      </c>
      <c r="P2322" t="s">
        <v>614</v>
      </c>
      <c r="Q2322">
        <v>1</v>
      </c>
    </row>
    <row r="2323" spans="1:17" hidden="1">
      <c r="A2323" t="s">
        <v>2505</v>
      </c>
      <c r="B2323" t="s">
        <v>458</v>
      </c>
      <c r="C2323" t="s">
        <v>459</v>
      </c>
      <c r="D2323" t="s">
        <v>332</v>
      </c>
      <c r="E2323" t="s">
        <v>103</v>
      </c>
      <c r="F2323">
        <v>40700</v>
      </c>
      <c r="G2323" t="s">
        <v>784</v>
      </c>
      <c r="I2323" t="s">
        <v>130</v>
      </c>
      <c r="J2323">
        <v>2026</v>
      </c>
      <c r="K2323">
        <v>5</v>
      </c>
      <c r="L2323" t="s">
        <v>95</v>
      </c>
      <c r="M2323">
        <v>-2860.9732170000002</v>
      </c>
      <c r="N2323">
        <v>1</v>
      </c>
      <c r="O2323">
        <v>-2860.9732170000002</v>
      </c>
      <c r="P2323" t="s">
        <v>614</v>
      </c>
      <c r="Q2323">
        <v>1</v>
      </c>
    </row>
    <row r="2324" spans="1:17" hidden="1">
      <c r="A2324" t="s">
        <v>879</v>
      </c>
      <c r="B2324" t="s">
        <v>460</v>
      </c>
      <c r="C2324" t="s">
        <v>133</v>
      </c>
      <c r="D2324" t="s">
        <v>332</v>
      </c>
      <c r="E2324" t="s">
        <v>103</v>
      </c>
      <c r="F2324">
        <v>40700</v>
      </c>
      <c r="G2324" t="s">
        <v>784</v>
      </c>
      <c r="I2324" t="s">
        <v>130</v>
      </c>
      <c r="J2324">
        <v>2026</v>
      </c>
      <c r="K2324">
        <v>5</v>
      </c>
      <c r="L2324" t="s">
        <v>95</v>
      </c>
      <c r="M2324">
        <v>-393.70523688000003</v>
      </c>
      <c r="N2324">
        <v>1</v>
      </c>
      <c r="O2324">
        <v>-393.70523688000003</v>
      </c>
      <c r="P2324" t="s">
        <v>614</v>
      </c>
      <c r="Q2324">
        <v>1</v>
      </c>
    </row>
    <row r="2325" spans="1:17" hidden="1">
      <c r="A2325" t="s">
        <v>2305</v>
      </c>
      <c r="B2325" t="s">
        <v>461</v>
      </c>
      <c r="C2325" t="s">
        <v>108</v>
      </c>
      <c r="D2325" t="s">
        <v>332</v>
      </c>
      <c r="E2325" t="s">
        <v>103</v>
      </c>
      <c r="F2325">
        <v>40700</v>
      </c>
      <c r="G2325" t="s">
        <v>784</v>
      </c>
      <c r="I2325" t="s">
        <v>130</v>
      </c>
      <c r="J2325">
        <v>2026</v>
      </c>
      <c r="K2325">
        <v>5</v>
      </c>
      <c r="L2325" t="s">
        <v>95</v>
      </c>
      <c r="M2325">
        <v>-3953.1247030799996</v>
      </c>
      <c r="N2325">
        <v>1</v>
      </c>
      <c r="O2325">
        <v>-3953.1247030799996</v>
      </c>
      <c r="P2325" t="s">
        <v>614</v>
      </c>
      <c r="Q2325">
        <v>1</v>
      </c>
    </row>
    <row r="2326" spans="1:17" hidden="1">
      <c r="A2326" t="s">
        <v>879</v>
      </c>
      <c r="B2326" t="s">
        <v>462</v>
      </c>
      <c r="C2326" t="s">
        <v>133</v>
      </c>
      <c r="D2326" t="s">
        <v>332</v>
      </c>
      <c r="E2326" t="s">
        <v>103</v>
      </c>
      <c r="F2326">
        <v>40700</v>
      </c>
      <c r="G2326" t="s">
        <v>784</v>
      </c>
      <c r="I2326" t="s">
        <v>130</v>
      </c>
      <c r="J2326">
        <v>2026</v>
      </c>
      <c r="K2326">
        <v>5</v>
      </c>
      <c r="L2326" t="s">
        <v>95</v>
      </c>
      <c r="M2326">
        <v>-2102.6734164</v>
      </c>
      <c r="N2326">
        <v>1</v>
      </c>
      <c r="O2326">
        <v>-2102.6734164</v>
      </c>
      <c r="P2326" t="s">
        <v>614</v>
      </c>
      <c r="Q2326">
        <v>1</v>
      </c>
    </row>
    <row r="2327" spans="1:17" hidden="1">
      <c r="A2327" t="s">
        <v>2305</v>
      </c>
      <c r="B2327" t="s">
        <v>463</v>
      </c>
      <c r="C2327" t="s">
        <v>108</v>
      </c>
      <c r="D2327" t="s">
        <v>332</v>
      </c>
      <c r="E2327" t="s">
        <v>103</v>
      </c>
      <c r="F2327">
        <v>40700</v>
      </c>
      <c r="G2327" t="s">
        <v>784</v>
      </c>
      <c r="I2327" t="s">
        <v>130</v>
      </c>
      <c r="J2327">
        <v>2026</v>
      </c>
      <c r="K2327">
        <v>5</v>
      </c>
      <c r="L2327" t="s">
        <v>95</v>
      </c>
      <c r="M2327">
        <v>-693.61960283999997</v>
      </c>
      <c r="N2327">
        <v>1</v>
      </c>
      <c r="O2327">
        <v>-693.61960283999997</v>
      </c>
      <c r="P2327" t="s">
        <v>614</v>
      </c>
      <c r="Q2327">
        <v>1</v>
      </c>
    </row>
    <row r="2328" spans="1:17" hidden="1">
      <c r="A2328" t="s">
        <v>879</v>
      </c>
      <c r="B2328" t="s">
        <v>464</v>
      </c>
      <c r="C2328" t="s">
        <v>133</v>
      </c>
      <c r="D2328" t="s">
        <v>332</v>
      </c>
      <c r="E2328" t="s">
        <v>103</v>
      </c>
      <c r="F2328">
        <v>40700</v>
      </c>
      <c r="G2328" t="s">
        <v>784</v>
      </c>
      <c r="I2328" t="s">
        <v>130</v>
      </c>
      <c r="J2328">
        <v>2026</v>
      </c>
      <c r="K2328">
        <v>5</v>
      </c>
      <c r="L2328" t="s">
        <v>95</v>
      </c>
      <c r="M2328">
        <v>-330.32428883999995</v>
      </c>
      <c r="N2328">
        <v>1</v>
      </c>
      <c r="O2328">
        <v>-330.32428883999995</v>
      </c>
      <c r="P2328" t="s">
        <v>614</v>
      </c>
      <c r="Q2328">
        <v>1</v>
      </c>
    </row>
    <row r="2329" spans="1:17" hidden="1">
      <c r="A2329" t="s">
        <v>2305</v>
      </c>
      <c r="B2329" t="s">
        <v>465</v>
      </c>
      <c r="C2329" t="s">
        <v>108</v>
      </c>
      <c r="D2329" t="s">
        <v>332</v>
      </c>
      <c r="E2329" t="s">
        <v>103</v>
      </c>
      <c r="F2329">
        <v>40700</v>
      </c>
      <c r="G2329" t="s">
        <v>784</v>
      </c>
      <c r="I2329" t="s">
        <v>130</v>
      </c>
      <c r="J2329">
        <v>2026</v>
      </c>
      <c r="K2329">
        <v>5</v>
      </c>
      <c r="L2329" t="s">
        <v>95</v>
      </c>
      <c r="M2329">
        <v>-6305.2202876399997</v>
      </c>
      <c r="N2329">
        <v>1</v>
      </c>
      <c r="O2329">
        <v>-6305.2202876399997</v>
      </c>
      <c r="P2329" t="s">
        <v>614</v>
      </c>
      <c r="Q2329">
        <v>1</v>
      </c>
    </row>
    <row r="2330" spans="1:17" hidden="1">
      <c r="A2330" t="s">
        <v>879</v>
      </c>
      <c r="B2330" t="s">
        <v>466</v>
      </c>
      <c r="C2330" t="s">
        <v>133</v>
      </c>
      <c r="D2330" t="s">
        <v>332</v>
      </c>
      <c r="E2330" t="s">
        <v>103</v>
      </c>
      <c r="F2330">
        <v>40700</v>
      </c>
      <c r="G2330" t="s">
        <v>784</v>
      </c>
      <c r="I2330" t="s">
        <v>130</v>
      </c>
      <c r="J2330">
        <v>2026</v>
      </c>
      <c r="K2330">
        <v>5</v>
      </c>
      <c r="L2330" t="s">
        <v>95</v>
      </c>
      <c r="M2330">
        <v>-184.39212600000002</v>
      </c>
      <c r="N2330">
        <v>1</v>
      </c>
      <c r="O2330">
        <v>-184.39212600000002</v>
      </c>
      <c r="P2330" t="s">
        <v>614</v>
      </c>
      <c r="Q2330">
        <v>1</v>
      </c>
    </row>
    <row r="2331" spans="1:17" hidden="1">
      <c r="A2331" t="s">
        <v>879</v>
      </c>
      <c r="B2331" t="s">
        <v>467</v>
      </c>
      <c r="C2331" t="s">
        <v>133</v>
      </c>
      <c r="D2331" t="s">
        <v>332</v>
      </c>
      <c r="E2331" t="s">
        <v>103</v>
      </c>
      <c r="F2331">
        <v>40700</v>
      </c>
      <c r="G2331" t="s">
        <v>784</v>
      </c>
      <c r="I2331" t="s">
        <v>130</v>
      </c>
      <c r="J2331">
        <v>2026</v>
      </c>
      <c r="K2331">
        <v>5</v>
      </c>
      <c r="L2331" t="s">
        <v>95</v>
      </c>
      <c r="M2331">
        <v>-1435.357287</v>
      </c>
      <c r="N2331">
        <v>1</v>
      </c>
      <c r="O2331">
        <v>-1435.357287</v>
      </c>
      <c r="P2331" t="s">
        <v>614</v>
      </c>
      <c r="Q2331">
        <v>1</v>
      </c>
    </row>
    <row r="2332" spans="1:17" hidden="1">
      <c r="A2332" t="s">
        <v>2316</v>
      </c>
      <c r="B2332" t="s">
        <v>468</v>
      </c>
      <c r="C2332" t="s">
        <v>469</v>
      </c>
      <c r="D2332" t="s">
        <v>332</v>
      </c>
      <c r="E2332" t="s">
        <v>103</v>
      </c>
      <c r="F2332">
        <v>40700</v>
      </c>
      <c r="G2332" t="s">
        <v>784</v>
      </c>
      <c r="I2332" t="s">
        <v>130</v>
      </c>
      <c r="J2332">
        <v>2026</v>
      </c>
      <c r="K2332">
        <v>5</v>
      </c>
      <c r="L2332" t="s">
        <v>95</v>
      </c>
      <c r="M2332">
        <v>-1982.7612324000002</v>
      </c>
      <c r="N2332">
        <v>1</v>
      </c>
      <c r="O2332">
        <v>-1982.7612324000002</v>
      </c>
      <c r="P2332" t="s">
        <v>614</v>
      </c>
      <c r="Q2332">
        <v>1</v>
      </c>
    </row>
    <row r="2333" spans="1:17" hidden="1">
      <c r="A2333" t="s">
        <v>2530</v>
      </c>
      <c r="B2333" t="s">
        <v>470</v>
      </c>
      <c r="C2333" t="s">
        <v>270</v>
      </c>
      <c r="D2333" t="s">
        <v>332</v>
      </c>
      <c r="E2333" t="s">
        <v>103</v>
      </c>
      <c r="F2333">
        <v>40700</v>
      </c>
      <c r="G2333" t="s">
        <v>784</v>
      </c>
      <c r="I2333" t="s">
        <v>130</v>
      </c>
      <c r="J2333">
        <v>2026</v>
      </c>
      <c r="K2333">
        <v>5</v>
      </c>
      <c r="L2333" t="s">
        <v>95</v>
      </c>
      <c r="M2333">
        <v>-182.823858</v>
      </c>
      <c r="N2333">
        <v>1</v>
      </c>
      <c r="O2333">
        <v>-182.823858</v>
      </c>
      <c r="P2333" t="s">
        <v>614</v>
      </c>
      <c r="Q2333">
        <v>1</v>
      </c>
    </row>
    <row r="2334" spans="1:17" hidden="1">
      <c r="A2334" t="s">
        <v>2530</v>
      </c>
      <c r="B2334" t="s">
        <v>282</v>
      </c>
      <c r="C2334" t="s">
        <v>270</v>
      </c>
      <c r="D2334" t="s">
        <v>332</v>
      </c>
      <c r="E2334" t="s">
        <v>103</v>
      </c>
      <c r="F2334">
        <v>40700</v>
      </c>
      <c r="G2334" t="s">
        <v>784</v>
      </c>
      <c r="I2334" t="s">
        <v>120</v>
      </c>
      <c r="J2334">
        <v>2026</v>
      </c>
      <c r="K2334">
        <v>5</v>
      </c>
      <c r="L2334" t="s">
        <v>95</v>
      </c>
      <c r="M2334">
        <v>-16238.337860520003</v>
      </c>
      <c r="N2334">
        <v>1</v>
      </c>
      <c r="O2334">
        <v>-16238.337860520003</v>
      </c>
      <c r="P2334" t="s">
        <v>614</v>
      </c>
      <c r="Q2334">
        <v>1</v>
      </c>
    </row>
    <row r="2335" spans="1:17" hidden="1">
      <c r="A2335" t="s">
        <v>2530</v>
      </c>
      <c r="B2335" t="s">
        <v>283</v>
      </c>
      <c r="C2335" t="s">
        <v>270</v>
      </c>
      <c r="D2335" t="s">
        <v>332</v>
      </c>
      <c r="E2335" t="s">
        <v>103</v>
      </c>
      <c r="F2335">
        <v>40700</v>
      </c>
      <c r="G2335" t="s">
        <v>784</v>
      </c>
      <c r="I2335" t="s">
        <v>120</v>
      </c>
      <c r="J2335">
        <v>2026</v>
      </c>
      <c r="K2335">
        <v>5</v>
      </c>
      <c r="L2335" t="s">
        <v>95</v>
      </c>
      <c r="M2335">
        <v>-1393.4772932399999</v>
      </c>
      <c r="N2335">
        <v>1</v>
      </c>
      <c r="O2335">
        <v>-1393.4772932399999</v>
      </c>
      <c r="P2335" t="s">
        <v>614</v>
      </c>
      <c r="Q2335">
        <v>1</v>
      </c>
    </row>
    <row r="2336" spans="1:17" hidden="1">
      <c r="A2336" t="s">
        <v>879</v>
      </c>
      <c r="B2336" t="s">
        <v>471</v>
      </c>
      <c r="C2336" t="s">
        <v>133</v>
      </c>
      <c r="D2336" t="s">
        <v>332</v>
      </c>
      <c r="E2336" t="s">
        <v>103</v>
      </c>
      <c r="F2336">
        <v>40700</v>
      </c>
      <c r="G2336" t="s">
        <v>784</v>
      </c>
      <c r="I2336" t="s">
        <v>130</v>
      </c>
      <c r="J2336">
        <v>2026</v>
      </c>
      <c r="K2336">
        <v>5</v>
      </c>
      <c r="L2336" t="s">
        <v>95</v>
      </c>
      <c r="M2336">
        <v>-4012.0529763599993</v>
      </c>
      <c r="N2336">
        <v>1</v>
      </c>
      <c r="O2336">
        <v>-4012.0529763599993</v>
      </c>
      <c r="P2336" t="s">
        <v>614</v>
      </c>
      <c r="Q2336">
        <v>1</v>
      </c>
    </row>
    <row r="2337" spans="1:17" hidden="1">
      <c r="A2337" t="s">
        <v>879</v>
      </c>
      <c r="B2337" t="s">
        <v>472</v>
      </c>
      <c r="C2337" t="s">
        <v>133</v>
      </c>
      <c r="D2337" t="s">
        <v>332</v>
      </c>
      <c r="E2337" t="s">
        <v>103</v>
      </c>
      <c r="F2337">
        <v>40700</v>
      </c>
      <c r="G2337" t="s">
        <v>784</v>
      </c>
      <c r="I2337" t="s">
        <v>130</v>
      </c>
      <c r="J2337">
        <v>2026</v>
      </c>
      <c r="K2337">
        <v>5</v>
      </c>
      <c r="L2337" t="s">
        <v>95</v>
      </c>
      <c r="M2337">
        <v>-2405.51320536</v>
      </c>
      <c r="N2337">
        <v>1</v>
      </c>
      <c r="O2337">
        <v>-2405.51320536</v>
      </c>
      <c r="P2337" t="s">
        <v>614</v>
      </c>
      <c r="Q2337">
        <v>1</v>
      </c>
    </row>
    <row r="2338" spans="1:17" hidden="1">
      <c r="A2338" t="s">
        <v>879</v>
      </c>
      <c r="B2338" t="s">
        <v>473</v>
      </c>
      <c r="C2338" t="s">
        <v>133</v>
      </c>
      <c r="D2338" t="s">
        <v>332</v>
      </c>
      <c r="E2338" t="s">
        <v>103</v>
      </c>
      <c r="F2338">
        <v>40700</v>
      </c>
      <c r="G2338" t="s">
        <v>784</v>
      </c>
      <c r="I2338" t="s">
        <v>130</v>
      </c>
      <c r="J2338">
        <v>2026</v>
      </c>
      <c r="K2338">
        <v>5</v>
      </c>
      <c r="L2338" t="s">
        <v>95</v>
      </c>
      <c r="M2338">
        <v>-315.65736396</v>
      </c>
      <c r="N2338">
        <v>1</v>
      </c>
      <c r="O2338">
        <v>-315.65736396</v>
      </c>
      <c r="P2338" t="s">
        <v>614</v>
      </c>
      <c r="Q2338">
        <v>1</v>
      </c>
    </row>
    <row r="2339" spans="1:17" hidden="1">
      <c r="A2339" t="s">
        <v>879</v>
      </c>
      <c r="B2339" t="s">
        <v>474</v>
      </c>
      <c r="C2339" t="s">
        <v>133</v>
      </c>
      <c r="D2339" t="s">
        <v>332</v>
      </c>
      <c r="E2339" t="s">
        <v>103</v>
      </c>
      <c r="F2339">
        <v>40700</v>
      </c>
      <c r="G2339" t="s">
        <v>784</v>
      </c>
      <c r="I2339" t="s">
        <v>130</v>
      </c>
      <c r="J2339">
        <v>2026</v>
      </c>
      <c r="K2339">
        <v>5</v>
      </c>
      <c r="L2339" t="s">
        <v>95</v>
      </c>
      <c r="M2339">
        <v>-864.82621403999985</v>
      </c>
      <c r="N2339">
        <v>1</v>
      </c>
      <c r="O2339">
        <v>-864.82621403999985</v>
      </c>
      <c r="P2339" t="s">
        <v>614</v>
      </c>
      <c r="Q2339">
        <v>1</v>
      </c>
    </row>
    <row r="2340" spans="1:17" hidden="1">
      <c r="A2340" t="s">
        <v>879</v>
      </c>
      <c r="B2340" t="s">
        <v>475</v>
      </c>
      <c r="C2340" t="s">
        <v>133</v>
      </c>
      <c r="D2340" t="s">
        <v>332</v>
      </c>
      <c r="E2340" t="s">
        <v>103</v>
      </c>
      <c r="F2340">
        <v>40700</v>
      </c>
      <c r="G2340" t="s">
        <v>784</v>
      </c>
      <c r="I2340" t="s">
        <v>130</v>
      </c>
      <c r="J2340">
        <v>2026</v>
      </c>
      <c r="K2340">
        <v>5</v>
      </c>
      <c r="L2340" t="s">
        <v>95</v>
      </c>
      <c r="M2340">
        <v>-218.46455783999997</v>
      </c>
      <c r="N2340">
        <v>1</v>
      </c>
      <c r="O2340">
        <v>-218.46455783999997</v>
      </c>
      <c r="P2340" t="s">
        <v>614</v>
      </c>
      <c r="Q2340">
        <v>1</v>
      </c>
    </row>
    <row r="2341" spans="1:17" hidden="1">
      <c r="A2341" t="s">
        <v>2305</v>
      </c>
      <c r="B2341" t="s">
        <v>476</v>
      </c>
      <c r="C2341" t="s">
        <v>108</v>
      </c>
      <c r="D2341" t="s">
        <v>332</v>
      </c>
      <c r="E2341" t="s">
        <v>103</v>
      </c>
      <c r="F2341">
        <v>40700</v>
      </c>
      <c r="G2341" t="s">
        <v>784</v>
      </c>
      <c r="I2341" t="s">
        <v>130</v>
      </c>
      <c r="J2341">
        <v>2026</v>
      </c>
      <c r="K2341">
        <v>5</v>
      </c>
      <c r="L2341" t="s">
        <v>95</v>
      </c>
      <c r="M2341">
        <v>-1222.8231949199999</v>
      </c>
      <c r="N2341">
        <v>1</v>
      </c>
      <c r="O2341">
        <v>-1222.8231949199999</v>
      </c>
      <c r="P2341" t="s">
        <v>614</v>
      </c>
      <c r="Q2341">
        <v>1</v>
      </c>
    </row>
    <row r="2342" spans="1:17" hidden="1">
      <c r="A2342" t="s">
        <v>879</v>
      </c>
      <c r="B2342" t="s">
        <v>477</v>
      </c>
      <c r="C2342" t="s">
        <v>133</v>
      </c>
      <c r="D2342" t="s">
        <v>332</v>
      </c>
      <c r="E2342" t="s">
        <v>103</v>
      </c>
      <c r="F2342">
        <v>40700</v>
      </c>
      <c r="G2342" t="s">
        <v>784</v>
      </c>
      <c r="I2342" t="s">
        <v>130</v>
      </c>
      <c r="J2342">
        <v>2026</v>
      </c>
      <c r="K2342">
        <v>5</v>
      </c>
      <c r="L2342" t="s">
        <v>95</v>
      </c>
      <c r="M2342">
        <v>-302.99420304</v>
      </c>
      <c r="N2342">
        <v>1</v>
      </c>
      <c r="O2342">
        <v>-302.99420304</v>
      </c>
      <c r="P2342" t="s">
        <v>614</v>
      </c>
      <c r="Q2342">
        <v>1</v>
      </c>
    </row>
    <row r="2343" spans="1:17" hidden="1">
      <c r="A2343" t="s">
        <v>2305</v>
      </c>
      <c r="B2343" t="s">
        <v>478</v>
      </c>
      <c r="C2343" t="s">
        <v>108</v>
      </c>
      <c r="D2343" t="s">
        <v>332</v>
      </c>
      <c r="E2343" t="s">
        <v>103</v>
      </c>
      <c r="F2343">
        <v>40700</v>
      </c>
      <c r="G2343" t="s">
        <v>784</v>
      </c>
      <c r="I2343" t="s">
        <v>130</v>
      </c>
      <c r="J2343">
        <v>2026</v>
      </c>
      <c r="K2343">
        <v>5</v>
      </c>
      <c r="L2343" t="s">
        <v>95</v>
      </c>
      <c r="M2343">
        <v>-2336.3272529999999</v>
      </c>
      <c r="N2343">
        <v>1</v>
      </c>
      <c r="O2343">
        <v>-2336.3272529999999</v>
      </c>
      <c r="P2343" t="s">
        <v>614</v>
      </c>
      <c r="Q2343">
        <v>1</v>
      </c>
    </row>
    <row r="2344" spans="1:17" hidden="1">
      <c r="A2344" t="s">
        <v>879</v>
      </c>
      <c r="B2344" t="s">
        <v>479</v>
      </c>
      <c r="C2344" t="s">
        <v>133</v>
      </c>
      <c r="D2344" t="s">
        <v>332</v>
      </c>
      <c r="E2344" t="s">
        <v>103</v>
      </c>
      <c r="F2344">
        <v>40700</v>
      </c>
      <c r="G2344" t="s">
        <v>784</v>
      </c>
      <c r="I2344" t="s">
        <v>130</v>
      </c>
      <c r="J2344">
        <v>2026</v>
      </c>
      <c r="K2344">
        <v>5</v>
      </c>
      <c r="L2344" t="s">
        <v>95</v>
      </c>
      <c r="M2344">
        <v>-7247.7698637599988</v>
      </c>
      <c r="N2344">
        <v>1</v>
      </c>
      <c r="O2344">
        <v>-7247.7698637599988</v>
      </c>
      <c r="P2344" t="s">
        <v>614</v>
      </c>
      <c r="Q2344">
        <v>1</v>
      </c>
    </row>
    <row r="2345" spans="1:17" hidden="1">
      <c r="A2345" t="s">
        <v>2305</v>
      </c>
      <c r="B2345" t="s">
        <v>480</v>
      </c>
      <c r="C2345" t="s">
        <v>108</v>
      </c>
      <c r="D2345" t="s">
        <v>332</v>
      </c>
      <c r="E2345" t="s">
        <v>103</v>
      </c>
      <c r="F2345">
        <v>40700</v>
      </c>
      <c r="G2345" t="s">
        <v>784</v>
      </c>
      <c r="I2345" t="s">
        <v>130</v>
      </c>
      <c r="J2345">
        <v>2026</v>
      </c>
      <c r="K2345">
        <v>5</v>
      </c>
      <c r="L2345" t="s">
        <v>95</v>
      </c>
      <c r="M2345">
        <v>-511.65587952000004</v>
      </c>
      <c r="N2345">
        <v>1</v>
      </c>
      <c r="O2345">
        <v>-511.65587952000004</v>
      </c>
      <c r="P2345" t="s">
        <v>614</v>
      </c>
      <c r="Q2345">
        <v>1</v>
      </c>
    </row>
    <row r="2346" spans="1:17" hidden="1">
      <c r="A2346" t="s">
        <v>2305</v>
      </c>
      <c r="B2346" t="s">
        <v>481</v>
      </c>
      <c r="C2346" t="s">
        <v>108</v>
      </c>
      <c r="D2346" t="s">
        <v>332</v>
      </c>
      <c r="E2346" t="s">
        <v>103</v>
      </c>
      <c r="F2346">
        <v>40700</v>
      </c>
      <c r="G2346" t="s">
        <v>784</v>
      </c>
      <c r="I2346" t="s">
        <v>130</v>
      </c>
      <c r="J2346">
        <v>2026</v>
      </c>
      <c r="K2346">
        <v>5</v>
      </c>
      <c r="L2346" t="s">
        <v>95</v>
      </c>
      <c r="M2346">
        <v>-791.84746583999993</v>
      </c>
      <c r="N2346">
        <v>1</v>
      </c>
      <c r="O2346">
        <v>-791.84746583999993</v>
      </c>
      <c r="P2346" t="s">
        <v>614</v>
      </c>
      <c r="Q2346">
        <v>1</v>
      </c>
    </row>
    <row r="2347" spans="1:17" hidden="1">
      <c r="A2347" t="s">
        <v>879</v>
      </c>
      <c r="B2347" t="s">
        <v>482</v>
      </c>
      <c r="C2347" t="s">
        <v>133</v>
      </c>
      <c r="D2347" t="s">
        <v>332</v>
      </c>
      <c r="E2347" t="s">
        <v>103</v>
      </c>
      <c r="F2347">
        <v>40700</v>
      </c>
      <c r="G2347" t="s">
        <v>784</v>
      </c>
      <c r="I2347" t="s">
        <v>130</v>
      </c>
      <c r="J2347">
        <v>2026</v>
      </c>
      <c r="K2347">
        <v>5</v>
      </c>
      <c r="L2347" t="s">
        <v>95</v>
      </c>
      <c r="M2347">
        <v>-451.10625840000006</v>
      </c>
      <c r="N2347">
        <v>1</v>
      </c>
      <c r="O2347">
        <v>-451.10625840000006</v>
      </c>
      <c r="P2347" t="s">
        <v>614</v>
      </c>
      <c r="Q2347">
        <v>1</v>
      </c>
    </row>
    <row r="2348" spans="1:17" hidden="1">
      <c r="A2348" t="s">
        <v>2438</v>
      </c>
      <c r="B2348" t="s">
        <v>483</v>
      </c>
      <c r="C2348" t="s">
        <v>296</v>
      </c>
      <c r="D2348" t="s">
        <v>332</v>
      </c>
      <c r="E2348" t="s">
        <v>103</v>
      </c>
      <c r="F2348">
        <v>40700</v>
      </c>
      <c r="G2348" t="s">
        <v>784</v>
      </c>
      <c r="I2348" t="s">
        <v>130</v>
      </c>
      <c r="J2348">
        <v>2026</v>
      </c>
      <c r="K2348">
        <v>5</v>
      </c>
      <c r="L2348" t="s">
        <v>95</v>
      </c>
      <c r="M2348">
        <v>-2804.2755033600001</v>
      </c>
      <c r="N2348">
        <v>1</v>
      </c>
      <c r="O2348">
        <v>-2804.2755033600001</v>
      </c>
      <c r="P2348" t="s">
        <v>614</v>
      </c>
      <c r="Q2348">
        <v>1</v>
      </c>
    </row>
    <row r="2349" spans="1:17" hidden="1">
      <c r="A2349" t="s">
        <v>2505</v>
      </c>
      <c r="B2349" t="s">
        <v>484</v>
      </c>
      <c r="C2349" t="s">
        <v>459</v>
      </c>
      <c r="D2349" t="s">
        <v>332</v>
      </c>
      <c r="E2349" t="s">
        <v>103</v>
      </c>
      <c r="F2349">
        <v>40700</v>
      </c>
      <c r="G2349" t="s">
        <v>784</v>
      </c>
      <c r="I2349" t="s">
        <v>130</v>
      </c>
      <c r="J2349">
        <v>2026</v>
      </c>
      <c r="K2349">
        <v>5</v>
      </c>
      <c r="L2349" t="s">
        <v>95</v>
      </c>
      <c r="M2349">
        <v>-1869.3223761599997</v>
      </c>
      <c r="N2349">
        <v>1</v>
      </c>
      <c r="O2349">
        <v>-1869.3223761599997</v>
      </c>
      <c r="P2349" t="s">
        <v>614</v>
      </c>
      <c r="Q2349">
        <v>1</v>
      </c>
    </row>
    <row r="2350" spans="1:17" hidden="1">
      <c r="A2350" t="s">
        <v>2316</v>
      </c>
      <c r="B2350" t="s">
        <v>485</v>
      </c>
      <c r="C2350" t="s">
        <v>469</v>
      </c>
      <c r="D2350" t="s">
        <v>332</v>
      </c>
      <c r="E2350" t="s">
        <v>103</v>
      </c>
      <c r="F2350">
        <v>40700</v>
      </c>
      <c r="G2350" t="s">
        <v>784</v>
      </c>
      <c r="I2350" t="s">
        <v>130</v>
      </c>
      <c r="J2350">
        <v>2026</v>
      </c>
      <c r="K2350">
        <v>5</v>
      </c>
      <c r="L2350" t="s">
        <v>95</v>
      </c>
      <c r="M2350">
        <v>-85.682925359999999</v>
      </c>
      <c r="N2350">
        <v>1</v>
      </c>
      <c r="O2350">
        <v>-85.682925359999999</v>
      </c>
      <c r="P2350" t="s">
        <v>614</v>
      </c>
      <c r="Q2350">
        <v>1</v>
      </c>
    </row>
    <row r="2351" spans="1:17" hidden="1">
      <c r="A2351" t="s">
        <v>2295</v>
      </c>
      <c r="B2351" t="s">
        <v>486</v>
      </c>
      <c r="C2351" t="s">
        <v>382</v>
      </c>
      <c r="D2351" t="s">
        <v>332</v>
      </c>
      <c r="E2351" t="s">
        <v>103</v>
      </c>
      <c r="F2351">
        <v>40700</v>
      </c>
      <c r="G2351" t="s">
        <v>784</v>
      </c>
      <c r="I2351" t="s">
        <v>130</v>
      </c>
      <c r="J2351">
        <v>2026</v>
      </c>
      <c r="K2351">
        <v>5</v>
      </c>
      <c r="L2351" t="s">
        <v>95</v>
      </c>
      <c r="M2351">
        <v>-92.407175999999993</v>
      </c>
      <c r="N2351">
        <v>1</v>
      </c>
      <c r="O2351">
        <v>-92.407175999999993</v>
      </c>
      <c r="P2351" t="s">
        <v>614</v>
      </c>
      <c r="Q2351">
        <v>1</v>
      </c>
    </row>
    <row r="2352" spans="1:17" hidden="1">
      <c r="A2352" t="s">
        <v>2305</v>
      </c>
      <c r="B2352" t="s">
        <v>353</v>
      </c>
      <c r="C2352" t="s">
        <v>108</v>
      </c>
      <c r="D2352" t="s">
        <v>332</v>
      </c>
      <c r="E2352" t="s">
        <v>103</v>
      </c>
      <c r="F2352">
        <v>40700</v>
      </c>
      <c r="G2352" t="s">
        <v>784</v>
      </c>
      <c r="I2352" t="s">
        <v>130</v>
      </c>
      <c r="J2352">
        <v>2026</v>
      </c>
      <c r="K2352">
        <v>5</v>
      </c>
      <c r="L2352" t="s">
        <v>95</v>
      </c>
      <c r="M2352">
        <v>-678.34949796000012</v>
      </c>
      <c r="N2352">
        <v>1</v>
      </c>
      <c r="O2352">
        <v>-678.34949796000012</v>
      </c>
      <c r="P2352" t="s">
        <v>614</v>
      </c>
      <c r="Q2352">
        <v>1</v>
      </c>
    </row>
    <row r="2353" spans="1:17" hidden="1">
      <c r="A2353" t="s">
        <v>2438</v>
      </c>
      <c r="B2353" t="s">
        <v>487</v>
      </c>
      <c r="C2353" t="s">
        <v>296</v>
      </c>
      <c r="D2353" t="s">
        <v>332</v>
      </c>
      <c r="E2353" t="s">
        <v>103</v>
      </c>
      <c r="F2353">
        <v>40700</v>
      </c>
      <c r="G2353" t="s">
        <v>784</v>
      </c>
      <c r="I2353" t="s">
        <v>130</v>
      </c>
      <c r="J2353">
        <v>2026</v>
      </c>
      <c r="K2353">
        <v>5</v>
      </c>
      <c r="L2353" t="s">
        <v>95</v>
      </c>
      <c r="M2353">
        <v>-648.0626238000001</v>
      </c>
      <c r="N2353">
        <v>1</v>
      </c>
      <c r="O2353">
        <v>-648.0626238000001</v>
      </c>
      <c r="P2353" t="s">
        <v>614</v>
      </c>
      <c r="Q2353">
        <v>1</v>
      </c>
    </row>
    <row r="2354" spans="1:17" hidden="1">
      <c r="A2354" t="s">
        <v>2305</v>
      </c>
      <c r="B2354" t="s">
        <v>488</v>
      </c>
      <c r="C2354" t="s">
        <v>108</v>
      </c>
      <c r="D2354" t="s">
        <v>332</v>
      </c>
      <c r="E2354" t="s">
        <v>103</v>
      </c>
      <c r="F2354">
        <v>40700</v>
      </c>
      <c r="G2354" t="s">
        <v>784</v>
      </c>
      <c r="I2354" t="s">
        <v>130</v>
      </c>
      <c r="J2354">
        <v>2026</v>
      </c>
      <c r="K2354">
        <v>5</v>
      </c>
      <c r="L2354" t="s">
        <v>95</v>
      </c>
      <c r="M2354">
        <v>-1194.5461165200002</v>
      </c>
      <c r="N2354">
        <v>1</v>
      </c>
      <c r="O2354">
        <v>-1194.5461165200002</v>
      </c>
      <c r="P2354" t="s">
        <v>614</v>
      </c>
      <c r="Q2354">
        <v>1</v>
      </c>
    </row>
    <row r="2355" spans="1:17" hidden="1">
      <c r="A2355" t="s">
        <v>2305</v>
      </c>
      <c r="B2355" t="s">
        <v>489</v>
      </c>
      <c r="C2355" t="s">
        <v>108</v>
      </c>
      <c r="D2355" t="s">
        <v>332</v>
      </c>
      <c r="E2355" t="s">
        <v>103</v>
      </c>
      <c r="F2355">
        <v>40700</v>
      </c>
      <c r="G2355" t="s">
        <v>784</v>
      </c>
      <c r="I2355" t="s">
        <v>130</v>
      </c>
      <c r="J2355">
        <v>2026</v>
      </c>
      <c r="K2355">
        <v>5</v>
      </c>
      <c r="L2355" t="s">
        <v>95</v>
      </c>
      <c r="M2355">
        <v>-1387.32485724</v>
      </c>
      <c r="N2355">
        <v>1</v>
      </c>
      <c r="O2355">
        <v>-1387.32485724</v>
      </c>
      <c r="P2355" t="s">
        <v>614</v>
      </c>
      <c r="Q2355">
        <v>1</v>
      </c>
    </row>
    <row r="2356" spans="1:17" hidden="1">
      <c r="A2356" t="s">
        <v>879</v>
      </c>
      <c r="B2356" t="s">
        <v>490</v>
      </c>
      <c r="C2356" t="s">
        <v>133</v>
      </c>
      <c r="D2356" t="s">
        <v>332</v>
      </c>
      <c r="E2356" t="s">
        <v>103</v>
      </c>
      <c r="F2356">
        <v>40700</v>
      </c>
      <c r="G2356" t="s">
        <v>784</v>
      </c>
      <c r="I2356" t="s">
        <v>130</v>
      </c>
      <c r="J2356">
        <v>2026</v>
      </c>
      <c r="K2356">
        <v>5</v>
      </c>
      <c r="L2356" t="s">
        <v>95</v>
      </c>
      <c r="M2356">
        <v>-75.121243559999996</v>
      </c>
      <c r="N2356">
        <v>1</v>
      </c>
      <c r="O2356">
        <v>-75.121243559999996</v>
      </c>
      <c r="P2356" t="s">
        <v>614</v>
      </c>
      <c r="Q2356">
        <v>1</v>
      </c>
    </row>
    <row r="2357" spans="1:17" hidden="1">
      <c r="A2357" t="s">
        <v>2305</v>
      </c>
      <c r="B2357" t="s">
        <v>491</v>
      </c>
      <c r="C2357" t="s">
        <v>108</v>
      </c>
      <c r="D2357" t="s">
        <v>332</v>
      </c>
      <c r="E2357" t="s">
        <v>103</v>
      </c>
      <c r="F2357">
        <v>40700</v>
      </c>
      <c r="G2357" t="s">
        <v>784</v>
      </c>
      <c r="I2357" t="s">
        <v>130</v>
      </c>
      <c r="J2357">
        <v>2026</v>
      </c>
      <c r="K2357">
        <v>5</v>
      </c>
      <c r="L2357" t="s">
        <v>95</v>
      </c>
      <c r="M2357">
        <v>-603.50812991999999</v>
      </c>
      <c r="N2357">
        <v>1</v>
      </c>
      <c r="O2357">
        <v>-603.50812991999999</v>
      </c>
      <c r="P2357" t="s">
        <v>614</v>
      </c>
      <c r="Q2357">
        <v>1</v>
      </c>
    </row>
    <row r="2358" spans="1:17" hidden="1">
      <c r="A2358" t="s">
        <v>2438</v>
      </c>
      <c r="B2358" t="s">
        <v>297</v>
      </c>
      <c r="C2358" t="s">
        <v>296</v>
      </c>
      <c r="D2358" t="s">
        <v>332</v>
      </c>
      <c r="E2358" t="s">
        <v>103</v>
      </c>
      <c r="F2358">
        <v>40700</v>
      </c>
      <c r="G2358" t="s">
        <v>784</v>
      </c>
      <c r="I2358" t="s">
        <v>130</v>
      </c>
      <c r="J2358">
        <v>2026</v>
      </c>
      <c r="K2358">
        <v>5</v>
      </c>
      <c r="L2358" t="s">
        <v>95</v>
      </c>
      <c r="M2358">
        <v>-10821.466600559999</v>
      </c>
      <c r="N2358">
        <v>1</v>
      </c>
      <c r="O2358">
        <v>-10821.466600559999</v>
      </c>
      <c r="P2358" t="s">
        <v>614</v>
      </c>
      <c r="Q2358">
        <v>1</v>
      </c>
    </row>
    <row r="2359" spans="1:17" hidden="1">
      <c r="A2359" t="s">
        <v>2295</v>
      </c>
      <c r="B2359" t="s">
        <v>492</v>
      </c>
      <c r="C2359" t="s">
        <v>382</v>
      </c>
      <c r="D2359" t="s">
        <v>332</v>
      </c>
      <c r="E2359" t="s">
        <v>103</v>
      </c>
      <c r="F2359">
        <v>40700</v>
      </c>
      <c r="G2359" t="s">
        <v>784</v>
      </c>
      <c r="I2359" t="s">
        <v>130</v>
      </c>
      <c r="J2359">
        <v>2026</v>
      </c>
      <c r="K2359">
        <v>5</v>
      </c>
      <c r="L2359" t="s">
        <v>95</v>
      </c>
      <c r="M2359">
        <v>-202.99902263999999</v>
      </c>
      <c r="N2359">
        <v>1</v>
      </c>
      <c r="O2359">
        <v>-202.99902263999999</v>
      </c>
      <c r="P2359" t="s">
        <v>614</v>
      </c>
      <c r="Q2359">
        <v>1</v>
      </c>
    </row>
    <row r="2360" spans="1:17" hidden="1">
      <c r="A2360" t="s">
        <v>879</v>
      </c>
      <c r="B2360" t="s">
        <v>493</v>
      </c>
      <c r="C2360" t="s">
        <v>133</v>
      </c>
      <c r="D2360" t="s">
        <v>332</v>
      </c>
      <c r="E2360" t="s">
        <v>103</v>
      </c>
      <c r="F2360">
        <v>40700</v>
      </c>
      <c r="G2360" t="s">
        <v>784</v>
      </c>
      <c r="I2360" t="s">
        <v>130</v>
      </c>
      <c r="J2360">
        <v>2026</v>
      </c>
      <c r="K2360">
        <v>5</v>
      </c>
      <c r="L2360" t="s">
        <v>95</v>
      </c>
      <c r="M2360">
        <v>-4752.7797308400004</v>
      </c>
      <c r="N2360">
        <v>1</v>
      </c>
      <c r="O2360">
        <v>-4752.7797308400004</v>
      </c>
      <c r="P2360" t="s">
        <v>614</v>
      </c>
      <c r="Q2360">
        <v>1</v>
      </c>
    </row>
    <row r="2361" spans="1:17" hidden="1">
      <c r="A2361" t="s">
        <v>879</v>
      </c>
      <c r="B2361" t="s">
        <v>494</v>
      </c>
      <c r="C2361" t="s">
        <v>133</v>
      </c>
      <c r="D2361" t="s">
        <v>332</v>
      </c>
      <c r="E2361" t="s">
        <v>103</v>
      </c>
      <c r="F2361">
        <v>40700</v>
      </c>
      <c r="G2361" t="s">
        <v>784</v>
      </c>
      <c r="I2361" t="s">
        <v>130</v>
      </c>
      <c r="J2361">
        <v>2026</v>
      </c>
      <c r="K2361">
        <v>5</v>
      </c>
      <c r="L2361" t="s">
        <v>95</v>
      </c>
      <c r="M2361">
        <v>-315.57291875999994</v>
      </c>
      <c r="N2361">
        <v>1</v>
      </c>
      <c r="O2361">
        <v>-315.57291875999994</v>
      </c>
      <c r="P2361" t="s">
        <v>614</v>
      </c>
      <c r="Q2361">
        <v>1</v>
      </c>
    </row>
    <row r="2362" spans="1:17" hidden="1">
      <c r="A2362" t="s">
        <v>2295</v>
      </c>
      <c r="B2362" t="s">
        <v>495</v>
      </c>
      <c r="C2362" t="s">
        <v>382</v>
      </c>
      <c r="D2362" t="s">
        <v>332</v>
      </c>
      <c r="E2362" t="s">
        <v>103</v>
      </c>
      <c r="F2362">
        <v>40700</v>
      </c>
      <c r="G2362" t="s">
        <v>784</v>
      </c>
      <c r="I2362" t="s">
        <v>130</v>
      </c>
      <c r="J2362">
        <v>2026</v>
      </c>
      <c r="K2362">
        <v>5</v>
      </c>
      <c r="L2362" t="s">
        <v>95</v>
      </c>
      <c r="M2362">
        <v>-3.2113303200000001</v>
      </c>
      <c r="N2362">
        <v>1</v>
      </c>
      <c r="O2362">
        <v>-3.2113303200000001</v>
      </c>
      <c r="P2362" t="s">
        <v>614</v>
      </c>
      <c r="Q2362">
        <v>1</v>
      </c>
    </row>
    <row r="2363" spans="1:17" hidden="1">
      <c r="A2363" t="s">
        <v>879</v>
      </c>
      <c r="B2363" t="s">
        <v>496</v>
      </c>
      <c r="C2363" t="s">
        <v>133</v>
      </c>
      <c r="D2363" t="s">
        <v>332</v>
      </c>
      <c r="E2363" t="s">
        <v>103</v>
      </c>
      <c r="F2363">
        <v>40700</v>
      </c>
      <c r="G2363" t="s">
        <v>784</v>
      </c>
      <c r="I2363" t="s">
        <v>130</v>
      </c>
      <c r="J2363">
        <v>2026</v>
      </c>
      <c r="K2363">
        <v>5</v>
      </c>
      <c r="L2363" t="s">
        <v>95</v>
      </c>
      <c r="M2363">
        <v>-349.07836139999995</v>
      </c>
      <c r="N2363">
        <v>1</v>
      </c>
      <c r="O2363">
        <v>-349.07836139999995</v>
      </c>
      <c r="P2363" t="s">
        <v>614</v>
      </c>
      <c r="Q2363">
        <v>1</v>
      </c>
    </row>
    <row r="2364" spans="1:17" hidden="1">
      <c r="A2364" t="s">
        <v>879</v>
      </c>
      <c r="B2364" t="s">
        <v>497</v>
      </c>
      <c r="C2364" t="s">
        <v>133</v>
      </c>
      <c r="D2364" t="s">
        <v>332</v>
      </c>
      <c r="E2364" t="s">
        <v>103</v>
      </c>
      <c r="F2364">
        <v>40700</v>
      </c>
      <c r="G2364" t="s">
        <v>784</v>
      </c>
      <c r="I2364" t="s">
        <v>130</v>
      </c>
      <c r="J2364">
        <v>2026</v>
      </c>
      <c r="K2364">
        <v>5</v>
      </c>
      <c r="L2364" t="s">
        <v>95</v>
      </c>
      <c r="M2364">
        <v>-201.20516531999999</v>
      </c>
      <c r="N2364">
        <v>1</v>
      </c>
      <c r="O2364">
        <v>-201.20516531999999</v>
      </c>
      <c r="P2364" t="s">
        <v>614</v>
      </c>
      <c r="Q2364">
        <v>1</v>
      </c>
    </row>
    <row r="2365" spans="1:17" hidden="1">
      <c r="A2365" t="s">
        <v>879</v>
      </c>
      <c r="B2365" t="s">
        <v>498</v>
      </c>
      <c r="C2365" t="s">
        <v>133</v>
      </c>
      <c r="D2365" t="s">
        <v>332</v>
      </c>
      <c r="E2365" t="s">
        <v>103</v>
      </c>
      <c r="F2365">
        <v>40700</v>
      </c>
      <c r="G2365" t="s">
        <v>784</v>
      </c>
      <c r="I2365" t="s">
        <v>130</v>
      </c>
      <c r="J2365">
        <v>2026</v>
      </c>
      <c r="K2365">
        <v>5</v>
      </c>
      <c r="L2365" t="s">
        <v>95</v>
      </c>
      <c r="M2365">
        <v>-261.65707128000003</v>
      </c>
      <c r="N2365">
        <v>1</v>
      </c>
      <c r="O2365">
        <v>-261.65707128000003</v>
      </c>
      <c r="P2365" t="s">
        <v>614</v>
      </c>
      <c r="Q2365">
        <v>1</v>
      </c>
    </row>
    <row r="2366" spans="1:17" hidden="1">
      <c r="A2366" t="s">
        <v>879</v>
      </c>
      <c r="B2366" t="s">
        <v>499</v>
      </c>
      <c r="C2366" t="s">
        <v>133</v>
      </c>
      <c r="D2366" t="s">
        <v>332</v>
      </c>
      <c r="E2366" t="s">
        <v>103</v>
      </c>
      <c r="F2366">
        <v>40700</v>
      </c>
      <c r="G2366" t="s">
        <v>784</v>
      </c>
      <c r="I2366" t="s">
        <v>130</v>
      </c>
      <c r="J2366">
        <v>2026</v>
      </c>
      <c r="K2366">
        <v>5</v>
      </c>
      <c r="L2366" t="s">
        <v>95</v>
      </c>
      <c r="M2366">
        <v>-607.95959831999994</v>
      </c>
      <c r="N2366">
        <v>1</v>
      </c>
      <c r="O2366">
        <v>-607.95959831999994</v>
      </c>
      <c r="P2366" t="s">
        <v>614</v>
      </c>
      <c r="Q2366">
        <v>1</v>
      </c>
    </row>
    <row r="2367" spans="1:17" hidden="1">
      <c r="A2367" t="s">
        <v>879</v>
      </c>
      <c r="B2367" t="s">
        <v>500</v>
      </c>
      <c r="C2367" t="s">
        <v>133</v>
      </c>
      <c r="D2367" t="s">
        <v>332</v>
      </c>
      <c r="E2367" t="s">
        <v>103</v>
      </c>
      <c r="F2367">
        <v>40700</v>
      </c>
      <c r="G2367" t="s">
        <v>784</v>
      </c>
      <c r="I2367" t="s">
        <v>130</v>
      </c>
      <c r="J2367">
        <v>2026</v>
      </c>
      <c r="K2367">
        <v>5</v>
      </c>
      <c r="L2367" t="s">
        <v>95</v>
      </c>
      <c r="M2367">
        <v>-9399.9884853599979</v>
      </c>
      <c r="N2367">
        <v>1</v>
      </c>
      <c r="O2367">
        <v>-9399.9884853599979</v>
      </c>
      <c r="P2367" t="s">
        <v>614</v>
      </c>
      <c r="Q2367">
        <v>1</v>
      </c>
    </row>
    <row r="2368" spans="1:17" hidden="1">
      <c r="A2368" t="s">
        <v>879</v>
      </c>
      <c r="B2368" t="s">
        <v>501</v>
      </c>
      <c r="C2368" t="s">
        <v>133</v>
      </c>
      <c r="D2368" t="s">
        <v>332</v>
      </c>
      <c r="E2368" t="s">
        <v>103</v>
      </c>
      <c r="F2368">
        <v>40700</v>
      </c>
      <c r="G2368" t="s">
        <v>784</v>
      </c>
      <c r="I2368" t="s">
        <v>130</v>
      </c>
      <c r="J2368">
        <v>2026</v>
      </c>
      <c r="K2368">
        <v>5</v>
      </c>
      <c r="L2368" t="s">
        <v>95</v>
      </c>
      <c r="M2368">
        <v>-76.915100879999997</v>
      </c>
      <c r="N2368">
        <v>1</v>
      </c>
      <c r="O2368">
        <v>-76.915100879999997</v>
      </c>
      <c r="P2368" t="s">
        <v>614</v>
      </c>
      <c r="Q2368">
        <v>1</v>
      </c>
    </row>
    <row r="2369" spans="1:17" hidden="1">
      <c r="A2369" t="s">
        <v>2505</v>
      </c>
      <c r="B2369" t="s">
        <v>502</v>
      </c>
      <c r="C2369" t="s">
        <v>459</v>
      </c>
      <c r="D2369" t="s">
        <v>332</v>
      </c>
      <c r="E2369" t="s">
        <v>103</v>
      </c>
      <c r="F2369">
        <v>40700</v>
      </c>
      <c r="G2369" t="s">
        <v>784</v>
      </c>
      <c r="I2369" t="s">
        <v>130</v>
      </c>
      <c r="J2369">
        <v>2026</v>
      </c>
      <c r="K2369">
        <v>5</v>
      </c>
      <c r="L2369" t="s">
        <v>95</v>
      </c>
      <c r="M2369">
        <v>-7978.1303667599996</v>
      </c>
      <c r="N2369">
        <v>1</v>
      </c>
      <c r="O2369">
        <v>-7978.1303667599996</v>
      </c>
      <c r="P2369" t="s">
        <v>614</v>
      </c>
      <c r="Q2369">
        <v>1</v>
      </c>
    </row>
    <row r="2370" spans="1:17" hidden="1">
      <c r="A2370" t="s">
        <v>2530</v>
      </c>
      <c r="B2370" t="s">
        <v>503</v>
      </c>
      <c r="C2370" t="s">
        <v>270</v>
      </c>
      <c r="D2370" t="s">
        <v>332</v>
      </c>
      <c r="E2370" t="s">
        <v>103</v>
      </c>
      <c r="F2370">
        <v>40700</v>
      </c>
      <c r="G2370" t="s">
        <v>784</v>
      </c>
      <c r="I2370" t="s">
        <v>130</v>
      </c>
      <c r="J2370">
        <v>2026</v>
      </c>
      <c r="K2370">
        <v>5</v>
      </c>
      <c r="L2370" t="s">
        <v>95</v>
      </c>
      <c r="M2370">
        <v>-2038.9462430399999</v>
      </c>
      <c r="N2370">
        <v>1</v>
      </c>
      <c r="O2370">
        <v>-2038.9462430399999</v>
      </c>
      <c r="P2370" t="s">
        <v>614</v>
      </c>
      <c r="Q2370">
        <v>1</v>
      </c>
    </row>
    <row r="2371" spans="1:17" hidden="1">
      <c r="A2371" t="s">
        <v>2305</v>
      </c>
      <c r="B2371" t="s">
        <v>504</v>
      </c>
      <c r="C2371" t="s">
        <v>108</v>
      </c>
      <c r="D2371" t="s">
        <v>332</v>
      </c>
      <c r="E2371" t="s">
        <v>103</v>
      </c>
      <c r="F2371">
        <v>40700</v>
      </c>
      <c r="G2371" t="s">
        <v>784</v>
      </c>
      <c r="I2371" t="s">
        <v>130</v>
      </c>
      <c r="J2371">
        <v>2026</v>
      </c>
      <c r="K2371">
        <v>5</v>
      </c>
      <c r="L2371" t="s">
        <v>95</v>
      </c>
      <c r="M2371">
        <v>-760.84522020000009</v>
      </c>
      <c r="N2371">
        <v>1</v>
      </c>
      <c r="O2371">
        <v>-760.84522020000009</v>
      </c>
      <c r="P2371" t="s">
        <v>614</v>
      </c>
      <c r="Q2371">
        <v>1</v>
      </c>
    </row>
    <row r="2372" spans="1:17" hidden="1">
      <c r="A2372" t="s">
        <v>879</v>
      </c>
      <c r="B2372" t="s">
        <v>505</v>
      </c>
      <c r="C2372" t="s">
        <v>133</v>
      </c>
      <c r="D2372" t="s">
        <v>332</v>
      </c>
      <c r="E2372" t="s">
        <v>103</v>
      </c>
      <c r="F2372">
        <v>40700</v>
      </c>
      <c r="G2372" t="s">
        <v>784</v>
      </c>
      <c r="I2372" t="s">
        <v>130</v>
      </c>
      <c r="J2372">
        <v>2026</v>
      </c>
      <c r="K2372">
        <v>5</v>
      </c>
      <c r="L2372" t="s">
        <v>95</v>
      </c>
      <c r="M2372">
        <v>-9147.4961309999999</v>
      </c>
      <c r="N2372">
        <v>1</v>
      </c>
      <c r="O2372">
        <v>-9147.4961309999999</v>
      </c>
      <c r="P2372" t="s">
        <v>614</v>
      </c>
      <c r="Q2372">
        <v>1</v>
      </c>
    </row>
    <row r="2373" spans="1:17" hidden="1">
      <c r="A2373" t="s">
        <v>2305</v>
      </c>
      <c r="B2373" t="s">
        <v>506</v>
      </c>
      <c r="C2373" t="s">
        <v>108</v>
      </c>
      <c r="D2373" t="s">
        <v>332</v>
      </c>
      <c r="E2373" t="s">
        <v>103</v>
      </c>
      <c r="F2373">
        <v>40700</v>
      </c>
      <c r="G2373" t="s">
        <v>784</v>
      </c>
      <c r="I2373" t="s">
        <v>130</v>
      </c>
      <c r="J2373">
        <v>2026</v>
      </c>
      <c r="K2373">
        <v>5</v>
      </c>
      <c r="L2373" t="s">
        <v>95</v>
      </c>
      <c r="M2373">
        <v>-1902.4827998399999</v>
      </c>
      <c r="N2373">
        <v>1</v>
      </c>
      <c r="O2373">
        <v>-1902.4827998399999</v>
      </c>
      <c r="P2373" t="s">
        <v>614</v>
      </c>
      <c r="Q2373">
        <v>1</v>
      </c>
    </row>
    <row r="2374" spans="1:17" hidden="1">
      <c r="A2374" t="s">
        <v>2295</v>
      </c>
      <c r="B2374" t="s">
        <v>507</v>
      </c>
      <c r="C2374" t="s">
        <v>508</v>
      </c>
      <c r="D2374" t="s">
        <v>332</v>
      </c>
      <c r="E2374" t="s">
        <v>103</v>
      </c>
      <c r="F2374">
        <v>40700</v>
      </c>
      <c r="G2374" t="s">
        <v>784</v>
      </c>
      <c r="I2374" t="s">
        <v>130</v>
      </c>
      <c r="J2374">
        <v>2026</v>
      </c>
      <c r="K2374">
        <v>5</v>
      </c>
      <c r="L2374" t="s">
        <v>95</v>
      </c>
      <c r="M2374">
        <v>-6979.9470865200001</v>
      </c>
      <c r="N2374">
        <v>1</v>
      </c>
      <c r="O2374">
        <v>-6979.9470865200001</v>
      </c>
      <c r="P2374" t="s">
        <v>614</v>
      </c>
      <c r="Q2374">
        <v>1</v>
      </c>
    </row>
    <row r="2375" spans="1:17" hidden="1">
      <c r="A2375" t="s">
        <v>879</v>
      </c>
      <c r="B2375" t="s">
        <v>509</v>
      </c>
      <c r="C2375" t="s">
        <v>133</v>
      </c>
      <c r="D2375" t="s">
        <v>332</v>
      </c>
      <c r="E2375" t="s">
        <v>103</v>
      </c>
      <c r="F2375">
        <v>40700</v>
      </c>
      <c r="G2375" t="s">
        <v>784</v>
      </c>
      <c r="I2375" t="s">
        <v>130</v>
      </c>
      <c r="J2375">
        <v>2026</v>
      </c>
      <c r="K2375">
        <v>5</v>
      </c>
      <c r="L2375" t="s">
        <v>95</v>
      </c>
      <c r="M2375">
        <v>-354.60831564</v>
      </c>
      <c r="N2375">
        <v>1</v>
      </c>
      <c r="O2375">
        <v>-354.60831564</v>
      </c>
      <c r="P2375" t="s">
        <v>614</v>
      </c>
      <c r="Q2375">
        <v>1</v>
      </c>
    </row>
    <row r="2376" spans="1:17" hidden="1">
      <c r="A2376" t="s">
        <v>2530</v>
      </c>
      <c r="B2376" t="s">
        <v>287</v>
      </c>
      <c r="C2376" t="s">
        <v>270</v>
      </c>
      <c r="D2376" t="s">
        <v>332</v>
      </c>
      <c r="E2376" t="s">
        <v>103</v>
      </c>
      <c r="F2376">
        <v>40700</v>
      </c>
      <c r="G2376" t="s">
        <v>784</v>
      </c>
      <c r="I2376" t="s">
        <v>130</v>
      </c>
      <c r="J2376">
        <v>2026</v>
      </c>
      <c r="K2376">
        <v>5</v>
      </c>
      <c r="L2376" t="s">
        <v>95</v>
      </c>
      <c r="M2376">
        <v>-3792.7680937199993</v>
      </c>
      <c r="N2376">
        <v>1</v>
      </c>
      <c r="O2376">
        <v>-3792.7680937199993</v>
      </c>
      <c r="P2376" t="s">
        <v>614</v>
      </c>
      <c r="Q2376">
        <v>1</v>
      </c>
    </row>
    <row r="2377" spans="1:17" hidden="1">
      <c r="A2377" t="s">
        <v>2530</v>
      </c>
      <c r="B2377" t="s">
        <v>510</v>
      </c>
      <c r="C2377" t="s">
        <v>270</v>
      </c>
      <c r="D2377" t="s">
        <v>332</v>
      </c>
      <c r="E2377" t="s">
        <v>103</v>
      </c>
      <c r="F2377">
        <v>40700</v>
      </c>
      <c r="G2377" t="s">
        <v>784</v>
      </c>
      <c r="I2377" t="s">
        <v>130</v>
      </c>
      <c r="J2377">
        <v>2026</v>
      </c>
      <c r="K2377">
        <v>5</v>
      </c>
      <c r="L2377" t="s">
        <v>95</v>
      </c>
      <c r="M2377">
        <v>-1661.3519439599997</v>
      </c>
      <c r="N2377">
        <v>1</v>
      </c>
      <c r="O2377">
        <v>-1661.3519439599997</v>
      </c>
      <c r="P2377" t="s">
        <v>614</v>
      </c>
      <c r="Q2377">
        <v>1</v>
      </c>
    </row>
    <row r="2378" spans="1:17" hidden="1">
      <c r="A2378" t="s">
        <v>879</v>
      </c>
      <c r="B2378" t="s">
        <v>511</v>
      </c>
      <c r="C2378" t="s">
        <v>133</v>
      </c>
      <c r="D2378" t="s">
        <v>332</v>
      </c>
      <c r="E2378" t="s">
        <v>103</v>
      </c>
      <c r="F2378">
        <v>40700</v>
      </c>
      <c r="G2378" t="s">
        <v>784</v>
      </c>
      <c r="I2378" t="s">
        <v>130</v>
      </c>
      <c r="J2378">
        <v>2026</v>
      </c>
      <c r="K2378">
        <v>5</v>
      </c>
      <c r="L2378" t="s">
        <v>95</v>
      </c>
      <c r="M2378">
        <v>-9222.8067730799994</v>
      </c>
      <c r="N2378">
        <v>1</v>
      </c>
      <c r="O2378">
        <v>-9222.8067730799994</v>
      </c>
      <c r="P2378" t="s">
        <v>614</v>
      </c>
      <c r="Q2378">
        <v>1</v>
      </c>
    </row>
    <row r="2379" spans="1:17" hidden="1">
      <c r="A2379" t="s">
        <v>997</v>
      </c>
      <c r="B2379" t="s">
        <v>512</v>
      </c>
      <c r="C2379" t="s">
        <v>259</v>
      </c>
      <c r="D2379" t="s">
        <v>332</v>
      </c>
      <c r="E2379" t="s">
        <v>103</v>
      </c>
      <c r="F2379">
        <v>40700</v>
      </c>
      <c r="G2379" t="s">
        <v>784</v>
      </c>
      <c r="I2379" t="s">
        <v>130</v>
      </c>
      <c r="J2379">
        <v>2026</v>
      </c>
      <c r="K2379">
        <v>5</v>
      </c>
      <c r="L2379" t="s">
        <v>95</v>
      </c>
      <c r="M2379">
        <v>-5263.7081752799995</v>
      </c>
      <c r="N2379">
        <v>1</v>
      </c>
      <c r="O2379">
        <v>-5263.7081752799995</v>
      </c>
      <c r="P2379" t="s">
        <v>614</v>
      </c>
      <c r="Q2379">
        <v>1</v>
      </c>
    </row>
    <row r="2380" spans="1:17" hidden="1">
      <c r="A2380" t="s">
        <v>424</v>
      </c>
      <c r="B2380" t="s">
        <v>513</v>
      </c>
      <c r="C2380" t="s">
        <v>424</v>
      </c>
      <c r="D2380" t="s">
        <v>332</v>
      </c>
      <c r="E2380" t="s">
        <v>103</v>
      </c>
      <c r="F2380">
        <v>40700</v>
      </c>
      <c r="G2380" t="s">
        <v>784</v>
      </c>
      <c r="I2380" t="s">
        <v>130</v>
      </c>
      <c r="J2380">
        <v>2026</v>
      </c>
      <c r="K2380">
        <v>5</v>
      </c>
      <c r="L2380" t="s">
        <v>95</v>
      </c>
      <c r="M2380">
        <v>-388.85446331999998</v>
      </c>
      <c r="N2380">
        <v>1</v>
      </c>
      <c r="O2380">
        <v>-388.85446331999998</v>
      </c>
      <c r="P2380" t="s">
        <v>614</v>
      </c>
      <c r="Q2380">
        <v>1</v>
      </c>
    </row>
    <row r="2381" spans="1:17" hidden="1">
      <c r="A2381" t="s">
        <v>2305</v>
      </c>
      <c r="B2381" t="s">
        <v>514</v>
      </c>
      <c r="C2381" t="s">
        <v>108</v>
      </c>
      <c r="D2381" t="s">
        <v>332</v>
      </c>
      <c r="E2381" t="s">
        <v>103</v>
      </c>
      <c r="F2381">
        <v>40700</v>
      </c>
      <c r="G2381" t="s">
        <v>784</v>
      </c>
      <c r="I2381" t="s">
        <v>130</v>
      </c>
      <c r="J2381">
        <v>2026</v>
      </c>
      <c r="K2381">
        <v>5</v>
      </c>
      <c r="L2381" t="s">
        <v>95</v>
      </c>
      <c r="M2381">
        <v>-171.78445764</v>
      </c>
      <c r="N2381">
        <v>1</v>
      </c>
      <c r="O2381">
        <v>-171.78445764</v>
      </c>
      <c r="P2381" t="s">
        <v>614</v>
      </c>
      <c r="Q2381">
        <v>1</v>
      </c>
    </row>
    <row r="2382" spans="1:17" hidden="1">
      <c r="A2382" t="s">
        <v>879</v>
      </c>
      <c r="B2382" t="s">
        <v>515</v>
      </c>
      <c r="C2382" t="s">
        <v>133</v>
      </c>
      <c r="D2382" t="s">
        <v>332</v>
      </c>
      <c r="E2382" t="s">
        <v>103</v>
      </c>
      <c r="F2382">
        <v>40700</v>
      </c>
      <c r="G2382" t="s">
        <v>784</v>
      </c>
      <c r="I2382" t="s">
        <v>130</v>
      </c>
      <c r="J2382">
        <v>2026</v>
      </c>
      <c r="K2382">
        <v>5</v>
      </c>
      <c r="L2382" t="s">
        <v>95</v>
      </c>
      <c r="M2382">
        <v>-1914.6332577599999</v>
      </c>
      <c r="N2382">
        <v>1</v>
      </c>
      <c r="O2382">
        <v>-1914.6332577599999</v>
      </c>
      <c r="P2382" t="s">
        <v>614</v>
      </c>
      <c r="Q2382">
        <v>1</v>
      </c>
    </row>
    <row r="2383" spans="1:17" hidden="1">
      <c r="A2383" t="s">
        <v>997</v>
      </c>
      <c r="B2383" t="s">
        <v>516</v>
      </c>
      <c r="C2383" t="s">
        <v>259</v>
      </c>
      <c r="D2383" t="s">
        <v>332</v>
      </c>
      <c r="E2383" t="s">
        <v>103</v>
      </c>
      <c r="F2383">
        <v>40700</v>
      </c>
      <c r="G2383" t="s">
        <v>784</v>
      </c>
      <c r="I2383" t="s">
        <v>130</v>
      </c>
      <c r="J2383">
        <v>2026</v>
      </c>
      <c r="K2383">
        <v>5</v>
      </c>
      <c r="L2383" t="s">
        <v>95</v>
      </c>
      <c r="M2383">
        <v>-282.36062159999994</v>
      </c>
      <c r="N2383">
        <v>1</v>
      </c>
      <c r="O2383">
        <v>-282.36062159999994</v>
      </c>
      <c r="P2383" t="s">
        <v>614</v>
      </c>
      <c r="Q2383">
        <v>1</v>
      </c>
    </row>
    <row r="2384" spans="1:17" hidden="1">
      <c r="A2384" t="s">
        <v>997</v>
      </c>
      <c r="B2384" t="s">
        <v>517</v>
      </c>
      <c r="C2384" t="s">
        <v>259</v>
      </c>
      <c r="D2384" t="s">
        <v>332</v>
      </c>
      <c r="E2384" t="s">
        <v>103</v>
      </c>
      <c r="F2384">
        <v>40700</v>
      </c>
      <c r="G2384" t="s">
        <v>784</v>
      </c>
      <c r="I2384" t="s">
        <v>130</v>
      </c>
      <c r="J2384">
        <v>2026</v>
      </c>
      <c r="K2384">
        <v>5</v>
      </c>
      <c r="L2384" t="s">
        <v>95</v>
      </c>
      <c r="M2384">
        <v>-671.03533727999991</v>
      </c>
      <c r="N2384">
        <v>1</v>
      </c>
      <c r="O2384">
        <v>-671.03533727999991</v>
      </c>
      <c r="P2384" t="s">
        <v>614</v>
      </c>
      <c r="Q2384">
        <v>1</v>
      </c>
    </row>
    <row r="2385" spans="1:17" hidden="1">
      <c r="A2385" t="s">
        <v>2305</v>
      </c>
      <c r="B2385" t="s">
        <v>518</v>
      </c>
      <c r="C2385" t="s">
        <v>108</v>
      </c>
      <c r="D2385" t="s">
        <v>332</v>
      </c>
      <c r="E2385" t="s">
        <v>103</v>
      </c>
      <c r="F2385">
        <v>40700</v>
      </c>
      <c r="G2385" t="s">
        <v>784</v>
      </c>
      <c r="I2385" t="s">
        <v>130</v>
      </c>
      <c r="J2385">
        <v>2026</v>
      </c>
      <c r="K2385">
        <v>5</v>
      </c>
      <c r="L2385" t="s">
        <v>95</v>
      </c>
      <c r="M2385">
        <v>-4545.6742587600002</v>
      </c>
      <c r="N2385">
        <v>1</v>
      </c>
      <c r="O2385">
        <v>-4545.6742587600002</v>
      </c>
      <c r="P2385" t="s">
        <v>614</v>
      </c>
      <c r="Q2385">
        <v>1</v>
      </c>
    </row>
    <row r="2386" spans="1:17" hidden="1">
      <c r="A2386" t="s">
        <v>879</v>
      </c>
      <c r="B2386" t="s">
        <v>519</v>
      </c>
      <c r="C2386" t="s">
        <v>133</v>
      </c>
      <c r="D2386" t="s">
        <v>332</v>
      </c>
      <c r="E2386" t="s">
        <v>103</v>
      </c>
      <c r="F2386">
        <v>40700</v>
      </c>
      <c r="G2386" t="s">
        <v>784</v>
      </c>
      <c r="I2386" t="s">
        <v>130</v>
      </c>
      <c r="J2386">
        <v>2026</v>
      </c>
      <c r="K2386">
        <v>5</v>
      </c>
      <c r="L2386" t="s">
        <v>95</v>
      </c>
      <c r="M2386">
        <v>-96.696992159999994</v>
      </c>
      <c r="N2386">
        <v>1</v>
      </c>
      <c r="O2386">
        <v>-96.696992159999994</v>
      </c>
      <c r="P2386" t="s">
        <v>614</v>
      </c>
      <c r="Q2386">
        <v>1</v>
      </c>
    </row>
    <row r="2387" spans="1:17" hidden="1">
      <c r="A2387" t="s">
        <v>2530</v>
      </c>
      <c r="B2387" t="s">
        <v>289</v>
      </c>
      <c r="C2387" t="s">
        <v>270</v>
      </c>
      <c r="D2387" t="s">
        <v>332</v>
      </c>
      <c r="E2387" t="s">
        <v>103</v>
      </c>
      <c r="F2387">
        <v>40700</v>
      </c>
      <c r="G2387" t="s">
        <v>784</v>
      </c>
      <c r="I2387" t="s">
        <v>130</v>
      </c>
      <c r="J2387">
        <v>2026</v>
      </c>
      <c r="K2387">
        <v>5</v>
      </c>
      <c r="L2387" t="s">
        <v>95</v>
      </c>
      <c r="M2387">
        <v>-476.20699091999995</v>
      </c>
      <c r="N2387">
        <v>1</v>
      </c>
      <c r="O2387">
        <v>-476.20699091999995</v>
      </c>
      <c r="P2387" t="s">
        <v>614</v>
      </c>
      <c r="Q2387">
        <v>1</v>
      </c>
    </row>
    <row r="2388" spans="1:17" hidden="1">
      <c r="A2388" t="s">
        <v>879</v>
      </c>
      <c r="B2388" t="s">
        <v>520</v>
      </c>
      <c r="C2388" t="s">
        <v>133</v>
      </c>
      <c r="D2388" t="s">
        <v>332</v>
      </c>
      <c r="E2388" t="s">
        <v>103</v>
      </c>
      <c r="F2388">
        <v>40700</v>
      </c>
      <c r="G2388" t="s">
        <v>784</v>
      </c>
      <c r="I2388" t="s">
        <v>130</v>
      </c>
      <c r="J2388">
        <v>2026</v>
      </c>
      <c r="K2388">
        <v>5</v>
      </c>
      <c r="L2388" t="s">
        <v>95</v>
      </c>
      <c r="M2388">
        <v>-2112.8587138800003</v>
      </c>
      <c r="N2388">
        <v>1</v>
      </c>
      <c r="O2388">
        <v>-2112.8587138800003</v>
      </c>
      <c r="P2388" t="s">
        <v>614</v>
      </c>
      <c r="Q2388">
        <v>1</v>
      </c>
    </row>
    <row r="2389" spans="1:17" hidden="1">
      <c r="A2389" t="s">
        <v>2305</v>
      </c>
      <c r="B2389" t="s">
        <v>521</v>
      </c>
      <c r="C2389" t="s">
        <v>108</v>
      </c>
      <c r="D2389" t="s">
        <v>332</v>
      </c>
      <c r="E2389" t="s">
        <v>103</v>
      </c>
      <c r="F2389">
        <v>40700</v>
      </c>
      <c r="G2389" t="s">
        <v>784</v>
      </c>
      <c r="I2389" t="s">
        <v>130</v>
      </c>
      <c r="J2389">
        <v>2026</v>
      </c>
      <c r="K2389">
        <v>5</v>
      </c>
      <c r="L2389" t="s">
        <v>95</v>
      </c>
      <c r="M2389">
        <v>-1935.38626884</v>
      </c>
      <c r="N2389">
        <v>1</v>
      </c>
      <c r="O2389">
        <v>-1935.38626884</v>
      </c>
      <c r="P2389" t="s">
        <v>614</v>
      </c>
      <c r="Q2389">
        <v>1</v>
      </c>
    </row>
    <row r="2390" spans="1:17" hidden="1">
      <c r="A2390" t="s">
        <v>2305</v>
      </c>
      <c r="B2390" t="s">
        <v>356</v>
      </c>
      <c r="C2390" t="s">
        <v>108</v>
      </c>
      <c r="D2390" t="s">
        <v>332</v>
      </c>
      <c r="E2390" t="s">
        <v>103</v>
      </c>
      <c r="F2390">
        <v>40700</v>
      </c>
      <c r="G2390" t="s">
        <v>784</v>
      </c>
      <c r="I2390" t="s">
        <v>130</v>
      </c>
      <c r="J2390">
        <v>2026</v>
      </c>
      <c r="K2390">
        <v>5</v>
      </c>
      <c r="L2390" t="s">
        <v>95</v>
      </c>
      <c r="M2390">
        <v>-2163.2097675600003</v>
      </c>
      <c r="N2390">
        <v>1</v>
      </c>
      <c r="O2390">
        <v>-2163.2097675600003</v>
      </c>
      <c r="P2390" t="s">
        <v>614</v>
      </c>
      <c r="Q2390">
        <v>1</v>
      </c>
    </row>
    <row r="2391" spans="1:17" hidden="1">
      <c r="A2391" t="s">
        <v>997</v>
      </c>
      <c r="B2391" t="s">
        <v>522</v>
      </c>
      <c r="C2391" t="s">
        <v>259</v>
      </c>
      <c r="D2391" t="s">
        <v>332</v>
      </c>
      <c r="E2391" t="s">
        <v>103</v>
      </c>
      <c r="F2391">
        <v>40700</v>
      </c>
      <c r="G2391" t="s">
        <v>784</v>
      </c>
      <c r="I2391" t="s">
        <v>130</v>
      </c>
      <c r="J2391">
        <v>2026</v>
      </c>
      <c r="K2391">
        <v>5</v>
      </c>
      <c r="L2391" t="s">
        <v>95</v>
      </c>
      <c r="M2391">
        <v>-716.58266543999991</v>
      </c>
      <c r="N2391">
        <v>1</v>
      </c>
      <c r="O2391">
        <v>-716.58266543999991</v>
      </c>
      <c r="P2391" t="s">
        <v>614</v>
      </c>
      <c r="Q2391">
        <v>1</v>
      </c>
    </row>
    <row r="2392" spans="1:17" hidden="1">
      <c r="A2392" t="s">
        <v>879</v>
      </c>
      <c r="B2392" t="s">
        <v>523</v>
      </c>
      <c r="C2392" t="s">
        <v>133</v>
      </c>
      <c r="D2392" t="s">
        <v>332</v>
      </c>
      <c r="E2392" t="s">
        <v>103</v>
      </c>
      <c r="F2392">
        <v>40700</v>
      </c>
      <c r="G2392" t="s">
        <v>784</v>
      </c>
      <c r="I2392" t="s">
        <v>130</v>
      </c>
      <c r="J2392">
        <v>2026</v>
      </c>
      <c r="K2392">
        <v>5</v>
      </c>
      <c r="L2392" t="s">
        <v>95</v>
      </c>
      <c r="M2392">
        <v>-8220.445868159999</v>
      </c>
      <c r="N2392">
        <v>1</v>
      </c>
      <c r="O2392">
        <v>-8220.445868159999</v>
      </c>
      <c r="P2392" t="s">
        <v>614</v>
      </c>
      <c r="Q2392">
        <v>1</v>
      </c>
    </row>
    <row r="2393" spans="1:17" hidden="1">
      <c r="A2393" t="s">
        <v>879</v>
      </c>
      <c r="B2393" t="s">
        <v>524</v>
      </c>
      <c r="C2393" t="s">
        <v>133</v>
      </c>
      <c r="D2393" t="s">
        <v>332</v>
      </c>
      <c r="E2393" t="s">
        <v>103</v>
      </c>
      <c r="F2393">
        <v>40700</v>
      </c>
      <c r="G2393" t="s">
        <v>784</v>
      </c>
      <c r="I2393" t="s">
        <v>130</v>
      </c>
      <c r="J2393">
        <v>2026</v>
      </c>
      <c r="K2393">
        <v>5</v>
      </c>
      <c r="L2393" t="s">
        <v>95</v>
      </c>
      <c r="M2393">
        <v>-3457.5399514800001</v>
      </c>
      <c r="N2393">
        <v>1</v>
      </c>
      <c r="O2393">
        <v>-3457.5399514800001</v>
      </c>
      <c r="P2393" t="s">
        <v>614</v>
      </c>
      <c r="Q2393">
        <v>1</v>
      </c>
    </row>
    <row r="2394" spans="1:17" hidden="1">
      <c r="A2394" t="s">
        <v>2530</v>
      </c>
      <c r="B2394" t="s">
        <v>525</v>
      </c>
      <c r="C2394" t="s">
        <v>270</v>
      </c>
      <c r="D2394" t="s">
        <v>332</v>
      </c>
      <c r="E2394" t="s">
        <v>103</v>
      </c>
      <c r="F2394">
        <v>40700</v>
      </c>
      <c r="G2394" t="s">
        <v>784</v>
      </c>
      <c r="I2394" t="s">
        <v>130</v>
      </c>
      <c r="J2394">
        <v>2026</v>
      </c>
      <c r="K2394">
        <v>5</v>
      </c>
      <c r="L2394" t="s">
        <v>95</v>
      </c>
      <c r="M2394">
        <v>-7852.8679761599997</v>
      </c>
      <c r="N2394">
        <v>1</v>
      </c>
      <c r="O2394">
        <v>-7852.8679761599997</v>
      </c>
      <c r="P2394" t="s">
        <v>614</v>
      </c>
      <c r="Q2394">
        <v>1</v>
      </c>
    </row>
    <row r="2395" spans="1:17" hidden="1">
      <c r="A2395" t="s">
        <v>2530</v>
      </c>
      <c r="B2395" t="s">
        <v>526</v>
      </c>
      <c r="C2395" t="s">
        <v>270</v>
      </c>
      <c r="D2395" t="s">
        <v>332</v>
      </c>
      <c r="E2395" t="s">
        <v>103</v>
      </c>
      <c r="F2395">
        <v>40700</v>
      </c>
      <c r="G2395" t="s">
        <v>784</v>
      </c>
      <c r="I2395" t="s">
        <v>130</v>
      </c>
      <c r="J2395">
        <v>2026</v>
      </c>
      <c r="K2395">
        <v>5</v>
      </c>
      <c r="L2395" t="s">
        <v>95</v>
      </c>
      <c r="M2395">
        <v>-678.51597564000008</v>
      </c>
      <c r="N2395">
        <v>1</v>
      </c>
      <c r="O2395">
        <v>-678.51597564000008</v>
      </c>
      <c r="P2395" t="s">
        <v>614</v>
      </c>
      <c r="Q2395">
        <v>1</v>
      </c>
    </row>
    <row r="2396" spans="1:17" hidden="1">
      <c r="A2396" t="s">
        <v>2530</v>
      </c>
      <c r="B2396" t="s">
        <v>357</v>
      </c>
      <c r="C2396" t="s">
        <v>270</v>
      </c>
      <c r="D2396" t="s">
        <v>332</v>
      </c>
      <c r="E2396" t="s">
        <v>103</v>
      </c>
      <c r="F2396">
        <v>40700</v>
      </c>
      <c r="G2396" t="s">
        <v>784</v>
      </c>
      <c r="I2396" t="s">
        <v>130</v>
      </c>
      <c r="J2396">
        <v>2026</v>
      </c>
      <c r="K2396">
        <v>5</v>
      </c>
      <c r="L2396" t="s">
        <v>95</v>
      </c>
      <c r="M2396">
        <v>-593.04416327999991</v>
      </c>
      <c r="N2396">
        <v>1</v>
      </c>
      <c r="O2396">
        <v>-593.04416327999991</v>
      </c>
      <c r="P2396" t="s">
        <v>614</v>
      </c>
      <c r="Q2396">
        <v>1</v>
      </c>
    </row>
    <row r="2397" spans="1:17" hidden="1">
      <c r="A2397" t="s">
        <v>2530</v>
      </c>
      <c r="B2397" t="s">
        <v>291</v>
      </c>
      <c r="C2397" t="s">
        <v>270</v>
      </c>
      <c r="D2397" t="s">
        <v>332</v>
      </c>
      <c r="E2397" t="s">
        <v>103</v>
      </c>
      <c r="F2397">
        <v>40700</v>
      </c>
      <c r="G2397" t="s">
        <v>784</v>
      </c>
      <c r="I2397" t="s">
        <v>130</v>
      </c>
      <c r="J2397">
        <v>2026</v>
      </c>
      <c r="K2397">
        <v>5</v>
      </c>
      <c r="L2397" t="s">
        <v>95</v>
      </c>
      <c r="M2397">
        <v>-2583.4597498799999</v>
      </c>
      <c r="N2397">
        <v>1</v>
      </c>
      <c r="O2397">
        <v>-2583.4597498799999</v>
      </c>
      <c r="P2397" t="s">
        <v>614</v>
      </c>
      <c r="Q2397">
        <v>1</v>
      </c>
    </row>
    <row r="2398" spans="1:17" hidden="1">
      <c r="A2398" t="s">
        <v>2305</v>
      </c>
      <c r="B2398" t="s">
        <v>527</v>
      </c>
      <c r="C2398" t="s">
        <v>108</v>
      </c>
      <c r="D2398" t="s">
        <v>332</v>
      </c>
      <c r="E2398" t="s">
        <v>103</v>
      </c>
      <c r="F2398">
        <v>40700</v>
      </c>
      <c r="G2398" t="s">
        <v>784</v>
      </c>
      <c r="I2398" t="s">
        <v>130</v>
      </c>
      <c r="J2398">
        <v>2026</v>
      </c>
      <c r="K2398">
        <v>5</v>
      </c>
      <c r="L2398" t="s">
        <v>95</v>
      </c>
      <c r="M2398">
        <v>-468.04837823999998</v>
      </c>
      <c r="N2398">
        <v>1</v>
      </c>
      <c r="O2398">
        <v>-468.04837823999998</v>
      </c>
      <c r="P2398" t="s">
        <v>614</v>
      </c>
      <c r="Q2398">
        <v>1</v>
      </c>
    </row>
    <row r="2399" spans="1:17" hidden="1">
      <c r="A2399" t="s">
        <v>2530</v>
      </c>
      <c r="B2399" t="s">
        <v>528</v>
      </c>
      <c r="C2399" t="s">
        <v>270</v>
      </c>
      <c r="D2399" t="s">
        <v>332</v>
      </c>
      <c r="E2399" t="s">
        <v>103</v>
      </c>
      <c r="F2399">
        <v>40700</v>
      </c>
      <c r="G2399" t="s">
        <v>784</v>
      </c>
      <c r="I2399" t="s">
        <v>130</v>
      </c>
      <c r="J2399">
        <v>2026</v>
      </c>
      <c r="K2399">
        <v>5</v>
      </c>
      <c r="L2399" t="s">
        <v>95</v>
      </c>
      <c r="M2399">
        <v>-463.16382660000011</v>
      </c>
      <c r="N2399">
        <v>1</v>
      </c>
      <c r="O2399">
        <v>-463.16382660000011</v>
      </c>
      <c r="P2399" t="s">
        <v>614</v>
      </c>
      <c r="Q2399">
        <v>1</v>
      </c>
    </row>
    <row r="2400" spans="1:17" hidden="1">
      <c r="A2400" t="s">
        <v>2530</v>
      </c>
      <c r="B2400" t="s">
        <v>293</v>
      </c>
      <c r="C2400" t="s">
        <v>270</v>
      </c>
      <c r="D2400" t="s">
        <v>332</v>
      </c>
      <c r="E2400" t="s">
        <v>103</v>
      </c>
      <c r="F2400">
        <v>40700</v>
      </c>
      <c r="G2400" t="s">
        <v>784</v>
      </c>
      <c r="I2400" t="s">
        <v>130</v>
      </c>
      <c r="J2400">
        <v>2026</v>
      </c>
      <c r="K2400">
        <v>5</v>
      </c>
      <c r="L2400" t="s">
        <v>95</v>
      </c>
      <c r="M2400">
        <v>-435.14249652000007</v>
      </c>
      <c r="N2400">
        <v>1</v>
      </c>
      <c r="O2400">
        <v>-435.14249652000007</v>
      </c>
      <c r="P2400" t="s">
        <v>614</v>
      </c>
      <c r="Q2400">
        <v>1</v>
      </c>
    </row>
    <row r="2401" spans="1:17" hidden="1">
      <c r="A2401" t="s">
        <v>2305</v>
      </c>
      <c r="B2401" t="s">
        <v>361</v>
      </c>
      <c r="C2401" t="s">
        <v>108</v>
      </c>
      <c r="D2401" t="s">
        <v>332</v>
      </c>
      <c r="E2401" t="s">
        <v>103</v>
      </c>
      <c r="F2401">
        <v>40700</v>
      </c>
      <c r="G2401" t="s">
        <v>784</v>
      </c>
      <c r="I2401" t="s">
        <v>130</v>
      </c>
      <c r="J2401">
        <v>2026</v>
      </c>
      <c r="K2401">
        <v>5</v>
      </c>
      <c r="L2401" t="s">
        <v>95</v>
      </c>
      <c r="M2401">
        <v>-610.51949423999997</v>
      </c>
      <c r="N2401">
        <v>1</v>
      </c>
      <c r="O2401">
        <v>-610.51949423999997</v>
      </c>
      <c r="P2401" t="s">
        <v>614</v>
      </c>
      <c r="Q2401">
        <v>1</v>
      </c>
    </row>
    <row r="2402" spans="1:17" hidden="1">
      <c r="A2402" t="s">
        <v>2530</v>
      </c>
      <c r="B2402" t="s">
        <v>529</v>
      </c>
      <c r="C2402" t="s">
        <v>270</v>
      </c>
      <c r="D2402" t="s">
        <v>332</v>
      </c>
      <c r="E2402" t="s">
        <v>103</v>
      </c>
      <c r="F2402">
        <v>40700</v>
      </c>
      <c r="G2402" t="s">
        <v>784</v>
      </c>
      <c r="I2402" t="s">
        <v>130</v>
      </c>
      <c r="J2402">
        <v>2026</v>
      </c>
      <c r="K2402">
        <v>5</v>
      </c>
      <c r="L2402" t="s">
        <v>95</v>
      </c>
      <c r="M2402">
        <v>-1876.2094853999997</v>
      </c>
      <c r="N2402">
        <v>1</v>
      </c>
      <c r="O2402">
        <v>-1876.2094853999997</v>
      </c>
      <c r="P2402" t="s">
        <v>614</v>
      </c>
      <c r="Q2402">
        <v>1</v>
      </c>
    </row>
    <row r="2403" spans="1:17" hidden="1">
      <c r="A2403" t="s">
        <v>2530</v>
      </c>
      <c r="B2403" t="s">
        <v>530</v>
      </c>
      <c r="C2403" t="s">
        <v>270</v>
      </c>
      <c r="D2403" t="s">
        <v>332</v>
      </c>
      <c r="E2403" t="s">
        <v>103</v>
      </c>
      <c r="F2403">
        <v>40700</v>
      </c>
      <c r="G2403" t="s">
        <v>784</v>
      </c>
      <c r="I2403" t="s">
        <v>130</v>
      </c>
      <c r="J2403">
        <v>2026</v>
      </c>
      <c r="K2403">
        <v>5</v>
      </c>
      <c r="L2403" t="s">
        <v>95</v>
      </c>
      <c r="M2403">
        <v>-324.64715868000002</v>
      </c>
      <c r="N2403">
        <v>1</v>
      </c>
      <c r="O2403">
        <v>-324.64715868000002</v>
      </c>
      <c r="P2403" t="s">
        <v>614</v>
      </c>
      <c r="Q2403">
        <v>1</v>
      </c>
    </row>
    <row r="2404" spans="1:17" hidden="1">
      <c r="A2404" t="s">
        <v>2530</v>
      </c>
      <c r="B2404" t="s">
        <v>531</v>
      </c>
      <c r="C2404" t="s">
        <v>270</v>
      </c>
      <c r="D2404" t="s">
        <v>332</v>
      </c>
      <c r="E2404" t="s">
        <v>103</v>
      </c>
      <c r="F2404">
        <v>40700</v>
      </c>
      <c r="G2404" t="s">
        <v>784</v>
      </c>
      <c r="I2404" t="s">
        <v>130</v>
      </c>
      <c r="J2404">
        <v>2026</v>
      </c>
      <c r="K2404">
        <v>5</v>
      </c>
      <c r="L2404" t="s">
        <v>95</v>
      </c>
      <c r="M2404">
        <v>-90.872686080000008</v>
      </c>
      <c r="N2404">
        <v>1</v>
      </c>
      <c r="O2404">
        <v>-90.872686080000008</v>
      </c>
      <c r="P2404" t="s">
        <v>614</v>
      </c>
      <c r="Q2404">
        <v>1</v>
      </c>
    </row>
    <row r="2405" spans="1:17" hidden="1">
      <c r="A2405" t="s">
        <v>2530</v>
      </c>
      <c r="B2405" t="s">
        <v>532</v>
      </c>
      <c r="C2405" t="s">
        <v>270</v>
      </c>
      <c r="D2405" t="s">
        <v>332</v>
      </c>
      <c r="E2405" t="s">
        <v>103</v>
      </c>
      <c r="F2405">
        <v>40700</v>
      </c>
      <c r="G2405" t="s">
        <v>784</v>
      </c>
      <c r="I2405" t="s">
        <v>130</v>
      </c>
      <c r="J2405">
        <v>2026</v>
      </c>
      <c r="K2405">
        <v>5</v>
      </c>
      <c r="L2405" t="s">
        <v>95</v>
      </c>
      <c r="M2405">
        <v>-374.90532264000001</v>
      </c>
      <c r="N2405">
        <v>1</v>
      </c>
      <c r="O2405">
        <v>-374.90532264000001</v>
      </c>
      <c r="P2405" t="s">
        <v>614</v>
      </c>
      <c r="Q2405">
        <v>1</v>
      </c>
    </row>
    <row r="2406" spans="1:17" hidden="1">
      <c r="A2406" t="s">
        <v>2530</v>
      </c>
      <c r="B2406" t="s">
        <v>533</v>
      </c>
      <c r="C2406" t="s">
        <v>270</v>
      </c>
      <c r="D2406" t="s">
        <v>332</v>
      </c>
      <c r="E2406" t="s">
        <v>103</v>
      </c>
      <c r="F2406">
        <v>40700</v>
      </c>
      <c r="G2406" t="s">
        <v>784</v>
      </c>
      <c r="I2406" t="s">
        <v>130</v>
      </c>
      <c r="J2406">
        <v>2026</v>
      </c>
      <c r="K2406">
        <v>5</v>
      </c>
      <c r="L2406" t="s">
        <v>95</v>
      </c>
      <c r="M2406">
        <v>-709.26006023999992</v>
      </c>
      <c r="N2406">
        <v>1</v>
      </c>
      <c r="O2406">
        <v>-709.26006023999992</v>
      </c>
      <c r="P2406" t="s">
        <v>614</v>
      </c>
      <c r="Q2406">
        <v>1</v>
      </c>
    </row>
    <row r="2407" spans="1:17" hidden="1">
      <c r="A2407" t="s">
        <v>2660</v>
      </c>
      <c r="B2407" t="s">
        <v>534</v>
      </c>
      <c r="C2407" t="s">
        <v>305</v>
      </c>
      <c r="D2407" t="s">
        <v>332</v>
      </c>
      <c r="E2407" t="s">
        <v>103</v>
      </c>
      <c r="F2407">
        <v>40700</v>
      </c>
      <c r="G2407" t="s">
        <v>784</v>
      </c>
      <c r="I2407" t="s">
        <v>130</v>
      </c>
      <c r="J2407">
        <v>2026</v>
      </c>
      <c r="K2407">
        <v>5</v>
      </c>
      <c r="L2407" t="s">
        <v>95</v>
      </c>
      <c r="M2407">
        <v>-1997.9336221200001</v>
      </c>
      <c r="N2407">
        <v>1</v>
      </c>
      <c r="O2407">
        <v>-1997.9336221200001</v>
      </c>
      <c r="P2407" t="s">
        <v>614</v>
      </c>
      <c r="Q2407">
        <v>1</v>
      </c>
    </row>
    <row r="2408" spans="1:17" hidden="1">
      <c r="A2408" t="s">
        <v>2660</v>
      </c>
      <c r="B2408" t="s">
        <v>535</v>
      </c>
      <c r="C2408" t="s">
        <v>305</v>
      </c>
      <c r="D2408" t="s">
        <v>332</v>
      </c>
      <c r="E2408" t="s">
        <v>103</v>
      </c>
      <c r="F2408">
        <v>40700</v>
      </c>
      <c r="G2408" t="s">
        <v>784</v>
      </c>
      <c r="I2408" t="s">
        <v>130</v>
      </c>
      <c r="J2408">
        <v>2026</v>
      </c>
      <c r="K2408">
        <v>5</v>
      </c>
      <c r="L2408" t="s">
        <v>95</v>
      </c>
      <c r="M2408">
        <v>-8891.1265356000004</v>
      </c>
      <c r="N2408">
        <v>1</v>
      </c>
      <c r="O2408">
        <v>-8891.1265356000004</v>
      </c>
      <c r="P2408" t="s">
        <v>614</v>
      </c>
      <c r="Q2408">
        <v>1</v>
      </c>
    </row>
    <row r="2409" spans="1:17" hidden="1">
      <c r="A2409" t="s">
        <v>2660</v>
      </c>
      <c r="B2409" t="s">
        <v>536</v>
      </c>
      <c r="C2409" t="s">
        <v>305</v>
      </c>
      <c r="D2409" t="s">
        <v>332</v>
      </c>
      <c r="E2409" t="s">
        <v>103</v>
      </c>
      <c r="F2409">
        <v>40700</v>
      </c>
      <c r="G2409" t="s">
        <v>784</v>
      </c>
      <c r="I2409" t="s">
        <v>130</v>
      </c>
      <c r="J2409">
        <v>2026</v>
      </c>
      <c r="K2409">
        <v>5</v>
      </c>
      <c r="L2409" t="s">
        <v>95</v>
      </c>
      <c r="M2409">
        <v>-5496.3197168399993</v>
      </c>
      <c r="N2409">
        <v>1</v>
      </c>
      <c r="O2409">
        <v>-5496.3197168399993</v>
      </c>
      <c r="P2409" t="s">
        <v>614</v>
      </c>
      <c r="Q2409">
        <v>1</v>
      </c>
    </row>
    <row r="2410" spans="1:17" hidden="1">
      <c r="A2410" t="s">
        <v>2660</v>
      </c>
      <c r="B2410" t="s">
        <v>537</v>
      </c>
      <c r="C2410" t="s">
        <v>305</v>
      </c>
      <c r="D2410" t="s">
        <v>332</v>
      </c>
      <c r="E2410" t="s">
        <v>103</v>
      </c>
      <c r="F2410">
        <v>40700</v>
      </c>
      <c r="G2410" t="s">
        <v>784</v>
      </c>
      <c r="I2410" t="s">
        <v>130</v>
      </c>
      <c r="J2410">
        <v>2026</v>
      </c>
      <c r="K2410">
        <v>5</v>
      </c>
      <c r="L2410" t="s">
        <v>95</v>
      </c>
      <c r="M2410">
        <v>-6742.8840765600007</v>
      </c>
      <c r="N2410">
        <v>1</v>
      </c>
      <c r="O2410">
        <v>-6742.8840765600007</v>
      </c>
      <c r="P2410" t="s">
        <v>614</v>
      </c>
      <c r="Q2410">
        <v>1</v>
      </c>
    </row>
    <row r="2411" spans="1:17" hidden="1">
      <c r="A2411" t="s">
        <v>2660</v>
      </c>
      <c r="B2411" t="s">
        <v>538</v>
      </c>
      <c r="C2411" t="s">
        <v>305</v>
      </c>
      <c r="D2411" t="s">
        <v>332</v>
      </c>
      <c r="E2411" t="s">
        <v>103</v>
      </c>
      <c r="F2411">
        <v>40700</v>
      </c>
      <c r="G2411" t="s">
        <v>784</v>
      </c>
      <c r="I2411" t="s">
        <v>130</v>
      </c>
      <c r="J2411">
        <v>2026</v>
      </c>
      <c r="K2411">
        <v>5</v>
      </c>
      <c r="L2411" t="s">
        <v>95</v>
      </c>
      <c r="M2411">
        <v>-1059.8113872000001</v>
      </c>
      <c r="N2411">
        <v>1</v>
      </c>
      <c r="O2411">
        <v>-1059.8113872000001</v>
      </c>
      <c r="P2411" t="s">
        <v>614</v>
      </c>
      <c r="Q2411">
        <v>1</v>
      </c>
    </row>
    <row r="2412" spans="1:17" hidden="1">
      <c r="A2412" t="s">
        <v>2660</v>
      </c>
      <c r="B2412" t="s">
        <v>539</v>
      </c>
      <c r="C2412" t="s">
        <v>305</v>
      </c>
      <c r="D2412" t="s">
        <v>332</v>
      </c>
      <c r="E2412" t="s">
        <v>103</v>
      </c>
      <c r="F2412">
        <v>40700</v>
      </c>
      <c r="G2412" t="s">
        <v>784</v>
      </c>
      <c r="I2412" t="s">
        <v>130</v>
      </c>
      <c r="J2412">
        <v>2026</v>
      </c>
      <c r="K2412">
        <v>5</v>
      </c>
      <c r="L2412" t="s">
        <v>95</v>
      </c>
      <c r="M2412">
        <v>-159.41806128000002</v>
      </c>
      <c r="N2412">
        <v>1</v>
      </c>
      <c r="O2412">
        <v>-159.41806128000002</v>
      </c>
      <c r="P2412" t="s">
        <v>614</v>
      </c>
      <c r="Q2412">
        <v>1</v>
      </c>
    </row>
    <row r="2413" spans="1:17" hidden="1">
      <c r="A2413" t="s">
        <v>2660</v>
      </c>
      <c r="B2413" t="s">
        <v>540</v>
      </c>
      <c r="C2413" t="s">
        <v>305</v>
      </c>
      <c r="D2413" t="s">
        <v>332</v>
      </c>
      <c r="E2413" t="s">
        <v>103</v>
      </c>
      <c r="F2413">
        <v>40700</v>
      </c>
      <c r="G2413" t="s">
        <v>784</v>
      </c>
      <c r="I2413" t="s">
        <v>130</v>
      </c>
      <c r="J2413">
        <v>2026</v>
      </c>
      <c r="K2413">
        <v>5</v>
      </c>
      <c r="L2413" t="s">
        <v>95</v>
      </c>
      <c r="M2413">
        <v>-57.265909199999996</v>
      </c>
      <c r="N2413">
        <v>1</v>
      </c>
      <c r="O2413">
        <v>-57.265909199999996</v>
      </c>
      <c r="P2413" t="s">
        <v>614</v>
      </c>
      <c r="Q2413">
        <v>1</v>
      </c>
    </row>
    <row r="2414" spans="1:17" hidden="1">
      <c r="A2414" t="s">
        <v>2660</v>
      </c>
      <c r="B2414" t="s">
        <v>541</v>
      </c>
      <c r="C2414" t="s">
        <v>305</v>
      </c>
      <c r="D2414" t="s">
        <v>332</v>
      </c>
      <c r="E2414" t="s">
        <v>103</v>
      </c>
      <c r="F2414">
        <v>40700</v>
      </c>
      <c r="G2414" t="s">
        <v>784</v>
      </c>
      <c r="I2414" t="s">
        <v>130</v>
      </c>
      <c r="J2414">
        <v>2026</v>
      </c>
      <c r="K2414">
        <v>5</v>
      </c>
      <c r="L2414" t="s">
        <v>95</v>
      </c>
      <c r="M2414">
        <v>-3511.3074166799997</v>
      </c>
      <c r="N2414">
        <v>1</v>
      </c>
      <c r="O2414">
        <v>-3511.3074166799997</v>
      </c>
      <c r="P2414" t="s">
        <v>614</v>
      </c>
      <c r="Q2414">
        <v>1</v>
      </c>
    </row>
    <row r="2415" spans="1:17" hidden="1">
      <c r="A2415" t="s">
        <v>2660</v>
      </c>
      <c r="B2415" t="s">
        <v>542</v>
      </c>
      <c r="C2415" t="s">
        <v>305</v>
      </c>
      <c r="D2415" t="s">
        <v>332</v>
      </c>
      <c r="E2415" t="s">
        <v>103</v>
      </c>
      <c r="F2415">
        <v>40700</v>
      </c>
      <c r="G2415" t="s">
        <v>784</v>
      </c>
      <c r="I2415" t="s">
        <v>130</v>
      </c>
      <c r="J2415">
        <v>2026</v>
      </c>
      <c r="K2415">
        <v>5</v>
      </c>
      <c r="L2415" t="s">
        <v>95</v>
      </c>
      <c r="M2415">
        <v>-287.66860559999998</v>
      </c>
      <c r="N2415">
        <v>1</v>
      </c>
      <c r="O2415">
        <v>-287.66860559999998</v>
      </c>
      <c r="P2415" t="s">
        <v>614</v>
      </c>
      <c r="Q2415">
        <v>1</v>
      </c>
    </row>
    <row r="2416" spans="1:17" hidden="1">
      <c r="A2416" t="s">
        <v>2660</v>
      </c>
      <c r="B2416" t="s">
        <v>543</v>
      </c>
      <c r="C2416" t="s">
        <v>305</v>
      </c>
      <c r="D2416" t="s">
        <v>332</v>
      </c>
      <c r="E2416" t="s">
        <v>103</v>
      </c>
      <c r="F2416">
        <v>40700</v>
      </c>
      <c r="G2416" t="s">
        <v>784</v>
      </c>
      <c r="I2416" t="s">
        <v>130</v>
      </c>
      <c r="J2416">
        <v>2026</v>
      </c>
      <c r="K2416">
        <v>5</v>
      </c>
      <c r="L2416" t="s">
        <v>95</v>
      </c>
      <c r="M2416">
        <v>-75.222577799999996</v>
      </c>
      <c r="N2416">
        <v>1</v>
      </c>
      <c r="O2416">
        <v>-75.222577799999996</v>
      </c>
      <c r="P2416" t="s">
        <v>614</v>
      </c>
      <c r="Q2416">
        <v>1</v>
      </c>
    </row>
    <row r="2417" spans="1:17" hidden="1">
      <c r="A2417" t="s">
        <v>2461</v>
      </c>
      <c r="B2417" t="s">
        <v>544</v>
      </c>
      <c r="C2417" t="s">
        <v>545</v>
      </c>
      <c r="D2417" t="s">
        <v>332</v>
      </c>
      <c r="E2417" t="s">
        <v>103</v>
      </c>
      <c r="F2417">
        <v>40700</v>
      </c>
      <c r="G2417" t="s">
        <v>784</v>
      </c>
      <c r="I2417" t="s">
        <v>399</v>
      </c>
      <c r="J2417">
        <v>2026</v>
      </c>
      <c r="K2417">
        <v>5</v>
      </c>
      <c r="L2417" t="s">
        <v>95</v>
      </c>
      <c r="M2417">
        <v>-4998.5514536399996</v>
      </c>
      <c r="N2417">
        <v>1</v>
      </c>
      <c r="O2417">
        <v>-4998.5514536399996</v>
      </c>
      <c r="P2417" t="s">
        <v>614</v>
      </c>
      <c r="Q2417">
        <v>1</v>
      </c>
    </row>
    <row r="2418" spans="1:17" hidden="1">
      <c r="A2418" t="s">
        <v>2660</v>
      </c>
      <c r="B2418" t="s">
        <v>546</v>
      </c>
      <c r="C2418" t="s">
        <v>305</v>
      </c>
      <c r="D2418" t="s">
        <v>332</v>
      </c>
      <c r="E2418" t="s">
        <v>103</v>
      </c>
      <c r="F2418">
        <v>40700</v>
      </c>
      <c r="G2418" t="s">
        <v>784</v>
      </c>
      <c r="I2418" t="s">
        <v>130</v>
      </c>
      <c r="J2418">
        <v>2026</v>
      </c>
      <c r="K2418">
        <v>5</v>
      </c>
      <c r="L2418" t="s">
        <v>95</v>
      </c>
      <c r="M2418">
        <v>-135.45733895999999</v>
      </c>
      <c r="N2418">
        <v>1</v>
      </c>
      <c r="O2418">
        <v>-135.45733895999999</v>
      </c>
      <c r="P2418" t="s">
        <v>614</v>
      </c>
      <c r="Q2418">
        <v>1</v>
      </c>
    </row>
    <row r="2419" spans="1:17" hidden="1">
      <c r="A2419" t="s">
        <v>2660</v>
      </c>
      <c r="B2419" t="s">
        <v>547</v>
      </c>
      <c r="C2419" t="s">
        <v>305</v>
      </c>
      <c r="D2419" t="s">
        <v>332</v>
      </c>
      <c r="E2419" t="s">
        <v>103</v>
      </c>
      <c r="F2419">
        <v>40700</v>
      </c>
      <c r="G2419" t="s">
        <v>784</v>
      </c>
      <c r="I2419" t="s">
        <v>130</v>
      </c>
      <c r="J2419">
        <v>2026</v>
      </c>
      <c r="K2419">
        <v>5</v>
      </c>
      <c r="L2419" t="s">
        <v>95</v>
      </c>
      <c r="M2419">
        <v>-114.92750447999998</v>
      </c>
      <c r="N2419">
        <v>1</v>
      </c>
      <c r="O2419">
        <v>-114.92750447999998</v>
      </c>
      <c r="P2419" t="s">
        <v>614</v>
      </c>
      <c r="Q2419">
        <v>1</v>
      </c>
    </row>
    <row r="2420" spans="1:17" hidden="1">
      <c r="A2420" t="s">
        <v>2511</v>
      </c>
      <c r="B2420" t="s">
        <v>548</v>
      </c>
      <c r="C2420" t="s">
        <v>436</v>
      </c>
      <c r="D2420" t="s">
        <v>332</v>
      </c>
      <c r="E2420" t="s">
        <v>103</v>
      </c>
      <c r="F2420">
        <v>40700</v>
      </c>
      <c r="G2420" t="s">
        <v>784</v>
      </c>
      <c r="I2420" t="s">
        <v>130</v>
      </c>
      <c r="J2420">
        <v>2026</v>
      </c>
      <c r="K2420">
        <v>5</v>
      </c>
      <c r="L2420" t="s">
        <v>95</v>
      </c>
      <c r="M2420">
        <v>-9411.9604019999988</v>
      </c>
      <c r="N2420">
        <v>1</v>
      </c>
      <c r="O2420">
        <v>-9411.9604019999988</v>
      </c>
      <c r="P2420" t="s">
        <v>614</v>
      </c>
      <c r="Q2420">
        <v>1</v>
      </c>
    </row>
    <row r="2421" spans="1:17" hidden="1">
      <c r="A2421" t="s">
        <v>2660</v>
      </c>
      <c r="B2421" t="s">
        <v>549</v>
      </c>
      <c r="C2421" t="s">
        <v>305</v>
      </c>
      <c r="D2421" t="s">
        <v>332</v>
      </c>
      <c r="E2421" t="s">
        <v>103</v>
      </c>
      <c r="F2421">
        <v>40700</v>
      </c>
      <c r="G2421" t="s">
        <v>784</v>
      </c>
      <c r="I2421" t="s">
        <v>130</v>
      </c>
      <c r="J2421">
        <v>2026</v>
      </c>
      <c r="K2421">
        <v>5</v>
      </c>
      <c r="L2421" t="s">
        <v>95</v>
      </c>
      <c r="M2421">
        <v>-229.10706575999998</v>
      </c>
      <c r="N2421">
        <v>1</v>
      </c>
      <c r="O2421">
        <v>-229.10706575999998</v>
      </c>
      <c r="P2421" t="s">
        <v>614</v>
      </c>
      <c r="Q2421">
        <v>1</v>
      </c>
    </row>
    <row r="2422" spans="1:17" hidden="1">
      <c r="A2422" t="s">
        <v>2660</v>
      </c>
      <c r="B2422" t="s">
        <v>550</v>
      </c>
      <c r="C2422" t="s">
        <v>305</v>
      </c>
      <c r="D2422" t="s">
        <v>332</v>
      </c>
      <c r="E2422" t="s">
        <v>103</v>
      </c>
      <c r="F2422">
        <v>40700</v>
      </c>
      <c r="G2422" t="s">
        <v>784</v>
      </c>
      <c r="I2422" t="s">
        <v>130</v>
      </c>
      <c r="J2422">
        <v>2026</v>
      </c>
      <c r="K2422">
        <v>5</v>
      </c>
      <c r="L2422" t="s">
        <v>95</v>
      </c>
      <c r="M2422">
        <v>-164.17353240000003</v>
      </c>
      <c r="N2422">
        <v>1</v>
      </c>
      <c r="O2422">
        <v>-164.17353240000003</v>
      </c>
      <c r="P2422" t="s">
        <v>614</v>
      </c>
      <c r="Q2422">
        <v>1</v>
      </c>
    </row>
    <row r="2423" spans="1:17" hidden="1">
      <c r="A2423" t="s">
        <v>2660</v>
      </c>
      <c r="B2423" t="s">
        <v>551</v>
      </c>
      <c r="C2423" t="s">
        <v>305</v>
      </c>
      <c r="D2423" t="s">
        <v>332</v>
      </c>
      <c r="E2423" t="s">
        <v>103</v>
      </c>
      <c r="F2423">
        <v>40700</v>
      </c>
      <c r="G2423" t="s">
        <v>784</v>
      </c>
      <c r="I2423" t="s">
        <v>130</v>
      </c>
      <c r="J2423">
        <v>2026</v>
      </c>
      <c r="K2423">
        <v>5</v>
      </c>
      <c r="L2423" t="s">
        <v>95</v>
      </c>
      <c r="M2423">
        <v>-414.25557948000005</v>
      </c>
      <c r="N2423">
        <v>1</v>
      </c>
      <c r="O2423">
        <v>-414.25557948000005</v>
      </c>
      <c r="P2423" t="s">
        <v>614</v>
      </c>
      <c r="Q2423">
        <v>1</v>
      </c>
    </row>
    <row r="2424" spans="1:17" hidden="1">
      <c r="A2424" t="s">
        <v>2295</v>
      </c>
      <c r="B2424" t="s">
        <v>552</v>
      </c>
      <c r="C2424" t="s">
        <v>553</v>
      </c>
      <c r="D2424" t="s">
        <v>332</v>
      </c>
      <c r="E2424" t="s">
        <v>103</v>
      </c>
      <c r="F2424">
        <v>40700</v>
      </c>
      <c r="G2424" t="s">
        <v>784</v>
      </c>
      <c r="I2424" t="s">
        <v>130</v>
      </c>
      <c r="J2424">
        <v>2026</v>
      </c>
      <c r="K2424">
        <v>5</v>
      </c>
      <c r="L2424" t="s">
        <v>95</v>
      </c>
      <c r="M2424">
        <v>-231.58854828</v>
      </c>
      <c r="N2424">
        <v>1</v>
      </c>
      <c r="O2424">
        <v>-231.58854828</v>
      </c>
      <c r="P2424" t="s">
        <v>614</v>
      </c>
      <c r="Q2424">
        <v>1</v>
      </c>
    </row>
    <row r="2425" spans="1:17" hidden="1">
      <c r="A2425" t="s">
        <v>2660</v>
      </c>
      <c r="B2425" t="s">
        <v>554</v>
      </c>
      <c r="C2425" t="s">
        <v>305</v>
      </c>
      <c r="D2425" t="s">
        <v>332</v>
      </c>
      <c r="E2425" t="s">
        <v>103</v>
      </c>
      <c r="F2425">
        <v>40700</v>
      </c>
      <c r="G2425" t="s">
        <v>784</v>
      </c>
      <c r="I2425" t="s">
        <v>130</v>
      </c>
      <c r="J2425">
        <v>2026</v>
      </c>
      <c r="K2425">
        <v>5</v>
      </c>
      <c r="L2425" t="s">
        <v>95</v>
      </c>
      <c r="M2425">
        <v>-573.85459475999994</v>
      </c>
      <c r="N2425">
        <v>1</v>
      </c>
      <c r="O2425">
        <v>-573.85459475999994</v>
      </c>
      <c r="P2425" t="s">
        <v>614</v>
      </c>
      <c r="Q2425">
        <v>1</v>
      </c>
    </row>
    <row r="2426" spans="1:17" hidden="1">
      <c r="A2426" t="s">
        <v>2660</v>
      </c>
      <c r="B2426" t="s">
        <v>555</v>
      </c>
      <c r="C2426" t="s">
        <v>305</v>
      </c>
      <c r="D2426" t="s">
        <v>332</v>
      </c>
      <c r="E2426" t="s">
        <v>103</v>
      </c>
      <c r="F2426">
        <v>40700</v>
      </c>
      <c r="G2426" t="s">
        <v>784</v>
      </c>
      <c r="I2426" t="s">
        <v>130</v>
      </c>
      <c r="J2426">
        <v>2026</v>
      </c>
      <c r="K2426">
        <v>5</v>
      </c>
      <c r="L2426" t="s">
        <v>95</v>
      </c>
      <c r="M2426">
        <v>-155.71091699999999</v>
      </c>
      <c r="N2426">
        <v>1</v>
      </c>
      <c r="O2426">
        <v>-155.71091699999999</v>
      </c>
      <c r="P2426" t="s">
        <v>614</v>
      </c>
      <c r="Q2426">
        <v>1</v>
      </c>
    </row>
    <row r="2427" spans="1:17" hidden="1">
      <c r="A2427" t="s">
        <v>2295</v>
      </c>
      <c r="B2427" t="s">
        <v>556</v>
      </c>
      <c r="C2427" t="s">
        <v>557</v>
      </c>
      <c r="D2427" t="s">
        <v>332</v>
      </c>
      <c r="E2427" t="s">
        <v>103</v>
      </c>
      <c r="F2427">
        <v>40700</v>
      </c>
      <c r="G2427" t="s">
        <v>784</v>
      </c>
      <c r="I2427" t="s">
        <v>130</v>
      </c>
      <c r="J2427">
        <v>2026</v>
      </c>
      <c r="K2427">
        <v>5</v>
      </c>
      <c r="L2427" t="s">
        <v>95</v>
      </c>
      <c r="M2427">
        <v>-27.371102039999997</v>
      </c>
      <c r="N2427">
        <v>1</v>
      </c>
      <c r="O2427">
        <v>-27.371102039999997</v>
      </c>
      <c r="P2427" t="s">
        <v>614</v>
      </c>
      <c r="Q2427">
        <v>1</v>
      </c>
    </row>
    <row r="2428" spans="1:17" hidden="1">
      <c r="A2428" t="s">
        <v>2461</v>
      </c>
      <c r="B2428" t="s">
        <v>558</v>
      </c>
      <c r="C2428" t="s">
        <v>545</v>
      </c>
      <c r="D2428" t="s">
        <v>332</v>
      </c>
      <c r="E2428" t="s">
        <v>103</v>
      </c>
      <c r="F2428">
        <v>40700</v>
      </c>
      <c r="G2428" t="s">
        <v>784</v>
      </c>
      <c r="I2428" t="s">
        <v>399</v>
      </c>
      <c r="J2428">
        <v>2026</v>
      </c>
      <c r="K2428">
        <v>5</v>
      </c>
      <c r="L2428" t="s">
        <v>95</v>
      </c>
      <c r="M2428">
        <v>-154.76874984</v>
      </c>
      <c r="N2428">
        <v>1</v>
      </c>
      <c r="O2428">
        <v>-154.76874984</v>
      </c>
      <c r="P2428" t="s">
        <v>614</v>
      </c>
      <c r="Q2428">
        <v>1</v>
      </c>
    </row>
    <row r="2429" spans="1:17" hidden="1">
      <c r="A2429" t="s">
        <v>2660</v>
      </c>
      <c r="B2429" t="s">
        <v>559</v>
      </c>
      <c r="C2429" t="s">
        <v>305</v>
      </c>
      <c r="D2429" t="s">
        <v>332</v>
      </c>
      <c r="E2429" t="s">
        <v>103</v>
      </c>
      <c r="F2429">
        <v>40700</v>
      </c>
      <c r="G2429" t="s">
        <v>784</v>
      </c>
      <c r="I2429" t="s">
        <v>130</v>
      </c>
      <c r="J2429">
        <v>2026</v>
      </c>
      <c r="K2429">
        <v>5</v>
      </c>
      <c r="L2429" t="s">
        <v>95</v>
      </c>
      <c r="M2429">
        <v>-11.864550599999999</v>
      </c>
      <c r="N2429">
        <v>1</v>
      </c>
      <c r="O2429">
        <v>-11.864550599999999</v>
      </c>
      <c r="P2429" t="s">
        <v>614</v>
      </c>
      <c r="Q2429">
        <v>1</v>
      </c>
    </row>
    <row r="2430" spans="1:17" hidden="1">
      <c r="A2430" t="s">
        <v>2295</v>
      </c>
      <c r="B2430" t="s">
        <v>560</v>
      </c>
      <c r="C2430" t="s">
        <v>561</v>
      </c>
      <c r="D2430" t="s">
        <v>332</v>
      </c>
      <c r="E2430" t="s">
        <v>103</v>
      </c>
      <c r="F2430">
        <v>40700</v>
      </c>
      <c r="G2430" t="s">
        <v>784</v>
      </c>
      <c r="I2430" t="s">
        <v>130</v>
      </c>
      <c r="J2430">
        <v>2026</v>
      </c>
      <c r="K2430">
        <v>5</v>
      </c>
      <c r="L2430" t="s">
        <v>95</v>
      </c>
      <c r="M2430">
        <v>-124.26111179999999</v>
      </c>
      <c r="N2430">
        <v>1</v>
      </c>
      <c r="O2430">
        <v>-124.26111179999999</v>
      </c>
      <c r="P2430" t="s">
        <v>614</v>
      </c>
      <c r="Q2430">
        <v>1</v>
      </c>
    </row>
    <row r="2431" spans="1:17" hidden="1">
      <c r="A2431" t="s">
        <v>2660</v>
      </c>
      <c r="B2431" t="s">
        <v>562</v>
      </c>
      <c r="C2431" t="s">
        <v>305</v>
      </c>
      <c r="D2431" t="s">
        <v>332</v>
      </c>
      <c r="E2431" t="s">
        <v>103</v>
      </c>
      <c r="F2431">
        <v>40700</v>
      </c>
      <c r="G2431" t="s">
        <v>784</v>
      </c>
      <c r="I2431" t="s">
        <v>130</v>
      </c>
      <c r="J2431">
        <v>2026</v>
      </c>
      <c r="K2431">
        <v>5</v>
      </c>
      <c r="L2431" t="s">
        <v>95</v>
      </c>
      <c r="M2431">
        <v>-908.11644263999995</v>
      </c>
      <c r="N2431">
        <v>1</v>
      </c>
      <c r="O2431">
        <v>-908.11644263999995</v>
      </c>
      <c r="P2431" t="s">
        <v>614</v>
      </c>
      <c r="Q2431">
        <v>1</v>
      </c>
    </row>
    <row r="2432" spans="1:17" hidden="1">
      <c r="A2432" t="s">
        <v>2660</v>
      </c>
      <c r="B2432" t="s">
        <v>563</v>
      </c>
      <c r="C2432" t="s">
        <v>305</v>
      </c>
      <c r="D2432" t="s">
        <v>332</v>
      </c>
      <c r="E2432" t="s">
        <v>103</v>
      </c>
      <c r="F2432">
        <v>40700</v>
      </c>
      <c r="G2432" t="s">
        <v>784</v>
      </c>
      <c r="I2432" t="s">
        <v>130</v>
      </c>
      <c r="J2432">
        <v>2026</v>
      </c>
      <c r="K2432">
        <v>5</v>
      </c>
      <c r="L2432" t="s">
        <v>95</v>
      </c>
      <c r="M2432">
        <v>-298.82502288000001</v>
      </c>
      <c r="N2432">
        <v>1</v>
      </c>
      <c r="O2432">
        <v>-298.82502288000001</v>
      </c>
      <c r="P2432" t="s">
        <v>614</v>
      </c>
      <c r="Q2432">
        <v>1</v>
      </c>
    </row>
    <row r="2433" spans="1:17" hidden="1">
      <c r="A2433" t="s">
        <v>2461</v>
      </c>
      <c r="B2433" t="s">
        <v>564</v>
      </c>
      <c r="C2433" t="s">
        <v>545</v>
      </c>
      <c r="D2433" t="s">
        <v>332</v>
      </c>
      <c r="E2433" t="s">
        <v>103</v>
      </c>
      <c r="F2433">
        <v>40700</v>
      </c>
      <c r="G2433" t="s">
        <v>784</v>
      </c>
      <c r="I2433" t="s">
        <v>399</v>
      </c>
      <c r="J2433">
        <v>2026</v>
      </c>
      <c r="K2433">
        <v>5</v>
      </c>
      <c r="L2433" t="s">
        <v>95</v>
      </c>
      <c r="M2433">
        <v>-53.194444199999992</v>
      </c>
      <c r="N2433">
        <v>1</v>
      </c>
      <c r="O2433">
        <v>-53.194444199999992</v>
      </c>
      <c r="P2433" t="s">
        <v>614</v>
      </c>
      <c r="Q2433">
        <v>1</v>
      </c>
    </row>
    <row r="2434" spans="1:17" hidden="1">
      <c r="A2434" t="s">
        <v>2660</v>
      </c>
      <c r="B2434" t="s">
        <v>565</v>
      </c>
      <c r="C2434" t="s">
        <v>305</v>
      </c>
      <c r="D2434" t="s">
        <v>332</v>
      </c>
      <c r="E2434" t="s">
        <v>103</v>
      </c>
      <c r="F2434">
        <v>40700</v>
      </c>
      <c r="G2434" t="s">
        <v>784</v>
      </c>
      <c r="I2434" t="s">
        <v>130</v>
      </c>
      <c r="J2434">
        <v>2026</v>
      </c>
      <c r="K2434">
        <v>5</v>
      </c>
      <c r="L2434" t="s">
        <v>95</v>
      </c>
      <c r="M2434">
        <v>-222.58548359999998</v>
      </c>
      <c r="N2434">
        <v>1</v>
      </c>
      <c r="O2434">
        <v>-222.58548359999998</v>
      </c>
      <c r="P2434" t="s">
        <v>614</v>
      </c>
      <c r="Q2434">
        <v>1</v>
      </c>
    </row>
    <row r="2435" spans="1:17" hidden="1">
      <c r="A2435" t="s">
        <v>2295</v>
      </c>
      <c r="B2435" t="s">
        <v>566</v>
      </c>
      <c r="C2435" t="s">
        <v>387</v>
      </c>
      <c r="D2435" t="s">
        <v>332</v>
      </c>
      <c r="E2435" t="s">
        <v>103</v>
      </c>
      <c r="F2435">
        <v>40700</v>
      </c>
      <c r="G2435" t="s">
        <v>784</v>
      </c>
      <c r="I2435" t="s">
        <v>130</v>
      </c>
      <c r="J2435">
        <v>2026</v>
      </c>
      <c r="K2435">
        <v>5</v>
      </c>
      <c r="L2435" t="s">
        <v>95</v>
      </c>
      <c r="M2435">
        <v>-5812.8915016800011</v>
      </c>
      <c r="N2435">
        <v>1</v>
      </c>
      <c r="O2435">
        <v>-5812.8915016800011</v>
      </c>
      <c r="P2435" t="s">
        <v>614</v>
      </c>
      <c r="Q2435">
        <v>1</v>
      </c>
    </row>
    <row r="2436" spans="1:17" hidden="1">
      <c r="A2436" t="s">
        <v>2461</v>
      </c>
      <c r="B2436" t="s">
        <v>567</v>
      </c>
      <c r="C2436" t="s">
        <v>545</v>
      </c>
      <c r="D2436" t="s">
        <v>332</v>
      </c>
      <c r="E2436" t="s">
        <v>103</v>
      </c>
      <c r="F2436">
        <v>40700</v>
      </c>
      <c r="G2436" t="s">
        <v>784</v>
      </c>
      <c r="I2436" t="s">
        <v>399</v>
      </c>
      <c r="J2436">
        <v>2026</v>
      </c>
      <c r="K2436">
        <v>5</v>
      </c>
      <c r="L2436" t="s">
        <v>95</v>
      </c>
      <c r="M2436">
        <v>-24.602505839999999</v>
      </c>
      <c r="N2436">
        <v>1</v>
      </c>
      <c r="O2436">
        <v>-24.602505839999999</v>
      </c>
      <c r="P2436" t="s">
        <v>614</v>
      </c>
      <c r="Q2436">
        <v>1</v>
      </c>
    </row>
    <row r="2437" spans="1:17" hidden="1">
      <c r="A2437" t="s">
        <v>2553</v>
      </c>
      <c r="B2437" t="s">
        <v>568</v>
      </c>
      <c r="C2437" t="s">
        <v>431</v>
      </c>
      <c r="D2437" t="s">
        <v>332</v>
      </c>
      <c r="E2437" t="s">
        <v>103</v>
      </c>
      <c r="F2437">
        <v>40700</v>
      </c>
      <c r="G2437" t="s">
        <v>784</v>
      </c>
      <c r="I2437" t="s">
        <v>130</v>
      </c>
      <c r="J2437">
        <v>2026</v>
      </c>
      <c r="K2437">
        <v>5</v>
      </c>
      <c r="L2437" t="s">
        <v>95</v>
      </c>
      <c r="M2437">
        <v>-1646.4147944400002</v>
      </c>
      <c r="N2437">
        <v>1</v>
      </c>
      <c r="O2437">
        <v>-1646.4147944400002</v>
      </c>
      <c r="P2437" t="s">
        <v>614</v>
      </c>
      <c r="Q2437">
        <v>1</v>
      </c>
    </row>
    <row r="2438" spans="1:17" hidden="1">
      <c r="A2438" t="s">
        <v>2660</v>
      </c>
      <c r="B2438" t="s">
        <v>569</v>
      </c>
      <c r="C2438" t="s">
        <v>305</v>
      </c>
      <c r="D2438" t="s">
        <v>332</v>
      </c>
      <c r="E2438" t="s">
        <v>103</v>
      </c>
      <c r="F2438">
        <v>40700</v>
      </c>
      <c r="G2438" t="s">
        <v>784</v>
      </c>
      <c r="I2438" t="s">
        <v>130</v>
      </c>
      <c r="J2438">
        <v>2026</v>
      </c>
      <c r="K2438">
        <v>5</v>
      </c>
      <c r="L2438" t="s">
        <v>95</v>
      </c>
      <c r="M2438">
        <v>-22261.226479200002</v>
      </c>
      <c r="N2438">
        <v>1</v>
      </c>
      <c r="O2438">
        <v>-22261.226479200002</v>
      </c>
      <c r="P2438" t="s">
        <v>614</v>
      </c>
      <c r="Q2438">
        <v>1</v>
      </c>
    </row>
    <row r="2439" spans="1:17" hidden="1">
      <c r="A2439" t="s">
        <v>2438</v>
      </c>
      <c r="B2439" t="s">
        <v>570</v>
      </c>
      <c r="C2439" t="s">
        <v>296</v>
      </c>
      <c r="D2439" t="s">
        <v>332</v>
      </c>
      <c r="E2439" t="s">
        <v>103</v>
      </c>
      <c r="F2439">
        <v>40700</v>
      </c>
      <c r="G2439" t="s">
        <v>784</v>
      </c>
      <c r="I2439" t="s">
        <v>130</v>
      </c>
      <c r="J2439">
        <v>2026</v>
      </c>
      <c r="K2439">
        <v>5</v>
      </c>
      <c r="L2439" t="s">
        <v>95</v>
      </c>
      <c r="M2439">
        <v>-3324.4277763599998</v>
      </c>
      <c r="N2439">
        <v>1</v>
      </c>
      <c r="O2439">
        <v>-3324.4277763599998</v>
      </c>
      <c r="P2439" t="s">
        <v>614</v>
      </c>
      <c r="Q2439">
        <v>1</v>
      </c>
    </row>
    <row r="2440" spans="1:17" hidden="1">
      <c r="A2440" t="s">
        <v>2438</v>
      </c>
      <c r="B2440" t="s">
        <v>364</v>
      </c>
      <c r="C2440" t="s">
        <v>296</v>
      </c>
      <c r="D2440" t="s">
        <v>332</v>
      </c>
      <c r="E2440" t="s">
        <v>103</v>
      </c>
      <c r="F2440">
        <v>40700</v>
      </c>
      <c r="G2440" t="s">
        <v>784</v>
      </c>
      <c r="I2440" t="s">
        <v>130</v>
      </c>
      <c r="J2440">
        <v>2026</v>
      </c>
      <c r="K2440">
        <v>5</v>
      </c>
      <c r="L2440" t="s">
        <v>95</v>
      </c>
      <c r="M2440">
        <v>-75.613438439999996</v>
      </c>
      <c r="N2440">
        <v>1</v>
      </c>
      <c r="O2440">
        <v>-75.613438439999996</v>
      </c>
      <c r="P2440" t="s">
        <v>614</v>
      </c>
      <c r="Q2440">
        <v>1</v>
      </c>
    </row>
    <row r="2441" spans="1:17" hidden="1">
      <c r="A2441" t="s">
        <v>2438</v>
      </c>
      <c r="B2441" t="s">
        <v>306</v>
      </c>
      <c r="C2441" t="s">
        <v>296</v>
      </c>
      <c r="D2441" t="s">
        <v>332</v>
      </c>
      <c r="E2441" t="s">
        <v>103</v>
      </c>
      <c r="F2441">
        <v>40700</v>
      </c>
      <c r="G2441" t="s">
        <v>784</v>
      </c>
      <c r="I2441" t="s">
        <v>130</v>
      </c>
      <c r="J2441">
        <v>2026</v>
      </c>
      <c r="K2441">
        <v>5</v>
      </c>
      <c r="L2441" t="s">
        <v>95</v>
      </c>
      <c r="M2441">
        <v>-145.61850923999998</v>
      </c>
      <c r="N2441">
        <v>1</v>
      </c>
      <c r="O2441">
        <v>-145.61850923999998</v>
      </c>
      <c r="P2441" t="s">
        <v>614</v>
      </c>
      <c r="Q2441">
        <v>1</v>
      </c>
    </row>
    <row r="2442" spans="1:17" hidden="1">
      <c r="A2442" t="s">
        <v>2438</v>
      </c>
      <c r="B2442" t="s">
        <v>571</v>
      </c>
      <c r="C2442" t="s">
        <v>296</v>
      </c>
      <c r="D2442" t="s">
        <v>332</v>
      </c>
      <c r="E2442" t="s">
        <v>103</v>
      </c>
      <c r="F2442">
        <v>40700</v>
      </c>
      <c r="G2442" t="s">
        <v>784</v>
      </c>
      <c r="I2442" t="s">
        <v>130</v>
      </c>
      <c r="J2442">
        <v>2026</v>
      </c>
      <c r="K2442">
        <v>5</v>
      </c>
      <c r="L2442" t="s">
        <v>95</v>
      </c>
      <c r="M2442">
        <v>-2720.91844008</v>
      </c>
      <c r="N2442">
        <v>1</v>
      </c>
      <c r="O2442">
        <v>-2720.91844008</v>
      </c>
      <c r="P2442" t="s">
        <v>614</v>
      </c>
      <c r="Q2442">
        <v>1</v>
      </c>
    </row>
    <row r="2443" spans="1:17" hidden="1">
      <c r="A2443" t="s">
        <v>2438</v>
      </c>
      <c r="B2443" t="s">
        <v>572</v>
      </c>
      <c r="C2443" t="s">
        <v>296</v>
      </c>
      <c r="D2443" t="s">
        <v>332</v>
      </c>
      <c r="E2443" t="s">
        <v>103</v>
      </c>
      <c r="F2443">
        <v>40700</v>
      </c>
      <c r="G2443" t="s">
        <v>784</v>
      </c>
      <c r="I2443" t="s">
        <v>130</v>
      </c>
      <c r="J2443">
        <v>2026</v>
      </c>
      <c r="K2443">
        <v>5</v>
      </c>
      <c r="L2443" t="s">
        <v>95</v>
      </c>
      <c r="M2443">
        <v>-3948.0712610399996</v>
      </c>
      <c r="N2443">
        <v>1</v>
      </c>
      <c r="O2443">
        <v>-3948.0712610399996</v>
      </c>
      <c r="P2443" t="s">
        <v>614</v>
      </c>
      <c r="Q2443">
        <v>1</v>
      </c>
    </row>
    <row r="2444" spans="1:17" hidden="1">
      <c r="A2444" t="s">
        <v>2295</v>
      </c>
      <c r="B2444" t="s">
        <v>365</v>
      </c>
      <c r="C2444" t="s">
        <v>366</v>
      </c>
      <c r="D2444" t="s">
        <v>332</v>
      </c>
      <c r="E2444" t="s">
        <v>103</v>
      </c>
      <c r="F2444">
        <v>40700</v>
      </c>
      <c r="G2444" t="s">
        <v>784</v>
      </c>
      <c r="I2444" t="s">
        <v>130</v>
      </c>
      <c r="J2444">
        <v>2026</v>
      </c>
      <c r="K2444">
        <v>5</v>
      </c>
      <c r="L2444" t="s">
        <v>95</v>
      </c>
      <c r="M2444">
        <v>-214.92871668000001</v>
      </c>
      <c r="N2444">
        <v>1</v>
      </c>
      <c r="O2444">
        <v>-214.92871668000001</v>
      </c>
      <c r="P2444" t="s">
        <v>614</v>
      </c>
      <c r="Q2444">
        <v>1</v>
      </c>
    </row>
    <row r="2445" spans="1:17" hidden="1">
      <c r="A2445" t="s">
        <v>2438</v>
      </c>
      <c r="B2445" t="s">
        <v>573</v>
      </c>
      <c r="C2445" t="s">
        <v>296</v>
      </c>
      <c r="D2445" t="s">
        <v>332</v>
      </c>
      <c r="E2445" t="s">
        <v>103</v>
      </c>
      <c r="F2445">
        <v>40700</v>
      </c>
      <c r="G2445" t="s">
        <v>784</v>
      </c>
      <c r="I2445" t="s">
        <v>130</v>
      </c>
      <c r="J2445">
        <v>2026</v>
      </c>
      <c r="K2445">
        <v>5</v>
      </c>
      <c r="L2445" t="s">
        <v>95</v>
      </c>
      <c r="M2445">
        <v>-941.93433252</v>
      </c>
      <c r="N2445">
        <v>1</v>
      </c>
      <c r="O2445">
        <v>-941.93433252</v>
      </c>
      <c r="P2445" t="s">
        <v>614</v>
      </c>
      <c r="Q2445">
        <v>1</v>
      </c>
    </row>
    <row r="2446" spans="1:17" hidden="1">
      <c r="A2446" t="s">
        <v>2438</v>
      </c>
      <c r="B2446" t="s">
        <v>574</v>
      </c>
      <c r="C2446" t="s">
        <v>296</v>
      </c>
      <c r="D2446" t="s">
        <v>332</v>
      </c>
      <c r="E2446" t="s">
        <v>103</v>
      </c>
      <c r="F2446">
        <v>40700</v>
      </c>
      <c r="G2446" t="s">
        <v>784</v>
      </c>
      <c r="I2446" t="s">
        <v>130</v>
      </c>
      <c r="J2446">
        <v>2026</v>
      </c>
      <c r="K2446">
        <v>5</v>
      </c>
      <c r="L2446" t="s">
        <v>95</v>
      </c>
      <c r="M2446">
        <v>-126.79446779999998</v>
      </c>
      <c r="N2446">
        <v>1</v>
      </c>
      <c r="O2446">
        <v>-126.79446779999998</v>
      </c>
      <c r="P2446" t="s">
        <v>614</v>
      </c>
      <c r="Q2446">
        <v>1</v>
      </c>
    </row>
    <row r="2447" spans="1:17" hidden="1">
      <c r="A2447" t="s">
        <v>2438</v>
      </c>
      <c r="B2447" t="s">
        <v>575</v>
      </c>
      <c r="C2447" t="s">
        <v>296</v>
      </c>
      <c r="D2447" t="s">
        <v>332</v>
      </c>
      <c r="E2447" t="s">
        <v>103</v>
      </c>
      <c r="F2447">
        <v>40700</v>
      </c>
      <c r="G2447" t="s">
        <v>784</v>
      </c>
      <c r="I2447" t="s">
        <v>130</v>
      </c>
      <c r="J2447">
        <v>2026</v>
      </c>
      <c r="K2447">
        <v>5</v>
      </c>
      <c r="L2447" t="s">
        <v>95</v>
      </c>
      <c r="M2447">
        <v>-106.73028828000001</v>
      </c>
      <c r="N2447">
        <v>1</v>
      </c>
      <c r="O2447">
        <v>-106.73028828000001</v>
      </c>
      <c r="P2447" t="s">
        <v>614</v>
      </c>
      <c r="Q2447">
        <v>1</v>
      </c>
    </row>
    <row r="2448" spans="1:17" hidden="1">
      <c r="A2448" t="s">
        <v>2438</v>
      </c>
      <c r="B2448" t="s">
        <v>367</v>
      </c>
      <c r="C2448" t="s">
        <v>296</v>
      </c>
      <c r="D2448" t="s">
        <v>332</v>
      </c>
      <c r="E2448" t="s">
        <v>103</v>
      </c>
      <c r="F2448">
        <v>40700</v>
      </c>
      <c r="G2448" t="s">
        <v>784</v>
      </c>
      <c r="I2448" t="s">
        <v>130</v>
      </c>
      <c r="J2448">
        <v>2026</v>
      </c>
      <c r="K2448">
        <v>5</v>
      </c>
      <c r="L2448" t="s">
        <v>95</v>
      </c>
      <c r="M2448">
        <v>-877.51108943999998</v>
      </c>
      <c r="N2448">
        <v>1</v>
      </c>
      <c r="O2448">
        <v>-877.51108943999998</v>
      </c>
      <c r="P2448" t="s">
        <v>614</v>
      </c>
      <c r="Q2448">
        <v>1</v>
      </c>
    </row>
    <row r="2449" spans="1:17" hidden="1">
      <c r="A2449" t="s">
        <v>2438</v>
      </c>
      <c r="B2449" t="s">
        <v>368</v>
      </c>
      <c r="C2449" t="s">
        <v>296</v>
      </c>
      <c r="D2449" t="s">
        <v>332</v>
      </c>
      <c r="E2449" t="s">
        <v>103</v>
      </c>
      <c r="F2449">
        <v>40700</v>
      </c>
      <c r="G2449" t="s">
        <v>784</v>
      </c>
      <c r="I2449" t="s">
        <v>130</v>
      </c>
      <c r="J2449">
        <v>2026</v>
      </c>
      <c r="K2449">
        <v>5</v>
      </c>
      <c r="L2449" t="s">
        <v>95</v>
      </c>
      <c r="M2449">
        <v>-248.07948948000003</v>
      </c>
      <c r="N2449">
        <v>1</v>
      </c>
      <c r="O2449">
        <v>-248.07948948000003</v>
      </c>
      <c r="P2449" t="s">
        <v>614</v>
      </c>
      <c r="Q2449">
        <v>1</v>
      </c>
    </row>
    <row r="2450" spans="1:17" hidden="1">
      <c r="A2450" t="s">
        <v>997</v>
      </c>
      <c r="B2450" t="s">
        <v>576</v>
      </c>
      <c r="C2450" t="s">
        <v>259</v>
      </c>
      <c r="D2450" t="s">
        <v>332</v>
      </c>
      <c r="E2450" t="s">
        <v>103</v>
      </c>
      <c r="F2450">
        <v>40700</v>
      </c>
      <c r="G2450" t="s">
        <v>784</v>
      </c>
      <c r="I2450" t="s">
        <v>130</v>
      </c>
      <c r="J2450">
        <v>2026</v>
      </c>
      <c r="K2450">
        <v>5</v>
      </c>
      <c r="L2450" t="s">
        <v>95</v>
      </c>
      <c r="M2450">
        <v>-1191.0151007999998</v>
      </c>
      <c r="N2450">
        <v>1</v>
      </c>
      <c r="O2450">
        <v>-1191.0151007999998</v>
      </c>
      <c r="P2450" t="s">
        <v>614</v>
      </c>
      <c r="Q2450">
        <v>1</v>
      </c>
    </row>
    <row r="2451" spans="1:17" hidden="1">
      <c r="A2451" t="s">
        <v>2438</v>
      </c>
      <c r="B2451" t="s">
        <v>371</v>
      </c>
      <c r="C2451" t="s">
        <v>296</v>
      </c>
      <c r="D2451" t="s">
        <v>332</v>
      </c>
      <c r="E2451" t="s">
        <v>103</v>
      </c>
      <c r="F2451">
        <v>40700</v>
      </c>
      <c r="G2451" t="s">
        <v>784</v>
      </c>
      <c r="I2451" t="s">
        <v>130</v>
      </c>
      <c r="J2451">
        <v>2026</v>
      </c>
      <c r="K2451">
        <v>5</v>
      </c>
      <c r="L2451" t="s">
        <v>95</v>
      </c>
      <c r="M2451">
        <v>-919.39952772000004</v>
      </c>
      <c r="N2451">
        <v>1</v>
      </c>
      <c r="O2451">
        <v>-919.39952772000004</v>
      </c>
      <c r="P2451" t="s">
        <v>614</v>
      </c>
      <c r="Q2451">
        <v>1</v>
      </c>
    </row>
    <row r="2452" spans="1:17" hidden="1">
      <c r="A2452" t="s">
        <v>2289</v>
      </c>
      <c r="B2452">
        <v>20180244</v>
      </c>
      <c r="C2452" t="s">
        <v>313</v>
      </c>
      <c r="D2452" t="s">
        <v>332</v>
      </c>
      <c r="E2452" t="s">
        <v>103</v>
      </c>
      <c r="F2452">
        <v>40700</v>
      </c>
      <c r="G2452" t="s">
        <v>784</v>
      </c>
      <c r="I2452" t="s">
        <v>130</v>
      </c>
      <c r="J2452">
        <v>2026</v>
      </c>
      <c r="K2452">
        <v>5</v>
      </c>
      <c r="L2452" t="s">
        <v>95</v>
      </c>
      <c r="M2452">
        <v>-4632.8313560400002</v>
      </c>
      <c r="N2452">
        <v>1</v>
      </c>
      <c r="O2452">
        <v>-4632.8313560400002</v>
      </c>
      <c r="P2452" t="s">
        <v>614</v>
      </c>
      <c r="Q2452">
        <v>1</v>
      </c>
    </row>
    <row r="2453" spans="1:17" hidden="1">
      <c r="A2453" t="s">
        <v>2438</v>
      </c>
      <c r="B2453" t="s">
        <v>577</v>
      </c>
      <c r="C2453" t="s">
        <v>296</v>
      </c>
      <c r="D2453" t="s">
        <v>332</v>
      </c>
      <c r="E2453" t="s">
        <v>103</v>
      </c>
      <c r="F2453">
        <v>40700</v>
      </c>
      <c r="G2453" t="s">
        <v>784</v>
      </c>
      <c r="I2453" t="s">
        <v>130</v>
      </c>
      <c r="J2453">
        <v>2026</v>
      </c>
      <c r="K2453">
        <v>5</v>
      </c>
      <c r="L2453" t="s">
        <v>95</v>
      </c>
      <c r="M2453">
        <v>-12528.595081079999</v>
      </c>
      <c r="N2453">
        <v>1</v>
      </c>
      <c r="O2453">
        <v>-12528.595081079999</v>
      </c>
      <c r="P2453" t="s">
        <v>614</v>
      </c>
      <c r="Q2453">
        <v>1</v>
      </c>
    </row>
    <row r="2454" spans="1:17" hidden="1">
      <c r="A2454" t="s">
        <v>997</v>
      </c>
      <c r="B2454" t="s">
        <v>578</v>
      </c>
      <c r="C2454" t="s">
        <v>259</v>
      </c>
      <c r="D2454" t="s">
        <v>332</v>
      </c>
      <c r="E2454" t="s">
        <v>103</v>
      </c>
      <c r="F2454">
        <v>40700</v>
      </c>
      <c r="G2454" t="s">
        <v>784</v>
      </c>
      <c r="I2454" t="s">
        <v>130</v>
      </c>
      <c r="J2454">
        <v>2026</v>
      </c>
      <c r="K2454">
        <v>5</v>
      </c>
      <c r="L2454" t="s">
        <v>95</v>
      </c>
      <c r="M2454">
        <v>-3470.8087051199996</v>
      </c>
      <c r="N2454">
        <v>1</v>
      </c>
      <c r="O2454">
        <v>-3470.8087051199996</v>
      </c>
      <c r="P2454" t="s">
        <v>614</v>
      </c>
      <c r="Q2454">
        <v>1</v>
      </c>
    </row>
    <row r="2455" spans="1:17" hidden="1">
      <c r="A2455" t="s">
        <v>2289</v>
      </c>
      <c r="B2455">
        <v>20210004</v>
      </c>
      <c r="C2455" t="s">
        <v>313</v>
      </c>
      <c r="D2455" t="s">
        <v>332</v>
      </c>
      <c r="E2455" t="s">
        <v>103</v>
      </c>
      <c r="F2455">
        <v>40700</v>
      </c>
      <c r="G2455" t="s">
        <v>784</v>
      </c>
      <c r="I2455" t="s">
        <v>130</v>
      </c>
      <c r="J2455">
        <v>2026</v>
      </c>
      <c r="K2455">
        <v>5</v>
      </c>
      <c r="L2455" t="s">
        <v>95</v>
      </c>
      <c r="M2455">
        <v>-346.54983084000003</v>
      </c>
      <c r="N2455">
        <v>1</v>
      </c>
      <c r="O2455">
        <v>-346.54983084000003</v>
      </c>
      <c r="P2455" t="s">
        <v>614</v>
      </c>
      <c r="Q2455">
        <v>1</v>
      </c>
    </row>
    <row r="2456" spans="1:17" hidden="1">
      <c r="A2456" t="s">
        <v>2295</v>
      </c>
      <c r="B2456" t="s">
        <v>579</v>
      </c>
      <c r="C2456" t="s">
        <v>455</v>
      </c>
      <c r="D2456" t="s">
        <v>332</v>
      </c>
      <c r="E2456" t="s">
        <v>103</v>
      </c>
      <c r="F2456">
        <v>40700</v>
      </c>
      <c r="G2456" t="s">
        <v>784</v>
      </c>
      <c r="I2456" t="s">
        <v>130</v>
      </c>
      <c r="J2456">
        <v>2026</v>
      </c>
      <c r="K2456">
        <v>5</v>
      </c>
      <c r="L2456" t="s">
        <v>95</v>
      </c>
      <c r="M2456">
        <v>-433.66349915999996</v>
      </c>
      <c r="N2456">
        <v>1</v>
      </c>
      <c r="O2456">
        <v>-433.66349915999996</v>
      </c>
      <c r="P2456" t="s">
        <v>614</v>
      </c>
      <c r="Q2456">
        <v>1</v>
      </c>
    </row>
    <row r="2457" spans="1:17" hidden="1">
      <c r="A2457" t="s">
        <v>2438</v>
      </c>
      <c r="B2457" t="s">
        <v>309</v>
      </c>
      <c r="C2457" t="s">
        <v>296</v>
      </c>
      <c r="D2457" t="s">
        <v>332</v>
      </c>
      <c r="E2457" t="s">
        <v>103</v>
      </c>
      <c r="F2457">
        <v>40700</v>
      </c>
      <c r="G2457" t="s">
        <v>784</v>
      </c>
      <c r="I2457" t="s">
        <v>130</v>
      </c>
      <c r="J2457">
        <v>2026</v>
      </c>
      <c r="K2457">
        <v>5</v>
      </c>
      <c r="L2457" t="s">
        <v>95</v>
      </c>
      <c r="M2457">
        <v>-2550.96644328</v>
      </c>
      <c r="N2457">
        <v>1</v>
      </c>
      <c r="O2457">
        <v>-2550.96644328</v>
      </c>
      <c r="P2457" t="s">
        <v>614</v>
      </c>
      <c r="Q2457">
        <v>1</v>
      </c>
    </row>
    <row r="2458" spans="1:17" hidden="1">
      <c r="A2458" t="s">
        <v>2438</v>
      </c>
      <c r="B2458" t="s">
        <v>580</v>
      </c>
      <c r="C2458" t="s">
        <v>296</v>
      </c>
      <c r="D2458" t="s">
        <v>332</v>
      </c>
      <c r="E2458" t="s">
        <v>103</v>
      </c>
      <c r="F2458">
        <v>40700</v>
      </c>
      <c r="G2458" t="s">
        <v>784</v>
      </c>
      <c r="I2458" t="s">
        <v>130</v>
      </c>
      <c r="J2458">
        <v>2026</v>
      </c>
      <c r="K2458">
        <v>5</v>
      </c>
      <c r="L2458" t="s">
        <v>95</v>
      </c>
      <c r="M2458">
        <v>-630.23865480000006</v>
      </c>
      <c r="N2458">
        <v>1</v>
      </c>
      <c r="O2458">
        <v>-630.23865480000006</v>
      </c>
      <c r="P2458" t="s">
        <v>614</v>
      </c>
      <c r="Q2458">
        <v>1</v>
      </c>
    </row>
    <row r="2459" spans="1:17" hidden="1">
      <c r="A2459" t="s">
        <v>997</v>
      </c>
      <c r="B2459" t="s">
        <v>581</v>
      </c>
      <c r="C2459" t="s">
        <v>259</v>
      </c>
      <c r="D2459" t="s">
        <v>332</v>
      </c>
      <c r="E2459" t="s">
        <v>103</v>
      </c>
      <c r="F2459">
        <v>40700</v>
      </c>
      <c r="G2459" t="s">
        <v>784</v>
      </c>
      <c r="I2459" t="s">
        <v>130</v>
      </c>
      <c r="J2459">
        <v>2026</v>
      </c>
      <c r="K2459">
        <v>5</v>
      </c>
      <c r="L2459" t="s">
        <v>95</v>
      </c>
      <c r="M2459">
        <v>-1226.7137059200002</v>
      </c>
      <c r="N2459">
        <v>1</v>
      </c>
      <c r="O2459">
        <v>-1226.7137059200002</v>
      </c>
      <c r="P2459" t="s">
        <v>614</v>
      </c>
      <c r="Q2459">
        <v>1</v>
      </c>
    </row>
    <row r="2460" spans="1:17" hidden="1">
      <c r="A2460" t="s">
        <v>2438</v>
      </c>
      <c r="B2460" t="s">
        <v>372</v>
      </c>
      <c r="C2460" t="s">
        <v>296</v>
      </c>
      <c r="D2460" t="s">
        <v>332</v>
      </c>
      <c r="E2460" t="s">
        <v>103</v>
      </c>
      <c r="F2460">
        <v>40700</v>
      </c>
      <c r="G2460" t="s">
        <v>784</v>
      </c>
      <c r="I2460" t="s">
        <v>130</v>
      </c>
      <c r="J2460">
        <v>2026</v>
      </c>
      <c r="K2460">
        <v>5</v>
      </c>
      <c r="L2460" t="s">
        <v>95</v>
      </c>
      <c r="M2460">
        <v>-6459.3581112000011</v>
      </c>
      <c r="N2460">
        <v>1</v>
      </c>
      <c r="O2460">
        <v>-6459.3581112000011</v>
      </c>
      <c r="P2460" t="s">
        <v>614</v>
      </c>
      <c r="Q2460">
        <v>1</v>
      </c>
    </row>
    <row r="2461" spans="1:17" hidden="1">
      <c r="A2461" t="s">
        <v>2289</v>
      </c>
      <c r="B2461">
        <v>20190341</v>
      </c>
      <c r="C2461" t="s">
        <v>313</v>
      </c>
      <c r="D2461" t="s">
        <v>332</v>
      </c>
      <c r="E2461" t="s">
        <v>103</v>
      </c>
      <c r="F2461">
        <v>40700</v>
      </c>
      <c r="G2461" t="s">
        <v>784</v>
      </c>
      <c r="I2461" t="s">
        <v>130</v>
      </c>
      <c r="J2461">
        <v>2026</v>
      </c>
      <c r="K2461">
        <v>5</v>
      </c>
      <c r="L2461" t="s">
        <v>95</v>
      </c>
      <c r="M2461">
        <v>-6940.7681327999999</v>
      </c>
      <c r="N2461">
        <v>1</v>
      </c>
      <c r="O2461">
        <v>-6940.7681327999999</v>
      </c>
      <c r="P2461" t="s">
        <v>614</v>
      </c>
      <c r="Q2461">
        <v>1</v>
      </c>
    </row>
    <row r="2462" spans="1:17" hidden="1">
      <c r="A2462" t="s">
        <v>2438</v>
      </c>
      <c r="B2462" t="s">
        <v>582</v>
      </c>
      <c r="C2462" t="s">
        <v>296</v>
      </c>
      <c r="D2462" t="s">
        <v>332</v>
      </c>
      <c r="E2462" t="s">
        <v>103</v>
      </c>
      <c r="F2462">
        <v>40700</v>
      </c>
      <c r="G2462" t="s">
        <v>784</v>
      </c>
      <c r="I2462" t="s">
        <v>130</v>
      </c>
      <c r="J2462">
        <v>2026</v>
      </c>
      <c r="K2462">
        <v>5</v>
      </c>
      <c r="L2462" t="s">
        <v>95</v>
      </c>
      <c r="M2462">
        <v>-934.49832947999994</v>
      </c>
      <c r="N2462">
        <v>1</v>
      </c>
      <c r="O2462">
        <v>-934.49832947999994</v>
      </c>
      <c r="P2462" t="s">
        <v>614</v>
      </c>
      <c r="Q2462">
        <v>1</v>
      </c>
    </row>
    <row r="2463" spans="1:17" hidden="1">
      <c r="A2463" t="s">
        <v>2289</v>
      </c>
      <c r="B2463">
        <v>20200041</v>
      </c>
      <c r="C2463" t="s">
        <v>313</v>
      </c>
      <c r="D2463" t="s">
        <v>332</v>
      </c>
      <c r="E2463" t="s">
        <v>103</v>
      </c>
      <c r="F2463">
        <v>40700</v>
      </c>
      <c r="G2463" t="s">
        <v>784</v>
      </c>
      <c r="I2463" t="s">
        <v>130</v>
      </c>
      <c r="J2463">
        <v>2026</v>
      </c>
      <c r="K2463">
        <v>5</v>
      </c>
      <c r="L2463" t="s">
        <v>95</v>
      </c>
      <c r="M2463">
        <v>-183.57180120000001</v>
      </c>
      <c r="N2463">
        <v>1</v>
      </c>
      <c r="O2463">
        <v>-183.57180120000001</v>
      </c>
      <c r="P2463" t="s">
        <v>614</v>
      </c>
      <c r="Q2463">
        <v>1</v>
      </c>
    </row>
    <row r="2464" spans="1:17" hidden="1">
      <c r="A2464" t="s">
        <v>2438</v>
      </c>
      <c r="B2464" t="s">
        <v>583</v>
      </c>
      <c r="C2464" t="s">
        <v>296</v>
      </c>
      <c r="D2464" t="s">
        <v>332</v>
      </c>
      <c r="E2464" t="s">
        <v>103</v>
      </c>
      <c r="F2464">
        <v>40700</v>
      </c>
      <c r="G2464" t="s">
        <v>784</v>
      </c>
      <c r="I2464" t="s">
        <v>130</v>
      </c>
      <c r="J2464">
        <v>2026</v>
      </c>
      <c r="K2464">
        <v>5</v>
      </c>
      <c r="L2464" t="s">
        <v>95</v>
      </c>
      <c r="M2464">
        <v>-138.85686143999999</v>
      </c>
      <c r="N2464">
        <v>1</v>
      </c>
      <c r="O2464">
        <v>-138.85686143999999</v>
      </c>
      <c r="P2464" t="s">
        <v>614</v>
      </c>
      <c r="Q2464">
        <v>1</v>
      </c>
    </row>
    <row r="2465" spans="1:17" hidden="1">
      <c r="A2465" t="s">
        <v>2289</v>
      </c>
      <c r="B2465">
        <v>20210081</v>
      </c>
      <c r="C2465" t="s">
        <v>313</v>
      </c>
      <c r="D2465" t="s">
        <v>332</v>
      </c>
      <c r="E2465" t="s">
        <v>103</v>
      </c>
      <c r="F2465">
        <v>40700</v>
      </c>
      <c r="G2465" t="s">
        <v>784</v>
      </c>
      <c r="I2465" t="s">
        <v>130</v>
      </c>
      <c r="J2465">
        <v>2026</v>
      </c>
      <c r="K2465">
        <v>5</v>
      </c>
      <c r="L2465" t="s">
        <v>95</v>
      </c>
      <c r="M2465">
        <v>-2216.1400189199999</v>
      </c>
      <c r="N2465">
        <v>1</v>
      </c>
      <c r="O2465">
        <v>-2216.1400189199999</v>
      </c>
      <c r="P2465" t="s">
        <v>614</v>
      </c>
      <c r="Q2465">
        <v>1</v>
      </c>
    </row>
    <row r="2466" spans="1:17" hidden="1">
      <c r="A2466" t="s">
        <v>2438</v>
      </c>
      <c r="B2466" t="s">
        <v>310</v>
      </c>
      <c r="C2466" t="s">
        <v>296</v>
      </c>
      <c r="D2466" t="s">
        <v>332</v>
      </c>
      <c r="E2466" t="s">
        <v>103</v>
      </c>
      <c r="F2466">
        <v>40700</v>
      </c>
      <c r="G2466" t="s">
        <v>784</v>
      </c>
      <c r="I2466" t="s">
        <v>130</v>
      </c>
      <c r="J2466">
        <v>2026</v>
      </c>
      <c r="K2466">
        <v>5</v>
      </c>
      <c r="L2466" t="s">
        <v>95</v>
      </c>
      <c r="M2466">
        <v>-123.21640403999999</v>
      </c>
      <c r="N2466">
        <v>1</v>
      </c>
      <c r="O2466">
        <v>-123.21640403999999</v>
      </c>
      <c r="P2466" t="s">
        <v>614</v>
      </c>
      <c r="Q2466">
        <v>1</v>
      </c>
    </row>
    <row r="2467" spans="1:17" hidden="1">
      <c r="A2467" t="s">
        <v>997</v>
      </c>
      <c r="B2467" t="s">
        <v>584</v>
      </c>
      <c r="C2467" t="s">
        <v>259</v>
      </c>
      <c r="D2467" t="s">
        <v>332</v>
      </c>
      <c r="E2467" t="s">
        <v>103</v>
      </c>
      <c r="F2467">
        <v>40700</v>
      </c>
      <c r="G2467" t="s">
        <v>784</v>
      </c>
      <c r="I2467" t="s">
        <v>130</v>
      </c>
      <c r="J2467">
        <v>2026</v>
      </c>
      <c r="K2467">
        <v>5</v>
      </c>
      <c r="L2467" t="s">
        <v>95</v>
      </c>
      <c r="M2467">
        <v>-22551.212502360002</v>
      </c>
      <c r="N2467">
        <v>1</v>
      </c>
      <c r="O2467">
        <v>-22551.212502360002</v>
      </c>
      <c r="P2467" t="s">
        <v>614</v>
      </c>
      <c r="Q2467">
        <v>1</v>
      </c>
    </row>
    <row r="2468" spans="1:17" hidden="1">
      <c r="A2468" t="s">
        <v>2438</v>
      </c>
      <c r="B2468" t="s">
        <v>374</v>
      </c>
      <c r="C2468" t="s">
        <v>296</v>
      </c>
      <c r="D2468" t="s">
        <v>332</v>
      </c>
      <c r="E2468" t="s">
        <v>103</v>
      </c>
      <c r="F2468">
        <v>40700</v>
      </c>
      <c r="G2468" t="s">
        <v>784</v>
      </c>
      <c r="I2468" t="s">
        <v>130</v>
      </c>
      <c r="J2468">
        <v>2026</v>
      </c>
      <c r="K2468">
        <v>5</v>
      </c>
      <c r="L2468" t="s">
        <v>95</v>
      </c>
      <c r="M2468">
        <v>-599.54041187999997</v>
      </c>
      <c r="N2468">
        <v>1</v>
      </c>
      <c r="O2468">
        <v>-599.54041187999997</v>
      </c>
      <c r="P2468" t="s">
        <v>614</v>
      </c>
      <c r="Q2468">
        <v>1</v>
      </c>
    </row>
    <row r="2469" spans="1:17" hidden="1">
      <c r="A2469" t="s">
        <v>2438</v>
      </c>
      <c r="B2469" t="s">
        <v>585</v>
      </c>
      <c r="C2469" t="s">
        <v>296</v>
      </c>
      <c r="D2469" t="s">
        <v>332</v>
      </c>
      <c r="E2469" t="s">
        <v>103</v>
      </c>
      <c r="F2469">
        <v>40700</v>
      </c>
      <c r="G2469" t="s">
        <v>784</v>
      </c>
      <c r="I2469" t="s">
        <v>130</v>
      </c>
      <c r="J2469">
        <v>2026</v>
      </c>
      <c r="K2469">
        <v>5</v>
      </c>
      <c r="L2469" t="s">
        <v>95</v>
      </c>
      <c r="M2469">
        <v>-91.093449960000001</v>
      </c>
      <c r="N2469">
        <v>1</v>
      </c>
      <c r="O2469">
        <v>-91.093449960000001</v>
      </c>
      <c r="P2469" t="s">
        <v>614</v>
      </c>
      <c r="Q2469">
        <v>1</v>
      </c>
    </row>
    <row r="2470" spans="1:17" hidden="1">
      <c r="A2470" t="s">
        <v>2438</v>
      </c>
      <c r="B2470" t="s">
        <v>311</v>
      </c>
      <c r="C2470" t="s">
        <v>296</v>
      </c>
      <c r="D2470" t="s">
        <v>332</v>
      </c>
      <c r="E2470" t="s">
        <v>103</v>
      </c>
      <c r="F2470">
        <v>40700</v>
      </c>
      <c r="G2470" t="s">
        <v>784</v>
      </c>
      <c r="I2470" t="s">
        <v>130</v>
      </c>
      <c r="J2470">
        <v>2026</v>
      </c>
      <c r="K2470">
        <v>5</v>
      </c>
      <c r="L2470" t="s">
        <v>95</v>
      </c>
      <c r="M2470">
        <v>-84.933775799999992</v>
      </c>
      <c r="N2470">
        <v>1</v>
      </c>
      <c r="O2470">
        <v>-84.933775799999992</v>
      </c>
      <c r="P2470" t="s">
        <v>614</v>
      </c>
      <c r="Q2470">
        <v>1</v>
      </c>
    </row>
    <row r="2471" spans="1:17" hidden="1">
      <c r="A2471" t="s">
        <v>2438</v>
      </c>
      <c r="B2471" t="s">
        <v>375</v>
      </c>
      <c r="C2471" t="s">
        <v>296</v>
      </c>
      <c r="D2471" t="s">
        <v>332</v>
      </c>
      <c r="E2471" t="s">
        <v>103</v>
      </c>
      <c r="F2471">
        <v>40700</v>
      </c>
      <c r="G2471" t="s">
        <v>784</v>
      </c>
      <c r="I2471" t="s">
        <v>130</v>
      </c>
      <c r="J2471">
        <v>2026</v>
      </c>
      <c r="K2471">
        <v>5</v>
      </c>
      <c r="L2471" t="s">
        <v>95</v>
      </c>
      <c r="M2471">
        <v>-38.423772359999994</v>
      </c>
      <c r="N2471">
        <v>1</v>
      </c>
      <c r="O2471">
        <v>-38.423772359999994</v>
      </c>
      <c r="P2471" t="s">
        <v>614</v>
      </c>
      <c r="Q2471">
        <v>1</v>
      </c>
    </row>
    <row r="2472" spans="1:17" hidden="1">
      <c r="A2472" t="s">
        <v>2438</v>
      </c>
      <c r="B2472" t="s">
        <v>312</v>
      </c>
      <c r="C2472" t="s">
        <v>296</v>
      </c>
      <c r="D2472" t="s">
        <v>332</v>
      </c>
      <c r="E2472" t="s">
        <v>103</v>
      </c>
      <c r="F2472">
        <v>40700</v>
      </c>
      <c r="G2472" t="s">
        <v>784</v>
      </c>
      <c r="I2472" t="s">
        <v>130</v>
      </c>
      <c r="J2472">
        <v>2026</v>
      </c>
      <c r="K2472">
        <v>5</v>
      </c>
      <c r="L2472" t="s">
        <v>95</v>
      </c>
      <c r="M2472">
        <v>-421.14268872000002</v>
      </c>
      <c r="N2472">
        <v>1</v>
      </c>
      <c r="O2472">
        <v>-421.14268872000002</v>
      </c>
      <c r="P2472" t="s">
        <v>614</v>
      </c>
      <c r="Q2472">
        <v>1</v>
      </c>
    </row>
    <row r="2473" spans="1:17" hidden="1">
      <c r="A2473" t="s">
        <v>997</v>
      </c>
      <c r="B2473" t="s">
        <v>586</v>
      </c>
      <c r="C2473" t="s">
        <v>259</v>
      </c>
      <c r="D2473" t="s">
        <v>332</v>
      </c>
      <c r="E2473" t="s">
        <v>103</v>
      </c>
      <c r="F2473">
        <v>40700</v>
      </c>
      <c r="G2473" t="s">
        <v>784</v>
      </c>
      <c r="I2473" t="s">
        <v>130</v>
      </c>
      <c r="J2473">
        <v>2026</v>
      </c>
      <c r="K2473">
        <v>5</v>
      </c>
      <c r="L2473" t="s">
        <v>95</v>
      </c>
      <c r="M2473">
        <v>-4661.4462152399992</v>
      </c>
      <c r="N2473">
        <v>1</v>
      </c>
      <c r="O2473">
        <v>-4661.4462152399992</v>
      </c>
      <c r="P2473" t="s">
        <v>614</v>
      </c>
      <c r="Q2473">
        <v>1</v>
      </c>
    </row>
    <row r="2474" spans="1:17" hidden="1">
      <c r="A2474" t="s">
        <v>997</v>
      </c>
      <c r="B2474" t="s">
        <v>587</v>
      </c>
      <c r="C2474" t="s">
        <v>259</v>
      </c>
      <c r="D2474" t="s">
        <v>332</v>
      </c>
      <c r="E2474" t="s">
        <v>103</v>
      </c>
      <c r="F2474">
        <v>40700</v>
      </c>
      <c r="G2474" t="s">
        <v>784</v>
      </c>
      <c r="I2474" t="s">
        <v>130</v>
      </c>
      <c r="J2474">
        <v>2026</v>
      </c>
      <c r="K2474">
        <v>5</v>
      </c>
      <c r="L2474" t="s">
        <v>95</v>
      </c>
      <c r="M2474">
        <v>-31304.847776040002</v>
      </c>
      <c r="N2474">
        <v>1</v>
      </c>
      <c r="O2474">
        <v>-31304.847776040002</v>
      </c>
      <c r="P2474" t="s">
        <v>614</v>
      </c>
      <c r="Q2474">
        <v>1</v>
      </c>
    </row>
    <row r="2475" spans="1:17" hidden="1">
      <c r="A2475" t="s">
        <v>2289</v>
      </c>
      <c r="B2475">
        <v>20240092</v>
      </c>
      <c r="C2475" t="s">
        <v>313</v>
      </c>
      <c r="D2475" t="s">
        <v>332</v>
      </c>
      <c r="E2475" t="s">
        <v>103</v>
      </c>
      <c r="F2475">
        <v>40700</v>
      </c>
      <c r="G2475" t="s">
        <v>784</v>
      </c>
      <c r="I2475" t="s">
        <v>130</v>
      </c>
      <c r="J2475">
        <v>2026</v>
      </c>
      <c r="K2475">
        <v>5</v>
      </c>
      <c r="L2475" t="s">
        <v>95</v>
      </c>
      <c r="M2475">
        <v>-126.185256</v>
      </c>
      <c r="N2475">
        <v>1</v>
      </c>
      <c r="O2475">
        <v>-126.185256</v>
      </c>
      <c r="P2475" t="s">
        <v>614</v>
      </c>
      <c r="Q2475">
        <v>1</v>
      </c>
    </row>
    <row r="2476" spans="1:17" hidden="1">
      <c r="A2476" t="s">
        <v>2438</v>
      </c>
      <c r="B2476" t="s">
        <v>376</v>
      </c>
      <c r="C2476" t="s">
        <v>296</v>
      </c>
      <c r="D2476" t="s">
        <v>332</v>
      </c>
      <c r="E2476" t="s">
        <v>103</v>
      </c>
      <c r="F2476">
        <v>40700</v>
      </c>
      <c r="G2476" t="s">
        <v>784</v>
      </c>
      <c r="I2476" t="s">
        <v>130</v>
      </c>
      <c r="J2476">
        <v>2026</v>
      </c>
      <c r="K2476">
        <v>5</v>
      </c>
      <c r="L2476" t="s">
        <v>95</v>
      </c>
      <c r="M2476">
        <v>-58.620651479999999</v>
      </c>
      <c r="N2476">
        <v>1</v>
      </c>
      <c r="O2476">
        <v>-58.620651479999999</v>
      </c>
      <c r="P2476" t="s">
        <v>614</v>
      </c>
      <c r="Q2476">
        <v>1</v>
      </c>
    </row>
    <row r="2477" spans="1:17" hidden="1">
      <c r="A2477" t="s">
        <v>997</v>
      </c>
      <c r="B2477" t="s">
        <v>588</v>
      </c>
      <c r="C2477" t="s">
        <v>259</v>
      </c>
      <c r="D2477" t="s">
        <v>332</v>
      </c>
      <c r="E2477" t="s">
        <v>103</v>
      </c>
      <c r="F2477">
        <v>40700</v>
      </c>
      <c r="G2477" t="s">
        <v>784</v>
      </c>
      <c r="I2477" t="s">
        <v>130</v>
      </c>
      <c r="J2477">
        <v>2026</v>
      </c>
      <c r="K2477">
        <v>5</v>
      </c>
      <c r="L2477" t="s">
        <v>95</v>
      </c>
      <c r="M2477">
        <v>-5411.926390319999</v>
      </c>
      <c r="N2477">
        <v>1</v>
      </c>
      <c r="O2477">
        <v>-5411.926390319999</v>
      </c>
      <c r="P2477" t="s">
        <v>614</v>
      </c>
      <c r="Q2477">
        <v>1</v>
      </c>
    </row>
    <row r="2478" spans="1:17" hidden="1">
      <c r="A2478" t="s">
        <v>2438</v>
      </c>
      <c r="B2478" t="s">
        <v>589</v>
      </c>
      <c r="C2478" t="s">
        <v>296</v>
      </c>
      <c r="D2478" t="s">
        <v>332</v>
      </c>
      <c r="E2478" t="s">
        <v>103</v>
      </c>
      <c r="F2478">
        <v>40700</v>
      </c>
      <c r="G2478" t="s">
        <v>784</v>
      </c>
      <c r="I2478" t="s">
        <v>130</v>
      </c>
      <c r="J2478">
        <v>2026</v>
      </c>
      <c r="K2478">
        <v>5</v>
      </c>
      <c r="L2478" t="s">
        <v>95</v>
      </c>
      <c r="M2478">
        <v>-246.12397991999995</v>
      </c>
      <c r="N2478">
        <v>1</v>
      </c>
      <c r="O2478">
        <v>-246.12397991999995</v>
      </c>
      <c r="P2478" t="s">
        <v>614</v>
      </c>
      <c r="Q2478">
        <v>1</v>
      </c>
    </row>
    <row r="2479" spans="1:17" hidden="1">
      <c r="A2479" t="s">
        <v>2438</v>
      </c>
      <c r="B2479" t="s">
        <v>590</v>
      </c>
      <c r="C2479" t="s">
        <v>296</v>
      </c>
      <c r="D2479" t="s">
        <v>332</v>
      </c>
      <c r="E2479" t="s">
        <v>103</v>
      </c>
      <c r="F2479">
        <v>40700</v>
      </c>
      <c r="G2479" t="s">
        <v>784</v>
      </c>
      <c r="I2479" t="s">
        <v>130</v>
      </c>
      <c r="J2479">
        <v>2026</v>
      </c>
      <c r="K2479">
        <v>5</v>
      </c>
      <c r="L2479" t="s">
        <v>95</v>
      </c>
      <c r="M2479">
        <v>-3942.1407952800005</v>
      </c>
      <c r="N2479">
        <v>1</v>
      </c>
      <c r="O2479">
        <v>-3942.1407952800005</v>
      </c>
      <c r="P2479" t="s">
        <v>614</v>
      </c>
      <c r="Q2479">
        <v>1</v>
      </c>
    </row>
    <row r="2480" spans="1:17" hidden="1">
      <c r="A2480" t="s">
        <v>997</v>
      </c>
      <c r="B2480" t="s">
        <v>591</v>
      </c>
      <c r="C2480" t="s">
        <v>259</v>
      </c>
      <c r="D2480" t="s">
        <v>332</v>
      </c>
      <c r="E2480" t="s">
        <v>103</v>
      </c>
      <c r="F2480">
        <v>40700</v>
      </c>
      <c r="G2480" t="s">
        <v>784</v>
      </c>
      <c r="I2480" t="s">
        <v>130</v>
      </c>
      <c r="J2480">
        <v>2026</v>
      </c>
      <c r="K2480">
        <v>5</v>
      </c>
      <c r="L2480" t="s">
        <v>95</v>
      </c>
      <c r="M2480">
        <v>-41552.672101199998</v>
      </c>
      <c r="N2480">
        <v>1</v>
      </c>
      <c r="O2480">
        <v>-41552.672101199998</v>
      </c>
      <c r="P2480" t="s">
        <v>614</v>
      </c>
      <c r="Q2480">
        <v>1</v>
      </c>
    </row>
    <row r="2481" spans="1:17" hidden="1">
      <c r="A2481" t="s">
        <v>2289</v>
      </c>
      <c r="B2481">
        <v>20240178</v>
      </c>
      <c r="C2481" t="s">
        <v>313</v>
      </c>
      <c r="D2481" t="s">
        <v>332</v>
      </c>
      <c r="E2481" t="s">
        <v>103</v>
      </c>
      <c r="F2481">
        <v>40700</v>
      </c>
      <c r="G2481" t="s">
        <v>784</v>
      </c>
      <c r="I2481" t="s">
        <v>130</v>
      </c>
      <c r="J2481">
        <v>2026</v>
      </c>
      <c r="K2481">
        <v>5</v>
      </c>
      <c r="L2481" t="s">
        <v>95</v>
      </c>
      <c r="M2481">
        <v>-154.61916119999998</v>
      </c>
      <c r="N2481">
        <v>1</v>
      </c>
      <c r="O2481">
        <v>-154.61916119999998</v>
      </c>
      <c r="P2481" t="s">
        <v>614</v>
      </c>
      <c r="Q2481">
        <v>1</v>
      </c>
    </row>
    <row r="2482" spans="1:17" hidden="1">
      <c r="A2482" t="s">
        <v>2438</v>
      </c>
      <c r="B2482" t="s">
        <v>592</v>
      </c>
      <c r="C2482" t="s">
        <v>296</v>
      </c>
      <c r="D2482" t="s">
        <v>332</v>
      </c>
      <c r="E2482" t="s">
        <v>103</v>
      </c>
      <c r="F2482">
        <v>40700</v>
      </c>
      <c r="G2482" t="s">
        <v>784</v>
      </c>
      <c r="I2482" t="s">
        <v>130</v>
      </c>
      <c r="J2482">
        <v>2026</v>
      </c>
      <c r="K2482">
        <v>5</v>
      </c>
      <c r="L2482" t="s">
        <v>95</v>
      </c>
      <c r="M2482">
        <v>-1042.0501489200001</v>
      </c>
      <c r="N2482">
        <v>1</v>
      </c>
      <c r="O2482">
        <v>-1042.0501489200001</v>
      </c>
      <c r="P2482" t="s">
        <v>614</v>
      </c>
      <c r="Q2482">
        <v>1</v>
      </c>
    </row>
    <row r="2483" spans="1:17" hidden="1">
      <c r="A2483" t="s">
        <v>2289</v>
      </c>
      <c r="B2483">
        <v>20220196</v>
      </c>
      <c r="C2483" t="s">
        <v>313</v>
      </c>
      <c r="D2483" t="s">
        <v>332</v>
      </c>
      <c r="E2483" t="s">
        <v>103</v>
      </c>
      <c r="F2483">
        <v>40700</v>
      </c>
      <c r="G2483" t="s">
        <v>784</v>
      </c>
      <c r="I2483" t="s">
        <v>130</v>
      </c>
      <c r="J2483">
        <v>2026</v>
      </c>
      <c r="K2483">
        <v>5</v>
      </c>
      <c r="L2483" t="s">
        <v>95</v>
      </c>
      <c r="M2483">
        <v>-48775.471519320017</v>
      </c>
      <c r="N2483">
        <v>1</v>
      </c>
      <c r="O2483">
        <v>-48775.471519320017</v>
      </c>
      <c r="P2483" t="s">
        <v>614</v>
      </c>
      <c r="Q2483">
        <v>1</v>
      </c>
    </row>
    <row r="2484" spans="1:17" hidden="1">
      <c r="A2484" t="s">
        <v>2289</v>
      </c>
      <c r="B2484">
        <v>20230227</v>
      </c>
      <c r="C2484" t="s">
        <v>313</v>
      </c>
      <c r="D2484" t="s">
        <v>332</v>
      </c>
      <c r="E2484" t="s">
        <v>103</v>
      </c>
      <c r="F2484">
        <v>40700</v>
      </c>
      <c r="G2484" t="s">
        <v>784</v>
      </c>
      <c r="I2484" t="s">
        <v>130</v>
      </c>
      <c r="J2484">
        <v>2026</v>
      </c>
      <c r="K2484">
        <v>5</v>
      </c>
      <c r="L2484" t="s">
        <v>95</v>
      </c>
      <c r="M2484">
        <v>-1776.0237001199996</v>
      </c>
      <c r="N2484">
        <v>1</v>
      </c>
      <c r="O2484">
        <v>-1776.0237001199996</v>
      </c>
      <c r="P2484" t="s">
        <v>614</v>
      </c>
      <c r="Q2484">
        <v>1</v>
      </c>
    </row>
    <row r="2485" spans="1:17" hidden="1">
      <c r="A2485" t="s">
        <v>2289</v>
      </c>
      <c r="B2485">
        <v>20230225</v>
      </c>
      <c r="C2485" t="s">
        <v>313</v>
      </c>
      <c r="D2485" t="s">
        <v>332</v>
      </c>
      <c r="E2485" t="s">
        <v>103</v>
      </c>
      <c r="F2485">
        <v>40700</v>
      </c>
      <c r="G2485" t="s">
        <v>784</v>
      </c>
      <c r="I2485" t="s">
        <v>130</v>
      </c>
      <c r="J2485">
        <v>2026</v>
      </c>
      <c r="K2485">
        <v>5</v>
      </c>
      <c r="L2485" t="s">
        <v>95</v>
      </c>
      <c r="M2485">
        <v>-600.44880095999997</v>
      </c>
      <c r="N2485">
        <v>1</v>
      </c>
      <c r="O2485">
        <v>-600.44880095999997</v>
      </c>
      <c r="P2485" t="s">
        <v>614</v>
      </c>
      <c r="Q2485">
        <v>1</v>
      </c>
    </row>
    <row r="2486" spans="1:17" hidden="1">
      <c r="A2486" t="s">
        <v>2438</v>
      </c>
      <c r="B2486" t="s">
        <v>593</v>
      </c>
      <c r="C2486" t="s">
        <v>296</v>
      </c>
      <c r="D2486" t="s">
        <v>332</v>
      </c>
      <c r="E2486" t="s">
        <v>103</v>
      </c>
      <c r="F2486">
        <v>40700</v>
      </c>
      <c r="G2486" t="s">
        <v>784</v>
      </c>
      <c r="I2486" t="s">
        <v>130</v>
      </c>
      <c r="J2486">
        <v>2026</v>
      </c>
      <c r="K2486">
        <v>5</v>
      </c>
      <c r="L2486" t="s">
        <v>95</v>
      </c>
      <c r="M2486">
        <v>-136.76985864</v>
      </c>
      <c r="N2486">
        <v>1</v>
      </c>
      <c r="O2486">
        <v>-136.76985864</v>
      </c>
      <c r="P2486" t="s">
        <v>614</v>
      </c>
      <c r="Q2486">
        <v>1</v>
      </c>
    </row>
    <row r="2487" spans="1:17" hidden="1">
      <c r="A2487" t="s">
        <v>2621</v>
      </c>
      <c r="B2487" t="s">
        <v>594</v>
      </c>
      <c r="C2487" t="s">
        <v>370</v>
      </c>
      <c r="D2487" t="s">
        <v>332</v>
      </c>
      <c r="E2487" t="s">
        <v>103</v>
      </c>
      <c r="F2487">
        <v>40700</v>
      </c>
      <c r="G2487" t="s">
        <v>784</v>
      </c>
      <c r="I2487" t="s">
        <v>130</v>
      </c>
      <c r="J2487">
        <v>2026</v>
      </c>
      <c r="K2487">
        <v>5</v>
      </c>
      <c r="L2487" t="s">
        <v>95</v>
      </c>
      <c r="M2487">
        <v>-17.786571839999997</v>
      </c>
      <c r="N2487">
        <v>1</v>
      </c>
      <c r="O2487">
        <v>-17.786571839999997</v>
      </c>
      <c r="P2487" t="s">
        <v>614</v>
      </c>
      <c r="Q2487">
        <v>1</v>
      </c>
    </row>
    <row r="2488" spans="1:17" hidden="1">
      <c r="A2488" t="s">
        <v>2295</v>
      </c>
      <c r="B2488" t="s">
        <v>377</v>
      </c>
      <c r="C2488" t="s">
        <v>378</v>
      </c>
      <c r="D2488" t="s">
        <v>332</v>
      </c>
      <c r="E2488" t="s">
        <v>103</v>
      </c>
      <c r="F2488">
        <v>40700</v>
      </c>
      <c r="G2488" t="s">
        <v>784</v>
      </c>
      <c r="I2488" t="s">
        <v>130</v>
      </c>
      <c r="J2488">
        <v>2026</v>
      </c>
      <c r="K2488">
        <v>5</v>
      </c>
      <c r="L2488" t="s">
        <v>95</v>
      </c>
      <c r="M2488">
        <v>-2775.0188606399997</v>
      </c>
      <c r="N2488">
        <v>1</v>
      </c>
      <c r="O2488">
        <v>-2775.0188606399997</v>
      </c>
      <c r="P2488" t="s">
        <v>614</v>
      </c>
      <c r="Q2488">
        <v>1</v>
      </c>
    </row>
    <row r="2489" spans="1:17" hidden="1">
      <c r="A2489" t="s">
        <v>2553</v>
      </c>
      <c r="B2489" t="s">
        <v>595</v>
      </c>
      <c r="C2489" t="s">
        <v>431</v>
      </c>
      <c r="D2489" t="s">
        <v>332</v>
      </c>
      <c r="E2489" t="s">
        <v>103</v>
      </c>
      <c r="F2489">
        <v>40700</v>
      </c>
      <c r="G2489" t="s">
        <v>784</v>
      </c>
      <c r="I2489" t="s">
        <v>120</v>
      </c>
      <c r="J2489">
        <v>2026</v>
      </c>
      <c r="K2489">
        <v>5</v>
      </c>
      <c r="L2489" t="s">
        <v>95</v>
      </c>
      <c r="M2489">
        <v>-624.07415519999995</v>
      </c>
      <c r="N2489">
        <v>1</v>
      </c>
      <c r="O2489">
        <v>-624.07415519999995</v>
      </c>
      <c r="P2489" t="s">
        <v>614</v>
      </c>
      <c r="Q2489">
        <v>1</v>
      </c>
    </row>
    <row r="2490" spans="1:17" hidden="1">
      <c r="A2490" t="s">
        <v>2295</v>
      </c>
      <c r="B2490" t="s">
        <v>379</v>
      </c>
      <c r="C2490" t="s">
        <v>380</v>
      </c>
      <c r="D2490" t="s">
        <v>332</v>
      </c>
      <c r="E2490" t="s">
        <v>103</v>
      </c>
      <c r="F2490">
        <v>40700</v>
      </c>
      <c r="G2490" t="s">
        <v>784</v>
      </c>
      <c r="I2490" t="s">
        <v>130</v>
      </c>
      <c r="J2490">
        <v>2026</v>
      </c>
      <c r="K2490">
        <v>5</v>
      </c>
      <c r="L2490" t="s">
        <v>95</v>
      </c>
      <c r="M2490">
        <v>-2.59729308</v>
      </c>
      <c r="N2490">
        <v>1</v>
      </c>
      <c r="O2490">
        <v>-2.59729308</v>
      </c>
      <c r="P2490" t="s">
        <v>614</v>
      </c>
      <c r="Q2490">
        <v>1</v>
      </c>
    </row>
    <row r="2491" spans="1:17" hidden="1">
      <c r="A2491" t="s">
        <v>2295</v>
      </c>
      <c r="B2491" t="s">
        <v>596</v>
      </c>
      <c r="C2491" t="s">
        <v>597</v>
      </c>
      <c r="D2491" t="s">
        <v>332</v>
      </c>
      <c r="E2491" t="s">
        <v>103</v>
      </c>
      <c r="F2491">
        <v>40700</v>
      </c>
      <c r="G2491" t="s">
        <v>784</v>
      </c>
      <c r="I2491" t="s">
        <v>130</v>
      </c>
      <c r="J2491">
        <v>2026</v>
      </c>
      <c r="K2491">
        <v>5</v>
      </c>
      <c r="L2491" t="s">
        <v>95</v>
      </c>
      <c r="M2491">
        <v>-176.43738815999998</v>
      </c>
      <c r="N2491">
        <v>1</v>
      </c>
      <c r="O2491">
        <v>-176.43738815999998</v>
      </c>
      <c r="P2491" t="s">
        <v>614</v>
      </c>
      <c r="Q2491">
        <v>1</v>
      </c>
    </row>
    <row r="2492" spans="1:17" hidden="1">
      <c r="A2492" t="s">
        <v>2295</v>
      </c>
      <c r="B2492" t="s">
        <v>598</v>
      </c>
      <c r="C2492" t="s">
        <v>599</v>
      </c>
      <c r="D2492" t="s">
        <v>332</v>
      </c>
      <c r="E2492" t="s">
        <v>103</v>
      </c>
      <c r="F2492">
        <v>40700</v>
      </c>
      <c r="G2492" t="s">
        <v>784</v>
      </c>
      <c r="I2492" t="s">
        <v>130</v>
      </c>
      <c r="J2492">
        <v>2026</v>
      </c>
      <c r="K2492">
        <v>5</v>
      </c>
      <c r="L2492" t="s">
        <v>95</v>
      </c>
      <c r="M2492">
        <v>-760.14673776000006</v>
      </c>
      <c r="N2492">
        <v>1</v>
      </c>
      <c r="O2492">
        <v>-760.14673776000006</v>
      </c>
      <c r="P2492" t="s">
        <v>614</v>
      </c>
      <c r="Q2492">
        <v>1</v>
      </c>
    </row>
    <row r="2493" spans="1:17" hidden="1">
      <c r="A2493" t="s">
        <v>2295</v>
      </c>
      <c r="B2493" t="s">
        <v>600</v>
      </c>
      <c r="C2493" t="s">
        <v>601</v>
      </c>
      <c r="D2493" t="s">
        <v>332</v>
      </c>
      <c r="E2493" t="s">
        <v>103</v>
      </c>
      <c r="F2493">
        <v>40700</v>
      </c>
      <c r="G2493" t="s">
        <v>784</v>
      </c>
      <c r="I2493" t="s">
        <v>130</v>
      </c>
      <c r="J2493">
        <v>2026</v>
      </c>
      <c r="K2493">
        <v>5</v>
      </c>
      <c r="L2493" t="s">
        <v>95</v>
      </c>
      <c r="M2493">
        <v>-101.08331712</v>
      </c>
      <c r="N2493">
        <v>1</v>
      </c>
      <c r="O2493">
        <v>-101.08331712</v>
      </c>
      <c r="P2493" t="s">
        <v>614</v>
      </c>
      <c r="Q2493">
        <v>1</v>
      </c>
    </row>
    <row r="2494" spans="1:17" hidden="1">
      <c r="A2494" t="s">
        <v>2295</v>
      </c>
      <c r="B2494" t="s">
        <v>602</v>
      </c>
      <c r="C2494" t="s">
        <v>603</v>
      </c>
      <c r="D2494" t="s">
        <v>332</v>
      </c>
      <c r="E2494" t="s">
        <v>103</v>
      </c>
      <c r="F2494">
        <v>40700</v>
      </c>
      <c r="G2494" t="s">
        <v>784</v>
      </c>
      <c r="I2494" t="s">
        <v>130</v>
      </c>
      <c r="J2494">
        <v>2026</v>
      </c>
      <c r="K2494">
        <v>5</v>
      </c>
      <c r="L2494" t="s">
        <v>95</v>
      </c>
      <c r="M2494">
        <v>-435.73120019999999</v>
      </c>
      <c r="N2494">
        <v>1</v>
      </c>
      <c r="O2494">
        <v>-435.73120019999999</v>
      </c>
      <c r="P2494" t="s">
        <v>614</v>
      </c>
      <c r="Q2494">
        <v>1</v>
      </c>
    </row>
    <row r="2495" spans="1:17" hidden="1">
      <c r="A2495" t="s">
        <v>2295</v>
      </c>
      <c r="B2495" t="s">
        <v>381</v>
      </c>
      <c r="C2495" t="s">
        <v>382</v>
      </c>
      <c r="D2495" t="s">
        <v>332</v>
      </c>
      <c r="E2495" t="s">
        <v>103</v>
      </c>
      <c r="F2495">
        <v>40700</v>
      </c>
      <c r="G2495" t="s">
        <v>784</v>
      </c>
      <c r="I2495" t="s">
        <v>130</v>
      </c>
      <c r="J2495">
        <v>2026</v>
      </c>
      <c r="K2495">
        <v>5</v>
      </c>
      <c r="L2495" t="s">
        <v>95</v>
      </c>
      <c r="M2495">
        <v>-169.00621056</v>
      </c>
      <c r="N2495">
        <v>1</v>
      </c>
      <c r="O2495">
        <v>-169.00621056</v>
      </c>
      <c r="P2495" t="s">
        <v>614</v>
      </c>
      <c r="Q2495">
        <v>1</v>
      </c>
    </row>
    <row r="2496" spans="1:17" hidden="1">
      <c r="A2496" t="s">
        <v>2295</v>
      </c>
      <c r="B2496" t="s">
        <v>604</v>
      </c>
      <c r="C2496" t="s">
        <v>382</v>
      </c>
      <c r="D2496" t="s">
        <v>332</v>
      </c>
      <c r="E2496" t="s">
        <v>103</v>
      </c>
      <c r="F2496">
        <v>40700</v>
      </c>
      <c r="G2496" t="s">
        <v>784</v>
      </c>
      <c r="I2496" t="s">
        <v>130</v>
      </c>
      <c r="J2496">
        <v>2026</v>
      </c>
      <c r="K2496">
        <v>5</v>
      </c>
      <c r="L2496" t="s">
        <v>95</v>
      </c>
      <c r="M2496">
        <v>-31.849110359999997</v>
      </c>
      <c r="N2496">
        <v>1</v>
      </c>
      <c r="O2496">
        <v>-31.849110359999997</v>
      </c>
      <c r="P2496" t="s">
        <v>614</v>
      </c>
      <c r="Q2496">
        <v>1</v>
      </c>
    </row>
    <row r="2497" spans="1:17" hidden="1">
      <c r="A2497" t="s">
        <v>2295</v>
      </c>
      <c r="B2497" t="s">
        <v>383</v>
      </c>
      <c r="C2497" t="s">
        <v>382</v>
      </c>
      <c r="D2497" t="s">
        <v>332</v>
      </c>
      <c r="E2497" t="s">
        <v>103</v>
      </c>
      <c r="F2497">
        <v>40700</v>
      </c>
      <c r="G2497" t="s">
        <v>784</v>
      </c>
      <c r="I2497" t="s">
        <v>130</v>
      </c>
      <c r="J2497">
        <v>2026</v>
      </c>
      <c r="K2497">
        <v>5</v>
      </c>
      <c r="L2497" t="s">
        <v>95</v>
      </c>
      <c r="M2497">
        <v>-111.68842788000001</v>
      </c>
      <c r="N2497">
        <v>1</v>
      </c>
      <c r="O2497">
        <v>-111.68842788000001</v>
      </c>
      <c r="P2497" t="s">
        <v>614</v>
      </c>
      <c r="Q2497">
        <v>1</v>
      </c>
    </row>
    <row r="2498" spans="1:17" hidden="1">
      <c r="A2498" t="s">
        <v>2295</v>
      </c>
      <c r="B2498" t="s">
        <v>605</v>
      </c>
      <c r="C2498" t="s">
        <v>606</v>
      </c>
      <c r="D2498" t="s">
        <v>332</v>
      </c>
      <c r="E2498" t="s">
        <v>103</v>
      </c>
      <c r="F2498">
        <v>40700</v>
      </c>
      <c r="G2498" t="s">
        <v>784</v>
      </c>
      <c r="I2498" t="s">
        <v>130</v>
      </c>
      <c r="J2498">
        <v>2026</v>
      </c>
      <c r="K2498">
        <v>5</v>
      </c>
      <c r="L2498" t="s">
        <v>95</v>
      </c>
      <c r="M2498">
        <v>-3467.28130848</v>
      </c>
      <c r="N2498">
        <v>1</v>
      </c>
      <c r="O2498">
        <v>-3467.28130848</v>
      </c>
      <c r="P2498" t="s">
        <v>614</v>
      </c>
      <c r="Q2498">
        <v>1</v>
      </c>
    </row>
    <row r="2499" spans="1:17" hidden="1">
      <c r="A2499" t="s">
        <v>2305</v>
      </c>
      <c r="B2499" t="s">
        <v>607</v>
      </c>
      <c r="C2499" t="s">
        <v>108</v>
      </c>
      <c r="D2499" t="s">
        <v>332</v>
      </c>
      <c r="E2499" t="s">
        <v>103</v>
      </c>
      <c r="F2499">
        <v>40700</v>
      </c>
      <c r="G2499" t="s">
        <v>784</v>
      </c>
      <c r="I2499" t="s">
        <v>130</v>
      </c>
      <c r="J2499">
        <v>2026</v>
      </c>
      <c r="K2499">
        <v>5</v>
      </c>
      <c r="L2499" t="s">
        <v>95</v>
      </c>
      <c r="M2499">
        <v>-3643.5872034000004</v>
      </c>
      <c r="N2499">
        <v>1</v>
      </c>
      <c r="O2499">
        <v>-3643.5872034000004</v>
      </c>
      <c r="P2499" t="s">
        <v>614</v>
      </c>
      <c r="Q2499">
        <v>1</v>
      </c>
    </row>
    <row r="2500" spans="1:17" hidden="1">
      <c r="A2500" t="s">
        <v>2305</v>
      </c>
      <c r="B2500" t="s">
        <v>608</v>
      </c>
      <c r="C2500" t="s">
        <v>108</v>
      </c>
      <c r="D2500" t="s">
        <v>332</v>
      </c>
      <c r="E2500" t="s">
        <v>103</v>
      </c>
      <c r="F2500">
        <v>40700</v>
      </c>
      <c r="G2500" t="s">
        <v>784</v>
      </c>
      <c r="I2500" t="s">
        <v>130</v>
      </c>
      <c r="J2500">
        <v>2026</v>
      </c>
      <c r="K2500">
        <v>5</v>
      </c>
      <c r="L2500" t="s">
        <v>95</v>
      </c>
      <c r="M2500">
        <v>-211.02734844</v>
      </c>
      <c r="N2500">
        <v>1</v>
      </c>
      <c r="O2500">
        <v>-211.02734844</v>
      </c>
      <c r="P2500" t="s">
        <v>614</v>
      </c>
      <c r="Q2500">
        <v>1</v>
      </c>
    </row>
    <row r="2501" spans="1:17" hidden="1">
      <c r="A2501" t="s">
        <v>879</v>
      </c>
      <c r="B2501" t="s">
        <v>609</v>
      </c>
      <c r="C2501" t="s">
        <v>133</v>
      </c>
      <c r="D2501" t="s">
        <v>332</v>
      </c>
      <c r="E2501" t="s">
        <v>103</v>
      </c>
      <c r="F2501">
        <v>40700</v>
      </c>
      <c r="G2501" t="s">
        <v>784</v>
      </c>
      <c r="I2501" t="s">
        <v>130</v>
      </c>
      <c r="J2501">
        <v>2026</v>
      </c>
      <c r="K2501">
        <v>5</v>
      </c>
      <c r="L2501" t="s">
        <v>95</v>
      </c>
      <c r="M2501">
        <v>-5.8568777999999995</v>
      </c>
      <c r="N2501">
        <v>1</v>
      </c>
      <c r="O2501">
        <v>-5.8568777999999995</v>
      </c>
      <c r="P2501" t="s">
        <v>614</v>
      </c>
      <c r="Q2501">
        <v>1</v>
      </c>
    </row>
    <row r="2502" spans="1:17" hidden="1">
      <c r="A2502" t="s">
        <v>879</v>
      </c>
      <c r="B2502" t="s">
        <v>610</v>
      </c>
      <c r="C2502" t="s">
        <v>133</v>
      </c>
      <c r="D2502" t="s">
        <v>332</v>
      </c>
      <c r="E2502" t="s">
        <v>103</v>
      </c>
      <c r="F2502">
        <v>40700</v>
      </c>
      <c r="G2502" t="s">
        <v>784</v>
      </c>
      <c r="I2502" t="s">
        <v>130</v>
      </c>
      <c r="J2502">
        <v>2026</v>
      </c>
      <c r="K2502">
        <v>5</v>
      </c>
      <c r="L2502" t="s">
        <v>95</v>
      </c>
      <c r="M2502">
        <v>-3.6588898799999998</v>
      </c>
      <c r="N2502">
        <v>1</v>
      </c>
      <c r="O2502">
        <v>-3.6588898799999998</v>
      </c>
      <c r="P2502" t="s">
        <v>614</v>
      </c>
      <c r="Q2502">
        <v>1</v>
      </c>
    </row>
    <row r="2503" spans="1:17" hidden="1">
      <c r="A2503" t="s">
        <v>879</v>
      </c>
      <c r="B2503" t="s">
        <v>199</v>
      </c>
      <c r="C2503" t="s">
        <v>133</v>
      </c>
      <c r="D2503" t="s">
        <v>332</v>
      </c>
      <c r="E2503" t="s">
        <v>103</v>
      </c>
      <c r="F2503">
        <v>40700</v>
      </c>
      <c r="G2503" t="s">
        <v>784</v>
      </c>
      <c r="I2503" t="s">
        <v>130</v>
      </c>
      <c r="J2503">
        <v>2026</v>
      </c>
      <c r="K2503">
        <v>5</v>
      </c>
      <c r="L2503" t="s">
        <v>95</v>
      </c>
      <c r="M2503">
        <v>-2.99297916</v>
      </c>
      <c r="N2503">
        <v>1</v>
      </c>
      <c r="O2503">
        <v>-2.99297916</v>
      </c>
      <c r="P2503" t="s">
        <v>614</v>
      </c>
      <c r="Q2503">
        <v>1</v>
      </c>
    </row>
    <row r="2504" spans="1:17" hidden="1">
      <c r="A2504" t="s">
        <v>879</v>
      </c>
      <c r="B2504" t="s">
        <v>611</v>
      </c>
      <c r="C2504" t="s">
        <v>133</v>
      </c>
      <c r="D2504" t="s">
        <v>332</v>
      </c>
      <c r="E2504" t="s">
        <v>103</v>
      </c>
      <c r="F2504">
        <v>40700</v>
      </c>
      <c r="G2504" t="s">
        <v>784</v>
      </c>
      <c r="I2504" t="s">
        <v>120</v>
      </c>
      <c r="J2504">
        <v>2026</v>
      </c>
      <c r="K2504">
        <v>5</v>
      </c>
      <c r="L2504" t="s">
        <v>95</v>
      </c>
      <c r="M2504">
        <v>-1.5694743599999998</v>
      </c>
      <c r="N2504">
        <v>1</v>
      </c>
      <c r="O2504">
        <v>-1.5694743599999998</v>
      </c>
      <c r="P2504" t="s">
        <v>614</v>
      </c>
      <c r="Q2504">
        <v>1</v>
      </c>
    </row>
    <row r="2505" spans="1:17" hidden="1">
      <c r="A2505" t="s">
        <v>879</v>
      </c>
      <c r="B2505" t="s">
        <v>214</v>
      </c>
      <c r="C2505" t="s">
        <v>133</v>
      </c>
      <c r="D2505" t="s">
        <v>332</v>
      </c>
      <c r="E2505" t="s">
        <v>103</v>
      </c>
      <c r="F2505">
        <v>40700</v>
      </c>
      <c r="G2505" t="s">
        <v>784</v>
      </c>
      <c r="I2505" t="s">
        <v>130</v>
      </c>
      <c r="J2505">
        <v>2026</v>
      </c>
      <c r="K2505">
        <v>5</v>
      </c>
      <c r="L2505" t="s">
        <v>95</v>
      </c>
      <c r="M2505">
        <v>-10.290250799999999</v>
      </c>
      <c r="N2505">
        <v>1</v>
      </c>
      <c r="O2505">
        <v>-10.290250799999999</v>
      </c>
      <c r="P2505" t="s">
        <v>614</v>
      </c>
      <c r="Q2505">
        <v>1</v>
      </c>
    </row>
    <row r="2506" spans="1:17" hidden="1">
      <c r="A2506" t="s">
        <v>879</v>
      </c>
      <c r="B2506" t="s">
        <v>222</v>
      </c>
      <c r="C2506" t="s">
        <v>133</v>
      </c>
      <c r="D2506" t="s">
        <v>332</v>
      </c>
      <c r="E2506" t="s">
        <v>103</v>
      </c>
      <c r="F2506">
        <v>40700</v>
      </c>
      <c r="G2506" t="s">
        <v>784</v>
      </c>
      <c r="I2506" t="s">
        <v>130</v>
      </c>
      <c r="J2506">
        <v>2026</v>
      </c>
      <c r="K2506">
        <v>5</v>
      </c>
      <c r="L2506" t="s">
        <v>95</v>
      </c>
      <c r="M2506">
        <v>-266.39685972000001</v>
      </c>
      <c r="N2506">
        <v>1</v>
      </c>
      <c r="O2506">
        <v>-266.39685972000001</v>
      </c>
      <c r="P2506" t="s">
        <v>614</v>
      </c>
      <c r="Q2506">
        <v>1</v>
      </c>
    </row>
    <row r="2507" spans="1:17" hidden="1">
      <c r="A2507" t="s">
        <v>879</v>
      </c>
      <c r="B2507" t="s">
        <v>223</v>
      </c>
      <c r="C2507" t="s">
        <v>133</v>
      </c>
      <c r="D2507" t="s">
        <v>332</v>
      </c>
      <c r="E2507" t="s">
        <v>103</v>
      </c>
      <c r="F2507">
        <v>40700</v>
      </c>
      <c r="G2507" t="s">
        <v>784</v>
      </c>
      <c r="I2507" t="s">
        <v>130</v>
      </c>
      <c r="J2507">
        <v>2026</v>
      </c>
      <c r="K2507">
        <v>5</v>
      </c>
      <c r="L2507" t="s">
        <v>95</v>
      </c>
      <c r="M2507">
        <v>-36.547882560000005</v>
      </c>
      <c r="N2507">
        <v>1</v>
      </c>
      <c r="O2507">
        <v>-36.547882560000005</v>
      </c>
      <c r="P2507" t="s">
        <v>614</v>
      </c>
      <c r="Q2507">
        <v>1</v>
      </c>
    </row>
    <row r="2508" spans="1:17" hidden="1">
      <c r="A2508" t="s">
        <v>879</v>
      </c>
      <c r="B2508" t="s">
        <v>230</v>
      </c>
      <c r="C2508" t="s">
        <v>133</v>
      </c>
      <c r="D2508" t="s">
        <v>332</v>
      </c>
      <c r="E2508" t="s">
        <v>103</v>
      </c>
      <c r="F2508">
        <v>40700</v>
      </c>
      <c r="G2508" t="s">
        <v>784</v>
      </c>
      <c r="I2508" t="s">
        <v>130</v>
      </c>
      <c r="J2508">
        <v>2026</v>
      </c>
      <c r="K2508">
        <v>5</v>
      </c>
      <c r="L2508" t="s">
        <v>95</v>
      </c>
      <c r="M2508">
        <v>-44.733035159999993</v>
      </c>
      <c r="N2508">
        <v>1</v>
      </c>
      <c r="O2508">
        <v>-44.733035159999993</v>
      </c>
      <c r="P2508" t="s">
        <v>614</v>
      </c>
      <c r="Q2508">
        <v>1</v>
      </c>
    </row>
    <row r="2509" spans="1:17" hidden="1">
      <c r="A2509" t="s">
        <v>879</v>
      </c>
      <c r="B2509" t="s">
        <v>239</v>
      </c>
      <c r="C2509" t="s">
        <v>133</v>
      </c>
      <c r="D2509" t="s">
        <v>332</v>
      </c>
      <c r="E2509" t="s">
        <v>103</v>
      </c>
      <c r="F2509">
        <v>40700</v>
      </c>
      <c r="G2509" t="s">
        <v>784</v>
      </c>
      <c r="I2509" t="s">
        <v>130</v>
      </c>
      <c r="J2509">
        <v>2026</v>
      </c>
      <c r="K2509">
        <v>5</v>
      </c>
      <c r="L2509" t="s">
        <v>95</v>
      </c>
      <c r="M2509">
        <v>-923.66159759999994</v>
      </c>
      <c r="N2509">
        <v>1</v>
      </c>
      <c r="O2509">
        <v>-923.66159759999994</v>
      </c>
      <c r="P2509" t="s">
        <v>614</v>
      </c>
      <c r="Q2509">
        <v>1</v>
      </c>
    </row>
    <row r="2510" spans="1:17" hidden="1">
      <c r="A2510" t="s">
        <v>879</v>
      </c>
      <c r="B2510" t="s">
        <v>241</v>
      </c>
      <c r="C2510" t="s">
        <v>133</v>
      </c>
      <c r="D2510" t="s">
        <v>332</v>
      </c>
      <c r="E2510" t="s">
        <v>103</v>
      </c>
      <c r="F2510">
        <v>40700</v>
      </c>
      <c r="G2510" t="s">
        <v>784</v>
      </c>
      <c r="I2510" t="s">
        <v>130</v>
      </c>
      <c r="J2510">
        <v>2026</v>
      </c>
      <c r="K2510">
        <v>5</v>
      </c>
      <c r="L2510" t="s">
        <v>95</v>
      </c>
      <c r="M2510">
        <v>-397.39307940000003</v>
      </c>
      <c r="N2510">
        <v>1</v>
      </c>
      <c r="O2510">
        <v>-397.39307940000003</v>
      </c>
      <c r="P2510" t="s">
        <v>614</v>
      </c>
      <c r="Q2510">
        <v>1</v>
      </c>
    </row>
    <row r="2511" spans="1:17" hidden="1">
      <c r="A2511" t="s">
        <v>879</v>
      </c>
      <c r="B2511" t="s">
        <v>247</v>
      </c>
      <c r="C2511" t="s">
        <v>133</v>
      </c>
      <c r="D2511" t="s">
        <v>332</v>
      </c>
      <c r="E2511" t="s">
        <v>103</v>
      </c>
      <c r="F2511">
        <v>40700</v>
      </c>
      <c r="G2511" t="s">
        <v>784</v>
      </c>
      <c r="I2511" t="s">
        <v>130</v>
      </c>
      <c r="J2511">
        <v>2026</v>
      </c>
      <c r="K2511">
        <v>5</v>
      </c>
      <c r="L2511" t="s">
        <v>95</v>
      </c>
      <c r="M2511">
        <v>-1034.8964341200001</v>
      </c>
      <c r="N2511">
        <v>1</v>
      </c>
      <c r="O2511">
        <v>-1034.8964341200001</v>
      </c>
      <c r="P2511" t="s">
        <v>614</v>
      </c>
      <c r="Q2511">
        <v>1</v>
      </c>
    </row>
    <row r="2512" spans="1:17" hidden="1">
      <c r="A2512" t="s">
        <v>879</v>
      </c>
      <c r="B2512" t="s">
        <v>248</v>
      </c>
      <c r="C2512" t="s">
        <v>133</v>
      </c>
      <c r="D2512" t="s">
        <v>332</v>
      </c>
      <c r="E2512" t="s">
        <v>103</v>
      </c>
      <c r="F2512">
        <v>40700</v>
      </c>
      <c r="G2512" t="s">
        <v>784</v>
      </c>
      <c r="I2512" t="s">
        <v>130</v>
      </c>
      <c r="J2512">
        <v>2026</v>
      </c>
      <c r="K2512">
        <v>5</v>
      </c>
      <c r="L2512" t="s">
        <v>95</v>
      </c>
      <c r="M2512">
        <v>-70.019547119999999</v>
      </c>
      <c r="N2512">
        <v>1</v>
      </c>
      <c r="O2512">
        <v>-70.019547119999999</v>
      </c>
      <c r="P2512" t="s">
        <v>614</v>
      </c>
      <c r="Q2512">
        <v>1</v>
      </c>
    </row>
    <row r="2513" spans="1:17" hidden="1">
      <c r="A2513" t="s">
        <v>2295</v>
      </c>
      <c r="B2513" t="s">
        <v>612</v>
      </c>
      <c r="C2513" t="s">
        <v>613</v>
      </c>
      <c r="D2513" t="s">
        <v>332</v>
      </c>
      <c r="E2513" t="s">
        <v>103</v>
      </c>
      <c r="F2513">
        <v>40700</v>
      </c>
      <c r="G2513" t="s">
        <v>784</v>
      </c>
      <c r="I2513" t="s">
        <v>130</v>
      </c>
      <c r="J2513">
        <v>2026</v>
      </c>
      <c r="K2513">
        <v>5</v>
      </c>
      <c r="L2513" t="s">
        <v>95</v>
      </c>
      <c r="M2513">
        <v>-3955.8848547600001</v>
      </c>
      <c r="N2513">
        <v>1</v>
      </c>
      <c r="O2513">
        <v>-3955.8848547600001</v>
      </c>
      <c r="P2513" t="s">
        <v>614</v>
      </c>
      <c r="Q2513">
        <v>1</v>
      </c>
    </row>
    <row r="2514" spans="1:17" hidden="1">
      <c r="A2514" t="s">
        <v>2305</v>
      </c>
      <c r="B2514" t="s">
        <v>645</v>
      </c>
      <c r="C2514" t="s">
        <v>108</v>
      </c>
      <c r="D2514" t="s">
        <v>332</v>
      </c>
      <c r="E2514" t="s">
        <v>103</v>
      </c>
      <c r="F2514">
        <v>40700</v>
      </c>
      <c r="G2514" t="s">
        <v>784</v>
      </c>
      <c r="I2514" t="s">
        <v>696</v>
      </c>
      <c r="J2514">
        <v>2026</v>
      </c>
      <c r="K2514">
        <v>5</v>
      </c>
      <c r="L2514" t="s">
        <v>95</v>
      </c>
      <c r="M2514">
        <v>12391.60927184874</v>
      </c>
      <c r="N2514">
        <v>1</v>
      </c>
      <c r="O2514">
        <v>12391.60927184874</v>
      </c>
      <c r="P2514" t="s">
        <v>614</v>
      </c>
      <c r="Q2514" t="s">
        <v>97</v>
      </c>
    </row>
    <row r="2515" spans="1:17" hidden="1">
      <c r="A2515" t="s">
        <v>2305</v>
      </c>
      <c r="B2515" t="s">
        <v>645</v>
      </c>
      <c r="C2515" t="s">
        <v>108</v>
      </c>
      <c r="D2515" t="s">
        <v>332</v>
      </c>
      <c r="E2515" t="s">
        <v>105</v>
      </c>
      <c r="F2515">
        <v>40700</v>
      </c>
      <c r="G2515" t="s">
        <v>784</v>
      </c>
      <c r="I2515" t="s">
        <v>696</v>
      </c>
      <c r="J2515">
        <v>2026</v>
      </c>
      <c r="K2515">
        <v>5</v>
      </c>
      <c r="L2515" t="s">
        <v>95</v>
      </c>
      <c r="M2515">
        <v>29288.462161799725</v>
      </c>
      <c r="N2515">
        <v>1</v>
      </c>
      <c r="O2515">
        <v>29288.462161799725</v>
      </c>
      <c r="P2515" t="s">
        <v>614</v>
      </c>
      <c r="Q2515" t="s">
        <v>97</v>
      </c>
    </row>
    <row r="2516" spans="1:17" hidden="1">
      <c r="A2516" t="s">
        <v>2305</v>
      </c>
      <c r="B2516" t="s">
        <v>645</v>
      </c>
      <c r="C2516" t="s">
        <v>108</v>
      </c>
      <c r="D2516" t="s">
        <v>332</v>
      </c>
      <c r="E2516" t="s">
        <v>106</v>
      </c>
      <c r="F2516">
        <v>40700</v>
      </c>
      <c r="G2516" t="s">
        <v>784</v>
      </c>
      <c r="I2516" t="s">
        <v>696</v>
      </c>
      <c r="J2516">
        <v>2026</v>
      </c>
      <c r="K2516">
        <v>5</v>
      </c>
      <c r="L2516" t="s">
        <v>95</v>
      </c>
      <c r="M2516">
        <v>4163.3786169976393</v>
      </c>
      <c r="N2516">
        <v>1</v>
      </c>
      <c r="O2516">
        <v>4163.3786169976393</v>
      </c>
      <c r="P2516" t="s">
        <v>614</v>
      </c>
      <c r="Q2516" t="s">
        <v>97</v>
      </c>
    </row>
    <row r="2517" spans="1:17" hidden="1">
      <c r="A2517" t="s">
        <v>2295</v>
      </c>
      <c r="B2517" t="s">
        <v>314</v>
      </c>
      <c r="C2517" t="s">
        <v>314</v>
      </c>
      <c r="D2517" t="s">
        <v>332</v>
      </c>
      <c r="E2517" t="s">
        <v>92</v>
      </c>
      <c r="F2517">
        <v>40700</v>
      </c>
      <c r="G2517" t="s">
        <v>784</v>
      </c>
      <c r="I2517" t="s">
        <v>697</v>
      </c>
      <c r="J2517">
        <v>2026</v>
      </c>
      <c r="K2517">
        <v>5</v>
      </c>
      <c r="L2517" t="s">
        <v>95</v>
      </c>
      <c r="M2517">
        <v>-866603.88309688831</v>
      </c>
      <c r="N2517">
        <v>1</v>
      </c>
      <c r="O2517">
        <v>-866603.88309688831</v>
      </c>
      <c r="P2517" t="s">
        <v>614</v>
      </c>
      <c r="Q2517" t="s">
        <v>97</v>
      </c>
    </row>
    <row r="2518" spans="1:17" hidden="1">
      <c r="A2518" t="s">
        <v>2295</v>
      </c>
      <c r="B2518" t="s">
        <v>314</v>
      </c>
      <c r="C2518" t="s">
        <v>314</v>
      </c>
      <c r="D2518" t="s">
        <v>332</v>
      </c>
      <c r="E2518" t="s">
        <v>102</v>
      </c>
      <c r="F2518">
        <v>40700</v>
      </c>
      <c r="G2518" t="s">
        <v>784</v>
      </c>
      <c r="I2518" t="s">
        <v>697</v>
      </c>
      <c r="J2518">
        <v>2026</v>
      </c>
      <c r="K2518">
        <v>5</v>
      </c>
      <c r="L2518" t="s">
        <v>95</v>
      </c>
      <c r="M2518">
        <v>-265896.27054802206</v>
      </c>
      <c r="N2518">
        <v>1</v>
      </c>
      <c r="O2518">
        <v>-265896.27054802206</v>
      </c>
      <c r="P2518" t="s">
        <v>614</v>
      </c>
      <c r="Q2518" t="s">
        <v>97</v>
      </c>
    </row>
    <row r="2519" spans="1:17" hidden="1">
      <c r="A2519" t="s">
        <v>2295</v>
      </c>
      <c r="B2519" t="s">
        <v>314</v>
      </c>
      <c r="C2519" t="s">
        <v>314</v>
      </c>
      <c r="D2519" t="s">
        <v>332</v>
      </c>
      <c r="E2519" t="s">
        <v>103</v>
      </c>
      <c r="F2519">
        <v>40700</v>
      </c>
      <c r="G2519" t="s">
        <v>784</v>
      </c>
      <c r="I2519" t="s">
        <v>697</v>
      </c>
      <c r="J2519">
        <v>2026</v>
      </c>
      <c r="K2519">
        <v>5</v>
      </c>
      <c r="L2519" t="s">
        <v>95</v>
      </c>
      <c r="M2519">
        <v>-764359.95162525354</v>
      </c>
      <c r="N2519">
        <v>1</v>
      </c>
      <c r="O2519">
        <v>-764359.95162525354</v>
      </c>
      <c r="P2519" t="s">
        <v>614</v>
      </c>
      <c r="Q2519" t="s">
        <v>97</v>
      </c>
    </row>
    <row r="2520" spans="1:17" hidden="1">
      <c r="A2520" t="s">
        <v>2295</v>
      </c>
      <c r="B2520" t="s">
        <v>314</v>
      </c>
      <c r="C2520" t="s">
        <v>314</v>
      </c>
      <c r="D2520" t="s">
        <v>332</v>
      </c>
      <c r="E2520" t="s">
        <v>105</v>
      </c>
      <c r="F2520">
        <v>40700</v>
      </c>
      <c r="G2520" t="s">
        <v>784</v>
      </c>
      <c r="I2520" t="s">
        <v>697</v>
      </c>
      <c r="J2520">
        <v>2026</v>
      </c>
      <c r="K2520">
        <v>5</v>
      </c>
      <c r="L2520" t="s">
        <v>95</v>
      </c>
      <c r="M2520">
        <v>-82050.974249908002</v>
      </c>
      <c r="N2520">
        <v>1</v>
      </c>
      <c r="O2520">
        <v>-82050.974249908002</v>
      </c>
      <c r="P2520" t="s">
        <v>614</v>
      </c>
      <c r="Q2520" t="s">
        <v>97</v>
      </c>
    </row>
    <row r="2521" spans="1:17" hidden="1">
      <c r="A2521" t="s">
        <v>2295</v>
      </c>
      <c r="B2521" t="s">
        <v>314</v>
      </c>
      <c r="C2521" t="s">
        <v>314</v>
      </c>
      <c r="D2521" t="s">
        <v>332</v>
      </c>
      <c r="E2521" t="s">
        <v>92</v>
      </c>
      <c r="F2521">
        <v>40700</v>
      </c>
      <c r="G2521" t="s">
        <v>784</v>
      </c>
      <c r="I2521" t="s">
        <v>695</v>
      </c>
      <c r="J2521">
        <v>2026</v>
      </c>
      <c r="K2521">
        <v>5</v>
      </c>
      <c r="L2521" t="s">
        <v>95</v>
      </c>
      <c r="M2521">
        <v>57410.371186953271</v>
      </c>
      <c r="N2521">
        <v>1</v>
      </c>
      <c r="O2521">
        <v>57410.371186953271</v>
      </c>
      <c r="P2521" t="s">
        <v>614</v>
      </c>
      <c r="Q2521" t="s">
        <v>97</v>
      </c>
    </row>
    <row r="2522" spans="1:17" hidden="1">
      <c r="A2522" t="s">
        <v>2295</v>
      </c>
      <c r="B2522" t="s">
        <v>314</v>
      </c>
      <c r="C2522" t="s">
        <v>314</v>
      </c>
      <c r="D2522" t="s">
        <v>332</v>
      </c>
      <c r="E2522" t="s">
        <v>102</v>
      </c>
      <c r="F2522">
        <v>40700</v>
      </c>
      <c r="G2522" t="s">
        <v>784</v>
      </c>
      <c r="I2522" t="s">
        <v>695</v>
      </c>
      <c r="J2522">
        <v>2026</v>
      </c>
      <c r="K2522">
        <v>5</v>
      </c>
      <c r="L2522" t="s">
        <v>95</v>
      </c>
      <c r="M2522">
        <v>163922.55914814887</v>
      </c>
      <c r="N2522">
        <v>1</v>
      </c>
      <c r="O2522">
        <v>163922.55914814887</v>
      </c>
      <c r="P2522" t="s">
        <v>614</v>
      </c>
      <c r="Q2522" t="s">
        <v>97</v>
      </c>
    </row>
    <row r="2523" spans="1:17" hidden="1">
      <c r="A2523" t="s">
        <v>2295</v>
      </c>
      <c r="B2523" t="s">
        <v>314</v>
      </c>
      <c r="C2523" t="s">
        <v>314</v>
      </c>
      <c r="D2523" t="s">
        <v>332</v>
      </c>
      <c r="E2523" t="s">
        <v>103</v>
      </c>
      <c r="F2523">
        <v>40700</v>
      </c>
      <c r="G2523" t="s">
        <v>784</v>
      </c>
      <c r="I2523" t="s">
        <v>695</v>
      </c>
      <c r="J2523">
        <v>2026</v>
      </c>
      <c r="K2523">
        <v>5</v>
      </c>
      <c r="L2523" t="s">
        <v>95</v>
      </c>
      <c r="M2523">
        <v>72465.151424844051</v>
      </c>
      <c r="N2523">
        <v>1</v>
      </c>
      <c r="O2523">
        <v>72465.151424844051</v>
      </c>
      <c r="P2523" t="s">
        <v>614</v>
      </c>
      <c r="Q2523" t="s">
        <v>97</v>
      </c>
    </row>
    <row r="2524" spans="1:17" hidden="1">
      <c r="A2524" t="s">
        <v>2295</v>
      </c>
      <c r="B2524" t="s">
        <v>314</v>
      </c>
      <c r="C2524" t="s">
        <v>314</v>
      </c>
      <c r="D2524" t="s">
        <v>332</v>
      </c>
      <c r="E2524" t="s">
        <v>104</v>
      </c>
      <c r="F2524">
        <v>40700</v>
      </c>
      <c r="G2524" t="s">
        <v>784</v>
      </c>
      <c r="I2524" t="s">
        <v>695</v>
      </c>
      <c r="J2524">
        <v>2026</v>
      </c>
      <c r="K2524">
        <v>5</v>
      </c>
      <c r="L2524" t="s">
        <v>95</v>
      </c>
      <c r="M2524">
        <v>837.44322555905819</v>
      </c>
      <c r="N2524">
        <v>1</v>
      </c>
      <c r="O2524">
        <v>837.44322555905819</v>
      </c>
      <c r="P2524" t="s">
        <v>614</v>
      </c>
      <c r="Q2524" t="s">
        <v>97</v>
      </c>
    </row>
    <row r="2525" spans="1:17" hidden="1">
      <c r="A2525" t="s">
        <v>2295</v>
      </c>
      <c r="B2525" t="s">
        <v>314</v>
      </c>
      <c r="C2525" t="s">
        <v>314</v>
      </c>
      <c r="D2525" t="s">
        <v>332</v>
      </c>
      <c r="E2525" t="s">
        <v>105</v>
      </c>
      <c r="F2525">
        <v>40700</v>
      </c>
      <c r="G2525" t="s">
        <v>784</v>
      </c>
      <c r="I2525" t="s">
        <v>695</v>
      </c>
      <c r="J2525">
        <v>2026</v>
      </c>
      <c r="K2525">
        <v>5</v>
      </c>
      <c r="L2525" t="s">
        <v>95</v>
      </c>
      <c r="M2525">
        <v>-42321.020264339284</v>
      </c>
      <c r="N2525">
        <v>1</v>
      </c>
      <c r="O2525">
        <v>-42321.020264339284</v>
      </c>
      <c r="P2525" t="s">
        <v>614</v>
      </c>
      <c r="Q2525" t="s">
        <v>97</v>
      </c>
    </row>
    <row r="2526" spans="1:17" hidden="1">
      <c r="A2526" t="s">
        <v>2295</v>
      </c>
      <c r="B2526" t="s">
        <v>314</v>
      </c>
      <c r="C2526" t="s">
        <v>314</v>
      </c>
      <c r="D2526" t="s">
        <v>332</v>
      </c>
      <c r="E2526" t="s">
        <v>106</v>
      </c>
      <c r="F2526">
        <v>40700</v>
      </c>
      <c r="G2526" t="s">
        <v>784</v>
      </c>
      <c r="I2526" t="s">
        <v>695</v>
      </c>
      <c r="J2526">
        <v>2026</v>
      </c>
      <c r="K2526">
        <v>5</v>
      </c>
      <c r="L2526" t="s">
        <v>95</v>
      </c>
      <c r="M2526">
        <v>-52308.458780810586</v>
      </c>
      <c r="N2526">
        <v>1</v>
      </c>
      <c r="O2526">
        <v>-52308.458780810586</v>
      </c>
      <c r="P2526" t="s">
        <v>614</v>
      </c>
      <c r="Q2526" t="s">
        <v>97</v>
      </c>
    </row>
    <row r="2527" spans="1:17" hidden="1">
      <c r="A2527" t="s">
        <v>2295</v>
      </c>
      <c r="B2527" t="s">
        <v>314</v>
      </c>
      <c r="C2527" t="s">
        <v>314</v>
      </c>
      <c r="D2527" t="s">
        <v>332</v>
      </c>
      <c r="E2527" t="s">
        <v>2350</v>
      </c>
      <c r="F2527">
        <v>40700</v>
      </c>
      <c r="G2527" t="s">
        <v>784</v>
      </c>
      <c r="I2527" t="s">
        <v>695</v>
      </c>
      <c r="J2527">
        <v>2026</v>
      </c>
      <c r="K2527">
        <v>5</v>
      </c>
      <c r="L2527" t="s">
        <v>95</v>
      </c>
      <c r="M2527">
        <v>0</v>
      </c>
      <c r="N2527">
        <v>1</v>
      </c>
      <c r="O2527">
        <v>0</v>
      </c>
      <c r="P2527" t="s">
        <v>614</v>
      </c>
      <c r="Q2527" t="s">
        <v>97</v>
      </c>
    </row>
    <row r="2528" spans="1:17" hidden="1">
      <c r="A2528" t="s">
        <v>2295</v>
      </c>
      <c r="B2528" t="s">
        <v>314</v>
      </c>
      <c r="C2528" t="s">
        <v>314</v>
      </c>
      <c r="D2528" t="s">
        <v>332</v>
      </c>
      <c r="E2528" t="s">
        <v>2320</v>
      </c>
      <c r="F2528">
        <v>40700</v>
      </c>
      <c r="G2528" t="s">
        <v>784</v>
      </c>
      <c r="I2528" t="s">
        <v>695</v>
      </c>
      <c r="J2528">
        <v>2026</v>
      </c>
      <c r="K2528">
        <v>5</v>
      </c>
      <c r="L2528" t="s">
        <v>95</v>
      </c>
      <c r="M2528">
        <v>0.70347439998295158</v>
      </c>
      <c r="N2528">
        <v>1</v>
      </c>
      <c r="O2528">
        <v>0.70347439998295158</v>
      </c>
      <c r="P2528" t="s">
        <v>614</v>
      </c>
      <c r="Q2528" t="s">
        <v>97</v>
      </c>
    </row>
    <row r="2529" spans="1:17" hidden="1">
      <c r="A2529" t="s">
        <v>2295</v>
      </c>
      <c r="B2529" t="s">
        <v>314</v>
      </c>
      <c r="C2529" t="s">
        <v>314</v>
      </c>
      <c r="D2529" t="s">
        <v>332</v>
      </c>
      <c r="E2529" t="s">
        <v>92</v>
      </c>
      <c r="F2529">
        <v>40700</v>
      </c>
      <c r="G2529" t="s">
        <v>784</v>
      </c>
      <c r="I2529" t="s">
        <v>695</v>
      </c>
      <c r="J2529">
        <v>2026</v>
      </c>
      <c r="K2529">
        <v>5</v>
      </c>
      <c r="L2529" t="s">
        <v>95</v>
      </c>
      <c r="M2529">
        <v>-3629.5839557670988</v>
      </c>
      <c r="N2529">
        <v>1</v>
      </c>
      <c r="O2529">
        <v>-3629.5839557670988</v>
      </c>
      <c r="P2529" t="s">
        <v>614</v>
      </c>
      <c r="Q2529" t="s">
        <v>97</v>
      </c>
    </row>
    <row r="2530" spans="1:17" hidden="1">
      <c r="A2530" t="s">
        <v>2295</v>
      </c>
      <c r="B2530" t="s">
        <v>314</v>
      </c>
      <c r="C2530" t="s">
        <v>314</v>
      </c>
      <c r="D2530" t="s">
        <v>332</v>
      </c>
      <c r="E2530" t="s">
        <v>102</v>
      </c>
      <c r="F2530">
        <v>40700</v>
      </c>
      <c r="G2530" t="s">
        <v>784</v>
      </c>
      <c r="I2530" t="s">
        <v>695</v>
      </c>
      <c r="J2530">
        <v>2026</v>
      </c>
      <c r="K2530">
        <v>5</v>
      </c>
      <c r="L2530" t="s">
        <v>95</v>
      </c>
      <c r="M2530">
        <v>-109.23634172521997</v>
      </c>
      <c r="N2530">
        <v>1</v>
      </c>
      <c r="O2530">
        <v>-109.23634172521997</v>
      </c>
      <c r="P2530" t="s">
        <v>614</v>
      </c>
      <c r="Q2530" t="s">
        <v>97</v>
      </c>
    </row>
    <row r="2531" spans="1:17" hidden="1">
      <c r="A2531" t="s">
        <v>2295</v>
      </c>
      <c r="B2531" t="s">
        <v>314</v>
      </c>
      <c r="C2531" t="s">
        <v>314</v>
      </c>
      <c r="D2531" t="s">
        <v>332</v>
      </c>
      <c r="E2531" t="s">
        <v>103</v>
      </c>
      <c r="F2531">
        <v>40700</v>
      </c>
      <c r="G2531" t="s">
        <v>784</v>
      </c>
      <c r="I2531" t="s">
        <v>695</v>
      </c>
      <c r="J2531">
        <v>2026</v>
      </c>
      <c r="K2531">
        <v>5</v>
      </c>
      <c r="L2531" t="s">
        <v>95</v>
      </c>
      <c r="M2531">
        <v>-4776.9051399407908</v>
      </c>
      <c r="N2531">
        <v>1</v>
      </c>
      <c r="O2531">
        <v>-4776.9051399407908</v>
      </c>
      <c r="P2531" t="s">
        <v>614</v>
      </c>
      <c r="Q2531" t="s">
        <v>97</v>
      </c>
    </row>
    <row r="2532" spans="1:17" hidden="1">
      <c r="A2532" t="s">
        <v>2295</v>
      </c>
      <c r="B2532" t="s">
        <v>314</v>
      </c>
      <c r="C2532" t="s">
        <v>314</v>
      </c>
      <c r="D2532" t="s">
        <v>332</v>
      </c>
      <c r="E2532" t="s">
        <v>104</v>
      </c>
      <c r="F2532">
        <v>40700</v>
      </c>
      <c r="G2532" t="s">
        <v>784</v>
      </c>
      <c r="I2532" t="s">
        <v>695</v>
      </c>
      <c r="J2532">
        <v>2026</v>
      </c>
      <c r="K2532">
        <v>5</v>
      </c>
      <c r="L2532" t="s">
        <v>95</v>
      </c>
      <c r="M2532">
        <v>-9.4904299536192411</v>
      </c>
      <c r="N2532">
        <v>1</v>
      </c>
      <c r="O2532">
        <v>-9.4904299536192411</v>
      </c>
      <c r="P2532" t="s">
        <v>614</v>
      </c>
      <c r="Q2532" t="s">
        <v>97</v>
      </c>
    </row>
    <row r="2533" spans="1:17" hidden="1">
      <c r="A2533" t="s">
        <v>2295</v>
      </c>
      <c r="B2533" t="s">
        <v>314</v>
      </c>
      <c r="C2533" t="s">
        <v>314</v>
      </c>
      <c r="D2533" t="s">
        <v>332</v>
      </c>
      <c r="E2533" t="s">
        <v>105</v>
      </c>
      <c r="F2533">
        <v>40700</v>
      </c>
      <c r="G2533" t="s">
        <v>784</v>
      </c>
      <c r="I2533" t="s">
        <v>695</v>
      </c>
      <c r="J2533">
        <v>2026</v>
      </c>
      <c r="K2533">
        <v>5</v>
      </c>
      <c r="L2533" t="s">
        <v>95</v>
      </c>
      <c r="M2533">
        <v>-1570.9942233547044</v>
      </c>
      <c r="N2533">
        <v>1</v>
      </c>
      <c r="O2533">
        <v>-1570.9942233547044</v>
      </c>
      <c r="P2533" t="s">
        <v>614</v>
      </c>
      <c r="Q2533" t="s">
        <v>97</v>
      </c>
    </row>
    <row r="2534" spans="1:17" hidden="1">
      <c r="A2534" t="s">
        <v>2295</v>
      </c>
      <c r="B2534" t="s">
        <v>314</v>
      </c>
      <c r="C2534" t="s">
        <v>314</v>
      </c>
      <c r="D2534" t="s">
        <v>332</v>
      </c>
      <c r="E2534" t="s">
        <v>106</v>
      </c>
      <c r="F2534">
        <v>40700</v>
      </c>
      <c r="G2534" t="s">
        <v>784</v>
      </c>
      <c r="I2534" t="s">
        <v>695</v>
      </c>
      <c r="J2534">
        <v>2026</v>
      </c>
      <c r="K2534">
        <v>5</v>
      </c>
      <c r="L2534" t="s">
        <v>95</v>
      </c>
      <c r="M2534">
        <v>-4028.3694397110958</v>
      </c>
      <c r="N2534">
        <v>1</v>
      </c>
      <c r="O2534">
        <v>-4028.3694397110958</v>
      </c>
      <c r="P2534" t="s">
        <v>614</v>
      </c>
      <c r="Q2534" t="s">
        <v>97</v>
      </c>
    </row>
    <row r="2535" spans="1:17" hidden="1">
      <c r="A2535" t="s">
        <v>2295</v>
      </c>
      <c r="B2535" t="s">
        <v>314</v>
      </c>
      <c r="C2535" t="s">
        <v>314</v>
      </c>
      <c r="D2535" t="s">
        <v>332</v>
      </c>
      <c r="E2535" t="s">
        <v>92</v>
      </c>
      <c r="F2535">
        <v>40700</v>
      </c>
      <c r="G2535" t="s">
        <v>784</v>
      </c>
      <c r="I2535" t="s">
        <v>699</v>
      </c>
      <c r="J2535">
        <v>2026</v>
      </c>
      <c r="K2535">
        <v>5</v>
      </c>
      <c r="L2535" t="s">
        <v>95</v>
      </c>
      <c r="M2535">
        <v>918752.9038463484</v>
      </c>
      <c r="N2535">
        <v>1</v>
      </c>
      <c r="O2535">
        <v>918752.9038463484</v>
      </c>
      <c r="P2535" t="s">
        <v>614</v>
      </c>
      <c r="Q2535" t="s">
        <v>97</v>
      </c>
    </row>
    <row r="2536" spans="1:17" hidden="1">
      <c r="A2536" t="s">
        <v>2295</v>
      </c>
      <c r="B2536" t="s">
        <v>314</v>
      </c>
      <c r="C2536" t="s">
        <v>314</v>
      </c>
      <c r="D2536" t="s">
        <v>332</v>
      </c>
      <c r="E2536" t="s">
        <v>102</v>
      </c>
      <c r="F2536">
        <v>40700</v>
      </c>
      <c r="G2536" t="s">
        <v>784</v>
      </c>
      <c r="I2536" t="s">
        <v>699</v>
      </c>
      <c r="J2536">
        <v>2026</v>
      </c>
      <c r="K2536">
        <v>5</v>
      </c>
      <c r="L2536" t="s">
        <v>95</v>
      </c>
      <c r="M2536">
        <v>276386.29777418642</v>
      </c>
      <c r="N2536">
        <v>1</v>
      </c>
      <c r="O2536">
        <v>276386.29777418642</v>
      </c>
      <c r="P2536" t="s">
        <v>614</v>
      </c>
      <c r="Q2536" t="s">
        <v>97</v>
      </c>
    </row>
    <row r="2537" spans="1:17" hidden="1">
      <c r="A2537" t="s">
        <v>2295</v>
      </c>
      <c r="B2537" t="s">
        <v>314</v>
      </c>
      <c r="C2537" t="s">
        <v>314</v>
      </c>
      <c r="D2537" t="s">
        <v>332</v>
      </c>
      <c r="E2537" t="s">
        <v>103</v>
      </c>
      <c r="F2537">
        <v>40700</v>
      </c>
      <c r="G2537" t="s">
        <v>784</v>
      </c>
      <c r="I2537" t="s">
        <v>699</v>
      </c>
      <c r="J2537">
        <v>2026</v>
      </c>
      <c r="K2537">
        <v>5</v>
      </c>
      <c r="L2537" t="s">
        <v>95</v>
      </c>
      <c r="M2537">
        <v>807657.5614592582</v>
      </c>
      <c r="N2537">
        <v>1</v>
      </c>
      <c r="O2537">
        <v>807657.5614592582</v>
      </c>
      <c r="P2537" t="s">
        <v>614</v>
      </c>
      <c r="Q2537" t="s">
        <v>97</v>
      </c>
    </row>
    <row r="2538" spans="1:17" hidden="1">
      <c r="A2538" t="s">
        <v>2295</v>
      </c>
      <c r="B2538" t="s">
        <v>314</v>
      </c>
      <c r="C2538" t="s">
        <v>314</v>
      </c>
      <c r="D2538" t="s">
        <v>332</v>
      </c>
      <c r="E2538" t="s">
        <v>105</v>
      </c>
      <c r="F2538">
        <v>40700</v>
      </c>
      <c r="G2538" t="s">
        <v>784</v>
      </c>
      <c r="I2538" t="s">
        <v>699</v>
      </c>
      <c r="J2538">
        <v>2026</v>
      </c>
      <c r="K2538">
        <v>5</v>
      </c>
      <c r="L2538" t="s">
        <v>95</v>
      </c>
      <c r="M2538">
        <v>93599.42022018219</v>
      </c>
      <c r="N2538">
        <v>1</v>
      </c>
      <c r="O2538">
        <v>93599.42022018219</v>
      </c>
      <c r="P2538" t="s">
        <v>614</v>
      </c>
      <c r="Q2538" t="s">
        <v>97</v>
      </c>
    </row>
    <row r="2539" spans="1:17" hidden="1">
      <c r="A2539" t="s">
        <v>2295</v>
      </c>
      <c r="B2539" t="s">
        <v>314</v>
      </c>
      <c r="C2539" t="s">
        <v>314</v>
      </c>
      <c r="D2539" t="s">
        <v>332</v>
      </c>
      <c r="E2539" t="s">
        <v>104</v>
      </c>
      <c r="F2539">
        <v>40700</v>
      </c>
      <c r="G2539" t="s">
        <v>784</v>
      </c>
      <c r="I2539" t="s">
        <v>695</v>
      </c>
      <c r="J2539">
        <v>2026</v>
      </c>
      <c r="K2539">
        <v>5</v>
      </c>
      <c r="L2539" t="s">
        <v>95</v>
      </c>
      <c r="M2539">
        <v>-12.697130730439312</v>
      </c>
      <c r="N2539">
        <v>1</v>
      </c>
      <c r="O2539">
        <v>-12.697130730439312</v>
      </c>
      <c r="P2539" t="s">
        <v>614</v>
      </c>
      <c r="Q2539" t="s">
        <v>97</v>
      </c>
    </row>
    <row r="2540" spans="1:17" hidden="1">
      <c r="A2540" t="s">
        <v>2295</v>
      </c>
      <c r="B2540" t="s">
        <v>314</v>
      </c>
      <c r="C2540" t="s">
        <v>314</v>
      </c>
      <c r="D2540" t="s">
        <v>332</v>
      </c>
      <c r="E2540" t="s">
        <v>106</v>
      </c>
      <c r="F2540">
        <v>40700</v>
      </c>
      <c r="G2540" t="s">
        <v>784</v>
      </c>
      <c r="I2540" t="s">
        <v>695</v>
      </c>
      <c r="J2540">
        <v>2026</v>
      </c>
      <c r="K2540">
        <v>5</v>
      </c>
      <c r="L2540" t="s">
        <v>95</v>
      </c>
      <c r="M2540">
        <v>-6041.7325619740877</v>
      </c>
      <c r="N2540">
        <v>1</v>
      </c>
      <c r="O2540">
        <v>-6041.7325619740877</v>
      </c>
      <c r="P2540" t="s">
        <v>614</v>
      </c>
      <c r="Q2540" t="s">
        <v>97</v>
      </c>
    </row>
    <row r="2541" spans="1:17" hidden="1">
      <c r="A2541" t="s">
        <v>2295</v>
      </c>
      <c r="B2541" t="s">
        <v>314</v>
      </c>
      <c r="C2541" t="s">
        <v>314</v>
      </c>
      <c r="D2541" t="s">
        <v>332</v>
      </c>
      <c r="E2541" t="s">
        <v>92</v>
      </c>
      <c r="F2541">
        <v>40700</v>
      </c>
      <c r="G2541" t="s">
        <v>784</v>
      </c>
      <c r="I2541" t="s">
        <v>695</v>
      </c>
      <c r="J2541">
        <v>2026</v>
      </c>
      <c r="K2541">
        <v>5</v>
      </c>
      <c r="L2541" t="s">
        <v>95</v>
      </c>
      <c r="M2541">
        <v>-5445.229426429607</v>
      </c>
      <c r="N2541">
        <v>1</v>
      </c>
      <c r="O2541">
        <v>-5445.229426429607</v>
      </c>
      <c r="P2541" t="s">
        <v>614</v>
      </c>
      <c r="Q2541" t="s">
        <v>97</v>
      </c>
    </row>
    <row r="2542" spans="1:17" hidden="1">
      <c r="A2542" t="s">
        <v>2295</v>
      </c>
      <c r="B2542" t="s">
        <v>314</v>
      </c>
      <c r="C2542" t="s">
        <v>314</v>
      </c>
      <c r="D2542" t="s">
        <v>332</v>
      </c>
      <c r="E2542" t="s">
        <v>103</v>
      </c>
      <c r="F2542">
        <v>40700</v>
      </c>
      <c r="G2542" t="s">
        <v>784</v>
      </c>
      <c r="I2542" t="s">
        <v>695</v>
      </c>
      <c r="J2542">
        <v>2026</v>
      </c>
      <c r="K2542">
        <v>5</v>
      </c>
      <c r="L2542" t="s">
        <v>95</v>
      </c>
      <c r="M2542">
        <v>-9030.7508233143017</v>
      </c>
      <c r="N2542">
        <v>1</v>
      </c>
      <c r="O2542">
        <v>-9030.7508233143017</v>
      </c>
      <c r="P2542" t="s">
        <v>614</v>
      </c>
      <c r="Q2542" t="s">
        <v>97</v>
      </c>
    </row>
    <row r="2543" spans="1:17" hidden="1">
      <c r="A2543" t="s">
        <v>2295</v>
      </c>
      <c r="B2543" t="s">
        <v>314</v>
      </c>
      <c r="C2543" t="s">
        <v>314</v>
      </c>
      <c r="D2543" t="s">
        <v>332</v>
      </c>
      <c r="E2543" t="s">
        <v>105</v>
      </c>
      <c r="F2543">
        <v>40700</v>
      </c>
      <c r="G2543" t="s">
        <v>784</v>
      </c>
      <c r="I2543" t="s">
        <v>695</v>
      </c>
      <c r="J2543">
        <v>2026</v>
      </c>
      <c r="K2543">
        <v>5</v>
      </c>
      <c r="L2543" t="s">
        <v>95</v>
      </c>
      <c r="M2543">
        <v>-490.96635463176062</v>
      </c>
      <c r="N2543">
        <v>1</v>
      </c>
      <c r="O2543">
        <v>-490.96635463176062</v>
      </c>
      <c r="P2543" t="s">
        <v>614</v>
      </c>
      <c r="Q2543" t="s">
        <v>97</v>
      </c>
    </row>
    <row r="2544" spans="1:17" hidden="1">
      <c r="A2544" t="s">
        <v>2295</v>
      </c>
      <c r="B2544" t="s">
        <v>314</v>
      </c>
      <c r="C2544" t="s">
        <v>314</v>
      </c>
      <c r="D2544" t="s">
        <v>332</v>
      </c>
      <c r="E2544" t="s">
        <v>102</v>
      </c>
      <c r="F2544">
        <v>40700</v>
      </c>
      <c r="G2544" t="s">
        <v>784</v>
      </c>
      <c r="I2544" t="s">
        <v>695</v>
      </c>
      <c r="J2544">
        <v>2026</v>
      </c>
      <c r="K2544">
        <v>5</v>
      </c>
      <c r="L2544" t="s">
        <v>95</v>
      </c>
      <c r="M2544">
        <v>-163.97666502790526</v>
      </c>
      <c r="N2544">
        <v>1</v>
      </c>
      <c r="O2544">
        <v>-163.97666502790526</v>
      </c>
      <c r="P2544" t="s">
        <v>614</v>
      </c>
      <c r="Q2544" t="s">
        <v>97</v>
      </c>
    </row>
    <row r="2545" spans="1:17" hidden="1">
      <c r="A2545" t="s">
        <v>2295</v>
      </c>
      <c r="B2545" t="s">
        <v>314</v>
      </c>
      <c r="C2545" t="s">
        <v>314</v>
      </c>
      <c r="D2545" t="s">
        <v>332</v>
      </c>
      <c r="E2545" t="s">
        <v>2350</v>
      </c>
      <c r="F2545">
        <v>40700</v>
      </c>
      <c r="G2545" t="s">
        <v>784</v>
      </c>
      <c r="I2545" t="s">
        <v>695</v>
      </c>
      <c r="J2545">
        <v>2026</v>
      </c>
      <c r="K2545">
        <v>5</v>
      </c>
      <c r="L2545" t="s">
        <v>95</v>
      </c>
      <c r="M2545">
        <v>0</v>
      </c>
      <c r="N2545">
        <v>1</v>
      </c>
      <c r="O2545">
        <v>0</v>
      </c>
      <c r="P2545" t="s">
        <v>614</v>
      </c>
      <c r="Q2545" t="s">
        <v>97</v>
      </c>
    </row>
    <row r="2546" spans="1:17" hidden="1">
      <c r="A2546" t="s">
        <v>2295</v>
      </c>
      <c r="B2546" t="s">
        <v>314</v>
      </c>
      <c r="C2546" t="s">
        <v>314</v>
      </c>
      <c r="D2546" t="s">
        <v>332</v>
      </c>
      <c r="E2546" t="s">
        <v>2320</v>
      </c>
      <c r="F2546">
        <v>40700</v>
      </c>
      <c r="G2546" t="s">
        <v>784</v>
      </c>
      <c r="I2546" t="s">
        <v>695</v>
      </c>
      <c r="J2546">
        <v>2026</v>
      </c>
      <c r="K2546">
        <v>5</v>
      </c>
      <c r="L2546" t="s">
        <v>95</v>
      </c>
      <c r="M2546">
        <v>-0.70347439998295158</v>
      </c>
      <c r="N2546">
        <v>1</v>
      </c>
      <c r="O2546">
        <v>-0.70347439998295158</v>
      </c>
      <c r="P2546" t="s">
        <v>614</v>
      </c>
      <c r="Q2546" t="s">
        <v>97</v>
      </c>
    </row>
    <row r="2547" spans="1:17">
      <c r="A2547" t="s">
        <v>2295</v>
      </c>
      <c r="B2547" t="s">
        <v>90</v>
      </c>
      <c r="C2547" t="s">
        <v>91</v>
      </c>
      <c r="D2547" t="s">
        <v>91</v>
      </c>
      <c r="E2547" t="s">
        <v>92</v>
      </c>
      <c r="F2547">
        <v>40700</v>
      </c>
      <c r="G2547" t="s">
        <v>784</v>
      </c>
      <c r="I2547" t="s">
        <v>94</v>
      </c>
      <c r="J2547">
        <v>2026</v>
      </c>
      <c r="K2547">
        <v>5</v>
      </c>
      <c r="L2547" t="s">
        <v>95</v>
      </c>
      <c r="M2547">
        <v>632795.22799999965</v>
      </c>
      <c r="N2547">
        <v>1</v>
      </c>
      <c r="O2547">
        <v>632795.22799999965</v>
      </c>
      <c r="P2547" t="s">
        <v>96</v>
      </c>
      <c r="Q2547" t="s">
        <v>97</v>
      </c>
    </row>
    <row r="2548" spans="1:17">
      <c r="A2548" t="s">
        <v>2295</v>
      </c>
      <c r="B2548" t="s">
        <v>90</v>
      </c>
      <c r="C2548" t="s">
        <v>91</v>
      </c>
      <c r="D2548" t="s">
        <v>91</v>
      </c>
      <c r="E2548" t="s">
        <v>102</v>
      </c>
      <c r="F2548">
        <v>40700</v>
      </c>
      <c r="G2548" t="s">
        <v>784</v>
      </c>
      <c r="I2548" t="s">
        <v>94</v>
      </c>
      <c r="J2548">
        <v>2026</v>
      </c>
      <c r="K2548">
        <v>5</v>
      </c>
      <c r="L2548" t="s">
        <v>95</v>
      </c>
      <c r="M2548">
        <v>939471.60800000001</v>
      </c>
      <c r="N2548">
        <v>1</v>
      </c>
      <c r="O2548">
        <v>939471.60800000001</v>
      </c>
      <c r="P2548" t="s">
        <v>96</v>
      </c>
      <c r="Q2548" t="s">
        <v>97</v>
      </c>
    </row>
    <row r="2549" spans="1:17">
      <c r="A2549" t="s">
        <v>2295</v>
      </c>
      <c r="B2549" t="s">
        <v>90</v>
      </c>
      <c r="C2549" t="s">
        <v>91</v>
      </c>
      <c r="D2549" t="s">
        <v>91</v>
      </c>
      <c r="E2549" t="s">
        <v>103</v>
      </c>
      <c r="F2549">
        <v>40700</v>
      </c>
      <c r="G2549" t="s">
        <v>784</v>
      </c>
      <c r="I2549" t="s">
        <v>94</v>
      </c>
      <c r="J2549">
        <v>2026</v>
      </c>
      <c r="K2549">
        <v>5</v>
      </c>
      <c r="L2549" t="s">
        <v>95</v>
      </c>
      <c r="M2549">
        <v>553076.89600000007</v>
      </c>
      <c r="N2549">
        <v>1</v>
      </c>
      <c r="O2549">
        <v>553076.89600000007</v>
      </c>
      <c r="P2549" t="s">
        <v>96</v>
      </c>
      <c r="Q2549" t="s">
        <v>97</v>
      </c>
    </row>
    <row r="2550" spans="1:17">
      <c r="A2550" t="s">
        <v>2295</v>
      </c>
      <c r="B2550" t="s">
        <v>90</v>
      </c>
      <c r="C2550" t="s">
        <v>91</v>
      </c>
      <c r="D2550" t="s">
        <v>91</v>
      </c>
      <c r="E2550" t="s">
        <v>104</v>
      </c>
      <c r="F2550">
        <v>40700</v>
      </c>
      <c r="G2550" t="s">
        <v>784</v>
      </c>
      <c r="I2550" t="s">
        <v>94</v>
      </c>
      <c r="J2550">
        <v>2026</v>
      </c>
      <c r="K2550">
        <v>5</v>
      </c>
      <c r="L2550" t="s">
        <v>95</v>
      </c>
      <c r="M2550">
        <v>11523.531999999999</v>
      </c>
      <c r="N2550">
        <v>1</v>
      </c>
      <c r="O2550">
        <v>11523.531999999999</v>
      </c>
      <c r="P2550" t="s">
        <v>96</v>
      </c>
      <c r="Q2550" t="s">
        <v>97</v>
      </c>
    </row>
    <row r="2551" spans="1:17">
      <c r="A2551" t="s">
        <v>2295</v>
      </c>
      <c r="B2551" t="s">
        <v>90</v>
      </c>
      <c r="C2551" t="s">
        <v>91</v>
      </c>
      <c r="D2551" t="s">
        <v>91</v>
      </c>
      <c r="E2551" t="s">
        <v>105</v>
      </c>
      <c r="F2551">
        <v>40700</v>
      </c>
      <c r="G2551" t="s">
        <v>784</v>
      </c>
      <c r="I2551" t="s">
        <v>94</v>
      </c>
      <c r="J2551">
        <v>2026</v>
      </c>
      <c r="K2551">
        <v>5</v>
      </c>
      <c r="L2551" t="s">
        <v>95</v>
      </c>
      <c r="M2551">
        <v>53437.631999999976</v>
      </c>
      <c r="N2551">
        <v>1</v>
      </c>
      <c r="O2551">
        <v>53437.631999999976</v>
      </c>
      <c r="P2551" t="s">
        <v>96</v>
      </c>
      <c r="Q2551" t="s">
        <v>97</v>
      </c>
    </row>
    <row r="2552" spans="1:17">
      <c r="A2552" t="s">
        <v>2295</v>
      </c>
      <c r="B2552" t="s">
        <v>90</v>
      </c>
      <c r="C2552" t="s">
        <v>91</v>
      </c>
      <c r="D2552" t="s">
        <v>91</v>
      </c>
      <c r="E2552" t="s">
        <v>106</v>
      </c>
      <c r="F2552">
        <v>40700</v>
      </c>
      <c r="G2552" t="s">
        <v>784</v>
      </c>
      <c r="I2552" t="s">
        <v>94</v>
      </c>
      <c r="J2552">
        <v>2026</v>
      </c>
      <c r="K2552">
        <v>5</v>
      </c>
      <c r="L2552" t="s">
        <v>95</v>
      </c>
      <c r="M2552">
        <v>399083.04399999947</v>
      </c>
      <c r="N2552">
        <v>1</v>
      </c>
      <c r="O2552">
        <v>399083.04399999947</v>
      </c>
      <c r="P2552" t="s">
        <v>96</v>
      </c>
      <c r="Q2552" t="s">
        <v>97</v>
      </c>
    </row>
    <row r="2553" spans="1:17" hidden="1">
      <c r="A2553" t="s">
        <v>2305</v>
      </c>
      <c r="B2553" t="s">
        <v>107</v>
      </c>
      <c r="C2553" t="s">
        <v>108</v>
      </c>
      <c r="D2553" t="s">
        <v>109</v>
      </c>
      <c r="E2553" t="s">
        <v>106</v>
      </c>
      <c r="F2553">
        <v>40700</v>
      </c>
      <c r="G2553" t="s">
        <v>784</v>
      </c>
      <c r="I2553" t="s">
        <v>110</v>
      </c>
      <c r="J2553">
        <v>2026</v>
      </c>
      <c r="K2553">
        <v>5</v>
      </c>
      <c r="L2553" t="s">
        <v>95</v>
      </c>
      <c r="M2553">
        <v>727.77740000000006</v>
      </c>
      <c r="N2553">
        <v>1</v>
      </c>
      <c r="O2553">
        <v>727.77740000000006</v>
      </c>
      <c r="P2553" t="s">
        <v>96</v>
      </c>
    </row>
    <row r="2554" spans="1:17" hidden="1">
      <c r="A2554" t="s">
        <v>2305</v>
      </c>
      <c r="B2554" t="s">
        <v>111</v>
      </c>
      <c r="C2554" t="s">
        <v>108</v>
      </c>
      <c r="D2554" t="s">
        <v>109</v>
      </c>
      <c r="E2554" t="s">
        <v>106</v>
      </c>
      <c r="F2554">
        <v>40700</v>
      </c>
      <c r="G2554" t="s">
        <v>784</v>
      </c>
      <c r="I2554" t="s">
        <v>112</v>
      </c>
      <c r="J2554">
        <v>2026</v>
      </c>
      <c r="K2554">
        <v>5</v>
      </c>
      <c r="L2554" t="s">
        <v>95</v>
      </c>
      <c r="M2554">
        <v>262.00912500000004</v>
      </c>
      <c r="N2554">
        <v>1</v>
      </c>
      <c r="O2554">
        <v>262.00912500000004</v>
      </c>
      <c r="P2554" t="s">
        <v>96</v>
      </c>
    </row>
    <row r="2555" spans="1:17" hidden="1">
      <c r="A2555" t="s">
        <v>2305</v>
      </c>
      <c r="B2555" t="s">
        <v>114</v>
      </c>
      <c r="C2555" t="s">
        <v>108</v>
      </c>
      <c r="D2555" t="s">
        <v>109</v>
      </c>
      <c r="E2555" t="s">
        <v>106</v>
      </c>
      <c r="F2555">
        <v>40700</v>
      </c>
      <c r="G2555" t="s">
        <v>784</v>
      </c>
      <c r="I2555" t="s">
        <v>110</v>
      </c>
      <c r="J2555">
        <v>2026</v>
      </c>
      <c r="K2555">
        <v>5</v>
      </c>
      <c r="L2555" t="s">
        <v>95</v>
      </c>
      <c r="M2555">
        <v>181.94435000000001</v>
      </c>
      <c r="N2555">
        <v>1</v>
      </c>
      <c r="O2555">
        <v>181.94435000000001</v>
      </c>
      <c r="P2555" t="s">
        <v>96</v>
      </c>
    </row>
    <row r="2556" spans="1:17" hidden="1">
      <c r="A2556" t="s">
        <v>2305</v>
      </c>
      <c r="B2556" t="s">
        <v>114</v>
      </c>
      <c r="C2556" t="s">
        <v>108</v>
      </c>
      <c r="D2556" t="s">
        <v>109</v>
      </c>
      <c r="E2556" t="s">
        <v>106</v>
      </c>
      <c r="F2556">
        <v>40700</v>
      </c>
      <c r="G2556" t="s">
        <v>784</v>
      </c>
      <c r="I2556" t="s">
        <v>112</v>
      </c>
      <c r="J2556">
        <v>2026</v>
      </c>
      <c r="K2556">
        <v>5</v>
      </c>
      <c r="L2556" t="s">
        <v>95</v>
      </c>
      <c r="M2556">
        <v>87.33637499999999</v>
      </c>
      <c r="N2556">
        <v>1</v>
      </c>
      <c r="O2556">
        <v>87.33637499999999</v>
      </c>
      <c r="P2556" t="s">
        <v>96</v>
      </c>
    </row>
    <row r="2557" spans="1:17" hidden="1">
      <c r="A2557" t="s">
        <v>2305</v>
      </c>
      <c r="B2557" t="s">
        <v>115</v>
      </c>
      <c r="C2557" t="s">
        <v>108</v>
      </c>
      <c r="D2557" t="s">
        <v>109</v>
      </c>
      <c r="E2557" t="s">
        <v>106</v>
      </c>
      <c r="F2557">
        <v>40700</v>
      </c>
      <c r="G2557" t="s">
        <v>784</v>
      </c>
      <c r="I2557" t="s">
        <v>110</v>
      </c>
      <c r="J2557">
        <v>2026</v>
      </c>
      <c r="K2557">
        <v>5</v>
      </c>
      <c r="L2557" t="s">
        <v>95</v>
      </c>
      <c r="M2557">
        <v>1091.6660999999999</v>
      </c>
      <c r="N2557">
        <v>1</v>
      </c>
      <c r="O2557">
        <v>1091.6660999999999</v>
      </c>
      <c r="P2557" t="s">
        <v>96</v>
      </c>
    </row>
    <row r="2558" spans="1:17" hidden="1">
      <c r="A2558" t="s">
        <v>2305</v>
      </c>
      <c r="B2558" t="s">
        <v>115</v>
      </c>
      <c r="C2558" t="s">
        <v>108</v>
      </c>
      <c r="D2558" t="s">
        <v>109</v>
      </c>
      <c r="E2558" t="s">
        <v>106</v>
      </c>
      <c r="F2558">
        <v>40700</v>
      </c>
      <c r="G2558" t="s">
        <v>784</v>
      </c>
      <c r="I2558" t="s">
        <v>112</v>
      </c>
      <c r="J2558">
        <v>2026</v>
      </c>
      <c r="K2558">
        <v>5</v>
      </c>
      <c r="L2558" t="s">
        <v>95</v>
      </c>
      <c r="M2558">
        <v>436.68187499999999</v>
      </c>
      <c r="N2558">
        <v>1</v>
      </c>
      <c r="O2558">
        <v>436.68187499999999</v>
      </c>
      <c r="P2558" t="s">
        <v>96</v>
      </c>
    </row>
    <row r="2559" spans="1:17" hidden="1">
      <c r="A2559" t="s">
        <v>2305</v>
      </c>
      <c r="B2559" t="s">
        <v>117</v>
      </c>
      <c r="C2559" t="s">
        <v>108</v>
      </c>
      <c r="D2559" t="s">
        <v>109</v>
      </c>
      <c r="E2559" t="s">
        <v>106</v>
      </c>
      <c r="F2559">
        <v>40700</v>
      </c>
      <c r="G2559" t="s">
        <v>784</v>
      </c>
      <c r="I2559" t="s">
        <v>110</v>
      </c>
      <c r="J2559">
        <v>2026</v>
      </c>
      <c r="K2559">
        <v>5</v>
      </c>
      <c r="L2559" t="s">
        <v>95</v>
      </c>
      <c r="M2559">
        <v>181.94435000000001</v>
      </c>
      <c r="N2559">
        <v>1</v>
      </c>
      <c r="O2559">
        <v>181.94435000000001</v>
      </c>
      <c r="P2559" t="s">
        <v>96</v>
      </c>
    </row>
    <row r="2560" spans="1:17" hidden="1">
      <c r="A2560" t="s">
        <v>2305</v>
      </c>
      <c r="B2560" t="s">
        <v>117</v>
      </c>
      <c r="C2560" t="s">
        <v>108</v>
      </c>
      <c r="D2560" t="s">
        <v>109</v>
      </c>
      <c r="E2560" t="s">
        <v>106</v>
      </c>
      <c r="F2560">
        <v>40700</v>
      </c>
      <c r="G2560" t="s">
        <v>784</v>
      </c>
      <c r="I2560" t="s">
        <v>118</v>
      </c>
      <c r="J2560">
        <v>2026</v>
      </c>
      <c r="K2560">
        <v>5</v>
      </c>
      <c r="L2560" t="s">
        <v>95</v>
      </c>
      <c r="M2560">
        <v>545.83304999999996</v>
      </c>
      <c r="N2560">
        <v>1</v>
      </c>
      <c r="O2560">
        <v>545.83304999999996</v>
      </c>
      <c r="P2560" t="s">
        <v>96</v>
      </c>
    </row>
    <row r="2561" spans="1:17" hidden="1">
      <c r="A2561" t="s">
        <v>2305</v>
      </c>
      <c r="B2561" t="s">
        <v>117</v>
      </c>
      <c r="C2561" t="s">
        <v>108</v>
      </c>
      <c r="D2561" t="s">
        <v>109</v>
      </c>
      <c r="E2561" t="s">
        <v>106</v>
      </c>
      <c r="F2561">
        <v>40700</v>
      </c>
      <c r="G2561" t="s">
        <v>784</v>
      </c>
      <c r="I2561" t="s">
        <v>112</v>
      </c>
      <c r="J2561">
        <v>2026</v>
      </c>
      <c r="K2561">
        <v>5</v>
      </c>
      <c r="L2561" t="s">
        <v>95</v>
      </c>
      <c r="M2561">
        <v>611.35462500000006</v>
      </c>
      <c r="N2561">
        <v>1</v>
      </c>
      <c r="O2561">
        <v>611.35462500000006</v>
      </c>
      <c r="P2561" t="s">
        <v>96</v>
      </c>
    </row>
    <row r="2562" spans="1:17" hidden="1">
      <c r="A2562" t="s">
        <v>2305</v>
      </c>
      <c r="B2562" t="s">
        <v>119</v>
      </c>
      <c r="C2562" t="s">
        <v>108</v>
      </c>
      <c r="D2562" t="s">
        <v>109</v>
      </c>
      <c r="E2562" t="s">
        <v>103</v>
      </c>
      <c r="F2562">
        <v>40700</v>
      </c>
      <c r="G2562" t="s">
        <v>784</v>
      </c>
      <c r="I2562" t="s">
        <v>120</v>
      </c>
      <c r="J2562">
        <v>2026</v>
      </c>
      <c r="K2562">
        <v>5</v>
      </c>
      <c r="L2562" t="s">
        <v>95</v>
      </c>
      <c r="M2562">
        <v>333.03</v>
      </c>
      <c r="N2562">
        <v>1</v>
      </c>
      <c r="O2562">
        <v>333.03</v>
      </c>
      <c r="P2562" t="s">
        <v>96</v>
      </c>
      <c r="Q2562">
        <v>1</v>
      </c>
    </row>
    <row r="2563" spans="1:17" hidden="1">
      <c r="A2563" t="s">
        <v>2305</v>
      </c>
      <c r="B2563" t="s">
        <v>119</v>
      </c>
      <c r="C2563" t="s">
        <v>108</v>
      </c>
      <c r="D2563" t="s">
        <v>109</v>
      </c>
      <c r="E2563" t="s">
        <v>106</v>
      </c>
      <c r="F2563">
        <v>40700</v>
      </c>
      <c r="G2563" t="s">
        <v>784</v>
      </c>
      <c r="I2563" t="s">
        <v>112</v>
      </c>
      <c r="J2563">
        <v>2026</v>
      </c>
      <c r="K2563">
        <v>5</v>
      </c>
      <c r="L2563" t="s">
        <v>95</v>
      </c>
      <c r="M2563">
        <v>786.02737500000001</v>
      </c>
      <c r="N2563">
        <v>1</v>
      </c>
      <c r="O2563">
        <v>786.02737500000001</v>
      </c>
      <c r="P2563" t="s">
        <v>96</v>
      </c>
    </row>
    <row r="2564" spans="1:17" hidden="1">
      <c r="A2564" t="s">
        <v>2305</v>
      </c>
      <c r="B2564" t="s">
        <v>121</v>
      </c>
      <c r="C2564" t="s">
        <v>108</v>
      </c>
      <c r="D2564" t="s">
        <v>109</v>
      </c>
      <c r="E2564" t="s">
        <v>103</v>
      </c>
      <c r="F2564">
        <v>40700</v>
      </c>
      <c r="G2564" t="s">
        <v>784</v>
      </c>
      <c r="I2564" t="s">
        <v>120</v>
      </c>
      <c r="J2564">
        <v>2026</v>
      </c>
      <c r="K2564">
        <v>5</v>
      </c>
      <c r="L2564" t="s">
        <v>95</v>
      </c>
      <c r="M2564">
        <v>752.04</v>
      </c>
      <c r="N2564">
        <v>1</v>
      </c>
      <c r="O2564">
        <v>752.04</v>
      </c>
      <c r="P2564" t="s">
        <v>96</v>
      </c>
      <c r="Q2564">
        <v>1</v>
      </c>
    </row>
    <row r="2565" spans="1:17" hidden="1">
      <c r="A2565" t="s">
        <v>2305</v>
      </c>
      <c r="B2565" t="s">
        <v>121</v>
      </c>
      <c r="C2565" t="s">
        <v>108</v>
      </c>
      <c r="D2565" t="s">
        <v>109</v>
      </c>
      <c r="E2565" t="s">
        <v>106</v>
      </c>
      <c r="F2565">
        <v>40700</v>
      </c>
      <c r="G2565" t="s">
        <v>784</v>
      </c>
      <c r="I2565" t="s">
        <v>110</v>
      </c>
      <c r="J2565">
        <v>2026</v>
      </c>
      <c r="K2565">
        <v>5</v>
      </c>
      <c r="L2565" t="s">
        <v>95</v>
      </c>
      <c r="M2565">
        <v>181.94435000000001</v>
      </c>
      <c r="N2565">
        <v>1</v>
      </c>
      <c r="O2565">
        <v>181.94435000000001</v>
      </c>
      <c r="P2565" t="s">
        <v>96</v>
      </c>
    </row>
    <row r="2566" spans="1:17" hidden="1">
      <c r="A2566" t="s">
        <v>2305</v>
      </c>
      <c r="B2566" t="s">
        <v>121</v>
      </c>
      <c r="C2566" t="s">
        <v>108</v>
      </c>
      <c r="D2566" t="s">
        <v>109</v>
      </c>
      <c r="E2566" t="s">
        <v>105</v>
      </c>
      <c r="F2566">
        <v>40700</v>
      </c>
      <c r="G2566" t="s">
        <v>784</v>
      </c>
      <c r="I2566" t="s">
        <v>122</v>
      </c>
      <c r="J2566">
        <v>2026</v>
      </c>
      <c r="K2566">
        <v>5</v>
      </c>
      <c r="L2566" t="s">
        <v>95</v>
      </c>
      <c r="M2566">
        <v>50.944074999999998</v>
      </c>
      <c r="N2566">
        <v>1</v>
      </c>
      <c r="O2566">
        <v>50.944074999999998</v>
      </c>
      <c r="P2566" t="s">
        <v>96</v>
      </c>
    </row>
    <row r="2567" spans="1:17" hidden="1">
      <c r="A2567" t="s">
        <v>2305</v>
      </c>
      <c r="B2567" t="s">
        <v>121</v>
      </c>
      <c r="C2567" t="s">
        <v>108</v>
      </c>
      <c r="D2567" t="s">
        <v>109</v>
      </c>
      <c r="E2567" t="s">
        <v>105</v>
      </c>
      <c r="F2567">
        <v>40700</v>
      </c>
      <c r="G2567" t="s">
        <v>784</v>
      </c>
      <c r="I2567" t="s">
        <v>123</v>
      </c>
      <c r="J2567">
        <v>2026</v>
      </c>
      <c r="K2567">
        <v>5</v>
      </c>
      <c r="L2567" t="s">
        <v>95</v>
      </c>
      <c r="M2567">
        <v>133.727125</v>
      </c>
      <c r="N2567">
        <v>1</v>
      </c>
      <c r="O2567">
        <v>133.727125</v>
      </c>
      <c r="P2567" t="s">
        <v>96</v>
      </c>
    </row>
    <row r="2568" spans="1:17" hidden="1">
      <c r="A2568" t="s">
        <v>2305</v>
      </c>
      <c r="B2568" t="s">
        <v>121</v>
      </c>
      <c r="C2568" t="s">
        <v>108</v>
      </c>
      <c r="D2568" t="s">
        <v>109</v>
      </c>
      <c r="E2568" t="s">
        <v>106</v>
      </c>
      <c r="F2568">
        <v>40700</v>
      </c>
      <c r="G2568" t="s">
        <v>784</v>
      </c>
      <c r="I2568" t="s">
        <v>112</v>
      </c>
      <c r="J2568">
        <v>2026</v>
      </c>
      <c r="K2568">
        <v>5</v>
      </c>
      <c r="L2568" t="s">
        <v>95</v>
      </c>
      <c r="M2568">
        <v>611.35462500000006</v>
      </c>
      <c r="N2568">
        <v>1</v>
      </c>
      <c r="O2568">
        <v>611.35462500000006</v>
      </c>
      <c r="P2568" t="s">
        <v>96</v>
      </c>
    </row>
    <row r="2569" spans="1:17" hidden="1">
      <c r="A2569" t="s">
        <v>2305</v>
      </c>
      <c r="B2569" t="s">
        <v>124</v>
      </c>
      <c r="C2569" t="s">
        <v>108</v>
      </c>
      <c r="D2569" t="s">
        <v>109</v>
      </c>
      <c r="E2569" t="s">
        <v>103</v>
      </c>
      <c r="F2569">
        <v>40700</v>
      </c>
      <c r="G2569" t="s">
        <v>784</v>
      </c>
      <c r="I2569" t="s">
        <v>120</v>
      </c>
      <c r="J2569">
        <v>2026</v>
      </c>
      <c r="K2569">
        <v>5</v>
      </c>
      <c r="L2569" t="s">
        <v>95</v>
      </c>
      <c r="M2569">
        <v>191.15</v>
      </c>
      <c r="N2569">
        <v>1</v>
      </c>
      <c r="O2569">
        <v>191.15</v>
      </c>
      <c r="P2569" t="s">
        <v>96</v>
      </c>
      <c r="Q2569">
        <v>1</v>
      </c>
    </row>
    <row r="2570" spans="1:17" hidden="1">
      <c r="A2570" t="s">
        <v>2305</v>
      </c>
      <c r="B2570" t="s">
        <v>124</v>
      </c>
      <c r="C2570" t="s">
        <v>108</v>
      </c>
      <c r="D2570" t="s">
        <v>109</v>
      </c>
      <c r="E2570" t="s">
        <v>106</v>
      </c>
      <c r="F2570">
        <v>40700</v>
      </c>
      <c r="G2570" t="s">
        <v>784</v>
      </c>
      <c r="I2570" t="s">
        <v>112</v>
      </c>
      <c r="J2570">
        <v>2026</v>
      </c>
      <c r="K2570">
        <v>5</v>
      </c>
      <c r="L2570" t="s">
        <v>95</v>
      </c>
      <c r="M2570">
        <v>87.33637499999999</v>
      </c>
      <c r="N2570">
        <v>1</v>
      </c>
      <c r="O2570">
        <v>87.33637499999999</v>
      </c>
      <c r="P2570" t="s">
        <v>96</v>
      </c>
    </row>
    <row r="2571" spans="1:17" hidden="1">
      <c r="A2571" t="s">
        <v>2305</v>
      </c>
      <c r="B2571" t="s">
        <v>125</v>
      </c>
      <c r="C2571" t="s">
        <v>108</v>
      </c>
      <c r="D2571" t="s">
        <v>109</v>
      </c>
      <c r="E2571" t="s">
        <v>103</v>
      </c>
      <c r="F2571">
        <v>40700</v>
      </c>
      <c r="G2571" t="s">
        <v>784</v>
      </c>
      <c r="I2571" t="s">
        <v>120</v>
      </c>
      <c r="J2571">
        <v>2026</v>
      </c>
      <c r="K2571">
        <v>5</v>
      </c>
      <c r="L2571" t="s">
        <v>95</v>
      </c>
      <c r="M2571">
        <v>218</v>
      </c>
      <c r="N2571">
        <v>1</v>
      </c>
      <c r="O2571">
        <v>218</v>
      </c>
      <c r="P2571" t="s">
        <v>96</v>
      </c>
      <c r="Q2571">
        <v>1</v>
      </c>
    </row>
    <row r="2572" spans="1:17" hidden="1">
      <c r="A2572" t="s">
        <v>2305</v>
      </c>
      <c r="B2572" t="s">
        <v>125</v>
      </c>
      <c r="C2572" t="s">
        <v>108</v>
      </c>
      <c r="D2572" t="s">
        <v>109</v>
      </c>
      <c r="E2572" t="s">
        <v>106</v>
      </c>
      <c r="F2572">
        <v>40700</v>
      </c>
      <c r="G2572" t="s">
        <v>784</v>
      </c>
      <c r="I2572" t="s">
        <v>110</v>
      </c>
      <c r="J2572">
        <v>2026</v>
      </c>
      <c r="K2572">
        <v>5</v>
      </c>
      <c r="L2572" t="s">
        <v>95</v>
      </c>
      <c r="M2572">
        <v>181.94435000000001</v>
      </c>
      <c r="N2572">
        <v>1</v>
      </c>
      <c r="O2572">
        <v>181.94435000000001</v>
      </c>
      <c r="P2572" t="s">
        <v>96</v>
      </c>
    </row>
    <row r="2573" spans="1:17" hidden="1">
      <c r="A2573" t="s">
        <v>2305</v>
      </c>
      <c r="B2573" t="s">
        <v>125</v>
      </c>
      <c r="C2573" t="s">
        <v>108</v>
      </c>
      <c r="D2573" t="s">
        <v>109</v>
      </c>
      <c r="E2573" t="s">
        <v>105</v>
      </c>
      <c r="F2573">
        <v>40700</v>
      </c>
      <c r="G2573" t="s">
        <v>784</v>
      </c>
      <c r="I2573" t="s">
        <v>122</v>
      </c>
      <c r="J2573">
        <v>2026</v>
      </c>
      <c r="K2573">
        <v>5</v>
      </c>
      <c r="L2573" t="s">
        <v>95</v>
      </c>
      <c r="M2573">
        <v>50.944074999999998</v>
      </c>
      <c r="N2573">
        <v>1</v>
      </c>
      <c r="O2573">
        <v>50.944074999999998</v>
      </c>
      <c r="P2573" t="s">
        <v>96</v>
      </c>
    </row>
    <row r="2574" spans="1:17" hidden="1">
      <c r="A2574" t="s">
        <v>2305</v>
      </c>
      <c r="B2574" t="s">
        <v>125</v>
      </c>
      <c r="C2574" t="s">
        <v>108</v>
      </c>
      <c r="D2574" t="s">
        <v>109</v>
      </c>
      <c r="E2574" t="s">
        <v>105</v>
      </c>
      <c r="F2574">
        <v>40700</v>
      </c>
      <c r="G2574" t="s">
        <v>784</v>
      </c>
      <c r="I2574" t="s">
        <v>123</v>
      </c>
      <c r="J2574">
        <v>2026</v>
      </c>
      <c r="K2574">
        <v>5</v>
      </c>
      <c r="L2574" t="s">
        <v>95</v>
      </c>
      <c r="M2574">
        <v>133.727125</v>
      </c>
      <c r="N2574">
        <v>1</v>
      </c>
      <c r="O2574">
        <v>133.727125</v>
      </c>
      <c r="P2574" t="s">
        <v>96</v>
      </c>
    </row>
    <row r="2575" spans="1:17" hidden="1">
      <c r="A2575" t="s">
        <v>2305</v>
      </c>
      <c r="B2575" t="s">
        <v>125</v>
      </c>
      <c r="C2575" t="s">
        <v>108</v>
      </c>
      <c r="D2575" t="s">
        <v>109</v>
      </c>
      <c r="E2575" t="s">
        <v>106</v>
      </c>
      <c r="F2575">
        <v>40700</v>
      </c>
      <c r="G2575" t="s">
        <v>784</v>
      </c>
      <c r="I2575" t="s">
        <v>112</v>
      </c>
      <c r="J2575">
        <v>2026</v>
      </c>
      <c r="K2575">
        <v>5</v>
      </c>
      <c r="L2575" t="s">
        <v>95</v>
      </c>
      <c r="M2575">
        <v>436.68187499999999</v>
      </c>
      <c r="N2575">
        <v>1</v>
      </c>
      <c r="O2575">
        <v>436.68187499999999</v>
      </c>
      <c r="P2575" t="s">
        <v>96</v>
      </c>
    </row>
    <row r="2576" spans="1:17" hidden="1">
      <c r="A2576" t="s">
        <v>2305</v>
      </c>
      <c r="B2576" t="s">
        <v>126</v>
      </c>
      <c r="C2576" t="s">
        <v>108</v>
      </c>
      <c r="D2576" t="s">
        <v>109</v>
      </c>
      <c r="E2576" t="s">
        <v>103</v>
      </c>
      <c r="F2576">
        <v>40700</v>
      </c>
      <c r="G2576" t="s">
        <v>784</v>
      </c>
      <c r="I2576" t="s">
        <v>120</v>
      </c>
      <c r="J2576">
        <v>2026</v>
      </c>
      <c r="K2576">
        <v>5</v>
      </c>
      <c r="L2576" t="s">
        <v>95</v>
      </c>
      <c r="M2576">
        <v>125.09</v>
      </c>
      <c r="N2576">
        <v>1</v>
      </c>
      <c r="O2576">
        <v>125.09</v>
      </c>
      <c r="P2576" t="s">
        <v>96</v>
      </c>
      <c r="Q2576">
        <v>1</v>
      </c>
    </row>
    <row r="2577" spans="1:17" hidden="1">
      <c r="A2577" t="s">
        <v>2305</v>
      </c>
      <c r="B2577" t="s">
        <v>126</v>
      </c>
      <c r="C2577" t="s">
        <v>108</v>
      </c>
      <c r="D2577" t="s">
        <v>109</v>
      </c>
      <c r="E2577" t="s">
        <v>106</v>
      </c>
      <c r="F2577">
        <v>40700</v>
      </c>
      <c r="G2577" t="s">
        <v>784</v>
      </c>
      <c r="I2577" t="s">
        <v>118</v>
      </c>
      <c r="J2577">
        <v>2026</v>
      </c>
      <c r="K2577">
        <v>5</v>
      </c>
      <c r="L2577" t="s">
        <v>95</v>
      </c>
      <c r="M2577">
        <v>181.94435000000001</v>
      </c>
      <c r="N2577">
        <v>1</v>
      </c>
      <c r="O2577">
        <v>181.94435000000001</v>
      </c>
      <c r="P2577" t="s">
        <v>96</v>
      </c>
    </row>
    <row r="2578" spans="1:17" hidden="1">
      <c r="A2578" t="s">
        <v>2305</v>
      </c>
      <c r="B2578" t="s">
        <v>126</v>
      </c>
      <c r="C2578" t="s">
        <v>108</v>
      </c>
      <c r="D2578" t="s">
        <v>109</v>
      </c>
      <c r="E2578" t="s">
        <v>106</v>
      </c>
      <c r="F2578">
        <v>40700</v>
      </c>
      <c r="G2578" t="s">
        <v>784</v>
      </c>
      <c r="I2578" t="s">
        <v>112</v>
      </c>
      <c r="J2578">
        <v>2026</v>
      </c>
      <c r="K2578">
        <v>5</v>
      </c>
      <c r="L2578" t="s">
        <v>95</v>
      </c>
      <c r="M2578">
        <v>349.34549999999996</v>
      </c>
      <c r="N2578">
        <v>1</v>
      </c>
      <c r="O2578">
        <v>349.34549999999996</v>
      </c>
      <c r="P2578" t="s">
        <v>96</v>
      </c>
    </row>
    <row r="2579" spans="1:17" hidden="1">
      <c r="A2579" t="s">
        <v>2305</v>
      </c>
      <c r="B2579" t="s">
        <v>127</v>
      </c>
      <c r="C2579" t="s">
        <v>108</v>
      </c>
      <c r="D2579" t="s">
        <v>109</v>
      </c>
      <c r="E2579" t="s">
        <v>106</v>
      </c>
      <c r="F2579">
        <v>40700</v>
      </c>
      <c r="G2579" t="s">
        <v>784</v>
      </c>
      <c r="I2579" t="s">
        <v>110</v>
      </c>
      <c r="J2579">
        <v>2026</v>
      </c>
      <c r="K2579">
        <v>5</v>
      </c>
      <c r="L2579" t="s">
        <v>95</v>
      </c>
      <c r="M2579">
        <v>181.94435000000001</v>
      </c>
      <c r="N2579">
        <v>1</v>
      </c>
      <c r="O2579">
        <v>181.94435000000001</v>
      </c>
      <c r="P2579" t="s">
        <v>96</v>
      </c>
    </row>
    <row r="2580" spans="1:17" hidden="1">
      <c r="A2580" t="s">
        <v>2305</v>
      </c>
      <c r="B2580" t="s">
        <v>127</v>
      </c>
      <c r="C2580" t="s">
        <v>108</v>
      </c>
      <c r="D2580" t="s">
        <v>109</v>
      </c>
      <c r="E2580" t="s">
        <v>106</v>
      </c>
      <c r="F2580">
        <v>40700</v>
      </c>
      <c r="G2580" t="s">
        <v>784</v>
      </c>
      <c r="I2580" t="s">
        <v>112</v>
      </c>
      <c r="J2580">
        <v>2026</v>
      </c>
      <c r="K2580">
        <v>5</v>
      </c>
      <c r="L2580" t="s">
        <v>95</v>
      </c>
      <c r="M2580">
        <v>524.01825000000008</v>
      </c>
      <c r="N2580">
        <v>1</v>
      </c>
      <c r="O2580">
        <v>524.01825000000008</v>
      </c>
      <c r="P2580" t="s">
        <v>96</v>
      </c>
    </row>
    <row r="2581" spans="1:17" hidden="1">
      <c r="A2581" t="s">
        <v>2305</v>
      </c>
      <c r="B2581" t="s">
        <v>128</v>
      </c>
      <c r="C2581" t="s">
        <v>108</v>
      </c>
      <c r="D2581" t="s">
        <v>109</v>
      </c>
      <c r="E2581" t="s">
        <v>105</v>
      </c>
      <c r="F2581">
        <v>40700</v>
      </c>
      <c r="G2581" t="s">
        <v>784</v>
      </c>
      <c r="I2581" t="s">
        <v>122</v>
      </c>
      <c r="J2581">
        <v>2026</v>
      </c>
      <c r="K2581">
        <v>5</v>
      </c>
      <c r="L2581" t="s">
        <v>95</v>
      </c>
      <c r="M2581">
        <v>50.944074999999998</v>
      </c>
      <c r="N2581">
        <v>1</v>
      </c>
      <c r="O2581">
        <v>50.944074999999998</v>
      </c>
      <c r="P2581" t="s">
        <v>96</v>
      </c>
    </row>
    <row r="2582" spans="1:17" hidden="1">
      <c r="A2582" t="s">
        <v>2305</v>
      </c>
      <c r="B2582" t="s">
        <v>128</v>
      </c>
      <c r="C2582" t="s">
        <v>108</v>
      </c>
      <c r="D2582" t="s">
        <v>109</v>
      </c>
      <c r="E2582" t="s">
        <v>105</v>
      </c>
      <c r="F2582">
        <v>40700</v>
      </c>
      <c r="G2582" t="s">
        <v>784</v>
      </c>
      <c r="I2582" t="s">
        <v>123</v>
      </c>
      <c r="J2582">
        <v>2026</v>
      </c>
      <c r="K2582">
        <v>5</v>
      </c>
      <c r="L2582" t="s">
        <v>95</v>
      </c>
      <c r="M2582">
        <v>133.727125</v>
      </c>
      <c r="N2582">
        <v>1</v>
      </c>
      <c r="O2582">
        <v>133.727125</v>
      </c>
      <c r="P2582" t="s">
        <v>96</v>
      </c>
    </row>
    <row r="2583" spans="1:17" hidden="1">
      <c r="A2583" t="s">
        <v>2305</v>
      </c>
      <c r="B2583" t="s">
        <v>128</v>
      </c>
      <c r="C2583" t="s">
        <v>108</v>
      </c>
      <c r="D2583" t="s">
        <v>109</v>
      </c>
      <c r="E2583" t="s">
        <v>106</v>
      </c>
      <c r="F2583">
        <v>40700</v>
      </c>
      <c r="G2583" t="s">
        <v>784</v>
      </c>
      <c r="I2583" t="s">
        <v>112</v>
      </c>
      <c r="J2583">
        <v>2026</v>
      </c>
      <c r="K2583">
        <v>5</v>
      </c>
      <c r="L2583" t="s">
        <v>95</v>
      </c>
      <c r="M2583">
        <v>349.34549999999996</v>
      </c>
      <c r="N2583">
        <v>1</v>
      </c>
      <c r="O2583">
        <v>349.34549999999996</v>
      </c>
      <c r="P2583" t="s">
        <v>96</v>
      </c>
    </row>
    <row r="2584" spans="1:17" hidden="1">
      <c r="A2584" t="s">
        <v>2305</v>
      </c>
      <c r="B2584" t="s">
        <v>129</v>
      </c>
      <c r="C2584" t="s">
        <v>108</v>
      </c>
      <c r="D2584" t="s">
        <v>109</v>
      </c>
      <c r="E2584" t="s">
        <v>103</v>
      </c>
      <c r="F2584">
        <v>40700</v>
      </c>
      <c r="G2584" t="s">
        <v>784</v>
      </c>
      <c r="I2584" t="s">
        <v>130</v>
      </c>
      <c r="J2584">
        <v>2026</v>
      </c>
      <c r="K2584">
        <v>5</v>
      </c>
      <c r="L2584" t="s">
        <v>95</v>
      </c>
      <c r="M2584">
        <v>279.23</v>
      </c>
      <c r="N2584">
        <v>1</v>
      </c>
      <c r="O2584">
        <v>279.23</v>
      </c>
      <c r="P2584" t="s">
        <v>96</v>
      </c>
      <c r="Q2584">
        <v>1</v>
      </c>
    </row>
    <row r="2585" spans="1:17" hidden="1">
      <c r="A2585" t="s">
        <v>2305</v>
      </c>
      <c r="B2585" t="s">
        <v>129</v>
      </c>
      <c r="C2585" t="s">
        <v>108</v>
      </c>
      <c r="D2585" t="s">
        <v>109</v>
      </c>
      <c r="E2585" t="s">
        <v>106</v>
      </c>
      <c r="F2585">
        <v>40700</v>
      </c>
      <c r="G2585" t="s">
        <v>784</v>
      </c>
      <c r="I2585" t="s">
        <v>110</v>
      </c>
      <c r="J2585">
        <v>2026</v>
      </c>
      <c r="K2585">
        <v>5</v>
      </c>
      <c r="L2585" t="s">
        <v>95</v>
      </c>
      <c r="M2585">
        <v>1273.6104499999999</v>
      </c>
      <c r="N2585">
        <v>1</v>
      </c>
      <c r="O2585">
        <v>1273.6104499999999</v>
      </c>
      <c r="P2585" t="s">
        <v>96</v>
      </c>
    </row>
    <row r="2586" spans="1:17" hidden="1">
      <c r="A2586" t="s">
        <v>2305</v>
      </c>
      <c r="B2586" t="s">
        <v>129</v>
      </c>
      <c r="C2586" t="s">
        <v>108</v>
      </c>
      <c r="D2586" t="s">
        <v>109</v>
      </c>
      <c r="E2586" t="s">
        <v>106</v>
      </c>
      <c r="F2586">
        <v>40700</v>
      </c>
      <c r="G2586" t="s">
        <v>784</v>
      </c>
      <c r="I2586" t="s">
        <v>112</v>
      </c>
      <c r="J2586">
        <v>2026</v>
      </c>
      <c r="K2586">
        <v>5</v>
      </c>
      <c r="L2586" t="s">
        <v>95</v>
      </c>
      <c r="M2586">
        <v>262.00912500000004</v>
      </c>
      <c r="N2586">
        <v>1</v>
      </c>
      <c r="O2586">
        <v>262.00912500000004</v>
      </c>
      <c r="P2586" t="s">
        <v>96</v>
      </c>
    </row>
    <row r="2587" spans="1:17" hidden="1">
      <c r="A2587" t="s">
        <v>2305</v>
      </c>
      <c r="B2587" t="s">
        <v>131</v>
      </c>
      <c r="C2587" t="s">
        <v>108</v>
      </c>
      <c r="D2587" t="s">
        <v>109</v>
      </c>
      <c r="E2587" t="s">
        <v>106</v>
      </c>
      <c r="F2587">
        <v>40700</v>
      </c>
      <c r="G2587" t="s">
        <v>784</v>
      </c>
      <c r="I2587" t="s">
        <v>110</v>
      </c>
      <c r="J2587">
        <v>2026</v>
      </c>
      <c r="K2587">
        <v>5</v>
      </c>
      <c r="L2587" t="s">
        <v>95</v>
      </c>
      <c r="M2587">
        <v>1273.6104499999999</v>
      </c>
      <c r="N2587">
        <v>1</v>
      </c>
      <c r="O2587">
        <v>1273.6104499999999</v>
      </c>
      <c r="P2587" t="s">
        <v>96</v>
      </c>
    </row>
    <row r="2588" spans="1:17" hidden="1">
      <c r="A2588" t="s">
        <v>2305</v>
      </c>
      <c r="B2588" t="s">
        <v>131</v>
      </c>
      <c r="C2588" t="s">
        <v>108</v>
      </c>
      <c r="D2588" t="s">
        <v>109</v>
      </c>
      <c r="E2588" t="s">
        <v>106</v>
      </c>
      <c r="F2588">
        <v>40700</v>
      </c>
      <c r="G2588" t="s">
        <v>784</v>
      </c>
      <c r="I2588" t="s">
        <v>118</v>
      </c>
      <c r="J2588">
        <v>2026</v>
      </c>
      <c r="K2588">
        <v>5</v>
      </c>
      <c r="L2588" t="s">
        <v>95</v>
      </c>
      <c r="M2588">
        <v>181.94435000000001</v>
      </c>
      <c r="N2588">
        <v>1</v>
      </c>
      <c r="O2588">
        <v>181.94435000000001</v>
      </c>
      <c r="P2588" t="s">
        <v>96</v>
      </c>
    </row>
    <row r="2589" spans="1:17" hidden="1">
      <c r="A2589" t="s">
        <v>2305</v>
      </c>
      <c r="B2589" t="s">
        <v>131</v>
      </c>
      <c r="C2589" t="s">
        <v>108</v>
      </c>
      <c r="D2589" t="s">
        <v>109</v>
      </c>
      <c r="E2589" t="s">
        <v>106</v>
      </c>
      <c r="F2589">
        <v>40700</v>
      </c>
      <c r="G2589" t="s">
        <v>784</v>
      </c>
      <c r="I2589" t="s">
        <v>112</v>
      </c>
      <c r="J2589">
        <v>2026</v>
      </c>
      <c r="K2589">
        <v>5</v>
      </c>
      <c r="L2589" t="s">
        <v>95</v>
      </c>
      <c r="M2589">
        <v>611.35462500000006</v>
      </c>
      <c r="N2589">
        <v>1</v>
      </c>
      <c r="O2589">
        <v>611.35462500000006</v>
      </c>
      <c r="P2589" t="s">
        <v>96</v>
      </c>
    </row>
    <row r="2590" spans="1:17" hidden="1">
      <c r="A2590" t="s">
        <v>879</v>
      </c>
      <c r="B2590" t="s">
        <v>132</v>
      </c>
      <c r="C2590" t="s">
        <v>133</v>
      </c>
      <c r="D2590" t="s">
        <v>109</v>
      </c>
      <c r="E2590" t="s">
        <v>105</v>
      </c>
      <c r="F2590">
        <v>40700</v>
      </c>
      <c r="G2590" t="s">
        <v>784</v>
      </c>
      <c r="I2590" t="s">
        <v>134</v>
      </c>
      <c r="J2590">
        <v>2026</v>
      </c>
      <c r="K2590">
        <v>5</v>
      </c>
      <c r="L2590" t="s">
        <v>95</v>
      </c>
      <c r="M2590">
        <v>114.36</v>
      </c>
      <c r="N2590">
        <v>1</v>
      </c>
      <c r="O2590">
        <v>114.36</v>
      </c>
      <c r="P2590" t="s">
        <v>96</v>
      </c>
    </row>
    <row r="2591" spans="1:17" hidden="1">
      <c r="A2591" t="s">
        <v>879</v>
      </c>
      <c r="B2591" t="s">
        <v>132</v>
      </c>
      <c r="C2591" t="s">
        <v>133</v>
      </c>
      <c r="D2591" t="s">
        <v>109</v>
      </c>
      <c r="E2591" t="s">
        <v>106</v>
      </c>
      <c r="F2591">
        <v>40700</v>
      </c>
      <c r="G2591" t="s">
        <v>784</v>
      </c>
      <c r="I2591" t="s">
        <v>112</v>
      </c>
      <c r="J2591">
        <v>2026</v>
      </c>
      <c r="K2591">
        <v>5</v>
      </c>
      <c r="L2591" t="s">
        <v>95</v>
      </c>
      <c r="M2591">
        <v>95.63</v>
      </c>
      <c r="N2591">
        <v>1</v>
      </c>
      <c r="O2591">
        <v>95.63</v>
      </c>
      <c r="P2591" t="s">
        <v>96</v>
      </c>
    </row>
    <row r="2592" spans="1:17" hidden="1">
      <c r="A2592" t="s">
        <v>879</v>
      </c>
      <c r="B2592" t="s">
        <v>135</v>
      </c>
      <c r="C2592" t="s">
        <v>133</v>
      </c>
      <c r="D2592" t="s">
        <v>109</v>
      </c>
      <c r="E2592" t="s">
        <v>105</v>
      </c>
      <c r="F2592">
        <v>40700</v>
      </c>
      <c r="G2592" t="s">
        <v>784</v>
      </c>
      <c r="I2592" t="s">
        <v>136</v>
      </c>
      <c r="J2592">
        <v>2026</v>
      </c>
      <c r="K2592">
        <v>5</v>
      </c>
      <c r="L2592" t="s">
        <v>95</v>
      </c>
      <c r="M2592">
        <v>3408.33</v>
      </c>
      <c r="N2592">
        <v>1</v>
      </c>
      <c r="O2592">
        <v>3408.33</v>
      </c>
      <c r="P2592" t="s">
        <v>96</v>
      </c>
      <c r="Q2592">
        <v>1</v>
      </c>
    </row>
    <row r="2593" spans="1:16" hidden="1">
      <c r="A2593" t="s">
        <v>879</v>
      </c>
      <c r="B2593" t="s">
        <v>135</v>
      </c>
      <c r="C2593" t="s">
        <v>133</v>
      </c>
      <c r="D2593" t="s">
        <v>109</v>
      </c>
      <c r="E2593" t="s">
        <v>105</v>
      </c>
      <c r="F2593">
        <v>40700</v>
      </c>
      <c r="G2593" t="s">
        <v>784</v>
      </c>
      <c r="I2593" t="s">
        <v>137</v>
      </c>
      <c r="J2593">
        <v>2026</v>
      </c>
      <c r="K2593">
        <v>5</v>
      </c>
      <c r="L2593" t="s">
        <v>95</v>
      </c>
      <c r="M2593">
        <v>675.99</v>
      </c>
      <c r="N2593">
        <v>1</v>
      </c>
      <c r="O2593">
        <v>675.99</v>
      </c>
      <c r="P2593" t="s">
        <v>96</v>
      </c>
    </row>
    <row r="2594" spans="1:16" hidden="1">
      <c r="A2594" t="s">
        <v>879</v>
      </c>
      <c r="B2594" t="s">
        <v>135</v>
      </c>
      <c r="C2594" t="s">
        <v>133</v>
      </c>
      <c r="D2594" t="s">
        <v>109</v>
      </c>
      <c r="E2594" t="s">
        <v>106</v>
      </c>
      <c r="F2594">
        <v>40700</v>
      </c>
      <c r="G2594" t="s">
        <v>784</v>
      </c>
      <c r="I2594" t="s">
        <v>110</v>
      </c>
      <c r="J2594">
        <v>2026</v>
      </c>
      <c r="K2594">
        <v>5</v>
      </c>
      <c r="L2594" t="s">
        <v>95</v>
      </c>
      <c r="M2594">
        <v>95.63</v>
      </c>
      <c r="N2594">
        <v>1</v>
      </c>
      <c r="O2594">
        <v>95.63</v>
      </c>
      <c r="P2594" t="s">
        <v>96</v>
      </c>
    </row>
    <row r="2595" spans="1:16" hidden="1">
      <c r="A2595" t="s">
        <v>879</v>
      </c>
      <c r="B2595" t="s">
        <v>135</v>
      </c>
      <c r="C2595" t="s">
        <v>133</v>
      </c>
      <c r="D2595" t="s">
        <v>109</v>
      </c>
      <c r="E2595" t="s">
        <v>106</v>
      </c>
      <c r="F2595">
        <v>40700</v>
      </c>
      <c r="G2595" t="s">
        <v>784</v>
      </c>
      <c r="I2595" t="s">
        <v>112</v>
      </c>
      <c r="J2595">
        <v>2026</v>
      </c>
      <c r="K2595">
        <v>5</v>
      </c>
      <c r="L2595" t="s">
        <v>95</v>
      </c>
      <c r="M2595">
        <v>191.26</v>
      </c>
      <c r="N2595">
        <v>1</v>
      </c>
      <c r="O2595">
        <v>191.26</v>
      </c>
      <c r="P2595" t="s">
        <v>96</v>
      </c>
    </row>
    <row r="2596" spans="1:16" hidden="1">
      <c r="A2596" t="s">
        <v>879</v>
      </c>
      <c r="B2596" t="s">
        <v>138</v>
      </c>
      <c r="C2596" t="s">
        <v>133</v>
      </c>
      <c r="D2596" t="s">
        <v>109</v>
      </c>
      <c r="E2596" t="s">
        <v>106</v>
      </c>
      <c r="F2596">
        <v>40700</v>
      </c>
      <c r="G2596" t="s">
        <v>784</v>
      </c>
      <c r="I2596" t="s">
        <v>112</v>
      </c>
      <c r="J2596">
        <v>2026</v>
      </c>
      <c r="K2596">
        <v>5</v>
      </c>
      <c r="L2596" t="s">
        <v>95</v>
      </c>
      <c r="M2596">
        <v>95.63</v>
      </c>
      <c r="N2596">
        <v>1</v>
      </c>
      <c r="O2596">
        <v>95.63</v>
      </c>
      <c r="P2596" t="s">
        <v>96</v>
      </c>
    </row>
    <row r="2597" spans="1:16" hidden="1">
      <c r="A2597" t="s">
        <v>879</v>
      </c>
      <c r="B2597" t="s">
        <v>139</v>
      </c>
      <c r="C2597" t="s">
        <v>133</v>
      </c>
      <c r="D2597" t="s">
        <v>109</v>
      </c>
      <c r="E2597" t="s">
        <v>106</v>
      </c>
      <c r="F2597">
        <v>40700</v>
      </c>
      <c r="G2597" t="s">
        <v>784</v>
      </c>
      <c r="I2597" t="s">
        <v>110</v>
      </c>
      <c r="J2597">
        <v>2026</v>
      </c>
      <c r="K2597">
        <v>5</v>
      </c>
      <c r="L2597" t="s">
        <v>95</v>
      </c>
      <c r="M2597">
        <v>286.89</v>
      </c>
      <c r="N2597">
        <v>1</v>
      </c>
      <c r="O2597">
        <v>286.89</v>
      </c>
      <c r="P2597" t="s">
        <v>96</v>
      </c>
    </row>
    <row r="2598" spans="1:16" hidden="1">
      <c r="A2598" t="s">
        <v>879</v>
      </c>
      <c r="B2598" t="s">
        <v>139</v>
      </c>
      <c r="C2598" t="s">
        <v>133</v>
      </c>
      <c r="D2598" t="s">
        <v>109</v>
      </c>
      <c r="E2598" t="s">
        <v>106</v>
      </c>
      <c r="F2598">
        <v>40700</v>
      </c>
      <c r="G2598" t="s">
        <v>784</v>
      </c>
      <c r="I2598" t="s">
        <v>112</v>
      </c>
      <c r="J2598">
        <v>2026</v>
      </c>
      <c r="K2598">
        <v>5</v>
      </c>
      <c r="L2598" t="s">
        <v>95</v>
      </c>
      <c r="M2598">
        <v>191.26</v>
      </c>
      <c r="N2598">
        <v>1</v>
      </c>
      <c r="O2598">
        <v>191.26</v>
      </c>
      <c r="P2598" t="s">
        <v>96</v>
      </c>
    </row>
    <row r="2599" spans="1:16" hidden="1">
      <c r="A2599" t="s">
        <v>879</v>
      </c>
      <c r="B2599" t="s">
        <v>140</v>
      </c>
      <c r="C2599" t="s">
        <v>133</v>
      </c>
      <c r="D2599" t="s">
        <v>109</v>
      </c>
      <c r="E2599" t="s">
        <v>106</v>
      </c>
      <c r="F2599">
        <v>40700</v>
      </c>
      <c r="G2599" t="s">
        <v>784</v>
      </c>
      <c r="I2599" t="s">
        <v>110</v>
      </c>
      <c r="J2599">
        <v>2026</v>
      </c>
      <c r="K2599">
        <v>5</v>
      </c>
      <c r="L2599" t="s">
        <v>95</v>
      </c>
      <c r="M2599">
        <v>12049.38</v>
      </c>
      <c r="N2599">
        <v>1</v>
      </c>
      <c r="O2599">
        <v>12049.38</v>
      </c>
      <c r="P2599" t="s">
        <v>96</v>
      </c>
    </row>
    <row r="2600" spans="1:16" hidden="1">
      <c r="A2600" t="s">
        <v>879</v>
      </c>
      <c r="B2600" t="s">
        <v>140</v>
      </c>
      <c r="C2600" t="s">
        <v>133</v>
      </c>
      <c r="D2600" t="s">
        <v>109</v>
      </c>
      <c r="E2600" t="s">
        <v>92</v>
      </c>
      <c r="F2600">
        <v>40700</v>
      </c>
      <c r="G2600" t="s">
        <v>784</v>
      </c>
      <c r="I2600" t="s">
        <v>141</v>
      </c>
      <c r="J2600">
        <v>2026</v>
      </c>
      <c r="K2600">
        <v>5</v>
      </c>
      <c r="L2600" t="s">
        <v>95</v>
      </c>
      <c r="M2600">
        <v>753.3</v>
      </c>
      <c r="N2600">
        <v>1</v>
      </c>
      <c r="O2600">
        <v>753.3</v>
      </c>
      <c r="P2600" t="s">
        <v>96</v>
      </c>
    </row>
    <row r="2601" spans="1:16" hidden="1">
      <c r="A2601" t="s">
        <v>879</v>
      </c>
      <c r="B2601" t="s">
        <v>140</v>
      </c>
      <c r="C2601" t="s">
        <v>133</v>
      </c>
      <c r="D2601" t="s">
        <v>109</v>
      </c>
      <c r="E2601" t="s">
        <v>106</v>
      </c>
      <c r="F2601">
        <v>40700</v>
      </c>
      <c r="G2601" t="s">
        <v>784</v>
      </c>
      <c r="I2601" t="s">
        <v>118</v>
      </c>
      <c r="J2601">
        <v>2026</v>
      </c>
      <c r="K2601">
        <v>5</v>
      </c>
      <c r="L2601" t="s">
        <v>95</v>
      </c>
      <c r="M2601">
        <v>115.89</v>
      </c>
      <c r="N2601">
        <v>1</v>
      </c>
      <c r="O2601">
        <v>115.89</v>
      </c>
      <c r="P2601" t="s">
        <v>96</v>
      </c>
    </row>
    <row r="2602" spans="1:16" hidden="1">
      <c r="A2602" t="s">
        <v>879</v>
      </c>
      <c r="B2602" t="s">
        <v>142</v>
      </c>
      <c r="C2602" t="s">
        <v>133</v>
      </c>
      <c r="D2602" t="s">
        <v>109</v>
      </c>
      <c r="E2602" t="s">
        <v>106</v>
      </c>
      <c r="F2602">
        <v>40700</v>
      </c>
      <c r="G2602" t="s">
        <v>784</v>
      </c>
      <c r="I2602" t="s">
        <v>110</v>
      </c>
      <c r="J2602">
        <v>2026</v>
      </c>
      <c r="K2602">
        <v>5</v>
      </c>
      <c r="L2602" t="s">
        <v>95</v>
      </c>
      <c r="M2602">
        <v>286.89</v>
      </c>
      <c r="N2602">
        <v>1</v>
      </c>
      <c r="O2602">
        <v>286.89</v>
      </c>
      <c r="P2602" t="s">
        <v>96</v>
      </c>
    </row>
    <row r="2603" spans="1:16" hidden="1">
      <c r="A2603" t="s">
        <v>879</v>
      </c>
      <c r="B2603" t="s">
        <v>142</v>
      </c>
      <c r="C2603" t="s">
        <v>133</v>
      </c>
      <c r="D2603" t="s">
        <v>109</v>
      </c>
      <c r="E2603" t="s">
        <v>106</v>
      </c>
      <c r="F2603">
        <v>40700</v>
      </c>
      <c r="G2603" t="s">
        <v>784</v>
      </c>
      <c r="I2603" t="s">
        <v>118</v>
      </c>
      <c r="J2603">
        <v>2026</v>
      </c>
      <c r="K2603">
        <v>5</v>
      </c>
      <c r="L2603" t="s">
        <v>95</v>
      </c>
      <c r="M2603">
        <v>115.89</v>
      </c>
      <c r="N2603">
        <v>1</v>
      </c>
      <c r="O2603">
        <v>115.89</v>
      </c>
      <c r="P2603" t="s">
        <v>96</v>
      </c>
    </row>
    <row r="2604" spans="1:16" hidden="1">
      <c r="A2604" t="s">
        <v>879</v>
      </c>
      <c r="B2604" t="s">
        <v>142</v>
      </c>
      <c r="C2604" t="s">
        <v>133</v>
      </c>
      <c r="D2604" t="s">
        <v>109</v>
      </c>
      <c r="E2604" t="s">
        <v>106</v>
      </c>
      <c r="F2604">
        <v>40700</v>
      </c>
      <c r="G2604" t="s">
        <v>784</v>
      </c>
      <c r="I2604" t="s">
        <v>143</v>
      </c>
      <c r="J2604">
        <v>2026</v>
      </c>
      <c r="K2604">
        <v>5</v>
      </c>
      <c r="L2604" t="s">
        <v>95</v>
      </c>
      <c r="M2604">
        <v>95.63</v>
      </c>
      <c r="N2604">
        <v>1</v>
      </c>
      <c r="O2604">
        <v>95.63</v>
      </c>
      <c r="P2604" t="s">
        <v>96</v>
      </c>
    </row>
    <row r="2605" spans="1:16" hidden="1">
      <c r="A2605" t="s">
        <v>879</v>
      </c>
      <c r="B2605" t="s">
        <v>142</v>
      </c>
      <c r="C2605" t="s">
        <v>133</v>
      </c>
      <c r="D2605" t="s">
        <v>109</v>
      </c>
      <c r="E2605" t="s">
        <v>106</v>
      </c>
      <c r="F2605">
        <v>40700</v>
      </c>
      <c r="G2605" t="s">
        <v>784</v>
      </c>
      <c r="I2605" t="s">
        <v>112</v>
      </c>
      <c r="J2605">
        <v>2026</v>
      </c>
      <c r="K2605">
        <v>5</v>
      </c>
      <c r="L2605" t="s">
        <v>95</v>
      </c>
      <c r="M2605">
        <v>95.63</v>
      </c>
      <c r="N2605">
        <v>1</v>
      </c>
      <c r="O2605">
        <v>95.63</v>
      </c>
      <c r="P2605" t="s">
        <v>96</v>
      </c>
    </row>
    <row r="2606" spans="1:16" hidden="1">
      <c r="A2606" t="s">
        <v>879</v>
      </c>
      <c r="B2606" t="s">
        <v>144</v>
      </c>
      <c r="C2606" t="s">
        <v>133</v>
      </c>
      <c r="D2606" t="s">
        <v>109</v>
      </c>
      <c r="E2606" t="s">
        <v>106</v>
      </c>
      <c r="F2606">
        <v>40700</v>
      </c>
      <c r="G2606" t="s">
        <v>784</v>
      </c>
      <c r="I2606" t="s">
        <v>143</v>
      </c>
      <c r="J2606">
        <v>2026</v>
      </c>
      <c r="K2606">
        <v>5</v>
      </c>
      <c r="L2606" t="s">
        <v>95</v>
      </c>
      <c r="M2606">
        <v>95.63</v>
      </c>
      <c r="N2606">
        <v>1</v>
      </c>
      <c r="O2606">
        <v>95.63</v>
      </c>
      <c r="P2606" t="s">
        <v>96</v>
      </c>
    </row>
    <row r="2607" spans="1:16" hidden="1">
      <c r="A2607" t="s">
        <v>879</v>
      </c>
      <c r="B2607" t="s">
        <v>144</v>
      </c>
      <c r="C2607" t="s">
        <v>133</v>
      </c>
      <c r="D2607" t="s">
        <v>109</v>
      </c>
      <c r="E2607" t="s">
        <v>106</v>
      </c>
      <c r="F2607">
        <v>40700</v>
      </c>
      <c r="G2607" t="s">
        <v>784</v>
      </c>
      <c r="I2607" t="s">
        <v>112</v>
      </c>
      <c r="J2607">
        <v>2026</v>
      </c>
      <c r="K2607">
        <v>5</v>
      </c>
      <c r="L2607" t="s">
        <v>95</v>
      </c>
      <c r="M2607">
        <v>478.15</v>
      </c>
      <c r="N2607">
        <v>1</v>
      </c>
      <c r="O2607">
        <v>478.15</v>
      </c>
      <c r="P2607" t="s">
        <v>96</v>
      </c>
    </row>
    <row r="2608" spans="1:16" hidden="1">
      <c r="A2608" t="s">
        <v>879</v>
      </c>
      <c r="B2608" t="s">
        <v>145</v>
      </c>
      <c r="C2608" t="s">
        <v>133</v>
      </c>
      <c r="D2608" t="s">
        <v>109</v>
      </c>
      <c r="E2608" t="s">
        <v>106</v>
      </c>
      <c r="F2608">
        <v>40700</v>
      </c>
      <c r="G2608" t="s">
        <v>784</v>
      </c>
      <c r="I2608" t="s">
        <v>110</v>
      </c>
      <c r="J2608">
        <v>2026</v>
      </c>
      <c r="K2608">
        <v>5</v>
      </c>
      <c r="L2608" t="s">
        <v>95</v>
      </c>
      <c r="M2608">
        <v>95.63</v>
      </c>
      <c r="N2608">
        <v>1</v>
      </c>
      <c r="O2608">
        <v>95.63</v>
      </c>
      <c r="P2608" t="s">
        <v>96</v>
      </c>
    </row>
    <row r="2609" spans="1:17" hidden="1">
      <c r="A2609" t="s">
        <v>879</v>
      </c>
      <c r="B2609" t="s">
        <v>145</v>
      </c>
      <c r="C2609" t="s">
        <v>133</v>
      </c>
      <c r="D2609" t="s">
        <v>109</v>
      </c>
      <c r="E2609" t="s">
        <v>106</v>
      </c>
      <c r="F2609">
        <v>40700</v>
      </c>
      <c r="G2609" t="s">
        <v>784</v>
      </c>
      <c r="I2609" t="s">
        <v>146</v>
      </c>
      <c r="J2609">
        <v>2026</v>
      </c>
      <c r="K2609">
        <v>5</v>
      </c>
      <c r="L2609" t="s">
        <v>95</v>
      </c>
      <c r="M2609">
        <v>101.41</v>
      </c>
      <c r="N2609">
        <v>1</v>
      </c>
      <c r="O2609">
        <v>101.41</v>
      </c>
      <c r="P2609" t="s">
        <v>96</v>
      </c>
    </row>
    <row r="2610" spans="1:17" hidden="1">
      <c r="A2610" t="s">
        <v>879</v>
      </c>
      <c r="B2610" t="s">
        <v>145</v>
      </c>
      <c r="C2610" t="s">
        <v>133</v>
      </c>
      <c r="D2610" t="s">
        <v>109</v>
      </c>
      <c r="E2610" t="s">
        <v>106</v>
      </c>
      <c r="F2610">
        <v>40700</v>
      </c>
      <c r="G2610" t="s">
        <v>784</v>
      </c>
      <c r="I2610" t="s">
        <v>112</v>
      </c>
      <c r="J2610">
        <v>2026</v>
      </c>
      <c r="K2610">
        <v>5</v>
      </c>
      <c r="L2610" t="s">
        <v>95</v>
      </c>
      <c r="M2610">
        <v>382.52</v>
      </c>
      <c r="N2610">
        <v>1</v>
      </c>
      <c r="O2610">
        <v>382.52</v>
      </c>
      <c r="P2610" t="s">
        <v>96</v>
      </c>
    </row>
    <row r="2611" spans="1:17" hidden="1">
      <c r="A2611" t="s">
        <v>879</v>
      </c>
      <c r="B2611" t="s">
        <v>147</v>
      </c>
      <c r="C2611" t="s">
        <v>133</v>
      </c>
      <c r="D2611" t="s">
        <v>109</v>
      </c>
      <c r="E2611" t="s">
        <v>103</v>
      </c>
      <c r="F2611">
        <v>40700</v>
      </c>
      <c r="G2611" t="s">
        <v>784</v>
      </c>
      <c r="I2611" t="s">
        <v>120</v>
      </c>
      <c r="J2611">
        <v>2026</v>
      </c>
      <c r="K2611">
        <v>5</v>
      </c>
      <c r="L2611" t="s">
        <v>95</v>
      </c>
      <c r="M2611">
        <v>551.67999999999995</v>
      </c>
      <c r="N2611">
        <v>1</v>
      </c>
      <c r="O2611">
        <v>551.67999999999995</v>
      </c>
      <c r="P2611" t="s">
        <v>96</v>
      </c>
      <c r="Q2611">
        <v>1</v>
      </c>
    </row>
    <row r="2612" spans="1:17" hidden="1">
      <c r="A2612" t="s">
        <v>879</v>
      </c>
      <c r="B2612" t="s">
        <v>147</v>
      </c>
      <c r="C2612" t="s">
        <v>133</v>
      </c>
      <c r="D2612" t="s">
        <v>109</v>
      </c>
      <c r="E2612" t="s">
        <v>106</v>
      </c>
      <c r="F2612">
        <v>40700</v>
      </c>
      <c r="G2612" t="s">
        <v>784</v>
      </c>
      <c r="I2612" t="s">
        <v>110</v>
      </c>
      <c r="J2612">
        <v>2026</v>
      </c>
      <c r="K2612">
        <v>5</v>
      </c>
      <c r="L2612" t="s">
        <v>95</v>
      </c>
      <c r="M2612">
        <v>286.89</v>
      </c>
      <c r="N2612">
        <v>1</v>
      </c>
      <c r="O2612">
        <v>286.89</v>
      </c>
      <c r="P2612" t="s">
        <v>96</v>
      </c>
    </row>
    <row r="2613" spans="1:17" hidden="1">
      <c r="A2613" t="s">
        <v>879</v>
      </c>
      <c r="B2613" t="s">
        <v>147</v>
      </c>
      <c r="C2613" t="s">
        <v>133</v>
      </c>
      <c r="D2613" t="s">
        <v>109</v>
      </c>
      <c r="E2613" t="s">
        <v>105</v>
      </c>
      <c r="F2613">
        <v>40700</v>
      </c>
      <c r="G2613" t="s">
        <v>784</v>
      </c>
      <c r="I2613" t="s">
        <v>122</v>
      </c>
      <c r="J2613">
        <v>2026</v>
      </c>
      <c r="K2613">
        <v>5</v>
      </c>
      <c r="L2613" t="s">
        <v>95</v>
      </c>
      <c r="M2613">
        <v>324.48</v>
      </c>
      <c r="N2613">
        <v>1</v>
      </c>
      <c r="O2613">
        <v>324.48</v>
      </c>
      <c r="P2613" t="s">
        <v>96</v>
      </c>
    </row>
    <row r="2614" spans="1:17" hidden="1">
      <c r="A2614" t="s">
        <v>879</v>
      </c>
      <c r="B2614" t="s">
        <v>147</v>
      </c>
      <c r="C2614" t="s">
        <v>133</v>
      </c>
      <c r="D2614" t="s">
        <v>109</v>
      </c>
      <c r="E2614" t="s">
        <v>105</v>
      </c>
      <c r="F2614">
        <v>40700</v>
      </c>
      <c r="G2614" t="s">
        <v>784</v>
      </c>
      <c r="I2614" t="s">
        <v>123</v>
      </c>
      <c r="J2614">
        <v>2026</v>
      </c>
      <c r="K2614">
        <v>5</v>
      </c>
      <c r="L2614" t="s">
        <v>95</v>
      </c>
      <c r="M2614">
        <v>811.2</v>
      </c>
      <c r="N2614">
        <v>1</v>
      </c>
      <c r="O2614">
        <v>811.2</v>
      </c>
      <c r="P2614" t="s">
        <v>96</v>
      </c>
    </row>
    <row r="2615" spans="1:17" hidden="1">
      <c r="A2615" t="s">
        <v>879</v>
      </c>
      <c r="B2615" t="s">
        <v>147</v>
      </c>
      <c r="C2615" t="s">
        <v>133</v>
      </c>
      <c r="D2615" t="s">
        <v>109</v>
      </c>
      <c r="E2615" t="s">
        <v>106</v>
      </c>
      <c r="F2615">
        <v>40700</v>
      </c>
      <c r="G2615" t="s">
        <v>784</v>
      </c>
      <c r="I2615" t="s">
        <v>118</v>
      </c>
      <c r="J2615">
        <v>2026</v>
      </c>
      <c r="K2615">
        <v>5</v>
      </c>
      <c r="L2615" t="s">
        <v>95</v>
      </c>
      <c r="M2615">
        <v>231.78</v>
      </c>
      <c r="N2615">
        <v>1</v>
      </c>
      <c r="O2615">
        <v>231.78</v>
      </c>
      <c r="P2615" t="s">
        <v>96</v>
      </c>
    </row>
    <row r="2616" spans="1:17" hidden="1">
      <c r="A2616" t="s">
        <v>879</v>
      </c>
      <c r="B2616" t="s">
        <v>147</v>
      </c>
      <c r="C2616" t="s">
        <v>133</v>
      </c>
      <c r="D2616" t="s">
        <v>109</v>
      </c>
      <c r="E2616" t="s">
        <v>106</v>
      </c>
      <c r="F2616">
        <v>40700</v>
      </c>
      <c r="G2616" t="s">
        <v>784</v>
      </c>
      <c r="I2616" t="s">
        <v>112</v>
      </c>
      <c r="J2616">
        <v>2026</v>
      </c>
      <c r="K2616">
        <v>5</v>
      </c>
      <c r="L2616" t="s">
        <v>95</v>
      </c>
      <c r="M2616">
        <v>1338.82</v>
      </c>
      <c r="N2616">
        <v>1</v>
      </c>
      <c r="O2616">
        <v>1338.82</v>
      </c>
      <c r="P2616" t="s">
        <v>96</v>
      </c>
    </row>
    <row r="2617" spans="1:17" hidden="1">
      <c r="A2617" t="s">
        <v>879</v>
      </c>
      <c r="B2617" t="s">
        <v>148</v>
      </c>
      <c r="C2617" t="s">
        <v>133</v>
      </c>
      <c r="D2617" t="s">
        <v>109</v>
      </c>
      <c r="E2617" t="s">
        <v>106</v>
      </c>
      <c r="F2617">
        <v>40700</v>
      </c>
      <c r="G2617" t="s">
        <v>784</v>
      </c>
      <c r="I2617" t="s">
        <v>110</v>
      </c>
      <c r="J2617">
        <v>2026</v>
      </c>
      <c r="K2617">
        <v>5</v>
      </c>
      <c r="L2617" t="s">
        <v>95</v>
      </c>
      <c r="M2617">
        <v>573.78</v>
      </c>
      <c r="N2617">
        <v>1</v>
      </c>
      <c r="O2617">
        <v>573.78</v>
      </c>
      <c r="P2617" t="s">
        <v>96</v>
      </c>
    </row>
    <row r="2618" spans="1:17" hidden="1">
      <c r="A2618" t="s">
        <v>879</v>
      </c>
      <c r="B2618" t="s">
        <v>148</v>
      </c>
      <c r="C2618" t="s">
        <v>133</v>
      </c>
      <c r="D2618" t="s">
        <v>109</v>
      </c>
      <c r="E2618" t="s">
        <v>106</v>
      </c>
      <c r="F2618">
        <v>40700</v>
      </c>
      <c r="G2618" t="s">
        <v>784</v>
      </c>
      <c r="I2618" t="s">
        <v>146</v>
      </c>
      <c r="J2618">
        <v>2026</v>
      </c>
      <c r="K2618">
        <v>5</v>
      </c>
      <c r="L2618" t="s">
        <v>95</v>
      </c>
      <c r="M2618">
        <v>101.41</v>
      </c>
      <c r="N2618">
        <v>1</v>
      </c>
      <c r="O2618">
        <v>101.41</v>
      </c>
      <c r="P2618" t="s">
        <v>96</v>
      </c>
    </row>
    <row r="2619" spans="1:17" hidden="1">
      <c r="A2619" t="s">
        <v>879</v>
      </c>
      <c r="B2619" t="s">
        <v>148</v>
      </c>
      <c r="C2619" t="s">
        <v>133</v>
      </c>
      <c r="D2619" t="s">
        <v>109</v>
      </c>
      <c r="E2619" t="s">
        <v>106</v>
      </c>
      <c r="F2619">
        <v>40700</v>
      </c>
      <c r="G2619" t="s">
        <v>784</v>
      </c>
      <c r="I2619" t="s">
        <v>143</v>
      </c>
      <c r="J2619">
        <v>2026</v>
      </c>
      <c r="K2619">
        <v>5</v>
      </c>
      <c r="L2619" t="s">
        <v>95</v>
      </c>
      <c r="M2619">
        <v>95.63</v>
      </c>
      <c r="N2619">
        <v>1</v>
      </c>
      <c r="O2619">
        <v>95.63</v>
      </c>
      <c r="P2619" t="s">
        <v>96</v>
      </c>
    </row>
    <row r="2620" spans="1:17" hidden="1">
      <c r="A2620" t="s">
        <v>879</v>
      </c>
      <c r="B2620" t="s">
        <v>148</v>
      </c>
      <c r="C2620" t="s">
        <v>133</v>
      </c>
      <c r="D2620" t="s">
        <v>109</v>
      </c>
      <c r="E2620" t="s">
        <v>106</v>
      </c>
      <c r="F2620">
        <v>40700</v>
      </c>
      <c r="G2620" t="s">
        <v>784</v>
      </c>
      <c r="I2620" t="s">
        <v>112</v>
      </c>
      <c r="J2620">
        <v>2026</v>
      </c>
      <c r="K2620">
        <v>5</v>
      </c>
      <c r="L2620" t="s">
        <v>95</v>
      </c>
      <c r="M2620">
        <v>1051.93</v>
      </c>
      <c r="N2620">
        <v>1</v>
      </c>
      <c r="O2620">
        <v>1051.93</v>
      </c>
      <c r="P2620" t="s">
        <v>96</v>
      </c>
    </row>
    <row r="2621" spans="1:17" hidden="1">
      <c r="A2621" t="s">
        <v>879</v>
      </c>
      <c r="B2621" t="s">
        <v>149</v>
      </c>
      <c r="C2621" t="s">
        <v>133</v>
      </c>
      <c r="D2621" t="s">
        <v>109</v>
      </c>
      <c r="E2621" t="s">
        <v>106</v>
      </c>
      <c r="F2621">
        <v>40700</v>
      </c>
      <c r="G2621" t="s">
        <v>784</v>
      </c>
      <c r="I2621" t="s">
        <v>110</v>
      </c>
      <c r="J2621">
        <v>2026</v>
      </c>
      <c r="K2621">
        <v>5</v>
      </c>
      <c r="L2621" t="s">
        <v>95</v>
      </c>
      <c r="M2621">
        <v>573.78</v>
      </c>
      <c r="N2621">
        <v>1</v>
      </c>
      <c r="O2621">
        <v>573.78</v>
      </c>
      <c r="P2621" t="s">
        <v>96</v>
      </c>
    </row>
    <row r="2622" spans="1:17" hidden="1">
      <c r="A2622" t="s">
        <v>879</v>
      </c>
      <c r="B2622" t="s">
        <v>149</v>
      </c>
      <c r="C2622" t="s">
        <v>133</v>
      </c>
      <c r="D2622" t="s">
        <v>109</v>
      </c>
      <c r="E2622" t="s">
        <v>105</v>
      </c>
      <c r="F2622">
        <v>40700</v>
      </c>
      <c r="G2622" t="s">
        <v>784</v>
      </c>
      <c r="I2622" t="s">
        <v>123</v>
      </c>
      <c r="J2622">
        <v>2026</v>
      </c>
      <c r="K2622">
        <v>5</v>
      </c>
      <c r="L2622" t="s">
        <v>95</v>
      </c>
      <c r="M2622">
        <v>135.19999999999999</v>
      </c>
      <c r="N2622">
        <v>1</v>
      </c>
      <c r="O2622">
        <v>135.19999999999999</v>
      </c>
      <c r="P2622" t="s">
        <v>96</v>
      </c>
    </row>
    <row r="2623" spans="1:17" hidden="1">
      <c r="A2623" t="s">
        <v>879</v>
      </c>
      <c r="B2623" t="s">
        <v>149</v>
      </c>
      <c r="C2623" t="s">
        <v>133</v>
      </c>
      <c r="D2623" t="s">
        <v>109</v>
      </c>
      <c r="E2623" t="s">
        <v>106</v>
      </c>
      <c r="F2623">
        <v>40700</v>
      </c>
      <c r="G2623" t="s">
        <v>784</v>
      </c>
      <c r="I2623" t="s">
        <v>143</v>
      </c>
      <c r="J2623">
        <v>2026</v>
      </c>
      <c r="K2623">
        <v>5</v>
      </c>
      <c r="L2623" t="s">
        <v>95</v>
      </c>
      <c r="M2623">
        <v>95.63</v>
      </c>
      <c r="N2623">
        <v>1</v>
      </c>
      <c r="O2623">
        <v>95.63</v>
      </c>
      <c r="P2623" t="s">
        <v>96</v>
      </c>
    </row>
    <row r="2624" spans="1:17" hidden="1">
      <c r="A2624" t="s">
        <v>879</v>
      </c>
      <c r="B2624" t="s">
        <v>149</v>
      </c>
      <c r="C2624" t="s">
        <v>133</v>
      </c>
      <c r="D2624" t="s">
        <v>109</v>
      </c>
      <c r="E2624" t="s">
        <v>106</v>
      </c>
      <c r="F2624">
        <v>40700</v>
      </c>
      <c r="G2624" t="s">
        <v>784</v>
      </c>
      <c r="I2624" t="s">
        <v>112</v>
      </c>
      <c r="J2624">
        <v>2026</v>
      </c>
      <c r="K2624">
        <v>5</v>
      </c>
      <c r="L2624" t="s">
        <v>95</v>
      </c>
      <c r="M2624">
        <v>286.89</v>
      </c>
      <c r="N2624">
        <v>1</v>
      </c>
      <c r="O2624">
        <v>286.89</v>
      </c>
      <c r="P2624" t="s">
        <v>96</v>
      </c>
    </row>
    <row r="2625" spans="1:17" hidden="1">
      <c r="A2625" t="s">
        <v>879</v>
      </c>
      <c r="B2625" t="s">
        <v>150</v>
      </c>
      <c r="C2625" t="s">
        <v>133</v>
      </c>
      <c r="D2625" t="s">
        <v>109</v>
      </c>
      <c r="E2625" t="s">
        <v>105</v>
      </c>
      <c r="F2625">
        <v>40700</v>
      </c>
      <c r="G2625" t="s">
        <v>784</v>
      </c>
      <c r="I2625" t="s">
        <v>136</v>
      </c>
      <c r="J2625">
        <v>2026</v>
      </c>
      <c r="K2625">
        <v>5</v>
      </c>
      <c r="L2625" t="s">
        <v>95</v>
      </c>
      <c r="M2625">
        <v>637.33000000000004</v>
      </c>
      <c r="N2625">
        <v>1</v>
      </c>
      <c r="O2625">
        <v>637.33000000000004</v>
      </c>
      <c r="P2625" t="s">
        <v>96</v>
      </c>
      <c r="Q2625">
        <v>1</v>
      </c>
    </row>
    <row r="2626" spans="1:17" hidden="1">
      <c r="A2626" t="s">
        <v>879</v>
      </c>
      <c r="B2626" t="s">
        <v>150</v>
      </c>
      <c r="C2626" t="s">
        <v>133</v>
      </c>
      <c r="D2626" t="s">
        <v>109</v>
      </c>
      <c r="E2626" t="s">
        <v>105</v>
      </c>
      <c r="F2626">
        <v>40700</v>
      </c>
      <c r="G2626" t="s">
        <v>784</v>
      </c>
      <c r="I2626" t="s">
        <v>137</v>
      </c>
      <c r="J2626">
        <v>2026</v>
      </c>
      <c r="K2626">
        <v>5</v>
      </c>
      <c r="L2626" t="s">
        <v>95</v>
      </c>
      <c r="M2626">
        <v>675.99</v>
      </c>
      <c r="N2626">
        <v>1</v>
      </c>
      <c r="O2626">
        <v>675.99</v>
      </c>
      <c r="P2626" t="s">
        <v>96</v>
      </c>
    </row>
    <row r="2627" spans="1:17" hidden="1">
      <c r="A2627" t="s">
        <v>879</v>
      </c>
      <c r="B2627" t="s">
        <v>150</v>
      </c>
      <c r="C2627" t="s">
        <v>133</v>
      </c>
      <c r="D2627" t="s">
        <v>109</v>
      </c>
      <c r="E2627" t="s">
        <v>106</v>
      </c>
      <c r="F2627">
        <v>40700</v>
      </c>
      <c r="G2627" t="s">
        <v>784</v>
      </c>
      <c r="I2627" t="s">
        <v>110</v>
      </c>
      <c r="J2627">
        <v>2026</v>
      </c>
      <c r="K2627">
        <v>5</v>
      </c>
      <c r="L2627" t="s">
        <v>95</v>
      </c>
      <c r="M2627">
        <v>191.26</v>
      </c>
      <c r="N2627">
        <v>1</v>
      </c>
      <c r="O2627">
        <v>191.26</v>
      </c>
      <c r="P2627" t="s">
        <v>96</v>
      </c>
    </row>
    <row r="2628" spans="1:17" hidden="1">
      <c r="A2628" t="s">
        <v>879</v>
      </c>
      <c r="B2628" t="s">
        <v>150</v>
      </c>
      <c r="C2628" t="s">
        <v>133</v>
      </c>
      <c r="D2628" t="s">
        <v>109</v>
      </c>
      <c r="E2628" t="s">
        <v>106</v>
      </c>
      <c r="F2628">
        <v>40700</v>
      </c>
      <c r="G2628" t="s">
        <v>784</v>
      </c>
      <c r="I2628" t="s">
        <v>112</v>
      </c>
      <c r="J2628">
        <v>2026</v>
      </c>
      <c r="K2628">
        <v>5</v>
      </c>
      <c r="L2628" t="s">
        <v>95</v>
      </c>
      <c r="M2628">
        <v>191.26</v>
      </c>
      <c r="N2628">
        <v>1</v>
      </c>
      <c r="O2628">
        <v>191.26</v>
      </c>
      <c r="P2628" t="s">
        <v>96</v>
      </c>
    </row>
    <row r="2629" spans="1:17" hidden="1">
      <c r="A2629" t="s">
        <v>879</v>
      </c>
      <c r="B2629" t="s">
        <v>151</v>
      </c>
      <c r="C2629" t="s">
        <v>133</v>
      </c>
      <c r="D2629" t="s">
        <v>109</v>
      </c>
      <c r="E2629" t="s">
        <v>106</v>
      </c>
      <c r="F2629">
        <v>40700</v>
      </c>
      <c r="G2629" t="s">
        <v>784</v>
      </c>
      <c r="I2629" t="s">
        <v>118</v>
      </c>
      <c r="J2629">
        <v>2026</v>
      </c>
      <c r="K2629">
        <v>5</v>
      </c>
      <c r="L2629" t="s">
        <v>95</v>
      </c>
      <c r="M2629">
        <v>115.89</v>
      </c>
      <c r="N2629">
        <v>1</v>
      </c>
      <c r="O2629">
        <v>115.89</v>
      </c>
      <c r="P2629" t="s">
        <v>96</v>
      </c>
    </row>
    <row r="2630" spans="1:17" hidden="1">
      <c r="A2630" t="s">
        <v>879</v>
      </c>
      <c r="B2630" t="s">
        <v>151</v>
      </c>
      <c r="C2630" t="s">
        <v>133</v>
      </c>
      <c r="D2630" t="s">
        <v>109</v>
      </c>
      <c r="E2630" t="s">
        <v>106</v>
      </c>
      <c r="F2630">
        <v>40700</v>
      </c>
      <c r="G2630" t="s">
        <v>784</v>
      </c>
      <c r="I2630" t="s">
        <v>143</v>
      </c>
      <c r="J2630">
        <v>2026</v>
      </c>
      <c r="K2630">
        <v>5</v>
      </c>
      <c r="L2630" t="s">
        <v>95</v>
      </c>
      <c r="M2630">
        <v>95.63</v>
      </c>
      <c r="N2630">
        <v>1</v>
      </c>
      <c r="O2630">
        <v>95.63</v>
      </c>
      <c r="P2630" t="s">
        <v>96</v>
      </c>
    </row>
    <row r="2631" spans="1:17" hidden="1">
      <c r="A2631" t="s">
        <v>879</v>
      </c>
      <c r="B2631" t="s">
        <v>151</v>
      </c>
      <c r="C2631" t="s">
        <v>133</v>
      </c>
      <c r="D2631" t="s">
        <v>109</v>
      </c>
      <c r="E2631" t="s">
        <v>106</v>
      </c>
      <c r="F2631">
        <v>40700</v>
      </c>
      <c r="G2631" t="s">
        <v>784</v>
      </c>
      <c r="I2631" t="s">
        <v>112</v>
      </c>
      <c r="J2631">
        <v>2026</v>
      </c>
      <c r="K2631">
        <v>5</v>
      </c>
      <c r="L2631" t="s">
        <v>95</v>
      </c>
      <c r="M2631">
        <v>286.89</v>
      </c>
      <c r="N2631">
        <v>1</v>
      </c>
      <c r="O2631">
        <v>286.89</v>
      </c>
      <c r="P2631" t="s">
        <v>96</v>
      </c>
    </row>
    <row r="2632" spans="1:17" hidden="1">
      <c r="A2632" t="s">
        <v>879</v>
      </c>
      <c r="B2632" t="s">
        <v>152</v>
      </c>
      <c r="C2632" t="s">
        <v>133</v>
      </c>
      <c r="D2632" t="s">
        <v>109</v>
      </c>
      <c r="E2632" t="s">
        <v>106</v>
      </c>
      <c r="F2632">
        <v>40700</v>
      </c>
      <c r="G2632" t="s">
        <v>784</v>
      </c>
      <c r="I2632" t="s">
        <v>110</v>
      </c>
      <c r="J2632">
        <v>2026</v>
      </c>
      <c r="K2632">
        <v>5</v>
      </c>
      <c r="L2632" t="s">
        <v>95</v>
      </c>
      <c r="M2632">
        <v>95.63</v>
      </c>
      <c r="N2632">
        <v>1</v>
      </c>
      <c r="O2632">
        <v>95.63</v>
      </c>
      <c r="P2632" t="s">
        <v>96</v>
      </c>
    </row>
    <row r="2633" spans="1:17" hidden="1">
      <c r="A2633" t="s">
        <v>879</v>
      </c>
      <c r="B2633" t="s">
        <v>152</v>
      </c>
      <c r="C2633" t="s">
        <v>133</v>
      </c>
      <c r="D2633" t="s">
        <v>109</v>
      </c>
      <c r="E2633" t="s">
        <v>105</v>
      </c>
      <c r="F2633">
        <v>40700</v>
      </c>
      <c r="G2633" t="s">
        <v>784</v>
      </c>
      <c r="I2633" t="s">
        <v>122</v>
      </c>
      <c r="J2633">
        <v>2026</v>
      </c>
      <c r="K2633">
        <v>5</v>
      </c>
      <c r="L2633" t="s">
        <v>95</v>
      </c>
      <c r="M2633">
        <v>108.16</v>
      </c>
      <c r="N2633">
        <v>1</v>
      </c>
      <c r="O2633">
        <v>108.16</v>
      </c>
      <c r="P2633" t="s">
        <v>96</v>
      </c>
    </row>
    <row r="2634" spans="1:17" hidden="1">
      <c r="A2634" t="s">
        <v>879</v>
      </c>
      <c r="B2634" t="s">
        <v>152</v>
      </c>
      <c r="C2634" t="s">
        <v>133</v>
      </c>
      <c r="D2634" t="s">
        <v>109</v>
      </c>
      <c r="E2634" t="s">
        <v>105</v>
      </c>
      <c r="F2634">
        <v>40700</v>
      </c>
      <c r="G2634" t="s">
        <v>784</v>
      </c>
      <c r="I2634" t="s">
        <v>123</v>
      </c>
      <c r="J2634">
        <v>2026</v>
      </c>
      <c r="K2634">
        <v>5</v>
      </c>
      <c r="L2634" t="s">
        <v>95</v>
      </c>
      <c r="M2634">
        <v>135.19999999999999</v>
      </c>
      <c r="N2634">
        <v>1</v>
      </c>
      <c r="O2634">
        <v>135.19999999999999</v>
      </c>
      <c r="P2634" t="s">
        <v>96</v>
      </c>
    </row>
    <row r="2635" spans="1:17" hidden="1">
      <c r="A2635" t="s">
        <v>879</v>
      </c>
      <c r="B2635" t="s">
        <v>152</v>
      </c>
      <c r="C2635" t="s">
        <v>133</v>
      </c>
      <c r="D2635" t="s">
        <v>109</v>
      </c>
      <c r="E2635" t="s">
        <v>106</v>
      </c>
      <c r="F2635">
        <v>40700</v>
      </c>
      <c r="G2635" t="s">
        <v>784</v>
      </c>
      <c r="I2635" t="s">
        <v>143</v>
      </c>
      <c r="J2635">
        <v>2026</v>
      </c>
      <c r="K2635">
        <v>5</v>
      </c>
      <c r="L2635" t="s">
        <v>95</v>
      </c>
      <c r="M2635">
        <v>95.63</v>
      </c>
      <c r="N2635">
        <v>1</v>
      </c>
      <c r="O2635">
        <v>95.63</v>
      </c>
      <c r="P2635" t="s">
        <v>96</v>
      </c>
    </row>
    <row r="2636" spans="1:17" hidden="1">
      <c r="A2636" t="s">
        <v>879</v>
      </c>
      <c r="B2636" t="s">
        <v>152</v>
      </c>
      <c r="C2636" t="s">
        <v>133</v>
      </c>
      <c r="D2636" t="s">
        <v>109</v>
      </c>
      <c r="E2636" t="s">
        <v>106</v>
      </c>
      <c r="F2636">
        <v>40700</v>
      </c>
      <c r="G2636" t="s">
        <v>784</v>
      </c>
      <c r="I2636" t="s">
        <v>112</v>
      </c>
      <c r="J2636">
        <v>2026</v>
      </c>
      <c r="K2636">
        <v>5</v>
      </c>
      <c r="L2636" t="s">
        <v>95</v>
      </c>
      <c r="M2636">
        <v>478.15</v>
      </c>
      <c r="N2636">
        <v>1</v>
      </c>
      <c r="O2636">
        <v>478.15</v>
      </c>
      <c r="P2636" t="s">
        <v>96</v>
      </c>
    </row>
    <row r="2637" spans="1:17" hidden="1">
      <c r="A2637" t="s">
        <v>879</v>
      </c>
      <c r="B2637" t="s">
        <v>153</v>
      </c>
      <c r="C2637" t="s">
        <v>133</v>
      </c>
      <c r="D2637" t="s">
        <v>109</v>
      </c>
      <c r="E2637" t="s">
        <v>105</v>
      </c>
      <c r="F2637">
        <v>40700</v>
      </c>
      <c r="G2637" t="s">
        <v>784</v>
      </c>
      <c r="I2637" t="s">
        <v>137</v>
      </c>
      <c r="J2637">
        <v>2026</v>
      </c>
      <c r="K2637">
        <v>5</v>
      </c>
      <c r="L2637" t="s">
        <v>95</v>
      </c>
      <c r="M2637">
        <v>675.99</v>
      </c>
      <c r="N2637">
        <v>1</v>
      </c>
      <c r="O2637">
        <v>675.99</v>
      </c>
      <c r="P2637" t="s">
        <v>96</v>
      </c>
    </row>
    <row r="2638" spans="1:17" hidden="1">
      <c r="A2638" t="s">
        <v>879</v>
      </c>
      <c r="B2638" t="s">
        <v>153</v>
      </c>
      <c r="C2638" t="s">
        <v>133</v>
      </c>
      <c r="D2638" t="s">
        <v>109</v>
      </c>
      <c r="E2638" t="s">
        <v>105</v>
      </c>
      <c r="F2638">
        <v>40700</v>
      </c>
      <c r="G2638" t="s">
        <v>784</v>
      </c>
      <c r="I2638" t="s">
        <v>136</v>
      </c>
      <c r="J2638">
        <v>2026</v>
      </c>
      <c r="K2638">
        <v>5</v>
      </c>
      <c r="L2638" t="s">
        <v>95</v>
      </c>
      <c r="M2638">
        <v>526.49</v>
      </c>
      <c r="N2638">
        <v>1</v>
      </c>
      <c r="O2638">
        <v>526.49</v>
      </c>
      <c r="P2638" t="s">
        <v>96</v>
      </c>
      <c r="Q2638">
        <v>1</v>
      </c>
    </row>
    <row r="2639" spans="1:17" hidden="1">
      <c r="A2639" t="s">
        <v>879</v>
      </c>
      <c r="B2639" t="s">
        <v>154</v>
      </c>
      <c r="C2639" t="s">
        <v>133</v>
      </c>
      <c r="D2639" t="s">
        <v>109</v>
      </c>
      <c r="E2639" t="s">
        <v>106</v>
      </c>
      <c r="F2639">
        <v>40700</v>
      </c>
      <c r="G2639" t="s">
        <v>784</v>
      </c>
      <c r="I2639" t="s">
        <v>110</v>
      </c>
      <c r="J2639">
        <v>2026</v>
      </c>
      <c r="K2639">
        <v>5</v>
      </c>
      <c r="L2639" t="s">
        <v>95</v>
      </c>
      <c r="M2639">
        <v>191.26</v>
      </c>
      <c r="N2639">
        <v>1</v>
      </c>
      <c r="O2639">
        <v>191.26</v>
      </c>
      <c r="P2639" t="s">
        <v>96</v>
      </c>
    </row>
    <row r="2640" spans="1:17" hidden="1">
      <c r="A2640" t="s">
        <v>879</v>
      </c>
      <c r="B2640" t="s">
        <v>154</v>
      </c>
      <c r="C2640" t="s">
        <v>133</v>
      </c>
      <c r="D2640" t="s">
        <v>109</v>
      </c>
      <c r="E2640" t="s">
        <v>106</v>
      </c>
      <c r="F2640">
        <v>40700</v>
      </c>
      <c r="G2640" t="s">
        <v>784</v>
      </c>
      <c r="I2640" t="s">
        <v>118</v>
      </c>
      <c r="J2640">
        <v>2026</v>
      </c>
      <c r="K2640">
        <v>5</v>
      </c>
      <c r="L2640" t="s">
        <v>95</v>
      </c>
      <c r="M2640">
        <v>347.67</v>
      </c>
      <c r="N2640">
        <v>1</v>
      </c>
      <c r="O2640">
        <v>347.67</v>
      </c>
      <c r="P2640" t="s">
        <v>96</v>
      </c>
    </row>
    <row r="2641" spans="1:17" hidden="1">
      <c r="A2641" t="s">
        <v>879</v>
      </c>
      <c r="B2641" t="s">
        <v>154</v>
      </c>
      <c r="C2641" t="s">
        <v>133</v>
      </c>
      <c r="D2641" t="s">
        <v>109</v>
      </c>
      <c r="E2641" t="s">
        <v>106</v>
      </c>
      <c r="F2641">
        <v>40700</v>
      </c>
      <c r="G2641" t="s">
        <v>784</v>
      </c>
      <c r="I2641" t="s">
        <v>143</v>
      </c>
      <c r="J2641">
        <v>2026</v>
      </c>
      <c r="K2641">
        <v>5</v>
      </c>
      <c r="L2641" t="s">
        <v>95</v>
      </c>
      <c r="M2641">
        <v>191.26</v>
      </c>
      <c r="N2641">
        <v>1</v>
      </c>
      <c r="O2641">
        <v>191.26</v>
      </c>
      <c r="P2641" t="s">
        <v>96</v>
      </c>
    </row>
    <row r="2642" spans="1:17" hidden="1">
      <c r="A2642" t="s">
        <v>879</v>
      </c>
      <c r="B2642" t="s">
        <v>154</v>
      </c>
      <c r="C2642" t="s">
        <v>133</v>
      </c>
      <c r="D2642" t="s">
        <v>109</v>
      </c>
      <c r="E2642" t="s">
        <v>106</v>
      </c>
      <c r="F2642">
        <v>40700</v>
      </c>
      <c r="G2642" t="s">
        <v>784</v>
      </c>
      <c r="I2642" t="s">
        <v>112</v>
      </c>
      <c r="J2642">
        <v>2026</v>
      </c>
      <c r="K2642">
        <v>5</v>
      </c>
      <c r="L2642" t="s">
        <v>95</v>
      </c>
      <c r="M2642">
        <v>478.15</v>
      </c>
      <c r="N2642">
        <v>1</v>
      </c>
      <c r="O2642">
        <v>478.15</v>
      </c>
      <c r="P2642" t="s">
        <v>96</v>
      </c>
    </row>
    <row r="2643" spans="1:17" hidden="1">
      <c r="A2643" t="s">
        <v>879</v>
      </c>
      <c r="B2643" t="s">
        <v>155</v>
      </c>
      <c r="C2643" t="s">
        <v>133</v>
      </c>
      <c r="D2643" t="s">
        <v>109</v>
      </c>
      <c r="E2643" t="s">
        <v>106</v>
      </c>
      <c r="F2643">
        <v>40700</v>
      </c>
      <c r="G2643" t="s">
        <v>784</v>
      </c>
      <c r="I2643" t="s">
        <v>110</v>
      </c>
      <c r="J2643">
        <v>2026</v>
      </c>
      <c r="K2643">
        <v>5</v>
      </c>
      <c r="L2643" t="s">
        <v>95</v>
      </c>
      <c r="M2643">
        <v>95.63</v>
      </c>
      <c r="N2643">
        <v>1</v>
      </c>
      <c r="O2643">
        <v>95.63</v>
      </c>
      <c r="P2643" t="s">
        <v>96</v>
      </c>
    </row>
    <row r="2644" spans="1:17" hidden="1">
      <c r="A2644" t="s">
        <v>879</v>
      </c>
      <c r="B2644" t="s">
        <v>155</v>
      </c>
      <c r="C2644" t="s">
        <v>133</v>
      </c>
      <c r="D2644" t="s">
        <v>109</v>
      </c>
      <c r="E2644" t="s">
        <v>106</v>
      </c>
      <c r="F2644">
        <v>40700</v>
      </c>
      <c r="G2644" t="s">
        <v>784</v>
      </c>
      <c r="I2644" t="s">
        <v>118</v>
      </c>
      <c r="J2644">
        <v>2026</v>
      </c>
      <c r="K2644">
        <v>5</v>
      </c>
      <c r="L2644" t="s">
        <v>95</v>
      </c>
      <c r="M2644">
        <v>115.89</v>
      </c>
      <c r="N2644">
        <v>1</v>
      </c>
      <c r="O2644">
        <v>115.89</v>
      </c>
      <c r="P2644" t="s">
        <v>96</v>
      </c>
    </row>
    <row r="2645" spans="1:17" hidden="1">
      <c r="A2645" t="s">
        <v>879</v>
      </c>
      <c r="B2645" t="s">
        <v>155</v>
      </c>
      <c r="C2645" t="s">
        <v>133</v>
      </c>
      <c r="D2645" t="s">
        <v>109</v>
      </c>
      <c r="E2645" t="s">
        <v>106</v>
      </c>
      <c r="F2645">
        <v>40700</v>
      </c>
      <c r="G2645" t="s">
        <v>784</v>
      </c>
      <c r="I2645" t="s">
        <v>112</v>
      </c>
      <c r="J2645">
        <v>2026</v>
      </c>
      <c r="K2645">
        <v>5</v>
      </c>
      <c r="L2645" t="s">
        <v>95</v>
      </c>
      <c r="M2645">
        <v>191.26</v>
      </c>
      <c r="N2645">
        <v>1</v>
      </c>
      <c r="O2645">
        <v>191.26</v>
      </c>
      <c r="P2645" t="s">
        <v>96</v>
      </c>
    </row>
    <row r="2646" spans="1:17" hidden="1">
      <c r="A2646" t="s">
        <v>879</v>
      </c>
      <c r="B2646" t="s">
        <v>156</v>
      </c>
      <c r="C2646" t="s">
        <v>133</v>
      </c>
      <c r="D2646" t="s">
        <v>109</v>
      </c>
      <c r="E2646" t="s">
        <v>105</v>
      </c>
      <c r="F2646">
        <v>40700</v>
      </c>
      <c r="G2646" t="s">
        <v>784</v>
      </c>
      <c r="I2646" t="s">
        <v>122</v>
      </c>
      <c r="J2646">
        <v>2026</v>
      </c>
      <c r="K2646">
        <v>5</v>
      </c>
      <c r="L2646" t="s">
        <v>95</v>
      </c>
      <c r="M2646">
        <v>54.08</v>
      </c>
      <c r="N2646">
        <v>1</v>
      </c>
      <c r="O2646">
        <v>54.08</v>
      </c>
      <c r="P2646" t="s">
        <v>96</v>
      </c>
    </row>
    <row r="2647" spans="1:17" hidden="1">
      <c r="A2647" t="s">
        <v>879</v>
      </c>
      <c r="B2647" t="s">
        <v>157</v>
      </c>
      <c r="C2647" t="s">
        <v>133</v>
      </c>
      <c r="D2647" t="s">
        <v>109</v>
      </c>
      <c r="E2647" t="s">
        <v>103</v>
      </c>
      <c r="F2647">
        <v>40700</v>
      </c>
      <c r="G2647" t="s">
        <v>784</v>
      </c>
      <c r="I2647" t="s">
        <v>120</v>
      </c>
      <c r="J2647">
        <v>2026</v>
      </c>
      <c r="K2647">
        <v>5</v>
      </c>
      <c r="L2647" t="s">
        <v>95</v>
      </c>
      <c r="M2647">
        <v>241.46</v>
      </c>
      <c r="N2647">
        <v>1</v>
      </c>
      <c r="O2647">
        <v>241.46</v>
      </c>
      <c r="P2647" t="s">
        <v>96</v>
      </c>
      <c r="Q2647">
        <v>1</v>
      </c>
    </row>
    <row r="2648" spans="1:17" hidden="1">
      <c r="A2648" t="s">
        <v>879</v>
      </c>
      <c r="B2648" t="s">
        <v>157</v>
      </c>
      <c r="C2648" t="s">
        <v>133</v>
      </c>
      <c r="D2648" t="s">
        <v>109</v>
      </c>
      <c r="E2648" t="s">
        <v>105</v>
      </c>
      <c r="F2648">
        <v>40700</v>
      </c>
      <c r="G2648" t="s">
        <v>784</v>
      </c>
      <c r="I2648" t="s">
        <v>158</v>
      </c>
      <c r="J2648">
        <v>2026</v>
      </c>
      <c r="K2648">
        <v>5</v>
      </c>
      <c r="L2648" t="s">
        <v>95</v>
      </c>
      <c r="M2648">
        <v>114.36</v>
      </c>
      <c r="N2648">
        <v>1</v>
      </c>
      <c r="O2648">
        <v>114.36</v>
      </c>
      <c r="P2648" t="s">
        <v>96</v>
      </c>
    </row>
    <row r="2649" spans="1:17" hidden="1">
      <c r="A2649" t="s">
        <v>879</v>
      </c>
      <c r="B2649" t="s">
        <v>157</v>
      </c>
      <c r="C2649" t="s">
        <v>133</v>
      </c>
      <c r="D2649" t="s">
        <v>109</v>
      </c>
      <c r="E2649" t="s">
        <v>106</v>
      </c>
      <c r="F2649">
        <v>40700</v>
      </c>
      <c r="G2649" t="s">
        <v>784</v>
      </c>
      <c r="I2649" t="s">
        <v>118</v>
      </c>
      <c r="J2649">
        <v>2026</v>
      </c>
      <c r="K2649">
        <v>5</v>
      </c>
      <c r="L2649" t="s">
        <v>95</v>
      </c>
      <c r="M2649">
        <v>115.89</v>
      </c>
      <c r="N2649">
        <v>1</v>
      </c>
      <c r="O2649">
        <v>115.89</v>
      </c>
      <c r="P2649" t="s">
        <v>96</v>
      </c>
    </row>
    <row r="2650" spans="1:17" hidden="1">
      <c r="A2650" t="s">
        <v>879</v>
      </c>
      <c r="B2650" t="s">
        <v>157</v>
      </c>
      <c r="C2650" t="s">
        <v>133</v>
      </c>
      <c r="D2650" t="s">
        <v>109</v>
      </c>
      <c r="E2650" t="s">
        <v>106</v>
      </c>
      <c r="F2650">
        <v>40700</v>
      </c>
      <c r="G2650" t="s">
        <v>784</v>
      </c>
      <c r="I2650" t="s">
        <v>112</v>
      </c>
      <c r="J2650">
        <v>2026</v>
      </c>
      <c r="K2650">
        <v>5</v>
      </c>
      <c r="L2650" t="s">
        <v>95</v>
      </c>
      <c r="M2650">
        <v>286.89</v>
      </c>
      <c r="N2650">
        <v>1</v>
      </c>
      <c r="O2650">
        <v>286.89</v>
      </c>
      <c r="P2650" t="s">
        <v>96</v>
      </c>
    </row>
    <row r="2651" spans="1:17" hidden="1">
      <c r="A2651" t="s">
        <v>879</v>
      </c>
      <c r="B2651" t="s">
        <v>159</v>
      </c>
      <c r="C2651" t="s">
        <v>133</v>
      </c>
      <c r="D2651" t="s">
        <v>109</v>
      </c>
      <c r="E2651" t="s">
        <v>106</v>
      </c>
      <c r="F2651">
        <v>40700</v>
      </c>
      <c r="G2651" t="s">
        <v>784</v>
      </c>
      <c r="I2651" t="s">
        <v>118</v>
      </c>
      <c r="J2651">
        <v>2026</v>
      </c>
      <c r="K2651">
        <v>5</v>
      </c>
      <c r="L2651" t="s">
        <v>95</v>
      </c>
      <c r="M2651">
        <v>115.89</v>
      </c>
      <c r="N2651">
        <v>1</v>
      </c>
      <c r="O2651">
        <v>115.89</v>
      </c>
      <c r="P2651" t="s">
        <v>96</v>
      </c>
    </row>
    <row r="2652" spans="1:17" hidden="1">
      <c r="A2652" t="s">
        <v>879</v>
      </c>
      <c r="B2652" t="s">
        <v>159</v>
      </c>
      <c r="C2652" t="s">
        <v>133</v>
      </c>
      <c r="D2652" t="s">
        <v>109</v>
      </c>
      <c r="E2652" t="s">
        <v>106</v>
      </c>
      <c r="F2652">
        <v>40700</v>
      </c>
      <c r="G2652" t="s">
        <v>784</v>
      </c>
      <c r="I2652" t="s">
        <v>143</v>
      </c>
      <c r="J2652">
        <v>2026</v>
      </c>
      <c r="K2652">
        <v>5</v>
      </c>
      <c r="L2652" t="s">
        <v>95</v>
      </c>
      <c r="M2652">
        <v>95.63</v>
      </c>
      <c r="N2652">
        <v>1</v>
      </c>
      <c r="O2652">
        <v>95.63</v>
      </c>
      <c r="P2652" t="s">
        <v>96</v>
      </c>
    </row>
    <row r="2653" spans="1:17" hidden="1">
      <c r="A2653" t="s">
        <v>879</v>
      </c>
      <c r="B2653" t="s">
        <v>159</v>
      </c>
      <c r="C2653" t="s">
        <v>133</v>
      </c>
      <c r="D2653" t="s">
        <v>109</v>
      </c>
      <c r="E2653" t="s">
        <v>106</v>
      </c>
      <c r="F2653">
        <v>40700</v>
      </c>
      <c r="G2653" t="s">
        <v>784</v>
      </c>
      <c r="I2653" t="s">
        <v>112</v>
      </c>
      <c r="J2653">
        <v>2026</v>
      </c>
      <c r="K2653">
        <v>5</v>
      </c>
      <c r="L2653" t="s">
        <v>95</v>
      </c>
      <c r="M2653">
        <v>478.15</v>
      </c>
      <c r="N2653">
        <v>1</v>
      </c>
      <c r="O2653">
        <v>478.15</v>
      </c>
      <c r="P2653" t="s">
        <v>96</v>
      </c>
    </row>
    <row r="2654" spans="1:17" hidden="1">
      <c r="A2654" t="s">
        <v>879</v>
      </c>
      <c r="B2654" t="s">
        <v>160</v>
      </c>
      <c r="C2654" t="s">
        <v>133</v>
      </c>
      <c r="D2654" t="s">
        <v>109</v>
      </c>
      <c r="E2654" t="s">
        <v>105</v>
      </c>
      <c r="F2654">
        <v>40700</v>
      </c>
      <c r="G2654" t="s">
        <v>784</v>
      </c>
      <c r="I2654" t="s">
        <v>134</v>
      </c>
      <c r="J2654">
        <v>2026</v>
      </c>
      <c r="K2654">
        <v>5</v>
      </c>
      <c r="L2654" t="s">
        <v>95</v>
      </c>
      <c r="M2654">
        <v>114.36</v>
      </c>
      <c r="N2654">
        <v>1</v>
      </c>
      <c r="O2654">
        <v>114.36</v>
      </c>
      <c r="P2654" t="s">
        <v>96</v>
      </c>
    </row>
    <row r="2655" spans="1:17" hidden="1">
      <c r="A2655" t="s">
        <v>879</v>
      </c>
      <c r="B2655" t="s">
        <v>160</v>
      </c>
      <c r="C2655" t="s">
        <v>133</v>
      </c>
      <c r="D2655" t="s">
        <v>109</v>
      </c>
      <c r="E2655" t="s">
        <v>106</v>
      </c>
      <c r="F2655">
        <v>40700</v>
      </c>
      <c r="G2655" t="s">
        <v>784</v>
      </c>
      <c r="I2655" t="s">
        <v>118</v>
      </c>
      <c r="J2655">
        <v>2026</v>
      </c>
      <c r="K2655">
        <v>5</v>
      </c>
      <c r="L2655" t="s">
        <v>95</v>
      </c>
      <c r="M2655">
        <v>231.78</v>
      </c>
      <c r="N2655">
        <v>1</v>
      </c>
      <c r="O2655">
        <v>231.78</v>
      </c>
      <c r="P2655" t="s">
        <v>96</v>
      </c>
    </row>
    <row r="2656" spans="1:17" hidden="1">
      <c r="A2656" t="s">
        <v>879</v>
      </c>
      <c r="B2656" t="s">
        <v>160</v>
      </c>
      <c r="C2656" t="s">
        <v>133</v>
      </c>
      <c r="D2656" t="s">
        <v>109</v>
      </c>
      <c r="E2656" t="s">
        <v>106</v>
      </c>
      <c r="F2656">
        <v>40700</v>
      </c>
      <c r="G2656" t="s">
        <v>784</v>
      </c>
      <c r="I2656" t="s">
        <v>143</v>
      </c>
      <c r="J2656">
        <v>2026</v>
      </c>
      <c r="K2656">
        <v>5</v>
      </c>
      <c r="L2656" t="s">
        <v>95</v>
      </c>
      <c r="M2656">
        <v>95.63</v>
      </c>
      <c r="N2656">
        <v>1</v>
      </c>
      <c r="O2656">
        <v>95.63</v>
      </c>
      <c r="P2656" t="s">
        <v>96</v>
      </c>
    </row>
    <row r="2657" spans="1:17" hidden="1">
      <c r="A2657" t="s">
        <v>879</v>
      </c>
      <c r="B2657" t="s">
        <v>160</v>
      </c>
      <c r="C2657" t="s">
        <v>133</v>
      </c>
      <c r="D2657" t="s">
        <v>109</v>
      </c>
      <c r="E2657" t="s">
        <v>106</v>
      </c>
      <c r="F2657">
        <v>40700</v>
      </c>
      <c r="G2657" t="s">
        <v>784</v>
      </c>
      <c r="I2657" t="s">
        <v>112</v>
      </c>
      <c r="J2657">
        <v>2026</v>
      </c>
      <c r="K2657">
        <v>5</v>
      </c>
      <c r="L2657" t="s">
        <v>95</v>
      </c>
      <c r="M2657">
        <v>669.41</v>
      </c>
      <c r="N2657">
        <v>1</v>
      </c>
      <c r="O2657">
        <v>669.41</v>
      </c>
      <c r="P2657" t="s">
        <v>96</v>
      </c>
    </row>
    <row r="2658" spans="1:17" hidden="1">
      <c r="A2658" t="s">
        <v>879</v>
      </c>
      <c r="B2658" t="s">
        <v>161</v>
      </c>
      <c r="C2658" t="s">
        <v>133</v>
      </c>
      <c r="D2658" t="s">
        <v>109</v>
      </c>
      <c r="E2658" t="s">
        <v>105</v>
      </c>
      <c r="F2658">
        <v>40700</v>
      </c>
      <c r="G2658" t="s">
        <v>784</v>
      </c>
      <c r="I2658" t="s">
        <v>136</v>
      </c>
      <c r="J2658">
        <v>2026</v>
      </c>
      <c r="K2658">
        <v>5</v>
      </c>
      <c r="L2658" t="s">
        <v>95</v>
      </c>
      <c r="M2658">
        <v>914.43</v>
      </c>
      <c r="N2658">
        <v>1</v>
      </c>
      <c r="O2658">
        <v>914.43</v>
      </c>
      <c r="P2658" t="s">
        <v>96</v>
      </c>
      <c r="Q2658">
        <v>1</v>
      </c>
    </row>
    <row r="2659" spans="1:17" hidden="1">
      <c r="A2659" t="s">
        <v>879</v>
      </c>
      <c r="B2659" t="s">
        <v>161</v>
      </c>
      <c r="C2659" t="s">
        <v>133</v>
      </c>
      <c r="D2659" t="s">
        <v>109</v>
      </c>
      <c r="E2659" t="s">
        <v>105</v>
      </c>
      <c r="F2659">
        <v>40700</v>
      </c>
      <c r="G2659" t="s">
        <v>784</v>
      </c>
      <c r="I2659" t="s">
        <v>137</v>
      </c>
      <c r="J2659">
        <v>2026</v>
      </c>
      <c r="K2659">
        <v>5</v>
      </c>
      <c r="L2659" t="s">
        <v>95</v>
      </c>
      <c r="M2659">
        <v>675.99</v>
      </c>
      <c r="N2659">
        <v>1</v>
      </c>
      <c r="O2659">
        <v>675.99</v>
      </c>
      <c r="P2659" t="s">
        <v>96</v>
      </c>
    </row>
    <row r="2660" spans="1:17" hidden="1">
      <c r="A2660" t="s">
        <v>879</v>
      </c>
      <c r="B2660" t="s">
        <v>161</v>
      </c>
      <c r="C2660" t="s">
        <v>133</v>
      </c>
      <c r="D2660" t="s">
        <v>109</v>
      </c>
      <c r="E2660" t="s">
        <v>106</v>
      </c>
      <c r="F2660">
        <v>40700</v>
      </c>
      <c r="G2660" t="s">
        <v>784</v>
      </c>
      <c r="I2660" t="s">
        <v>118</v>
      </c>
      <c r="J2660">
        <v>2026</v>
      </c>
      <c r="K2660">
        <v>5</v>
      </c>
      <c r="L2660" t="s">
        <v>95</v>
      </c>
      <c r="M2660">
        <v>115.89</v>
      </c>
      <c r="N2660">
        <v>1</v>
      </c>
      <c r="O2660">
        <v>115.89</v>
      </c>
      <c r="P2660" t="s">
        <v>96</v>
      </c>
    </row>
    <row r="2661" spans="1:17" hidden="1">
      <c r="A2661" t="s">
        <v>879</v>
      </c>
      <c r="B2661" t="s">
        <v>161</v>
      </c>
      <c r="C2661" t="s">
        <v>133</v>
      </c>
      <c r="D2661" t="s">
        <v>109</v>
      </c>
      <c r="E2661" t="s">
        <v>106</v>
      </c>
      <c r="F2661">
        <v>40700</v>
      </c>
      <c r="G2661" t="s">
        <v>784</v>
      </c>
      <c r="I2661" t="s">
        <v>112</v>
      </c>
      <c r="J2661">
        <v>2026</v>
      </c>
      <c r="K2661">
        <v>5</v>
      </c>
      <c r="L2661" t="s">
        <v>95</v>
      </c>
      <c r="M2661">
        <v>191.26</v>
      </c>
      <c r="N2661">
        <v>1</v>
      </c>
      <c r="O2661">
        <v>191.26</v>
      </c>
      <c r="P2661" t="s">
        <v>96</v>
      </c>
    </row>
    <row r="2662" spans="1:17" hidden="1">
      <c r="A2662" t="s">
        <v>879</v>
      </c>
      <c r="B2662" t="s">
        <v>162</v>
      </c>
      <c r="C2662" t="s">
        <v>133</v>
      </c>
      <c r="D2662" t="s">
        <v>109</v>
      </c>
      <c r="E2662" t="s">
        <v>103</v>
      </c>
      <c r="F2662">
        <v>40700</v>
      </c>
      <c r="G2662" t="s">
        <v>784</v>
      </c>
      <c r="I2662" t="s">
        <v>120</v>
      </c>
      <c r="J2662">
        <v>2026</v>
      </c>
      <c r="K2662">
        <v>5</v>
      </c>
      <c r="L2662" t="s">
        <v>95</v>
      </c>
      <c r="M2662">
        <v>895.48</v>
      </c>
      <c r="N2662">
        <v>1</v>
      </c>
      <c r="O2662">
        <v>895.48</v>
      </c>
      <c r="P2662" t="s">
        <v>96</v>
      </c>
      <c r="Q2662">
        <v>1</v>
      </c>
    </row>
    <row r="2663" spans="1:17" hidden="1">
      <c r="A2663" t="s">
        <v>879</v>
      </c>
      <c r="B2663" t="s">
        <v>162</v>
      </c>
      <c r="C2663" t="s">
        <v>133</v>
      </c>
      <c r="D2663" t="s">
        <v>109</v>
      </c>
      <c r="E2663" t="s">
        <v>106</v>
      </c>
      <c r="F2663">
        <v>40700</v>
      </c>
      <c r="G2663" t="s">
        <v>784</v>
      </c>
      <c r="I2663" t="s">
        <v>146</v>
      </c>
      <c r="J2663">
        <v>2026</v>
      </c>
      <c r="K2663">
        <v>5</v>
      </c>
      <c r="L2663" t="s">
        <v>95</v>
      </c>
      <c r="M2663">
        <v>1216.92</v>
      </c>
      <c r="N2663">
        <v>1</v>
      </c>
      <c r="O2663">
        <v>1216.92</v>
      </c>
      <c r="P2663" t="s">
        <v>96</v>
      </c>
    </row>
    <row r="2664" spans="1:17" hidden="1">
      <c r="A2664" t="s">
        <v>879</v>
      </c>
      <c r="B2664" t="s">
        <v>162</v>
      </c>
      <c r="C2664" t="s">
        <v>133</v>
      </c>
      <c r="D2664" t="s">
        <v>109</v>
      </c>
      <c r="E2664" t="s">
        <v>106</v>
      </c>
      <c r="F2664">
        <v>40700</v>
      </c>
      <c r="G2664" t="s">
        <v>784</v>
      </c>
      <c r="I2664" t="s">
        <v>143</v>
      </c>
      <c r="J2664">
        <v>2026</v>
      </c>
      <c r="K2664">
        <v>5</v>
      </c>
      <c r="L2664" t="s">
        <v>95</v>
      </c>
      <c r="M2664">
        <v>191.26</v>
      </c>
      <c r="N2664">
        <v>1</v>
      </c>
      <c r="O2664">
        <v>191.26</v>
      </c>
      <c r="P2664" t="s">
        <v>96</v>
      </c>
    </row>
    <row r="2665" spans="1:17" hidden="1">
      <c r="A2665" t="s">
        <v>879</v>
      </c>
      <c r="B2665" t="s">
        <v>162</v>
      </c>
      <c r="C2665" t="s">
        <v>133</v>
      </c>
      <c r="D2665" t="s">
        <v>109</v>
      </c>
      <c r="E2665" t="s">
        <v>106</v>
      </c>
      <c r="F2665">
        <v>40700</v>
      </c>
      <c r="G2665" t="s">
        <v>784</v>
      </c>
      <c r="I2665" t="s">
        <v>112</v>
      </c>
      <c r="J2665">
        <v>2026</v>
      </c>
      <c r="K2665">
        <v>5</v>
      </c>
      <c r="L2665" t="s">
        <v>95</v>
      </c>
      <c r="M2665">
        <v>1243.19</v>
      </c>
      <c r="N2665">
        <v>1</v>
      </c>
      <c r="O2665">
        <v>1243.19</v>
      </c>
      <c r="P2665" t="s">
        <v>96</v>
      </c>
    </row>
    <row r="2666" spans="1:17" hidden="1">
      <c r="A2666" t="s">
        <v>879</v>
      </c>
      <c r="B2666" t="s">
        <v>162</v>
      </c>
      <c r="C2666" t="s">
        <v>133</v>
      </c>
      <c r="D2666" t="s">
        <v>109</v>
      </c>
      <c r="E2666" t="s">
        <v>106</v>
      </c>
      <c r="F2666">
        <v>40700</v>
      </c>
      <c r="G2666" t="s">
        <v>784</v>
      </c>
      <c r="I2666" t="s">
        <v>163</v>
      </c>
      <c r="J2666">
        <v>2026</v>
      </c>
      <c r="K2666">
        <v>5</v>
      </c>
      <c r="L2666" t="s">
        <v>95</v>
      </c>
      <c r="M2666">
        <v>347.64</v>
      </c>
      <c r="N2666">
        <v>1</v>
      </c>
      <c r="O2666">
        <v>347.64</v>
      </c>
      <c r="P2666" t="s">
        <v>96</v>
      </c>
    </row>
    <row r="2667" spans="1:17" hidden="1">
      <c r="A2667" t="s">
        <v>879</v>
      </c>
      <c r="B2667" t="s">
        <v>164</v>
      </c>
      <c r="C2667" t="s">
        <v>133</v>
      </c>
      <c r="D2667" t="s">
        <v>109</v>
      </c>
      <c r="E2667" t="s">
        <v>106</v>
      </c>
      <c r="F2667">
        <v>40700</v>
      </c>
      <c r="G2667" t="s">
        <v>784</v>
      </c>
      <c r="I2667" t="s">
        <v>118</v>
      </c>
      <c r="J2667">
        <v>2026</v>
      </c>
      <c r="K2667">
        <v>5</v>
      </c>
      <c r="L2667" t="s">
        <v>95</v>
      </c>
      <c r="M2667">
        <v>695.34</v>
      </c>
      <c r="N2667">
        <v>1</v>
      </c>
      <c r="O2667">
        <v>695.34</v>
      </c>
      <c r="P2667" t="s">
        <v>96</v>
      </c>
    </row>
    <row r="2668" spans="1:17" hidden="1">
      <c r="A2668" t="s">
        <v>879</v>
      </c>
      <c r="B2668" t="s">
        <v>164</v>
      </c>
      <c r="C2668" t="s">
        <v>133</v>
      </c>
      <c r="D2668" t="s">
        <v>109</v>
      </c>
      <c r="E2668" t="s">
        <v>106</v>
      </c>
      <c r="F2668">
        <v>40700</v>
      </c>
      <c r="G2668" t="s">
        <v>784</v>
      </c>
      <c r="I2668" t="s">
        <v>112</v>
      </c>
      <c r="J2668">
        <v>2026</v>
      </c>
      <c r="K2668">
        <v>5</v>
      </c>
      <c r="L2668" t="s">
        <v>95</v>
      </c>
      <c r="M2668">
        <v>860.67</v>
      </c>
      <c r="N2668">
        <v>1</v>
      </c>
      <c r="O2668">
        <v>860.67</v>
      </c>
      <c r="P2668" t="s">
        <v>96</v>
      </c>
    </row>
    <row r="2669" spans="1:17" hidden="1">
      <c r="A2669" t="s">
        <v>879</v>
      </c>
      <c r="B2669" t="s">
        <v>165</v>
      </c>
      <c r="C2669" t="s">
        <v>133</v>
      </c>
      <c r="D2669" t="s">
        <v>109</v>
      </c>
      <c r="E2669" t="s">
        <v>106</v>
      </c>
      <c r="F2669">
        <v>40700</v>
      </c>
      <c r="G2669" t="s">
        <v>784</v>
      </c>
      <c r="I2669" t="s">
        <v>118</v>
      </c>
      <c r="J2669">
        <v>2026</v>
      </c>
      <c r="K2669">
        <v>5</v>
      </c>
      <c r="L2669" t="s">
        <v>95</v>
      </c>
      <c r="M2669">
        <v>115.89</v>
      </c>
      <c r="N2669">
        <v>1</v>
      </c>
      <c r="O2669">
        <v>115.89</v>
      </c>
      <c r="P2669" t="s">
        <v>96</v>
      </c>
    </row>
    <row r="2670" spans="1:17" hidden="1">
      <c r="A2670" t="s">
        <v>879</v>
      </c>
      <c r="B2670" t="s">
        <v>165</v>
      </c>
      <c r="C2670" t="s">
        <v>133</v>
      </c>
      <c r="D2670" t="s">
        <v>109</v>
      </c>
      <c r="E2670" t="s">
        <v>106</v>
      </c>
      <c r="F2670">
        <v>40700</v>
      </c>
      <c r="G2670" t="s">
        <v>784</v>
      </c>
      <c r="I2670" t="s">
        <v>112</v>
      </c>
      <c r="J2670">
        <v>2026</v>
      </c>
      <c r="K2670">
        <v>5</v>
      </c>
      <c r="L2670" t="s">
        <v>95</v>
      </c>
      <c r="M2670">
        <v>95.63</v>
      </c>
      <c r="N2670">
        <v>1</v>
      </c>
      <c r="O2670">
        <v>95.63</v>
      </c>
      <c r="P2670" t="s">
        <v>96</v>
      </c>
    </row>
    <row r="2671" spans="1:17" hidden="1">
      <c r="A2671" t="s">
        <v>879</v>
      </c>
      <c r="B2671" t="s">
        <v>166</v>
      </c>
      <c r="C2671" t="s">
        <v>133</v>
      </c>
      <c r="D2671" t="s">
        <v>109</v>
      </c>
      <c r="E2671" t="s">
        <v>103</v>
      </c>
      <c r="F2671">
        <v>40700</v>
      </c>
      <c r="G2671" t="s">
        <v>784</v>
      </c>
      <c r="I2671" t="s">
        <v>120</v>
      </c>
      <c r="J2671">
        <v>2026</v>
      </c>
      <c r="K2671">
        <v>5</v>
      </c>
      <c r="L2671" t="s">
        <v>95</v>
      </c>
      <c r="M2671">
        <v>192.66</v>
      </c>
      <c r="N2671">
        <v>1</v>
      </c>
      <c r="O2671">
        <v>192.66</v>
      </c>
      <c r="P2671" t="s">
        <v>96</v>
      </c>
      <c r="Q2671">
        <v>1</v>
      </c>
    </row>
    <row r="2672" spans="1:17" hidden="1">
      <c r="A2672" t="s">
        <v>879</v>
      </c>
      <c r="B2672" t="s">
        <v>166</v>
      </c>
      <c r="C2672" t="s">
        <v>133</v>
      </c>
      <c r="D2672" t="s">
        <v>109</v>
      </c>
      <c r="E2672" t="s">
        <v>106</v>
      </c>
      <c r="F2672">
        <v>40700</v>
      </c>
      <c r="G2672" t="s">
        <v>784</v>
      </c>
      <c r="I2672" t="s">
        <v>110</v>
      </c>
      <c r="J2672">
        <v>2026</v>
      </c>
      <c r="K2672">
        <v>5</v>
      </c>
      <c r="L2672" t="s">
        <v>95</v>
      </c>
      <c r="M2672">
        <v>95.63</v>
      </c>
      <c r="N2672">
        <v>1</v>
      </c>
      <c r="O2672">
        <v>95.63</v>
      </c>
      <c r="P2672" t="s">
        <v>96</v>
      </c>
    </row>
    <row r="2673" spans="1:17" hidden="1">
      <c r="A2673" t="s">
        <v>879</v>
      </c>
      <c r="B2673" t="s">
        <v>166</v>
      </c>
      <c r="C2673" t="s">
        <v>133</v>
      </c>
      <c r="D2673" t="s">
        <v>109</v>
      </c>
      <c r="E2673" t="s">
        <v>105</v>
      </c>
      <c r="F2673">
        <v>40700</v>
      </c>
      <c r="G2673" t="s">
        <v>784</v>
      </c>
      <c r="I2673" t="s">
        <v>122</v>
      </c>
      <c r="J2673">
        <v>2026</v>
      </c>
      <c r="K2673">
        <v>5</v>
      </c>
      <c r="L2673" t="s">
        <v>95</v>
      </c>
      <c r="M2673">
        <v>54.08</v>
      </c>
      <c r="N2673">
        <v>1</v>
      </c>
      <c r="O2673">
        <v>54.08</v>
      </c>
      <c r="P2673" t="s">
        <v>96</v>
      </c>
    </row>
    <row r="2674" spans="1:17" hidden="1">
      <c r="A2674" t="s">
        <v>879</v>
      </c>
      <c r="B2674" t="s">
        <v>166</v>
      </c>
      <c r="C2674" t="s">
        <v>133</v>
      </c>
      <c r="D2674" t="s">
        <v>109</v>
      </c>
      <c r="E2674" t="s">
        <v>105</v>
      </c>
      <c r="F2674">
        <v>40700</v>
      </c>
      <c r="G2674" t="s">
        <v>784</v>
      </c>
      <c r="I2674" t="s">
        <v>123</v>
      </c>
      <c r="J2674">
        <v>2026</v>
      </c>
      <c r="K2674">
        <v>5</v>
      </c>
      <c r="L2674" t="s">
        <v>95</v>
      </c>
      <c r="M2674">
        <v>135.19999999999999</v>
      </c>
      <c r="N2674">
        <v>1</v>
      </c>
      <c r="O2674">
        <v>135.19999999999999</v>
      </c>
      <c r="P2674" t="s">
        <v>96</v>
      </c>
    </row>
    <row r="2675" spans="1:17" hidden="1">
      <c r="A2675" t="s">
        <v>879</v>
      </c>
      <c r="B2675" t="s">
        <v>166</v>
      </c>
      <c r="C2675" t="s">
        <v>133</v>
      </c>
      <c r="D2675" t="s">
        <v>109</v>
      </c>
      <c r="E2675" t="s">
        <v>106</v>
      </c>
      <c r="F2675">
        <v>40700</v>
      </c>
      <c r="G2675" t="s">
        <v>784</v>
      </c>
      <c r="I2675" t="s">
        <v>118</v>
      </c>
      <c r="J2675">
        <v>2026</v>
      </c>
      <c r="K2675">
        <v>5</v>
      </c>
      <c r="L2675" t="s">
        <v>95</v>
      </c>
      <c r="M2675">
        <v>231.78</v>
      </c>
      <c r="N2675">
        <v>1</v>
      </c>
      <c r="O2675">
        <v>231.78</v>
      </c>
      <c r="P2675" t="s">
        <v>96</v>
      </c>
    </row>
    <row r="2676" spans="1:17" hidden="1">
      <c r="A2676" t="s">
        <v>879</v>
      </c>
      <c r="B2676" t="s">
        <v>166</v>
      </c>
      <c r="C2676" t="s">
        <v>133</v>
      </c>
      <c r="D2676" t="s">
        <v>109</v>
      </c>
      <c r="E2676" t="s">
        <v>106</v>
      </c>
      <c r="F2676">
        <v>40700</v>
      </c>
      <c r="G2676" t="s">
        <v>784</v>
      </c>
      <c r="I2676" t="s">
        <v>143</v>
      </c>
      <c r="J2676">
        <v>2026</v>
      </c>
      <c r="K2676">
        <v>5</v>
      </c>
      <c r="L2676" t="s">
        <v>95</v>
      </c>
      <c r="M2676">
        <v>95.63</v>
      </c>
      <c r="N2676">
        <v>1</v>
      </c>
      <c r="O2676">
        <v>95.63</v>
      </c>
      <c r="P2676" t="s">
        <v>96</v>
      </c>
    </row>
    <row r="2677" spans="1:17" hidden="1">
      <c r="A2677" t="s">
        <v>879</v>
      </c>
      <c r="B2677" t="s">
        <v>166</v>
      </c>
      <c r="C2677" t="s">
        <v>133</v>
      </c>
      <c r="D2677" t="s">
        <v>109</v>
      </c>
      <c r="E2677" t="s">
        <v>106</v>
      </c>
      <c r="F2677">
        <v>40700</v>
      </c>
      <c r="G2677" t="s">
        <v>784</v>
      </c>
      <c r="I2677" t="s">
        <v>112</v>
      </c>
      <c r="J2677">
        <v>2026</v>
      </c>
      <c r="K2677">
        <v>5</v>
      </c>
      <c r="L2677" t="s">
        <v>95</v>
      </c>
      <c r="M2677">
        <v>956.3</v>
      </c>
      <c r="N2677">
        <v>1</v>
      </c>
      <c r="O2677">
        <v>956.3</v>
      </c>
      <c r="P2677" t="s">
        <v>96</v>
      </c>
    </row>
    <row r="2678" spans="1:17" hidden="1">
      <c r="A2678" t="s">
        <v>879</v>
      </c>
      <c r="B2678" t="s">
        <v>166</v>
      </c>
      <c r="C2678" t="s">
        <v>133</v>
      </c>
      <c r="D2678" t="s">
        <v>109</v>
      </c>
      <c r="E2678" t="s">
        <v>106</v>
      </c>
      <c r="F2678">
        <v>40700</v>
      </c>
      <c r="G2678" t="s">
        <v>784</v>
      </c>
      <c r="I2678" t="s">
        <v>163</v>
      </c>
      <c r="J2678">
        <v>2026</v>
      </c>
      <c r="K2678">
        <v>5</v>
      </c>
      <c r="L2678" t="s">
        <v>95</v>
      </c>
      <c r="M2678">
        <v>521.46</v>
      </c>
      <c r="N2678">
        <v>1</v>
      </c>
      <c r="O2678">
        <v>521.46</v>
      </c>
      <c r="P2678" t="s">
        <v>96</v>
      </c>
    </row>
    <row r="2679" spans="1:17" hidden="1">
      <c r="A2679" t="s">
        <v>879</v>
      </c>
      <c r="B2679" t="s">
        <v>167</v>
      </c>
      <c r="C2679" t="s">
        <v>133</v>
      </c>
      <c r="D2679" t="s">
        <v>109</v>
      </c>
      <c r="E2679" t="s">
        <v>106</v>
      </c>
      <c r="F2679">
        <v>40700</v>
      </c>
      <c r="G2679" t="s">
        <v>784</v>
      </c>
      <c r="I2679" t="s">
        <v>112</v>
      </c>
      <c r="J2679">
        <v>2026</v>
      </c>
      <c r="K2679">
        <v>5</v>
      </c>
      <c r="L2679" t="s">
        <v>95</v>
      </c>
      <c r="M2679">
        <v>382.52</v>
      </c>
      <c r="N2679">
        <v>1</v>
      </c>
      <c r="O2679">
        <v>382.52</v>
      </c>
      <c r="P2679" t="s">
        <v>96</v>
      </c>
    </row>
    <row r="2680" spans="1:17" hidden="1">
      <c r="A2680" t="s">
        <v>879</v>
      </c>
      <c r="B2680" t="s">
        <v>168</v>
      </c>
      <c r="C2680" t="s">
        <v>133</v>
      </c>
      <c r="D2680" t="s">
        <v>109</v>
      </c>
      <c r="E2680" t="s">
        <v>106</v>
      </c>
      <c r="F2680">
        <v>40700</v>
      </c>
      <c r="G2680" t="s">
        <v>784</v>
      </c>
      <c r="I2680" t="s">
        <v>110</v>
      </c>
      <c r="J2680">
        <v>2026</v>
      </c>
      <c r="K2680">
        <v>5</v>
      </c>
      <c r="L2680" t="s">
        <v>95</v>
      </c>
      <c r="M2680">
        <v>95.63</v>
      </c>
      <c r="N2680">
        <v>1</v>
      </c>
      <c r="O2680">
        <v>95.63</v>
      </c>
      <c r="P2680" t="s">
        <v>96</v>
      </c>
    </row>
    <row r="2681" spans="1:17" hidden="1">
      <c r="A2681" t="s">
        <v>879</v>
      </c>
      <c r="B2681" t="s">
        <v>168</v>
      </c>
      <c r="C2681" t="s">
        <v>133</v>
      </c>
      <c r="D2681" t="s">
        <v>109</v>
      </c>
      <c r="E2681" t="s">
        <v>106</v>
      </c>
      <c r="F2681">
        <v>40700</v>
      </c>
      <c r="G2681" t="s">
        <v>784</v>
      </c>
      <c r="I2681" t="s">
        <v>118</v>
      </c>
      <c r="J2681">
        <v>2026</v>
      </c>
      <c r="K2681">
        <v>5</v>
      </c>
      <c r="L2681" t="s">
        <v>95</v>
      </c>
      <c r="M2681">
        <v>115.89</v>
      </c>
      <c r="N2681">
        <v>1</v>
      </c>
      <c r="O2681">
        <v>115.89</v>
      </c>
      <c r="P2681" t="s">
        <v>96</v>
      </c>
    </row>
    <row r="2682" spans="1:17" hidden="1">
      <c r="A2682" t="s">
        <v>879</v>
      </c>
      <c r="B2682" t="s">
        <v>168</v>
      </c>
      <c r="C2682" t="s">
        <v>133</v>
      </c>
      <c r="D2682" t="s">
        <v>109</v>
      </c>
      <c r="E2682" t="s">
        <v>106</v>
      </c>
      <c r="F2682">
        <v>40700</v>
      </c>
      <c r="G2682" t="s">
        <v>784</v>
      </c>
      <c r="I2682" t="s">
        <v>112</v>
      </c>
      <c r="J2682">
        <v>2026</v>
      </c>
      <c r="K2682">
        <v>5</v>
      </c>
      <c r="L2682" t="s">
        <v>95</v>
      </c>
      <c r="M2682">
        <v>478.15</v>
      </c>
      <c r="N2682">
        <v>1</v>
      </c>
      <c r="O2682">
        <v>478.15</v>
      </c>
      <c r="P2682" t="s">
        <v>96</v>
      </c>
    </row>
    <row r="2683" spans="1:17" hidden="1">
      <c r="A2683" t="s">
        <v>879</v>
      </c>
      <c r="B2683" t="s">
        <v>169</v>
      </c>
      <c r="C2683" t="s">
        <v>133</v>
      </c>
      <c r="D2683" t="s">
        <v>109</v>
      </c>
      <c r="E2683" t="s">
        <v>103</v>
      </c>
      <c r="F2683">
        <v>40700</v>
      </c>
      <c r="G2683" t="s">
        <v>784</v>
      </c>
      <c r="I2683" t="s">
        <v>120</v>
      </c>
      <c r="J2683">
        <v>2026</v>
      </c>
      <c r="K2683">
        <v>5</v>
      </c>
      <c r="L2683" t="s">
        <v>95</v>
      </c>
      <c r="M2683">
        <v>218.54</v>
      </c>
      <c r="N2683">
        <v>1</v>
      </c>
      <c r="O2683">
        <v>218.54</v>
      </c>
      <c r="P2683" t="s">
        <v>96</v>
      </c>
      <c r="Q2683">
        <v>1</v>
      </c>
    </row>
    <row r="2684" spans="1:17" hidden="1">
      <c r="A2684" t="s">
        <v>879</v>
      </c>
      <c r="B2684" t="s">
        <v>169</v>
      </c>
      <c r="C2684" t="s">
        <v>133</v>
      </c>
      <c r="D2684" t="s">
        <v>109</v>
      </c>
      <c r="E2684" t="s">
        <v>105</v>
      </c>
      <c r="F2684">
        <v>40700</v>
      </c>
      <c r="G2684" t="s">
        <v>784</v>
      </c>
      <c r="I2684" t="s">
        <v>122</v>
      </c>
      <c r="J2684">
        <v>2026</v>
      </c>
      <c r="K2684">
        <v>5</v>
      </c>
      <c r="L2684" t="s">
        <v>95</v>
      </c>
      <c r="M2684">
        <v>54.08</v>
      </c>
      <c r="N2684">
        <v>1</v>
      </c>
      <c r="O2684">
        <v>54.08</v>
      </c>
      <c r="P2684" t="s">
        <v>96</v>
      </c>
    </row>
    <row r="2685" spans="1:17" hidden="1">
      <c r="A2685" t="s">
        <v>879</v>
      </c>
      <c r="B2685" t="s">
        <v>169</v>
      </c>
      <c r="C2685" t="s">
        <v>133</v>
      </c>
      <c r="D2685" t="s">
        <v>109</v>
      </c>
      <c r="E2685" t="s">
        <v>105</v>
      </c>
      <c r="F2685">
        <v>40700</v>
      </c>
      <c r="G2685" t="s">
        <v>784</v>
      </c>
      <c r="I2685" t="s">
        <v>123</v>
      </c>
      <c r="J2685">
        <v>2026</v>
      </c>
      <c r="K2685">
        <v>5</v>
      </c>
      <c r="L2685" t="s">
        <v>95</v>
      </c>
      <c r="M2685">
        <v>135.19999999999999</v>
      </c>
      <c r="N2685">
        <v>1</v>
      </c>
      <c r="O2685">
        <v>135.19999999999999</v>
      </c>
      <c r="P2685" t="s">
        <v>96</v>
      </c>
    </row>
    <row r="2686" spans="1:17" hidden="1">
      <c r="A2686" t="s">
        <v>879</v>
      </c>
      <c r="B2686" t="s">
        <v>169</v>
      </c>
      <c r="C2686" t="s">
        <v>133</v>
      </c>
      <c r="D2686" t="s">
        <v>109</v>
      </c>
      <c r="E2686" t="s">
        <v>106</v>
      </c>
      <c r="F2686">
        <v>40700</v>
      </c>
      <c r="G2686" t="s">
        <v>784</v>
      </c>
      <c r="I2686" t="s">
        <v>118</v>
      </c>
      <c r="J2686">
        <v>2026</v>
      </c>
      <c r="K2686">
        <v>5</v>
      </c>
      <c r="L2686" t="s">
        <v>95</v>
      </c>
      <c r="M2686">
        <v>115.89</v>
      </c>
      <c r="N2686">
        <v>1</v>
      </c>
      <c r="O2686">
        <v>115.89</v>
      </c>
      <c r="P2686" t="s">
        <v>96</v>
      </c>
    </row>
    <row r="2687" spans="1:17" hidden="1">
      <c r="A2687" t="s">
        <v>879</v>
      </c>
      <c r="B2687" t="s">
        <v>169</v>
      </c>
      <c r="C2687" t="s">
        <v>133</v>
      </c>
      <c r="D2687" t="s">
        <v>109</v>
      </c>
      <c r="E2687" t="s">
        <v>106</v>
      </c>
      <c r="F2687">
        <v>40700</v>
      </c>
      <c r="G2687" t="s">
        <v>784</v>
      </c>
      <c r="I2687" t="s">
        <v>112</v>
      </c>
      <c r="J2687">
        <v>2026</v>
      </c>
      <c r="K2687">
        <v>5</v>
      </c>
      <c r="L2687" t="s">
        <v>95</v>
      </c>
      <c r="M2687">
        <v>573.78</v>
      </c>
      <c r="N2687">
        <v>1</v>
      </c>
      <c r="O2687">
        <v>573.78</v>
      </c>
      <c r="P2687" t="s">
        <v>96</v>
      </c>
    </row>
    <row r="2688" spans="1:17" hidden="1">
      <c r="A2688" t="s">
        <v>879</v>
      </c>
      <c r="B2688" t="s">
        <v>170</v>
      </c>
      <c r="C2688" t="s">
        <v>133</v>
      </c>
      <c r="D2688" t="s">
        <v>109</v>
      </c>
      <c r="E2688" t="s">
        <v>104</v>
      </c>
      <c r="F2688">
        <v>40700</v>
      </c>
      <c r="G2688" t="s">
        <v>784</v>
      </c>
      <c r="I2688" t="s">
        <v>171</v>
      </c>
      <c r="J2688">
        <v>2026</v>
      </c>
      <c r="K2688">
        <v>5</v>
      </c>
      <c r="L2688" t="s">
        <v>95</v>
      </c>
      <c r="M2688">
        <v>316.05</v>
      </c>
      <c r="N2688">
        <v>1</v>
      </c>
      <c r="O2688">
        <v>316.05</v>
      </c>
      <c r="P2688" t="s">
        <v>96</v>
      </c>
    </row>
    <row r="2689" spans="1:16" hidden="1">
      <c r="A2689" t="s">
        <v>879</v>
      </c>
      <c r="B2689" t="s">
        <v>170</v>
      </c>
      <c r="C2689" t="s">
        <v>133</v>
      </c>
      <c r="D2689" t="s">
        <v>109</v>
      </c>
      <c r="E2689" t="s">
        <v>104</v>
      </c>
      <c r="F2689">
        <v>40700</v>
      </c>
      <c r="G2689" t="s">
        <v>784</v>
      </c>
      <c r="I2689" t="s">
        <v>172</v>
      </c>
      <c r="J2689">
        <v>2026</v>
      </c>
      <c r="K2689">
        <v>5</v>
      </c>
      <c r="L2689" t="s">
        <v>95</v>
      </c>
      <c r="M2689">
        <v>60.6</v>
      </c>
      <c r="N2689">
        <v>1</v>
      </c>
      <c r="O2689">
        <v>60.6</v>
      </c>
      <c r="P2689" t="s">
        <v>96</v>
      </c>
    </row>
    <row r="2690" spans="1:16" hidden="1">
      <c r="A2690" t="s">
        <v>879</v>
      </c>
      <c r="B2690" t="s">
        <v>170</v>
      </c>
      <c r="C2690" t="s">
        <v>133</v>
      </c>
      <c r="D2690" t="s">
        <v>109</v>
      </c>
      <c r="E2690" t="s">
        <v>104</v>
      </c>
      <c r="F2690">
        <v>40700</v>
      </c>
      <c r="G2690" t="s">
        <v>784</v>
      </c>
      <c r="I2690" t="s">
        <v>173</v>
      </c>
      <c r="J2690">
        <v>2026</v>
      </c>
      <c r="K2690">
        <v>5</v>
      </c>
      <c r="L2690" t="s">
        <v>95</v>
      </c>
      <c r="M2690">
        <v>2269.71</v>
      </c>
      <c r="N2690">
        <v>1</v>
      </c>
      <c r="O2690">
        <v>2269.71</v>
      </c>
      <c r="P2690" t="s">
        <v>96</v>
      </c>
    </row>
    <row r="2691" spans="1:16" hidden="1">
      <c r="A2691" t="s">
        <v>879</v>
      </c>
      <c r="B2691" t="s">
        <v>170</v>
      </c>
      <c r="C2691" t="s">
        <v>133</v>
      </c>
      <c r="D2691" t="s">
        <v>109</v>
      </c>
      <c r="E2691" t="s">
        <v>104</v>
      </c>
      <c r="F2691">
        <v>40700</v>
      </c>
      <c r="G2691" t="s">
        <v>784</v>
      </c>
      <c r="I2691" t="s">
        <v>174</v>
      </c>
      <c r="J2691">
        <v>2026</v>
      </c>
      <c r="K2691">
        <v>5</v>
      </c>
      <c r="L2691" t="s">
        <v>95</v>
      </c>
      <c r="M2691">
        <v>3319.14</v>
      </c>
      <c r="N2691">
        <v>1</v>
      </c>
      <c r="O2691">
        <v>3319.14</v>
      </c>
      <c r="P2691" t="s">
        <v>96</v>
      </c>
    </row>
    <row r="2692" spans="1:16" hidden="1">
      <c r="A2692" t="s">
        <v>879</v>
      </c>
      <c r="B2692" t="s">
        <v>170</v>
      </c>
      <c r="C2692" t="s">
        <v>133</v>
      </c>
      <c r="D2692" t="s">
        <v>109</v>
      </c>
      <c r="E2692" t="s">
        <v>106</v>
      </c>
      <c r="F2692">
        <v>40700</v>
      </c>
      <c r="G2692" t="s">
        <v>784</v>
      </c>
      <c r="I2692" t="s">
        <v>118</v>
      </c>
      <c r="J2692">
        <v>2026</v>
      </c>
      <c r="K2692">
        <v>5</v>
      </c>
      <c r="L2692" t="s">
        <v>95</v>
      </c>
      <c r="M2692">
        <v>115.89</v>
      </c>
      <c r="N2692">
        <v>1</v>
      </c>
      <c r="O2692">
        <v>115.89</v>
      </c>
      <c r="P2692" t="s">
        <v>96</v>
      </c>
    </row>
    <row r="2693" spans="1:16" hidden="1">
      <c r="A2693" t="s">
        <v>879</v>
      </c>
      <c r="B2693" t="s">
        <v>170</v>
      </c>
      <c r="C2693" t="s">
        <v>133</v>
      </c>
      <c r="D2693" t="s">
        <v>109</v>
      </c>
      <c r="E2693" t="s">
        <v>106</v>
      </c>
      <c r="F2693">
        <v>40700</v>
      </c>
      <c r="G2693" t="s">
        <v>784</v>
      </c>
      <c r="I2693" t="s">
        <v>143</v>
      </c>
      <c r="J2693">
        <v>2026</v>
      </c>
      <c r="K2693">
        <v>5</v>
      </c>
      <c r="L2693" t="s">
        <v>95</v>
      </c>
      <c r="M2693">
        <v>95.63</v>
      </c>
      <c r="N2693">
        <v>1</v>
      </c>
      <c r="O2693">
        <v>95.63</v>
      </c>
      <c r="P2693" t="s">
        <v>96</v>
      </c>
    </row>
    <row r="2694" spans="1:16" hidden="1">
      <c r="A2694" t="s">
        <v>879</v>
      </c>
      <c r="B2694" t="s">
        <v>170</v>
      </c>
      <c r="C2694" t="s">
        <v>133</v>
      </c>
      <c r="D2694" t="s">
        <v>109</v>
      </c>
      <c r="E2694" t="s">
        <v>106</v>
      </c>
      <c r="F2694">
        <v>40700</v>
      </c>
      <c r="G2694" t="s">
        <v>784</v>
      </c>
      <c r="I2694" t="s">
        <v>163</v>
      </c>
      <c r="J2694">
        <v>2026</v>
      </c>
      <c r="K2694">
        <v>5</v>
      </c>
      <c r="L2694" t="s">
        <v>95</v>
      </c>
      <c r="M2694">
        <v>173.82</v>
      </c>
      <c r="N2694">
        <v>1</v>
      </c>
      <c r="O2694">
        <v>173.82</v>
      </c>
      <c r="P2694" t="s">
        <v>96</v>
      </c>
    </row>
    <row r="2695" spans="1:16" hidden="1">
      <c r="A2695" t="s">
        <v>879</v>
      </c>
      <c r="B2695" t="s">
        <v>175</v>
      </c>
      <c r="C2695" t="s">
        <v>133</v>
      </c>
      <c r="D2695" t="s">
        <v>109</v>
      </c>
      <c r="E2695" t="s">
        <v>105</v>
      </c>
      <c r="F2695">
        <v>40700</v>
      </c>
      <c r="G2695" t="s">
        <v>784</v>
      </c>
      <c r="I2695" t="s">
        <v>122</v>
      </c>
      <c r="J2695">
        <v>2026</v>
      </c>
      <c r="K2695">
        <v>5</v>
      </c>
      <c r="L2695" t="s">
        <v>95</v>
      </c>
      <c r="M2695">
        <v>54.08</v>
      </c>
      <c r="N2695">
        <v>1</v>
      </c>
      <c r="O2695">
        <v>54.08</v>
      </c>
      <c r="P2695" t="s">
        <v>96</v>
      </c>
    </row>
    <row r="2696" spans="1:16" hidden="1">
      <c r="A2696" t="s">
        <v>879</v>
      </c>
      <c r="B2696" t="s">
        <v>175</v>
      </c>
      <c r="C2696" t="s">
        <v>133</v>
      </c>
      <c r="D2696" t="s">
        <v>109</v>
      </c>
      <c r="E2696" t="s">
        <v>105</v>
      </c>
      <c r="F2696">
        <v>40700</v>
      </c>
      <c r="G2696" t="s">
        <v>784</v>
      </c>
      <c r="I2696" t="s">
        <v>123</v>
      </c>
      <c r="J2696">
        <v>2026</v>
      </c>
      <c r="K2696">
        <v>5</v>
      </c>
      <c r="L2696" t="s">
        <v>95</v>
      </c>
      <c r="M2696">
        <v>135.19999999999999</v>
      </c>
      <c r="N2696">
        <v>1</v>
      </c>
      <c r="O2696">
        <v>135.19999999999999</v>
      </c>
      <c r="P2696" t="s">
        <v>96</v>
      </c>
    </row>
    <row r="2697" spans="1:16" hidden="1">
      <c r="A2697" t="s">
        <v>879</v>
      </c>
      <c r="B2697" t="s">
        <v>175</v>
      </c>
      <c r="C2697" t="s">
        <v>133</v>
      </c>
      <c r="D2697" t="s">
        <v>109</v>
      </c>
      <c r="E2697" t="s">
        <v>106</v>
      </c>
      <c r="F2697">
        <v>40700</v>
      </c>
      <c r="G2697" t="s">
        <v>784</v>
      </c>
      <c r="I2697" t="s">
        <v>118</v>
      </c>
      <c r="J2697">
        <v>2026</v>
      </c>
      <c r="K2697">
        <v>5</v>
      </c>
      <c r="L2697" t="s">
        <v>95</v>
      </c>
      <c r="M2697">
        <v>347.67</v>
      </c>
      <c r="N2697">
        <v>1</v>
      </c>
      <c r="O2697">
        <v>347.67</v>
      </c>
      <c r="P2697" t="s">
        <v>96</v>
      </c>
    </row>
    <row r="2698" spans="1:16" hidden="1">
      <c r="A2698" t="s">
        <v>879</v>
      </c>
      <c r="B2698" t="s">
        <v>175</v>
      </c>
      <c r="C2698" t="s">
        <v>133</v>
      </c>
      <c r="D2698" t="s">
        <v>109</v>
      </c>
      <c r="E2698" t="s">
        <v>106</v>
      </c>
      <c r="F2698">
        <v>40700</v>
      </c>
      <c r="G2698" t="s">
        <v>784</v>
      </c>
      <c r="I2698" t="s">
        <v>143</v>
      </c>
      <c r="J2698">
        <v>2026</v>
      </c>
      <c r="K2698">
        <v>5</v>
      </c>
      <c r="L2698" t="s">
        <v>95</v>
      </c>
      <c r="M2698">
        <v>95.63</v>
      </c>
      <c r="N2698">
        <v>1</v>
      </c>
      <c r="O2698">
        <v>95.63</v>
      </c>
      <c r="P2698" t="s">
        <v>96</v>
      </c>
    </row>
    <row r="2699" spans="1:16" hidden="1">
      <c r="A2699" t="s">
        <v>879</v>
      </c>
      <c r="B2699" t="s">
        <v>175</v>
      </c>
      <c r="C2699" t="s">
        <v>133</v>
      </c>
      <c r="D2699" t="s">
        <v>109</v>
      </c>
      <c r="E2699" t="s">
        <v>106</v>
      </c>
      <c r="F2699">
        <v>40700</v>
      </c>
      <c r="G2699" t="s">
        <v>784</v>
      </c>
      <c r="I2699" t="s">
        <v>112</v>
      </c>
      <c r="J2699">
        <v>2026</v>
      </c>
      <c r="K2699">
        <v>5</v>
      </c>
      <c r="L2699" t="s">
        <v>95</v>
      </c>
      <c r="M2699">
        <v>191.26</v>
      </c>
      <c r="N2699">
        <v>1</v>
      </c>
      <c r="O2699">
        <v>191.26</v>
      </c>
      <c r="P2699" t="s">
        <v>96</v>
      </c>
    </row>
    <row r="2700" spans="1:16" hidden="1">
      <c r="A2700" t="s">
        <v>879</v>
      </c>
      <c r="B2700" t="s">
        <v>175</v>
      </c>
      <c r="C2700" t="s">
        <v>133</v>
      </c>
      <c r="D2700" t="s">
        <v>109</v>
      </c>
      <c r="E2700" t="s">
        <v>106</v>
      </c>
      <c r="F2700">
        <v>40700</v>
      </c>
      <c r="G2700" t="s">
        <v>784</v>
      </c>
      <c r="I2700" t="s">
        <v>163</v>
      </c>
      <c r="J2700">
        <v>2026</v>
      </c>
      <c r="K2700">
        <v>5</v>
      </c>
      <c r="L2700" t="s">
        <v>95</v>
      </c>
      <c r="M2700">
        <v>347.64</v>
      </c>
      <c r="N2700">
        <v>1</v>
      </c>
      <c r="O2700">
        <v>347.64</v>
      </c>
      <c r="P2700" t="s">
        <v>96</v>
      </c>
    </row>
    <row r="2701" spans="1:16" hidden="1">
      <c r="A2701" t="s">
        <v>879</v>
      </c>
      <c r="B2701" t="s">
        <v>176</v>
      </c>
      <c r="C2701" t="s">
        <v>133</v>
      </c>
      <c r="D2701" t="s">
        <v>109</v>
      </c>
      <c r="E2701" t="s">
        <v>106</v>
      </c>
      <c r="F2701">
        <v>40700</v>
      </c>
      <c r="G2701" t="s">
        <v>784</v>
      </c>
      <c r="I2701" t="s">
        <v>118</v>
      </c>
      <c r="J2701">
        <v>2026</v>
      </c>
      <c r="K2701">
        <v>5</v>
      </c>
      <c r="L2701" t="s">
        <v>95</v>
      </c>
      <c r="M2701">
        <v>231.78</v>
      </c>
      <c r="N2701">
        <v>1</v>
      </c>
      <c r="O2701">
        <v>231.78</v>
      </c>
      <c r="P2701" t="s">
        <v>96</v>
      </c>
    </row>
    <row r="2702" spans="1:16" hidden="1">
      <c r="A2702" t="s">
        <v>879</v>
      </c>
      <c r="B2702" t="s">
        <v>176</v>
      </c>
      <c r="C2702" t="s">
        <v>133</v>
      </c>
      <c r="D2702" t="s">
        <v>109</v>
      </c>
      <c r="E2702" t="s">
        <v>106</v>
      </c>
      <c r="F2702">
        <v>40700</v>
      </c>
      <c r="G2702" t="s">
        <v>784</v>
      </c>
      <c r="I2702" t="s">
        <v>143</v>
      </c>
      <c r="J2702">
        <v>2026</v>
      </c>
      <c r="K2702">
        <v>5</v>
      </c>
      <c r="L2702" t="s">
        <v>95</v>
      </c>
      <c r="M2702">
        <v>95.63</v>
      </c>
      <c r="N2702">
        <v>1</v>
      </c>
      <c r="O2702">
        <v>95.63</v>
      </c>
      <c r="P2702" t="s">
        <v>96</v>
      </c>
    </row>
    <row r="2703" spans="1:16" hidden="1">
      <c r="A2703" t="s">
        <v>879</v>
      </c>
      <c r="B2703" t="s">
        <v>176</v>
      </c>
      <c r="C2703" t="s">
        <v>133</v>
      </c>
      <c r="D2703" t="s">
        <v>109</v>
      </c>
      <c r="E2703" t="s">
        <v>106</v>
      </c>
      <c r="F2703">
        <v>40700</v>
      </c>
      <c r="G2703" t="s">
        <v>784</v>
      </c>
      <c r="I2703" t="s">
        <v>112</v>
      </c>
      <c r="J2703">
        <v>2026</v>
      </c>
      <c r="K2703">
        <v>5</v>
      </c>
      <c r="L2703" t="s">
        <v>95</v>
      </c>
      <c r="M2703">
        <v>860.67</v>
      </c>
      <c r="N2703">
        <v>1</v>
      </c>
      <c r="O2703">
        <v>860.67</v>
      </c>
      <c r="P2703" t="s">
        <v>96</v>
      </c>
    </row>
    <row r="2704" spans="1:16" hidden="1">
      <c r="A2704" t="s">
        <v>879</v>
      </c>
      <c r="B2704" t="s">
        <v>176</v>
      </c>
      <c r="C2704" t="s">
        <v>133</v>
      </c>
      <c r="D2704" t="s">
        <v>109</v>
      </c>
      <c r="E2704" t="s">
        <v>106</v>
      </c>
      <c r="F2704">
        <v>40700</v>
      </c>
      <c r="G2704" t="s">
        <v>784</v>
      </c>
      <c r="I2704" t="s">
        <v>163</v>
      </c>
      <c r="J2704">
        <v>2026</v>
      </c>
      <c r="K2704">
        <v>5</v>
      </c>
      <c r="L2704" t="s">
        <v>95</v>
      </c>
      <c r="M2704">
        <v>347.64</v>
      </c>
      <c r="N2704">
        <v>1</v>
      </c>
      <c r="O2704">
        <v>347.64</v>
      </c>
      <c r="P2704" t="s">
        <v>96</v>
      </c>
    </row>
    <row r="2705" spans="1:17" hidden="1">
      <c r="A2705" t="s">
        <v>879</v>
      </c>
      <c r="B2705" t="s">
        <v>177</v>
      </c>
      <c r="C2705" t="s">
        <v>133</v>
      </c>
      <c r="D2705" t="s">
        <v>109</v>
      </c>
      <c r="E2705" t="s">
        <v>106</v>
      </c>
      <c r="F2705">
        <v>40700</v>
      </c>
      <c r="G2705" t="s">
        <v>784</v>
      </c>
      <c r="I2705" t="s">
        <v>118</v>
      </c>
      <c r="J2705">
        <v>2026</v>
      </c>
      <c r="K2705">
        <v>5</v>
      </c>
      <c r="L2705" t="s">
        <v>95</v>
      </c>
      <c r="M2705">
        <v>115.89</v>
      </c>
      <c r="N2705">
        <v>1</v>
      </c>
      <c r="O2705">
        <v>115.89</v>
      </c>
      <c r="P2705" t="s">
        <v>96</v>
      </c>
    </row>
    <row r="2706" spans="1:17" hidden="1">
      <c r="A2706" t="s">
        <v>879</v>
      </c>
      <c r="B2706" t="s">
        <v>177</v>
      </c>
      <c r="C2706" t="s">
        <v>133</v>
      </c>
      <c r="D2706" t="s">
        <v>109</v>
      </c>
      <c r="E2706" t="s">
        <v>106</v>
      </c>
      <c r="F2706">
        <v>40700</v>
      </c>
      <c r="G2706" t="s">
        <v>784</v>
      </c>
      <c r="I2706" t="s">
        <v>143</v>
      </c>
      <c r="J2706">
        <v>2026</v>
      </c>
      <c r="K2706">
        <v>5</v>
      </c>
      <c r="L2706" t="s">
        <v>95</v>
      </c>
      <c r="M2706">
        <v>95.63</v>
      </c>
      <c r="N2706">
        <v>1</v>
      </c>
      <c r="O2706">
        <v>95.63</v>
      </c>
      <c r="P2706" t="s">
        <v>96</v>
      </c>
    </row>
    <row r="2707" spans="1:17" hidden="1">
      <c r="A2707" t="s">
        <v>879</v>
      </c>
      <c r="B2707" t="s">
        <v>177</v>
      </c>
      <c r="C2707" t="s">
        <v>133</v>
      </c>
      <c r="D2707" t="s">
        <v>109</v>
      </c>
      <c r="E2707" t="s">
        <v>106</v>
      </c>
      <c r="F2707">
        <v>40700</v>
      </c>
      <c r="G2707" t="s">
        <v>784</v>
      </c>
      <c r="I2707" t="s">
        <v>112</v>
      </c>
      <c r="J2707">
        <v>2026</v>
      </c>
      <c r="K2707">
        <v>5</v>
      </c>
      <c r="L2707" t="s">
        <v>95</v>
      </c>
      <c r="M2707">
        <v>669.41</v>
      </c>
      <c r="N2707">
        <v>1</v>
      </c>
      <c r="O2707">
        <v>669.41</v>
      </c>
      <c r="P2707" t="s">
        <v>96</v>
      </c>
    </row>
    <row r="2708" spans="1:17" hidden="1">
      <c r="A2708" t="s">
        <v>879</v>
      </c>
      <c r="B2708" t="s">
        <v>178</v>
      </c>
      <c r="C2708" t="s">
        <v>133</v>
      </c>
      <c r="D2708" t="s">
        <v>109</v>
      </c>
      <c r="E2708" t="s">
        <v>106</v>
      </c>
      <c r="F2708">
        <v>40700</v>
      </c>
      <c r="G2708" t="s">
        <v>784</v>
      </c>
      <c r="I2708" t="s">
        <v>112</v>
      </c>
      <c r="J2708">
        <v>2026</v>
      </c>
      <c r="K2708">
        <v>5</v>
      </c>
      <c r="L2708" t="s">
        <v>95</v>
      </c>
      <c r="M2708">
        <v>191.26</v>
      </c>
      <c r="N2708">
        <v>1</v>
      </c>
      <c r="O2708">
        <v>191.26</v>
      </c>
      <c r="P2708" t="s">
        <v>96</v>
      </c>
    </row>
    <row r="2709" spans="1:17" hidden="1">
      <c r="A2709" t="s">
        <v>879</v>
      </c>
      <c r="B2709" t="s">
        <v>179</v>
      </c>
      <c r="C2709" t="s">
        <v>133</v>
      </c>
      <c r="D2709" t="s">
        <v>109</v>
      </c>
      <c r="E2709" t="s">
        <v>106</v>
      </c>
      <c r="F2709">
        <v>40700</v>
      </c>
      <c r="G2709" t="s">
        <v>784</v>
      </c>
      <c r="I2709" t="s">
        <v>110</v>
      </c>
      <c r="J2709">
        <v>2026</v>
      </c>
      <c r="K2709">
        <v>5</v>
      </c>
      <c r="L2709" t="s">
        <v>95</v>
      </c>
      <c r="M2709">
        <v>191.26</v>
      </c>
      <c r="N2709">
        <v>1</v>
      </c>
      <c r="O2709">
        <v>191.26</v>
      </c>
      <c r="P2709" t="s">
        <v>96</v>
      </c>
    </row>
    <row r="2710" spans="1:17" hidden="1">
      <c r="A2710" t="s">
        <v>879</v>
      </c>
      <c r="B2710" t="s">
        <v>179</v>
      </c>
      <c r="C2710" t="s">
        <v>133</v>
      </c>
      <c r="D2710" t="s">
        <v>109</v>
      </c>
      <c r="E2710" t="s">
        <v>106</v>
      </c>
      <c r="F2710">
        <v>40700</v>
      </c>
      <c r="G2710" t="s">
        <v>784</v>
      </c>
      <c r="I2710" t="s">
        <v>118</v>
      </c>
      <c r="J2710">
        <v>2026</v>
      </c>
      <c r="K2710">
        <v>5</v>
      </c>
      <c r="L2710" t="s">
        <v>95</v>
      </c>
      <c r="M2710">
        <v>115.89</v>
      </c>
      <c r="N2710">
        <v>1</v>
      </c>
      <c r="O2710">
        <v>115.89</v>
      </c>
      <c r="P2710" t="s">
        <v>96</v>
      </c>
    </row>
    <row r="2711" spans="1:17" hidden="1">
      <c r="A2711" t="s">
        <v>879</v>
      </c>
      <c r="B2711" t="s">
        <v>179</v>
      </c>
      <c r="C2711" t="s">
        <v>133</v>
      </c>
      <c r="D2711" t="s">
        <v>109</v>
      </c>
      <c r="E2711" t="s">
        <v>106</v>
      </c>
      <c r="F2711">
        <v>40700</v>
      </c>
      <c r="G2711" t="s">
        <v>784</v>
      </c>
      <c r="I2711" t="s">
        <v>143</v>
      </c>
      <c r="J2711">
        <v>2026</v>
      </c>
      <c r="K2711">
        <v>5</v>
      </c>
      <c r="L2711" t="s">
        <v>95</v>
      </c>
      <c r="M2711">
        <v>95.63</v>
      </c>
      <c r="N2711">
        <v>1</v>
      </c>
      <c r="O2711">
        <v>95.63</v>
      </c>
      <c r="P2711" t="s">
        <v>96</v>
      </c>
    </row>
    <row r="2712" spans="1:17" hidden="1">
      <c r="A2712" t="s">
        <v>879</v>
      </c>
      <c r="B2712" t="s">
        <v>179</v>
      </c>
      <c r="C2712" t="s">
        <v>133</v>
      </c>
      <c r="D2712" t="s">
        <v>109</v>
      </c>
      <c r="E2712" t="s">
        <v>106</v>
      </c>
      <c r="F2712">
        <v>40700</v>
      </c>
      <c r="G2712" t="s">
        <v>784</v>
      </c>
      <c r="I2712" t="s">
        <v>112</v>
      </c>
      <c r="J2712">
        <v>2026</v>
      </c>
      <c r="K2712">
        <v>5</v>
      </c>
      <c r="L2712" t="s">
        <v>95</v>
      </c>
      <c r="M2712">
        <v>573.78</v>
      </c>
      <c r="N2712">
        <v>1</v>
      </c>
      <c r="O2712">
        <v>573.78</v>
      </c>
      <c r="P2712" t="s">
        <v>96</v>
      </c>
    </row>
    <row r="2713" spans="1:17" hidden="1">
      <c r="A2713" t="s">
        <v>879</v>
      </c>
      <c r="B2713" t="s">
        <v>180</v>
      </c>
      <c r="C2713" t="s">
        <v>133</v>
      </c>
      <c r="D2713" t="s">
        <v>109</v>
      </c>
      <c r="E2713" t="s">
        <v>103</v>
      </c>
      <c r="F2713">
        <v>40700</v>
      </c>
      <c r="G2713" t="s">
        <v>784</v>
      </c>
      <c r="I2713" t="s">
        <v>120</v>
      </c>
      <c r="J2713">
        <v>2026</v>
      </c>
      <c r="K2713">
        <v>5</v>
      </c>
      <c r="L2713" t="s">
        <v>95</v>
      </c>
      <c r="M2713">
        <v>139.34</v>
      </c>
      <c r="N2713">
        <v>1</v>
      </c>
      <c r="O2713">
        <v>139.34</v>
      </c>
      <c r="P2713" t="s">
        <v>96</v>
      </c>
      <c r="Q2713">
        <v>1</v>
      </c>
    </row>
    <row r="2714" spans="1:17" hidden="1">
      <c r="A2714" t="s">
        <v>879</v>
      </c>
      <c r="B2714" t="s">
        <v>180</v>
      </c>
      <c r="C2714" t="s">
        <v>133</v>
      </c>
      <c r="D2714" t="s">
        <v>109</v>
      </c>
      <c r="E2714" t="s">
        <v>105</v>
      </c>
      <c r="F2714">
        <v>40700</v>
      </c>
      <c r="G2714" t="s">
        <v>784</v>
      </c>
      <c r="I2714" t="s">
        <v>122</v>
      </c>
      <c r="J2714">
        <v>2026</v>
      </c>
      <c r="K2714">
        <v>5</v>
      </c>
      <c r="L2714" t="s">
        <v>95</v>
      </c>
      <c r="M2714">
        <v>54.08</v>
      </c>
      <c r="N2714">
        <v>1</v>
      </c>
      <c r="O2714">
        <v>54.08</v>
      </c>
      <c r="P2714" t="s">
        <v>96</v>
      </c>
    </row>
    <row r="2715" spans="1:17" hidden="1">
      <c r="A2715" t="s">
        <v>879</v>
      </c>
      <c r="B2715" t="s">
        <v>180</v>
      </c>
      <c r="C2715" t="s">
        <v>133</v>
      </c>
      <c r="D2715" t="s">
        <v>109</v>
      </c>
      <c r="E2715" t="s">
        <v>105</v>
      </c>
      <c r="F2715">
        <v>40700</v>
      </c>
      <c r="G2715" t="s">
        <v>784</v>
      </c>
      <c r="I2715" t="s">
        <v>123</v>
      </c>
      <c r="J2715">
        <v>2026</v>
      </c>
      <c r="K2715">
        <v>5</v>
      </c>
      <c r="L2715" t="s">
        <v>95</v>
      </c>
      <c r="M2715">
        <v>135.19999999999999</v>
      </c>
      <c r="N2715">
        <v>1</v>
      </c>
      <c r="O2715">
        <v>135.19999999999999</v>
      </c>
      <c r="P2715" t="s">
        <v>96</v>
      </c>
    </row>
    <row r="2716" spans="1:17" hidden="1">
      <c r="A2716" t="s">
        <v>879</v>
      </c>
      <c r="B2716" t="s">
        <v>180</v>
      </c>
      <c r="C2716" t="s">
        <v>133</v>
      </c>
      <c r="D2716" t="s">
        <v>109</v>
      </c>
      <c r="E2716" t="s">
        <v>106</v>
      </c>
      <c r="F2716">
        <v>40700</v>
      </c>
      <c r="G2716" t="s">
        <v>784</v>
      </c>
      <c r="I2716" t="s">
        <v>118</v>
      </c>
      <c r="J2716">
        <v>2026</v>
      </c>
      <c r="K2716">
        <v>5</v>
      </c>
      <c r="L2716" t="s">
        <v>95</v>
      </c>
      <c r="M2716">
        <v>115.89</v>
      </c>
      <c r="N2716">
        <v>1</v>
      </c>
      <c r="O2716">
        <v>115.89</v>
      </c>
      <c r="P2716" t="s">
        <v>96</v>
      </c>
    </row>
    <row r="2717" spans="1:17" hidden="1">
      <c r="A2717" t="s">
        <v>879</v>
      </c>
      <c r="B2717" t="s">
        <v>180</v>
      </c>
      <c r="C2717" t="s">
        <v>133</v>
      </c>
      <c r="D2717" t="s">
        <v>109</v>
      </c>
      <c r="E2717" t="s">
        <v>106</v>
      </c>
      <c r="F2717">
        <v>40700</v>
      </c>
      <c r="G2717" t="s">
        <v>784</v>
      </c>
      <c r="I2717" t="s">
        <v>143</v>
      </c>
      <c r="J2717">
        <v>2026</v>
      </c>
      <c r="K2717">
        <v>5</v>
      </c>
      <c r="L2717" t="s">
        <v>95</v>
      </c>
      <c r="M2717">
        <v>95.63</v>
      </c>
      <c r="N2717">
        <v>1</v>
      </c>
      <c r="O2717">
        <v>95.63</v>
      </c>
      <c r="P2717" t="s">
        <v>96</v>
      </c>
    </row>
    <row r="2718" spans="1:17" hidden="1">
      <c r="A2718" t="s">
        <v>879</v>
      </c>
      <c r="B2718" t="s">
        <v>180</v>
      </c>
      <c r="C2718" t="s">
        <v>133</v>
      </c>
      <c r="D2718" t="s">
        <v>109</v>
      </c>
      <c r="E2718" t="s">
        <v>106</v>
      </c>
      <c r="F2718">
        <v>40700</v>
      </c>
      <c r="G2718" t="s">
        <v>784</v>
      </c>
      <c r="I2718" t="s">
        <v>112</v>
      </c>
      <c r="J2718">
        <v>2026</v>
      </c>
      <c r="K2718">
        <v>5</v>
      </c>
      <c r="L2718" t="s">
        <v>95</v>
      </c>
      <c r="M2718">
        <v>956.3</v>
      </c>
      <c r="N2718">
        <v>1</v>
      </c>
      <c r="O2718">
        <v>956.3</v>
      </c>
      <c r="P2718" t="s">
        <v>96</v>
      </c>
    </row>
    <row r="2719" spans="1:17" hidden="1">
      <c r="A2719" t="s">
        <v>879</v>
      </c>
      <c r="B2719" t="s">
        <v>181</v>
      </c>
      <c r="C2719" t="s">
        <v>133</v>
      </c>
      <c r="D2719" t="s">
        <v>109</v>
      </c>
      <c r="E2719" t="s">
        <v>106</v>
      </c>
      <c r="F2719">
        <v>40700</v>
      </c>
      <c r="G2719" t="s">
        <v>784</v>
      </c>
      <c r="I2719" t="s">
        <v>112</v>
      </c>
      <c r="J2719">
        <v>2026</v>
      </c>
      <c r="K2719">
        <v>5</v>
      </c>
      <c r="L2719" t="s">
        <v>95</v>
      </c>
      <c r="M2719">
        <v>95.63</v>
      </c>
      <c r="N2719">
        <v>1</v>
      </c>
      <c r="O2719">
        <v>95.63</v>
      </c>
      <c r="P2719" t="s">
        <v>96</v>
      </c>
    </row>
    <row r="2720" spans="1:17" hidden="1">
      <c r="A2720" t="s">
        <v>879</v>
      </c>
      <c r="B2720" t="s">
        <v>181</v>
      </c>
      <c r="C2720" t="s">
        <v>133</v>
      </c>
      <c r="D2720" t="s">
        <v>109</v>
      </c>
      <c r="E2720" t="s">
        <v>105</v>
      </c>
      <c r="F2720">
        <v>40700</v>
      </c>
      <c r="G2720" t="s">
        <v>784</v>
      </c>
      <c r="I2720" t="s">
        <v>136</v>
      </c>
      <c r="J2720">
        <v>2026</v>
      </c>
      <c r="K2720">
        <v>5</v>
      </c>
      <c r="L2720" t="s">
        <v>95</v>
      </c>
      <c r="M2720">
        <v>277.10000000000002</v>
      </c>
      <c r="N2720">
        <v>1</v>
      </c>
      <c r="O2720">
        <v>277.10000000000002</v>
      </c>
      <c r="P2720" t="s">
        <v>96</v>
      </c>
      <c r="Q2720">
        <v>1</v>
      </c>
    </row>
    <row r="2721" spans="1:17" hidden="1">
      <c r="A2721" t="s">
        <v>879</v>
      </c>
      <c r="B2721" t="s">
        <v>181</v>
      </c>
      <c r="C2721" t="s">
        <v>133</v>
      </c>
      <c r="D2721" t="s">
        <v>109</v>
      </c>
      <c r="E2721" t="s">
        <v>105</v>
      </c>
      <c r="F2721">
        <v>40700</v>
      </c>
      <c r="G2721" t="s">
        <v>784</v>
      </c>
      <c r="I2721" t="s">
        <v>137</v>
      </c>
      <c r="J2721">
        <v>2026</v>
      </c>
      <c r="K2721">
        <v>5</v>
      </c>
      <c r="L2721" t="s">
        <v>95</v>
      </c>
      <c r="M2721">
        <v>675.99</v>
      </c>
      <c r="N2721">
        <v>1</v>
      </c>
      <c r="O2721">
        <v>675.99</v>
      </c>
      <c r="P2721" t="s">
        <v>96</v>
      </c>
    </row>
    <row r="2722" spans="1:17" hidden="1">
      <c r="A2722" t="s">
        <v>879</v>
      </c>
      <c r="B2722" t="s">
        <v>182</v>
      </c>
      <c r="C2722" t="s">
        <v>133</v>
      </c>
      <c r="D2722" t="s">
        <v>109</v>
      </c>
      <c r="E2722" t="s">
        <v>106</v>
      </c>
      <c r="F2722">
        <v>40700</v>
      </c>
      <c r="G2722" t="s">
        <v>784</v>
      </c>
      <c r="I2722" t="s">
        <v>112</v>
      </c>
      <c r="J2722">
        <v>2026</v>
      </c>
      <c r="K2722">
        <v>5</v>
      </c>
      <c r="L2722" t="s">
        <v>95</v>
      </c>
      <c r="M2722">
        <v>382.52</v>
      </c>
      <c r="N2722">
        <v>1</v>
      </c>
      <c r="O2722">
        <v>382.52</v>
      </c>
      <c r="P2722" t="s">
        <v>96</v>
      </c>
    </row>
    <row r="2723" spans="1:17" hidden="1">
      <c r="A2723" t="s">
        <v>879</v>
      </c>
      <c r="B2723" t="s">
        <v>183</v>
      </c>
      <c r="C2723" t="s">
        <v>133</v>
      </c>
      <c r="D2723" t="s">
        <v>109</v>
      </c>
      <c r="E2723" t="s">
        <v>106</v>
      </c>
      <c r="F2723">
        <v>40700</v>
      </c>
      <c r="G2723" t="s">
        <v>784</v>
      </c>
      <c r="I2723" t="s">
        <v>110</v>
      </c>
      <c r="J2723">
        <v>2026</v>
      </c>
      <c r="K2723">
        <v>5</v>
      </c>
      <c r="L2723" t="s">
        <v>95</v>
      </c>
      <c r="M2723">
        <v>95.63</v>
      </c>
      <c r="N2723">
        <v>1</v>
      </c>
      <c r="O2723">
        <v>95.63</v>
      </c>
      <c r="P2723" t="s">
        <v>96</v>
      </c>
    </row>
    <row r="2724" spans="1:17" hidden="1">
      <c r="A2724" t="s">
        <v>879</v>
      </c>
      <c r="B2724" t="s">
        <v>184</v>
      </c>
      <c r="C2724" t="s">
        <v>133</v>
      </c>
      <c r="D2724" t="s">
        <v>109</v>
      </c>
      <c r="E2724" t="s">
        <v>106</v>
      </c>
      <c r="F2724">
        <v>40700</v>
      </c>
      <c r="G2724" t="s">
        <v>784</v>
      </c>
      <c r="I2724" t="s">
        <v>112</v>
      </c>
      <c r="J2724">
        <v>2026</v>
      </c>
      <c r="K2724">
        <v>5</v>
      </c>
      <c r="L2724" t="s">
        <v>95</v>
      </c>
      <c r="M2724">
        <v>191.26</v>
      </c>
      <c r="N2724">
        <v>1</v>
      </c>
      <c r="O2724">
        <v>191.26</v>
      </c>
      <c r="P2724" t="s">
        <v>96</v>
      </c>
    </row>
    <row r="2725" spans="1:17" hidden="1">
      <c r="A2725" t="s">
        <v>879</v>
      </c>
      <c r="B2725" t="s">
        <v>185</v>
      </c>
      <c r="C2725" t="s">
        <v>133</v>
      </c>
      <c r="D2725" t="s">
        <v>109</v>
      </c>
      <c r="E2725" t="s">
        <v>105</v>
      </c>
      <c r="F2725">
        <v>40700</v>
      </c>
      <c r="G2725" t="s">
        <v>784</v>
      </c>
      <c r="I2725" t="s">
        <v>136</v>
      </c>
      <c r="J2725">
        <v>2026</v>
      </c>
      <c r="K2725">
        <v>5</v>
      </c>
      <c r="L2725" t="s">
        <v>95</v>
      </c>
      <c r="M2725">
        <v>360.23</v>
      </c>
      <c r="N2725">
        <v>1</v>
      </c>
      <c r="O2725">
        <v>360.23</v>
      </c>
      <c r="P2725" t="s">
        <v>96</v>
      </c>
      <c r="Q2725">
        <v>1</v>
      </c>
    </row>
    <row r="2726" spans="1:17" hidden="1">
      <c r="A2726" t="s">
        <v>879</v>
      </c>
      <c r="B2726" t="s">
        <v>185</v>
      </c>
      <c r="C2726" t="s">
        <v>133</v>
      </c>
      <c r="D2726" t="s">
        <v>109</v>
      </c>
      <c r="E2726" t="s">
        <v>105</v>
      </c>
      <c r="F2726">
        <v>40700</v>
      </c>
      <c r="G2726" t="s">
        <v>784</v>
      </c>
      <c r="I2726" t="s">
        <v>137</v>
      </c>
      <c r="J2726">
        <v>2026</v>
      </c>
      <c r="K2726">
        <v>5</v>
      </c>
      <c r="L2726" t="s">
        <v>95</v>
      </c>
      <c r="M2726">
        <v>675.99</v>
      </c>
      <c r="N2726">
        <v>1</v>
      </c>
      <c r="O2726">
        <v>675.99</v>
      </c>
      <c r="P2726" t="s">
        <v>96</v>
      </c>
    </row>
    <row r="2727" spans="1:17" hidden="1">
      <c r="A2727" t="s">
        <v>879</v>
      </c>
      <c r="B2727" t="s">
        <v>186</v>
      </c>
      <c r="C2727" t="s">
        <v>133</v>
      </c>
      <c r="D2727" t="s">
        <v>109</v>
      </c>
      <c r="E2727" t="s">
        <v>105</v>
      </c>
      <c r="F2727">
        <v>40700</v>
      </c>
      <c r="G2727" t="s">
        <v>784</v>
      </c>
      <c r="I2727" t="s">
        <v>122</v>
      </c>
      <c r="J2727">
        <v>2026</v>
      </c>
      <c r="K2727">
        <v>5</v>
      </c>
      <c r="L2727" t="s">
        <v>95</v>
      </c>
      <c r="M2727">
        <v>54.08</v>
      </c>
      <c r="N2727">
        <v>1</v>
      </c>
      <c r="O2727">
        <v>54.08</v>
      </c>
      <c r="P2727" t="s">
        <v>96</v>
      </c>
    </row>
    <row r="2728" spans="1:17" hidden="1">
      <c r="A2728" t="s">
        <v>879</v>
      </c>
      <c r="B2728" t="s">
        <v>186</v>
      </c>
      <c r="C2728" t="s">
        <v>133</v>
      </c>
      <c r="D2728" t="s">
        <v>109</v>
      </c>
      <c r="E2728" t="s">
        <v>105</v>
      </c>
      <c r="F2728">
        <v>40700</v>
      </c>
      <c r="G2728" t="s">
        <v>784</v>
      </c>
      <c r="I2728" t="s">
        <v>123</v>
      </c>
      <c r="J2728">
        <v>2026</v>
      </c>
      <c r="K2728">
        <v>5</v>
      </c>
      <c r="L2728" t="s">
        <v>95</v>
      </c>
      <c r="M2728">
        <v>135.19999999999999</v>
      </c>
      <c r="N2728">
        <v>1</v>
      </c>
      <c r="O2728">
        <v>135.19999999999999</v>
      </c>
      <c r="P2728" t="s">
        <v>96</v>
      </c>
    </row>
    <row r="2729" spans="1:17" hidden="1">
      <c r="A2729" t="s">
        <v>879</v>
      </c>
      <c r="B2729" t="s">
        <v>186</v>
      </c>
      <c r="C2729" t="s">
        <v>133</v>
      </c>
      <c r="D2729" t="s">
        <v>109</v>
      </c>
      <c r="E2729" t="s">
        <v>106</v>
      </c>
      <c r="F2729">
        <v>40700</v>
      </c>
      <c r="G2729" t="s">
        <v>784</v>
      </c>
      <c r="I2729" t="s">
        <v>118</v>
      </c>
      <c r="J2729">
        <v>2026</v>
      </c>
      <c r="K2729">
        <v>5</v>
      </c>
      <c r="L2729" t="s">
        <v>95</v>
      </c>
      <c r="M2729">
        <v>115.89</v>
      </c>
      <c r="N2729">
        <v>1</v>
      </c>
      <c r="O2729">
        <v>115.89</v>
      </c>
      <c r="P2729" t="s">
        <v>96</v>
      </c>
    </row>
    <row r="2730" spans="1:17" hidden="1">
      <c r="A2730" t="s">
        <v>879</v>
      </c>
      <c r="B2730" t="s">
        <v>186</v>
      </c>
      <c r="C2730" t="s">
        <v>133</v>
      </c>
      <c r="D2730" t="s">
        <v>109</v>
      </c>
      <c r="E2730" t="s">
        <v>106</v>
      </c>
      <c r="F2730">
        <v>40700</v>
      </c>
      <c r="G2730" t="s">
        <v>784</v>
      </c>
      <c r="I2730" t="s">
        <v>112</v>
      </c>
      <c r="J2730">
        <v>2026</v>
      </c>
      <c r="K2730">
        <v>5</v>
      </c>
      <c r="L2730" t="s">
        <v>95</v>
      </c>
      <c r="M2730">
        <v>573.78</v>
      </c>
      <c r="N2730">
        <v>1</v>
      </c>
      <c r="O2730">
        <v>573.78</v>
      </c>
      <c r="P2730" t="s">
        <v>96</v>
      </c>
    </row>
    <row r="2731" spans="1:17" hidden="1">
      <c r="A2731" t="s">
        <v>879</v>
      </c>
      <c r="B2731" t="s">
        <v>187</v>
      </c>
      <c r="C2731" t="s">
        <v>133</v>
      </c>
      <c r="D2731" t="s">
        <v>109</v>
      </c>
      <c r="E2731" t="s">
        <v>103</v>
      </c>
      <c r="F2731">
        <v>40700</v>
      </c>
      <c r="G2731" t="s">
        <v>784</v>
      </c>
      <c r="I2731" t="s">
        <v>120</v>
      </c>
      <c r="J2731">
        <v>2026</v>
      </c>
      <c r="K2731">
        <v>5</v>
      </c>
      <c r="L2731" t="s">
        <v>95</v>
      </c>
      <c r="M2731">
        <v>109.27</v>
      </c>
      <c r="N2731">
        <v>1</v>
      </c>
      <c r="O2731">
        <v>109.27</v>
      </c>
      <c r="P2731" t="s">
        <v>96</v>
      </c>
      <c r="Q2731">
        <v>1</v>
      </c>
    </row>
    <row r="2732" spans="1:17" hidden="1">
      <c r="A2732" t="s">
        <v>879</v>
      </c>
      <c r="B2732" t="s">
        <v>187</v>
      </c>
      <c r="C2732" t="s">
        <v>133</v>
      </c>
      <c r="D2732" t="s">
        <v>109</v>
      </c>
      <c r="E2732" t="s">
        <v>106</v>
      </c>
      <c r="F2732">
        <v>40700</v>
      </c>
      <c r="G2732" t="s">
        <v>784</v>
      </c>
      <c r="I2732" t="s">
        <v>118</v>
      </c>
      <c r="J2732">
        <v>2026</v>
      </c>
      <c r="K2732">
        <v>5</v>
      </c>
      <c r="L2732" t="s">
        <v>95</v>
      </c>
      <c r="M2732">
        <v>347.67</v>
      </c>
      <c r="N2732">
        <v>1</v>
      </c>
      <c r="O2732">
        <v>347.67</v>
      </c>
      <c r="P2732" t="s">
        <v>96</v>
      </c>
    </row>
    <row r="2733" spans="1:17" hidden="1">
      <c r="A2733" t="s">
        <v>879</v>
      </c>
      <c r="B2733" t="s">
        <v>187</v>
      </c>
      <c r="C2733" t="s">
        <v>133</v>
      </c>
      <c r="D2733" t="s">
        <v>109</v>
      </c>
      <c r="E2733" t="s">
        <v>106</v>
      </c>
      <c r="F2733">
        <v>40700</v>
      </c>
      <c r="G2733" t="s">
        <v>784</v>
      </c>
      <c r="I2733" t="s">
        <v>143</v>
      </c>
      <c r="J2733">
        <v>2026</v>
      </c>
      <c r="K2733">
        <v>5</v>
      </c>
      <c r="L2733" t="s">
        <v>95</v>
      </c>
      <c r="M2733">
        <v>95.63</v>
      </c>
      <c r="N2733">
        <v>1</v>
      </c>
      <c r="O2733">
        <v>95.63</v>
      </c>
      <c r="P2733" t="s">
        <v>96</v>
      </c>
    </row>
    <row r="2734" spans="1:17" hidden="1">
      <c r="A2734" t="s">
        <v>879</v>
      </c>
      <c r="B2734" t="s">
        <v>187</v>
      </c>
      <c r="C2734" t="s">
        <v>133</v>
      </c>
      <c r="D2734" t="s">
        <v>109</v>
      </c>
      <c r="E2734" t="s">
        <v>106</v>
      </c>
      <c r="F2734">
        <v>40700</v>
      </c>
      <c r="G2734" t="s">
        <v>784</v>
      </c>
      <c r="I2734" t="s">
        <v>112</v>
      </c>
      <c r="J2734">
        <v>2026</v>
      </c>
      <c r="K2734">
        <v>5</v>
      </c>
      <c r="L2734" t="s">
        <v>95</v>
      </c>
      <c r="M2734">
        <v>382.52</v>
      </c>
      <c r="N2734">
        <v>1</v>
      </c>
      <c r="O2734">
        <v>382.52</v>
      </c>
      <c r="P2734" t="s">
        <v>96</v>
      </c>
    </row>
    <row r="2735" spans="1:17" hidden="1">
      <c r="A2735" t="s">
        <v>879</v>
      </c>
      <c r="B2735" t="s">
        <v>188</v>
      </c>
      <c r="C2735" t="s">
        <v>133</v>
      </c>
      <c r="D2735" t="s">
        <v>109</v>
      </c>
      <c r="E2735" t="s">
        <v>105</v>
      </c>
      <c r="F2735">
        <v>40700</v>
      </c>
      <c r="G2735" t="s">
        <v>784</v>
      </c>
      <c r="I2735" t="s">
        <v>122</v>
      </c>
      <c r="J2735">
        <v>2026</v>
      </c>
      <c r="K2735">
        <v>5</v>
      </c>
      <c r="L2735" t="s">
        <v>95</v>
      </c>
      <c r="M2735">
        <v>54.08</v>
      </c>
      <c r="N2735">
        <v>1</v>
      </c>
      <c r="O2735">
        <v>54.08</v>
      </c>
      <c r="P2735" t="s">
        <v>96</v>
      </c>
    </row>
    <row r="2736" spans="1:17" hidden="1">
      <c r="A2736" t="s">
        <v>879</v>
      </c>
      <c r="B2736" t="s">
        <v>188</v>
      </c>
      <c r="C2736" t="s">
        <v>133</v>
      </c>
      <c r="D2736" t="s">
        <v>109</v>
      </c>
      <c r="E2736" t="s">
        <v>105</v>
      </c>
      <c r="F2736">
        <v>40700</v>
      </c>
      <c r="G2736" t="s">
        <v>784</v>
      </c>
      <c r="I2736" t="s">
        <v>123</v>
      </c>
      <c r="J2736">
        <v>2026</v>
      </c>
      <c r="K2736">
        <v>5</v>
      </c>
      <c r="L2736" t="s">
        <v>95</v>
      </c>
      <c r="M2736">
        <v>135.19999999999999</v>
      </c>
      <c r="N2736">
        <v>1</v>
      </c>
      <c r="O2736">
        <v>135.19999999999999</v>
      </c>
      <c r="P2736" t="s">
        <v>96</v>
      </c>
    </row>
    <row r="2737" spans="1:17" hidden="1">
      <c r="A2737" t="s">
        <v>879</v>
      </c>
      <c r="B2737" t="s">
        <v>188</v>
      </c>
      <c r="C2737" t="s">
        <v>133</v>
      </c>
      <c r="D2737" t="s">
        <v>109</v>
      </c>
      <c r="E2737" t="s">
        <v>106</v>
      </c>
      <c r="F2737">
        <v>40700</v>
      </c>
      <c r="G2737" t="s">
        <v>784</v>
      </c>
      <c r="I2737" t="s">
        <v>118</v>
      </c>
      <c r="J2737">
        <v>2026</v>
      </c>
      <c r="K2737">
        <v>5</v>
      </c>
      <c r="L2737" t="s">
        <v>95</v>
      </c>
      <c r="M2737">
        <v>115.89</v>
      </c>
      <c r="N2737">
        <v>1</v>
      </c>
      <c r="O2737">
        <v>115.89</v>
      </c>
      <c r="P2737" t="s">
        <v>96</v>
      </c>
    </row>
    <row r="2738" spans="1:17" hidden="1">
      <c r="A2738" t="s">
        <v>879</v>
      </c>
      <c r="B2738" t="s">
        <v>188</v>
      </c>
      <c r="C2738" t="s">
        <v>133</v>
      </c>
      <c r="D2738" t="s">
        <v>109</v>
      </c>
      <c r="E2738" t="s">
        <v>106</v>
      </c>
      <c r="F2738">
        <v>40700</v>
      </c>
      <c r="G2738" t="s">
        <v>784</v>
      </c>
      <c r="I2738" t="s">
        <v>112</v>
      </c>
      <c r="J2738">
        <v>2026</v>
      </c>
      <c r="K2738">
        <v>5</v>
      </c>
      <c r="L2738" t="s">
        <v>95</v>
      </c>
      <c r="M2738">
        <v>669.41</v>
      </c>
      <c r="N2738">
        <v>1</v>
      </c>
      <c r="O2738">
        <v>669.41</v>
      </c>
      <c r="P2738" t="s">
        <v>96</v>
      </c>
    </row>
    <row r="2739" spans="1:17" hidden="1">
      <c r="A2739" t="s">
        <v>879</v>
      </c>
      <c r="B2739" t="s">
        <v>189</v>
      </c>
      <c r="C2739" t="s">
        <v>133</v>
      </c>
      <c r="D2739" t="s">
        <v>109</v>
      </c>
      <c r="E2739" t="s">
        <v>106</v>
      </c>
      <c r="F2739">
        <v>40700</v>
      </c>
      <c r="G2739" t="s">
        <v>784</v>
      </c>
      <c r="I2739" t="s">
        <v>110</v>
      </c>
      <c r="J2739">
        <v>2026</v>
      </c>
      <c r="K2739">
        <v>5</v>
      </c>
      <c r="L2739" t="s">
        <v>95</v>
      </c>
      <c r="M2739">
        <v>286.89</v>
      </c>
      <c r="N2739">
        <v>1</v>
      </c>
      <c r="O2739">
        <v>286.89</v>
      </c>
      <c r="P2739" t="s">
        <v>96</v>
      </c>
    </row>
    <row r="2740" spans="1:17" hidden="1">
      <c r="A2740" t="s">
        <v>879</v>
      </c>
      <c r="B2740" t="s">
        <v>189</v>
      </c>
      <c r="C2740" t="s">
        <v>133</v>
      </c>
      <c r="D2740" t="s">
        <v>109</v>
      </c>
      <c r="E2740" t="s">
        <v>105</v>
      </c>
      <c r="F2740">
        <v>40700</v>
      </c>
      <c r="G2740" t="s">
        <v>784</v>
      </c>
      <c r="I2740" t="s">
        <v>122</v>
      </c>
      <c r="J2740">
        <v>2026</v>
      </c>
      <c r="K2740">
        <v>5</v>
      </c>
      <c r="L2740" t="s">
        <v>95</v>
      </c>
      <c r="M2740">
        <v>108.16</v>
      </c>
      <c r="N2740">
        <v>1</v>
      </c>
      <c r="O2740">
        <v>108.16</v>
      </c>
      <c r="P2740" t="s">
        <v>96</v>
      </c>
    </row>
    <row r="2741" spans="1:17" hidden="1">
      <c r="A2741" t="s">
        <v>879</v>
      </c>
      <c r="B2741" t="s">
        <v>189</v>
      </c>
      <c r="C2741" t="s">
        <v>133</v>
      </c>
      <c r="D2741" t="s">
        <v>109</v>
      </c>
      <c r="E2741" t="s">
        <v>105</v>
      </c>
      <c r="F2741">
        <v>40700</v>
      </c>
      <c r="G2741" t="s">
        <v>784</v>
      </c>
      <c r="I2741" t="s">
        <v>123</v>
      </c>
      <c r="J2741">
        <v>2026</v>
      </c>
      <c r="K2741">
        <v>5</v>
      </c>
      <c r="L2741" t="s">
        <v>95</v>
      </c>
      <c r="M2741">
        <v>270.39999999999998</v>
      </c>
      <c r="N2741">
        <v>1</v>
      </c>
      <c r="O2741">
        <v>270.39999999999998</v>
      </c>
      <c r="P2741" t="s">
        <v>96</v>
      </c>
    </row>
    <row r="2742" spans="1:17" hidden="1">
      <c r="A2742" t="s">
        <v>879</v>
      </c>
      <c r="B2742" t="s">
        <v>189</v>
      </c>
      <c r="C2742" t="s">
        <v>133</v>
      </c>
      <c r="D2742" t="s">
        <v>109</v>
      </c>
      <c r="E2742" t="s">
        <v>106</v>
      </c>
      <c r="F2742">
        <v>40700</v>
      </c>
      <c r="G2742" t="s">
        <v>784</v>
      </c>
      <c r="I2742" t="s">
        <v>118</v>
      </c>
      <c r="J2742">
        <v>2026</v>
      </c>
      <c r="K2742">
        <v>5</v>
      </c>
      <c r="L2742" t="s">
        <v>95</v>
      </c>
      <c r="M2742">
        <v>115.89</v>
      </c>
      <c r="N2742">
        <v>1</v>
      </c>
      <c r="O2742">
        <v>115.89</v>
      </c>
      <c r="P2742" t="s">
        <v>96</v>
      </c>
    </row>
    <row r="2743" spans="1:17" hidden="1">
      <c r="A2743" t="s">
        <v>879</v>
      </c>
      <c r="B2743" t="s">
        <v>189</v>
      </c>
      <c r="C2743" t="s">
        <v>133</v>
      </c>
      <c r="D2743" t="s">
        <v>109</v>
      </c>
      <c r="E2743" t="s">
        <v>106</v>
      </c>
      <c r="F2743">
        <v>40700</v>
      </c>
      <c r="G2743" t="s">
        <v>784</v>
      </c>
      <c r="I2743" t="s">
        <v>112</v>
      </c>
      <c r="J2743">
        <v>2026</v>
      </c>
      <c r="K2743">
        <v>5</v>
      </c>
      <c r="L2743" t="s">
        <v>95</v>
      </c>
      <c r="M2743">
        <v>765.04</v>
      </c>
      <c r="N2743">
        <v>1</v>
      </c>
      <c r="O2743">
        <v>765.04</v>
      </c>
      <c r="P2743" t="s">
        <v>96</v>
      </c>
    </row>
    <row r="2744" spans="1:17" hidden="1">
      <c r="A2744" t="s">
        <v>879</v>
      </c>
      <c r="B2744" t="s">
        <v>190</v>
      </c>
      <c r="C2744" t="s">
        <v>133</v>
      </c>
      <c r="D2744" t="s">
        <v>109</v>
      </c>
      <c r="E2744" t="s">
        <v>106</v>
      </c>
      <c r="F2744">
        <v>40700</v>
      </c>
      <c r="G2744" t="s">
        <v>784</v>
      </c>
      <c r="I2744" t="s">
        <v>118</v>
      </c>
      <c r="J2744">
        <v>2026</v>
      </c>
      <c r="K2744">
        <v>5</v>
      </c>
      <c r="L2744" t="s">
        <v>95</v>
      </c>
      <c r="M2744">
        <v>115.89</v>
      </c>
      <c r="N2744">
        <v>1</v>
      </c>
      <c r="O2744">
        <v>115.89</v>
      </c>
      <c r="P2744" t="s">
        <v>96</v>
      </c>
    </row>
    <row r="2745" spans="1:17" hidden="1">
      <c r="A2745" t="s">
        <v>879</v>
      </c>
      <c r="B2745" t="s">
        <v>190</v>
      </c>
      <c r="C2745" t="s">
        <v>133</v>
      </c>
      <c r="D2745" t="s">
        <v>109</v>
      </c>
      <c r="E2745" t="s">
        <v>106</v>
      </c>
      <c r="F2745">
        <v>40700</v>
      </c>
      <c r="G2745" t="s">
        <v>784</v>
      </c>
      <c r="I2745" t="s">
        <v>112</v>
      </c>
      <c r="J2745">
        <v>2026</v>
      </c>
      <c r="K2745">
        <v>5</v>
      </c>
      <c r="L2745" t="s">
        <v>95</v>
      </c>
      <c r="M2745">
        <v>286.89</v>
      </c>
      <c r="N2745">
        <v>1</v>
      </c>
      <c r="O2745">
        <v>286.89</v>
      </c>
      <c r="P2745" t="s">
        <v>96</v>
      </c>
    </row>
    <row r="2746" spans="1:17" hidden="1">
      <c r="A2746" t="s">
        <v>879</v>
      </c>
      <c r="B2746" t="s">
        <v>191</v>
      </c>
      <c r="C2746" t="s">
        <v>133</v>
      </c>
      <c r="D2746" t="s">
        <v>109</v>
      </c>
      <c r="E2746" t="s">
        <v>105</v>
      </c>
      <c r="F2746">
        <v>40700</v>
      </c>
      <c r="G2746" t="s">
        <v>784</v>
      </c>
      <c r="I2746" t="s">
        <v>122</v>
      </c>
      <c r="J2746">
        <v>2026</v>
      </c>
      <c r="K2746">
        <v>5</v>
      </c>
      <c r="L2746" t="s">
        <v>95</v>
      </c>
      <c r="M2746">
        <v>108.16</v>
      </c>
      <c r="N2746">
        <v>1</v>
      </c>
      <c r="O2746">
        <v>108.16</v>
      </c>
      <c r="P2746" t="s">
        <v>96</v>
      </c>
    </row>
    <row r="2747" spans="1:17" hidden="1">
      <c r="A2747" t="s">
        <v>879</v>
      </c>
      <c r="B2747" t="s">
        <v>191</v>
      </c>
      <c r="C2747" t="s">
        <v>133</v>
      </c>
      <c r="D2747" t="s">
        <v>109</v>
      </c>
      <c r="E2747" t="s">
        <v>105</v>
      </c>
      <c r="F2747">
        <v>40700</v>
      </c>
      <c r="G2747" t="s">
        <v>784</v>
      </c>
      <c r="I2747" t="s">
        <v>123</v>
      </c>
      <c r="J2747">
        <v>2026</v>
      </c>
      <c r="K2747">
        <v>5</v>
      </c>
      <c r="L2747" t="s">
        <v>95</v>
      </c>
      <c r="M2747">
        <v>270.39999999999998</v>
      </c>
      <c r="N2747">
        <v>1</v>
      </c>
      <c r="O2747">
        <v>270.39999999999998</v>
      </c>
      <c r="P2747" t="s">
        <v>96</v>
      </c>
    </row>
    <row r="2748" spans="1:17" hidden="1">
      <c r="A2748" t="s">
        <v>879</v>
      </c>
      <c r="B2748" t="s">
        <v>191</v>
      </c>
      <c r="C2748" t="s">
        <v>133</v>
      </c>
      <c r="D2748" t="s">
        <v>109</v>
      </c>
      <c r="E2748" t="s">
        <v>106</v>
      </c>
      <c r="F2748">
        <v>40700</v>
      </c>
      <c r="G2748" t="s">
        <v>784</v>
      </c>
      <c r="I2748" t="s">
        <v>118</v>
      </c>
      <c r="J2748">
        <v>2026</v>
      </c>
      <c r="K2748">
        <v>5</v>
      </c>
      <c r="L2748" t="s">
        <v>95</v>
      </c>
      <c r="M2748">
        <v>115.89</v>
      </c>
      <c r="N2748">
        <v>1</v>
      </c>
      <c r="O2748">
        <v>115.89</v>
      </c>
      <c r="P2748" t="s">
        <v>96</v>
      </c>
    </row>
    <row r="2749" spans="1:17" hidden="1">
      <c r="A2749" t="s">
        <v>879</v>
      </c>
      <c r="B2749" t="s">
        <v>191</v>
      </c>
      <c r="C2749" t="s">
        <v>133</v>
      </c>
      <c r="D2749" t="s">
        <v>109</v>
      </c>
      <c r="E2749" t="s">
        <v>106</v>
      </c>
      <c r="F2749">
        <v>40700</v>
      </c>
      <c r="G2749" t="s">
        <v>784</v>
      </c>
      <c r="I2749" t="s">
        <v>112</v>
      </c>
      <c r="J2749">
        <v>2026</v>
      </c>
      <c r="K2749">
        <v>5</v>
      </c>
      <c r="L2749" t="s">
        <v>95</v>
      </c>
      <c r="M2749">
        <v>478.15</v>
      </c>
      <c r="N2749">
        <v>1</v>
      </c>
      <c r="O2749">
        <v>478.15</v>
      </c>
      <c r="P2749" t="s">
        <v>96</v>
      </c>
    </row>
    <row r="2750" spans="1:17" hidden="1">
      <c r="A2750" t="s">
        <v>879</v>
      </c>
      <c r="B2750" t="s">
        <v>192</v>
      </c>
      <c r="C2750" t="s">
        <v>133</v>
      </c>
      <c r="D2750" t="s">
        <v>109</v>
      </c>
      <c r="E2750" t="s">
        <v>105</v>
      </c>
      <c r="F2750">
        <v>40700</v>
      </c>
      <c r="G2750" t="s">
        <v>784</v>
      </c>
      <c r="I2750" t="s">
        <v>136</v>
      </c>
      <c r="J2750">
        <v>2026</v>
      </c>
      <c r="K2750">
        <v>5</v>
      </c>
      <c r="L2750" t="s">
        <v>95</v>
      </c>
      <c r="M2750">
        <v>942.14</v>
      </c>
      <c r="N2750">
        <v>1</v>
      </c>
      <c r="O2750">
        <v>942.14</v>
      </c>
      <c r="P2750" t="s">
        <v>96</v>
      </c>
      <c r="Q2750">
        <v>1</v>
      </c>
    </row>
    <row r="2751" spans="1:17" hidden="1">
      <c r="A2751" t="s">
        <v>879</v>
      </c>
      <c r="B2751" t="s">
        <v>192</v>
      </c>
      <c r="C2751" t="s">
        <v>133</v>
      </c>
      <c r="D2751" t="s">
        <v>109</v>
      </c>
      <c r="E2751" t="s">
        <v>105</v>
      </c>
      <c r="F2751">
        <v>40700</v>
      </c>
      <c r="G2751" t="s">
        <v>784</v>
      </c>
      <c r="I2751" t="s">
        <v>137</v>
      </c>
      <c r="J2751">
        <v>2026</v>
      </c>
      <c r="K2751">
        <v>5</v>
      </c>
      <c r="L2751" t="s">
        <v>95</v>
      </c>
      <c r="M2751">
        <v>675.99</v>
      </c>
      <c r="N2751">
        <v>1</v>
      </c>
      <c r="O2751">
        <v>675.99</v>
      </c>
      <c r="P2751" t="s">
        <v>96</v>
      </c>
    </row>
    <row r="2752" spans="1:17" hidden="1">
      <c r="A2752" t="s">
        <v>879</v>
      </c>
      <c r="B2752" t="s">
        <v>193</v>
      </c>
      <c r="C2752" t="s">
        <v>133</v>
      </c>
      <c r="D2752" t="s">
        <v>109</v>
      </c>
      <c r="E2752" t="s">
        <v>106</v>
      </c>
      <c r="F2752">
        <v>40700</v>
      </c>
      <c r="G2752" t="s">
        <v>784</v>
      </c>
      <c r="I2752" t="s">
        <v>112</v>
      </c>
      <c r="J2752">
        <v>2026</v>
      </c>
      <c r="K2752">
        <v>5</v>
      </c>
      <c r="L2752" t="s">
        <v>95</v>
      </c>
      <c r="M2752">
        <v>191.26</v>
      </c>
      <c r="N2752">
        <v>1</v>
      </c>
      <c r="O2752">
        <v>191.26</v>
      </c>
      <c r="P2752" t="s">
        <v>96</v>
      </c>
    </row>
    <row r="2753" spans="1:17" hidden="1">
      <c r="A2753" t="s">
        <v>879</v>
      </c>
      <c r="B2753" t="s">
        <v>194</v>
      </c>
      <c r="C2753" t="s">
        <v>133</v>
      </c>
      <c r="D2753" t="s">
        <v>109</v>
      </c>
      <c r="E2753" t="s">
        <v>105</v>
      </c>
      <c r="F2753">
        <v>40700</v>
      </c>
      <c r="G2753" t="s">
        <v>784</v>
      </c>
      <c r="I2753" t="s">
        <v>134</v>
      </c>
      <c r="J2753">
        <v>2026</v>
      </c>
      <c r="K2753">
        <v>5</v>
      </c>
      <c r="L2753" t="s">
        <v>95</v>
      </c>
      <c r="M2753">
        <v>114.36</v>
      </c>
      <c r="N2753">
        <v>1</v>
      </c>
      <c r="O2753">
        <v>114.36</v>
      </c>
      <c r="P2753" t="s">
        <v>96</v>
      </c>
    </row>
    <row r="2754" spans="1:17" hidden="1">
      <c r="A2754" t="s">
        <v>879</v>
      </c>
      <c r="B2754" t="s">
        <v>195</v>
      </c>
      <c r="C2754" t="s">
        <v>133</v>
      </c>
      <c r="D2754" t="s">
        <v>109</v>
      </c>
      <c r="E2754" t="s">
        <v>92</v>
      </c>
      <c r="F2754">
        <v>40700</v>
      </c>
      <c r="G2754" t="s">
        <v>784</v>
      </c>
      <c r="I2754" t="s">
        <v>196</v>
      </c>
      <c r="J2754">
        <v>2026</v>
      </c>
      <c r="K2754">
        <v>5</v>
      </c>
      <c r="L2754" t="s">
        <v>95</v>
      </c>
      <c r="M2754">
        <v>125.55</v>
      </c>
      <c r="N2754">
        <v>1</v>
      </c>
      <c r="O2754">
        <v>125.55</v>
      </c>
      <c r="P2754" t="s">
        <v>96</v>
      </c>
    </row>
    <row r="2755" spans="1:17" hidden="1">
      <c r="A2755" t="s">
        <v>879</v>
      </c>
      <c r="B2755" t="s">
        <v>195</v>
      </c>
      <c r="C2755" t="s">
        <v>133</v>
      </c>
      <c r="D2755" t="s">
        <v>109</v>
      </c>
      <c r="E2755" t="s">
        <v>92</v>
      </c>
      <c r="F2755">
        <v>40700</v>
      </c>
      <c r="G2755" t="s">
        <v>784</v>
      </c>
      <c r="I2755" t="s">
        <v>197</v>
      </c>
      <c r="J2755">
        <v>2026</v>
      </c>
      <c r="K2755">
        <v>5</v>
      </c>
      <c r="L2755" t="s">
        <v>95</v>
      </c>
      <c r="M2755">
        <v>125.55</v>
      </c>
      <c r="N2755">
        <v>1</v>
      </c>
      <c r="O2755">
        <v>125.55</v>
      </c>
      <c r="P2755" t="s">
        <v>96</v>
      </c>
    </row>
    <row r="2756" spans="1:17" hidden="1">
      <c r="A2756" t="s">
        <v>879</v>
      </c>
      <c r="B2756" t="s">
        <v>195</v>
      </c>
      <c r="C2756" t="s">
        <v>133</v>
      </c>
      <c r="D2756" t="s">
        <v>109</v>
      </c>
      <c r="E2756" t="s">
        <v>105</v>
      </c>
      <c r="F2756">
        <v>40700</v>
      </c>
      <c r="G2756" t="s">
        <v>784</v>
      </c>
      <c r="I2756" t="s">
        <v>122</v>
      </c>
      <c r="J2756">
        <v>2026</v>
      </c>
      <c r="K2756">
        <v>5</v>
      </c>
      <c r="L2756" t="s">
        <v>95</v>
      </c>
      <c r="M2756">
        <v>54.08</v>
      </c>
      <c r="N2756">
        <v>1</v>
      </c>
      <c r="O2756">
        <v>54.08</v>
      </c>
      <c r="P2756" t="s">
        <v>96</v>
      </c>
    </row>
    <row r="2757" spans="1:17" hidden="1">
      <c r="A2757" t="s">
        <v>879</v>
      </c>
      <c r="B2757" t="s">
        <v>195</v>
      </c>
      <c r="C2757" t="s">
        <v>133</v>
      </c>
      <c r="D2757" t="s">
        <v>109</v>
      </c>
      <c r="E2757" t="s">
        <v>105</v>
      </c>
      <c r="F2757">
        <v>40700</v>
      </c>
      <c r="G2757" t="s">
        <v>784</v>
      </c>
      <c r="I2757" t="s">
        <v>123</v>
      </c>
      <c r="J2757">
        <v>2026</v>
      </c>
      <c r="K2757">
        <v>5</v>
      </c>
      <c r="L2757" t="s">
        <v>95</v>
      </c>
      <c r="M2757">
        <v>135.19999999999999</v>
      </c>
      <c r="N2757">
        <v>1</v>
      </c>
      <c r="O2757">
        <v>135.19999999999999</v>
      </c>
      <c r="P2757" t="s">
        <v>96</v>
      </c>
    </row>
    <row r="2758" spans="1:17" hidden="1">
      <c r="A2758" t="s">
        <v>879</v>
      </c>
      <c r="B2758" t="s">
        <v>195</v>
      </c>
      <c r="C2758" t="s">
        <v>133</v>
      </c>
      <c r="D2758" t="s">
        <v>109</v>
      </c>
      <c r="E2758" t="s">
        <v>106</v>
      </c>
      <c r="F2758">
        <v>40700</v>
      </c>
      <c r="G2758" t="s">
        <v>784</v>
      </c>
      <c r="I2758" t="s">
        <v>118</v>
      </c>
      <c r="J2758">
        <v>2026</v>
      </c>
      <c r="K2758">
        <v>5</v>
      </c>
      <c r="L2758" t="s">
        <v>95</v>
      </c>
      <c r="M2758">
        <v>231.78</v>
      </c>
      <c r="N2758">
        <v>1</v>
      </c>
      <c r="O2758">
        <v>231.78</v>
      </c>
      <c r="P2758" t="s">
        <v>96</v>
      </c>
    </row>
    <row r="2759" spans="1:17" hidden="1">
      <c r="A2759" t="s">
        <v>879</v>
      </c>
      <c r="B2759" t="s">
        <v>195</v>
      </c>
      <c r="C2759" t="s">
        <v>133</v>
      </c>
      <c r="D2759" t="s">
        <v>109</v>
      </c>
      <c r="E2759" t="s">
        <v>106</v>
      </c>
      <c r="F2759">
        <v>40700</v>
      </c>
      <c r="G2759" t="s">
        <v>784</v>
      </c>
      <c r="I2759" t="s">
        <v>112</v>
      </c>
      <c r="J2759">
        <v>2026</v>
      </c>
      <c r="K2759">
        <v>5</v>
      </c>
      <c r="L2759" t="s">
        <v>95</v>
      </c>
      <c r="M2759">
        <v>382.52</v>
      </c>
      <c r="N2759">
        <v>1</v>
      </c>
      <c r="O2759">
        <v>382.52</v>
      </c>
      <c r="P2759" t="s">
        <v>96</v>
      </c>
    </row>
    <row r="2760" spans="1:17" hidden="1">
      <c r="A2760" t="s">
        <v>879</v>
      </c>
      <c r="B2760" t="s">
        <v>198</v>
      </c>
      <c r="C2760" t="s">
        <v>133</v>
      </c>
      <c r="D2760" t="s">
        <v>109</v>
      </c>
      <c r="E2760" t="s">
        <v>106</v>
      </c>
      <c r="F2760">
        <v>40700</v>
      </c>
      <c r="G2760" t="s">
        <v>784</v>
      </c>
      <c r="I2760" t="s">
        <v>110</v>
      </c>
      <c r="J2760">
        <v>2026</v>
      </c>
      <c r="K2760">
        <v>5</v>
      </c>
      <c r="L2760" t="s">
        <v>95</v>
      </c>
      <c r="M2760">
        <v>95.63</v>
      </c>
      <c r="N2760">
        <v>1</v>
      </c>
      <c r="O2760">
        <v>95.63</v>
      </c>
      <c r="P2760" t="s">
        <v>96</v>
      </c>
    </row>
    <row r="2761" spans="1:17" hidden="1">
      <c r="A2761" t="s">
        <v>879</v>
      </c>
      <c r="B2761" t="s">
        <v>198</v>
      </c>
      <c r="C2761" t="s">
        <v>133</v>
      </c>
      <c r="D2761" t="s">
        <v>109</v>
      </c>
      <c r="E2761" t="s">
        <v>106</v>
      </c>
      <c r="F2761">
        <v>40700</v>
      </c>
      <c r="G2761" t="s">
        <v>784</v>
      </c>
      <c r="I2761" t="s">
        <v>112</v>
      </c>
      <c r="J2761">
        <v>2026</v>
      </c>
      <c r="K2761">
        <v>5</v>
      </c>
      <c r="L2761" t="s">
        <v>95</v>
      </c>
      <c r="M2761">
        <v>191.26</v>
      </c>
      <c r="N2761">
        <v>1</v>
      </c>
      <c r="O2761">
        <v>191.26</v>
      </c>
      <c r="P2761" t="s">
        <v>96</v>
      </c>
    </row>
    <row r="2762" spans="1:17" hidden="1">
      <c r="A2762" t="s">
        <v>879</v>
      </c>
      <c r="B2762" t="s">
        <v>199</v>
      </c>
      <c r="C2762" t="s">
        <v>133</v>
      </c>
      <c r="D2762" t="s">
        <v>109</v>
      </c>
      <c r="E2762" t="s">
        <v>103</v>
      </c>
      <c r="F2762">
        <v>40700</v>
      </c>
      <c r="G2762" t="s">
        <v>784</v>
      </c>
      <c r="I2762" t="s">
        <v>120</v>
      </c>
      <c r="J2762">
        <v>2026</v>
      </c>
      <c r="K2762">
        <v>5</v>
      </c>
      <c r="L2762" t="s">
        <v>95</v>
      </c>
      <c r="M2762">
        <v>132.19</v>
      </c>
      <c r="N2762">
        <v>1</v>
      </c>
      <c r="O2762">
        <v>132.19</v>
      </c>
      <c r="P2762" t="s">
        <v>96</v>
      </c>
      <c r="Q2762">
        <v>1</v>
      </c>
    </row>
    <row r="2763" spans="1:17" hidden="1">
      <c r="A2763" t="s">
        <v>879</v>
      </c>
      <c r="B2763" t="s">
        <v>199</v>
      </c>
      <c r="C2763" t="s">
        <v>133</v>
      </c>
      <c r="D2763" t="s">
        <v>109</v>
      </c>
      <c r="E2763" t="s">
        <v>106</v>
      </c>
      <c r="F2763">
        <v>40700</v>
      </c>
      <c r="G2763" t="s">
        <v>784</v>
      </c>
      <c r="I2763" t="s">
        <v>110</v>
      </c>
      <c r="J2763">
        <v>2026</v>
      </c>
      <c r="K2763">
        <v>5</v>
      </c>
      <c r="L2763" t="s">
        <v>95</v>
      </c>
      <c r="M2763">
        <v>95.63</v>
      </c>
      <c r="N2763">
        <v>1</v>
      </c>
      <c r="O2763">
        <v>95.63</v>
      </c>
      <c r="P2763" t="s">
        <v>96</v>
      </c>
    </row>
    <row r="2764" spans="1:17" hidden="1">
      <c r="A2764" t="s">
        <v>879</v>
      </c>
      <c r="B2764" t="s">
        <v>199</v>
      </c>
      <c r="C2764" t="s">
        <v>133</v>
      </c>
      <c r="D2764" t="s">
        <v>109</v>
      </c>
      <c r="E2764" t="s">
        <v>92</v>
      </c>
      <c r="F2764">
        <v>40700</v>
      </c>
      <c r="G2764" t="s">
        <v>784</v>
      </c>
      <c r="I2764" t="s">
        <v>200</v>
      </c>
      <c r="J2764">
        <v>2026</v>
      </c>
      <c r="K2764">
        <v>5</v>
      </c>
      <c r="L2764" t="s">
        <v>95</v>
      </c>
      <c r="M2764">
        <v>44.58</v>
      </c>
      <c r="N2764">
        <v>1</v>
      </c>
      <c r="O2764">
        <v>44.58</v>
      </c>
      <c r="P2764" t="s">
        <v>96</v>
      </c>
    </row>
    <row r="2765" spans="1:17" hidden="1">
      <c r="A2765" t="s">
        <v>879</v>
      </c>
      <c r="B2765" t="s">
        <v>199</v>
      </c>
      <c r="C2765" t="s">
        <v>133</v>
      </c>
      <c r="D2765" t="s">
        <v>109</v>
      </c>
      <c r="E2765" t="s">
        <v>105</v>
      </c>
      <c r="F2765">
        <v>40700</v>
      </c>
      <c r="G2765" t="s">
        <v>784</v>
      </c>
      <c r="I2765" t="s">
        <v>122</v>
      </c>
      <c r="J2765">
        <v>2026</v>
      </c>
      <c r="K2765">
        <v>5</v>
      </c>
      <c r="L2765" t="s">
        <v>95</v>
      </c>
      <c r="M2765">
        <v>54.08</v>
      </c>
      <c r="N2765">
        <v>1</v>
      </c>
      <c r="O2765">
        <v>54.08</v>
      </c>
      <c r="P2765" t="s">
        <v>96</v>
      </c>
    </row>
    <row r="2766" spans="1:17" hidden="1">
      <c r="A2766" t="s">
        <v>879</v>
      </c>
      <c r="B2766" t="s">
        <v>199</v>
      </c>
      <c r="C2766" t="s">
        <v>133</v>
      </c>
      <c r="D2766" t="s">
        <v>109</v>
      </c>
      <c r="E2766" t="s">
        <v>105</v>
      </c>
      <c r="F2766">
        <v>40700</v>
      </c>
      <c r="G2766" t="s">
        <v>784</v>
      </c>
      <c r="I2766" t="s">
        <v>123</v>
      </c>
      <c r="J2766">
        <v>2026</v>
      </c>
      <c r="K2766">
        <v>5</v>
      </c>
      <c r="L2766" t="s">
        <v>95</v>
      </c>
      <c r="M2766">
        <v>135.19999999999999</v>
      </c>
      <c r="N2766">
        <v>1</v>
      </c>
      <c r="O2766">
        <v>135.19999999999999</v>
      </c>
      <c r="P2766" t="s">
        <v>96</v>
      </c>
    </row>
    <row r="2767" spans="1:17" hidden="1">
      <c r="A2767" t="s">
        <v>879</v>
      </c>
      <c r="B2767" t="s">
        <v>199</v>
      </c>
      <c r="C2767" t="s">
        <v>133</v>
      </c>
      <c r="D2767" t="s">
        <v>109</v>
      </c>
      <c r="E2767" t="s">
        <v>106</v>
      </c>
      <c r="F2767">
        <v>40700</v>
      </c>
      <c r="G2767" t="s">
        <v>784</v>
      </c>
      <c r="I2767" t="s">
        <v>118</v>
      </c>
      <c r="J2767">
        <v>2026</v>
      </c>
      <c r="K2767">
        <v>5</v>
      </c>
      <c r="L2767" t="s">
        <v>95</v>
      </c>
      <c r="M2767">
        <v>115.89</v>
      </c>
      <c r="N2767">
        <v>1</v>
      </c>
      <c r="O2767">
        <v>115.89</v>
      </c>
      <c r="P2767" t="s">
        <v>96</v>
      </c>
    </row>
    <row r="2768" spans="1:17" hidden="1">
      <c r="A2768" t="s">
        <v>879</v>
      </c>
      <c r="B2768" t="s">
        <v>199</v>
      </c>
      <c r="C2768" t="s">
        <v>133</v>
      </c>
      <c r="D2768" t="s">
        <v>109</v>
      </c>
      <c r="E2768" t="s">
        <v>106</v>
      </c>
      <c r="F2768">
        <v>40700</v>
      </c>
      <c r="G2768" t="s">
        <v>784</v>
      </c>
      <c r="I2768" t="s">
        <v>112</v>
      </c>
      <c r="J2768">
        <v>2026</v>
      </c>
      <c r="K2768">
        <v>5</v>
      </c>
      <c r="L2768" t="s">
        <v>95</v>
      </c>
      <c r="M2768">
        <v>286.89</v>
      </c>
      <c r="N2768">
        <v>1</v>
      </c>
      <c r="O2768">
        <v>286.89</v>
      </c>
      <c r="P2768" t="s">
        <v>96</v>
      </c>
    </row>
    <row r="2769" spans="1:17" hidden="1">
      <c r="A2769" t="s">
        <v>879</v>
      </c>
      <c r="B2769" t="s">
        <v>201</v>
      </c>
      <c r="C2769" t="s">
        <v>133</v>
      </c>
      <c r="D2769" t="s">
        <v>109</v>
      </c>
      <c r="E2769" t="s">
        <v>106</v>
      </c>
      <c r="F2769">
        <v>40700</v>
      </c>
      <c r="G2769" t="s">
        <v>784</v>
      </c>
      <c r="I2769" t="s">
        <v>146</v>
      </c>
      <c r="J2769">
        <v>2026</v>
      </c>
      <c r="K2769">
        <v>5</v>
      </c>
      <c r="L2769" t="s">
        <v>95</v>
      </c>
      <c r="M2769">
        <v>101.41</v>
      </c>
      <c r="N2769">
        <v>1</v>
      </c>
      <c r="O2769">
        <v>101.41</v>
      </c>
      <c r="P2769" t="s">
        <v>96</v>
      </c>
    </row>
    <row r="2770" spans="1:17" hidden="1">
      <c r="A2770" t="s">
        <v>879</v>
      </c>
      <c r="B2770" t="s">
        <v>201</v>
      </c>
      <c r="C2770" t="s">
        <v>133</v>
      </c>
      <c r="D2770" t="s">
        <v>109</v>
      </c>
      <c r="E2770" t="s">
        <v>106</v>
      </c>
      <c r="F2770">
        <v>40700</v>
      </c>
      <c r="G2770" t="s">
        <v>784</v>
      </c>
      <c r="I2770" t="s">
        <v>112</v>
      </c>
      <c r="J2770">
        <v>2026</v>
      </c>
      <c r="K2770">
        <v>5</v>
      </c>
      <c r="L2770" t="s">
        <v>95</v>
      </c>
      <c r="M2770">
        <v>669.41</v>
      </c>
      <c r="N2770">
        <v>1</v>
      </c>
      <c r="O2770">
        <v>669.41</v>
      </c>
      <c r="P2770" t="s">
        <v>96</v>
      </c>
    </row>
    <row r="2771" spans="1:17" hidden="1">
      <c r="A2771" t="s">
        <v>879</v>
      </c>
      <c r="B2771" t="s">
        <v>202</v>
      </c>
      <c r="C2771" t="s">
        <v>133</v>
      </c>
      <c r="D2771" t="s">
        <v>109</v>
      </c>
      <c r="E2771" t="s">
        <v>103</v>
      </c>
      <c r="F2771">
        <v>40700</v>
      </c>
      <c r="G2771" t="s">
        <v>784</v>
      </c>
      <c r="I2771" t="s">
        <v>120</v>
      </c>
      <c r="J2771">
        <v>2026</v>
      </c>
      <c r="K2771">
        <v>5</v>
      </c>
      <c r="L2771" t="s">
        <v>95</v>
      </c>
      <c r="M2771">
        <v>83.39</v>
      </c>
      <c r="N2771">
        <v>1</v>
      </c>
      <c r="O2771">
        <v>83.39</v>
      </c>
      <c r="P2771" t="s">
        <v>96</v>
      </c>
      <c r="Q2771">
        <v>1</v>
      </c>
    </row>
    <row r="2772" spans="1:17" hidden="1">
      <c r="A2772" t="s">
        <v>879</v>
      </c>
      <c r="B2772" t="s">
        <v>202</v>
      </c>
      <c r="C2772" t="s">
        <v>133</v>
      </c>
      <c r="D2772" t="s">
        <v>109</v>
      </c>
      <c r="E2772" t="s">
        <v>103</v>
      </c>
      <c r="F2772">
        <v>40700</v>
      </c>
      <c r="G2772" t="s">
        <v>784</v>
      </c>
      <c r="I2772" t="s">
        <v>130</v>
      </c>
      <c r="J2772">
        <v>2026</v>
      </c>
      <c r="K2772">
        <v>5</v>
      </c>
      <c r="L2772" t="s">
        <v>95</v>
      </c>
      <c r="M2772">
        <v>269.89</v>
      </c>
      <c r="N2772">
        <v>1</v>
      </c>
      <c r="O2772">
        <v>269.89</v>
      </c>
      <c r="P2772" t="s">
        <v>96</v>
      </c>
      <c r="Q2772">
        <v>1</v>
      </c>
    </row>
    <row r="2773" spans="1:17" hidden="1">
      <c r="A2773" t="s">
        <v>879</v>
      </c>
      <c r="B2773" t="s">
        <v>202</v>
      </c>
      <c r="C2773" t="s">
        <v>133</v>
      </c>
      <c r="D2773" t="s">
        <v>109</v>
      </c>
      <c r="E2773" t="s">
        <v>92</v>
      </c>
      <c r="F2773">
        <v>40700</v>
      </c>
      <c r="G2773" t="s">
        <v>784</v>
      </c>
      <c r="I2773" t="s">
        <v>203</v>
      </c>
      <c r="J2773">
        <v>2026</v>
      </c>
      <c r="K2773">
        <v>5</v>
      </c>
      <c r="L2773" t="s">
        <v>95</v>
      </c>
      <c r="M2773">
        <v>177.58</v>
      </c>
      <c r="N2773">
        <v>1</v>
      </c>
      <c r="O2773">
        <v>177.58</v>
      </c>
      <c r="P2773" t="s">
        <v>96</v>
      </c>
      <c r="Q2773">
        <v>1</v>
      </c>
    </row>
    <row r="2774" spans="1:17" hidden="1">
      <c r="A2774" t="s">
        <v>879</v>
      </c>
      <c r="B2774" t="s">
        <v>202</v>
      </c>
      <c r="C2774" t="s">
        <v>133</v>
      </c>
      <c r="D2774" t="s">
        <v>109</v>
      </c>
      <c r="E2774" t="s">
        <v>92</v>
      </c>
      <c r="F2774">
        <v>40700</v>
      </c>
      <c r="G2774" t="s">
        <v>784</v>
      </c>
      <c r="I2774" t="s">
        <v>196</v>
      </c>
      <c r="J2774">
        <v>2026</v>
      </c>
      <c r="K2774">
        <v>5</v>
      </c>
      <c r="L2774" t="s">
        <v>95</v>
      </c>
      <c r="M2774">
        <v>125.55</v>
      </c>
      <c r="N2774">
        <v>1</v>
      </c>
      <c r="O2774">
        <v>125.55</v>
      </c>
      <c r="P2774" t="s">
        <v>96</v>
      </c>
    </row>
    <row r="2775" spans="1:17" hidden="1">
      <c r="A2775" t="s">
        <v>879</v>
      </c>
      <c r="B2775" t="s">
        <v>202</v>
      </c>
      <c r="C2775" t="s">
        <v>133</v>
      </c>
      <c r="D2775" t="s">
        <v>109</v>
      </c>
      <c r="E2775" t="s">
        <v>92</v>
      </c>
      <c r="F2775">
        <v>40700</v>
      </c>
      <c r="G2775" t="s">
        <v>784</v>
      </c>
      <c r="I2775" t="s">
        <v>204</v>
      </c>
      <c r="J2775">
        <v>2026</v>
      </c>
      <c r="K2775">
        <v>5</v>
      </c>
      <c r="L2775" t="s">
        <v>95</v>
      </c>
      <c r="M2775">
        <v>125.55</v>
      </c>
      <c r="N2775">
        <v>1</v>
      </c>
      <c r="O2775">
        <v>125.55</v>
      </c>
      <c r="P2775" t="s">
        <v>96</v>
      </c>
    </row>
    <row r="2776" spans="1:17" hidden="1">
      <c r="A2776" t="s">
        <v>879</v>
      </c>
      <c r="B2776" t="s">
        <v>202</v>
      </c>
      <c r="C2776" t="s">
        <v>133</v>
      </c>
      <c r="D2776" t="s">
        <v>109</v>
      </c>
      <c r="E2776" t="s">
        <v>92</v>
      </c>
      <c r="F2776">
        <v>40700</v>
      </c>
      <c r="G2776" t="s">
        <v>784</v>
      </c>
      <c r="I2776" t="s">
        <v>197</v>
      </c>
      <c r="J2776">
        <v>2026</v>
      </c>
      <c r="K2776">
        <v>5</v>
      </c>
      <c r="L2776" t="s">
        <v>95</v>
      </c>
      <c r="M2776">
        <v>125.55</v>
      </c>
      <c r="N2776">
        <v>1</v>
      </c>
      <c r="O2776">
        <v>125.55</v>
      </c>
      <c r="P2776" t="s">
        <v>96</v>
      </c>
    </row>
    <row r="2777" spans="1:17" hidden="1">
      <c r="A2777" t="s">
        <v>879</v>
      </c>
      <c r="B2777" t="s">
        <v>202</v>
      </c>
      <c r="C2777" t="s">
        <v>133</v>
      </c>
      <c r="D2777" t="s">
        <v>109</v>
      </c>
      <c r="E2777" t="s">
        <v>92</v>
      </c>
      <c r="F2777">
        <v>40700</v>
      </c>
      <c r="G2777" t="s">
        <v>784</v>
      </c>
      <c r="I2777" t="s">
        <v>205</v>
      </c>
      <c r="J2777">
        <v>2026</v>
      </c>
      <c r="K2777">
        <v>5</v>
      </c>
      <c r="L2777" t="s">
        <v>95</v>
      </c>
      <c r="M2777">
        <v>101.41</v>
      </c>
      <c r="N2777">
        <v>1</v>
      </c>
      <c r="O2777">
        <v>101.41</v>
      </c>
      <c r="P2777" t="s">
        <v>96</v>
      </c>
    </row>
    <row r="2778" spans="1:17" hidden="1">
      <c r="A2778" t="s">
        <v>879</v>
      </c>
      <c r="B2778" t="s">
        <v>202</v>
      </c>
      <c r="C2778" t="s">
        <v>133</v>
      </c>
      <c r="D2778" t="s">
        <v>109</v>
      </c>
      <c r="E2778" t="s">
        <v>106</v>
      </c>
      <c r="F2778">
        <v>40700</v>
      </c>
      <c r="G2778" t="s">
        <v>784</v>
      </c>
      <c r="I2778" t="s">
        <v>118</v>
      </c>
      <c r="J2778">
        <v>2026</v>
      </c>
      <c r="K2778">
        <v>5</v>
      </c>
      <c r="L2778" t="s">
        <v>95</v>
      </c>
      <c r="M2778">
        <v>463.56</v>
      </c>
      <c r="N2778">
        <v>1</v>
      </c>
      <c r="O2778">
        <v>463.56</v>
      </c>
      <c r="P2778" t="s">
        <v>96</v>
      </c>
    </row>
    <row r="2779" spans="1:17" hidden="1">
      <c r="A2779" t="s">
        <v>879</v>
      </c>
      <c r="B2779" t="s">
        <v>202</v>
      </c>
      <c r="C2779" t="s">
        <v>133</v>
      </c>
      <c r="D2779" t="s">
        <v>109</v>
      </c>
      <c r="E2779" t="s">
        <v>106</v>
      </c>
      <c r="F2779">
        <v>40700</v>
      </c>
      <c r="G2779" t="s">
        <v>784</v>
      </c>
      <c r="I2779" t="s">
        <v>143</v>
      </c>
      <c r="J2779">
        <v>2026</v>
      </c>
      <c r="K2779">
        <v>5</v>
      </c>
      <c r="L2779" t="s">
        <v>95</v>
      </c>
      <c r="M2779">
        <v>95.63</v>
      </c>
      <c r="N2779">
        <v>1</v>
      </c>
      <c r="O2779">
        <v>95.63</v>
      </c>
      <c r="P2779" t="s">
        <v>96</v>
      </c>
    </row>
    <row r="2780" spans="1:17" hidden="1">
      <c r="A2780" t="s">
        <v>879</v>
      </c>
      <c r="B2780" t="s">
        <v>202</v>
      </c>
      <c r="C2780" t="s">
        <v>133</v>
      </c>
      <c r="D2780" t="s">
        <v>109</v>
      </c>
      <c r="E2780" t="s">
        <v>106</v>
      </c>
      <c r="F2780">
        <v>40700</v>
      </c>
      <c r="G2780" t="s">
        <v>784</v>
      </c>
      <c r="I2780" t="s">
        <v>112</v>
      </c>
      <c r="J2780">
        <v>2026</v>
      </c>
      <c r="K2780">
        <v>5</v>
      </c>
      <c r="L2780" t="s">
        <v>95</v>
      </c>
      <c r="M2780">
        <v>191.26</v>
      </c>
      <c r="N2780">
        <v>1</v>
      </c>
      <c r="O2780">
        <v>191.26</v>
      </c>
      <c r="P2780" t="s">
        <v>96</v>
      </c>
    </row>
    <row r="2781" spans="1:17" hidden="1">
      <c r="A2781" t="s">
        <v>879</v>
      </c>
      <c r="B2781" t="s">
        <v>202</v>
      </c>
      <c r="C2781" t="s">
        <v>133</v>
      </c>
      <c r="D2781" t="s">
        <v>109</v>
      </c>
      <c r="E2781" t="s">
        <v>106</v>
      </c>
      <c r="F2781">
        <v>40700</v>
      </c>
      <c r="G2781" t="s">
        <v>784</v>
      </c>
      <c r="I2781" t="s">
        <v>163</v>
      </c>
      <c r="J2781">
        <v>2026</v>
      </c>
      <c r="K2781">
        <v>5</v>
      </c>
      <c r="L2781" t="s">
        <v>95</v>
      </c>
      <c r="M2781">
        <v>173.82</v>
      </c>
      <c r="N2781">
        <v>1</v>
      </c>
      <c r="O2781">
        <v>173.82</v>
      </c>
      <c r="P2781" t="s">
        <v>96</v>
      </c>
    </row>
    <row r="2782" spans="1:17" hidden="1">
      <c r="A2782" t="s">
        <v>879</v>
      </c>
      <c r="B2782" t="s">
        <v>206</v>
      </c>
      <c r="C2782" t="s">
        <v>133</v>
      </c>
      <c r="D2782" t="s">
        <v>109</v>
      </c>
      <c r="E2782" t="s">
        <v>105</v>
      </c>
      <c r="F2782">
        <v>40700</v>
      </c>
      <c r="G2782" t="s">
        <v>784</v>
      </c>
      <c r="I2782" t="s">
        <v>122</v>
      </c>
      <c r="J2782">
        <v>2026</v>
      </c>
      <c r="K2782">
        <v>5</v>
      </c>
      <c r="L2782" t="s">
        <v>95</v>
      </c>
      <c r="M2782">
        <v>54.08</v>
      </c>
      <c r="N2782">
        <v>1</v>
      </c>
      <c r="O2782">
        <v>54.08</v>
      </c>
      <c r="P2782" t="s">
        <v>96</v>
      </c>
    </row>
    <row r="2783" spans="1:17" hidden="1">
      <c r="A2783" t="s">
        <v>879</v>
      </c>
      <c r="B2783" t="s">
        <v>206</v>
      </c>
      <c r="C2783" t="s">
        <v>133</v>
      </c>
      <c r="D2783" t="s">
        <v>109</v>
      </c>
      <c r="E2783" t="s">
        <v>105</v>
      </c>
      <c r="F2783">
        <v>40700</v>
      </c>
      <c r="G2783" t="s">
        <v>784</v>
      </c>
      <c r="I2783" t="s">
        <v>123</v>
      </c>
      <c r="J2783">
        <v>2026</v>
      </c>
      <c r="K2783">
        <v>5</v>
      </c>
      <c r="L2783" t="s">
        <v>95</v>
      </c>
      <c r="M2783">
        <v>135.19999999999999</v>
      </c>
      <c r="N2783">
        <v>1</v>
      </c>
      <c r="O2783">
        <v>135.19999999999999</v>
      </c>
      <c r="P2783" t="s">
        <v>96</v>
      </c>
    </row>
    <row r="2784" spans="1:17" hidden="1">
      <c r="A2784" t="s">
        <v>879</v>
      </c>
      <c r="B2784" t="s">
        <v>206</v>
      </c>
      <c r="C2784" t="s">
        <v>133</v>
      </c>
      <c r="D2784" t="s">
        <v>109</v>
      </c>
      <c r="E2784" t="s">
        <v>106</v>
      </c>
      <c r="F2784">
        <v>40700</v>
      </c>
      <c r="G2784" t="s">
        <v>784</v>
      </c>
      <c r="I2784" t="s">
        <v>118</v>
      </c>
      <c r="J2784">
        <v>2026</v>
      </c>
      <c r="K2784">
        <v>5</v>
      </c>
      <c r="L2784" t="s">
        <v>95</v>
      </c>
      <c r="M2784">
        <v>115.89</v>
      </c>
      <c r="N2784">
        <v>1</v>
      </c>
      <c r="O2784">
        <v>115.89</v>
      </c>
      <c r="P2784" t="s">
        <v>96</v>
      </c>
    </row>
    <row r="2785" spans="1:17" hidden="1">
      <c r="A2785" t="s">
        <v>879</v>
      </c>
      <c r="B2785" t="s">
        <v>206</v>
      </c>
      <c r="C2785" t="s">
        <v>133</v>
      </c>
      <c r="D2785" t="s">
        <v>109</v>
      </c>
      <c r="E2785" t="s">
        <v>106</v>
      </c>
      <c r="F2785">
        <v>40700</v>
      </c>
      <c r="G2785" t="s">
        <v>784</v>
      </c>
      <c r="I2785" t="s">
        <v>112</v>
      </c>
      <c r="J2785">
        <v>2026</v>
      </c>
      <c r="K2785">
        <v>5</v>
      </c>
      <c r="L2785" t="s">
        <v>95</v>
      </c>
      <c r="M2785">
        <v>191.26</v>
      </c>
      <c r="N2785">
        <v>1</v>
      </c>
      <c r="O2785">
        <v>191.26</v>
      </c>
      <c r="P2785" t="s">
        <v>96</v>
      </c>
    </row>
    <row r="2786" spans="1:17" hidden="1">
      <c r="A2786" t="s">
        <v>879</v>
      </c>
      <c r="B2786" t="s">
        <v>207</v>
      </c>
      <c r="C2786" t="s">
        <v>133</v>
      </c>
      <c r="D2786" t="s">
        <v>109</v>
      </c>
      <c r="E2786" t="s">
        <v>103</v>
      </c>
      <c r="F2786">
        <v>40700</v>
      </c>
      <c r="G2786" t="s">
        <v>784</v>
      </c>
      <c r="I2786" t="s">
        <v>130</v>
      </c>
      <c r="J2786">
        <v>2026</v>
      </c>
      <c r="K2786">
        <v>5</v>
      </c>
      <c r="L2786" t="s">
        <v>95</v>
      </c>
      <c r="M2786">
        <v>992.67</v>
      </c>
      <c r="N2786">
        <v>1</v>
      </c>
      <c r="O2786">
        <v>992.67</v>
      </c>
      <c r="P2786" t="s">
        <v>96</v>
      </c>
      <c r="Q2786">
        <v>1</v>
      </c>
    </row>
    <row r="2787" spans="1:17" hidden="1">
      <c r="A2787" t="s">
        <v>879</v>
      </c>
      <c r="B2787" t="s">
        <v>207</v>
      </c>
      <c r="C2787" t="s">
        <v>133</v>
      </c>
      <c r="D2787" t="s">
        <v>109</v>
      </c>
      <c r="E2787" t="s">
        <v>92</v>
      </c>
      <c r="F2787">
        <v>40700</v>
      </c>
      <c r="G2787" t="s">
        <v>784</v>
      </c>
      <c r="I2787" t="s">
        <v>203</v>
      </c>
      <c r="J2787">
        <v>2026</v>
      </c>
      <c r="K2787">
        <v>5</v>
      </c>
      <c r="L2787" t="s">
        <v>95</v>
      </c>
      <c r="M2787">
        <v>532.74</v>
      </c>
      <c r="N2787">
        <v>1</v>
      </c>
      <c r="O2787">
        <v>532.74</v>
      </c>
      <c r="P2787" t="s">
        <v>96</v>
      </c>
      <c r="Q2787">
        <v>1</v>
      </c>
    </row>
    <row r="2788" spans="1:17" hidden="1">
      <c r="A2788" t="s">
        <v>879</v>
      </c>
      <c r="B2788" t="s">
        <v>207</v>
      </c>
      <c r="C2788" t="s">
        <v>133</v>
      </c>
      <c r="D2788" t="s">
        <v>109</v>
      </c>
      <c r="E2788" t="s">
        <v>104</v>
      </c>
      <c r="F2788">
        <v>40700</v>
      </c>
      <c r="G2788" t="s">
        <v>784</v>
      </c>
      <c r="I2788" t="s">
        <v>171</v>
      </c>
      <c r="J2788">
        <v>2026</v>
      </c>
      <c r="K2788">
        <v>5</v>
      </c>
      <c r="L2788" t="s">
        <v>95</v>
      </c>
      <c r="M2788">
        <v>367.5</v>
      </c>
      <c r="N2788">
        <v>1</v>
      </c>
      <c r="O2788">
        <v>367.5</v>
      </c>
      <c r="P2788" t="s">
        <v>96</v>
      </c>
    </row>
    <row r="2789" spans="1:17" hidden="1">
      <c r="A2789" t="s">
        <v>879</v>
      </c>
      <c r="B2789" t="s">
        <v>207</v>
      </c>
      <c r="C2789" t="s">
        <v>133</v>
      </c>
      <c r="D2789" t="s">
        <v>109</v>
      </c>
      <c r="E2789" t="s">
        <v>104</v>
      </c>
      <c r="F2789">
        <v>40700</v>
      </c>
      <c r="G2789" t="s">
        <v>784</v>
      </c>
      <c r="I2789" t="s">
        <v>172</v>
      </c>
      <c r="J2789">
        <v>2026</v>
      </c>
      <c r="K2789">
        <v>5</v>
      </c>
      <c r="L2789" t="s">
        <v>95</v>
      </c>
      <c r="M2789">
        <v>50.5</v>
      </c>
      <c r="N2789">
        <v>1</v>
      </c>
      <c r="O2789">
        <v>50.5</v>
      </c>
      <c r="P2789" t="s">
        <v>96</v>
      </c>
    </row>
    <row r="2790" spans="1:17" hidden="1">
      <c r="A2790" t="s">
        <v>879</v>
      </c>
      <c r="B2790" t="s">
        <v>207</v>
      </c>
      <c r="C2790" t="s">
        <v>133</v>
      </c>
      <c r="D2790" t="s">
        <v>109</v>
      </c>
      <c r="E2790" t="s">
        <v>104</v>
      </c>
      <c r="F2790">
        <v>40700</v>
      </c>
      <c r="G2790" t="s">
        <v>784</v>
      </c>
      <c r="I2790" t="s">
        <v>173</v>
      </c>
      <c r="J2790">
        <v>2026</v>
      </c>
      <c r="K2790">
        <v>5</v>
      </c>
      <c r="L2790" t="s">
        <v>95</v>
      </c>
      <c r="M2790">
        <v>4539.42</v>
      </c>
      <c r="N2790">
        <v>1</v>
      </c>
      <c r="O2790">
        <v>4539.42</v>
      </c>
      <c r="P2790" t="s">
        <v>96</v>
      </c>
    </row>
    <row r="2791" spans="1:17" hidden="1">
      <c r="A2791" t="s">
        <v>879</v>
      </c>
      <c r="B2791" t="s">
        <v>207</v>
      </c>
      <c r="C2791" t="s">
        <v>133</v>
      </c>
      <c r="D2791" t="s">
        <v>109</v>
      </c>
      <c r="E2791" t="s">
        <v>92</v>
      </c>
      <c r="F2791">
        <v>40700</v>
      </c>
      <c r="G2791" t="s">
        <v>784</v>
      </c>
      <c r="I2791" t="s">
        <v>204</v>
      </c>
      <c r="J2791">
        <v>2026</v>
      </c>
      <c r="K2791">
        <v>5</v>
      </c>
      <c r="L2791" t="s">
        <v>95</v>
      </c>
      <c r="M2791">
        <v>376.65</v>
      </c>
      <c r="N2791">
        <v>1</v>
      </c>
      <c r="O2791">
        <v>376.65</v>
      </c>
      <c r="P2791" t="s">
        <v>96</v>
      </c>
    </row>
    <row r="2792" spans="1:17" hidden="1">
      <c r="A2792" t="s">
        <v>879</v>
      </c>
      <c r="B2792" t="s">
        <v>207</v>
      </c>
      <c r="C2792" t="s">
        <v>133</v>
      </c>
      <c r="D2792" t="s">
        <v>109</v>
      </c>
      <c r="E2792" t="s">
        <v>106</v>
      </c>
      <c r="F2792">
        <v>40700</v>
      </c>
      <c r="G2792" t="s">
        <v>784</v>
      </c>
      <c r="I2792" t="s">
        <v>118</v>
      </c>
      <c r="J2792">
        <v>2026</v>
      </c>
      <c r="K2792">
        <v>5</v>
      </c>
      <c r="L2792" t="s">
        <v>95</v>
      </c>
      <c r="M2792">
        <v>579.45000000000005</v>
      </c>
      <c r="N2792">
        <v>1</v>
      </c>
      <c r="O2792">
        <v>579.45000000000005</v>
      </c>
      <c r="P2792" t="s">
        <v>96</v>
      </c>
    </row>
    <row r="2793" spans="1:17" hidden="1">
      <c r="A2793" t="s">
        <v>879</v>
      </c>
      <c r="B2793" t="s">
        <v>207</v>
      </c>
      <c r="C2793" t="s">
        <v>133</v>
      </c>
      <c r="D2793" t="s">
        <v>109</v>
      </c>
      <c r="E2793" t="s">
        <v>106</v>
      </c>
      <c r="F2793">
        <v>40700</v>
      </c>
      <c r="G2793" t="s">
        <v>784</v>
      </c>
      <c r="I2793" t="s">
        <v>143</v>
      </c>
      <c r="J2793">
        <v>2026</v>
      </c>
      <c r="K2793">
        <v>5</v>
      </c>
      <c r="L2793" t="s">
        <v>95</v>
      </c>
      <c r="M2793">
        <v>95.63</v>
      </c>
      <c r="N2793">
        <v>1</v>
      </c>
      <c r="O2793">
        <v>95.63</v>
      </c>
      <c r="P2793" t="s">
        <v>96</v>
      </c>
    </row>
    <row r="2794" spans="1:17" hidden="1">
      <c r="A2794" t="s">
        <v>879</v>
      </c>
      <c r="B2794" t="s">
        <v>207</v>
      </c>
      <c r="C2794" t="s">
        <v>133</v>
      </c>
      <c r="D2794" t="s">
        <v>109</v>
      </c>
      <c r="E2794" t="s">
        <v>106</v>
      </c>
      <c r="F2794">
        <v>40700</v>
      </c>
      <c r="G2794" t="s">
        <v>784</v>
      </c>
      <c r="I2794" t="s">
        <v>112</v>
      </c>
      <c r="J2794">
        <v>2026</v>
      </c>
      <c r="K2794">
        <v>5</v>
      </c>
      <c r="L2794" t="s">
        <v>95</v>
      </c>
      <c r="M2794">
        <v>382.52</v>
      </c>
      <c r="N2794">
        <v>1</v>
      </c>
      <c r="O2794">
        <v>382.52</v>
      </c>
      <c r="P2794" t="s">
        <v>96</v>
      </c>
    </row>
    <row r="2795" spans="1:17" hidden="1">
      <c r="A2795" t="s">
        <v>879</v>
      </c>
      <c r="B2795" t="s">
        <v>207</v>
      </c>
      <c r="C2795" t="s">
        <v>133</v>
      </c>
      <c r="D2795" t="s">
        <v>109</v>
      </c>
      <c r="E2795" t="s">
        <v>106</v>
      </c>
      <c r="F2795">
        <v>40700</v>
      </c>
      <c r="G2795" t="s">
        <v>784</v>
      </c>
      <c r="I2795" t="s">
        <v>163</v>
      </c>
      <c r="J2795">
        <v>2026</v>
      </c>
      <c r="K2795">
        <v>5</v>
      </c>
      <c r="L2795" t="s">
        <v>95</v>
      </c>
      <c r="M2795">
        <v>521.46</v>
      </c>
      <c r="N2795">
        <v>1</v>
      </c>
      <c r="O2795">
        <v>521.46</v>
      </c>
      <c r="P2795" t="s">
        <v>96</v>
      </c>
    </row>
    <row r="2796" spans="1:17" hidden="1">
      <c r="A2796" t="s">
        <v>879</v>
      </c>
      <c r="B2796" t="s">
        <v>208</v>
      </c>
      <c r="C2796" t="s">
        <v>133</v>
      </c>
      <c r="D2796" t="s">
        <v>109</v>
      </c>
      <c r="E2796" t="s">
        <v>103</v>
      </c>
      <c r="F2796">
        <v>40700</v>
      </c>
      <c r="G2796" t="s">
        <v>784</v>
      </c>
      <c r="I2796" t="s">
        <v>120</v>
      </c>
      <c r="J2796">
        <v>2026</v>
      </c>
      <c r="K2796">
        <v>5</v>
      </c>
      <c r="L2796" t="s">
        <v>95</v>
      </c>
      <c r="M2796">
        <v>83.39</v>
      </c>
      <c r="N2796">
        <v>1</v>
      </c>
      <c r="O2796">
        <v>83.39</v>
      </c>
      <c r="P2796" t="s">
        <v>96</v>
      </c>
      <c r="Q2796">
        <v>1</v>
      </c>
    </row>
    <row r="2797" spans="1:17" hidden="1">
      <c r="A2797" t="s">
        <v>879</v>
      </c>
      <c r="B2797" t="s">
        <v>208</v>
      </c>
      <c r="C2797" t="s">
        <v>133</v>
      </c>
      <c r="D2797" t="s">
        <v>109</v>
      </c>
      <c r="E2797" t="s">
        <v>92</v>
      </c>
      <c r="F2797">
        <v>40700</v>
      </c>
      <c r="G2797" t="s">
        <v>784</v>
      </c>
      <c r="I2797" t="s">
        <v>196</v>
      </c>
      <c r="J2797">
        <v>2026</v>
      </c>
      <c r="K2797">
        <v>5</v>
      </c>
      <c r="L2797" t="s">
        <v>95</v>
      </c>
      <c r="M2797">
        <v>125.55</v>
      </c>
      <c r="N2797">
        <v>1</v>
      </c>
      <c r="O2797">
        <v>125.55</v>
      </c>
      <c r="P2797" t="s">
        <v>96</v>
      </c>
    </row>
    <row r="2798" spans="1:17" hidden="1">
      <c r="A2798" t="s">
        <v>879</v>
      </c>
      <c r="B2798" t="s">
        <v>208</v>
      </c>
      <c r="C2798" t="s">
        <v>133</v>
      </c>
      <c r="D2798" t="s">
        <v>109</v>
      </c>
      <c r="E2798" t="s">
        <v>105</v>
      </c>
      <c r="F2798">
        <v>40700</v>
      </c>
      <c r="G2798" t="s">
        <v>784</v>
      </c>
      <c r="I2798" t="s">
        <v>122</v>
      </c>
      <c r="J2798">
        <v>2026</v>
      </c>
      <c r="K2798">
        <v>5</v>
      </c>
      <c r="L2798" t="s">
        <v>95</v>
      </c>
      <c r="M2798">
        <v>108.16</v>
      </c>
      <c r="N2798">
        <v>1</v>
      </c>
      <c r="O2798">
        <v>108.16</v>
      </c>
      <c r="P2798" t="s">
        <v>96</v>
      </c>
    </row>
    <row r="2799" spans="1:17" hidden="1">
      <c r="A2799" t="s">
        <v>879</v>
      </c>
      <c r="B2799" t="s">
        <v>208</v>
      </c>
      <c r="C2799" t="s">
        <v>133</v>
      </c>
      <c r="D2799" t="s">
        <v>109</v>
      </c>
      <c r="E2799" t="s">
        <v>105</v>
      </c>
      <c r="F2799">
        <v>40700</v>
      </c>
      <c r="G2799" t="s">
        <v>784</v>
      </c>
      <c r="I2799" t="s">
        <v>123</v>
      </c>
      <c r="J2799">
        <v>2026</v>
      </c>
      <c r="K2799">
        <v>5</v>
      </c>
      <c r="L2799" t="s">
        <v>95</v>
      </c>
      <c r="M2799">
        <v>270.39999999999998</v>
      </c>
      <c r="N2799">
        <v>1</v>
      </c>
      <c r="O2799">
        <v>270.39999999999998</v>
      </c>
      <c r="P2799" t="s">
        <v>96</v>
      </c>
    </row>
    <row r="2800" spans="1:17" hidden="1">
      <c r="A2800" t="s">
        <v>879</v>
      </c>
      <c r="B2800" t="s">
        <v>208</v>
      </c>
      <c r="C2800" t="s">
        <v>133</v>
      </c>
      <c r="D2800" t="s">
        <v>109</v>
      </c>
      <c r="E2800" t="s">
        <v>106</v>
      </c>
      <c r="F2800">
        <v>40700</v>
      </c>
      <c r="G2800" t="s">
        <v>784</v>
      </c>
      <c r="I2800" t="s">
        <v>112</v>
      </c>
      <c r="J2800">
        <v>2026</v>
      </c>
      <c r="K2800">
        <v>5</v>
      </c>
      <c r="L2800" t="s">
        <v>95</v>
      </c>
      <c r="M2800">
        <v>669.41</v>
      </c>
      <c r="N2800">
        <v>1</v>
      </c>
      <c r="O2800">
        <v>669.41</v>
      </c>
      <c r="P2800" t="s">
        <v>96</v>
      </c>
    </row>
    <row r="2801" spans="1:17" hidden="1">
      <c r="A2801" t="s">
        <v>879</v>
      </c>
      <c r="B2801" t="s">
        <v>209</v>
      </c>
      <c r="C2801" t="s">
        <v>133</v>
      </c>
      <c r="D2801" t="s">
        <v>109</v>
      </c>
      <c r="E2801" t="s">
        <v>103</v>
      </c>
      <c r="F2801">
        <v>40700</v>
      </c>
      <c r="G2801" t="s">
        <v>784</v>
      </c>
      <c r="I2801" t="s">
        <v>120</v>
      </c>
      <c r="J2801">
        <v>2026</v>
      </c>
      <c r="K2801">
        <v>5</v>
      </c>
      <c r="L2801" t="s">
        <v>95</v>
      </c>
      <c r="M2801">
        <v>192.66</v>
      </c>
      <c r="N2801">
        <v>1</v>
      </c>
      <c r="O2801">
        <v>192.66</v>
      </c>
      <c r="P2801" t="s">
        <v>96</v>
      </c>
      <c r="Q2801">
        <v>1</v>
      </c>
    </row>
    <row r="2802" spans="1:17" hidden="1">
      <c r="A2802" t="s">
        <v>879</v>
      </c>
      <c r="B2802" t="s">
        <v>209</v>
      </c>
      <c r="C2802" t="s">
        <v>133</v>
      </c>
      <c r="D2802" t="s">
        <v>109</v>
      </c>
      <c r="E2802" t="s">
        <v>106</v>
      </c>
      <c r="F2802">
        <v>40700</v>
      </c>
      <c r="G2802" t="s">
        <v>784</v>
      </c>
      <c r="I2802" t="s">
        <v>112</v>
      </c>
      <c r="J2802">
        <v>2026</v>
      </c>
      <c r="K2802">
        <v>5</v>
      </c>
      <c r="L2802" t="s">
        <v>95</v>
      </c>
      <c r="M2802">
        <v>573.78</v>
      </c>
      <c r="N2802">
        <v>1</v>
      </c>
      <c r="O2802">
        <v>573.78</v>
      </c>
      <c r="P2802" t="s">
        <v>96</v>
      </c>
    </row>
    <row r="2803" spans="1:17" hidden="1">
      <c r="A2803" t="s">
        <v>879</v>
      </c>
      <c r="B2803" t="s">
        <v>210</v>
      </c>
      <c r="C2803" t="s">
        <v>133</v>
      </c>
      <c r="D2803" t="s">
        <v>109</v>
      </c>
      <c r="E2803" t="s">
        <v>92</v>
      </c>
      <c r="F2803">
        <v>40700</v>
      </c>
      <c r="G2803" t="s">
        <v>784</v>
      </c>
      <c r="I2803" t="s">
        <v>196</v>
      </c>
      <c r="J2803">
        <v>2026</v>
      </c>
      <c r="K2803">
        <v>5</v>
      </c>
      <c r="L2803" t="s">
        <v>95</v>
      </c>
      <c r="M2803">
        <v>376.65</v>
      </c>
      <c r="N2803">
        <v>1</v>
      </c>
      <c r="O2803">
        <v>376.65</v>
      </c>
      <c r="P2803" t="s">
        <v>96</v>
      </c>
    </row>
    <row r="2804" spans="1:17" hidden="1">
      <c r="A2804" t="s">
        <v>879</v>
      </c>
      <c r="B2804" t="s">
        <v>210</v>
      </c>
      <c r="C2804" t="s">
        <v>133</v>
      </c>
      <c r="D2804" t="s">
        <v>109</v>
      </c>
      <c r="E2804" t="s">
        <v>105</v>
      </c>
      <c r="F2804">
        <v>40700</v>
      </c>
      <c r="G2804" t="s">
        <v>784</v>
      </c>
      <c r="I2804" t="s">
        <v>122</v>
      </c>
      <c r="J2804">
        <v>2026</v>
      </c>
      <c r="K2804">
        <v>5</v>
      </c>
      <c r="L2804" t="s">
        <v>95</v>
      </c>
      <c r="M2804">
        <v>54.08</v>
      </c>
      <c r="N2804">
        <v>1</v>
      </c>
      <c r="O2804">
        <v>54.08</v>
      </c>
      <c r="P2804" t="s">
        <v>96</v>
      </c>
    </row>
    <row r="2805" spans="1:17" hidden="1">
      <c r="A2805" t="s">
        <v>879</v>
      </c>
      <c r="B2805" t="s">
        <v>210</v>
      </c>
      <c r="C2805" t="s">
        <v>133</v>
      </c>
      <c r="D2805" t="s">
        <v>109</v>
      </c>
      <c r="E2805" t="s">
        <v>105</v>
      </c>
      <c r="F2805">
        <v>40700</v>
      </c>
      <c r="G2805" t="s">
        <v>784</v>
      </c>
      <c r="I2805" t="s">
        <v>123</v>
      </c>
      <c r="J2805">
        <v>2026</v>
      </c>
      <c r="K2805">
        <v>5</v>
      </c>
      <c r="L2805" t="s">
        <v>95</v>
      </c>
      <c r="M2805">
        <v>135.19999999999999</v>
      </c>
      <c r="N2805">
        <v>1</v>
      </c>
      <c r="O2805">
        <v>135.19999999999999</v>
      </c>
      <c r="P2805" t="s">
        <v>96</v>
      </c>
    </row>
    <row r="2806" spans="1:17" hidden="1">
      <c r="A2806" t="s">
        <v>879</v>
      </c>
      <c r="B2806" t="s">
        <v>210</v>
      </c>
      <c r="C2806" t="s">
        <v>133</v>
      </c>
      <c r="D2806" t="s">
        <v>109</v>
      </c>
      <c r="E2806" t="s">
        <v>106</v>
      </c>
      <c r="F2806">
        <v>40700</v>
      </c>
      <c r="G2806" t="s">
        <v>784</v>
      </c>
      <c r="I2806" t="s">
        <v>118</v>
      </c>
      <c r="J2806">
        <v>2026</v>
      </c>
      <c r="K2806">
        <v>5</v>
      </c>
      <c r="L2806" t="s">
        <v>95</v>
      </c>
      <c r="M2806">
        <v>115.89</v>
      </c>
      <c r="N2806">
        <v>1</v>
      </c>
      <c r="O2806">
        <v>115.89</v>
      </c>
      <c r="P2806" t="s">
        <v>96</v>
      </c>
    </row>
    <row r="2807" spans="1:17" hidden="1">
      <c r="A2807" t="s">
        <v>879</v>
      </c>
      <c r="B2807" t="s">
        <v>210</v>
      </c>
      <c r="C2807" t="s">
        <v>133</v>
      </c>
      <c r="D2807" t="s">
        <v>109</v>
      </c>
      <c r="E2807" t="s">
        <v>106</v>
      </c>
      <c r="F2807">
        <v>40700</v>
      </c>
      <c r="G2807" t="s">
        <v>784</v>
      </c>
      <c r="I2807" t="s">
        <v>112</v>
      </c>
      <c r="J2807">
        <v>2026</v>
      </c>
      <c r="K2807">
        <v>5</v>
      </c>
      <c r="L2807" t="s">
        <v>95</v>
      </c>
      <c r="M2807">
        <v>382.52</v>
      </c>
      <c r="N2807">
        <v>1</v>
      </c>
      <c r="O2807">
        <v>382.52</v>
      </c>
      <c r="P2807" t="s">
        <v>96</v>
      </c>
    </row>
    <row r="2808" spans="1:17" hidden="1">
      <c r="A2808" t="s">
        <v>879</v>
      </c>
      <c r="B2808" t="s">
        <v>211</v>
      </c>
      <c r="C2808" t="s">
        <v>133</v>
      </c>
      <c r="D2808" t="s">
        <v>109</v>
      </c>
      <c r="E2808" t="s">
        <v>103</v>
      </c>
      <c r="F2808">
        <v>40700</v>
      </c>
      <c r="G2808" t="s">
        <v>784</v>
      </c>
      <c r="I2808" t="s">
        <v>130</v>
      </c>
      <c r="J2808">
        <v>2026</v>
      </c>
      <c r="K2808">
        <v>5</v>
      </c>
      <c r="L2808" t="s">
        <v>95</v>
      </c>
      <c r="M2808">
        <v>480.08</v>
      </c>
      <c r="N2808">
        <v>1</v>
      </c>
      <c r="O2808">
        <v>480.08</v>
      </c>
      <c r="P2808" t="s">
        <v>96</v>
      </c>
      <c r="Q2808">
        <v>1</v>
      </c>
    </row>
    <row r="2809" spans="1:17" hidden="1">
      <c r="A2809" t="s">
        <v>879</v>
      </c>
      <c r="B2809" t="s">
        <v>211</v>
      </c>
      <c r="C2809" t="s">
        <v>133</v>
      </c>
      <c r="D2809" t="s">
        <v>109</v>
      </c>
      <c r="E2809" t="s">
        <v>104</v>
      </c>
      <c r="F2809">
        <v>40700</v>
      </c>
      <c r="G2809" t="s">
        <v>784</v>
      </c>
      <c r="I2809" t="s">
        <v>172</v>
      </c>
      <c r="J2809">
        <v>2026</v>
      </c>
      <c r="K2809">
        <v>5</v>
      </c>
      <c r="L2809" t="s">
        <v>95</v>
      </c>
      <c r="M2809">
        <v>121.2</v>
      </c>
      <c r="N2809">
        <v>1</v>
      </c>
      <c r="O2809">
        <v>121.2</v>
      </c>
      <c r="P2809" t="s">
        <v>96</v>
      </c>
    </row>
    <row r="2810" spans="1:17" hidden="1">
      <c r="A2810" t="s">
        <v>879</v>
      </c>
      <c r="B2810" t="s">
        <v>211</v>
      </c>
      <c r="C2810" t="s">
        <v>133</v>
      </c>
      <c r="D2810" t="s">
        <v>109</v>
      </c>
      <c r="E2810" t="s">
        <v>104</v>
      </c>
      <c r="F2810">
        <v>40700</v>
      </c>
      <c r="G2810" t="s">
        <v>784</v>
      </c>
      <c r="I2810" t="s">
        <v>174</v>
      </c>
      <c r="J2810">
        <v>2026</v>
      </c>
      <c r="K2810">
        <v>5</v>
      </c>
      <c r="L2810" t="s">
        <v>95</v>
      </c>
      <c r="M2810">
        <v>1659.57</v>
      </c>
      <c r="N2810">
        <v>1</v>
      </c>
      <c r="O2810">
        <v>1659.57</v>
      </c>
      <c r="P2810" t="s">
        <v>96</v>
      </c>
    </row>
    <row r="2811" spans="1:17" hidden="1">
      <c r="A2811" t="s">
        <v>879</v>
      </c>
      <c r="B2811" t="s">
        <v>211</v>
      </c>
      <c r="C2811" t="s">
        <v>133</v>
      </c>
      <c r="D2811" t="s">
        <v>109</v>
      </c>
      <c r="E2811" t="s">
        <v>105</v>
      </c>
      <c r="F2811">
        <v>40700</v>
      </c>
      <c r="G2811" t="s">
        <v>784</v>
      </c>
      <c r="I2811" t="s">
        <v>122</v>
      </c>
      <c r="J2811">
        <v>2026</v>
      </c>
      <c r="K2811">
        <v>5</v>
      </c>
      <c r="L2811" t="s">
        <v>95</v>
      </c>
      <c r="M2811">
        <v>54.08</v>
      </c>
      <c r="N2811">
        <v>1</v>
      </c>
      <c r="O2811">
        <v>54.08</v>
      </c>
      <c r="P2811" t="s">
        <v>96</v>
      </c>
    </row>
    <row r="2812" spans="1:17" hidden="1">
      <c r="A2812" t="s">
        <v>879</v>
      </c>
      <c r="B2812" t="s">
        <v>211</v>
      </c>
      <c r="C2812" t="s">
        <v>133</v>
      </c>
      <c r="D2812" t="s">
        <v>109</v>
      </c>
      <c r="E2812" t="s">
        <v>105</v>
      </c>
      <c r="F2812">
        <v>40700</v>
      </c>
      <c r="G2812" t="s">
        <v>784</v>
      </c>
      <c r="I2812" t="s">
        <v>123</v>
      </c>
      <c r="J2812">
        <v>2026</v>
      </c>
      <c r="K2812">
        <v>5</v>
      </c>
      <c r="L2812" t="s">
        <v>95</v>
      </c>
      <c r="M2812">
        <v>135.19999999999999</v>
      </c>
      <c r="N2812">
        <v>1</v>
      </c>
      <c r="O2812">
        <v>135.19999999999999</v>
      </c>
      <c r="P2812" t="s">
        <v>96</v>
      </c>
    </row>
    <row r="2813" spans="1:17" hidden="1">
      <c r="A2813" t="s">
        <v>879</v>
      </c>
      <c r="B2813" t="s">
        <v>211</v>
      </c>
      <c r="C2813" t="s">
        <v>133</v>
      </c>
      <c r="D2813" t="s">
        <v>109</v>
      </c>
      <c r="E2813" t="s">
        <v>106</v>
      </c>
      <c r="F2813">
        <v>40700</v>
      </c>
      <c r="G2813" t="s">
        <v>784</v>
      </c>
      <c r="I2813" t="s">
        <v>118</v>
      </c>
      <c r="J2813">
        <v>2026</v>
      </c>
      <c r="K2813">
        <v>5</v>
      </c>
      <c r="L2813" t="s">
        <v>95</v>
      </c>
      <c r="M2813">
        <v>347.67</v>
      </c>
      <c r="N2813">
        <v>1</v>
      </c>
      <c r="O2813">
        <v>347.67</v>
      </c>
      <c r="P2813" t="s">
        <v>96</v>
      </c>
    </row>
    <row r="2814" spans="1:17" hidden="1">
      <c r="A2814" t="s">
        <v>879</v>
      </c>
      <c r="B2814" t="s">
        <v>211</v>
      </c>
      <c r="C2814" t="s">
        <v>133</v>
      </c>
      <c r="D2814" t="s">
        <v>109</v>
      </c>
      <c r="E2814" t="s">
        <v>106</v>
      </c>
      <c r="F2814">
        <v>40700</v>
      </c>
      <c r="G2814" t="s">
        <v>784</v>
      </c>
      <c r="I2814" t="s">
        <v>143</v>
      </c>
      <c r="J2814">
        <v>2026</v>
      </c>
      <c r="K2814">
        <v>5</v>
      </c>
      <c r="L2814" t="s">
        <v>95</v>
      </c>
      <c r="M2814">
        <v>95.63</v>
      </c>
      <c r="N2814">
        <v>1</v>
      </c>
      <c r="O2814">
        <v>95.63</v>
      </c>
      <c r="P2814" t="s">
        <v>96</v>
      </c>
    </row>
    <row r="2815" spans="1:17" hidden="1">
      <c r="A2815" t="s">
        <v>879</v>
      </c>
      <c r="B2815" t="s">
        <v>211</v>
      </c>
      <c r="C2815" t="s">
        <v>133</v>
      </c>
      <c r="D2815" t="s">
        <v>109</v>
      </c>
      <c r="E2815" t="s">
        <v>106</v>
      </c>
      <c r="F2815">
        <v>40700</v>
      </c>
      <c r="G2815" t="s">
        <v>784</v>
      </c>
      <c r="I2815" t="s">
        <v>112</v>
      </c>
      <c r="J2815">
        <v>2026</v>
      </c>
      <c r="K2815">
        <v>5</v>
      </c>
      <c r="L2815" t="s">
        <v>95</v>
      </c>
      <c r="M2815">
        <v>286.89</v>
      </c>
      <c r="N2815">
        <v>1</v>
      </c>
      <c r="O2815">
        <v>286.89</v>
      </c>
      <c r="P2815" t="s">
        <v>96</v>
      </c>
    </row>
    <row r="2816" spans="1:17" hidden="1">
      <c r="A2816" t="s">
        <v>879</v>
      </c>
      <c r="B2816" t="s">
        <v>211</v>
      </c>
      <c r="C2816" t="s">
        <v>133</v>
      </c>
      <c r="D2816" t="s">
        <v>109</v>
      </c>
      <c r="E2816" t="s">
        <v>106</v>
      </c>
      <c r="F2816">
        <v>40700</v>
      </c>
      <c r="G2816" t="s">
        <v>784</v>
      </c>
      <c r="I2816" t="s">
        <v>163</v>
      </c>
      <c r="J2816">
        <v>2026</v>
      </c>
      <c r="K2816">
        <v>5</v>
      </c>
      <c r="L2816" t="s">
        <v>95</v>
      </c>
      <c r="M2816">
        <v>173.82</v>
      </c>
      <c r="N2816">
        <v>1</v>
      </c>
      <c r="O2816">
        <v>173.82</v>
      </c>
      <c r="P2816" t="s">
        <v>96</v>
      </c>
    </row>
    <row r="2817" spans="1:17" hidden="1">
      <c r="A2817" t="s">
        <v>879</v>
      </c>
      <c r="B2817" t="s">
        <v>212</v>
      </c>
      <c r="C2817" t="s">
        <v>133</v>
      </c>
      <c r="D2817" t="s">
        <v>109</v>
      </c>
      <c r="E2817" t="s">
        <v>103</v>
      </c>
      <c r="F2817">
        <v>40700</v>
      </c>
      <c r="G2817" t="s">
        <v>784</v>
      </c>
      <c r="I2817" t="s">
        <v>120</v>
      </c>
      <c r="J2817">
        <v>2026</v>
      </c>
      <c r="K2817">
        <v>5</v>
      </c>
      <c r="L2817" t="s">
        <v>95</v>
      </c>
      <c r="M2817">
        <v>215.58</v>
      </c>
      <c r="N2817">
        <v>1</v>
      </c>
      <c r="O2817">
        <v>215.58</v>
      </c>
      <c r="P2817" t="s">
        <v>96</v>
      </c>
      <c r="Q2817">
        <v>1</v>
      </c>
    </row>
    <row r="2818" spans="1:17" hidden="1">
      <c r="A2818" t="s">
        <v>879</v>
      </c>
      <c r="B2818" t="s">
        <v>212</v>
      </c>
      <c r="C2818" t="s">
        <v>133</v>
      </c>
      <c r="D2818" t="s">
        <v>109</v>
      </c>
      <c r="E2818" t="s">
        <v>103</v>
      </c>
      <c r="F2818">
        <v>40700</v>
      </c>
      <c r="G2818" t="s">
        <v>784</v>
      </c>
      <c r="I2818" t="s">
        <v>130</v>
      </c>
      <c r="J2818">
        <v>2026</v>
      </c>
      <c r="K2818">
        <v>5</v>
      </c>
      <c r="L2818" t="s">
        <v>95</v>
      </c>
      <c r="M2818">
        <v>292.63</v>
      </c>
      <c r="N2818">
        <v>1</v>
      </c>
      <c r="O2818">
        <v>292.63</v>
      </c>
      <c r="P2818" t="s">
        <v>96</v>
      </c>
      <c r="Q2818">
        <v>1</v>
      </c>
    </row>
    <row r="2819" spans="1:17" hidden="1">
      <c r="A2819" t="s">
        <v>879</v>
      </c>
      <c r="B2819" t="s">
        <v>212</v>
      </c>
      <c r="C2819" t="s">
        <v>133</v>
      </c>
      <c r="D2819" t="s">
        <v>109</v>
      </c>
      <c r="E2819" t="s">
        <v>106</v>
      </c>
      <c r="F2819">
        <v>40700</v>
      </c>
      <c r="G2819" t="s">
        <v>784</v>
      </c>
      <c r="I2819" t="s">
        <v>146</v>
      </c>
      <c r="J2819">
        <v>2026</v>
      </c>
      <c r="K2819">
        <v>5</v>
      </c>
      <c r="L2819" t="s">
        <v>95</v>
      </c>
      <c r="M2819">
        <v>202.82</v>
      </c>
      <c r="N2819">
        <v>1</v>
      </c>
      <c r="O2819">
        <v>202.82</v>
      </c>
      <c r="P2819" t="s">
        <v>96</v>
      </c>
    </row>
    <row r="2820" spans="1:17" hidden="1">
      <c r="A2820" t="s">
        <v>879</v>
      </c>
      <c r="B2820" t="s">
        <v>212</v>
      </c>
      <c r="C2820" t="s">
        <v>133</v>
      </c>
      <c r="D2820" t="s">
        <v>109</v>
      </c>
      <c r="E2820" t="s">
        <v>106</v>
      </c>
      <c r="F2820">
        <v>40700</v>
      </c>
      <c r="G2820" t="s">
        <v>784</v>
      </c>
      <c r="I2820" t="s">
        <v>112</v>
      </c>
      <c r="J2820">
        <v>2026</v>
      </c>
      <c r="K2820">
        <v>5</v>
      </c>
      <c r="L2820" t="s">
        <v>95</v>
      </c>
      <c r="M2820">
        <v>382.52</v>
      </c>
      <c r="N2820">
        <v>1</v>
      </c>
      <c r="O2820">
        <v>382.52</v>
      </c>
      <c r="P2820" t="s">
        <v>96</v>
      </c>
    </row>
    <row r="2821" spans="1:17" hidden="1">
      <c r="A2821" t="s">
        <v>879</v>
      </c>
      <c r="B2821" t="s">
        <v>213</v>
      </c>
      <c r="C2821" t="s">
        <v>133</v>
      </c>
      <c r="D2821" t="s">
        <v>109</v>
      </c>
      <c r="E2821" t="s">
        <v>105</v>
      </c>
      <c r="F2821">
        <v>40700</v>
      </c>
      <c r="G2821" t="s">
        <v>784</v>
      </c>
      <c r="I2821" t="s">
        <v>122</v>
      </c>
      <c r="J2821">
        <v>2026</v>
      </c>
      <c r="K2821">
        <v>5</v>
      </c>
      <c r="L2821" t="s">
        <v>95</v>
      </c>
      <c r="M2821">
        <v>162.24</v>
      </c>
      <c r="N2821">
        <v>1</v>
      </c>
      <c r="O2821">
        <v>162.24</v>
      </c>
      <c r="P2821" t="s">
        <v>96</v>
      </c>
    </row>
    <row r="2822" spans="1:17" hidden="1">
      <c r="A2822" t="s">
        <v>879</v>
      </c>
      <c r="B2822" t="s">
        <v>213</v>
      </c>
      <c r="C2822" t="s">
        <v>133</v>
      </c>
      <c r="D2822" t="s">
        <v>109</v>
      </c>
      <c r="E2822" t="s">
        <v>105</v>
      </c>
      <c r="F2822">
        <v>40700</v>
      </c>
      <c r="G2822" t="s">
        <v>784</v>
      </c>
      <c r="I2822" t="s">
        <v>123</v>
      </c>
      <c r="J2822">
        <v>2026</v>
      </c>
      <c r="K2822">
        <v>5</v>
      </c>
      <c r="L2822" t="s">
        <v>95</v>
      </c>
      <c r="M2822">
        <v>405.6</v>
      </c>
      <c r="N2822">
        <v>1</v>
      </c>
      <c r="O2822">
        <v>405.6</v>
      </c>
      <c r="P2822" t="s">
        <v>96</v>
      </c>
    </row>
    <row r="2823" spans="1:17" hidden="1">
      <c r="A2823" t="s">
        <v>879</v>
      </c>
      <c r="B2823" t="s">
        <v>213</v>
      </c>
      <c r="C2823" t="s">
        <v>133</v>
      </c>
      <c r="D2823" t="s">
        <v>109</v>
      </c>
      <c r="E2823" t="s">
        <v>106</v>
      </c>
      <c r="F2823">
        <v>40700</v>
      </c>
      <c r="G2823" t="s">
        <v>784</v>
      </c>
      <c r="I2823" t="s">
        <v>118</v>
      </c>
      <c r="J2823">
        <v>2026</v>
      </c>
      <c r="K2823">
        <v>5</v>
      </c>
      <c r="L2823" t="s">
        <v>95</v>
      </c>
      <c r="M2823">
        <v>115.89</v>
      </c>
      <c r="N2823">
        <v>1</v>
      </c>
      <c r="O2823">
        <v>115.89</v>
      </c>
      <c r="P2823" t="s">
        <v>96</v>
      </c>
    </row>
    <row r="2824" spans="1:17" hidden="1">
      <c r="A2824" t="s">
        <v>879</v>
      </c>
      <c r="B2824" t="s">
        <v>213</v>
      </c>
      <c r="C2824" t="s">
        <v>133</v>
      </c>
      <c r="D2824" t="s">
        <v>109</v>
      </c>
      <c r="E2824" t="s">
        <v>106</v>
      </c>
      <c r="F2824">
        <v>40700</v>
      </c>
      <c r="G2824" t="s">
        <v>784</v>
      </c>
      <c r="I2824" t="s">
        <v>112</v>
      </c>
      <c r="J2824">
        <v>2026</v>
      </c>
      <c r="K2824">
        <v>5</v>
      </c>
      <c r="L2824" t="s">
        <v>95</v>
      </c>
      <c r="M2824">
        <v>191.26</v>
      </c>
      <c r="N2824">
        <v>1</v>
      </c>
      <c r="O2824">
        <v>191.26</v>
      </c>
      <c r="P2824" t="s">
        <v>96</v>
      </c>
    </row>
    <row r="2825" spans="1:17" hidden="1">
      <c r="A2825" t="s">
        <v>879</v>
      </c>
      <c r="B2825" t="s">
        <v>214</v>
      </c>
      <c r="C2825" t="s">
        <v>133</v>
      </c>
      <c r="D2825" t="s">
        <v>109</v>
      </c>
      <c r="E2825" t="s">
        <v>92</v>
      </c>
      <c r="F2825">
        <v>40700</v>
      </c>
      <c r="G2825" t="s">
        <v>784</v>
      </c>
      <c r="I2825" t="s">
        <v>203</v>
      </c>
      <c r="J2825">
        <v>2026</v>
      </c>
      <c r="K2825">
        <v>5</v>
      </c>
      <c r="L2825" t="s">
        <v>95</v>
      </c>
      <c r="M2825">
        <v>177.58</v>
      </c>
      <c r="N2825">
        <v>1</v>
      </c>
      <c r="O2825">
        <v>177.58</v>
      </c>
      <c r="P2825" t="s">
        <v>96</v>
      </c>
      <c r="Q2825">
        <v>1</v>
      </c>
    </row>
    <row r="2826" spans="1:17" hidden="1">
      <c r="A2826" t="s">
        <v>879</v>
      </c>
      <c r="B2826" t="s">
        <v>214</v>
      </c>
      <c r="C2826" t="s">
        <v>133</v>
      </c>
      <c r="D2826" t="s">
        <v>109</v>
      </c>
      <c r="E2826" t="s">
        <v>104</v>
      </c>
      <c r="F2826">
        <v>40700</v>
      </c>
      <c r="G2826" t="s">
        <v>784</v>
      </c>
      <c r="I2826" t="s">
        <v>171</v>
      </c>
      <c r="J2826">
        <v>2026</v>
      </c>
      <c r="K2826">
        <v>5</v>
      </c>
      <c r="L2826" t="s">
        <v>95</v>
      </c>
      <c r="M2826">
        <v>88.2</v>
      </c>
      <c r="N2826">
        <v>1</v>
      </c>
      <c r="O2826">
        <v>88.2</v>
      </c>
      <c r="P2826" t="s">
        <v>96</v>
      </c>
    </row>
    <row r="2827" spans="1:17" hidden="1">
      <c r="A2827" t="s">
        <v>879</v>
      </c>
      <c r="B2827" t="s">
        <v>214</v>
      </c>
      <c r="C2827" t="s">
        <v>133</v>
      </c>
      <c r="D2827" t="s">
        <v>109</v>
      </c>
      <c r="E2827" t="s">
        <v>104</v>
      </c>
      <c r="F2827">
        <v>40700</v>
      </c>
      <c r="G2827" t="s">
        <v>784</v>
      </c>
      <c r="I2827" t="s">
        <v>173</v>
      </c>
      <c r="J2827">
        <v>2026</v>
      </c>
      <c r="K2827">
        <v>5</v>
      </c>
      <c r="L2827" t="s">
        <v>95</v>
      </c>
      <c r="M2827">
        <v>2269.71</v>
      </c>
      <c r="N2827">
        <v>1</v>
      </c>
      <c r="O2827">
        <v>2269.71</v>
      </c>
      <c r="P2827" t="s">
        <v>96</v>
      </c>
    </row>
    <row r="2828" spans="1:17" hidden="1">
      <c r="A2828" t="s">
        <v>879</v>
      </c>
      <c r="B2828" t="s">
        <v>214</v>
      </c>
      <c r="C2828" t="s">
        <v>133</v>
      </c>
      <c r="D2828" t="s">
        <v>109</v>
      </c>
      <c r="E2828" t="s">
        <v>92</v>
      </c>
      <c r="F2828">
        <v>40700</v>
      </c>
      <c r="G2828" t="s">
        <v>784</v>
      </c>
      <c r="I2828" t="s">
        <v>204</v>
      </c>
      <c r="J2828">
        <v>2026</v>
      </c>
      <c r="K2828">
        <v>5</v>
      </c>
      <c r="L2828" t="s">
        <v>95</v>
      </c>
      <c r="M2828">
        <v>125.55</v>
      </c>
      <c r="N2828">
        <v>1</v>
      </c>
      <c r="O2828">
        <v>125.55</v>
      </c>
      <c r="P2828" t="s">
        <v>96</v>
      </c>
    </row>
    <row r="2829" spans="1:17" hidden="1">
      <c r="A2829" t="s">
        <v>879</v>
      </c>
      <c r="B2829" t="s">
        <v>214</v>
      </c>
      <c r="C2829" t="s">
        <v>133</v>
      </c>
      <c r="D2829" t="s">
        <v>109</v>
      </c>
      <c r="E2829" t="s">
        <v>92</v>
      </c>
      <c r="F2829">
        <v>40700</v>
      </c>
      <c r="G2829" t="s">
        <v>784</v>
      </c>
      <c r="I2829" t="s">
        <v>197</v>
      </c>
      <c r="J2829">
        <v>2026</v>
      </c>
      <c r="K2829">
        <v>5</v>
      </c>
      <c r="L2829" t="s">
        <v>95</v>
      </c>
      <c r="M2829">
        <v>251.1</v>
      </c>
      <c r="N2829">
        <v>1</v>
      </c>
      <c r="O2829">
        <v>251.1</v>
      </c>
      <c r="P2829" t="s">
        <v>96</v>
      </c>
    </row>
    <row r="2830" spans="1:17" hidden="1">
      <c r="A2830" t="s">
        <v>879</v>
      </c>
      <c r="B2830" t="s">
        <v>214</v>
      </c>
      <c r="C2830" t="s">
        <v>133</v>
      </c>
      <c r="D2830" t="s">
        <v>109</v>
      </c>
      <c r="E2830" t="s">
        <v>92</v>
      </c>
      <c r="F2830">
        <v>40700</v>
      </c>
      <c r="G2830" t="s">
        <v>784</v>
      </c>
      <c r="I2830" t="s">
        <v>215</v>
      </c>
      <c r="J2830">
        <v>2026</v>
      </c>
      <c r="K2830">
        <v>5</v>
      </c>
      <c r="L2830" t="s">
        <v>95</v>
      </c>
      <c r="M2830">
        <v>125.55</v>
      </c>
      <c r="N2830">
        <v>1</v>
      </c>
      <c r="O2830">
        <v>125.55</v>
      </c>
      <c r="P2830" t="s">
        <v>96</v>
      </c>
    </row>
    <row r="2831" spans="1:17" hidden="1">
      <c r="A2831" t="s">
        <v>879</v>
      </c>
      <c r="B2831" t="s">
        <v>214</v>
      </c>
      <c r="C2831" t="s">
        <v>133</v>
      </c>
      <c r="D2831" t="s">
        <v>109</v>
      </c>
      <c r="E2831" t="s">
        <v>106</v>
      </c>
      <c r="F2831">
        <v>40700</v>
      </c>
      <c r="G2831" t="s">
        <v>784</v>
      </c>
      <c r="I2831" t="s">
        <v>118</v>
      </c>
      <c r="J2831">
        <v>2026</v>
      </c>
      <c r="K2831">
        <v>5</v>
      </c>
      <c r="L2831" t="s">
        <v>95</v>
      </c>
      <c r="M2831">
        <v>347.67</v>
      </c>
      <c r="N2831">
        <v>1</v>
      </c>
      <c r="O2831">
        <v>347.67</v>
      </c>
      <c r="P2831" t="s">
        <v>96</v>
      </c>
    </row>
    <row r="2832" spans="1:17" hidden="1">
      <c r="A2832" t="s">
        <v>879</v>
      </c>
      <c r="B2832" t="s">
        <v>214</v>
      </c>
      <c r="C2832" t="s">
        <v>133</v>
      </c>
      <c r="D2832" t="s">
        <v>109</v>
      </c>
      <c r="E2832" t="s">
        <v>106</v>
      </c>
      <c r="F2832">
        <v>40700</v>
      </c>
      <c r="G2832" t="s">
        <v>784</v>
      </c>
      <c r="I2832" t="s">
        <v>143</v>
      </c>
      <c r="J2832">
        <v>2026</v>
      </c>
      <c r="K2832">
        <v>5</v>
      </c>
      <c r="L2832" t="s">
        <v>95</v>
      </c>
      <c r="M2832">
        <v>95.63</v>
      </c>
      <c r="N2832">
        <v>1</v>
      </c>
      <c r="O2832">
        <v>95.63</v>
      </c>
      <c r="P2832" t="s">
        <v>96</v>
      </c>
    </row>
    <row r="2833" spans="1:17" hidden="1">
      <c r="A2833" t="s">
        <v>879</v>
      </c>
      <c r="B2833" t="s">
        <v>214</v>
      </c>
      <c r="C2833" t="s">
        <v>133</v>
      </c>
      <c r="D2833" t="s">
        <v>109</v>
      </c>
      <c r="E2833" t="s">
        <v>106</v>
      </c>
      <c r="F2833">
        <v>40700</v>
      </c>
      <c r="G2833" t="s">
        <v>784</v>
      </c>
      <c r="I2833" t="s">
        <v>112</v>
      </c>
      <c r="J2833">
        <v>2026</v>
      </c>
      <c r="K2833">
        <v>5</v>
      </c>
      <c r="L2833" t="s">
        <v>95</v>
      </c>
      <c r="M2833">
        <v>95.63</v>
      </c>
      <c r="N2833">
        <v>1</v>
      </c>
      <c r="O2833">
        <v>95.63</v>
      </c>
      <c r="P2833" t="s">
        <v>96</v>
      </c>
    </row>
    <row r="2834" spans="1:17" hidden="1">
      <c r="A2834" t="s">
        <v>879</v>
      </c>
      <c r="B2834" t="s">
        <v>214</v>
      </c>
      <c r="C2834" t="s">
        <v>133</v>
      </c>
      <c r="D2834" t="s">
        <v>109</v>
      </c>
      <c r="E2834" t="s">
        <v>106</v>
      </c>
      <c r="F2834">
        <v>40700</v>
      </c>
      <c r="G2834" t="s">
        <v>784</v>
      </c>
      <c r="I2834" t="s">
        <v>163</v>
      </c>
      <c r="J2834">
        <v>2026</v>
      </c>
      <c r="K2834">
        <v>5</v>
      </c>
      <c r="L2834" t="s">
        <v>95</v>
      </c>
      <c r="M2834">
        <v>173.82</v>
      </c>
      <c r="N2834">
        <v>1</v>
      </c>
      <c r="O2834">
        <v>173.82</v>
      </c>
      <c r="P2834" t="s">
        <v>96</v>
      </c>
    </row>
    <row r="2835" spans="1:17" hidden="1">
      <c r="A2835" t="s">
        <v>879</v>
      </c>
      <c r="B2835" t="s">
        <v>216</v>
      </c>
      <c r="C2835" t="s">
        <v>133</v>
      </c>
      <c r="D2835" t="s">
        <v>109</v>
      </c>
      <c r="E2835" t="s">
        <v>103</v>
      </c>
      <c r="F2835">
        <v>40700</v>
      </c>
      <c r="G2835" t="s">
        <v>784</v>
      </c>
      <c r="I2835" t="s">
        <v>120</v>
      </c>
      <c r="J2835">
        <v>2026</v>
      </c>
      <c r="K2835">
        <v>5</v>
      </c>
      <c r="L2835" t="s">
        <v>95</v>
      </c>
      <c r="M2835">
        <v>446.53</v>
      </c>
      <c r="N2835">
        <v>1</v>
      </c>
      <c r="O2835">
        <v>446.53</v>
      </c>
      <c r="P2835" t="s">
        <v>96</v>
      </c>
      <c r="Q2835">
        <v>1</v>
      </c>
    </row>
    <row r="2836" spans="1:17" hidden="1">
      <c r="A2836" t="s">
        <v>879</v>
      </c>
      <c r="B2836" t="s">
        <v>216</v>
      </c>
      <c r="C2836" t="s">
        <v>133</v>
      </c>
      <c r="D2836" t="s">
        <v>109</v>
      </c>
      <c r="E2836" t="s">
        <v>105</v>
      </c>
      <c r="F2836">
        <v>40700</v>
      </c>
      <c r="G2836" t="s">
        <v>784</v>
      </c>
      <c r="I2836" t="s">
        <v>122</v>
      </c>
      <c r="J2836">
        <v>2026</v>
      </c>
      <c r="K2836">
        <v>5</v>
      </c>
      <c r="L2836" t="s">
        <v>95</v>
      </c>
      <c r="M2836">
        <v>108.16</v>
      </c>
      <c r="N2836">
        <v>1</v>
      </c>
      <c r="O2836">
        <v>108.16</v>
      </c>
      <c r="P2836" t="s">
        <v>96</v>
      </c>
    </row>
    <row r="2837" spans="1:17" hidden="1">
      <c r="A2837" t="s">
        <v>879</v>
      </c>
      <c r="B2837" t="s">
        <v>216</v>
      </c>
      <c r="C2837" t="s">
        <v>133</v>
      </c>
      <c r="D2837" t="s">
        <v>109</v>
      </c>
      <c r="E2837" t="s">
        <v>105</v>
      </c>
      <c r="F2837">
        <v>40700</v>
      </c>
      <c r="G2837" t="s">
        <v>784</v>
      </c>
      <c r="I2837" t="s">
        <v>123</v>
      </c>
      <c r="J2837">
        <v>2026</v>
      </c>
      <c r="K2837">
        <v>5</v>
      </c>
      <c r="L2837" t="s">
        <v>95</v>
      </c>
      <c r="M2837">
        <v>270.39999999999998</v>
      </c>
      <c r="N2837">
        <v>1</v>
      </c>
      <c r="O2837">
        <v>270.39999999999998</v>
      </c>
      <c r="P2837" t="s">
        <v>96</v>
      </c>
    </row>
    <row r="2838" spans="1:17" hidden="1">
      <c r="A2838" t="s">
        <v>879</v>
      </c>
      <c r="B2838" t="s">
        <v>216</v>
      </c>
      <c r="C2838" t="s">
        <v>133</v>
      </c>
      <c r="D2838" t="s">
        <v>109</v>
      </c>
      <c r="E2838" t="s">
        <v>106</v>
      </c>
      <c r="F2838">
        <v>40700</v>
      </c>
      <c r="G2838" t="s">
        <v>784</v>
      </c>
      <c r="I2838" t="s">
        <v>112</v>
      </c>
      <c r="J2838">
        <v>2026</v>
      </c>
      <c r="K2838">
        <v>5</v>
      </c>
      <c r="L2838" t="s">
        <v>95</v>
      </c>
      <c r="M2838">
        <v>95.63</v>
      </c>
      <c r="N2838">
        <v>1</v>
      </c>
      <c r="O2838">
        <v>95.63</v>
      </c>
      <c r="P2838" t="s">
        <v>96</v>
      </c>
    </row>
    <row r="2839" spans="1:17" hidden="1">
      <c r="A2839" t="s">
        <v>879</v>
      </c>
      <c r="B2839" t="s">
        <v>217</v>
      </c>
      <c r="C2839" t="s">
        <v>133</v>
      </c>
      <c r="D2839" t="s">
        <v>109</v>
      </c>
      <c r="E2839" t="s">
        <v>103</v>
      </c>
      <c r="F2839">
        <v>40700</v>
      </c>
      <c r="G2839" t="s">
        <v>784</v>
      </c>
      <c r="I2839" t="s">
        <v>120</v>
      </c>
      <c r="J2839">
        <v>2026</v>
      </c>
      <c r="K2839">
        <v>5</v>
      </c>
      <c r="L2839" t="s">
        <v>95</v>
      </c>
      <c r="M2839">
        <v>109.27</v>
      </c>
      <c r="N2839">
        <v>1</v>
      </c>
      <c r="O2839">
        <v>109.27</v>
      </c>
      <c r="P2839" t="s">
        <v>96</v>
      </c>
      <c r="Q2839">
        <v>1</v>
      </c>
    </row>
    <row r="2840" spans="1:17" hidden="1">
      <c r="A2840" t="s">
        <v>879</v>
      </c>
      <c r="B2840" t="s">
        <v>217</v>
      </c>
      <c r="C2840" t="s">
        <v>133</v>
      </c>
      <c r="D2840" t="s">
        <v>109</v>
      </c>
      <c r="E2840" t="s">
        <v>105</v>
      </c>
      <c r="F2840">
        <v>40700</v>
      </c>
      <c r="G2840" t="s">
        <v>784</v>
      </c>
      <c r="I2840" t="s">
        <v>122</v>
      </c>
      <c r="J2840">
        <v>2026</v>
      </c>
      <c r="K2840">
        <v>5</v>
      </c>
      <c r="L2840" t="s">
        <v>95</v>
      </c>
      <c r="M2840">
        <v>108.16</v>
      </c>
      <c r="N2840">
        <v>1</v>
      </c>
      <c r="O2840">
        <v>108.16</v>
      </c>
      <c r="P2840" t="s">
        <v>96</v>
      </c>
    </row>
    <row r="2841" spans="1:17" hidden="1">
      <c r="A2841" t="s">
        <v>879</v>
      </c>
      <c r="B2841" t="s">
        <v>217</v>
      </c>
      <c r="C2841" t="s">
        <v>133</v>
      </c>
      <c r="D2841" t="s">
        <v>109</v>
      </c>
      <c r="E2841" t="s">
        <v>105</v>
      </c>
      <c r="F2841">
        <v>40700</v>
      </c>
      <c r="G2841" t="s">
        <v>784</v>
      </c>
      <c r="I2841" t="s">
        <v>123</v>
      </c>
      <c r="J2841">
        <v>2026</v>
      </c>
      <c r="K2841">
        <v>5</v>
      </c>
      <c r="L2841" t="s">
        <v>95</v>
      </c>
      <c r="M2841">
        <v>270.39999999999998</v>
      </c>
      <c r="N2841">
        <v>1</v>
      </c>
      <c r="O2841">
        <v>270.39999999999998</v>
      </c>
      <c r="P2841" t="s">
        <v>96</v>
      </c>
    </row>
    <row r="2842" spans="1:17" hidden="1">
      <c r="A2842" t="s">
        <v>879</v>
      </c>
      <c r="B2842" t="s">
        <v>217</v>
      </c>
      <c r="C2842" t="s">
        <v>133</v>
      </c>
      <c r="D2842" t="s">
        <v>109</v>
      </c>
      <c r="E2842" t="s">
        <v>106</v>
      </c>
      <c r="F2842">
        <v>40700</v>
      </c>
      <c r="G2842" t="s">
        <v>784</v>
      </c>
      <c r="I2842" t="s">
        <v>118</v>
      </c>
      <c r="J2842">
        <v>2026</v>
      </c>
      <c r="K2842">
        <v>5</v>
      </c>
      <c r="L2842" t="s">
        <v>95</v>
      </c>
      <c r="M2842">
        <v>231.78</v>
      </c>
      <c r="N2842">
        <v>1</v>
      </c>
      <c r="O2842">
        <v>231.78</v>
      </c>
      <c r="P2842" t="s">
        <v>96</v>
      </c>
    </row>
    <row r="2843" spans="1:17" hidden="1">
      <c r="A2843" t="s">
        <v>879</v>
      </c>
      <c r="B2843" t="s">
        <v>217</v>
      </c>
      <c r="C2843" t="s">
        <v>133</v>
      </c>
      <c r="D2843" t="s">
        <v>109</v>
      </c>
      <c r="E2843" t="s">
        <v>106</v>
      </c>
      <c r="F2843">
        <v>40700</v>
      </c>
      <c r="G2843" t="s">
        <v>784</v>
      </c>
      <c r="I2843" t="s">
        <v>112</v>
      </c>
      <c r="J2843">
        <v>2026</v>
      </c>
      <c r="K2843">
        <v>5</v>
      </c>
      <c r="L2843" t="s">
        <v>95</v>
      </c>
      <c r="M2843">
        <v>478.15</v>
      </c>
      <c r="N2843">
        <v>1</v>
      </c>
      <c r="O2843">
        <v>478.15</v>
      </c>
      <c r="P2843" t="s">
        <v>96</v>
      </c>
    </row>
    <row r="2844" spans="1:17" hidden="1">
      <c r="A2844" t="s">
        <v>879</v>
      </c>
      <c r="B2844" t="s">
        <v>218</v>
      </c>
      <c r="C2844" t="s">
        <v>133</v>
      </c>
      <c r="D2844" t="s">
        <v>109</v>
      </c>
      <c r="E2844" t="s">
        <v>103</v>
      </c>
      <c r="F2844">
        <v>40700</v>
      </c>
      <c r="G2844" t="s">
        <v>784</v>
      </c>
      <c r="I2844" t="s">
        <v>120</v>
      </c>
      <c r="J2844">
        <v>2026</v>
      </c>
      <c r="K2844">
        <v>5</v>
      </c>
      <c r="L2844" t="s">
        <v>95</v>
      </c>
      <c r="M2844">
        <v>192.66</v>
      </c>
      <c r="N2844">
        <v>1</v>
      </c>
      <c r="O2844">
        <v>192.66</v>
      </c>
      <c r="P2844" t="s">
        <v>96</v>
      </c>
      <c r="Q2844">
        <v>1</v>
      </c>
    </row>
    <row r="2845" spans="1:17" hidden="1">
      <c r="A2845" t="s">
        <v>879</v>
      </c>
      <c r="B2845" t="s">
        <v>218</v>
      </c>
      <c r="C2845" t="s">
        <v>133</v>
      </c>
      <c r="D2845" t="s">
        <v>109</v>
      </c>
      <c r="E2845" t="s">
        <v>106</v>
      </c>
      <c r="F2845">
        <v>40700</v>
      </c>
      <c r="G2845" t="s">
        <v>784</v>
      </c>
      <c r="I2845" t="s">
        <v>118</v>
      </c>
      <c r="J2845">
        <v>2026</v>
      </c>
      <c r="K2845">
        <v>5</v>
      </c>
      <c r="L2845" t="s">
        <v>95</v>
      </c>
      <c r="M2845">
        <v>347.67</v>
      </c>
      <c r="N2845">
        <v>1</v>
      </c>
      <c r="O2845">
        <v>347.67</v>
      </c>
      <c r="P2845" t="s">
        <v>96</v>
      </c>
    </row>
    <row r="2846" spans="1:17" hidden="1">
      <c r="A2846" t="s">
        <v>879</v>
      </c>
      <c r="B2846" t="s">
        <v>218</v>
      </c>
      <c r="C2846" t="s">
        <v>133</v>
      </c>
      <c r="D2846" t="s">
        <v>109</v>
      </c>
      <c r="E2846" t="s">
        <v>106</v>
      </c>
      <c r="F2846">
        <v>40700</v>
      </c>
      <c r="G2846" t="s">
        <v>784</v>
      </c>
      <c r="I2846" t="s">
        <v>143</v>
      </c>
      <c r="J2846">
        <v>2026</v>
      </c>
      <c r="K2846">
        <v>5</v>
      </c>
      <c r="L2846" t="s">
        <v>95</v>
      </c>
      <c r="M2846">
        <v>95.63</v>
      </c>
      <c r="N2846">
        <v>1</v>
      </c>
      <c r="O2846">
        <v>95.63</v>
      </c>
      <c r="P2846" t="s">
        <v>96</v>
      </c>
    </row>
    <row r="2847" spans="1:17" hidden="1">
      <c r="A2847" t="s">
        <v>879</v>
      </c>
      <c r="B2847" t="s">
        <v>218</v>
      </c>
      <c r="C2847" t="s">
        <v>133</v>
      </c>
      <c r="D2847" t="s">
        <v>109</v>
      </c>
      <c r="E2847" t="s">
        <v>106</v>
      </c>
      <c r="F2847">
        <v>40700</v>
      </c>
      <c r="G2847" t="s">
        <v>784</v>
      </c>
      <c r="I2847" t="s">
        <v>112</v>
      </c>
      <c r="J2847">
        <v>2026</v>
      </c>
      <c r="K2847">
        <v>5</v>
      </c>
      <c r="L2847" t="s">
        <v>95</v>
      </c>
      <c r="M2847">
        <v>286.89</v>
      </c>
      <c r="N2847">
        <v>1</v>
      </c>
      <c r="O2847">
        <v>286.89</v>
      </c>
      <c r="P2847" t="s">
        <v>96</v>
      </c>
    </row>
    <row r="2848" spans="1:17" hidden="1">
      <c r="A2848" t="s">
        <v>879</v>
      </c>
      <c r="B2848" t="s">
        <v>219</v>
      </c>
      <c r="C2848" t="s">
        <v>133</v>
      </c>
      <c r="D2848" t="s">
        <v>109</v>
      </c>
      <c r="E2848" t="s">
        <v>103</v>
      </c>
      <c r="F2848">
        <v>40700</v>
      </c>
      <c r="G2848" t="s">
        <v>784</v>
      </c>
      <c r="I2848" t="s">
        <v>120</v>
      </c>
      <c r="J2848">
        <v>2026</v>
      </c>
      <c r="K2848">
        <v>5</v>
      </c>
      <c r="L2848" t="s">
        <v>95</v>
      </c>
      <c r="M2848">
        <v>109.27</v>
      </c>
      <c r="N2848">
        <v>1</v>
      </c>
      <c r="O2848">
        <v>109.27</v>
      </c>
      <c r="P2848" t="s">
        <v>96</v>
      </c>
      <c r="Q2848">
        <v>1</v>
      </c>
    </row>
    <row r="2849" spans="1:17" hidden="1">
      <c r="A2849" t="s">
        <v>879</v>
      </c>
      <c r="B2849" t="s">
        <v>219</v>
      </c>
      <c r="C2849" t="s">
        <v>133</v>
      </c>
      <c r="D2849" t="s">
        <v>109</v>
      </c>
      <c r="E2849" t="s">
        <v>105</v>
      </c>
      <c r="F2849">
        <v>40700</v>
      </c>
      <c r="G2849" t="s">
        <v>784</v>
      </c>
      <c r="I2849" t="s">
        <v>122</v>
      </c>
      <c r="J2849">
        <v>2026</v>
      </c>
      <c r="K2849">
        <v>5</v>
      </c>
      <c r="L2849" t="s">
        <v>95</v>
      </c>
      <c r="M2849">
        <v>216.32</v>
      </c>
      <c r="N2849">
        <v>1</v>
      </c>
      <c r="O2849">
        <v>216.32</v>
      </c>
      <c r="P2849" t="s">
        <v>96</v>
      </c>
    </row>
    <row r="2850" spans="1:17" hidden="1">
      <c r="A2850" t="s">
        <v>879</v>
      </c>
      <c r="B2850" t="s">
        <v>219</v>
      </c>
      <c r="C2850" t="s">
        <v>133</v>
      </c>
      <c r="D2850" t="s">
        <v>109</v>
      </c>
      <c r="E2850" t="s">
        <v>105</v>
      </c>
      <c r="F2850">
        <v>40700</v>
      </c>
      <c r="G2850" t="s">
        <v>784</v>
      </c>
      <c r="I2850" t="s">
        <v>123</v>
      </c>
      <c r="J2850">
        <v>2026</v>
      </c>
      <c r="K2850">
        <v>5</v>
      </c>
      <c r="L2850" t="s">
        <v>95</v>
      </c>
      <c r="M2850">
        <v>540.79999999999995</v>
      </c>
      <c r="N2850">
        <v>1</v>
      </c>
      <c r="O2850">
        <v>540.79999999999995</v>
      </c>
      <c r="P2850" t="s">
        <v>96</v>
      </c>
    </row>
    <row r="2851" spans="1:17" hidden="1">
      <c r="A2851" t="s">
        <v>879</v>
      </c>
      <c r="B2851" t="s">
        <v>219</v>
      </c>
      <c r="C2851" t="s">
        <v>133</v>
      </c>
      <c r="D2851" t="s">
        <v>109</v>
      </c>
      <c r="E2851" t="s">
        <v>106</v>
      </c>
      <c r="F2851">
        <v>40700</v>
      </c>
      <c r="G2851" t="s">
        <v>784</v>
      </c>
      <c r="I2851" t="s">
        <v>118</v>
      </c>
      <c r="J2851">
        <v>2026</v>
      </c>
      <c r="K2851">
        <v>5</v>
      </c>
      <c r="L2851" t="s">
        <v>95</v>
      </c>
      <c r="M2851">
        <v>347.67</v>
      </c>
      <c r="N2851">
        <v>1</v>
      </c>
      <c r="O2851">
        <v>347.67</v>
      </c>
      <c r="P2851" t="s">
        <v>96</v>
      </c>
    </row>
    <row r="2852" spans="1:17" hidden="1">
      <c r="A2852" t="s">
        <v>879</v>
      </c>
      <c r="B2852" t="s">
        <v>219</v>
      </c>
      <c r="C2852" t="s">
        <v>133</v>
      </c>
      <c r="D2852" t="s">
        <v>109</v>
      </c>
      <c r="E2852" t="s">
        <v>106</v>
      </c>
      <c r="F2852">
        <v>40700</v>
      </c>
      <c r="G2852" t="s">
        <v>784</v>
      </c>
      <c r="I2852" t="s">
        <v>143</v>
      </c>
      <c r="J2852">
        <v>2026</v>
      </c>
      <c r="K2852">
        <v>5</v>
      </c>
      <c r="L2852" t="s">
        <v>95</v>
      </c>
      <c r="M2852">
        <v>95.63</v>
      </c>
      <c r="N2852">
        <v>1</v>
      </c>
      <c r="O2852">
        <v>95.63</v>
      </c>
      <c r="P2852" t="s">
        <v>96</v>
      </c>
    </row>
    <row r="2853" spans="1:17" hidden="1">
      <c r="A2853" t="s">
        <v>879</v>
      </c>
      <c r="B2853" t="s">
        <v>219</v>
      </c>
      <c r="C2853" t="s">
        <v>133</v>
      </c>
      <c r="D2853" t="s">
        <v>109</v>
      </c>
      <c r="E2853" t="s">
        <v>106</v>
      </c>
      <c r="F2853">
        <v>40700</v>
      </c>
      <c r="G2853" t="s">
        <v>784</v>
      </c>
      <c r="I2853" t="s">
        <v>112</v>
      </c>
      <c r="J2853">
        <v>2026</v>
      </c>
      <c r="K2853">
        <v>5</v>
      </c>
      <c r="L2853" t="s">
        <v>95</v>
      </c>
      <c r="M2853">
        <v>286.89</v>
      </c>
      <c r="N2853">
        <v>1</v>
      </c>
      <c r="O2853">
        <v>286.89</v>
      </c>
      <c r="P2853" t="s">
        <v>96</v>
      </c>
    </row>
    <row r="2854" spans="1:17" hidden="1">
      <c r="A2854" t="s">
        <v>879</v>
      </c>
      <c r="B2854" t="s">
        <v>220</v>
      </c>
      <c r="C2854" t="s">
        <v>133</v>
      </c>
      <c r="D2854" t="s">
        <v>109</v>
      </c>
      <c r="E2854" t="s">
        <v>103</v>
      </c>
      <c r="F2854">
        <v>40700</v>
      </c>
      <c r="G2854" t="s">
        <v>784</v>
      </c>
      <c r="I2854" t="s">
        <v>120</v>
      </c>
      <c r="J2854">
        <v>2026</v>
      </c>
      <c r="K2854">
        <v>5</v>
      </c>
      <c r="L2854" t="s">
        <v>95</v>
      </c>
      <c r="M2854">
        <v>3946.51</v>
      </c>
      <c r="N2854">
        <v>1</v>
      </c>
      <c r="O2854">
        <v>3946.51</v>
      </c>
      <c r="P2854" t="s">
        <v>96</v>
      </c>
      <c r="Q2854">
        <v>1</v>
      </c>
    </row>
    <row r="2855" spans="1:17" hidden="1">
      <c r="A2855" t="s">
        <v>879</v>
      </c>
      <c r="B2855" t="s">
        <v>220</v>
      </c>
      <c r="C2855" t="s">
        <v>133</v>
      </c>
      <c r="D2855" t="s">
        <v>109</v>
      </c>
      <c r="E2855" t="s">
        <v>106</v>
      </c>
      <c r="F2855">
        <v>40700</v>
      </c>
      <c r="G2855" t="s">
        <v>784</v>
      </c>
      <c r="I2855" t="s">
        <v>110</v>
      </c>
      <c r="J2855">
        <v>2026</v>
      </c>
      <c r="K2855">
        <v>5</v>
      </c>
      <c r="L2855" t="s">
        <v>95</v>
      </c>
      <c r="M2855">
        <v>191.26</v>
      </c>
      <c r="N2855">
        <v>1</v>
      </c>
      <c r="O2855">
        <v>191.26</v>
      </c>
      <c r="P2855" t="s">
        <v>96</v>
      </c>
    </row>
    <row r="2856" spans="1:17" hidden="1">
      <c r="A2856" t="s">
        <v>879</v>
      </c>
      <c r="B2856" t="s">
        <v>220</v>
      </c>
      <c r="C2856" t="s">
        <v>133</v>
      </c>
      <c r="D2856" t="s">
        <v>109</v>
      </c>
      <c r="E2856" t="s">
        <v>92</v>
      </c>
      <c r="F2856">
        <v>40700</v>
      </c>
      <c r="G2856" t="s">
        <v>784</v>
      </c>
      <c r="I2856" t="s">
        <v>196</v>
      </c>
      <c r="J2856">
        <v>2026</v>
      </c>
      <c r="K2856">
        <v>5</v>
      </c>
      <c r="L2856" t="s">
        <v>95</v>
      </c>
      <c r="M2856">
        <v>251.1</v>
      </c>
      <c r="N2856">
        <v>1</v>
      </c>
      <c r="O2856">
        <v>251.1</v>
      </c>
      <c r="P2856" t="s">
        <v>96</v>
      </c>
    </row>
    <row r="2857" spans="1:17" hidden="1">
      <c r="A2857" t="s">
        <v>879</v>
      </c>
      <c r="B2857" t="s">
        <v>220</v>
      </c>
      <c r="C2857" t="s">
        <v>133</v>
      </c>
      <c r="D2857" t="s">
        <v>109</v>
      </c>
      <c r="E2857" t="s">
        <v>92</v>
      </c>
      <c r="F2857">
        <v>40700</v>
      </c>
      <c r="G2857" t="s">
        <v>784</v>
      </c>
      <c r="I2857" t="s">
        <v>221</v>
      </c>
      <c r="J2857">
        <v>2026</v>
      </c>
      <c r="K2857">
        <v>5</v>
      </c>
      <c r="L2857" t="s">
        <v>95</v>
      </c>
      <c r="M2857">
        <v>251.1</v>
      </c>
      <c r="N2857">
        <v>1</v>
      </c>
      <c r="O2857">
        <v>251.1</v>
      </c>
      <c r="P2857" t="s">
        <v>96</v>
      </c>
    </row>
    <row r="2858" spans="1:17" hidden="1">
      <c r="A2858" t="s">
        <v>879</v>
      </c>
      <c r="B2858" t="s">
        <v>220</v>
      </c>
      <c r="C2858" t="s">
        <v>133</v>
      </c>
      <c r="D2858" t="s">
        <v>109</v>
      </c>
      <c r="E2858" t="s">
        <v>105</v>
      </c>
      <c r="F2858">
        <v>40700</v>
      </c>
      <c r="G2858" t="s">
        <v>784</v>
      </c>
      <c r="I2858" t="s">
        <v>122</v>
      </c>
      <c r="J2858">
        <v>2026</v>
      </c>
      <c r="K2858">
        <v>5</v>
      </c>
      <c r="L2858" t="s">
        <v>95</v>
      </c>
      <c r="M2858">
        <v>54.08</v>
      </c>
      <c r="N2858">
        <v>1</v>
      </c>
      <c r="O2858">
        <v>54.08</v>
      </c>
      <c r="P2858" t="s">
        <v>96</v>
      </c>
    </row>
    <row r="2859" spans="1:17" hidden="1">
      <c r="A2859" t="s">
        <v>879</v>
      </c>
      <c r="B2859" t="s">
        <v>220</v>
      </c>
      <c r="C2859" t="s">
        <v>133</v>
      </c>
      <c r="D2859" t="s">
        <v>109</v>
      </c>
      <c r="E2859" t="s">
        <v>105</v>
      </c>
      <c r="F2859">
        <v>40700</v>
      </c>
      <c r="G2859" t="s">
        <v>784</v>
      </c>
      <c r="I2859" t="s">
        <v>123</v>
      </c>
      <c r="J2859">
        <v>2026</v>
      </c>
      <c r="K2859">
        <v>5</v>
      </c>
      <c r="L2859" t="s">
        <v>95</v>
      </c>
      <c r="M2859">
        <v>135.19999999999999</v>
      </c>
      <c r="N2859">
        <v>1</v>
      </c>
      <c r="O2859">
        <v>135.19999999999999</v>
      </c>
      <c r="P2859" t="s">
        <v>96</v>
      </c>
    </row>
    <row r="2860" spans="1:17" hidden="1">
      <c r="A2860" t="s">
        <v>879</v>
      </c>
      <c r="B2860" t="s">
        <v>220</v>
      </c>
      <c r="C2860" t="s">
        <v>133</v>
      </c>
      <c r="D2860" t="s">
        <v>109</v>
      </c>
      <c r="E2860" t="s">
        <v>106</v>
      </c>
      <c r="F2860">
        <v>40700</v>
      </c>
      <c r="G2860" t="s">
        <v>784</v>
      </c>
      <c r="I2860" t="s">
        <v>118</v>
      </c>
      <c r="J2860">
        <v>2026</v>
      </c>
      <c r="K2860">
        <v>5</v>
      </c>
      <c r="L2860" t="s">
        <v>95</v>
      </c>
      <c r="M2860">
        <v>231.78</v>
      </c>
      <c r="N2860">
        <v>1</v>
      </c>
      <c r="O2860">
        <v>231.78</v>
      </c>
      <c r="P2860" t="s">
        <v>96</v>
      </c>
    </row>
    <row r="2861" spans="1:17" hidden="1">
      <c r="A2861" t="s">
        <v>879</v>
      </c>
      <c r="B2861" t="s">
        <v>220</v>
      </c>
      <c r="C2861" t="s">
        <v>133</v>
      </c>
      <c r="D2861" t="s">
        <v>109</v>
      </c>
      <c r="E2861" t="s">
        <v>106</v>
      </c>
      <c r="F2861">
        <v>40700</v>
      </c>
      <c r="G2861" t="s">
        <v>784</v>
      </c>
      <c r="I2861" t="s">
        <v>112</v>
      </c>
      <c r="J2861">
        <v>2026</v>
      </c>
      <c r="K2861">
        <v>5</v>
      </c>
      <c r="L2861" t="s">
        <v>95</v>
      </c>
      <c r="M2861">
        <v>286.89</v>
      </c>
      <c r="N2861">
        <v>1</v>
      </c>
      <c r="O2861">
        <v>286.89</v>
      </c>
      <c r="P2861" t="s">
        <v>96</v>
      </c>
    </row>
    <row r="2862" spans="1:17" hidden="1">
      <c r="A2862" t="s">
        <v>879</v>
      </c>
      <c r="B2862" t="s">
        <v>222</v>
      </c>
      <c r="C2862" t="s">
        <v>133</v>
      </c>
      <c r="D2862" t="s">
        <v>109</v>
      </c>
      <c r="E2862" t="s">
        <v>103</v>
      </c>
      <c r="F2862">
        <v>40700</v>
      </c>
      <c r="G2862" t="s">
        <v>784</v>
      </c>
      <c r="I2862" t="s">
        <v>120</v>
      </c>
      <c r="J2862">
        <v>2026</v>
      </c>
      <c r="K2862">
        <v>5</v>
      </c>
      <c r="L2862" t="s">
        <v>95</v>
      </c>
      <c r="M2862">
        <v>109.27</v>
      </c>
      <c r="N2862">
        <v>1</v>
      </c>
      <c r="O2862">
        <v>109.27</v>
      </c>
      <c r="P2862" t="s">
        <v>96</v>
      </c>
      <c r="Q2862">
        <v>1</v>
      </c>
    </row>
    <row r="2863" spans="1:17" hidden="1">
      <c r="A2863" t="s">
        <v>879</v>
      </c>
      <c r="B2863" t="s">
        <v>222</v>
      </c>
      <c r="C2863" t="s">
        <v>133</v>
      </c>
      <c r="D2863" t="s">
        <v>109</v>
      </c>
      <c r="E2863" t="s">
        <v>106</v>
      </c>
      <c r="F2863">
        <v>40700</v>
      </c>
      <c r="G2863" t="s">
        <v>784</v>
      </c>
      <c r="I2863" t="s">
        <v>110</v>
      </c>
      <c r="J2863">
        <v>2026</v>
      </c>
      <c r="K2863">
        <v>5</v>
      </c>
      <c r="L2863" t="s">
        <v>95</v>
      </c>
      <c r="M2863">
        <v>191.26</v>
      </c>
      <c r="N2863">
        <v>1</v>
      </c>
      <c r="O2863">
        <v>191.26</v>
      </c>
      <c r="P2863" t="s">
        <v>96</v>
      </c>
    </row>
    <row r="2864" spans="1:17" hidden="1">
      <c r="A2864" t="s">
        <v>879</v>
      </c>
      <c r="B2864" t="s">
        <v>222</v>
      </c>
      <c r="C2864" t="s">
        <v>133</v>
      </c>
      <c r="D2864" t="s">
        <v>109</v>
      </c>
      <c r="E2864" t="s">
        <v>92</v>
      </c>
      <c r="F2864">
        <v>40700</v>
      </c>
      <c r="G2864" t="s">
        <v>784</v>
      </c>
      <c r="I2864" t="s">
        <v>196</v>
      </c>
      <c r="J2864">
        <v>2026</v>
      </c>
      <c r="K2864">
        <v>5</v>
      </c>
      <c r="L2864" t="s">
        <v>95</v>
      </c>
      <c r="M2864">
        <v>753.3</v>
      </c>
      <c r="N2864">
        <v>1</v>
      </c>
      <c r="O2864">
        <v>753.3</v>
      </c>
      <c r="P2864" t="s">
        <v>96</v>
      </c>
    </row>
    <row r="2865" spans="1:17" hidden="1">
      <c r="A2865" t="s">
        <v>879</v>
      </c>
      <c r="B2865" t="s">
        <v>222</v>
      </c>
      <c r="C2865" t="s">
        <v>133</v>
      </c>
      <c r="D2865" t="s">
        <v>109</v>
      </c>
      <c r="E2865" t="s">
        <v>92</v>
      </c>
      <c r="F2865">
        <v>40700</v>
      </c>
      <c r="G2865" t="s">
        <v>784</v>
      </c>
      <c r="I2865" t="s">
        <v>221</v>
      </c>
      <c r="J2865">
        <v>2026</v>
      </c>
      <c r="K2865">
        <v>5</v>
      </c>
      <c r="L2865" t="s">
        <v>95</v>
      </c>
      <c r="M2865">
        <v>753.3</v>
      </c>
      <c r="N2865">
        <v>1</v>
      </c>
      <c r="O2865">
        <v>753.3</v>
      </c>
      <c r="P2865" t="s">
        <v>96</v>
      </c>
    </row>
    <row r="2866" spans="1:17" hidden="1">
      <c r="A2866" t="s">
        <v>879</v>
      </c>
      <c r="B2866" t="s">
        <v>222</v>
      </c>
      <c r="C2866" t="s">
        <v>133</v>
      </c>
      <c r="D2866" t="s">
        <v>109</v>
      </c>
      <c r="E2866" t="s">
        <v>92</v>
      </c>
      <c r="F2866">
        <v>40700</v>
      </c>
      <c r="G2866" t="s">
        <v>784</v>
      </c>
      <c r="I2866" t="s">
        <v>141</v>
      </c>
      <c r="J2866">
        <v>2026</v>
      </c>
      <c r="K2866">
        <v>5</v>
      </c>
      <c r="L2866" t="s">
        <v>95</v>
      </c>
      <c r="M2866">
        <v>376.65</v>
      </c>
      <c r="N2866">
        <v>1</v>
      </c>
      <c r="O2866">
        <v>376.65</v>
      </c>
      <c r="P2866" t="s">
        <v>96</v>
      </c>
    </row>
    <row r="2867" spans="1:17" hidden="1">
      <c r="A2867" t="s">
        <v>879</v>
      </c>
      <c r="B2867" t="s">
        <v>222</v>
      </c>
      <c r="C2867" t="s">
        <v>133</v>
      </c>
      <c r="D2867" t="s">
        <v>109</v>
      </c>
      <c r="E2867" t="s">
        <v>105</v>
      </c>
      <c r="F2867">
        <v>40700</v>
      </c>
      <c r="G2867" t="s">
        <v>784</v>
      </c>
      <c r="I2867" t="s">
        <v>122</v>
      </c>
      <c r="J2867">
        <v>2026</v>
      </c>
      <c r="K2867">
        <v>5</v>
      </c>
      <c r="L2867" t="s">
        <v>95</v>
      </c>
      <c r="M2867">
        <v>54.08</v>
      </c>
      <c r="N2867">
        <v>1</v>
      </c>
      <c r="O2867">
        <v>54.08</v>
      </c>
      <c r="P2867" t="s">
        <v>96</v>
      </c>
    </row>
    <row r="2868" spans="1:17" hidden="1">
      <c r="A2868" t="s">
        <v>879</v>
      </c>
      <c r="B2868" t="s">
        <v>222</v>
      </c>
      <c r="C2868" t="s">
        <v>133</v>
      </c>
      <c r="D2868" t="s">
        <v>109</v>
      </c>
      <c r="E2868" t="s">
        <v>105</v>
      </c>
      <c r="F2868">
        <v>40700</v>
      </c>
      <c r="G2868" t="s">
        <v>784</v>
      </c>
      <c r="I2868" t="s">
        <v>123</v>
      </c>
      <c r="J2868">
        <v>2026</v>
      </c>
      <c r="K2868">
        <v>5</v>
      </c>
      <c r="L2868" t="s">
        <v>95</v>
      </c>
      <c r="M2868">
        <v>135.19999999999999</v>
      </c>
      <c r="N2868">
        <v>1</v>
      </c>
      <c r="O2868">
        <v>135.19999999999999</v>
      </c>
      <c r="P2868" t="s">
        <v>96</v>
      </c>
    </row>
    <row r="2869" spans="1:17" hidden="1">
      <c r="A2869" t="s">
        <v>879</v>
      </c>
      <c r="B2869" t="s">
        <v>222</v>
      </c>
      <c r="C2869" t="s">
        <v>133</v>
      </c>
      <c r="D2869" t="s">
        <v>109</v>
      </c>
      <c r="E2869" t="s">
        <v>106</v>
      </c>
      <c r="F2869">
        <v>40700</v>
      </c>
      <c r="G2869" t="s">
        <v>784</v>
      </c>
      <c r="I2869" t="s">
        <v>118</v>
      </c>
      <c r="J2869">
        <v>2026</v>
      </c>
      <c r="K2869">
        <v>5</v>
      </c>
      <c r="L2869" t="s">
        <v>95</v>
      </c>
      <c r="M2869">
        <v>231.78</v>
      </c>
      <c r="N2869">
        <v>1</v>
      </c>
      <c r="O2869">
        <v>231.78</v>
      </c>
      <c r="P2869" t="s">
        <v>96</v>
      </c>
    </row>
    <row r="2870" spans="1:17" hidden="1">
      <c r="A2870" t="s">
        <v>879</v>
      </c>
      <c r="B2870" t="s">
        <v>222</v>
      </c>
      <c r="C2870" t="s">
        <v>133</v>
      </c>
      <c r="D2870" t="s">
        <v>109</v>
      </c>
      <c r="E2870" t="s">
        <v>106</v>
      </c>
      <c r="F2870">
        <v>40700</v>
      </c>
      <c r="G2870" t="s">
        <v>784</v>
      </c>
      <c r="I2870" t="s">
        <v>143</v>
      </c>
      <c r="J2870">
        <v>2026</v>
      </c>
      <c r="K2870">
        <v>5</v>
      </c>
      <c r="L2870" t="s">
        <v>95</v>
      </c>
      <c r="M2870">
        <v>95.63</v>
      </c>
      <c r="N2870">
        <v>1</v>
      </c>
      <c r="O2870">
        <v>95.63</v>
      </c>
      <c r="P2870" t="s">
        <v>96</v>
      </c>
    </row>
    <row r="2871" spans="1:17" hidden="1">
      <c r="A2871" t="s">
        <v>879</v>
      </c>
      <c r="B2871" t="s">
        <v>222</v>
      </c>
      <c r="C2871" t="s">
        <v>133</v>
      </c>
      <c r="D2871" t="s">
        <v>109</v>
      </c>
      <c r="E2871" t="s">
        <v>106</v>
      </c>
      <c r="F2871">
        <v>40700</v>
      </c>
      <c r="G2871" t="s">
        <v>784</v>
      </c>
      <c r="I2871" t="s">
        <v>112</v>
      </c>
      <c r="J2871">
        <v>2026</v>
      </c>
      <c r="K2871">
        <v>5</v>
      </c>
      <c r="L2871" t="s">
        <v>95</v>
      </c>
      <c r="M2871">
        <v>95.63</v>
      </c>
      <c r="N2871">
        <v>1</v>
      </c>
      <c r="O2871">
        <v>95.63</v>
      </c>
      <c r="P2871" t="s">
        <v>96</v>
      </c>
    </row>
    <row r="2872" spans="1:17" hidden="1">
      <c r="A2872" t="s">
        <v>879</v>
      </c>
      <c r="B2872" t="s">
        <v>222</v>
      </c>
      <c r="C2872" t="s">
        <v>133</v>
      </c>
      <c r="D2872" t="s">
        <v>109</v>
      </c>
      <c r="E2872" t="s">
        <v>106</v>
      </c>
      <c r="F2872">
        <v>40700</v>
      </c>
      <c r="G2872" t="s">
        <v>784</v>
      </c>
      <c r="I2872" t="s">
        <v>163</v>
      </c>
      <c r="J2872">
        <v>2026</v>
      </c>
      <c r="K2872">
        <v>5</v>
      </c>
      <c r="L2872" t="s">
        <v>95</v>
      </c>
      <c r="M2872">
        <v>695.28</v>
      </c>
      <c r="N2872">
        <v>1</v>
      </c>
      <c r="O2872">
        <v>695.28</v>
      </c>
      <c r="P2872" t="s">
        <v>96</v>
      </c>
    </row>
    <row r="2873" spans="1:17" hidden="1">
      <c r="A2873" t="s">
        <v>879</v>
      </c>
      <c r="B2873" t="s">
        <v>223</v>
      </c>
      <c r="C2873" t="s">
        <v>133</v>
      </c>
      <c r="D2873" t="s">
        <v>109</v>
      </c>
      <c r="E2873" t="s">
        <v>103</v>
      </c>
      <c r="F2873">
        <v>40700</v>
      </c>
      <c r="G2873" t="s">
        <v>784</v>
      </c>
      <c r="I2873" t="s">
        <v>120</v>
      </c>
      <c r="J2873">
        <v>2026</v>
      </c>
      <c r="K2873">
        <v>5</v>
      </c>
      <c r="L2873" t="s">
        <v>95</v>
      </c>
      <c r="M2873">
        <v>83.39</v>
      </c>
      <c r="N2873">
        <v>1</v>
      </c>
      <c r="O2873">
        <v>83.39</v>
      </c>
      <c r="P2873" t="s">
        <v>96</v>
      </c>
      <c r="Q2873">
        <v>1</v>
      </c>
    </row>
    <row r="2874" spans="1:17" hidden="1">
      <c r="A2874" t="s">
        <v>879</v>
      </c>
      <c r="B2874" t="s">
        <v>223</v>
      </c>
      <c r="C2874" t="s">
        <v>133</v>
      </c>
      <c r="D2874" t="s">
        <v>109</v>
      </c>
      <c r="E2874" t="s">
        <v>106</v>
      </c>
      <c r="F2874">
        <v>40700</v>
      </c>
      <c r="G2874" t="s">
        <v>784</v>
      </c>
      <c r="I2874" t="s">
        <v>112</v>
      </c>
      <c r="J2874">
        <v>2026</v>
      </c>
      <c r="K2874">
        <v>5</v>
      </c>
      <c r="L2874" t="s">
        <v>95</v>
      </c>
      <c r="M2874">
        <v>95.63</v>
      </c>
      <c r="N2874">
        <v>1</v>
      </c>
      <c r="O2874">
        <v>95.63</v>
      </c>
      <c r="P2874" t="s">
        <v>96</v>
      </c>
    </row>
    <row r="2875" spans="1:17" hidden="1">
      <c r="A2875" t="s">
        <v>879</v>
      </c>
      <c r="B2875" t="s">
        <v>224</v>
      </c>
      <c r="C2875" t="s">
        <v>133</v>
      </c>
      <c r="D2875" t="s">
        <v>109</v>
      </c>
      <c r="E2875" t="s">
        <v>103</v>
      </c>
      <c r="F2875">
        <v>40700</v>
      </c>
      <c r="G2875" t="s">
        <v>784</v>
      </c>
      <c r="I2875" t="s">
        <v>120</v>
      </c>
      <c r="J2875">
        <v>2026</v>
      </c>
      <c r="K2875">
        <v>5</v>
      </c>
      <c r="L2875" t="s">
        <v>95</v>
      </c>
      <c r="M2875">
        <v>327.81</v>
      </c>
      <c r="N2875">
        <v>1</v>
      </c>
      <c r="O2875">
        <v>327.81</v>
      </c>
      <c r="P2875" t="s">
        <v>96</v>
      </c>
      <c r="Q2875">
        <v>1</v>
      </c>
    </row>
    <row r="2876" spans="1:17" hidden="1">
      <c r="A2876" t="s">
        <v>879</v>
      </c>
      <c r="B2876" t="s">
        <v>224</v>
      </c>
      <c r="C2876" t="s">
        <v>133</v>
      </c>
      <c r="D2876" t="s">
        <v>109</v>
      </c>
      <c r="E2876" t="s">
        <v>106</v>
      </c>
      <c r="F2876">
        <v>40700</v>
      </c>
      <c r="G2876" t="s">
        <v>784</v>
      </c>
      <c r="I2876" t="s">
        <v>110</v>
      </c>
      <c r="J2876">
        <v>2026</v>
      </c>
      <c r="K2876">
        <v>5</v>
      </c>
      <c r="L2876" t="s">
        <v>95</v>
      </c>
      <c r="M2876">
        <v>95.63</v>
      </c>
      <c r="N2876">
        <v>1</v>
      </c>
      <c r="O2876">
        <v>95.63</v>
      </c>
      <c r="P2876" t="s">
        <v>96</v>
      </c>
    </row>
    <row r="2877" spans="1:17" hidden="1">
      <c r="A2877" t="s">
        <v>879</v>
      </c>
      <c r="B2877" t="s">
        <v>224</v>
      </c>
      <c r="C2877" t="s">
        <v>133</v>
      </c>
      <c r="D2877" t="s">
        <v>109</v>
      </c>
      <c r="E2877" t="s">
        <v>92</v>
      </c>
      <c r="F2877">
        <v>40700</v>
      </c>
      <c r="G2877" t="s">
        <v>784</v>
      </c>
      <c r="I2877" t="s">
        <v>225</v>
      </c>
      <c r="J2877">
        <v>2026</v>
      </c>
      <c r="K2877">
        <v>5</v>
      </c>
      <c r="L2877" t="s">
        <v>95</v>
      </c>
      <c r="M2877">
        <v>44.58</v>
      </c>
      <c r="N2877">
        <v>1</v>
      </c>
      <c r="O2877">
        <v>44.58</v>
      </c>
      <c r="P2877" t="s">
        <v>96</v>
      </c>
    </row>
    <row r="2878" spans="1:17" hidden="1">
      <c r="A2878" t="s">
        <v>879</v>
      </c>
      <c r="B2878" t="s">
        <v>224</v>
      </c>
      <c r="C2878" t="s">
        <v>133</v>
      </c>
      <c r="D2878" t="s">
        <v>109</v>
      </c>
      <c r="E2878" t="s">
        <v>105</v>
      </c>
      <c r="F2878">
        <v>40700</v>
      </c>
      <c r="G2878" t="s">
        <v>784</v>
      </c>
      <c r="I2878" t="s">
        <v>122</v>
      </c>
      <c r="J2878">
        <v>2026</v>
      </c>
      <c r="K2878">
        <v>5</v>
      </c>
      <c r="L2878" t="s">
        <v>95</v>
      </c>
      <c r="M2878">
        <v>162.24</v>
      </c>
      <c r="N2878">
        <v>1</v>
      </c>
      <c r="O2878">
        <v>162.24</v>
      </c>
      <c r="P2878" t="s">
        <v>96</v>
      </c>
    </row>
    <row r="2879" spans="1:17" hidden="1">
      <c r="A2879" t="s">
        <v>879</v>
      </c>
      <c r="B2879" t="s">
        <v>224</v>
      </c>
      <c r="C2879" t="s">
        <v>133</v>
      </c>
      <c r="D2879" t="s">
        <v>109</v>
      </c>
      <c r="E2879" t="s">
        <v>105</v>
      </c>
      <c r="F2879">
        <v>40700</v>
      </c>
      <c r="G2879" t="s">
        <v>784</v>
      </c>
      <c r="I2879" t="s">
        <v>123</v>
      </c>
      <c r="J2879">
        <v>2026</v>
      </c>
      <c r="K2879">
        <v>5</v>
      </c>
      <c r="L2879" t="s">
        <v>95</v>
      </c>
      <c r="M2879">
        <v>405.6</v>
      </c>
      <c r="N2879">
        <v>1</v>
      </c>
      <c r="O2879">
        <v>405.6</v>
      </c>
      <c r="P2879" t="s">
        <v>96</v>
      </c>
    </row>
    <row r="2880" spans="1:17" hidden="1">
      <c r="A2880" t="s">
        <v>879</v>
      </c>
      <c r="B2880" t="s">
        <v>224</v>
      </c>
      <c r="C2880" t="s">
        <v>133</v>
      </c>
      <c r="D2880" t="s">
        <v>109</v>
      </c>
      <c r="E2880" t="s">
        <v>106</v>
      </c>
      <c r="F2880">
        <v>40700</v>
      </c>
      <c r="G2880" t="s">
        <v>784</v>
      </c>
      <c r="I2880" t="s">
        <v>118</v>
      </c>
      <c r="J2880">
        <v>2026</v>
      </c>
      <c r="K2880">
        <v>5</v>
      </c>
      <c r="L2880" t="s">
        <v>95</v>
      </c>
      <c r="M2880">
        <v>286.89</v>
      </c>
      <c r="N2880">
        <v>1</v>
      </c>
      <c r="O2880">
        <v>286.89</v>
      </c>
      <c r="P2880" t="s">
        <v>96</v>
      </c>
    </row>
    <row r="2881" spans="1:17" hidden="1">
      <c r="A2881" t="s">
        <v>879</v>
      </c>
      <c r="B2881" t="s">
        <v>224</v>
      </c>
      <c r="C2881" t="s">
        <v>133</v>
      </c>
      <c r="D2881" t="s">
        <v>109</v>
      </c>
      <c r="E2881" t="s">
        <v>106</v>
      </c>
      <c r="F2881">
        <v>40700</v>
      </c>
      <c r="G2881" t="s">
        <v>784</v>
      </c>
      <c r="I2881" t="s">
        <v>143</v>
      </c>
      <c r="J2881">
        <v>2026</v>
      </c>
      <c r="K2881">
        <v>5</v>
      </c>
      <c r="L2881" t="s">
        <v>95</v>
      </c>
      <c r="M2881">
        <v>95.63</v>
      </c>
      <c r="N2881">
        <v>1</v>
      </c>
      <c r="O2881">
        <v>95.63</v>
      </c>
      <c r="P2881" t="s">
        <v>96</v>
      </c>
    </row>
    <row r="2882" spans="1:17" hidden="1">
      <c r="A2882" t="s">
        <v>879</v>
      </c>
      <c r="B2882" t="s">
        <v>224</v>
      </c>
      <c r="C2882" t="s">
        <v>133</v>
      </c>
      <c r="D2882" t="s">
        <v>109</v>
      </c>
      <c r="E2882" t="s">
        <v>106</v>
      </c>
      <c r="F2882">
        <v>40700</v>
      </c>
      <c r="G2882" t="s">
        <v>784</v>
      </c>
      <c r="I2882" t="s">
        <v>112</v>
      </c>
      <c r="J2882">
        <v>2026</v>
      </c>
      <c r="K2882">
        <v>5</v>
      </c>
      <c r="L2882" t="s">
        <v>95</v>
      </c>
      <c r="M2882">
        <v>573.78</v>
      </c>
      <c r="N2882">
        <v>1</v>
      </c>
      <c r="O2882">
        <v>573.78</v>
      </c>
      <c r="P2882" t="s">
        <v>96</v>
      </c>
    </row>
    <row r="2883" spans="1:17" hidden="1">
      <c r="A2883" t="s">
        <v>879</v>
      </c>
      <c r="B2883" t="s">
        <v>224</v>
      </c>
      <c r="C2883" t="s">
        <v>133</v>
      </c>
      <c r="D2883" t="s">
        <v>109</v>
      </c>
      <c r="E2883" t="s">
        <v>106</v>
      </c>
      <c r="F2883">
        <v>40700</v>
      </c>
      <c r="G2883" t="s">
        <v>784</v>
      </c>
      <c r="I2883" t="s">
        <v>163</v>
      </c>
      <c r="J2883">
        <v>2026</v>
      </c>
      <c r="K2883">
        <v>5</v>
      </c>
      <c r="L2883" t="s">
        <v>95</v>
      </c>
      <c r="M2883">
        <v>347.64</v>
      </c>
      <c r="N2883">
        <v>1</v>
      </c>
      <c r="O2883">
        <v>347.64</v>
      </c>
      <c r="P2883" t="s">
        <v>96</v>
      </c>
    </row>
    <row r="2884" spans="1:17" hidden="1">
      <c r="A2884" t="s">
        <v>879</v>
      </c>
      <c r="B2884" t="s">
        <v>226</v>
      </c>
      <c r="C2884" t="s">
        <v>133</v>
      </c>
      <c r="D2884" t="s">
        <v>109</v>
      </c>
      <c r="E2884" t="s">
        <v>103</v>
      </c>
      <c r="F2884">
        <v>40700</v>
      </c>
      <c r="G2884" t="s">
        <v>784</v>
      </c>
      <c r="I2884" t="s">
        <v>130</v>
      </c>
      <c r="J2884">
        <v>2026</v>
      </c>
      <c r="K2884">
        <v>5</v>
      </c>
      <c r="L2884" t="s">
        <v>95</v>
      </c>
      <c r="M2884">
        <v>109.27</v>
      </c>
      <c r="N2884">
        <v>1</v>
      </c>
      <c r="O2884">
        <v>109.27</v>
      </c>
      <c r="P2884" t="s">
        <v>96</v>
      </c>
      <c r="Q2884">
        <v>1</v>
      </c>
    </row>
    <row r="2885" spans="1:17" hidden="1">
      <c r="A2885" t="s">
        <v>879</v>
      </c>
      <c r="B2885" t="s">
        <v>226</v>
      </c>
      <c r="C2885" t="s">
        <v>133</v>
      </c>
      <c r="D2885" t="s">
        <v>109</v>
      </c>
      <c r="E2885" t="s">
        <v>92</v>
      </c>
      <c r="F2885">
        <v>40700</v>
      </c>
      <c r="G2885" t="s">
        <v>784</v>
      </c>
      <c r="I2885" t="s">
        <v>227</v>
      </c>
      <c r="J2885">
        <v>2026</v>
      </c>
      <c r="K2885">
        <v>5</v>
      </c>
      <c r="L2885" t="s">
        <v>95</v>
      </c>
      <c r="M2885">
        <v>233.81</v>
      </c>
      <c r="N2885">
        <v>1</v>
      </c>
      <c r="O2885">
        <v>233.81</v>
      </c>
      <c r="P2885" t="s">
        <v>96</v>
      </c>
      <c r="Q2885">
        <v>1</v>
      </c>
    </row>
    <row r="2886" spans="1:17" hidden="1">
      <c r="A2886" t="s">
        <v>879</v>
      </c>
      <c r="B2886" t="s">
        <v>226</v>
      </c>
      <c r="C2886" t="s">
        <v>133</v>
      </c>
      <c r="D2886" t="s">
        <v>109</v>
      </c>
      <c r="E2886" t="s">
        <v>104</v>
      </c>
      <c r="F2886">
        <v>40700</v>
      </c>
      <c r="G2886" t="s">
        <v>784</v>
      </c>
      <c r="I2886" t="s">
        <v>172</v>
      </c>
      <c r="J2886">
        <v>2026</v>
      </c>
      <c r="K2886">
        <v>5</v>
      </c>
      <c r="L2886" t="s">
        <v>95</v>
      </c>
      <c r="M2886">
        <v>60.6</v>
      </c>
      <c r="N2886">
        <v>1</v>
      </c>
      <c r="O2886">
        <v>60.6</v>
      </c>
      <c r="P2886" t="s">
        <v>96</v>
      </c>
    </row>
    <row r="2887" spans="1:17" hidden="1">
      <c r="A2887" t="s">
        <v>879</v>
      </c>
      <c r="B2887" t="s">
        <v>226</v>
      </c>
      <c r="C2887" t="s">
        <v>133</v>
      </c>
      <c r="D2887" t="s">
        <v>109</v>
      </c>
      <c r="E2887" t="s">
        <v>104</v>
      </c>
      <c r="F2887">
        <v>40700</v>
      </c>
      <c r="G2887" t="s">
        <v>784</v>
      </c>
      <c r="I2887" t="s">
        <v>174</v>
      </c>
      <c r="J2887">
        <v>2026</v>
      </c>
      <c r="K2887">
        <v>5</v>
      </c>
      <c r="L2887" t="s">
        <v>95</v>
      </c>
      <c r="M2887">
        <v>1659.57</v>
      </c>
      <c r="N2887">
        <v>1</v>
      </c>
      <c r="O2887">
        <v>1659.57</v>
      </c>
      <c r="P2887" t="s">
        <v>96</v>
      </c>
    </row>
    <row r="2888" spans="1:17" hidden="1">
      <c r="A2888" t="s">
        <v>879</v>
      </c>
      <c r="B2888" t="s">
        <v>226</v>
      </c>
      <c r="C2888" t="s">
        <v>133</v>
      </c>
      <c r="D2888" t="s">
        <v>109</v>
      </c>
      <c r="E2888" t="s">
        <v>92</v>
      </c>
      <c r="F2888">
        <v>40700</v>
      </c>
      <c r="G2888" t="s">
        <v>784</v>
      </c>
      <c r="I2888" t="s">
        <v>204</v>
      </c>
      <c r="J2888">
        <v>2026</v>
      </c>
      <c r="K2888">
        <v>5</v>
      </c>
      <c r="L2888" t="s">
        <v>95</v>
      </c>
      <c r="M2888">
        <v>125.55</v>
      </c>
      <c r="N2888">
        <v>1</v>
      </c>
      <c r="O2888">
        <v>125.55</v>
      </c>
      <c r="P2888" t="s">
        <v>96</v>
      </c>
    </row>
    <row r="2889" spans="1:17" hidden="1">
      <c r="A2889" t="s">
        <v>879</v>
      </c>
      <c r="B2889" t="s">
        <v>226</v>
      </c>
      <c r="C2889" t="s">
        <v>133</v>
      </c>
      <c r="D2889" t="s">
        <v>109</v>
      </c>
      <c r="E2889" t="s">
        <v>92</v>
      </c>
      <c r="F2889">
        <v>40700</v>
      </c>
      <c r="G2889" t="s">
        <v>784</v>
      </c>
      <c r="I2889" t="s">
        <v>205</v>
      </c>
      <c r="J2889">
        <v>2026</v>
      </c>
      <c r="K2889">
        <v>5</v>
      </c>
      <c r="L2889" t="s">
        <v>95</v>
      </c>
      <c r="M2889">
        <v>101.41</v>
      </c>
      <c r="N2889">
        <v>1</v>
      </c>
      <c r="O2889">
        <v>101.41</v>
      </c>
      <c r="P2889" t="s">
        <v>96</v>
      </c>
    </row>
    <row r="2890" spans="1:17" hidden="1">
      <c r="A2890" t="s">
        <v>879</v>
      </c>
      <c r="B2890" t="s">
        <v>226</v>
      </c>
      <c r="C2890" t="s">
        <v>133</v>
      </c>
      <c r="D2890" t="s">
        <v>109</v>
      </c>
      <c r="E2890" t="s">
        <v>106</v>
      </c>
      <c r="F2890">
        <v>40700</v>
      </c>
      <c r="G2890" t="s">
        <v>784</v>
      </c>
      <c r="I2890" t="s">
        <v>118</v>
      </c>
      <c r="J2890">
        <v>2026</v>
      </c>
      <c r="K2890">
        <v>5</v>
      </c>
      <c r="L2890" t="s">
        <v>95</v>
      </c>
      <c r="M2890">
        <v>191.26</v>
      </c>
      <c r="N2890">
        <v>1</v>
      </c>
      <c r="O2890">
        <v>191.26</v>
      </c>
      <c r="P2890" t="s">
        <v>96</v>
      </c>
    </row>
    <row r="2891" spans="1:17" hidden="1">
      <c r="A2891" t="s">
        <v>879</v>
      </c>
      <c r="B2891" t="s">
        <v>226</v>
      </c>
      <c r="C2891" t="s">
        <v>133</v>
      </c>
      <c r="D2891" t="s">
        <v>109</v>
      </c>
      <c r="E2891" t="s">
        <v>106</v>
      </c>
      <c r="F2891">
        <v>40700</v>
      </c>
      <c r="G2891" t="s">
        <v>784</v>
      </c>
      <c r="I2891" t="s">
        <v>143</v>
      </c>
      <c r="J2891">
        <v>2026</v>
      </c>
      <c r="K2891">
        <v>5</v>
      </c>
      <c r="L2891" t="s">
        <v>95</v>
      </c>
      <c r="M2891">
        <v>95.63</v>
      </c>
      <c r="N2891">
        <v>1</v>
      </c>
      <c r="O2891">
        <v>95.63</v>
      </c>
      <c r="P2891" t="s">
        <v>96</v>
      </c>
    </row>
    <row r="2892" spans="1:17" hidden="1">
      <c r="A2892" t="s">
        <v>879</v>
      </c>
      <c r="B2892" t="s">
        <v>226</v>
      </c>
      <c r="C2892" t="s">
        <v>133</v>
      </c>
      <c r="D2892" t="s">
        <v>109</v>
      </c>
      <c r="E2892" t="s">
        <v>106</v>
      </c>
      <c r="F2892">
        <v>40700</v>
      </c>
      <c r="G2892" t="s">
        <v>784</v>
      </c>
      <c r="I2892" t="s">
        <v>112</v>
      </c>
      <c r="J2892">
        <v>2026</v>
      </c>
      <c r="K2892">
        <v>5</v>
      </c>
      <c r="L2892" t="s">
        <v>95</v>
      </c>
      <c r="M2892">
        <v>95.63</v>
      </c>
      <c r="N2892">
        <v>1</v>
      </c>
      <c r="O2892">
        <v>95.63</v>
      </c>
      <c r="P2892" t="s">
        <v>96</v>
      </c>
    </row>
    <row r="2893" spans="1:17" hidden="1">
      <c r="A2893" t="s">
        <v>879</v>
      </c>
      <c r="B2893" t="s">
        <v>228</v>
      </c>
      <c r="C2893" t="s">
        <v>133</v>
      </c>
      <c r="D2893" t="s">
        <v>109</v>
      </c>
      <c r="E2893" t="s">
        <v>106</v>
      </c>
      <c r="F2893">
        <v>40700</v>
      </c>
      <c r="G2893" t="s">
        <v>784</v>
      </c>
      <c r="I2893" t="s">
        <v>143</v>
      </c>
      <c r="J2893">
        <v>2026</v>
      </c>
      <c r="K2893">
        <v>5</v>
      </c>
      <c r="L2893" t="s">
        <v>95</v>
      </c>
      <c r="M2893">
        <v>95.63</v>
      </c>
      <c r="N2893">
        <v>1</v>
      </c>
      <c r="O2893">
        <v>95.63</v>
      </c>
      <c r="P2893" t="s">
        <v>96</v>
      </c>
    </row>
    <row r="2894" spans="1:17" hidden="1">
      <c r="A2894" t="s">
        <v>879</v>
      </c>
      <c r="B2894" t="s">
        <v>228</v>
      </c>
      <c r="C2894" t="s">
        <v>133</v>
      </c>
      <c r="D2894" t="s">
        <v>109</v>
      </c>
      <c r="E2894" t="s">
        <v>106</v>
      </c>
      <c r="F2894">
        <v>40700</v>
      </c>
      <c r="G2894" t="s">
        <v>784</v>
      </c>
      <c r="I2894" t="s">
        <v>163</v>
      </c>
      <c r="J2894">
        <v>2026</v>
      </c>
      <c r="K2894">
        <v>5</v>
      </c>
      <c r="L2894" t="s">
        <v>95</v>
      </c>
      <c r="M2894">
        <v>173.82</v>
      </c>
      <c r="N2894">
        <v>1</v>
      </c>
      <c r="O2894">
        <v>173.82</v>
      </c>
      <c r="P2894" t="s">
        <v>96</v>
      </c>
    </row>
    <row r="2895" spans="1:17" hidden="1">
      <c r="A2895" t="s">
        <v>879</v>
      </c>
      <c r="B2895" t="s">
        <v>229</v>
      </c>
      <c r="C2895" t="s">
        <v>133</v>
      </c>
      <c r="D2895" t="s">
        <v>109</v>
      </c>
      <c r="E2895" t="s">
        <v>106</v>
      </c>
      <c r="F2895">
        <v>40700</v>
      </c>
      <c r="G2895" t="s">
        <v>784</v>
      </c>
      <c r="I2895" t="s">
        <v>118</v>
      </c>
      <c r="J2895">
        <v>2026</v>
      </c>
      <c r="K2895">
        <v>5</v>
      </c>
      <c r="L2895" t="s">
        <v>95</v>
      </c>
      <c r="M2895">
        <v>95.63</v>
      </c>
      <c r="N2895">
        <v>1</v>
      </c>
      <c r="O2895">
        <v>95.63</v>
      </c>
      <c r="P2895" t="s">
        <v>96</v>
      </c>
    </row>
    <row r="2896" spans="1:17" hidden="1">
      <c r="A2896" t="s">
        <v>879</v>
      </c>
      <c r="B2896" t="s">
        <v>230</v>
      </c>
      <c r="C2896" t="s">
        <v>133</v>
      </c>
      <c r="D2896" t="s">
        <v>109</v>
      </c>
      <c r="E2896" t="s">
        <v>92</v>
      </c>
      <c r="F2896">
        <v>40700</v>
      </c>
      <c r="G2896" t="s">
        <v>784</v>
      </c>
      <c r="I2896" t="s">
        <v>196</v>
      </c>
      <c r="J2896">
        <v>2026</v>
      </c>
      <c r="K2896">
        <v>5</v>
      </c>
      <c r="L2896" t="s">
        <v>95</v>
      </c>
      <c r="M2896">
        <v>502.2</v>
      </c>
      <c r="N2896">
        <v>1</v>
      </c>
      <c r="O2896">
        <v>502.2</v>
      </c>
      <c r="P2896" t="s">
        <v>96</v>
      </c>
    </row>
    <row r="2897" spans="1:17" hidden="1">
      <c r="A2897" t="s">
        <v>879</v>
      </c>
      <c r="B2897" t="s">
        <v>230</v>
      </c>
      <c r="C2897" t="s">
        <v>133</v>
      </c>
      <c r="D2897" t="s">
        <v>109</v>
      </c>
      <c r="E2897" t="s">
        <v>92</v>
      </c>
      <c r="F2897">
        <v>40700</v>
      </c>
      <c r="G2897" t="s">
        <v>784</v>
      </c>
      <c r="I2897" t="s">
        <v>221</v>
      </c>
      <c r="J2897">
        <v>2026</v>
      </c>
      <c r="K2897">
        <v>5</v>
      </c>
      <c r="L2897" t="s">
        <v>95</v>
      </c>
      <c r="M2897">
        <v>251.1</v>
      </c>
      <c r="N2897">
        <v>1</v>
      </c>
      <c r="O2897">
        <v>251.1</v>
      </c>
      <c r="P2897" t="s">
        <v>96</v>
      </c>
    </row>
    <row r="2898" spans="1:17" hidden="1">
      <c r="A2898" t="s">
        <v>879</v>
      </c>
      <c r="B2898" t="s">
        <v>230</v>
      </c>
      <c r="C2898" t="s">
        <v>133</v>
      </c>
      <c r="D2898" t="s">
        <v>109</v>
      </c>
      <c r="E2898" t="s">
        <v>106</v>
      </c>
      <c r="F2898">
        <v>40700</v>
      </c>
      <c r="G2898" t="s">
        <v>784</v>
      </c>
      <c r="I2898" t="s">
        <v>118</v>
      </c>
      <c r="J2898">
        <v>2026</v>
      </c>
      <c r="K2898">
        <v>5</v>
      </c>
      <c r="L2898" t="s">
        <v>95</v>
      </c>
      <c r="M2898">
        <v>286.89</v>
      </c>
      <c r="N2898">
        <v>1</v>
      </c>
      <c r="O2898">
        <v>286.89</v>
      </c>
      <c r="P2898" t="s">
        <v>96</v>
      </c>
    </row>
    <row r="2899" spans="1:17" hidden="1">
      <c r="A2899" t="s">
        <v>879</v>
      </c>
      <c r="B2899" t="s">
        <v>231</v>
      </c>
      <c r="C2899" t="s">
        <v>133</v>
      </c>
      <c r="D2899" t="s">
        <v>109</v>
      </c>
      <c r="E2899" t="s">
        <v>103</v>
      </c>
      <c r="F2899">
        <v>40700</v>
      </c>
      <c r="G2899" t="s">
        <v>784</v>
      </c>
      <c r="I2899" t="s">
        <v>130</v>
      </c>
      <c r="J2899">
        <v>2026</v>
      </c>
      <c r="K2899">
        <v>5</v>
      </c>
      <c r="L2899" t="s">
        <v>95</v>
      </c>
      <c r="M2899">
        <v>705.19</v>
      </c>
      <c r="N2899">
        <v>1</v>
      </c>
      <c r="O2899">
        <v>705.19</v>
      </c>
      <c r="P2899" t="s">
        <v>96</v>
      </c>
      <c r="Q2899">
        <v>1</v>
      </c>
    </row>
    <row r="2900" spans="1:17" hidden="1">
      <c r="A2900" t="s">
        <v>879</v>
      </c>
      <c r="B2900" t="s">
        <v>231</v>
      </c>
      <c r="C2900" t="s">
        <v>133</v>
      </c>
      <c r="D2900" t="s">
        <v>109</v>
      </c>
      <c r="E2900" t="s">
        <v>92</v>
      </c>
      <c r="F2900">
        <v>40700</v>
      </c>
      <c r="G2900" t="s">
        <v>784</v>
      </c>
      <c r="I2900" t="s">
        <v>196</v>
      </c>
      <c r="J2900">
        <v>2026</v>
      </c>
      <c r="K2900">
        <v>5</v>
      </c>
      <c r="L2900" t="s">
        <v>95</v>
      </c>
      <c r="M2900">
        <v>125.55</v>
      </c>
      <c r="N2900">
        <v>1</v>
      </c>
      <c r="O2900">
        <v>125.55</v>
      </c>
      <c r="P2900" t="s">
        <v>96</v>
      </c>
    </row>
    <row r="2901" spans="1:17" hidden="1">
      <c r="A2901" t="s">
        <v>879</v>
      </c>
      <c r="B2901" t="s">
        <v>231</v>
      </c>
      <c r="C2901" t="s">
        <v>133</v>
      </c>
      <c r="D2901" t="s">
        <v>109</v>
      </c>
      <c r="E2901" t="s">
        <v>106</v>
      </c>
      <c r="F2901">
        <v>40700</v>
      </c>
      <c r="G2901" t="s">
        <v>784</v>
      </c>
      <c r="I2901" t="s">
        <v>118</v>
      </c>
      <c r="J2901">
        <v>2026</v>
      </c>
      <c r="K2901">
        <v>5</v>
      </c>
      <c r="L2901" t="s">
        <v>95</v>
      </c>
      <c r="M2901">
        <v>115.89</v>
      </c>
      <c r="N2901">
        <v>1</v>
      </c>
      <c r="O2901">
        <v>115.89</v>
      </c>
      <c r="P2901" t="s">
        <v>96</v>
      </c>
    </row>
    <row r="2902" spans="1:17" hidden="1">
      <c r="A2902" t="s">
        <v>879</v>
      </c>
      <c r="B2902" t="s">
        <v>232</v>
      </c>
      <c r="C2902" t="s">
        <v>133</v>
      </c>
      <c r="D2902" t="s">
        <v>109</v>
      </c>
      <c r="E2902" t="s">
        <v>103</v>
      </c>
      <c r="F2902">
        <v>40700</v>
      </c>
      <c r="G2902" t="s">
        <v>784</v>
      </c>
      <c r="I2902" t="s">
        <v>120</v>
      </c>
      <c r="J2902">
        <v>2026</v>
      </c>
      <c r="K2902">
        <v>5</v>
      </c>
      <c r="L2902" t="s">
        <v>95</v>
      </c>
      <c r="M2902">
        <v>109.27</v>
      </c>
      <c r="N2902">
        <v>1</v>
      </c>
      <c r="O2902">
        <v>109.27</v>
      </c>
      <c r="P2902" t="s">
        <v>96</v>
      </c>
      <c r="Q2902">
        <v>1</v>
      </c>
    </row>
    <row r="2903" spans="1:17" hidden="1">
      <c r="A2903" t="s">
        <v>879</v>
      </c>
      <c r="B2903" t="s">
        <v>232</v>
      </c>
      <c r="C2903" t="s">
        <v>133</v>
      </c>
      <c r="D2903" t="s">
        <v>109</v>
      </c>
      <c r="E2903" t="s">
        <v>106</v>
      </c>
      <c r="F2903">
        <v>40700</v>
      </c>
      <c r="G2903" t="s">
        <v>784</v>
      </c>
      <c r="I2903" t="s">
        <v>112</v>
      </c>
      <c r="J2903">
        <v>2026</v>
      </c>
      <c r="K2903">
        <v>5</v>
      </c>
      <c r="L2903" t="s">
        <v>95</v>
      </c>
      <c r="M2903">
        <v>95.63</v>
      </c>
      <c r="N2903">
        <v>1</v>
      </c>
      <c r="O2903">
        <v>95.63</v>
      </c>
      <c r="P2903" t="s">
        <v>96</v>
      </c>
    </row>
    <row r="2904" spans="1:17" hidden="1">
      <c r="A2904" t="s">
        <v>879</v>
      </c>
      <c r="B2904" t="s">
        <v>233</v>
      </c>
      <c r="C2904" t="s">
        <v>133</v>
      </c>
      <c r="D2904" t="s">
        <v>109</v>
      </c>
      <c r="E2904" t="s">
        <v>92</v>
      </c>
      <c r="F2904">
        <v>40700</v>
      </c>
      <c r="G2904" t="s">
        <v>784</v>
      </c>
      <c r="I2904" t="s">
        <v>196</v>
      </c>
      <c r="J2904">
        <v>2026</v>
      </c>
      <c r="K2904">
        <v>5</v>
      </c>
      <c r="L2904" t="s">
        <v>95</v>
      </c>
      <c r="M2904">
        <v>376.65</v>
      </c>
      <c r="N2904">
        <v>1</v>
      </c>
      <c r="O2904">
        <v>376.65</v>
      </c>
      <c r="P2904" t="s">
        <v>96</v>
      </c>
    </row>
    <row r="2905" spans="1:17" hidden="1">
      <c r="A2905" t="s">
        <v>879</v>
      </c>
      <c r="B2905" t="s">
        <v>233</v>
      </c>
      <c r="C2905" t="s">
        <v>133</v>
      </c>
      <c r="D2905" t="s">
        <v>109</v>
      </c>
      <c r="E2905" t="s">
        <v>92</v>
      </c>
      <c r="F2905">
        <v>40700</v>
      </c>
      <c r="G2905" t="s">
        <v>784</v>
      </c>
      <c r="I2905" t="s">
        <v>221</v>
      </c>
      <c r="J2905">
        <v>2026</v>
      </c>
      <c r="K2905">
        <v>5</v>
      </c>
      <c r="L2905" t="s">
        <v>95</v>
      </c>
      <c r="M2905">
        <v>125.55</v>
      </c>
      <c r="N2905">
        <v>1</v>
      </c>
      <c r="O2905">
        <v>125.55</v>
      </c>
      <c r="P2905" t="s">
        <v>96</v>
      </c>
    </row>
    <row r="2906" spans="1:17" hidden="1">
      <c r="A2906" t="s">
        <v>879</v>
      </c>
      <c r="B2906" t="s">
        <v>233</v>
      </c>
      <c r="C2906" t="s">
        <v>133</v>
      </c>
      <c r="D2906" t="s">
        <v>109</v>
      </c>
      <c r="E2906" t="s">
        <v>92</v>
      </c>
      <c r="F2906">
        <v>40700</v>
      </c>
      <c r="G2906" t="s">
        <v>784</v>
      </c>
      <c r="I2906" t="s">
        <v>197</v>
      </c>
      <c r="J2906">
        <v>2026</v>
      </c>
      <c r="K2906">
        <v>5</v>
      </c>
      <c r="L2906" t="s">
        <v>95</v>
      </c>
      <c r="M2906">
        <v>376.65</v>
      </c>
      <c r="N2906">
        <v>1</v>
      </c>
      <c r="O2906">
        <v>376.65</v>
      </c>
      <c r="P2906" t="s">
        <v>96</v>
      </c>
    </row>
    <row r="2907" spans="1:17" hidden="1">
      <c r="A2907" t="s">
        <v>879</v>
      </c>
      <c r="B2907" t="s">
        <v>233</v>
      </c>
      <c r="C2907" t="s">
        <v>133</v>
      </c>
      <c r="D2907" t="s">
        <v>109</v>
      </c>
      <c r="E2907" t="s">
        <v>106</v>
      </c>
      <c r="F2907">
        <v>40700</v>
      </c>
      <c r="G2907" t="s">
        <v>784</v>
      </c>
      <c r="I2907" t="s">
        <v>118</v>
      </c>
      <c r="J2907">
        <v>2026</v>
      </c>
      <c r="K2907">
        <v>5</v>
      </c>
      <c r="L2907" t="s">
        <v>95</v>
      </c>
      <c r="M2907">
        <v>95.63</v>
      </c>
      <c r="N2907">
        <v>1</v>
      </c>
      <c r="O2907">
        <v>95.63</v>
      </c>
      <c r="P2907" t="s">
        <v>96</v>
      </c>
    </row>
    <row r="2908" spans="1:17" hidden="1">
      <c r="A2908" t="s">
        <v>879</v>
      </c>
      <c r="B2908" t="s">
        <v>234</v>
      </c>
      <c r="C2908" t="s">
        <v>133</v>
      </c>
      <c r="D2908" t="s">
        <v>109</v>
      </c>
      <c r="E2908" t="s">
        <v>106</v>
      </c>
      <c r="F2908">
        <v>40700</v>
      </c>
      <c r="G2908" t="s">
        <v>784</v>
      </c>
      <c r="I2908" t="s">
        <v>118</v>
      </c>
      <c r="J2908">
        <v>2026</v>
      </c>
      <c r="K2908">
        <v>5</v>
      </c>
      <c r="L2908" t="s">
        <v>95</v>
      </c>
      <c r="M2908">
        <v>231.78</v>
      </c>
      <c r="N2908">
        <v>1</v>
      </c>
      <c r="O2908">
        <v>231.78</v>
      </c>
      <c r="P2908" t="s">
        <v>96</v>
      </c>
    </row>
    <row r="2909" spans="1:17" hidden="1">
      <c r="A2909" t="s">
        <v>879</v>
      </c>
      <c r="B2909" t="s">
        <v>234</v>
      </c>
      <c r="C2909" t="s">
        <v>133</v>
      </c>
      <c r="D2909" t="s">
        <v>109</v>
      </c>
      <c r="E2909" t="s">
        <v>106</v>
      </c>
      <c r="F2909">
        <v>40700</v>
      </c>
      <c r="G2909" t="s">
        <v>784</v>
      </c>
      <c r="I2909" t="s">
        <v>163</v>
      </c>
      <c r="J2909">
        <v>2026</v>
      </c>
      <c r="K2909">
        <v>5</v>
      </c>
      <c r="L2909" t="s">
        <v>95</v>
      </c>
      <c r="M2909">
        <v>173.82</v>
      </c>
      <c r="N2909">
        <v>1</v>
      </c>
      <c r="O2909">
        <v>173.82</v>
      </c>
      <c r="P2909" t="s">
        <v>96</v>
      </c>
    </row>
    <row r="2910" spans="1:17" hidden="1">
      <c r="A2910" t="s">
        <v>879</v>
      </c>
      <c r="B2910" t="s">
        <v>235</v>
      </c>
      <c r="C2910" t="s">
        <v>133</v>
      </c>
      <c r="D2910" t="s">
        <v>109</v>
      </c>
      <c r="E2910" t="s">
        <v>103</v>
      </c>
      <c r="F2910">
        <v>40700</v>
      </c>
      <c r="G2910" t="s">
        <v>784</v>
      </c>
      <c r="I2910" t="s">
        <v>120</v>
      </c>
      <c r="J2910">
        <v>2026</v>
      </c>
      <c r="K2910">
        <v>5</v>
      </c>
      <c r="L2910" t="s">
        <v>95</v>
      </c>
      <c r="M2910">
        <v>83.39</v>
      </c>
      <c r="N2910">
        <v>1</v>
      </c>
      <c r="O2910">
        <v>83.39</v>
      </c>
      <c r="P2910" t="s">
        <v>96</v>
      </c>
      <c r="Q2910">
        <v>1</v>
      </c>
    </row>
    <row r="2911" spans="1:17" hidden="1">
      <c r="A2911" t="s">
        <v>879</v>
      </c>
      <c r="B2911" t="s">
        <v>235</v>
      </c>
      <c r="C2911" t="s">
        <v>133</v>
      </c>
      <c r="D2911" t="s">
        <v>109</v>
      </c>
      <c r="E2911" t="s">
        <v>106</v>
      </c>
      <c r="F2911">
        <v>40700</v>
      </c>
      <c r="G2911" t="s">
        <v>784</v>
      </c>
      <c r="I2911" t="s">
        <v>110</v>
      </c>
      <c r="J2911">
        <v>2026</v>
      </c>
      <c r="K2911">
        <v>5</v>
      </c>
      <c r="L2911" t="s">
        <v>95</v>
      </c>
      <c r="M2911">
        <v>95.63</v>
      </c>
      <c r="N2911">
        <v>1</v>
      </c>
      <c r="O2911">
        <v>95.63</v>
      </c>
      <c r="P2911" t="s">
        <v>96</v>
      </c>
    </row>
    <row r="2912" spans="1:17" hidden="1">
      <c r="A2912" t="s">
        <v>879</v>
      </c>
      <c r="B2912" t="s">
        <v>235</v>
      </c>
      <c r="C2912" t="s">
        <v>133</v>
      </c>
      <c r="D2912" t="s">
        <v>109</v>
      </c>
      <c r="E2912" t="s">
        <v>105</v>
      </c>
      <c r="F2912">
        <v>40700</v>
      </c>
      <c r="G2912" t="s">
        <v>784</v>
      </c>
      <c r="I2912" t="s">
        <v>122</v>
      </c>
      <c r="J2912">
        <v>2026</v>
      </c>
      <c r="K2912">
        <v>5</v>
      </c>
      <c r="L2912" t="s">
        <v>95</v>
      </c>
      <c r="M2912">
        <v>54.08</v>
      </c>
      <c r="N2912">
        <v>1</v>
      </c>
      <c r="O2912">
        <v>54.08</v>
      </c>
      <c r="P2912" t="s">
        <v>96</v>
      </c>
    </row>
    <row r="2913" spans="1:16" hidden="1">
      <c r="A2913" t="s">
        <v>879</v>
      </c>
      <c r="B2913" t="s">
        <v>235</v>
      </c>
      <c r="C2913" t="s">
        <v>133</v>
      </c>
      <c r="D2913" t="s">
        <v>109</v>
      </c>
      <c r="E2913" t="s">
        <v>105</v>
      </c>
      <c r="F2913">
        <v>40700</v>
      </c>
      <c r="G2913" t="s">
        <v>784</v>
      </c>
      <c r="I2913" t="s">
        <v>123</v>
      </c>
      <c r="J2913">
        <v>2026</v>
      </c>
      <c r="K2913">
        <v>5</v>
      </c>
      <c r="L2913" t="s">
        <v>95</v>
      </c>
      <c r="M2913">
        <v>135.19999999999999</v>
      </c>
      <c r="N2913">
        <v>1</v>
      </c>
      <c r="O2913">
        <v>135.19999999999999</v>
      </c>
      <c r="P2913" t="s">
        <v>96</v>
      </c>
    </row>
    <row r="2914" spans="1:16" hidden="1">
      <c r="A2914" t="s">
        <v>879</v>
      </c>
      <c r="B2914" t="s">
        <v>235</v>
      </c>
      <c r="C2914" t="s">
        <v>133</v>
      </c>
      <c r="D2914" t="s">
        <v>109</v>
      </c>
      <c r="E2914" t="s">
        <v>106</v>
      </c>
      <c r="F2914">
        <v>40700</v>
      </c>
      <c r="G2914" t="s">
        <v>784</v>
      </c>
      <c r="I2914" t="s">
        <v>118</v>
      </c>
      <c r="J2914">
        <v>2026</v>
      </c>
      <c r="K2914">
        <v>5</v>
      </c>
      <c r="L2914" t="s">
        <v>95</v>
      </c>
      <c r="M2914">
        <v>115.89</v>
      </c>
      <c r="N2914">
        <v>1</v>
      </c>
      <c r="O2914">
        <v>115.89</v>
      </c>
      <c r="P2914" t="s">
        <v>96</v>
      </c>
    </row>
    <row r="2915" spans="1:16" hidden="1">
      <c r="A2915" t="s">
        <v>879</v>
      </c>
      <c r="B2915" t="s">
        <v>235</v>
      </c>
      <c r="C2915" t="s">
        <v>133</v>
      </c>
      <c r="D2915" t="s">
        <v>109</v>
      </c>
      <c r="E2915" t="s">
        <v>106</v>
      </c>
      <c r="F2915">
        <v>40700</v>
      </c>
      <c r="G2915" t="s">
        <v>784</v>
      </c>
      <c r="I2915" t="s">
        <v>143</v>
      </c>
      <c r="J2915">
        <v>2026</v>
      </c>
      <c r="K2915">
        <v>5</v>
      </c>
      <c r="L2915" t="s">
        <v>95</v>
      </c>
      <c r="M2915">
        <v>95.63</v>
      </c>
      <c r="N2915">
        <v>1</v>
      </c>
      <c r="O2915">
        <v>95.63</v>
      </c>
      <c r="P2915" t="s">
        <v>96</v>
      </c>
    </row>
    <row r="2916" spans="1:16" hidden="1">
      <c r="A2916" t="s">
        <v>879</v>
      </c>
      <c r="B2916" t="s">
        <v>235</v>
      </c>
      <c r="C2916" t="s">
        <v>133</v>
      </c>
      <c r="D2916" t="s">
        <v>109</v>
      </c>
      <c r="E2916" t="s">
        <v>106</v>
      </c>
      <c r="F2916">
        <v>40700</v>
      </c>
      <c r="G2916" t="s">
        <v>784</v>
      </c>
      <c r="I2916" t="s">
        <v>112</v>
      </c>
      <c r="J2916">
        <v>2026</v>
      </c>
      <c r="K2916">
        <v>5</v>
      </c>
      <c r="L2916" t="s">
        <v>95</v>
      </c>
      <c r="M2916">
        <v>191.26</v>
      </c>
      <c r="N2916">
        <v>1</v>
      </c>
      <c r="O2916">
        <v>191.26</v>
      </c>
      <c r="P2916" t="s">
        <v>96</v>
      </c>
    </row>
    <row r="2917" spans="1:16" hidden="1">
      <c r="A2917" t="s">
        <v>879</v>
      </c>
      <c r="B2917" t="s">
        <v>236</v>
      </c>
      <c r="C2917" t="s">
        <v>133</v>
      </c>
      <c r="D2917" t="s">
        <v>109</v>
      </c>
      <c r="E2917" t="s">
        <v>106</v>
      </c>
      <c r="F2917">
        <v>40700</v>
      </c>
      <c r="G2917" t="s">
        <v>784</v>
      </c>
      <c r="I2917" t="s">
        <v>118</v>
      </c>
      <c r="J2917">
        <v>2026</v>
      </c>
      <c r="K2917">
        <v>5</v>
      </c>
      <c r="L2917" t="s">
        <v>95</v>
      </c>
      <c r="M2917">
        <v>115.89</v>
      </c>
      <c r="N2917">
        <v>1</v>
      </c>
      <c r="O2917">
        <v>115.89</v>
      </c>
      <c r="P2917" t="s">
        <v>96</v>
      </c>
    </row>
    <row r="2918" spans="1:16" hidden="1">
      <c r="A2918" t="s">
        <v>879</v>
      </c>
      <c r="B2918" t="s">
        <v>236</v>
      </c>
      <c r="C2918" t="s">
        <v>133</v>
      </c>
      <c r="D2918" t="s">
        <v>109</v>
      </c>
      <c r="E2918" t="s">
        <v>106</v>
      </c>
      <c r="F2918">
        <v>40700</v>
      </c>
      <c r="G2918" t="s">
        <v>784</v>
      </c>
      <c r="I2918" t="s">
        <v>143</v>
      </c>
      <c r="J2918">
        <v>2026</v>
      </c>
      <c r="K2918">
        <v>5</v>
      </c>
      <c r="L2918" t="s">
        <v>95</v>
      </c>
      <c r="M2918">
        <v>95.63</v>
      </c>
      <c r="N2918">
        <v>1</v>
      </c>
      <c r="O2918">
        <v>95.63</v>
      </c>
      <c r="P2918" t="s">
        <v>96</v>
      </c>
    </row>
    <row r="2919" spans="1:16" hidden="1">
      <c r="A2919" t="s">
        <v>879</v>
      </c>
      <c r="B2919" t="s">
        <v>237</v>
      </c>
      <c r="C2919" t="s">
        <v>133</v>
      </c>
      <c r="D2919" t="s">
        <v>109</v>
      </c>
      <c r="E2919" t="s">
        <v>92</v>
      </c>
      <c r="F2919">
        <v>40700</v>
      </c>
      <c r="G2919" t="s">
        <v>784</v>
      </c>
      <c r="I2919" t="s">
        <v>196</v>
      </c>
      <c r="J2919">
        <v>2026</v>
      </c>
      <c r="K2919">
        <v>5</v>
      </c>
      <c r="L2919" t="s">
        <v>95</v>
      </c>
      <c r="M2919">
        <v>125.55</v>
      </c>
      <c r="N2919">
        <v>1</v>
      </c>
      <c r="O2919">
        <v>125.55</v>
      </c>
      <c r="P2919" t="s">
        <v>96</v>
      </c>
    </row>
    <row r="2920" spans="1:16" hidden="1">
      <c r="A2920" t="s">
        <v>879</v>
      </c>
      <c r="B2920" t="s">
        <v>237</v>
      </c>
      <c r="C2920" t="s">
        <v>133</v>
      </c>
      <c r="D2920" t="s">
        <v>109</v>
      </c>
      <c r="E2920" t="s">
        <v>106</v>
      </c>
      <c r="F2920">
        <v>40700</v>
      </c>
      <c r="G2920" t="s">
        <v>784</v>
      </c>
      <c r="I2920" t="s">
        <v>118</v>
      </c>
      <c r="J2920">
        <v>2026</v>
      </c>
      <c r="K2920">
        <v>5</v>
      </c>
      <c r="L2920" t="s">
        <v>95</v>
      </c>
      <c r="M2920">
        <v>115.89</v>
      </c>
      <c r="N2920">
        <v>1</v>
      </c>
      <c r="O2920">
        <v>115.89</v>
      </c>
      <c r="P2920" t="s">
        <v>96</v>
      </c>
    </row>
    <row r="2921" spans="1:16" hidden="1">
      <c r="A2921" t="s">
        <v>879</v>
      </c>
      <c r="B2921" t="s">
        <v>238</v>
      </c>
      <c r="C2921" t="s">
        <v>133</v>
      </c>
      <c r="D2921" t="s">
        <v>109</v>
      </c>
      <c r="E2921" t="s">
        <v>106</v>
      </c>
      <c r="F2921">
        <v>40700</v>
      </c>
      <c r="G2921" t="s">
        <v>784</v>
      </c>
      <c r="I2921" t="s">
        <v>118</v>
      </c>
      <c r="J2921">
        <v>2026</v>
      </c>
      <c r="K2921">
        <v>5</v>
      </c>
      <c r="L2921" t="s">
        <v>95</v>
      </c>
      <c r="M2921">
        <v>115.89</v>
      </c>
      <c r="N2921">
        <v>1</v>
      </c>
      <c r="O2921">
        <v>115.89</v>
      </c>
      <c r="P2921" t="s">
        <v>96</v>
      </c>
    </row>
    <row r="2922" spans="1:16" hidden="1">
      <c r="A2922" t="s">
        <v>879</v>
      </c>
      <c r="B2922" t="s">
        <v>239</v>
      </c>
      <c r="C2922" t="s">
        <v>133</v>
      </c>
      <c r="D2922" t="s">
        <v>109</v>
      </c>
      <c r="E2922" t="s">
        <v>106</v>
      </c>
      <c r="F2922">
        <v>40700</v>
      </c>
      <c r="G2922" t="s">
        <v>784</v>
      </c>
      <c r="I2922" t="s">
        <v>146</v>
      </c>
      <c r="J2922">
        <v>2026</v>
      </c>
      <c r="K2922">
        <v>5</v>
      </c>
      <c r="L2922" t="s">
        <v>95</v>
      </c>
      <c r="M2922">
        <v>202.82</v>
      </c>
      <c r="N2922">
        <v>1</v>
      </c>
      <c r="O2922">
        <v>202.82</v>
      </c>
      <c r="P2922" t="s">
        <v>96</v>
      </c>
    </row>
    <row r="2923" spans="1:16" hidden="1">
      <c r="A2923" t="s">
        <v>879</v>
      </c>
      <c r="B2923" t="s">
        <v>240</v>
      </c>
      <c r="C2923" t="s">
        <v>133</v>
      </c>
      <c r="D2923" t="s">
        <v>109</v>
      </c>
      <c r="E2923" t="s">
        <v>105</v>
      </c>
      <c r="F2923">
        <v>40700</v>
      </c>
      <c r="G2923" t="s">
        <v>784</v>
      </c>
      <c r="I2923" t="s">
        <v>122</v>
      </c>
      <c r="J2923">
        <v>2026</v>
      </c>
      <c r="K2923">
        <v>5</v>
      </c>
      <c r="L2923" t="s">
        <v>95</v>
      </c>
      <c r="M2923">
        <v>54.08</v>
      </c>
      <c r="N2923">
        <v>1</v>
      </c>
      <c r="O2923">
        <v>54.08</v>
      </c>
      <c r="P2923" t="s">
        <v>96</v>
      </c>
    </row>
    <row r="2924" spans="1:16" hidden="1">
      <c r="A2924" t="s">
        <v>879</v>
      </c>
      <c r="B2924" t="s">
        <v>240</v>
      </c>
      <c r="C2924" t="s">
        <v>133</v>
      </c>
      <c r="D2924" t="s">
        <v>109</v>
      </c>
      <c r="E2924" t="s">
        <v>105</v>
      </c>
      <c r="F2924">
        <v>40700</v>
      </c>
      <c r="G2924" t="s">
        <v>784</v>
      </c>
      <c r="I2924" t="s">
        <v>123</v>
      </c>
      <c r="J2924">
        <v>2026</v>
      </c>
      <c r="K2924">
        <v>5</v>
      </c>
      <c r="L2924" t="s">
        <v>95</v>
      </c>
      <c r="M2924">
        <v>135.19999999999999</v>
      </c>
      <c r="N2924">
        <v>1</v>
      </c>
      <c r="O2924">
        <v>135.19999999999999</v>
      </c>
      <c r="P2924" t="s">
        <v>96</v>
      </c>
    </row>
    <row r="2925" spans="1:16" hidden="1">
      <c r="A2925" t="s">
        <v>879</v>
      </c>
      <c r="B2925" t="s">
        <v>240</v>
      </c>
      <c r="C2925" t="s">
        <v>133</v>
      </c>
      <c r="D2925" t="s">
        <v>109</v>
      </c>
      <c r="E2925" t="s">
        <v>106</v>
      </c>
      <c r="F2925">
        <v>40700</v>
      </c>
      <c r="G2925" t="s">
        <v>784</v>
      </c>
      <c r="I2925" t="s">
        <v>112</v>
      </c>
      <c r="J2925">
        <v>2026</v>
      </c>
      <c r="K2925">
        <v>5</v>
      </c>
      <c r="L2925" t="s">
        <v>95</v>
      </c>
      <c r="M2925">
        <v>95.63</v>
      </c>
      <c r="N2925">
        <v>1</v>
      </c>
      <c r="O2925">
        <v>95.63</v>
      </c>
      <c r="P2925" t="s">
        <v>96</v>
      </c>
    </row>
    <row r="2926" spans="1:16" hidden="1">
      <c r="A2926" t="s">
        <v>879</v>
      </c>
      <c r="B2926" t="s">
        <v>241</v>
      </c>
      <c r="C2926" t="s">
        <v>133</v>
      </c>
      <c r="D2926" t="s">
        <v>109</v>
      </c>
      <c r="E2926" t="s">
        <v>106</v>
      </c>
      <c r="F2926">
        <v>40700</v>
      </c>
      <c r="G2926" t="s">
        <v>784</v>
      </c>
      <c r="I2926" t="s">
        <v>118</v>
      </c>
      <c r="J2926">
        <v>2026</v>
      </c>
      <c r="K2926">
        <v>5</v>
      </c>
      <c r="L2926" t="s">
        <v>95</v>
      </c>
      <c r="M2926">
        <v>115.89</v>
      </c>
      <c r="N2926">
        <v>1</v>
      </c>
      <c r="O2926">
        <v>115.89</v>
      </c>
      <c r="P2926" t="s">
        <v>96</v>
      </c>
    </row>
    <row r="2927" spans="1:16" hidden="1">
      <c r="A2927" t="s">
        <v>879</v>
      </c>
      <c r="B2927" t="s">
        <v>242</v>
      </c>
      <c r="C2927" t="s">
        <v>133</v>
      </c>
      <c r="D2927" t="s">
        <v>109</v>
      </c>
      <c r="E2927" t="s">
        <v>106</v>
      </c>
      <c r="F2927">
        <v>40700</v>
      </c>
      <c r="G2927" t="s">
        <v>784</v>
      </c>
      <c r="I2927" t="s">
        <v>112</v>
      </c>
      <c r="J2927">
        <v>2026</v>
      </c>
      <c r="K2927">
        <v>5</v>
      </c>
      <c r="L2927" t="s">
        <v>95</v>
      </c>
      <c r="M2927">
        <v>191.26</v>
      </c>
      <c r="N2927">
        <v>1</v>
      </c>
      <c r="O2927">
        <v>191.26</v>
      </c>
      <c r="P2927" t="s">
        <v>96</v>
      </c>
    </row>
    <row r="2928" spans="1:16" hidden="1">
      <c r="A2928" t="s">
        <v>879</v>
      </c>
      <c r="B2928" t="s">
        <v>243</v>
      </c>
      <c r="C2928" t="s">
        <v>133</v>
      </c>
      <c r="D2928" t="s">
        <v>109</v>
      </c>
      <c r="E2928" t="s">
        <v>106</v>
      </c>
      <c r="F2928">
        <v>40700</v>
      </c>
      <c r="G2928" t="s">
        <v>784</v>
      </c>
      <c r="I2928" t="s">
        <v>146</v>
      </c>
      <c r="J2928">
        <v>2026</v>
      </c>
      <c r="K2928">
        <v>5</v>
      </c>
      <c r="L2928" t="s">
        <v>95</v>
      </c>
      <c r="M2928">
        <v>202.82</v>
      </c>
      <c r="N2928">
        <v>1</v>
      </c>
      <c r="O2928">
        <v>202.82</v>
      </c>
      <c r="P2928" t="s">
        <v>96</v>
      </c>
    </row>
    <row r="2929" spans="1:17" hidden="1">
      <c r="A2929" t="s">
        <v>879</v>
      </c>
      <c r="B2929" t="s">
        <v>244</v>
      </c>
      <c r="C2929" t="s">
        <v>133</v>
      </c>
      <c r="D2929" t="s">
        <v>109</v>
      </c>
      <c r="E2929" t="s">
        <v>92</v>
      </c>
      <c r="F2929">
        <v>40700</v>
      </c>
      <c r="G2929" t="s">
        <v>784</v>
      </c>
      <c r="I2929" t="s">
        <v>196</v>
      </c>
      <c r="J2929">
        <v>2026</v>
      </c>
      <c r="K2929">
        <v>5</v>
      </c>
      <c r="L2929" t="s">
        <v>95</v>
      </c>
      <c r="M2929">
        <v>125.55</v>
      </c>
      <c r="N2929">
        <v>1</v>
      </c>
      <c r="O2929">
        <v>125.55</v>
      </c>
      <c r="P2929" t="s">
        <v>96</v>
      </c>
    </row>
    <row r="2930" spans="1:17" hidden="1">
      <c r="A2930" t="s">
        <v>879</v>
      </c>
      <c r="B2930" t="s">
        <v>244</v>
      </c>
      <c r="C2930" t="s">
        <v>133</v>
      </c>
      <c r="D2930" t="s">
        <v>109</v>
      </c>
      <c r="E2930" t="s">
        <v>106</v>
      </c>
      <c r="F2930">
        <v>40700</v>
      </c>
      <c r="G2930" t="s">
        <v>784</v>
      </c>
      <c r="I2930" t="s">
        <v>118</v>
      </c>
      <c r="J2930">
        <v>2026</v>
      </c>
      <c r="K2930">
        <v>5</v>
      </c>
      <c r="L2930" t="s">
        <v>95</v>
      </c>
      <c r="M2930">
        <v>115.89</v>
      </c>
      <c r="N2930">
        <v>1</v>
      </c>
      <c r="O2930">
        <v>115.89</v>
      </c>
      <c r="P2930" t="s">
        <v>96</v>
      </c>
    </row>
    <row r="2931" spans="1:17" hidden="1">
      <c r="A2931" t="s">
        <v>879</v>
      </c>
      <c r="B2931" t="s">
        <v>245</v>
      </c>
      <c r="C2931" t="s">
        <v>133</v>
      </c>
      <c r="D2931" t="s">
        <v>109</v>
      </c>
      <c r="E2931" t="s">
        <v>106</v>
      </c>
      <c r="F2931">
        <v>40700</v>
      </c>
      <c r="G2931" t="s">
        <v>784</v>
      </c>
      <c r="I2931" t="s">
        <v>146</v>
      </c>
      <c r="J2931">
        <v>2026</v>
      </c>
      <c r="K2931">
        <v>5</v>
      </c>
      <c r="L2931" t="s">
        <v>95</v>
      </c>
      <c r="M2931">
        <v>382.52</v>
      </c>
      <c r="N2931">
        <v>1</v>
      </c>
      <c r="O2931">
        <v>382.52</v>
      </c>
      <c r="P2931" t="s">
        <v>96</v>
      </c>
    </row>
    <row r="2932" spans="1:17" hidden="1">
      <c r="A2932" t="s">
        <v>879</v>
      </c>
      <c r="B2932" t="s">
        <v>246</v>
      </c>
      <c r="C2932" t="s">
        <v>133</v>
      </c>
      <c r="D2932" t="s">
        <v>109</v>
      </c>
      <c r="E2932" t="s">
        <v>106</v>
      </c>
      <c r="F2932">
        <v>40700</v>
      </c>
      <c r="G2932" t="s">
        <v>784</v>
      </c>
      <c r="I2932" t="s">
        <v>110</v>
      </c>
      <c r="J2932">
        <v>2026</v>
      </c>
      <c r="K2932">
        <v>5</v>
      </c>
      <c r="L2932" t="s">
        <v>95</v>
      </c>
      <c r="M2932">
        <v>191.26</v>
      </c>
      <c r="N2932">
        <v>1</v>
      </c>
      <c r="O2932">
        <v>191.26</v>
      </c>
      <c r="P2932" t="s">
        <v>96</v>
      </c>
    </row>
    <row r="2933" spans="1:17" hidden="1">
      <c r="A2933" t="s">
        <v>879</v>
      </c>
      <c r="B2933" t="s">
        <v>247</v>
      </c>
      <c r="C2933" t="s">
        <v>133</v>
      </c>
      <c r="D2933" t="s">
        <v>109</v>
      </c>
      <c r="E2933" t="s">
        <v>103</v>
      </c>
      <c r="F2933">
        <v>40700</v>
      </c>
      <c r="G2933" t="s">
        <v>784</v>
      </c>
      <c r="I2933" t="s">
        <v>130</v>
      </c>
      <c r="J2933">
        <v>2026</v>
      </c>
      <c r="K2933">
        <v>5</v>
      </c>
      <c r="L2933" t="s">
        <v>95</v>
      </c>
      <c r="M2933">
        <v>269.89</v>
      </c>
      <c r="N2933">
        <v>1</v>
      </c>
      <c r="O2933">
        <v>269.89</v>
      </c>
      <c r="P2933" t="s">
        <v>96</v>
      </c>
      <c r="Q2933">
        <v>1</v>
      </c>
    </row>
    <row r="2934" spans="1:17" hidden="1">
      <c r="A2934" t="s">
        <v>879</v>
      </c>
      <c r="B2934" t="s">
        <v>247</v>
      </c>
      <c r="C2934" t="s">
        <v>133</v>
      </c>
      <c r="D2934" t="s">
        <v>109</v>
      </c>
      <c r="E2934" t="s">
        <v>92</v>
      </c>
      <c r="F2934">
        <v>40700</v>
      </c>
      <c r="G2934" t="s">
        <v>784</v>
      </c>
      <c r="I2934" t="s">
        <v>196</v>
      </c>
      <c r="J2934">
        <v>2026</v>
      </c>
      <c r="K2934">
        <v>5</v>
      </c>
      <c r="L2934" t="s">
        <v>95</v>
      </c>
      <c r="M2934">
        <v>376.65</v>
      </c>
      <c r="N2934">
        <v>1</v>
      </c>
      <c r="O2934">
        <v>376.65</v>
      </c>
      <c r="P2934" t="s">
        <v>96</v>
      </c>
    </row>
    <row r="2935" spans="1:17" hidden="1">
      <c r="A2935" t="s">
        <v>879</v>
      </c>
      <c r="B2935" t="s">
        <v>247</v>
      </c>
      <c r="C2935" t="s">
        <v>133</v>
      </c>
      <c r="D2935" t="s">
        <v>109</v>
      </c>
      <c r="E2935" t="s">
        <v>92</v>
      </c>
      <c r="F2935">
        <v>40700</v>
      </c>
      <c r="G2935" t="s">
        <v>784</v>
      </c>
      <c r="I2935" t="s">
        <v>221</v>
      </c>
      <c r="J2935">
        <v>2026</v>
      </c>
      <c r="K2935">
        <v>5</v>
      </c>
      <c r="L2935" t="s">
        <v>95</v>
      </c>
      <c r="M2935">
        <v>125.55</v>
      </c>
      <c r="N2935">
        <v>1</v>
      </c>
      <c r="O2935">
        <v>125.55</v>
      </c>
      <c r="P2935" t="s">
        <v>96</v>
      </c>
    </row>
    <row r="2936" spans="1:17" hidden="1">
      <c r="A2936" t="s">
        <v>879</v>
      </c>
      <c r="B2936" t="s">
        <v>247</v>
      </c>
      <c r="C2936" t="s">
        <v>133</v>
      </c>
      <c r="D2936" t="s">
        <v>109</v>
      </c>
      <c r="E2936" t="s">
        <v>106</v>
      </c>
      <c r="F2936">
        <v>40700</v>
      </c>
      <c r="G2936" t="s">
        <v>784</v>
      </c>
      <c r="I2936" t="s">
        <v>118</v>
      </c>
      <c r="J2936">
        <v>2026</v>
      </c>
      <c r="K2936">
        <v>5</v>
      </c>
      <c r="L2936" t="s">
        <v>95</v>
      </c>
      <c r="M2936">
        <v>115.89</v>
      </c>
      <c r="N2936">
        <v>1</v>
      </c>
      <c r="O2936">
        <v>115.89</v>
      </c>
      <c r="P2936" t="s">
        <v>96</v>
      </c>
    </row>
    <row r="2937" spans="1:17" hidden="1">
      <c r="A2937" t="s">
        <v>879</v>
      </c>
      <c r="B2937" t="s">
        <v>248</v>
      </c>
      <c r="C2937" t="s">
        <v>133</v>
      </c>
      <c r="D2937" t="s">
        <v>109</v>
      </c>
      <c r="E2937" t="s">
        <v>92</v>
      </c>
      <c r="F2937">
        <v>40700</v>
      </c>
      <c r="G2937" t="s">
        <v>784</v>
      </c>
      <c r="I2937" t="s">
        <v>196</v>
      </c>
      <c r="J2937">
        <v>2026</v>
      </c>
      <c r="K2937">
        <v>5</v>
      </c>
      <c r="L2937" t="s">
        <v>95</v>
      </c>
      <c r="M2937">
        <v>878.85</v>
      </c>
      <c r="N2937">
        <v>1</v>
      </c>
      <c r="O2937">
        <v>878.85</v>
      </c>
      <c r="P2937" t="s">
        <v>96</v>
      </c>
    </row>
    <row r="2938" spans="1:17" hidden="1">
      <c r="A2938" t="s">
        <v>879</v>
      </c>
      <c r="B2938" t="s">
        <v>248</v>
      </c>
      <c r="C2938" t="s">
        <v>133</v>
      </c>
      <c r="D2938" t="s">
        <v>109</v>
      </c>
      <c r="E2938" t="s">
        <v>92</v>
      </c>
      <c r="F2938">
        <v>40700</v>
      </c>
      <c r="G2938" t="s">
        <v>784</v>
      </c>
      <c r="I2938" t="s">
        <v>221</v>
      </c>
      <c r="J2938">
        <v>2026</v>
      </c>
      <c r="K2938">
        <v>5</v>
      </c>
      <c r="L2938" t="s">
        <v>95</v>
      </c>
      <c r="M2938">
        <v>878.85</v>
      </c>
      <c r="N2938">
        <v>1</v>
      </c>
      <c r="O2938">
        <v>878.85</v>
      </c>
      <c r="P2938" t="s">
        <v>96</v>
      </c>
    </row>
    <row r="2939" spans="1:17" hidden="1">
      <c r="A2939" t="s">
        <v>879</v>
      </c>
      <c r="B2939" t="s">
        <v>248</v>
      </c>
      <c r="C2939" t="s">
        <v>133</v>
      </c>
      <c r="D2939" t="s">
        <v>109</v>
      </c>
      <c r="E2939" t="s">
        <v>106</v>
      </c>
      <c r="F2939">
        <v>40700</v>
      </c>
      <c r="G2939" t="s">
        <v>784</v>
      </c>
      <c r="I2939" t="s">
        <v>118</v>
      </c>
      <c r="J2939">
        <v>2026</v>
      </c>
      <c r="K2939">
        <v>5</v>
      </c>
      <c r="L2939" t="s">
        <v>95</v>
      </c>
      <c r="M2939">
        <v>115.89</v>
      </c>
      <c r="N2939">
        <v>1</v>
      </c>
      <c r="O2939">
        <v>115.89</v>
      </c>
      <c r="P2939" t="s">
        <v>96</v>
      </c>
    </row>
    <row r="2940" spans="1:17" hidden="1">
      <c r="A2940" t="s">
        <v>879</v>
      </c>
      <c r="B2940" t="s">
        <v>249</v>
      </c>
      <c r="C2940" t="s">
        <v>133</v>
      </c>
      <c r="D2940" t="s">
        <v>109</v>
      </c>
      <c r="E2940" t="s">
        <v>92</v>
      </c>
      <c r="F2940">
        <v>40700</v>
      </c>
      <c r="G2940" t="s">
        <v>784</v>
      </c>
      <c r="I2940" t="s">
        <v>250</v>
      </c>
      <c r="J2940">
        <v>2026</v>
      </c>
      <c r="K2940">
        <v>5</v>
      </c>
      <c r="L2940" t="s">
        <v>95</v>
      </c>
      <c r="M2940">
        <v>62.77</v>
      </c>
      <c r="N2940">
        <v>1</v>
      </c>
      <c r="O2940">
        <v>62.77</v>
      </c>
      <c r="P2940" t="s">
        <v>96</v>
      </c>
    </row>
    <row r="2941" spans="1:17" hidden="1">
      <c r="A2941" t="s">
        <v>879</v>
      </c>
      <c r="B2941" t="s">
        <v>249</v>
      </c>
      <c r="C2941" t="s">
        <v>133</v>
      </c>
      <c r="D2941" t="s">
        <v>109</v>
      </c>
      <c r="E2941" t="s">
        <v>103</v>
      </c>
      <c r="F2941">
        <v>40700</v>
      </c>
      <c r="G2941" t="s">
        <v>784</v>
      </c>
      <c r="I2941" t="s">
        <v>130</v>
      </c>
      <c r="J2941">
        <v>2026</v>
      </c>
      <c r="K2941">
        <v>5</v>
      </c>
      <c r="L2941" t="s">
        <v>95</v>
      </c>
      <c r="M2941">
        <v>696.41</v>
      </c>
      <c r="N2941">
        <v>1</v>
      </c>
      <c r="O2941">
        <v>696.41</v>
      </c>
      <c r="P2941" t="s">
        <v>96</v>
      </c>
      <c r="Q2941">
        <v>1</v>
      </c>
    </row>
    <row r="2942" spans="1:17" hidden="1">
      <c r="A2942" t="s">
        <v>879</v>
      </c>
      <c r="B2942" t="s">
        <v>249</v>
      </c>
      <c r="C2942" t="s">
        <v>133</v>
      </c>
      <c r="D2942" t="s">
        <v>109</v>
      </c>
      <c r="E2942" t="s">
        <v>92</v>
      </c>
      <c r="F2942">
        <v>40700</v>
      </c>
      <c r="G2942" t="s">
        <v>784</v>
      </c>
      <c r="I2942" t="s">
        <v>196</v>
      </c>
      <c r="J2942">
        <v>2026</v>
      </c>
      <c r="K2942">
        <v>5</v>
      </c>
      <c r="L2942" t="s">
        <v>95</v>
      </c>
      <c r="M2942">
        <v>125.55</v>
      </c>
      <c r="N2942">
        <v>1</v>
      </c>
      <c r="O2942">
        <v>125.55</v>
      </c>
      <c r="P2942" t="s">
        <v>96</v>
      </c>
    </row>
    <row r="2943" spans="1:17" hidden="1">
      <c r="A2943" t="s">
        <v>879</v>
      </c>
      <c r="B2943" t="s">
        <v>249</v>
      </c>
      <c r="C2943" t="s">
        <v>133</v>
      </c>
      <c r="D2943" t="s">
        <v>109</v>
      </c>
      <c r="E2943" t="s">
        <v>106</v>
      </c>
      <c r="F2943">
        <v>40700</v>
      </c>
      <c r="G2943" t="s">
        <v>784</v>
      </c>
      <c r="I2943" t="s">
        <v>118</v>
      </c>
      <c r="J2943">
        <v>2026</v>
      </c>
      <c r="K2943">
        <v>5</v>
      </c>
      <c r="L2943" t="s">
        <v>95</v>
      </c>
      <c r="M2943">
        <v>95.63</v>
      </c>
      <c r="N2943">
        <v>1</v>
      </c>
      <c r="O2943">
        <v>95.63</v>
      </c>
      <c r="P2943" t="s">
        <v>96</v>
      </c>
    </row>
    <row r="2944" spans="1:17" hidden="1">
      <c r="A2944" t="s">
        <v>879</v>
      </c>
      <c r="B2944" t="s">
        <v>251</v>
      </c>
      <c r="C2944" t="s">
        <v>133</v>
      </c>
      <c r="D2944" t="s">
        <v>109</v>
      </c>
      <c r="E2944" t="s">
        <v>92</v>
      </c>
      <c r="F2944">
        <v>40700</v>
      </c>
      <c r="G2944" t="s">
        <v>784</v>
      </c>
      <c r="I2944" t="s">
        <v>252</v>
      </c>
      <c r="J2944">
        <v>2026</v>
      </c>
      <c r="K2944">
        <v>5</v>
      </c>
      <c r="L2944" t="s">
        <v>95</v>
      </c>
      <c r="M2944">
        <v>177.58</v>
      </c>
      <c r="N2944">
        <v>1</v>
      </c>
      <c r="O2944">
        <v>177.58</v>
      </c>
      <c r="P2944" t="s">
        <v>96</v>
      </c>
      <c r="Q2944">
        <v>1</v>
      </c>
    </row>
    <row r="2945" spans="1:17" hidden="1">
      <c r="A2945" t="s">
        <v>879</v>
      </c>
      <c r="B2945" t="s">
        <v>251</v>
      </c>
      <c r="C2945" t="s">
        <v>133</v>
      </c>
      <c r="D2945" t="s">
        <v>109</v>
      </c>
      <c r="E2945" t="s">
        <v>104</v>
      </c>
      <c r="F2945">
        <v>40700</v>
      </c>
      <c r="G2945" t="s">
        <v>784</v>
      </c>
      <c r="I2945" t="s">
        <v>172</v>
      </c>
      <c r="J2945">
        <v>2026</v>
      </c>
      <c r="K2945">
        <v>5</v>
      </c>
      <c r="L2945" t="s">
        <v>95</v>
      </c>
      <c r="M2945">
        <v>20.2</v>
      </c>
      <c r="N2945">
        <v>1</v>
      </c>
      <c r="O2945">
        <v>20.2</v>
      </c>
      <c r="P2945" t="s">
        <v>96</v>
      </c>
    </row>
    <row r="2946" spans="1:17" hidden="1">
      <c r="A2946" t="s">
        <v>879</v>
      </c>
      <c r="B2946" t="s">
        <v>251</v>
      </c>
      <c r="C2946" t="s">
        <v>133</v>
      </c>
      <c r="D2946" t="s">
        <v>109</v>
      </c>
      <c r="E2946" t="s">
        <v>104</v>
      </c>
      <c r="F2946">
        <v>40700</v>
      </c>
      <c r="G2946" t="s">
        <v>784</v>
      </c>
      <c r="I2946" t="s">
        <v>174</v>
      </c>
      <c r="J2946">
        <v>2026</v>
      </c>
      <c r="K2946">
        <v>5</v>
      </c>
      <c r="L2946" t="s">
        <v>95</v>
      </c>
      <c r="M2946">
        <v>1659.57</v>
      </c>
      <c r="N2946">
        <v>1</v>
      </c>
      <c r="O2946">
        <v>1659.57</v>
      </c>
      <c r="P2946" t="s">
        <v>96</v>
      </c>
    </row>
    <row r="2947" spans="1:17" hidden="1">
      <c r="A2947" t="s">
        <v>879</v>
      </c>
      <c r="B2947" t="s">
        <v>251</v>
      </c>
      <c r="C2947" t="s">
        <v>133</v>
      </c>
      <c r="D2947" t="s">
        <v>109</v>
      </c>
      <c r="E2947" t="s">
        <v>92</v>
      </c>
      <c r="F2947">
        <v>40700</v>
      </c>
      <c r="G2947" t="s">
        <v>784</v>
      </c>
      <c r="I2947" t="s">
        <v>196</v>
      </c>
      <c r="J2947">
        <v>2026</v>
      </c>
      <c r="K2947">
        <v>5</v>
      </c>
      <c r="L2947" t="s">
        <v>95</v>
      </c>
      <c r="M2947">
        <v>376.65</v>
      </c>
      <c r="N2947">
        <v>1</v>
      </c>
      <c r="O2947">
        <v>376.65</v>
      </c>
      <c r="P2947" t="s">
        <v>96</v>
      </c>
    </row>
    <row r="2948" spans="1:17" hidden="1">
      <c r="A2948" t="s">
        <v>879</v>
      </c>
      <c r="B2948" t="s">
        <v>251</v>
      </c>
      <c r="C2948" t="s">
        <v>133</v>
      </c>
      <c r="D2948" t="s">
        <v>109</v>
      </c>
      <c r="E2948" t="s">
        <v>92</v>
      </c>
      <c r="F2948">
        <v>40700</v>
      </c>
      <c r="G2948" t="s">
        <v>784</v>
      </c>
      <c r="I2948" t="s">
        <v>204</v>
      </c>
      <c r="J2948">
        <v>2026</v>
      </c>
      <c r="K2948">
        <v>5</v>
      </c>
      <c r="L2948" t="s">
        <v>95</v>
      </c>
      <c r="M2948">
        <v>125.55</v>
      </c>
      <c r="N2948">
        <v>1</v>
      </c>
      <c r="O2948">
        <v>125.55</v>
      </c>
      <c r="P2948" t="s">
        <v>96</v>
      </c>
    </row>
    <row r="2949" spans="1:17" hidden="1">
      <c r="A2949" t="s">
        <v>879</v>
      </c>
      <c r="B2949" t="s">
        <v>251</v>
      </c>
      <c r="C2949" t="s">
        <v>133</v>
      </c>
      <c r="D2949" t="s">
        <v>109</v>
      </c>
      <c r="E2949" t="s">
        <v>92</v>
      </c>
      <c r="F2949">
        <v>40700</v>
      </c>
      <c r="G2949" t="s">
        <v>784</v>
      </c>
      <c r="I2949" t="s">
        <v>221</v>
      </c>
      <c r="J2949">
        <v>2026</v>
      </c>
      <c r="K2949">
        <v>5</v>
      </c>
      <c r="L2949" t="s">
        <v>95</v>
      </c>
      <c r="M2949">
        <v>251.1</v>
      </c>
      <c r="N2949">
        <v>1</v>
      </c>
      <c r="O2949">
        <v>251.1</v>
      </c>
      <c r="P2949" t="s">
        <v>96</v>
      </c>
    </row>
    <row r="2950" spans="1:17" hidden="1">
      <c r="A2950" t="s">
        <v>879</v>
      </c>
      <c r="B2950" t="s">
        <v>251</v>
      </c>
      <c r="C2950" t="s">
        <v>133</v>
      </c>
      <c r="D2950" t="s">
        <v>109</v>
      </c>
      <c r="E2950" t="s">
        <v>92</v>
      </c>
      <c r="F2950">
        <v>40700</v>
      </c>
      <c r="G2950" t="s">
        <v>784</v>
      </c>
      <c r="I2950" t="s">
        <v>197</v>
      </c>
      <c r="J2950">
        <v>2026</v>
      </c>
      <c r="K2950">
        <v>5</v>
      </c>
      <c r="L2950" t="s">
        <v>95</v>
      </c>
      <c r="M2950">
        <v>125.55</v>
      </c>
      <c r="N2950">
        <v>1</v>
      </c>
      <c r="O2950">
        <v>125.55</v>
      </c>
      <c r="P2950" t="s">
        <v>96</v>
      </c>
    </row>
    <row r="2951" spans="1:17" hidden="1">
      <c r="A2951" t="s">
        <v>879</v>
      </c>
      <c r="B2951" t="s">
        <v>251</v>
      </c>
      <c r="C2951" t="s">
        <v>133</v>
      </c>
      <c r="D2951" t="s">
        <v>109</v>
      </c>
      <c r="E2951" t="s">
        <v>106</v>
      </c>
      <c r="F2951">
        <v>40700</v>
      </c>
      <c r="G2951" t="s">
        <v>784</v>
      </c>
      <c r="I2951" t="s">
        <v>118</v>
      </c>
      <c r="J2951">
        <v>2026</v>
      </c>
      <c r="K2951">
        <v>5</v>
      </c>
      <c r="L2951" t="s">
        <v>95</v>
      </c>
      <c r="M2951">
        <v>231.78</v>
      </c>
      <c r="N2951">
        <v>1</v>
      </c>
      <c r="O2951">
        <v>231.78</v>
      </c>
      <c r="P2951" t="s">
        <v>96</v>
      </c>
    </row>
    <row r="2952" spans="1:17" hidden="1">
      <c r="A2952" t="s">
        <v>879</v>
      </c>
      <c r="B2952" t="s">
        <v>251</v>
      </c>
      <c r="C2952" t="s">
        <v>133</v>
      </c>
      <c r="D2952" t="s">
        <v>109</v>
      </c>
      <c r="E2952" t="s">
        <v>106</v>
      </c>
      <c r="F2952">
        <v>40700</v>
      </c>
      <c r="G2952" t="s">
        <v>784</v>
      </c>
      <c r="I2952" t="s">
        <v>143</v>
      </c>
      <c r="J2952">
        <v>2026</v>
      </c>
      <c r="K2952">
        <v>5</v>
      </c>
      <c r="L2952" t="s">
        <v>95</v>
      </c>
      <c r="M2952">
        <v>95.63</v>
      </c>
      <c r="N2952">
        <v>1</v>
      </c>
      <c r="O2952">
        <v>95.63</v>
      </c>
      <c r="P2952" t="s">
        <v>96</v>
      </c>
    </row>
    <row r="2953" spans="1:17" hidden="1">
      <c r="A2953" t="s">
        <v>879</v>
      </c>
      <c r="B2953" t="s">
        <v>253</v>
      </c>
      <c r="C2953" t="s">
        <v>133</v>
      </c>
      <c r="D2953" t="s">
        <v>109</v>
      </c>
      <c r="E2953" t="s">
        <v>106</v>
      </c>
      <c r="F2953">
        <v>40700</v>
      </c>
      <c r="G2953" t="s">
        <v>784</v>
      </c>
      <c r="I2953" t="s">
        <v>118</v>
      </c>
      <c r="J2953">
        <v>2026</v>
      </c>
      <c r="K2953">
        <v>5</v>
      </c>
      <c r="L2953" t="s">
        <v>95</v>
      </c>
      <c r="M2953">
        <v>95.63</v>
      </c>
      <c r="N2953">
        <v>1</v>
      </c>
      <c r="O2953">
        <v>95.63</v>
      </c>
      <c r="P2953" t="s">
        <v>96</v>
      </c>
    </row>
    <row r="2954" spans="1:17" hidden="1">
      <c r="A2954" t="s">
        <v>879</v>
      </c>
      <c r="B2954" t="s">
        <v>254</v>
      </c>
      <c r="C2954" t="s">
        <v>133</v>
      </c>
      <c r="D2954" t="s">
        <v>109</v>
      </c>
      <c r="E2954" t="s">
        <v>92</v>
      </c>
      <c r="F2954">
        <v>40700</v>
      </c>
      <c r="G2954" t="s">
        <v>784</v>
      </c>
      <c r="I2954" t="s">
        <v>196</v>
      </c>
      <c r="J2954">
        <v>2026</v>
      </c>
      <c r="K2954">
        <v>5</v>
      </c>
      <c r="L2954" t="s">
        <v>95</v>
      </c>
      <c r="M2954">
        <v>627.75</v>
      </c>
      <c r="N2954">
        <v>1</v>
      </c>
      <c r="O2954">
        <v>627.75</v>
      </c>
      <c r="P2954" t="s">
        <v>96</v>
      </c>
    </row>
    <row r="2955" spans="1:17" hidden="1">
      <c r="A2955" t="s">
        <v>879</v>
      </c>
      <c r="B2955" t="s">
        <v>254</v>
      </c>
      <c r="C2955" t="s">
        <v>133</v>
      </c>
      <c r="D2955" t="s">
        <v>109</v>
      </c>
      <c r="E2955" t="s">
        <v>92</v>
      </c>
      <c r="F2955">
        <v>40700</v>
      </c>
      <c r="G2955" t="s">
        <v>784</v>
      </c>
      <c r="I2955" t="s">
        <v>221</v>
      </c>
      <c r="J2955">
        <v>2026</v>
      </c>
      <c r="K2955">
        <v>5</v>
      </c>
      <c r="L2955" t="s">
        <v>95</v>
      </c>
      <c r="M2955">
        <v>376.65</v>
      </c>
      <c r="N2955">
        <v>1</v>
      </c>
      <c r="O2955">
        <v>376.65</v>
      </c>
      <c r="P2955" t="s">
        <v>96</v>
      </c>
    </row>
    <row r="2956" spans="1:17" hidden="1">
      <c r="A2956" t="s">
        <v>879</v>
      </c>
      <c r="B2956" t="s">
        <v>254</v>
      </c>
      <c r="C2956" t="s">
        <v>133</v>
      </c>
      <c r="D2956" t="s">
        <v>109</v>
      </c>
      <c r="E2956" t="s">
        <v>92</v>
      </c>
      <c r="F2956">
        <v>40700</v>
      </c>
      <c r="G2956" t="s">
        <v>784</v>
      </c>
      <c r="I2956" t="s">
        <v>197</v>
      </c>
      <c r="J2956">
        <v>2026</v>
      </c>
      <c r="K2956">
        <v>5</v>
      </c>
      <c r="L2956" t="s">
        <v>95</v>
      </c>
      <c r="M2956">
        <v>251.1</v>
      </c>
      <c r="N2956">
        <v>1</v>
      </c>
      <c r="O2956">
        <v>251.1</v>
      </c>
      <c r="P2956" t="s">
        <v>96</v>
      </c>
    </row>
    <row r="2957" spans="1:17" hidden="1">
      <c r="A2957" t="s">
        <v>879</v>
      </c>
      <c r="B2957" t="s">
        <v>254</v>
      </c>
      <c r="C2957" t="s">
        <v>133</v>
      </c>
      <c r="D2957" t="s">
        <v>109</v>
      </c>
      <c r="E2957" t="s">
        <v>106</v>
      </c>
      <c r="F2957">
        <v>40700</v>
      </c>
      <c r="G2957" t="s">
        <v>784</v>
      </c>
      <c r="I2957" t="s">
        <v>118</v>
      </c>
      <c r="J2957">
        <v>2026</v>
      </c>
      <c r="K2957">
        <v>5</v>
      </c>
      <c r="L2957" t="s">
        <v>95</v>
      </c>
      <c r="M2957">
        <v>115.89</v>
      </c>
      <c r="N2957">
        <v>1</v>
      </c>
      <c r="O2957">
        <v>115.89</v>
      </c>
      <c r="P2957" t="s">
        <v>96</v>
      </c>
    </row>
    <row r="2958" spans="1:17" hidden="1">
      <c r="A2958" t="s">
        <v>879</v>
      </c>
      <c r="B2958" t="s">
        <v>255</v>
      </c>
      <c r="C2958" t="s">
        <v>133</v>
      </c>
      <c r="D2958" t="s">
        <v>109</v>
      </c>
      <c r="E2958" t="s">
        <v>92</v>
      </c>
      <c r="F2958">
        <v>40700</v>
      </c>
      <c r="G2958" t="s">
        <v>784</v>
      </c>
      <c r="I2958" t="s">
        <v>203</v>
      </c>
      <c r="J2958">
        <v>2026</v>
      </c>
      <c r="K2958">
        <v>5</v>
      </c>
      <c r="L2958" t="s">
        <v>95</v>
      </c>
      <c r="M2958">
        <v>532.74</v>
      </c>
      <c r="N2958">
        <v>1</v>
      </c>
      <c r="O2958">
        <v>532.74</v>
      </c>
      <c r="P2958" t="s">
        <v>96</v>
      </c>
      <c r="Q2958">
        <v>1</v>
      </c>
    </row>
    <row r="2959" spans="1:17" hidden="1">
      <c r="A2959" t="s">
        <v>879</v>
      </c>
      <c r="B2959" t="s">
        <v>255</v>
      </c>
      <c r="C2959" t="s">
        <v>133</v>
      </c>
      <c r="D2959" t="s">
        <v>109</v>
      </c>
      <c r="E2959" t="s">
        <v>92</v>
      </c>
      <c r="F2959">
        <v>40700</v>
      </c>
      <c r="G2959" t="s">
        <v>784</v>
      </c>
      <c r="I2959" t="s">
        <v>256</v>
      </c>
      <c r="J2959">
        <v>2026</v>
      </c>
      <c r="K2959">
        <v>5</v>
      </c>
      <c r="L2959" t="s">
        <v>95</v>
      </c>
      <c r="M2959">
        <v>510.72</v>
      </c>
      <c r="N2959">
        <v>1</v>
      </c>
      <c r="O2959">
        <v>510.72</v>
      </c>
      <c r="P2959" t="s">
        <v>96</v>
      </c>
      <c r="Q2959">
        <v>1</v>
      </c>
    </row>
    <row r="2960" spans="1:17" hidden="1">
      <c r="A2960" t="s">
        <v>879</v>
      </c>
      <c r="B2960" t="s">
        <v>255</v>
      </c>
      <c r="C2960" t="s">
        <v>133</v>
      </c>
      <c r="D2960" t="s">
        <v>109</v>
      </c>
      <c r="E2960" t="s">
        <v>104</v>
      </c>
      <c r="F2960">
        <v>40700</v>
      </c>
      <c r="G2960" t="s">
        <v>784</v>
      </c>
      <c r="I2960" t="s">
        <v>171</v>
      </c>
      <c r="J2960">
        <v>2026</v>
      </c>
      <c r="K2960">
        <v>5</v>
      </c>
      <c r="L2960" t="s">
        <v>95</v>
      </c>
      <c r="M2960">
        <v>44.1</v>
      </c>
      <c r="N2960">
        <v>1</v>
      </c>
      <c r="O2960">
        <v>44.1</v>
      </c>
      <c r="P2960" t="s">
        <v>96</v>
      </c>
    </row>
    <row r="2961" spans="1:17" hidden="1">
      <c r="A2961" t="s">
        <v>879</v>
      </c>
      <c r="B2961" t="s">
        <v>255</v>
      </c>
      <c r="C2961" t="s">
        <v>133</v>
      </c>
      <c r="D2961" t="s">
        <v>109</v>
      </c>
      <c r="E2961" t="s">
        <v>104</v>
      </c>
      <c r="F2961">
        <v>40700</v>
      </c>
      <c r="G2961" t="s">
        <v>784</v>
      </c>
      <c r="I2961" t="s">
        <v>172</v>
      </c>
      <c r="J2961">
        <v>2026</v>
      </c>
      <c r="K2961">
        <v>5</v>
      </c>
      <c r="L2961" t="s">
        <v>95</v>
      </c>
      <c r="M2961">
        <v>70.7</v>
      </c>
      <c r="N2961">
        <v>1</v>
      </c>
      <c r="O2961">
        <v>70.7</v>
      </c>
      <c r="P2961" t="s">
        <v>96</v>
      </c>
    </row>
    <row r="2962" spans="1:17" hidden="1">
      <c r="A2962" t="s">
        <v>879</v>
      </c>
      <c r="B2962" t="s">
        <v>255</v>
      </c>
      <c r="C2962" t="s">
        <v>133</v>
      </c>
      <c r="D2962" t="s">
        <v>109</v>
      </c>
      <c r="E2962" t="s">
        <v>104</v>
      </c>
      <c r="F2962">
        <v>40700</v>
      </c>
      <c r="G2962" t="s">
        <v>784</v>
      </c>
      <c r="I2962" t="s">
        <v>173</v>
      </c>
      <c r="J2962">
        <v>2026</v>
      </c>
      <c r="K2962">
        <v>5</v>
      </c>
      <c r="L2962" t="s">
        <v>95</v>
      </c>
      <c r="M2962">
        <v>2269.71</v>
      </c>
      <c r="N2962">
        <v>1</v>
      </c>
      <c r="O2962">
        <v>2269.71</v>
      </c>
      <c r="P2962" t="s">
        <v>96</v>
      </c>
    </row>
    <row r="2963" spans="1:17" hidden="1">
      <c r="A2963" t="s">
        <v>879</v>
      </c>
      <c r="B2963" t="s">
        <v>255</v>
      </c>
      <c r="C2963" t="s">
        <v>133</v>
      </c>
      <c r="D2963" t="s">
        <v>109</v>
      </c>
      <c r="E2963" t="s">
        <v>104</v>
      </c>
      <c r="F2963">
        <v>40700</v>
      </c>
      <c r="G2963" t="s">
        <v>784</v>
      </c>
      <c r="I2963" t="s">
        <v>174</v>
      </c>
      <c r="J2963">
        <v>2026</v>
      </c>
      <c r="K2963">
        <v>5</v>
      </c>
      <c r="L2963" t="s">
        <v>95</v>
      </c>
      <c r="M2963">
        <v>3319.14</v>
      </c>
      <c r="N2963">
        <v>1</v>
      </c>
      <c r="O2963">
        <v>3319.14</v>
      </c>
      <c r="P2963" t="s">
        <v>96</v>
      </c>
    </row>
    <row r="2964" spans="1:17" hidden="1">
      <c r="A2964" t="s">
        <v>879</v>
      </c>
      <c r="B2964" t="s">
        <v>255</v>
      </c>
      <c r="C2964" t="s">
        <v>133</v>
      </c>
      <c r="D2964" t="s">
        <v>109</v>
      </c>
      <c r="E2964" t="s">
        <v>92</v>
      </c>
      <c r="F2964">
        <v>40700</v>
      </c>
      <c r="G2964" t="s">
        <v>784</v>
      </c>
      <c r="I2964" t="s">
        <v>204</v>
      </c>
      <c r="J2964">
        <v>2026</v>
      </c>
      <c r="K2964">
        <v>5</v>
      </c>
      <c r="L2964" t="s">
        <v>95</v>
      </c>
      <c r="M2964">
        <v>376.65</v>
      </c>
      <c r="N2964">
        <v>1</v>
      </c>
      <c r="O2964">
        <v>376.65</v>
      </c>
      <c r="P2964" t="s">
        <v>96</v>
      </c>
    </row>
    <row r="2965" spans="1:17" hidden="1">
      <c r="A2965" t="s">
        <v>879</v>
      </c>
      <c r="B2965" t="s">
        <v>255</v>
      </c>
      <c r="C2965" t="s">
        <v>133</v>
      </c>
      <c r="D2965" t="s">
        <v>109</v>
      </c>
      <c r="E2965" t="s">
        <v>92</v>
      </c>
      <c r="F2965">
        <v>40700</v>
      </c>
      <c r="G2965" t="s">
        <v>784</v>
      </c>
      <c r="I2965" t="s">
        <v>257</v>
      </c>
      <c r="J2965">
        <v>2026</v>
      </c>
      <c r="K2965">
        <v>5</v>
      </c>
      <c r="L2965" t="s">
        <v>95</v>
      </c>
      <c r="M2965">
        <v>451.95</v>
      </c>
      <c r="N2965">
        <v>1</v>
      </c>
      <c r="O2965">
        <v>451.95</v>
      </c>
      <c r="P2965" t="s">
        <v>96</v>
      </c>
    </row>
    <row r="2966" spans="1:17" hidden="1">
      <c r="A2966" t="s">
        <v>879</v>
      </c>
      <c r="B2966" t="s">
        <v>255</v>
      </c>
      <c r="C2966" t="s">
        <v>133</v>
      </c>
      <c r="D2966" t="s">
        <v>109</v>
      </c>
      <c r="E2966" t="s">
        <v>92</v>
      </c>
      <c r="F2966">
        <v>40700</v>
      </c>
      <c r="G2966" t="s">
        <v>784</v>
      </c>
      <c r="I2966" t="s">
        <v>197</v>
      </c>
      <c r="J2966">
        <v>2026</v>
      </c>
      <c r="K2966">
        <v>5</v>
      </c>
      <c r="L2966" t="s">
        <v>95</v>
      </c>
      <c r="M2966">
        <v>251.1</v>
      </c>
      <c r="N2966">
        <v>1</v>
      </c>
      <c r="O2966">
        <v>251.1</v>
      </c>
      <c r="P2966" t="s">
        <v>96</v>
      </c>
    </row>
    <row r="2967" spans="1:17" hidden="1">
      <c r="A2967" t="s">
        <v>879</v>
      </c>
      <c r="B2967" t="s">
        <v>255</v>
      </c>
      <c r="C2967" t="s">
        <v>133</v>
      </c>
      <c r="D2967" t="s">
        <v>109</v>
      </c>
      <c r="E2967" t="s">
        <v>106</v>
      </c>
      <c r="F2967">
        <v>40700</v>
      </c>
      <c r="G2967" t="s">
        <v>784</v>
      </c>
      <c r="I2967" t="s">
        <v>118</v>
      </c>
      <c r="J2967">
        <v>2026</v>
      </c>
      <c r="K2967">
        <v>5</v>
      </c>
      <c r="L2967" t="s">
        <v>95</v>
      </c>
      <c r="M2967">
        <v>115.89</v>
      </c>
      <c r="N2967">
        <v>1</v>
      </c>
      <c r="O2967">
        <v>115.89</v>
      </c>
      <c r="P2967" t="s">
        <v>96</v>
      </c>
    </row>
    <row r="2968" spans="1:17" hidden="1">
      <c r="A2968" t="s">
        <v>879</v>
      </c>
      <c r="B2968" t="s">
        <v>255</v>
      </c>
      <c r="C2968" t="s">
        <v>133</v>
      </c>
      <c r="D2968" t="s">
        <v>109</v>
      </c>
      <c r="E2968" t="s">
        <v>106</v>
      </c>
      <c r="F2968">
        <v>40700</v>
      </c>
      <c r="G2968" t="s">
        <v>784</v>
      </c>
      <c r="I2968" t="s">
        <v>143</v>
      </c>
      <c r="J2968">
        <v>2026</v>
      </c>
      <c r="K2968">
        <v>5</v>
      </c>
      <c r="L2968" t="s">
        <v>95</v>
      </c>
      <c r="M2968">
        <v>95.63</v>
      </c>
      <c r="N2968">
        <v>1</v>
      </c>
      <c r="O2968">
        <v>95.63</v>
      </c>
      <c r="P2968" t="s">
        <v>96</v>
      </c>
    </row>
    <row r="2969" spans="1:17" hidden="1">
      <c r="A2969" t="s">
        <v>879</v>
      </c>
      <c r="B2969" t="s">
        <v>255</v>
      </c>
      <c r="C2969" t="s">
        <v>133</v>
      </c>
      <c r="D2969" t="s">
        <v>109</v>
      </c>
      <c r="E2969" t="s">
        <v>106</v>
      </c>
      <c r="F2969">
        <v>40700</v>
      </c>
      <c r="G2969" t="s">
        <v>784</v>
      </c>
      <c r="I2969" t="s">
        <v>163</v>
      </c>
      <c r="J2969">
        <v>2026</v>
      </c>
      <c r="K2969">
        <v>5</v>
      </c>
      <c r="L2969" t="s">
        <v>95</v>
      </c>
      <c r="M2969">
        <v>173.82</v>
      </c>
      <c r="N2969">
        <v>1</v>
      </c>
      <c r="O2969">
        <v>173.82</v>
      </c>
      <c r="P2969" t="s">
        <v>96</v>
      </c>
    </row>
    <row r="2970" spans="1:17" hidden="1">
      <c r="A2970" t="s">
        <v>997</v>
      </c>
      <c r="B2970" t="s">
        <v>258</v>
      </c>
      <c r="C2970" t="s">
        <v>259</v>
      </c>
      <c r="D2970" t="s">
        <v>109</v>
      </c>
      <c r="E2970" t="s">
        <v>92</v>
      </c>
      <c r="F2970">
        <v>40700</v>
      </c>
      <c r="G2970" t="s">
        <v>784</v>
      </c>
      <c r="I2970" t="s">
        <v>196</v>
      </c>
      <c r="J2970">
        <v>2026</v>
      </c>
      <c r="K2970">
        <v>5</v>
      </c>
      <c r="L2970" t="s">
        <v>95</v>
      </c>
      <c r="M2970">
        <v>2098.0223999999998</v>
      </c>
      <c r="N2970">
        <v>1</v>
      </c>
      <c r="O2970">
        <v>2098.0223999999998</v>
      </c>
      <c r="P2970" t="s">
        <v>96</v>
      </c>
    </row>
    <row r="2971" spans="1:17" hidden="1">
      <c r="A2971" t="s">
        <v>997</v>
      </c>
      <c r="B2971" t="s">
        <v>258</v>
      </c>
      <c r="C2971" t="s">
        <v>259</v>
      </c>
      <c r="D2971" t="s">
        <v>109</v>
      </c>
      <c r="E2971" t="s">
        <v>92</v>
      </c>
      <c r="F2971">
        <v>40700</v>
      </c>
      <c r="G2971" t="s">
        <v>784</v>
      </c>
      <c r="I2971" t="s">
        <v>260</v>
      </c>
      <c r="J2971">
        <v>2026</v>
      </c>
      <c r="K2971">
        <v>5</v>
      </c>
      <c r="L2971" t="s">
        <v>95</v>
      </c>
      <c r="M2971">
        <v>1261.3536000000001</v>
      </c>
      <c r="N2971">
        <v>1</v>
      </c>
      <c r="O2971">
        <v>1261.3536000000001</v>
      </c>
      <c r="P2971" t="s">
        <v>96</v>
      </c>
    </row>
    <row r="2972" spans="1:17" hidden="1">
      <c r="A2972" t="s">
        <v>997</v>
      </c>
      <c r="B2972" t="s">
        <v>258</v>
      </c>
      <c r="C2972" t="s">
        <v>259</v>
      </c>
      <c r="D2972" t="s">
        <v>109</v>
      </c>
      <c r="E2972" t="s">
        <v>106</v>
      </c>
      <c r="F2972">
        <v>40700</v>
      </c>
      <c r="G2972" t="s">
        <v>784</v>
      </c>
      <c r="I2972" t="s">
        <v>118</v>
      </c>
      <c r="J2972">
        <v>2026</v>
      </c>
      <c r="K2972">
        <v>5</v>
      </c>
      <c r="L2972" t="s">
        <v>95</v>
      </c>
      <c r="M2972">
        <v>1103.6928</v>
      </c>
      <c r="N2972">
        <v>1</v>
      </c>
      <c r="O2972">
        <v>1103.6928</v>
      </c>
      <c r="P2972" t="s">
        <v>96</v>
      </c>
    </row>
    <row r="2973" spans="1:17" hidden="1">
      <c r="A2973" t="s">
        <v>2710</v>
      </c>
      <c r="B2973" t="s">
        <v>261</v>
      </c>
      <c r="C2973" t="s">
        <v>262</v>
      </c>
      <c r="D2973" t="s">
        <v>109</v>
      </c>
      <c r="E2973" t="s">
        <v>92</v>
      </c>
      <c r="F2973">
        <v>40700</v>
      </c>
      <c r="G2973" t="s">
        <v>784</v>
      </c>
      <c r="I2973" t="s">
        <v>260</v>
      </c>
      <c r="J2973">
        <v>2026</v>
      </c>
      <c r="K2973">
        <v>5</v>
      </c>
      <c r="L2973" t="s">
        <v>95</v>
      </c>
      <c r="M2973">
        <v>1696.88</v>
      </c>
      <c r="N2973">
        <v>1</v>
      </c>
      <c r="O2973">
        <v>1696.88</v>
      </c>
      <c r="P2973" t="s">
        <v>96</v>
      </c>
    </row>
    <row r="2974" spans="1:17" hidden="1">
      <c r="A2974" t="s">
        <v>2710</v>
      </c>
      <c r="B2974" t="s">
        <v>261</v>
      </c>
      <c r="C2974" t="s">
        <v>262</v>
      </c>
      <c r="D2974" t="s">
        <v>109</v>
      </c>
      <c r="E2974" t="s">
        <v>106</v>
      </c>
      <c r="F2974">
        <v>40700</v>
      </c>
      <c r="G2974" t="s">
        <v>784</v>
      </c>
      <c r="I2974" t="s">
        <v>163</v>
      </c>
      <c r="J2974">
        <v>2026</v>
      </c>
      <c r="K2974">
        <v>5</v>
      </c>
      <c r="L2974" t="s">
        <v>95</v>
      </c>
      <c r="M2974">
        <v>2124.35</v>
      </c>
      <c r="N2974">
        <v>1</v>
      </c>
      <c r="O2974">
        <v>2124.35</v>
      </c>
      <c r="P2974" t="s">
        <v>96</v>
      </c>
    </row>
    <row r="2975" spans="1:17" hidden="1">
      <c r="A2975" t="s">
        <v>2295</v>
      </c>
      <c r="B2975" t="s">
        <v>263</v>
      </c>
      <c r="C2975" t="s">
        <v>264</v>
      </c>
      <c r="D2975" t="s">
        <v>109</v>
      </c>
      <c r="E2975" t="s">
        <v>103</v>
      </c>
      <c r="F2975">
        <v>40700</v>
      </c>
      <c r="G2975" t="s">
        <v>784</v>
      </c>
      <c r="I2975" t="s">
        <v>130</v>
      </c>
      <c r="J2975">
        <v>2026</v>
      </c>
      <c r="K2975">
        <v>5</v>
      </c>
      <c r="L2975" t="s">
        <v>95</v>
      </c>
      <c r="M2975">
        <v>981.8</v>
      </c>
      <c r="N2975">
        <v>1</v>
      </c>
      <c r="O2975">
        <v>981.8</v>
      </c>
      <c r="P2975" t="s">
        <v>96</v>
      </c>
      <c r="Q2975">
        <v>1</v>
      </c>
    </row>
    <row r="2976" spans="1:17" hidden="1">
      <c r="A2976" t="s">
        <v>2295</v>
      </c>
      <c r="B2976" t="s">
        <v>263</v>
      </c>
      <c r="C2976" t="s">
        <v>264</v>
      </c>
      <c r="D2976" t="s">
        <v>109</v>
      </c>
      <c r="E2976" t="s">
        <v>92</v>
      </c>
      <c r="F2976">
        <v>40700</v>
      </c>
      <c r="G2976" t="s">
        <v>784</v>
      </c>
      <c r="I2976" t="s">
        <v>260</v>
      </c>
      <c r="J2976">
        <v>2026</v>
      </c>
      <c r="K2976">
        <v>5</v>
      </c>
      <c r="L2976" t="s">
        <v>95</v>
      </c>
      <c r="M2976">
        <v>450</v>
      </c>
      <c r="N2976">
        <v>1</v>
      </c>
      <c r="O2976">
        <v>450</v>
      </c>
      <c r="P2976" t="s">
        <v>96</v>
      </c>
    </row>
    <row r="2977" spans="1:17" hidden="1">
      <c r="A2977" t="s">
        <v>2295</v>
      </c>
      <c r="B2977" t="s">
        <v>263</v>
      </c>
      <c r="C2977" t="s">
        <v>264</v>
      </c>
      <c r="D2977" t="s">
        <v>109</v>
      </c>
      <c r="E2977" t="s">
        <v>106</v>
      </c>
      <c r="F2977">
        <v>40700</v>
      </c>
      <c r="G2977" t="s">
        <v>784</v>
      </c>
      <c r="I2977" t="s">
        <v>118</v>
      </c>
      <c r="J2977">
        <v>2026</v>
      </c>
      <c r="K2977">
        <v>5</v>
      </c>
      <c r="L2977" t="s">
        <v>95</v>
      </c>
      <c r="M2977">
        <v>2594.48</v>
      </c>
      <c r="N2977">
        <v>1</v>
      </c>
      <c r="O2977">
        <v>2594.48</v>
      </c>
      <c r="P2977" t="s">
        <v>96</v>
      </c>
    </row>
    <row r="2978" spans="1:17" hidden="1">
      <c r="A2978" t="s">
        <v>2295</v>
      </c>
      <c r="B2978" t="s">
        <v>263</v>
      </c>
      <c r="C2978" t="s">
        <v>264</v>
      </c>
      <c r="D2978" t="s">
        <v>109</v>
      </c>
      <c r="E2978" t="s">
        <v>106</v>
      </c>
      <c r="F2978">
        <v>40700</v>
      </c>
      <c r="G2978" t="s">
        <v>784</v>
      </c>
      <c r="I2978" t="s">
        <v>143</v>
      </c>
      <c r="J2978">
        <v>2026</v>
      </c>
      <c r="K2978">
        <v>5</v>
      </c>
      <c r="L2978" t="s">
        <v>95</v>
      </c>
      <c r="M2978">
        <v>1011.84</v>
      </c>
      <c r="N2978">
        <v>1</v>
      </c>
      <c r="O2978">
        <v>1011.84</v>
      </c>
      <c r="P2978" t="s">
        <v>96</v>
      </c>
    </row>
    <row r="2979" spans="1:17" hidden="1">
      <c r="A2979" t="s">
        <v>2295</v>
      </c>
      <c r="B2979" t="s">
        <v>263</v>
      </c>
      <c r="C2979" t="s">
        <v>264</v>
      </c>
      <c r="D2979" t="s">
        <v>109</v>
      </c>
      <c r="E2979" t="s">
        <v>105</v>
      </c>
      <c r="F2979">
        <v>40700</v>
      </c>
      <c r="G2979" t="s">
        <v>784</v>
      </c>
      <c r="I2979" t="s">
        <v>136</v>
      </c>
      <c r="J2979">
        <v>2026</v>
      </c>
      <c r="K2979">
        <v>5</v>
      </c>
      <c r="L2979" t="s">
        <v>95</v>
      </c>
      <c r="M2979">
        <v>-106.65</v>
      </c>
      <c r="N2979">
        <v>1</v>
      </c>
      <c r="O2979">
        <v>-106.65</v>
      </c>
      <c r="P2979" t="s">
        <v>96</v>
      </c>
      <c r="Q2979">
        <v>1</v>
      </c>
    </row>
    <row r="2980" spans="1:17" hidden="1">
      <c r="A2980" t="s">
        <v>2295</v>
      </c>
      <c r="B2980" t="s">
        <v>263</v>
      </c>
      <c r="C2980" t="s">
        <v>264</v>
      </c>
      <c r="D2980" t="s">
        <v>109</v>
      </c>
      <c r="E2980" t="s">
        <v>105</v>
      </c>
      <c r="F2980">
        <v>40700</v>
      </c>
      <c r="G2980" t="s">
        <v>784</v>
      </c>
      <c r="I2980" t="s">
        <v>137</v>
      </c>
      <c r="J2980">
        <v>2026</v>
      </c>
      <c r="K2980">
        <v>5</v>
      </c>
      <c r="L2980" t="s">
        <v>95</v>
      </c>
      <c r="M2980">
        <v>-1360.1</v>
      </c>
      <c r="N2980">
        <v>1</v>
      </c>
      <c r="O2980">
        <v>-1360.1</v>
      </c>
      <c r="P2980" t="s">
        <v>96</v>
      </c>
    </row>
    <row r="2981" spans="1:17" hidden="1">
      <c r="A2981" t="s">
        <v>2295</v>
      </c>
      <c r="B2981" t="s">
        <v>263</v>
      </c>
      <c r="C2981" t="s">
        <v>264</v>
      </c>
      <c r="D2981" t="s">
        <v>109</v>
      </c>
      <c r="E2981" t="s">
        <v>106</v>
      </c>
      <c r="F2981">
        <v>40700</v>
      </c>
      <c r="G2981" t="s">
        <v>784</v>
      </c>
      <c r="I2981" t="s">
        <v>266</v>
      </c>
      <c r="J2981">
        <v>2026</v>
      </c>
      <c r="K2981">
        <v>5</v>
      </c>
      <c r="L2981" t="s">
        <v>95</v>
      </c>
      <c r="M2981">
        <v>-95</v>
      </c>
      <c r="N2981">
        <v>1</v>
      </c>
      <c r="O2981">
        <v>-95</v>
      </c>
      <c r="P2981" t="s">
        <v>96</v>
      </c>
    </row>
    <row r="2982" spans="1:17" hidden="1">
      <c r="A2982" t="s">
        <v>2295</v>
      </c>
      <c r="B2982" t="s">
        <v>263</v>
      </c>
      <c r="C2982" t="s">
        <v>264</v>
      </c>
      <c r="D2982" t="s">
        <v>109</v>
      </c>
      <c r="E2982" t="s">
        <v>92</v>
      </c>
      <c r="F2982">
        <v>40700</v>
      </c>
      <c r="G2982" t="s">
        <v>784</v>
      </c>
      <c r="I2982" t="s">
        <v>260</v>
      </c>
      <c r="J2982">
        <v>2026</v>
      </c>
      <c r="K2982">
        <v>5</v>
      </c>
      <c r="L2982" t="s">
        <v>95</v>
      </c>
      <c r="M2982">
        <v>-450</v>
      </c>
      <c r="N2982">
        <v>1</v>
      </c>
      <c r="O2982">
        <v>-450</v>
      </c>
      <c r="P2982" t="s">
        <v>96</v>
      </c>
    </row>
    <row r="2983" spans="1:17" hidden="1">
      <c r="A2983" t="s">
        <v>2295</v>
      </c>
      <c r="B2983" t="s">
        <v>263</v>
      </c>
      <c r="C2983" t="s">
        <v>264</v>
      </c>
      <c r="D2983" t="s">
        <v>109</v>
      </c>
      <c r="E2983" t="s">
        <v>92</v>
      </c>
      <c r="F2983">
        <v>40700</v>
      </c>
      <c r="G2983" t="s">
        <v>784</v>
      </c>
      <c r="I2983" t="s">
        <v>205</v>
      </c>
      <c r="J2983">
        <v>2026</v>
      </c>
      <c r="K2983">
        <v>5</v>
      </c>
      <c r="L2983" t="s">
        <v>95</v>
      </c>
      <c r="M2983">
        <v>-296.39999999999998</v>
      </c>
      <c r="N2983">
        <v>1</v>
      </c>
      <c r="O2983">
        <v>-296.39999999999998</v>
      </c>
      <c r="P2983" t="s">
        <v>96</v>
      </c>
    </row>
    <row r="2984" spans="1:17" hidden="1">
      <c r="A2984" t="s">
        <v>2295</v>
      </c>
      <c r="B2984" t="s">
        <v>263</v>
      </c>
      <c r="C2984" t="s">
        <v>264</v>
      </c>
      <c r="D2984" t="s">
        <v>109</v>
      </c>
      <c r="E2984" t="s">
        <v>106</v>
      </c>
      <c r="F2984">
        <v>40700</v>
      </c>
      <c r="G2984" t="s">
        <v>784</v>
      </c>
      <c r="I2984" t="s">
        <v>118</v>
      </c>
      <c r="J2984">
        <v>2026</v>
      </c>
      <c r="K2984">
        <v>5</v>
      </c>
      <c r="L2984" t="s">
        <v>95</v>
      </c>
      <c r="M2984">
        <v>-3243.1</v>
      </c>
      <c r="N2984">
        <v>1</v>
      </c>
      <c r="O2984">
        <v>-3243.1</v>
      </c>
      <c r="P2984" t="s">
        <v>96</v>
      </c>
    </row>
    <row r="2985" spans="1:17" hidden="1">
      <c r="A2985" t="s">
        <v>2295</v>
      </c>
      <c r="B2985" t="s">
        <v>263</v>
      </c>
      <c r="C2985" t="s">
        <v>264</v>
      </c>
      <c r="D2985" t="s">
        <v>109</v>
      </c>
      <c r="E2985" t="s">
        <v>106</v>
      </c>
      <c r="F2985">
        <v>40700</v>
      </c>
      <c r="G2985" t="s">
        <v>784</v>
      </c>
      <c r="I2985" t="s">
        <v>143</v>
      </c>
      <c r="J2985">
        <v>2026</v>
      </c>
      <c r="K2985">
        <v>5</v>
      </c>
      <c r="L2985" t="s">
        <v>95</v>
      </c>
      <c r="M2985">
        <v>-1349.12</v>
      </c>
      <c r="N2985">
        <v>1</v>
      </c>
      <c r="O2985">
        <v>-1349.12</v>
      </c>
      <c r="P2985" t="s">
        <v>96</v>
      </c>
    </row>
    <row r="2986" spans="1:17" hidden="1">
      <c r="A2986" t="s">
        <v>2295</v>
      </c>
      <c r="B2986" t="s">
        <v>263</v>
      </c>
      <c r="C2986" t="s">
        <v>264</v>
      </c>
      <c r="D2986" t="s">
        <v>109</v>
      </c>
      <c r="E2986" t="s">
        <v>105</v>
      </c>
      <c r="F2986">
        <v>40700</v>
      </c>
      <c r="G2986" t="s">
        <v>784</v>
      </c>
      <c r="I2986" t="s">
        <v>136</v>
      </c>
      <c r="J2986">
        <v>2026</v>
      </c>
      <c r="K2986">
        <v>5</v>
      </c>
      <c r="L2986" t="s">
        <v>95</v>
      </c>
      <c r="M2986">
        <v>106.65</v>
      </c>
      <c r="N2986">
        <v>1</v>
      </c>
      <c r="O2986">
        <v>106.65</v>
      </c>
      <c r="P2986" t="s">
        <v>96</v>
      </c>
      <c r="Q2986">
        <v>1</v>
      </c>
    </row>
    <row r="2987" spans="1:17" hidden="1">
      <c r="A2987" t="s">
        <v>2295</v>
      </c>
      <c r="B2987" t="s">
        <v>263</v>
      </c>
      <c r="C2987" t="s">
        <v>264</v>
      </c>
      <c r="D2987" t="s">
        <v>109</v>
      </c>
      <c r="E2987" t="s">
        <v>105</v>
      </c>
      <c r="F2987">
        <v>40700</v>
      </c>
      <c r="G2987" t="s">
        <v>784</v>
      </c>
      <c r="I2987" t="s">
        <v>137</v>
      </c>
      <c r="J2987">
        <v>2026</v>
      </c>
      <c r="K2987">
        <v>5</v>
      </c>
      <c r="L2987" t="s">
        <v>95</v>
      </c>
      <c r="M2987">
        <v>1360.1</v>
      </c>
      <c r="N2987">
        <v>1</v>
      </c>
      <c r="O2987">
        <v>1360.1</v>
      </c>
      <c r="P2987" t="s">
        <v>96</v>
      </c>
    </row>
    <row r="2988" spans="1:17" hidden="1">
      <c r="A2988" t="s">
        <v>2295</v>
      </c>
      <c r="B2988" t="s">
        <v>263</v>
      </c>
      <c r="C2988" t="s">
        <v>264</v>
      </c>
      <c r="D2988" t="s">
        <v>109</v>
      </c>
      <c r="E2988" t="s">
        <v>106</v>
      </c>
      <c r="F2988">
        <v>40700</v>
      </c>
      <c r="G2988" t="s">
        <v>784</v>
      </c>
      <c r="I2988" t="s">
        <v>266</v>
      </c>
      <c r="J2988">
        <v>2026</v>
      </c>
      <c r="K2988">
        <v>5</v>
      </c>
      <c r="L2988" t="s">
        <v>95</v>
      </c>
      <c r="M2988">
        <v>95</v>
      </c>
      <c r="N2988">
        <v>1</v>
      </c>
      <c r="O2988">
        <v>95</v>
      </c>
      <c r="P2988" t="s">
        <v>96</v>
      </c>
    </row>
    <row r="2989" spans="1:17" hidden="1">
      <c r="A2989" t="s">
        <v>2295</v>
      </c>
      <c r="B2989" t="s">
        <v>263</v>
      </c>
      <c r="C2989" t="s">
        <v>264</v>
      </c>
      <c r="D2989" t="s">
        <v>109</v>
      </c>
      <c r="E2989" t="s">
        <v>92</v>
      </c>
      <c r="F2989">
        <v>40700</v>
      </c>
      <c r="G2989" t="s">
        <v>784</v>
      </c>
      <c r="I2989" t="s">
        <v>260</v>
      </c>
      <c r="J2989">
        <v>2026</v>
      </c>
      <c r="K2989">
        <v>5</v>
      </c>
      <c r="L2989" t="s">
        <v>95</v>
      </c>
      <c r="M2989">
        <v>450</v>
      </c>
      <c r="N2989">
        <v>1</v>
      </c>
      <c r="O2989">
        <v>450</v>
      </c>
      <c r="P2989" t="s">
        <v>96</v>
      </c>
    </row>
    <row r="2990" spans="1:17" hidden="1">
      <c r="A2990" t="s">
        <v>2295</v>
      </c>
      <c r="B2990" t="s">
        <v>263</v>
      </c>
      <c r="C2990" t="s">
        <v>264</v>
      </c>
      <c r="D2990" t="s">
        <v>109</v>
      </c>
      <c r="E2990" t="s">
        <v>106</v>
      </c>
      <c r="F2990">
        <v>40700</v>
      </c>
      <c r="G2990" t="s">
        <v>784</v>
      </c>
      <c r="I2990" t="s">
        <v>118</v>
      </c>
      <c r="J2990">
        <v>2026</v>
      </c>
      <c r="K2990">
        <v>5</v>
      </c>
      <c r="L2990" t="s">
        <v>95</v>
      </c>
      <c r="M2990">
        <v>3243.1</v>
      </c>
      <c r="N2990">
        <v>1</v>
      </c>
      <c r="O2990">
        <v>3243.1</v>
      </c>
      <c r="P2990" t="s">
        <v>96</v>
      </c>
    </row>
    <row r="2991" spans="1:17" hidden="1">
      <c r="A2991" t="s">
        <v>2295</v>
      </c>
      <c r="B2991" t="s">
        <v>263</v>
      </c>
      <c r="C2991" t="s">
        <v>264</v>
      </c>
      <c r="D2991" t="s">
        <v>109</v>
      </c>
      <c r="E2991" t="s">
        <v>106</v>
      </c>
      <c r="F2991">
        <v>40700</v>
      </c>
      <c r="G2991" t="s">
        <v>784</v>
      </c>
      <c r="I2991" t="s">
        <v>143</v>
      </c>
      <c r="J2991">
        <v>2026</v>
      </c>
      <c r="K2991">
        <v>5</v>
      </c>
      <c r="L2991" t="s">
        <v>95</v>
      </c>
      <c r="M2991">
        <v>1349.12</v>
      </c>
      <c r="N2991">
        <v>1</v>
      </c>
      <c r="O2991">
        <v>1349.12</v>
      </c>
      <c r="P2991" t="s">
        <v>96</v>
      </c>
    </row>
    <row r="2992" spans="1:17" hidden="1">
      <c r="A2992" t="s">
        <v>879</v>
      </c>
      <c r="B2992" t="s">
        <v>135</v>
      </c>
      <c r="C2992" t="s">
        <v>133</v>
      </c>
      <c r="D2992" t="s">
        <v>109</v>
      </c>
      <c r="E2992" t="s">
        <v>105</v>
      </c>
      <c r="F2992">
        <v>40700</v>
      </c>
      <c r="G2992" t="s">
        <v>784</v>
      </c>
      <c r="I2992" t="s">
        <v>136</v>
      </c>
      <c r="J2992">
        <v>2026</v>
      </c>
      <c r="K2992">
        <v>5</v>
      </c>
      <c r="L2992" t="s">
        <v>95</v>
      </c>
      <c r="M2992">
        <v>-3408.33</v>
      </c>
      <c r="N2992">
        <v>1</v>
      </c>
      <c r="O2992">
        <v>-3408.33</v>
      </c>
      <c r="P2992" t="s">
        <v>96</v>
      </c>
      <c r="Q2992">
        <v>1</v>
      </c>
    </row>
    <row r="2993" spans="1:17" hidden="1">
      <c r="A2993" t="s">
        <v>879</v>
      </c>
      <c r="B2993" t="s">
        <v>135</v>
      </c>
      <c r="C2993" t="s">
        <v>133</v>
      </c>
      <c r="D2993" t="s">
        <v>109</v>
      </c>
      <c r="E2993" t="s">
        <v>105</v>
      </c>
      <c r="F2993">
        <v>40700</v>
      </c>
      <c r="G2993" t="s">
        <v>784</v>
      </c>
      <c r="I2993" t="s">
        <v>137</v>
      </c>
      <c r="J2993">
        <v>2026</v>
      </c>
      <c r="K2993">
        <v>5</v>
      </c>
      <c r="L2993" t="s">
        <v>95</v>
      </c>
      <c r="M2993">
        <v>-675.99</v>
      </c>
      <c r="N2993">
        <v>1</v>
      </c>
      <c r="O2993">
        <v>-675.99</v>
      </c>
      <c r="P2993" t="s">
        <v>96</v>
      </c>
    </row>
    <row r="2994" spans="1:17" hidden="1">
      <c r="A2994" t="s">
        <v>879</v>
      </c>
      <c r="B2994" t="s">
        <v>135</v>
      </c>
      <c r="C2994" t="s">
        <v>133</v>
      </c>
      <c r="D2994" t="s">
        <v>109</v>
      </c>
      <c r="E2994" t="s">
        <v>106</v>
      </c>
      <c r="F2994">
        <v>40700</v>
      </c>
      <c r="G2994" t="s">
        <v>784</v>
      </c>
      <c r="I2994" t="s">
        <v>110</v>
      </c>
      <c r="J2994">
        <v>2026</v>
      </c>
      <c r="K2994">
        <v>5</v>
      </c>
      <c r="L2994" t="s">
        <v>95</v>
      </c>
      <c r="M2994">
        <v>-95.63</v>
      </c>
      <c r="N2994">
        <v>1</v>
      </c>
      <c r="O2994">
        <v>-95.63</v>
      </c>
      <c r="P2994" t="s">
        <v>96</v>
      </c>
    </row>
    <row r="2995" spans="1:17" hidden="1">
      <c r="A2995" t="s">
        <v>879</v>
      </c>
      <c r="B2995" t="s">
        <v>135</v>
      </c>
      <c r="C2995" t="s">
        <v>133</v>
      </c>
      <c r="D2995" t="s">
        <v>109</v>
      </c>
      <c r="E2995" t="s">
        <v>106</v>
      </c>
      <c r="F2995">
        <v>40700</v>
      </c>
      <c r="G2995" t="s">
        <v>784</v>
      </c>
      <c r="I2995" t="s">
        <v>112</v>
      </c>
      <c r="J2995">
        <v>2026</v>
      </c>
      <c r="K2995">
        <v>5</v>
      </c>
      <c r="L2995" t="s">
        <v>95</v>
      </c>
      <c r="M2995">
        <v>-191.26</v>
      </c>
      <c r="N2995">
        <v>1</v>
      </c>
      <c r="O2995">
        <v>-191.26</v>
      </c>
      <c r="P2995" t="s">
        <v>96</v>
      </c>
    </row>
    <row r="2996" spans="1:17" hidden="1">
      <c r="A2996" t="s">
        <v>879</v>
      </c>
      <c r="B2996" t="s">
        <v>135</v>
      </c>
      <c r="C2996" t="s">
        <v>133</v>
      </c>
      <c r="D2996" t="s">
        <v>109</v>
      </c>
      <c r="E2996" t="s">
        <v>106</v>
      </c>
      <c r="F2996">
        <v>40700</v>
      </c>
      <c r="G2996" t="s">
        <v>784</v>
      </c>
      <c r="I2996" t="s">
        <v>110</v>
      </c>
      <c r="J2996">
        <v>2026</v>
      </c>
      <c r="K2996">
        <v>5</v>
      </c>
      <c r="L2996" t="s">
        <v>95</v>
      </c>
      <c r="M2996">
        <v>95.63</v>
      </c>
      <c r="N2996">
        <v>1</v>
      </c>
      <c r="O2996">
        <v>95.63</v>
      </c>
      <c r="P2996" t="s">
        <v>96</v>
      </c>
    </row>
    <row r="2997" spans="1:17" hidden="1">
      <c r="A2997" t="s">
        <v>879</v>
      </c>
      <c r="B2997" t="s">
        <v>135</v>
      </c>
      <c r="C2997" t="s">
        <v>133</v>
      </c>
      <c r="D2997" t="s">
        <v>109</v>
      </c>
      <c r="E2997" t="s">
        <v>106</v>
      </c>
      <c r="F2997">
        <v>40700</v>
      </c>
      <c r="G2997" t="s">
        <v>784</v>
      </c>
      <c r="I2997" t="s">
        <v>112</v>
      </c>
      <c r="J2997">
        <v>2026</v>
      </c>
      <c r="K2997">
        <v>5</v>
      </c>
      <c r="L2997" t="s">
        <v>95</v>
      </c>
      <c r="M2997">
        <v>191.26</v>
      </c>
      <c r="N2997">
        <v>1</v>
      </c>
      <c r="O2997">
        <v>191.26</v>
      </c>
      <c r="P2997" t="s">
        <v>96</v>
      </c>
    </row>
    <row r="2998" spans="1:17" hidden="1">
      <c r="A2998" t="s">
        <v>879</v>
      </c>
      <c r="B2998" t="s">
        <v>135</v>
      </c>
      <c r="C2998" t="s">
        <v>133</v>
      </c>
      <c r="D2998" t="s">
        <v>109</v>
      </c>
      <c r="E2998" t="s">
        <v>105</v>
      </c>
      <c r="F2998">
        <v>40700</v>
      </c>
      <c r="G2998" t="s">
        <v>784</v>
      </c>
      <c r="I2998" t="s">
        <v>136</v>
      </c>
      <c r="J2998">
        <v>2026</v>
      </c>
      <c r="K2998">
        <v>5</v>
      </c>
      <c r="L2998" t="s">
        <v>95</v>
      </c>
      <c r="M2998">
        <v>3408.33</v>
      </c>
      <c r="N2998">
        <v>1</v>
      </c>
      <c r="O2998">
        <v>3408.33</v>
      </c>
      <c r="P2998" t="s">
        <v>96</v>
      </c>
      <c r="Q2998">
        <v>1</v>
      </c>
    </row>
    <row r="2999" spans="1:17" hidden="1">
      <c r="A2999" t="s">
        <v>879</v>
      </c>
      <c r="B2999" t="s">
        <v>135</v>
      </c>
      <c r="C2999" t="s">
        <v>133</v>
      </c>
      <c r="D2999" t="s">
        <v>109</v>
      </c>
      <c r="E2999" t="s">
        <v>105</v>
      </c>
      <c r="F2999">
        <v>40700</v>
      </c>
      <c r="G2999" t="s">
        <v>784</v>
      </c>
      <c r="I2999" t="s">
        <v>137</v>
      </c>
      <c r="J2999">
        <v>2026</v>
      </c>
      <c r="K2999">
        <v>5</v>
      </c>
      <c r="L2999" t="s">
        <v>95</v>
      </c>
      <c r="M2999">
        <v>675.99</v>
      </c>
      <c r="N2999">
        <v>1</v>
      </c>
      <c r="O2999">
        <v>675.99</v>
      </c>
      <c r="P2999" t="s">
        <v>96</v>
      </c>
    </row>
    <row r="3000" spans="1:17" hidden="1">
      <c r="A3000" t="s">
        <v>879</v>
      </c>
      <c r="B3000" t="s">
        <v>150</v>
      </c>
      <c r="C3000" t="s">
        <v>133</v>
      </c>
      <c r="D3000" t="s">
        <v>109</v>
      </c>
      <c r="E3000" t="s">
        <v>105</v>
      </c>
      <c r="F3000">
        <v>40700</v>
      </c>
      <c r="G3000" t="s">
        <v>784</v>
      </c>
      <c r="I3000" t="s">
        <v>136</v>
      </c>
      <c r="J3000">
        <v>2026</v>
      </c>
      <c r="K3000">
        <v>5</v>
      </c>
      <c r="L3000" t="s">
        <v>95</v>
      </c>
      <c r="M3000">
        <v>-637.33000000000004</v>
      </c>
      <c r="N3000">
        <v>1</v>
      </c>
      <c r="O3000">
        <v>-637.33000000000004</v>
      </c>
      <c r="P3000" t="s">
        <v>96</v>
      </c>
      <c r="Q3000">
        <v>1</v>
      </c>
    </row>
    <row r="3001" spans="1:17" hidden="1">
      <c r="A3001" t="s">
        <v>879</v>
      </c>
      <c r="B3001" t="s">
        <v>150</v>
      </c>
      <c r="C3001" t="s">
        <v>133</v>
      </c>
      <c r="D3001" t="s">
        <v>109</v>
      </c>
      <c r="E3001" t="s">
        <v>105</v>
      </c>
      <c r="F3001">
        <v>40700</v>
      </c>
      <c r="G3001" t="s">
        <v>784</v>
      </c>
      <c r="I3001" t="s">
        <v>137</v>
      </c>
      <c r="J3001">
        <v>2026</v>
      </c>
      <c r="K3001">
        <v>5</v>
      </c>
      <c r="L3001" t="s">
        <v>95</v>
      </c>
      <c r="M3001">
        <v>-675.99</v>
      </c>
      <c r="N3001">
        <v>1</v>
      </c>
      <c r="O3001">
        <v>-675.99</v>
      </c>
      <c r="P3001" t="s">
        <v>96</v>
      </c>
    </row>
    <row r="3002" spans="1:17" hidden="1">
      <c r="A3002" t="s">
        <v>879</v>
      </c>
      <c r="B3002" t="s">
        <v>150</v>
      </c>
      <c r="C3002" t="s">
        <v>133</v>
      </c>
      <c r="D3002" t="s">
        <v>109</v>
      </c>
      <c r="E3002" t="s">
        <v>106</v>
      </c>
      <c r="F3002">
        <v>40700</v>
      </c>
      <c r="G3002" t="s">
        <v>784</v>
      </c>
      <c r="I3002" t="s">
        <v>110</v>
      </c>
      <c r="J3002">
        <v>2026</v>
      </c>
      <c r="K3002">
        <v>5</v>
      </c>
      <c r="L3002" t="s">
        <v>95</v>
      </c>
      <c r="M3002">
        <v>-191.26</v>
      </c>
      <c r="N3002">
        <v>1</v>
      </c>
      <c r="O3002">
        <v>-191.26</v>
      </c>
      <c r="P3002" t="s">
        <v>96</v>
      </c>
    </row>
    <row r="3003" spans="1:17" hidden="1">
      <c r="A3003" t="s">
        <v>879</v>
      </c>
      <c r="B3003" t="s">
        <v>150</v>
      </c>
      <c r="C3003" t="s">
        <v>133</v>
      </c>
      <c r="D3003" t="s">
        <v>109</v>
      </c>
      <c r="E3003" t="s">
        <v>106</v>
      </c>
      <c r="F3003">
        <v>40700</v>
      </c>
      <c r="G3003" t="s">
        <v>784</v>
      </c>
      <c r="I3003" t="s">
        <v>112</v>
      </c>
      <c r="J3003">
        <v>2026</v>
      </c>
      <c r="K3003">
        <v>5</v>
      </c>
      <c r="L3003" t="s">
        <v>95</v>
      </c>
      <c r="M3003">
        <v>-191.26</v>
      </c>
      <c r="N3003">
        <v>1</v>
      </c>
      <c r="O3003">
        <v>-191.26</v>
      </c>
      <c r="P3003" t="s">
        <v>96</v>
      </c>
    </row>
    <row r="3004" spans="1:17" hidden="1">
      <c r="A3004" t="s">
        <v>879</v>
      </c>
      <c r="B3004" t="s">
        <v>150</v>
      </c>
      <c r="C3004" t="s">
        <v>133</v>
      </c>
      <c r="D3004" t="s">
        <v>109</v>
      </c>
      <c r="E3004" t="s">
        <v>106</v>
      </c>
      <c r="F3004">
        <v>40700</v>
      </c>
      <c r="G3004" t="s">
        <v>784</v>
      </c>
      <c r="I3004" t="s">
        <v>110</v>
      </c>
      <c r="J3004">
        <v>2026</v>
      </c>
      <c r="K3004">
        <v>5</v>
      </c>
      <c r="L3004" t="s">
        <v>95</v>
      </c>
      <c r="M3004">
        <v>191.26</v>
      </c>
      <c r="N3004">
        <v>1</v>
      </c>
      <c r="O3004">
        <v>191.26</v>
      </c>
      <c r="P3004" t="s">
        <v>96</v>
      </c>
    </row>
    <row r="3005" spans="1:17" hidden="1">
      <c r="A3005" t="s">
        <v>879</v>
      </c>
      <c r="B3005" t="s">
        <v>150</v>
      </c>
      <c r="C3005" t="s">
        <v>133</v>
      </c>
      <c r="D3005" t="s">
        <v>109</v>
      </c>
      <c r="E3005" t="s">
        <v>106</v>
      </c>
      <c r="F3005">
        <v>40700</v>
      </c>
      <c r="G3005" t="s">
        <v>784</v>
      </c>
      <c r="I3005" t="s">
        <v>112</v>
      </c>
      <c r="J3005">
        <v>2026</v>
      </c>
      <c r="K3005">
        <v>5</v>
      </c>
      <c r="L3005" t="s">
        <v>95</v>
      </c>
      <c r="M3005">
        <v>191.26</v>
      </c>
      <c r="N3005">
        <v>1</v>
      </c>
      <c r="O3005">
        <v>191.26</v>
      </c>
      <c r="P3005" t="s">
        <v>96</v>
      </c>
    </row>
    <row r="3006" spans="1:17" hidden="1">
      <c r="A3006" t="s">
        <v>879</v>
      </c>
      <c r="B3006" t="s">
        <v>150</v>
      </c>
      <c r="C3006" t="s">
        <v>133</v>
      </c>
      <c r="D3006" t="s">
        <v>109</v>
      </c>
      <c r="E3006" t="s">
        <v>105</v>
      </c>
      <c r="F3006">
        <v>40700</v>
      </c>
      <c r="G3006" t="s">
        <v>784</v>
      </c>
      <c r="I3006" t="s">
        <v>136</v>
      </c>
      <c r="J3006">
        <v>2026</v>
      </c>
      <c r="K3006">
        <v>5</v>
      </c>
      <c r="L3006" t="s">
        <v>95</v>
      </c>
      <c r="M3006">
        <v>637.33000000000004</v>
      </c>
      <c r="N3006">
        <v>1</v>
      </c>
      <c r="O3006">
        <v>637.33000000000004</v>
      </c>
      <c r="P3006" t="s">
        <v>96</v>
      </c>
      <c r="Q3006">
        <v>1</v>
      </c>
    </row>
    <row r="3007" spans="1:17" hidden="1">
      <c r="A3007" t="s">
        <v>879</v>
      </c>
      <c r="B3007" t="s">
        <v>150</v>
      </c>
      <c r="C3007" t="s">
        <v>133</v>
      </c>
      <c r="D3007" t="s">
        <v>109</v>
      </c>
      <c r="E3007" t="s">
        <v>105</v>
      </c>
      <c r="F3007">
        <v>40700</v>
      </c>
      <c r="G3007" t="s">
        <v>784</v>
      </c>
      <c r="I3007" t="s">
        <v>137</v>
      </c>
      <c r="J3007">
        <v>2026</v>
      </c>
      <c r="K3007">
        <v>5</v>
      </c>
      <c r="L3007" t="s">
        <v>95</v>
      </c>
      <c r="M3007">
        <v>675.99</v>
      </c>
      <c r="N3007">
        <v>1</v>
      </c>
      <c r="O3007">
        <v>675.99</v>
      </c>
      <c r="P3007" t="s">
        <v>96</v>
      </c>
    </row>
    <row r="3008" spans="1:17" hidden="1">
      <c r="A3008" t="s">
        <v>879</v>
      </c>
      <c r="B3008" t="s">
        <v>161</v>
      </c>
      <c r="C3008" t="s">
        <v>133</v>
      </c>
      <c r="D3008" t="s">
        <v>109</v>
      </c>
      <c r="E3008" t="s">
        <v>105</v>
      </c>
      <c r="F3008">
        <v>40700</v>
      </c>
      <c r="G3008" t="s">
        <v>784</v>
      </c>
      <c r="I3008" t="s">
        <v>136</v>
      </c>
      <c r="J3008">
        <v>2026</v>
      </c>
      <c r="K3008">
        <v>5</v>
      </c>
      <c r="L3008" t="s">
        <v>95</v>
      </c>
      <c r="M3008">
        <v>-914.43000000000006</v>
      </c>
      <c r="N3008">
        <v>1</v>
      </c>
      <c r="O3008">
        <v>-914.43000000000006</v>
      </c>
      <c r="P3008" t="s">
        <v>96</v>
      </c>
      <c r="Q3008">
        <v>1</v>
      </c>
    </row>
    <row r="3009" spans="1:17" hidden="1">
      <c r="A3009" t="s">
        <v>879</v>
      </c>
      <c r="B3009" t="s">
        <v>161</v>
      </c>
      <c r="C3009" t="s">
        <v>133</v>
      </c>
      <c r="D3009" t="s">
        <v>109</v>
      </c>
      <c r="E3009" t="s">
        <v>105</v>
      </c>
      <c r="F3009">
        <v>40700</v>
      </c>
      <c r="G3009" t="s">
        <v>784</v>
      </c>
      <c r="I3009" t="s">
        <v>137</v>
      </c>
      <c r="J3009">
        <v>2026</v>
      </c>
      <c r="K3009">
        <v>5</v>
      </c>
      <c r="L3009" t="s">
        <v>95</v>
      </c>
      <c r="M3009">
        <v>-675.99</v>
      </c>
      <c r="N3009">
        <v>1</v>
      </c>
      <c r="O3009">
        <v>-675.99</v>
      </c>
      <c r="P3009" t="s">
        <v>96</v>
      </c>
    </row>
    <row r="3010" spans="1:17" hidden="1">
      <c r="A3010" t="s">
        <v>879</v>
      </c>
      <c r="B3010" t="s">
        <v>161</v>
      </c>
      <c r="C3010" t="s">
        <v>133</v>
      </c>
      <c r="D3010" t="s">
        <v>109</v>
      </c>
      <c r="E3010" t="s">
        <v>106</v>
      </c>
      <c r="F3010">
        <v>40700</v>
      </c>
      <c r="G3010" t="s">
        <v>784</v>
      </c>
      <c r="I3010" t="s">
        <v>118</v>
      </c>
      <c r="J3010">
        <v>2026</v>
      </c>
      <c r="K3010">
        <v>5</v>
      </c>
      <c r="L3010" t="s">
        <v>95</v>
      </c>
      <c r="M3010">
        <v>-115.89</v>
      </c>
      <c r="N3010">
        <v>1</v>
      </c>
      <c r="O3010">
        <v>-115.89</v>
      </c>
      <c r="P3010" t="s">
        <v>96</v>
      </c>
    </row>
    <row r="3011" spans="1:17" hidden="1">
      <c r="A3011" t="s">
        <v>879</v>
      </c>
      <c r="B3011" t="s">
        <v>161</v>
      </c>
      <c r="C3011" t="s">
        <v>133</v>
      </c>
      <c r="D3011" t="s">
        <v>109</v>
      </c>
      <c r="E3011" t="s">
        <v>106</v>
      </c>
      <c r="F3011">
        <v>40700</v>
      </c>
      <c r="G3011" t="s">
        <v>784</v>
      </c>
      <c r="I3011" t="s">
        <v>112</v>
      </c>
      <c r="J3011">
        <v>2026</v>
      </c>
      <c r="K3011">
        <v>5</v>
      </c>
      <c r="L3011" t="s">
        <v>95</v>
      </c>
      <c r="M3011">
        <v>-191.26</v>
      </c>
      <c r="N3011">
        <v>1</v>
      </c>
      <c r="O3011">
        <v>-191.26</v>
      </c>
      <c r="P3011" t="s">
        <v>96</v>
      </c>
    </row>
    <row r="3012" spans="1:17" hidden="1">
      <c r="A3012" t="s">
        <v>879</v>
      </c>
      <c r="B3012" t="s">
        <v>161</v>
      </c>
      <c r="C3012" t="s">
        <v>133</v>
      </c>
      <c r="D3012" t="s">
        <v>109</v>
      </c>
      <c r="E3012" t="s">
        <v>106</v>
      </c>
      <c r="F3012">
        <v>40700</v>
      </c>
      <c r="G3012" t="s">
        <v>784</v>
      </c>
      <c r="I3012" t="s">
        <v>118</v>
      </c>
      <c r="J3012">
        <v>2026</v>
      </c>
      <c r="K3012">
        <v>5</v>
      </c>
      <c r="L3012" t="s">
        <v>95</v>
      </c>
      <c r="M3012">
        <v>115.89</v>
      </c>
      <c r="N3012">
        <v>1</v>
      </c>
      <c r="O3012">
        <v>115.89</v>
      </c>
      <c r="P3012" t="s">
        <v>96</v>
      </c>
    </row>
    <row r="3013" spans="1:17" hidden="1">
      <c r="A3013" t="s">
        <v>879</v>
      </c>
      <c r="B3013" t="s">
        <v>161</v>
      </c>
      <c r="C3013" t="s">
        <v>133</v>
      </c>
      <c r="D3013" t="s">
        <v>109</v>
      </c>
      <c r="E3013" t="s">
        <v>106</v>
      </c>
      <c r="F3013">
        <v>40700</v>
      </c>
      <c r="G3013" t="s">
        <v>784</v>
      </c>
      <c r="I3013" t="s">
        <v>112</v>
      </c>
      <c r="J3013">
        <v>2026</v>
      </c>
      <c r="K3013">
        <v>5</v>
      </c>
      <c r="L3013" t="s">
        <v>95</v>
      </c>
      <c r="M3013">
        <v>191.26</v>
      </c>
      <c r="N3013">
        <v>1</v>
      </c>
      <c r="O3013">
        <v>191.26</v>
      </c>
      <c r="P3013" t="s">
        <v>96</v>
      </c>
    </row>
    <row r="3014" spans="1:17" hidden="1">
      <c r="A3014" t="s">
        <v>879</v>
      </c>
      <c r="B3014" t="s">
        <v>161</v>
      </c>
      <c r="C3014" t="s">
        <v>133</v>
      </c>
      <c r="D3014" t="s">
        <v>109</v>
      </c>
      <c r="E3014" t="s">
        <v>105</v>
      </c>
      <c r="F3014">
        <v>40700</v>
      </c>
      <c r="G3014" t="s">
        <v>784</v>
      </c>
      <c r="I3014" t="s">
        <v>136</v>
      </c>
      <c r="J3014">
        <v>2026</v>
      </c>
      <c r="K3014">
        <v>5</v>
      </c>
      <c r="L3014" t="s">
        <v>95</v>
      </c>
      <c r="M3014">
        <v>692.75</v>
      </c>
      <c r="N3014">
        <v>1</v>
      </c>
      <c r="O3014">
        <v>692.75</v>
      </c>
      <c r="P3014" t="s">
        <v>96</v>
      </c>
      <c r="Q3014">
        <v>1</v>
      </c>
    </row>
    <row r="3015" spans="1:17" hidden="1">
      <c r="A3015" t="s">
        <v>879</v>
      </c>
      <c r="B3015" t="s">
        <v>161</v>
      </c>
      <c r="C3015" t="s">
        <v>133</v>
      </c>
      <c r="D3015" t="s">
        <v>109</v>
      </c>
      <c r="E3015" t="s">
        <v>105</v>
      </c>
      <c r="F3015">
        <v>40700</v>
      </c>
      <c r="G3015" t="s">
        <v>784</v>
      </c>
      <c r="I3015" t="s">
        <v>137</v>
      </c>
      <c r="J3015">
        <v>2026</v>
      </c>
      <c r="K3015">
        <v>5</v>
      </c>
      <c r="L3015" t="s">
        <v>95</v>
      </c>
      <c r="M3015">
        <v>675.99</v>
      </c>
      <c r="N3015">
        <v>1</v>
      </c>
      <c r="O3015">
        <v>675.99</v>
      </c>
      <c r="P3015" t="s">
        <v>96</v>
      </c>
    </row>
    <row r="3016" spans="1:17" hidden="1">
      <c r="A3016" t="s">
        <v>879</v>
      </c>
      <c r="B3016" t="s">
        <v>181</v>
      </c>
      <c r="C3016" t="s">
        <v>133</v>
      </c>
      <c r="D3016" t="s">
        <v>109</v>
      </c>
      <c r="E3016" t="s">
        <v>105</v>
      </c>
      <c r="F3016">
        <v>40700</v>
      </c>
      <c r="G3016" t="s">
        <v>784</v>
      </c>
      <c r="I3016" t="s">
        <v>136</v>
      </c>
      <c r="J3016">
        <v>2026</v>
      </c>
      <c r="K3016">
        <v>5</v>
      </c>
      <c r="L3016" t="s">
        <v>95</v>
      </c>
      <c r="M3016">
        <v>-277.10000000000002</v>
      </c>
      <c r="N3016">
        <v>1</v>
      </c>
      <c r="O3016">
        <v>-277.10000000000002</v>
      </c>
      <c r="P3016" t="s">
        <v>96</v>
      </c>
      <c r="Q3016">
        <v>1</v>
      </c>
    </row>
    <row r="3017" spans="1:17" hidden="1">
      <c r="A3017" t="s">
        <v>879</v>
      </c>
      <c r="B3017" t="s">
        <v>181</v>
      </c>
      <c r="C3017" t="s">
        <v>133</v>
      </c>
      <c r="D3017" t="s">
        <v>109</v>
      </c>
      <c r="E3017" t="s">
        <v>105</v>
      </c>
      <c r="F3017">
        <v>40700</v>
      </c>
      <c r="G3017" t="s">
        <v>784</v>
      </c>
      <c r="I3017" t="s">
        <v>137</v>
      </c>
      <c r="J3017">
        <v>2026</v>
      </c>
      <c r="K3017">
        <v>5</v>
      </c>
      <c r="L3017" t="s">
        <v>95</v>
      </c>
      <c r="M3017">
        <v>-675.99</v>
      </c>
      <c r="N3017">
        <v>1</v>
      </c>
      <c r="O3017">
        <v>-675.99</v>
      </c>
      <c r="P3017" t="s">
        <v>96</v>
      </c>
    </row>
    <row r="3018" spans="1:17" hidden="1">
      <c r="A3018" t="s">
        <v>879</v>
      </c>
      <c r="B3018" t="s">
        <v>181</v>
      </c>
      <c r="C3018" t="s">
        <v>133</v>
      </c>
      <c r="D3018" t="s">
        <v>109</v>
      </c>
      <c r="E3018" t="s">
        <v>106</v>
      </c>
      <c r="F3018">
        <v>40700</v>
      </c>
      <c r="G3018" t="s">
        <v>784</v>
      </c>
      <c r="I3018" t="s">
        <v>112</v>
      </c>
      <c r="J3018">
        <v>2026</v>
      </c>
      <c r="K3018">
        <v>5</v>
      </c>
      <c r="L3018" t="s">
        <v>95</v>
      </c>
      <c r="M3018">
        <v>-95.63</v>
      </c>
      <c r="N3018">
        <v>1</v>
      </c>
      <c r="O3018">
        <v>-95.63</v>
      </c>
      <c r="P3018" t="s">
        <v>96</v>
      </c>
    </row>
    <row r="3019" spans="1:17" hidden="1">
      <c r="A3019" t="s">
        <v>879</v>
      </c>
      <c r="B3019" t="s">
        <v>181</v>
      </c>
      <c r="C3019" t="s">
        <v>133</v>
      </c>
      <c r="D3019" t="s">
        <v>109</v>
      </c>
      <c r="E3019" t="s">
        <v>106</v>
      </c>
      <c r="F3019">
        <v>40700</v>
      </c>
      <c r="G3019" t="s">
        <v>784</v>
      </c>
      <c r="I3019" t="s">
        <v>112</v>
      </c>
      <c r="J3019">
        <v>2026</v>
      </c>
      <c r="K3019">
        <v>5</v>
      </c>
      <c r="L3019" t="s">
        <v>95</v>
      </c>
      <c r="M3019">
        <v>95.63</v>
      </c>
      <c r="N3019">
        <v>1</v>
      </c>
      <c r="O3019">
        <v>95.63</v>
      </c>
      <c r="P3019" t="s">
        <v>96</v>
      </c>
    </row>
    <row r="3020" spans="1:17" hidden="1">
      <c r="A3020" t="s">
        <v>879</v>
      </c>
      <c r="B3020" t="s">
        <v>181</v>
      </c>
      <c r="C3020" t="s">
        <v>133</v>
      </c>
      <c r="D3020" t="s">
        <v>109</v>
      </c>
      <c r="E3020" t="s">
        <v>105</v>
      </c>
      <c r="F3020">
        <v>40700</v>
      </c>
      <c r="G3020" t="s">
        <v>784</v>
      </c>
      <c r="I3020" t="s">
        <v>136</v>
      </c>
      <c r="J3020">
        <v>2026</v>
      </c>
      <c r="K3020">
        <v>5</v>
      </c>
      <c r="L3020" t="s">
        <v>95</v>
      </c>
      <c r="M3020">
        <v>277.10000000000002</v>
      </c>
      <c r="N3020">
        <v>1</v>
      </c>
      <c r="O3020">
        <v>277.10000000000002</v>
      </c>
      <c r="P3020" t="s">
        <v>96</v>
      </c>
      <c r="Q3020">
        <v>1</v>
      </c>
    </row>
    <row r="3021" spans="1:17" hidden="1">
      <c r="A3021" t="s">
        <v>879</v>
      </c>
      <c r="B3021" t="s">
        <v>181</v>
      </c>
      <c r="C3021" t="s">
        <v>133</v>
      </c>
      <c r="D3021" t="s">
        <v>109</v>
      </c>
      <c r="E3021" t="s">
        <v>105</v>
      </c>
      <c r="F3021">
        <v>40700</v>
      </c>
      <c r="G3021" t="s">
        <v>784</v>
      </c>
      <c r="I3021" t="s">
        <v>137</v>
      </c>
      <c r="J3021">
        <v>2026</v>
      </c>
      <c r="K3021">
        <v>5</v>
      </c>
      <c r="L3021" t="s">
        <v>95</v>
      </c>
      <c r="M3021">
        <v>675.99</v>
      </c>
      <c r="N3021">
        <v>1</v>
      </c>
      <c r="O3021">
        <v>675.99</v>
      </c>
      <c r="P3021" t="s">
        <v>96</v>
      </c>
    </row>
    <row r="3022" spans="1:17" hidden="1">
      <c r="A3022" t="s">
        <v>879</v>
      </c>
      <c r="B3022" t="s">
        <v>249</v>
      </c>
      <c r="C3022" t="s">
        <v>133</v>
      </c>
      <c r="D3022" t="s">
        <v>109</v>
      </c>
      <c r="E3022" t="s">
        <v>92</v>
      </c>
      <c r="F3022">
        <v>40700</v>
      </c>
      <c r="G3022" t="s">
        <v>784</v>
      </c>
      <c r="I3022" t="s">
        <v>250</v>
      </c>
      <c r="J3022">
        <v>2026</v>
      </c>
      <c r="K3022">
        <v>5</v>
      </c>
      <c r="L3022" t="s">
        <v>95</v>
      </c>
      <c r="M3022">
        <v>-62.77</v>
      </c>
      <c r="N3022">
        <v>1</v>
      </c>
      <c r="O3022">
        <v>-62.77</v>
      </c>
      <c r="P3022" t="s">
        <v>96</v>
      </c>
    </row>
    <row r="3023" spans="1:17" hidden="1">
      <c r="A3023" t="s">
        <v>879</v>
      </c>
      <c r="B3023" t="s">
        <v>249</v>
      </c>
      <c r="C3023" t="s">
        <v>133</v>
      </c>
      <c r="D3023" t="s">
        <v>109</v>
      </c>
      <c r="E3023" t="s">
        <v>103</v>
      </c>
      <c r="F3023">
        <v>40700</v>
      </c>
      <c r="G3023" t="s">
        <v>784</v>
      </c>
      <c r="I3023" t="s">
        <v>130</v>
      </c>
      <c r="J3023">
        <v>2026</v>
      </c>
      <c r="K3023">
        <v>5</v>
      </c>
      <c r="L3023" t="s">
        <v>95</v>
      </c>
      <c r="M3023">
        <v>-696.41</v>
      </c>
      <c r="N3023">
        <v>1</v>
      </c>
      <c r="O3023">
        <v>-696.41</v>
      </c>
      <c r="P3023" t="s">
        <v>96</v>
      </c>
      <c r="Q3023">
        <v>1</v>
      </c>
    </row>
    <row r="3024" spans="1:17" hidden="1">
      <c r="A3024" t="s">
        <v>879</v>
      </c>
      <c r="B3024" t="s">
        <v>249</v>
      </c>
      <c r="C3024" t="s">
        <v>133</v>
      </c>
      <c r="D3024" t="s">
        <v>109</v>
      </c>
      <c r="E3024" t="s">
        <v>92</v>
      </c>
      <c r="F3024">
        <v>40700</v>
      </c>
      <c r="G3024" t="s">
        <v>784</v>
      </c>
      <c r="I3024" t="s">
        <v>196</v>
      </c>
      <c r="J3024">
        <v>2026</v>
      </c>
      <c r="K3024">
        <v>5</v>
      </c>
      <c r="L3024" t="s">
        <v>95</v>
      </c>
      <c r="M3024">
        <v>-125.55</v>
      </c>
      <c r="N3024">
        <v>1</v>
      </c>
      <c r="O3024">
        <v>-125.55</v>
      </c>
      <c r="P3024" t="s">
        <v>96</v>
      </c>
    </row>
    <row r="3025" spans="1:17" hidden="1">
      <c r="A3025" t="s">
        <v>879</v>
      </c>
      <c r="B3025" t="s">
        <v>249</v>
      </c>
      <c r="C3025" t="s">
        <v>133</v>
      </c>
      <c r="D3025" t="s">
        <v>109</v>
      </c>
      <c r="E3025" t="s">
        <v>106</v>
      </c>
      <c r="F3025">
        <v>40700</v>
      </c>
      <c r="G3025" t="s">
        <v>784</v>
      </c>
      <c r="I3025" t="s">
        <v>118</v>
      </c>
      <c r="J3025">
        <v>2026</v>
      </c>
      <c r="K3025">
        <v>5</v>
      </c>
      <c r="L3025" t="s">
        <v>95</v>
      </c>
      <c r="M3025">
        <v>-95.63</v>
      </c>
      <c r="N3025">
        <v>1</v>
      </c>
      <c r="O3025">
        <v>-95.63</v>
      </c>
      <c r="P3025" t="s">
        <v>96</v>
      </c>
    </row>
    <row r="3026" spans="1:17" hidden="1">
      <c r="A3026" t="s">
        <v>879</v>
      </c>
      <c r="B3026" t="s">
        <v>249</v>
      </c>
      <c r="C3026" t="s">
        <v>133</v>
      </c>
      <c r="D3026" t="s">
        <v>109</v>
      </c>
      <c r="E3026" t="s">
        <v>103</v>
      </c>
      <c r="F3026">
        <v>40700</v>
      </c>
      <c r="G3026" t="s">
        <v>784</v>
      </c>
      <c r="I3026" t="s">
        <v>130</v>
      </c>
      <c r="J3026">
        <v>2026</v>
      </c>
      <c r="K3026">
        <v>5</v>
      </c>
      <c r="L3026" t="s">
        <v>95</v>
      </c>
      <c r="M3026">
        <v>696.41</v>
      </c>
      <c r="N3026">
        <v>1</v>
      </c>
      <c r="O3026">
        <v>696.41</v>
      </c>
      <c r="P3026" t="s">
        <v>96</v>
      </c>
      <c r="Q3026">
        <v>1</v>
      </c>
    </row>
    <row r="3027" spans="1:17" hidden="1">
      <c r="A3027" t="s">
        <v>879</v>
      </c>
      <c r="B3027" t="s">
        <v>249</v>
      </c>
      <c r="C3027" t="s">
        <v>133</v>
      </c>
      <c r="D3027" t="s">
        <v>109</v>
      </c>
      <c r="E3027" t="s">
        <v>106</v>
      </c>
      <c r="F3027">
        <v>40700</v>
      </c>
      <c r="G3027" t="s">
        <v>784</v>
      </c>
      <c r="I3027" t="s">
        <v>118</v>
      </c>
      <c r="J3027">
        <v>2026</v>
      </c>
      <c r="K3027">
        <v>5</v>
      </c>
      <c r="L3027" t="s">
        <v>95</v>
      </c>
      <c r="M3027">
        <v>95.63</v>
      </c>
      <c r="N3027">
        <v>1</v>
      </c>
      <c r="O3027">
        <v>95.63</v>
      </c>
      <c r="P3027" t="s">
        <v>96</v>
      </c>
    </row>
    <row r="3028" spans="1:17" hidden="1">
      <c r="A3028" t="s">
        <v>879</v>
      </c>
      <c r="B3028" t="s">
        <v>230</v>
      </c>
      <c r="C3028" t="s">
        <v>133</v>
      </c>
      <c r="D3028" t="s">
        <v>109</v>
      </c>
      <c r="E3028" t="s">
        <v>92</v>
      </c>
      <c r="F3028">
        <v>40700</v>
      </c>
      <c r="G3028" t="s">
        <v>784</v>
      </c>
      <c r="I3028" t="s">
        <v>196</v>
      </c>
      <c r="J3028">
        <v>2026</v>
      </c>
      <c r="K3028">
        <v>5</v>
      </c>
      <c r="L3028" t="s">
        <v>95</v>
      </c>
      <c r="M3028">
        <v>-502.2</v>
      </c>
      <c r="N3028">
        <v>1</v>
      </c>
      <c r="O3028">
        <v>-502.2</v>
      </c>
      <c r="P3028" t="s">
        <v>96</v>
      </c>
    </row>
    <row r="3029" spans="1:17" hidden="1">
      <c r="A3029" t="s">
        <v>879</v>
      </c>
      <c r="B3029" t="s">
        <v>230</v>
      </c>
      <c r="C3029" t="s">
        <v>133</v>
      </c>
      <c r="D3029" t="s">
        <v>109</v>
      </c>
      <c r="E3029" t="s">
        <v>92</v>
      </c>
      <c r="F3029">
        <v>40700</v>
      </c>
      <c r="G3029" t="s">
        <v>784</v>
      </c>
      <c r="I3029" t="s">
        <v>221</v>
      </c>
      <c r="J3029">
        <v>2026</v>
      </c>
      <c r="K3029">
        <v>5</v>
      </c>
      <c r="L3029" t="s">
        <v>95</v>
      </c>
      <c r="M3029">
        <v>-251.1</v>
      </c>
      <c r="N3029">
        <v>1</v>
      </c>
      <c r="O3029">
        <v>-251.1</v>
      </c>
      <c r="P3029" t="s">
        <v>96</v>
      </c>
    </row>
    <row r="3030" spans="1:17" hidden="1">
      <c r="A3030" t="s">
        <v>879</v>
      </c>
      <c r="B3030" t="s">
        <v>230</v>
      </c>
      <c r="C3030" t="s">
        <v>133</v>
      </c>
      <c r="D3030" t="s">
        <v>109</v>
      </c>
      <c r="E3030" t="s">
        <v>106</v>
      </c>
      <c r="F3030">
        <v>40700</v>
      </c>
      <c r="G3030" t="s">
        <v>784</v>
      </c>
      <c r="I3030" t="s">
        <v>118</v>
      </c>
      <c r="J3030">
        <v>2026</v>
      </c>
      <c r="K3030">
        <v>5</v>
      </c>
      <c r="L3030" t="s">
        <v>95</v>
      </c>
      <c r="M3030">
        <v>-286.89</v>
      </c>
      <c r="N3030">
        <v>1</v>
      </c>
      <c r="O3030">
        <v>-286.89</v>
      </c>
      <c r="P3030" t="s">
        <v>96</v>
      </c>
    </row>
    <row r="3031" spans="1:17" hidden="1">
      <c r="A3031" t="s">
        <v>879</v>
      </c>
      <c r="B3031" t="s">
        <v>230</v>
      </c>
      <c r="C3031" t="s">
        <v>133</v>
      </c>
      <c r="D3031" t="s">
        <v>109</v>
      </c>
      <c r="E3031" t="s">
        <v>92</v>
      </c>
      <c r="F3031">
        <v>40700</v>
      </c>
      <c r="G3031" t="s">
        <v>784</v>
      </c>
      <c r="I3031" t="s">
        <v>196</v>
      </c>
      <c r="J3031">
        <v>2026</v>
      </c>
      <c r="K3031">
        <v>5</v>
      </c>
      <c r="L3031" t="s">
        <v>95</v>
      </c>
      <c r="M3031">
        <v>502.2</v>
      </c>
      <c r="N3031">
        <v>1</v>
      </c>
      <c r="O3031">
        <v>502.2</v>
      </c>
      <c r="P3031" t="s">
        <v>96</v>
      </c>
    </row>
    <row r="3032" spans="1:17" hidden="1">
      <c r="A3032" t="s">
        <v>879</v>
      </c>
      <c r="B3032" t="s">
        <v>230</v>
      </c>
      <c r="C3032" t="s">
        <v>133</v>
      </c>
      <c r="D3032" t="s">
        <v>109</v>
      </c>
      <c r="E3032" t="s">
        <v>106</v>
      </c>
      <c r="F3032">
        <v>40700</v>
      </c>
      <c r="G3032" t="s">
        <v>784</v>
      </c>
      <c r="I3032" t="s">
        <v>118</v>
      </c>
      <c r="J3032">
        <v>2026</v>
      </c>
      <c r="K3032">
        <v>5</v>
      </c>
      <c r="L3032" t="s">
        <v>95</v>
      </c>
      <c r="M3032">
        <v>286.89</v>
      </c>
      <c r="N3032">
        <v>1</v>
      </c>
      <c r="O3032">
        <v>286.89</v>
      </c>
      <c r="P3032" t="s">
        <v>96</v>
      </c>
    </row>
    <row r="3033" spans="1:17" hidden="1">
      <c r="A3033" t="s">
        <v>2530</v>
      </c>
      <c r="B3033" t="s">
        <v>314</v>
      </c>
      <c r="C3033" t="s">
        <v>270</v>
      </c>
      <c r="D3033" t="s">
        <v>109</v>
      </c>
      <c r="E3033" t="s">
        <v>103</v>
      </c>
      <c r="F3033">
        <v>40700</v>
      </c>
      <c r="G3033" t="s">
        <v>784</v>
      </c>
      <c r="I3033" t="s">
        <v>271</v>
      </c>
      <c r="J3033">
        <v>2026</v>
      </c>
      <c r="K3033">
        <v>5</v>
      </c>
      <c r="L3033" t="s">
        <v>95</v>
      </c>
      <c r="M3033">
        <v>0</v>
      </c>
      <c r="N3033">
        <v>1</v>
      </c>
      <c r="O3033">
        <v>0</v>
      </c>
      <c r="P3033" t="s">
        <v>96</v>
      </c>
      <c r="Q3033" t="s">
        <v>97</v>
      </c>
    </row>
    <row r="3034" spans="1:17" hidden="1">
      <c r="A3034" t="s">
        <v>2530</v>
      </c>
      <c r="B3034" t="s">
        <v>272</v>
      </c>
      <c r="C3034" t="s">
        <v>270</v>
      </c>
      <c r="D3034" t="s">
        <v>109</v>
      </c>
      <c r="E3034" t="s">
        <v>102</v>
      </c>
      <c r="F3034">
        <v>40700</v>
      </c>
      <c r="G3034" t="s">
        <v>784</v>
      </c>
      <c r="I3034" t="s">
        <v>273</v>
      </c>
      <c r="J3034">
        <v>2026</v>
      </c>
      <c r="K3034">
        <v>5</v>
      </c>
      <c r="L3034" t="s">
        <v>95</v>
      </c>
      <c r="M3034">
        <v>0</v>
      </c>
      <c r="N3034">
        <v>1</v>
      </c>
      <c r="O3034">
        <v>0</v>
      </c>
      <c r="P3034" t="s">
        <v>96</v>
      </c>
      <c r="Q3034">
        <v>1</v>
      </c>
    </row>
    <row r="3035" spans="1:17" hidden="1">
      <c r="A3035" t="s">
        <v>2530</v>
      </c>
      <c r="B3035" t="s">
        <v>274</v>
      </c>
      <c r="C3035" t="s">
        <v>270</v>
      </c>
      <c r="D3035" t="s">
        <v>109</v>
      </c>
      <c r="E3035" t="s">
        <v>102</v>
      </c>
      <c r="F3035">
        <v>40700</v>
      </c>
      <c r="G3035" t="s">
        <v>784</v>
      </c>
      <c r="I3035" t="s">
        <v>273</v>
      </c>
      <c r="J3035">
        <v>2026</v>
      </c>
      <c r="K3035">
        <v>5</v>
      </c>
      <c r="L3035" t="s">
        <v>95</v>
      </c>
      <c r="M3035">
        <v>-978.40499999999997</v>
      </c>
      <c r="N3035">
        <v>1</v>
      </c>
      <c r="O3035">
        <v>-978.40499999999997</v>
      </c>
      <c r="P3035" t="s">
        <v>96</v>
      </c>
      <c r="Q3035">
        <v>1</v>
      </c>
    </row>
    <row r="3036" spans="1:17" hidden="1">
      <c r="A3036" t="s">
        <v>2530</v>
      </c>
      <c r="B3036" t="s">
        <v>275</v>
      </c>
      <c r="C3036" t="s">
        <v>270</v>
      </c>
      <c r="D3036" t="s">
        <v>109</v>
      </c>
      <c r="E3036" t="s">
        <v>102</v>
      </c>
      <c r="F3036">
        <v>40700</v>
      </c>
      <c r="G3036" t="s">
        <v>784</v>
      </c>
      <c r="I3036" t="s">
        <v>273</v>
      </c>
      <c r="J3036">
        <v>2026</v>
      </c>
      <c r="K3036">
        <v>5</v>
      </c>
      <c r="L3036" t="s">
        <v>95</v>
      </c>
      <c r="M3036">
        <v>0</v>
      </c>
      <c r="N3036">
        <v>1</v>
      </c>
      <c r="O3036">
        <v>0</v>
      </c>
      <c r="P3036" t="s">
        <v>96</v>
      </c>
      <c r="Q3036">
        <v>1</v>
      </c>
    </row>
    <row r="3037" spans="1:17" hidden="1">
      <c r="A3037" t="s">
        <v>2530</v>
      </c>
      <c r="B3037" t="s">
        <v>276</v>
      </c>
      <c r="C3037" t="s">
        <v>270</v>
      </c>
      <c r="D3037" t="s">
        <v>109</v>
      </c>
      <c r="E3037" t="s">
        <v>102</v>
      </c>
      <c r="F3037">
        <v>40700</v>
      </c>
      <c r="G3037" t="s">
        <v>784</v>
      </c>
      <c r="I3037" t="s">
        <v>273</v>
      </c>
      <c r="J3037">
        <v>2026</v>
      </c>
      <c r="K3037">
        <v>5</v>
      </c>
      <c r="L3037" t="s">
        <v>95</v>
      </c>
      <c r="M3037">
        <v>-12376.8146</v>
      </c>
      <c r="N3037">
        <v>1</v>
      </c>
      <c r="O3037">
        <v>-12376.8146</v>
      </c>
      <c r="P3037" t="s">
        <v>96</v>
      </c>
      <c r="Q3037">
        <v>1</v>
      </c>
    </row>
    <row r="3038" spans="1:17" hidden="1">
      <c r="A3038" t="s">
        <v>2530</v>
      </c>
      <c r="B3038" t="s">
        <v>277</v>
      </c>
      <c r="C3038" t="s">
        <v>270</v>
      </c>
      <c r="D3038" t="s">
        <v>109</v>
      </c>
      <c r="E3038" t="s">
        <v>102</v>
      </c>
      <c r="F3038">
        <v>40700</v>
      </c>
      <c r="G3038" t="s">
        <v>784</v>
      </c>
      <c r="I3038" t="s">
        <v>273</v>
      </c>
      <c r="J3038">
        <v>2026</v>
      </c>
      <c r="K3038">
        <v>5</v>
      </c>
      <c r="L3038" t="s">
        <v>95</v>
      </c>
      <c r="M3038">
        <v>0</v>
      </c>
      <c r="N3038">
        <v>1</v>
      </c>
      <c r="O3038">
        <v>0</v>
      </c>
      <c r="P3038" t="s">
        <v>96</v>
      </c>
      <c r="Q3038">
        <v>1</v>
      </c>
    </row>
    <row r="3039" spans="1:17" hidden="1">
      <c r="A3039" t="s">
        <v>2530</v>
      </c>
      <c r="B3039" t="s">
        <v>278</v>
      </c>
      <c r="C3039" t="s">
        <v>270</v>
      </c>
      <c r="D3039" t="s">
        <v>109</v>
      </c>
      <c r="E3039" t="s">
        <v>102</v>
      </c>
      <c r="F3039">
        <v>40700</v>
      </c>
      <c r="G3039" t="s">
        <v>784</v>
      </c>
      <c r="I3039" t="s">
        <v>273</v>
      </c>
      <c r="J3039">
        <v>2026</v>
      </c>
      <c r="K3039">
        <v>5</v>
      </c>
      <c r="L3039" t="s">
        <v>95</v>
      </c>
      <c r="M3039">
        <v>-11999.223400000001</v>
      </c>
      <c r="N3039">
        <v>1</v>
      </c>
      <c r="O3039">
        <v>-11999.223400000001</v>
      </c>
      <c r="P3039" t="s">
        <v>96</v>
      </c>
      <c r="Q3039">
        <v>1</v>
      </c>
    </row>
    <row r="3040" spans="1:17" hidden="1">
      <c r="A3040" t="s">
        <v>2530</v>
      </c>
      <c r="B3040" t="s">
        <v>279</v>
      </c>
      <c r="C3040" t="s">
        <v>270</v>
      </c>
      <c r="D3040" t="s">
        <v>109</v>
      </c>
      <c r="E3040" t="s">
        <v>102</v>
      </c>
      <c r="F3040">
        <v>40700</v>
      </c>
      <c r="G3040" t="s">
        <v>784</v>
      </c>
      <c r="I3040" t="s">
        <v>273</v>
      </c>
      <c r="J3040">
        <v>2026</v>
      </c>
      <c r="K3040">
        <v>5</v>
      </c>
      <c r="L3040" t="s">
        <v>95</v>
      </c>
      <c r="M3040">
        <v>-1094.8561</v>
      </c>
      <c r="N3040">
        <v>1</v>
      </c>
      <c r="O3040">
        <v>-1094.8561</v>
      </c>
      <c r="P3040" t="s">
        <v>96</v>
      </c>
      <c r="Q3040">
        <v>1</v>
      </c>
    </row>
    <row r="3041" spans="1:17" hidden="1">
      <c r="A3041" t="s">
        <v>2530</v>
      </c>
      <c r="B3041" t="s">
        <v>280</v>
      </c>
      <c r="C3041" t="s">
        <v>270</v>
      </c>
      <c r="D3041" t="s">
        <v>109</v>
      </c>
      <c r="E3041" t="s">
        <v>102</v>
      </c>
      <c r="F3041">
        <v>40700</v>
      </c>
      <c r="G3041" t="s">
        <v>784</v>
      </c>
      <c r="I3041" t="s">
        <v>273</v>
      </c>
      <c r="J3041">
        <v>2026</v>
      </c>
      <c r="K3041">
        <v>5</v>
      </c>
      <c r="L3041" t="s">
        <v>95</v>
      </c>
      <c r="M3041">
        <v>-13342.445399999999</v>
      </c>
      <c r="N3041">
        <v>1</v>
      </c>
      <c r="O3041">
        <v>-13342.445399999999</v>
      </c>
      <c r="P3041" t="s">
        <v>96</v>
      </c>
      <c r="Q3041">
        <v>1</v>
      </c>
    </row>
    <row r="3042" spans="1:17" hidden="1">
      <c r="A3042" t="s">
        <v>2530</v>
      </c>
      <c r="B3042" t="s">
        <v>281</v>
      </c>
      <c r="C3042" t="s">
        <v>270</v>
      </c>
      <c r="D3042" t="s">
        <v>109</v>
      </c>
      <c r="E3042" t="s">
        <v>102</v>
      </c>
      <c r="F3042">
        <v>40700</v>
      </c>
      <c r="G3042" t="s">
        <v>784</v>
      </c>
      <c r="I3042" t="s">
        <v>273</v>
      </c>
      <c r="J3042">
        <v>2026</v>
      </c>
      <c r="K3042">
        <v>5</v>
      </c>
      <c r="L3042" t="s">
        <v>95</v>
      </c>
      <c r="M3042">
        <v>-24881.039300000004</v>
      </c>
      <c r="N3042">
        <v>1</v>
      </c>
      <c r="O3042">
        <v>-24881.039300000004</v>
      </c>
      <c r="P3042" t="s">
        <v>96</v>
      </c>
      <c r="Q3042">
        <v>1</v>
      </c>
    </row>
    <row r="3043" spans="1:17" hidden="1">
      <c r="A3043" t="s">
        <v>2530</v>
      </c>
      <c r="B3043" t="s">
        <v>282</v>
      </c>
      <c r="C3043" t="s">
        <v>270</v>
      </c>
      <c r="D3043" t="s">
        <v>109</v>
      </c>
      <c r="E3043" t="s">
        <v>102</v>
      </c>
      <c r="F3043">
        <v>40700</v>
      </c>
      <c r="G3043" t="s">
        <v>784</v>
      </c>
      <c r="I3043" t="s">
        <v>273</v>
      </c>
      <c r="J3043">
        <v>2026</v>
      </c>
      <c r="K3043">
        <v>5</v>
      </c>
      <c r="L3043" t="s">
        <v>95</v>
      </c>
      <c r="M3043">
        <v>-1160.2215000000001</v>
      </c>
      <c r="N3043">
        <v>1</v>
      </c>
      <c r="O3043">
        <v>-1160.2215000000001</v>
      </c>
      <c r="P3043" t="s">
        <v>96</v>
      </c>
      <c r="Q3043">
        <v>1</v>
      </c>
    </row>
    <row r="3044" spans="1:17" hidden="1">
      <c r="A3044" t="s">
        <v>2530</v>
      </c>
      <c r="B3044" t="s">
        <v>283</v>
      </c>
      <c r="C3044" t="s">
        <v>270</v>
      </c>
      <c r="D3044" t="s">
        <v>109</v>
      </c>
      <c r="E3044" t="s">
        <v>102</v>
      </c>
      <c r="F3044">
        <v>40700</v>
      </c>
      <c r="G3044" t="s">
        <v>784</v>
      </c>
      <c r="I3044" t="s">
        <v>273</v>
      </c>
      <c r="J3044">
        <v>2026</v>
      </c>
      <c r="K3044">
        <v>5</v>
      </c>
      <c r="L3044" t="s">
        <v>95</v>
      </c>
      <c r="M3044">
        <v>-42528.054800000005</v>
      </c>
      <c r="N3044">
        <v>1</v>
      </c>
      <c r="O3044">
        <v>-42528.054800000005</v>
      </c>
      <c r="P3044" t="s">
        <v>96</v>
      </c>
      <c r="Q3044">
        <v>1</v>
      </c>
    </row>
    <row r="3045" spans="1:17" hidden="1">
      <c r="A3045" t="s">
        <v>2530</v>
      </c>
      <c r="B3045" t="s">
        <v>284</v>
      </c>
      <c r="C3045" t="s">
        <v>270</v>
      </c>
      <c r="D3045" t="s">
        <v>109</v>
      </c>
      <c r="E3045" t="s">
        <v>102</v>
      </c>
      <c r="F3045">
        <v>40700</v>
      </c>
      <c r="G3045" t="s">
        <v>784</v>
      </c>
      <c r="I3045" t="s">
        <v>273</v>
      </c>
      <c r="J3045">
        <v>2026</v>
      </c>
      <c r="K3045">
        <v>5</v>
      </c>
      <c r="L3045" t="s">
        <v>95</v>
      </c>
      <c r="M3045">
        <v>-7099.7457999999997</v>
      </c>
      <c r="N3045">
        <v>1</v>
      </c>
      <c r="O3045">
        <v>-7099.7457999999997</v>
      </c>
      <c r="P3045" t="s">
        <v>96</v>
      </c>
      <c r="Q3045">
        <v>1</v>
      </c>
    </row>
    <row r="3046" spans="1:17" hidden="1">
      <c r="A3046" t="s">
        <v>2530</v>
      </c>
      <c r="B3046" t="s">
        <v>285</v>
      </c>
      <c r="C3046" t="s">
        <v>270</v>
      </c>
      <c r="D3046" t="s">
        <v>109</v>
      </c>
      <c r="E3046" t="s">
        <v>102</v>
      </c>
      <c r="F3046">
        <v>40700</v>
      </c>
      <c r="G3046" t="s">
        <v>784</v>
      </c>
      <c r="I3046" t="s">
        <v>273</v>
      </c>
      <c r="J3046">
        <v>2026</v>
      </c>
      <c r="K3046">
        <v>5</v>
      </c>
      <c r="L3046" t="s">
        <v>95</v>
      </c>
      <c r="M3046">
        <v>-7918.8024999999989</v>
      </c>
      <c r="N3046">
        <v>1</v>
      </c>
      <c r="O3046">
        <v>-7918.8024999999989</v>
      </c>
      <c r="P3046" t="s">
        <v>96</v>
      </c>
      <c r="Q3046">
        <v>1</v>
      </c>
    </row>
    <row r="3047" spans="1:17" hidden="1">
      <c r="A3047" t="s">
        <v>2530</v>
      </c>
      <c r="B3047" t="s">
        <v>286</v>
      </c>
      <c r="C3047" t="s">
        <v>270</v>
      </c>
      <c r="D3047" t="s">
        <v>109</v>
      </c>
      <c r="E3047" t="s">
        <v>102</v>
      </c>
      <c r="F3047">
        <v>40700</v>
      </c>
      <c r="G3047" t="s">
        <v>784</v>
      </c>
      <c r="I3047" t="s">
        <v>273</v>
      </c>
      <c r="J3047">
        <v>2026</v>
      </c>
      <c r="K3047">
        <v>5</v>
      </c>
      <c r="L3047" t="s">
        <v>95</v>
      </c>
      <c r="M3047">
        <v>-1796.5650000000001</v>
      </c>
      <c r="N3047">
        <v>1</v>
      </c>
      <c r="O3047">
        <v>-1796.5650000000001</v>
      </c>
      <c r="P3047" t="s">
        <v>96</v>
      </c>
      <c r="Q3047">
        <v>1</v>
      </c>
    </row>
    <row r="3048" spans="1:17" hidden="1">
      <c r="A3048" t="s">
        <v>2530</v>
      </c>
      <c r="B3048" t="s">
        <v>287</v>
      </c>
      <c r="C3048" t="s">
        <v>270</v>
      </c>
      <c r="D3048" t="s">
        <v>109</v>
      </c>
      <c r="E3048" t="s">
        <v>102</v>
      </c>
      <c r="F3048">
        <v>40700</v>
      </c>
      <c r="G3048" t="s">
        <v>784</v>
      </c>
      <c r="I3048" t="s">
        <v>273</v>
      </c>
      <c r="J3048">
        <v>2026</v>
      </c>
      <c r="K3048">
        <v>5</v>
      </c>
      <c r="L3048" t="s">
        <v>95</v>
      </c>
      <c r="M3048">
        <v>-2269.7622999999999</v>
      </c>
      <c r="N3048">
        <v>1</v>
      </c>
      <c r="O3048">
        <v>-2269.7622999999999</v>
      </c>
      <c r="P3048" t="s">
        <v>96</v>
      </c>
      <c r="Q3048">
        <v>1</v>
      </c>
    </row>
    <row r="3049" spans="1:17" hidden="1">
      <c r="A3049" t="s">
        <v>2530</v>
      </c>
      <c r="B3049" t="s">
        <v>288</v>
      </c>
      <c r="C3049" t="s">
        <v>270</v>
      </c>
      <c r="D3049" t="s">
        <v>109</v>
      </c>
      <c r="E3049" t="s">
        <v>102</v>
      </c>
      <c r="F3049">
        <v>40700</v>
      </c>
      <c r="G3049" t="s">
        <v>784</v>
      </c>
      <c r="I3049" t="s">
        <v>273</v>
      </c>
      <c r="J3049">
        <v>2026</v>
      </c>
      <c r="K3049">
        <v>5</v>
      </c>
      <c r="L3049" t="s">
        <v>95</v>
      </c>
      <c r="M3049">
        <v>-1656.0319000000002</v>
      </c>
      <c r="N3049">
        <v>1</v>
      </c>
      <c r="O3049">
        <v>-1656.0319000000002</v>
      </c>
      <c r="P3049" t="s">
        <v>96</v>
      </c>
      <c r="Q3049">
        <v>1</v>
      </c>
    </row>
    <row r="3050" spans="1:17" hidden="1">
      <c r="A3050" t="s">
        <v>2530</v>
      </c>
      <c r="B3050" t="s">
        <v>289</v>
      </c>
      <c r="C3050" t="s">
        <v>270</v>
      </c>
      <c r="D3050" t="s">
        <v>109</v>
      </c>
      <c r="E3050" t="s">
        <v>102</v>
      </c>
      <c r="F3050">
        <v>40700</v>
      </c>
      <c r="G3050" t="s">
        <v>784</v>
      </c>
      <c r="I3050" t="s">
        <v>273</v>
      </c>
      <c r="J3050">
        <v>2026</v>
      </c>
      <c r="K3050">
        <v>5</v>
      </c>
      <c r="L3050" t="s">
        <v>95</v>
      </c>
      <c r="M3050">
        <v>-1554.3196</v>
      </c>
      <c r="N3050">
        <v>1</v>
      </c>
      <c r="O3050">
        <v>-1554.3196</v>
      </c>
      <c r="P3050" t="s">
        <v>96</v>
      </c>
      <c r="Q3050">
        <v>1</v>
      </c>
    </row>
    <row r="3051" spans="1:17" hidden="1">
      <c r="A3051" t="s">
        <v>2530</v>
      </c>
      <c r="B3051" t="s">
        <v>290</v>
      </c>
      <c r="C3051" t="s">
        <v>270</v>
      </c>
      <c r="D3051" t="s">
        <v>109</v>
      </c>
      <c r="E3051" t="s">
        <v>102</v>
      </c>
      <c r="F3051">
        <v>40700</v>
      </c>
      <c r="G3051" t="s">
        <v>784</v>
      </c>
      <c r="I3051" t="s">
        <v>273</v>
      </c>
      <c r="J3051">
        <v>2026</v>
      </c>
      <c r="K3051">
        <v>5</v>
      </c>
      <c r="L3051" t="s">
        <v>95</v>
      </c>
      <c r="M3051">
        <v>-16041.437500000002</v>
      </c>
      <c r="N3051">
        <v>1</v>
      </c>
      <c r="O3051">
        <v>-16041.437500000002</v>
      </c>
      <c r="P3051" t="s">
        <v>96</v>
      </c>
      <c r="Q3051">
        <v>1</v>
      </c>
    </row>
    <row r="3052" spans="1:17" hidden="1">
      <c r="A3052" t="s">
        <v>2530</v>
      </c>
      <c r="B3052" t="s">
        <v>291</v>
      </c>
      <c r="C3052" t="s">
        <v>270</v>
      </c>
      <c r="D3052" t="s">
        <v>109</v>
      </c>
      <c r="E3052" t="s">
        <v>102</v>
      </c>
      <c r="F3052">
        <v>40700</v>
      </c>
      <c r="G3052" t="s">
        <v>784</v>
      </c>
      <c r="I3052" t="s">
        <v>273</v>
      </c>
      <c r="J3052">
        <v>2026</v>
      </c>
      <c r="K3052">
        <v>5</v>
      </c>
      <c r="L3052" t="s">
        <v>95</v>
      </c>
      <c r="M3052">
        <v>-11401.776600000001</v>
      </c>
      <c r="N3052">
        <v>1</v>
      </c>
      <c r="O3052">
        <v>-11401.776600000001</v>
      </c>
      <c r="P3052" t="s">
        <v>96</v>
      </c>
      <c r="Q3052">
        <v>1</v>
      </c>
    </row>
    <row r="3053" spans="1:17" hidden="1">
      <c r="A3053" t="s">
        <v>2530</v>
      </c>
      <c r="B3053" t="s">
        <v>292</v>
      </c>
      <c r="C3053" t="s">
        <v>270</v>
      </c>
      <c r="D3053" t="s">
        <v>109</v>
      </c>
      <c r="E3053" t="s">
        <v>102</v>
      </c>
      <c r="F3053">
        <v>40700</v>
      </c>
      <c r="G3053" t="s">
        <v>784</v>
      </c>
      <c r="I3053" t="s">
        <v>273</v>
      </c>
      <c r="J3053">
        <v>2026</v>
      </c>
      <c r="K3053">
        <v>5</v>
      </c>
      <c r="L3053" t="s">
        <v>95</v>
      </c>
      <c r="M3053">
        <v>-51483.588100000008</v>
      </c>
      <c r="N3053">
        <v>1</v>
      </c>
      <c r="O3053">
        <v>-51483.588100000008</v>
      </c>
      <c r="P3053" t="s">
        <v>96</v>
      </c>
      <c r="Q3053">
        <v>1</v>
      </c>
    </row>
    <row r="3054" spans="1:17" hidden="1">
      <c r="A3054" t="s">
        <v>2530</v>
      </c>
      <c r="B3054" t="s">
        <v>293</v>
      </c>
      <c r="C3054" t="s">
        <v>270</v>
      </c>
      <c r="D3054" t="s">
        <v>109</v>
      </c>
      <c r="E3054" t="s">
        <v>102</v>
      </c>
      <c r="F3054">
        <v>40700</v>
      </c>
      <c r="G3054" t="s">
        <v>784</v>
      </c>
      <c r="I3054" t="s">
        <v>273</v>
      </c>
      <c r="J3054">
        <v>2026</v>
      </c>
      <c r="K3054">
        <v>5</v>
      </c>
      <c r="L3054" t="s">
        <v>95</v>
      </c>
      <c r="M3054">
        <v>-6935.8266999999996</v>
      </c>
      <c r="N3054">
        <v>1</v>
      </c>
      <c r="O3054">
        <v>-6935.8266999999996</v>
      </c>
      <c r="P3054" t="s">
        <v>96</v>
      </c>
      <c r="Q3054">
        <v>1</v>
      </c>
    </row>
    <row r="3055" spans="1:17" hidden="1">
      <c r="A3055" t="s">
        <v>997</v>
      </c>
      <c r="B3055" t="s">
        <v>294</v>
      </c>
      <c r="C3055" t="s">
        <v>259</v>
      </c>
      <c r="D3055" t="s">
        <v>109</v>
      </c>
      <c r="E3055" t="s">
        <v>102</v>
      </c>
      <c r="F3055">
        <v>40700</v>
      </c>
      <c r="G3055" t="s">
        <v>784</v>
      </c>
      <c r="I3055" t="s">
        <v>273</v>
      </c>
      <c r="J3055">
        <v>2026</v>
      </c>
      <c r="K3055">
        <v>5</v>
      </c>
      <c r="L3055" t="s">
        <v>95</v>
      </c>
      <c r="M3055">
        <v>-1806.8713000000002</v>
      </c>
      <c r="N3055">
        <v>1</v>
      </c>
      <c r="O3055">
        <v>-1806.8713000000002</v>
      </c>
      <c r="P3055" t="s">
        <v>96</v>
      </c>
      <c r="Q3055">
        <v>1</v>
      </c>
    </row>
    <row r="3056" spans="1:17" hidden="1">
      <c r="A3056" t="s">
        <v>2438</v>
      </c>
      <c r="B3056" t="s">
        <v>295</v>
      </c>
      <c r="C3056" t="s">
        <v>296</v>
      </c>
      <c r="D3056" t="s">
        <v>109</v>
      </c>
      <c r="E3056" t="s">
        <v>102</v>
      </c>
      <c r="F3056">
        <v>40700</v>
      </c>
      <c r="G3056" t="s">
        <v>784</v>
      </c>
      <c r="I3056" t="s">
        <v>273</v>
      </c>
      <c r="J3056">
        <v>2026</v>
      </c>
      <c r="K3056">
        <v>5</v>
      </c>
      <c r="L3056" t="s">
        <v>95</v>
      </c>
      <c r="M3056">
        <v>0</v>
      </c>
      <c r="N3056">
        <v>1</v>
      </c>
      <c r="O3056">
        <v>0</v>
      </c>
      <c r="P3056" t="s">
        <v>96</v>
      </c>
      <c r="Q3056">
        <v>1</v>
      </c>
    </row>
    <row r="3057" spans="1:17" hidden="1">
      <c r="A3057" t="s">
        <v>2438</v>
      </c>
      <c r="B3057" t="s">
        <v>297</v>
      </c>
      <c r="C3057" t="s">
        <v>296</v>
      </c>
      <c r="D3057" t="s">
        <v>109</v>
      </c>
      <c r="E3057" t="s">
        <v>102</v>
      </c>
      <c r="F3057">
        <v>40700</v>
      </c>
      <c r="G3057" t="s">
        <v>784</v>
      </c>
      <c r="I3057" t="s">
        <v>273</v>
      </c>
      <c r="J3057">
        <v>2026</v>
      </c>
      <c r="K3057">
        <v>5</v>
      </c>
      <c r="L3057" t="s">
        <v>95</v>
      </c>
      <c r="M3057">
        <v>-2853.8818000000001</v>
      </c>
      <c r="N3057">
        <v>1</v>
      </c>
      <c r="O3057">
        <v>-2853.8818000000001</v>
      </c>
      <c r="P3057" t="s">
        <v>96</v>
      </c>
      <c r="Q3057">
        <v>1</v>
      </c>
    </row>
    <row r="3058" spans="1:17" hidden="1">
      <c r="A3058" t="s">
        <v>2438</v>
      </c>
      <c r="B3058" t="s">
        <v>298</v>
      </c>
      <c r="C3058" t="s">
        <v>296</v>
      </c>
      <c r="D3058" t="s">
        <v>109</v>
      </c>
      <c r="E3058" t="s">
        <v>102</v>
      </c>
      <c r="F3058">
        <v>40700</v>
      </c>
      <c r="G3058" t="s">
        <v>784</v>
      </c>
      <c r="I3058" t="s">
        <v>273</v>
      </c>
      <c r="J3058">
        <v>2026</v>
      </c>
      <c r="K3058">
        <v>5</v>
      </c>
      <c r="L3058" t="s">
        <v>95</v>
      </c>
      <c r="M3058">
        <v>-17575.036500000002</v>
      </c>
      <c r="N3058">
        <v>1</v>
      </c>
      <c r="O3058">
        <v>-17575.036500000002</v>
      </c>
      <c r="P3058" t="s">
        <v>96</v>
      </c>
      <c r="Q3058">
        <v>1</v>
      </c>
    </row>
    <row r="3059" spans="1:17" hidden="1">
      <c r="A3059" t="s">
        <v>997</v>
      </c>
      <c r="B3059" t="s">
        <v>299</v>
      </c>
      <c r="C3059" t="s">
        <v>259</v>
      </c>
      <c r="D3059" t="s">
        <v>109</v>
      </c>
      <c r="E3059" t="s">
        <v>102</v>
      </c>
      <c r="F3059">
        <v>40700</v>
      </c>
      <c r="G3059" t="s">
        <v>784</v>
      </c>
      <c r="I3059" t="s">
        <v>273</v>
      </c>
      <c r="J3059">
        <v>2026</v>
      </c>
      <c r="K3059">
        <v>5</v>
      </c>
      <c r="L3059" t="s">
        <v>95</v>
      </c>
      <c r="M3059">
        <v>-4921.3691999999992</v>
      </c>
      <c r="N3059">
        <v>1</v>
      </c>
      <c r="O3059">
        <v>-4921.3691999999992</v>
      </c>
      <c r="P3059" t="s">
        <v>96</v>
      </c>
      <c r="Q3059">
        <v>1</v>
      </c>
    </row>
    <row r="3060" spans="1:17" hidden="1">
      <c r="A3060" t="s">
        <v>2438</v>
      </c>
      <c r="B3060" t="s">
        <v>300</v>
      </c>
      <c r="C3060" t="s">
        <v>296</v>
      </c>
      <c r="D3060" t="s">
        <v>109</v>
      </c>
      <c r="E3060" t="s">
        <v>102</v>
      </c>
      <c r="F3060">
        <v>40700</v>
      </c>
      <c r="G3060" t="s">
        <v>784</v>
      </c>
      <c r="I3060" t="s">
        <v>273</v>
      </c>
      <c r="J3060">
        <v>2026</v>
      </c>
      <c r="K3060">
        <v>5</v>
      </c>
      <c r="L3060" t="s">
        <v>95</v>
      </c>
      <c r="M3060">
        <v>-2192.6014</v>
      </c>
      <c r="N3060">
        <v>1</v>
      </c>
      <c r="O3060">
        <v>-2192.6014</v>
      </c>
      <c r="P3060" t="s">
        <v>96</v>
      </c>
      <c r="Q3060">
        <v>1</v>
      </c>
    </row>
    <row r="3061" spans="1:17" hidden="1">
      <c r="A3061" t="s">
        <v>424</v>
      </c>
      <c r="B3061" t="s">
        <v>301</v>
      </c>
      <c r="C3061" t="s">
        <v>302</v>
      </c>
      <c r="D3061" t="s">
        <v>109</v>
      </c>
      <c r="E3061" t="s">
        <v>102</v>
      </c>
      <c r="F3061">
        <v>40700</v>
      </c>
      <c r="G3061" t="s">
        <v>784</v>
      </c>
      <c r="I3061" t="s">
        <v>273</v>
      </c>
      <c r="J3061">
        <v>2026</v>
      </c>
      <c r="K3061">
        <v>5</v>
      </c>
      <c r="L3061" t="s">
        <v>95</v>
      </c>
      <c r="M3061">
        <v>-11091.6759</v>
      </c>
      <c r="N3061">
        <v>1</v>
      </c>
      <c r="O3061">
        <v>-11091.6759</v>
      </c>
      <c r="P3061" t="s">
        <v>96</v>
      </c>
      <c r="Q3061">
        <v>1</v>
      </c>
    </row>
    <row r="3062" spans="1:17" hidden="1">
      <c r="A3062" t="s">
        <v>2530</v>
      </c>
      <c r="B3062" t="s">
        <v>303</v>
      </c>
      <c r="C3062" t="s">
        <v>270</v>
      </c>
      <c r="D3062" t="s">
        <v>109</v>
      </c>
      <c r="E3062" t="s">
        <v>102</v>
      </c>
      <c r="F3062">
        <v>40700</v>
      </c>
      <c r="G3062" t="s">
        <v>784</v>
      </c>
      <c r="I3062" t="s">
        <v>273</v>
      </c>
      <c r="J3062">
        <v>2026</v>
      </c>
      <c r="K3062">
        <v>5</v>
      </c>
      <c r="L3062" t="s">
        <v>95</v>
      </c>
      <c r="M3062">
        <v>-956.18550000000005</v>
      </c>
      <c r="N3062">
        <v>1</v>
      </c>
      <c r="O3062">
        <v>-956.18550000000005</v>
      </c>
      <c r="P3062" t="s">
        <v>96</v>
      </c>
      <c r="Q3062">
        <v>1</v>
      </c>
    </row>
    <row r="3063" spans="1:17" hidden="1">
      <c r="A3063" t="s">
        <v>2660</v>
      </c>
      <c r="B3063" t="s">
        <v>304</v>
      </c>
      <c r="C3063" t="s">
        <v>305</v>
      </c>
      <c r="D3063" t="s">
        <v>109</v>
      </c>
      <c r="E3063" t="s">
        <v>102</v>
      </c>
      <c r="F3063">
        <v>40700</v>
      </c>
      <c r="G3063" t="s">
        <v>784</v>
      </c>
      <c r="I3063" t="s">
        <v>273</v>
      </c>
      <c r="J3063">
        <v>2026</v>
      </c>
      <c r="K3063">
        <v>5</v>
      </c>
      <c r="L3063" t="s">
        <v>95</v>
      </c>
      <c r="M3063">
        <v>-15552.810300000001</v>
      </c>
      <c r="N3063">
        <v>1</v>
      </c>
      <c r="O3063">
        <v>-15552.810300000001</v>
      </c>
      <c r="P3063" t="s">
        <v>96</v>
      </c>
      <c r="Q3063">
        <v>1</v>
      </c>
    </row>
    <row r="3064" spans="1:17" hidden="1">
      <c r="A3064" t="s">
        <v>2438</v>
      </c>
      <c r="B3064" t="s">
        <v>306</v>
      </c>
      <c r="C3064" t="s">
        <v>296</v>
      </c>
      <c r="D3064" t="s">
        <v>109</v>
      </c>
      <c r="E3064" t="s">
        <v>102</v>
      </c>
      <c r="F3064">
        <v>40700</v>
      </c>
      <c r="G3064" t="s">
        <v>784</v>
      </c>
      <c r="I3064" t="s">
        <v>273</v>
      </c>
      <c r="J3064">
        <v>2026</v>
      </c>
      <c r="K3064">
        <v>5</v>
      </c>
      <c r="L3064" t="s">
        <v>95</v>
      </c>
      <c r="M3064">
        <v>-1024.8308149100001</v>
      </c>
      <c r="N3064">
        <v>1</v>
      </c>
      <c r="O3064">
        <v>-1024.8308149100001</v>
      </c>
      <c r="P3064" t="s">
        <v>96</v>
      </c>
      <c r="Q3064">
        <v>1</v>
      </c>
    </row>
    <row r="3065" spans="1:17" hidden="1">
      <c r="A3065" t="s">
        <v>2438</v>
      </c>
      <c r="B3065" t="s">
        <v>307</v>
      </c>
      <c r="C3065" t="s">
        <v>296</v>
      </c>
      <c r="D3065" t="s">
        <v>109</v>
      </c>
      <c r="E3065" t="s">
        <v>102</v>
      </c>
      <c r="F3065">
        <v>40700</v>
      </c>
      <c r="G3065" t="s">
        <v>784</v>
      </c>
      <c r="I3065" t="s">
        <v>273</v>
      </c>
      <c r="J3065">
        <v>2026</v>
      </c>
      <c r="K3065">
        <v>5</v>
      </c>
      <c r="L3065" t="s">
        <v>95</v>
      </c>
      <c r="M3065">
        <v>-6712.6137774899989</v>
      </c>
      <c r="N3065">
        <v>1</v>
      </c>
      <c r="O3065">
        <v>-6712.6137774899989</v>
      </c>
      <c r="P3065" t="s">
        <v>96</v>
      </c>
      <c r="Q3065">
        <v>1</v>
      </c>
    </row>
    <row r="3066" spans="1:17" hidden="1">
      <c r="A3066" t="s">
        <v>2438</v>
      </c>
      <c r="B3066" t="s">
        <v>308</v>
      </c>
      <c r="C3066" t="s">
        <v>296</v>
      </c>
      <c r="D3066" t="s">
        <v>109</v>
      </c>
      <c r="E3066" t="s">
        <v>102</v>
      </c>
      <c r="F3066">
        <v>40700</v>
      </c>
      <c r="G3066" t="s">
        <v>784</v>
      </c>
      <c r="I3066" t="s">
        <v>273</v>
      </c>
      <c r="J3066">
        <v>2026</v>
      </c>
      <c r="K3066">
        <v>5</v>
      </c>
      <c r="L3066" t="s">
        <v>95</v>
      </c>
      <c r="M3066">
        <v>0</v>
      </c>
      <c r="N3066">
        <v>1</v>
      </c>
      <c r="O3066">
        <v>0</v>
      </c>
      <c r="P3066" t="s">
        <v>96</v>
      </c>
      <c r="Q3066">
        <v>1</v>
      </c>
    </row>
    <row r="3067" spans="1:17" hidden="1">
      <c r="A3067" t="s">
        <v>2438</v>
      </c>
      <c r="B3067" t="s">
        <v>309</v>
      </c>
      <c r="C3067" t="s">
        <v>296</v>
      </c>
      <c r="D3067" t="s">
        <v>109</v>
      </c>
      <c r="E3067" t="s">
        <v>102</v>
      </c>
      <c r="F3067">
        <v>40700</v>
      </c>
      <c r="G3067" t="s">
        <v>784</v>
      </c>
      <c r="I3067" t="s">
        <v>273</v>
      </c>
      <c r="J3067">
        <v>2026</v>
      </c>
      <c r="K3067">
        <v>5</v>
      </c>
      <c r="L3067" t="s">
        <v>95</v>
      </c>
      <c r="M3067">
        <v>-1810.6510424159994</v>
      </c>
      <c r="N3067">
        <v>1</v>
      </c>
      <c r="O3067">
        <v>-1810.6510424159994</v>
      </c>
      <c r="P3067" t="s">
        <v>96</v>
      </c>
      <c r="Q3067">
        <v>1</v>
      </c>
    </row>
    <row r="3068" spans="1:17" hidden="1">
      <c r="A3068" t="s">
        <v>2438</v>
      </c>
      <c r="B3068" t="s">
        <v>310</v>
      </c>
      <c r="C3068" t="s">
        <v>296</v>
      </c>
      <c r="D3068" t="s">
        <v>109</v>
      </c>
      <c r="E3068" t="s">
        <v>102</v>
      </c>
      <c r="F3068">
        <v>40700</v>
      </c>
      <c r="G3068" t="s">
        <v>784</v>
      </c>
      <c r="I3068" t="s">
        <v>273</v>
      </c>
      <c r="J3068">
        <v>2026</v>
      </c>
      <c r="K3068">
        <v>5</v>
      </c>
      <c r="L3068" t="s">
        <v>95</v>
      </c>
      <c r="M3068">
        <v>-7147.1531908440002</v>
      </c>
      <c r="N3068">
        <v>1</v>
      </c>
      <c r="O3068">
        <v>-7147.1531908440002</v>
      </c>
      <c r="P3068" t="s">
        <v>96</v>
      </c>
      <c r="Q3068">
        <v>1</v>
      </c>
    </row>
    <row r="3069" spans="1:17" hidden="1">
      <c r="A3069" t="s">
        <v>2438</v>
      </c>
      <c r="B3069" t="s">
        <v>311</v>
      </c>
      <c r="C3069" t="s">
        <v>296</v>
      </c>
      <c r="D3069" t="s">
        <v>109</v>
      </c>
      <c r="E3069" t="s">
        <v>102</v>
      </c>
      <c r="F3069">
        <v>40700</v>
      </c>
      <c r="G3069" t="s">
        <v>784</v>
      </c>
      <c r="I3069" t="s">
        <v>273</v>
      </c>
      <c r="J3069">
        <v>2026</v>
      </c>
      <c r="K3069">
        <v>5</v>
      </c>
      <c r="L3069" t="s">
        <v>95</v>
      </c>
      <c r="M3069">
        <v>-4896.7623806399997</v>
      </c>
      <c r="N3069">
        <v>1</v>
      </c>
      <c r="O3069">
        <v>-4896.7623806399997</v>
      </c>
      <c r="P3069" t="s">
        <v>96</v>
      </c>
      <c r="Q3069">
        <v>1</v>
      </c>
    </row>
    <row r="3070" spans="1:17" hidden="1">
      <c r="A3070" t="s">
        <v>2438</v>
      </c>
      <c r="B3070" t="s">
        <v>312</v>
      </c>
      <c r="C3070" t="s">
        <v>296</v>
      </c>
      <c r="D3070" t="s">
        <v>109</v>
      </c>
      <c r="E3070" t="s">
        <v>102</v>
      </c>
      <c r="F3070">
        <v>40700</v>
      </c>
      <c r="G3070" t="s">
        <v>784</v>
      </c>
      <c r="I3070" t="s">
        <v>273</v>
      </c>
      <c r="J3070">
        <v>2026</v>
      </c>
      <c r="K3070">
        <v>5</v>
      </c>
      <c r="L3070" t="s">
        <v>95</v>
      </c>
      <c r="M3070">
        <v>-10988.540074794</v>
      </c>
      <c r="N3070">
        <v>1</v>
      </c>
      <c r="O3070">
        <v>-10988.540074794</v>
      </c>
      <c r="P3070" t="s">
        <v>96</v>
      </c>
      <c r="Q3070">
        <v>1</v>
      </c>
    </row>
    <row r="3071" spans="1:17" hidden="1">
      <c r="A3071" t="s">
        <v>2289</v>
      </c>
      <c r="B3071">
        <v>20190341</v>
      </c>
      <c r="C3071" t="s">
        <v>313</v>
      </c>
      <c r="D3071" t="s">
        <v>109</v>
      </c>
      <c r="E3071" t="s">
        <v>102</v>
      </c>
      <c r="F3071">
        <v>40700</v>
      </c>
      <c r="G3071" t="s">
        <v>784</v>
      </c>
      <c r="I3071" t="s">
        <v>273</v>
      </c>
      <c r="J3071">
        <v>2026</v>
      </c>
      <c r="K3071">
        <v>5</v>
      </c>
      <c r="L3071" t="s">
        <v>95</v>
      </c>
      <c r="M3071">
        <v>-1355.454658116</v>
      </c>
      <c r="N3071">
        <v>1</v>
      </c>
      <c r="O3071">
        <v>-1355.454658116</v>
      </c>
      <c r="P3071" t="s">
        <v>96</v>
      </c>
      <c r="Q3071">
        <v>1</v>
      </c>
    </row>
    <row r="3072" spans="1:17" hidden="1">
      <c r="A3072" t="s">
        <v>2289</v>
      </c>
      <c r="B3072">
        <v>20230016</v>
      </c>
      <c r="C3072" t="s">
        <v>313</v>
      </c>
      <c r="D3072" t="s">
        <v>109</v>
      </c>
      <c r="E3072" t="s">
        <v>102</v>
      </c>
      <c r="F3072">
        <v>40700</v>
      </c>
      <c r="G3072" t="s">
        <v>784</v>
      </c>
      <c r="I3072" t="s">
        <v>273</v>
      </c>
      <c r="J3072">
        <v>2026</v>
      </c>
      <c r="K3072">
        <v>5</v>
      </c>
      <c r="L3072" t="s">
        <v>95</v>
      </c>
      <c r="M3072">
        <v>-14053.609999999999</v>
      </c>
      <c r="N3072">
        <v>1</v>
      </c>
      <c r="O3072">
        <v>-14053.609999999999</v>
      </c>
      <c r="P3072" t="s">
        <v>96</v>
      </c>
      <c r="Q3072">
        <v>1</v>
      </c>
    </row>
    <row r="3073" spans="1:17" hidden="1">
      <c r="A3073" t="s">
        <v>2289</v>
      </c>
      <c r="B3073">
        <v>20200041</v>
      </c>
      <c r="C3073" t="s">
        <v>313</v>
      </c>
      <c r="D3073" t="s">
        <v>109</v>
      </c>
      <c r="E3073" t="s">
        <v>102</v>
      </c>
      <c r="F3073">
        <v>40700</v>
      </c>
      <c r="G3073" t="s">
        <v>784</v>
      </c>
      <c r="I3073" t="s">
        <v>273</v>
      </c>
      <c r="J3073">
        <v>2026</v>
      </c>
      <c r="K3073">
        <v>5</v>
      </c>
      <c r="L3073" t="s">
        <v>95</v>
      </c>
      <c r="M3073">
        <v>-9383.4788999999982</v>
      </c>
      <c r="N3073">
        <v>1</v>
      </c>
      <c r="O3073">
        <v>-9383.4788999999982</v>
      </c>
      <c r="P3073" t="s">
        <v>96</v>
      </c>
      <c r="Q3073">
        <v>1</v>
      </c>
    </row>
    <row r="3074" spans="1:17" hidden="1">
      <c r="A3074" t="s">
        <v>2289</v>
      </c>
      <c r="B3074">
        <v>20210081</v>
      </c>
      <c r="C3074" t="s">
        <v>313</v>
      </c>
      <c r="D3074" t="s">
        <v>109</v>
      </c>
      <c r="E3074" t="s">
        <v>102</v>
      </c>
      <c r="F3074">
        <v>40700</v>
      </c>
      <c r="G3074" t="s">
        <v>784</v>
      </c>
      <c r="I3074" t="s">
        <v>273</v>
      </c>
      <c r="J3074">
        <v>2026</v>
      </c>
      <c r="K3074">
        <v>5</v>
      </c>
      <c r="L3074" t="s">
        <v>95</v>
      </c>
      <c r="M3074">
        <v>-1174.3523</v>
      </c>
      <c r="N3074">
        <v>1</v>
      </c>
      <c r="O3074">
        <v>-1174.3523</v>
      </c>
      <c r="P3074" t="s">
        <v>96</v>
      </c>
      <c r="Q3074">
        <v>1</v>
      </c>
    </row>
    <row r="3075" spans="1:17" hidden="1">
      <c r="A3075" t="s">
        <v>2289</v>
      </c>
      <c r="B3075">
        <v>20210181</v>
      </c>
      <c r="C3075" t="s">
        <v>313</v>
      </c>
      <c r="D3075" t="s">
        <v>109</v>
      </c>
      <c r="E3075" t="s">
        <v>102</v>
      </c>
      <c r="F3075">
        <v>40700</v>
      </c>
      <c r="G3075" t="s">
        <v>784</v>
      </c>
      <c r="I3075" t="s">
        <v>273</v>
      </c>
      <c r="J3075">
        <v>2026</v>
      </c>
      <c r="K3075">
        <v>5</v>
      </c>
      <c r="L3075" t="s">
        <v>95</v>
      </c>
      <c r="M3075">
        <v>-256619.42389999999</v>
      </c>
      <c r="N3075">
        <v>1</v>
      </c>
      <c r="O3075">
        <v>-256619.42389999999</v>
      </c>
      <c r="P3075" t="s">
        <v>96</v>
      </c>
      <c r="Q3075">
        <v>1</v>
      </c>
    </row>
    <row r="3076" spans="1:17" hidden="1">
      <c r="A3076" t="s">
        <v>2289</v>
      </c>
      <c r="B3076">
        <v>20220196</v>
      </c>
      <c r="C3076" t="s">
        <v>313</v>
      </c>
      <c r="D3076" t="s">
        <v>109</v>
      </c>
      <c r="E3076" t="s">
        <v>102</v>
      </c>
      <c r="F3076">
        <v>40700</v>
      </c>
      <c r="G3076" t="s">
        <v>784</v>
      </c>
      <c r="I3076" t="s">
        <v>273</v>
      </c>
      <c r="J3076">
        <v>2026</v>
      </c>
      <c r="K3076">
        <v>5</v>
      </c>
      <c r="L3076" t="s">
        <v>95</v>
      </c>
      <c r="M3076">
        <v>-12851.8573</v>
      </c>
      <c r="N3076">
        <v>1</v>
      </c>
      <c r="O3076">
        <v>-12851.8573</v>
      </c>
      <c r="P3076" t="s">
        <v>96</v>
      </c>
      <c r="Q3076">
        <v>1</v>
      </c>
    </row>
    <row r="3077" spans="1:17" hidden="1">
      <c r="A3077" t="s">
        <v>2289</v>
      </c>
      <c r="B3077">
        <v>20210184</v>
      </c>
      <c r="C3077" t="s">
        <v>313</v>
      </c>
      <c r="D3077" t="s">
        <v>109</v>
      </c>
      <c r="E3077" t="s">
        <v>102</v>
      </c>
      <c r="F3077">
        <v>40700</v>
      </c>
      <c r="G3077" t="s">
        <v>784</v>
      </c>
      <c r="I3077" t="s">
        <v>273</v>
      </c>
      <c r="J3077">
        <v>2026</v>
      </c>
      <c r="K3077">
        <v>5</v>
      </c>
      <c r="L3077" t="s">
        <v>95</v>
      </c>
      <c r="M3077">
        <v>-103865.6851</v>
      </c>
      <c r="N3077">
        <v>1</v>
      </c>
      <c r="O3077">
        <v>-103865.6851</v>
      </c>
      <c r="P3077" t="s">
        <v>96</v>
      </c>
      <c r="Q3077">
        <v>1</v>
      </c>
    </row>
    <row r="3078" spans="1:17" hidden="1">
      <c r="A3078" t="s">
        <v>2289</v>
      </c>
      <c r="B3078">
        <v>20240236</v>
      </c>
      <c r="C3078" t="s">
        <v>313</v>
      </c>
      <c r="D3078" t="s">
        <v>109</v>
      </c>
      <c r="E3078" t="s">
        <v>102</v>
      </c>
      <c r="F3078">
        <v>40700</v>
      </c>
      <c r="G3078" t="s">
        <v>784</v>
      </c>
      <c r="I3078" t="s">
        <v>273</v>
      </c>
      <c r="J3078">
        <v>2026</v>
      </c>
      <c r="K3078">
        <v>5</v>
      </c>
      <c r="L3078" t="s">
        <v>95</v>
      </c>
      <c r="M3078">
        <v>-33796.129600000007</v>
      </c>
      <c r="N3078">
        <v>1</v>
      </c>
      <c r="O3078">
        <v>-33796.129600000007</v>
      </c>
      <c r="P3078" t="s">
        <v>96</v>
      </c>
      <c r="Q3078">
        <v>1</v>
      </c>
    </row>
    <row r="3079" spans="1:17" hidden="1">
      <c r="A3079" t="s">
        <v>2516</v>
      </c>
      <c r="B3079" t="s">
        <v>314</v>
      </c>
      <c r="C3079" t="s">
        <v>315</v>
      </c>
      <c r="D3079" t="s">
        <v>109</v>
      </c>
      <c r="E3079" t="s">
        <v>102</v>
      </c>
      <c r="F3079">
        <v>40700</v>
      </c>
      <c r="G3079" t="s">
        <v>784</v>
      </c>
      <c r="I3079" t="s">
        <v>273</v>
      </c>
      <c r="J3079">
        <v>2026</v>
      </c>
      <c r="K3079">
        <v>5</v>
      </c>
      <c r="L3079" t="s">
        <v>95</v>
      </c>
      <c r="M3079">
        <v>-2464.5221999999999</v>
      </c>
      <c r="N3079">
        <v>1</v>
      </c>
      <c r="O3079">
        <v>-2464.5221999999999</v>
      </c>
      <c r="P3079" t="s">
        <v>96</v>
      </c>
      <c r="Q3079">
        <v>1</v>
      </c>
    </row>
    <row r="3080" spans="1:17" hidden="1">
      <c r="A3080" t="s">
        <v>2516</v>
      </c>
      <c r="B3080" t="s">
        <v>314</v>
      </c>
      <c r="C3080" t="s">
        <v>315</v>
      </c>
      <c r="D3080" t="s">
        <v>109</v>
      </c>
      <c r="E3080" t="s">
        <v>102</v>
      </c>
      <c r="F3080">
        <v>40700</v>
      </c>
      <c r="G3080" t="s">
        <v>784</v>
      </c>
      <c r="I3080" t="s">
        <v>316</v>
      </c>
      <c r="J3080">
        <v>2026</v>
      </c>
      <c r="K3080">
        <v>5</v>
      </c>
      <c r="L3080" t="s">
        <v>95</v>
      </c>
      <c r="M3080">
        <v>-665000</v>
      </c>
      <c r="N3080">
        <v>1</v>
      </c>
      <c r="O3080">
        <v>-665000</v>
      </c>
      <c r="P3080" t="s">
        <v>96</v>
      </c>
    </row>
    <row r="3081" spans="1:17" hidden="1">
      <c r="A3081" t="s">
        <v>2516</v>
      </c>
      <c r="B3081" t="s">
        <v>314</v>
      </c>
      <c r="C3081" t="s">
        <v>315</v>
      </c>
      <c r="D3081" t="s">
        <v>109</v>
      </c>
      <c r="E3081" t="s">
        <v>103</v>
      </c>
      <c r="F3081">
        <v>40700</v>
      </c>
      <c r="G3081" t="s">
        <v>784</v>
      </c>
      <c r="I3081" t="s">
        <v>317</v>
      </c>
      <c r="J3081">
        <v>2026</v>
      </c>
      <c r="K3081">
        <v>5</v>
      </c>
      <c r="L3081" t="s">
        <v>95</v>
      </c>
      <c r="M3081">
        <v>-388113.46476378402</v>
      </c>
      <c r="N3081">
        <v>1</v>
      </c>
      <c r="O3081">
        <v>-388113.46476378402</v>
      </c>
      <c r="P3081" t="s">
        <v>96</v>
      </c>
      <c r="Q3081" t="s">
        <v>97</v>
      </c>
    </row>
    <row r="3082" spans="1:17" hidden="1">
      <c r="A3082" t="s">
        <v>2516</v>
      </c>
      <c r="B3082" t="s">
        <v>314</v>
      </c>
      <c r="C3082" t="s">
        <v>315</v>
      </c>
      <c r="D3082" t="s">
        <v>109</v>
      </c>
      <c r="E3082" t="s">
        <v>92</v>
      </c>
      <c r="F3082">
        <v>40700</v>
      </c>
      <c r="G3082" t="s">
        <v>784</v>
      </c>
      <c r="I3082" t="s">
        <v>317</v>
      </c>
      <c r="J3082">
        <v>2026</v>
      </c>
      <c r="K3082">
        <v>5</v>
      </c>
      <c r="L3082" t="s">
        <v>95</v>
      </c>
      <c r="M3082">
        <v>-147607.56233467901</v>
      </c>
      <c r="N3082">
        <v>1</v>
      </c>
      <c r="O3082">
        <v>-147607.56233467901</v>
      </c>
      <c r="P3082" t="s">
        <v>96</v>
      </c>
      <c r="Q3082" t="s">
        <v>97</v>
      </c>
    </row>
    <row r="3083" spans="1:17" hidden="1">
      <c r="A3083" t="s">
        <v>2516</v>
      </c>
      <c r="B3083" t="s">
        <v>314</v>
      </c>
      <c r="C3083" t="s">
        <v>315</v>
      </c>
      <c r="D3083" t="s">
        <v>109</v>
      </c>
      <c r="E3083" t="s">
        <v>103</v>
      </c>
      <c r="F3083">
        <v>40700</v>
      </c>
      <c r="G3083" t="s">
        <v>784</v>
      </c>
      <c r="I3083" t="s">
        <v>318</v>
      </c>
      <c r="J3083">
        <v>2026</v>
      </c>
      <c r="K3083">
        <v>5</v>
      </c>
      <c r="L3083" t="s">
        <v>95</v>
      </c>
      <c r="M3083">
        <v>-1400513.0194556599</v>
      </c>
      <c r="N3083">
        <v>1</v>
      </c>
      <c r="O3083">
        <v>-1400513.0194556599</v>
      </c>
      <c r="P3083" t="s">
        <v>96</v>
      </c>
      <c r="Q3083" t="s">
        <v>97</v>
      </c>
    </row>
    <row r="3084" spans="1:17" hidden="1">
      <c r="A3084" t="s">
        <v>2516</v>
      </c>
      <c r="B3084" t="s">
        <v>314</v>
      </c>
      <c r="C3084" t="s">
        <v>315</v>
      </c>
      <c r="D3084" t="s">
        <v>109</v>
      </c>
      <c r="E3084" t="s">
        <v>102</v>
      </c>
      <c r="F3084">
        <v>40700</v>
      </c>
      <c r="G3084" t="s">
        <v>784</v>
      </c>
      <c r="I3084" t="s">
        <v>319</v>
      </c>
      <c r="J3084">
        <v>2026</v>
      </c>
      <c r="K3084">
        <v>5</v>
      </c>
      <c r="L3084" t="s">
        <v>95</v>
      </c>
      <c r="M3084">
        <v>0</v>
      </c>
      <c r="N3084">
        <v>1</v>
      </c>
      <c r="O3084">
        <v>0</v>
      </c>
      <c r="P3084" t="s">
        <v>96</v>
      </c>
      <c r="Q3084" t="s">
        <v>97</v>
      </c>
    </row>
    <row r="3085" spans="1:17" hidden="1">
      <c r="A3085" t="s">
        <v>2516</v>
      </c>
      <c r="B3085" t="s">
        <v>314</v>
      </c>
      <c r="C3085" t="s">
        <v>315</v>
      </c>
      <c r="D3085" t="s">
        <v>109</v>
      </c>
      <c r="E3085" t="s">
        <v>103</v>
      </c>
      <c r="F3085">
        <v>40700</v>
      </c>
      <c r="G3085" t="s">
        <v>784</v>
      </c>
      <c r="I3085" t="s">
        <v>320</v>
      </c>
      <c r="J3085">
        <v>2026</v>
      </c>
      <c r="K3085">
        <v>5</v>
      </c>
      <c r="L3085" t="s">
        <v>95</v>
      </c>
      <c r="M3085">
        <v>333351.19758003682</v>
      </c>
      <c r="N3085">
        <v>1</v>
      </c>
      <c r="O3085">
        <v>333351.19758003682</v>
      </c>
      <c r="P3085" t="s">
        <v>96</v>
      </c>
      <c r="Q3085" t="s">
        <v>97</v>
      </c>
    </row>
    <row r="3086" spans="1:17" hidden="1">
      <c r="A3086" t="s">
        <v>2516</v>
      </c>
      <c r="B3086" t="s">
        <v>314</v>
      </c>
      <c r="C3086" t="s">
        <v>315</v>
      </c>
      <c r="D3086" t="s">
        <v>109</v>
      </c>
      <c r="E3086" t="s">
        <v>92</v>
      </c>
      <c r="F3086">
        <v>40700</v>
      </c>
      <c r="G3086" t="s">
        <v>784</v>
      </c>
      <c r="I3086" t="s">
        <v>320</v>
      </c>
      <c r="J3086">
        <v>2026</v>
      </c>
      <c r="K3086">
        <v>5</v>
      </c>
      <c r="L3086" t="s">
        <v>95</v>
      </c>
      <c r="M3086">
        <v>150775.71961162661</v>
      </c>
      <c r="N3086">
        <v>1</v>
      </c>
      <c r="O3086">
        <v>150775.71961162661</v>
      </c>
      <c r="P3086" t="s">
        <v>96</v>
      </c>
      <c r="Q3086" t="s">
        <v>97</v>
      </c>
    </row>
    <row r="3087" spans="1:17" hidden="1">
      <c r="A3087" t="s">
        <v>2516</v>
      </c>
      <c r="B3087" t="s">
        <v>314</v>
      </c>
      <c r="C3087" t="s">
        <v>315</v>
      </c>
      <c r="D3087" t="s">
        <v>109</v>
      </c>
      <c r="E3087" t="s">
        <v>103</v>
      </c>
      <c r="F3087">
        <v>40700</v>
      </c>
      <c r="G3087" t="s">
        <v>784</v>
      </c>
      <c r="I3087" t="s">
        <v>321</v>
      </c>
      <c r="J3087">
        <v>2026</v>
      </c>
      <c r="K3087">
        <v>5</v>
      </c>
      <c r="L3087" t="s">
        <v>95</v>
      </c>
      <c r="M3087">
        <v>1379027.7183508959</v>
      </c>
      <c r="N3087">
        <v>1</v>
      </c>
      <c r="O3087">
        <v>1379027.7183508959</v>
      </c>
      <c r="P3087" t="s">
        <v>96</v>
      </c>
      <c r="Q3087" t="s">
        <v>97</v>
      </c>
    </row>
    <row r="3088" spans="1:17" hidden="1">
      <c r="A3088" t="s">
        <v>2516</v>
      </c>
      <c r="B3088" t="s">
        <v>314</v>
      </c>
      <c r="C3088" t="s">
        <v>315</v>
      </c>
      <c r="D3088" t="s">
        <v>109</v>
      </c>
      <c r="E3088" t="s">
        <v>106</v>
      </c>
      <c r="F3088">
        <v>40700</v>
      </c>
      <c r="G3088" t="s">
        <v>784</v>
      </c>
      <c r="I3088" t="s">
        <v>322</v>
      </c>
      <c r="J3088">
        <v>2026</v>
      </c>
      <c r="K3088">
        <v>5</v>
      </c>
      <c r="L3088" t="s">
        <v>95</v>
      </c>
      <c r="M3088">
        <v>0</v>
      </c>
      <c r="N3088">
        <v>1</v>
      </c>
      <c r="O3088">
        <v>0</v>
      </c>
      <c r="P3088" t="s">
        <v>96</v>
      </c>
      <c r="Q3088" t="s">
        <v>97</v>
      </c>
    </row>
    <row r="3089" spans="1:17" hidden="1">
      <c r="A3089" t="s">
        <v>2295</v>
      </c>
      <c r="B3089" t="s">
        <v>314</v>
      </c>
      <c r="C3089" t="s">
        <v>314</v>
      </c>
      <c r="D3089" t="s">
        <v>109</v>
      </c>
      <c r="E3089" t="s">
        <v>106</v>
      </c>
      <c r="F3089">
        <v>40700</v>
      </c>
      <c r="G3089" t="s">
        <v>784</v>
      </c>
      <c r="I3089" t="s">
        <v>323</v>
      </c>
      <c r="J3089">
        <v>2026</v>
      </c>
      <c r="K3089">
        <v>5</v>
      </c>
      <c r="L3089" t="s">
        <v>95</v>
      </c>
      <c r="M3089">
        <v>0</v>
      </c>
      <c r="N3089">
        <v>1</v>
      </c>
      <c r="O3089">
        <v>0</v>
      </c>
      <c r="P3089" t="s">
        <v>96</v>
      </c>
    </row>
    <row r="3090" spans="1:17" hidden="1">
      <c r="A3090" t="s">
        <v>2295</v>
      </c>
      <c r="B3090" t="s">
        <v>314</v>
      </c>
      <c r="C3090" t="s">
        <v>314</v>
      </c>
      <c r="D3090" t="s">
        <v>109</v>
      </c>
      <c r="E3090" t="s">
        <v>92</v>
      </c>
      <c r="F3090">
        <v>40700</v>
      </c>
      <c r="G3090" t="s">
        <v>784</v>
      </c>
      <c r="I3090" t="s">
        <v>324</v>
      </c>
      <c r="J3090">
        <v>2026</v>
      </c>
      <c r="K3090">
        <v>5</v>
      </c>
      <c r="L3090" t="s">
        <v>95</v>
      </c>
      <c r="M3090">
        <v>0</v>
      </c>
      <c r="N3090">
        <v>1</v>
      </c>
      <c r="O3090">
        <v>0</v>
      </c>
      <c r="P3090" t="s">
        <v>96</v>
      </c>
    </row>
    <row r="3091" spans="1:17" hidden="1">
      <c r="A3091" t="s">
        <v>2295</v>
      </c>
      <c r="B3091" t="s">
        <v>314</v>
      </c>
      <c r="C3091" t="s">
        <v>314</v>
      </c>
      <c r="D3091" t="s">
        <v>109</v>
      </c>
      <c r="E3091" t="s">
        <v>103</v>
      </c>
      <c r="F3091">
        <v>40700</v>
      </c>
      <c r="G3091" t="s">
        <v>784</v>
      </c>
      <c r="I3091" t="s">
        <v>325</v>
      </c>
      <c r="J3091">
        <v>2026</v>
      </c>
      <c r="K3091">
        <v>5</v>
      </c>
      <c r="L3091" t="s">
        <v>95</v>
      </c>
      <c r="M3091">
        <v>0</v>
      </c>
      <c r="N3091">
        <v>1</v>
      </c>
      <c r="O3091">
        <v>0</v>
      </c>
      <c r="P3091" t="s">
        <v>96</v>
      </c>
      <c r="Q3091">
        <v>1</v>
      </c>
    </row>
    <row r="3092" spans="1:17" hidden="1">
      <c r="A3092" t="s">
        <v>2295</v>
      </c>
      <c r="B3092" t="s">
        <v>314</v>
      </c>
      <c r="C3092" t="s">
        <v>314</v>
      </c>
      <c r="D3092" t="s">
        <v>109</v>
      </c>
      <c r="E3092" t="s">
        <v>106</v>
      </c>
      <c r="F3092">
        <v>40700</v>
      </c>
      <c r="G3092" t="s">
        <v>784</v>
      </c>
      <c r="I3092" t="s">
        <v>323</v>
      </c>
      <c r="J3092">
        <v>2026</v>
      </c>
      <c r="K3092">
        <v>5</v>
      </c>
      <c r="L3092" t="s">
        <v>95</v>
      </c>
      <c r="M3092">
        <v>0</v>
      </c>
      <c r="N3092">
        <v>1</v>
      </c>
      <c r="O3092">
        <v>0</v>
      </c>
      <c r="P3092" t="s">
        <v>96</v>
      </c>
    </row>
    <row r="3093" spans="1:17" hidden="1">
      <c r="A3093" t="s">
        <v>2295</v>
      </c>
      <c r="B3093" t="s">
        <v>314</v>
      </c>
      <c r="C3093" t="s">
        <v>314</v>
      </c>
      <c r="D3093" t="s">
        <v>109</v>
      </c>
      <c r="E3093" t="s">
        <v>92</v>
      </c>
      <c r="F3093">
        <v>40700</v>
      </c>
      <c r="G3093" t="s">
        <v>784</v>
      </c>
      <c r="I3093" t="s">
        <v>324</v>
      </c>
      <c r="J3093">
        <v>2026</v>
      </c>
      <c r="K3093">
        <v>5</v>
      </c>
      <c r="L3093" t="s">
        <v>95</v>
      </c>
      <c r="M3093">
        <v>0</v>
      </c>
      <c r="N3093">
        <v>1</v>
      </c>
      <c r="O3093">
        <v>0</v>
      </c>
      <c r="P3093" t="s">
        <v>96</v>
      </c>
    </row>
    <row r="3094" spans="1:17" hidden="1">
      <c r="A3094" t="s">
        <v>2295</v>
      </c>
      <c r="B3094" t="s">
        <v>314</v>
      </c>
      <c r="C3094" t="s">
        <v>314</v>
      </c>
      <c r="D3094" t="s">
        <v>109</v>
      </c>
      <c r="E3094" t="s">
        <v>103</v>
      </c>
      <c r="F3094">
        <v>40700</v>
      </c>
      <c r="G3094" t="s">
        <v>784</v>
      </c>
      <c r="I3094" t="s">
        <v>325</v>
      </c>
      <c r="J3094">
        <v>2026</v>
      </c>
      <c r="K3094">
        <v>5</v>
      </c>
      <c r="L3094" t="s">
        <v>95</v>
      </c>
      <c r="M3094">
        <v>0</v>
      </c>
      <c r="N3094">
        <v>1</v>
      </c>
      <c r="O3094">
        <v>0</v>
      </c>
      <c r="P3094" t="s">
        <v>96</v>
      </c>
      <c r="Q3094">
        <v>1</v>
      </c>
    </row>
    <row r="3095" spans="1:17" hidden="1">
      <c r="A3095" t="s">
        <v>2295</v>
      </c>
      <c r="B3095" t="s">
        <v>314</v>
      </c>
      <c r="C3095" t="s">
        <v>314</v>
      </c>
      <c r="D3095" t="s">
        <v>109</v>
      </c>
      <c r="E3095" t="s">
        <v>92</v>
      </c>
      <c r="F3095">
        <v>40700</v>
      </c>
      <c r="G3095" t="s">
        <v>784</v>
      </c>
      <c r="I3095" t="s">
        <v>324</v>
      </c>
      <c r="J3095">
        <v>2026</v>
      </c>
      <c r="K3095">
        <v>5</v>
      </c>
      <c r="L3095" t="s">
        <v>95</v>
      </c>
      <c r="M3095">
        <v>0</v>
      </c>
      <c r="N3095">
        <v>1</v>
      </c>
      <c r="O3095">
        <v>0</v>
      </c>
      <c r="P3095" t="s">
        <v>96</v>
      </c>
    </row>
    <row r="3096" spans="1:17" hidden="1">
      <c r="A3096" t="s">
        <v>2295</v>
      </c>
      <c r="B3096" t="s">
        <v>314</v>
      </c>
      <c r="C3096" t="s">
        <v>314</v>
      </c>
      <c r="D3096" t="s">
        <v>109</v>
      </c>
      <c r="E3096" t="s">
        <v>104</v>
      </c>
      <c r="F3096">
        <v>40700</v>
      </c>
      <c r="G3096" t="s">
        <v>784</v>
      </c>
      <c r="I3096" t="s">
        <v>326</v>
      </c>
      <c r="J3096">
        <v>2026</v>
      </c>
      <c r="K3096">
        <v>5</v>
      </c>
      <c r="L3096" t="s">
        <v>95</v>
      </c>
      <c r="M3096">
        <v>338.53303440001037</v>
      </c>
      <c r="N3096">
        <v>1</v>
      </c>
      <c r="O3096">
        <v>338.53303440001037</v>
      </c>
      <c r="P3096" t="s">
        <v>96</v>
      </c>
      <c r="Q3096" t="s">
        <v>97</v>
      </c>
    </row>
    <row r="3097" spans="1:17" hidden="1">
      <c r="A3097" t="s">
        <v>2295</v>
      </c>
      <c r="B3097" t="s">
        <v>314</v>
      </c>
      <c r="C3097" t="s">
        <v>314</v>
      </c>
      <c r="D3097" t="s">
        <v>109</v>
      </c>
      <c r="E3097" t="s">
        <v>106</v>
      </c>
      <c r="F3097">
        <v>40700</v>
      </c>
      <c r="G3097" t="s">
        <v>784</v>
      </c>
      <c r="I3097" t="s">
        <v>326</v>
      </c>
      <c r="J3097">
        <v>2026</v>
      </c>
      <c r="K3097">
        <v>5</v>
      </c>
      <c r="L3097" t="s">
        <v>95</v>
      </c>
      <c r="M3097">
        <v>24826.979455243796</v>
      </c>
      <c r="N3097">
        <v>1</v>
      </c>
      <c r="O3097">
        <v>24826.979455243796</v>
      </c>
      <c r="P3097" t="s">
        <v>96</v>
      </c>
      <c r="Q3097" t="s">
        <v>97</v>
      </c>
    </row>
    <row r="3098" spans="1:17" hidden="1">
      <c r="A3098" t="s">
        <v>2295</v>
      </c>
      <c r="B3098" t="s">
        <v>314</v>
      </c>
      <c r="C3098" t="s">
        <v>314</v>
      </c>
      <c r="D3098" t="s">
        <v>109</v>
      </c>
      <c r="E3098" t="s">
        <v>92</v>
      </c>
      <c r="F3098">
        <v>40700</v>
      </c>
      <c r="G3098" t="s">
        <v>784</v>
      </c>
      <c r="I3098" t="s">
        <v>326</v>
      </c>
      <c r="J3098">
        <v>2026</v>
      </c>
      <c r="K3098">
        <v>5</v>
      </c>
      <c r="L3098" t="s">
        <v>95</v>
      </c>
      <c r="M3098">
        <v>35073.88169687544</v>
      </c>
      <c r="N3098">
        <v>1</v>
      </c>
      <c r="O3098">
        <v>35073.88169687544</v>
      </c>
      <c r="P3098" t="s">
        <v>96</v>
      </c>
      <c r="Q3098" t="s">
        <v>97</v>
      </c>
    </row>
    <row r="3099" spans="1:17" hidden="1">
      <c r="A3099" t="s">
        <v>2295</v>
      </c>
      <c r="B3099" t="s">
        <v>314</v>
      </c>
      <c r="C3099" t="s">
        <v>314</v>
      </c>
      <c r="D3099" t="s">
        <v>109</v>
      </c>
      <c r="E3099" t="s">
        <v>102</v>
      </c>
      <c r="F3099">
        <v>40700</v>
      </c>
      <c r="G3099" t="s">
        <v>784</v>
      </c>
      <c r="I3099" t="s">
        <v>326</v>
      </c>
      <c r="J3099">
        <v>2026</v>
      </c>
      <c r="K3099">
        <v>5</v>
      </c>
      <c r="L3099" t="s">
        <v>95</v>
      </c>
      <c r="M3099">
        <v>-31448.280645189574</v>
      </c>
      <c r="N3099">
        <v>1</v>
      </c>
      <c r="O3099">
        <v>-31448.280645189574</v>
      </c>
      <c r="P3099" t="s">
        <v>96</v>
      </c>
      <c r="Q3099" t="s">
        <v>97</v>
      </c>
    </row>
    <row r="3100" spans="1:17" hidden="1">
      <c r="A3100" t="s">
        <v>2295</v>
      </c>
      <c r="B3100" t="s">
        <v>314</v>
      </c>
      <c r="C3100" t="s">
        <v>314</v>
      </c>
      <c r="D3100" t="s">
        <v>109</v>
      </c>
      <c r="E3100" t="s">
        <v>103</v>
      </c>
      <c r="F3100">
        <v>40700</v>
      </c>
      <c r="G3100" t="s">
        <v>784</v>
      </c>
      <c r="I3100" t="s">
        <v>326</v>
      </c>
      <c r="J3100">
        <v>2026</v>
      </c>
      <c r="K3100">
        <v>5</v>
      </c>
      <c r="L3100" t="s">
        <v>95</v>
      </c>
      <c r="M3100">
        <v>35895.805229500169</v>
      </c>
      <c r="N3100">
        <v>1</v>
      </c>
      <c r="O3100">
        <v>35895.805229500169</v>
      </c>
      <c r="P3100" t="s">
        <v>96</v>
      </c>
      <c r="Q3100" t="s">
        <v>97</v>
      </c>
    </row>
    <row r="3101" spans="1:17" hidden="1">
      <c r="A3101" t="s">
        <v>2295</v>
      </c>
      <c r="B3101" t="s">
        <v>314</v>
      </c>
      <c r="C3101" t="s">
        <v>314</v>
      </c>
      <c r="D3101" t="s">
        <v>109</v>
      </c>
      <c r="E3101" t="s">
        <v>105</v>
      </c>
      <c r="F3101">
        <v>40700</v>
      </c>
      <c r="G3101" t="s">
        <v>784</v>
      </c>
      <c r="I3101" t="s">
        <v>326</v>
      </c>
      <c r="J3101">
        <v>2026</v>
      </c>
      <c r="K3101">
        <v>5</v>
      </c>
      <c r="L3101" t="s">
        <v>95</v>
      </c>
      <c r="M3101">
        <v>2447.4262324700831</v>
      </c>
      <c r="N3101">
        <v>1</v>
      </c>
      <c r="O3101">
        <v>2447.4262324700831</v>
      </c>
      <c r="P3101" t="s">
        <v>96</v>
      </c>
      <c r="Q3101" t="s">
        <v>97</v>
      </c>
    </row>
    <row r="3102" spans="1:17" hidden="1">
      <c r="A3102" t="s">
        <v>2295</v>
      </c>
      <c r="B3102" t="s">
        <v>314</v>
      </c>
      <c r="C3102" t="s">
        <v>314</v>
      </c>
      <c r="D3102" t="s">
        <v>109</v>
      </c>
      <c r="E3102" t="s">
        <v>92</v>
      </c>
      <c r="F3102">
        <v>40700</v>
      </c>
      <c r="G3102" t="s">
        <v>784</v>
      </c>
      <c r="I3102" t="s">
        <v>326</v>
      </c>
      <c r="J3102">
        <v>2026</v>
      </c>
      <c r="K3102">
        <v>5</v>
      </c>
      <c r="L3102" t="s">
        <v>95</v>
      </c>
      <c r="M3102">
        <v>471.3970261765644</v>
      </c>
      <c r="N3102">
        <v>1</v>
      </c>
      <c r="O3102">
        <v>471.3970261765644</v>
      </c>
      <c r="P3102" t="s">
        <v>96</v>
      </c>
      <c r="Q3102" t="s">
        <v>97</v>
      </c>
    </row>
    <row r="3103" spans="1:17" hidden="1">
      <c r="A3103" t="s">
        <v>2295</v>
      </c>
      <c r="B3103" t="s">
        <v>314</v>
      </c>
      <c r="C3103" t="s">
        <v>314</v>
      </c>
      <c r="D3103" t="s">
        <v>109</v>
      </c>
      <c r="E3103" t="s">
        <v>102</v>
      </c>
      <c r="F3103">
        <v>40700</v>
      </c>
      <c r="G3103" t="s">
        <v>784</v>
      </c>
      <c r="I3103" t="s">
        <v>326</v>
      </c>
      <c r="J3103">
        <v>2026</v>
      </c>
      <c r="K3103">
        <v>5</v>
      </c>
      <c r="L3103" t="s">
        <v>95</v>
      </c>
      <c r="M3103">
        <v>-57.91411560040433</v>
      </c>
      <c r="N3103">
        <v>1</v>
      </c>
      <c r="O3103">
        <v>-57.91411560040433</v>
      </c>
      <c r="P3103" t="s">
        <v>96</v>
      </c>
      <c r="Q3103" t="s">
        <v>97</v>
      </c>
    </row>
    <row r="3104" spans="1:17" hidden="1">
      <c r="A3104" t="s">
        <v>2295</v>
      </c>
      <c r="B3104" t="s">
        <v>314</v>
      </c>
      <c r="C3104" t="s">
        <v>314</v>
      </c>
      <c r="D3104" t="s">
        <v>109</v>
      </c>
      <c r="E3104" t="s">
        <v>103</v>
      </c>
      <c r="F3104">
        <v>40700</v>
      </c>
      <c r="G3104" t="s">
        <v>784</v>
      </c>
      <c r="I3104" t="s">
        <v>326</v>
      </c>
      <c r="J3104">
        <v>2026</v>
      </c>
      <c r="K3104">
        <v>5</v>
      </c>
      <c r="L3104" t="s">
        <v>95</v>
      </c>
      <c r="M3104">
        <v>1647.487059010542</v>
      </c>
      <c r="N3104">
        <v>1</v>
      </c>
      <c r="O3104">
        <v>1647.487059010542</v>
      </c>
      <c r="P3104" t="s">
        <v>96</v>
      </c>
      <c r="Q3104" t="s">
        <v>97</v>
      </c>
    </row>
    <row r="3105" spans="1:17" hidden="1">
      <c r="A3105" t="s">
        <v>2295</v>
      </c>
      <c r="B3105" t="s">
        <v>314</v>
      </c>
      <c r="C3105" t="s">
        <v>314</v>
      </c>
      <c r="D3105" t="s">
        <v>109</v>
      </c>
      <c r="E3105" t="s">
        <v>104</v>
      </c>
      <c r="F3105">
        <v>40700</v>
      </c>
      <c r="G3105" t="s">
        <v>784</v>
      </c>
      <c r="I3105" t="s">
        <v>326</v>
      </c>
      <c r="J3105">
        <v>2026</v>
      </c>
      <c r="K3105">
        <v>5</v>
      </c>
      <c r="L3105" t="s">
        <v>95</v>
      </c>
      <c r="M3105">
        <v>0.74496559999533929</v>
      </c>
      <c r="N3105">
        <v>1</v>
      </c>
      <c r="O3105">
        <v>0.74496559999533929</v>
      </c>
      <c r="P3105" t="s">
        <v>96</v>
      </c>
      <c r="Q3105" t="s">
        <v>97</v>
      </c>
    </row>
    <row r="3106" spans="1:17" hidden="1">
      <c r="A3106" t="s">
        <v>2295</v>
      </c>
      <c r="B3106" t="s">
        <v>314</v>
      </c>
      <c r="C3106" t="s">
        <v>314</v>
      </c>
      <c r="D3106" t="s">
        <v>109</v>
      </c>
      <c r="E3106" t="s">
        <v>105</v>
      </c>
      <c r="F3106">
        <v>40700</v>
      </c>
      <c r="G3106" t="s">
        <v>784</v>
      </c>
      <c r="I3106" t="s">
        <v>326</v>
      </c>
      <c r="J3106">
        <v>2026</v>
      </c>
      <c r="K3106">
        <v>5</v>
      </c>
      <c r="L3106" t="s">
        <v>95</v>
      </c>
      <c r="M3106">
        <v>-1340.931832470058</v>
      </c>
      <c r="N3106">
        <v>1</v>
      </c>
      <c r="O3106">
        <v>-1340.931832470058</v>
      </c>
      <c r="P3106" t="s">
        <v>96</v>
      </c>
      <c r="Q3106" t="s">
        <v>97</v>
      </c>
    </row>
    <row r="3107" spans="1:17" hidden="1">
      <c r="A3107" t="s">
        <v>2295</v>
      </c>
      <c r="B3107" t="s">
        <v>314</v>
      </c>
      <c r="C3107" t="s">
        <v>314</v>
      </c>
      <c r="D3107" t="s">
        <v>109</v>
      </c>
      <c r="E3107" t="s">
        <v>106</v>
      </c>
      <c r="F3107">
        <v>40700</v>
      </c>
      <c r="G3107" t="s">
        <v>784</v>
      </c>
      <c r="I3107" t="s">
        <v>326</v>
      </c>
      <c r="J3107">
        <v>2026</v>
      </c>
      <c r="K3107">
        <v>5</v>
      </c>
      <c r="L3107" t="s">
        <v>95</v>
      </c>
      <c r="M3107">
        <v>448.40059475495946</v>
      </c>
      <c r="N3107">
        <v>1</v>
      </c>
      <c r="O3107">
        <v>448.40059475495946</v>
      </c>
      <c r="P3107" t="s">
        <v>96</v>
      </c>
      <c r="Q3107" t="s">
        <v>97</v>
      </c>
    </row>
    <row r="3108" spans="1:17" hidden="1">
      <c r="A3108" t="s">
        <v>2295</v>
      </c>
      <c r="B3108" t="s">
        <v>330</v>
      </c>
      <c r="C3108" t="s">
        <v>331</v>
      </c>
      <c r="D3108" t="s">
        <v>332</v>
      </c>
      <c r="E3108" t="s">
        <v>102</v>
      </c>
      <c r="F3108">
        <v>40700</v>
      </c>
      <c r="G3108" t="s">
        <v>784</v>
      </c>
      <c r="I3108" t="s">
        <v>273</v>
      </c>
      <c r="J3108">
        <v>2026</v>
      </c>
      <c r="K3108">
        <v>5</v>
      </c>
      <c r="L3108" t="s">
        <v>95</v>
      </c>
      <c r="M3108">
        <v>-11829.374750880002</v>
      </c>
      <c r="N3108">
        <v>1</v>
      </c>
      <c r="O3108">
        <v>-11829.374750880002</v>
      </c>
      <c r="P3108" t="s">
        <v>334</v>
      </c>
      <c r="Q3108" t="s">
        <v>97</v>
      </c>
    </row>
    <row r="3109" spans="1:17" hidden="1">
      <c r="A3109" t="s">
        <v>2461</v>
      </c>
      <c r="B3109" t="s">
        <v>335</v>
      </c>
      <c r="C3109" t="s">
        <v>336</v>
      </c>
      <c r="D3109" t="s">
        <v>332</v>
      </c>
      <c r="E3109" t="s">
        <v>102</v>
      </c>
      <c r="F3109">
        <v>40700</v>
      </c>
      <c r="G3109" t="s">
        <v>784</v>
      </c>
      <c r="I3109" t="s">
        <v>273</v>
      </c>
      <c r="J3109">
        <v>2026</v>
      </c>
      <c r="K3109">
        <v>5</v>
      </c>
      <c r="L3109" t="s">
        <v>95</v>
      </c>
      <c r="M3109">
        <v>-51624.854833680001</v>
      </c>
      <c r="N3109">
        <v>1</v>
      </c>
      <c r="O3109">
        <v>-51624.854833680001</v>
      </c>
      <c r="P3109" t="s">
        <v>334</v>
      </c>
      <c r="Q3109" t="s">
        <v>97</v>
      </c>
    </row>
    <row r="3110" spans="1:17" hidden="1">
      <c r="A3110" t="s">
        <v>2530</v>
      </c>
      <c r="B3110" t="s">
        <v>337</v>
      </c>
      <c r="C3110" t="s">
        <v>270</v>
      </c>
      <c r="D3110" t="s">
        <v>332</v>
      </c>
      <c r="E3110" t="s">
        <v>102</v>
      </c>
      <c r="F3110">
        <v>40700</v>
      </c>
      <c r="G3110" t="s">
        <v>784</v>
      </c>
      <c r="I3110" t="s">
        <v>273</v>
      </c>
      <c r="J3110">
        <v>2026</v>
      </c>
      <c r="K3110">
        <v>5</v>
      </c>
      <c r="L3110" t="s">
        <v>95</v>
      </c>
      <c r="M3110">
        <v>-3111.4067169600003</v>
      </c>
      <c r="N3110">
        <v>1</v>
      </c>
      <c r="O3110">
        <v>-3111.4067169600003</v>
      </c>
      <c r="P3110" t="s">
        <v>334</v>
      </c>
      <c r="Q3110" t="s">
        <v>97</v>
      </c>
    </row>
    <row r="3111" spans="1:17" hidden="1">
      <c r="A3111" t="s">
        <v>2530</v>
      </c>
      <c r="B3111" t="s">
        <v>338</v>
      </c>
      <c r="C3111" t="s">
        <v>270</v>
      </c>
      <c r="D3111" t="s">
        <v>332</v>
      </c>
      <c r="E3111" t="s">
        <v>102</v>
      </c>
      <c r="F3111">
        <v>40700</v>
      </c>
      <c r="G3111" t="s">
        <v>784</v>
      </c>
      <c r="I3111" t="s">
        <v>273</v>
      </c>
      <c r="J3111">
        <v>2026</v>
      </c>
      <c r="K3111">
        <v>5</v>
      </c>
      <c r="L3111" t="s">
        <v>95</v>
      </c>
      <c r="M3111">
        <v>-2251.0130716799999</v>
      </c>
      <c r="N3111">
        <v>1</v>
      </c>
      <c r="O3111">
        <v>-2251.0130716799999</v>
      </c>
      <c r="P3111" t="s">
        <v>334</v>
      </c>
      <c r="Q3111" t="s">
        <v>97</v>
      </c>
    </row>
    <row r="3112" spans="1:17" hidden="1">
      <c r="A3112" t="s">
        <v>2530</v>
      </c>
      <c r="B3112" t="s">
        <v>277</v>
      </c>
      <c r="C3112" t="s">
        <v>270</v>
      </c>
      <c r="D3112" t="s">
        <v>332</v>
      </c>
      <c r="E3112" t="s">
        <v>102</v>
      </c>
      <c r="F3112">
        <v>40700</v>
      </c>
      <c r="G3112" t="s">
        <v>784</v>
      </c>
      <c r="I3112" t="s">
        <v>273</v>
      </c>
      <c r="J3112">
        <v>2026</v>
      </c>
      <c r="K3112">
        <v>5</v>
      </c>
      <c r="L3112" t="s">
        <v>95</v>
      </c>
      <c r="M3112">
        <v>-411.37841087999999</v>
      </c>
      <c r="N3112">
        <v>1</v>
      </c>
      <c r="O3112">
        <v>-411.37841087999999</v>
      </c>
      <c r="P3112" t="s">
        <v>334</v>
      </c>
      <c r="Q3112" t="s">
        <v>97</v>
      </c>
    </row>
    <row r="3113" spans="1:17" hidden="1">
      <c r="A3113" t="s">
        <v>2305</v>
      </c>
      <c r="B3113" t="s">
        <v>339</v>
      </c>
      <c r="C3113" t="s">
        <v>108</v>
      </c>
      <c r="D3113" t="s">
        <v>332</v>
      </c>
      <c r="E3113" t="s">
        <v>102</v>
      </c>
      <c r="F3113">
        <v>40700</v>
      </c>
      <c r="G3113" t="s">
        <v>784</v>
      </c>
      <c r="I3113" t="s">
        <v>273</v>
      </c>
      <c r="J3113">
        <v>2026</v>
      </c>
      <c r="K3113">
        <v>5</v>
      </c>
      <c r="L3113" t="s">
        <v>95</v>
      </c>
      <c r="M3113">
        <v>-4020.2542137600003</v>
      </c>
      <c r="N3113">
        <v>1</v>
      </c>
      <c r="O3113">
        <v>-4020.2542137600003</v>
      </c>
      <c r="P3113" t="s">
        <v>334</v>
      </c>
      <c r="Q3113" t="s">
        <v>97</v>
      </c>
    </row>
    <row r="3114" spans="1:17" hidden="1">
      <c r="A3114" t="s">
        <v>2305</v>
      </c>
      <c r="B3114" t="s">
        <v>340</v>
      </c>
      <c r="C3114" t="s">
        <v>108</v>
      </c>
      <c r="D3114" t="s">
        <v>332</v>
      </c>
      <c r="E3114" t="s">
        <v>102</v>
      </c>
      <c r="F3114">
        <v>40700</v>
      </c>
      <c r="G3114" t="s">
        <v>784</v>
      </c>
      <c r="I3114" t="s">
        <v>273</v>
      </c>
      <c r="J3114">
        <v>2026</v>
      </c>
      <c r="K3114">
        <v>5</v>
      </c>
      <c r="L3114" t="s">
        <v>95</v>
      </c>
      <c r="M3114">
        <v>-167.03421408000003</v>
      </c>
      <c r="N3114">
        <v>1</v>
      </c>
      <c r="O3114">
        <v>-167.03421408000003</v>
      </c>
      <c r="P3114" t="s">
        <v>334</v>
      </c>
      <c r="Q3114" t="s">
        <v>97</v>
      </c>
    </row>
    <row r="3115" spans="1:17" hidden="1">
      <c r="A3115" t="s">
        <v>2530</v>
      </c>
      <c r="B3115" t="s">
        <v>341</v>
      </c>
      <c r="C3115" t="s">
        <v>270</v>
      </c>
      <c r="D3115" t="s">
        <v>332</v>
      </c>
      <c r="E3115" t="s">
        <v>102</v>
      </c>
      <c r="F3115">
        <v>40700</v>
      </c>
      <c r="G3115" t="s">
        <v>784</v>
      </c>
      <c r="I3115" t="s">
        <v>273</v>
      </c>
      <c r="J3115">
        <v>2026</v>
      </c>
      <c r="K3115">
        <v>5</v>
      </c>
      <c r="L3115" t="s">
        <v>95</v>
      </c>
      <c r="M3115">
        <v>-71332.259817600003</v>
      </c>
      <c r="N3115">
        <v>1</v>
      </c>
      <c r="O3115">
        <v>-71332.259817600003</v>
      </c>
      <c r="P3115" t="s">
        <v>334</v>
      </c>
      <c r="Q3115" t="s">
        <v>97</v>
      </c>
    </row>
    <row r="3116" spans="1:17" hidden="1">
      <c r="A3116" t="s">
        <v>2530</v>
      </c>
      <c r="B3116" t="s">
        <v>342</v>
      </c>
      <c r="C3116" t="s">
        <v>270</v>
      </c>
      <c r="D3116" t="s">
        <v>332</v>
      </c>
      <c r="E3116" t="s">
        <v>102</v>
      </c>
      <c r="F3116">
        <v>40700</v>
      </c>
      <c r="G3116" t="s">
        <v>784</v>
      </c>
      <c r="I3116" t="s">
        <v>273</v>
      </c>
      <c r="J3116">
        <v>2026</v>
      </c>
      <c r="K3116">
        <v>5</v>
      </c>
      <c r="L3116" t="s">
        <v>95</v>
      </c>
      <c r="M3116">
        <v>-4990.8416068799997</v>
      </c>
      <c r="N3116">
        <v>1</v>
      </c>
      <c r="O3116">
        <v>-4990.8416068799997</v>
      </c>
      <c r="P3116" t="s">
        <v>334</v>
      </c>
      <c r="Q3116" t="s">
        <v>97</v>
      </c>
    </row>
    <row r="3117" spans="1:17" hidden="1">
      <c r="A3117" t="s">
        <v>2305</v>
      </c>
      <c r="B3117" t="s">
        <v>343</v>
      </c>
      <c r="C3117" t="s">
        <v>108</v>
      </c>
      <c r="D3117" t="s">
        <v>332</v>
      </c>
      <c r="E3117" t="s">
        <v>102</v>
      </c>
      <c r="F3117">
        <v>40700</v>
      </c>
      <c r="G3117" t="s">
        <v>784</v>
      </c>
      <c r="I3117" t="s">
        <v>273</v>
      </c>
      <c r="J3117">
        <v>2026</v>
      </c>
      <c r="K3117">
        <v>5</v>
      </c>
      <c r="L3117" t="s">
        <v>95</v>
      </c>
      <c r="M3117">
        <v>-978.88071600000012</v>
      </c>
      <c r="N3117">
        <v>1</v>
      </c>
      <c r="O3117">
        <v>-978.88071600000012</v>
      </c>
      <c r="P3117" t="s">
        <v>334</v>
      </c>
      <c r="Q3117" t="s">
        <v>97</v>
      </c>
    </row>
    <row r="3118" spans="1:17" hidden="1">
      <c r="A3118" t="s">
        <v>2530</v>
      </c>
      <c r="B3118" t="s">
        <v>344</v>
      </c>
      <c r="C3118" t="s">
        <v>270</v>
      </c>
      <c r="D3118" t="s">
        <v>332</v>
      </c>
      <c r="E3118" t="s">
        <v>102</v>
      </c>
      <c r="F3118">
        <v>40700</v>
      </c>
      <c r="G3118" t="s">
        <v>784</v>
      </c>
      <c r="I3118" t="s">
        <v>273</v>
      </c>
      <c r="J3118">
        <v>2026</v>
      </c>
      <c r="K3118">
        <v>5</v>
      </c>
      <c r="L3118" t="s">
        <v>95</v>
      </c>
      <c r="M3118">
        <v>-20455.044181200003</v>
      </c>
      <c r="N3118">
        <v>1</v>
      </c>
      <c r="O3118">
        <v>-20455.044181200003</v>
      </c>
      <c r="P3118" t="s">
        <v>334</v>
      </c>
      <c r="Q3118" t="s">
        <v>97</v>
      </c>
    </row>
    <row r="3119" spans="1:17" hidden="1">
      <c r="A3119" t="s">
        <v>2530</v>
      </c>
      <c r="B3119" t="s">
        <v>345</v>
      </c>
      <c r="C3119" t="s">
        <v>270</v>
      </c>
      <c r="D3119" t="s">
        <v>332</v>
      </c>
      <c r="E3119" t="s">
        <v>102</v>
      </c>
      <c r="F3119">
        <v>40700</v>
      </c>
      <c r="G3119" t="s">
        <v>784</v>
      </c>
      <c r="I3119" t="s">
        <v>273</v>
      </c>
      <c r="J3119">
        <v>2026</v>
      </c>
      <c r="K3119">
        <v>5</v>
      </c>
      <c r="L3119" t="s">
        <v>95</v>
      </c>
      <c r="M3119">
        <v>-1941.8632156799999</v>
      </c>
      <c r="N3119">
        <v>1</v>
      </c>
      <c r="O3119">
        <v>-1941.8632156799999</v>
      </c>
      <c r="P3119" t="s">
        <v>334</v>
      </c>
      <c r="Q3119" t="s">
        <v>97</v>
      </c>
    </row>
    <row r="3120" spans="1:17" hidden="1">
      <c r="A3120" t="s">
        <v>2530</v>
      </c>
      <c r="B3120" t="s">
        <v>280</v>
      </c>
      <c r="C3120" t="s">
        <v>270</v>
      </c>
      <c r="D3120" t="s">
        <v>332</v>
      </c>
      <c r="E3120" t="s">
        <v>102</v>
      </c>
      <c r="F3120">
        <v>40700</v>
      </c>
      <c r="G3120" t="s">
        <v>784</v>
      </c>
      <c r="I3120" t="s">
        <v>273</v>
      </c>
      <c r="J3120">
        <v>2026</v>
      </c>
      <c r="K3120">
        <v>5</v>
      </c>
      <c r="L3120" t="s">
        <v>95</v>
      </c>
      <c r="M3120">
        <v>-10129.871671920002</v>
      </c>
      <c r="N3120">
        <v>1</v>
      </c>
      <c r="O3120">
        <v>-10129.871671920002</v>
      </c>
      <c r="P3120" t="s">
        <v>334</v>
      </c>
      <c r="Q3120" t="s">
        <v>97</v>
      </c>
    </row>
    <row r="3121" spans="1:17" hidden="1">
      <c r="A3121" t="s">
        <v>2305</v>
      </c>
      <c r="B3121" t="s">
        <v>346</v>
      </c>
      <c r="C3121" t="s">
        <v>108</v>
      </c>
      <c r="D3121" t="s">
        <v>332</v>
      </c>
      <c r="E3121" t="s">
        <v>102</v>
      </c>
      <c r="F3121">
        <v>40700</v>
      </c>
      <c r="G3121" t="s">
        <v>784</v>
      </c>
      <c r="I3121" t="s">
        <v>273</v>
      </c>
      <c r="J3121">
        <v>2026</v>
      </c>
      <c r="K3121">
        <v>5</v>
      </c>
      <c r="L3121" t="s">
        <v>95</v>
      </c>
      <c r="M3121">
        <v>-12754.122876720001</v>
      </c>
      <c r="N3121">
        <v>1</v>
      </c>
      <c r="O3121">
        <v>-12754.122876720001</v>
      </c>
      <c r="P3121" t="s">
        <v>334</v>
      </c>
      <c r="Q3121" t="s">
        <v>97</v>
      </c>
    </row>
    <row r="3122" spans="1:17" hidden="1">
      <c r="A3122" t="s">
        <v>2305</v>
      </c>
      <c r="B3122" t="s">
        <v>347</v>
      </c>
      <c r="C3122" t="s">
        <v>108</v>
      </c>
      <c r="D3122" t="s">
        <v>332</v>
      </c>
      <c r="E3122" t="s">
        <v>102</v>
      </c>
      <c r="F3122">
        <v>40700</v>
      </c>
      <c r="G3122" t="s">
        <v>784</v>
      </c>
      <c r="I3122" t="s">
        <v>273</v>
      </c>
      <c r="J3122">
        <v>2026</v>
      </c>
      <c r="K3122">
        <v>5</v>
      </c>
      <c r="L3122" t="s">
        <v>95</v>
      </c>
      <c r="M3122">
        <v>-4343.5160690400007</v>
      </c>
      <c r="N3122">
        <v>1</v>
      </c>
      <c r="O3122">
        <v>-4343.5160690400007</v>
      </c>
      <c r="P3122" t="s">
        <v>334</v>
      </c>
      <c r="Q3122" t="s">
        <v>97</v>
      </c>
    </row>
    <row r="3123" spans="1:17" hidden="1">
      <c r="A3123" t="s">
        <v>2530</v>
      </c>
      <c r="B3123" t="s">
        <v>348</v>
      </c>
      <c r="C3123" t="s">
        <v>270</v>
      </c>
      <c r="D3123" t="s">
        <v>332</v>
      </c>
      <c r="E3123" t="s">
        <v>102</v>
      </c>
      <c r="F3123">
        <v>40700</v>
      </c>
      <c r="G3123" t="s">
        <v>784</v>
      </c>
      <c r="I3123" t="s">
        <v>273</v>
      </c>
      <c r="J3123">
        <v>2026</v>
      </c>
      <c r="K3123">
        <v>5</v>
      </c>
      <c r="L3123" t="s">
        <v>95</v>
      </c>
      <c r="M3123">
        <v>-3845.3199501600002</v>
      </c>
      <c r="N3123">
        <v>1</v>
      </c>
      <c r="O3123">
        <v>-3845.3199501600002</v>
      </c>
      <c r="P3123" t="s">
        <v>334</v>
      </c>
      <c r="Q3123" t="s">
        <v>97</v>
      </c>
    </row>
    <row r="3124" spans="1:17" hidden="1">
      <c r="A3124" t="s">
        <v>2305</v>
      </c>
      <c r="B3124" t="s">
        <v>349</v>
      </c>
      <c r="C3124" t="s">
        <v>108</v>
      </c>
      <c r="D3124" t="s">
        <v>332</v>
      </c>
      <c r="E3124" t="s">
        <v>102</v>
      </c>
      <c r="F3124">
        <v>40700</v>
      </c>
      <c r="G3124" t="s">
        <v>784</v>
      </c>
      <c r="I3124" t="s">
        <v>273</v>
      </c>
      <c r="J3124">
        <v>2026</v>
      </c>
      <c r="K3124">
        <v>5</v>
      </c>
      <c r="L3124" t="s">
        <v>95</v>
      </c>
      <c r="M3124">
        <v>-500.46648840000012</v>
      </c>
      <c r="N3124">
        <v>1</v>
      </c>
      <c r="O3124">
        <v>-500.46648840000012</v>
      </c>
      <c r="P3124" t="s">
        <v>334</v>
      </c>
      <c r="Q3124" t="s">
        <v>97</v>
      </c>
    </row>
    <row r="3125" spans="1:17" hidden="1">
      <c r="A3125" t="s">
        <v>2530</v>
      </c>
      <c r="B3125" t="s">
        <v>350</v>
      </c>
      <c r="C3125" t="s">
        <v>270</v>
      </c>
      <c r="D3125" t="s">
        <v>332</v>
      </c>
      <c r="E3125" t="s">
        <v>102</v>
      </c>
      <c r="F3125">
        <v>40700</v>
      </c>
      <c r="G3125" t="s">
        <v>784</v>
      </c>
      <c r="I3125" t="s">
        <v>273</v>
      </c>
      <c r="J3125">
        <v>2026</v>
      </c>
      <c r="K3125">
        <v>5</v>
      </c>
      <c r="L3125" t="s">
        <v>95</v>
      </c>
      <c r="M3125">
        <v>-46501.99803504</v>
      </c>
      <c r="N3125">
        <v>1</v>
      </c>
      <c r="O3125">
        <v>-46501.99803504</v>
      </c>
      <c r="P3125" t="s">
        <v>334</v>
      </c>
      <c r="Q3125" t="s">
        <v>97</v>
      </c>
    </row>
    <row r="3126" spans="1:17" hidden="1">
      <c r="A3126" t="s">
        <v>2438</v>
      </c>
      <c r="B3126" t="s">
        <v>351</v>
      </c>
      <c r="C3126" t="s">
        <v>296</v>
      </c>
      <c r="D3126" t="s">
        <v>332</v>
      </c>
      <c r="E3126" t="s">
        <v>102</v>
      </c>
      <c r="F3126">
        <v>40700</v>
      </c>
      <c r="G3126" t="s">
        <v>784</v>
      </c>
      <c r="I3126" t="s">
        <v>273</v>
      </c>
      <c r="J3126">
        <v>2026</v>
      </c>
      <c r="K3126">
        <v>5</v>
      </c>
      <c r="L3126" t="s">
        <v>95</v>
      </c>
      <c r="M3126">
        <v>-8840.2020588000014</v>
      </c>
      <c r="N3126">
        <v>1</v>
      </c>
      <c r="O3126">
        <v>-8840.2020588000014</v>
      </c>
      <c r="P3126" t="s">
        <v>334</v>
      </c>
      <c r="Q3126" t="s">
        <v>97</v>
      </c>
    </row>
    <row r="3127" spans="1:17" hidden="1">
      <c r="A3127" t="s">
        <v>2305</v>
      </c>
      <c r="B3127" t="s">
        <v>352</v>
      </c>
      <c r="C3127" t="s">
        <v>108</v>
      </c>
      <c r="D3127" t="s">
        <v>332</v>
      </c>
      <c r="E3127" t="s">
        <v>102</v>
      </c>
      <c r="F3127">
        <v>40700</v>
      </c>
      <c r="G3127" t="s">
        <v>784</v>
      </c>
      <c r="I3127" t="s">
        <v>273</v>
      </c>
      <c r="J3127">
        <v>2026</v>
      </c>
      <c r="K3127">
        <v>5</v>
      </c>
      <c r="L3127" t="s">
        <v>95</v>
      </c>
      <c r="M3127">
        <v>-138.93969816000001</v>
      </c>
      <c r="N3127">
        <v>1</v>
      </c>
      <c r="O3127">
        <v>-138.93969816000001</v>
      </c>
      <c r="P3127" t="s">
        <v>334</v>
      </c>
      <c r="Q3127" t="s">
        <v>97</v>
      </c>
    </row>
    <row r="3128" spans="1:17" hidden="1">
      <c r="A3128" t="s">
        <v>2530</v>
      </c>
      <c r="B3128" t="s">
        <v>282</v>
      </c>
      <c r="C3128" t="s">
        <v>270</v>
      </c>
      <c r="D3128" t="s">
        <v>332</v>
      </c>
      <c r="E3128" t="s">
        <v>102</v>
      </c>
      <c r="F3128">
        <v>40700</v>
      </c>
      <c r="G3128" t="s">
        <v>784</v>
      </c>
      <c r="I3128" t="s">
        <v>273</v>
      </c>
      <c r="J3128">
        <v>2026</v>
      </c>
      <c r="K3128">
        <v>5</v>
      </c>
      <c r="L3128" t="s">
        <v>95</v>
      </c>
      <c r="M3128">
        <v>-33066.446627520003</v>
      </c>
      <c r="N3128">
        <v>1</v>
      </c>
      <c r="O3128">
        <v>-33066.446627520003</v>
      </c>
      <c r="P3128" t="s">
        <v>334</v>
      </c>
      <c r="Q3128" t="s">
        <v>97</v>
      </c>
    </row>
    <row r="3129" spans="1:17" hidden="1">
      <c r="A3129" t="s">
        <v>2305</v>
      </c>
      <c r="B3129" t="s">
        <v>353</v>
      </c>
      <c r="C3129" t="s">
        <v>108</v>
      </c>
      <c r="D3129" t="s">
        <v>332</v>
      </c>
      <c r="E3129" t="s">
        <v>102</v>
      </c>
      <c r="F3129">
        <v>40700</v>
      </c>
      <c r="G3129" t="s">
        <v>784</v>
      </c>
      <c r="I3129" t="s">
        <v>273</v>
      </c>
      <c r="J3129">
        <v>2026</v>
      </c>
      <c r="K3129">
        <v>5</v>
      </c>
      <c r="L3129" t="s">
        <v>95</v>
      </c>
      <c r="M3129">
        <v>-2895.60660624</v>
      </c>
      <c r="N3129">
        <v>1</v>
      </c>
      <c r="O3129">
        <v>-2895.60660624</v>
      </c>
      <c r="P3129" t="s">
        <v>334</v>
      </c>
      <c r="Q3129" t="s">
        <v>97</v>
      </c>
    </row>
    <row r="3130" spans="1:17" hidden="1">
      <c r="A3130" t="s">
        <v>2438</v>
      </c>
      <c r="B3130" t="s">
        <v>297</v>
      </c>
      <c r="C3130" t="s">
        <v>296</v>
      </c>
      <c r="D3130" t="s">
        <v>332</v>
      </c>
      <c r="E3130" t="s">
        <v>102</v>
      </c>
      <c r="F3130">
        <v>40700</v>
      </c>
      <c r="G3130" t="s">
        <v>784</v>
      </c>
      <c r="I3130" t="s">
        <v>273</v>
      </c>
      <c r="J3130">
        <v>2026</v>
      </c>
      <c r="K3130">
        <v>5</v>
      </c>
      <c r="L3130" t="s">
        <v>95</v>
      </c>
      <c r="M3130">
        <v>-37256.00462064</v>
      </c>
      <c r="N3130">
        <v>1</v>
      </c>
      <c r="O3130">
        <v>-37256.00462064</v>
      </c>
      <c r="P3130" t="s">
        <v>334</v>
      </c>
      <c r="Q3130" t="s">
        <v>97</v>
      </c>
    </row>
    <row r="3131" spans="1:17" hidden="1">
      <c r="A3131" t="s">
        <v>2305</v>
      </c>
      <c r="B3131" t="s">
        <v>354</v>
      </c>
      <c r="C3131" t="s">
        <v>108</v>
      </c>
      <c r="D3131" t="s">
        <v>332</v>
      </c>
      <c r="E3131" t="s">
        <v>102</v>
      </c>
      <c r="F3131">
        <v>40700</v>
      </c>
      <c r="G3131" t="s">
        <v>784</v>
      </c>
      <c r="I3131" t="s">
        <v>273</v>
      </c>
      <c r="J3131">
        <v>2026</v>
      </c>
      <c r="K3131">
        <v>5</v>
      </c>
      <c r="L3131" t="s">
        <v>95</v>
      </c>
      <c r="M3131">
        <v>-1481.4197308800003</v>
      </c>
      <c r="N3131">
        <v>1</v>
      </c>
      <c r="O3131">
        <v>-1481.4197308800003</v>
      </c>
      <c r="P3131" t="s">
        <v>334</v>
      </c>
      <c r="Q3131" t="s">
        <v>97</v>
      </c>
    </row>
    <row r="3132" spans="1:17" hidden="1">
      <c r="A3132" t="s">
        <v>2530</v>
      </c>
      <c r="B3132" t="s">
        <v>287</v>
      </c>
      <c r="C3132" t="s">
        <v>270</v>
      </c>
      <c r="D3132" t="s">
        <v>332</v>
      </c>
      <c r="E3132" t="s">
        <v>102</v>
      </c>
      <c r="F3132">
        <v>40700</v>
      </c>
      <c r="G3132" t="s">
        <v>784</v>
      </c>
      <c r="I3132" t="s">
        <v>273</v>
      </c>
      <c r="J3132">
        <v>2026</v>
      </c>
      <c r="K3132">
        <v>5</v>
      </c>
      <c r="L3132" t="s">
        <v>95</v>
      </c>
      <c r="M3132">
        <v>-22637.40250104</v>
      </c>
      <c r="N3132">
        <v>1</v>
      </c>
      <c r="O3132">
        <v>-22637.40250104</v>
      </c>
      <c r="P3132" t="s">
        <v>334</v>
      </c>
      <c r="Q3132" t="s">
        <v>97</v>
      </c>
    </row>
    <row r="3133" spans="1:17" hidden="1">
      <c r="A3133" t="s">
        <v>2305</v>
      </c>
      <c r="B3133" t="s">
        <v>355</v>
      </c>
      <c r="C3133" t="s">
        <v>108</v>
      </c>
      <c r="D3133" t="s">
        <v>332</v>
      </c>
      <c r="E3133" t="s">
        <v>102</v>
      </c>
      <c r="F3133">
        <v>40700</v>
      </c>
      <c r="G3133" t="s">
        <v>784</v>
      </c>
      <c r="I3133" t="s">
        <v>273</v>
      </c>
      <c r="J3133">
        <v>2026</v>
      </c>
      <c r="K3133">
        <v>5</v>
      </c>
      <c r="L3133" t="s">
        <v>95</v>
      </c>
      <c r="M3133">
        <v>-246.00414816000008</v>
      </c>
      <c r="N3133">
        <v>1</v>
      </c>
      <c r="O3133">
        <v>-246.00414816000008</v>
      </c>
      <c r="P3133" t="s">
        <v>334</v>
      </c>
      <c r="Q3133" t="s">
        <v>97</v>
      </c>
    </row>
    <row r="3134" spans="1:17" hidden="1">
      <c r="A3134" t="s">
        <v>2530</v>
      </c>
      <c r="B3134" t="s">
        <v>289</v>
      </c>
      <c r="C3134" t="s">
        <v>270</v>
      </c>
      <c r="D3134" t="s">
        <v>332</v>
      </c>
      <c r="E3134" t="s">
        <v>102</v>
      </c>
      <c r="F3134">
        <v>40700</v>
      </c>
      <c r="G3134" t="s">
        <v>784</v>
      </c>
      <c r="I3134" t="s">
        <v>273</v>
      </c>
      <c r="J3134">
        <v>2026</v>
      </c>
      <c r="K3134">
        <v>5</v>
      </c>
      <c r="L3134" t="s">
        <v>95</v>
      </c>
      <c r="M3134">
        <v>-2071.83161664</v>
      </c>
      <c r="N3134">
        <v>1</v>
      </c>
      <c r="O3134">
        <v>-2071.83161664</v>
      </c>
      <c r="P3134" t="s">
        <v>334</v>
      </c>
      <c r="Q3134" t="s">
        <v>97</v>
      </c>
    </row>
    <row r="3135" spans="1:17" hidden="1">
      <c r="A3135" t="s">
        <v>2305</v>
      </c>
      <c r="B3135" t="s">
        <v>356</v>
      </c>
      <c r="C3135" t="s">
        <v>108</v>
      </c>
      <c r="D3135" t="s">
        <v>332</v>
      </c>
      <c r="E3135" t="s">
        <v>102</v>
      </c>
      <c r="F3135">
        <v>40700</v>
      </c>
      <c r="G3135" t="s">
        <v>784</v>
      </c>
      <c r="I3135" t="s">
        <v>273</v>
      </c>
      <c r="J3135">
        <v>2026</v>
      </c>
      <c r="K3135">
        <v>5</v>
      </c>
      <c r="L3135" t="s">
        <v>95</v>
      </c>
      <c r="M3135">
        <v>-48962.167390800001</v>
      </c>
      <c r="N3135">
        <v>1</v>
      </c>
      <c r="O3135">
        <v>-48962.167390800001</v>
      </c>
      <c r="P3135" t="s">
        <v>334</v>
      </c>
      <c r="Q3135" t="s">
        <v>97</v>
      </c>
    </row>
    <row r="3136" spans="1:17" hidden="1">
      <c r="A3136" t="s">
        <v>2530</v>
      </c>
      <c r="B3136" t="s">
        <v>357</v>
      </c>
      <c r="C3136" t="s">
        <v>270</v>
      </c>
      <c r="D3136" t="s">
        <v>332</v>
      </c>
      <c r="E3136" t="s">
        <v>102</v>
      </c>
      <c r="F3136">
        <v>40700</v>
      </c>
      <c r="G3136" t="s">
        <v>784</v>
      </c>
      <c r="I3136" t="s">
        <v>273</v>
      </c>
      <c r="J3136">
        <v>2026</v>
      </c>
      <c r="K3136">
        <v>5</v>
      </c>
      <c r="L3136" t="s">
        <v>95</v>
      </c>
      <c r="M3136">
        <v>-2889.5474620800005</v>
      </c>
      <c r="N3136">
        <v>1</v>
      </c>
      <c r="O3136">
        <v>-2889.5474620800005</v>
      </c>
      <c r="P3136" t="s">
        <v>334</v>
      </c>
      <c r="Q3136" t="s">
        <v>97</v>
      </c>
    </row>
    <row r="3137" spans="1:17" hidden="1">
      <c r="A3137" t="s">
        <v>2530</v>
      </c>
      <c r="B3137" t="s">
        <v>358</v>
      </c>
      <c r="C3137" t="s">
        <v>270</v>
      </c>
      <c r="D3137" t="s">
        <v>332</v>
      </c>
      <c r="E3137" t="s">
        <v>102</v>
      </c>
      <c r="F3137">
        <v>40700</v>
      </c>
      <c r="G3137" t="s">
        <v>784</v>
      </c>
      <c r="I3137" t="s">
        <v>273</v>
      </c>
      <c r="J3137">
        <v>2026</v>
      </c>
      <c r="K3137">
        <v>5</v>
      </c>
      <c r="L3137" t="s">
        <v>95</v>
      </c>
      <c r="M3137">
        <v>-9598.812698159998</v>
      </c>
      <c r="N3137">
        <v>1</v>
      </c>
      <c r="O3137">
        <v>-9598.812698159998</v>
      </c>
      <c r="P3137" t="s">
        <v>334</v>
      </c>
      <c r="Q3137" t="s">
        <v>97</v>
      </c>
    </row>
    <row r="3138" spans="1:17" hidden="1">
      <c r="A3138" t="s">
        <v>2530</v>
      </c>
      <c r="B3138" t="s">
        <v>359</v>
      </c>
      <c r="C3138" t="s">
        <v>270</v>
      </c>
      <c r="D3138" t="s">
        <v>332</v>
      </c>
      <c r="E3138" t="s">
        <v>102</v>
      </c>
      <c r="F3138">
        <v>40700</v>
      </c>
      <c r="G3138" t="s">
        <v>784</v>
      </c>
      <c r="I3138" t="s">
        <v>273</v>
      </c>
      <c r="J3138">
        <v>2026</v>
      </c>
      <c r="K3138">
        <v>5</v>
      </c>
      <c r="L3138" t="s">
        <v>95</v>
      </c>
      <c r="M3138">
        <v>-2466.5879952</v>
      </c>
      <c r="N3138">
        <v>1</v>
      </c>
      <c r="O3138">
        <v>-2466.5879952</v>
      </c>
      <c r="P3138" t="s">
        <v>334</v>
      </c>
      <c r="Q3138" t="s">
        <v>97</v>
      </c>
    </row>
    <row r="3139" spans="1:17" hidden="1">
      <c r="A3139" t="s">
        <v>2530</v>
      </c>
      <c r="B3139" t="s">
        <v>291</v>
      </c>
      <c r="C3139" t="s">
        <v>270</v>
      </c>
      <c r="D3139" t="s">
        <v>332</v>
      </c>
      <c r="E3139" t="s">
        <v>102</v>
      </c>
      <c r="F3139">
        <v>40700</v>
      </c>
      <c r="G3139" t="s">
        <v>784</v>
      </c>
      <c r="I3139" t="s">
        <v>273</v>
      </c>
      <c r="J3139">
        <v>2026</v>
      </c>
      <c r="K3139">
        <v>5</v>
      </c>
      <c r="L3139" t="s">
        <v>95</v>
      </c>
      <c r="M3139">
        <v>-20040.637806719998</v>
      </c>
      <c r="N3139">
        <v>1</v>
      </c>
      <c r="O3139">
        <v>-20040.637806719998</v>
      </c>
      <c r="P3139" t="s">
        <v>334</v>
      </c>
      <c r="Q3139" t="s">
        <v>97</v>
      </c>
    </row>
    <row r="3140" spans="1:17" hidden="1">
      <c r="A3140" t="s">
        <v>2305</v>
      </c>
      <c r="B3140" t="s">
        <v>360</v>
      </c>
      <c r="C3140" t="s">
        <v>108</v>
      </c>
      <c r="D3140" t="s">
        <v>332</v>
      </c>
      <c r="E3140" t="s">
        <v>102</v>
      </c>
      <c r="F3140">
        <v>40700</v>
      </c>
      <c r="G3140" t="s">
        <v>784</v>
      </c>
      <c r="I3140" t="s">
        <v>273</v>
      </c>
      <c r="J3140">
        <v>2026</v>
      </c>
      <c r="K3140">
        <v>5</v>
      </c>
      <c r="L3140" t="s">
        <v>95</v>
      </c>
      <c r="M3140">
        <v>-21172.780931040001</v>
      </c>
      <c r="N3140">
        <v>1</v>
      </c>
      <c r="O3140">
        <v>-21172.780931040001</v>
      </c>
      <c r="P3140" t="s">
        <v>334</v>
      </c>
      <c r="Q3140" t="s">
        <v>97</v>
      </c>
    </row>
    <row r="3141" spans="1:17" hidden="1">
      <c r="A3141" t="s">
        <v>2305</v>
      </c>
      <c r="B3141" t="s">
        <v>361</v>
      </c>
      <c r="C3141" t="s">
        <v>108</v>
      </c>
      <c r="D3141" t="s">
        <v>332</v>
      </c>
      <c r="E3141" t="s">
        <v>102</v>
      </c>
      <c r="F3141">
        <v>40700</v>
      </c>
      <c r="G3141" t="s">
        <v>784</v>
      </c>
      <c r="I3141" t="s">
        <v>273</v>
      </c>
      <c r="J3141">
        <v>2026</v>
      </c>
      <c r="K3141">
        <v>5</v>
      </c>
      <c r="L3141" t="s">
        <v>95</v>
      </c>
      <c r="M3141">
        <v>-4898.3628535200005</v>
      </c>
      <c r="N3141">
        <v>1</v>
      </c>
      <c r="O3141">
        <v>-4898.3628535200005</v>
      </c>
      <c r="P3141" t="s">
        <v>334</v>
      </c>
      <c r="Q3141" t="s">
        <v>97</v>
      </c>
    </row>
    <row r="3142" spans="1:17" hidden="1">
      <c r="A3142" t="s">
        <v>2530</v>
      </c>
      <c r="B3142" t="s">
        <v>362</v>
      </c>
      <c r="C3142" t="s">
        <v>270</v>
      </c>
      <c r="D3142" t="s">
        <v>332</v>
      </c>
      <c r="E3142" t="s">
        <v>102</v>
      </c>
      <c r="F3142">
        <v>40700</v>
      </c>
      <c r="G3142" t="s">
        <v>784</v>
      </c>
      <c r="I3142" t="s">
        <v>273</v>
      </c>
      <c r="J3142">
        <v>2026</v>
      </c>
      <c r="K3142">
        <v>5</v>
      </c>
      <c r="L3142" t="s">
        <v>95</v>
      </c>
      <c r="M3142">
        <v>-515.35055808000004</v>
      </c>
      <c r="N3142">
        <v>1</v>
      </c>
      <c r="O3142">
        <v>-515.35055808000004</v>
      </c>
      <c r="P3142" t="s">
        <v>334</v>
      </c>
      <c r="Q3142" t="s">
        <v>97</v>
      </c>
    </row>
    <row r="3143" spans="1:17" hidden="1">
      <c r="A3143" t="s">
        <v>2438</v>
      </c>
      <c r="B3143" t="s">
        <v>363</v>
      </c>
      <c r="C3143" t="s">
        <v>296</v>
      </c>
      <c r="D3143" t="s">
        <v>332</v>
      </c>
      <c r="E3143" t="s">
        <v>102</v>
      </c>
      <c r="F3143">
        <v>40700</v>
      </c>
      <c r="G3143" t="s">
        <v>784</v>
      </c>
      <c r="I3143" t="s">
        <v>273</v>
      </c>
      <c r="J3143">
        <v>2026</v>
      </c>
      <c r="K3143">
        <v>5</v>
      </c>
      <c r="L3143" t="s">
        <v>95</v>
      </c>
      <c r="M3143">
        <v>-958.62191040000005</v>
      </c>
      <c r="N3143">
        <v>1</v>
      </c>
      <c r="O3143">
        <v>-958.62191040000005</v>
      </c>
      <c r="P3143" t="s">
        <v>334</v>
      </c>
      <c r="Q3143" t="s">
        <v>97</v>
      </c>
    </row>
    <row r="3144" spans="1:17" hidden="1">
      <c r="A3144" t="s">
        <v>2438</v>
      </c>
      <c r="B3144" t="s">
        <v>364</v>
      </c>
      <c r="C3144" t="s">
        <v>296</v>
      </c>
      <c r="D3144" t="s">
        <v>332</v>
      </c>
      <c r="E3144" t="s">
        <v>102</v>
      </c>
      <c r="F3144">
        <v>40700</v>
      </c>
      <c r="G3144" t="s">
        <v>784</v>
      </c>
      <c r="I3144" t="s">
        <v>273</v>
      </c>
      <c r="J3144">
        <v>2026</v>
      </c>
      <c r="K3144">
        <v>5</v>
      </c>
      <c r="L3144" t="s">
        <v>95</v>
      </c>
      <c r="M3144">
        <v>-2023.8900659999999</v>
      </c>
      <c r="N3144">
        <v>1</v>
      </c>
      <c r="O3144">
        <v>-2023.8900659999999</v>
      </c>
      <c r="P3144" t="s">
        <v>334</v>
      </c>
      <c r="Q3144" t="s">
        <v>97</v>
      </c>
    </row>
    <row r="3145" spans="1:17" hidden="1">
      <c r="A3145" t="s">
        <v>2295</v>
      </c>
      <c r="B3145" t="s">
        <v>365</v>
      </c>
      <c r="C3145" t="s">
        <v>366</v>
      </c>
      <c r="D3145" t="s">
        <v>332</v>
      </c>
      <c r="E3145" t="s">
        <v>102</v>
      </c>
      <c r="F3145">
        <v>40700</v>
      </c>
      <c r="G3145" t="s">
        <v>784</v>
      </c>
      <c r="I3145" t="s">
        <v>273</v>
      </c>
      <c r="J3145">
        <v>2026</v>
      </c>
      <c r="K3145">
        <v>5</v>
      </c>
      <c r="L3145" t="s">
        <v>95</v>
      </c>
      <c r="M3145">
        <v>-1987.9139980800003</v>
      </c>
      <c r="N3145">
        <v>1</v>
      </c>
      <c r="O3145">
        <v>-1987.9139980800003</v>
      </c>
      <c r="P3145" t="s">
        <v>334</v>
      </c>
      <c r="Q3145" t="s">
        <v>97</v>
      </c>
    </row>
    <row r="3146" spans="1:17" hidden="1">
      <c r="A3146" t="s">
        <v>2438</v>
      </c>
      <c r="B3146" t="s">
        <v>367</v>
      </c>
      <c r="C3146" t="s">
        <v>296</v>
      </c>
      <c r="D3146" t="s">
        <v>332</v>
      </c>
      <c r="E3146" t="s">
        <v>102</v>
      </c>
      <c r="F3146">
        <v>40700</v>
      </c>
      <c r="G3146" t="s">
        <v>784</v>
      </c>
      <c r="I3146" t="s">
        <v>273</v>
      </c>
      <c r="J3146">
        <v>2026</v>
      </c>
      <c r="K3146">
        <v>5</v>
      </c>
      <c r="L3146" t="s">
        <v>95</v>
      </c>
      <c r="M3146">
        <v>-12932.31672504</v>
      </c>
      <c r="N3146">
        <v>1</v>
      </c>
      <c r="O3146">
        <v>-12932.31672504</v>
      </c>
      <c r="P3146" t="s">
        <v>334</v>
      </c>
      <c r="Q3146" t="s">
        <v>97</v>
      </c>
    </row>
    <row r="3147" spans="1:17" hidden="1">
      <c r="A3147" t="s">
        <v>2438</v>
      </c>
      <c r="B3147" t="s">
        <v>368</v>
      </c>
      <c r="C3147" t="s">
        <v>296</v>
      </c>
      <c r="D3147" t="s">
        <v>332</v>
      </c>
      <c r="E3147" t="s">
        <v>102</v>
      </c>
      <c r="F3147">
        <v>40700</v>
      </c>
      <c r="G3147" t="s">
        <v>784</v>
      </c>
      <c r="I3147" t="s">
        <v>273</v>
      </c>
      <c r="J3147">
        <v>2026</v>
      </c>
      <c r="K3147">
        <v>5</v>
      </c>
      <c r="L3147" t="s">
        <v>95</v>
      </c>
      <c r="M3147">
        <v>-1423.6511716799998</v>
      </c>
      <c r="N3147">
        <v>1</v>
      </c>
      <c r="O3147">
        <v>-1423.6511716799998</v>
      </c>
      <c r="P3147" t="s">
        <v>334</v>
      </c>
      <c r="Q3147" t="s">
        <v>97</v>
      </c>
    </row>
    <row r="3148" spans="1:17" hidden="1">
      <c r="A3148" t="s">
        <v>2289</v>
      </c>
      <c r="B3148">
        <v>20190360</v>
      </c>
      <c r="C3148" t="s">
        <v>313</v>
      </c>
      <c r="D3148" t="s">
        <v>332</v>
      </c>
      <c r="E3148" t="s">
        <v>102</v>
      </c>
      <c r="F3148">
        <v>40700</v>
      </c>
      <c r="G3148" t="s">
        <v>784</v>
      </c>
      <c r="I3148" t="s">
        <v>273</v>
      </c>
      <c r="J3148">
        <v>2026</v>
      </c>
      <c r="K3148">
        <v>5</v>
      </c>
      <c r="L3148" t="s">
        <v>95</v>
      </c>
      <c r="M3148">
        <v>-1954.3924706400003</v>
      </c>
      <c r="N3148">
        <v>1</v>
      </c>
      <c r="O3148">
        <v>-1954.3924706400003</v>
      </c>
      <c r="P3148" t="s">
        <v>334</v>
      </c>
      <c r="Q3148" t="s">
        <v>97</v>
      </c>
    </row>
    <row r="3149" spans="1:17" hidden="1">
      <c r="A3149" t="s">
        <v>2621</v>
      </c>
      <c r="B3149" t="s">
        <v>369</v>
      </c>
      <c r="C3149" t="s">
        <v>370</v>
      </c>
      <c r="D3149" t="s">
        <v>332</v>
      </c>
      <c r="E3149" t="s">
        <v>102</v>
      </c>
      <c r="F3149">
        <v>40700</v>
      </c>
      <c r="G3149" t="s">
        <v>784</v>
      </c>
      <c r="I3149" t="s">
        <v>273</v>
      </c>
      <c r="J3149">
        <v>2026</v>
      </c>
      <c r="K3149">
        <v>5</v>
      </c>
      <c r="L3149" t="s">
        <v>95</v>
      </c>
      <c r="M3149">
        <v>-2074.6440439200005</v>
      </c>
      <c r="N3149">
        <v>1</v>
      </c>
      <c r="O3149">
        <v>-2074.6440439200005</v>
      </c>
      <c r="P3149" t="s">
        <v>334</v>
      </c>
      <c r="Q3149" t="s">
        <v>97</v>
      </c>
    </row>
    <row r="3150" spans="1:17" hidden="1">
      <c r="A3150" t="s">
        <v>2438</v>
      </c>
      <c r="B3150" t="s">
        <v>371</v>
      </c>
      <c r="C3150" t="s">
        <v>296</v>
      </c>
      <c r="D3150" t="s">
        <v>332</v>
      </c>
      <c r="E3150" t="s">
        <v>102</v>
      </c>
      <c r="F3150">
        <v>40700</v>
      </c>
      <c r="G3150" t="s">
        <v>784</v>
      </c>
      <c r="I3150" t="s">
        <v>273</v>
      </c>
      <c r="J3150">
        <v>2026</v>
      </c>
      <c r="K3150">
        <v>5</v>
      </c>
      <c r="L3150" t="s">
        <v>95</v>
      </c>
      <c r="M3150">
        <v>-951.91133184</v>
      </c>
      <c r="N3150">
        <v>1</v>
      </c>
      <c r="O3150">
        <v>-951.91133184</v>
      </c>
      <c r="P3150" t="s">
        <v>334</v>
      </c>
      <c r="Q3150" t="s">
        <v>97</v>
      </c>
    </row>
    <row r="3151" spans="1:17" hidden="1">
      <c r="A3151" t="s">
        <v>2438</v>
      </c>
      <c r="B3151" t="s">
        <v>307</v>
      </c>
      <c r="C3151" t="s">
        <v>296</v>
      </c>
      <c r="D3151" t="s">
        <v>332</v>
      </c>
      <c r="E3151" t="s">
        <v>102</v>
      </c>
      <c r="F3151">
        <v>40700</v>
      </c>
      <c r="G3151" t="s">
        <v>784</v>
      </c>
      <c r="I3151" t="s">
        <v>273</v>
      </c>
      <c r="J3151">
        <v>2026</v>
      </c>
      <c r="K3151">
        <v>5</v>
      </c>
      <c r="L3151" t="s">
        <v>95</v>
      </c>
      <c r="M3151">
        <v>-3786.9723381600002</v>
      </c>
      <c r="N3151">
        <v>1</v>
      </c>
      <c r="O3151">
        <v>-3786.9723381600002</v>
      </c>
      <c r="P3151" t="s">
        <v>334</v>
      </c>
      <c r="Q3151" t="s">
        <v>97</v>
      </c>
    </row>
    <row r="3152" spans="1:17" hidden="1">
      <c r="A3152" t="s">
        <v>2438</v>
      </c>
      <c r="B3152" t="s">
        <v>372</v>
      </c>
      <c r="C3152" t="s">
        <v>296</v>
      </c>
      <c r="D3152" t="s">
        <v>332</v>
      </c>
      <c r="E3152" t="s">
        <v>102</v>
      </c>
      <c r="F3152">
        <v>40700</v>
      </c>
      <c r="G3152" t="s">
        <v>784</v>
      </c>
      <c r="I3152" t="s">
        <v>273</v>
      </c>
      <c r="J3152">
        <v>2026</v>
      </c>
      <c r="K3152">
        <v>5</v>
      </c>
      <c r="L3152" t="s">
        <v>95</v>
      </c>
      <c r="M3152">
        <v>-13046.733537120002</v>
      </c>
      <c r="N3152">
        <v>1</v>
      </c>
      <c r="O3152">
        <v>-13046.733537120002</v>
      </c>
      <c r="P3152" t="s">
        <v>334</v>
      </c>
      <c r="Q3152" t="s">
        <v>97</v>
      </c>
    </row>
    <row r="3153" spans="1:17" hidden="1">
      <c r="A3153" t="s">
        <v>2438</v>
      </c>
      <c r="B3153" t="s">
        <v>373</v>
      </c>
      <c r="C3153" t="s">
        <v>296</v>
      </c>
      <c r="D3153" t="s">
        <v>332</v>
      </c>
      <c r="E3153" t="s">
        <v>102</v>
      </c>
      <c r="F3153">
        <v>40700</v>
      </c>
      <c r="G3153" t="s">
        <v>784</v>
      </c>
      <c r="I3153" t="s">
        <v>273</v>
      </c>
      <c r="J3153">
        <v>2026</v>
      </c>
      <c r="K3153">
        <v>5</v>
      </c>
      <c r="L3153" t="s">
        <v>95</v>
      </c>
      <c r="M3153">
        <v>-304.36060680000003</v>
      </c>
      <c r="N3153">
        <v>1</v>
      </c>
      <c r="O3153">
        <v>-304.36060680000003</v>
      </c>
      <c r="P3153" t="s">
        <v>334</v>
      </c>
      <c r="Q3153" t="s">
        <v>97</v>
      </c>
    </row>
    <row r="3154" spans="1:17" hidden="1">
      <c r="A3154" t="s">
        <v>2289</v>
      </c>
      <c r="B3154">
        <v>20200041</v>
      </c>
      <c r="C3154" t="s">
        <v>313</v>
      </c>
      <c r="D3154" t="s">
        <v>332</v>
      </c>
      <c r="E3154" t="s">
        <v>102</v>
      </c>
      <c r="F3154">
        <v>40700</v>
      </c>
      <c r="G3154" t="s">
        <v>784</v>
      </c>
      <c r="I3154" t="s">
        <v>273</v>
      </c>
      <c r="J3154">
        <v>2026</v>
      </c>
      <c r="K3154">
        <v>5</v>
      </c>
      <c r="L3154" t="s">
        <v>95</v>
      </c>
      <c r="M3154">
        <v>-2020.4438975999999</v>
      </c>
      <c r="N3154">
        <v>1</v>
      </c>
      <c r="O3154">
        <v>-2020.4438975999999</v>
      </c>
      <c r="P3154" t="s">
        <v>334</v>
      </c>
      <c r="Q3154" t="s">
        <v>97</v>
      </c>
    </row>
    <row r="3155" spans="1:17" hidden="1">
      <c r="A3155" t="s">
        <v>2438</v>
      </c>
      <c r="B3155" t="s">
        <v>374</v>
      </c>
      <c r="C3155" t="s">
        <v>296</v>
      </c>
      <c r="D3155" t="s">
        <v>332</v>
      </c>
      <c r="E3155" t="s">
        <v>102</v>
      </c>
      <c r="F3155">
        <v>40700</v>
      </c>
      <c r="G3155" t="s">
        <v>784</v>
      </c>
      <c r="I3155" t="s">
        <v>273</v>
      </c>
      <c r="J3155">
        <v>2026</v>
      </c>
      <c r="K3155">
        <v>5</v>
      </c>
      <c r="L3155" t="s">
        <v>95</v>
      </c>
      <c r="M3155">
        <v>-3326.7950568000001</v>
      </c>
      <c r="N3155">
        <v>1</v>
      </c>
      <c r="O3155">
        <v>-3326.7950568000001</v>
      </c>
      <c r="P3155" t="s">
        <v>334</v>
      </c>
      <c r="Q3155" t="s">
        <v>97</v>
      </c>
    </row>
    <row r="3156" spans="1:17" hidden="1">
      <c r="A3156" t="s">
        <v>2289</v>
      </c>
      <c r="B3156">
        <v>20230167</v>
      </c>
      <c r="C3156" t="s">
        <v>313</v>
      </c>
      <c r="D3156" t="s">
        <v>332</v>
      </c>
      <c r="E3156" t="s">
        <v>102</v>
      </c>
      <c r="F3156">
        <v>40700</v>
      </c>
      <c r="G3156" t="s">
        <v>784</v>
      </c>
      <c r="I3156" t="s">
        <v>273</v>
      </c>
      <c r="J3156">
        <v>2026</v>
      </c>
      <c r="K3156">
        <v>5</v>
      </c>
      <c r="L3156" t="s">
        <v>95</v>
      </c>
      <c r="M3156">
        <v>-17933.864374799999</v>
      </c>
      <c r="N3156">
        <v>1</v>
      </c>
      <c r="O3156">
        <v>-17933.864374799999</v>
      </c>
      <c r="P3156" t="s">
        <v>334</v>
      </c>
      <c r="Q3156" t="s">
        <v>97</v>
      </c>
    </row>
    <row r="3157" spans="1:17" hidden="1">
      <c r="A3157" t="s">
        <v>2438</v>
      </c>
      <c r="B3157" t="s">
        <v>375</v>
      </c>
      <c r="C3157" t="s">
        <v>296</v>
      </c>
      <c r="D3157" t="s">
        <v>332</v>
      </c>
      <c r="E3157" t="s">
        <v>102</v>
      </c>
      <c r="F3157">
        <v>40700</v>
      </c>
      <c r="G3157" t="s">
        <v>784</v>
      </c>
      <c r="I3157" t="s">
        <v>273</v>
      </c>
      <c r="J3157">
        <v>2026</v>
      </c>
      <c r="K3157">
        <v>5</v>
      </c>
      <c r="L3157" t="s">
        <v>95</v>
      </c>
      <c r="M3157">
        <v>-1378.2534321600001</v>
      </c>
      <c r="N3157">
        <v>1</v>
      </c>
      <c r="O3157">
        <v>-1378.2534321600001</v>
      </c>
      <c r="P3157" t="s">
        <v>334</v>
      </c>
      <c r="Q3157" t="s">
        <v>97</v>
      </c>
    </row>
    <row r="3158" spans="1:17" hidden="1">
      <c r="A3158" t="s">
        <v>2438</v>
      </c>
      <c r="B3158" t="s">
        <v>376</v>
      </c>
      <c r="C3158" t="s">
        <v>296</v>
      </c>
      <c r="D3158" t="s">
        <v>332</v>
      </c>
      <c r="E3158" t="s">
        <v>102</v>
      </c>
      <c r="F3158">
        <v>40700</v>
      </c>
      <c r="G3158" t="s">
        <v>784</v>
      </c>
      <c r="I3158" t="s">
        <v>273</v>
      </c>
      <c r="J3158">
        <v>2026</v>
      </c>
      <c r="K3158">
        <v>5</v>
      </c>
      <c r="L3158" t="s">
        <v>95</v>
      </c>
      <c r="M3158">
        <v>-282.23355168000006</v>
      </c>
      <c r="N3158">
        <v>1</v>
      </c>
      <c r="O3158">
        <v>-282.23355168000006</v>
      </c>
      <c r="P3158" t="s">
        <v>334</v>
      </c>
      <c r="Q3158" t="s">
        <v>97</v>
      </c>
    </row>
    <row r="3159" spans="1:17" hidden="1">
      <c r="A3159" t="s">
        <v>2289</v>
      </c>
      <c r="B3159">
        <v>20240178</v>
      </c>
      <c r="C3159" t="s">
        <v>313</v>
      </c>
      <c r="D3159" t="s">
        <v>332</v>
      </c>
      <c r="E3159" t="s">
        <v>102</v>
      </c>
      <c r="F3159">
        <v>40700</v>
      </c>
      <c r="G3159" t="s">
        <v>784</v>
      </c>
      <c r="I3159" t="s">
        <v>273</v>
      </c>
      <c r="J3159">
        <v>2026</v>
      </c>
      <c r="K3159">
        <v>5</v>
      </c>
      <c r="L3159" t="s">
        <v>95</v>
      </c>
      <c r="M3159">
        <v>-1592.6469271199999</v>
      </c>
      <c r="N3159">
        <v>1</v>
      </c>
      <c r="O3159">
        <v>-1592.6469271199999</v>
      </c>
      <c r="P3159" t="s">
        <v>334</v>
      </c>
      <c r="Q3159" t="s">
        <v>97</v>
      </c>
    </row>
    <row r="3160" spans="1:17" hidden="1">
      <c r="A3160" t="s">
        <v>2289</v>
      </c>
      <c r="B3160">
        <v>20220196</v>
      </c>
      <c r="C3160" t="s">
        <v>313</v>
      </c>
      <c r="D3160" t="s">
        <v>332</v>
      </c>
      <c r="E3160" t="s">
        <v>102</v>
      </c>
      <c r="F3160">
        <v>40700</v>
      </c>
      <c r="G3160" t="s">
        <v>784</v>
      </c>
      <c r="I3160" t="s">
        <v>273</v>
      </c>
      <c r="J3160">
        <v>2026</v>
      </c>
      <c r="K3160">
        <v>5</v>
      </c>
      <c r="L3160" t="s">
        <v>95</v>
      </c>
      <c r="M3160">
        <v>-57156.500390400004</v>
      </c>
      <c r="N3160">
        <v>1</v>
      </c>
      <c r="O3160">
        <v>-57156.500390400004</v>
      </c>
      <c r="P3160" t="s">
        <v>334</v>
      </c>
      <c r="Q3160" t="s">
        <v>97</v>
      </c>
    </row>
    <row r="3161" spans="1:17" hidden="1">
      <c r="A3161" t="s">
        <v>2289</v>
      </c>
      <c r="B3161">
        <v>20240236</v>
      </c>
      <c r="C3161" t="s">
        <v>313</v>
      </c>
      <c r="D3161" t="s">
        <v>332</v>
      </c>
      <c r="E3161" t="s">
        <v>102</v>
      </c>
      <c r="F3161">
        <v>40700</v>
      </c>
      <c r="G3161" t="s">
        <v>784</v>
      </c>
      <c r="I3161" t="s">
        <v>273</v>
      </c>
      <c r="J3161">
        <v>2026</v>
      </c>
      <c r="K3161">
        <v>5</v>
      </c>
      <c r="L3161" t="s">
        <v>95</v>
      </c>
      <c r="M3161">
        <v>-101341.14037920001</v>
      </c>
      <c r="N3161">
        <v>1</v>
      </c>
      <c r="O3161">
        <v>-101341.14037920001</v>
      </c>
      <c r="P3161" t="s">
        <v>334</v>
      </c>
      <c r="Q3161" t="s">
        <v>97</v>
      </c>
    </row>
    <row r="3162" spans="1:17" hidden="1">
      <c r="A3162" t="s">
        <v>2289</v>
      </c>
      <c r="B3162">
        <v>20240202</v>
      </c>
      <c r="C3162" t="s">
        <v>313</v>
      </c>
      <c r="D3162" t="s">
        <v>332</v>
      </c>
      <c r="E3162" t="s">
        <v>102</v>
      </c>
      <c r="F3162">
        <v>40700</v>
      </c>
      <c r="G3162" t="s">
        <v>784</v>
      </c>
      <c r="I3162" t="s">
        <v>273</v>
      </c>
      <c r="J3162">
        <v>2026</v>
      </c>
      <c r="K3162">
        <v>5</v>
      </c>
      <c r="L3162" t="s">
        <v>95</v>
      </c>
      <c r="M3162">
        <v>-121293.40668623999</v>
      </c>
      <c r="N3162">
        <v>1</v>
      </c>
      <c r="O3162">
        <v>-121293.40668623999</v>
      </c>
      <c r="P3162" t="s">
        <v>334</v>
      </c>
      <c r="Q3162" t="s">
        <v>97</v>
      </c>
    </row>
    <row r="3163" spans="1:17" hidden="1">
      <c r="A3163" t="s">
        <v>2289</v>
      </c>
      <c r="B3163">
        <v>20240113</v>
      </c>
      <c r="C3163" t="s">
        <v>313</v>
      </c>
      <c r="D3163" t="s">
        <v>332</v>
      </c>
      <c r="E3163" t="s">
        <v>102</v>
      </c>
      <c r="F3163">
        <v>40700</v>
      </c>
      <c r="G3163" t="s">
        <v>784</v>
      </c>
      <c r="I3163" t="s">
        <v>273</v>
      </c>
      <c r="J3163">
        <v>2026</v>
      </c>
      <c r="K3163">
        <v>5</v>
      </c>
      <c r="L3163" t="s">
        <v>95</v>
      </c>
      <c r="M3163">
        <v>-4109.7781893599995</v>
      </c>
      <c r="N3163">
        <v>1</v>
      </c>
      <c r="O3163">
        <v>-4109.7781893599995</v>
      </c>
      <c r="P3163" t="s">
        <v>334</v>
      </c>
      <c r="Q3163" t="s">
        <v>97</v>
      </c>
    </row>
    <row r="3164" spans="1:17" hidden="1">
      <c r="A3164" t="s">
        <v>2295</v>
      </c>
      <c r="B3164" t="s">
        <v>377</v>
      </c>
      <c r="C3164" t="s">
        <v>378</v>
      </c>
      <c r="D3164" t="s">
        <v>332</v>
      </c>
      <c r="E3164" t="s">
        <v>102</v>
      </c>
      <c r="F3164">
        <v>40700</v>
      </c>
      <c r="G3164" t="s">
        <v>784</v>
      </c>
      <c r="I3164" t="s">
        <v>273</v>
      </c>
      <c r="J3164">
        <v>2026</v>
      </c>
      <c r="K3164">
        <v>5</v>
      </c>
      <c r="L3164" t="s">
        <v>95</v>
      </c>
      <c r="M3164">
        <v>-10945.409635440001</v>
      </c>
      <c r="N3164">
        <v>1</v>
      </c>
      <c r="O3164">
        <v>-10945.409635440001</v>
      </c>
      <c r="P3164" t="s">
        <v>334</v>
      </c>
      <c r="Q3164" t="s">
        <v>97</v>
      </c>
    </row>
    <row r="3165" spans="1:17" hidden="1">
      <c r="A3165" t="s">
        <v>2295</v>
      </c>
      <c r="B3165" t="s">
        <v>379</v>
      </c>
      <c r="C3165" t="s">
        <v>380</v>
      </c>
      <c r="D3165" t="s">
        <v>332</v>
      </c>
      <c r="E3165" t="s">
        <v>102</v>
      </c>
      <c r="F3165">
        <v>40700</v>
      </c>
      <c r="G3165" t="s">
        <v>784</v>
      </c>
      <c r="I3165" t="s">
        <v>273</v>
      </c>
      <c r="J3165">
        <v>2026</v>
      </c>
      <c r="K3165">
        <v>5</v>
      </c>
      <c r="L3165" t="s">
        <v>95</v>
      </c>
      <c r="M3165">
        <v>-193.83390360000001</v>
      </c>
      <c r="N3165">
        <v>1</v>
      </c>
      <c r="O3165">
        <v>-193.83390360000001</v>
      </c>
      <c r="P3165" t="s">
        <v>334</v>
      </c>
      <c r="Q3165" t="s">
        <v>97</v>
      </c>
    </row>
    <row r="3166" spans="1:17" hidden="1">
      <c r="A3166" t="s">
        <v>2295</v>
      </c>
      <c r="B3166" t="s">
        <v>381</v>
      </c>
      <c r="C3166" t="s">
        <v>382</v>
      </c>
      <c r="D3166" t="s">
        <v>332</v>
      </c>
      <c r="E3166" t="s">
        <v>102</v>
      </c>
      <c r="F3166">
        <v>40700</v>
      </c>
      <c r="G3166" t="s">
        <v>784</v>
      </c>
      <c r="I3166" t="s">
        <v>273</v>
      </c>
      <c r="J3166">
        <v>2026</v>
      </c>
      <c r="K3166">
        <v>5</v>
      </c>
      <c r="L3166" t="s">
        <v>95</v>
      </c>
      <c r="M3166">
        <v>-3539.7063374400009</v>
      </c>
      <c r="N3166">
        <v>1</v>
      </c>
      <c r="O3166">
        <v>-3539.7063374400009</v>
      </c>
      <c r="P3166" t="s">
        <v>334</v>
      </c>
      <c r="Q3166" t="s">
        <v>97</v>
      </c>
    </row>
    <row r="3167" spans="1:17" hidden="1">
      <c r="A3167" t="s">
        <v>2295</v>
      </c>
      <c r="B3167" t="s">
        <v>383</v>
      </c>
      <c r="C3167" t="s">
        <v>382</v>
      </c>
      <c r="D3167" t="s">
        <v>332</v>
      </c>
      <c r="E3167" t="s">
        <v>102</v>
      </c>
      <c r="F3167">
        <v>40700</v>
      </c>
      <c r="G3167" t="s">
        <v>784</v>
      </c>
      <c r="I3167" t="s">
        <v>273</v>
      </c>
      <c r="J3167">
        <v>2026</v>
      </c>
      <c r="K3167">
        <v>5</v>
      </c>
      <c r="L3167" t="s">
        <v>95</v>
      </c>
      <c r="M3167">
        <v>-3245.5531447200001</v>
      </c>
      <c r="N3167">
        <v>1</v>
      </c>
      <c r="O3167">
        <v>-3245.5531447200001</v>
      </c>
      <c r="P3167" t="s">
        <v>334</v>
      </c>
      <c r="Q3167" t="s">
        <v>97</v>
      </c>
    </row>
    <row r="3168" spans="1:17" hidden="1">
      <c r="A3168" t="s">
        <v>2621</v>
      </c>
      <c r="B3168" t="s">
        <v>384</v>
      </c>
      <c r="C3168" t="s">
        <v>370</v>
      </c>
      <c r="D3168" t="s">
        <v>332</v>
      </c>
      <c r="E3168" t="s">
        <v>102</v>
      </c>
      <c r="F3168">
        <v>40700</v>
      </c>
      <c r="G3168" t="s">
        <v>784</v>
      </c>
      <c r="I3168" t="s">
        <v>273</v>
      </c>
      <c r="J3168">
        <v>2026</v>
      </c>
      <c r="K3168">
        <v>5</v>
      </c>
      <c r="L3168" t="s">
        <v>95</v>
      </c>
      <c r="M3168">
        <v>-2324.5527772800001</v>
      </c>
      <c r="N3168">
        <v>1</v>
      </c>
      <c r="O3168">
        <v>-2324.5527772800001</v>
      </c>
      <c r="P3168" t="s">
        <v>334</v>
      </c>
      <c r="Q3168" t="s">
        <v>97</v>
      </c>
    </row>
    <row r="3169" spans="1:17" hidden="1">
      <c r="A3169" t="s">
        <v>879</v>
      </c>
      <c r="B3169" t="s">
        <v>229</v>
      </c>
      <c r="C3169" t="s">
        <v>133</v>
      </c>
      <c r="D3169" t="s">
        <v>332</v>
      </c>
      <c r="E3169" t="s">
        <v>102</v>
      </c>
      <c r="F3169">
        <v>40700</v>
      </c>
      <c r="G3169" t="s">
        <v>784</v>
      </c>
      <c r="I3169" t="s">
        <v>273</v>
      </c>
      <c r="J3169">
        <v>2026</v>
      </c>
      <c r="K3169">
        <v>5</v>
      </c>
      <c r="L3169" t="s">
        <v>95</v>
      </c>
      <c r="M3169">
        <v>-251.67886559999999</v>
      </c>
      <c r="N3169">
        <v>1</v>
      </c>
      <c r="O3169">
        <v>-251.67886559999999</v>
      </c>
      <c r="P3169" t="s">
        <v>334</v>
      </c>
      <c r="Q3169" t="s">
        <v>97</v>
      </c>
    </row>
    <row r="3170" spans="1:17" hidden="1">
      <c r="A3170" t="s">
        <v>879</v>
      </c>
      <c r="B3170" t="s">
        <v>246</v>
      </c>
      <c r="C3170" t="s">
        <v>133</v>
      </c>
      <c r="D3170" t="s">
        <v>332</v>
      </c>
      <c r="E3170" t="s">
        <v>102</v>
      </c>
      <c r="F3170">
        <v>40700</v>
      </c>
      <c r="G3170" t="s">
        <v>784</v>
      </c>
      <c r="I3170" t="s">
        <v>273</v>
      </c>
      <c r="J3170">
        <v>2026</v>
      </c>
      <c r="K3170">
        <v>5</v>
      </c>
      <c r="L3170" t="s">
        <v>95</v>
      </c>
      <c r="M3170">
        <v>-633.92046552000011</v>
      </c>
      <c r="N3170">
        <v>1</v>
      </c>
      <c r="O3170">
        <v>-633.92046552000011</v>
      </c>
      <c r="P3170" t="s">
        <v>334</v>
      </c>
      <c r="Q3170" t="s">
        <v>97</v>
      </c>
    </row>
    <row r="3171" spans="1:17" hidden="1">
      <c r="A3171" t="s">
        <v>879</v>
      </c>
      <c r="B3171" t="s">
        <v>385</v>
      </c>
      <c r="C3171" t="s">
        <v>133</v>
      </c>
      <c r="D3171" t="s">
        <v>332</v>
      </c>
      <c r="E3171" t="s">
        <v>102</v>
      </c>
      <c r="F3171">
        <v>40700</v>
      </c>
      <c r="G3171" t="s">
        <v>784</v>
      </c>
      <c r="I3171" t="s">
        <v>273</v>
      </c>
      <c r="J3171">
        <v>2026</v>
      </c>
      <c r="K3171">
        <v>5</v>
      </c>
      <c r="L3171" t="s">
        <v>95</v>
      </c>
      <c r="M3171">
        <v>-1026.57938616</v>
      </c>
      <c r="N3171">
        <v>1</v>
      </c>
      <c r="O3171">
        <v>-1026.57938616</v>
      </c>
      <c r="P3171" t="s">
        <v>334</v>
      </c>
      <c r="Q3171" t="s">
        <v>97</v>
      </c>
    </row>
    <row r="3172" spans="1:17" hidden="1">
      <c r="A3172" t="s">
        <v>2295</v>
      </c>
      <c r="B3172" t="s">
        <v>386</v>
      </c>
      <c r="C3172" t="s">
        <v>387</v>
      </c>
      <c r="D3172" t="s">
        <v>332</v>
      </c>
      <c r="E3172" t="s">
        <v>103</v>
      </c>
      <c r="F3172">
        <v>40700</v>
      </c>
      <c r="G3172" t="s">
        <v>784</v>
      </c>
      <c r="I3172" t="s">
        <v>120</v>
      </c>
      <c r="J3172">
        <v>2026</v>
      </c>
      <c r="K3172">
        <v>5</v>
      </c>
      <c r="L3172" t="s">
        <v>95</v>
      </c>
      <c r="M3172">
        <v>-752.97211272000004</v>
      </c>
      <c r="N3172">
        <v>1</v>
      </c>
      <c r="O3172">
        <v>-752.97211272000004</v>
      </c>
      <c r="P3172" t="s">
        <v>334</v>
      </c>
      <c r="Q3172" t="s">
        <v>97</v>
      </c>
    </row>
    <row r="3173" spans="1:17" hidden="1">
      <c r="A3173" t="s">
        <v>2530</v>
      </c>
      <c r="B3173" t="s">
        <v>388</v>
      </c>
      <c r="C3173" t="s">
        <v>270</v>
      </c>
      <c r="D3173" t="s">
        <v>332</v>
      </c>
      <c r="E3173" t="s">
        <v>103</v>
      </c>
      <c r="F3173">
        <v>40700</v>
      </c>
      <c r="G3173" t="s">
        <v>784</v>
      </c>
      <c r="I3173" t="s">
        <v>130</v>
      </c>
      <c r="J3173">
        <v>2026</v>
      </c>
      <c r="K3173">
        <v>5</v>
      </c>
      <c r="L3173" t="s">
        <v>95</v>
      </c>
      <c r="M3173">
        <v>-191.40751152000001</v>
      </c>
      <c r="N3173">
        <v>1</v>
      </c>
      <c r="O3173">
        <v>-191.40751152000001</v>
      </c>
      <c r="P3173" t="s">
        <v>334</v>
      </c>
      <c r="Q3173" t="s">
        <v>97</v>
      </c>
    </row>
    <row r="3174" spans="1:17" hidden="1">
      <c r="A3174" t="s">
        <v>2530</v>
      </c>
      <c r="B3174" t="s">
        <v>389</v>
      </c>
      <c r="C3174" t="s">
        <v>270</v>
      </c>
      <c r="D3174" t="s">
        <v>332</v>
      </c>
      <c r="E3174" t="s">
        <v>103</v>
      </c>
      <c r="F3174">
        <v>40700</v>
      </c>
      <c r="G3174" t="s">
        <v>784</v>
      </c>
      <c r="I3174" t="s">
        <v>130</v>
      </c>
      <c r="J3174">
        <v>2026</v>
      </c>
      <c r="K3174">
        <v>5</v>
      </c>
      <c r="L3174" t="s">
        <v>95</v>
      </c>
      <c r="M3174">
        <v>-1.3012603199999999</v>
      </c>
      <c r="N3174">
        <v>1</v>
      </c>
      <c r="O3174">
        <v>-1.3012603199999999</v>
      </c>
      <c r="P3174" t="s">
        <v>334</v>
      </c>
      <c r="Q3174" t="s">
        <v>97</v>
      </c>
    </row>
    <row r="3175" spans="1:17" hidden="1">
      <c r="A3175" t="s">
        <v>2530</v>
      </c>
      <c r="B3175" t="s">
        <v>390</v>
      </c>
      <c r="C3175" t="s">
        <v>270</v>
      </c>
      <c r="D3175" t="s">
        <v>332</v>
      </c>
      <c r="E3175" t="s">
        <v>103</v>
      </c>
      <c r="F3175">
        <v>40700</v>
      </c>
      <c r="G3175" t="s">
        <v>784</v>
      </c>
      <c r="I3175" t="s">
        <v>130</v>
      </c>
      <c r="J3175">
        <v>2026</v>
      </c>
      <c r="K3175">
        <v>5</v>
      </c>
      <c r="L3175" t="s">
        <v>95</v>
      </c>
      <c r="M3175">
        <v>-27.056242080000004</v>
      </c>
      <c r="N3175">
        <v>1</v>
      </c>
      <c r="O3175">
        <v>-27.056242080000004</v>
      </c>
      <c r="P3175" t="s">
        <v>334</v>
      </c>
      <c r="Q3175" t="s">
        <v>97</v>
      </c>
    </row>
    <row r="3176" spans="1:17" hidden="1">
      <c r="A3176" t="s">
        <v>2530</v>
      </c>
      <c r="B3176" t="s">
        <v>391</v>
      </c>
      <c r="C3176" t="s">
        <v>270</v>
      </c>
      <c r="D3176" t="s">
        <v>332</v>
      </c>
      <c r="E3176" t="s">
        <v>103</v>
      </c>
      <c r="F3176">
        <v>40700</v>
      </c>
      <c r="G3176" t="s">
        <v>784</v>
      </c>
      <c r="I3176" t="s">
        <v>130</v>
      </c>
      <c r="J3176">
        <v>2026</v>
      </c>
      <c r="K3176">
        <v>5</v>
      </c>
      <c r="L3176" t="s">
        <v>95</v>
      </c>
      <c r="M3176">
        <v>-21.957360480000002</v>
      </c>
      <c r="N3176">
        <v>1</v>
      </c>
      <c r="O3176">
        <v>-21.957360480000002</v>
      </c>
      <c r="P3176" t="s">
        <v>334</v>
      </c>
      <c r="Q3176" t="s">
        <v>97</v>
      </c>
    </row>
    <row r="3177" spans="1:17" hidden="1">
      <c r="A3177" t="s">
        <v>2530</v>
      </c>
      <c r="B3177" t="s">
        <v>272</v>
      </c>
      <c r="C3177" t="s">
        <v>270</v>
      </c>
      <c r="D3177" t="s">
        <v>332</v>
      </c>
      <c r="E3177" t="s">
        <v>103</v>
      </c>
      <c r="F3177">
        <v>40700</v>
      </c>
      <c r="G3177" t="s">
        <v>784</v>
      </c>
      <c r="I3177" t="s">
        <v>130</v>
      </c>
      <c r="J3177">
        <v>2026</v>
      </c>
      <c r="K3177">
        <v>5</v>
      </c>
      <c r="L3177" t="s">
        <v>95</v>
      </c>
      <c r="M3177">
        <v>-121.20298920000003</v>
      </c>
      <c r="N3177">
        <v>1</v>
      </c>
      <c r="O3177">
        <v>-121.20298920000003</v>
      </c>
      <c r="P3177" t="s">
        <v>334</v>
      </c>
      <c r="Q3177" t="s">
        <v>97</v>
      </c>
    </row>
    <row r="3178" spans="1:17" hidden="1">
      <c r="A3178" t="s">
        <v>2530</v>
      </c>
      <c r="B3178" t="s">
        <v>392</v>
      </c>
      <c r="C3178" t="s">
        <v>270</v>
      </c>
      <c r="D3178" t="s">
        <v>332</v>
      </c>
      <c r="E3178" t="s">
        <v>103</v>
      </c>
      <c r="F3178">
        <v>40700</v>
      </c>
      <c r="G3178" t="s">
        <v>784</v>
      </c>
      <c r="I3178" t="s">
        <v>130</v>
      </c>
      <c r="J3178">
        <v>2026</v>
      </c>
      <c r="K3178">
        <v>5</v>
      </c>
      <c r="L3178" t="s">
        <v>95</v>
      </c>
      <c r="M3178">
        <v>-164.76464880000003</v>
      </c>
      <c r="N3178">
        <v>1</v>
      </c>
      <c r="O3178">
        <v>-164.76464880000003</v>
      </c>
      <c r="P3178" t="s">
        <v>334</v>
      </c>
      <c r="Q3178" t="s">
        <v>97</v>
      </c>
    </row>
    <row r="3179" spans="1:17" hidden="1">
      <c r="A3179" t="s">
        <v>2530</v>
      </c>
      <c r="B3179" t="s">
        <v>393</v>
      </c>
      <c r="C3179" t="s">
        <v>270</v>
      </c>
      <c r="D3179" t="s">
        <v>332</v>
      </c>
      <c r="E3179" t="s">
        <v>103</v>
      </c>
      <c r="F3179">
        <v>40700</v>
      </c>
      <c r="G3179" t="s">
        <v>784</v>
      </c>
      <c r="I3179" t="s">
        <v>130</v>
      </c>
      <c r="J3179">
        <v>2026</v>
      </c>
      <c r="K3179">
        <v>5</v>
      </c>
      <c r="L3179" t="s">
        <v>95</v>
      </c>
      <c r="M3179">
        <v>-64.578863520000013</v>
      </c>
      <c r="N3179">
        <v>1</v>
      </c>
      <c r="O3179">
        <v>-64.578863520000013</v>
      </c>
      <c r="P3179" t="s">
        <v>334</v>
      </c>
      <c r="Q3179" t="s">
        <v>97</v>
      </c>
    </row>
    <row r="3180" spans="1:17" hidden="1">
      <c r="A3180" t="s">
        <v>2530</v>
      </c>
      <c r="B3180" t="s">
        <v>394</v>
      </c>
      <c r="C3180" t="s">
        <v>270</v>
      </c>
      <c r="D3180" t="s">
        <v>332</v>
      </c>
      <c r="E3180" t="s">
        <v>103</v>
      </c>
      <c r="F3180">
        <v>40700</v>
      </c>
      <c r="G3180" t="s">
        <v>784</v>
      </c>
      <c r="I3180" t="s">
        <v>130</v>
      </c>
      <c r="J3180">
        <v>2026</v>
      </c>
      <c r="K3180">
        <v>5</v>
      </c>
      <c r="L3180" t="s">
        <v>95</v>
      </c>
      <c r="M3180">
        <v>-172.31002848000003</v>
      </c>
      <c r="N3180">
        <v>1</v>
      </c>
      <c r="O3180">
        <v>-172.31002848000003</v>
      </c>
      <c r="P3180" t="s">
        <v>334</v>
      </c>
      <c r="Q3180" t="s">
        <v>97</v>
      </c>
    </row>
    <row r="3181" spans="1:17" hidden="1">
      <c r="A3181" t="s">
        <v>2530</v>
      </c>
      <c r="B3181" t="s">
        <v>395</v>
      </c>
      <c r="C3181" t="s">
        <v>270</v>
      </c>
      <c r="D3181" t="s">
        <v>332</v>
      </c>
      <c r="E3181" t="s">
        <v>103</v>
      </c>
      <c r="F3181">
        <v>40700</v>
      </c>
      <c r="G3181" t="s">
        <v>784</v>
      </c>
      <c r="I3181" t="s">
        <v>130</v>
      </c>
      <c r="J3181">
        <v>2026</v>
      </c>
      <c r="K3181">
        <v>5</v>
      </c>
      <c r="L3181" t="s">
        <v>95</v>
      </c>
      <c r="M3181">
        <v>-341.99823456000007</v>
      </c>
      <c r="N3181">
        <v>1</v>
      </c>
      <c r="O3181">
        <v>-341.99823456000007</v>
      </c>
      <c r="P3181" t="s">
        <v>334</v>
      </c>
      <c r="Q3181" t="s">
        <v>97</v>
      </c>
    </row>
    <row r="3182" spans="1:17" hidden="1">
      <c r="A3182" t="s">
        <v>2530</v>
      </c>
      <c r="B3182" t="s">
        <v>396</v>
      </c>
      <c r="C3182" t="s">
        <v>270</v>
      </c>
      <c r="D3182" t="s">
        <v>332</v>
      </c>
      <c r="E3182" t="s">
        <v>103</v>
      </c>
      <c r="F3182">
        <v>40700</v>
      </c>
      <c r="G3182" t="s">
        <v>784</v>
      </c>
      <c r="I3182" t="s">
        <v>130</v>
      </c>
      <c r="J3182">
        <v>2026</v>
      </c>
      <c r="K3182">
        <v>5</v>
      </c>
      <c r="L3182" t="s">
        <v>95</v>
      </c>
      <c r="M3182">
        <v>-52.272383040000001</v>
      </c>
      <c r="N3182">
        <v>1</v>
      </c>
      <c r="O3182">
        <v>-52.272383040000001</v>
      </c>
      <c r="P3182" t="s">
        <v>334</v>
      </c>
      <c r="Q3182" t="s">
        <v>97</v>
      </c>
    </row>
    <row r="3183" spans="1:17" hidden="1">
      <c r="A3183" t="s">
        <v>2530</v>
      </c>
      <c r="B3183" t="s">
        <v>337</v>
      </c>
      <c r="C3183" t="s">
        <v>270</v>
      </c>
      <c r="D3183" t="s">
        <v>332</v>
      </c>
      <c r="E3183" t="s">
        <v>103</v>
      </c>
      <c r="F3183">
        <v>40700</v>
      </c>
      <c r="G3183" t="s">
        <v>784</v>
      </c>
      <c r="I3183" t="s">
        <v>130</v>
      </c>
      <c r="J3183">
        <v>2026</v>
      </c>
      <c r="K3183">
        <v>5</v>
      </c>
      <c r="L3183" t="s">
        <v>95</v>
      </c>
      <c r="M3183">
        <v>-86.660881200000006</v>
      </c>
      <c r="N3183">
        <v>1</v>
      </c>
      <c r="O3183">
        <v>-86.660881200000006</v>
      </c>
      <c r="P3183" t="s">
        <v>334</v>
      </c>
      <c r="Q3183" t="s">
        <v>97</v>
      </c>
    </row>
    <row r="3184" spans="1:17" hidden="1">
      <c r="A3184" t="s">
        <v>879</v>
      </c>
      <c r="B3184" t="s">
        <v>397</v>
      </c>
      <c r="C3184" t="s">
        <v>133</v>
      </c>
      <c r="D3184" t="s">
        <v>332</v>
      </c>
      <c r="E3184" t="s">
        <v>103</v>
      </c>
      <c r="F3184">
        <v>40700</v>
      </c>
      <c r="G3184" t="s">
        <v>784</v>
      </c>
      <c r="I3184" t="s">
        <v>130</v>
      </c>
      <c r="J3184">
        <v>2026</v>
      </c>
      <c r="K3184">
        <v>5</v>
      </c>
      <c r="L3184" t="s">
        <v>95</v>
      </c>
      <c r="M3184">
        <v>-579.46859208000012</v>
      </c>
      <c r="N3184">
        <v>1</v>
      </c>
      <c r="O3184">
        <v>-579.46859208000012</v>
      </c>
      <c r="P3184" t="s">
        <v>334</v>
      </c>
      <c r="Q3184" t="s">
        <v>97</v>
      </c>
    </row>
    <row r="3185" spans="1:17" hidden="1">
      <c r="A3185" t="s">
        <v>2305</v>
      </c>
      <c r="B3185" t="s">
        <v>398</v>
      </c>
      <c r="C3185" t="s">
        <v>108</v>
      </c>
      <c r="D3185" t="s">
        <v>332</v>
      </c>
      <c r="E3185" t="s">
        <v>103</v>
      </c>
      <c r="F3185">
        <v>40700</v>
      </c>
      <c r="G3185" t="s">
        <v>784</v>
      </c>
      <c r="I3185" t="s">
        <v>399</v>
      </c>
      <c r="J3185">
        <v>2026</v>
      </c>
      <c r="K3185">
        <v>5</v>
      </c>
      <c r="L3185" t="s">
        <v>95</v>
      </c>
      <c r="M3185">
        <v>-1982.4604466400001</v>
      </c>
      <c r="N3185">
        <v>1</v>
      </c>
      <c r="O3185">
        <v>-1982.4604466400001</v>
      </c>
      <c r="P3185" t="s">
        <v>334</v>
      </c>
      <c r="Q3185" t="s">
        <v>97</v>
      </c>
    </row>
    <row r="3186" spans="1:17" hidden="1">
      <c r="A3186" t="s">
        <v>2305</v>
      </c>
      <c r="B3186" t="s">
        <v>400</v>
      </c>
      <c r="C3186" t="s">
        <v>108</v>
      </c>
      <c r="D3186" t="s">
        <v>332</v>
      </c>
      <c r="E3186" t="s">
        <v>103</v>
      </c>
      <c r="F3186">
        <v>40700</v>
      </c>
      <c r="G3186" t="s">
        <v>784</v>
      </c>
      <c r="I3186" t="s">
        <v>130</v>
      </c>
      <c r="J3186">
        <v>2026</v>
      </c>
      <c r="K3186">
        <v>5</v>
      </c>
      <c r="L3186" t="s">
        <v>95</v>
      </c>
      <c r="M3186">
        <v>-118.28359800000001</v>
      </c>
      <c r="N3186">
        <v>1</v>
      </c>
      <c r="O3186">
        <v>-118.28359800000001</v>
      </c>
      <c r="P3186" t="s">
        <v>334</v>
      </c>
      <c r="Q3186" t="s">
        <v>97</v>
      </c>
    </row>
    <row r="3187" spans="1:17" hidden="1">
      <c r="A3187" t="s">
        <v>2305</v>
      </c>
      <c r="B3187" t="s">
        <v>401</v>
      </c>
      <c r="C3187" t="s">
        <v>108</v>
      </c>
      <c r="D3187" t="s">
        <v>332</v>
      </c>
      <c r="E3187" t="s">
        <v>103</v>
      </c>
      <c r="F3187">
        <v>40700</v>
      </c>
      <c r="G3187" t="s">
        <v>784</v>
      </c>
      <c r="I3187" t="s">
        <v>130</v>
      </c>
      <c r="J3187">
        <v>2026</v>
      </c>
      <c r="K3187">
        <v>5</v>
      </c>
      <c r="L3187" t="s">
        <v>95</v>
      </c>
      <c r="M3187">
        <v>-961.4246867999999</v>
      </c>
      <c r="N3187">
        <v>1</v>
      </c>
      <c r="O3187">
        <v>-961.4246867999999</v>
      </c>
      <c r="P3187" t="s">
        <v>334</v>
      </c>
      <c r="Q3187" t="s">
        <v>97</v>
      </c>
    </row>
    <row r="3188" spans="1:17" hidden="1">
      <c r="A3188" t="s">
        <v>2530</v>
      </c>
      <c r="B3188" t="s">
        <v>341</v>
      </c>
      <c r="C3188" t="s">
        <v>270</v>
      </c>
      <c r="D3188" t="s">
        <v>332</v>
      </c>
      <c r="E3188" t="s">
        <v>103</v>
      </c>
      <c r="F3188">
        <v>40700</v>
      </c>
      <c r="G3188" t="s">
        <v>784</v>
      </c>
      <c r="I3188" t="s">
        <v>130</v>
      </c>
      <c r="J3188">
        <v>2026</v>
      </c>
      <c r="K3188">
        <v>5</v>
      </c>
      <c r="L3188" t="s">
        <v>95</v>
      </c>
      <c r="M3188">
        <v>-11196.230376960002</v>
      </c>
      <c r="N3188">
        <v>1</v>
      </c>
      <c r="O3188">
        <v>-11196.230376960002</v>
      </c>
      <c r="P3188" t="s">
        <v>334</v>
      </c>
      <c r="Q3188" t="s">
        <v>97</v>
      </c>
    </row>
    <row r="3189" spans="1:17" hidden="1">
      <c r="A3189" t="s">
        <v>2530</v>
      </c>
      <c r="B3189" t="s">
        <v>342</v>
      </c>
      <c r="C3189" t="s">
        <v>270</v>
      </c>
      <c r="D3189" t="s">
        <v>332</v>
      </c>
      <c r="E3189" t="s">
        <v>103</v>
      </c>
      <c r="F3189">
        <v>40700</v>
      </c>
      <c r="G3189" t="s">
        <v>784</v>
      </c>
      <c r="I3189" t="s">
        <v>120</v>
      </c>
      <c r="J3189">
        <v>2026</v>
      </c>
      <c r="K3189">
        <v>5</v>
      </c>
      <c r="L3189" t="s">
        <v>95</v>
      </c>
      <c r="M3189">
        <v>-21.958968960000004</v>
      </c>
      <c r="N3189">
        <v>1</v>
      </c>
      <c r="O3189">
        <v>-21.958968960000004</v>
      </c>
      <c r="P3189" t="s">
        <v>334</v>
      </c>
      <c r="Q3189" t="s">
        <v>97</v>
      </c>
    </row>
    <row r="3190" spans="1:17" hidden="1">
      <c r="A3190" t="s">
        <v>2305</v>
      </c>
      <c r="B3190" t="s">
        <v>343</v>
      </c>
      <c r="C3190" t="s">
        <v>108</v>
      </c>
      <c r="D3190" t="s">
        <v>332</v>
      </c>
      <c r="E3190" t="s">
        <v>103</v>
      </c>
      <c r="F3190">
        <v>40700</v>
      </c>
      <c r="G3190" t="s">
        <v>784</v>
      </c>
      <c r="I3190" t="s">
        <v>130</v>
      </c>
      <c r="J3190">
        <v>2026</v>
      </c>
      <c r="K3190">
        <v>5</v>
      </c>
      <c r="L3190" t="s">
        <v>95</v>
      </c>
      <c r="M3190">
        <v>-1175.6195344800001</v>
      </c>
      <c r="N3190">
        <v>1</v>
      </c>
      <c r="O3190">
        <v>-1175.6195344800001</v>
      </c>
      <c r="P3190" t="s">
        <v>334</v>
      </c>
      <c r="Q3190" t="s">
        <v>97</v>
      </c>
    </row>
    <row r="3191" spans="1:17" hidden="1">
      <c r="A3191" t="s">
        <v>2305</v>
      </c>
      <c r="B3191" t="s">
        <v>402</v>
      </c>
      <c r="C3191" t="s">
        <v>108</v>
      </c>
      <c r="D3191" t="s">
        <v>332</v>
      </c>
      <c r="E3191" t="s">
        <v>103</v>
      </c>
      <c r="F3191">
        <v>40700</v>
      </c>
      <c r="G3191" t="s">
        <v>784</v>
      </c>
      <c r="I3191" t="s">
        <v>130</v>
      </c>
      <c r="J3191">
        <v>2026</v>
      </c>
      <c r="K3191">
        <v>5</v>
      </c>
      <c r="L3191" t="s">
        <v>95</v>
      </c>
      <c r="M3191">
        <v>-754.83714527999996</v>
      </c>
      <c r="N3191">
        <v>1</v>
      </c>
      <c r="O3191">
        <v>-754.83714527999996</v>
      </c>
      <c r="P3191" t="s">
        <v>334</v>
      </c>
      <c r="Q3191" t="s">
        <v>97</v>
      </c>
    </row>
    <row r="3192" spans="1:17" hidden="1">
      <c r="A3192" t="s">
        <v>2295</v>
      </c>
      <c r="B3192" t="s">
        <v>403</v>
      </c>
      <c r="C3192" t="s">
        <v>404</v>
      </c>
      <c r="D3192" t="s">
        <v>332</v>
      </c>
      <c r="E3192" t="s">
        <v>103</v>
      </c>
      <c r="F3192">
        <v>40700</v>
      </c>
      <c r="G3192" t="s">
        <v>784</v>
      </c>
      <c r="I3192" t="s">
        <v>130</v>
      </c>
      <c r="J3192">
        <v>2026</v>
      </c>
      <c r="K3192">
        <v>5</v>
      </c>
      <c r="L3192" t="s">
        <v>95</v>
      </c>
      <c r="M3192">
        <v>-13.002148079999998</v>
      </c>
      <c r="N3192">
        <v>1</v>
      </c>
      <c r="O3192">
        <v>-13.002148079999998</v>
      </c>
      <c r="P3192" t="s">
        <v>334</v>
      </c>
      <c r="Q3192" t="s">
        <v>97</v>
      </c>
    </row>
    <row r="3193" spans="1:17" hidden="1">
      <c r="A3193" t="s">
        <v>879</v>
      </c>
      <c r="B3193" t="s">
        <v>405</v>
      </c>
      <c r="C3193" t="s">
        <v>133</v>
      </c>
      <c r="D3193" t="s">
        <v>332</v>
      </c>
      <c r="E3193" t="s">
        <v>103</v>
      </c>
      <c r="F3193">
        <v>40700</v>
      </c>
      <c r="G3193" t="s">
        <v>784</v>
      </c>
      <c r="I3193" t="s">
        <v>130</v>
      </c>
      <c r="J3193">
        <v>2026</v>
      </c>
      <c r="K3193">
        <v>5</v>
      </c>
      <c r="L3193" t="s">
        <v>95</v>
      </c>
      <c r="M3193">
        <v>-964.6601443200002</v>
      </c>
      <c r="N3193">
        <v>1</v>
      </c>
      <c r="O3193">
        <v>-964.6601443200002</v>
      </c>
      <c r="P3193" t="s">
        <v>334</v>
      </c>
      <c r="Q3193" t="s">
        <v>97</v>
      </c>
    </row>
    <row r="3194" spans="1:17" hidden="1">
      <c r="A3194" t="s">
        <v>2530</v>
      </c>
      <c r="B3194" t="s">
        <v>406</v>
      </c>
      <c r="C3194" t="s">
        <v>270</v>
      </c>
      <c r="D3194" t="s">
        <v>332</v>
      </c>
      <c r="E3194" t="s">
        <v>103</v>
      </c>
      <c r="F3194">
        <v>40700</v>
      </c>
      <c r="G3194" t="s">
        <v>784</v>
      </c>
      <c r="I3194" t="s">
        <v>120</v>
      </c>
      <c r="J3194">
        <v>2026</v>
      </c>
      <c r="K3194">
        <v>5</v>
      </c>
      <c r="L3194" t="s">
        <v>95</v>
      </c>
      <c r="M3194">
        <v>-83.037779999999998</v>
      </c>
      <c r="N3194">
        <v>1</v>
      </c>
      <c r="O3194">
        <v>-83.037779999999998</v>
      </c>
      <c r="P3194" t="s">
        <v>334</v>
      </c>
      <c r="Q3194" t="s">
        <v>97</v>
      </c>
    </row>
    <row r="3195" spans="1:17" hidden="1">
      <c r="A3195" t="s">
        <v>879</v>
      </c>
      <c r="B3195" t="s">
        <v>407</v>
      </c>
      <c r="C3195" t="s">
        <v>133</v>
      </c>
      <c r="D3195" t="s">
        <v>332</v>
      </c>
      <c r="E3195" t="s">
        <v>103</v>
      </c>
      <c r="F3195">
        <v>40700</v>
      </c>
      <c r="G3195" t="s">
        <v>784</v>
      </c>
      <c r="I3195" t="s">
        <v>130</v>
      </c>
      <c r="J3195">
        <v>2026</v>
      </c>
      <c r="K3195">
        <v>5</v>
      </c>
      <c r="L3195" t="s">
        <v>95</v>
      </c>
      <c r="M3195">
        <v>-74.849008319999996</v>
      </c>
      <c r="N3195">
        <v>1</v>
      </c>
      <c r="O3195">
        <v>-74.849008319999996</v>
      </c>
      <c r="P3195" t="s">
        <v>334</v>
      </c>
      <c r="Q3195" t="s">
        <v>97</v>
      </c>
    </row>
    <row r="3196" spans="1:17" hidden="1">
      <c r="A3196" t="s">
        <v>2530</v>
      </c>
      <c r="B3196" t="s">
        <v>344</v>
      </c>
      <c r="C3196" t="s">
        <v>270</v>
      </c>
      <c r="D3196" t="s">
        <v>332</v>
      </c>
      <c r="E3196" t="s">
        <v>103</v>
      </c>
      <c r="F3196">
        <v>40700</v>
      </c>
      <c r="G3196" t="s">
        <v>784</v>
      </c>
      <c r="I3196" t="s">
        <v>130</v>
      </c>
      <c r="J3196">
        <v>2026</v>
      </c>
      <c r="K3196">
        <v>5</v>
      </c>
      <c r="L3196" t="s">
        <v>95</v>
      </c>
      <c r="M3196">
        <v>-914.80450248</v>
      </c>
      <c r="N3196">
        <v>1</v>
      </c>
      <c r="O3196">
        <v>-914.80450248</v>
      </c>
      <c r="P3196" t="s">
        <v>334</v>
      </c>
      <c r="Q3196" t="s">
        <v>97</v>
      </c>
    </row>
    <row r="3197" spans="1:17" hidden="1">
      <c r="A3197" t="s">
        <v>2438</v>
      </c>
      <c r="B3197" t="s">
        <v>408</v>
      </c>
      <c r="C3197" t="s">
        <v>296</v>
      </c>
      <c r="D3197" t="s">
        <v>332</v>
      </c>
      <c r="E3197" t="s">
        <v>103</v>
      </c>
      <c r="F3197">
        <v>40700</v>
      </c>
      <c r="G3197" t="s">
        <v>784</v>
      </c>
      <c r="I3197" t="s">
        <v>130</v>
      </c>
      <c r="J3197">
        <v>2026</v>
      </c>
      <c r="K3197">
        <v>5</v>
      </c>
      <c r="L3197" t="s">
        <v>95</v>
      </c>
      <c r="M3197">
        <v>-4640.9175871200005</v>
      </c>
      <c r="N3197">
        <v>1</v>
      </c>
      <c r="O3197">
        <v>-4640.9175871200005</v>
      </c>
      <c r="P3197" t="s">
        <v>334</v>
      </c>
      <c r="Q3197" t="s">
        <v>97</v>
      </c>
    </row>
    <row r="3198" spans="1:17" hidden="1">
      <c r="A3198" t="s">
        <v>2305</v>
      </c>
      <c r="B3198" t="s">
        <v>409</v>
      </c>
      <c r="C3198" t="s">
        <v>108</v>
      </c>
      <c r="D3198" t="s">
        <v>332</v>
      </c>
      <c r="E3198" t="s">
        <v>103</v>
      </c>
      <c r="F3198">
        <v>40700</v>
      </c>
      <c r="G3198" t="s">
        <v>784</v>
      </c>
      <c r="I3198" t="s">
        <v>130</v>
      </c>
      <c r="J3198">
        <v>2026</v>
      </c>
      <c r="K3198">
        <v>5</v>
      </c>
      <c r="L3198" t="s">
        <v>95</v>
      </c>
      <c r="M3198">
        <v>-257.20238592000004</v>
      </c>
      <c r="N3198">
        <v>1</v>
      </c>
      <c r="O3198">
        <v>-257.20238592000004</v>
      </c>
      <c r="P3198" t="s">
        <v>334</v>
      </c>
      <c r="Q3198" t="s">
        <v>97</v>
      </c>
    </row>
    <row r="3199" spans="1:17" hidden="1">
      <c r="A3199" t="s">
        <v>2305</v>
      </c>
      <c r="B3199" t="s">
        <v>410</v>
      </c>
      <c r="C3199" t="s">
        <v>108</v>
      </c>
      <c r="D3199" t="s">
        <v>332</v>
      </c>
      <c r="E3199" t="s">
        <v>103</v>
      </c>
      <c r="F3199">
        <v>40700</v>
      </c>
      <c r="G3199" t="s">
        <v>784</v>
      </c>
      <c r="I3199" t="s">
        <v>130</v>
      </c>
      <c r="J3199">
        <v>2026</v>
      </c>
      <c r="K3199">
        <v>5</v>
      </c>
      <c r="L3199" t="s">
        <v>95</v>
      </c>
      <c r="M3199">
        <v>-3835.63529208</v>
      </c>
      <c r="N3199">
        <v>1</v>
      </c>
      <c r="O3199">
        <v>-3835.63529208</v>
      </c>
      <c r="P3199" t="s">
        <v>334</v>
      </c>
      <c r="Q3199" t="s">
        <v>97</v>
      </c>
    </row>
    <row r="3200" spans="1:17" hidden="1">
      <c r="A3200" t="s">
        <v>2305</v>
      </c>
      <c r="B3200" t="s">
        <v>411</v>
      </c>
      <c r="C3200" t="s">
        <v>108</v>
      </c>
      <c r="D3200" t="s">
        <v>332</v>
      </c>
      <c r="E3200" t="s">
        <v>103</v>
      </c>
      <c r="F3200">
        <v>40700</v>
      </c>
      <c r="G3200" t="s">
        <v>784</v>
      </c>
      <c r="I3200" t="s">
        <v>130</v>
      </c>
      <c r="J3200">
        <v>2026</v>
      </c>
      <c r="K3200">
        <v>5</v>
      </c>
      <c r="L3200" t="s">
        <v>95</v>
      </c>
      <c r="M3200">
        <v>-818.90692488000002</v>
      </c>
      <c r="N3200">
        <v>1</v>
      </c>
      <c r="O3200">
        <v>-818.90692488000002</v>
      </c>
      <c r="P3200" t="s">
        <v>334</v>
      </c>
      <c r="Q3200" t="s">
        <v>97</v>
      </c>
    </row>
    <row r="3201" spans="1:17" hidden="1">
      <c r="A3201" t="s">
        <v>2305</v>
      </c>
      <c r="B3201" t="s">
        <v>412</v>
      </c>
      <c r="C3201" t="s">
        <v>108</v>
      </c>
      <c r="D3201" t="s">
        <v>332</v>
      </c>
      <c r="E3201" t="s">
        <v>103</v>
      </c>
      <c r="F3201">
        <v>40700</v>
      </c>
      <c r="G3201" t="s">
        <v>784</v>
      </c>
      <c r="I3201" t="s">
        <v>130</v>
      </c>
      <c r="J3201">
        <v>2026</v>
      </c>
      <c r="K3201">
        <v>5</v>
      </c>
      <c r="L3201" t="s">
        <v>95</v>
      </c>
      <c r="M3201">
        <v>-184.30848504000002</v>
      </c>
      <c r="N3201">
        <v>1</v>
      </c>
      <c r="O3201">
        <v>-184.30848504000002</v>
      </c>
      <c r="P3201" t="s">
        <v>334</v>
      </c>
      <c r="Q3201" t="s">
        <v>97</v>
      </c>
    </row>
    <row r="3202" spans="1:17" hidden="1">
      <c r="A3202" t="s">
        <v>879</v>
      </c>
      <c r="B3202" t="s">
        <v>413</v>
      </c>
      <c r="C3202" t="s">
        <v>133</v>
      </c>
      <c r="D3202" t="s">
        <v>332</v>
      </c>
      <c r="E3202" t="s">
        <v>103</v>
      </c>
      <c r="F3202">
        <v>40700</v>
      </c>
      <c r="G3202" t="s">
        <v>784</v>
      </c>
      <c r="I3202" t="s">
        <v>130</v>
      </c>
      <c r="J3202">
        <v>2026</v>
      </c>
      <c r="K3202">
        <v>5</v>
      </c>
      <c r="L3202" t="s">
        <v>95</v>
      </c>
      <c r="M3202">
        <v>-365.81097671999999</v>
      </c>
      <c r="N3202">
        <v>1</v>
      </c>
      <c r="O3202">
        <v>-365.81097671999999</v>
      </c>
      <c r="P3202" t="s">
        <v>334</v>
      </c>
      <c r="Q3202" t="s">
        <v>97</v>
      </c>
    </row>
    <row r="3203" spans="1:17" hidden="1">
      <c r="A3203" t="s">
        <v>2438</v>
      </c>
      <c r="B3203" t="s">
        <v>414</v>
      </c>
      <c r="C3203" t="s">
        <v>296</v>
      </c>
      <c r="D3203" t="s">
        <v>332</v>
      </c>
      <c r="E3203" t="s">
        <v>103</v>
      </c>
      <c r="F3203">
        <v>40700</v>
      </c>
      <c r="G3203" t="s">
        <v>784</v>
      </c>
      <c r="I3203" t="s">
        <v>130</v>
      </c>
      <c r="J3203">
        <v>2026</v>
      </c>
      <c r="K3203">
        <v>5</v>
      </c>
      <c r="L3203" t="s">
        <v>95</v>
      </c>
      <c r="M3203">
        <v>-181.54592064000002</v>
      </c>
      <c r="N3203">
        <v>1</v>
      </c>
      <c r="O3203">
        <v>-181.54592064000002</v>
      </c>
      <c r="P3203" t="s">
        <v>334</v>
      </c>
      <c r="Q3203" t="s">
        <v>97</v>
      </c>
    </row>
    <row r="3204" spans="1:17" hidden="1">
      <c r="A3204" t="s">
        <v>2530</v>
      </c>
      <c r="B3204" t="s">
        <v>415</v>
      </c>
      <c r="C3204" t="s">
        <v>270</v>
      </c>
      <c r="D3204" t="s">
        <v>332</v>
      </c>
      <c r="E3204" t="s">
        <v>103</v>
      </c>
      <c r="F3204">
        <v>40700</v>
      </c>
      <c r="G3204" t="s">
        <v>784</v>
      </c>
      <c r="I3204" t="s">
        <v>130</v>
      </c>
      <c r="J3204">
        <v>2026</v>
      </c>
      <c r="K3204">
        <v>5</v>
      </c>
      <c r="L3204" t="s">
        <v>95</v>
      </c>
      <c r="M3204">
        <v>-6.6438266400000003</v>
      </c>
      <c r="N3204">
        <v>1</v>
      </c>
      <c r="O3204">
        <v>-6.6438266400000003</v>
      </c>
      <c r="P3204" t="s">
        <v>334</v>
      </c>
      <c r="Q3204" t="s">
        <v>97</v>
      </c>
    </row>
    <row r="3205" spans="1:17" hidden="1">
      <c r="A3205" t="s">
        <v>879</v>
      </c>
      <c r="B3205" t="s">
        <v>416</v>
      </c>
      <c r="C3205" t="s">
        <v>133</v>
      </c>
      <c r="D3205" t="s">
        <v>332</v>
      </c>
      <c r="E3205" t="s">
        <v>103</v>
      </c>
      <c r="F3205">
        <v>40700</v>
      </c>
      <c r="G3205" t="s">
        <v>784</v>
      </c>
      <c r="I3205" t="s">
        <v>130</v>
      </c>
      <c r="J3205">
        <v>2026</v>
      </c>
      <c r="K3205">
        <v>5</v>
      </c>
      <c r="L3205" t="s">
        <v>95</v>
      </c>
      <c r="M3205">
        <v>-19.392639120000002</v>
      </c>
      <c r="N3205">
        <v>1</v>
      </c>
      <c r="O3205">
        <v>-19.392639120000002</v>
      </c>
      <c r="P3205" t="s">
        <v>334</v>
      </c>
      <c r="Q3205" t="s">
        <v>97</v>
      </c>
    </row>
    <row r="3206" spans="1:17" hidden="1">
      <c r="A3206" t="s">
        <v>2530</v>
      </c>
      <c r="B3206" t="s">
        <v>280</v>
      </c>
      <c r="C3206" t="s">
        <v>270</v>
      </c>
      <c r="D3206" t="s">
        <v>332</v>
      </c>
      <c r="E3206" t="s">
        <v>103</v>
      </c>
      <c r="F3206">
        <v>40700</v>
      </c>
      <c r="G3206" t="s">
        <v>784</v>
      </c>
      <c r="I3206" t="s">
        <v>120</v>
      </c>
      <c r="J3206">
        <v>2026</v>
      </c>
      <c r="K3206">
        <v>5</v>
      </c>
      <c r="L3206" t="s">
        <v>95</v>
      </c>
      <c r="M3206">
        <v>-3643.9784661599997</v>
      </c>
      <c r="N3206">
        <v>1</v>
      </c>
      <c r="O3206">
        <v>-3643.9784661599997</v>
      </c>
      <c r="P3206" t="s">
        <v>334</v>
      </c>
      <c r="Q3206" t="s">
        <v>97</v>
      </c>
    </row>
    <row r="3207" spans="1:17" hidden="1">
      <c r="A3207" t="s">
        <v>997</v>
      </c>
      <c r="B3207" t="s">
        <v>417</v>
      </c>
      <c r="C3207" t="s">
        <v>259</v>
      </c>
      <c r="D3207" t="s">
        <v>332</v>
      </c>
      <c r="E3207" t="s">
        <v>103</v>
      </c>
      <c r="F3207">
        <v>40700</v>
      </c>
      <c r="G3207" t="s">
        <v>784</v>
      </c>
      <c r="I3207" t="s">
        <v>130</v>
      </c>
      <c r="J3207">
        <v>2026</v>
      </c>
      <c r="K3207">
        <v>5</v>
      </c>
      <c r="L3207" t="s">
        <v>95</v>
      </c>
      <c r="M3207">
        <v>-794.5127172</v>
      </c>
      <c r="N3207">
        <v>1</v>
      </c>
      <c r="O3207">
        <v>-794.5127172</v>
      </c>
      <c r="P3207" t="s">
        <v>334</v>
      </c>
      <c r="Q3207" t="s">
        <v>97</v>
      </c>
    </row>
    <row r="3208" spans="1:17" hidden="1">
      <c r="A3208" t="s">
        <v>2305</v>
      </c>
      <c r="B3208" t="s">
        <v>418</v>
      </c>
      <c r="C3208" t="s">
        <v>108</v>
      </c>
      <c r="D3208" t="s">
        <v>332</v>
      </c>
      <c r="E3208" t="s">
        <v>103</v>
      </c>
      <c r="F3208">
        <v>40700</v>
      </c>
      <c r="G3208" t="s">
        <v>784</v>
      </c>
      <c r="I3208" t="s">
        <v>130</v>
      </c>
      <c r="J3208">
        <v>2026</v>
      </c>
      <c r="K3208">
        <v>5</v>
      </c>
      <c r="L3208" t="s">
        <v>95</v>
      </c>
      <c r="M3208">
        <v>-64.972136880000008</v>
      </c>
      <c r="N3208">
        <v>1</v>
      </c>
      <c r="O3208">
        <v>-64.972136880000008</v>
      </c>
      <c r="P3208" t="s">
        <v>334</v>
      </c>
      <c r="Q3208" t="s">
        <v>97</v>
      </c>
    </row>
    <row r="3209" spans="1:17" hidden="1">
      <c r="A3209" t="s">
        <v>2305</v>
      </c>
      <c r="B3209" t="s">
        <v>419</v>
      </c>
      <c r="C3209" t="s">
        <v>108</v>
      </c>
      <c r="D3209" t="s">
        <v>332</v>
      </c>
      <c r="E3209" t="s">
        <v>103</v>
      </c>
      <c r="F3209">
        <v>40700</v>
      </c>
      <c r="G3209" t="s">
        <v>784</v>
      </c>
      <c r="I3209" t="s">
        <v>130</v>
      </c>
      <c r="J3209">
        <v>2026</v>
      </c>
      <c r="K3209">
        <v>5</v>
      </c>
      <c r="L3209" t="s">
        <v>95</v>
      </c>
      <c r="M3209">
        <v>-245.93417928</v>
      </c>
      <c r="N3209">
        <v>1</v>
      </c>
      <c r="O3209">
        <v>-245.93417928</v>
      </c>
      <c r="P3209" t="s">
        <v>334</v>
      </c>
      <c r="Q3209" t="s">
        <v>97</v>
      </c>
    </row>
    <row r="3210" spans="1:17" hidden="1">
      <c r="A3210" t="s">
        <v>2530</v>
      </c>
      <c r="B3210" t="s">
        <v>420</v>
      </c>
      <c r="C3210" t="s">
        <v>270</v>
      </c>
      <c r="D3210" t="s">
        <v>332</v>
      </c>
      <c r="E3210" t="s">
        <v>103</v>
      </c>
      <c r="F3210">
        <v>40700</v>
      </c>
      <c r="G3210" t="s">
        <v>784</v>
      </c>
      <c r="I3210" t="s">
        <v>120</v>
      </c>
      <c r="J3210">
        <v>2026</v>
      </c>
      <c r="K3210">
        <v>5</v>
      </c>
      <c r="L3210" t="s">
        <v>95</v>
      </c>
      <c r="M3210">
        <v>-4830.6546921600002</v>
      </c>
      <c r="N3210">
        <v>1</v>
      </c>
      <c r="O3210">
        <v>-4830.6546921600002</v>
      </c>
      <c r="P3210" t="s">
        <v>334</v>
      </c>
      <c r="Q3210" t="s">
        <v>97</v>
      </c>
    </row>
    <row r="3211" spans="1:17" hidden="1">
      <c r="A3211" t="s">
        <v>2305</v>
      </c>
      <c r="B3211" t="s">
        <v>346</v>
      </c>
      <c r="C3211" t="s">
        <v>108</v>
      </c>
      <c r="D3211" t="s">
        <v>332</v>
      </c>
      <c r="E3211" t="s">
        <v>103</v>
      </c>
      <c r="F3211">
        <v>40700</v>
      </c>
      <c r="G3211" t="s">
        <v>784</v>
      </c>
      <c r="I3211" t="s">
        <v>130</v>
      </c>
      <c r="J3211">
        <v>2026</v>
      </c>
      <c r="K3211">
        <v>5</v>
      </c>
      <c r="L3211" t="s">
        <v>95</v>
      </c>
      <c r="M3211">
        <v>-8465.3755516799993</v>
      </c>
      <c r="N3211">
        <v>1</v>
      </c>
      <c r="O3211">
        <v>-8465.3755516799993</v>
      </c>
      <c r="P3211" t="s">
        <v>334</v>
      </c>
      <c r="Q3211" t="s">
        <v>97</v>
      </c>
    </row>
    <row r="3212" spans="1:17" hidden="1">
      <c r="A3212" t="s">
        <v>2305</v>
      </c>
      <c r="B3212" t="s">
        <v>421</v>
      </c>
      <c r="C3212" t="s">
        <v>108</v>
      </c>
      <c r="D3212" t="s">
        <v>332</v>
      </c>
      <c r="E3212" t="s">
        <v>103</v>
      </c>
      <c r="F3212">
        <v>40700</v>
      </c>
      <c r="G3212" t="s">
        <v>784</v>
      </c>
      <c r="I3212" t="s">
        <v>130</v>
      </c>
      <c r="J3212">
        <v>2026</v>
      </c>
      <c r="K3212">
        <v>5</v>
      </c>
      <c r="L3212" t="s">
        <v>95</v>
      </c>
      <c r="M3212">
        <v>-423.93983543999997</v>
      </c>
      <c r="N3212">
        <v>1</v>
      </c>
      <c r="O3212">
        <v>-423.93983543999997</v>
      </c>
      <c r="P3212" t="s">
        <v>334</v>
      </c>
      <c r="Q3212" t="s">
        <v>97</v>
      </c>
    </row>
    <row r="3213" spans="1:17" hidden="1">
      <c r="A3213" t="s">
        <v>2295</v>
      </c>
      <c r="B3213" t="s">
        <v>422</v>
      </c>
      <c r="C3213" t="s">
        <v>423</v>
      </c>
      <c r="D3213" t="s">
        <v>332</v>
      </c>
      <c r="E3213" t="s">
        <v>103</v>
      </c>
      <c r="F3213">
        <v>40700</v>
      </c>
      <c r="G3213" t="s">
        <v>784</v>
      </c>
      <c r="I3213" t="s">
        <v>130</v>
      </c>
      <c r="J3213">
        <v>2026</v>
      </c>
      <c r="K3213">
        <v>5</v>
      </c>
      <c r="L3213" t="s">
        <v>95</v>
      </c>
      <c r="M3213">
        <v>-1331.1957412800002</v>
      </c>
      <c r="N3213">
        <v>1</v>
      </c>
      <c r="O3213">
        <v>-1331.1957412800002</v>
      </c>
      <c r="P3213" t="s">
        <v>334</v>
      </c>
      <c r="Q3213" t="s">
        <v>97</v>
      </c>
    </row>
    <row r="3214" spans="1:17" hidden="1">
      <c r="A3214" t="s">
        <v>424</v>
      </c>
      <c r="B3214">
        <v>996</v>
      </c>
      <c r="C3214" t="s">
        <v>424</v>
      </c>
      <c r="D3214" t="s">
        <v>332</v>
      </c>
      <c r="E3214" t="s">
        <v>103</v>
      </c>
      <c r="F3214">
        <v>40700</v>
      </c>
      <c r="G3214" t="s">
        <v>784</v>
      </c>
      <c r="I3214" t="s">
        <v>130</v>
      </c>
      <c r="J3214">
        <v>2026</v>
      </c>
      <c r="K3214">
        <v>5</v>
      </c>
      <c r="L3214" t="s">
        <v>95</v>
      </c>
      <c r="M3214">
        <v>-1399.7861539200003</v>
      </c>
      <c r="N3214">
        <v>1</v>
      </c>
      <c r="O3214">
        <v>-1399.7861539200003</v>
      </c>
      <c r="P3214" t="s">
        <v>334</v>
      </c>
      <c r="Q3214" t="s">
        <v>97</v>
      </c>
    </row>
    <row r="3215" spans="1:17" hidden="1">
      <c r="A3215" t="s">
        <v>2305</v>
      </c>
      <c r="B3215" t="s">
        <v>425</v>
      </c>
      <c r="C3215" t="s">
        <v>108</v>
      </c>
      <c r="D3215" t="s">
        <v>332</v>
      </c>
      <c r="E3215" t="s">
        <v>103</v>
      </c>
      <c r="F3215">
        <v>40700</v>
      </c>
      <c r="G3215" t="s">
        <v>784</v>
      </c>
      <c r="I3215" t="s">
        <v>130</v>
      </c>
      <c r="J3215">
        <v>2026</v>
      </c>
      <c r="K3215">
        <v>5</v>
      </c>
      <c r="L3215" t="s">
        <v>95</v>
      </c>
      <c r="M3215">
        <v>-10850.080655520002</v>
      </c>
      <c r="N3215">
        <v>1</v>
      </c>
      <c r="O3215">
        <v>-10850.080655520002</v>
      </c>
      <c r="P3215" t="s">
        <v>334</v>
      </c>
      <c r="Q3215" t="s">
        <v>97</v>
      </c>
    </row>
    <row r="3216" spans="1:17" hidden="1">
      <c r="A3216" t="s">
        <v>2305</v>
      </c>
      <c r="B3216" t="s">
        <v>426</v>
      </c>
      <c r="C3216" t="s">
        <v>108</v>
      </c>
      <c r="D3216" t="s">
        <v>332</v>
      </c>
      <c r="E3216" t="s">
        <v>103</v>
      </c>
      <c r="F3216">
        <v>40700</v>
      </c>
      <c r="G3216" t="s">
        <v>784</v>
      </c>
      <c r="I3216" t="s">
        <v>130</v>
      </c>
      <c r="J3216">
        <v>2026</v>
      </c>
      <c r="K3216">
        <v>5</v>
      </c>
      <c r="L3216" t="s">
        <v>95</v>
      </c>
      <c r="M3216">
        <v>-95.727078720000009</v>
      </c>
      <c r="N3216">
        <v>1</v>
      </c>
      <c r="O3216">
        <v>-95.727078720000009</v>
      </c>
      <c r="P3216" t="s">
        <v>334</v>
      </c>
      <c r="Q3216" t="s">
        <v>97</v>
      </c>
    </row>
    <row r="3217" spans="1:17" hidden="1">
      <c r="A3217" t="s">
        <v>2305</v>
      </c>
      <c r="B3217" t="s">
        <v>427</v>
      </c>
      <c r="C3217" t="s">
        <v>108</v>
      </c>
      <c r="D3217" t="s">
        <v>332</v>
      </c>
      <c r="E3217" t="s">
        <v>103</v>
      </c>
      <c r="F3217">
        <v>40700</v>
      </c>
      <c r="G3217" t="s">
        <v>784</v>
      </c>
      <c r="I3217" t="s">
        <v>130</v>
      </c>
      <c r="J3217">
        <v>2026</v>
      </c>
      <c r="K3217">
        <v>5</v>
      </c>
      <c r="L3217" t="s">
        <v>95</v>
      </c>
      <c r="M3217">
        <v>-1033.0872962400001</v>
      </c>
      <c r="N3217">
        <v>1</v>
      </c>
      <c r="O3217">
        <v>-1033.0872962400001</v>
      </c>
      <c r="P3217" t="s">
        <v>334</v>
      </c>
      <c r="Q3217" t="s">
        <v>97</v>
      </c>
    </row>
    <row r="3218" spans="1:17" hidden="1">
      <c r="A3218" t="s">
        <v>2530</v>
      </c>
      <c r="B3218" t="s">
        <v>281</v>
      </c>
      <c r="C3218" t="s">
        <v>270</v>
      </c>
      <c r="D3218" t="s">
        <v>332</v>
      </c>
      <c r="E3218" t="s">
        <v>103</v>
      </c>
      <c r="F3218">
        <v>40700</v>
      </c>
      <c r="G3218" t="s">
        <v>784</v>
      </c>
      <c r="I3218" t="s">
        <v>120</v>
      </c>
      <c r="J3218">
        <v>2026</v>
      </c>
      <c r="K3218">
        <v>5</v>
      </c>
      <c r="L3218" t="s">
        <v>95</v>
      </c>
      <c r="M3218">
        <v>-29344.984462800006</v>
      </c>
      <c r="N3218">
        <v>1</v>
      </c>
      <c r="O3218">
        <v>-29344.984462800006</v>
      </c>
      <c r="P3218" t="s">
        <v>334</v>
      </c>
      <c r="Q3218" t="s">
        <v>97</v>
      </c>
    </row>
    <row r="3219" spans="1:17" hidden="1">
      <c r="A3219" t="s">
        <v>879</v>
      </c>
      <c r="B3219" t="s">
        <v>428</v>
      </c>
      <c r="C3219" t="s">
        <v>133</v>
      </c>
      <c r="D3219" t="s">
        <v>332</v>
      </c>
      <c r="E3219" t="s">
        <v>103</v>
      </c>
      <c r="F3219">
        <v>40700</v>
      </c>
      <c r="G3219" t="s">
        <v>784</v>
      </c>
      <c r="I3219" t="s">
        <v>130</v>
      </c>
      <c r="J3219">
        <v>2026</v>
      </c>
      <c r="K3219">
        <v>5</v>
      </c>
      <c r="L3219" t="s">
        <v>95</v>
      </c>
      <c r="M3219">
        <v>-1757.8941199199999</v>
      </c>
      <c r="N3219">
        <v>1</v>
      </c>
      <c r="O3219">
        <v>-1757.8941199199999</v>
      </c>
      <c r="P3219" t="s">
        <v>334</v>
      </c>
      <c r="Q3219" t="s">
        <v>97</v>
      </c>
    </row>
    <row r="3220" spans="1:17" hidden="1">
      <c r="A3220" t="s">
        <v>2305</v>
      </c>
      <c r="B3220" t="s">
        <v>429</v>
      </c>
      <c r="C3220" t="s">
        <v>108</v>
      </c>
      <c r="D3220" t="s">
        <v>332</v>
      </c>
      <c r="E3220" t="s">
        <v>103</v>
      </c>
      <c r="F3220">
        <v>40700</v>
      </c>
      <c r="G3220" t="s">
        <v>784</v>
      </c>
      <c r="I3220" t="s">
        <v>130</v>
      </c>
      <c r="J3220">
        <v>2026</v>
      </c>
      <c r="K3220">
        <v>5</v>
      </c>
      <c r="L3220" t="s">
        <v>95</v>
      </c>
      <c r="M3220">
        <v>-307.23013512000006</v>
      </c>
      <c r="N3220">
        <v>1</v>
      </c>
      <c r="O3220">
        <v>-307.23013512000006</v>
      </c>
      <c r="P3220" t="s">
        <v>334</v>
      </c>
      <c r="Q3220" t="s">
        <v>97</v>
      </c>
    </row>
    <row r="3221" spans="1:17" hidden="1">
      <c r="A3221" t="s">
        <v>2553</v>
      </c>
      <c r="B3221" t="s">
        <v>430</v>
      </c>
      <c r="C3221" t="s">
        <v>431</v>
      </c>
      <c r="D3221" t="s">
        <v>332</v>
      </c>
      <c r="E3221" t="s">
        <v>103</v>
      </c>
      <c r="F3221">
        <v>40700</v>
      </c>
      <c r="G3221" t="s">
        <v>784</v>
      </c>
      <c r="I3221" t="s">
        <v>130</v>
      </c>
      <c r="J3221">
        <v>2026</v>
      </c>
      <c r="K3221">
        <v>5</v>
      </c>
      <c r="L3221" t="s">
        <v>95</v>
      </c>
      <c r="M3221">
        <v>-2458.8286876799998</v>
      </c>
      <c r="N3221">
        <v>1</v>
      </c>
      <c r="O3221">
        <v>-2458.8286876799998</v>
      </c>
      <c r="P3221" t="s">
        <v>334</v>
      </c>
      <c r="Q3221" t="s">
        <v>97</v>
      </c>
    </row>
    <row r="3222" spans="1:17" hidden="1">
      <c r="A3222" t="s">
        <v>2305</v>
      </c>
      <c r="B3222" t="s">
        <v>347</v>
      </c>
      <c r="C3222" t="s">
        <v>108</v>
      </c>
      <c r="D3222" t="s">
        <v>332</v>
      </c>
      <c r="E3222" t="s">
        <v>103</v>
      </c>
      <c r="F3222">
        <v>40700</v>
      </c>
      <c r="G3222" t="s">
        <v>784</v>
      </c>
      <c r="I3222" t="s">
        <v>130</v>
      </c>
      <c r="J3222">
        <v>2026</v>
      </c>
      <c r="K3222">
        <v>5</v>
      </c>
      <c r="L3222" t="s">
        <v>95</v>
      </c>
      <c r="M3222">
        <v>-5892.5160871199996</v>
      </c>
      <c r="N3222">
        <v>1</v>
      </c>
      <c r="O3222">
        <v>-5892.5160871199996</v>
      </c>
      <c r="P3222" t="s">
        <v>334</v>
      </c>
      <c r="Q3222" t="s">
        <v>97</v>
      </c>
    </row>
    <row r="3223" spans="1:17" hidden="1">
      <c r="A3223" t="s">
        <v>2530</v>
      </c>
      <c r="B3223" t="s">
        <v>432</v>
      </c>
      <c r="C3223" t="s">
        <v>270</v>
      </c>
      <c r="D3223" t="s">
        <v>332</v>
      </c>
      <c r="E3223" t="s">
        <v>103</v>
      </c>
      <c r="F3223">
        <v>40700</v>
      </c>
      <c r="G3223" t="s">
        <v>784</v>
      </c>
      <c r="I3223" t="s">
        <v>120</v>
      </c>
      <c r="J3223">
        <v>2026</v>
      </c>
      <c r="K3223">
        <v>5</v>
      </c>
      <c r="L3223" t="s">
        <v>95</v>
      </c>
      <c r="M3223">
        <v>-7021.7687728800001</v>
      </c>
      <c r="N3223">
        <v>1</v>
      </c>
      <c r="O3223">
        <v>-7021.7687728800001</v>
      </c>
      <c r="P3223" t="s">
        <v>334</v>
      </c>
      <c r="Q3223" t="s">
        <v>97</v>
      </c>
    </row>
    <row r="3224" spans="1:17" hidden="1">
      <c r="A3224" t="s">
        <v>2305</v>
      </c>
      <c r="B3224" t="s">
        <v>433</v>
      </c>
      <c r="C3224" t="s">
        <v>108</v>
      </c>
      <c r="D3224" t="s">
        <v>332</v>
      </c>
      <c r="E3224" t="s">
        <v>103</v>
      </c>
      <c r="F3224">
        <v>40700</v>
      </c>
      <c r="G3224" t="s">
        <v>784</v>
      </c>
      <c r="I3224" t="s">
        <v>130</v>
      </c>
      <c r="J3224">
        <v>2026</v>
      </c>
      <c r="K3224">
        <v>5</v>
      </c>
      <c r="L3224" t="s">
        <v>95</v>
      </c>
      <c r="M3224">
        <v>-984.89080152000008</v>
      </c>
      <c r="N3224">
        <v>1</v>
      </c>
      <c r="O3224">
        <v>-984.89080152000008</v>
      </c>
      <c r="P3224" t="s">
        <v>334</v>
      </c>
      <c r="Q3224" t="s">
        <v>97</v>
      </c>
    </row>
    <row r="3225" spans="1:17" hidden="1">
      <c r="A3225" t="s">
        <v>2305</v>
      </c>
      <c r="B3225" t="s">
        <v>434</v>
      </c>
      <c r="C3225" t="s">
        <v>108</v>
      </c>
      <c r="D3225" t="s">
        <v>332</v>
      </c>
      <c r="E3225" t="s">
        <v>103</v>
      </c>
      <c r="F3225">
        <v>40700</v>
      </c>
      <c r="G3225" t="s">
        <v>784</v>
      </c>
      <c r="I3225" t="s">
        <v>130</v>
      </c>
      <c r="J3225">
        <v>2026</v>
      </c>
      <c r="K3225">
        <v>5</v>
      </c>
      <c r="L3225" t="s">
        <v>95</v>
      </c>
      <c r="M3225">
        <v>-22981.168455119998</v>
      </c>
      <c r="N3225">
        <v>1</v>
      </c>
      <c r="O3225">
        <v>-22981.168455119998</v>
      </c>
      <c r="P3225" t="s">
        <v>334</v>
      </c>
      <c r="Q3225" t="s">
        <v>97</v>
      </c>
    </row>
    <row r="3226" spans="1:17" hidden="1">
      <c r="A3226" t="s">
        <v>2511</v>
      </c>
      <c r="B3226" t="s">
        <v>435</v>
      </c>
      <c r="C3226" t="s">
        <v>436</v>
      </c>
      <c r="D3226" t="s">
        <v>332</v>
      </c>
      <c r="E3226" t="s">
        <v>103</v>
      </c>
      <c r="F3226">
        <v>40700</v>
      </c>
      <c r="G3226" t="s">
        <v>784</v>
      </c>
      <c r="I3226" t="s">
        <v>130</v>
      </c>
      <c r="J3226">
        <v>2026</v>
      </c>
      <c r="K3226">
        <v>5</v>
      </c>
      <c r="L3226" t="s">
        <v>95</v>
      </c>
      <c r="M3226">
        <v>-726.69115800000009</v>
      </c>
      <c r="N3226">
        <v>1</v>
      </c>
      <c r="O3226">
        <v>-726.69115800000009</v>
      </c>
      <c r="P3226" t="s">
        <v>334</v>
      </c>
      <c r="Q3226" t="s">
        <v>97</v>
      </c>
    </row>
    <row r="3227" spans="1:17" hidden="1">
      <c r="A3227" t="s">
        <v>879</v>
      </c>
      <c r="B3227" t="s">
        <v>437</v>
      </c>
      <c r="C3227" t="s">
        <v>133</v>
      </c>
      <c r="D3227" t="s">
        <v>332</v>
      </c>
      <c r="E3227" t="s">
        <v>103</v>
      </c>
      <c r="F3227">
        <v>40700</v>
      </c>
      <c r="G3227" t="s">
        <v>784</v>
      </c>
      <c r="I3227" t="s">
        <v>130</v>
      </c>
      <c r="J3227">
        <v>2026</v>
      </c>
      <c r="K3227">
        <v>5</v>
      </c>
      <c r="L3227" t="s">
        <v>95</v>
      </c>
      <c r="M3227">
        <v>-50.22800496</v>
      </c>
      <c r="N3227">
        <v>1</v>
      </c>
      <c r="O3227">
        <v>-50.22800496</v>
      </c>
      <c r="P3227" t="s">
        <v>334</v>
      </c>
      <c r="Q3227" t="s">
        <v>97</v>
      </c>
    </row>
    <row r="3228" spans="1:17" hidden="1">
      <c r="A3228" t="s">
        <v>2438</v>
      </c>
      <c r="B3228" t="s">
        <v>438</v>
      </c>
      <c r="C3228" t="s">
        <v>296</v>
      </c>
      <c r="D3228" t="s">
        <v>332</v>
      </c>
      <c r="E3228" t="s">
        <v>103</v>
      </c>
      <c r="F3228">
        <v>40700</v>
      </c>
      <c r="G3228" t="s">
        <v>784</v>
      </c>
      <c r="I3228" t="s">
        <v>399</v>
      </c>
      <c r="J3228">
        <v>2026</v>
      </c>
      <c r="K3228">
        <v>5</v>
      </c>
      <c r="L3228" t="s">
        <v>95</v>
      </c>
      <c r="M3228">
        <v>-24.575965920000002</v>
      </c>
      <c r="N3228">
        <v>1</v>
      </c>
      <c r="O3228">
        <v>-24.575965920000002</v>
      </c>
      <c r="P3228" t="s">
        <v>334</v>
      </c>
      <c r="Q3228" t="s">
        <v>97</v>
      </c>
    </row>
    <row r="3229" spans="1:17" hidden="1">
      <c r="A3229" t="s">
        <v>2530</v>
      </c>
      <c r="B3229" t="s">
        <v>439</v>
      </c>
      <c r="C3229" t="s">
        <v>270</v>
      </c>
      <c r="D3229" t="s">
        <v>332</v>
      </c>
      <c r="E3229" t="s">
        <v>103</v>
      </c>
      <c r="F3229">
        <v>40700</v>
      </c>
      <c r="G3229" t="s">
        <v>784</v>
      </c>
      <c r="I3229" t="s">
        <v>120</v>
      </c>
      <c r="J3229">
        <v>2026</v>
      </c>
      <c r="K3229">
        <v>5</v>
      </c>
      <c r="L3229" t="s">
        <v>95</v>
      </c>
      <c r="M3229">
        <v>-709.56245448000016</v>
      </c>
      <c r="N3229">
        <v>1</v>
      </c>
      <c r="O3229">
        <v>-709.56245448000016</v>
      </c>
      <c r="P3229" t="s">
        <v>334</v>
      </c>
      <c r="Q3229" t="s">
        <v>97</v>
      </c>
    </row>
    <row r="3230" spans="1:17" hidden="1">
      <c r="A3230" t="s">
        <v>879</v>
      </c>
      <c r="B3230" t="s">
        <v>440</v>
      </c>
      <c r="C3230" t="s">
        <v>133</v>
      </c>
      <c r="D3230" t="s">
        <v>332</v>
      </c>
      <c r="E3230" t="s">
        <v>103</v>
      </c>
      <c r="F3230">
        <v>40700</v>
      </c>
      <c r="G3230" t="s">
        <v>784</v>
      </c>
      <c r="I3230" t="s">
        <v>130</v>
      </c>
      <c r="J3230">
        <v>2026</v>
      </c>
      <c r="K3230">
        <v>5</v>
      </c>
      <c r="L3230" t="s">
        <v>95</v>
      </c>
      <c r="M3230">
        <v>-2057.3520796799999</v>
      </c>
      <c r="N3230">
        <v>1</v>
      </c>
      <c r="O3230">
        <v>-2057.3520796799999</v>
      </c>
      <c r="P3230" t="s">
        <v>334</v>
      </c>
      <c r="Q3230" t="s">
        <v>97</v>
      </c>
    </row>
    <row r="3231" spans="1:17" hidden="1">
      <c r="A3231" t="s">
        <v>2438</v>
      </c>
      <c r="B3231" t="s">
        <v>441</v>
      </c>
      <c r="C3231" t="s">
        <v>296</v>
      </c>
      <c r="D3231" t="s">
        <v>332</v>
      </c>
      <c r="E3231" t="s">
        <v>103</v>
      </c>
      <c r="F3231">
        <v>40700</v>
      </c>
      <c r="G3231" t="s">
        <v>784</v>
      </c>
      <c r="I3231" t="s">
        <v>130</v>
      </c>
      <c r="J3231">
        <v>2026</v>
      </c>
      <c r="K3231">
        <v>5</v>
      </c>
      <c r="L3231" t="s">
        <v>95</v>
      </c>
      <c r="M3231">
        <v>-1124.9934307199999</v>
      </c>
      <c r="N3231">
        <v>1</v>
      </c>
      <c r="O3231">
        <v>-1124.9934307199999</v>
      </c>
      <c r="P3231" t="s">
        <v>334</v>
      </c>
      <c r="Q3231" t="s">
        <v>97</v>
      </c>
    </row>
    <row r="3232" spans="1:17" hidden="1">
      <c r="A3232" t="s">
        <v>2295</v>
      </c>
      <c r="B3232" t="s">
        <v>442</v>
      </c>
      <c r="C3232" t="s">
        <v>443</v>
      </c>
      <c r="D3232" t="s">
        <v>332</v>
      </c>
      <c r="E3232" t="s">
        <v>103</v>
      </c>
      <c r="F3232">
        <v>40700</v>
      </c>
      <c r="G3232" t="s">
        <v>784</v>
      </c>
      <c r="I3232" t="s">
        <v>120</v>
      </c>
      <c r="J3232">
        <v>2026</v>
      </c>
      <c r="K3232">
        <v>5</v>
      </c>
      <c r="L3232" t="s">
        <v>95</v>
      </c>
      <c r="M3232">
        <v>-1589.8288701600002</v>
      </c>
      <c r="N3232">
        <v>1</v>
      </c>
      <c r="O3232">
        <v>-1589.8288701600002</v>
      </c>
      <c r="P3232" t="s">
        <v>334</v>
      </c>
      <c r="Q3232" t="s">
        <v>97</v>
      </c>
    </row>
    <row r="3233" spans="1:17" hidden="1">
      <c r="A3233" t="s">
        <v>2530</v>
      </c>
      <c r="B3233" t="s">
        <v>444</v>
      </c>
      <c r="C3233" t="s">
        <v>270</v>
      </c>
      <c r="D3233" t="s">
        <v>332</v>
      </c>
      <c r="E3233" t="s">
        <v>103</v>
      </c>
      <c r="F3233">
        <v>40700</v>
      </c>
      <c r="G3233" t="s">
        <v>784</v>
      </c>
      <c r="I3233" t="s">
        <v>130</v>
      </c>
      <c r="J3233">
        <v>2026</v>
      </c>
      <c r="K3233">
        <v>5</v>
      </c>
      <c r="L3233" t="s">
        <v>95</v>
      </c>
      <c r="M3233">
        <v>-1030.8836786400002</v>
      </c>
      <c r="N3233">
        <v>1</v>
      </c>
      <c r="O3233">
        <v>-1030.8836786400002</v>
      </c>
      <c r="P3233" t="s">
        <v>334</v>
      </c>
      <c r="Q3233" t="s">
        <v>97</v>
      </c>
    </row>
    <row r="3234" spans="1:17" hidden="1">
      <c r="A3234" t="s">
        <v>2305</v>
      </c>
      <c r="B3234" t="s">
        <v>349</v>
      </c>
      <c r="C3234" t="s">
        <v>108</v>
      </c>
      <c r="D3234" t="s">
        <v>332</v>
      </c>
      <c r="E3234" t="s">
        <v>103</v>
      </c>
      <c r="F3234">
        <v>40700</v>
      </c>
      <c r="G3234" t="s">
        <v>784</v>
      </c>
      <c r="I3234" t="s">
        <v>130</v>
      </c>
      <c r="J3234">
        <v>2026</v>
      </c>
      <c r="K3234">
        <v>5</v>
      </c>
      <c r="L3234" t="s">
        <v>95</v>
      </c>
      <c r="M3234">
        <v>-9592.69484448</v>
      </c>
      <c r="N3234">
        <v>1</v>
      </c>
      <c r="O3234">
        <v>-9592.69484448</v>
      </c>
      <c r="P3234" t="s">
        <v>334</v>
      </c>
      <c r="Q3234" t="s">
        <v>97</v>
      </c>
    </row>
    <row r="3235" spans="1:17" hidden="1">
      <c r="A3235" t="s">
        <v>2495</v>
      </c>
      <c r="B3235" t="s">
        <v>445</v>
      </c>
      <c r="C3235" t="s">
        <v>446</v>
      </c>
      <c r="D3235" t="s">
        <v>332</v>
      </c>
      <c r="E3235" t="s">
        <v>103</v>
      </c>
      <c r="F3235">
        <v>40700</v>
      </c>
      <c r="G3235" t="s">
        <v>784</v>
      </c>
      <c r="I3235" t="s">
        <v>130</v>
      </c>
      <c r="J3235">
        <v>2026</v>
      </c>
      <c r="K3235">
        <v>5</v>
      </c>
      <c r="L3235" t="s">
        <v>95</v>
      </c>
      <c r="M3235">
        <v>-425.24752968000007</v>
      </c>
      <c r="N3235">
        <v>1</v>
      </c>
      <c r="O3235">
        <v>-425.24752968000007</v>
      </c>
      <c r="P3235" t="s">
        <v>334</v>
      </c>
      <c r="Q3235" t="s">
        <v>97</v>
      </c>
    </row>
    <row r="3236" spans="1:17" hidden="1">
      <c r="A3236" t="s">
        <v>2438</v>
      </c>
      <c r="B3236" t="s">
        <v>447</v>
      </c>
      <c r="C3236" t="s">
        <v>296</v>
      </c>
      <c r="D3236" t="s">
        <v>332</v>
      </c>
      <c r="E3236" t="s">
        <v>103</v>
      </c>
      <c r="F3236">
        <v>40700</v>
      </c>
      <c r="G3236" t="s">
        <v>784</v>
      </c>
      <c r="I3236" t="s">
        <v>130</v>
      </c>
      <c r="J3236">
        <v>2026</v>
      </c>
      <c r="K3236">
        <v>5</v>
      </c>
      <c r="L3236" t="s">
        <v>95</v>
      </c>
      <c r="M3236">
        <v>-1189.95430824</v>
      </c>
      <c r="N3236">
        <v>1</v>
      </c>
      <c r="O3236">
        <v>-1189.95430824</v>
      </c>
      <c r="P3236" t="s">
        <v>334</v>
      </c>
      <c r="Q3236" t="s">
        <v>97</v>
      </c>
    </row>
    <row r="3237" spans="1:17" hidden="1">
      <c r="A3237" t="s">
        <v>2295</v>
      </c>
      <c r="B3237" t="s">
        <v>448</v>
      </c>
      <c r="C3237" t="s">
        <v>423</v>
      </c>
      <c r="D3237" t="s">
        <v>332</v>
      </c>
      <c r="E3237" t="s">
        <v>103</v>
      </c>
      <c r="F3237">
        <v>40700</v>
      </c>
      <c r="G3237" t="s">
        <v>784</v>
      </c>
      <c r="I3237" t="s">
        <v>130</v>
      </c>
      <c r="J3237">
        <v>2026</v>
      </c>
      <c r="K3237">
        <v>5</v>
      </c>
      <c r="L3237" t="s">
        <v>95</v>
      </c>
      <c r="M3237">
        <v>-3516.6495808800009</v>
      </c>
      <c r="N3237">
        <v>1</v>
      </c>
      <c r="O3237">
        <v>-3516.6495808800009</v>
      </c>
      <c r="P3237" t="s">
        <v>334</v>
      </c>
      <c r="Q3237" t="s">
        <v>97</v>
      </c>
    </row>
    <row r="3238" spans="1:17" hidden="1">
      <c r="A3238" t="s">
        <v>879</v>
      </c>
      <c r="B3238" t="s">
        <v>449</v>
      </c>
      <c r="C3238" t="s">
        <v>133</v>
      </c>
      <c r="D3238" t="s">
        <v>332</v>
      </c>
      <c r="E3238" t="s">
        <v>103</v>
      </c>
      <c r="F3238">
        <v>40700</v>
      </c>
      <c r="G3238" t="s">
        <v>784</v>
      </c>
      <c r="I3238" t="s">
        <v>130</v>
      </c>
      <c r="J3238">
        <v>2026</v>
      </c>
      <c r="K3238">
        <v>5</v>
      </c>
      <c r="L3238" t="s">
        <v>95</v>
      </c>
      <c r="M3238">
        <v>-2393.0740252800001</v>
      </c>
      <c r="N3238">
        <v>1</v>
      </c>
      <c r="O3238">
        <v>-2393.0740252800001</v>
      </c>
      <c r="P3238" t="s">
        <v>334</v>
      </c>
      <c r="Q3238" t="s">
        <v>97</v>
      </c>
    </row>
    <row r="3239" spans="1:17" hidden="1">
      <c r="A3239" t="s">
        <v>879</v>
      </c>
      <c r="B3239" t="s">
        <v>450</v>
      </c>
      <c r="C3239" t="s">
        <v>133</v>
      </c>
      <c r="D3239" t="s">
        <v>332</v>
      </c>
      <c r="E3239" t="s">
        <v>103</v>
      </c>
      <c r="F3239">
        <v>40700</v>
      </c>
      <c r="G3239" t="s">
        <v>784</v>
      </c>
      <c r="I3239" t="s">
        <v>130</v>
      </c>
      <c r="J3239">
        <v>2026</v>
      </c>
      <c r="K3239">
        <v>5</v>
      </c>
      <c r="L3239" t="s">
        <v>95</v>
      </c>
      <c r="M3239">
        <v>-16.807007519999999</v>
      </c>
      <c r="N3239">
        <v>1</v>
      </c>
      <c r="O3239">
        <v>-16.807007519999999</v>
      </c>
      <c r="P3239" t="s">
        <v>334</v>
      </c>
      <c r="Q3239" t="s">
        <v>97</v>
      </c>
    </row>
    <row r="3240" spans="1:17" hidden="1">
      <c r="A3240" t="s">
        <v>2438</v>
      </c>
      <c r="B3240" t="s">
        <v>451</v>
      </c>
      <c r="C3240" t="s">
        <v>296</v>
      </c>
      <c r="D3240" t="s">
        <v>332</v>
      </c>
      <c r="E3240" t="s">
        <v>103</v>
      </c>
      <c r="F3240">
        <v>40700</v>
      </c>
      <c r="G3240" t="s">
        <v>784</v>
      </c>
      <c r="I3240" t="s">
        <v>130</v>
      </c>
      <c r="J3240">
        <v>2026</v>
      </c>
      <c r="K3240">
        <v>5</v>
      </c>
      <c r="L3240" t="s">
        <v>95</v>
      </c>
      <c r="M3240">
        <v>-11.298767760000002</v>
      </c>
      <c r="N3240">
        <v>1</v>
      </c>
      <c r="O3240">
        <v>-11.298767760000002</v>
      </c>
      <c r="P3240" t="s">
        <v>334</v>
      </c>
      <c r="Q3240" t="s">
        <v>97</v>
      </c>
    </row>
    <row r="3241" spans="1:17" hidden="1">
      <c r="A3241" t="s">
        <v>879</v>
      </c>
      <c r="B3241" t="s">
        <v>452</v>
      </c>
      <c r="C3241" t="s">
        <v>133</v>
      </c>
      <c r="D3241" t="s">
        <v>332</v>
      </c>
      <c r="E3241" t="s">
        <v>103</v>
      </c>
      <c r="F3241">
        <v>40700</v>
      </c>
      <c r="G3241" t="s">
        <v>784</v>
      </c>
      <c r="I3241" t="s">
        <v>130</v>
      </c>
      <c r="J3241">
        <v>2026</v>
      </c>
      <c r="K3241">
        <v>5</v>
      </c>
      <c r="L3241" t="s">
        <v>95</v>
      </c>
      <c r="M3241">
        <v>-1199.6108179200003</v>
      </c>
      <c r="N3241">
        <v>1</v>
      </c>
      <c r="O3241">
        <v>-1199.6108179200003</v>
      </c>
      <c r="P3241" t="s">
        <v>334</v>
      </c>
      <c r="Q3241" t="s">
        <v>97</v>
      </c>
    </row>
    <row r="3242" spans="1:17" hidden="1">
      <c r="A3242" t="s">
        <v>879</v>
      </c>
      <c r="B3242" t="s">
        <v>453</v>
      </c>
      <c r="C3242" t="s">
        <v>133</v>
      </c>
      <c r="D3242" t="s">
        <v>332</v>
      </c>
      <c r="E3242" t="s">
        <v>103</v>
      </c>
      <c r="F3242">
        <v>40700</v>
      </c>
      <c r="G3242" t="s">
        <v>784</v>
      </c>
      <c r="I3242" t="s">
        <v>130</v>
      </c>
      <c r="J3242">
        <v>2026</v>
      </c>
      <c r="K3242">
        <v>5</v>
      </c>
      <c r="L3242" t="s">
        <v>95</v>
      </c>
      <c r="M3242">
        <v>-72.01325808</v>
      </c>
      <c r="N3242">
        <v>1</v>
      </c>
      <c r="O3242">
        <v>-72.01325808</v>
      </c>
      <c r="P3242" t="s">
        <v>334</v>
      </c>
      <c r="Q3242" t="s">
        <v>97</v>
      </c>
    </row>
    <row r="3243" spans="1:17" hidden="1">
      <c r="A3243" t="s">
        <v>2295</v>
      </c>
      <c r="B3243" t="s">
        <v>454</v>
      </c>
      <c r="C3243" t="s">
        <v>455</v>
      </c>
      <c r="D3243" t="s">
        <v>332</v>
      </c>
      <c r="E3243" t="s">
        <v>103</v>
      </c>
      <c r="F3243">
        <v>40700</v>
      </c>
      <c r="G3243" t="s">
        <v>784</v>
      </c>
      <c r="I3243" t="s">
        <v>130</v>
      </c>
      <c r="J3243">
        <v>2026</v>
      </c>
      <c r="K3243">
        <v>5</v>
      </c>
      <c r="L3243" t="s">
        <v>95</v>
      </c>
      <c r="M3243">
        <v>-22.287098880000002</v>
      </c>
      <c r="N3243">
        <v>1</v>
      </c>
      <c r="O3243">
        <v>-22.287098880000002</v>
      </c>
      <c r="P3243" t="s">
        <v>334</v>
      </c>
      <c r="Q3243" t="s">
        <v>97</v>
      </c>
    </row>
    <row r="3244" spans="1:17" hidden="1">
      <c r="A3244" t="s">
        <v>2530</v>
      </c>
      <c r="B3244" t="s">
        <v>350</v>
      </c>
      <c r="C3244" t="s">
        <v>270</v>
      </c>
      <c r="D3244" t="s">
        <v>332</v>
      </c>
      <c r="E3244" t="s">
        <v>103</v>
      </c>
      <c r="F3244">
        <v>40700</v>
      </c>
      <c r="G3244" t="s">
        <v>784</v>
      </c>
      <c r="I3244" t="s">
        <v>130</v>
      </c>
      <c r="J3244">
        <v>2026</v>
      </c>
      <c r="K3244">
        <v>5</v>
      </c>
      <c r="L3244" t="s">
        <v>95</v>
      </c>
      <c r="M3244">
        <v>-3443.0262343200006</v>
      </c>
      <c r="N3244">
        <v>1</v>
      </c>
      <c r="O3244">
        <v>-3443.0262343200006</v>
      </c>
      <c r="P3244" t="s">
        <v>334</v>
      </c>
      <c r="Q3244" t="s">
        <v>97</v>
      </c>
    </row>
    <row r="3245" spans="1:17" hidden="1">
      <c r="A3245" t="s">
        <v>879</v>
      </c>
      <c r="B3245" t="s">
        <v>456</v>
      </c>
      <c r="C3245" t="s">
        <v>133</v>
      </c>
      <c r="D3245" t="s">
        <v>332</v>
      </c>
      <c r="E3245" t="s">
        <v>103</v>
      </c>
      <c r="F3245">
        <v>40700</v>
      </c>
      <c r="G3245" t="s">
        <v>784</v>
      </c>
      <c r="I3245" t="s">
        <v>130</v>
      </c>
      <c r="J3245">
        <v>2026</v>
      </c>
      <c r="K3245">
        <v>5</v>
      </c>
      <c r="L3245" t="s">
        <v>95</v>
      </c>
      <c r="M3245">
        <v>-6.0519060000000007</v>
      </c>
      <c r="N3245">
        <v>1</v>
      </c>
      <c r="O3245">
        <v>-6.0519060000000007</v>
      </c>
      <c r="P3245" t="s">
        <v>334</v>
      </c>
      <c r="Q3245" t="s">
        <v>97</v>
      </c>
    </row>
    <row r="3246" spans="1:17" hidden="1">
      <c r="A3246" t="s">
        <v>2305</v>
      </c>
      <c r="B3246" t="s">
        <v>457</v>
      </c>
      <c r="C3246" t="s">
        <v>108</v>
      </c>
      <c r="D3246" t="s">
        <v>332</v>
      </c>
      <c r="E3246" t="s">
        <v>103</v>
      </c>
      <c r="F3246">
        <v>40700</v>
      </c>
      <c r="G3246" t="s">
        <v>784</v>
      </c>
      <c r="I3246" t="s">
        <v>130</v>
      </c>
      <c r="J3246">
        <v>2026</v>
      </c>
      <c r="K3246">
        <v>5</v>
      </c>
      <c r="L3246" t="s">
        <v>95</v>
      </c>
      <c r="M3246">
        <v>-641.2744360800001</v>
      </c>
      <c r="N3246">
        <v>1</v>
      </c>
      <c r="O3246">
        <v>-641.2744360800001</v>
      </c>
      <c r="P3246" t="s">
        <v>334</v>
      </c>
      <c r="Q3246" t="s">
        <v>97</v>
      </c>
    </row>
    <row r="3247" spans="1:17" hidden="1">
      <c r="A3247" t="s">
        <v>2438</v>
      </c>
      <c r="B3247" t="s">
        <v>351</v>
      </c>
      <c r="C3247" t="s">
        <v>296</v>
      </c>
      <c r="D3247" t="s">
        <v>332</v>
      </c>
      <c r="E3247" t="s">
        <v>103</v>
      </c>
      <c r="F3247">
        <v>40700</v>
      </c>
      <c r="G3247" t="s">
        <v>784</v>
      </c>
      <c r="I3247" t="s">
        <v>130</v>
      </c>
      <c r="J3247">
        <v>2026</v>
      </c>
      <c r="K3247">
        <v>5</v>
      </c>
      <c r="L3247" t="s">
        <v>95</v>
      </c>
      <c r="M3247">
        <v>-1578.1513053600002</v>
      </c>
      <c r="N3247">
        <v>1</v>
      </c>
      <c r="O3247">
        <v>-1578.1513053600002</v>
      </c>
      <c r="P3247" t="s">
        <v>334</v>
      </c>
      <c r="Q3247" t="s">
        <v>97</v>
      </c>
    </row>
    <row r="3248" spans="1:17" hidden="1">
      <c r="A3248" t="s">
        <v>2505</v>
      </c>
      <c r="B3248" t="s">
        <v>458</v>
      </c>
      <c r="C3248" t="s">
        <v>459</v>
      </c>
      <c r="D3248" t="s">
        <v>332</v>
      </c>
      <c r="E3248" t="s">
        <v>103</v>
      </c>
      <c r="F3248">
        <v>40700</v>
      </c>
      <c r="G3248" t="s">
        <v>784</v>
      </c>
      <c r="I3248" t="s">
        <v>130</v>
      </c>
      <c r="J3248">
        <v>2026</v>
      </c>
      <c r="K3248">
        <v>5</v>
      </c>
      <c r="L3248" t="s">
        <v>95</v>
      </c>
      <c r="M3248">
        <v>-1907.3154780000002</v>
      </c>
      <c r="N3248">
        <v>1</v>
      </c>
      <c r="O3248">
        <v>-1907.3154780000002</v>
      </c>
      <c r="P3248" t="s">
        <v>334</v>
      </c>
      <c r="Q3248" t="s">
        <v>97</v>
      </c>
    </row>
    <row r="3249" spans="1:17" hidden="1">
      <c r="A3249" t="s">
        <v>879</v>
      </c>
      <c r="B3249" t="s">
        <v>460</v>
      </c>
      <c r="C3249" t="s">
        <v>133</v>
      </c>
      <c r="D3249" t="s">
        <v>332</v>
      </c>
      <c r="E3249" t="s">
        <v>103</v>
      </c>
      <c r="F3249">
        <v>40700</v>
      </c>
      <c r="G3249" t="s">
        <v>784</v>
      </c>
      <c r="I3249" t="s">
        <v>130</v>
      </c>
      <c r="J3249">
        <v>2026</v>
      </c>
      <c r="K3249">
        <v>5</v>
      </c>
      <c r="L3249" t="s">
        <v>95</v>
      </c>
      <c r="M3249">
        <v>-262.47015792000002</v>
      </c>
      <c r="N3249">
        <v>1</v>
      </c>
      <c r="O3249">
        <v>-262.47015792000002</v>
      </c>
      <c r="P3249" t="s">
        <v>334</v>
      </c>
      <c r="Q3249" t="s">
        <v>97</v>
      </c>
    </row>
    <row r="3250" spans="1:17" hidden="1">
      <c r="A3250" t="s">
        <v>2305</v>
      </c>
      <c r="B3250" t="s">
        <v>461</v>
      </c>
      <c r="C3250" t="s">
        <v>108</v>
      </c>
      <c r="D3250" t="s">
        <v>332</v>
      </c>
      <c r="E3250" t="s">
        <v>103</v>
      </c>
      <c r="F3250">
        <v>40700</v>
      </c>
      <c r="G3250" t="s">
        <v>784</v>
      </c>
      <c r="I3250" t="s">
        <v>130</v>
      </c>
      <c r="J3250">
        <v>2026</v>
      </c>
      <c r="K3250">
        <v>5</v>
      </c>
      <c r="L3250" t="s">
        <v>95</v>
      </c>
      <c r="M3250">
        <v>-2635.41646872</v>
      </c>
      <c r="N3250">
        <v>1</v>
      </c>
      <c r="O3250">
        <v>-2635.41646872</v>
      </c>
      <c r="P3250" t="s">
        <v>334</v>
      </c>
      <c r="Q3250" t="s">
        <v>97</v>
      </c>
    </row>
    <row r="3251" spans="1:17" hidden="1">
      <c r="A3251" t="s">
        <v>879</v>
      </c>
      <c r="B3251" t="s">
        <v>462</v>
      </c>
      <c r="C3251" t="s">
        <v>133</v>
      </c>
      <c r="D3251" t="s">
        <v>332</v>
      </c>
      <c r="E3251" t="s">
        <v>103</v>
      </c>
      <c r="F3251">
        <v>40700</v>
      </c>
      <c r="G3251" t="s">
        <v>784</v>
      </c>
      <c r="I3251" t="s">
        <v>130</v>
      </c>
      <c r="J3251">
        <v>2026</v>
      </c>
      <c r="K3251">
        <v>5</v>
      </c>
      <c r="L3251" t="s">
        <v>95</v>
      </c>
      <c r="M3251">
        <v>-1401.7822776000003</v>
      </c>
      <c r="N3251">
        <v>1</v>
      </c>
      <c r="O3251">
        <v>-1401.7822776000003</v>
      </c>
      <c r="P3251" t="s">
        <v>334</v>
      </c>
      <c r="Q3251" t="s">
        <v>97</v>
      </c>
    </row>
    <row r="3252" spans="1:17" hidden="1">
      <c r="A3252" t="s">
        <v>2305</v>
      </c>
      <c r="B3252" t="s">
        <v>463</v>
      </c>
      <c r="C3252" t="s">
        <v>108</v>
      </c>
      <c r="D3252" t="s">
        <v>332</v>
      </c>
      <c r="E3252" t="s">
        <v>103</v>
      </c>
      <c r="F3252">
        <v>40700</v>
      </c>
      <c r="G3252" t="s">
        <v>784</v>
      </c>
      <c r="I3252" t="s">
        <v>130</v>
      </c>
      <c r="J3252">
        <v>2026</v>
      </c>
      <c r="K3252">
        <v>5</v>
      </c>
      <c r="L3252" t="s">
        <v>95</v>
      </c>
      <c r="M3252">
        <v>-462.41306856000006</v>
      </c>
      <c r="N3252">
        <v>1</v>
      </c>
      <c r="O3252">
        <v>-462.41306856000006</v>
      </c>
      <c r="P3252" t="s">
        <v>334</v>
      </c>
      <c r="Q3252" t="s">
        <v>97</v>
      </c>
    </row>
    <row r="3253" spans="1:17" hidden="1">
      <c r="A3253" t="s">
        <v>879</v>
      </c>
      <c r="B3253" t="s">
        <v>464</v>
      </c>
      <c r="C3253" t="s">
        <v>133</v>
      </c>
      <c r="D3253" t="s">
        <v>332</v>
      </c>
      <c r="E3253" t="s">
        <v>103</v>
      </c>
      <c r="F3253">
        <v>40700</v>
      </c>
      <c r="G3253" t="s">
        <v>784</v>
      </c>
      <c r="I3253" t="s">
        <v>130</v>
      </c>
      <c r="J3253">
        <v>2026</v>
      </c>
      <c r="K3253">
        <v>5</v>
      </c>
      <c r="L3253" t="s">
        <v>95</v>
      </c>
      <c r="M3253">
        <v>-220.21619256</v>
      </c>
      <c r="N3253">
        <v>1</v>
      </c>
      <c r="O3253">
        <v>-220.21619256</v>
      </c>
      <c r="P3253" t="s">
        <v>334</v>
      </c>
      <c r="Q3253" t="s">
        <v>97</v>
      </c>
    </row>
    <row r="3254" spans="1:17" hidden="1">
      <c r="A3254" t="s">
        <v>2305</v>
      </c>
      <c r="B3254" t="s">
        <v>465</v>
      </c>
      <c r="C3254" t="s">
        <v>108</v>
      </c>
      <c r="D3254" t="s">
        <v>332</v>
      </c>
      <c r="E3254" t="s">
        <v>103</v>
      </c>
      <c r="F3254">
        <v>40700</v>
      </c>
      <c r="G3254" t="s">
        <v>784</v>
      </c>
      <c r="I3254" t="s">
        <v>130</v>
      </c>
      <c r="J3254">
        <v>2026</v>
      </c>
      <c r="K3254">
        <v>5</v>
      </c>
      <c r="L3254" t="s">
        <v>95</v>
      </c>
      <c r="M3254">
        <v>-4203.4801917600007</v>
      </c>
      <c r="N3254">
        <v>1</v>
      </c>
      <c r="O3254">
        <v>-4203.4801917600007</v>
      </c>
      <c r="P3254" t="s">
        <v>334</v>
      </c>
      <c r="Q3254" t="s">
        <v>97</v>
      </c>
    </row>
    <row r="3255" spans="1:17" hidden="1">
      <c r="A3255" t="s">
        <v>879</v>
      </c>
      <c r="B3255" t="s">
        <v>466</v>
      </c>
      <c r="C3255" t="s">
        <v>133</v>
      </c>
      <c r="D3255" t="s">
        <v>332</v>
      </c>
      <c r="E3255" t="s">
        <v>103</v>
      </c>
      <c r="F3255">
        <v>40700</v>
      </c>
      <c r="G3255" t="s">
        <v>784</v>
      </c>
      <c r="I3255" t="s">
        <v>130</v>
      </c>
      <c r="J3255">
        <v>2026</v>
      </c>
      <c r="K3255">
        <v>5</v>
      </c>
      <c r="L3255" t="s">
        <v>95</v>
      </c>
      <c r="M3255">
        <v>-122.92808400000001</v>
      </c>
      <c r="N3255">
        <v>1</v>
      </c>
      <c r="O3255">
        <v>-122.92808400000001</v>
      </c>
      <c r="P3255" t="s">
        <v>334</v>
      </c>
      <c r="Q3255" t="s">
        <v>97</v>
      </c>
    </row>
    <row r="3256" spans="1:17" hidden="1">
      <c r="A3256" t="s">
        <v>879</v>
      </c>
      <c r="B3256" t="s">
        <v>467</v>
      </c>
      <c r="C3256" t="s">
        <v>133</v>
      </c>
      <c r="D3256" t="s">
        <v>332</v>
      </c>
      <c r="E3256" t="s">
        <v>103</v>
      </c>
      <c r="F3256">
        <v>40700</v>
      </c>
      <c r="G3256" t="s">
        <v>784</v>
      </c>
      <c r="I3256" t="s">
        <v>130</v>
      </c>
      <c r="J3256">
        <v>2026</v>
      </c>
      <c r="K3256">
        <v>5</v>
      </c>
      <c r="L3256" t="s">
        <v>95</v>
      </c>
      <c r="M3256">
        <v>-956.9048580000001</v>
      </c>
      <c r="N3256">
        <v>1</v>
      </c>
      <c r="O3256">
        <v>-956.9048580000001</v>
      </c>
      <c r="P3256" t="s">
        <v>334</v>
      </c>
      <c r="Q3256" t="s">
        <v>97</v>
      </c>
    </row>
    <row r="3257" spans="1:17" hidden="1">
      <c r="A3257" t="s">
        <v>2316</v>
      </c>
      <c r="B3257" t="s">
        <v>468</v>
      </c>
      <c r="C3257" t="s">
        <v>469</v>
      </c>
      <c r="D3257" t="s">
        <v>332</v>
      </c>
      <c r="E3257" t="s">
        <v>103</v>
      </c>
      <c r="F3257">
        <v>40700</v>
      </c>
      <c r="G3257" t="s">
        <v>784</v>
      </c>
      <c r="I3257" t="s">
        <v>130</v>
      </c>
      <c r="J3257">
        <v>2026</v>
      </c>
      <c r="K3257">
        <v>5</v>
      </c>
      <c r="L3257" t="s">
        <v>95</v>
      </c>
      <c r="M3257">
        <v>-1321.8408216000003</v>
      </c>
      <c r="N3257">
        <v>1</v>
      </c>
      <c r="O3257">
        <v>-1321.8408216000003</v>
      </c>
      <c r="P3257" t="s">
        <v>334</v>
      </c>
      <c r="Q3257" t="s">
        <v>97</v>
      </c>
    </row>
    <row r="3258" spans="1:17" hidden="1">
      <c r="A3258" t="s">
        <v>2530</v>
      </c>
      <c r="B3258" t="s">
        <v>470</v>
      </c>
      <c r="C3258" t="s">
        <v>270</v>
      </c>
      <c r="D3258" t="s">
        <v>332</v>
      </c>
      <c r="E3258" t="s">
        <v>103</v>
      </c>
      <c r="F3258">
        <v>40700</v>
      </c>
      <c r="G3258" t="s">
        <v>784</v>
      </c>
      <c r="I3258" t="s">
        <v>130</v>
      </c>
      <c r="J3258">
        <v>2026</v>
      </c>
      <c r="K3258">
        <v>5</v>
      </c>
      <c r="L3258" t="s">
        <v>95</v>
      </c>
      <c r="M3258">
        <v>-121.88257200000001</v>
      </c>
      <c r="N3258">
        <v>1</v>
      </c>
      <c r="O3258">
        <v>-121.88257200000001</v>
      </c>
      <c r="P3258" t="s">
        <v>334</v>
      </c>
      <c r="Q3258" t="s">
        <v>97</v>
      </c>
    </row>
    <row r="3259" spans="1:17" hidden="1">
      <c r="A3259" t="s">
        <v>2530</v>
      </c>
      <c r="B3259" t="s">
        <v>282</v>
      </c>
      <c r="C3259" t="s">
        <v>270</v>
      </c>
      <c r="D3259" t="s">
        <v>332</v>
      </c>
      <c r="E3259" t="s">
        <v>103</v>
      </c>
      <c r="F3259">
        <v>40700</v>
      </c>
      <c r="G3259" t="s">
        <v>784</v>
      </c>
      <c r="I3259" t="s">
        <v>120</v>
      </c>
      <c r="J3259">
        <v>2026</v>
      </c>
      <c r="K3259">
        <v>5</v>
      </c>
      <c r="L3259" t="s">
        <v>95</v>
      </c>
      <c r="M3259">
        <v>-10825.558573680004</v>
      </c>
      <c r="N3259">
        <v>1</v>
      </c>
      <c r="O3259">
        <v>-10825.558573680004</v>
      </c>
      <c r="P3259" t="s">
        <v>334</v>
      </c>
      <c r="Q3259" t="s">
        <v>97</v>
      </c>
    </row>
    <row r="3260" spans="1:17" hidden="1">
      <c r="A3260" t="s">
        <v>2530</v>
      </c>
      <c r="B3260" t="s">
        <v>283</v>
      </c>
      <c r="C3260" t="s">
        <v>270</v>
      </c>
      <c r="D3260" t="s">
        <v>332</v>
      </c>
      <c r="E3260" t="s">
        <v>103</v>
      </c>
      <c r="F3260">
        <v>40700</v>
      </c>
      <c r="G3260" t="s">
        <v>784</v>
      </c>
      <c r="I3260" t="s">
        <v>120</v>
      </c>
      <c r="J3260">
        <v>2026</v>
      </c>
      <c r="K3260">
        <v>5</v>
      </c>
      <c r="L3260" t="s">
        <v>95</v>
      </c>
      <c r="M3260">
        <v>-928.98486216000003</v>
      </c>
      <c r="N3260">
        <v>1</v>
      </c>
      <c r="O3260">
        <v>-928.98486216000003</v>
      </c>
      <c r="P3260" t="s">
        <v>334</v>
      </c>
      <c r="Q3260" t="s">
        <v>97</v>
      </c>
    </row>
    <row r="3261" spans="1:17" hidden="1">
      <c r="A3261" t="s">
        <v>879</v>
      </c>
      <c r="B3261" t="s">
        <v>471</v>
      </c>
      <c r="C3261" t="s">
        <v>133</v>
      </c>
      <c r="D3261" t="s">
        <v>332</v>
      </c>
      <c r="E3261" t="s">
        <v>103</v>
      </c>
      <c r="F3261">
        <v>40700</v>
      </c>
      <c r="G3261" t="s">
        <v>784</v>
      </c>
      <c r="I3261" t="s">
        <v>130</v>
      </c>
      <c r="J3261">
        <v>2026</v>
      </c>
      <c r="K3261">
        <v>5</v>
      </c>
      <c r="L3261" t="s">
        <v>95</v>
      </c>
      <c r="M3261">
        <v>-2674.70198424</v>
      </c>
      <c r="N3261">
        <v>1</v>
      </c>
      <c r="O3261">
        <v>-2674.70198424</v>
      </c>
      <c r="P3261" t="s">
        <v>334</v>
      </c>
      <c r="Q3261" t="s">
        <v>97</v>
      </c>
    </row>
    <row r="3262" spans="1:17" hidden="1">
      <c r="A3262" t="s">
        <v>879</v>
      </c>
      <c r="B3262" t="s">
        <v>472</v>
      </c>
      <c r="C3262" t="s">
        <v>133</v>
      </c>
      <c r="D3262" t="s">
        <v>332</v>
      </c>
      <c r="E3262" t="s">
        <v>103</v>
      </c>
      <c r="F3262">
        <v>40700</v>
      </c>
      <c r="G3262" t="s">
        <v>784</v>
      </c>
      <c r="I3262" t="s">
        <v>130</v>
      </c>
      <c r="J3262">
        <v>2026</v>
      </c>
      <c r="K3262">
        <v>5</v>
      </c>
      <c r="L3262" t="s">
        <v>95</v>
      </c>
      <c r="M3262">
        <v>-1603.6754702400003</v>
      </c>
      <c r="N3262">
        <v>1</v>
      </c>
      <c r="O3262">
        <v>-1603.6754702400003</v>
      </c>
      <c r="P3262" t="s">
        <v>334</v>
      </c>
      <c r="Q3262" t="s">
        <v>97</v>
      </c>
    </row>
    <row r="3263" spans="1:17" hidden="1">
      <c r="A3263" t="s">
        <v>879</v>
      </c>
      <c r="B3263" t="s">
        <v>473</v>
      </c>
      <c r="C3263" t="s">
        <v>133</v>
      </c>
      <c r="D3263" t="s">
        <v>332</v>
      </c>
      <c r="E3263" t="s">
        <v>103</v>
      </c>
      <c r="F3263">
        <v>40700</v>
      </c>
      <c r="G3263" t="s">
        <v>784</v>
      </c>
      <c r="I3263" t="s">
        <v>130</v>
      </c>
      <c r="J3263">
        <v>2026</v>
      </c>
      <c r="K3263">
        <v>5</v>
      </c>
      <c r="L3263" t="s">
        <v>95</v>
      </c>
      <c r="M3263">
        <v>-210.43824264</v>
      </c>
      <c r="N3263">
        <v>1</v>
      </c>
      <c r="O3263">
        <v>-210.43824264</v>
      </c>
      <c r="P3263" t="s">
        <v>334</v>
      </c>
      <c r="Q3263" t="s">
        <v>97</v>
      </c>
    </row>
    <row r="3264" spans="1:17" hidden="1">
      <c r="A3264" t="s">
        <v>879</v>
      </c>
      <c r="B3264" t="s">
        <v>474</v>
      </c>
      <c r="C3264" t="s">
        <v>133</v>
      </c>
      <c r="D3264" t="s">
        <v>332</v>
      </c>
      <c r="E3264" t="s">
        <v>103</v>
      </c>
      <c r="F3264">
        <v>40700</v>
      </c>
      <c r="G3264" t="s">
        <v>784</v>
      </c>
      <c r="I3264" t="s">
        <v>130</v>
      </c>
      <c r="J3264">
        <v>2026</v>
      </c>
      <c r="K3264">
        <v>5</v>
      </c>
      <c r="L3264" t="s">
        <v>95</v>
      </c>
      <c r="M3264">
        <v>-576.55080936000002</v>
      </c>
      <c r="N3264">
        <v>1</v>
      </c>
      <c r="O3264">
        <v>-576.55080936000002</v>
      </c>
      <c r="P3264" t="s">
        <v>334</v>
      </c>
      <c r="Q3264" t="s">
        <v>97</v>
      </c>
    </row>
    <row r="3265" spans="1:17" hidden="1">
      <c r="A3265" t="s">
        <v>879</v>
      </c>
      <c r="B3265" t="s">
        <v>475</v>
      </c>
      <c r="C3265" t="s">
        <v>133</v>
      </c>
      <c r="D3265" t="s">
        <v>332</v>
      </c>
      <c r="E3265" t="s">
        <v>103</v>
      </c>
      <c r="F3265">
        <v>40700</v>
      </c>
      <c r="G3265" t="s">
        <v>784</v>
      </c>
      <c r="I3265" t="s">
        <v>130</v>
      </c>
      <c r="J3265">
        <v>2026</v>
      </c>
      <c r="K3265">
        <v>5</v>
      </c>
      <c r="L3265" t="s">
        <v>95</v>
      </c>
      <c r="M3265">
        <v>-145.64303856000001</v>
      </c>
      <c r="N3265">
        <v>1</v>
      </c>
      <c r="O3265">
        <v>-145.64303856000001</v>
      </c>
      <c r="P3265" t="s">
        <v>334</v>
      </c>
      <c r="Q3265" t="s">
        <v>97</v>
      </c>
    </row>
    <row r="3266" spans="1:17" hidden="1">
      <c r="A3266" t="s">
        <v>2305</v>
      </c>
      <c r="B3266" t="s">
        <v>476</v>
      </c>
      <c r="C3266" t="s">
        <v>108</v>
      </c>
      <c r="D3266" t="s">
        <v>332</v>
      </c>
      <c r="E3266" t="s">
        <v>103</v>
      </c>
      <c r="F3266">
        <v>40700</v>
      </c>
      <c r="G3266" t="s">
        <v>784</v>
      </c>
      <c r="I3266" t="s">
        <v>130</v>
      </c>
      <c r="J3266">
        <v>2026</v>
      </c>
      <c r="K3266">
        <v>5</v>
      </c>
      <c r="L3266" t="s">
        <v>95</v>
      </c>
      <c r="M3266">
        <v>-815.21546327999999</v>
      </c>
      <c r="N3266">
        <v>1</v>
      </c>
      <c r="O3266">
        <v>-815.21546327999999</v>
      </c>
      <c r="P3266" t="s">
        <v>334</v>
      </c>
      <c r="Q3266" t="s">
        <v>97</v>
      </c>
    </row>
    <row r="3267" spans="1:17" hidden="1">
      <c r="A3267" t="s">
        <v>879</v>
      </c>
      <c r="B3267" t="s">
        <v>477</v>
      </c>
      <c r="C3267" t="s">
        <v>133</v>
      </c>
      <c r="D3267" t="s">
        <v>332</v>
      </c>
      <c r="E3267" t="s">
        <v>103</v>
      </c>
      <c r="F3267">
        <v>40700</v>
      </c>
      <c r="G3267" t="s">
        <v>784</v>
      </c>
      <c r="I3267" t="s">
        <v>130</v>
      </c>
      <c r="J3267">
        <v>2026</v>
      </c>
      <c r="K3267">
        <v>5</v>
      </c>
      <c r="L3267" t="s">
        <v>95</v>
      </c>
      <c r="M3267">
        <v>-201.99613536000001</v>
      </c>
      <c r="N3267">
        <v>1</v>
      </c>
      <c r="O3267">
        <v>-201.99613536000001</v>
      </c>
      <c r="P3267" t="s">
        <v>334</v>
      </c>
      <c r="Q3267" t="s">
        <v>97</v>
      </c>
    </row>
    <row r="3268" spans="1:17" hidden="1">
      <c r="A3268" t="s">
        <v>2305</v>
      </c>
      <c r="B3268" t="s">
        <v>478</v>
      </c>
      <c r="C3268" t="s">
        <v>108</v>
      </c>
      <c r="D3268" t="s">
        <v>332</v>
      </c>
      <c r="E3268" t="s">
        <v>103</v>
      </c>
      <c r="F3268">
        <v>40700</v>
      </c>
      <c r="G3268" t="s">
        <v>784</v>
      </c>
      <c r="I3268" t="s">
        <v>130</v>
      </c>
      <c r="J3268">
        <v>2026</v>
      </c>
      <c r="K3268">
        <v>5</v>
      </c>
      <c r="L3268" t="s">
        <v>95</v>
      </c>
      <c r="M3268">
        <v>-1557.5515020000003</v>
      </c>
      <c r="N3268">
        <v>1</v>
      </c>
      <c r="O3268">
        <v>-1557.5515020000003</v>
      </c>
      <c r="P3268" t="s">
        <v>334</v>
      </c>
      <c r="Q3268" t="s">
        <v>97</v>
      </c>
    </row>
    <row r="3269" spans="1:17" hidden="1">
      <c r="A3269" t="s">
        <v>879</v>
      </c>
      <c r="B3269" t="s">
        <v>479</v>
      </c>
      <c r="C3269" t="s">
        <v>133</v>
      </c>
      <c r="D3269" t="s">
        <v>332</v>
      </c>
      <c r="E3269" t="s">
        <v>103</v>
      </c>
      <c r="F3269">
        <v>40700</v>
      </c>
      <c r="G3269" t="s">
        <v>784</v>
      </c>
      <c r="I3269" t="s">
        <v>130</v>
      </c>
      <c r="J3269">
        <v>2026</v>
      </c>
      <c r="K3269">
        <v>5</v>
      </c>
      <c r="L3269" t="s">
        <v>95</v>
      </c>
      <c r="M3269">
        <v>-4831.8465758399998</v>
      </c>
      <c r="N3269">
        <v>1</v>
      </c>
      <c r="O3269">
        <v>-4831.8465758399998</v>
      </c>
      <c r="P3269" t="s">
        <v>334</v>
      </c>
      <c r="Q3269" t="s">
        <v>97</v>
      </c>
    </row>
    <row r="3270" spans="1:17" hidden="1">
      <c r="A3270" t="s">
        <v>2305</v>
      </c>
      <c r="B3270" t="s">
        <v>480</v>
      </c>
      <c r="C3270" t="s">
        <v>108</v>
      </c>
      <c r="D3270" t="s">
        <v>332</v>
      </c>
      <c r="E3270" t="s">
        <v>103</v>
      </c>
      <c r="F3270">
        <v>40700</v>
      </c>
      <c r="G3270" t="s">
        <v>784</v>
      </c>
      <c r="I3270" t="s">
        <v>130</v>
      </c>
      <c r="J3270">
        <v>2026</v>
      </c>
      <c r="K3270">
        <v>5</v>
      </c>
      <c r="L3270" t="s">
        <v>95</v>
      </c>
      <c r="M3270">
        <v>-341.10391968000005</v>
      </c>
      <c r="N3270">
        <v>1</v>
      </c>
      <c r="O3270">
        <v>-341.10391968000005</v>
      </c>
      <c r="P3270" t="s">
        <v>334</v>
      </c>
      <c r="Q3270" t="s">
        <v>97</v>
      </c>
    </row>
    <row r="3271" spans="1:17" hidden="1">
      <c r="A3271" t="s">
        <v>2305</v>
      </c>
      <c r="B3271" t="s">
        <v>481</v>
      </c>
      <c r="C3271" t="s">
        <v>108</v>
      </c>
      <c r="D3271" t="s">
        <v>332</v>
      </c>
      <c r="E3271" t="s">
        <v>103</v>
      </c>
      <c r="F3271">
        <v>40700</v>
      </c>
      <c r="G3271" t="s">
        <v>784</v>
      </c>
      <c r="I3271" t="s">
        <v>130</v>
      </c>
      <c r="J3271">
        <v>2026</v>
      </c>
      <c r="K3271">
        <v>5</v>
      </c>
      <c r="L3271" t="s">
        <v>95</v>
      </c>
      <c r="M3271">
        <v>-527.89831055999991</v>
      </c>
      <c r="N3271">
        <v>1</v>
      </c>
      <c r="O3271">
        <v>-527.89831055999991</v>
      </c>
      <c r="P3271" t="s">
        <v>334</v>
      </c>
      <c r="Q3271" t="s">
        <v>97</v>
      </c>
    </row>
    <row r="3272" spans="1:17" hidden="1">
      <c r="A3272" t="s">
        <v>879</v>
      </c>
      <c r="B3272" t="s">
        <v>482</v>
      </c>
      <c r="C3272" t="s">
        <v>133</v>
      </c>
      <c r="D3272" t="s">
        <v>332</v>
      </c>
      <c r="E3272" t="s">
        <v>103</v>
      </c>
      <c r="F3272">
        <v>40700</v>
      </c>
      <c r="G3272" t="s">
        <v>784</v>
      </c>
      <c r="I3272" t="s">
        <v>130</v>
      </c>
      <c r="J3272">
        <v>2026</v>
      </c>
      <c r="K3272">
        <v>5</v>
      </c>
      <c r="L3272" t="s">
        <v>95</v>
      </c>
      <c r="M3272">
        <v>-300.73750560000002</v>
      </c>
      <c r="N3272">
        <v>1</v>
      </c>
      <c r="O3272">
        <v>-300.73750560000002</v>
      </c>
      <c r="P3272" t="s">
        <v>334</v>
      </c>
      <c r="Q3272" t="s">
        <v>97</v>
      </c>
    </row>
    <row r="3273" spans="1:17" hidden="1">
      <c r="A3273" t="s">
        <v>2438</v>
      </c>
      <c r="B3273" t="s">
        <v>483</v>
      </c>
      <c r="C3273" t="s">
        <v>296</v>
      </c>
      <c r="D3273" t="s">
        <v>332</v>
      </c>
      <c r="E3273" t="s">
        <v>103</v>
      </c>
      <c r="F3273">
        <v>40700</v>
      </c>
      <c r="G3273" t="s">
        <v>784</v>
      </c>
      <c r="I3273" t="s">
        <v>130</v>
      </c>
      <c r="J3273">
        <v>2026</v>
      </c>
      <c r="K3273">
        <v>5</v>
      </c>
      <c r="L3273" t="s">
        <v>95</v>
      </c>
      <c r="M3273">
        <v>-1869.5170022400002</v>
      </c>
      <c r="N3273">
        <v>1</v>
      </c>
      <c r="O3273">
        <v>-1869.5170022400002</v>
      </c>
      <c r="P3273" t="s">
        <v>334</v>
      </c>
      <c r="Q3273" t="s">
        <v>97</v>
      </c>
    </row>
    <row r="3274" spans="1:17" hidden="1">
      <c r="A3274" t="s">
        <v>2505</v>
      </c>
      <c r="B3274" t="s">
        <v>484</v>
      </c>
      <c r="C3274" t="s">
        <v>459</v>
      </c>
      <c r="D3274" t="s">
        <v>332</v>
      </c>
      <c r="E3274" t="s">
        <v>103</v>
      </c>
      <c r="F3274">
        <v>40700</v>
      </c>
      <c r="G3274" t="s">
        <v>784</v>
      </c>
      <c r="I3274" t="s">
        <v>130</v>
      </c>
      <c r="J3274">
        <v>2026</v>
      </c>
      <c r="K3274">
        <v>5</v>
      </c>
      <c r="L3274" t="s">
        <v>95</v>
      </c>
      <c r="M3274">
        <v>-1246.2149174400001</v>
      </c>
      <c r="N3274">
        <v>1</v>
      </c>
      <c r="O3274">
        <v>-1246.2149174400001</v>
      </c>
      <c r="P3274" t="s">
        <v>334</v>
      </c>
      <c r="Q3274" t="s">
        <v>97</v>
      </c>
    </row>
    <row r="3275" spans="1:17" hidden="1">
      <c r="A3275" t="s">
        <v>2316</v>
      </c>
      <c r="B3275" t="s">
        <v>485</v>
      </c>
      <c r="C3275" t="s">
        <v>469</v>
      </c>
      <c r="D3275" t="s">
        <v>332</v>
      </c>
      <c r="E3275" t="s">
        <v>103</v>
      </c>
      <c r="F3275">
        <v>40700</v>
      </c>
      <c r="G3275" t="s">
        <v>784</v>
      </c>
      <c r="I3275" t="s">
        <v>130</v>
      </c>
      <c r="J3275">
        <v>2026</v>
      </c>
      <c r="K3275">
        <v>5</v>
      </c>
      <c r="L3275" t="s">
        <v>95</v>
      </c>
      <c r="M3275">
        <v>-57.121950240000004</v>
      </c>
      <c r="N3275">
        <v>1</v>
      </c>
      <c r="O3275">
        <v>-57.121950240000004</v>
      </c>
      <c r="P3275" t="s">
        <v>334</v>
      </c>
      <c r="Q3275" t="s">
        <v>97</v>
      </c>
    </row>
    <row r="3276" spans="1:17" hidden="1">
      <c r="A3276" t="s">
        <v>2295</v>
      </c>
      <c r="B3276" t="s">
        <v>486</v>
      </c>
      <c r="C3276" t="s">
        <v>382</v>
      </c>
      <c r="D3276" t="s">
        <v>332</v>
      </c>
      <c r="E3276" t="s">
        <v>103</v>
      </c>
      <c r="F3276">
        <v>40700</v>
      </c>
      <c r="G3276" t="s">
        <v>784</v>
      </c>
      <c r="I3276" t="s">
        <v>130</v>
      </c>
      <c r="J3276">
        <v>2026</v>
      </c>
      <c r="K3276">
        <v>5</v>
      </c>
      <c r="L3276" t="s">
        <v>95</v>
      </c>
      <c r="M3276">
        <v>-61.604783999999995</v>
      </c>
      <c r="N3276">
        <v>1</v>
      </c>
      <c r="O3276">
        <v>-61.604783999999995</v>
      </c>
      <c r="P3276" t="s">
        <v>334</v>
      </c>
      <c r="Q3276" t="s">
        <v>97</v>
      </c>
    </row>
    <row r="3277" spans="1:17" hidden="1">
      <c r="A3277" t="s">
        <v>2305</v>
      </c>
      <c r="B3277" t="s">
        <v>353</v>
      </c>
      <c r="C3277" t="s">
        <v>108</v>
      </c>
      <c r="D3277" t="s">
        <v>332</v>
      </c>
      <c r="E3277" t="s">
        <v>103</v>
      </c>
      <c r="F3277">
        <v>40700</v>
      </c>
      <c r="G3277" t="s">
        <v>784</v>
      </c>
      <c r="I3277" t="s">
        <v>130</v>
      </c>
      <c r="J3277">
        <v>2026</v>
      </c>
      <c r="K3277">
        <v>5</v>
      </c>
      <c r="L3277" t="s">
        <v>95</v>
      </c>
      <c r="M3277">
        <v>-452.23299864000012</v>
      </c>
      <c r="N3277">
        <v>1</v>
      </c>
      <c r="O3277">
        <v>-452.23299864000012</v>
      </c>
      <c r="P3277" t="s">
        <v>334</v>
      </c>
      <c r="Q3277" t="s">
        <v>97</v>
      </c>
    </row>
    <row r="3278" spans="1:17" hidden="1">
      <c r="A3278" t="s">
        <v>2438</v>
      </c>
      <c r="B3278" t="s">
        <v>487</v>
      </c>
      <c r="C3278" t="s">
        <v>296</v>
      </c>
      <c r="D3278" t="s">
        <v>332</v>
      </c>
      <c r="E3278" t="s">
        <v>103</v>
      </c>
      <c r="F3278">
        <v>40700</v>
      </c>
      <c r="G3278" t="s">
        <v>784</v>
      </c>
      <c r="I3278" t="s">
        <v>130</v>
      </c>
      <c r="J3278">
        <v>2026</v>
      </c>
      <c r="K3278">
        <v>5</v>
      </c>
      <c r="L3278" t="s">
        <v>95</v>
      </c>
      <c r="M3278">
        <v>-432.04174920000008</v>
      </c>
      <c r="N3278">
        <v>1</v>
      </c>
      <c r="O3278">
        <v>-432.04174920000008</v>
      </c>
      <c r="P3278" t="s">
        <v>334</v>
      </c>
      <c r="Q3278" t="s">
        <v>97</v>
      </c>
    </row>
    <row r="3279" spans="1:17" hidden="1">
      <c r="A3279" t="s">
        <v>2305</v>
      </c>
      <c r="B3279" t="s">
        <v>488</v>
      </c>
      <c r="C3279" t="s">
        <v>108</v>
      </c>
      <c r="D3279" t="s">
        <v>332</v>
      </c>
      <c r="E3279" t="s">
        <v>103</v>
      </c>
      <c r="F3279">
        <v>40700</v>
      </c>
      <c r="G3279" t="s">
        <v>784</v>
      </c>
      <c r="I3279" t="s">
        <v>130</v>
      </c>
      <c r="J3279">
        <v>2026</v>
      </c>
      <c r="K3279">
        <v>5</v>
      </c>
      <c r="L3279" t="s">
        <v>95</v>
      </c>
      <c r="M3279">
        <v>-796.36407768000026</v>
      </c>
      <c r="N3279">
        <v>1</v>
      </c>
      <c r="O3279">
        <v>-796.36407768000026</v>
      </c>
      <c r="P3279" t="s">
        <v>334</v>
      </c>
      <c r="Q3279" t="s">
        <v>97</v>
      </c>
    </row>
    <row r="3280" spans="1:17" hidden="1">
      <c r="A3280" t="s">
        <v>2305</v>
      </c>
      <c r="B3280" t="s">
        <v>489</v>
      </c>
      <c r="C3280" t="s">
        <v>108</v>
      </c>
      <c r="D3280" t="s">
        <v>332</v>
      </c>
      <c r="E3280" t="s">
        <v>103</v>
      </c>
      <c r="F3280">
        <v>40700</v>
      </c>
      <c r="G3280" t="s">
        <v>784</v>
      </c>
      <c r="I3280" t="s">
        <v>130</v>
      </c>
      <c r="J3280">
        <v>2026</v>
      </c>
      <c r="K3280">
        <v>5</v>
      </c>
      <c r="L3280" t="s">
        <v>95</v>
      </c>
      <c r="M3280">
        <v>-924.88323816000013</v>
      </c>
      <c r="N3280">
        <v>1</v>
      </c>
      <c r="O3280">
        <v>-924.88323816000013</v>
      </c>
      <c r="P3280" t="s">
        <v>334</v>
      </c>
      <c r="Q3280" t="s">
        <v>97</v>
      </c>
    </row>
    <row r="3281" spans="1:17" hidden="1">
      <c r="A3281" t="s">
        <v>879</v>
      </c>
      <c r="B3281" t="s">
        <v>490</v>
      </c>
      <c r="C3281" t="s">
        <v>133</v>
      </c>
      <c r="D3281" t="s">
        <v>332</v>
      </c>
      <c r="E3281" t="s">
        <v>103</v>
      </c>
      <c r="F3281">
        <v>40700</v>
      </c>
      <c r="G3281" t="s">
        <v>784</v>
      </c>
      <c r="I3281" t="s">
        <v>130</v>
      </c>
      <c r="J3281">
        <v>2026</v>
      </c>
      <c r="K3281">
        <v>5</v>
      </c>
      <c r="L3281" t="s">
        <v>95</v>
      </c>
      <c r="M3281">
        <v>-50.080829040000005</v>
      </c>
      <c r="N3281">
        <v>1</v>
      </c>
      <c r="O3281">
        <v>-50.080829040000005</v>
      </c>
      <c r="P3281" t="s">
        <v>334</v>
      </c>
      <c r="Q3281" t="s">
        <v>97</v>
      </c>
    </row>
    <row r="3282" spans="1:17" hidden="1">
      <c r="A3282" t="s">
        <v>2305</v>
      </c>
      <c r="B3282" t="s">
        <v>491</v>
      </c>
      <c r="C3282" t="s">
        <v>108</v>
      </c>
      <c r="D3282" t="s">
        <v>332</v>
      </c>
      <c r="E3282" t="s">
        <v>103</v>
      </c>
      <c r="F3282">
        <v>40700</v>
      </c>
      <c r="G3282" t="s">
        <v>784</v>
      </c>
      <c r="I3282" t="s">
        <v>130</v>
      </c>
      <c r="J3282">
        <v>2026</v>
      </c>
      <c r="K3282">
        <v>5</v>
      </c>
      <c r="L3282" t="s">
        <v>95</v>
      </c>
      <c r="M3282">
        <v>-402.33875328000005</v>
      </c>
      <c r="N3282">
        <v>1</v>
      </c>
      <c r="O3282">
        <v>-402.33875328000005</v>
      </c>
      <c r="P3282" t="s">
        <v>334</v>
      </c>
      <c r="Q3282" t="s">
        <v>97</v>
      </c>
    </row>
    <row r="3283" spans="1:17" hidden="1">
      <c r="A3283" t="s">
        <v>2438</v>
      </c>
      <c r="B3283" t="s">
        <v>297</v>
      </c>
      <c r="C3283" t="s">
        <v>296</v>
      </c>
      <c r="D3283" t="s">
        <v>332</v>
      </c>
      <c r="E3283" t="s">
        <v>103</v>
      </c>
      <c r="F3283">
        <v>40700</v>
      </c>
      <c r="G3283" t="s">
        <v>784</v>
      </c>
      <c r="I3283" t="s">
        <v>130</v>
      </c>
      <c r="J3283">
        <v>2026</v>
      </c>
      <c r="K3283">
        <v>5</v>
      </c>
      <c r="L3283" t="s">
        <v>95</v>
      </c>
      <c r="M3283">
        <v>-7214.3110670400001</v>
      </c>
      <c r="N3283">
        <v>1</v>
      </c>
      <c r="O3283">
        <v>-7214.3110670400001</v>
      </c>
      <c r="P3283" t="s">
        <v>334</v>
      </c>
      <c r="Q3283" t="s">
        <v>97</v>
      </c>
    </row>
    <row r="3284" spans="1:17" hidden="1">
      <c r="A3284" t="s">
        <v>2295</v>
      </c>
      <c r="B3284" t="s">
        <v>492</v>
      </c>
      <c r="C3284" t="s">
        <v>382</v>
      </c>
      <c r="D3284" t="s">
        <v>332</v>
      </c>
      <c r="E3284" t="s">
        <v>103</v>
      </c>
      <c r="F3284">
        <v>40700</v>
      </c>
      <c r="G3284" t="s">
        <v>784</v>
      </c>
      <c r="I3284" t="s">
        <v>130</v>
      </c>
      <c r="J3284">
        <v>2026</v>
      </c>
      <c r="K3284">
        <v>5</v>
      </c>
      <c r="L3284" t="s">
        <v>95</v>
      </c>
      <c r="M3284">
        <v>-135.33268175999999</v>
      </c>
      <c r="N3284">
        <v>1</v>
      </c>
      <c r="O3284">
        <v>-135.33268175999999</v>
      </c>
      <c r="P3284" t="s">
        <v>334</v>
      </c>
      <c r="Q3284" t="s">
        <v>97</v>
      </c>
    </row>
    <row r="3285" spans="1:17" hidden="1">
      <c r="A3285" t="s">
        <v>879</v>
      </c>
      <c r="B3285" t="s">
        <v>493</v>
      </c>
      <c r="C3285" t="s">
        <v>133</v>
      </c>
      <c r="D3285" t="s">
        <v>332</v>
      </c>
      <c r="E3285" t="s">
        <v>103</v>
      </c>
      <c r="F3285">
        <v>40700</v>
      </c>
      <c r="G3285" t="s">
        <v>784</v>
      </c>
      <c r="I3285" t="s">
        <v>130</v>
      </c>
      <c r="J3285">
        <v>2026</v>
      </c>
      <c r="K3285">
        <v>5</v>
      </c>
      <c r="L3285" t="s">
        <v>95</v>
      </c>
      <c r="M3285">
        <v>-3168.5198205600004</v>
      </c>
      <c r="N3285">
        <v>1</v>
      </c>
      <c r="O3285">
        <v>-3168.5198205600004</v>
      </c>
      <c r="P3285" t="s">
        <v>334</v>
      </c>
      <c r="Q3285" t="s">
        <v>97</v>
      </c>
    </row>
    <row r="3286" spans="1:17" hidden="1">
      <c r="A3286" t="s">
        <v>879</v>
      </c>
      <c r="B3286" t="s">
        <v>494</v>
      </c>
      <c r="C3286" t="s">
        <v>133</v>
      </c>
      <c r="D3286" t="s">
        <v>332</v>
      </c>
      <c r="E3286" t="s">
        <v>103</v>
      </c>
      <c r="F3286">
        <v>40700</v>
      </c>
      <c r="G3286" t="s">
        <v>784</v>
      </c>
      <c r="I3286" t="s">
        <v>130</v>
      </c>
      <c r="J3286">
        <v>2026</v>
      </c>
      <c r="K3286">
        <v>5</v>
      </c>
      <c r="L3286" t="s">
        <v>95</v>
      </c>
      <c r="M3286">
        <v>-210.38194583999999</v>
      </c>
      <c r="N3286">
        <v>1</v>
      </c>
      <c r="O3286">
        <v>-210.38194583999999</v>
      </c>
      <c r="P3286" t="s">
        <v>334</v>
      </c>
      <c r="Q3286" t="s">
        <v>97</v>
      </c>
    </row>
    <row r="3287" spans="1:17" hidden="1">
      <c r="A3287" t="s">
        <v>2295</v>
      </c>
      <c r="B3287" t="s">
        <v>495</v>
      </c>
      <c r="C3287" t="s">
        <v>382</v>
      </c>
      <c r="D3287" t="s">
        <v>332</v>
      </c>
      <c r="E3287" t="s">
        <v>103</v>
      </c>
      <c r="F3287">
        <v>40700</v>
      </c>
      <c r="G3287" t="s">
        <v>784</v>
      </c>
      <c r="I3287" t="s">
        <v>130</v>
      </c>
      <c r="J3287">
        <v>2026</v>
      </c>
      <c r="K3287">
        <v>5</v>
      </c>
      <c r="L3287" t="s">
        <v>95</v>
      </c>
      <c r="M3287">
        <v>-2.14088688</v>
      </c>
      <c r="N3287">
        <v>1</v>
      </c>
      <c r="O3287">
        <v>-2.14088688</v>
      </c>
      <c r="P3287" t="s">
        <v>334</v>
      </c>
      <c r="Q3287" t="s">
        <v>97</v>
      </c>
    </row>
    <row r="3288" spans="1:17" hidden="1">
      <c r="A3288" t="s">
        <v>879</v>
      </c>
      <c r="B3288" t="s">
        <v>496</v>
      </c>
      <c r="C3288" t="s">
        <v>133</v>
      </c>
      <c r="D3288" t="s">
        <v>332</v>
      </c>
      <c r="E3288" t="s">
        <v>103</v>
      </c>
      <c r="F3288">
        <v>40700</v>
      </c>
      <c r="G3288" t="s">
        <v>784</v>
      </c>
      <c r="I3288" t="s">
        <v>130</v>
      </c>
      <c r="J3288">
        <v>2026</v>
      </c>
      <c r="K3288">
        <v>5</v>
      </c>
      <c r="L3288" t="s">
        <v>95</v>
      </c>
      <c r="M3288">
        <v>-232.71890759999997</v>
      </c>
      <c r="N3288">
        <v>1</v>
      </c>
      <c r="O3288">
        <v>-232.71890759999997</v>
      </c>
      <c r="P3288" t="s">
        <v>334</v>
      </c>
      <c r="Q3288" t="s">
        <v>97</v>
      </c>
    </row>
    <row r="3289" spans="1:17" hidden="1">
      <c r="A3289" t="s">
        <v>879</v>
      </c>
      <c r="B3289" t="s">
        <v>497</v>
      </c>
      <c r="C3289" t="s">
        <v>133</v>
      </c>
      <c r="D3289" t="s">
        <v>332</v>
      </c>
      <c r="E3289" t="s">
        <v>103</v>
      </c>
      <c r="F3289">
        <v>40700</v>
      </c>
      <c r="G3289" t="s">
        <v>784</v>
      </c>
      <c r="I3289" t="s">
        <v>130</v>
      </c>
      <c r="J3289">
        <v>2026</v>
      </c>
      <c r="K3289">
        <v>5</v>
      </c>
      <c r="L3289" t="s">
        <v>95</v>
      </c>
      <c r="M3289">
        <v>-134.13677688000001</v>
      </c>
      <c r="N3289">
        <v>1</v>
      </c>
      <c r="O3289">
        <v>-134.13677688000001</v>
      </c>
      <c r="P3289" t="s">
        <v>334</v>
      </c>
      <c r="Q3289" t="s">
        <v>97</v>
      </c>
    </row>
    <row r="3290" spans="1:17" hidden="1">
      <c r="A3290" t="s">
        <v>879</v>
      </c>
      <c r="B3290" t="s">
        <v>498</v>
      </c>
      <c r="C3290" t="s">
        <v>133</v>
      </c>
      <c r="D3290" t="s">
        <v>332</v>
      </c>
      <c r="E3290" t="s">
        <v>103</v>
      </c>
      <c r="F3290">
        <v>40700</v>
      </c>
      <c r="G3290" t="s">
        <v>784</v>
      </c>
      <c r="I3290" t="s">
        <v>130</v>
      </c>
      <c r="J3290">
        <v>2026</v>
      </c>
      <c r="K3290">
        <v>5</v>
      </c>
      <c r="L3290" t="s">
        <v>95</v>
      </c>
      <c r="M3290">
        <v>-174.43804752000003</v>
      </c>
      <c r="N3290">
        <v>1</v>
      </c>
      <c r="O3290">
        <v>-174.43804752000003</v>
      </c>
      <c r="P3290" t="s">
        <v>334</v>
      </c>
      <c r="Q3290" t="s">
        <v>97</v>
      </c>
    </row>
    <row r="3291" spans="1:17" hidden="1">
      <c r="A3291" t="s">
        <v>879</v>
      </c>
      <c r="B3291" t="s">
        <v>499</v>
      </c>
      <c r="C3291" t="s">
        <v>133</v>
      </c>
      <c r="D3291" t="s">
        <v>332</v>
      </c>
      <c r="E3291" t="s">
        <v>103</v>
      </c>
      <c r="F3291">
        <v>40700</v>
      </c>
      <c r="G3291" t="s">
        <v>784</v>
      </c>
      <c r="I3291" t="s">
        <v>130</v>
      </c>
      <c r="J3291">
        <v>2026</v>
      </c>
      <c r="K3291">
        <v>5</v>
      </c>
      <c r="L3291" t="s">
        <v>95</v>
      </c>
      <c r="M3291">
        <v>-405.30639888000002</v>
      </c>
      <c r="N3291">
        <v>1</v>
      </c>
      <c r="O3291">
        <v>-405.30639888000002</v>
      </c>
      <c r="P3291" t="s">
        <v>334</v>
      </c>
      <c r="Q3291" t="s">
        <v>97</v>
      </c>
    </row>
    <row r="3292" spans="1:17" hidden="1">
      <c r="A3292" t="s">
        <v>879</v>
      </c>
      <c r="B3292" t="s">
        <v>500</v>
      </c>
      <c r="C3292" t="s">
        <v>133</v>
      </c>
      <c r="D3292" t="s">
        <v>332</v>
      </c>
      <c r="E3292" t="s">
        <v>103</v>
      </c>
      <c r="F3292">
        <v>40700</v>
      </c>
      <c r="G3292" t="s">
        <v>784</v>
      </c>
      <c r="I3292" t="s">
        <v>130</v>
      </c>
      <c r="J3292">
        <v>2026</v>
      </c>
      <c r="K3292">
        <v>5</v>
      </c>
      <c r="L3292" t="s">
        <v>95</v>
      </c>
      <c r="M3292">
        <v>-6266.6589902399992</v>
      </c>
      <c r="N3292">
        <v>1</v>
      </c>
      <c r="O3292">
        <v>-6266.6589902399992</v>
      </c>
      <c r="P3292" t="s">
        <v>334</v>
      </c>
      <c r="Q3292" t="s">
        <v>97</v>
      </c>
    </row>
    <row r="3293" spans="1:17" hidden="1">
      <c r="A3293" t="s">
        <v>879</v>
      </c>
      <c r="B3293" t="s">
        <v>501</v>
      </c>
      <c r="C3293" t="s">
        <v>133</v>
      </c>
      <c r="D3293" t="s">
        <v>332</v>
      </c>
      <c r="E3293" t="s">
        <v>103</v>
      </c>
      <c r="F3293">
        <v>40700</v>
      </c>
      <c r="G3293" t="s">
        <v>784</v>
      </c>
      <c r="I3293" t="s">
        <v>130</v>
      </c>
      <c r="J3293">
        <v>2026</v>
      </c>
      <c r="K3293">
        <v>5</v>
      </c>
      <c r="L3293" t="s">
        <v>95</v>
      </c>
      <c r="M3293">
        <v>-51.276733920000005</v>
      </c>
      <c r="N3293">
        <v>1</v>
      </c>
      <c r="O3293">
        <v>-51.276733920000005</v>
      </c>
      <c r="P3293" t="s">
        <v>334</v>
      </c>
      <c r="Q3293" t="s">
        <v>97</v>
      </c>
    </row>
    <row r="3294" spans="1:17" hidden="1">
      <c r="A3294" t="s">
        <v>2505</v>
      </c>
      <c r="B3294" t="s">
        <v>502</v>
      </c>
      <c r="C3294" t="s">
        <v>459</v>
      </c>
      <c r="D3294" t="s">
        <v>332</v>
      </c>
      <c r="E3294" t="s">
        <v>103</v>
      </c>
      <c r="F3294">
        <v>40700</v>
      </c>
      <c r="G3294" t="s">
        <v>784</v>
      </c>
      <c r="I3294" t="s">
        <v>130</v>
      </c>
      <c r="J3294">
        <v>2026</v>
      </c>
      <c r="K3294">
        <v>5</v>
      </c>
      <c r="L3294" t="s">
        <v>95</v>
      </c>
      <c r="M3294">
        <v>-5318.7535778400006</v>
      </c>
      <c r="N3294">
        <v>1</v>
      </c>
      <c r="O3294">
        <v>-5318.7535778400006</v>
      </c>
      <c r="P3294" t="s">
        <v>334</v>
      </c>
      <c r="Q3294" t="s">
        <v>97</v>
      </c>
    </row>
    <row r="3295" spans="1:17" hidden="1">
      <c r="A3295" t="s">
        <v>2530</v>
      </c>
      <c r="B3295" t="s">
        <v>503</v>
      </c>
      <c r="C3295" t="s">
        <v>270</v>
      </c>
      <c r="D3295" t="s">
        <v>332</v>
      </c>
      <c r="E3295" t="s">
        <v>103</v>
      </c>
      <c r="F3295">
        <v>40700</v>
      </c>
      <c r="G3295" t="s">
        <v>784</v>
      </c>
      <c r="I3295" t="s">
        <v>130</v>
      </c>
      <c r="J3295">
        <v>2026</v>
      </c>
      <c r="K3295">
        <v>5</v>
      </c>
      <c r="L3295" t="s">
        <v>95</v>
      </c>
      <c r="M3295">
        <v>-1359.2974953600001</v>
      </c>
      <c r="N3295">
        <v>1</v>
      </c>
      <c r="O3295">
        <v>-1359.2974953600001</v>
      </c>
      <c r="P3295" t="s">
        <v>334</v>
      </c>
      <c r="Q3295" t="s">
        <v>97</v>
      </c>
    </row>
    <row r="3296" spans="1:17" hidden="1">
      <c r="A3296" t="s">
        <v>2305</v>
      </c>
      <c r="B3296" t="s">
        <v>504</v>
      </c>
      <c r="C3296" t="s">
        <v>108</v>
      </c>
      <c r="D3296" t="s">
        <v>332</v>
      </c>
      <c r="E3296" t="s">
        <v>103</v>
      </c>
      <c r="F3296">
        <v>40700</v>
      </c>
      <c r="G3296" t="s">
        <v>784</v>
      </c>
      <c r="I3296" t="s">
        <v>130</v>
      </c>
      <c r="J3296">
        <v>2026</v>
      </c>
      <c r="K3296">
        <v>5</v>
      </c>
      <c r="L3296" t="s">
        <v>95</v>
      </c>
      <c r="M3296">
        <v>-507.23014680000006</v>
      </c>
      <c r="N3296">
        <v>1</v>
      </c>
      <c r="O3296">
        <v>-507.23014680000006</v>
      </c>
      <c r="P3296" t="s">
        <v>334</v>
      </c>
      <c r="Q3296" t="s">
        <v>97</v>
      </c>
    </row>
    <row r="3297" spans="1:17" hidden="1">
      <c r="A3297" t="s">
        <v>879</v>
      </c>
      <c r="B3297" t="s">
        <v>505</v>
      </c>
      <c r="C3297" t="s">
        <v>133</v>
      </c>
      <c r="D3297" t="s">
        <v>332</v>
      </c>
      <c r="E3297" t="s">
        <v>103</v>
      </c>
      <c r="F3297">
        <v>40700</v>
      </c>
      <c r="G3297" t="s">
        <v>784</v>
      </c>
      <c r="I3297" t="s">
        <v>130</v>
      </c>
      <c r="J3297">
        <v>2026</v>
      </c>
      <c r="K3297">
        <v>5</v>
      </c>
      <c r="L3297" t="s">
        <v>95</v>
      </c>
      <c r="M3297">
        <v>-6098.3307540000005</v>
      </c>
      <c r="N3297">
        <v>1</v>
      </c>
      <c r="O3297">
        <v>-6098.3307540000005</v>
      </c>
      <c r="P3297" t="s">
        <v>334</v>
      </c>
      <c r="Q3297" t="s">
        <v>97</v>
      </c>
    </row>
    <row r="3298" spans="1:17" hidden="1">
      <c r="A3298" t="s">
        <v>2305</v>
      </c>
      <c r="B3298" t="s">
        <v>506</v>
      </c>
      <c r="C3298" t="s">
        <v>108</v>
      </c>
      <c r="D3298" t="s">
        <v>332</v>
      </c>
      <c r="E3298" t="s">
        <v>103</v>
      </c>
      <c r="F3298">
        <v>40700</v>
      </c>
      <c r="G3298" t="s">
        <v>784</v>
      </c>
      <c r="I3298" t="s">
        <v>130</v>
      </c>
      <c r="J3298">
        <v>2026</v>
      </c>
      <c r="K3298">
        <v>5</v>
      </c>
      <c r="L3298" t="s">
        <v>95</v>
      </c>
      <c r="M3298">
        <v>-1268.32186656</v>
      </c>
      <c r="N3298">
        <v>1</v>
      </c>
      <c r="O3298">
        <v>-1268.32186656</v>
      </c>
      <c r="P3298" t="s">
        <v>334</v>
      </c>
      <c r="Q3298" t="s">
        <v>97</v>
      </c>
    </row>
    <row r="3299" spans="1:17" hidden="1">
      <c r="A3299" t="s">
        <v>2295</v>
      </c>
      <c r="B3299" t="s">
        <v>507</v>
      </c>
      <c r="C3299" t="s">
        <v>508</v>
      </c>
      <c r="D3299" t="s">
        <v>332</v>
      </c>
      <c r="E3299" t="s">
        <v>103</v>
      </c>
      <c r="F3299">
        <v>40700</v>
      </c>
      <c r="G3299" t="s">
        <v>784</v>
      </c>
      <c r="I3299" t="s">
        <v>130</v>
      </c>
      <c r="J3299">
        <v>2026</v>
      </c>
      <c r="K3299">
        <v>5</v>
      </c>
      <c r="L3299" t="s">
        <v>95</v>
      </c>
      <c r="M3299">
        <v>-4653.2980576800001</v>
      </c>
      <c r="N3299">
        <v>1</v>
      </c>
      <c r="O3299">
        <v>-4653.2980576800001</v>
      </c>
      <c r="P3299" t="s">
        <v>334</v>
      </c>
      <c r="Q3299" t="s">
        <v>97</v>
      </c>
    </row>
    <row r="3300" spans="1:17" hidden="1">
      <c r="A3300" t="s">
        <v>879</v>
      </c>
      <c r="B3300" t="s">
        <v>509</v>
      </c>
      <c r="C3300" t="s">
        <v>133</v>
      </c>
      <c r="D3300" t="s">
        <v>332</v>
      </c>
      <c r="E3300" t="s">
        <v>103</v>
      </c>
      <c r="F3300">
        <v>40700</v>
      </c>
      <c r="G3300" t="s">
        <v>784</v>
      </c>
      <c r="I3300" t="s">
        <v>130</v>
      </c>
      <c r="J3300">
        <v>2026</v>
      </c>
      <c r="K3300">
        <v>5</v>
      </c>
      <c r="L3300" t="s">
        <v>95</v>
      </c>
      <c r="M3300">
        <v>-236.40554376</v>
      </c>
      <c r="N3300">
        <v>1</v>
      </c>
      <c r="O3300">
        <v>-236.40554376</v>
      </c>
      <c r="P3300" t="s">
        <v>334</v>
      </c>
      <c r="Q3300" t="s">
        <v>97</v>
      </c>
    </row>
    <row r="3301" spans="1:17" hidden="1">
      <c r="A3301" t="s">
        <v>2530</v>
      </c>
      <c r="B3301" t="s">
        <v>287</v>
      </c>
      <c r="C3301" t="s">
        <v>270</v>
      </c>
      <c r="D3301" t="s">
        <v>332</v>
      </c>
      <c r="E3301" t="s">
        <v>103</v>
      </c>
      <c r="F3301">
        <v>40700</v>
      </c>
      <c r="G3301" t="s">
        <v>784</v>
      </c>
      <c r="I3301" t="s">
        <v>130</v>
      </c>
      <c r="J3301">
        <v>2026</v>
      </c>
      <c r="K3301">
        <v>5</v>
      </c>
      <c r="L3301" t="s">
        <v>95</v>
      </c>
      <c r="M3301">
        <v>-2528.5120624800002</v>
      </c>
      <c r="N3301">
        <v>1</v>
      </c>
      <c r="O3301">
        <v>-2528.5120624800002</v>
      </c>
      <c r="P3301" t="s">
        <v>334</v>
      </c>
      <c r="Q3301" t="s">
        <v>97</v>
      </c>
    </row>
    <row r="3302" spans="1:17" hidden="1">
      <c r="A3302" t="s">
        <v>2530</v>
      </c>
      <c r="B3302" t="s">
        <v>510</v>
      </c>
      <c r="C3302" t="s">
        <v>270</v>
      </c>
      <c r="D3302" t="s">
        <v>332</v>
      </c>
      <c r="E3302" t="s">
        <v>103</v>
      </c>
      <c r="F3302">
        <v>40700</v>
      </c>
      <c r="G3302" t="s">
        <v>784</v>
      </c>
      <c r="I3302" t="s">
        <v>130</v>
      </c>
      <c r="J3302">
        <v>2026</v>
      </c>
      <c r="K3302">
        <v>5</v>
      </c>
      <c r="L3302" t="s">
        <v>95</v>
      </c>
      <c r="M3302">
        <v>-1107.5679626399999</v>
      </c>
      <c r="N3302">
        <v>1</v>
      </c>
      <c r="O3302">
        <v>-1107.5679626399999</v>
      </c>
      <c r="P3302" t="s">
        <v>334</v>
      </c>
      <c r="Q3302" t="s">
        <v>97</v>
      </c>
    </row>
    <row r="3303" spans="1:17" hidden="1">
      <c r="A3303" t="s">
        <v>879</v>
      </c>
      <c r="B3303" t="s">
        <v>511</v>
      </c>
      <c r="C3303" t="s">
        <v>133</v>
      </c>
      <c r="D3303" t="s">
        <v>332</v>
      </c>
      <c r="E3303" t="s">
        <v>103</v>
      </c>
      <c r="F3303">
        <v>40700</v>
      </c>
      <c r="G3303" t="s">
        <v>784</v>
      </c>
      <c r="I3303" t="s">
        <v>130</v>
      </c>
      <c r="J3303">
        <v>2026</v>
      </c>
      <c r="K3303">
        <v>5</v>
      </c>
      <c r="L3303" t="s">
        <v>95</v>
      </c>
      <c r="M3303">
        <v>-6148.5378487200005</v>
      </c>
      <c r="N3303">
        <v>1</v>
      </c>
      <c r="O3303">
        <v>-6148.5378487200005</v>
      </c>
      <c r="P3303" t="s">
        <v>334</v>
      </c>
      <c r="Q3303" t="s">
        <v>97</v>
      </c>
    </row>
    <row r="3304" spans="1:17" hidden="1">
      <c r="A3304" t="s">
        <v>997</v>
      </c>
      <c r="B3304" t="s">
        <v>512</v>
      </c>
      <c r="C3304" t="s">
        <v>259</v>
      </c>
      <c r="D3304" t="s">
        <v>332</v>
      </c>
      <c r="E3304" t="s">
        <v>103</v>
      </c>
      <c r="F3304">
        <v>40700</v>
      </c>
      <c r="G3304" t="s">
        <v>784</v>
      </c>
      <c r="I3304" t="s">
        <v>130</v>
      </c>
      <c r="J3304">
        <v>2026</v>
      </c>
      <c r="K3304">
        <v>5</v>
      </c>
      <c r="L3304" t="s">
        <v>95</v>
      </c>
      <c r="M3304">
        <v>-3509.1387835199998</v>
      </c>
      <c r="N3304">
        <v>1</v>
      </c>
      <c r="O3304">
        <v>-3509.1387835199998</v>
      </c>
      <c r="P3304" t="s">
        <v>334</v>
      </c>
      <c r="Q3304" t="s">
        <v>97</v>
      </c>
    </row>
    <row r="3305" spans="1:17" hidden="1">
      <c r="A3305" t="s">
        <v>424</v>
      </c>
      <c r="B3305" t="s">
        <v>513</v>
      </c>
      <c r="C3305" t="s">
        <v>424</v>
      </c>
      <c r="D3305" t="s">
        <v>332</v>
      </c>
      <c r="E3305" t="s">
        <v>103</v>
      </c>
      <c r="F3305">
        <v>40700</v>
      </c>
      <c r="G3305" t="s">
        <v>784</v>
      </c>
      <c r="I3305" t="s">
        <v>130</v>
      </c>
      <c r="J3305">
        <v>2026</v>
      </c>
      <c r="K3305">
        <v>5</v>
      </c>
      <c r="L3305" t="s">
        <v>95</v>
      </c>
      <c r="M3305">
        <v>-259.23630887999997</v>
      </c>
      <c r="N3305">
        <v>1</v>
      </c>
      <c r="O3305">
        <v>-259.23630887999997</v>
      </c>
      <c r="P3305" t="s">
        <v>334</v>
      </c>
      <c r="Q3305" t="s">
        <v>97</v>
      </c>
    </row>
    <row r="3306" spans="1:17" hidden="1">
      <c r="A3306" t="s">
        <v>2305</v>
      </c>
      <c r="B3306" t="s">
        <v>514</v>
      </c>
      <c r="C3306" t="s">
        <v>108</v>
      </c>
      <c r="D3306" t="s">
        <v>332</v>
      </c>
      <c r="E3306" t="s">
        <v>103</v>
      </c>
      <c r="F3306">
        <v>40700</v>
      </c>
      <c r="G3306" t="s">
        <v>784</v>
      </c>
      <c r="I3306" t="s">
        <v>130</v>
      </c>
      <c r="J3306">
        <v>2026</v>
      </c>
      <c r="K3306">
        <v>5</v>
      </c>
      <c r="L3306" t="s">
        <v>95</v>
      </c>
      <c r="M3306">
        <v>-114.52297176</v>
      </c>
      <c r="N3306">
        <v>1</v>
      </c>
      <c r="O3306">
        <v>-114.52297176</v>
      </c>
      <c r="P3306" t="s">
        <v>334</v>
      </c>
      <c r="Q3306" t="s">
        <v>97</v>
      </c>
    </row>
    <row r="3307" spans="1:17" hidden="1">
      <c r="A3307" t="s">
        <v>879</v>
      </c>
      <c r="B3307" t="s">
        <v>515</v>
      </c>
      <c r="C3307" t="s">
        <v>133</v>
      </c>
      <c r="D3307" t="s">
        <v>332</v>
      </c>
      <c r="E3307" t="s">
        <v>103</v>
      </c>
      <c r="F3307">
        <v>40700</v>
      </c>
      <c r="G3307" t="s">
        <v>784</v>
      </c>
      <c r="I3307" t="s">
        <v>130</v>
      </c>
      <c r="J3307">
        <v>2026</v>
      </c>
      <c r="K3307">
        <v>5</v>
      </c>
      <c r="L3307" t="s">
        <v>95</v>
      </c>
      <c r="M3307">
        <v>-1276.4221718400001</v>
      </c>
      <c r="N3307">
        <v>1</v>
      </c>
      <c r="O3307">
        <v>-1276.4221718400001</v>
      </c>
      <c r="P3307" t="s">
        <v>334</v>
      </c>
      <c r="Q3307" t="s">
        <v>97</v>
      </c>
    </row>
    <row r="3308" spans="1:17" hidden="1">
      <c r="A3308" t="s">
        <v>997</v>
      </c>
      <c r="B3308" t="s">
        <v>516</v>
      </c>
      <c r="C3308" t="s">
        <v>259</v>
      </c>
      <c r="D3308" t="s">
        <v>332</v>
      </c>
      <c r="E3308" t="s">
        <v>103</v>
      </c>
      <c r="F3308">
        <v>40700</v>
      </c>
      <c r="G3308" t="s">
        <v>784</v>
      </c>
      <c r="I3308" t="s">
        <v>130</v>
      </c>
      <c r="J3308">
        <v>2026</v>
      </c>
      <c r="K3308">
        <v>5</v>
      </c>
      <c r="L3308" t="s">
        <v>95</v>
      </c>
      <c r="M3308">
        <v>-188.24041439999999</v>
      </c>
      <c r="N3308">
        <v>1</v>
      </c>
      <c r="O3308">
        <v>-188.24041439999999</v>
      </c>
      <c r="P3308" t="s">
        <v>334</v>
      </c>
      <c r="Q3308" t="s">
        <v>97</v>
      </c>
    </row>
    <row r="3309" spans="1:17" hidden="1">
      <c r="A3309" t="s">
        <v>997</v>
      </c>
      <c r="B3309" t="s">
        <v>517</v>
      </c>
      <c r="C3309" t="s">
        <v>259</v>
      </c>
      <c r="D3309" t="s">
        <v>332</v>
      </c>
      <c r="E3309" t="s">
        <v>103</v>
      </c>
      <c r="F3309">
        <v>40700</v>
      </c>
      <c r="G3309" t="s">
        <v>784</v>
      </c>
      <c r="I3309" t="s">
        <v>130</v>
      </c>
      <c r="J3309">
        <v>2026</v>
      </c>
      <c r="K3309">
        <v>5</v>
      </c>
      <c r="L3309" t="s">
        <v>95</v>
      </c>
      <c r="M3309">
        <v>-447.35689151999998</v>
      </c>
      <c r="N3309">
        <v>1</v>
      </c>
      <c r="O3309">
        <v>-447.35689151999998</v>
      </c>
      <c r="P3309" t="s">
        <v>334</v>
      </c>
      <c r="Q3309" t="s">
        <v>97</v>
      </c>
    </row>
    <row r="3310" spans="1:17" hidden="1">
      <c r="A3310" t="s">
        <v>2305</v>
      </c>
      <c r="B3310" t="s">
        <v>518</v>
      </c>
      <c r="C3310" t="s">
        <v>108</v>
      </c>
      <c r="D3310" t="s">
        <v>332</v>
      </c>
      <c r="E3310" t="s">
        <v>103</v>
      </c>
      <c r="F3310">
        <v>40700</v>
      </c>
      <c r="G3310" t="s">
        <v>784</v>
      </c>
      <c r="I3310" t="s">
        <v>130</v>
      </c>
      <c r="J3310">
        <v>2026</v>
      </c>
      <c r="K3310">
        <v>5</v>
      </c>
      <c r="L3310" t="s">
        <v>95</v>
      </c>
      <c r="M3310">
        <v>-3030.4495058400007</v>
      </c>
      <c r="N3310">
        <v>1</v>
      </c>
      <c r="O3310">
        <v>-3030.4495058400007</v>
      </c>
      <c r="P3310" t="s">
        <v>334</v>
      </c>
      <c r="Q3310" t="s">
        <v>97</v>
      </c>
    </row>
    <row r="3311" spans="1:17" hidden="1">
      <c r="A3311" t="s">
        <v>879</v>
      </c>
      <c r="B3311" t="s">
        <v>519</v>
      </c>
      <c r="C3311" t="s">
        <v>133</v>
      </c>
      <c r="D3311" t="s">
        <v>332</v>
      </c>
      <c r="E3311" t="s">
        <v>103</v>
      </c>
      <c r="F3311">
        <v>40700</v>
      </c>
      <c r="G3311" t="s">
        <v>784</v>
      </c>
      <c r="I3311" t="s">
        <v>130</v>
      </c>
      <c r="J3311">
        <v>2026</v>
      </c>
      <c r="K3311">
        <v>5</v>
      </c>
      <c r="L3311" t="s">
        <v>95</v>
      </c>
      <c r="M3311">
        <v>-64.46466144</v>
      </c>
      <c r="N3311">
        <v>1</v>
      </c>
      <c r="O3311">
        <v>-64.46466144</v>
      </c>
      <c r="P3311" t="s">
        <v>334</v>
      </c>
      <c r="Q3311" t="s">
        <v>97</v>
      </c>
    </row>
    <row r="3312" spans="1:17" hidden="1">
      <c r="A3312" t="s">
        <v>2530</v>
      </c>
      <c r="B3312" t="s">
        <v>289</v>
      </c>
      <c r="C3312" t="s">
        <v>270</v>
      </c>
      <c r="D3312" t="s">
        <v>332</v>
      </c>
      <c r="E3312" t="s">
        <v>103</v>
      </c>
      <c r="F3312">
        <v>40700</v>
      </c>
      <c r="G3312" t="s">
        <v>784</v>
      </c>
      <c r="I3312" t="s">
        <v>130</v>
      </c>
      <c r="J3312">
        <v>2026</v>
      </c>
      <c r="K3312">
        <v>5</v>
      </c>
      <c r="L3312" t="s">
        <v>95</v>
      </c>
      <c r="M3312">
        <v>-317.47132727999997</v>
      </c>
      <c r="N3312">
        <v>1</v>
      </c>
      <c r="O3312">
        <v>-317.47132727999997</v>
      </c>
      <c r="P3312" t="s">
        <v>334</v>
      </c>
      <c r="Q3312" t="s">
        <v>97</v>
      </c>
    </row>
    <row r="3313" spans="1:17" hidden="1">
      <c r="A3313" t="s">
        <v>879</v>
      </c>
      <c r="B3313" t="s">
        <v>520</v>
      </c>
      <c r="C3313" t="s">
        <v>133</v>
      </c>
      <c r="D3313" t="s">
        <v>332</v>
      </c>
      <c r="E3313" t="s">
        <v>103</v>
      </c>
      <c r="F3313">
        <v>40700</v>
      </c>
      <c r="G3313" t="s">
        <v>784</v>
      </c>
      <c r="I3313" t="s">
        <v>130</v>
      </c>
      <c r="J3313">
        <v>2026</v>
      </c>
      <c r="K3313">
        <v>5</v>
      </c>
      <c r="L3313" t="s">
        <v>95</v>
      </c>
      <c r="M3313">
        <v>-1408.5724759200002</v>
      </c>
      <c r="N3313">
        <v>1</v>
      </c>
      <c r="O3313">
        <v>-1408.5724759200002</v>
      </c>
      <c r="P3313" t="s">
        <v>334</v>
      </c>
      <c r="Q3313" t="s">
        <v>97</v>
      </c>
    </row>
    <row r="3314" spans="1:17" hidden="1">
      <c r="A3314" t="s">
        <v>2305</v>
      </c>
      <c r="B3314" t="s">
        <v>521</v>
      </c>
      <c r="C3314" t="s">
        <v>108</v>
      </c>
      <c r="D3314" t="s">
        <v>332</v>
      </c>
      <c r="E3314" t="s">
        <v>103</v>
      </c>
      <c r="F3314">
        <v>40700</v>
      </c>
      <c r="G3314" t="s">
        <v>784</v>
      </c>
      <c r="I3314" t="s">
        <v>130</v>
      </c>
      <c r="J3314">
        <v>2026</v>
      </c>
      <c r="K3314">
        <v>5</v>
      </c>
      <c r="L3314" t="s">
        <v>95</v>
      </c>
      <c r="M3314">
        <v>-1290.2575125600001</v>
      </c>
      <c r="N3314">
        <v>1</v>
      </c>
      <c r="O3314">
        <v>-1290.2575125600001</v>
      </c>
      <c r="P3314" t="s">
        <v>334</v>
      </c>
      <c r="Q3314" t="s">
        <v>97</v>
      </c>
    </row>
    <row r="3315" spans="1:17" hidden="1">
      <c r="A3315" t="s">
        <v>2305</v>
      </c>
      <c r="B3315" t="s">
        <v>356</v>
      </c>
      <c r="C3315" t="s">
        <v>108</v>
      </c>
      <c r="D3315" t="s">
        <v>332</v>
      </c>
      <c r="E3315" t="s">
        <v>103</v>
      </c>
      <c r="F3315">
        <v>40700</v>
      </c>
      <c r="G3315" t="s">
        <v>784</v>
      </c>
      <c r="I3315" t="s">
        <v>130</v>
      </c>
      <c r="J3315">
        <v>2026</v>
      </c>
      <c r="K3315">
        <v>5</v>
      </c>
      <c r="L3315" t="s">
        <v>95</v>
      </c>
      <c r="M3315">
        <v>-1442.1398450400002</v>
      </c>
      <c r="N3315">
        <v>1</v>
      </c>
      <c r="O3315">
        <v>-1442.1398450400002</v>
      </c>
      <c r="P3315" t="s">
        <v>334</v>
      </c>
      <c r="Q3315" t="s">
        <v>97</v>
      </c>
    </row>
    <row r="3316" spans="1:17" hidden="1">
      <c r="A3316" t="s">
        <v>997</v>
      </c>
      <c r="B3316" t="s">
        <v>522</v>
      </c>
      <c r="C3316" t="s">
        <v>259</v>
      </c>
      <c r="D3316" t="s">
        <v>332</v>
      </c>
      <c r="E3316" t="s">
        <v>103</v>
      </c>
      <c r="F3316">
        <v>40700</v>
      </c>
      <c r="G3316" t="s">
        <v>784</v>
      </c>
      <c r="I3316" t="s">
        <v>130</v>
      </c>
      <c r="J3316">
        <v>2026</v>
      </c>
      <c r="K3316">
        <v>5</v>
      </c>
      <c r="L3316" t="s">
        <v>95</v>
      </c>
      <c r="M3316">
        <v>-477.72177696</v>
      </c>
      <c r="N3316">
        <v>1</v>
      </c>
      <c r="O3316">
        <v>-477.72177696</v>
      </c>
      <c r="P3316" t="s">
        <v>334</v>
      </c>
      <c r="Q3316" t="s">
        <v>97</v>
      </c>
    </row>
    <row r="3317" spans="1:17" hidden="1">
      <c r="A3317" t="s">
        <v>879</v>
      </c>
      <c r="B3317" t="s">
        <v>523</v>
      </c>
      <c r="C3317" t="s">
        <v>133</v>
      </c>
      <c r="D3317" t="s">
        <v>332</v>
      </c>
      <c r="E3317" t="s">
        <v>103</v>
      </c>
      <c r="F3317">
        <v>40700</v>
      </c>
      <c r="G3317" t="s">
        <v>784</v>
      </c>
      <c r="I3317" t="s">
        <v>130</v>
      </c>
      <c r="J3317">
        <v>2026</v>
      </c>
      <c r="K3317">
        <v>5</v>
      </c>
      <c r="L3317" t="s">
        <v>95</v>
      </c>
      <c r="M3317">
        <v>-5480.2972454400006</v>
      </c>
      <c r="N3317">
        <v>1</v>
      </c>
      <c r="O3317">
        <v>-5480.2972454400006</v>
      </c>
      <c r="P3317" t="s">
        <v>334</v>
      </c>
      <c r="Q3317" t="s">
        <v>97</v>
      </c>
    </row>
    <row r="3318" spans="1:17" hidden="1">
      <c r="A3318" t="s">
        <v>879</v>
      </c>
      <c r="B3318" t="s">
        <v>524</v>
      </c>
      <c r="C3318" t="s">
        <v>133</v>
      </c>
      <c r="D3318" t="s">
        <v>332</v>
      </c>
      <c r="E3318" t="s">
        <v>103</v>
      </c>
      <c r="F3318">
        <v>40700</v>
      </c>
      <c r="G3318" t="s">
        <v>784</v>
      </c>
      <c r="I3318" t="s">
        <v>130</v>
      </c>
      <c r="J3318">
        <v>2026</v>
      </c>
      <c r="K3318">
        <v>5</v>
      </c>
      <c r="L3318" t="s">
        <v>95</v>
      </c>
      <c r="M3318">
        <v>-2305.0266343200001</v>
      </c>
      <c r="N3318">
        <v>1</v>
      </c>
      <c r="O3318">
        <v>-2305.0266343200001</v>
      </c>
      <c r="P3318" t="s">
        <v>334</v>
      </c>
      <c r="Q3318" t="s">
        <v>97</v>
      </c>
    </row>
    <row r="3319" spans="1:17" hidden="1">
      <c r="A3319" t="s">
        <v>2530</v>
      </c>
      <c r="B3319" t="s">
        <v>525</v>
      </c>
      <c r="C3319" t="s">
        <v>270</v>
      </c>
      <c r="D3319" t="s">
        <v>332</v>
      </c>
      <c r="E3319" t="s">
        <v>103</v>
      </c>
      <c r="F3319">
        <v>40700</v>
      </c>
      <c r="G3319" t="s">
        <v>784</v>
      </c>
      <c r="I3319" t="s">
        <v>130</v>
      </c>
      <c r="J3319">
        <v>2026</v>
      </c>
      <c r="K3319">
        <v>5</v>
      </c>
      <c r="L3319" t="s">
        <v>95</v>
      </c>
      <c r="M3319">
        <v>-5235.2453174399998</v>
      </c>
      <c r="N3319">
        <v>1</v>
      </c>
      <c r="O3319">
        <v>-5235.2453174399998</v>
      </c>
      <c r="P3319" t="s">
        <v>334</v>
      </c>
      <c r="Q3319" t="s">
        <v>97</v>
      </c>
    </row>
    <row r="3320" spans="1:17" hidden="1">
      <c r="A3320" t="s">
        <v>2530</v>
      </c>
      <c r="B3320" t="s">
        <v>526</v>
      </c>
      <c r="C3320" t="s">
        <v>270</v>
      </c>
      <c r="D3320" t="s">
        <v>332</v>
      </c>
      <c r="E3320" t="s">
        <v>103</v>
      </c>
      <c r="F3320">
        <v>40700</v>
      </c>
      <c r="G3320" t="s">
        <v>784</v>
      </c>
      <c r="I3320" t="s">
        <v>130</v>
      </c>
      <c r="J3320">
        <v>2026</v>
      </c>
      <c r="K3320">
        <v>5</v>
      </c>
      <c r="L3320" t="s">
        <v>95</v>
      </c>
      <c r="M3320">
        <v>-452.34398376000013</v>
      </c>
      <c r="N3320">
        <v>1</v>
      </c>
      <c r="O3320">
        <v>-452.34398376000013</v>
      </c>
      <c r="P3320" t="s">
        <v>334</v>
      </c>
      <c r="Q3320" t="s">
        <v>97</v>
      </c>
    </row>
    <row r="3321" spans="1:17" hidden="1">
      <c r="A3321" t="s">
        <v>2530</v>
      </c>
      <c r="B3321" t="s">
        <v>357</v>
      </c>
      <c r="C3321" t="s">
        <v>270</v>
      </c>
      <c r="D3321" t="s">
        <v>332</v>
      </c>
      <c r="E3321" t="s">
        <v>103</v>
      </c>
      <c r="F3321">
        <v>40700</v>
      </c>
      <c r="G3321" t="s">
        <v>784</v>
      </c>
      <c r="I3321" t="s">
        <v>130</v>
      </c>
      <c r="J3321">
        <v>2026</v>
      </c>
      <c r="K3321">
        <v>5</v>
      </c>
      <c r="L3321" t="s">
        <v>95</v>
      </c>
      <c r="M3321">
        <v>-395.36277552000001</v>
      </c>
      <c r="N3321">
        <v>1</v>
      </c>
      <c r="O3321">
        <v>-395.36277552000001</v>
      </c>
      <c r="P3321" t="s">
        <v>334</v>
      </c>
      <c r="Q3321" t="s">
        <v>97</v>
      </c>
    </row>
    <row r="3322" spans="1:17" hidden="1">
      <c r="A3322" t="s">
        <v>2530</v>
      </c>
      <c r="B3322" t="s">
        <v>291</v>
      </c>
      <c r="C3322" t="s">
        <v>270</v>
      </c>
      <c r="D3322" t="s">
        <v>332</v>
      </c>
      <c r="E3322" t="s">
        <v>103</v>
      </c>
      <c r="F3322">
        <v>40700</v>
      </c>
      <c r="G3322" t="s">
        <v>784</v>
      </c>
      <c r="I3322" t="s">
        <v>130</v>
      </c>
      <c r="J3322">
        <v>2026</v>
      </c>
      <c r="K3322">
        <v>5</v>
      </c>
      <c r="L3322" t="s">
        <v>95</v>
      </c>
      <c r="M3322">
        <v>-1722.3064999200001</v>
      </c>
      <c r="N3322">
        <v>1</v>
      </c>
      <c r="O3322">
        <v>-1722.3064999200001</v>
      </c>
      <c r="P3322" t="s">
        <v>334</v>
      </c>
      <c r="Q3322" t="s">
        <v>97</v>
      </c>
    </row>
    <row r="3323" spans="1:17" hidden="1">
      <c r="A3323" t="s">
        <v>2305</v>
      </c>
      <c r="B3323" t="s">
        <v>527</v>
      </c>
      <c r="C3323" t="s">
        <v>108</v>
      </c>
      <c r="D3323" t="s">
        <v>332</v>
      </c>
      <c r="E3323" t="s">
        <v>103</v>
      </c>
      <c r="F3323">
        <v>40700</v>
      </c>
      <c r="G3323" t="s">
        <v>784</v>
      </c>
      <c r="I3323" t="s">
        <v>130</v>
      </c>
      <c r="J3323">
        <v>2026</v>
      </c>
      <c r="K3323">
        <v>5</v>
      </c>
      <c r="L3323" t="s">
        <v>95</v>
      </c>
      <c r="M3323">
        <v>-312.03225216000004</v>
      </c>
      <c r="N3323">
        <v>1</v>
      </c>
      <c r="O3323">
        <v>-312.03225216000004</v>
      </c>
      <c r="P3323" t="s">
        <v>334</v>
      </c>
      <c r="Q3323" t="s">
        <v>97</v>
      </c>
    </row>
    <row r="3324" spans="1:17" hidden="1">
      <c r="A3324" t="s">
        <v>2530</v>
      </c>
      <c r="B3324" t="s">
        <v>528</v>
      </c>
      <c r="C3324" t="s">
        <v>270</v>
      </c>
      <c r="D3324" t="s">
        <v>332</v>
      </c>
      <c r="E3324" t="s">
        <v>103</v>
      </c>
      <c r="F3324">
        <v>40700</v>
      </c>
      <c r="G3324" t="s">
        <v>784</v>
      </c>
      <c r="I3324" t="s">
        <v>130</v>
      </c>
      <c r="J3324">
        <v>2026</v>
      </c>
      <c r="K3324">
        <v>5</v>
      </c>
      <c r="L3324" t="s">
        <v>95</v>
      </c>
      <c r="M3324">
        <v>-308.77588440000011</v>
      </c>
      <c r="N3324">
        <v>1</v>
      </c>
      <c r="O3324">
        <v>-308.77588440000011</v>
      </c>
      <c r="P3324" t="s">
        <v>334</v>
      </c>
      <c r="Q3324" t="s">
        <v>97</v>
      </c>
    </row>
    <row r="3325" spans="1:17" hidden="1">
      <c r="A3325" t="s">
        <v>2530</v>
      </c>
      <c r="B3325" t="s">
        <v>293</v>
      </c>
      <c r="C3325" t="s">
        <v>270</v>
      </c>
      <c r="D3325" t="s">
        <v>332</v>
      </c>
      <c r="E3325" t="s">
        <v>103</v>
      </c>
      <c r="F3325">
        <v>40700</v>
      </c>
      <c r="G3325" t="s">
        <v>784</v>
      </c>
      <c r="I3325" t="s">
        <v>130</v>
      </c>
      <c r="J3325">
        <v>2026</v>
      </c>
      <c r="K3325">
        <v>5</v>
      </c>
      <c r="L3325" t="s">
        <v>95</v>
      </c>
      <c r="M3325">
        <v>-290.09499768000006</v>
      </c>
      <c r="N3325">
        <v>1</v>
      </c>
      <c r="O3325">
        <v>-290.09499768000006</v>
      </c>
      <c r="P3325" t="s">
        <v>334</v>
      </c>
      <c r="Q3325" t="s">
        <v>97</v>
      </c>
    </row>
    <row r="3326" spans="1:17" hidden="1">
      <c r="A3326" t="s">
        <v>2305</v>
      </c>
      <c r="B3326" t="s">
        <v>361</v>
      </c>
      <c r="C3326" t="s">
        <v>108</v>
      </c>
      <c r="D3326" t="s">
        <v>332</v>
      </c>
      <c r="E3326" t="s">
        <v>103</v>
      </c>
      <c r="F3326">
        <v>40700</v>
      </c>
      <c r="G3326" t="s">
        <v>784</v>
      </c>
      <c r="I3326" t="s">
        <v>130</v>
      </c>
      <c r="J3326">
        <v>2026</v>
      </c>
      <c r="K3326">
        <v>5</v>
      </c>
      <c r="L3326" t="s">
        <v>95</v>
      </c>
      <c r="M3326">
        <v>-407.01299616000006</v>
      </c>
      <c r="N3326">
        <v>1</v>
      </c>
      <c r="O3326">
        <v>-407.01299616000006</v>
      </c>
      <c r="P3326" t="s">
        <v>334</v>
      </c>
      <c r="Q3326" t="s">
        <v>97</v>
      </c>
    </row>
    <row r="3327" spans="1:17" hidden="1">
      <c r="A3327" t="s">
        <v>2530</v>
      </c>
      <c r="B3327" t="s">
        <v>529</v>
      </c>
      <c r="C3327" t="s">
        <v>270</v>
      </c>
      <c r="D3327" t="s">
        <v>332</v>
      </c>
      <c r="E3327" t="s">
        <v>103</v>
      </c>
      <c r="F3327">
        <v>40700</v>
      </c>
      <c r="G3327" t="s">
        <v>784</v>
      </c>
      <c r="I3327" t="s">
        <v>130</v>
      </c>
      <c r="J3327">
        <v>2026</v>
      </c>
      <c r="K3327">
        <v>5</v>
      </c>
      <c r="L3327" t="s">
        <v>95</v>
      </c>
      <c r="M3327">
        <v>-1250.8063235999998</v>
      </c>
      <c r="N3327">
        <v>1</v>
      </c>
      <c r="O3327">
        <v>-1250.8063235999998</v>
      </c>
      <c r="P3327" t="s">
        <v>334</v>
      </c>
      <c r="Q3327" t="s">
        <v>97</v>
      </c>
    </row>
    <row r="3328" spans="1:17" hidden="1">
      <c r="A3328" t="s">
        <v>2530</v>
      </c>
      <c r="B3328" t="s">
        <v>530</v>
      </c>
      <c r="C3328" t="s">
        <v>270</v>
      </c>
      <c r="D3328" t="s">
        <v>332</v>
      </c>
      <c r="E3328" t="s">
        <v>103</v>
      </c>
      <c r="F3328">
        <v>40700</v>
      </c>
      <c r="G3328" t="s">
        <v>784</v>
      </c>
      <c r="I3328" t="s">
        <v>130</v>
      </c>
      <c r="J3328">
        <v>2026</v>
      </c>
      <c r="K3328">
        <v>5</v>
      </c>
      <c r="L3328" t="s">
        <v>95</v>
      </c>
      <c r="M3328">
        <v>-216.43143912000002</v>
      </c>
      <c r="N3328">
        <v>1</v>
      </c>
      <c r="O3328">
        <v>-216.43143912000002</v>
      </c>
      <c r="P3328" t="s">
        <v>334</v>
      </c>
      <c r="Q3328" t="s">
        <v>97</v>
      </c>
    </row>
    <row r="3329" spans="1:17" hidden="1">
      <c r="A3329" t="s">
        <v>2530</v>
      </c>
      <c r="B3329" t="s">
        <v>531</v>
      </c>
      <c r="C3329" t="s">
        <v>270</v>
      </c>
      <c r="D3329" t="s">
        <v>332</v>
      </c>
      <c r="E3329" t="s">
        <v>103</v>
      </c>
      <c r="F3329">
        <v>40700</v>
      </c>
      <c r="G3329" t="s">
        <v>784</v>
      </c>
      <c r="I3329" t="s">
        <v>130</v>
      </c>
      <c r="J3329">
        <v>2026</v>
      </c>
      <c r="K3329">
        <v>5</v>
      </c>
      <c r="L3329" t="s">
        <v>95</v>
      </c>
      <c r="M3329">
        <v>-60.581790720000008</v>
      </c>
      <c r="N3329">
        <v>1</v>
      </c>
      <c r="O3329">
        <v>-60.581790720000008</v>
      </c>
      <c r="P3329" t="s">
        <v>334</v>
      </c>
      <c r="Q3329" t="s">
        <v>97</v>
      </c>
    </row>
    <row r="3330" spans="1:17" hidden="1">
      <c r="A3330" t="s">
        <v>2530</v>
      </c>
      <c r="B3330" t="s">
        <v>532</v>
      </c>
      <c r="C3330" t="s">
        <v>270</v>
      </c>
      <c r="D3330" t="s">
        <v>332</v>
      </c>
      <c r="E3330" t="s">
        <v>103</v>
      </c>
      <c r="F3330">
        <v>40700</v>
      </c>
      <c r="G3330" t="s">
        <v>784</v>
      </c>
      <c r="I3330" t="s">
        <v>130</v>
      </c>
      <c r="J3330">
        <v>2026</v>
      </c>
      <c r="K3330">
        <v>5</v>
      </c>
      <c r="L3330" t="s">
        <v>95</v>
      </c>
      <c r="M3330">
        <v>-249.93688176000001</v>
      </c>
      <c r="N3330">
        <v>1</v>
      </c>
      <c r="O3330">
        <v>-249.93688176000001</v>
      </c>
      <c r="P3330" t="s">
        <v>334</v>
      </c>
      <c r="Q3330" t="s">
        <v>97</v>
      </c>
    </row>
    <row r="3331" spans="1:17" hidden="1">
      <c r="A3331" t="s">
        <v>2530</v>
      </c>
      <c r="B3331" t="s">
        <v>533</v>
      </c>
      <c r="C3331" t="s">
        <v>270</v>
      </c>
      <c r="D3331" t="s">
        <v>332</v>
      </c>
      <c r="E3331" t="s">
        <v>103</v>
      </c>
      <c r="F3331">
        <v>40700</v>
      </c>
      <c r="G3331" t="s">
        <v>784</v>
      </c>
      <c r="I3331" t="s">
        <v>130</v>
      </c>
      <c r="J3331">
        <v>2026</v>
      </c>
      <c r="K3331">
        <v>5</v>
      </c>
      <c r="L3331" t="s">
        <v>95</v>
      </c>
      <c r="M3331">
        <v>-472.84004016</v>
      </c>
      <c r="N3331">
        <v>1</v>
      </c>
      <c r="O3331">
        <v>-472.84004016</v>
      </c>
      <c r="P3331" t="s">
        <v>334</v>
      </c>
      <c r="Q3331" t="s">
        <v>97</v>
      </c>
    </row>
    <row r="3332" spans="1:17" hidden="1">
      <c r="A3332" t="s">
        <v>2660</v>
      </c>
      <c r="B3332" t="s">
        <v>534</v>
      </c>
      <c r="C3332" t="s">
        <v>305</v>
      </c>
      <c r="D3332" t="s">
        <v>332</v>
      </c>
      <c r="E3332" t="s">
        <v>103</v>
      </c>
      <c r="F3332">
        <v>40700</v>
      </c>
      <c r="G3332" t="s">
        <v>784</v>
      </c>
      <c r="I3332" t="s">
        <v>130</v>
      </c>
      <c r="J3332">
        <v>2026</v>
      </c>
      <c r="K3332">
        <v>5</v>
      </c>
      <c r="L3332" t="s">
        <v>95</v>
      </c>
      <c r="M3332">
        <v>-1331.9557480800004</v>
      </c>
      <c r="N3332">
        <v>1</v>
      </c>
      <c r="O3332">
        <v>-1331.9557480800004</v>
      </c>
      <c r="P3332" t="s">
        <v>334</v>
      </c>
      <c r="Q3332" t="s">
        <v>97</v>
      </c>
    </row>
    <row r="3333" spans="1:17" hidden="1">
      <c r="A3333" t="s">
        <v>2660</v>
      </c>
      <c r="B3333" t="s">
        <v>535</v>
      </c>
      <c r="C3333" t="s">
        <v>305</v>
      </c>
      <c r="D3333" t="s">
        <v>332</v>
      </c>
      <c r="E3333" t="s">
        <v>103</v>
      </c>
      <c r="F3333">
        <v>40700</v>
      </c>
      <c r="G3333" t="s">
        <v>784</v>
      </c>
      <c r="I3333" t="s">
        <v>130</v>
      </c>
      <c r="J3333">
        <v>2026</v>
      </c>
      <c r="K3333">
        <v>5</v>
      </c>
      <c r="L3333" t="s">
        <v>95</v>
      </c>
      <c r="M3333">
        <v>-5927.4176904000014</v>
      </c>
      <c r="N3333">
        <v>1</v>
      </c>
      <c r="O3333">
        <v>-5927.4176904000014</v>
      </c>
      <c r="P3333" t="s">
        <v>334</v>
      </c>
      <c r="Q3333" t="s">
        <v>97</v>
      </c>
    </row>
    <row r="3334" spans="1:17" hidden="1">
      <c r="A3334" t="s">
        <v>2660</v>
      </c>
      <c r="B3334" t="s">
        <v>536</v>
      </c>
      <c r="C3334" t="s">
        <v>305</v>
      </c>
      <c r="D3334" t="s">
        <v>332</v>
      </c>
      <c r="E3334" t="s">
        <v>103</v>
      </c>
      <c r="F3334">
        <v>40700</v>
      </c>
      <c r="G3334" t="s">
        <v>784</v>
      </c>
      <c r="I3334" t="s">
        <v>130</v>
      </c>
      <c r="J3334">
        <v>2026</v>
      </c>
      <c r="K3334">
        <v>5</v>
      </c>
      <c r="L3334" t="s">
        <v>95</v>
      </c>
      <c r="M3334">
        <v>-3664.2131445599998</v>
      </c>
      <c r="N3334">
        <v>1</v>
      </c>
      <c r="O3334">
        <v>-3664.2131445599998</v>
      </c>
      <c r="P3334" t="s">
        <v>334</v>
      </c>
      <c r="Q3334" t="s">
        <v>97</v>
      </c>
    </row>
    <row r="3335" spans="1:17" hidden="1">
      <c r="A3335" t="s">
        <v>2660</v>
      </c>
      <c r="B3335" t="s">
        <v>537</v>
      </c>
      <c r="C3335" t="s">
        <v>305</v>
      </c>
      <c r="D3335" t="s">
        <v>332</v>
      </c>
      <c r="E3335" t="s">
        <v>103</v>
      </c>
      <c r="F3335">
        <v>40700</v>
      </c>
      <c r="G3335" t="s">
        <v>784</v>
      </c>
      <c r="I3335" t="s">
        <v>130</v>
      </c>
      <c r="J3335">
        <v>2026</v>
      </c>
      <c r="K3335">
        <v>5</v>
      </c>
      <c r="L3335" t="s">
        <v>95</v>
      </c>
      <c r="M3335">
        <v>-4495.2560510400008</v>
      </c>
      <c r="N3335">
        <v>1</v>
      </c>
      <c r="O3335">
        <v>-4495.2560510400008</v>
      </c>
      <c r="P3335" t="s">
        <v>334</v>
      </c>
      <c r="Q3335" t="s">
        <v>97</v>
      </c>
    </row>
    <row r="3336" spans="1:17" hidden="1">
      <c r="A3336" t="s">
        <v>2660</v>
      </c>
      <c r="B3336" t="s">
        <v>538</v>
      </c>
      <c r="C3336" t="s">
        <v>305</v>
      </c>
      <c r="D3336" t="s">
        <v>332</v>
      </c>
      <c r="E3336" t="s">
        <v>103</v>
      </c>
      <c r="F3336">
        <v>40700</v>
      </c>
      <c r="G3336" t="s">
        <v>784</v>
      </c>
      <c r="I3336" t="s">
        <v>130</v>
      </c>
      <c r="J3336">
        <v>2026</v>
      </c>
      <c r="K3336">
        <v>5</v>
      </c>
      <c r="L3336" t="s">
        <v>95</v>
      </c>
      <c r="M3336">
        <v>-706.54092480000008</v>
      </c>
      <c r="N3336">
        <v>1</v>
      </c>
      <c r="O3336">
        <v>-706.54092480000008</v>
      </c>
      <c r="P3336" t="s">
        <v>334</v>
      </c>
      <c r="Q3336" t="s">
        <v>97</v>
      </c>
    </row>
    <row r="3337" spans="1:17" hidden="1">
      <c r="A3337" t="s">
        <v>2660</v>
      </c>
      <c r="B3337" t="s">
        <v>539</v>
      </c>
      <c r="C3337" t="s">
        <v>305</v>
      </c>
      <c r="D3337" t="s">
        <v>332</v>
      </c>
      <c r="E3337" t="s">
        <v>103</v>
      </c>
      <c r="F3337">
        <v>40700</v>
      </c>
      <c r="G3337" t="s">
        <v>784</v>
      </c>
      <c r="I3337" t="s">
        <v>130</v>
      </c>
      <c r="J3337">
        <v>2026</v>
      </c>
      <c r="K3337">
        <v>5</v>
      </c>
      <c r="L3337" t="s">
        <v>95</v>
      </c>
      <c r="M3337">
        <v>-106.27870752000001</v>
      </c>
      <c r="N3337">
        <v>1</v>
      </c>
      <c r="O3337">
        <v>-106.27870752000001</v>
      </c>
      <c r="P3337" t="s">
        <v>334</v>
      </c>
      <c r="Q3337" t="s">
        <v>97</v>
      </c>
    </row>
    <row r="3338" spans="1:17" hidden="1">
      <c r="A3338" t="s">
        <v>2660</v>
      </c>
      <c r="B3338" t="s">
        <v>540</v>
      </c>
      <c r="C3338" t="s">
        <v>305</v>
      </c>
      <c r="D3338" t="s">
        <v>332</v>
      </c>
      <c r="E3338" t="s">
        <v>103</v>
      </c>
      <c r="F3338">
        <v>40700</v>
      </c>
      <c r="G3338" t="s">
        <v>784</v>
      </c>
      <c r="I3338" t="s">
        <v>130</v>
      </c>
      <c r="J3338">
        <v>2026</v>
      </c>
      <c r="K3338">
        <v>5</v>
      </c>
      <c r="L3338" t="s">
        <v>95</v>
      </c>
      <c r="M3338">
        <v>-38.177272799999997</v>
      </c>
      <c r="N3338">
        <v>1</v>
      </c>
      <c r="O3338">
        <v>-38.177272799999997</v>
      </c>
      <c r="P3338" t="s">
        <v>334</v>
      </c>
      <c r="Q3338" t="s">
        <v>97</v>
      </c>
    </row>
    <row r="3339" spans="1:17" hidden="1">
      <c r="A3339" t="s">
        <v>2660</v>
      </c>
      <c r="B3339" t="s">
        <v>541</v>
      </c>
      <c r="C3339" t="s">
        <v>305</v>
      </c>
      <c r="D3339" t="s">
        <v>332</v>
      </c>
      <c r="E3339" t="s">
        <v>103</v>
      </c>
      <c r="F3339">
        <v>40700</v>
      </c>
      <c r="G3339" t="s">
        <v>784</v>
      </c>
      <c r="I3339" t="s">
        <v>130</v>
      </c>
      <c r="J3339">
        <v>2026</v>
      </c>
      <c r="K3339">
        <v>5</v>
      </c>
      <c r="L3339" t="s">
        <v>95</v>
      </c>
      <c r="M3339">
        <v>-2340.8716111200001</v>
      </c>
      <c r="N3339">
        <v>1</v>
      </c>
      <c r="O3339">
        <v>-2340.8716111200001</v>
      </c>
      <c r="P3339" t="s">
        <v>334</v>
      </c>
      <c r="Q3339" t="s">
        <v>97</v>
      </c>
    </row>
    <row r="3340" spans="1:17" hidden="1">
      <c r="A3340" t="s">
        <v>2660</v>
      </c>
      <c r="B3340" t="s">
        <v>542</v>
      </c>
      <c r="C3340" t="s">
        <v>305</v>
      </c>
      <c r="D3340" t="s">
        <v>332</v>
      </c>
      <c r="E3340" t="s">
        <v>103</v>
      </c>
      <c r="F3340">
        <v>40700</v>
      </c>
      <c r="G3340" t="s">
        <v>784</v>
      </c>
      <c r="I3340" t="s">
        <v>130</v>
      </c>
      <c r="J3340">
        <v>2026</v>
      </c>
      <c r="K3340">
        <v>5</v>
      </c>
      <c r="L3340" t="s">
        <v>95</v>
      </c>
      <c r="M3340">
        <v>-191.77907040000002</v>
      </c>
      <c r="N3340">
        <v>1</v>
      </c>
      <c r="O3340">
        <v>-191.77907040000002</v>
      </c>
      <c r="P3340" t="s">
        <v>334</v>
      </c>
      <c r="Q3340" t="s">
        <v>97</v>
      </c>
    </row>
    <row r="3341" spans="1:17" hidden="1">
      <c r="A3341" t="s">
        <v>2660</v>
      </c>
      <c r="B3341" t="s">
        <v>543</v>
      </c>
      <c r="C3341" t="s">
        <v>305</v>
      </c>
      <c r="D3341" t="s">
        <v>332</v>
      </c>
      <c r="E3341" t="s">
        <v>103</v>
      </c>
      <c r="F3341">
        <v>40700</v>
      </c>
      <c r="G3341" t="s">
        <v>784</v>
      </c>
      <c r="I3341" t="s">
        <v>130</v>
      </c>
      <c r="J3341">
        <v>2026</v>
      </c>
      <c r="K3341">
        <v>5</v>
      </c>
      <c r="L3341" t="s">
        <v>95</v>
      </c>
      <c r="M3341">
        <v>-50.1483852</v>
      </c>
      <c r="N3341">
        <v>1</v>
      </c>
      <c r="O3341">
        <v>-50.1483852</v>
      </c>
      <c r="P3341" t="s">
        <v>334</v>
      </c>
      <c r="Q3341" t="s">
        <v>97</v>
      </c>
    </row>
    <row r="3342" spans="1:17" hidden="1">
      <c r="A3342" t="s">
        <v>2461</v>
      </c>
      <c r="B3342" t="s">
        <v>544</v>
      </c>
      <c r="C3342" t="s">
        <v>545</v>
      </c>
      <c r="D3342" t="s">
        <v>332</v>
      </c>
      <c r="E3342" t="s">
        <v>103</v>
      </c>
      <c r="F3342">
        <v>40700</v>
      </c>
      <c r="G3342" t="s">
        <v>784</v>
      </c>
      <c r="I3342" t="s">
        <v>399</v>
      </c>
      <c r="J3342">
        <v>2026</v>
      </c>
      <c r="K3342">
        <v>5</v>
      </c>
      <c r="L3342" t="s">
        <v>95</v>
      </c>
      <c r="M3342">
        <v>-3332.3676357600002</v>
      </c>
      <c r="N3342">
        <v>1</v>
      </c>
      <c r="O3342">
        <v>-3332.3676357600002</v>
      </c>
      <c r="P3342" t="s">
        <v>334</v>
      </c>
      <c r="Q3342" t="s">
        <v>97</v>
      </c>
    </row>
    <row r="3343" spans="1:17" hidden="1">
      <c r="A3343" t="s">
        <v>2660</v>
      </c>
      <c r="B3343" t="s">
        <v>546</v>
      </c>
      <c r="C3343" t="s">
        <v>305</v>
      </c>
      <c r="D3343" t="s">
        <v>332</v>
      </c>
      <c r="E3343" t="s">
        <v>103</v>
      </c>
      <c r="F3343">
        <v>40700</v>
      </c>
      <c r="G3343" t="s">
        <v>784</v>
      </c>
      <c r="I3343" t="s">
        <v>130</v>
      </c>
      <c r="J3343">
        <v>2026</v>
      </c>
      <c r="K3343">
        <v>5</v>
      </c>
      <c r="L3343" t="s">
        <v>95</v>
      </c>
      <c r="M3343">
        <v>-90.304892639999991</v>
      </c>
      <c r="N3343">
        <v>1</v>
      </c>
      <c r="O3343">
        <v>-90.304892639999991</v>
      </c>
      <c r="P3343" t="s">
        <v>334</v>
      </c>
      <c r="Q3343" t="s">
        <v>97</v>
      </c>
    </row>
    <row r="3344" spans="1:17" hidden="1">
      <c r="A3344" t="s">
        <v>2660</v>
      </c>
      <c r="B3344" t="s">
        <v>547</v>
      </c>
      <c r="C3344" t="s">
        <v>305</v>
      </c>
      <c r="D3344" t="s">
        <v>332</v>
      </c>
      <c r="E3344" t="s">
        <v>103</v>
      </c>
      <c r="F3344">
        <v>40700</v>
      </c>
      <c r="G3344" t="s">
        <v>784</v>
      </c>
      <c r="I3344" t="s">
        <v>130</v>
      </c>
      <c r="J3344">
        <v>2026</v>
      </c>
      <c r="K3344">
        <v>5</v>
      </c>
      <c r="L3344" t="s">
        <v>95</v>
      </c>
      <c r="M3344">
        <v>-76.618336319999997</v>
      </c>
      <c r="N3344">
        <v>1</v>
      </c>
      <c r="O3344">
        <v>-76.618336319999997</v>
      </c>
      <c r="P3344" t="s">
        <v>334</v>
      </c>
      <c r="Q3344" t="s">
        <v>97</v>
      </c>
    </row>
    <row r="3345" spans="1:17" hidden="1">
      <c r="A3345" t="s">
        <v>2511</v>
      </c>
      <c r="B3345" t="s">
        <v>548</v>
      </c>
      <c r="C3345" t="s">
        <v>436</v>
      </c>
      <c r="D3345" t="s">
        <v>332</v>
      </c>
      <c r="E3345" t="s">
        <v>103</v>
      </c>
      <c r="F3345">
        <v>40700</v>
      </c>
      <c r="G3345" t="s">
        <v>784</v>
      </c>
      <c r="I3345" t="s">
        <v>130</v>
      </c>
      <c r="J3345">
        <v>2026</v>
      </c>
      <c r="K3345">
        <v>5</v>
      </c>
      <c r="L3345" t="s">
        <v>95</v>
      </c>
      <c r="M3345">
        <v>-6274.6402680000001</v>
      </c>
      <c r="N3345">
        <v>1</v>
      </c>
      <c r="O3345">
        <v>-6274.6402680000001</v>
      </c>
      <c r="P3345" t="s">
        <v>334</v>
      </c>
      <c r="Q3345" t="s">
        <v>97</v>
      </c>
    </row>
    <row r="3346" spans="1:17" hidden="1">
      <c r="A3346" t="s">
        <v>2660</v>
      </c>
      <c r="B3346" t="s">
        <v>549</v>
      </c>
      <c r="C3346" t="s">
        <v>305</v>
      </c>
      <c r="D3346" t="s">
        <v>332</v>
      </c>
      <c r="E3346" t="s">
        <v>103</v>
      </c>
      <c r="F3346">
        <v>40700</v>
      </c>
      <c r="G3346" t="s">
        <v>784</v>
      </c>
      <c r="I3346" t="s">
        <v>130</v>
      </c>
      <c r="J3346">
        <v>2026</v>
      </c>
      <c r="K3346">
        <v>5</v>
      </c>
      <c r="L3346" t="s">
        <v>95</v>
      </c>
      <c r="M3346">
        <v>-152.73804384000002</v>
      </c>
      <c r="N3346">
        <v>1</v>
      </c>
      <c r="O3346">
        <v>-152.73804384000002</v>
      </c>
      <c r="P3346" t="s">
        <v>334</v>
      </c>
      <c r="Q3346" t="s">
        <v>97</v>
      </c>
    </row>
    <row r="3347" spans="1:17" hidden="1">
      <c r="A3347" t="s">
        <v>2660</v>
      </c>
      <c r="B3347" t="s">
        <v>550</v>
      </c>
      <c r="C3347" t="s">
        <v>305</v>
      </c>
      <c r="D3347" t="s">
        <v>332</v>
      </c>
      <c r="E3347" t="s">
        <v>103</v>
      </c>
      <c r="F3347">
        <v>40700</v>
      </c>
      <c r="G3347" t="s">
        <v>784</v>
      </c>
      <c r="I3347" t="s">
        <v>130</v>
      </c>
      <c r="J3347">
        <v>2026</v>
      </c>
      <c r="K3347">
        <v>5</v>
      </c>
      <c r="L3347" t="s">
        <v>95</v>
      </c>
      <c r="M3347">
        <v>-109.44902160000002</v>
      </c>
      <c r="N3347">
        <v>1</v>
      </c>
      <c r="O3347">
        <v>-109.44902160000002</v>
      </c>
      <c r="P3347" t="s">
        <v>334</v>
      </c>
      <c r="Q3347" t="s">
        <v>97</v>
      </c>
    </row>
    <row r="3348" spans="1:17" hidden="1">
      <c r="A3348" t="s">
        <v>2660</v>
      </c>
      <c r="B3348" t="s">
        <v>551</v>
      </c>
      <c r="C3348" t="s">
        <v>305</v>
      </c>
      <c r="D3348" t="s">
        <v>332</v>
      </c>
      <c r="E3348" t="s">
        <v>103</v>
      </c>
      <c r="F3348">
        <v>40700</v>
      </c>
      <c r="G3348" t="s">
        <v>784</v>
      </c>
      <c r="I3348" t="s">
        <v>130</v>
      </c>
      <c r="J3348">
        <v>2026</v>
      </c>
      <c r="K3348">
        <v>5</v>
      </c>
      <c r="L3348" t="s">
        <v>95</v>
      </c>
      <c r="M3348">
        <v>-276.17038632000003</v>
      </c>
      <c r="N3348">
        <v>1</v>
      </c>
      <c r="O3348">
        <v>-276.17038632000003</v>
      </c>
      <c r="P3348" t="s">
        <v>334</v>
      </c>
      <c r="Q3348" t="s">
        <v>97</v>
      </c>
    </row>
    <row r="3349" spans="1:17" hidden="1">
      <c r="A3349" t="s">
        <v>2295</v>
      </c>
      <c r="B3349" t="s">
        <v>552</v>
      </c>
      <c r="C3349" t="s">
        <v>553</v>
      </c>
      <c r="D3349" t="s">
        <v>332</v>
      </c>
      <c r="E3349" t="s">
        <v>103</v>
      </c>
      <c r="F3349">
        <v>40700</v>
      </c>
      <c r="G3349" t="s">
        <v>784</v>
      </c>
      <c r="I3349" t="s">
        <v>130</v>
      </c>
      <c r="J3349">
        <v>2026</v>
      </c>
      <c r="K3349">
        <v>5</v>
      </c>
      <c r="L3349" t="s">
        <v>95</v>
      </c>
      <c r="M3349">
        <v>-154.39236552</v>
      </c>
      <c r="N3349">
        <v>1</v>
      </c>
      <c r="O3349">
        <v>-154.39236552</v>
      </c>
      <c r="P3349" t="s">
        <v>334</v>
      </c>
      <c r="Q3349" t="s">
        <v>97</v>
      </c>
    </row>
    <row r="3350" spans="1:17" hidden="1">
      <c r="A3350" t="s">
        <v>2660</v>
      </c>
      <c r="B3350" t="s">
        <v>554</v>
      </c>
      <c r="C3350" t="s">
        <v>305</v>
      </c>
      <c r="D3350" t="s">
        <v>332</v>
      </c>
      <c r="E3350" t="s">
        <v>103</v>
      </c>
      <c r="F3350">
        <v>40700</v>
      </c>
      <c r="G3350" t="s">
        <v>784</v>
      </c>
      <c r="I3350" t="s">
        <v>130</v>
      </c>
      <c r="J3350">
        <v>2026</v>
      </c>
      <c r="K3350">
        <v>5</v>
      </c>
      <c r="L3350" t="s">
        <v>95</v>
      </c>
      <c r="M3350">
        <v>-382.56972984000004</v>
      </c>
      <c r="N3350">
        <v>1</v>
      </c>
      <c r="O3350">
        <v>-382.56972984000004</v>
      </c>
      <c r="P3350" t="s">
        <v>334</v>
      </c>
      <c r="Q3350" t="s">
        <v>97</v>
      </c>
    </row>
    <row r="3351" spans="1:17" hidden="1">
      <c r="A3351" t="s">
        <v>2660</v>
      </c>
      <c r="B3351" t="s">
        <v>555</v>
      </c>
      <c r="C3351" t="s">
        <v>305</v>
      </c>
      <c r="D3351" t="s">
        <v>332</v>
      </c>
      <c r="E3351" t="s">
        <v>103</v>
      </c>
      <c r="F3351">
        <v>40700</v>
      </c>
      <c r="G3351" t="s">
        <v>784</v>
      </c>
      <c r="I3351" t="s">
        <v>130</v>
      </c>
      <c r="J3351">
        <v>2026</v>
      </c>
      <c r="K3351">
        <v>5</v>
      </c>
      <c r="L3351" t="s">
        <v>95</v>
      </c>
      <c r="M3351">
        <v>-103.807278</v>
      </c>
      <c r="N3351">
        <v>1</v>
      </c>
      <c r="O3351">
        <v>-103.807278</v>
      </c>
      <c r="P3351" t="s">
        <v>334</v>
      </c>
      <c r="Q3351" t="s">
        <v>97</v>
      </c>
    </row>
    <row r="3352" spans="1:17" hidden="1">
      <c r="A3352" t="s">
        <v>2295</v>
      </c>
      <c r="B3352" t="s">
        <v>556</v>
      </c>
      <c r="C3352" t="s">
        <v>557</v>
      </c>
      <c r="D3352" t="s">
        <v>332</v>
      </c>
      <c r="E3352" t="s">
        <v>103</v>
      </c>
      <c r="F3352">
        <v>40700</v>
      </c>
      <c r="G3352" t="s">
        <v>784</v>
      </c>
      <c r="I3352" t="s">
        <v>130</v>
      </c>
      <c r="J3352">
        <v>2026</v>
      </c>
      <c r="K3352">
        <v>5</v>
      </c>
      <c r="L3352" t="s">
        <v>95</v>
      </c>
      <c r="M3352">
        <v>-18.247401359999998</v>
      </c>
      <c r="N3352">
        <v>1</v>
      </c>
      <c r="O3352">
        <v>-18.247401359999998</v>
      </c>
      <c r="P3352" t="s">
        <v>334</v>
      </c>
      <c r="Q3352" t="s">
        <v>97</v>
      </c>
    </row>
    <row r="3353" spans="1:17" hidden="1">
      <c r="A3353" t="s">
        <v>2461</v>
      </c>
      <c r="B3353" t="s">
        <v>558</v>
      </c>
      <c r="C3353" t="s">
        <v>545</v>
      </c>
      <c r="D3353" t="s">
        <v>332</v>
      </c>
      <c r="E3353" t="s">
        <v>103</v>
      </c>
      <c r="F3353">
        <v>40700</v>
      </c>
      <c r="G3353" t="s">
        <v>784</v>
      </c>
      <c r="I3353" t="s">
        <v>399</v>
      </c>
      <c r="J3353">
        <v>2026</v>
      </c>
      <c r="K3353">
        <v>5</v>
      </c>
      <c r="L3353" t="s">
        <v>95</v>
      </c>
      <c r="M3353">
        <v>-103.17916656</v>
      </c>
      <c r="N3353">
        <v>1</v>
      </c>
      <c r="O3353">
        <v>-103.17916656</v>
      </c>
      <c r="P3353" t="s">
        <v>334</v>
      </c>
      <c r="Q3353" t="s">
        <v>97</v>
      </c>
    </row>
    <row r="3354" spans="1:17" hidden="1">
      <c r="A3354" t="s">
        <v>2660</v>
      </c>
      <c r="B3354" t="s">
        <v>559</v>
      </c>
      <c r="C3354" t="s">
        <v>305</v>
      </c>
      <c r="D3354" t="s">
        <v>332</v>
      </c>
      <c r="E3354" t="s">
        <v>103</v>
      </c>
      <c r="F3354">
        <v>40700</v>
      </c>
      <c r="G3354" t="s">
        <v>784</v>
      </c>
      <c r="I3354" t="s">
        <v>130</v>
      </c>
      <c r="J3354">
        <v>2026</v>
      </c>
      <c r="K3354">
        <v>5</v>
      </c>
      <c r="L3354" t="s">
        <v>95</v>
      </c>
      <c r="M3354">
        <v>-7.9097004000000002</v>
      </c>
      <c r="N3354">
        <v>1</v>
      </c>
      <c r="O3354">
        <v>-7.9097004000000002</v>
      </c>
      <c r="P3354" t="s">
        <v>334</v>
      </c>
      <c r="Q3354" t="s">
        <v>97</v>
      </c>
    </row>
    <row r="3355" spans="1:17" hidden="1">
      <c r="A3355" t="s">
        <v>2295</v>
      </c>
      <c r="B3355" t="s">
        <v>560</v>
      </c>
      <c r="C3355" t="s">
        <v>561</v>
      </c>
      <c r="D3355" t="s">
        <v>332</v>
      </c>
      <c r="E3355" t="s">
        <v>103</v>
      </c>
      <c r="F3355">
        <v>40700</v>
      </c>
      <c r="G3355" t="s">
        <v>784</v>
      </c>
      <c r="I3355" t="s">
        <v>130</v>
      </c>
      <c r="J3355">
        <v>2026</v>
      </c>
      <c r="K3355">
        <v>5</v>
      </c>
      <c r="L3355" t="s">
        <v>95</v>
      </c>
      <c r="M3355">
        <v>-82.840741200000011</v>
      </c>
      <c r="N3355">
        <v>1</v>
      </c>
      <c r="O3355">
        <v>-82.840741200000011</v>
      </c>
      <c r="P3355" t="s">
        <v>334</v>
      </c>
      <c r="Q3355" t="s">
        <v>97</v>
      </c>
    </row>
    <row r="3356" spans="1:17" hidden="1">
      <c r="A3356" t="s">
        <v>2660</v>
      </c>
      <c r="B3356" t="s">
        <v>562</v>
      </c>
      <c r="C3356" t="s">
        <v>305</v>
      </c>
      <c r="D3356" t="s">
        <v>332</v>
      </c>
      <c r="E3356" t="s">
        <v>103</v>
      </c>
      <c r="F3356">
        <v>40700</v>
      </c>
      <c r="G3356" t="s">
        <v>784</v>
      </c>
      <c r="I3356" t="s">
        <v>130</v>
      </c>
      <c r="J3356">
        <v>2026</v>
      </c>
      <c r="K3356">
        <v>5</v>
      </c>
      <c r="L3356" t="s">
        <v>95</v>
      </c>
      <c r="M3356">
        <v>-605.41096176000008</v>
      </c>
      <c r="N3356">
        <v>1</v>
      </c>
      <c r="O3356">
        <v>-605.41096176000008</v>
      </c>
      <c r="P3356" t="s">
        <v>334</v>
      </c>
      <c r="Q3356" t="s">
        <v>97</v>
      </c>
    </row>
    <row r="3357" spans="1:17" hidden="1">
      <c r="A3357" t="s">
        <v>2660</v>
      </c>
      <c r="B3357" t="s">
        <v>563</v>
      </c>
      <c r="C3357" t="s">
        <v>305</v>
      </c>
      <c r="D3357" t="s">
        <v>332</v>
      </c>
      <c r="E3357" t="s">
        <v>103</v>
      </c>
      <c r="F3357">
        <v>40700</v>
      </c>
      <c r="G3357" t="s">
        <v>784</v>
      </c>
      <c r="I3357" t="s">
        <v>130</v>
      </c>
      <c r="J3357">
        <v>2026</v>
      </c>
      <c r="K3357">
        <v>5</v>
      </c>
      <c r="L3357" t="s">
        <v>95</v>
      </c>
      <c r="M3357">
        <v>-199.21668192000001</v>
      </c>
      <c r="N3357">
        <v>1</v>
      </c>
      <c r="O3357">
        <v>-199.21668192000001</v>
      </c>
      <c r="P3357" t="s">
        <v>334</v>
      </c>
      <c r="Q3357" t="s">
        <v>97</v>
      </c>
    </row>
    <row r="3358" spans="1:17" hidden="1">
      <c r="A3358" t="s">
        <v>2461</v>
      </c>
      <c r="B3358" t="s">
        <v>564</v>
      </c>
      <c r="C3358" t="s">
        <v>545</v>
      </c>
      <c r="D3358" t="s">
        <v>332</v>
      </c>
      <c r="E3358" t="s">
        <v>103</v>
      </c>
      <c r="F3358">
        <v>40700</v>
      </c>
      <c r="G3358" t="s">
        <v>784</v>
      </c>
      <c r="I3358" t="s">
        <v>399</v>
      </c>
      <c r="J3358">
        <v>2026</v>
      </c>
      <c r="K3358">
        <v>5</v>
      </c>
      <c r="L3358" t="s">
        <v>95</v>
      </c>
      <c r="M3358">
        <v>-35.4629628</v>
      </c>
      <c r="N3358">
        <v>1</v>
      </c>
      <c r="O3358">
        <v>-35.4629628</v>
      </c>
      <c r="P3358" t="s">
        <v>334</v>
      </c>
      <c r="Q3358" t="s">
        <v>97</v>
      </c>
    </row>
    <row r="3359" spans="1:17" hidden="1">
      <c r="A3359" t="s">
        <v>2660</v>
      </c>
      <c r="B3359" t="s">
        <v>565</v>
      </c>
      <c r="C3359" t="s">
        <v>305</v>
      </c>
      <c r="D3359" t="s">
        <v>332</v>
      </c>
      <c r="E3359" t="s">
        <v>103</v>
      </c>
      <c r="F3359">
        <v>40700</v>
      </c>
      <c r="G3359" t="s">
        <v>784</v>
      </c>
      <c r="I3359" t="s">
        <v>130</v>
      </c>
      <c r="J3359">
        <v>2026</v>
      </c>
      <c r="K3359">
        <v>5</v>
      </c>
      <c r="L3359" t="s">
        <v>95</v>
      </c>
      <c r="M3359">
        <v>-148.3903224</v>
      </c>
      <c r="N3359">
        <v>1</v>
      </c>
      <c r="O3359">
        <v>-148.3903224</v>
      </c>
      <c r="P3359" t="s">
        <v>334</v>
      </c>
      <c r="Q3359" t="s">
        <v>97</v>
      </c>
    </row>
    <row r="3360" spans="1:17" hidden="1">
      <c r="A3360" t="s">
        <v>2295</v>
      </c>
      <c r="B3360" t="s">
        <v>566</v>
      </c>
      <c r="C3360" t="s">
        <v>387</v>
      </c>
      <c r="D3360" t="s">
        <v>332</v>
      </c>
      <c r="E3360" t="s">
        <v>103</v>
      </c>
      <c r="F3360">
        <v>40700</v>
      </c>
      <c r="G3360" t="s">
        <v>784</v>
      </c>
      <c r="I3360" t="s">
        <v>130</v>
      </c>
      <c r="J3360">
        <v>2026</v>
      </c>
      <c r="K3360">
        <v>5</v>
      </c>
      <c r="L3360" t="s">
        <v>95</v>
      </c>
      <c r="M3360">
        <v>-3875.2610011200009</v>
      </c>
      <c r="N3360">
        <v>1</v>
      </c>
      <c r="O3360">
        <v>-3875.2610011200009</v>
      </c>
      <c r="P3360" t="s">
        <v>334</v>
      </c>
      <c r="Q3360" t="s">
        <v>97</v>
      </c>
    </row>
    <row r="3361" spans="1:17" hidden="1">
      <c r="A3361" t="s">
        <v>2461</v>
      </c>
      <c r="B3361" t="s">
        <v>567</v>
      </c>
      <c r="C3361" t="s">
        <v>545</v>
      </c>
      <c r="D3361" t="s">
        <v>332</v>
      </c>
      <c r="E3361" t="s">
        <v>103</v>
      </c>
      <c r="F3361">
        <v>40700</v>
      </c>
      <c r="G3361" t="s">
        <v>784</v>
      </c>
      <c r="I3361" t="s">
        <v>399</v>
      </c>
      <c r="J3361">
        <v>2026</v>
      </c>
      <c r="K3361">
        <v>5</v>
      </c>
      <c r="L3361" t="s">
        <v>95</v>
      </c>
      <c r="M3361">
        <v>-16.401670559999999</v>
      </c>
      <c r="N3361">
        <v>1</v>
      </c>
      <c r="O3361">
        <v>-16.401670559999999</v>
      </c>
      <c r="P3361" t="s">
        <v>334</v>
      </c>
      <c r="Q3361" t="s">
        <v>97</v>
      </c>
    </row>
    <row r="3362" spans="1:17" hidden="1">
      <c r="A3362" t="s">
        <v>2553</v>
      </c>
      <c r="B3362" t="s">
        <v>568</v>
      </c>
      <c r="C3362" t="s">
        <v>431</v>
      </c>
      <c r="D3362" t="s">
        <v>332</v>
      </c>
      <c r="E3362" t="s">
        <v>103</v>
      </c>
      <c r="F3362">
        <v>40700</v>
      </c>
      <c r="G3362" t="s">
        <v>784</v>
      </c>
      <c r="I3362" t="s">
        <v>130</v>
      </c>
      <c r="J3362">
        <v>2026</v>
      </c>
      <c r="K3362">
        <v>5</v>
      </c>
      <c r="L3362" t="s">
        <v>95</v>
      </c>
      <c r="M3362">
        <v>-1097.6098629600001</v>
      </c>
      <c r="N3362">
        <v>1</v>
      </c>
      <c r="O3362">
        <v>-1097.6098629600001</v>
      </c>
      <c r="P3362" t="s">
        <v>334</v>
      </c>
      <c r="Q3362" t="s">
        <v>97</v>
      </c>
    </row>
    <row r="3363" spans="1:17" hidden="1">
      <c r="A3363" t="s">
        <v>2660</v>
      </c>
      <c r="B3363" t="s">
        <v>569</v>
      </c>
      <c r="C3363" t="s">
        <v>305</v>
      </c>
      <c r="D3363" t="s">
        <v>332</v>
      </c>
      <c r="E3363" t="s">
        <v>103</v>
      </c>
      <c r="F3363">
        <v>40700</v>
      </c>
      <c r="G3363" t="s">
        <v>784</v>
      </c>
      <c r="I3363" t="s">
        <v>130</v>
      </c>
      <c r="J3363">
        <v>2026</v>
      </c>
      <c r="K3363">
        <v>5</v>
      </c>
      <c r="L3363" t="s">
        <v>95</v>
      </c>
      <c r="M3363">
        <v>-14840.817652800002</v>
      </c>
      <c r="N3363">
        <v>1</v>
      </c>
      <c r="O3363">
        <v>-14840.817652800002</v>
      </c>
      <c r="P3363" t="s">
        <v>334</v>
      </c>
      <c r="Q3363" t="s">
        <v>97</v>
      </c>
    </row>
    <row r="3364" spans="1:17" hidden="1">
      <c r="A3364" t="s">
        <v>2438</v>
      </c>
      <c r="B3364" t="s">
        <v>570</v>
      </c>
      <c r="C3364" t="s">
        <v>296</v>
      </c>
      <c r="D3364" t="s">
        <v>332</v>
      </c>
      <c r="E3364" t="s">
        <v>103</v>
      </c>
      <c r="F3364">
        <v>40700</v>
      </c>
      <c r="G3364" t="s">
        <v>784</v>
      </c>
      <c r="I3364" t="s">
        <v>130</v>
      </c>
      <c r="J3364">
        <v>2026</v>
      </c>
      <c r="K3364">
        <v>5</v>
      </c>
      <c r="L3364" t="s">
        <v>95</v>
      </c>
      <c r="M3364">
        <v>-2216.28518424</v>
      </c>
      <c r="N3364">
        <v>1</v>
      </c>
      <c r="O3364">
        <v>-2216.28518424</v>
      </c>
      <c r="P3364" t="s">
        <v>334</v>
      </c>
      <c r="Q3364" t="s">
        <v>97</v>
      </c>
    </row>
    <row r="3365" spans="1:17" hidden="1">
      <c r="A3365" t="s">
        <v>2438</v>
      </c>
      <c r="B3365" t="s">
        <v>364</v>
      </c>
      <c r="C3365" t="s">
        <v>296</v>
      </c>
      <c r="D3365" t="s">
        <v>332</v>
      </c>
      <c r="E3365" t="s">
        <v>103</v>
      </c>
      <c r="F3365">
        <v>40700</v>
      </c>
      <c r="G3365" t="s">
        <v>784</v>
      </c>
      <c r="I3365" t="s">
        <v>130</v>
      </c>
      <c r="J3365">
        <v>2026</v>
      </c>
      <c r="K3365">
        <v>5</v>
      </c>
      <c r="L3365" t="s">
        <v>95</v>
      </c>
      <c r="M3365">
        <v>-50.40895896</v>
      </c>
      <c r="N3365">
        <v>1</v>
      </c>
      <c r="O3365">
        <v>-50.40895896</v>
      </c>
      <c r="P3365" t="s">
        <v>334</v>
      </c>
      <c r="Q3365" t="s">
        <v>97</v>
      </c>
    </row>
    <row r="3366" spans="1:17" hidden="1">
      <c r="A3366" t="s">
        <v>2438</v>
      </c>
      <c r="B3366" t="s">
        <v>306</v>
      </c>
      <c r="C3366" t="s">
        <v>296</v>
      </c>
      <c r="D3366" t="s">
        <v>332</v>
      </c>
      <c r="E3366" t="s">
        <v>103</v>
      </c>
      <c r="F3366">
        <v>40700</v>
      </c>
      <c r="G3366" t="s">
        <v>784</v>
      </c>
      <c r="I3366" t="s">
        <v>130</v>
      </c>
      <c r="J3366">
        <v>2026</v>
      </c>
      <c r="K3366">
        <v>5</v>
      </c>
      <c r="L3366" t="s">
        <v>95</v>
      </c>
      <c r="M3366">
        <v>-97.079006160000006</v>
      </c>
      <c r="N3366">
        <v>1</v>
      </c>
      <c r="O3366">
        <v>-97.079006160000006</v>
      </c>
      <c r="P3366" t="s">
        <v>334</v>
      </c>
      <c r="Q3366" t="s">
        <v>97</v>
      </c>
    </row>
    <row r="3367" spans="1:17" hidden="1">
      <c r="A3367" t="s">
        <v>2438</v>
      </c>
      <c r="B3367" t="s">
        <v>571</v>
      </c>
      <c r="C3367" t="s">
        <v>296</v>
      </c>
      <c r="D3367" t="s">
        <v>332</v>
      </c>
      <c r="E3367" t="s">
        <v>103</v>
      </c>
      <c r="F3367">
        <v>40700</v>
      </c>
      <c r="G3367" t="s">
        <v>784</v>
      </c>
      <c r="I3367" t="s">
        <v>130</v>
      </c>
      <c r="J3367">
        <v>2026</v>
      </c>
      <c r="K3367">
        <v>5</v>
      </c>
      <c r="L3367" t="s">
        <v>95</v>
      </c>
      <c r="M3367">
        <v>-1813.9456267200001</v>
      </c>
      <c r="N3367">
        <v>1</v>
      </c>
      <c r="O3367">
        <v>-1813.9456267200001</v>
      </c>
      <c r="P3367" t="s">
        <v>334</v>
      </c>
      <c r="Q3367" t="s">
        <v>97</v>
      </c>
    </row>
    <row r="3368" spans="1:17" hidden="1">
      <c r="A3368" t="s">
        <v>2438</v>
      </c>
      <c r="B3368" t="s">
        <v>572</v>
      </c>
      <c r="C3368" t="s">
        <v>296</v>
      </c>
      <c r="D3368" t="s">
        <v>332</v>
      </c>
      <c r="E3368" t="s">
        <v>103</v>
      </c>
      <c r="F3368">
        <v>40700</v>
      </c>
      <c r="G3368" t="s">
        <v>784</v>
      </c>
      <c r="I3368" t="s">
        <v>130</v>
      </c>
      <c r="J3368">
        <v>2026</v>
      </c>
      <c r="K3368">
        <v>5</v>
      </c>
      <c r="L3368" t="s">
        <v>95</v>
      </c>
      <c r="M3368">
        <v>-2632.0475073600001</v>
      </c>
      <c r="N3368">
        <v>1</v>
      </c>
      <c r="O3368">
        <v>-2632.0475073600001</v>
      </c>
      <c r="P3368" t="s">
        <v>334</v>
      </c>
      <c r="Q3368" t="s">
        <v>97</v>
      </c>
    </row>
    <row r="3369" spans="1:17" hidden="1">
      <c r="A3369" t="s">
        <v>2295</v>
      </c>
      <c r="B3369" t="s">
        <v>365</v>
      </c>
      <c r="C3369" t="s">
        <v>366</v>
      </c>
      <c r="D3369" t="s">
        <v>332</v>
      </c>
      <c r="E3369" t="s">
        <v>103</v>
      </c>
      <c r="F3369">
        <v>40700</v>
      </c>
      <c r="G3369" t="s">
        <v>784</v>
      </c>
      <c r="I3369" t="s">
        <v>130</v>
      </c>
      <c r="J3369">
        <v>2026</v>
      </c>
      <c r="K3369">
        <v>5</v>
      </c>
      <c r="L3369" t="s">
        <v>95</v>
      </c>
      <c r="M3369">
        <v>-143.28581112000003</v>
      </c>
      <c r="N3369">
        <v>1</v>
      </c>
      <c r="O3369">
        <v>-143.28581112000003</v>
      </c>
      <c r="P3369" t="s">
        <v>334</v>
      </c>
      <c r="Q3369" t="s">
        <v>97</v>
      </c>
    </row>
    <row r="3370" spans="1:17" hidden="1">
      <c r="A3370" t="s">
        <v>2438</v>
      </c>
      <c r="B3370" t="s">
        <v>573</v>
      </c>
      <c r="C3370" t="s">
        <v>296</v>
      </c>
      <c r="D3370" t="s">
        <v>332</v>
      </c>
      <c r="E3370" t="s">
        <v>103</v>
      </c>
      <c r="F3370">
        <v>40700</v>
      </c>
      <c r="G3370" t="s">
        <v>784</v>
      </c>
      <c r="I3370" t="s">
        <v>130</v>
      </c>
      <c r="J3370">
        <v>2026</v>
      </c>
      <c r="K3370">
        <v>5</v>
      </c>
      <c r="L3370" t="s">
        <v>95</v>
      </c>
      <c r="M3370">
        <v>-627.95622168</v>
      </c>
      <c r="N3370">
        <v>1</v>
      </c>
      <c r="O3370">
        <v>-627.95622168</v>
      </c>
      <c r="P3370" t="s">
        <v>334</v>
      </c>
      <c r="Q3370" t="s">
        <v>97</v>
      </c>
    </row>
    <row r="3371" spans="1:17" hidden="1">
      <c r="A3371" t="s">
        <v>2438</v>
      </c>
      <c r="B3371" t="s">
        <v>574</v>
      </c>
      <c r="C3371" t="s">
        <v>296</v>
      </c>
      <c r="D3371" t="s">
        <v>332</v>
      </c>
      <c r="E3371" t="s">
        <v>103</v>
      </c>
      <c r="F3371">
        <v>40700</v>
      </c>
      <c r="G3371" t="s">
        <v>784</v>
      </c>
      <c r="I3371" t="s">
        <v>130</v>
      </c>
      <c r="J3371">
        <v>2026</v>
      </c>
      <c r="K3371">
        <v>5</v>
      </c>
      <c r="L3371" t="s">
        <v>95</v>
      </c>
      <c r="M3371">
        <v>-84.529645200000004</v>
      </c>
      <c r="N3371">
        <v>1</v>
      </c>
      <c r="O3371">
        <v>-84.529645200000004</v>
      </c>
      <c r="P3371" t="s">
        <v>334</v>
      </c>
      <c r="Q3371" t="s">
        <v>97</v>
      </c>
    </row>
    <row r="3372" spans="1:17" hidden="1">
      <c r="A3372" t="s">
        <v>2438</v>
      </c>
      <c r="B3372" t="s">
        <v>575</v>
      </c>
      <c r="C3372" t="s">
        <v>296</v>
      </c>
      <c r="D3372" t="s">
        <v>332</v>
      </c>
      <c r="E3372" t="s">
        <v>103</v>
      </c>
      <c r="F3372">
        <v>40700</v>
      </c>
      <c r="G3372" t="s">
        <v>784</v>
      </c>
      <c r="I3372" t="s">
        <v>130</v>
      </c>
      <c r="J3372">
        <v>2026</v>
      </c>
      <c r="K3372">
        <v>5</v>
      </c>
      <c r="L3372" t="s">
        <v>95</v>
      </c>
      <c r="M3372">
        <v>-71.153525520000002</v>
      </c>
      <c r="N3372">
        <v>1</v>
      </c>
      <c r="O3372">
        <v>-71.153525520000002</v>
      </c>
      <c r="P3372" t="s">
        <v>334</v>
      </c>
      <c r="Q3372" t="s">
        <v>97</v>
      </c>
    </row>
    <row r="3373" spans="1:17" hidden="1">
      <c r="A3373" t="s">
        <v>2438</v>
      </c>
      <c r="B3373" t="s">
        <v>367</v>
      </c>
      <c r="C3373" t="s">
        <v>296</v>
      </c>
      <c r="D3373" t="s">
        <v>332</v>
      </c>
      <c r="E3373" t="s">
        <v>103</v>
      </c>
      <c r="F3373">
        <v>40700</v>
      </c>
      <c r="G3373" t="s">
        <v>784</v>
      </c>
      <c r="I3373" t="s">
        <v>130</v>
      </c>
      <c r="J3373">
        <v>2026</v>
      </c>
      <c r="K3373">
        <v>5</v>
      </c>
      <c r="L3373" t="s">
        <v>95</v>
      </c>
      <c r="M3373">
        <v>-585.00739296000006</v>
      </c>
      <c r="N3373">
        <v>1</v>
      </c>
      <c r="O3373">
        <v>-585.00739296000006</v>
      </c>
      <c r="P3373" t="s">
        <v>334</v>
      </c>
      <c r="Q3373" t="s">
        <v>97</v>
      </c>
    </row>
    <row r="3374" spans="1:17" hidden="1">
      <c r="A3374" t="s">
        <v>2438</v>
      </c>
      <c r="B3374" t="s">
        <v>368</v>
      </c>
      <c r="C3374" t="s">
        <v>296</v>
      </c>
      <c r="D3374" t="s">
        <v>332</v>
      </c>
      <c r="E3374" t="s">
        <v>103</v>
      </c>
      <c r="F3374">
        <v>40700</v>
      </c>
      <c r="G3374" t="s">
        <v>784</v>
      </c>
      <c r="I3374" t="s">
        <v>130</v>
      </c>
      <c r="J3374">
        <v>2026</v>
      </c>
      <c r="K3374">
        <v>5</v>
      </c>
      <c r="L3374" t="s">
        <v>95</v>
      </c>
      <c r="M3374">
        <v>-165.38632632000005</v>
      </c>
      <c r="N3374">
        <v>1</v>
      </c>
      <c r="O3374">
        <v>-165.38632632000005</v>
      </c>
      <c r="P3374" t="s">
        <v>334</v>
      </c>
      <c r="Q3374" t="s">
        <v>97</v>
      </c>
    </row>
    <row r="3375" spans="1:17" hidden="1">
      <c r="A3375" t="s">
        <v>997</v>
      </c>
      <c r="B3375" t="s">
        <v>576</v>
      </c>
      <c r="C3375" t="s">
        <v>259</v>
      </c>
      <c r="D3375" t="s">
        <v>332</v>
      </c>
      <c r="E3375" t="s">
        <v>103</v>
      </c>
      <c r="F3375">
        <v>40700</v>
      </c>
      <c r="G3375" t="s">
        <v>784</v>
      </c>
      <c r="I3375" t="s">
        <v>130</v>
      </c>
      <c r="J3375">
        <v>2026</v>
      </c>
      <c r="K3375">
        <v>5</v>
      </c>
      <c r="L3375" t="s">
        <v>95</v>
      </c>
      <c r="M3375">
        <v>-794.01006719999998</v>
      </c>
      <c r="N3375">
        <v>1</v>
      </c>
      <c r="O3375">
        <v>-794.01006719999998</v>
      </c>
      <c r="P3375" t="s">
        <v>334</v>
      </c>
      <c r="Q3375" t="s">
        <v>97</v>
      </c>
    </row>
    <row r="3376" spans="1:17" hidden="1">
      <c r="A3376" t="s">
        <v>2438</v>
      </c>
      <c r="B3376" t="s">
        <v>371</v>
      </c>
      <c r="C3376" t="s">
        <v>296</v>
      </c>
      <c r="D3376" t="s">
        <v>332</v>
      </c>
      <c r="E3376" t="s">
        <v>103</v>
      </c>
      <c r="F3376">
        <v>40700</v>
      </c>
      <c r="G3376" t="s">
        <v>784</v>
      </c>
      <c r="I3376" t="s">
        <v>130</v>
      </c>
      <c r="J3376">
        <v>2026</v>
      </c>
      <c r="K3376">
        <v>5</v>
      </c>
      <c r="L3376" t="s">
        <v>95</v>
      </c>
      <c r="M3376">
        <v>-612.93301847999999</v>
      </c>
      <c r="N3376">
        <v>1</v>
      </c>
      <c r="O3376">
        <v>-612.93301847999999</v>
      </c>
      <c r="P3376" t="s">
        <v>334</v>
      </c>
      <c r="Q3376" t="s">
        <v>97</v>
      </c>
    </row>
    <row r="3377" spans="1:17" hidden="1">
      <c r="A3377" t="s">
        <v>2289</v>
      </c>
      <c r="B3377">
        <v>20180244</v>
      </c>
      <c r="C3377" t="s">
        <v>313</v>
      </c>
      <c r="D3377" t="s">
        <v>332</v>
      </c>
      <c r="E3377" t="s">
        <v>103</v>
      </c>
      <c r="F3377">
        <v>40700</v>
      </c>
      <c r="G3377" t="s">
        <v>784</v>
      </c>
      <c r="I3377" t="s">
        <v>130</v>
      </c>
      <c r="J3377">
        <v>2026</v>
      </c>
      <c r="K3377">
        <v>5</v>
      </c>
      <c r="L3377" t="s">
        <v>95</v>
      </c>
      <c r="M3377">
        <v>-3088.5542373600006</v>
      </c>
      <c r="N3377">
        <v>1</v>
      </c>
      <c r="O3377">
        <v>-3088.5542373600006</v>
      </c>
      <c r="P3377" t="s">
        <v>334</v>
      </c>
      <c r="Q3377" t="s">
        <v>97</v>
      </c>
    </row>
    <row r="3378" spans="1:17" hidden="1">
      <c r="A3378" t="s">
        <v>2438</v>
      </c>
      <c r="B3378" t="s">
        <v>577</v>
      </c>
      <c r="C3378" t="s">
        <v>296</v>
      </c>
      <c r="D3378" t="s">
        <v>332</v>
      </c>
      <c r="E3378" t="s">
        <v>103</v>
      </c>
      <c r="F3378">
        <v>40700</v>
      </c>
      <c r="G3378" t="s">
        <v>784</v>
      </c>
      <c r="I3378" t="s">
        <v>130</v>
      </c>
      <c r="J3378">
        <v>2026</v>
      </c>
      <c r="K3378">
        <v>5</v>
      </c>
      <c r="L3378" t="s">
        <v>95</v>
      </c>
      <c r="M3378">
        <v>-8352.3967207200003</v>
      </c>
      <c r="N3378">
        <v>1</v>
      </c>
      <c r="O3378">
        <v>-8352.3967207200003</v>
      </c>
      <c r="P3378" t="s">
        <v>334</v>
      </c>
      <c r="Q3378" t="s">
        <v>97</v>
      </c>
    </row>
    <row r="3379" spans="1:17" hidden="1">
      <c r="A3379" t="s">
        <v>997</v>
      </c>
      <c r="B3379" t="s">
        <v>578</v>
      </c>
      <c r="C3379" t="s">
        <v>259</v>
      </c>
      <c r="D3379" t="s">
        <v>332</v>
      </c>
      <c r="E3379" t="s">
        <v>103</v>
      </c>
      <c r="F3379">
        <v>40700</v>
      </c>
      <c r="G3379" t="s">
        <v>784</v>
      </c>
      <c r="I3379" t="s">
        <v>130</v>
      </c>
      <c r="J3379">
        <v>2026</v>
      </c>
      <c r="K3379">
        <v>5</v>
      </c>
      <c r="L3379" t="s">
        <v>95</v>
      </c>
      <c r="M3379">
        <v>-2313.8724700799999</v>
      </c>
      <c r="N3379">
        <v>1</v>
      </c>
      <c r="O3379">
        <v>-2313.8724700799999</v>
      </c>
      <c r="P3379" t="s">
        <v>334</v>
      </c>
      <c r="Q3379" t="s">
        <v>97</v>
      </c>
    </row>
    <row r="3380" spans="1:17" hidden="1">
      <c r="A3380" t="s">
        <v>2289</v>
      </c>
      <c r="B3380">
        <v>20210004</v>
      </c>
      <c r="C3380" t="s">
        <v>313</v>
      </c>
      <c r="D3380" t="s">
        <v>332</v>
      </c>
      <c r="E3380" t="s">
        <v>103</v>
      </c>
      <c r="F3380">
        <v>40700</v>
      </c>
      <c r="G3380" t="s">
        <v>784</v>
      </c>
      <c r="I3380" t="s">
        <v>130</v>
      </c>
      <c r="J3380">
        <v>2026</v>
      </c>
      <c r="K3380">
        <v>5</v>
      </c>
      <c r="L3380" t="s">
        <v>95</v>
      </c>
      <c r="M3380">
        <v>-231.03322056000002</v>
      </c>
      <c r="N3380">
        <v>1</v>
      </c>
      <c r="O3380">
        <v>-231.03322056000002</v>
      </c>
      <c r="P3380" t="s">
        <v>334</v>
      </c>
      <c r="Q3380" t="s">
        <v>97</v>
      </c>
    </row>
    <row r="3381" spans="1:17" hidden="1">
      <c r="A3381" t="s">
        <v>2295</v>
      </c>
      <c r="B3381" t="s">
        <v>579</v>
      </c>
      <c r="C3381" t="s">
        <v>455</v>
      </c>
      <c r="D3381" t="s">
        <v>332</v>
      </c>
      <c r="E3381" t="s">
        <v>103</v>
      </c>
      <c r="F3381">
        <v>40700</v>
      </c>
      <c r="G3381" t="s">
        <v>784</v>
      </c>
      <c r="I3381" t="s">
        <v>130</v>
      </c>
      <c r="J3381">
        <v>2026</v>
      </c>
      <c r="K3381">
        <v>5</v>
      </c>
      <c r="L3381" t="s">
        <v>95</v>
      </c>
      <c r="M3381">
        <v>-289.10899943999999</v>
      </c>
      <c r="N3381">
        <v>1</v>
      </c>
      <c r="O3381">
        <v>-289.10899943999999</v>
      </c>
      <c r="P3381" t="s">
        <v>334</v>
      </c>
      <c r="Q3381" t="s">
        <v>97</v>
      </c>
    </row>
    <row r="3382" spans="1:17" hidden="1">
      <c r="A3382" t="s">
        <v>2438</v>
      </c>
      <c r="B3382" t="s">
        <v>309</v>
      </c>
      <c r="C3382" t="s">
        <v>296</v>
      </c>
      <c r="D3382" t="s">
        <v>332</v>
      </c>
      <c r="E3382" t="s">
        <v>103</v>
      </c>
      <c r="F3382">
        <v>40700</v>
      </c>
      <c r="G3382" t="s">
        <v>784</v>
      </c>
      <c r="I3382" t="s">
        <v>130</v>
      </c>
      <c r="J3382">
        <v>2026</v>
      </c>
      <c r="K3382">
        <v>5</v>
      </c>
      <c r="L3382" t="s">
        <v>95</v>
      </c>
      <c r="M3382">
        <v>-1700.64429552</v>
      </c>
      <c r="N3382">
        <v>1</v>
      </c>
      <c r="O3382">
        <v>-1700.64429552</v>
      </c>
      <c r="P3382" t="s">
        <v>334</v>
      </c>
      <c r="Q3382" t="s">
        <v>97</v>
      </c>
    </row>
    <row r="3383" spans="1:17" hidden="1">
      <c r="A3383" t="s">
        <v>2438</v>
      </c>
      <c r="B3383" t="s">
        <v>580</v>
      </c>
      <c r="C3383" t="s">
        <v>296</v>
      </c>
      <c r="D3383" t="s">
        <v>332</v>
      </c>
      <c r="E3383" t="s">
        <v>103</v>
      </c>
      <c r="F3383">
        <v>40700</v>
      </c>
      <c r="G3383" t="s">
        <v>784</v>
      </c>
      <c r="I3383" t="s">
        <v>130</v>
      </c>
      <c r="J3383">
        <v>2026</v>
      </c>
      <c r="K3383">
        <v>5</v>
      </c>
      <c r="L3383" t="s">
        <v>95</v>
      </c>
      <c r="M3383">
        <v>-420.15910320000006</v>
      </c>
      <c r="N3383">
        <v>1</v>
      </c>
      <c r="O3383">
        <v>-420.15910320000006</v>
      </c>
      <c r="P3383" t="s">
        <v>334</v>
      </c>
      <c r="Q3383" t="s">
        <v>97</v>
      </c>
    </row>
    <row r="3384" spans="1:17" hidden="1">
      <c r="A3384" t="s">
        <v>997</v>
      </c>
      <c r="B3384" t="s">
        <v>581</v>
      </c>
      <c r="C3384" t="s">
        <v>259</v>
      </c>
      <c r="D3384" t="s">
        <v>332</v>
      </c>
      <c r="E3384" t="s">
        <v>103</v>
      </c>
      <c r="F3384">
        <v>40700</v>
      </c>
      <c r="G3384" t="s">
        <v>784</v>
      </c>
      <c r="I3384" t="s">
        <v>130</v>
      </c>
      <c r="J3384">
        <v>2026</v>
      </c>
      <c r="K3384">
        <v>5</v>
      </c>
      <c r="L3384" t="s">
        <v>95</v>
      </c>
      <c r="M3384">
        <v>-817.80913728000019</v>
      </c>
      <c r="N3384">
        <v>1</v>
      </c>
      <c r="O3384">
        <v>-817.80913728000019</v>
      </c>
      <c r="P3384" t="s">
        <v>334</v>
      </c>
      <c r="Q3384" t="s">
        <v>97</v>
      </c>
    </row>
    <row r="3385" spans="1:17" hidden="1">
      <c r="A3385" t="s">
        <v>2438</v>
      </c>
      <c r="B3385" t="s">
        <v>372</v>
      </c>
      <c r="C3385" t="s">
        <v>296</v>
      </c>
      <c r="D3385" t="s">
        <v>332</v>
      </c>
      <c r="E3385" t="s">
        <v>103</v>
      </c>
      <c r="F3385">
        <v>40700</v>
      </c>
      <c r="G3385" t="s">
        <v>784</v>
      </c>
      <c r="I3385" t="s">
        <v>130</v>
      </c>
      <c r="J3385">
        <v>2026</v>
      </c>
      <c r="K3385">
        <v>5</v>
      </c>
      <c r="L3385" t="s">
        <v>95</v>
      </c>
      <c r="M3385">
        <v>-4306.2387408000013</v>
      </c>
      <c r="N3385">
        <v>1</v>
      </c>
      <c r="O3385">
        <v>-4306.2387408000013</v>
      </c>
      <c r="P3385" t="s">
        <v>334</v>
      </c>
      <c r="Q3385" t="s">
        <v>97</v>
      </c>
    </row>
    <row r="3386" spans="1:17" hidden="1">
      <c r="A3386" t="s">
        <v>2289</v>
      </c>
      <c r="B3386">
        <v>20190341</v>
      </c>
      <c r="C3386" t="s">
        <v>313</v>
      </c>
      <c r="D3386" t="s">
        <v>332</v>
      </c>
      <c r="E3386" t="s">
        <v>103</v>
      </c>
      <c r="F3386">
        <v>40700</v>
      </c>
      <c r="G3386" t="s">
        <v>784</v>
      </c>
      <c r="I3386" t="s">
        <v>130</v>
      </c>
      <c r="J3386">
        <v>2026</v>
      </c>
      <c r="K3386">
        <v>5</v>
      </c>
      <c r="L3386" t="s">
        <v>95</v>
      </c>
      <c r="M3386">
        <v>-4627.1787552000005</v>
      </c>
      <c r="N3386">
        <v>1</v>
      </c>
      <c r="O3386">
        <v>-4627.1787552000005</v>
      </c>
      <c r="P3386" t="s">
        <v>334</v>
      </c>
      <c r="Q3386" t="s">
        <v>97</v>
      </c>
    </row>
    <row r="3387" spans="1:17" hidden="1">
      <c r="A3387" t="s">
        <v>2438</v>
      </c>
      <c r="B3387" t="s">
        <v>582</v>
      </c>
      <c r="C3387" t="s">
        <v>296</v>
      </c>
      <c r="D3387" t="s">
        <v>332</v>
      </c>
      <c r="E3387" t="s">
        <v>103</v>
      </c>
      <c r="F3387">
        <v>40700</v>
      </c>
      <c r="G3387" t="s">
        <v>784</v>
      </c>
      <c r="I3387" t="s">
        <v>130</v>
      </c>
      <c r="J3387">
        <v>2026</v>
      </c>
      <c r="K3387">
        <v>5</v>
      </c>
      <c r="L3387" t="s">
        <v>95</v>
      </c>
      <c r="M3387">
        <v>-622.99888632000011</v>
      </c>
      <c r="N3387">
        <v>1</v>
      </c>
      <c r="O3387">
        <v>-622.99888632000011</v>
      </c>
      <c r="P3387" t="s">
        <v>334</v>
      </c>
      <c r="Q3387" t="s">
        <v>97</v>
      </c>
    </row>
    <row r="3388" spans="1:17" hidden="1">
      <c r="A3388" t="s">
        <v>2289</v>
      </c>
      <c r="B3388">
        <v>20200041</v>
      </c>
      <c r="C3388" t="s">
        <v>313</v>
      </c>
      <c r="D3388" t="s">
        <v>332</v>
      </c>
      <c r="E3388" t="s">
        <v>103</v>
      </c>
      <c r="F3388">
        <v>40700</v>
      </c>
      <c r="G3388" t="s">
        <v>784</v>
      </c>
      <c r="I3388" t="s">
        <v>130</v>
      </c>
      <c r="J3388">
        <v>2026</v>
      </c>
      <c r="K3388">
        <v>5</v>
      </c>
      <c r="L3388" t="s">
        <v>95</v>
      </c>
      <c r="M3388">
        <v>-122.38120080000002</v>
      </c>
      <c r="N3388">
        <v>1</v>
      </c>
      <c r="O3388">
        <v>-122.38120080000002</v>
      </c>
      <c r="P3388" t="s">
        <v>334</v>
      </c>
      <c r="Q3388" t="s">
        <v>97</v>
      </c>
    </row>
    <row r="3389" spans="1:17" hidden="1">
      <c r="A3389" t="s">
        <v>2438</v>
      </c>
      <c r="B3389" t="s">
        <v>583</v>
      </c>
      <c r="C3389" t="s">
        <v>296</v>
      </c>
      <c r="D3389" t="s">
        <v>332</v>
      </c>
      <c r="E3389" t="s">
        <v>103</v>
      </c>
      <c r="F3389">
        <v>40700</v>
      </c>
      <c r="G3389" t="s">
        <v>784</v>
      </c>
      <c r="I3389" t="s">
        <v>130</v>
      </c>
      <c r="J3389">
        <v>2026</v>
      </c>
      <c r="K3389">
        <v>5</v>
      </c>
      <c r="L3389" t="s">
        <v>95</v>
      </c>
      <c r="M3389">
        <v>-92.571240960000011</v>
      </c>
      <c r="N3389">
        <v>1</v>
      </c>
      <c r="O3389">
        <v>-92.571240960000011</v>
      </c>
      <c r="P3389" t="s">
        <v>334</v>
      </c>
      <c r="Q3389" t="s">
        <v>97</v>
      </c>
    </row>
    <row r="3390" spans="1:17" hidden="1">
      <c r="A3390" t="s">
        <v>2289</v>
      </c>
      <c r="B3390">
        <v>20210081</v>
      </c>
      <c r="C3390" t="s">
        <v>313</v>
      </c>
      <c r="D3390" t="s">
        <v>332</v>
      </c>
      <c r="E3390" t="s">
        <v>103</v>
      </c>
      <c r="F3390">
        <v>40700</v>
      </c>
      <c r="G3390" t="s">
        <v>784</v>
      </c>
      <c r="I3390" t="s">
        <v>130</v>
      </c>
      <c r="J3390">
        <v>2026</v>
      </c>
      <c r="K3390">
        <v>5</v>
      </c>
      <c r="L3390" t="s">
        <v>95</v>
      </c>
      <c r="M3390">
        <v>-1477.4266792800001</v>
      </c>
      <c r="N3390">
        <v>1</v>
      </c>
      <c r="O3390">
        <v>-1477.4266792800001</v>
      </c>
      <c r="P3390" t="s">
        <v>334</v>
      </c>
      <c r="Q3390" t="s">
        <v>97</v>
      </c>
    </row>
    <row r="3391" spans="1:17" hidden="1">
      <c r="A3391" t="s">
        <v>2438</v>
      </c>
      <c r="B3391" t="s">
        <v>310</v>
      </c>
      <c r="C3391" t="s">
        <v>296</v>
      </c>
      <c r="D3391" t="s">
        <v>332</v>
      </c>
      <c r="E3391" t="s">
        <v>103</v>
      </c>
      <c r="F3391">
        <v>40700</v>
      </c>
      <c r="G3391" t="s">
        <v>784</v>
      </c>
      <c r="I3391" t="s">
        <v>130</v>
      </c>
      <c r="J3391">
        <v>2026</v>
      </c>
      <c r="K3391">
        <v>5</v>
      </c>
      <c r="L3391" t="s">
        <v>95</v>
      </c>
      <c r="M3391">
        <v>-82.14426936000001</v>
      </c>
      <c r="N3391">
        <v>1</v>
      </c>
      <c r="O3391">
        <v>-82.14426936000001</v>
      </c>
      <c r="P3391" t="s">
        <v>334</v>
      </c>
      <c r="Q3391" t="s">
        <v>97</v>
      </c>
    </row>
    <row r="3392" spans="1:17" hidden="1">
      <c r="A3392" t="s">
        <v>997</v>
      </c>
      <c r="B3392" t="s">
        <v>584</v>
      </c>
      <c r="C3392" t="s">
        <v>259</v>
      </c>
      <c r="D3392" t="s">
        <v>332</v>
      </c>
      <c r="E3392" t="s">
        <v>103</v>
      </c>
      <c r="F3392">
        <v>40700</v>
      </c>
      <c r="G3392" t="s">
        <v>784</v>
      </c>
      <c r="I3392" t="s">
        <v>130</v>
      </c>
      <c r="J3392">
        <v>2026</v>
      </c>
      <c r="K3392">
        <v>5</v>
      </c>
      <c r="L3392" t="s">
        <v>95</v>
      </c>
      <c r="M3392">
        <v>-15034.141668240001</v>
      </c>
      <c r="N3392">
        <v>1</v>
      </c>
      <c r="O3392">
        <v>-15034.141668240001</v>
      </c>
      <c r="P3392" t="s">
        <v>334</v>
      </c>
      <c r="Q3392" t="s">
        <v>97</v>
      </c>
    </row>
    <row r="3393" spans="1:17" hidden="1">
      <c r="A3393" t="s">
        <v>2438</v>
      </c>
      <c r="B3393" t="s">
        <v>374</v>
      </c>
      <c r="C3393" t="s">
        <v>296</v>
      </c>
      <c r="D3393" t="s">
        <v>332</v>
      </c>
      <c r="E3393" t="s">
        <v>103</v>
      </c>
      <c r="F3393">
        <v>40700</v>
      </c>
      <c r="G3393" t="s">
        <v>784</v>
      </c>
      <c r="I3393" t="s">
        <v>130</v>
      </c>
      <c r="J3393">
        <v>2026</v>
      </c>
      <c r="K3393">
        <v>5</v>
      </c>
      <c r="L3393" t="s">
        <v>95</v>
      </c>
      <c r="M3393">
        <v>-399.69360791999998</v>
      </c>
      <c r="N3393">
        <v>1</v>
      </c>
      <c r="O3393">
        <v>-399.69360791999998</v>
      </c>
      <c r="P3393" t="s">
        <v>334</v>
      </c>
      <c r="Q3393" t="s">
        <v>97</v>
      </c>
    </row>
    <row r="3394" spans="1:17" hidden="1">
      <c r="A3394" t="s">
        <v>2438</v>
      </c>
      <c r="B3394" t="s">
        <v>585</v>
      </c>
      <c r="C3394" t="s">
        <v>296</v>
      </c>
      <c r="D3394" t="s">
        <v>332</v>
      </c>
      <c r="E3394" t="s">
        <v>103</v>
      </c>
      <c r="F3394">
        <v>40700</v>
      </c>
      <c r="G3394" t="s">
        <v>784</v>
      </c>
      <c r="I3394" t="s">
        <v>130</v>
      </c>
      <c r="J3394">
        <v>2026</v>
      </c>
      <c r="K3394">
        <v>5</v>
      </c>
      <c r="L3394" t="s">
        <v>95</v>
      </c>
      <c r="M3394">
        <v>-60.728966640000003</v>
      </c>
      <c r="N3394">
        <v>1</v>
      </c>
      <c r="O3394">
        <v>-60.728966640000003</v>
      </c>
      <c r="P3394" t="s">
        <v>334</v>
      </c>
      <c r="Q3394" t="s">
        <v>97</v>
      </c>
    </row>
    <row r="3395" spans="1:17" hidden="1">
      <c r="A3395" t="s">
        <v>2438</v>
      </c>
      <c r="B3395" t="s">
        <v>311</v>
      </c>
      <c r="C3395" t="s">
        <v>296</v>
      </c>
      <c r="D3395" t="s">
        <v>332</v>
      </c>
      <c r="E3395" t="s">
        <v>103</v>
      </c>
      <c r="F3395">
        <v>40700</v>
      </c>
      <c r="G3395" t="s">
        <v>784</v>
      </c>
      <c r="I3395" t="s">
        <v>130</v>
      </c>
      <c r="J3395">
        <v>2026</v>
      </c>
      <c r="K3395">
        <v>5</v>
      </c>
      <c r="L3395" t="s">
        <v>95</v>
      </c>
      <c r="M3395">
        <v>-56.622517199999997</v>
      </c>
      <c r="N3395">
        <v>1</v>
      </c>
      <c r="O3395">
        <v>-56.622517199999997</v>
      </c>
      <c r="P3395" t="s">
        <v>334</v>
      </c>
      <c r="Q3395" t="s">
        <v>97</v>
      </c>
    </row>
    <row r="3396" spans="1:17" hidden="1">
      <c r="A3396" t="s">
        <v>2438</v>
      </c>
      <c r="B3396" t="s">
        <v>375</v>
      </c>
      <c r="C3396" t="s">
        <v>296</v>
      </c>
      <c r="D3396" t="s">
        <v>332</v>
      </c>
      <c r="E3396" t="s">
        <v>103</v>
      </c>
      <c r="F3396">
        <v>40700</v>
      </c>
      <c r="G3396" t="s">
        <v>784</v>
      </c>
      <c r="I3396" t="s">
        <v>130</v>
      </c>
      <c r="J3396">
        <v>2026</v>
      </c>
      <c r="K3396">
        <v>5</v>
      </c>
      <c r="L3396" t="s">
        <v>95</v>
      </c>
      <c r="M3396">
        <v>-25.615848239999998</v>
      </c>
      <c r="N3396">
        <v>1</v>
      </c>
      <c r="O3396">
        <v>-25.615848239999998</v>
      </c>
      <c r="P3396" t="s">
        <v>334</v>
      </c>
      <c r="Q3396" t="s">
        <v>97</v>
      </c>
    </row>
    <row r="3397" spans="1:17" hidden="1">
      <c r="A3397" t="s">
        <v>2438</v>
      </c>
      <c r="B3397" t="s">
        <v>312</v>
      </c>
      <c r="C3397" t="s">
        <v>296</v>
      </c>
      <c r="D3397" t="s">
        <v>332</v>
      </c>
      <c r="E3397" t="s">
        <v>103</v>
      </c>
      <c r="F3397">
        <v>40700</v>
      </c>
      <c r="G3397" t="s">
        <v>784</v>
      </c>
      <c r="I3397" t="s">
        <v>130</v>
      </c>
      <c r="J3397">
        <v>2026</v>
      </c>
      <c r="K3397">
        <v>5</v>
      </c>
      <c r="L3397" t="s">
        <v>95</v>
      </c>
      <c r="M3397">
        <v>-280.76179248000005</v>
      </c>
      <c r="N3397">
        <v>1</v>
      </c>
      <c r="O3397">
        <v>-280.76179248000005</v>
      </c>
      <c r="P3397" t="s">
        <v>334</v>
      </c>
      <c r="Q3397" t="s">
        <v>97</v>
      </c>
    </row>
    <row r="3398" spans="1:17" hidden="1">
      <c r="A3398" t="s">
        <v>997</v>
      </c>
      <c r="B3398" t="s">
        <v>586</v>
      </c>
      <c r="C3398" t="s">
        <v>259</v>
      </c>
      <c r="D3398" t="s">
        <v>332</v>
      </c>
      <c r="E3398" t="s">
        <v>103</v>
      </c>
      <c r="F3398">
        <v>40700</v>
      </c>
      <c r="G3398" t="s">
        <v>784</v>
      </c>
      <c r="I3398" t="s">
        <v>130</v>
      </c>
      <c r="J3398">
        <v>2026</v>
      </c>
      <c r="K3398">
        <v>5</v>
      </c>
      <c r="L3398" t="s">
        <v>95</v>
      </c>
      <c r="M3398">
        <v>-3107.6308101599998</v>
      </c>
      <c r="N3398">
        <v>1</v>
      </c>
      <c r="O3398">
        <v>-3107.6308101599998</v>
      </c>
      <c r="P3398" t="s">
        <v>334</v>
      </c>
      <c r="Q3398" t="s">
        <v>97</v>
      </c>
    </row>
    <row r="3399" spans="1:17" hidden="1">
      <c r="A3399" t="s">
        <v>997</v>
      </c>
      <c r="B3399" t="s">
        <v>587</v>
      </c>
      <c r="C3399" t="s">
        <v>259</v>
      </c>
      <c r="D3399" t="s">
        <v>332</v>
      </c>
      <c r="E3399" t="s">
        <v>103</v>
      </c>
      <c r="F3399">
        <v>40700</v>
      </c>
      <c r="G3399" t="s">
        <v>784</v>
      </c>
      <c r="I3399" t="s">
        <v>130</v>
      </c>
      <c r="J3399">
        <v>2026</v>
      </c>
      <c r="K3399">
        <v>5</v>
      </c>
      <c r="L3399" t="s">
        <v>95</v>
      </c>
      <c r="M3399">
        <v>-20869.898517360005</v>
      </c>
      <c r="N3399">
        <v>1</v>
      </c>
      <c r="O3399">
        <v>-20869.898517360005</v>
      </c>
      <c r="P3399" t="s">
        <v>334</v>
      </c>
      <c r="Q3399" t="s">
        <v>97</v>
      </c>
    </row>
    <row r="3400" spans="1:17" hidden="1">
      <c r="A3400" t="s">
        <v>2289</v>
      </c>
      <c r="B3400">
        <v>20240092</v>
      </c>
      <c r="C3400" t="s">
        <v>313</v>
      </c>
      <c r="D3400" t="s">
        <v>332</v>
      </c>
      <c r="E3400" t="s">
        <v>103</v>
      </c>
      <c r="F3400">
        <v>40700</v>
      </c>
      <c r="G3400" t="s">
        <v>784</v>
      </c>
      <c r="I3400" t="s">
        <v>130</v>
      </c>
      <c r="J3400">
        <v>2026</v>
      </c>
      <c r="K3400">
        <v>5</v>
      </c>
      <c r="L3400" t="s">
        <v>95</v>
      </c>
      <c r="M3400">
        <v>-84.123504000000011</v>
      </c>
      <c r="N3400">
        <v>1</v>
      </c>
      <c r="O3400">
        <v>-84.123504000000011</v>
      </c>
      <c r="P3400" t="s">
        <v>334</v>
      </c>
      <c r="Q3400" t="s">
        <v>97</v>
      </c>
    </row>
    <row r="3401" spans="1:17" hidden="1">
      <c r="A3401" t="s">
        <v>2438</v>
      </c>
      <c r="B3401" t="s">
        <v>376</v>
      </c>
      <c r="C3401" t="s">
        <v>296</v>
      </c>
      <c r="D3401" t="s">
        <v>332</v>
      </c>
      <c r="E3401" t="s">
        <v>103</v>
      </c>
      <c r="F3401">
        <v>40700</v>
      </c>
      <c r="G3401" t="s">
        <v>784</v>
      </c>
      <c r="I3401" t="s">
        <v>130</v>
      </c>
      <c r="J3401">
        <v>2026</v>
      </c>
      <c r="K3401">
        <v>5</v>
      </c>
      <c r="L3401" t="s">
        <v>95</v>
      </c>
      <c r="M3401">
        <v>-39.080434320000002</v>
      </c>
      <c r="N3401">
        <v>1</v>
      </c>
      <c r="O3401">
        <v>-39.080434320000002</v>
      </c>
      <c r="P3401" t="s">
        <v>334</v>
      </c>
      <c r="Q3401" t="s">
        <v>97</v>
      </c>
    </row>
    <row r="3402" spans="1:17" hidden="1">
      <c r="A3402" t="s">
        <v>997</v>
      </c>
      <c r="B3402" t="s">
        <v>588</v>
      </c>
      <c r="C3402" t="s">
        <v>259</v>
      </c>
      <c r="D3402" t="s">
        <v>332</v>
      </c>
      <c r="E3402" t="s">
        <v>103</v>
      </c>
      <c r="F3402">
        <v>40700</v>
      </c>
      <c r="G3402" t="s">
        <v>784</v>
      </c>
      <c r="I3402" t="s">
        <v>130</v>
      </c>
      <c r="J3402">
        <v>2026</v>
      </c>
      <c r="K3402">
        <v>5</v>
      </c>
      <c r="L3402" t="s">
        <v>95</v>
      </c>
      <c r="M3402">
        <v>-3607.9509268799993</v>
      </c>
      <c r="N3402">
        <v>1</v>
      </c>
      <c r="O3402">
        <v>-3607.9509268799993</v>
      </c>
      <c r="P3402" t="s">
        <v>334</v>
      </c>
      <c r="Q3402" t="s">
        <v>97</v>
      </c>
    </row>
    <row r="3403" spans="1:17" hidden="1">
      <c r="A3403" t="s">
        <v>2438</v>
      </c>
      <c r="B3403" t="s">
        <v>589</v>
      </c>
      <c r="C3403" t="s">
        <v>296</v>
      </c>
      <c r="D3403" t="s">
        <v>332</v>
      </c>
      <c r="E3403" t="s">
        <v>103</v>
      </c>
      <c r="F3403">
        <v>40700</v>
      </c>
      <c r="G3403" t="s">
        <v>784</v>
      </c>
      <c r="I3403" t="s">
        <v>130</v>
      </c>
      <c r="J3403">
        <v>2026</v>
      </c>
      <c r="K3403">
        <v>5</v>
      </c>
      <c r="L3403" t="s">
        <v>95</v>
      </c>
      <c r="M3403">
        <v>-164.08265327999999</v>
      </c>
      <c r="N3403">
        <v>1</v>
      </c>
      <c r="O3403">
        <v>-164.08265327999999</v>
      </c>
      <c r="P3403" t="s">
        <v>334</v>
      </c>
      <c r="Q3403" t="s">
        <v>97</v>
      </c>
    </row>
    <row r="3404" spans="1:17" hidden="1">
      <c r="A3404" t="s">
        <v>2438</v>
      </c>
      <c r="B3404" t="s">
        <v>590</v>
      </c>
      <c r="C3404" t="s">
        <v>296</v>
      </c>
      <c r="D3404" t="s">
        <v>332</v>
      </c>
      <c r="E3404" t="s">
        <v>103</v>
      </c>
      <c r="F3404">
        <v>40700</v>
      </c>
      <c r="G3404" t="s">
        <v>784</v>
      </c>
      <c r="I3404" t="s">
        <v>130</v>
      </c>
      <c r="J3404">
        <v>2026</v>
      </c>
      <c r="K3404">
        <v>5</v>
      </c>
      <c r="L3404" t="s">
        <v>95</v>
      </c>
      <c r="M3404">
        <v>-2628.0938635200005</v>
      </c>
      <c r="N3404">
        <v>1</v>
      </c>
      <c r="O3404">
        <v>-2628.0938635200005</v>
      </c>
      <c r="P3404" t="s">
        <v>334</v>
      </c>
      <c r="Q3404" t="s">
        <v>97</v>
      </c>
    </row>
    <row r="3405" spans="1:17" hidden="1">
      <c r="A3405" t="s">
        <v>997</v>
      </c>
      <c r="B3405" t="s">
        <v>591</v>
      </c>
      <c r="C3405" t="s">
        <v>259</v>
      </c>
      <c r="D3405" t="s">
        <v>332</v>
      </c>
      <c r="E3405" t="s">
        <v>103</v>
      </c>
      <c r="F3405">
        <v>40700</v>
      </c>
      <c r="G3405" t="s">
        <v>784</v>
      </c>
      <c r="I3405" t="s">
        <v>130</v>
      </c>
      <c r="J3405">
        <v>2026</v>
      </c>
      <c r="K3405">
        <v>5</v>
      </c>
      <c r="L3405" t="s">
        <v>95</v>
      </c>
      <c r="M3405">
        <v>-27701.781400800002</v>
      </c>
      <c r="N3405">
        <v>1</v>
      </c>
      <c r="O3405">
        <v>-27701.781400800002</v>
      </c>
      <c r="P3405" t="s">
        <v>334</v>
      </c>
      <c r="Q3405" t="s">
        <v>97</v>
      </c>
    </row>
    <row r="3406" spans="1:17" hidden="1">
      <c r="A3406" t="s">
        <v>2289</v>
      </c>
      <c r="B3406">
        <v>20240178</v>
      </c>
      <c r="C3406" t="s">
        <v>313</v>
      </c>
      <c r="D3406" t="s">
        <v>332</v>
      </c>
      <c r="E3406" t="s">
        <v>103</v>
      </c>
      <c r="F3406">
        <v>40700</v>
      </c>
      <c r="G3406" t="s">
        <v>784</v>
      </c>
      <c r="I3406" t="s">
        <v>130</v>
      </c>
      <c r="J3406">
        <v>2026</v>
      </c>
      <c r="K3406">
        <v>5</v>
      </c>
      <c r="L3406" t="s">
        <v>95</v>
      </c>
      <c r="M3406">
        <v>-103.0794408</v>
      </c>
      <c r="N3406">
        <v>1</v>
      </c>
      <c r="O3406">
        <v>-103.0794408</v>
      </c>
      <c r="P3406" t="s">
        <v>334</v>
      </c>
      <c r="Q3406" t="s">
        <v>97</v>
      </c>
    </row>
    <row r="3407" spans="1:17" hidden="1">
      <c r="A3407" t="s">
        <v>2438</v>
      </c>
      <c r="B3407" t="s">
        <v>592</v>
      </c>
      <c r="C3407" t="s">
        <v>296</v>
      </c>
      <c r="D3407" t="s">
        <v>332</v>
      </c>
      <c r="E3407" t="s">
        <v>103</v>
      </c>
      <c r="F3407">
        <v>40700</v>
      </c>
      <c r="G3407" t="s">
        <v>784</v>
      </c>
      <c r="I3407" t="s">
        <v>130</v>
      </c>
      <c r="J3407">
        <v>2026</v>
      </c>
      <c r="K3407">
        <v>5</v>
      </c>
      <c r="L3407" t="s">
        <v>95</v>
      </c>
      <c r="M3407">
        <v>-694.70009928000013</v>
      </c>
      <c r="N3407">
        <v>1</v>
      </c>
      <c r="O3407">
        <v>-694.70009928000013</v>
      </c>
      <c r="P3407" t="s">
        <v>334</v>
      </c>
      <c r="Q3407" t="s">
        <v>97</v>
      </c>
    </row>
    <row r="3408" spans="1:17" hidden="1">
      <c r="A3408" t="s">
        <v>2289</v>
      </c>
      <c r="B3408">
        <v>20220196</v>
      </c>
      <c r="C3408" t="s">
        <v>313</v>
      </c>
      <c r="D3408" t="s">
        <v>332</v>
      </c>
      <c r="E3408" t="s">
        <v>103</v>
      </c>
      <c r="F3408">
        <v>40700</v>
      </c>
      <c r="G3408" t="s">
        <v>784</v>
      </c>
      <c r="I3408" t="s">
        <v>130</v>
      </c>
      <c r="J3408">
        <v>2026</v>
      </c>
      <c r="K3408">
        <v>5</v>
      </c>
      <c r="L3408" t="s">
        <v>95</v>
      </c>
      <c r="M3408">
        <v>-32516.981012880013</v>
      </c>
      <c r="N3408">
        <v>1</v>
      </c>
      <c r="O3408">
        <v>-32516.981012880013</v>
      </c>
      <c r="P3408" t="s">
        <v>334</v>
      </c>
      <c r="Q3408" t="s">
        <v>97</v>
      </c>
    </row>
    <row r="3409" spans="1:17" hidden="1">
      <c r="A3409" t="s">
        <v>2289</v>
      </c>
      <c r="B3409">
        <v>20230227</v>
      </c>
      <c r="C3409" t="s">
        <v>313</v>
      </c>
      <c r="D3409" t="s">
        <v>332</v>
      </c>
      <c r="E3409" t="s">
        <v>103</v>
      </c>
      <c r="F3409">
        <v>40700</v>
      </c>
      <c r="G3409" t="s">
        <v>784</v>
      </c>
      <c r="I3409" t="s">
        <v>130</v>
      </c>
      <c r="J3409">
        <v>2026</v>
      </c>
      <c r="K3409">
        <v>5</v>
      </c>
      <c r="L3409" t="s">
        <v>95</v>
      </c>
      <c r="M3409">
        <v>-1184.01580008</v>
      </c>
      <c r="N3409">
        <v>1</v>
      </c>
      <c r="O3409">
        <v>-1184.01580008</v>
      </c>
      <c r="P3409" t="s">
        <v>334</v>
      </c>
      <c r="Q3409" t="s">
        <v>97</v>
      </c>
    </row>
    <row r="3410" spans="1:17" hidden="1">
      <c r="A3410" t="s">
        <v>2289</v>
      </c>
      <c r="B3410">
        <v>20230225</v>
      </c>
      <c r="C3410" t="s">
        <v>313</v>
      </c>
      <c r="D3410" t="s">
        <v>332</v>
      </c>
      <c r="E3410" t="s">
        <v>103</v>
      </c>
      <c r="F3410">
        <v>40700</v>
      </c>
      <c r="G3410" t="s">
        <v>784</v>
      </c>
      <c r="I3410" t="s">
        <v>130</v>
      </c>
      <c r="J3410">
        <v>2026</v>
      </c>
      <c r="K3410">
        <v>5</v>
      </c>
      <c r="L3410" t="s">
        <v>95</v>
      </c>
      <c r="M3410">
        <v>-400.29920063999998</v>
      </c>
      <c r="N3410">
        <v>1</v>
      </c>
      <c r="O3410">
        <v>-400.29920063999998</v>
      </c>
      <c r="P3410" t="s">
        <v>334</v>
      </c>
      <c r="Q3410" t="s">
        <v>97</v>
      </c>
    </row>
    <row r="3411" spans="1:17" hidden="1">
      <c r="A3411" t="s">
        <v>2438</v>
      </c>
      <c r="B3411" t="s">
        <v>593</v>
      </c>
      <c r="C3411" t="s">
        <v>296</v>
      </c>
      <c r="D3411" t="s">
        <v>332</v>
      </c>
      <c r="E3411" t="s">
        <v>103</v>
      </c>
      <c r="F3411">
        <v>40700</v>
      </c>
      <c r="G3411" t="s">
        <v>784</v>
      </c>
      <c r="I3411" t="s">
        <v>130</v>
      </c>
      <c r="J3411">
        <v>2026</v>
      </c>
      <c r="K3411">
        <v>5</v>
      </c>
      <c r="L3411" t="s">
        <v>95</v>
      </c>
      <c r="M3411">
        <v>-91.179905759999997</v>
      </c>
      <c r="N3411">
        <v>1</v>
      </c>
      <c r="O3411">
        <v>-91.179905759999997</v>
      </c>
      <c r="P3411" t="s">
        <v>334</v>
      </c>
      <c r="Q3411" t="s">
        <v>97</v>
      </c>
    </row>
    <row r="3412" spans="1:17" hidden="1">
      <c r="A3412" t="s">
        <v>2621</v>
      </c>
      <c r="B3412" t="s">
        <v>594</v>
      </c>
      <c r="C3412" t="s">
        <v>370</v>
      </c>
      <c r="D3412" t="s">
        <v>332</v>
      </c>
      <c r="E3412" t="s">
        <v>103</v>
      </c>
      <c r="F3412">
        <v>40700</v>
      </c>
      <c r="G3412" t="s">
        <v>784</v>
      </c>
      <c r="I3412" t="s">
        <v>130</v>
      </c>
      <c r="J3412">
        <v>2026</v>
      </c>
      <c r="K3412">
        <v>5</v>
      </c>
      <c r="L3412" t="s">
        <v>95</v>
      </c>
      <c r="M3412">
        <v>-11.85771456</v>
      </c>
      <c r="N3412">
        <v>1</v>
      </c>
      <c r="O3412">
        <v>-11.85771456</v>
      </c>
      <c r="P3412" t="s">
        <v>334</v>
      </c>
      <c r="Q3412" t="s">
        <v>97</v>
      </c>
    </row>
    <row r="3413" spans="1:17" hidden="1">
      <c r="A3413" t="s">
        <v>2295</v>
      </c>
      <c r="B3413" t="s">
        <v>377</v>
      </c>
      <c r="C3413" t="s">
        <v>378</v>
      </c>
      <c r="D3413" t="s">
        <v>332</v>
      </c>
      <c r="E3413" t="s">
        <v>103</v>
      </c>
      <c r="F3413">
        <v>40700</v>
      </c>
      <c r="G3413" t="s">
        <v>784</v>
      </c>
      <c r="I3413" t="s">
        <v>130</v>
      </c>
      <c r="J3413">
        <v>2026</v>
      </c>
      <c r="K3413">
        <v>5</v>
      </c>
      <c r="L3413" t="s">
        <v>95</v>
      </c>
      <c r="M3413">
        <v>-1850.0125737600001</v>
      </c>
      <c r="N3413">
        <v>1</v>
      </c>
      <c r="O3413">
        <v>-1850.0125737600001</v>
      </c>
      <c r="P3413" t="s">
        <v>334</v>
      </c>
      <c r="Q3413" t="s">
        <v>97</v>
      </c>
    </row>
    <row r="3414" spans="1:17" hidden="1">
      <c r="A3414" t="s">
        <v>2553</v>
      </c>
      <c r="B3414" t="s">
        <v>595</v>
      </c>
      <c r="C3414" t="s">
        <v>431</v>
      </c>
      <c r="D3414" t="s">
        <v>332</v>
      </c>
      <c r="E3414" t="s">
        <v>103</v>
      </c>
      <c r="F3414">
        <v>40700</v>
      </c>
      <c r="G3414" t="s">
        <v>784</v>
      </c>
      <c r="I3414" t="s">
        <v>120</v>
      </c>
      <c r="J3414">
        <v>2026</v>
      </c>
      <c r="K3414">
        <v>5</v>
      </c>
      <c r="L3414" t="s">
        <v>95</v>
      </c>
      <c r="M3414">
        <v>-416.04943679999997</v>
      </c>
      <c r="N3414">
        <v>1</v>
      </c>
      <c r="O3414">
        <v>-416.04943679999997</v>
      </c>
      <c r="P3414" t="s">
        <v>334</v>
      </c>
      <c r="Q3414" t="s">
        <v>97</v>
      </c>
    </row>
    <row r="3415" spans="1:17" hidden="1">
      <c r="A3415" t="s">
        <v>2295</v>
      </c>
      <c r="B3415" t="s">
        <v>379</v>
      </c>
      <c r="C3415" t="s">
        <v>380</v>
      </c>
      <c r="D3415" t="s">
        <v>332</v>
      </c>
      <c r="E3415" t="s">
        <v>103</v>
      </c>
      <c r="F3415">
        <v>40700</v>
      </c>
      <c r="G3415" t="s">
        <v>784</v>
      </c>
      <c r="I3415" t="s">
        <v>130</v>
      </c>
      <c r="J3415">
        <v>2026</v>
      </c>
      <c r="K3415">
        <v>5</v>
      </c>
      <c r="L3415" t="s">
        <v>95</v>
      </c>
      <c r="M3415">
        <v>-1.73152872</v>
      </c>
      <c r="N3415">
        <v>1</v>
      </c>
      <c r="O3415">
        <v>-1.73152872</v>
      </c>
      <c r="P3415" t="s">
        <v>334</v>
      </c>
      <c r="Q3415" t="s">
        <v>97</v>
      </c>
    </row>
    <row r="3416" spans="1:17" hidden="1">
      <c r="A3416" t="s">
        <v>2295</v>
      </c>
      <c r="B3416" t="s">
        <v>596</v>
      </c>
      <c r="C3416" t="s">
        <v>597</v>
      </c>
      <c r="D3416" t="s">
        <v>332</v>
      </c>
      <c r="E3416" t="s">
        <v>103</v>
      </c>
      <c r="F3416">
        <v>40700</v>
      </c>
      <c r="G3416" t="s">
        <v>784</v>
      </c>
      <c r="I3416" t="s">
        <v>130</v>
      </c>
      <c r="J3416">
        <v>2026</v>
      </c>
      <c r="K3416">
        <v>5</v>
      </c>
      <c r="L3416" t="s">
        <v>95</v>
      </c>
      <c r="M3416">
        <v>-117.62492544</v>
      </c>
      <c r="N3416">
        <v>1</v>
      </c>
      <c r="O3416">
        <v>-117.62492544</v>
      </c>
      <c r="P3416" t="s">
        <v>334</v>
      </c>
      <c r="Q3416" t="s">
        <v>97</v>
      </c>
    </row>
    <row r="3417" spans="1:17" hidden="1">
      <c r="A3417" t="s">
        <v>2295</v>
      </c>
      <c r="B3417" t="s">
        <v>598</v>
      </c>
      <c r="C3417" t="s">
        <v>599</v>
      </c>
      <c r="D3417" t="s">
        <v>332</v>
      </c>
      <c r="E3417" t="s">
        <v>103</v>
      </c>
      <c r="F3417">
        <v>40700</v>
      </c>
      <c r="G3417" t="s">
        <v>784</v>
      </c>
      <c r="I3417" t="s">
        <v>130</v>
      </c>
      <c r="J3417">
        <v>2026</v>
      </c>
      <c r="K3417">
        <v>5</v>
      </c>
      <c r="L3417" t="s">
        <v>95</v>
      </c>
      <c r="M3417">
        <v>-506.76449184000006</v>
      </c>
      <c r="N3417">
        <v>1</v>
      </c>
      <c r="O3417">
        <v>-506.76449184000006</v>
      </c>
      <c r="P3417" t="s">
        <v>334</v>
      </c>
      <c r="Q3417" t="s">
        <v>97</v>
      </c>
    </row>
    <row r="3418" spans="1:17" hidden="1">
      <c r="A3418" t="s">
        <v>2295</v>
      </c>
      <c r="B3418" t="s">
        <v>600</v>
      </c>
      <c r="C3418" t="s">
        <v>601</v>
      </c>
      <c r="D3418" t="s">
        <v>332</v>
      </c>
      <c r="E3418" t="s">
        <v>103</v>
      </c>
      <c r="F3418">
        <v>40700</v>
      </c>
      <c r="G3418" t="s">
        <v>784</v>
      </c>
      <c r="I3418" t="s">
        <v>130</v>
      </c>
      <c r="J3418">
        <v>2026</v>
      </c>
      <c r="K3418">
        <v>5</v>
      </c>
      <c r="L3418" t="s">
        <v>95</v>
      </c>
      <c r="M3418">
        <v>-67.388878080000012</v>
      </c>
      <c r="N3418">
        <v>1</v>
      </c>
      <c r="O3418">
        <v>-67.388878080000012</v>
      </c>
      <c r="P3418" t="s">
        <v>334</v>
      </c>
      <c r="Q3418" t="s">
        <v>97</v>
      </c>
    </row>
    <row r="3419" spans="1:17" hidden="1">
      <c r="A3419" t="s">
        <v>2295</v>
      </c>
      <c r="B3419" t="s">
        <v>602</v>
      </c>
      <c r="C3419" t="s">
        <v>603</v>
      </c>
      <c r="D3419" t="s">
        <v>332</v>
      </c>
      <c r="E3419" t="s">
        <v>103</v>
      </c>
      <c r="F3419">
        <v>40700</v>
      </c>
      <c r="G3419" t="s">
        <v>784</v>
      </c>
      <c r="I3419" t="s">
        <v>130</v>
      </c>
      <c r="J3419">
        <v>2026</v>
      </c>
      <c r="K3419">
        <v>5</v>
      </c>
      <c r="L3419" t="s">
        <v>95</v>
      </c>
      <c r="M3419">
        <v>-290.48746679999999</v>
      </c>
      <c r="N3419">
        <v>1</v>
      </c>
      <c r="O3419">
        <v>-290.48746679999999</v>
      </c>
      <c r="P3419" t="s">
        <v>334</v>
      </c>
      <c r="Q3419" t="s">
        <v>97</v>
      </c>
    </row>
    <row r="3420" spans="1:17" hidden="1">
      <c r="A3420" t="s">
        <v>2295</v>
      </c>
      <c r="B3420" t="s">
        <v>381</v>
      </c>
      <c r="C3420" t="s">
        <v>382</v>
      </c>
      <c r="D3420" t="s">
        <v>332</v>
      </c>
      <c r="E3420" t="s">
        <v>103</v>
      </c>
      <c r="F3420">
        <v>40700</v>
      </c>
      <c r="G3420" t="s">
        <v>784</v>
      </c>
      <c r="I3420" t="s">
        <v>130</v>
      </c>
      <c r="J3420">
        <v>2026</v>
      </c>
      <c r="K3420">
        <v>5</v>
      </c>
      <c r="L3420" t="s">
        <v>95</v>
      </c>
      <c r="M3420">
        <v>-112.67080704</v>
      </c>
      <c r="N3420">
        <v>1</v>
      </c>
      <c r="O3420">
        <v>-112.67080704</v>
      </c>
      <c r="P3420" t="s">
        <v>334</v>
      </c>
      <c r="Q3420" t="s">
        <v>97</v>
      </c>
    </row>
    <row r="3421" spans="1:17" hidden="1">
      <c r="A3421" t="s">
        <v>2295</v>
      </c>
      <c r="B3421" t="s">
        <v>604</v>
      </c>
      <c r="C3421" t="s">
        <v>382</v>
      </c>
      <c r="D3421" t="s">
        <v>332</v>
      </c>
      <c r="E3421" t="s">
        <v>103</v>
      </c>
      <c r="F3421">
        <v>40700</v>
      </c>
      <c r="G3421" t="s">
        <v>784</v>
      </c>
      <c r="I3421" t="s">
        <v>130</v>
      </c>
      <c r="J3421">
        <v>2026</v>
      </c>
      <c r="K3421">
        <v>5</v>
      </c>
      <c r="L3421" t="s">
        <v>95</v>
      </c>
      <c r="M3421">
        <v>-21.232740239999998</v>
      </c>
      <c r="N3421">
        <v>1</v>
      </c>
      <c r="O3421">
        <v>-21.232740239999998</v>
      </c>
      <c r="P3421" t="s">
        <v>334</v>
      </c>
      <c r="Q3421" t="s">
        <v>97</v>
      </c>
    </row>
    <row r="3422" spans="1:17" hidden="1">
      <c r="A3422" t="s">
        <v>2295</v>
      </c>
      <c r="B3422" t="s">
        <v>383</v>
      </c>
      <c r="C3422" t="s">
        <v>382</v>
      </c>
      <c r="D3422" t="s">
        <v>332</v>
      </c>
      <c r="E3422" t="s">
        <v>103</v>
      </c>
      <c r="F3422">
        <v>40700</v>
      </c>
      <c r="G3422" t="s">
        <v>784</v>
      </c>
      <c r="I3422" t="s">
        <v>130</v>
      </c>
      <c r="J3422">
        <v>2026</v>
      </c>
      <c r="K3422">
        <v>5</v>
      </c>
      <c r="L3422" t="s">
        <v>95</v>
      </c>
      <c r="M3422">
        <v>-74.458951920000004</v>
      </c>
      <c r="N3422">
        <v>1</v>
      </c>
      <c r="O3422">
        <v>-74.458951920000004</v>
      </c>
      <c r="P3422" t="s">
        <v>334</v>
      </c>
      <c r="Q3422" t="s">
        <v>97</v>
      </c>
    </row>
    <row r="3423" spans="1:17" hidden="1">
      <c r="A3423" t="s">
        <v>2295</v>
      </c>
      <c r="B3423" t="s">
        <v>605</v>
      </c>
      <c r="C3423" t="s">
        <v>606</v>
      </c>
      <c r="D3423" t="s">
        <v>332</v>
      </c>
      <c r="E3423" t="s">
        <v>103</v>
      </c>
      <c r="F3423">
        <v>40700</v>
      </c>
      <c r="G3423" t="s">
        <v>784</v>
      </c>
      <c r="I3423" t="s">
        <v>130</v>
      </c>
      <c r="J3423">
        <v>2026</v>
      </c>
      <c r="K3423">
        <v>5</v>
      </c>
      <c r="L3423" t="s">
        <v>95</v>
      </c>
      <c r="M3423">
        <v>-2311.5208723200003</v>
      </c>
      <c r="N3423">
        <v>1</v>
      </c>
      <c r="O3423">
        <v>-2311.5208723200003</v>
      </c>
      <c r="P3423" t="s">
        <v>334</v>
      </c>
      <c r="Q3423" t="s">
        <v>97</v>
      </c>
    </row>
    <row r="3424" spans="1:17" hidden="1">
      <c r="A3424" t="s">
        <v>2305</v>
      </c>
      <c r="B3424" t="s">
        <v>607</v>
      </c>
      <c r="C3424" t="s">
        <v>108</v>
      </c>
      <c r="D3424" t="s">
        <v>332</v>
      </c>
      <c r="E3424" t="s">
        <v>103</v>
      </c>
      <c r="F3424">
        <v>40700</v>
      </c>
      <c r="G3424" t="s">
        <v>784</v>
      </c>
      <c r="I3424" t="s">
        <v>130</v>
      </c>
      <c r="J3424">
        <v>2026</v>
      </c>
      <c r="K3424">
        <v>5</v>
      </c>
      <c r="L3424" t="s">
        <v>95</v>
      </c>
      <c r="M3424">
        <v>-2429.0581356000002</v>
      </c>
      <c r="N3424">
        <v>1</v>
      </c>
      <c r="O3424">
        <v>-2429.0581356000002</v>
      </c>
      <c r="P3424" t="s">
        <v>334</v>
      </c>
      <c r="Q3424" t="s">
        <v>97</v>
      </c>
    </row>
    <row r="3425" spans="1:17" hidden="1">
      <c r="A3425" t="s">
        <v>2305</v>
      </c>
      <c r="B3425" t="s">
        <v>608</v>
      </c>
      <c r="C3425" t="s">
        <v>108</v>
      </c>
      <c r="D3425" t="s">
        <v>332</v>
      </c>
      <c r="E3425" t="s">
        <v>103</v>
      </c>
      <c r="F3425">
        <v>40700</v>
      </c>
      <c r="G3425" t="s">
        <v>784</v>
      </c>
      <c r="I3425" t="s">
        <v>130</v>
      </c>
      <c r="J3425">
        <v>2026</v>
      </c>
      <c r="K3425">
        <v>5</v>
      </c>
      <c r="L3425" t="s">
        <v>95</v>
      </c>
      <c r="M3425">
        <v>-140.68489896000003</v>
      </c>
      <c r="N3425">
        <v>1</v>
      </c>
      <c r="O3425">
        <v>-140.68489896000003</v>
      </c>
      <c r="P3425" t="s">
        <v>334</v>
      </c>
      <c r="Q3425" t="s">
        <v>97</v>
      </c>
    </row>
    <row r="3426" spans="1:17" hidden="1">
      <c r="A3426" t="s">
        <v>879</v>
      </c>
      <c r="B3426" t="s">
        <v>609</v>
      </c>
      <c r="C3426" t="s">
        <v>133</v>
      </c>
      <c r="D3426" t="s">
        <v>332</v>
      </c>
      <c r="E3426" t="s">
        <v>103</v>
      </c>
      <c r="F3426">
        <v>40700</v>
      </c>
      <c r="G3426" t="s">
        <v>784</v>
      </c>
      <c r="I3426" t="s">
        <v>130</v>
      </c>
      <c r="J3426">
        <v>2026</v>
      </c>
      <c r="K3426">
        <v>5</v>
      </c>
      <c r="L3426" t="s">
        <v>95</v>
      </c>
      <c r="M3426">
        <v>-3.9045851999999996</v>
      </c>
      <c r="N3426">
        <v>1</v>
      </c>
      <c r="O3426">
        <v>-3.9045851999999996</v>
      </c>
      <c r="P3426" t="s">
        <v>334</v>
      </c>
      <c r="Q3426" t="s">
        <v>97</v>
      </c>
    </row>
    <row r="3427" spans="1:17" hidden="1">
      <c r="A3427" t="s">
        <v>879</v>
      </c>
      <c r="B3427" t="s">
        <v>610</v>
      </c>
      <c r="C3427" t="s">
        <v>133</v>
      </c>
      <c r="D3427" t="s">
        <v>332</v>
      </c>
      <c r="E3427" t="s">
        <v>103</v>
      </c>
      <c r="F3427">
        <v>40700</v>
      </c>
      <c r="G3427" t="s">
        <v>784</v>
      </c>
      <c r="I3427" t="s">
        <v>130</v>
      </c>
      <c r="J3427">
        <v>2026</v>
      </c>
      <c r="K3427">
        <v>5</v>
      </c>
      <c r="L3427" t="s">
        <v>95</v>
      </c>
      <c r="M3427">
        <v>-2.43925992</v>
      </c>
      <c r="N3427">
        <v>1</v>
      </c>
      <c r="O3427">
        <v>-2.43925992</v>
      </c>
      <c r="P3427" t="s">
        <v>334</v>
      </c>
      <c r="Q3427" t="s">
        <v>97</v>
      </c>
    </row>
    <row r="3428" spans="1:17" hidden="1">
      <c r="A3428" t="s">
        <v>879</v>
      </c>
      <c r="B3428" t="s">
        <v>199</v>
      </c>
      <c r="C3428" t="s">
        <v>133</v>
      </c>
      <c r="D3428" t="s">
        <v>332</v>
      </c>
      <c r="E3428" t="s">
        <v>103</v>
      </c>
      <c r="F3428">
        <v>40700</v>
      </c>
      <c r="G3428" t="s">
        <v>784</v>
      </c>
      <c r="I3428" t="s">
        <v>130</v>
      </c>
      <c r="J3428">
        <v>2026</v>
      </c>
      <c r="K3428">
        <v>5</v>
      </c>
      <c r="L3428" t="s">
        <v>95</v>
      </c>
      <c r="M3428">
        <v>-1.9953194400000003</v>
      </c>
      <c r="N3428">
        <v>1</v>
      </c>
      <c r="O3428">
        <v>-1.9953194400000003</v>
      </c>
      <c r="P3428" t="s">
        <v>334</v>
      </c>
      <c r="Q3428" t="s">
        <v>97</v>
      </c>
    </row>
    <row r="3429" spans="1:17" hidden="1">
      <c r="A3429" t="s">
        <v>879</v>
      </c>
      <c r="B3429" t="s">
        <v>611</v>
      </c>
      <c r="C3429" t="s">
        <v>133</v>
      </c>
      <c r="D3429" t="s">
        <v>332</v>
      </c>
      <c r="E3429" t="s">
        <v>103</v>
      </c>
      <c r="F3429">
        <v>40700</v>
      </c>
      <c r="G3429" t="s">
        <v>784</v>
      </c>
      <c r="I3429" t="s">
        <v>120</v>
      </c>
      <c r="J3429">
        <v>2026</v>
      </c>
      <c r="K3429">
        <v>5</v>
      </c>
      <c r="L3429" t="s">
        <v>95</v>
      </c>
      <c r="M3429">
        <v>-1.0463162400000001</v>
      </c>
      <c r="N3429">
        <v>1</v>
      </c>
      <c r="O3429">
        <v>-1.0463162400000001</v>
      </c>
      <c r="P3429" t="s">
        <v>334</v>
      </c>
      <c r="Q3429" t="s">
        <v>97</v>
      </c>
    </row>
    <row r="3430" spans="1:17" hidden="1">
      <c r="A3430" t="s">
        <v>879</v>
      </c>
      <c r="B3430" t="s">
        <v>214</v>
      </c>
      <c r="C3430" t="s">
        <v>133</v>
      </c>
      <c r="D3430" t="s">
        <v>332</v>
      </c>
      <c r="E3430" t="s">
        <v>103</v>
      </c>
      <c r="F3430">
        <v>40700</v>
      </c>
      <c r="G3430" t="s">
        <v>784</v>
      </c>
      <c r="I3430" t="s">
        <v>130</v>
      </c>
      <c r="J3430">
        <v>2026</v>
      </c>
      <c r="K3430">
        <v>5</v>
      </c>
      <c r="L3430" t="s">
        <v>95</v>
      </c>
      <c r="M3430">
        <v>-6.8601671999999994</v>
      </c>
      <c r="N3430">
        <v>1</v>
      </c>
      <c r="O3430">
        <v>-6.8601671999999994</v>
      </c>
      <c r="P3430" t="s">
        <v>334</v>
      </c>
      <c r="Q3430" t="s">
        <v>97</v>
      </c>
    </row>
    <row r="3431" spans="1:17" hidden="1">
      <c r="A3431" t="s">
        <v>879</v>
      </c>
      <c r="B3431" t="s">
        <v>222</v>
      </c>
      <c r="C3431" t="s">
        <v>133</v>
      </c>
      <c r="D3431" t="s">
        <v>332</v>
      </c>
      <c r="E3431" t="s">
        <v>103</v>
      </c>
      <c r="F3431">
        <v>40700</v>
      </c>
      <c r="G3431" t="s">
        <v>784</v>
      </c>
      <c r="I3431" t="s">
        <v>130</v>
      </c>
      <c r="J3431">
        <v>2026</v>
      </c>
      <c r="K3431">
        <v>5</v>
      </c>
      <c r="L3431" t="s">
        <v>95</v>
      </c>
      <c r="M3431">
        <v>-177.59790648000001</v>
      </c>
      <c r="N3431">
        <v>1</v>
      </c>
      <c r="O3431">
        <v>-177.59790648000001</v>
      </c>
      <c r="P3431" t="s">
        <v>334</v>
      </c>
      <c r="Q3431" t="s">
        <v>97</v>
      </c>
    </row>
    <row r="3432" spans="1:17" hidden="1">
      <c r="A3432" t="s">
        <v>879</v>
      </c>
      <c r="B3432" t="s">
        <v>223</v>
      </c>
      <c r="C3432" t="s">
        <v>133</v>
      </c>
      <c r="D3432" t="s">
        <v>332</v>
      </c>
      <c r="E3432" t="s">
        <v>103</v>
      </c>
      <c r="F3432">
        <v>40700</v>
      </c>
      <c r="G3432" t="s">
        <v>784</v>
      </c>
      <c r="I3432" t="s">
        <v>130</v>
      </c>
      <c r="J3432">
        <v>2026</v>
      </c>
      <c r="K3432">
        <v>5</v>
      </c>
      <c r="L3432" t="s">
        <v>95</v>
      </c>
      <c r="M3432">
        <v>-24.365255040000005</v>
      </c>
      <c r="N3432">
        <v>1</v>
      </c>
      <c r="O3432">
        <v>-24.365255040000005</v>
      </c>
      <c r="P3432" t="s">
        <v>334</v>
      </c>
      <c r="Q3432" t="s">
        <v>97</v>
      </c>
    </row>
    <row r="3433" spans="1:17" hidden="1">
      <c r="A3433" t="s">
        <v>879</v>
      </c>
      <c r="B3433" t="s">
        <v>230</v>
      </c>
      <c r="C3433" t="s">
        <v>133</v>
      </c>
      <c r="D3433" t="s">
        <v>332</v>
      </c>
      <c r="E3433" t="s">
        <v>103</v>
      </c>
      <c r="F3433">
        <v>40700</v>
      </c>
      <c r="G3433" t="s">
        <v>784</v>
      </c>
      <c r="I3433" t="s">
        <v>130</v>
      </c>
      <c r="J3433">
        <v>2026</v>
      </c>
      <c r="K3433">
        <v>5</v>
      </c>
      <c r="L3433" t="s">
        <v>95</v>
      </c>
      <c r="M3433">
        <v>-29.822023439999999</v>
      </c>
      <c r="N3433">
        <v>1</v>
      </c>
      <c r="O3433">
        <v>-29.822023439999999</v>
      </c>
      <c r="P3433" t="s">
        <v>334</v>
      </c>
      <c r="Q3433" t="s">
        <v>97</v>
      </c>
    </row>
    <row r="3434" spans="1:17" hidden="1">
      <c r="A3434" t="s">
        <v>879</v>
      </c>
      <c r="B3434" t="s">
        <v>239</v>
      </c>
      <c r="C3434" t="s">
        <v>133</v>
      </c>
      <c r="D3434" t="s">
        <v>332</v>
      </c>
      <c r="E3434" t="s">
        <v>103</v>
      </c>
      <c r="F3434">
        <v>40700</v>
      </c>
      <c r="G3434" t="s">
        <v>784</v>
      </c>
      <c r="I3434" t="s">
        <v>130</v>
      </c>
      <c r="J3434">
        <v>2026</v>
      </c>
      <c r="K3434">
        <v>5</v>
      </c>
      <c r="L3434" t="s">
        <v>95</v>
      </c>
      <c r="M3434">
        <v>-615.7743984</v>
      </c>
      <c r="N3434">
        <v>1</v>
      </c>
      <c r="O3434">
        <v>-615.7743984</v>
      </c>
      <c r="P3434" t="s">
        <v>334</v>
      </c>
      <c r="Q3434" t="s">
        <v>97</v>
      </c>
    </row>
    <row r="3435" spans="1:17" hidden="1">
      <c r="A3435" t="s">
        <v>879</v>
      </c>
      <c r="B3435" t="s">
        <v>241</v>
      </c>
      <c r="C3435" t="s">
        <v>133</v>
      </c>
      <c r="D3435" t="s">
        <v>332</v>
      </c>
      <c r="E3435" t="s">
        <v>103</v>
      </c>
      <c r="F3435">
        <v>40700</v>
      </c>
      <c r="G3435" t="s">
        <v>784</v>
      </c>
      <c r="I3435" t="s">
        <v>130</v>
      </c>
      <c r="J3435">
        <v>2026</v>
      </c>
      <c r="K3435">
        <v>5</v>
      </c>
      <c r="L3435" t="s">
        <v>95</v>
      </c>
      <c r="M3435">
        <v>-264.92871960000002</v>
      </c>
      <c r="N3435">
        <v>1</v>
      </c>
      <c r="O3435">
        <v>-264.92871960000002</v>
      </c>
      <c r="P3435" t="s">
        <v>334</v>
      </c>
      <c r="Q3435" t="s">
        <v>97</v>
      </c>
    </row>
    <row r="3436" spans="1:17" hidden="1">
      <c r="A3436" t="s">
        <v>879</v>
      </c>
      <c r="B3436" t="s">
        <v>247</v>
      </c>
      <c r="C3436" t="s">
        <v>133</v>
      </c>
      <c r="D3436" t="s">
        <v>332</v>
      </c>
      <c r="E3436" t="s">
        <v>103</v>
      </c>
      <c r="F3436">
        <v>40700</v>
      </c>
      <c r="G3436" t="s">
        <v>784</v>
      </c>
      <c r="I3436" t="s">
        <v>130</v>
      </c>
      <c r="J3436">
        <v>2026</v>
      </c>
      <c r="K3436">
        <v>5</v>
      </c>
      <c r="L3436" t="s">
        <v>95</v>
      </c>
      <c r="M3436">
        <v>-689.9309560800001</v>
      </c>
      <c r="N3436">
        <v>1</v>
      </c>
      <c r="O3436">
        <v>-689.9309560800001</v>
      </c>
      <c r="P3436" t="s">
        <v>334</v>
      </c>
      <c r="Q3436" t="s">
        <v>97</v>
      </c>
    </row>
    <row r="3437" spans="1:17" hidden="1">
      <c r="A3437" t="s">
        <v>879</v>
      </c>
      <c r="B3437" t="s">
        <v>248</v>
      </c>
      <c r="C3437" t="s">
        <v>133</v>
      </c>
      <c r="D3437" t="s">
        <v>332</v>
      </c>
      <c r="E3437" t="s">
        <v>103</v>
      </c>
      <c r="F3437">
        <v>40700</v>
      </c>
      <c r="G3437" t="s">
        <v>784</v>
      </c>
      <c r="I3437" t="s">
        <v>130</v>
      </c>
      <c r="J3437">
        <v>2026</v>
      </c>
      <c r="K3437">
        <v>5</v>
      </c>
      <c r="L3437" t="s">
        <v>95</v>
      </c>
      <c r="M3437">
        <v>-46.679698080000001</v>
      </c>
      <c r="N3437">
        <v>1</v>
      </c>
      <c r="O3437">
        <v>-46.679698080000001</v>
      </c>
      <c r="P3437" t="s">
        <v>334</v>
      </c>
      <c r="Q3437" t="s">
        <v>97</v>
      </c>
    </row>
    <row r="3438" spans="1:17" hidden="1">
      <c r="A3438" t="s">
        <v>2295</v>
      </c>
      <c r="B3438" t="s">
        <v>612</v>
      </c>
      <c r="C3438" t="s">
        <v>613</v>
      </c>
      <c r="D3438" t="s">
        <v>332</v>
      </c>
      <c r="E3438" t="s">
        <v>103</v>
      </c>
      <c r="F3438">
        <v>40700</v>
      </c>
      <c r="G3438" t="s">
        <v>784</v>
      </c>
      <c r="I3438" t="s">
        <v>130</v>
      </c>
      <c r="J3438">
        <v>2026</v>
      </c>
      <c r="K3438">
        <v>5</v>
      </c>
      <c r="L3438" t="s">
        <v>95</v>
      </c>
      <c r="M3438">
        <v>-2637.2565698400003</v>
      </c>
      <c r="N3438">
        <v>1</v>
      </c>
      <c r="O3438">
        <v>-2637.2565698400003</v>
      </c>
      <c r="P3438" t="s">
        <v>334</v>
      </c>
      <c r="Q3438" t="s">
        <v>97</v>
      </c>
    </row>
  </sheetData>
  <autoFilter ref="A1:Z3438" xr:uid="{1CC91CE1-F96F-41A5-A6BB-5C661C9CE8A6}">
    <filterColumn colId="8">
      <filters>
        <filter val="Transfer Pricing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CADC-4094-48D8-9CF1-52DF2B6F2874}">
  <sheetPr>
    <tabColor rgb="FF00B050"/>
  </sheetPr>
  <dimension ref="A1:Z3439"/>
  <sheetViews>
    <sheetView workbookViewId="0">
      <selection activeCell="E3431" sqref="E3431:F3439"/>
    </sheetView>
  </sheetViews>
  <sheetFormatPr defaultRowHeight="14.45"/>
  <cols>
    <col min="1" max="1" width="16.42578125" bestFit="1" customWidth="1"/>
    <col min="2" max="2" width="43.5703125" bestFit="1" customWidth="1"/>
    <col min="3" max="3" width="34" customWidth="1"/>
    <col min="4" max="4" width="13.5703125" customWidth="1"/>
    <col min="5" max="5" width="12.5703125" bestFit="1" customWidth="1"/>
    <col min="6" max="6" width="15.5703125" bestFit="1" customWidth="1"/>
    <col min="7" max="7" width="21.140625" bestFit="1" customWidth="1"/>
    <col min="9" max="9" width="51.42578125" bestFit="1" customWidth="1"/>
    <col min="12" max="12" width="10.42578125" bestFit="1" customWidth="1"/>
    <col min="16" max="16" width="11" bestFit="1" customWidth="1"/>
  </cols>
  <sheetData>
    <row r="1" spans="1:26">
      <c r="A1" s="92" t="s">
        <v>15</v>
      </c>
      <c r="B1" s="93" t="s">
        <v>16</v>
      </c>
      <c r="C1" s="93" t="s">
        <v>17</v>
      </c>
      <c r="D1" s="93" t="s">
        <v>18</v>
      </c>
      <c r="E1" s="93" t="s">
        <v>19</v>
      </c>
      <c r="F1" s="93" t="s">
        <v>20</v>
      </c>
      <c r="G1" s="93" t="s">
        <v>21</v>
      </c>
      <c r="H1" s="94" t="s">
        <v>22</v>
      </c>
      <c r="I1" s="93" t="s">
        <v>23</v>
      </c>
      <c r="J1" s="95" t="s">
        <v>24</v>
      </c>
      <c r="K1" s="96" t="s">
        <v>25</v>
      </c>
      <c r="L1" s="96" t="s">
        <v>26</v>
      </c>
      <c r="M1" s="93" t="s">
        <v>27</v>
      </c>
      <c r="N1" s="93" t="s">
        <v>28</v>
      </c>
      <c r="O1" s="93" t="s">
        <v>29</v>
      </c>
      <c r="P1" s="93" t="s">
        <v>30</v>
      </c>
      <c r="Q1" s="93" t="s">
        <v>31</v>
      </c>
      <c r="R1" s="97" t="s">
        <v>3037</v>
      </c>
      <c r="S1" s="97" t="s">
        <v>3038</v>
      </c>
      <c r="T1" s="98" t="s">
        <v>3039</v>
      </c>
      <c r="U1" s="98" t="s">
        <v>3040</v>
      </c>
      <c r="V1" s="91" t="s">
        <v>3041</v>
      </c>
      <c r="W1" t="s">
        <v>3042</v>
      </c>
      <c r="X1" t="s">
        <v>3043</v>
      </c>
      <c r="Y1" t="s">
        <v>3044</v>
      </c>
      <c r="Z1" t="s">
        <v>3045</v>
      </c>
    </row>
    <row r="2" spans="1:26">
      <c r="A2" t="s">
        <v>2295</v>
      </c>
      <c r="B2" t="s">
        <v>2252</v>
      </c>
      <c r="C2" t="s">
        <v>2253</v>
      </c>
      <c r="D2" t="s">
        <v>2254</v>
      </c>
      <c r="E2" t="s">
        <v>92</v>
      </c>
      <c r="F2">
        <v>40700</v>
      </c>
      <c r="G2" t="s">
        <v>784</v>
      </c>
      <c r="I2" t="s">
        <v>260</v>
      </c>
      <c r="J2">
        <v>2026</v>
      </c>
      <c r="K2">
        <v>5</v>
      </c>
      <c r="L2" t="s">
        <v>95</v>
      </c>
      <c r="M2">
        <v>1696.88</v>
      </c>
      <c r="N2">
        <v>1</v>
      </c>
      <c r="O2">
        <v>1696.88</v>
      </c>
      <c r="P2" t="s">
        <v>2255</v>
      </c>
    </row>
    <row r="3" spans="1:26">
      <c r="A3" t="s">
        <v>2295</v>
      </c>
      <c r="B3" t="s">
        <v>2252</v>
      </c>
      <c r="C3" t="s">
        <v>2253</v>
      </c>
      <c r="D3" t="s">
        <v>2254</v>
      </c>
      <c r="E3" t="s">
        <v>92</v>
      </c>
      <c r="F3">
        <v>40700</v>
      </c>
      <c r="G3" t="s">
        <v>784</v>
      </c>
      <c r="I3" t="s">
        <v>141</v>
      </c>
      <c r="J3">
        <v>2026</v>
      </c>
      <c r="K3">
        <v>5</v>
      </c>
      <c r="L3" t="s">
        <v>95</v>
      </c>
      <c r="M3">
        <v>3989.88</v>
      </c>
      <c r="N3">
        <v>1</v>
      </c>
      <c r="O3">
        <v>3989.88</v>
      </c>
      <c r="P3" t="s">
        <v>2255</v>
      </c>
    </row>
    <row r="4" spans="1:26">
      <c r="A4" t="s">
        <v>2295</v>
      </c>
      <c r="B4" t="s">
        <v>2252</v>
      </c>
      <c r="C4" t="s">
        <v>2253</v>
      </c>
      <c r="D4" t="s">
        <v>2254</v>
      </c>
      <c r="E4" t="s">
        <v>92</v>
      </c>
      <c r="F4">
        <v>40700</v>
      </c>
      <c r="G4" t="s">
        <v>784</v>
      </c>
      <c r="I4" t="s">
        <v>692</v>
      </c>
      <c r="J4">
        <v>2026</v>
      </c>
      <c r="K4">
        <v>5</v>
      </c>
      <c r="L4" t="s">
        <v>95</v>
      </c>
      <c r="M4">
        <v>3534.95</v>
      </c>
      <c r="N4">
        <v>1</v>
      </c>
      <c r="O4">
        <v>3534.95</v>
      </c>
      <c r="P4" t="s">
        <v>2255</v>
      </c>
    </row>
    <row r="5" spans="1:26">
      <c r="A5" t="s">
        <v>2295</v>
      </c>
      <c r="B5" t="s">
        <v>2252</v>
      </c>
      <c r="C5" t="s">
        <v>2253</v>
      </c>
      <c r="D5" t="s">
        <v>2254</v>
      </c>
      <c r="E5" t="s">
        <v>106</v>
      </c>
      <c r="F5">
        <v>40700</v>
      </c>
      <c r="G5" t="s">
        <v>784</v>
      </c>
      <c r="I5" t="s">
        <v>118</v>
      </c>
      <c r="J5">
        <v>2026</v>
      </c>
      <c r="K5">
        <v>5</v>
      </c>
      <c r="L5" t="s">
        <v>95</v>
      </c>
      <c r="M5">
        <v>3622.7</v>
      </c>
      <c r="N5">
        <v>1</v>
      </c>
      <c r="O5">
        <v>3622.7</v>
      </c>
      <c r="P5" t="s">
        <v>2255</v>
      </c>
    </row>
    <row r="6" spans="1:26">
      <c r="A6" t="s">
        <v>879</v>
      </c>
      <c r="B6" t="s">
        <v>1216</v>
      </c>
      <c r="C6" t="s">
        <v>133</v>
      </c>
      <c r="D6" t="s">
        <v>2254</v>
      </c>
      <c r="E6" t="s">
        <v>106</v>
      </c>
      <c r="F6">
        <v>40700</v>
      </c>
      <c r="G6" t="s">
        <v>784</v>
      </c>
      <c r="I6" t="s">
        <v>110</v>
      </c>
      <c r="J6">
        <v>2026</v>
      </c>
      <c r="K6">
        <v>5</v>
      </c>
      <c r="L6" t="s">
        <v>95</v>
      </c>
      <c r="M6">
        <v>573.78</v>
      </c>
      <c r="N6">
        <v>1</v>
      </c>
      <c r="O6">
        <v>573.78</v>
      </c>
      <c r="P6" t="s">
        <v>2255</v>
      </c>
    </row>
    <row r="7" spans="1:26">
      <c r="A7" t="s">
        <v>2505</v>
      </c>
      <c r="B7" t="s">
        <v>1470</v>
      </c>
      <c r="C7" t="s">
        <v>459</v>
      </c>
      <c r="D7" t="s">
        <v>2254</v>
      </c>
      <c r="E7" t="s">
        <v>92</v>
      </c>
      <c r="F7">
        <v>40700</v>
      </c>
      <c r="G7" t="s">
        <v>784</v>
      </c>
      <c r="I7" t="s">
        <v>260</v>
      </c>
      <c r="J7">
        <v>2026</v>
      </c>
      <c r="K7">
        <v>5</v>
      </c>
      <c r="L7" t="s">
        <v>95</v>
      </c>
      <c r="M7">
        <v>1200</v>
      </c>
      <c r="N7">
        <v>1</v>
      </c>
      <c r="O7">
        <v>1200</v>
      </c>
      <c r="P7" t="s">
        <v>2255</v>
      </c>
    </row>
    <row r="8" spans="1:26">
      <c r="A8" t="s">
        <v>2505</v>
      </c>
      <c r="B8" t="s">
        <v>1470</v>
      </c>
      <c r="C8" t="s">
        <v>459</v>
      </c>
      <c r="D8" t="s">
        <v>2254</v>
      </c>
      <c r="E8" t="s">
        <v>106</v>
      </c>
      <c r="F8">
        <v>40700</v>
      </c>
      <c r="G8" t="s">
        <v>784</v>
      </c>
      <c r="I8" t="s">
        <v>112</v>
      </c>
      <c r="J8">
        <v>2026</v>
      </c>
      <c r="K8">
        <v>5</v>
      </c>
      <c r="L8" t="s">
        <v>95</v>
      </c>
      <c r="M8">
        <v>326</v>
      </c>
      <c r="N8">
        <v>1</v>
      </c>
      <c r="O8">
        <v>326</v>
      </c>
      <c r="P8" t="s">
        <v>2255</v>
      </c>
    </row>
    <row r="9" spans="1:26">
      <c r="A9" t="s">
        <v>2505</v>
      </c>
      <c r="B9" t="s">
        <v>1470</v>
      </c>
      <c r="C9" t="s">
        <v>459</v>
      </c>
      <c r="D9" t="s">
        <v>2254</v>
      </c>
      <c r="E9" t="s">
        <v>106</v>
      </c>
      <c r="F9">
        <v>40700</v>
      </c>
      <c r="G9" t="s">
        <v>784</v>
      </c>
      <c r="I9" t="s">
        <v>163</v>
      </c>
      <c r="J9">
        <v>2026</v>
      </c>
      <c r="K9">
        <v>5</v>
      </c>
      <c r="L9" t="s">
        <v>95</v>
      </c>
      <c r="M9">
        <v>2100</v>
      </c>
      <c r="N9">
        <v>1</v>
      </c>
      <c r="O9">
        <v>2100</v>
      </c>
      <c r="P9" t="s">
        <v>2255</v>
      </c>
    </row>
    <row r="10" spans="1:26">
      <c r="A10" t="s">
        <v>2295</v>
      </c>
      <c r="B10" t="s">
        <v>1486</v>
      </c>
      <c r="C10" t="s">
        <v>443</v>
      </c>
      <c r="D10" t="s">
        <v>2254</v>
      </c>
      <c r="E10" t="s">
        <v>92</v>
      </c>
      <c r="F10">
        <v>40700</v>
      </c>
      <c r="G10" t="s">
        <v>784</v>
      </c>
      <c r="I10" t="s">
        <v>260</v>
      </c>
      <c r="J10">
        <v>2026</v>
      </c>
      <c r="K10">
        <v>5</v>
      </c>
      <c r="L10" t="s">
        <v>95</v>
      </c>
      <c r="M10">
        <v>1336.2438</v>
      </c>
      <c r="N10">
        <v>1</v>
      </c>
      <c r="O10">
        <v>1336.2438</v>
      </c>
      <c r="P10" t="s">
        <v>2255</v>
      </c>
    </row>
    <row r="11" spans="1:26">
      <c r="A11" t="s">
        <v>2295</v>
      </c>
      <c r="B11" t="s">
        <v>1486</v>
      </c>
      <c r="C11" t="s">
        <v>443</v>
      </c>
      <c r="D11" t="s">
        <v>2254</v>
      </c>
      <c r="E11" t="s">
        <v>106</v>
      </c>
      <c r="F11">
        <v>40700</v>
      </c>
      <c r="G11" t="s">
        <v>784</v>
      </c>
      <c r="I11" t="s">
        <v>118</v>
      </c>
      <c r="J11">
        <v>2026</v>
      </c>
      <c r="K11">
        <v>5</v>
      </c>
      <c r="L11" t="s">
        <v>95</v>
      </c>
      <c r="M11">
        <v>222.70910000000001</v>
      </c>
      <c r="N11">
        <v>1</v>
      </c>
      <c r="O11">
        <v>222.70910000000001</v>
      </c>
      <c r="P11" t="s">
        <v>2255</v>
      </c>
    </row>
    <row r="12" spans="1:26">
      <c r="A12" t="s">
        <v>2295</v>
      </c>
      <c r="B12" t="s">
        <v>1486</v>
      </c>
      <c r="C12" t="s">
        <v>443</v>
      </c>
      <c r="D12" t="s">
        <v>2254</v>
      </c>
      <c r="E12" t="s">
        <v>106</v>
      </c>
      <c r="F12">
        <v>40700</v>
      </c>
      <c r="G12" t="s">
        <v>784</v>
      </c>
      <c r="I12" t="s">
        <v>112</v>
      </c>
      <c r="J12">
        <v>2026</v>
      </c>
      <c r="K12">
        <v>5</v>
      </c>
      <c r="L12" t="s">
        <v>95</v>
      </c>
      <c r="M12">
        <v>167.0292</v>
      </c>
      <c r="N12">
        <v>1</v>
      </c>
      <c r="O12">
        <v>167.0292</v>
      </c>
      <c r="P12" t="s">
        <v>2255</v>
      </c>
    </row>
    <row r="13" spans="1:26">
      <c r="A13" t="s">
        <v>2295</v>
      </c>
      <c r="B13" t="s">
        <v>1486</v>
      </c>
      <c r="C13" t="s">
        <v>443</v>
      </c>
      <c r="D13" t="s">
        <v>2254</v>
      </c>
      <c r="E13" t="s">
        <v>106</v>
      </c>
      <c r="F13">
        <v>40700</v>
      </c>
      <c r="G13" t="s">
        <v>784</v>
      </c>
      <c r="I13" t="s">
        <v>163</v>
      </c>
      <c r="J13">
        <v>2026</v>
      </c>
      <c r="K13">
        <v>5</v>
      </c>
      <c r="L13" t="s">
        <v>95</v>
      </c>
      <c r="M13">
        <v>668.11680000000001</v>
      </c>
      <c r="N13">
        <v>1</v>
      </c>
      <c r="O13">
        <v>668.11680000000001</v>
      </c>
      <c r="P13" t="s">
        <v>2255</v>
      </c>
    </row>
    <row r="14" spans="1:26">
      <c r="A14" t="s">
        <v>2438</v>
      </c>
      <c r="B14" t="s">
        <v>1629</v>
      </c>
      <c r="C14" t="s">
        <v>296</v>
      </c>
      <c r="D14" t="s">
        <v>2254</v>
      </c>
      <c r="E14" t="s">
        <v>92</v>
      </c>
      <c r="F14">
        <v>40700</v>
      </c>
      <c r="G14" t="s">
        <v>784</v>
      </c>
      <c r="I14" t="s">
        <v>260</v>
      </c>
      <c r="J14">
        <v>2026</v>
      </c>
      <c r="K14">
        <v>5</v>
      </c>
      <c r="L14" t="s">
        <v>95</v>
      </c>
      <c r="M14">
        <v>402.36</v>
      </c>
      <c r="N14">
        <v>1</v>
      </c>
      <c r="O14">
        <v>402.36</v>
      </c>
      <c r="P14" t="s">
        <v>2255</v>
      </c>
    </row>
    <row r="15" spans="1:26">
      <c r="A15" t="s">
        <v>2438</v>
      </c>
      <c r="B15" t="s">
        <v>1629</v>
      </c>
      <c r="C15" t="s">
        <v>296</v>
      </c>
      <c r="D15" t="s">
        <v>2254</v>
      </c>
      <c r="E15" t="s">
        <v>106</v>
      </c>
      <c r="F15">
        <v>40700</v>
      </c>
      <c r="G15" t="s">
        <v>784</v>
      </c>
      <c r="I15" t="s">
        <v>2198</v>
      </c>
      <c r="J15">
        <v>2026</v>
      </c>
      <c r="K15">
        <v>5</v>
      </c>
      <c r="L15" t="s">
        <v>95</v>
      </c>
      <c r="M15">
        <v>925.44</v>
      </c>
      <c r="N15">
        <v>1</v>
      </c>
      <c r="O15">
        <v>925.44</v>
      </c>
      <c r="P15" t="s">
        <v>2255</v>
      </c>
    </row>
    <row r="16" spans="1:26">
      <c r="A16" t="s">
        <v>879</v>
      </c>
      <c r="B16" t="s">
        <v>440</v>
      </c>
      <c r="C16" t="s">
        <v>133</v>
      </c>
      <c r="D16" t="s">
        <v>2254</v>
      </c>
      <c r="E16" t="s">
        <v>103</v>
      </c>
      <c r="F16">
        <v>40700</v>
      </c>
      <c r="G16" t="s">
        <v>784</v>
      </c>
      <c r="I16" t="s">
        <v>130</v>
      </c>
      <c r="J16">
        <v>2026</v>
      </c>
      <c r="K16">
        <v>5</v>
      </c>
      <c r="L16" t="s">
        <v>95</v>
      </c>
      <c r="M16">
        <v>2798.3</v>
      </c>
      <c r="N16">
        <v>1</v>
      </c>
      <c r="O16">
        <v>2798.3</v>
      </c>
      <c r="P16" t="s">
        <v>2255</v>
      </c>
      <c r="Q16">
        <v>1</v>
      </c>
    </row>
    <row r="17" spans="1:17">
      <c r="A17" t="s">
        <v>879</v>
      </c>
      <c r="B17" t="s">
        <v>440</v>
      </c>
      <c r="C17" t="s">
        <v>133</v>
      </c>
      <c r="D17" t="s">
        <v>2254</v>
      </c>
      <c r="E17" t="s">
        <v>92</v>
      </c>
      <c r="F17">
        <v>40700</v>
      </c>
      <c r="G17" t="s">
        <v>784</v>
      </c>
      <c r="I17" t="s">
        <v>203</v>
      </c>
      <c r="J17">
        <v>2026</v>
      </c>
      <c r="K17">
        <v>5</v>
      </c>
      <c r="L17" t="s">
        <v>95</v>
      </c>
      <c r="M17">
        <v>4261.92</v>
      </c>
      <c r="N17">
        <v>1</v>
      </c>
      <c r="O17">
        <v>4261.92</v>
      </c>
      <c r="P17" t="s">
        <v>2255</v>
      </c>
      <c r="Q17">
        <v>1</v>
      </c>
    </row>
    <row r="18" spans="1:17">
      <c r="A18" t="s">
        <v>879</v>
      </c>
      <c r="B18" t="s">
        <v>440</v>
      </c>
      <c r="C18" t="s">
        <v>133</v>
      </c>
      <c r="D18" t="s">
        <v>2254</v>
      </c>
      <c r="E18" t="s">
        <v>92</v>
      </c>
      <c r="F18">
        <v>40700</v>
      </c>
      <c r="G18" t="s">
        <v>784</v>
      </c>
      <c r="I18" t="s">
        <v>638</v>
      </c>
      <c r="J18">
        <v>2026</v>
      </c>
      <c r="K18">
        <v>5</v>
      </c>
      <c r="L18" t="s">
        <v>95</v>
      </c>
      <c r="M18">
        <v>233.81</v>
      </c>
      <c r="N18">
        <v>1</v>
      </c>
      <c r="O18">
        <v>233.81</v>
      </c>
      <c r="P18" t="s">
        <v>2255</v>
      </c>
      <c r="Q18">
        <v>1</v>
      </c>
    </row>
    <row r="19" spans="1:17">
      <c r="A19" t="s">
        <v>879</v>
      </c>
      <c r="B19" t="s">
        <v>440</v>
      </c>
      <c r="C19" t="s">
        <v>133</v>
      </c>
      <c r="D19" t="s">
        <v>2254</v>
      </c>
      <c r="E19" t="s">
        <v>92</v>
      </c>
      <c r="F19">
        <v>40700</v>
      </c>
      <c r="G19" t="s">
        <v>784</v>
      </c>
      <c r="I19" t="s">
        <v>204</v>
      </c>
      <c r="J19">
        <v>2026</v>
      </c>
      <c r="K19">
        <v>5</v>
      </c>
      <c r="L19" t="s">
        <v>95</v>
      </c>
      <c r="M19">
        <v>3138.75</v>
      </c>
      <c r="N19">
        <v>1</v>
      </c>
      <c r="O19">
        <v>3138.75</v>
      </c>
      <c r="P19" t="s">
        <v>2255</v>
      </c>
    </row>
    <row r="20" spans="1:17">
      <c r="A20" t="s">
        <v>879</v>
      </c>
      <c r="B20" t="s">
        <v>440</v>
      </c>
      <c r="C20" t="s">
        <v>133</v>
      </c>
      <c r="D20" t="s">
        <v>2254</v>
      </c>
      <c r="E20" t="s">
        <v>92</v>
      </c>
      <c r="F20">
        <v>40700</v>
      </c>
      <c r="G20" t="s">
        <v>784</v>
      </c>
      <c r="I20" t="s">
        <v>260</v>
      </c>
      <c r="J20">
        <v>2026</v>
      </c>
      <c r="K20">
        <v>5</v>
      </c>
      <c r="L20" t="s">
        <v>95</v>
      </c>
      <c r="M20">
        <v>310.82</v>
      </c>
      <c r="N20">
        <v>1</v>
      </c>
      <c r="O20">
        <v>310.82</v>
      </c>
      <c r="P20" t="s">
        <v>2255</v>
      </c>
    </row>
    <row r="21" spans="1:17">
      <c r="A21" t="s">
        <v>879</v>
      </c>
      <c r="B21" t="s">
        <v>440</v>
      </c>
      <c r="C21" t="s">
        <v>133</v>
      </c>
      <c r="D21" t="s">
        <v>2254</v>
      </c>
      <c r="E21" t="s">
        <v>106</v>
      </c>
      <c r="F21">
        <v>40700</v>
      </c>
      <c r="G21" t="s">
        <v>784</v>
      </c>
      <c r="I21" t="s">
        <v>118</v>
      </c>
      <c r="J21">
        <v>2026</v>
      </c>
      <c r="K21">
        <v>5</v>
      </c>
      <c r="L21" t="s">
        <v>95</v>
      </c>
      <c r="M21">
        <v>1043.01</v>
      </c>
      <c r="N21">
        <v>1</v>
      </c>
      <c r="O21">
        <v>1043.01</v>
      </c>
      <c r="P21" t="s">
        <v>2255</v>
      </c>
    </row>
    <row r="22" spans="1:17">
      <c r="A22" t="s">
        <v>2295</v>
      </c>
      <c r="B22" t="s">
        <v>442</v>
      </c>
      <c r="C22" t="s">
        <v>443</v>
      </c>
      <c r="D22" t="s">
        <v>2254</v>
      </c>
      <c r="E22" t="s">
        <v>103</v>
      </c>
      <c r="F22">
        <v>40700</v>
      </c>
      <c r="G22" t="s">
        <v>784</v>
      </c>
      <c r="I22" t="s">
        <v>130</v>
      </c>
      <c r="J22">
        <v>2026</v>
      </c>
      <c r="K22">
        <v>5</v>
      </c>
      <c r="L22" t="s">
        <v>95</v>
      </c>
      <c r="M22">
        <v>163.56</v>
      </c>
      <c r="N22">
        <v>1</v>
      </c>
      <c r="O22">
        <v>163.56</v>
      </c>
      <c r="P22" t="s">
        <v>2255</v>
      </c>
      <c r="Q22">
        <v>1</v>
      </c>
    </row>
    <row r="23" spans="1:17">
      <c r="A23" t="s">
        <v>2295</v>
      </c>
      <c r="B23" t="s">
        <v>442</v>
      </c>
      <c r="C23" t="s">
        <v>443</v>
      </c>
      <c r="D23" t="s">
        <v>2254</v>
      </c>
      <c r="E23" t="s">
        <v>92</v>
      </c>
      <c r="F23">
        <v>40700</v>
      </c>
      <c r="G23" t="s">
        <v>784</v>
      </c>
      <c r="I23" t="s">
        <v>260</v>
      </c>
      <c r="J23">
        <v>2026</v>
      </c>
      <c r="K23">
        <v>5</v>
      </c>
      <c r="L23" t="s">
        <v>95</v>
      </c>
      <c r="M23">
        <v>1336.2438</v>
      </c>
      <c r="N23">
        <v>1</v>
      </c>
      <c r="O23">
        <v>1336.2438</v>
      </c>
      <c r="P23" t="s">
        <v>2255</v>
      </c>
    </row>
    <row r="24" spans="1:17">
      <c r="A24" t="s">
        <v>2295</v>
      </c>
      <c r="B24" t="s">
        <v>442</v>
      </c>
      <c r="C24" t="s">
        <v>443</v>
      </c>
      <c r="D24" t="s">
        <v>2254</v>
      </c>
      <c r="E24" t="s">
        <v>106</v>
      </c>
      <c r="F24">
        <v>40700</v>
      </c>
      <c r="G24" t="s">
        <v>784</v>
      </c>
      <c r="I24" t="s">
        <v>118</v>
      </c>
      <c r="J24">
        <v>2026</v>
      </c>
      <c r="K24">
        <v>5</v>
      </c>
      <c r="L24" t="s">
        <v>95</v>
      </c>
      <c r="M24">
        <v>1781.6728000000001</v>
      </c>
      <c r="N24">
        <v>1</v>
      </c>
      <c r="O24">
        <v>1781.6728000000001</v>
      </c>
      <c r="P24" t="s">
        <v>2255</v>
      </c>
    </row>
    <row r="25" spans="1:17">
      <c r="A25" t="s">
        <v>2295</v>
      </c>
      <c r="B25" t="s">
        <v>442</v>
      </c>
      <c r="C25" t="s">
        <v>443</v>
      </c>
      <c r="D25" t="s">
        <v>2254</v>
      </c>
      <c r="E25" t="s">
        <v>106</v>
      </c>
      <c r="F25">
        <v>40700</v>
      </c>
      <c r="G25" t="s">
        <v>784</v>
      </c>
      <c r="I25" t="s">
        <v>163</v>
      </c>
      <c r="J25">
        <v>2026</v>
      </c>
      <c r="K25">
        <v>5</v>
      </c>
      <c r="L25" t="s">
        <v>95</v>
      </c>
      <c r="M25">
        <v>2004.3504</v>
      </c>
      <c r="N25">
        <v>1</v>
      </c>
      <c r="O25">
        <v>2004.3504</v>
      </c>
      <c r="P25" t="s">
        <v>2255</v>
      </c>
    </row>
    <row r="26" spans="1:17">
      <c r="A26" t="s">
        <v>2621</v>
      </c>
      <c r="B26" t="s">
        <v>1774</v>
      </c>
      <c r="C26" t="s">
        <v>370</v>
      </c>
      <c r="D26" t="s">
        <v>2254</v>
      </c>
      <c r="E26" t="s">
        <v>92</v>
      </c>
      <c r="F26">
        <v>40700</v>
      </c>
      <c r="G26" t="s">
        <v>784</v>
      </c>
      <c r="I26" t="s">
        <v>260</v>
      </c>
      <c r="J26">
        <v>2026</v>
      </c>
      <c r="K26">
        <v>5</v>
      </c>
      <c r="L26" t="s">
        <v>95</v>
      </c>
      <c r="M26">
        <v>353.25</v>
      </c>
      <c r="N26">
        <v>1</v>
      </c>
      <c r="O26">
        <v>353.25</v>
      </c>
      <c r="P26" t="s">
        <v>2255</v>
      </c>
    </row>
    <row r="27" spans="1:17">
      <c r="A27" t="s">
        <v>2621</v>
      </c>
      <c r="B27" t="s">
        <v>1774</v>
      </c>
      <c r="C27" t="s">
        <v>370</v>
      </c>
      <c r="D27" t="s">
        <v>2254</v>
      </c>
      <c r="E27" t="s">
        <v>106</v>
      </c>
      <c r="F27">
        <v>40700</v>
      </c>
      <c r="G27" t="s">
        <v>784</v>
      </c>
      <c r="I27" t="s">
        <v>2198</v>
      </c>
      <c r="J27">
        <v>2026</v>
      </c>
      <c r="K27">
        <v>5</v>
      </c>
      <c r="L27" t="s">
        <v>95</v>
      </c>
      <c r="M27">
        <v>5687.43</v>
      </c>
      <c r="N27">
        <v>1</v>
      </c>
      <c r="O27">
        <v>5687.43</v>
      </c>
      <c r="P27" t="s">
        <v>2255</v>
      </c>
    </row>
    <row r="28" spans="1:17">
      <c r="A28" t="s">
        <v>2438</v>
      </c>
      <c r="B28" t="s">
        <v>447</v>
      </c>
      <c r="C28" t="s">
        <v>296</v>
      </c>
      <c r="D28" t="s">
        <v>2254</v>
      </c>
      <c r="E28" t="s">
        <v>92</v>
      </c>
      <c r="F28">
        <v>40700</v>
      </c>
      <c r="G28" t="s">
        <v>784</v>
      </c>
      <c r="I28" t="s">
        <v>2207</v>
      </c>
      <c r="J28">
        <v>2026</v>
      </c>
      <c r="K28">
        <v>5</v>
      </c>
      <c r="L28" t="s">
        <v>95</v>
      </c>
      <c r="M28">
        <v>198</v>
      </c>
      <c r="N28">
        <v>1</v>
      </c>
      <c r="O28">
        <v>198</v>
      </c>
      <c r="P28" t="s">
        <v>2255</v>
      </c>
    </row>
    <row r="29" spans="1:17">
      <c r="A29" t="s">
        <v>2438</v>
      </c>
      <c r="B29" t="s">
        <v>447</v>
      </c>
      <c r="C29" t="s">
        <v>296</v>
      </c>
      <c r="D29" t="s">
        <v>2254</v>
      </c>
      <c r="E29" t="s">
        <v>103</v>
      </c>
      <c r="F29">
        <v>40700</v>
      </c>
      <c r="G29" t="s">
        <v>784</v>
      </c>
      <c r="I29" t="s">
        <v>130</v>
      </c>
      <c r="J29">
        <v>2026</v>
      </c>
      <c r="K29">
        <v>5</v>
      </c>
      <c r="L29" t="s">
        <v>95</v>
      </c>
      <c r="M29">
        <v>2834.28</v>
      </c>
      <c r="N29">
        <v>1</v>
      </c>
      <c r="O29">
        <v>2834.28</v>
      </c>
      <c r="P29" t="s">
        <v>2255</v>
      </c>
      <c r="Q29">
        <v>1</v>
      </c>
    </row>
    <row r="30" spans="1:17">
      <c r="A30" t="s">
        <v>2438</v>
      </c>
      <c r="B30" t="s">
        <v>447</v>
      </c>
      <c r="C30" t="s">
        <v>296</v>
      </c>
      <c r="D30" t="s">
        <v>2254</v>
      </c>
      <c r="E30" t="s">
        <v>92</v>
      </c>
      <c r="F30">
        <v>40700</v>
      </c>
      <c r="G30" t="s">
        <v>784</v>
      </c>
      <c r="I30" t="s">
        <v>196</v>
      </c>
      <c r="J30">
        <v>2026</v>
      </c>
      <c r="K30">
        <v>5</v>
      </c>
      <c r="L30" t="s">
        <v>95</v>
      </c>
      <c r="M30">
        <v>2201.98</v>
      </c>
      <c r="N30">
        <v>1</v>
      </c>
      <c r="O30">
        <v>2201.98</v>
      </c>
      <c r="P30" t="s">
        <v>2255</v>
      </c>
    </row>
    <row r="31" spans="1:17">
      <c r="A31" t="s">
        <v>2438</v>
      </c>
      <c r="B31" t="s">
        <v>447</v>
      </c>
      <c r="C31" t="s">
        <v>296</v>
      </c>
      <c r="D31" t="s">
        <v>2254</v>
      </c>
      <c r="E31" t="s">
        <v>92</v>
      </c>
      <c r="F31">
        <v>40700</v>
      </c>
      <c r="G31" t="s">
        <v>784</v>
      </c>
      <c r="I31" t="s">
        <v>260</v>
      </c>
      <c r="J31">
        <v>2026</v>
      </c>
      <c r="K31">
        <v>5</v>
      </c>
      <c r="L31" t="s">
        <v>95</v>
      </c>
      <c r="M31">
        <v>353.25</v>
      </c>
      <c r="N31">
        <v>1</v>
      </c>
      <c r="O31">
        <v>353.25</v>
      </c>
      <c r="P31" t="s">
        <v>2255</v>
      </c>
    </row>
    <row r="32" spans="1:17">
      <c r="A32" t="s">
        <v>2438</v>
      </c>
      <c r="B32" t="s">
        <v>447</v>
      </c>
      <c r="C32" t="s">
        <v>296</v>
      </c>
      <c r="D32" t="s">
        <v>2254</v>
      </c>
      <c r="E32" t="s">
        <v>106</v>
      </c>
      <c r="F32">
        <v>40700</v>
      </c>
      <c r="G32" t="s">
        <v>784</v>
      </c>
      <c r="I32" t="s">
        <v>118</v>
      </c>
      <c r="J32">
        <v>2026</v>
      </c>
      <c r="K32">
        <v>5</v>
      </c>
      <c r="L32" t="s">
        <v>95</v>
      </c>
      <c r="M32">
        <v>7942.06</v>
      </c>
      <c r="N32">
        <v>1</v>
      </c>
      <c r="O32">
        <v>7942.06</v>
      </c>
      <c r="P32" t="s">
        <v>2255</v>
      </c>
    </row>
    <row r="33" spans="1:17">
      <c r="A33" t="s">
        <v>879</v>
      </c>
      <c r="B33" t="s">
        <v>452</v>
      </c>
      <c r="C33" t="s">
        <v>133</v>
      </c>
      <c r="D33" t="s">
        <v>2254</v>
      </c>
      <c r="E33" t="s">
        <v>103</v>
      </c>
      <c r="F33">
        <v>40700</v>
      </c>
      <c r="G33" t="s">
        <v>784</v>
      </c>
      <c r="I33" t="s">
        <v>130</v>
      </c>
      <c r="J33">
        <v>2026</v>
      </c>
      <c r="K33">
        <v>5</v>
      </c>
      <c r="L33" t="s">
        <v>95</v>
      </c>
      <c r="M33">
        <v>2039.73</v>
      </c>
      <c r="N33">
        <v>1</v>
      </c>
      <c r="O33">
        <v>2039.73</v>
      </c>
      <c r="P33" t="s">
        <v>2255</v>
      </c>
      <c r="Q33">
        <v>1</v>
      </c>
    </row>
    <row r="34" spans="1:17">
      <c r="A34" t="s">
        <v>879</v>
      </c>
      <c r="B34" t="s">
        <v>452</v>
      </c>
      <c r="C34" t="s">
        <v>133</v>
      </c>
      <c r="D34" t="s">
        <v>2254</v>
      </c>
      <c r="E34" t="s">
        <v>92</v>
      </c>
      <c r="F34">
        <v>40700</v>
      </c>
      <c r="G34" t="s">
        <v>784</v>
      </c>
      <c r="I34" t="s">
        <v>203</v>
      </c>
      <c r="J34">
        <v>2026</v>
      </c>
      <c r="K34">
        <v>5</v>
      </c>
      <c r="L34" t="s">
        <v>95</v>
      </c>
      <c r="M34">
        <v>532.74</v>
      </c>
      <c r="N34">
        <v>1</v>
      </c>
      <c r="O34">
        <v>532.74</v>
      </c>
      <c r="P34" t="s">
        <v>2255</v>
      </c>
      <c r="Q34">
        <v>1</v>
      </c>
    </row>
    <row r="35" spans="1:17">
      <c r="A35" t="s">
        <v>879</v>
      </c>
      <c r="B35" t="s">
        <v>452</v>
      </c>
      <c r="C35" t="s">
        <v>133</v>
      </c>
      <c r="D35" t="s">
        <v>2254</v>
      </c>
      <c r="E35" t="s">
        <v>92</v>
      </c>
      <c r="F35">
        <v>40700</v>
      </c>
      <c r="G35" t="s">
        <v>784</v>
      </c>
      <c r="I35" t="s">
        <v>256</v>
      </c>
      <c r="J35">
        <v>2026</v>
      </c>
      <c r="K35">
        <v>5</v>
      </c>
      <c r="L35" t="s">
        <v>95</v>
      </c>
      <c r="M35">
        <v>510.72</v>
      </c>
      <c r="N35">
        <v>1</v>
      </c>
      <c r="O35">
        <v>510.72</v>
      </c>
      <c r="P35" t="s">
        <v>2255</v>
      </c>
      <c r="Q35">
        <v>1</v>
      </c>
    </row>
    <row r="36" spans="1:17">
      <c r="A36" t="s">
        <v>879</v>
      </c>
      <c r="B36" t="s">
        <v>452</v>
      </c>
      <c r="C36" t="s">
        <v>133</v>
      </c>
      <c r="D36" t="s">
        <v>2254</v>
      </c>
      <c r="E36" t="s">
        <v>92</v>
      </c>
      <c r="F36">
        <v>40700</v>
      </c>
      <c r="G36" t="s">
        <v>784</v>
      </c>
      <c r="I36" t="s">
        <v>204</v>
      </c>
      <c r="J36">
        <v>2026</v>
      </c>
      <c r="K36">
        <v>5</v>
      </c>
      <c r="L36" t="s">
        <v>95</v>
      </c>
      <c r="M36">
        <v>376.65</v>
      </c>
      <c r="N36">
        <v>1</v>
      </c>
      <c r="O36">
        <v>376.65</v>
      </c>
      <c r="P36" t="s">
        <v>2255</v>
      </c>
    </row>
    <row r="37" spans="1:17">
      <c r="A37" t="s">
        <v>879</v>
      </c>
      <c r="B37" t="s">
        <v>452</v>
      </c>
      <c r="C37" t="s">
        <v>133</v>
      </c>
      <c r="D37" t="s">
        <v>2254</v>
      </c>
      <c r="E37" t="s">
        <v>92</v>
      </c>
      <c r="F37">
        <v>40700</v>
      </c>
      <c r="G37" t="s">
        <v>784</v>
      </c>
      <c r="I37" t="s">
        <v>257</v>
      </c>
      <c r="J37">
        <v>2026</v>
      </c>
      <c r="K37">
        <v>5</v>
      </c>
      <c r="L37" t="s">
        <v>95</v>
      </c>
      <c r="M37">
        <v>451.95</v>
      </c>
      <c r="N37">
        <v>1</v>
      </c>
      <c r="O37">
        <v>451.95</v>
      </c>
      <c r="P37" t="s">
        <v>2255</v>
      </c>
    </row>
    <row r="38" spans="1:17">
      <c r="A38" t="s">
        <v>879</v>
      </c>
      <c r="B38" t="s">
        <v>452</v>
      </c>
      <c r="C38" t="s">
        <v>133</v>
      </c>
      <c r="D38" t="s">
        <v>2254</v>
      </c>
      <c r="E38" t="s">
        <v>92</v>
      </c>
      <c r="F38">
        <v>40700</v>
      </c>
      <c r="G38" t="s">
        <v>784</v>
      </c>
      <c r="I38" t="s">
        <v>260</v>
      </c>
      <c r="J38">
        <v>2026</v>
      </c>
      <c r="K38">
        <v>5</v>
      </c>
      <c r="L38" t="s">
        <v>95</v>
      </c>
      <c r="M38">
        <v>310.82</v>
      </c>
      <c r="N38">
        <v>1</v>
      </c>
      <c r="O38">
        <v>310.82</v>
      </c>
      <c r="P38" t="s">
        <v>2255</v>
      </c>
    </row>
    <row r="39" spans="1:17">
      <c r="A39" t="s">
        <v>879</v>
      </c>
      <c r="B39" t="s">
        <v>452</v>
      </c>
      <c r="C39" t="s">
        <v>133</v>
      </c>
      <c r="D39" t="s">
        <v>2254</v>
      </c>
      <c r="E39" t="s">
        <v>106</v>
      </c>
      <c r="F39">
        <v>40700</v>
      </c>
      <c r="G39" t="s">
        <v>784</v>
      </c>
      <c r="I39" t="s">
        <v>118</v>
      </c>
      <c r="J39">
        <v>2026</v>
      </c>
      <c r="K39">
        <v>5</v>
      </c>
      <c r="L39" t="s">
        <v>95</v>
      </c>
      <c r="M39">
        <v>579.45000000000005</v>
      </c>
      <c r="N39">
        <v>1</v>
      </c>
      <c r="O39">
        <v>579.45000000000005</v>
      </c>
      <c r="P39" t="s">
        <v>2255</v>
      </c>
    </row>
    <row r="40" spans="1:17">
      <c r="A40" t="s">
        <v>879</v>
      </c>
      <c r="B40" t="s">
        <v>452</v>
      </c>
      <c r="C40" t="s">
        <v>133</v>
      </c>
      <c r="D40" t="s">
        <v>2254</v>
      </c>
      <c r="E40" t="s">
        <v>106</v>
      </c>
      <c r="F40">
        <v>40700</v>
      </c>
      <c r="G40" t="s">
        <v>784</v>
      </c>
      <c r="I40" t="s">
        <v>163</v>
      </c>
      <c r="J40">
        <v>2026</v>
      </c>
      <c r="K40">
        <v>5</v>
      </c>
      <c r="L40" t="s">
        <v>95</v>
      </c>
      <c r="M40">
        <v>2085.84</v>
      </c>
      <c r="N40">
        <v>1</v>
      </c>
      <c r="O40">
        <v>2085.84</v>
      </c>
      <c r="P40" t="s">
        <v>2255</v>
      </c>
    </row>
    <row r="41" spans="1:17">
      <c r="A41" t="s">
        <v>2438</v>
      </c>
      <c r="B41" t="s">
        <v>351</v>
      </c>
      <c r="C41" t="s">
        <v>296</v>
      </c>
      <c r="D41" t="s">
        <v>2254</v>
      </c>
      <c r="E41" t="s">
        <v>92</v>
      </c>
      <c r="F41">
        <v>40700</v>
      </c>
      <c r="G41" t="s">
        <v>784</v>
      </c>
      <c r="I41" t="s">
        <v>2207</v>
      </c>
      <c r="J41">
        <v>2026</v>
      </c>
      <c r="K41">
        <v>5</v>
      </c>
      <c r="L41" t="s">
        <v>95</v>
      </c>
      <c r="M41">
        <v>45</v>
      </c>
      <c r="N41">
        <v>1</v>
      </c>
      <c r="O41">
        <v>45</v>
      </c>
      <c r="P41" t="s">
        <v>2255</v>
      </c>
    </row>
    <row r="42" spans="1:17">
      <c r="A42" t="s">
        <v>2438</v>
      </c>
      <c r="B42" t="s">
        <v>351</v>
      </c>
      <c r="C42" t="s">
        <v>296</v>
      </c>
      <c r="D42" t="s">
        <v>2254</v>
      </c>
      <c r="E42" t="s">
        <v>103</v>
      </c>
      <c r="F42">
        <v>40700</v>
      </c>
      <c r="G42" t="s">
        <v>784</v>
      </c>
      <c r="I42" t="s">
        <v>130</v>
      </c>
      <c r="J42">
        <v>2026</v>
      </c>
      <c r="K42">
        <v>5</v>
      </c>
      <c r="L42" t="s">
        <v>95</v>
      </c>
      <c r="M42">
        <v>480.33</v>
      </c>
      <c r="N42">
        <v>1</v>
      </c>
      <c r="O42">
        <v>480.33</v>
      </c>
      <c r="P42" t="s">
        <v>2255</v>
      </c>
      <c r="Q42">
        <v>1</v>
      </c>
    </row>
    <row r="43" spans="1:17">
      <c r="A43" t="s">
        <v>2438</v>
      </c>
      <c r="B43" t="s">
        <v>351</v>
      </c>
      <c r="C43" t="s">
        <v>296</v>
      </c>
      <c r="D43" t="s">
        <v>2254</v>
      </c>
      <c r="E43" t="s">
        <v>92</v>
      </c>
      <c r="F43">
        <v>40700</v>
      </c>
      <c r="G43" t="s">
        <v>784</v>
      </c>
      <c r="I43" t="s">
        <v>196</v>
      </c>
      <c r="J43">
        <v>2026</v>
      </c>
      <c r="K43">
        <v>5</v>
      </c>
      <c r="L43" t="s">
        <v>95</v>
      </c>
      <c r="M43">
        <v>525.45000000000005</v>
      </c>
      <c r="N43">
        <v>1</v>
      </c>
      <c r="O43">
        <v>525.45000000000005</v>
      </c>
      <c r="P43" t="s">
        <v>2255</v>
      </c>
    </row>
    <row r="44" spans="1:17">
      <c r="A44" t="s">
        <v>2438</v>
      </c>
      <c r="B44" t="s">
        <v>351</v>
      </c>
      <c r="C44" t="s">
        <v>296</v>
      </c>
      <c r="D44" t="s">
        <v>2254</v>
      </c>
      <c r="E44" t="s">
        <v>92</v>
      </c>
      <c r="F44">
        <v>40700</v>
      </c>
      <c r="G44" t="s">
        <v>784</v>
      </c>
      <c r="I44" t="s">
        <v>260</v>
      </c>
      <c r="J44">
        <v>2026</v>
      </c>
      <c r="K44">
        <v>5</v>
      </c>
      <c r="L44" t="s">
        <v>95</v>
      </c>
      <c r="M44">
        <v>370.92</v>
      </c>
      <c r="N44">
        <v>1</v>
      </c>
      <c r="O44">
        <v>370.92</v>
      </c>
      <c r="P44" t="s">
        <v>2255</v>
      </c>
    </row>
    <row r="45" spans="1:17">
      <c r="A45" t="s">
        <v>2438</v>
      </c>
      <c r="B45" t="s">
        <v>351</v>
      </c>
      <c r="C45" t="s">
        <v>296</v>
      </c>
      <c r="D45" t="s">
        <v>2254</v>
      </c>
      <c r="E45" t="s">
        <v>92</v>
      </c>
      <c r="F45">
        <v>40700</v>
      </c>
      <c r="G45" t="s">
        <v>784</v>
      </c>
      <c r="I45" t="s">
        <v>197</v>
      </c>
      <c r="J45">
        <v>2026</v>
      </c>
      <c r="K45">
        <v>5</v>
      </c>
      <c r="L45" t="s">
        <v>95</v>
      </c>
      <c r="M45">
        <v>1112.75</v>
      </c>
      <c r="N45">
        <v>1</v>
      </c>
      <c r="O45">
        <v>1112.75</v>
      </c>
      <c r="P45" t="s">
        <v>2255</v>
      </c>
    </row>
    <row r="46" spans="1:17">
      <c r="A46" t="s">
        <v>2438</v>
      </c>
      <c r="B46" t="s">
        <v>351</v>
      </c>
      <c r="C46" t="s">
        <v>296</v>
      </c>
      <c r="D46" t="s">
        <v>2254</v>
      </c>
      <c r="E46" t="s">
        <v>106</v>
      </c>
      <c r="F46">
        <v>40700</v>
      </c>
      <c r="G46" t="s">
        <v>784</v>
      </c>
      <c r="I46" t="s">
        <v>118</v>
      </c>
      <c r="J46">
        <v>2026</v>
      </c>
      <c r="K46">
        <v>5</v>
      </c>
      <c r="L46" t="s">
        <v>95</v>
      </c>
      <c r="M46">
        <v>2349.1999999999998</v>
      </c>
      <c r="N46">
        <v>1</v>
      </c>
      <c r="O46">
        <v>2349.1999999999998</v>
      </c>
      <c r="P46" t="s">
        <v>2255</v>
      </c>
    </row>
    <row r="47" spans="1:17">
      <c r="A47" t="s">
        <v>2438</v>
      </c>
      <c r="B47" t="s">
        <v>295</v>
      </c>
      <c r="C47" t="s">
        <v>296</v>
      </c>
      <c r="D47" t="s">
        <v>2254</v>
      </c>
      <c r="E47" t="s">
        <v>92</v>
      </c>
      <c r="F47">
        <v>40700</v>
      </c>
      <c r="G47" t="s">
        <v>784</v>
      </c>
      <c r="I47" t="s">
        <v>2207</v>
      </c>
      <c r="J47">
        <v>2026</v>
      </c>
      <c r="K47">
        <v>5</v>
      </c>
      <c r="L47" t="s">
        <v>95</v>
      </c>
      <c r="M47">
        <v>36</v>
      </c>
      <c r="N47">
        <v>1</v>
      </c>
      <c r="O47">
        <v>36</v>
      </c>
      <c r="P47" t="s">
        <v>2255</v>
      </c>
    </row>
    <row r="48" spans="1:17">
      <c r="A48" t="s">
        <v>2438</v>
      </c>
      <c r="B48" t="s">
        <v>295</v>
      </c>
      <c r="C48" t="s">
        <v>296</v>
      </c>
      <c r="D48" t="s">
        <v>2254</v>
      </c>
      <c r="E48" t="s">
        <v>103</v>
      </c>
      <c r="F48">
        <v>40700</v>
      </c>
      <c r="G48" t="s">
        <v>784</v>
      </c>
      <c r="I48" t="s">
        <v>130</v>
      </c>
      <c r="J48">
        <v>2026</v>
      </c>
      <c r="K48">
        <v>5</v>
      </c>
      <c r="L48" t="s">
        <v>95</v>
      </c>
      <c r="M48">
        <v>228.24</v>
      </c>
      <c r="N48">
        <v>1</v>
      </c>
      <c r="O48">
        <v>228.24</v>
      </c>
      <c r="P48" t="s">
        <v>2255</v>
      </c>
      <c r="Q48">
        <v>1</v>
      </c>
    </row>
    <row r="49" spans="1:17">
      <c r="A49" t="s">
        <v>2438</v>
      </c>
      <c r="B49" t="s">
        <v>295</v>
      </c>
      <c r="C49" t="s">
        <v>296</v>
      </c>
      <c r="D49" t="s">
        <v>2254</v>
      </c>
      <c r="E49" t="s">
        <v>92</v>
      </c>
      <c r="F49">
        <v>40700</v>
      </c>
      <c r="G49" t="s">
        <v>784</v>
      </c>
      <c r="I49" t="s">
        <v>196</v>
      </c>
      <c r="J49">
        <v>2026</v>
      </c>
      <c r="K49">
        <v>5</v>
      </c>
      <c r="L49" t="s">
        <v>95</v>
      </c>
      <c r="M49">
        <v>420.36</v>
      </c>
      <c r="N49">
        <v>1</v>
      </c>
      <c r="O49">
        <v>420.36</v>
      </c>
      <c r="P49" t="s">
        <v>2255</v>
      </c>
    </row>
    <row r="50" spans="1:17">
      <c r="A50" t="s">
        <v>2438</v>
      </c>
      <c r="B50" t="s">
        <v>295</v>
      </c>
      <c r="C50" t="s">
        <v>296</v>
      </c>
      <c r="D50" t="s">
        <v>2254</v>
      </c>
      <c r="E50" t="s">
        <v>92</v>
      </c>
      <c r="F50">
        <v>40700</v>
      </c>
      <c r="G50" t="s">
        <v>784</v>
      </c>
      <c r="I50" t="s">
        <v>260</v>
      </c>
      <c r="J50">
        <v>2026</v>
      </c>
      <c r="K50">
        <v>5</v>
      </c>
      <c r="L50" t="s">
        <v>95</v>
      </c>
      <c r="M50">
        <v>370.92</v>
      </c>
      <c r="N50">
        <v>1</v>
      </c>
      <c r="O50">
        <v>370.92</v>
      </c>
      <c r="P50" t="s">
        <v>2255</v>
      </c>
    </row>
    <row r="51" spans="1:17">
      <c r="A51" t="s">
        <v>2438</v>
      </c>
      <c r="B51" t="s">
        <v>295</v>
      </c>
      <c r="C51" t="s">
        <v>296</v>
      </c>
      <c r="D51" t="s">
        <v>2254</v>
      </c>
      <c r="E51" t="s">
        <v>106</v>
      </c>
      <c r="F51">
        <v>40700</v>
      </c>
      <c r="G51" t="s">
        <v>784</v>
      </c>
      <c r="I51" t="s">
        <v>146</v>
      </c>
      <c r="J51">
        <v>2026</v>
      </c>
      <c r="K51">
        <v>5</v>
      </c>
      <c r="L51" t="s">
        <v>95</v>
      </c>
      <c r="M51">
        <v>3641.26</v>
      </c>
      <c r="N51">
        <v>1</v>
      </c>
      <c r="O51">
        <v>3641.26</v>
      </c>
      <c r="P51" t="s">
        <v>2255</v>
      </c>
    </row>
    <row r="52" spans="1:17">
      <c r="A52" t="s">
        <v>2295</v>
      </c>
      <c r="B52" t="s">
        <v>1876</v>
      </c>
      <c r="C52" t="s">
        <v>2256</v>
      </c>
      <c r="D52" t="s">
        <v>2254</v>
      </c>
      <c r="E52" t="s">
        <v>92</v>
      </c>
      <c r="F52">
        <v>40700</v>
      </c>
      <c r="G52" t="s">
        <v>784</v>
      </c>
      <c r="I52" t="s">
        <v>260</v>
      </c>
      <c r="J52">
        <v>2026</v>
      </c>
      <c r="K52">
        <v>5</v>
      </c>
      <c r="L52" t="s">
        <v>95</v>
      </c>
      <c r="M52">
        <v>310.82</v>
      </c>
      <c r="N52">
        <v>1</v>
      </c>
      <c r="O52">
        <v>310.82</v>
      </c>
      <c r="P52" t="s">
        <v>2255</v>
      </c>
    </row>
    <row r="53" spans="1:17">
      <c r="A53" t="s">
        <v>2295</v>
      </c>
      <c r="B53" t="s">
        <v>1876</v>
      </c>
      <c r="C53" t="s">
        <v>2256</v>
      </c>
      <c r="D53" t="s">
        <v>2254</v>
      </c>
      <c r="E53" t="s">
        <v>106</v>
      </c>
      <c r="F53">
        <v>40700</v>
      </c>
      <c r="G53" t="s">
        <v>784</v>
      </c>
      <c r="I53" t="s">
        <v>2198</v>
      </c>
      <c r="J53">
        <v>2026</v>
      </c>
      <c r="K53">
        <v>5</v>
      </c>
      <c r="L53" t="s">
        <v>95</v>
      </c>
      <c r="M53">
        <v>289.70999999999998</v>
      </c>
      <c r="N53">
        <v>1</v>
      </c>
      <c r="O53">
        <v>289.70999999999998</v>
      </c>
      <c r="P53" t="s">
        <v>2255</v>
      </c>
    </row>
    <row r="54" spans="1:17">
      <c r="A54" t="s">
        <v>2438</v>
      </c>
      <c r="B54" t="s">
        <v>487</v>
      </c>
      <c r="C54" t="s">
        <v>296</v>
      </c>
      <c r="D54" t="s">
        <v>2254</v>
      </c>
      <c r="E54" t="s">
        <v>92</v>
      </c>
      <c r="F54">
        <v>40700</v>
      </c>
      <c r="G54" t="s">
        <v>784</v>
      </c>
      <c r="I54" t="s">
        <v>2207</v>
      </c>
      <c r="J54">
        <v>2026</v>
      </c>
      <c r="K54">
        <v>5</v>
      </c>
      <c r="L54" t="s">
        <v>95</v>
      </c>
      <c r="M54">
        <v>36</v>
      </c>
      <c r="N54">
        <v>1</v>
      </c>
      <c r="O54">
        <v>36</v>
      </c>
      <c r="P54" t="s">
        <v>2255</v>
      </c>
    </row>
    <row r="55" spans="1:17">
      <c r="A55" t="s">
        <v>2438</v>
      </c>
      <c r="B55" t="s">
        <v>487</v>
      </c>
      <c r="C55" t="s">
        <v>296</v>
      </c>
      <c r="D55" t="s">
        <v>2254</v>
      </c>
      <c r="E55" t="s">
        <v>103</v>
      </c>
      <c r="F55">
        <v>40700</v>
      </c>
      <c r="G55" t="s">
        <v>784</v>
      </c>
      <c r="I55" t="s">
        <v>130</v>
      </c>
      <c r="J55">
        <v>2026</v>
      </c>
      <c r="K55">
        <v>5</v>
      </c>
      <c r="L55" t="s">
        <v>95</v>
      </c>
      <c r="M55">
        <v>254.76</v>
      </c>
      <c r="N55">
        <v>1</v>
      </c>
      <c r="O55">
        <v>254.76</v>
      </c>
      <c r="P55" t="s">
        <v>2255</v>
      </c>
      <c r="Q55">
        <v>1</v>
      </c>
    </row>
    <row r="56" spans="1:17">
      <c r="A56" t="s">
        <v>2438</v>
      </c>
      <c r="B56" t="s">
        <v>487</v>
      </c>
      <c r="C56" t="s">
        <v>296</v>
      </c>
      <c r="D56" t="s">
        <v>2254</v>
      </c>
      <c r="E56" t="s">
        <v>92</v>
      </c>
      <c r="F56">
        <v>40700</v>
      </c>
      <c r="G56" t="s">
        <v>784</v>
      </c>
      <c r="I56" t="s">
        <v>256</v>
      </c>
      <c r="J56">
        <v>2026</v>
      </c>
      <c r="K56">
        <v>5</v>
      </c>
      <c r="L56" t="s">
        <v>95</v>
      </c>
      <c r="M56">
        <v>466</v>
      </c>
      <c r="N56">
        <v>1</v>
      </c>
      <c r="O56">
        <v>466</v>
      </c>
      <c r="P56" t="s">
        <v>2255</v>
      </c>
      <c r="Q56">
        <v>1</v>
      </c>
    </row>
    <row r="57" spans="1:17">
      <c r="A57" t="s">
        <v>2438</v>
      </c>
      <c r="B57" t="s">
        <v>487</v>
      </c>
      <c r="C57" t="s">
        <v>296</v>
      </c>
      <c r="D57" t="s">
        <v>2254</v>
      </c>
      <c r="E57" t="s">
        <v>92</v>
      </c>
      <c r="F57">
        <v>40700</v>
      </c>
      <c r="G57" t="s">
        <v>784</v>
      </c>
      <c r="I57" t="s">
        <v>2208</v>
      </c>
      <c r="J57">
        <v>2026</v>
      </c>
      <c r="K57">
        <v>5</v>
      </c>
      <c r="L57" t="s">
        <v>95</v>
      </c>
      <c r="M57">
        <v>546</v>
      </c>
      <c r="N57">
        <v>1</v>
      </c>
      <c r="O57">
        <v>546</v>
      </c>
      <c r="P57" t="s">
        <v>2255</v>
      </c>
      <c r="Q57">
        <v>1</v>
      </c>
    </row>
    <row r="58" spans="1:17">
      <c r="A58" t="s">
        <v>2438</v>
      </c>
      <c r="B58" t="s">
        <v>487</v>
      </c>
      <c r="C58" t="s">
        <v>296</v>
      </c>
      <c r="D58" t="s">
        <v>2254</v>
      </c>
      <c r="E58" t="s">
        <v>92</v>
      </c>
      <c r="F58">
        <v>40700</v>
      </c>
      <c r="G58" t="s">
        <v>784</v>
      </c>
      <c r="I58" t="s">
        <v>257</v>
      </c>
      <c r="J58">
        <v>2026</v>
      </c>
      <c r="K58">
        <v>5</v>
      </c>
      <c r="L58" t="s">
        <v>95</v>
      </c>
      <c r="M58">
        <v>480</v>
      </c>
      <c r="N58">
        <v>1</v>
      </c>
      <c r="O58">
        <v>480</v>
      </c>
      <c r="P58" t="s">
        <v>2255</v>
      </c>
    </row>
    <row r="59" spans="1:17">
      <c r="A59" t="s">
        <v>2438</v>
      </c>
      <c r="B59" t="s">
        <v>487</v>
      </c>
      <c r="C59" t="s">
        <v>296</v>
      </c>
      <c r="D59" t="s">
        <v>2254</v>
      </c>
      <c r="E59" t="s">
        <v>92</v>
      </c>
      <c r="F59">
        <v>40700</v>
      </c>
      <c r="G59" t="s">
        <v>784</v>
      </c>
      <c r="I59" t="s">
        <v>260</v>
      </c>
      <c r="J59">
        <v>2026</v>
      </c>
      <c r="K59">
        <v>5</v>
      </c>
      <c r="L59" t="s">
        <v>95</v>
      </c>
      <c r="M59">
        <v>378.96</v>
      </c>
      <c r="N59">
        <v>1</v>
      </c>
      <c r="O59">
        <v>378.96</v>
      </c>
      <c r="P59" t="s">
        <v>2255</v>
      </c>
    </row>
    <row r="60" spans="1:17">
      <c r="A60" t="s">
        <v>2438</v>
      </c>
      <c r="B60" t="s">
        <v>487</v>
      </c>
      <c r="C60" t="s">
        <v>296</v>
      </c>
      <c r="D60" t="s">
        <v>2254</v>
      </c>
      <c r="E60" t="s">
        <v>106</v>
      </c>
      <c r="F60">
        <v>40700</v>
      </c>
      <c r="G60" t="s">
        <v>784</v>
      </c>
      <c r="I60" t="s">
        <v>2198</v>
      </c>
      <c r="J60">
        <v>2026</v>
      </c>
      <c r="K60">
        <v>5</v>
      </c>
      <c r="L60" t="s">
        <v>95</v>
      </c>
      <c r="M60">
        <v>3486.48</v>
      </c>
      <c r="N60">
        <v>1</v>
      </c>
      <c r="O60">
        <v>3486.48</v>
      </c>
      <c r="P60" t="s">
        <v>2255</v>
      </c>
    </row>
    <row r="61" spans="1:17">
      <c r="A61" t="s">
        <v>2295</v>
      </c>
      <c r="B61" t="s">
        <v>2257</v>
      </c>
      <c r="C61" t="s">
        <v>2253</v>
      </c>
      <c r="D61" t="s">
        <v>2254</v>
      </c>
      <c r="E61" t="s">
        <v>92</v>
      </c>
      <c r="F61">
        <v>40700</v>
      </c>
      <c r="G61" t="s">
        <v>784</v>
      </c>
      <c r="I61" t="s">
        <v>260</v>
      </c>
      <c r="J61">
        <v>2026</v>
      </c>
      <c r="K61">
        <v>5</v>
      </c>
      <c r="L61" t="s">
        <v>95</v>
      </c>
      <c r="M61">
        <v>1631.62</v>
      </c>
      <c r="N61">
        <v>1</v>
      </c>
      <c r="O61">
        <v>1631.62</v>
      </c>
      <c r="P61" t="s">
        <v>2255</v>
      </c>
    </row>
    <row r="62" spans="1:17">
      <c r="A62" t="s">
        <v>2295</v>
      </c>
      <c r="B62" t="s">
        <v>2257</v>
      </c>
      <c r="C62" t="s">
        <v>2253</v>
      </c>
      <c r="D62" t="s">
        <v>2254</v>
      </c>
      <c r="E62" t="s">
        <v>92</v>
      </c>
      <c r="F62">
        <v>40700</v>
      </c>
      <c r="G62" t="s">
        <v>784</v>
      </c>
      <c r="I62" t="s">
        <v>215</v>
      </c>
      <c r="J62">
        <v>2026</v>
      </c>
      <c r="K62">
        <v>5</v>
      </c>
      <c r="L62" t="s">
        <v>95</v>
      </c>
      <c r="M62">
        <v>1918.22</v>
      </c>
      <c r="N62">
        <v>1</v>
      </c>
      <c r="O62">
        <v>1918.22</v>
      </c>
      <c r="P62" t="s">
        <v>2255</v>
      </c>
    </row>
    <row r="63" spans="1:17">
      <c r="A63" t="s">
        <v>2295</v>
      </c>
      <c r="B63" t="s">
        <v>2257</v>
      </c>
      <c r="C63" t="s">
        <v>2253</v>
      </c>
      <c r="D63" t="s">
        <v>2254</v>
      </c>
      <c r="E63" t="s">
        <v>92</v>
      </c>
      <c r="F63">
        <v>40700</v>
      </c>
      <c r="G63" t="s">
        <v>784</v>
      </c>
      <c r="I63" t="s">
        <v>692</v>
      </c>
      <c r="J63">
        <v>2026</v>
      </c>
      <c r="K63">
        <v>5</v>
      </c>
      <c r="L63" t="s">
        <v>95</v>
      </c>
      <c r="M63">
        <v>3398.99</v>
      </c>
      <c r="N63">
        <v>1</v>
      </c>
      <c r="O63">
        <v>3398.99</v>
      </c>
      <c r="P63" t="s">
        <v>2255</v>
      </c>
    </row>
    <row r="64" spans="1:17">
      <c r="A64" t="s">
        <v>2295</v>
      </c>
      <c r="B64" t="s">
        <v>2257</v>
      </c>
      <c r="C64" t="s">
        <v>2253</v>
      </c>
      <c r="D64" t="s">
        <v>2254</v>
      </c>
      <c r="E64" t="s">
        <v>106</v>
      </c>
      <c r="F64">
        <v>40700</v>
      </c>
      <c r="G64" t="s">
        <v>784</v>
      </c>
      <c r="I64" t="s">
        <v>163</v>
      </c>
      <c r="J64">
        <v>2026</v>
      </c>
      <c r="K64">
        <v>5</v>
      </c>
      <c r="L64" t="s">
        <v>95</v>
      </c>
      <c r="M64">
        <v>2451.1799999999998</v>
      </c>
      <c r="N64">
        <v>1</v>
      </c>
      <c r="O64">
        <v>2451.1799999999998</v>
      </c>
      <c r="P64" t="s">
        <v>2255</v>
      </c>
    </row>
    <row r="65" spans="1:17">
      <c r="A65" t="s">
        <v>2438</v>
      </c>
      <c r="B65" t="s">
        <v>297</v>
      </c>
      <c r="C65" t="s">
        <v>296</v>
      </c>
      <c r="D65" t="s">
        <v>2254</v>
      </c>
      <c r="E65" t="s">
        <v>92</v>
      </c>
      <c r="F65">
        <v>40700</v>
      </c>
      <c r="G65" t="s">
        <v>784</v>
      </c>
      <c r="I65" t="s">
        <v>2207</v>
      </c>
      <c r="J65">
        <v>2026</v>
      </c>
      <c r="K65">
        <v>5</v>
      </c>
      <c r="L65" t="s">
        <v>95</v>
      </c>
      <c r="M65">
        <v>63</v>
      </c>
      <c r="N65">
        <v>1</v>
      </c>
      <c r="O65">
        <v>63</v>
      </c>
      <c r="P65" t="s">
        <v>2255</v>
      </c>
    </row>
    <row r="66" spans="1:17">
      <c r="A66" t="s">
        <v>2438</v>
      </c>
      <c r="B66" t="s">
        <v>297</v>
      </c>
      <c r="C66" t="s">
        <v>296</v>
      </c>
      <c r="D66" t="s">
        <v>2254</v>
      </c>
      <c r="E66" t="s">
        <v>103</v>
      </c>
      <c r="F66">
        <v>40700</v>
      </c>
      <c r="G66" t="s">
        <v>784</v>
      </c>
      <c r="I66" t="s">
        <v>130</v>
      </c>
      <c r="J66">
        <v>2026</v>
      </c>
      <c r="K66">
        <v>5</v>
      </c>
      <c r="L66" t="s">
        <v>95</v>
      </c>
      <c r="M66">
        <v>532.55999999999995</v>
      </c>
      <c r="N66">
        <v>1</v>
      </c>
      <c r="O66">
        <v>532.55999999999995</v>
      </c>
      <c r="P66" t="s">
        <v>2255</v>
      </c>
      <c r="Q66">
        <v>1</v>
      </c>
    </row>
    <row r="67" spans="1:17">
      <c r="A67" t="s">
        <v>2438</v>
      </c>
      <c r="B67" t="s">
        <v>297</v>
      </c>
      <c r="C67" t="s">
        <v>296</v>
      </c>
      <c r="D67" t="s">
        <v>2254</v>
      </c>
      <c r="E67" t="s">
        <v>92</v>
      </c>
      <c r="F67">
        <v>40700</v>
      </c>
      <c r="G67" t="s">
        <v>784</v>
      </c>
      <c r="I67" t="s">
        <v>196</v>
      </c>
      <c r="J67">
        <v>2026</v>
      </c>
      <c r="K67">
        <v>5</v>
      </c>
      <c r="L67" t="s">
        <v>95</v>
      </c>
      <c r="M67">
        <v>751.59</v>
      </c>
      <c r="N67">
        <v>1</v>
      </c>
      <c r="O67">
        <v>751.59</v>
      </c>
      <c r="P67" t="s">
        <v>2255</v>
      </c>
    </row>
    <row r="68" spans="1:17">
      <c r="A68" t="s">
        <v>2438</v>
      </c>
      <c r="B68" t="s">
        <v>297</v>
      </c>
      <c r="C68" t="s">
        <v>296</v>
      </c>
      <c r="D68" t="s">
        <v>2254</v>
      </c>
      <c r="E68" t="s">
        <v>92</v>
      </c>
      <c r="F68">
        <v>40700</v>
      </c>
      <c r="G68" t="s">
        <v>784</v>
      </c>
      <c r="I68" t="s">
        <v>260</v>
      </c>
      <c r="J68">
        <v>2026</v>
      </c>
      <c r="K68">
        <v>5</v>
      </c>
      <c r="L68" t="s">
        <v>95</v>
      </c>
      <c r="M68">
        <v>378.96</v>
      </c>
      <c r="N68">
        <v>1</v>
      </c>
      <c r="O68">
        <v>378.96</v>
      </c>
      <c r="P68" t="s">
        <v>2255</v>
      </c>
    </row>
    <row r="69" spans="1:17">
      <c r="A69" t="s">
        <v>2438</v>
      </c>
      <c r="B69" t="s">
        <v>297</v>
      </c>
      <c r="C69" t="s">
        <v>296</v>
      </c>
      <c r="D69" t="s">
        <v>2254</v>
      </c>
      <c r="E69" t="s">
        <v>106</v>
      </c>
      <c r="F69">
        <v>40700</v>
      </c>
      <c r="G69" t="s">
        <v>784</v>
      </c>
      <c r="I69" t="s">
        <v>118</v>
      </c>
      <c r="J69">
        <v>2026</v>
      </c>
      <c r="K69">
        <v>5</v>
      </c>
      <c r="L69" t="s">
        <v>95</v>
      </c>
      <c r="M69">
        <v>3720</v>
      </c>
      <c r="N69">
        <v>1</v>
      </c>
      <c r="O69">
        <v>3720</v>
      </c>
      <c r="P69" t="s">
        <v>2255</v>
      </c>
    </row>
    <row r="70" spans="1:17">
      <c r="A70" t="s">
        <v>2295</v>
      </c>
      <c r="B70" t="s">
        <v>1905</v>
      </c>
      <c r="C70" t="s">
        <v>1156</v>
      </c>
      <c r="D70" t="s">
        <v>2254</v>
      </c>
      <c r="E70" t="s">
        <v>92</v>
      </c>
      <c r="F70">
        <v>40900</v>
      </c>
      <c r="G70" t="s">
        <v>2442</v>
      </c>
      <c r="I70" t="s">
        <v>2213</v>
      </c>
      <c r="J70">
        <v>2026</v>
      </c>
      <c r="K70">
        <v>5</v>
      </c>
      <c r="L70" t="s">
        <v>95</v>
      </c>
      <c r="M70">
        <v>749.2</v>
      </c>
      <c r="N70">
        <v>1</v>
      </c>
      <c r="O70">
        <v>749.2</v>
      </c>
      <c r="P70" t="s">
        <v>2255</v>
      </c>
    </row>
    <row r="71" spans="1:17">
      <c r="A71" t="s">
        <v>2295</v>
      </c>
      <c r="B71" t="s">
        <v>507</v>
      </c>
      <c r="C71" t="s">
        <v>508</v>
      </c>
      <c r="D71" t="s">
        <v>2254</v>
      </c>
      <c r="E71" t="s">
        <v>103</v>
      </c>
      <c r="F71">
        <v>40700</v>
      </c>
      <c r="G71" t="s">
        <v>784</v>
      </c>
      <c r="I71" t="s">
        <v>130</v>
      </c>
      <c r="J71">
        <v>2026</v>
      </c>
      <c r="K71">
        <v>5</v>
      </c>
      <c r="L71" t="s">
        <v>95</v>
      </c>
      <c r="M71">
        <v>576.17999999999995</v>
      </c>
      <c r="N71">
        <v>1</v>
      </c>
      <c r="O71">
        <v>576.17999999999995</v>
      </c>
      <c r="P71" t="s">
        <v>2255</v>
      </c>
      <c r="Q71">
        <v>1</v>
      </c>
    </row>
    <row r="72" spans="1:17">
      <c r="A72" t="s">
        <v>2295</v>
      </c>
      <c r="B72" t="s">
        <v>507</v>
      </c>
      <c r="C72" t="s">
        <v>508</v>
      </c>
      <c r="D72" t="s">
        <v>2254</v>
      </c>
      <c r="E72" t="s">
        <v>92</v>
      </c>
      <c r="F72">
        <v>40700</v>
      </c>
      <c r="G72" t="s">
        <v>784</v>
      </c>
      <c r="I72" t="s">
        <v>2208</v>
      </c>
      <c r="J72">
        <v>2026</v>
      </c>
      <c r="K72">
        <v>5</v>
      </c>
      <c r="L72" t="s">
        <v>95</v>
      </c>
      <c r="M72">
        <v>1326.28</v>
      </c>
      <c r="N72">
        <v>1</v>
      </c>
      <c r="O72">
        <v>1326.28</v>
      </c>
      <c r="P72" t="s">
        <v>2255</v>
      </c>
      <c r="Q72">
        <v>1</v>
      </c>
    </row>
    <row r="73" spans="1:17">
      <c r="A73" t="s">
        <v>2295</v>
      </c>
      <c r="B73" t="s">
        <v>507</v>
      </c>
      <c r="C73" t="s">
        <v>508</v>
      </c>
      <c r="D73" t="s">
        <v>2254</v>
      </c>
      <c r="E73" t="s">
        <v>92</v>
      </c>
      <c r="F73">
        <v>40700</v>
      </c>
      <c r="G73" t="s">
        <v>784</v>
      </c>
      <c r="I73" t="s">
        <v>257</v>
      </c>
      <c r="J73">
        <v>2026</v>
      </c>
      <c r="K73">
        <v>5</v>
      </c>
      <c r="L73" t="s">
        <v>95</v>
      </c>
      <c r="M73">
        <v>823.6</v>
      </c>
      <c r="N73">
        <v>1</v>
      </c>
      <c r="O73">
        <v>823.6</v>
      </c>
      <c r="P73" t="s">
        <v>2255</v>
      </c>
    </row>
    <row r="74" spans="1:17">
      <c r="A74" t="s">
        <v>2295</v>
      </c>
      <c r="B74" t="s">
        <v>507</v>
      </c>
      <c r="C74" t="s">
        <v>508</v>
      </c>
      <c r="D74" t="s">
        <v>2254</v>
      </c>
      <c r="E74" t="s">
        <v>92</v>
      </c>
      <c r="F74">
        <v>40700</v>
      </c>
      <c r="G74" t="s">
        <v>784</v>
      </c>
      <c r="I74" t="s">
        <v>225</v>
      </c>
      <c r="J74">
        <v>2026</v>
      </c>
      <c r="K74">
        <v>5</v>
      </c>
      <c r="L74" t="s">
        <v>95</v>
      </c>
      <c r="M74">
        <v>205.9</v>
      </c>
      <c r="N74">
        <v>1</v>
      </c>
      <c r="O74">
        <v>205.9</v>
      </c>
      <c r="P74" t="s">
        <v>2255</v>
      </c>
    </row>
    <row r="75" spans="1:17">
      <c r="A75" t="s">
        <v>2295</v>
      </c>
      <c r="B75" t="s">
        <v>507</v>
      </c>
      <c r="C75" t="s">
        <v>508</v>
      </c>
      <c r="D75" t="s">
        <v>2254</v>
      </c>
      <c r="E75" t="s">
        <v>92</v>
      </c>
      <c r="F75">
        <v>40700</v>
      </c>
      <c r="G75" t="s">
        <v>784</v>
      </c>
      <c r="I75" t="s">
        <v>260</v>
      </c>
      <c r="J75">
        <v>2026</v>
      </c>
      <c r="K75">
        <v>5</v>
      </c>
      <c r="L75" t="s">
        <v>95</v>
      </c>
      <c r="M75">
        <v>1060.55</v>
      </c>
      <c r="N75">
        <v>1</v>
      </c>
      <c r="O75">
        <v>1060.55</v>
      </c>
      <c r="P75" t="s">
        <v>2255</v>
      </c>
    </row>
    <row r="76" spans="1:17">
      <c r="A76" t="s">
        <v>2295</v>
      </c>
      <c r="B76" t="s">
        <v>507</v>
      </c>
      <c r="C76" t="s">
        <v>508</v>
      </c>
      <c r="D76" t="s">
        <v>2254</v>
      </c>
      <c r="E76" t="s">
        <v>92</v>
      </c>
      <c r="F76">
        <v>40700</v>
      </c>
      <c r="G76" t="s">
        <v>784</v>
      </c>
      <c r="I76" t="s">
        <v>215</v>
      </c>
      <c r="J76">
        <v>2026</v>
      </c>
      <c r="K76">
        <v>5</v>
      </c>
      <c r="L76" t="s">
        <v>95</v>
      </c>
      <c r="M76">
        <v>4795.55</v>
      </c>
      <c r="N76">
        <v>1</v>
      </c>
      <c r="O76">
        <v>4795.55</v>
      </c>
      <c r="P76" t="s">
        <v>2255</v>
      </c>
    </row>
    <row r="77" spans="1:17">
      <c r="A77" t="s">
        <v>2295</v>
      </c>
      <c r="B77" t="s">
        <v>507</v>
      </c>
      <c r="C77" t="s">
        <v>508</v>
      </c>
      <c r="D77" t="s">
        <v>2254</v>
      </c>
      <c r="E77" t="s">
        <v>106</v>
      </c>
      <c r="F77">
        <v>40700</v>
      </c>
      <c r="G77" t="s">
        <v>784</v>
      </c>
      <c r="I77" t="s">
        <v>163</v>
      </c>
      <c r="J77">
        <v>2026</v>
      </c>
      <c r="K77">
        <v>5</v>
      </c>
      <c r="L77" t="s">
        <v>95</v>
      </c>
      <c r="M77">
        <v>2920.94</v>
      </c>
      <c r="N77">
        <v>1</v>
      </c>
      <c r="O77">
        <v>2920.94</v>
      </c>
      <c r="P77" t="s">
        <v>2255</v>
      </c>
    </row>
    <row r="78" spans="1:17">
      <c r="A78" t="s">
        <v>2295</v>
      </c>
      <c r="B78" t="s">
        <v>507</v>
      </c>
      <c r="C78" t="s">
        <v>508</v>
      </c>
      <c r="D78" t="s">
        <v>2254</v>
      </c>
      <c r="E78" t="s">
        <v>92</v>
      </c>
      <c r="F78">
        <v>40700</v>
      </c>
      <c r="G78" t="s">
        <v>784</v>
      </c>
      <c r="I78" t="s">
        <v>683</v>
      </c>
      <c r="J78">
        <v>2026</v>
      </c>
      <c r="K78">
        <v>5</v>
      </c>
      <c r="L78" t="s">
        <v>95</v>
      </c>
      <c r="M78">
        <v>331.56</v>
      </c>
      <c r="N78">
        <v>1</v>
      </c>
      <c r="O78">
        <v>331.56</v>
      </c>
      <c r="P78" t="s">
        <v>2255</v>
      </c>
      <c r="Q78">
        <v>1</v>
      </c>
    </row>
    <row r="79" spans="1:17">
      <c r="A79" t="s">
        <v>2438</v>
      </c>
      <c r="B79" t="s">
        <v>300</v>
      </c>
      <c r="C79" t="s">
        <v>296</v>
      </c>
      <c r="D79" t="s">
        <v>2254</v>
      </c>
      <c r="E79" t="s">
        <v>92</v>
      </c>
      <c r="F79">
        <v>40700</v>
      </c>
      <c r="G79" t="s">
        <v>784</v>
      </c>
      <c r="I79" t="s">
        <v>2207</v>
      </c>
      <c r="J79">
        <v>2026</v>
      </c>
      <c r="K79">
        <v>5</v>
      </c>
      <c r="L79" t="s">
        <v>95</v>
      </c>
      <c r="M79">
        <v>36</v>
      </c>
      <c r="N79">
        <v>1</v>
      </c>
      <c r="O79">
        <v>36</v>
      </c>
      <c r="P79" t="s">
        <v>2255</v>
      </c>
    </row>
    <row r="80" spans="1:17">
      <c r="A80" t="s">
        <v>2438</v>
      </c>
      <c r="B80" t="s">
        <v>300</v>
      </c>
      <c r="C80" t="s">
        <v>296</v>
      </c>
      <c r="D80" t="s">
        <v>2254</v>
      </c>
      <c r="E80" t="s">
        <v>103</v>
      </c>
      <c r="F80">
        <v>40700</v>
      </c>
      <c r="G80" t="s">
        <v>784</v>
      </c>
      <c r="I80" t="s">
        <v>130</v>
      </c>
      <c r="J80">
        <v>2026</v>
      </c>
      <c r="K80">
        <v>5</v>
      </c>
      <c r="L80" t="s">
        <v>95</v>
      </c>
      <c r="M80">
        <v>516.96</v>
      </c>
      <c r="N80">
        <v>1</v>
      </c>
      <c r="O80">
        <v>516.96</v>
      </c>
      <c r="P80" t="s">
        <v>2255</v>
      </c>
      <c r="Q80">
        <v>1</v>
      </c>
    </row>
    <row r="81" spans="1:17">
      <c r="A81" t="s">
        <v>2438</v>
      </c>
      <c r="B81" t="s">
        <v>300</v>
      </c>
      <c r="C81" t="s">
        <v>296</v>
      </c>
      <c r="D81" t="s">
        <v>2254</v>
      </c>
      <c r="E81" t="s">
        <v>92</v>
      </c>
      <c r="F81">
        <v>40700</v>
      </c>
      <c r="G81" t="s">
        <v>784</v>
      </c>
      <c r="I81" t="s">
        <v>256</v>
      </c>
      <c r="J81">
        <v>2026</v>
      </c>
      <c r="K81">
        <v>5</v>
      </c>
      <c r="L81" t="s">
        <v>95</v>
      </c>
      <c r="M81">
        <v>466</v>
      </c>
      <c r="N81">
        <v>1</v>
      </c>
      <c r="O81">
        <v>466</v>
      </c>
      <c r="P81" t="s">
        <v>2255</v>
      </c>
      <c r="Q81">
        <v>1</v>
      </c>
    </row>
    <row r="82" spans="1:17">
      <c r="A82" t="s">
        <v>2438</v>
      </c>
      <c r="B82" t="s">
        <v>300</v>
      </c>
      <c r="C82" t="s">
        <v>296</v>
      </c>
      <c r="D82" t="s">
        <v>2254</v>
      </c>
      <c r="E82" t="s">
        <v>92</v>
      </c>
      <c r="F82">
        <v>40700</v>
      </c>
      <c r="G82" t="s">
        <v>784</v>
      </c>
      <c r="I82" t="s">
        <v>2208</v>
      </c>
      <c r="J82">
        <v>2026</v>
      </c>
      <c r="K82">
        <v>5</v>
      </c>
      <c r="L82" t="s">
        <v>95</v>
      </c>
      <c r="M82">
        <v>546</v>
      </c>
      <c r="N82">
        <v>1</v>
      </c>
      <c r="O82">
        <v>546</v>
      </c>
      <c r="P82" t="s">
        <v>2255</v>
      </c>
      <c r="Q82">
        <v>1</v>
      </c>
    </row>
    <row r="83" spans="1:17">
      <c r="A83" t="s">
        <v>2438</v>
      </c>
      <c r="B83" t="s">
        <v>300</v>
      </c>
      <c r="C83" t="s">
        <v>296</v>
      </c>
      <c r="D83" t="s">
        <v>2254</v>
      </c>
      <c r="E83" t="s">
        <v>92</v>
      </c>
      <c r="F83">
        <v>40700</v>
      </c>
      <c r="G83" t="s">
        <v>784</v>
      </c>
      <c r="I83" t="s">
        <v>257</v>
      </c>
      <c r="J83">
        <v>2026</v>
      </c>
      <c r="K83">
        <v>5</v>
      </c>
      <c r="L83" t="s">
        <v>95</v>
      </c>
      <c r="M83">
        <v>360</v>
      </c>
      <c r="N83">
        <v>1</v>
      </c>
      <c r="O83">
        <v>360</v>
      </c>
      <c r="P83" t="s">
        <v>2255</v>
      </c>
    </row>
    <row r="84" spans="1:17">
      <c r="A84" t="s">
        <v>2438</v>
      </c>
      <c r="B84" t="s">
        <v>300</v>
      </c>
      <c r="C84" t="s">
        <v>296</v>
      </c>
      <c r="D84" t="s">
        <v>2254</v>
      </c>
      <c r="E84" t="s">
        <v>92</v>
      </c>
      <c r="F84">
        <v>40700</v>
      </c>
      <c r="G84" t="s">
        <v>784</v>
      </c>
      <c r="I84" t="s">
        <v>260</v>
      </c>
      <c r="J84">
        <v>2026</v>
      </c>
      <c r="K84">
        <v>5</v>
      </c>
      <c r="L84" t="s">
        <v>95</v>
      </c>
      <c r="M84">
        <v>378.96</v>
      </c>
      <c r="N84">
        <v>1</v>
      </c>
      <c r="O84">
        <v>378.96</v>
      </c>
      <c r="P84" t="s">
        <v>2255</v>
      </c>
    </row>
    <row r="85" spans="1:17">
      <c r="A85" t="s">
        <v>2438</v>
      </c>
      <c r="B85" t="s">
        <v>300</v>
      </c>
      <c r="C85" t="s">
        <v>296</v>
      </c>
      <c r="D85" t="s">
        <v>2254</v>
      </c>
      <c r="E85" t="s">
        <v>106</v>
      </c>
      <c r="F85">
        <v>40700</v>
      </c>
      <c r="G85" t="s">
        <v>784</v>
      </c>
      <c r="I85" t="s">
        <v>2198</v>
      </c>
      <c r="J85">
        <v>2026</v>
      </c>
      <c r="K85">
        <v>5</v>
      </c>
      <c r="L85" t="s">
        <v>95</v>
      </c>
      <c r="M85">
        <v>3195.94</v>
      </c>
      <c r="N85">
        <v>1</v>
      </c>
      <c r="O85">
        <v>3195.94</v>
      </c>
      <c r="P85" t="s">
        <v>2255</v>
      </c>
    </row>
    <row r="86" spans="1:17">
      <c r="A86" t="s">
        <v>2401</v>
      </c>
      <c r="B86" t="s">
        <v>1920</v>
      </c>
      <c r="C86" t="s">
        <v>2049</v>
      </c>
      <c r="D86" t="s">
        <v>2254</v>
      </c>
      <c r="E86" t="s">
        <v>92</v>
      </c>
      <c r="F86">
        <v>40700</v>
      </c>
      <c r="G86" t="s">
        <v>784</v>
      </c>
      <c r="I86" t="s">
        <v>260</v>
      </c>
      <c r="J86">
        <v>2026</v>
      </c>
      <c r="K86">
        <v>5</v>
      </c>
      <c r="L86" t="s">
        <v>95</v>
      </c>
      <c r="M86">
        <v>1197</v>
      </c>
      <c r="N86">
        <v>1</v>
      </c>
      <c r="O86">
        <v>1197</v>
      </c>
      <c r="P86" t="s">
        <v>2255</v>
      </c>
    </row>
    <row r="87" spans="1:17">
      <c r="A87" t="s">
        <v>2401</v>
      </c>
      <c r="B87" t="s">
        <v>1920</v>
      </c>
      <c r="C87" t="s">
        <v>2049</v>
      </c>
      <c r="D87" t="s">
        <v>2254</v>
      </c>
      <c r="E87" t="s">
        <v>106</v>
      </c>
      <c r="F87">
        <v>40700</v>
      </c>
      <c r="G87" t="s">
        <v>784</v>
      </c>
      <c r="I87" t="s">
        <v>112</v>
      </c>
      <c r="J87">
        <v>2026</v>
      </c>
      <c r="K87">
        <v>5</v>
      </c>
      <c r="L87" t="s">
        <v>95</v>
      </c>
      <c r="M87">
        <v>163</v>
      </c>
      <c r="N87">
        <v>1</v>
      </c>
      <c r="O87">
        <v>163</v>
      </c>
      <c r="P87" t="s">
        <v>2255</v>
      </c>
    </row>
    <row r="88" spans="1:17">
      <c r="A88" t="s">
        <v>2401</v>
      </c>
      <c r="B88" t="s">
        <v>1920</v>
      </c>
      <c r="C88" t="s">
        <v>2049</v>
      </c>
      <c r="D88" t="s">
        <v>2254</v>
      </c>
      <c r="E88" t="s">
        <v>106</v>
      </c>
      <c r="F88">
        <v>40700</v>
      </c>
      <c r="G88" t="s">
        <v>784</v>
      </c>
      <c r="I88" t="s">
        <v>163</v>
      </c>
      <c r="J88">
        <v>2026</v>
      </c>
      <c r="K88">
        <v>5</v>
      </c>
      <c r="L88" t="s">
        <v>95</v>
      </c>
      <c r="M88">
        <v>299.25</v>
      </c>
      <c r="N88">
        <v>1</v>
      </c>
      <c r="O88">
        <v>299.25</v>
      </c>
      <c r="P88" t="s">
        <v>2255</v>
      </c>
    </row>
    <row r="89" spans="1:17">
      <c r="A89" t="s">
        <v>2461</v>
      </c>
      <c r="B89" t="s">
        <v>2234</v>
      </c>
      <c r="C89" t="s">
        <v>545</v>
      </c>
      <c r="D89" t="s">
        <v>2254</v>
      </c>
      <c r="E89" t="s">
        <v>103</v>
      </c>
      <c r="F89">
        <v>40700</v>
      </c>
      <c r="G89" t="s">
        <v>784</v>
      </c>
      <c r="I89" t="s">
        <v>130</v>
      </c>
      <c r="J89">
        <v>2026</v>
      </c>
      <c r="K89">
        <v>5</v>
      </c>
      <c r="L89" t="s">
        <v>95</v>
      </c>
      <c r="M89">
        <v>127.38</v>
      </c>
      <c r="N89">
        <v>1</v>
      </c>
      <c r="O89">
        <v>127.38</v>
      </c>
      <c r="P89" t="s">
        <v>2255</v>
      </c>
      <c r="Q89">
        <v>1</v>
      </c>
    </row>
    <row r="90" spans="1:17">
      <c r="A90" t="s">
        <v>2461</v>
      </c>
      <c r="B90" t="s">
        <v>2234</v>
      </c>
      <c r="C90" t="s">
        <v>545</v>
      </c>
      <c r="D90" t="s">
        <v>2254</v>
      </c>
      <c r="E90" t="s">
        <v>92</v>
      </c>
      <c r="F90">
        <v>40700</v>
      </c>
      <c r="G90" t="s">
        <v>784</v>
      </c>
      <c r="I90" t="s">
        <v>260</v>
      </c>
      <c r="J90">
        <v>2026</v>
      </c>
      <c r="K90">
        <v>5</v>
      </c>
      <c r="L90" t="s">
        <v>95</v>
      </c>
      <c r="M90">
        <v>443.23</v>
      </c>
      <c r="N90">
        <v>1</v>
      </c>
      <c r="O90">
        <v>443.23</v>
      </c>
      <c r="P90" t="s">
        <v>2255</v>
      </c>
    </row>
    <row r="91" spans="1:17">
      <c r="A91" t="s">
        <v>2461</v>
      </c>
      <c r="B91" t="s">
        <v>2234</v>
      </c>
      <c r="C91" t="s">
        <v>545</v>
      </c>
      <c r="D91" t="s">
        <v>2254</v>
      </c>
      <c r="E91" t="s">
        <v>106</v>
      </c>
      <c r="F91">
        <v>40700</v>
      </c>
      <c r="G91" t="s">
        <v>784</v>
      </c>
      <c r="I91" t="s">
        <v>118</v>
      </c>
      <c r="J91">
        <v>2026</v>
      </c>
      <c r="K91">
        <v>5</v>
      </c>
      <c r="L91" t="s">
        <v>95</v>
      </c>
      <c r="M91">
        <v>387.18</v>
      </c>
      <c r="N91">
        <v>1</v>
      </c>
      <c r="O91">
        <v>387.18</v>
      </c>
      <c r="P91" t="s">
        <v>2255</v>
      </c>
    </row>
    <row r="92" spans="1:17">
      <c r="A92" t="s">
        <v>2461</v>
      </c>
      <c r="B92" t="s">
        <v>2258</v>
      </c>
      <c r="C92" t="s">
        <v>545</v>
      </c>
      <c r="D92" t="s">
        <v>2254</v>
      </c>
      <c r="E92" t="s">
        <v>92</v>
      </c>
      <c r="F92">
        <v>40700</v>
      </c>
      <c r="G92" t="s">
        <v>784</v>
      </c>
      <c r="I92" t="s">
        <v>260</v>
      </c>
      <c r="J92">
        <v>2026</v>
      </c>
      <c r="K92">
        <v>5</v>
      </c>
      <c r="L92" t="s">
        <v>95</v>
      </c>
      <c r="M92">
        <v>443.23</v>
      </c>
      <c r="N92">
        <v>1</v>
      </c>
      <c r="O92">
        <v>443.23</v>
      </c>
      <c r="P92" t="s">
        <v>2255</v>
      </c>
    </row>
    <row r="93" spans="1:17">
      <c r="A93" t="s">
        <v>2461</v>
      </c>
      <c r="B93" t="s">
        <v>2258</v>
      </c>
      <c r="C93" t="s">
        <v>545</v>
      </c>
      <c r="D93" t="s">
        <v>2254</v>
      </c>
      <c r="E93" t="s">
        <v>106</v>
      </c>
      <c r="F93">
        <v>40700</v>
      </c>
      <c r="G93" t="s">
        <v>784</v>
      </c>
      <c r="I93" t="s">
        <v>118</v>
      </c>
      <c r="J93">
        <v>2026</v>
      </c>
      <c r="K93">
        <v>5</v>
      </c>
      <c r="L93" t="s">
        <v>95</v>
      </c>
      <c r="M93">
        <v>258.12</v>
      </c>
      <c r="N93">
        <v>1</v>
      </c>
      <c r="O93">
        <v>258.12</v>
      </c>
      <c r="P93" t="s">
        <v>2255</v>
      </c>
    </row>
    <row r="94" spans="1:17">
      <c r="A94" t="s">
        <v>2295</v>
      </c>
      <c r="B94" t="s">
        <v>1938</v>
      </c>
      <c r="C94" t="s">
        <v>2259</v>
      </c>
      <c r="D94" t="s">
        <v>2254</v>
      </c>
      <c r="E94" t="s">
        <v>103</v>
      </c>
      <c r="F94">
        <v>40700</v>
      </c>
      <c r="G94" t="s">
        <v>784</v>
      </c>
      <c r="I94" t="s">
        <v>120</v>
      </c>
      <c r="J94">
        <v>2026</v>
      </c>
      <c r="K94">
        <v>5</v>
      </c>
      <c r="L94" t="s">
        <v>95</v>
      </c>
      <c r="M94">
        <v>75.900563199999993</v>
      </c>
      <c r="N94">
        <v>1</v>
      </c>
      <c r="O94">
        <v>75.900563199999993</v>
      </c>
      <c r="P94" t="s">
        <v>2255</v>
      </c>
      <c r="Q94">
        <v>1</v>
      </c>
    </row>
    <row r="95" spans="1:17">
      <c r="A95" t="s">
        <v>2295</v>
      </c>
      <c r="B95" t="s">
        <v>1938</v>
      </c>
      <c r="C95" t="s">
        <v>2259</v>
      </c>
      <c r="D95" t="s">
        <v>2254</v>
      </c>
      <c r="E95" t="s">
        <v>103</v>
      </c>
      <c r="F95">
        <v>40700</v>
      </c>
      <c r="G95" t="s">
        <v>784</v>
      </c>
      <c r="I95" t="s">
        <v>130</v>
      </c>
      <c r="J95">
        <v>2026</v>
      </c>
      <c r="K95">
        <v>5</v>
      </c>
      <c r="L95" t="s">
        <v>95</v>
      </c>
      <c r="M95">
        <v>202.97792240000001</v>
      </c>
      <c r="N95">
        <v>1</v>
      </c>
      <c r="O95">
        <v>202.97792240000001</v>
      </c>
      <c r="P95" t="s">
        <v>2255</v>
      </c>
      <c r="Q95">
        <v>1</v>
      </c>
    </row>
    <row r="96" spans="1:17">
      <c r="A96" t="s">
        <v>2295</v>
      </c>
      <c r="B96" t="s">
        <v>1938</v>
      </c>
      <c r="C96" t="s">
        <v>2259</v>
      </c>
      <c r="D96" t="s">
        <v>2254</v>
      </c>
      <c r="E96" t="s">
        <v>92</v>
      </c>
      <c r="F96">
        <v>40700</v>
      </c>
      <c r="G96" t="s">
        <v>784</v>
      </c>
      <c r="I96" t="s">
        <v>260</v>
      </c>
      <c r="J96">
        <v>2026</v>
      </c>
      <c r="K96">
        <v>5</v>
      </c>
      <c r="L96" t="s">
        <v>95</v>
      </c>
      <c r="M96">
        <v>1330.1620437600002</v>
      </c>
      <c r="N96">
        <v>1</v>
      </c>
      <c r="O96">
        <v>1330.1620437600002</v>
      </c>
      <c r="P96" t="s">
        <v>2255</v>
      </c>
    </row>
    <row r="97" spans="1:17">
      <c r="A97" t="s">
        <v>2295</v>
      </c>
      <c r="B97" t="s">
        <v>1938</v>
      </c>
      <c r="C97" t="s">
        <v>2259</v>
      </c>
      <c r="D97" t="s">
        <v>2254</v>
      </c>
      <c r="E97" t="s">
        <v>105</v>
      </c>
      <c r="F97">
        <v>40700</v>
      </c>
      <c r="G97" t="s">
        <v>784</v>
      </c>
      <c r="I97" t="s">
        <v>122</v>
      </c>
      <c r="J97">
        <v>2026</v>
      </c>
      <c r="K97">
        <v>5</v>
      </c>
      <c r="L97" t="s">
        <v>95</v>
      </c>
      <c r="M97">
        <v>89.163298620000006</v>
      </c>
      <c r="N97">
        <v>1</v>
      </c>
      <c r="O97">
        <v>89.163298620000006</v>
      </c>
      <c r="P97" t="s">
        <v>2255</v>
      </c>
    </row>
    <row r="98" spans="1:17">
      <c r="A98" t="s">
        <v>2295</v>
      </c>
      <c r="B98" t="s">
        <v>1938</v>
      </c>
      <c r="C98" t="s">
        <v>2259</v>
      </c>
      <c r="D98" t="s">
        <v>2254</v>
      </c>
      <c r="E98" t="s">
        <v>105</v>
      </c>
      <c r="F98">
        <v>40700</v>
      </c>
      <c r="G98" t="s">
        <v>784</v>
      </c>
      <c r="I98" t="s">
        <v>123</v>
      </c>
      <c r="J98">
        <v>2026</v>
      </c>
      <c r="K98">
        <v>5</v>
      </c>
      <c r="L98" t="s">
        <v>95</v>
      </c>
      <c r="M98">
        <v>222.37719966</v>
      </c>
      <c r="N98">
        <v>1</v>
      </c>
      <c r="O98">
        <v>222.37719966</v>
      </c>
      <c r="P98" t="s">
        <v>2255</v>
      </c>
    </row>
    <row r="99" spans="1:17">
      <c r="A99" t="s">
        <v>2295</v>
      </c>
      <c r="B99" t="s">
        <v>1938</v>
      </c>
      <c r="C99" t="s">
        <v>2259</v>
      </c>
      <c r="D99" t="s">
        <v>2254</v>
      </c>
      <c r="E99" t="s">
        <v>106</v>
      </c>
      <c r="F99">
        <v>40700</v>
      </c>
      <c r="G99" t="s">
        <v>784</v>
      </c>
      <c r="I99" t="s">
        <v>112</v>
      </c>
      <c r="J99">
        <v>2026</v>
      </c>
      <c r="K99">
        <v>5</v>
      </c>
      <c r="L99" t="s">
        <v>95</v>
      </c>
      <c r="M99">
        <v>501.12949589999999</v>
      </c>
      <c r="N99">
        <v>1</v>
      </c>
      <c r="O99">
        <v>501.12949589999999</v>
      </c>
      <c r="P99" t="s">
        <v>2255</v>
      </c>
    </row>
    <row r="100" spans="1:17">
      <c r="A100" t="s">
        <v>2295</v>
      </c>
      <c r="B100" t="s">
        <v>1938</v>
      </c>
      <c r="C100" t="s">
        <v>2259</v>
      </c>
      <c r="D100" t="s">
        <v>2254</v>
      </c>
      <c r="E100" t="s">
        <v>106</v>
      </c>
      <c r="F100">
        <v>40700</v>
      </c>
      <c r="G100" t="s">
        <v>784</v>
      </c>
      <c r="I100" t="s">
        <v>163</v>
      </c>
      <c r="J100">
        <v>2026</v>
      </c>
      <c r="K100">
        <v>5</v>
      </c>
      <c r="L100" t="s">
        <v>95</v>
      </c>
      <c r="M100">
        <v>1332.2231366400001</v>
      </c>
      <c r="N100">
        <v>1</v>
      </c>
      <c r="O100">
        <v>1332.2231366400001</v>
      </c>
      <c r="P100" t="s">
        <v>2255</v>
      </c>
    </row>
    <row r="101" spans="1:17">
      <c r="A101" t="s">
        <v>2295</v>
      </c>
      <c r="B101" t="s">
        <v>2260</v>
      </c>
      <c r="C101" t="s">
        <v>557</v>
      </c>
      <c r="D101" t="s">
        <v>2254</v>
      </c>
      <c r="E101" t="s">
        <v>103</v>
      </c>
      <c r="F101">
        <v>40700</v>
      </c>
      <c r="G101" t="s">
        <v>784</v>
      </c>
      <c r="I101" t="s">
        <v>130</v>
      </c>
      <c r="J101">
        <v>2026</v>
      </c>
      <c r="K101">
        <v>5</v>
      </c>
      <c r="L101" t="s">
        <v>95</v>
      </c>
      <c r="M101">
        <v>867.0031335000001</v>
      </c>
      <c r="N101">
        <v>1</v>
      </c>
      <c r="O101">
        <v>867.0031335000001</v>
      </c>
      <c r="P101" t="s">
        <v>2255</v>
      </c>
      <c r="Q101">
        <v>1</v>
      </c>
    </row>
    <row r="102" spans="1:17">
      <c r="A102" t="s">
        <v>2295</v>
      </c>
      <c r="B102" t="s">
        <v>2260</v>
      </c>
      <c r="C102" t="s">
        <v>557</v>
      </c>
      <c r="D102" t="s">
        <v>2254</v>
      </c>
      <c r="E102" t="s">
        <v>92</v>
      </c>
      <c r="F102">
        <v>40700</v>
      </c>
      <c r="G102" t="s">
        <v>784</v>
      </c>
      <c r="I102" t="s">
        <v>203</v>
      </c>
      <c r="J102">
        <v>2026</v>
      </c>
      <c r="K102">
        <v>5</v>
      </c>
      <c r="L102" t="s">
        <v>95</v>
      </c>
      <c r="M102">
        <v>340.95255950000006</v>
      </c>
      <c r="N102">
        <v>1</v>
      </c>
      <c r="O102">
        <v>340.95255950000006</v>
      </c>
      <c r="P102" t="s">
        <v>2255</v>
      </c>
      <c r="Q102">
        <v>1</v>
      </c>
    </row>
    <row r="103" spans="1:17">
      <c r="A103" t="s">
        <v>2295</v>
      </c>
      <c r="B103" t="s">
        <v>2260</v>
      </c>
      <c r="C103" t="s">
        <v>557</v>
      </c>
      <c r="D103" t="s">
        <v>2254</v>
      </c>
      <c r="E103" t="s">
        <v>92</v>
      </c>
      <c r="F103">
        <v>40700</v>
      </c>
      <c r="G103" t="s">
        <v>784</v>
      </c>
      <c r="I103" t="s">
        <v>204</v>
      </c>
      <c r="J103">
        <v>2026</v>
      </c>
      <c r="K103">
        <v>5</v>
      </c>
      <c r="L103" t="s">
        <v>95</v>
      </c>
      <c r="M103">
        <v>380.43315800000005</v>
      </c>
      <c r="N103">
        <v>1</v>
      </c>
      <c r="O103">
        <v>380.43315800000005</v>
      </c>
      <c r="P103" t="s">
        <v>2255</v>
      </c>
    </row>
    <row r="104" spans="1:17">
      <c r="A104" t="s">
        <v>2295</v>
      </c>
      <c r="B104" t="s">
        <v>2260</v>
      </c>
      <c r="C104" t="s">
        <v>557</v>
      </c>
      <c r="D104" t="s">
        <v>2254</v>
      </c>
      <c r="E104" t="s">
        <v>92</v>
      </c>
      <c r="F104">
        <v>40700</v>
      </c>
      <c r="G104" t="s">
        <v>784</v>
      </c>
      <c r="I104" t="s">
        <v>260</v>
      </c>
      <c r="J104">
        <v>2026</v>
      </c>
      <c r="K104">
        <v>5</v>
      </c>
      <c r="L104" t="s">
        <v>95</v>
      </c>
      <c r="M104">
        <v>1899.2427195000002</v>
      </c>
      <c r="N104">
        <v>1</v>
      </c>
      <c r="O104">
        <v>1899.2427195000002</v>
      </c>
      <c r="P104" t="s">
        <v>2255</v>
      </c>
    </row>
    <row r="105" spans="1:17">
      <c r="A105" t="s">
        <v>2295</v>
      </c>
      <c r="B105" t="s">
        <v>2260</v>
      </c>
      <c r="C105" t="s">
        <v>557</v>
      </c>
      <c r="D105" t="s">
        <v>2254</v>
      </c>
      <c r="E105" t="s">
        <v>106</v>
      </c>
      <c r="F105">
        <v>40700</v>
      </c>
      <c r="G105" t="s">
        <v>784</v>
      </c>
      <c r="I105" t="s">
        <v>118</v>
      </c>
      <c r="J105">
        <v>2026</v>
      </c>
      <c r="K105">
        <v>5</v>
      </c>
      <c r="L105" t="s">
        <v>95</v>
      </c>
      <c r="M105">
        <v>755.02017499999999</v>
      </c>
      <c r="N105">
        <v>1</v>
      </c>
      <c r="O105">
        <v>755.02017499999999</v>
      </c>
      <c r="P105" t="s">
        <v>2255</v>
      </c>
    </row>
    <row r="106" spans="1:17">
      <c r="A106" t="s">
        <v>2295</v>
      </c>
      <c r="B106" t="s">
        <v>2260</v>
      </c>
      <c r="C106" t="s">
        <v>557</v>
      </c>
      <c r="D106" t="s">
        <v>2254</v>
      </c>
      <c r="E106" t="s">
        <v>92</v>
      </c>
      <c r="F106">
        <v>40700</v>
      </c>
      <c r="G106" t="s">
        <v>784</v>
      </c>
      <c r="I106" t="s">
        <v>617</v>
      </c>
      <c r="J106">
        <v>2026</v>
      </c>
      <c r="K106">
        <v>5</v>
      </c>
      <c r="L106" t="s">
        <v>95</v>
      </c>
      <c r="M106">
        <v>148.43837050000002</v>
      </c>
      <c r="N106">
        <v>1</v>
      </c>
      <c r="O106">
        <v>148.43837050000002</v>
      </c>
      <c r="P106" t="s">
        <v>2255</v>
      </c>
      <c r="Q106">
        <v>1</v>
      </c>
    </row>
    <row r="107" spans="1:17">
      <c r="A107" t="s">
        <v>2295</v>
      </c>
      <c r="B107" t="s">
        <v>1956</v>
      </c>
      <c r="C107" t="s">
        <v>2261</v>
      </c>
      <c r="D107" t="s">
        <v>2254</v>
      </c>
      <c r="E107" t="s">
        <v>103</v>
      </c>
      <c r="F107">
        <v>40700</v>
      </c>
      <c r="G107" t="s">
        <v>784</v>
      </c>
      <c r="I107" t="s">
        <v>130</v>
      </c>
      <c r="J107">
        <v>2026</v>
      </c>
      <c r="K107">
        <v>5</v>
      </c>
      <c r="L107" t="s">
        <v>95</v>
      </c>
      <c r="M107">
        <v>81.78</v>
      </c>
      <c r="N107">
        <v>1</v>
      </c>
      <c r="O107">
        <v>81.78</v>
      </c>
      <c r="P107" t="s">
        <v>2255</v>
      </c>
      <c r="Q107">
        <v>1</v>
      </c>
    </row>
    <row r="108" spans="1:17">
      <c r="A108" t="s">
        <v>2295</v>
      </c>
      <c r="B108" t="s">
        <v>1956</v>
      </c>
      <c r="C108" t="s">
        <v>2261</v>
      </c>
      <c r="D108" t="s">
        <v>2254</v>
      </c>
      <c r="E108" t="s">
        <v>106</v>
      </c>
      <c r="F108">
        <v>40700</v>
      </c>
      <c r="G108" t="s">
        <v>784</v>
      </c>
      <c r="I108" t="s">
        <v>686</v>
      </c>
      <c r="J108">
        <v>2026</v>
      </c>
      <c r="K108">
        <v>5</v>
      </c>
      <c r="L108" t="s">
        <v>95</v>
      </c>
      <c r="M108">
        <v>1111.6500000000001</v>
      </c>
      <c r="N108">
        <v>1</v>
      </c>
      <c r="O108">
        <v>1111.6500000000001</v>
      </c>
      <c r="P108" t="s">
        <v>2255</v>
      </c>
    </row>
    <row r="109" spans="1:17">
      <c r="A109" t="s">
        <v>2295</v>
      </c>
      <c r="B109" t="s">
        <v>1956</v>
      </c>
      <c r="C109" t="s">
        <v>2261</v>
      </c>
      <c r="D109" t="s">
        <v>2254</v>
      </c>
      <c r="E109" t="s">
        <v>92</v>
      </c>
      <c r="F109">
        <v>40700</v>
      </c>
      <c r="G109" t="s">
        <v>784</v>
      </c>
      <c r="I109" t="s">
        <v>200</v>
      </c>
      <c r="J109">
        <v>2026</v>
      </c>
      <c r="K109">
        <v>5</v>
      </c>
      <c r="L109" t="s">
        <v>95</v>
      </c>
      <c r="M109">
        <v>248.56</v>
      </c>
      <c r="N109">
        <v>1</v>
      </c>
      <c r="O109">
        <v>248.56</v>
      </c>
      <c r="P109" t="s">
        <v>2255</v>
      </c>
    </row>
    <row r="110" spans="1:17">
      <c r="A110" t="s">
        <v>2295</v>
      </c>
      <c r="B110" t="s">
        <v>1956</v>
      </c>
      <c r="C110" t="s">
        <v>2261</v>
      </c>
      <c r="D110" t="s">
        <v>2254</v>
      </c>
      <c r="E110" t="s">
        <v>92</v>
      </c>
      <c r="F110">
        <v>40700</v>
      </c>
      <c r="G110" t="s">
        <v>784</v>
      </c>
      <c r="I110" t="s">
        <v>260</v>
      </c>
      <c r="J110">
        <v>2026</v>
      </c>
      <c r="K110">
        <v>5</v>
      </c>
      <c r="L110" t="s">
        <v>95</v>
      </c>
      <c r="M110">
        <v>1479.92</v>
      </c>
      <c r="N110">
        <v>1</v>
      </c>
      <c r="O110">
        <v>1479.92</v>
      </c>
      <c r="P110" t="s">
        <v>2255</v>
      </c>
    </row>
    <row r="111" spans="1:17">
      <c r="A111" t="s">
        <v>2295</v>
      </c>
      <c r="B111" t="s">
        <v>1956</v>
      </c>
      <c r="C111" t="s">
        <v>2261</v>
      </c>
      <c r="D111" t="s">
        <v>2254</v>
      </c>
      <c r="E111" t="s">
        <v>106</v>
      </c>
      <c r="F111">
        <v>40700</v>
      </c>
      <c r="G111" t="s">
        <v>784</v>
      </c>
      <c r="I111" t="s">
        <v>112</v>
      </c>
      <c r="J111">
        <v>2026</v>
      </c>
      <c r="K111">
        <v>5</v>
      </c>
      <c r="L111" t="s">
        <v>95</v>
      </c>
      <c r="M111">
        <v>185.85</v>
      </c>
      <c r="N111">
        <v>1</v>
      </c>
      <c r="O111">
        <v>185.85</v>
      </c>
      <c r="P111" t="s">
        <v>2255</v>
      </c>
    </row>
    <row r="112" spans="1:17">
      <c r="A112" t="s">
        <v>2295</v>
      </c>
      <c r="B112" t="s">
        <v>1970</v>
      </c>
      <c r="C112" t="s">
        <v>2239</v>
      </c>
      <c r="D112" t="s">
        <v>2254</v>
      </c>
      <c r="E112" t="s">
        <v>103</v>
      </c>
      <c r="F112">
        <v>40700</v>
      </c>
      <c r="G112" t="s">
        <v>784</v>
      </c>
      <c r="I112" t="s">
        <v>120</v>
      </c>
      <c r="J112">
        <v>2026</v>
      </c>
      <c r="K112">
        <v>5</v>
      </c>
      <c r="L112" t="s">
        <v>95</v>
      </c>
      <c r="M112">
        <v>400.00858700000003</v>
      </c>
      <c r="N112">
        <v>1</v>
      </c>
      <c r="O112">
        <v>400.00858700000003</v>
      </c>
      <c r="P112" t="s">
        <v>2255</v>
      </c>
      <c r="Q112">
        <v>1</v>
      </c>
    </row>
    <row r="113" spans="1:17">
      <c r="A113" t="s">
        <v>2295</v>
      </c>
      <c r="B113" t="s">
        <v>1970</v>
      </c>
      <c r="C113" t="s">
        <v>2239</v>
      </c>
      <c r="D113" t="s">
        <v>2254</v>
      </c>
      <c r="E113" t="s">
        <v>92</v>
      </c>
      <c r="F113">
        <v>40700</v>
      </c>
      <c r="G113" t="s">
        <v>784</v>
      </c>
      <c r="I113" t="s">
        <v>260</v>
      </c>
      <c r="J113">
        <v>2026</v>
      </c>
      <c r="K113">
        <v>5</v>
      </c>
      <c r="L113" t="s">
        <v>95</v>
      </c>
      <c r="M113">
        <v>1851.9457</v>
      </c>
      <c r="N113">
        <v>1</v>
      </c>
      <c r="O113">
        <v>1851.9457</v>
      </c>
      <c r="P113" t="s">
        <v>2255</v>
      </c>
    </row>
    <row r="114" spans="1:17">
      <c r="A114" t="s">
        <v>2295</v>
      </c>
      <c r="B114" t="s">
        <v>1970</v>
      </c>
      <c r="C114" t="s">
        <v>2239</v>
      </c>
      <c r="D114" t="s">
        <v>2254</v>
      </c>
      <c r="E114" t="s">
        <v>106</v>
      </c>
      <c r="F114">
        <v>40700</v>
      </c>
      <c r="G114" t="s">
        <v>784</v>
      </c>
      <c r="I114" t="s">
        <v>118</v>
      </c>
      <c r="J114">
        <v>2026</v>
      </c>
      <c r="K114">
        <v>5</v>
      </c>
      <c r="L114" t="s">
        <v>95</v>
      </c>
      <c r="M114">
        <v>5889.7715360000002</v>
      </c>
      <c r="N114">
        <v>1</v>
      </c>
      <c r="O114">
        <v>5889.7715360000002</v>
      </c>
      <c r="P114" t="s">
        <v>2255</v>
      </c>
    </row>
    <row r="115" spans="1:17">
      <c r="A115" t="s">
        <v>2295</v>
      </c>
      <c r="B115" t="s">
        <v>1970</v>
      </c>
      <c r="C115" t="s">
        <v>2239</v>
      </c>
      <c r="D115" t="s">
        <v>2254</v>
      </c>
      <c r="E115" t="s">
        <v>106</v>
      </c>
      <c r="F115">
        <v>40700</v>
      </c>
      <c r="G115" t="s">
        <v>784</v>
      </c>
      <c r="I115" t="s">
        <v>112</v>
      </c>
      <c r="J115">
        <v>2026</v>
      </c>
      <c r="K115">
        <v>5</v>
      </c>
      <c r="L115" t="s">
        <v>95</v>
      </c>
      <c r="M115">
        <v>996.98941760000002</v>
      </c>
      <c r="N115">
        <v>1</v>
      </c>
      <c r="O115">
        <v>996.98941760000002</v>
      </c>
      <c r="P115" t="s">
        <v>2255</v>
      </c>
    </row>
    <row r="116" spans="1:17">
      <c r="A116" t="s">
        <v>2295</v>
      </c>
      <c r="B116" t="s">
        <v>1972</v>
      </c>
      <c r="C116" t="s">
        <v>2259</v>
      </c>
      <c r="D116" t="s">
        <v>2254</v>
      </c>
      <c r="E116" t="s">
        <v>103</v>
      </c>
      <c r="F116">
        <v>40700</v>
      </c>
      <c r="G116" t="s">
        <v>784</v>
      </c>
      <c r="I116" t="s">
        <v>130</v>
      </c>
      <c r="J116">
        <v>2026</v>
      </c>
      <c r="K116">
        <v>5</v>
      </c>
      <c r="L116" t="s">
        <v>95</v>
      </c>
      <c r="M116">
        <v>314.71392700000001</v>
      </c>
      <c r="N116">
        <v>1</v>
      </c>
      <c r="O116">
        <v>314.71392700000001</v>
      </c>
      <c r="P116" t="s">
        <v>2255</v>
      </c>
      <c r="Q116">
        <v>1</v>
      </c>
    </row>
    <row r="117" spans="1:17">
      <c r="A117" t="s">
        <v>2295</v>
      </c>
      <c r="B117" t="s">
        <v>1972</v>
      </c>
      <c r="C117" t="s">
        <v>2259</v>
      </c>
      <c r="D117" t="s">
        <v>2254</v>
      </c>
      <c r="E117" t="s">
        <v>106</v>
      </c>
      <c r="F117">
        <v>40700</v>
      </c>
      <c r="G117" t="s">
        <v>784</v>
      </c>
      <c r="I117" t="s">
        <v>110</v>
      </c>
      <c r="J117">
        <v>2026</v>
      </c>
      <c r="K117">
        <v>5</v>
      </c>
      <c r="L117" t="s">
        <v>95</v>
      </c>
      <c r="M117">
        <v>1142.18196048</v>
      </c>
      <c r="N117">
        <v>1</v>
      </c>
      <c r="O117">
        <v>1142.18196048</v>
      </c>
      <c r="P117" t="s">
        <v>2255</v>
      </c>
    </row>
    <row r="118" spans="1:17">
      <c r="A118" t="s">
        <v>2295</v>
      </c>
      <c r="B118" t="s">
        <v>1972</v>
      </c>
      <c r="C118" t="s">
        <v>2259</v>
      </c>
      <c r="D118" t="s">
        <v>2254</v>
      </c>
      <c r="E118" t="s">
        <v>92</v>
      </c>
      <c r="F118">
        <v>40700</v>
      </c>
      <c r="G118" t="s">
        <v>784</v>
      </c>
      <c r="I118" t="s">
        <v>196</v>
      </c>
      <c r="J118">
        <v>2026</v>
      </c>
      <c r="K118">
        <v>5</v>
      </c>
      <c r="L118" t="s">
        <v>95</v>
      </c>
      <c r="M118">
        <v>299.38425660000001</v>
      </c>
      <c r="N118">
        <v>1</v>
      </c>
      <c r="O118">
        <v>299.38425660000001</v>
      </c>
      <c r="P118" t="s">
        <v>2255</v>
      </c>
    </row>
    <row r="119" spans="1:17">
      <c r="A119" t="s">
        <v>2295</v>
      </c>
      <c r="B119" t="s">
        <v>1972</v>
      </c>
      <c r="C119" t="s">
        <v>2259</v>
      </c>
      <c r="D119" t="s">
        <v>2254</v>
      </c>
      <c r="E119" t="s">
        <v>92</v>
      </c>
      <c r="F119">
        <v>40700</v>
      </c>
      <c r="G119" t="s">
        <v>784</v>
      </c>
      <c r="I119" t="s">
        <v>260</v>
      </c>
      <c r="J119">
        <v>2026</v>
      </c>
      <c r="K119">
        <v>5</v>
      </c>
      <c r="L119" t="s">
        <v>95</v>
      </c>
      <c r="M119">
        <v>1436.5712215799997</v>
      </c>
      <c r="N119">
        <v>1</v>
      </c>
      <c r="O119">
        <v>1436.5712215799997</v>
      </c>
      <c r="P119" t="s">
        <v>2255</v>
      </c>
    </row>
    <row r="120" spans="1:17">
      <c r="A120" t="s">
        <v>2295</v>
      </c>
      <c r="B120" t="s">
        <v>1979</v>
      </c>
      <c r="C120" t="s">
        <v>2259</v>
      </c>
      <c r="D120" t="s">
        <v>2254</v>
      </c>
      <c r="E120" t="s">
        <v>103</v>
      </c>
      <c r="F120">
        <v>40700</v>
      </c>
      <c r="G120" t="s">
        <v>784</v>
      </c>
      <c r="I120" t="s">
        <v>120</v>
      </c>
      <c r="J120">
        <v>2026</v>
      </c>
      <c r="K120">
        <v>5</v>
      </c>
      <c r="L120" t="s">
        <v>95</v>
      </c>
      <c r="M120">
        <v>75.900563199999993</v>
      </c>
      <c r="N120">
        <v>1</v>
      </c>
      <c r="O120">
        <v>75.900563199999993</v>
      </c>
      <c r="P120" t="s">
        <v>2255</v>
      </c>
      <c r="Q120">
        <v>1</v>
      </c>
    </row>
    <row r="121" spans="1:17">
      <c r="A121" t="s">
        <v>2295</v>
      </c>
      <c r="B121" t="s">
        <v>1979</v>
      </c>
      <c r="C121" t="s">
        <v>2259</v>
      </c>
      <c r="D121" t="s">
        <v>2254</v>
      </c>
      <c r="E121" t="s">
        <v>92</v>
      </c>
      <c r="F121">
        <v>40700</v>
      </c>
      <c r="G121" t="s">
        <v>784</v>
      </c>
      <c r="I121" t="s">
        <v>256</v>
      </c>
      <c r="J121">
        <v>2026</v>
      </c>
      <c r="K121">
        <v>5</v>
      </c>
      <c r="L121" t="s">
        <v>95</v>
      </c>
      <c r="M121">
        <v>542.82456360000003</v>
      </c>
      <c r="N121">
        <v>1</v>
      </c>
      <c r="O121">
        <v>542.82456360000003</v>
      </c>
      <c r="P121" t="s">
        <v>2255</v>
      </c>
      <c r="Q121">
        <v>1</v>
      </c>
    </row>
    <row r="122" spans="1:17">
      <c r="A122" t="s">
        <v>2295</v>
      </c>
      <c r="B122" t="s">
        <v>1979</v>
      </c>
      <c r="C122" t="s">
        <v>2259</v>
      </c>
      <c r="D122" t="s">
        <v>2254</v>
      </c>
      <c r="E122" t="s">
        <v>92</v>
      </c>
      <c r="F122">
        <v>40700</v>
      </c>
      <c r="G122" t="s">
        <v>784</v>
      </c>
      <c r="I122" t="s">
        <v>257</v>
      </c>
      <c r="J122">
        <v>2026</v>
      </c>
      <c r="K122">
        <v>5</v>
      </c>
      <c r="L122" t="s">
        <v>95</v>
      </c>
      <c r="M122">
        <v>575.50760783999999</v>
      </c>
      <c r="N122">
        <v>1</v>
      </c>
      <c r="O122">
        <v>575.50760783999999</v>
      </c>
      <c r="P122" t="s">
        <v>2255</v>
      </c>
    </row>
    <row r="123" spans="1:17">
      <c r="A123" t="s">
        <v>2295</v>
      </c>
      <c r="B123" t="s">
        <v>1979</v>
      </c>
      <c r="C123" t="s">
        <v>2259</v>
      </c>
      <c r="D123" t="s">
        <v>2254</v>
      </c>
      <c r="E123" t="s">
        <v>92</v>
      </c>
      <c r="F123">
        <v>40700</v>
      </c>
      <c r="G123" t="s">
        <v>784</v>
      </c>
      <c r="I123" t="s">
        <v>260</v>
      </c>
      <c r="J123">
        <v>2026</v>
      </c>
      <c r="K123">
        <v>5</v>
      </c>
      <c r="L123" t="s">
        <v>95</v>
      </c>
      <c r="M123">
        <v>1436.5712215799997</v>
      </c>
      <c r="N123">
        <v>1</v>
      </c>
      <c r="O123">
        <v>1436.5712215799997</v>
      </c>
      <c r="P123" t="s">
        <v>2255</v>
      </c>
    </row>
    <row r="124" spans="1:17">
      <c r="A124" t="s">
        <v>2295</v>
      </c>
      <c r="B124" t="s">
        <v>1979</v>
      </c>
      <c r="C124" t="s">
        <v>2259</v>
      </c>
      <c r="D124" t="s">
        <v>2254</v>
      </c>
      <c r="E124" t="s">
        <v>105</v>
      </c>
      <c r="F124">
        <v>40700</v>
      </c>
      <c r="G124" t="s">
        <v>784</v>
      </c>
      <c r="I124" t="s">
        <v>122</v>
      </c>
      <c r="J124">
        <v>2026</v>
      </c>
      <c r="K124">
        <v>5</v>
      </c>
      <c r="L124" t="s">
        <v>95</v>
      </c>
      <c r="M124">
        <v>96.292997459999995</v>
      </c>
      <c r="N124">
        <v>1</v>
      </c>
      <c r="O124">
        <v>96.292997459999995</v>
      </c>
      <c r="P124" t="s">
        <v>2255</v>
      </c>
    </row>
    <row r="125" spans="1:17">
      <c r="A125" t="s">
        <v>2295</v>
      </c>
      <c r="B125" t="s">
        <v>1979</v>
      </c>
      <c r="C125" t="s">
        <v>2259</v>
      </c>
      <c r="D125" t="s">
        <v>2254</v>
      </c>
      <c r="E125" t="s">
        <v>105</v>
      </c>
      <c r="F125">
        <v>40700</v>
      </c>
      <c r="G125" t="s">
        <v>784</v>
      </c>
      <c r="I125" t="s">
        <v>123</v>
      </c>
      <c r="J125">
        <v>2026</v>
      </c>
      <c r="K125">
        <v>5</v>
      </c>
      <c r="L125" t="s">
        <v>95</v>
      </c>
      <c r="M125">
        <v>240.16989941999998</v>
      </c>
      <c r="N125">
        <v>1</v>
      </c>
      <c r="O125">
        <v>240.16989941999998</v>
      </c>
      <c r="P125" t="s">
        <v>2255</v>
      </c>
    </row>
    <row r="126" spans="1:17">
      <c r="A126" t="s">
        <v>2295</v>
      </c>
      <c r="B126" t="s">
        <v>1979</v>
      </c>
      <c r="C126" t="s">
        <v>2259</v>
      </c>
      <c r="D126" t="s">
        <v>2254</v>
      </c>
      <c r="E126" t="s">
        <v>106</v>
      </c>
      <c r="F126">
        <v>40700</v>
      </c>
      <c r="G126" t="s">
        <v>784</v>
      </c>
      <c r="I126" t="s">
        <v>112</v>
      </c>
      <c r="J126">
        <v>2026</v>
      </c>
      <c r="K126">
        <v>5</v>
      </c>
      <c r="L126" t="s">
        <v>95</v>
      </c>
      <c r="M126">
        <v>360.81744335999997</v>
      </c>
      <c r="N126">
        <v>1</v>
      </c>
      <c r="O126">
        <v>360.81744335999997</v>
      </c>
      <c r="P126" t="s">
        <v>2255</v>
      </c>
    </row>
    <row r="127" spans="1:17">
      <c r="A127" t="s">
        <v>2295</v>
      </c>
      <c r="B127" t="s">
        <v>1979</v>
      </c>
      <c r="C127" t="s">
        <v>2259</v>
      </c>
      <c r="D127" t="s">
        <v>2254</v>
      </c>
      <c r="E127" t="s">
        <v>106</v>
      </c>
      <c r="F127">
        <v>40700</v>
      </c>
      <c r="G127" t="s">
        <v>784</v>
      </c>
      <c r="I127" t="s">
        <v>163</v>
      </c>
      <c r="J127">
        <v>2026</v>
      </c>
      <c r="K127">
        <v>5</v>
      </c>
      <c r="L127" t="s">
        <v>95</v>
      </c>
      <c r="M127">
        <v>1438.7690196000001</v>
      </c>
      <c r="N127">
        <v>1</v>
      </c>
      <c r="O127">
        <v>1438.7690196000001</v>
      </c>
      <c r="P127" t="s">
        <v>2255</v>
      </c>
    </row>
    <row r="128" spans="1:17">
      <c r="A128" t="s">
        <v>2295</v>
      </c>
      <c r="B128" t="s">
        <v>1979</v>
      </c>
      <c r="C128" t="s">
        <v>2259</v>
      </c>
      <c r="D128" t="s">
        <v>2254</v>
      </c>
      <c r="E128" t="s">
        <v>92</v>
      </c>
      <c r="F128">
        <v>40700</v>
      </c>
      <c r="G128" t="s">
        <v>784</v>
      </c>
      <c r="I128" t="s">
        <v>683</v>
      </c>
      <c r="J128">
        <v>2026</v>
      </c>
      <c r="K128">
        <v>5</v>
      </c>
      <c r="L128" t="s">
        <v>95</v>
      </c>
      <c r="M128">
        <v>249.5044068</v>
      </c>
      <c r="N128">
        <v>1</v>
      </c>
      <c r="O128">
        <v>249.5044068</v>
      </c>
      <c r="P128" t="s">
        <v>2255</v>
      </c>
      <c r="Q128">
        <v>1</v>
      </c>
    </row>
    <row r="129" spans="1:17">
      <c r="A129" t="s">
        <v>2295</v>
      </c>
      <c r="B129" t="s">
        <v>1985</v>
      </c>
      <c r="C129" t="s">
        <v>2100</v>
      </c>
      <c r="D129" t="s">
        <v>2254</v>
      </c>
      <c r="E129" t="s">
        <v>92</v>
      </c>
      <c r="F129">
        <v>40700</v>
      </c>
      <c r="G129" t="s">
        <v>784</v>
      </c>
      <c r="I129" t="s">
        <v>260</v>
      </c>
      <c r="J129">
        <v>2026</v>
      </c>
      <c r="K129">
        <v>5</v>
      </c>
      <c r="L129" t="s">
        <v>95</v>
      </c>
      <c r="M129">
        <v>621.57000000000005</v>
      </c>
      <c r="N129">
        <v>1</v>
      </c>
      <c r="O129">
        <v>621.57000000000005</v>
      </c>
      <c r="P129" t="s">
        <v>2255</v>
      </c>
    </row>
    <row r="130" spans="1:17">
      <c r="A130" t="s">
        <v>2295</v>
      </c>
      <c r="B130" t="s">
        <v>1985</v>
      </c>
      <c r="C130" t="s">
        <v>2100</v>
      </c>
      <c r="D130" t="s">
        <v>2254</v>
      </c>
      <c r="E130" t="s">
        <v>106</v>
      </c>
      <c r="F130">
        <v>40700</v>
      </c>
      <c r="G130" t="s">
        <v>784</v>
      </c>
      <c r="I130" t="s">
        <v>146</v>
      </c>
      <c r="J130">
        <v>2026</v>
      </c>
      <c r="K130">
        <v>5</v>
      </c>
      <c r="L130" t="s">
        <v>95</v>
      </c>
      <c r="M130">
        <v>371.12</v>
      </c>
      <c r="N130">
        <v>1</v>
      </c>
      <c r="O130">
        <v>371.12</v>
      </c>
      <c r="P130" t="s">
        <v>2255</v>
      </c>
    </row>
    <row r="131" spans="1:17">
      <c r="A131" t="s">
        <v>2295</v>
      </c>
      <c r="B131" t="s">
        <v>556</v>
      </c>
      <c r="C131" t="s">
        <v>557</v>
      </c>
      <c r="D131" t="s">
        <v>2254</v>
      </c>
      <c r="E131" t="s">
        <v>103</v>
      </c>
      <c r="F131">
        <v>40700</v>
      </c>
      <c r="G131" t="s">
        <v>784</v>
      </c>
      <c r="I131" t="s">
        <v>130</v>
      </c>
      <c r="J131">
        <v>2026</v>
      </c>
      <c r="K131">
        <v>5</v>
      </c>
      <c r="L131" t="s">
        <v>95</v>
      </c>
      <c r="M131">
        <v>247.41430350000005</v>
      </c>
      <c r="N131">
        <v>1</v>
      </c>
      <c r="O131">
        <v>247.41430350000005</v>
      </c>
      <c r="P131" t="s">
        <v>2255</v>
      </c>
      <c r="Q131">
        <v>1</v>
      </c>
    </row>
    <row r="132" spans="1:17">
      <c r="A132" t="s">
        <v>2295</v>
      </c>
      <c r="B132" t="s">
        <v>556</v>
      </c>
      <c r="C132" t="s">
        <v>557</v>
      </c>
      <c r="D132" t="s">
        <v>2254</v>
      </c>
      <c r="E132" t="s">
        <v>92</v>
      </c>
      <c r="F132">
        <v>40700</v>
      </c>
      <c r="G132" t="s">
        <v>784</v>
      </c>
      <c r="I132" t="s">
        <v>203</v>
      </c>
      <c r="J132">
        <v>2026</v>
      </c>
      <c r="K132">
        <v>5</v>
      </c>
      <c r="L132" t="s">
        <v>95</v>
      </c>
      <c r="M132">
        <v>709.09350400000005</v>
      </c>
      <c r="N132">
        <v>1</v>
      </c>
      <c r="O132">
        <v>709.09350400000005</v>
      </c>
      <c r="P132" t="s">
        <v>2255</v>
      </c>
      <c r="Q132">
        <v>1</v>
      </c>
    </row>
    <row r="133" spans="1:17">
      <c r="A133" t="s">
        <v>2295</v>
      </c>
      <c r="B133" t="s">
        <v>556</v>
      </c>
      <c r="C133" t="s">
        <v>557</v>
      </c>
      <c r="D133" t="s">
        <v>2254</v>
      </c>
      <c r="E133" t="s">
        <v>92</v>
      </c>
      <c r="F133">
        <v>40700</v>
      </c>
      <c r="G133" t="s">
        <v>784</v>
      </c>
      <c r="I133" t="s">
        <v>204</v>
      </c>
      <c r="J133">
        <v>2026</v>
      </c>
      <c r="K133">
        <v>5</v>
      </c>
      <c r="L133" t="s">
        <v>95</v>
      </c>
      <c r="M133">
        <v>791.19476800000007</v>
      </c>
      <c r="N133">
        <v>1</v>
      </c>
      <c r="O133">
        <v>791.19476800000007</v>
      </c>
      <c r="P133" t="s">
        <v>2255</v>
      </c>
    </row>
    <row r="134" spans="1:17">
      <c r="A134" t="s">
        <v>2295</v>
      </c>
      <c r="B134" t="s">
        <v>556</v>
      </c>
      <c r="C134" t="s">
        <v>557</v>
      </c>
      <c r="D134" t="s">
        <v>2254</v>
      </c>
      <c r="E134" t="s">
        <v>92</v>
      </c>
      <c r="F134">
        <v>40700</v>
      </c>
      <c r="G134" t="s">
        <v>784</v>
      </c>
      <c r="I134" t="s">
        <v>260</v>
      </c>
      <c r="J134">
        <v>2026</v>
      </c>
      <c r="K134">
        <v>5</v>
      </c>
      <c r="L134" t="s">
        <v>95</v>
      </c>
      <c r="M134">
        <v>1974.9617335000003</v>
      </c>
      <c r="N134">
        <v>1</v>
      </c>
      <c r="O134">
        <v>1974.9617335000003</v>
      </c>
      <c r="P134" t="s">
        <v>2255</v>
      </c>
    </row>
    <row r="135" spans="1:17">
      <c r="A135" t="s">
        <v>2295</v>
      </c>
      <c r="B135" t="s">
        <v>556</v>
      </c>
      <c r="C135" t="s">
        <v>557</v>
      </c>
      <c r="D135" t="s">
        <v>2254</v>
      </c>
      <c r="E135" t="s">
        <v>106</v>
      </c>
      <c r="F135">
        <v>40700</v>
      </c>
      <c r="G135" t="s">
        <v>784</v>
      </c>
      <c r="I135" t="s">
        <v>146</v>
      </c>
      <c r="J135">
        <v>2026</v>
      </c>
      <c r="K135">
        <v>5</v>
      </c>
      <c r="L135" t="s">
        <v>95</v>
      </c>
      <c r="M135">
        <v>2962.4617470000003</v>
      </c>
      <c r="N135">
        <v>1</v>
      </c>
      <c r="O135">
        <v>2962.4617470000003</v>
      </c>
      <c r="P135" t="s">
        <v>2255</v>
      </c>
    </row>
    <row r="136" spans="1:17">
      <c r="A136" t="s">
        <v>2295</v>
      </c>
      <c r="B136" t="s">
        <v>556</v>
      </c>
      <c r="C136" t="s">
        <v>557</v>
      </c>
      <c r="D136" t="s">
        <v>2254</v>
      </c>
      <c r="E136" t="s">
        <v>92</v>
      </c>
      <c r="F136">
        <v>40700</v>
      </c>
      <c r="G136" t="s">
        <v>784</v>
      </c>
      <c r="I136" t="s">
        <v>617</v>
      </c>
      <c r="J136">
        <v>2026</v>
      </c>
      <c r="K136">
        <v>5</v>
      </c>
      <c r="L136" t="s">
        <v>95</v>
      </c>
      <c r="M136">
        <v>308.69666800000005</v>
      </c>
      <c r="N136">
        <v>1</v>
      </c>
      <c r="O136">
        <v>308.69666800000005</v>
      </c>
      <c r="P136" t="s">
        <v>2255</v>
      </c>
      <c r="Q136">
        <v>1</v>
      </c>
    </row>
    <row r="137" spans="1:17">
      <c r="A137" t="s">
        <v>2295</v>
      </c>
      <c r="B137" t="s">
        <v>1993</v>
      </c>
      <c r="C137" t="s">
        <v>1156</v>
      </c>
      <c r="D137" t="s">
        <v>2254</v>
      </c>
      <c r="E137" t="s">
        <v>106</v>
      </c>
      <c r="F137">
        <v>40900</v>
      </c>
      <c r="G137" t="s">
        <v>2442</v>
      </c>
      <c r="I137" t="s">
        <v>2262</v>
      </c>
      <c r="J137">
        <v>2026</v>
      </c>
      <c r="K137">
        <v>5</v>
      </c>
      <c r="L137" t="s">
        <v>95</v>
      </c>
      <c r="M137">
        <v>163.92</v>
      </c>
      <c r="N137">
        <v>1</v>
      </c>
      <c r="O137">
        <v>163.92</v>
      </c>
      <c r="P137" t="s">
        <v>2255</v>
      </c>
    </row>
    <row r="138" spans="1:17">
      <c r="A138" t="s">
        <v>2295</v>
      </c>
      <c r="B138" t="s">
        <v>1993</v>
      </c>
      <c r="C138" t="s">
        <v>1156</v>
      </c>
      <c r="D138" t="s">
        <v>2254</v>
      </c>
      <c r="E138" t="s">
        <v>92</v>
      </c>
      <c r="F138">
        <v>40900</v>
      </c>
      <c r="G138" t="s">
        <v>2442</v>
      </c>
      <c r="I138" t="s">
        <v>260</v>
      </c>
      <c r="J138">
        <v>2026</v>
      </c>
      <c r="K138">
        <v>5</v>
      </c>
      <c r="L138" t="s">
        <v>95</v>
      </c>
      <c r="M138">
        <v>1386.88</v>
      </c>
      <c r="N138">
        <v>1</v>
      </c>
      <c r="O138">
        <v>1386.88</v>
      </c>
      <c r="P138" t="s">
        <v>2255</v>
      </c>
    </row>
    <row r="139" spans="1:17">
      <c r="A139" t="s">
        <v>2295</v>
      </c>
      <c r="B139" t="s">
        <v>1993</v>
      </c>
      <c r="C139" t="s">
        <v>1156</v>
      </c>
      <c r="D139" t="s">
        <v>2254</v>
      </c>
      <c r="E139" t="s">
        <v>106</v>
      </c>
      <c r="F139">
        <v>40900</v>
      </c>
      <c r="G139" t="s">
        <v>2442</v>
      </c>
      <c r="I139" t="s">
        <v>146</v>
      </c>
      <c r="J139">
        <v>2026</v>
      </c>
      <c r="K139">
        <v>5</v>
      </c>
      <c r="L139" t="s">
        <v>95</v>
      </c>
      <c r="M139">
        <v>311.74</v>
      </c>
      <c r="N139">
        <v>1</v>
      </c>
      <c r="O139">
        <v>311.74</v>
      </c>
      <c r="P139" t="s">
        <v>2255</v>
      </c>
    </row>
    <row r="140" spans="1:17">
      <c r="A140" t="s">
        <v>2295</v>
      </c>
      <c r="B140" t="s">
        <v>1993</v>
      </c>
      <c r="C140" t="s">
        <v>1156</v>
      </c>
      <c r="D140" t="s">
        <v>2254</v>
      </c>
      <c r="E140" t="s">
        <v>106</v>
      </c>
      <c r="F140">
        <v>40900</v>
      </c>
      <c r="G140" t="s">
        <v>2442</v>
      </c>
      <c r="I140" t="s">
        <v>163</v>
      </c>
      <c r="J140">
        <v>2026</v>
      </c>
      <c r="K140">
        <v>5</v>
      </c>
      <c r="L140" t="s">
        <v>95</v>
      </c>
      <c r="M140">
        <v>326.82</v>
      </c>
      <c r="N140">
        <v>1</v>
      </c>
      <c r="O140">
        <v>326.82</v>
      </c>
      <c r="P140" t="s">
        <v>2255</v>
      </c>
    </row>
    <row r="141" spans="1:17">
      <c r="A141" t="s">
        <v>2289</v>
      </c>
      <c r="B141" t="s">
        <v>1999</v>
      </c>
      <c r="C141" t="s">
        <v>313</v>
      </c>
      <c r="D141" t="s">
        <v>2254</v>
      </c>
      <c r="E141" t="s">
        <v>92</v>
      </c>
      <c r="F141">
        <v>40700</v>
      </c>
      <c r="G141" t="s">
        <v>784</v>
      </c>
      <c r="I141" t="s">
        <v>2263</v>
      </c>
      <c r="J141">
        <v>2026</v>
      </c>
      <c r="K141">
        <v>5</v>
      </c>
      <c r="L141" t="s">
        <v>95</v>
      </c>
      <c r="M141">
        <v>86.19</v>
      </c>
      <c r="N141">
        <v>1</v>
      </c>
      <c r="O141">
        <v>86.19</v>
      </c>
      <c r="P141" t="s">
        <v>2255</v>
      </c>
    </row>
    <row r="142" spans="1:17">
      <c r="A142" t="s">
        <v>2438</v>
      </c>
      <c r="B142" t="s">
        <v>570</v>
      </c>
      <c r="C142" t="s">
        <v>296</v>
      </c>
      <c r="D142" t="s">
        <v>2254</v>
      </c>
      <c r="E142" t="s">
        <v>92</v>
      </c>
      <c r="F142">
        <v>40700</v>
      </c>
      <c r="G142" t="s">
        <v>784</v>
      </c>
      <c r="I142" t="s">
        <v>196</v>
      </c>
      <c r="J142">
        <v>2026</v>
      </c>
      <c r="K142">
        <v>5</v>
      </c>
      <c r="L142" t="s">
        <v>95</v>
      </c>
      <c r="M142">
        <v>229.49489999999997</v>
      </c>
      <c r="N142">
        <v>1</v>
      </c>
      <c r="O142">
        <v>229.49489999999997</v>
      </c>
      <c r="P142" t="s">
        <v>2255</v>
      </c>
    </row>
    <row r="143" spans="1:17">
      <c r="A143" t="s">
        <v>2438</v>
      </c>
      <c r="B143" t="s">
        <v>570</v>
      </c>
      <c r="C143" t="s">
        <v>296</v>
      </c>
      <c r="D143" t="s">
        <v>2254</v>
      </c>
      <c r="E143" t="s">
        <v>92</v>
      </c>
      <c r="F143">
        <v>40700</v>
      </c>
      <c r="G143" t="s">
        <v>784</v>
      </c>
      <c r="I143" t="s">
        <v>260</v>
      </c>
      <c r="J143">
        <v>2026</v>
      </c>
      <c r="K143">
        <v>5</v>
      </c>
      <c r="L143" t="s">
        <v>95</v>
      </c>
      <c r="M143">
        <v>404.99099999999999</v>
      </c>
      <c r="N143">
        <v>1</v>
      </c>
      <c r="O143">
        <v>404.99099999999999</v>
      </c>
      <c r="P143" t="s">
        <v>2255</v>
      </c>
    </row>
    <row r="144" spans="1:17">
      <c r="A144" t="s">
        <v>2438</v>
      </c>
      <c r="B144" t="s">
        <v>570</v>
      </c>
      <c r="C144" t="s">
        <v>296</v>
      </c>
      <c r="D144" t="s">
        <v>2254</v>
      </c>
      <c r="E144" t="s">
        <v>106</v>
      </c>
      <c r="F144">
        <v>40700</v>
      </c>
      <c r="G144" t="s">
        <v>784</v>
      </c>
      <c r="I144" t="s">
        <v>146</v>
      </c>
      <c r="J144">
        <v>2026</v>
      </c>
      <c r="K144">
        <v>5</v>
      </c>
      <c r="L144" t="s">
        <v>95</v>
      </c>
      <c r="M144">
        <v>769.48289999999997</v>
      </c>
      <c r="N144">
        <v>1</v>
      </c>
      <c r="O144">
        <v>769.48289999999997</v>
      </c>
      <c r="P144" t="s">
        <v>2255</v>
      </c>
    </row>
    <row r="145" spans="1:17">
      <c r="A145" t="s">
        <v>2438</v>
      </c>
      <c r="B145" t="s">
        <v>570</v>
      </c>
      <c r="C145" t="s">
        <v>296</v>
      </c>
      <c r="D145" t="s">
        <v>2254</v>
      </c>
      <c r="E145" t="s">
        <v>92</v>
      </c>
      <c r="F145">
        <v>40700</v>
      </c>
      <c r="G145" t="s">
        <v>784</v>
      </c>
      <c r="I145" t="s">
        <v>617</v>
      </c>
      <c r="J145">
        <v>2026</v>
      </c>
      <c r="K145">
        <v>5</v>
      </c>
      <c r="L145" t="s">
        <v>95</v>
      </c>
      <c r="M145">
        <v>73.08737579999999</v>
      </c>
      <c r="N145">
        <v>1</v>
      </c>
      <c r="O145">
        <v>73.08737579999999</v>
      </c>
      <c r="P145" t="s">
        <v>2255</v>
      </c>
      <c r="Q145">
        <v>1</v>
      </c>
    </row>
    <row r="146" spans="1:17">
      <c r="A146" t="s">
        <v>2438</v>
      </c>
      <c r="B146" t="s">
        <v>2003</v>
      </c>
      <c r="C146" t="s">
        <v>296</v>
      </c>
      <c r="D146" t="s">
        <v>2254</v>
      </c>
      <c r="E146" t="s">
        <v>92</v>
      </c>
      <c r="F146">
        <v>40700</v>
      </c>
      <c r="G146" t="s">
        <v>784</v>
      </c>
      <c r="I146" t="s">
        <v>196</v>
      </c>
      <c r="J146">
        <v>2026</v>
      </c>
      <c r="K146">
        <v>5</v>
      </c>
      <c r="L146" t="s">
        <v>95</v>
      </c>
      <c r="M146">
        <v>128.24714999999998</v>
      </c>
      <c r="N146">
        <v>1</v>
      </c>
      <c r="O146">
        <v>128.24714999999998</v>
      </c>
      <c r="P146" t="s">
        <v>2255</v>
      </c>
    </row>
    <row r="147" spans="1:17">
      <c r="A147" t="s">
        <v>2438</v>
      </c>
      <c r="B147" t="s">
        <v>2003</v>
      </c>
      <c r="C147" t="s">
        <v>296</v>
      </c>
      <c r="D147" t="s">
        <v>2254</v>
      </c>
      <c r="E147" t="s">
        <v>92</v>
      </c>
      <c r="F147">
        <v>40700</v>
      </c>
      <c r="G147" t="s">
        <v>784</v>
      </c>
      <c r="I147" t="s">
        <v>260</v>
      </c>
      <c r="J147">
        <v>2026</v>
      </c>
      <c r="K147">
        <v>5</v>
      </c>
      <c r="L147" t="s">
        <v>95</v>
      </c>
      <c r="M147">
        <v>404.99099999999999</v>
      </c>
      <c r="N147">
        <v>1</v>
      </c>
      <c r="O147">
        <v>404.99099999999999</v>
      </c>
      <c r="P147" t="s">
        <v>2255</v>
      </c>
    </row>
    <row r="148" spans="1:17">
      <c r="A148" t="s">
        <v>2438</v>
      </c>
      <c r="B148" t="s">
        <v>2003</v>
      </c>
      <c r="C148" t="s">
        <v>296</v>
      </c>
      <c r="D148" t="s">
        <v>2254</v>
      </c>
      <c r="E148" t="s">
        <v>106</v>
      </c>
      <c r="F148">
        <v>40700</v>
      </c>
      <c r="G148" t="s">
        <v>784</v>
      </c>
      <c r="I148" t="s">
        <v>146</v>
      </c>
      <c r="J148">
        <v>2026</v>
      </c>
      <c r="K148">
        <v>5</v>
      </c>
      <c r="L148" t="s">
        <v>95</v>
      </c>
      <c r="M148">
        <v>256.49429999999995</v>
      </c>
      <c r="N148">
        <v>1</v>
      </c>
      <c r="O148">
        <v>256.49429999999995</v>
      </c>
      <c r="P148" t="s">
        <v>2255</v>
      </c>
    </row>
    <row r="149" spans="1:17">
      <c r="A149" t="s">
        <v>2438</v>
      </c>
      <c r="B149" t="s">
        <v>2003</v>
      </c>
      <c r="C149" t="s">
        <v>296</v>
      </c>
      <c r="D149" t="s">
        <v>2254</v>
      </c>
      <c r="E149" t="s">
        <v>92</v>
      </c>
      <c r="F149">
        <v>40700</v>
      </c>
      <c r="G149" t="s">
        <v>784</v>
      </c>
      <c r="I149" t="s">
        <v>617</v>
      </c>
      <c r="J149">
        <v>2026</v>
      </c>
      <c r="K149">
        <v>5</v>
      </c>
      <c r="L149" t="s">
        <v>95</v>
      </c>
      <c r="M149">
        <v>37.394168999999998</v>
      </c>
      <c r="N149">
        <v>1</v>
      </c>
      <c r="O149">
        <v>37.394168999999998</v>
      </c>
      <c r="P149" t="s">
        <v>2255</v>
      </c>
      <c r="Q149">
        <v>1</v>
      </c>
    </row>
    <row r="150" spans="1:17">
      <c r="A150" t="s">
        <v>2289</v>
      </c>
      <c r="B150">
        <v>20170770</v>
      </c>
      <c r="C150" t="s">
        <v>313</v>
      </c>
      <c r="D150" t="s">
        <v>2254</v>
      </c>
      <c r="E150" t="s">
        <v>92</v>
      </c>
      <c r="F150">
        <v>40700</v>
      </c>
      <c r="G150" t="s">
        <v>784</v>
      </c>
      <c r="I150" t="s">
        <v>260</v>
      </c>
      <c r="J150">
        <v>2026</v>
      </c>
      <c r="K150">
        <v>5</v>
      </c>
      <c r="L150" t="s">
        <v>95</v>
      </c>
      <c r="M150">
        <v>775.66</v>
      </c>
      <c r="N150">
        <v>1</v>
      </c>
      <c r="O150">
        <v>775.66</v>
      </c>
      <c r="P150" t="s">
        <v>2255</v>
      </c>
    </row>
    <row r="151" spans="1:17">
      <c r="A151" t="s">
        <v>2289</v>
      </c>
      <c r="B151">
        <v>20170770</v>
      </c>
      <c r="C151" t="s">
        <v>313</v>
      </c>
      <c r="D151" t="s">
        <v>2254</v>
      </c>
      <c r="E151" t="s">
        <v>105</v>
      </c>
      <c r="F151">
        <v>40700</v>
      </c>
      <c r="G151" t="s">
        <v>784</v>
      </c>
      <c r="I151" t="s">
        <v>122</v>
      </c>
      <c r="J151">
        <v>2026</v>
      </c>
      <c r="K151">
        <v>5</v>
      </c>
      <c r="L151" t="s">
        <v>95</v>
      </c>
      <c r="M151">
        <v>68.95</v>
      </c>
      <c r="N151">
        <v>1</v>
      </c>
      <c r="O151">
        <v>68.95</v>
      </c>
      <c r="P151" t="s">
        <v>2255</v>
      </c>
    </row>
    <row r="152" spans="1:17">
      <c r="A152" t="s">
        <v>2289</v>
      </c>
      <c r="B152">
        <v>20170770</v>
      </c>
      <c r="C152" t="s">
        <v>313</v>
      </c>
      <c r="D152" t="s">
        <v>2254</v>
      </c>
      <c r="E152" t="s">
        <v>105</v>
      </c>
      <c r="F152">
        <v>40700</v>
      </c>
      <c r="G152" t="s">
        <v>784</v>
      </c>
      <c r="I152" t="s">
        <v>123</v>
      </c>
      <c r="J152">
        <v>2026</v>
      </c>
      <c r="K152">
        <v>5</v>
      </c>
      <c r="L152" t="s">
        <v>95</v>
      </c>
      <c r="M152">
        <v>172.38</v>
      </c>
      <c r="N152">
        <v>1</v>
      </c>
      <c r="O152">
        <v>172.38</v>
      </c>
      <c r="P152" t="s">
        <v>2255</v>
      </c>
    </row>
    <row r="153" spans="1:17">
      <c r="A153" t="s">
        <v>2289</v>
      </c>
      <c r="B153">
        <v>20170770</v>
      </c>
      <c r="C153" t="s">
        <v>313</v>
      </c>
      <c r="D153" t="s">
        <v>2254</v>
      </c>
      <c r="E153" t="s">
        <v>106</v>
      </c>
      <c r="F153">
        <v>40700</v>
      </c>
      <c r="G153" t="s">
        <v>784</v>
      </c>
      <c r="I153" t="s">
        <v>112</v>
      </c>
      <c r="J153">
        <v>2026</v>
      </c>
      <c r="K153">
        <v>5</v>
      </c>
      <c r="L153" t="s">
        <v>95</v>
      </c>
      <c r="M153">
        <v>389.07</v>
      </c>
      <c r="N153">
        <v>1</v>
      </c>
      <c r="O153">
        <v>389.07</v>
      </c>
      <c r="P153" t="s">
        <v>2255</v>
      </c>
    </row>
    <row r="154" spans="1:17">
      <c r="A154" t="s">
        <v>2289</v>
      </c>
      <c r="B154">
        <v>20170770</v>
      </c>
      <c r="C154" t="s">
        <v>313</v>
      </c>
      <c r="D154" t="s">
        <v>2254</v>
      </c>
      <c r="E154" t="s">
        <v>106</v>
      </c>
      <c r="F154">
        <v>40700</v>
      </c>
      <c r="G154" t="s">
        <v>784</v>
      </c>
      <c r="I154" t="s">
        <v>163</v>
      </c>
      <c r="J154">
        <v>2026</v>
      </c>
      <c r="K154">
        <v>5</v>
      </c>
      <c r="L154" t="s">
        <v>95</v>
      </c>
      <c r="M154">
        <v>1034.24</v>
      </c>
      <c r="N154">
        <v>1</v>
      </c>
      <c r="O154">
        <v>1034.24</v>
      </c>
      <c r="P154" t="s">
        <v>2255</v>
      </c>
    </row>
    <row r="155" spans="1:17">
      <c r="A155" t="s">
        <v>2438</v>
      </c>
      <c r="B155" t="s">
        <v>306</v>
      </c>
      <c r="C155" t="s">
        <v>296</v>
      </c>
      <c r="D155" t="s">
        <v>2254</v>
      </c>
      <c r="E155" t="s">
        <v>103</v>
      </c>
      <c r="F155">
        <v>40700</v>
      </c>
      <c r="G155" t="s">
        <v>784</v>
      </c>
      <c r="I155" t="s">
        <v>130</v>
      </c>
      <c r="J155">
        <v>2026</v>
      </c>
      <c r="K155">
        <v>5</v>
      </c>
      <c r="L155" t="s">
        <v>95</v>
      </c>
      <c r="M155">
        <v>227.92893479999998</v>
      </c>
      <c r="N155">
        <v>1</v>
      </c>
      <c r="O155">
        <v>227.92893479999998</v>
      </c>
      <c r="P155" t="s">
        <v>2255</v>
      </c>
      <c r="Q155">
        <v>1</v>
      </c>
    </row>
    <row r="156" spans="1:17">
      <c r="A156" t="s">
        <v>2438</v>
      </c>
      <c r="B156" t="s">
        <v>306</v>
      </c>
      <c r="C156" t="s">
        <v>296</v>
      </c>
      <c r="D156" t="s">
        <v>2254</v>
      </c>
      <c r="E156" t="s">
        <v>92</v>
      </c>
      <c r="F156">
        <v>40700</v>
      </c>
      <c r="G156" t="s">
        <v>784</v>
      </c>
      <c r="I156" t="s">
        <v>196</v>
      </c>
      <c r="J156">
        <v>2026</v>
      </c>
      <c r="K156">
        <v>5</v>
      </c>
      <c r="L156" t="s">
        <v>95</v>
      </c>
      <c r="M156">
        <v>344.24234999999999</v>
      </c>
      <c r="N156">
        <v>1</v>
      </c>
      <c r="O156">
        <v>344.24234999999999</v>
      </c>
      <c r="P156" t="s">
        <v>2255</v>
      </c>
    </row>
    <row r="157" spans="1:17">
      <c r="A157" t="s">
        <v>2438</v>
      </c>
      <c r="B157" t="s">
        <v>306</v>
      </c>
      <c r="C157" t="s">
        <v>296</v>
      </c>
      <c r="D157" t="s">
        <v>2254</v>
      </c>
      <c r="E157" t="s">
        <v>92</v>
      </c>
      <c r="F157">
        <v>40700</v>
      </c>
      <c r="G157" t="s">
        <v>784</v>
      </c>
      <c r="I157" t="s">
        <v>260</v>
      </c>
      <c r="J157">
        <v>2026</v>
      </c>
      <c r="K157">
        <v>5</v>
      </c>
      <c r="L157" t="s">
        <v>95</v>
      </c>
      <c r="M157">
        <v>404.99099999999999</v>
      </c>
      <c r="N157">
        <v>1</v>
      </c>
      <c r="O157">
        <v>404.99099999999999</v>
      </c>
      <c r="P157" t="s">
        <v>2255</v>
      </c>
    </row>
    <row r="158" spans="1:17">
      <c r="A158" t="s">
        <v>2438</v>
      </c>
      <c r="B158" t="s">
        <v>306</v>
      </c>
      <c r="C158" t="s">
        <v>296</v>
      </c>
      <c r="D158" t="s">
        <v>2254</v>
      </c>
      <c r="E158" t="s">
        <v>106</v>
      </c>
      <c r="F158">
        <v>40700</v>
      </c>
      <c r="G158" t="s">
        <v>784</v>
      </c>
      <c r="I158" t="s">
        <v>146</v>
      </c>
      <c r="J158">
        <v>2026</v>
      </c>
      <c r="K158">
        <v>5</v>
      </c>
      <c r="L158" t="s">
        <v>95</v>
      </c>
      <c r="M158">
        <v>1154.22435</v>
      </c>
      <c r="N158">
        <v>1</v>
      </c>
      <c r="O158">
        <v>1154.22435</v>
      </c>
      <c r="P158" t="s">
        <v>2255</v>
      </c>
    </row>
    <row r="159" spans="1:17">
      <c r="A159" t="s">
        <v>2438</v>
      </c>
      <c r="B159" t="s">
        <v>306</v>
      </c>
      <c r="C159" t="s">
        <v>296</v>
      </c>
      <c r="D159" t="s">
        <v>2254</v>
      </c>
      <c r="E159" t="s">
        <v>92</v>
      </c>
      <c r="F159">
        <v>40700</v>
      </c>
      <c r="G159" t="s">
        <v>784</v>
      </c>
      <c r="I159" t="s">
        <v>617</v>
      </c>
      <c r="J159">
        <v>2026</v>
      </c>
      <c r="K159">
        <v>5</v>
      </c>
      <c r="L159" t="s">
        <v>95</v>
      </c>
      <c r="M159">
        <v>109.63106369999998</v>
      </c>
      <c r="N159">
        <v>1</v>
      </c>
      <c r="O159">
        <v>109.63106369999998</v>
      </c>
      <c r="P159" t="s">
        <v>2255</v>
      </c>
      <c r="Q159">
        <v>1</v>
      </c>
    </row>
    <row r="160" spans="1:17">
      <c r="A160" t="s">
        <v>2438</v>
      </c>
      <c r="B160" t="s">
        <v>573</v>
      </c>
      <c r="C160" t="s">
        <v>296</v>
      </c>
      <c r="D160" t="s">
        <v>2254</v>
      </c>
      <c r="E160" t="s">
        <v>103</v>
      </c>
      <c r="F160">
        <v>40700</v>
      </c>
      <c r="G160" t="s">
        <v>784</v>
      </c>
      <c r="I160" t="s">
        <v>130</v>
      </c>
      <c r="J160">
        <v>2026</v>
      </c>
      <c r="K160">
        <v>5</v>
      </c>
      <c r="L160" t="s">
        <v>95</v>
      </c>
      <c r="M160">
        <v>516.01253279999992</v>
      </c>
      <c r="N160">
        <v>1</v>
      </c>
      <c r="O160">
        <v>516.01253279999992</v>
      </c>
      <c r="P160" t="s">
        <v>2255</v>
      </c>
      <c r="Q160">
        <v>1</v>
      </c>
    </row>
    <row r="161" spans="1:17">
      <c r="A161" t="s">
        <v>2438</v>
      </c>
      <c r="B161" t="s">
        <v>573</v>
      </c>
      <c r="C161" t="s">
        <v>296</v>
      </c>
      <c r="D161" t="s">
        <v>2254</v>
      </c>
      <c r="E161" t="s">
        <v>92</v>
      </c>
      <c r="F161">
        <v>40700</v>
      </c>
      <c r="G161" t="s">
        <v>784</v>
      </c>
      <c r="I161" t="s">
        <v>256</v>
      </c>
      <c r="J161">
        <v>2026</v>
      </c>
      <c r="K161">
        <v>5</v>
      </c>
      <c r="L161" t="s">
        <v>95</v>
      </c>
      <c r="M161">
        <v>1020.5233211999999</v>
      </c>
      <c r="N161">
        <v>1</v>
      </c>
      <c r="O161">
        <v>1020.5233211999999</v>
      </c>
      <c r="P161" t="s">
        <v>2255</v>
      </c>
      <c r="Q161">
        <v>1</v>
      </c>
    </row>
    <row r="162" spans="1:17">
      <c r="A162" t="s">
        <v>2438</v>
      </c>
      <c r="B162" t="s">
        <v>573</v>
      </c>
      <c r="C162" t="s">
        <v>296</v>
      </c>
      <c r="D162" t="s">
        <v>2254</v>
      </c>
      <c r="E162" t="s">
        <v>92</v>
      </c>
      <c r="F162">
        <v>40700</v>
      </c>
      <c r="G162" t="s">
        <v>784</v>
      </c>
      <c r="I162" t="s">
        <v>257</v>
      </c>
      <c r="J162">
        <v>2026</v>
      </c>
      <c r="K162">
        <v>5</v>
      </c>
      <c r="L162" t="s">
        <v>95</v>
      </c>
      <c r="M162">
        <v>512.98859999999991</v>
      </c>
      <c r="N162">
        <v>1</v>
      </c>
      <c r="O162">
        <v>512.98859999999991</v>
      </c>
      <c r="P162" t="s">
        <v>2255</v>
      </c>
    </row>
    <row r="163" spans="1:17">
      <c r="A163" t="s">
        <v>2438</v>
      </c>
      <c r="B163" t="s">
        <v>573</v>
      </c>
      <c r="C163" t="s">
        <v>296</v>
      </c>
      <c r="D163" t="s">
        <v>2254</v>
      </c>
      <c r="E163" t="s">
        <v>92</v>
      </c>
      <c r="F163">
        <v>40700</v>
      </c>
      <c r="G163" t="s">
        <v>784</v>
      </c>
      <c r="I163" t="s">
        <v>260</v>
      </c>
      <c r="J163">
        <v>2026</v>
      </c>
      <c r="K163">
        <v>5</v>
      </c>
      <c r="L163" t="s">
        <v>95</v>
      </c>
      <c r="M163">
        <v>404.99099999999999</v>
      </c>
      <c r="N163">
        <v>1</v>
      </c>
      <c r="O163">
        <v>404.99099999999999</v>
      </c>
      <c r="P163" t="s">
        <v>2255</v>
      </c>
    </row>
    <row r="164" spans="1:17">
      <c r="A164" t="s">
        <v>2438</v>
      </c>
      <c r="B164" t="s">
        <v>573</v>
      </c>
      <c r="C164" t="s">
        <v>296</v>
      </c>
      <c r="D164" t="s">
        <v>2254</v>
      </c>
      <c r="E164" t="s">
        <v>106</v>
      </c>
      <c r="F164">
        <v>40700</v>
      </c>
      <c r="G164" t="s">
        <v>784</v>
      </c>
      <c r="I164" t="s">
        <v>2198</v>
      </c>
      <c r="J164">
        <v>2026</v>
      </c>
      <c r="K164">
        <v>5</v>
      </c>
      <c r="L164" t="s">
        <v>95</v>
      </c>
      <c r="M164">
        <v>620.98619999999994</v>
      </c>
      <c r="N164">
        <v>1</v>
      </c>
      <c r="O164">
        <v>620.98619999999994</v>
      </c>
      <c r="P164" t="s">
        <v>2255</v>
      </c>
    </row>
    <row r="165" spans="1:17">
      <c r="A165" t="s">
        <v>2438</v>
      </c>
      <c r="B165" t="s">
        <v>573</v>
      </c>
      <c r="C165" t="s">
        <v>296</v>
      </c>
      <c r="D165" t="s">
        <v>2254</v>
      </c>
      <c r="E165" t="s">
        <v>92</v>
      </c>
      <c r="F165">
        <v>40700</v>
      </c>
      <c r="G165" t="s">
        <v>784</v>
      </c>
      <c r="I165" t="s">
        <v>683</v>
      </c>
      <c r="J165">
        <v>2026</v>
      </c>
      <c r="K165">
        <v>5</v>
      </c>
      <c r="L165" t="s">
        <v>95</v>
      </c>
      <c r="M165">
        <v>146.17475159999998</v>
      </c>
      <c r="N165">
        <v>1</v>
      </c>
      <c r="O165">
        <v>146.17475159999998</v>
      </c>
      <c r="P165" t="s">
        <v>2255</v>
      </c>
      <c r="Q165">
        <v>1</v>
      </c>
    </row>
    <row r="166" spans="1:17">
      <c r="A166" t="s">
        <v>2621</v>
      </c>
      <c r="B166" t="s">
        <v>2243</v>
      </c>
      <c r="C166" t="s">
        <v>370</v>
      </c>
      <c r="D166" t="s">
        <v>2254</v>
      </c>
      <c r="E166" t="s">
        <v>92</v>
      </c>
      <c r="F166">
        <v>40700</v>
      </c>
      <c r="G166" t="s">
        <v>784</v>
      </c>
      <c r="I166" t="s">
        <v>260</v>
      </c>
      <c r="J166">
        <v>2026</v>
      </c>
      <c r="K166">
        <v>5</v>
      </c>
      <c r="L166" t="s">
        <v>95</v>
      </c>
      <c r="M166">
        <v>369.9</v>
      </c>
      <c r="N166">
        <v>1</v>
      </c>
      <c r="O166">
        <v>369.9</v>
      </c>
      <c r="P166" t="s">
        <v>2255</v>
      </c>
    </row>
    <row r="167" spans="1:17">
      <c r="A167" t="s">
        <v>2621</v>
      </c>
      <c r="B167" t="s">
        <v>2243</v>
      </c>
      <c r="C167" t="s">
        <v>370</v>
      </c>
      <c r="D167" t="s">
        <v>2254</v>
      </c>
      <c r="E167" t="s">
        <v>106</v>
      </c>
      <c r="F167">
        <v>40700</v>
      </c>
      <c r="G167" t="s">
        <v>784</v>
      </c>
      <c r="I167" t="s">
        <v>2198</v>
      </c>
      <c r="J167">
        <v>2026</v>
      </c>
      <c r="K167">
        <v>5</v>
      </c>
      <c r="L167" t="s">
        <v>95</v>
      </c>
      <c r="M167">
        <v>567.17999999999995</v>
      </c>
      <c r="N167">
        <v>1</v>
      </c>
      <c r="O167">
        <v>567.17999999999995</v>
      </c>
      <c r="P167" t="s">
        <v>2255</v>
      </c>
    </row>
    <row r="168" spans="1:17">
      <c r="A168" t="s">
        <v>2438</v>
      </c>
      <c r="B168" t="s">
        <v>368</v>
      </c>
      <c r="C168" t="s">
        <v>296</v>
      </c>
      <c r="D168" t="s">
        <v>2254</v>
      </c>
      <c r="E168" t="s">
        <v>103</v>
      </c>
      <c r="F168">
        <v>40700</v>
      </c>
      <c r="G168" t="s">
        <v>784</v>
      </c>
      <c r="I168" t="s">
        <v>130</v>
      </c>
      <c r="J168">
        <v>2026</v>
      </c>
      <c r="K168">
        <v>5</v>
      </c>
      <c r="L168" t="s">
        <v>95</v>
      </c>
      <c r="M168">
        <v>243.04859879999998</v>
      </c>
      <c r="N168">
        <v>1</v>
      </c>
      <c r="O168">
        <v>243.04859879999998</v>
      </c>
      <c r="P168" t="s">
        <v>2255</v>
      </c>
      <c r="Q168">
        <v>1</v>
      </c>
    </row>
    <row r="169" spans="1:17">
      <c r="A169" t="s">
        <v>2438</v>
      </c>
      <c r="B169" t="s">
        <v>368</v>
      </c>
      <c r="C169" t="s">
        <v>296</v>
      </c>
      <c r="D169" t="s">
        <v>2254</v>
      </c>
      <c r="E169" t="s">
        <v>92</v>
      </c>
      <c r="F169">
        <v>40700</v>
      </c>
      <c r="G169" t="s">
        <v>784</v>
      </c>
      <c r="I169" t="s">
        <v>2208</v>
      </c>
      <c r="J169">
        <v>2026</v>
      </c>
      <c r="K169">
        <v>5</v>
      </c>
      <c r="L169" t="s">
        <v>95</v>
      </c>
      <c r="M169">
        <v>473.02948799999996</v>
      </c>
      <c r="N169">
        <v>1</v>
      </c>
      <c r="O169">
        <v>473.02948799999996</v>
      </c>
      <c r="P169" t="s">
        <v>2255</v>
      </c>
      <c r="Q169">
        <v>1</v>
      </c>
    </row>
    <row r="170" spans="1:17">
      <c r="A170" t="s">
        <v>2438</v>
      </c>
      <c r="B170" t="s">
        <v>368</v>
      </c>
      <c r="C170" t="s">
        <v>296</v>
      </c>
      <c r="D170" t="s">
        <v>2254</v>
      </c>
      <c r="E170" t="s">
        <v>92</v>
      </c>
      <c r="F170">
        <v>40700</v>
      </c>
      <c r="G170" t="s">
        <v>784</v>
      </c>
      <c r="I170" t="s">
        <v>257</v>
      </c>
      <c r="J170">
        <v>2026</v>
      </c>
      <c r="K170">
        <v>5</v>
      </c>
      <c r="L170" t="s">
        <v>95</v>
      </c>
      <c r="M170">
        <v>256.49429999999995</v>
      </c>
      <c r="N170">
        <v>1</v>
      </c>
      <c r="O170">
        <v>256.49429999999995</v>
      </c>
      <c r="P170" t="s">
        <v>2255</v>
      </c>
    </row>
    <row r="171" spans="1:17">
      <c r="A171" t="s">
        <v>2438</v>
      </c>
      <c r="B171" t="s">
        <v>368</v>
      </c>
      <c r="C171" t="s">
        <v>296</v>
      </c>
      <c r="D171" t="s">
        <v>2254</v>
      </c>
      <c r="E171" t="s">
        <v>92</v>
      </c>
      <c r="F171">
        <v>40700</v>
      </c>
      <c r="G171" t="s">
        <v>784</v>
      </c>
      <c r="I171" t="s">
        <v>260</v>
      </c>
      <c r="J171">
        <v>2026</v>
      </c>
      <c r="K171">
        <v>5</v>
      </c>
      <c r="L171" t="s">
        <v>95</v>
      </c>
      <c r="M171">
        <v>404.99099999999999</v>
      </c>
      <c r="N171">
        <v>1</v>
      </c>
      <c r="O171">
        <v>404.99099999999999</v>
      </c>
      <c r="P171" t="s">
        <v>2255</v>
      </c>
    </row>
    <row r="172" spans="1:17">
      <c r="A172" t="s">
        <v>2438</v>
      </c>
      <c r="B172" t="s">
        <v>368</v>
      </c>
      <c r="C172" t="s">
        <v>296</v>
      </c>
      <c r="D172" t="s">
        <v>2254</v>
      </c>
      <c r="E172" t="s">
        <v>106</v>
      </c>
      <c r="F172">
        <v>40700</v>
      </c>
      <c r="G172" t="s">
        <v>784</v>
      </c>
      <c r="I172" t="s">
        <v>2198</v>
      </c>
      <c r="J172">
        <v>2026</v>
      </c>
      <c r="K172">
        <v>5</v>
      </c>
      <c r="L172" t="s">
        <v>95</v>
      </c>
      <c r="M172">
        <v>931.47929999999997</v>
      </c>
      <c r="N172">
        <v>1</v>
      </c>
      <c r="O172">
        <v>931.47929999999997</v>
      </c>
      <c r="P172" t="s">
        <v>2255</v>
      </c>
    </row>
    <row r="173" spans="1:17">
      <c r="A173" t="s">
        <v>2438</v>
      </c>
      <c r="B173" t="s">
        <v>368</v>
      </c>
      <c r="C173" t="s">
        <v>296</v>
      </c>
      <c r="D173" t="s">
        <v>2254</v>
      </c>
      <c r="E173" t="s">
        <v>92</v>
      </c>
      <c r="F173">
        <v>40700</v>
      </c>
      <c r="G173" t="s">
        <v>784</v>
      </c>
      <c r="I173" t="s">
        <v>683</v>
      </c>
      <c r="J173">
        <v>2026</v>
      </c>
      <c r="K173">
        <v>5</v>
      </c>
      <c r="L173" t="s">
        <v>95</v>
      </c>
      <c r="M173">
        <v>59.182684799999997</v>
      </c>
      <c r="N173">
        <v>1</v>
      </c>
      <c r="O173">
        <v>59.182684799999997</v>
      </c>
      <c r="P173" t="s">
        <v>2255</v>
      </c>
      <c r="Q173">
        <v>1</v>
      </c>
    </row>
    <row r="174" spans="1:17">
      <c r="A174" t="s">
        <v>2438</v>
      </c>
      <c r="B174" t="s">
        <v>2244</v>
      </c>
      <c r="C174" t="s">
        <v>296</v>
      </c>
      <c r="D174" t="s">
        <v>2254</v>
      </c>
      <c r="E174" t="s">
        <v>92</v>
      </c>
      <c r="F174">
        <v>40700</v>
      </c>
      <c r="G174" t="s">
        <v>784</v>
      </c>
      <c r="I174" t="s">
        <v>260</v>
      </c>
      <c r="J174">
        <v>2026</v>
      </c>
      <c r="K174">
        <v>5</v>
      </c>
      <c r="L174" t="s">
        <v>95</v>
      </c>
      <c r="M174">
        <v>404.99099999999999</v>
      </c>
      <c r="N174">
        <v>1</v>
      </c>
      <c r="O174">
        <v>404.99099999999999</v>
      </c>
      <c r="P174" t="s">
        <v>2255</v>
      </c>
    </row>
    <row r="175" spans="1:17">
      <c r="A175" t="s">
        <v>2438</v>
      </c>
      <c r="B175" t="s">
        <v>2244</v>
      </c>
      <c r="C175" t="s">
        <v>296</v>
      </c>
      <c r="D175" t="s">
        <v>2254</v>
      </c>
      <c r="E175" t="s">
        <v>106</v>
      </c>
      <c r="F175">
        <v>40700</v>
      </c>
      <c r="G175" t="s">
        <v>784</v>
      </c>
      <c r="I175" t="s">
        <v>2198</v>
      </c>
      <c r="J175">
        <v>2026</v>
      </c>
      <c r="K175">
        <v>5</v>
      </c>
      <c r="L175" t="s">
        <v>95</v>
      </c>
      <c r="M175">
        <v>1241.9723999999999</v>
      </c>
      <c r="N175">
        <v>1</v>
      </c>
      <c r="O175">
        <v>1241.9723999999999</v>
      </c>
      <c r="P175" t="s">
        <v>2255</v>
      </c>
    </row>
    <row r="176" spans="1:17">
      <c r="A176" t="s">
        <v>2289</v>
      </c>
      <c r="B176">
        <v>20210096</v>
      </c>
      <c r="C176" t="s">
        <v>313</v>
      </c>
      <c r="D176" t="s">
        <v>2254</v>
      </c>
      <c r="E176" t="s">
        <v>92</v>
      </c>
      <c r="F176">
        <v>40700</v>
      </c>
      <c r="G176" t="s">
        <v>784</v>
      </c>
      <c r="I176" t="s">
        <v>260</v>
      </c>
      <c r="J176">
        <v>2026</v>
      </c>
      <c r="K176">
        <v>5</v>
      </c>
      <c r="L176" t="s">
        <v>95</v>
      </c>
      <c r="M176">
        <v>775.66</v>
      </c>
      <c r="N176">
        <v>1</v>
      </c>
      <c r="O176">
        <v>775.66</v>
      </c>
      <c r="P176" t="s">
        <v>2255</v>
      </c>
    </row>
    <row r="177" spans="1:17">
      <c r="A177" t="s">
        <v>2289</v>
      </c>
      <c r="B177">
        <v>20210096</v>
      </c>
      <c r="C177" t="s">
        <v>313</v>
      </c>
      <c r="D177" t="s">
        <v>2254</v>
      </c>
      <c r="E177" t="s">
        <v>106</v>
      </c>
      <c r="F177">
        <v>40700</v>
      </c>
      <c r="G177" t="s">
        <v>784</v>
      </c>
      <c r="I177" t="s">
        <v>112</v>
      </c>
      <c r="J177">
        <v>2026</v>
      </c>
      <c r="K177">
        <v>5</v>
      </c>
      <c r="L177" t="s">
        <v>95</v>
      </c>
      <c r="M177">
        <v>129.69</v>
      </c>
      <c r="N177">
        <v>1</v>
      </c>
      <c r="O177">
        <v>129.69</v>
      </c>
      <c r="P177" t="s">
        <v>2255</v>
      </c>
    </row>
    <row r="178" spans="1:17">
      <c r="A178" t="s">
        <v>2438</v>
      </c>
      <c r="B178" t="s">
        <v>371</v>
      </c>
      <c r="C178" t="s">
        <v>296</v>
      </c>
      <c r="D178" t="s">
        <v>2254</v>
      </c>
      <c r="E178" t="s">
        <v>92</v>
      </c>
      <c r="F178">
        <v>40700</v>
      </c>
      <c r="G178" t="s">
        <v>784</v>
      </c>
      <c r="I178" t="s">
        <v>2207</v>
      </c>
      <c r="J178">
        <v>2026</v>
      </c>
      <c r="K178">
        <v>5</v>
      </c>
      <c r="L178" t="s">
        <v>95</v>
      </c>
      <c r="M178">
        <v>53.458811999999995</v>
      </c>
      <c r="N178">
        <v>1</v>
      </c>
      <c r="O178">
        <v>53.458811999999995</v>
      </c>
      <c r="P178" t="s">
        <v>2255</v>
      </c>
    </row>
    <row r="179" spans="1:17">
      <c r="A179" t="s">
        <v>2438</v>
      </c>
      <c r="B179" t="s">
        <v>371</v>
      </c>
      <c r="C179" t="s">
        <v>296</v>
      </c>
      <c r="D179" t="s">
        <v>2254</v>
      </c>
      <c r="E179" t="s">
        <v>92</v>
      </c>
      <c r="F179">
        <v>40700</v>
      </c>
      <c r="G179" t="s">
        <v>784</v>
      </c>
      <c r="I179" t="s">
        <v>203</v>
      </c>
      <c r="J179">
        <v>2026</v>
      </c>
      <c r="K179">
        <v>5</v>
      </c>
      <c r="L179" t="s">
        <v>95</v>
      </c>
      <c r="M179">
        <v>229.29240449999998</v>
      </c>
      <c r="N179">
        <v>1</v>
      </c>
      <c r="O179">
        <v>229.29240449999998</v>
      </c>
      <c r="P179" t="s">
        <v>2255</v>
      </c>
      <c r="Q179">
        <v>1</v>
      </c>
    </row>
    <row r="180" spans="1:17">
      <c r="A180" t="s">
        <v>2438</v>
      </c>
      <c r="B180" t="s">
        <v>371</v>
      </c>
      <c r="C180" t="s">
        <v>296</v>
      </c>
      <c r="D180" t="s">
        <v>2254</v>
      </c>
      <c r="E180" t="s">
        <v>92</v>
      </c>
      <c r="F180">
        <v>40700</v>
      </c>
      <c r="G180" t="s">
        <v>784</v>
      </c>
      <c r="I180" t="s">
        <v>638</v>
      </c>
      <c r="J180">
        <v>2026</v>
      </c>
      <c r="K180">
        <v>5</v>
      </c>
      <c r="L180" t="s">
        <v>95</v>
      </c>
      <c r="M180">
        <v>659.51434380000001</v>
      </c>
      <c r="N180">
        <v>1</v>
      </c>
      <c r="O180">
        <v>659.51434380000001</v>
      </c>
      <c r="P180" t="s">
        <v>2255</v>
      </c>
      <c r="Q180">
        <v>1</v>
      </c>
    </row>
    <row r="181" spans="1:17">
      <c r="A181" t="s">
        <v>2438</v>
      </c>
      <c r="B181" t="s">
        <v>371</v>
      </c>
      <c r="C181" t="s">
        <v>296</v>
      </c>
      <c r="D181" t="s">
        <v>2254</v>
      </c>
      <c r="E181" t="s">
        <v>92</v>
      </c>
      <c r="F181">
        <v>40700</v>
      </c>
      <c r="G181" t="s">
        <v>784</v>
      </c>
      <c r="I181" t="s">
        <v>204</v>
      </c>
      <c r="J181">
        <v>2026</v>
      </c>
      <c r="K181">
        <v>5</v>
      </c>
      <c r="L181" t="s">
        <v>95</v>
      </c>
      <c r="M181">
        <v>388.5888645</v>
      </c>
      <c r="N181">
        <v>1</v>
      </c>
      <c r="O181">
        <v>388.5888645</v>
      </c>
      <c r="P181" t="s">
        <v>2255</v>
      </c>
    </row>
    <row r="182" spans="1:17">
      <c r="A182" t="s">
        <v>2438</v>
      </c>
      <c r="B182" t="s">
        <v>371</v>
      </c>
      <c r="C182" t="s">
        <v>296</v>
      </c>
      <c r="D182" t="s">
        <v>2254</v>
      </c>
      <c r="E182" t="s">
        <v>92</v>
      </c>
      <c r="F182">
        <v>40700</v>
      </c>
      <c r="G182" t="s">
        <v>784</v>
      </c>
      <c r="I182" t="s">
        <v>260</v>
      </c>
      <c r="J182">
        <v>2026</v>
      </c>
      <c r="K182">
        <v>5</v>
      </c>
      <c r="L182" t="s">
        <v>95</v>
      </c>
      <c r="M182">
        <v>409.04090999999994</v>
      </c>
      <c r="N182">
        <v>1</v>
      </c>
      <c r="O182">
        <v>409.04090999999994</v>
      </c>
      <c r="P182" t="s">
        <v>2255</v>
      </c>
    </row>
    <row r="183" spans="1:17">
      <c r="A183" t="s">
        <v>2438</v>
      </c>
      <c r="B183" t="s">
        <v>371</v>
      </c>
      <c r="C183" t="s">
        <v>296</v>
      </c>
      <c r="D183" t="s">
        <v>2254</v>
      </c>
      <c r="E183" t="s">
        <v>106</v>
      </c>
      <c r="F183">
        <v>40700</v>
      </c>
      <c r="G183" t="s">
        <v>784</v>
      </c>
      <c r="I183" t="s">
        <v>118</v>
      </c>
      <c r="J183">
        <v>2026</v>
      </c>
      <c r="K183">
        <v>5</v>
      </c>
      <c r="L183" t="s">
        <v>95</v>
      </c>
      <c r="M183">
        <v>518.11848599999996</v>
      </c>
      <c r="N183">
        <v>1</v>
      </c>
      <c r="O183">
        <v>518.11848599999996</v>
      </c>
      <c r="P183" t="s">
        <v>2255</v>
      </c>
    </row>
    <row r="184" spans="1:17">
      <c r="A184" t="s">
        <v>2438</v>
      </c>
      <c r="B184" t="s">
        <v>371</v>
      </c>
      <c r="C184" t="s">
        <v>296</v>
      </c>
      <c r="D184" t="s">
        <v>2254</v>
      </c>
      <c r="E184" t="s">
        <v>103</v>
      </c>
      <c r="F184">
        <v>40700</v>
      </c>
      <c r="G184" t="s">
        <v>784</v>
      </c>
      <c r="I184" t="s">
        <v>130</v>
      </c>
      <c r="J184">
        <v>2026</v>
      </c>
      <c r="K184">
        <v>5</v>
      </c>
      <c r="L184" t="s">
        <v>95</v>
      </c>
      <c r="M184">
        <v>736.57063139999991</v>
      </c>
      <c r="N184">
        <v>1</v>
      </c>
      <c r="O184">
        <v>736.57063139999991</v>
      </c>
      <c r="P184" t="s">
        <v>2255</v>
      </c>
      <c r="Q184">
        <v>1</v>
      </c>
    </row>
    <row r="185" spans="1:17">
      <c r="A185" t="s">
        <v>2438</v>
      </c>
      <c r="B185" t="s">
        <v>371</v>
      </c>
      <c r="C185" t="s">
        <v>296</v>
      </c>
      <c r="D185" t="s">
        <v>2254</v>
      </c>
      <c r="E185" t="s">
        <v>92</v>
      </c>
      <c r="F185">
        <v>40700</v>
      </c>
      <c r="G185" t="s">
        <v>784</v>
      </c>
      <c r="I185" t="s">
        <v>256</v>
      </c>
      <c r="J185">
        <v>2026</v>
      </c>
      <c r="K185">
        <v>5</v>
      </c>
      <c r="L185" t="s">
        <v>95</v>
      </c>
      <c r="M185">
        <v>765.39249089999998</v>
      </c>
      <c r="N185">
        <v>1</v>
      </c>
      <c r="O185">
        <v>765.39249089999998</v>
      </c>
      <c r="P185" t="s">
        <v>2255</v>
      </c>
      <c r="Q185">
        <v>1</v>
      </c>
    </row>
    <row r="186" spans="1:17">
      <c r="A186" t="s">
        <v>2438</v>
      </c>
      <c r="B186" t="s">
        <v>371</v>
      </c>
      <c r="C186" t="s">
        <v>296</v>
      </c>
      <c r="D186" t="s">
        <v>2254</v>
      </c>
      <c r="E186" t="s">
        <v>92</v>
      </c>
      <c r="F186">
        <v>40700</v>
      </c>
      <c r="G186" t="s">
        <v>784</v>
      </c>
      <c r="I186" t="s">
        <v>257</v>
      </c>
      <c r="J186">
        <v>2026</v>
      </c>
      <c r="K186">
        <v>5</v>
      </c>
      <c r="L186" t="s">
        <v>95</v>
      </c>
      <c r="M186">
        <v>384.74144999999999</v>
      </c>
      <c r="N186">
        <v>1</v>
      </c>
      <c r="O186">
        <v>384.74144999999999</v>
      </c>
      <c r="P186" t="s">
        <v>2255</v>
      </c>
    </row>
    <row r="187" spans="1:17">
      <c r="A187" t="s">
        <v>2438</v>
      </c>
      <c r="B187" t="s">
        <v>371</v>
      </c>
      <c r="C187" t="s">
        <v>296</v>
      </c>
      <c r="D187" t="s">
        <v>2254</v>
      </c>
      <c r="E187" t="s">
        <v>106</v>
      </c>
      <c r="F187">
        <v>40700</v>
      </c>
      <c r="G187" t="s">
        <v>784</v>
      </c>
      <c r="I187" t="s">
        <v>2264</v>
      </c>
      <c r="J187">
        <v>2026</v>
      </c>
      <c r="K187">
        <v>5</v>
      </c>
      <c r="L187" t="s">
        <v>95</v>
      </c>
      <c r="M187">
        <v>1552.4654999999998</v>
      </c>
      <c r="N187">
        <v>1</v>
      </c>
      <c r="O187">
        <v>1552.4654999999998</v>
      </c>
      <c r="P187" t="s">
        <v>2255</v>
      </c>
    </row>
    <row r="188" spans="1:17">
      <c r="A188" t="s">
        <v>2438</v>
      </c>
      <c r="B188" t="s">
        <v>307</v>
      </c>
      <c r="C188" t="s">
        <v>296</v>
      </c>
      <c r="D188" t="s">
        <v>2254</v>
      </c>
      <c r="E188" t="s">
        <v>106</v>
      </c>
      <c r="F188">
        <v>40700</v>
      </c>
      <c r="G188" t="s">
        <v>784</v>
      </c>
      <c r="I188" t="s">
        <v>266</v>
      </c>
      <c r="J188">
        <v>2026</v>
      </c>
      <c r="K188">
        <v>5</v>
      </c>
      <c r="L188" t="s">
        <v>95</v>
      </c>
      <c r="M188">
        <v>818.08181999999988</v>
      </c>
      <c r="N188">
        <v>1</v>
      </c>
      <c r="O188">
        <v>818.08181999999988</v>
      </c>
      <c r="P188" t="s">
        <v>2255</v>
      </c>
    </row>
    <row r="189" spans="1:17">
      <c r="A189" t="s">
        <v>2438</v>
      </c>
      <c r="B189" t="s">
        <v>307</v>
      </c>
      <c r="C189" t="s">
        <v>296</v>
      </c>
      <c r="D189" t="s">
        <v>2254</v>
      </c>
      <c r="E189" t="s">
        <v>92</v>
      </c>
      <c r="F189">
        <v>40700</v>
      </c>
      <c r="G189" t="s">
        <v>784</v>
      </c>
      <c r="I189" t="s">
        <v>141</v>
      </c>
      <c r="J189">
        <v>2026</v>
      </c>
      <c r="K189">
        <v>5</v>
      </c>
      <c r="L189" t="s">
        <v>95</v>
      </c>
      <c r="M189">
        <v>245.42454599999999</v>
      </c>
      <c r="N189">
        <v>1</v>
      </c>
      <c r="O189">
        <v>245.42454599999999</v>
      </c>
      <c r="P189" t="s">
        <v>2255</v>
      </c>
    </row>
    <row r="190" spans="1:17">
      <c r="A190" t="s">
        <v>2438</v>
      </c>
      <c r="B190" t="s">
        <v>309</v>
      </c>
      <c r="C190" t="s">
        <v>296</v>
      </c>
      <c r="D190" t="s">
        <v>2254</v>
      </c>
      <c r="E190" t="s">
        <v>103</v>
      </c>
      <c r="F190">
        <v>40700</v>
      </c>
      <c r="G190" t="s">
        <v>784</v>
      </c>
      <c r="I190" t="s">
        <v>130</v>
      </c>
      <c r="J190">
        <v>2026</v>
      </c>
      <c r="K190">
        <v>5</v>
      </c>
      <c r="L190" t="s">
        <v>95</v>
      </c>
      <c r="M190">
        <v>836.76540479999994</v>
      </c>
      <c r="N190">
        <v>1</v>
      </c>
      <c r="O190">
        <v>836.76540479999994</v>
      </c>
      <c r="P190" t="s">
        <v>2255</v>
      </c>
      <c r="Q190">
        <v>1</v>
      </c>
    </row>
    <row r="191" spans="1:17">
      <c r="A191" t="s">
        <v>2438</v>
      </c>
      <c r="B191" t="s">
        <v>309</v>
      </c>
      <c r="C191" t="s">
        <v>296</v>
      </c>
      <c r="D191" t="s">
        <v>2254</v>
      </c>
      <c r="E191" t="s">
        <v>92</v>
      </c>
      <c r="F191">
        <v>40700</v>
      </c>
      <c r="G191" t="s">
        <v>784</v>
      </c>
      <c r="I191" t="s">
        <v>203</v>
      </c>
      <c r="J191">
        <v>2026</v>
      </c>
      <c r="K191">
        <v>5</v>
      </c>
      <c r="L191" t="s">
        <v>95</v>
      </c>
      <c r="M191">
        <v>191.29074899999998</v>
      </c>
      <c r="N191">
        <v>1</v>
      </c>
      <c r="O191">
        <v>191.29074899999998</v>
      </c>
      <c r="P191" t="s">
        <v>2255</v>
      </c>
      <c r="Q191">
        <v>1</v>
      </c>
    </row>
    <row r="192" spans="1:17">
      <c r="A192" t="s">
        <v>2438</v>
      </c>
      <c r="B192" t="s">
        <v>309</v>
      </c>
      <c r="C192" t="s">
        <v>296</v>
      </c>
      <c r="D192" t="s">
        <v>2254</v>
      </c>
      <c r="E192" t="s">
        <v>92</v>
      </c>
      <c r="F192">
        <v>40700</v>
      </c>
      <c r="G192" t="s">
        <v>784</v>
      </c>
      <c r="I192" t="s">
        <v>204</v>
      </c>
      <c r="J192">
        <v>2026</v>
      </c>
      <c r="K192">
        <v>5</v>
      </c>
      <c r="L192" t="s">
        <v>95</v>
      </c>
      <c r="M192">
        <v>114.74744999999999</v>
      </c>
      <c r="N192">
        <v>1</v>
      </c>
      <c r="O192">
        <v>114.74744999999999</v>
      </c>
      <c r="P192" t="s">
        <v>2255</v>
      </c>
    </row>
    <row r="193" spans="1:17">
      <c r="A193" t="s">
        <v>2438</v>
      </c>
      <c r="B193" t="s">
        <v>309</v>
      </c>
      <c r="C193" t="s">
        <v>296</v>
      </c>
      <c r="D193" t="s">
        <v>2254</v>
      </c>
      <c r="E193" t="s">
        <v>92</v>
      </c>
      <c r="F193">
        <v>40700</v>
      </c>
      <c r="G193" t="s">
        <v>784</v>
      </c>
      <c r="I193" t="s">
        <v>260</v>
      </c>
      <c r="J193">
        <v>2026</v>
      </c>
      <c r="K193">
        <v>5</v>
      </c>
      <c r="L193" t="s">
        <v>95</v>
      </c>
      <c r="M193">
        <v>404.99099999999999</v>
      </c>
      <c r="N193">
        <v>1</v>
      </c>
      <c r="O193">
        <v>404.99099999999999</v>
      </c>
      <c r="P193" t="s">
        <v>2255</v>
      </c>
    </row>
    <row r="194" spans="1:17">
      <c r="A194" t="s">
        <v>2438</v>
      </c>
      <c r="B194" t="s">
        <v>309</v>
      </c>
      <c r="C194" t="s">
        <v>296</v>
      </c>
      <c r="D194" t="s">
        <v>2254</v>
      </c>
      <c r="E194" t="s">
        <v>92</v>
      </c>
      <c r="F194">
        <v>40700</v>
      </c>
      <c r="G194" t="s">
        <v>784</v>
      </c>
      <c r="I194" t="s">
        <v>197</v>
      </c>
      <c r="J194">
        <v>2026</v>
      </c>
      <c r="K194">
        <v>5</v>
      </c>
      <c r="L194" t="s">
        <v>95</v>
      </c>
      <c r="M194">
        <v>242.99459999999999</v>
      </c>
      <c r="N194">
        <v>1</v>
      </c>
      <c r="O194">
        <v>242.99459999999999</v>
      </c>
      <c r="P194" t="s">
        <v>2255</v>
      </c>
    </row>
    <row r="195" spans="1:17">
      <c r="A195" t="s">
        <v>2438</v>
      </c>
      <c r="B195" t="s">
        <v>309</v>
      </c>
      <c r="C195" t="s">
        <v>296</v>
      </c>
      <c r="D195" t="s">
        <v>2254</v>
      </c>
      <c r="E195" t="s">
        <v>106</v>
      </c>
      <c r="F195">
        <v>40700</v>
      </c>
      <c r="G195" t="s">
        <v>784</v>
      </c>
      <c r="I195" t="s">
        <v>118</v>
      </c>
      <c r="J195">
        <v>2026</v>
      </c>
      <c r="K195">
        <v>5</v>
      </c>
      <c r="L195" t="s">
        <v>95</v>
      </c>
      <c r="M195">
        <v>897.73004999999989</v>
      </c>
      <c r="N195">
        <v>1</v>
      </c>
      <c r="O195">
        <v>897.73004999999989</v>
      </c>
      <c r="P195" t="s">
        <v>2255</v>
      </c>
    </row>
    <row r="196" spans="1:17">
      <c r="A196" t="s">
        <v>2438</v>
      </c>
      <c r="B196" t="s">
        <v>309</v>
      </c>
      <c r="C196" t="s">
        <v>296</v>
      </c>
      <c r="D196" t="s">
        <v>2254</v>
      </c>
      <c r="E196" t="s">
        <v>92</v>
      </c>
      <c r="F196">
        <v>40700</v>
      </c>
      <c r="G196" t="s">
        <v>784</v>
      </c>
      <c r="I196" t="s">
        <v>617</v>
      </c>
      <c r="J196">
        <v>2026</v>
      </c>
      <c r="K196">
        <v>5</v>
      </c>
      <c r="L196" t="s">
        <v>95</v>
      </c>
      <c r="M196">
        <v>27.2153952</v>
      </c>
      <c r="N196">
        <v>1</v>
      </c>
      <c r="O196">
        <v>27.2153952</v>
      </c>
      <c r="P196" t="s">
        <v>2255</v>
      </c>
      <c r="Q196">
        <v>1</v>
      </c>
    </row>
    <row r="197" spans="1:17">
      <c r="A197" t="s">
        <v>2438</v>
      </c>
      <c r="B197" t="s">
        <v>372</v>
      </c>
      <c r="C197" t="s">
        <v>296</v>
      </c>
      <c r="D197" t="s">
        <v>2254</v>
      </c>
      <c r="E197" t="s">
        <v>103</v>
      </c>
      <c r="F197">
        <v>40700</v>
      </c>
      <c r="G197" t="s">
        <v>784</v>
      </c>
      <c r="I197" t="s">
        <v>130</v>
      </c>
      <c r="J197">
        <v>2026</v>
      </c>
      <c r="K197">
        <v>5</v>
      </c>
      <c r="L197" t="s">
        <v>95</v>
      </c>
      <c r="M197">
        <v>1237.8954905999999</v>
      </c>
      <c r="N197">
        <v>1</v>
      </c>
      <c r="O197">
        <v>1237.8954905999999</v>
      </c>
      <c r="P197" t="s">
        <v>2255</v>
      </c>
      <c r="Q197">
        <v>1</v>
      </c>
    </row>
    <row r="198" spans="1:17">
      <c r="A198" t="s">
        <v>2438</v>
      </c>
      <c r="B198" t="s">
        <v>372</v>
      </c>
      <c r="C198" t="s">
        <v>296</v>
      </c>
      <c r="D198" t="s">
        <v>2254</v>
      </c>
      <c r="E198" t="s">
        <v>92</v>
      </c>
      <c r="F198">
        <v>40700</v>
      </c>
      <c r="G198" t="s">
        <v>784</v>
      </c>
      <c r="I198" t="s">
        <v>196</v>
      </c>
      <c r="J198">
        <v>2026</v>
      </c>
      <c r="K198">
        <v>5</v>
      </c>
      <c r="L198" t="s">
        <v>95</v>
      </c>
      <c r="M198">
        <v>512.98859999999991</v>
      </c>
      <c r="N198">
        <v>1</v>
      </c>
      <c r="O198">
        <v>512.98859999999991</v>
      </c>
      <c r="P198" t="s">
        <v>2255</v>
      </c>
    </row>
    <row r="199" spans="1:17">
      <c r="A199" t="s">
        <v>2438</v>
      </c>
      <c r="B199" t="s">
        <v>372</v>
      </c>
      <c r="C199" t="s">
        <v>296</v>
      </c>
      <c r="D199" t="s">
        <v>2254</v>
      </c>
      <c r="E199" t="s">
        <v>92</v>
      </c>
      <c r="F199">
        <v>40700</v>
      </c>
      <c r="G199" t="s">
        <v>784</v>
      </c>
      <c r="I199" t="s">
        <v>225</v>
      </c>
      <c r="J199">
        <v>2026</v>
      </c>
      <c r="K199">
        <v>5</v>
      </c>
      <c r="L199" t="s">
        <v>95</v>
      </c>
      <c r="M199">
        <v>128.24714999999998</v>
      </c>
      <c r="N199">
        <v>1</v>
      </c>
      <c r="O199">
        <v>128.24714999999998</v>
      </c>
      <c r="P199" t="s">
        <v>2255</v>
      </c>
    </row>
    <row r="200" spans="1:17">
      <c r="A200" t="s">
        <v>2438</v>
      </c>
      <c r="B200" t="s">
        <v>372</v>
      </c>
      <c r="C200" t="s">
        <v>296</v>
      </c>
      <c r="D200" t="s">
        <v>2254</v>
      </c>
      <c r="E200" t="s">
        <v>92</v>
      </c>
      <c r="F200">
        <v>40700</v>
      </c>
      <c r="G200" t="s">
        <v>784</v>
      </c>
      <c r="I200" t="s">
        <v>200</v>
      </c>
      <c r="J200">
        <v>2026</v>
      </c>
      <c r="K200">
        <v>5</v>
      </c>
      <c r="L200" t="s">
        <v>95</v>
      </c>
      <c r="M200">
        <v>64.123574999999988</v>
      </c>
      <c r="N200">
        <v>1</v>
      </c>
      <c r="O200">
        <v>64.123574999999988</v>
      </c>
      <c r="P200" t="s">
        <v>2255</v>
      </c>
    </row>
    <row r="201" spans="1:17">
      <c r="A201" t="s">
        <v>2438</v>
      </c>
      <c r="B201" t="s">
        <v>372</v>
      </c>
      <c r="C201" t="s">
        <v>296</v>
      </c>
      <c r="D201" t="s">
        <v>2254</v>
      </c>
      <c r="E201" t="s">
        <v>92</v>
      </c>
      <c r="F201">
        <v>40700</v>
      </c>
      <c r="G201" t="s">
        <v>784</v>
      </c>
      <c r="I201" t="s">
        <v>260</v>
      </c>
      <c r="J201">
        <v>2026</v>
      </c>
      <c r="K201">
        <v>5</v>
      </c>
      <c r="L201" t="s">
        <v>95</v>
      </c>
      <c r="M201">
        <v>404.99099999999999</v>
      </c>
      <c r="N201">
        <v>1</v>
      </c>
      <c r="O201">
        <v>404.99099999999999</v>
      </c>
      <c r="P201" t="s">
        <v>2255</v>
      </c>
    </row>
    <row r="202" spans="1:17">
      <c r="A202" t="s">
        <v>2438</v>
      </c>
      <c r="B202" t="s">
        <v>372</v>
      </c>
      <c r="C202" t="s">
        <v>296</v>
      </c>
      <c r="D202" t="s">
        <v>2254</v>
      </c>
      <c r="E202" t="s">
        <v>92</v>
      </c>
      <c r="F202">
        <v>40700</v>
      </c>
      <c r="G202" t="s">
        <v>784</v>
      </c>
      <c r="I202" t="s">
        <v>197</v>
      </c>
      <c r="J202">
        <v>2026</v>
      </c>
      <c r="K202">
        <v>5</v>
      </c>
      <c r="L202" t="s">
        <v>95</v>
      </c>
      <c r="M202">
        <v>1214.973</v>
      </c>
      <c r="N202">
        <v>1</v>
      </c>
      <c r="O202">
        <v>1214.973</v>
      </c>
      <c r="P202" t="s">
        <v>2255</v>
      </c>
    </row>
    <row r="203" spans="1:17">
      <c r="A203" t="s">
        <v>2438</v>
      </c>
      <c r="B203" t="s">
        <v>372</v>
      </c>
      <c r="C203" t="s">
        <v>296</v>
      </c>
      <c r="D203" t="s">
        <v>2254</v>
      </c>
      <c r="E203" t="s">
        <v>106</v>
      </c>
      <c r="F203">
        <v>40700</v>
      </c>
      <c r="G203" t="s">
        <v>784</v>
      </c>
      <c r="I203" t="s">
        <v>118</v>
      </c>
      <c r="J203">
        <v>2026</v>
      </c>
      <c r="K203">
        <v>5</v>
      </c>
      <c r="L203" t="s">
        <v>95</v>
      </c>
      <c r="M203">
        <v>1154.22435</v>
      </c>
      <c r="N203">
        <v>1</v>
      </c>
      <c r="O203">
        <v>1154.22435</v>
      </c>
      <c r="P203" t="s">
        <v>2255</v>
      </c>
    </row>
    <row r="204" spans="1:17">
      <c r="A204" t="s">
        <v>2438</v>
      </c>
      <c r="B204" t="s">
        <v>372</v>
      </c>
      <c r="C204" t="s">
        <v>296</v>
      </c>
      <c r="D204" t="s">
        <v>2254</v>
      </c>
      <c r="E204" t="s">
        <v>92</v>
      </c>
      <c r="F204">
        <v>40700</v>
      </c>
      <c r="G204" t="s">
        <v>784</v>
      </c>
      <c r="I204" t="s">
        <v>617</v>
      </c>
      <c r="J204">
        <v>2026</v>
      </c>
      <c r="K204">
        <v>5</v>
      </c>
      <c r="L204" t="s">
        <v>95</v>
      </c>
      <c r="M204">
        <v>153.24859439999997</v>
      </c>
      <c r="N204">
        <v>1</v>
      </c>
      <c r="O204">
        <v>153.24859439999997</v>
      </c>
      <c r="P204" t="s">
        <v>2255</v>
      </c>
      <c r="Q204">
        <v>1</v>
      </c>
    </row>
    <row r="205" spans="1:17">
      <c r="A205" t="s">
        <v>2289</v>
      </c>
      <c r="B205">
        <v>20190341</v>
      </c>
      <c r="C205" t="s">
        <v>313</v>
      </c>
      <c r="D205" t="s">
        <v>2254</v>
      </c>
      <c r="E205" t="s">
        <v>103</v>
      </c>
      <c r="F205">
        <v>40700</v>
      </c>
      <c r="G205" t="s">
        <v>784</v>
      </c>
      <c r="I205" t="s">
        <v>130</v>
      </c>
      <c r="J205">
        <v>2026</v>
      </c>
      <c r="K205">
        <v>5</v>
      </c>
      <c r="L205" t="s">
        <v>95</v>
      </c>
      <c r="M205">
        <v>327.12</v>
      </c>
      <c r="N205">
        <v>1</v>
      </c>
      <c r="O205">
        <v>327.12</v>
      </c>
      <c r="P205" t="s">
        <v>2255</v>
      </c>
      <c r="Q205">
        <v>1</v>
      </c>
    </row>
    <row r="206" spans="1:17">
      <c r="A206" t="s">
        <v>2289</v>
      </c>
      <c r="B206">
        <v>20190341</v>
      </c>
      <c r="C206" t="s">
        <v>313</v>
      </c>
      <c r="D206" t="s">
        <v>2254</v>
      </c>
      <c r="E206" t="s">
        <v>92</v>
      </c>
      <c r="F206">
        <v>40700</v>
      </c>
      <c r="G206" t="s">
        <v>784</v>
      </c>
      <c r="I206" t="s">
        <v>203</v>
      </c>
      <c r="J206">
        <v>2026</v>
      </c>
      <c r="K206">
        <v>5</v>
      </c>
      <c r="L206" t="s">
        <v>95</v>
      </c>
      <c r="M206">
        <v>527.9</v>
      </c>
      <c r="N206">
        <v>1</v>
      </c>
      <c r="O206">
        <v>527.9</v>
      </c>
      <c r="P206" t="s">
        <v>2255</v>
      </c>
      <c r="Q206">
        <v>1</v>
      </c>
    </row>
    <row r="207" spans="1:17">
      <c r="A207" t="s">
        <v>2289</v>
      </c>
      <c r="B207">
        <v>20190341</v>
      </c>
      <c r="C207" t="s">
        <v>313</v>
      </c>
      <c r="D207" t="s">
        <v>2254</v>
      </c>
      <c r="E207" t="s">
        <v>92</v>
      </c>
      <c r="F207">
        <v>40700</v>
      </c>
      <c r="G207" t="s">
        <v>784</v>
      </c>
      <c r="I207" t="s">
        <v>256</v>
      </c>
      <c r="J207">
        <v>2026</v>
      </c>
      <c r="K207">
        <v>5</v>
      </c>
      <c r="L207" t="s">
        <v>95</v>
      </c>
      <c r="M207">
        <v>750</v>
      </c>
      <c r="N207">
        <v>1</v>
      </c>
      <c r="O207">
        <v>750</v>
      </c>
      <c r="P207" t="s">
        <v>2255</v>
      </c>
      <c r="Q207">
        <v>1</v>
      </c>
    </row>
    <row r="208" spans="1:17">
      <c r="A208" t="s">
        <v>2289</v>
      </c>
      <c r="B208">
        <v>20190341</v>
      </c>
      <c r="C208" t="s">
        <v>313</v>
      </c>
      <c r="D208" t="s">
        <v>2254</v>
      </c>
      <c r="E208" t="s">
        <v>92</v>
      </c>
      <c r="F208">
        <v>40700</v>
      </c>
      <c r="G208" t="s">
        <v>784</v>
      </c>
      <c r="I208" t="s">
        <v>204</v>
      </c>
      <c r="J208">
        <v>2026</v>
      </c>
      <c r="K208">
        <v>5</v>
      </c>
      <c r="L208" t="s">
        <v>95</v>
      </c>
      <c r="M208">
        <v>413.68</v>
      </c>
      <c r="N208">
        <v>1</v>
      </c>
      <c r="O208">
        <v>413.68</v>
      </c>
      <c r="P208" t="s">
        <v>2255</v>
      </c>
    </row>
    <row r="209" spans="1:17">
      <c r="A209" t="s">
        <v>2289</v>
      </c>
      <c r="B209">
        <v>20190341</v>
      </c>
      <c r="C209" t="s">
        <v>313</v>
      </c>
      <c r="D209" t="s">
        <v>2254</v>
      </c>
      <c r="E209" t="s">
        <v>92</v>
      </c>
      <c r="F209">
        <v>40700</v>
      </c>
      <c r="G209" t="s">
        <v>784</v>
      </c>
      <c r="I209" t="s">
        <v>257</v>
      </c>
      <c r="J209">
        <v>2026</v>
      </c>
      <c r="K209">
        <v>5</v>
      </c>
      <c r="L209" t="s">
        <v>95</v>
      </c>
      <c r="M209">
        <v>620.52</v>
      </c>
      <c r="N209">
        <v>1</v>
      </c>
      <c r="O209">
        <v>620.52</v>
      </c>
      <c r="P209" t="s">
        <v>2255</v>
      </c>
    </row>
    <row r="210" spans="1:17">
      <c r="A210" t="s">
        <v>2289</v>
      </c>
      <c r="B210">
        <v>20190341</v>
      </c>
      <c r="C210" t="s">
        <v>313</v>
      </c>
      <c r="D210" t="s">
        <v>2254</v>
      </c>
      <c r="E210" t="s">
        <v>92</v>
      </c>
      <c r="F210">
        <v>40700</v>
      </c>
      <c r="G210" t="s">
        <v>784</v>
      </c>
      <c r="I210" t="s">
        <v>260</v>
      </c>
      <c r="J210">
        <v>2026</v>
      </c>
      <c r="K210">
        <v>5</v>
      </c>
      <c r="L210" t="s">
        <v>95</v>
      </c>
      <c r="M210">
        <v>775.66</v>
      </c>
      <c r="N210">
        <v>1</v>
      </c>
      <c r="O210">
        <v>775.66</v>
      </c>
      <c r="P210" t="s">
        <v>2255</v>
      </c>
    </row>
    <row r="211" spans="1:17">
      <c r="A211" t="s">
        <v>2289</v>
      </c>
      <c r="B211">
        <v>20190341</v>
      </c>
      <c r="C211" t="s">
        <v>313</v>
      </c>
      <c r="D211" t="s">
        <v>2254</v>
      </c>
      <c r="E211" t="s">
        <v>92</v>
      </c>
      <c r="F211">
        <v>40700</v>
      </c>
      <c r="G211" t="s">
        <v>784</v>
      </c>
      <c r="I211" t="s">
        <v>215</v>
      </c>
      <c r="J211">
        <v>2026</v>
      </c>
      <c r="K211">
        <v>5</v>
      </c>
      <c r="L211" t="s">
        <v>95</v>
      </c>
      <c r="M211">
        <v>607.4</v>
      </c>
      <c r="N211">
        <v>1</v>
      </c>
      <c r="O211">
        <v>607.4</v>
      </c>
      <c r="P211" t="s">
        <v>2255</v>
      </c>
    </row>
    <row r="212" spans="1:17">
      <c r="A212" t="s">
        <v>2289</v>
      </c>
      <c r="B212">
        <v>20190341</v>
      </c>
      <c r="C212" t="s">
        <v>313</v>
      </c>
      <c r="D212" t="s">
        <v>2254</v>
      </c>
      <c r="E212" t="s">
        <v>106</v>
      </c>
      <c r="F212">
        <v>40700</v>
      </c>
      <c r="G212" t="s">
        <v>784</v>
      </c>
      <c r="I212" t="s">
        <v>118</v>
      </c>
      <c r="J212">
        <v>2026</v>
      </c>
      <c r="K212">
        <v>5</v>
      </c>
      <c r="L212" t="s">
        <v>95</v>
      </c>
      <c r="M212">
        <v>410.42</v>
      </c>
      <c r="N212">
        <v>1</v>
      </c>
      <c r="O212">
        <v>410.42</v>
      </c>
      <c r="P212" t="s">
        <v>2255</v>
      </c>
    </row>
    <row r="213" spans="1:17">
      <c r="A213" t="s">
        <v>2289</v>
      </c>
      <c r="B213">
        <v>20190341</v>
      </c>
      <c r="C213" t="s">
        <v>313</v>
      </c>
      <c r="D213" t="s">
        <v>2254</v>
      </c>
      <c r="E213" t="s">
        <v>106</v>
      </c>
      <c r="F213">
        <v>40700</v>
      </c>
      <c r="G213" t="s">
        <v>784</v>
      </c>
      <c r="I213" t="s">
        <v>163</v>
      </c>
      <c r="J213">
        <v>2026</v>
      </c>
      <c r="K213">
        <v>5</v>
      </c>
      <c r="L213" t="s">
        <v>95</v>
      </c>
      <c r="M213">
        <v>258.56</v>
      </c>
      <c r="N213">
        <v>1</v>
      </c>
      <c r="O213">
        <v>258.56</v>
      </c>
      <c r="P213" t="s">
        <v>2255</v>
      </c>
    </row>
    <row r="214" spans="1:17">
      <c r="A214" t="s">
        <v>2289</v>
      </c>
      <c r="B214">
        <v>20190341</v>
      </c>
      <c r="C214" t="s">
        <v>313</v>
      </c>
      <c r="D214" t="s">
        <v>2254</v>
      </c>
      <c r="E214" t="s">
        <v>92</v>
      </c>
      <c r="F214">
        <v>40700</v>
      </c>
      <c r="G214" t="s">
        <v>784</v>
      </c>
      <c r="I214" t="s">
        <v>617</v>
      </c>
      <c r="J214">
        <v>2026</v>
      </c>
      <c r="K214">
        <v>5</v>
      </c>
      <c r="L214" t="s">
        <v>95</v>
      </c>
      <c r="M214">
        <v>54.18</v>
      </c>
      <c r="N214">
        <v>1</v>
      </c>
      <c r="O214">
        <v>54.18</v>
      </c>
      <c r="P214" t="s">
        <v>2255</v>
      </c>
      <c r="Q214">
        <v>1</v>
      </c>
    </row>
    <row r="215" spans="1:17">
      <c r="A215" t="s">
        <v>2289</v>
      </c>
      <c r="B215">
        <v>20190341</v>
      </c>
      <c r="C215" t="s">
        <v>313</v>
      </c>
      <c r="D215" t="s">
        <v>2254</v>
      </c>
      <c r="E215" t="s">
        <v>92</v>
      </c>
      <c r="F215">
        <v>40700</v>
      </c>
      <c r="G215" t="s">
        <v>784</v>
      </c>
      <c r="I215" t="s">
        <v>683</v>
      </c>
      <c r="J215">
        <v>2026</v>
      </c>
      <c r="K215">
        <v>5</v>
      </c>
      <c r="L215" t="s">
        <v>95</v>
      </c>
      <c r="M215">
        <v>81.27</v>
      </c>
      <c r="N215">
        <v>1</v>
      </c>
      <c r="O215">
        <v>81.27</v>
      </c>
      <c r="P215" t="s">
        <v>2255</v>
      </c>
      <c r="Q215">
        <v>1</v>
      </c>
    </row>
    <row r="216" spans="1:17">
      <c r="A216" t="s">
        <v>2295</v>
      </c>
      <c r="B216" t="s">
        <v>2265</v>
      </c>
      <c r="C216" t="s">
        <v>2266</v>
      </c>
      <c r="D216" t="s">
        <v>2254</v>
      </c>
      <c r="E216" t="s">
        <v>92</v>
      </c>
      <c r="F216">
        <v>40700</v>
      </c>
      <c r="G216" t="s">
        <v>784</v>
      </c>
      <c r="I216" t="s">
        <v>260</v>
      </c>
      <c r="J216">
        <v>2026</v>
      </c>
      <c r="K216">
        <v>5</v>
      </c>
      <c r="L216" t="s">
        <v>95</v>
      </c>
      <c r="M216">
        <v>1477.9578264000002</v>
      </c>
      <c r="N216">
        <v>1</v>
      </c>
      <c r="O216">
        <v>1477.9578264000002</v>
      </c>
      <c r="P216" t="s">
        <v>2255</v>
      </c>
    </row>
    <row r="217" spans="1:17">
      <c r="A217" t="s">
        <v>2295</v>
      </c>
      <c r="B217" t="s">
        <v>2265</v>
      </c>
      <c r="C217" t="s">
        <v>2266</v>
      </c>
      <c r="D217" t="s">
        <v>2254</v>
      </c>
      <c r="E217" t="s">
        <v>106</v>
      </c>
      <c r="F217">
        <v>40700</v>
      </c>
      <c r="G217" t="s">
        <v>784</v>
      </c>
      <c r="I217" t="s">
        <v>118</v>
      </c>
      <c r="J217">
        <v>2026</v>
      </c>
      <c r="K217">
        <v>5</v>
      </c>
      <c r="L217" t="s">
        <v>95</v>
      </c>
      <c r="M217">
        <v>881.29246920000003</v>
      </c>
      <c r="N217">
        <v>1</v>
      </c>
      <c r="O217">
        <v>881.29246920000003</v>
      </c>
      <c r="P217" t="s">
        <v>2255</v>
      </c>
    </row>
    <row r="218" spans="1:17">
      <c r="A218" t="s">
        <v>2438</v>
      </c>
      <c r="B218" t="s">
        <v>310</v>
      </c>
      <c r="C218" t="s">
        <v>296</v>
      </c>
      <c r="D218" t="s">
        <v>2254</v>
      </c>
      <c r="E218" t="s">
        <v>92</v>
      </c>
      <c r="F218">
        <v>40700</v>
      </c>
      <c r="G218" t="s">
        <v>784</v>
      </c>
      <c r="I218" t="s">
        <v>2207</v>
      </c>
      <c r="J218">
        <v>2026</v>
      </c>
      <c r="K218">
        <v>5</v>
      </c>
      <c r="L218" t="s">
        <v>95</v>
      </c>
      <c r="M218">
        <v>109.34756999999999</v>
      </c>
      <c r="N218">
        <v>1</v>
      </c>
      <c r="O218">
        <v>109.34756999999999</v>
      </c>
      <c r="P218" t="s">
        <v>2255</v>
      </c>
    </row>
    <row r="219" spans="1:17">
      <c r="A219" t="s">
        <v>2438</v>
      </c>
      <c r="B219" t="s">
        <v>310</v>
      </c>
      <c r="C219" t="s">
        <v>296</v>
      </c>
      <c r="D219" t="s">
        <v>2254</v>
      </c>
      <c r="E219" t="s">
        <v>103</v>
      </c>
      <c r="F219">
        <v>40700</v>
      </c>
      <c r="G219" t="s">
        <v>784</v>
      </c>
      <c r="I219" t="s">
        <v>130</v>
      </c>
      <c r="J219">
        <v>2026</v>
      </c>
      <c r="K219">
        <v>5</v>
      </c>
      <c r="L219" t="s">
        <v>95</v>
      </c>
      <c r="M219">
        <v>303.90524640000001</v>
      </c>
      <c r="N219">
        <v>1</v>
      </c>
      <c r="O219">
        <v>303.90524640000001</v>
      </c>
      <c r="P219" t="s">
        <v>2255</v>
      </c>
      <c r="Q219">
        <v>1</v>
      </c>
    </row>
    <row r="220" spans="1:17">
      <c r="A220" t="s">
        <v>2438</v>
      </c>
      <c r="B220" t="s">
        <v>310</v>
      </c>
      <c r="C220" t="s">
        <v>296</v>
      </c>
      <c r="D220" t="s">
        <v>2254</v>
      </c>
      <c r="E220" t="s">
        <v>92</v>
      </c>
      <c r="F220">
        <v>40700</v>
      </c>
      <c r="G220" t="s">
        <v>784</v>
      </c>
      <c r="I220" t="s">
        <v>196</v>
      </c>
      <c r="J220">
        <v>2026</v>
      </c>
      <c r="K220">
        <v>5</v>
      </c>
      <c r="L220" t="s">
        <v>95</v>
      </c>
      <c r="M220">
        <v>1032.72705</v>
      </c>
      <c r="N220">
        <v>1</v>
      </c>
      <c r="O220">
        <v>1032.72705</v>
      </c>
      <c r="P220" t="s">
        <v>2255</v>
      </c>
    </row>
    <row r="221" spans="1:17">
      <c r="A221" t="s">
        <v>2438</v>
      </c>
      <c r="B221" t="s">
        <v>310</v>
      </c>
      <c r="C221" t="s">
        <v>296</v>
      </c>
      <c r="D221" t="s">
        <v>2254</v>
      </c>
      <c r="E221" t="s">
        <v>92</v>
      </c>
      <c r="F221">
        <v>40700</v>
      </c>
      <c r="G221" t="s">
        <v>784</v>
      </c>
      <c r="I221" t="s">
        <v>260</v>
      </c>
      <c r="J221">
        <v>2026</v>
      </c>
      <c r="K221">
        <v>5</v>
      </c>
      <c r="L221" t="s">
        <v>95</v>
      </c>
      <c r="M221">
        <v>404.99099999999999</v>
      </c>
      <c r="N221">
        <v>1</v>
      </c>
      <c r="O221">
        <v>404.99099999999999</v>
      </c>
      <c r="P221" t="s">
        <v>2255</v>
      </c>
    </row>
    <row r="222" spans="1:17">
      <c r="A222" t="s">
        <v>2438</v>
      </c>
      <c r="B222" t="s">
        <v>310</v>
      </c>
      <c r="C222" t="s">
        <v>296</v>
      </c>
      <c r="D222" t="s">
        <v>2254</v>
      </c>
      <c r="E222" t="s">
        <v>106</v>
      </c>
      <c r="F222">
        <v>40700</v>
      </c>
      <c r="G222" t="s">
        <v>784</v>
      </c>
      <c r="I222" t="s">
        <v>118</v>
      </c>
      <c r="J222">
        <v>2026</v>
      </c>
      <c r="K222">
        <v>5</v>
      </c>
      <c r="L222" t="s">
        <v>95</v>
      </c>
      <c r="M222">
        <v>1667.2129499999999</v>
      </c>
      <c r="N222">
        <v>1</v>
      </c>
      <c r="O222">
        <v>1667.2129499999999</v>
      </c>
      <c r="P222" t="s">
        <v>2255</v>
      </c>
    </row>
    <row r="223" spans="1:17">
      <c r="A223" t="s">
        <v>2289</v>
      </c>
      <c r="B223">
        <v>20220093</v>
      </c>
      <c r="C223" t="s">
        <v>313</v>
      </c>
      <c r="D223" t="s">
        <v>2254</v>
      </c>
      <c r="E223" t="s">
        <v>92</v>
      </c>
      <c r="F223">
        <v>40700</v>
      </c>
      <c r="G223" t="s">
        <v>784</v>
      </c>
      <c r="I223" t="s">
        <v>260</v>
      </c>
      <c r="J223">
        <v>2026</v>
      </c>
      <c r="K223">
        <v>5</v>
      </c>
      <c r="L223" t="s">
        <v>95</v>
      </c>
      <c r="M223">
        <v>775.66</v>
      </c>
      <c r="N223">
        <v>1</v>
      </c>
      <c r="O223">
        <v>775.66</v>
      </c>
      <c r="P223" t="s">
        <v>2255</v>
      </c>
    </row>
    <row r="224" spans="1:17">
      <c r="A224" t="s">
        <v>2289</v>
      </c>
      <c r="B224">
        <v>20220093</v>
      </c>
      <c r="C224" t="s">
        <v>313</v>
      </c>
      <c r="D224" t="s">
        <v>2254</v>
      </c>
      <c r="E224" t="s">
        <v>106</v>
      </c>
      <c r="F224">
        <v>40700</v>
      </c>
      <c r="G224" t="s">
        <v>784</v>
      </c>
      <c r="I224" t="s">
        <v>163</v>
      </c>
      <c r="J224">
        <v>2026</v>
      </c>
      <c r="K224">
        <v>5</v>
      </c>
      <c r="L224" t="s">
        <v>95</v>
      </c>
      <c r="M224">
        <v>1551.36</v>
      </c>
      <c r="N224">
        <v>1</v>
      </c>
      <c r="O224">
        <v>1551.36</v>
      </c>
      <c r="P224" t="s">
        <v>2255</v>
      </c>
    </row>
    <row r="225" spans="1:17">
      <c r="A225" t="s">
        <v>2438</v>
      </c>
      <c r="B225" t="s">
        <v>585</v>
      </c>
      <c r="C225" t="s">
        <v>296</v>
      </c>
      <c r="D225" t="s">
        <v>2254</v>
      </c>
      <c r="E225" t="s">
        <v>92</v>
      </c>
      <c r="F225">
        <v>40700</v>
      </c>
      <c r="G225" t="s">
        <v>784</v>
      </c>
      <c r="I225" t="s">
        <v>260</v>
      </c>
      <c r="J225">
        <v>2026</v>
      </c>
      <c r="K225">
        <v>5</v>
      </c>
      <c r="L225" t="s">
        <v>95</v>
      </c>
      <c r="M225">
        <v>404.99099999999999</v>
      </c>
      <c r="N225">
        <v>1</v>
      </c>
      <c r="O225">
        <v>404.99099999999999</v>
      </c>
      <c r="P225" t="s">
        <v>2255</v>
      </c>
    </row>
    <row r="226" spans="1:17">
      <c r="A226" t="s">
        <v>2438</v>
      </c>
      <c r="B226" t="s">
        <v>585</v>
      </c>
      <c r="C226" t="s">
        <v>296</v>
      </c>
      <c r="D226" t="s">
        <v>2254</v>
      </c>
      <c r="E226" t="s">
        <v>92</v>
      </c>
      <c r="F226">
        <v>40700</v>
      </c>
      <c r="G226" t="s">
        <v>784</v>
      </c>
      <c r="I226" t="s">
        <v>197</v>
      </c>
      <c r="J226">
        <v>2026</v>
      </c>
      <c r="K226">
        <v>5</v>
      </c>
      <c r="L226" t="s">
        <v>95</v>
      </c>
      <c r="M226">
        <v>1457.9675999999999</v>
      </c>
      <c r="N226">
        <v>1</v>
      </c>
      <c r="O226">
        <v>1457.9675999999999</v>
      </c>
      <c r="P226" t="s">
        <v>2255</v>
      </c>
    </row>
    <row r="227" spans="1:17">
      <c r="A227" t="s">
        <v>2438</v>
      </c>
      <c r="B227" t="s">
        <v>585</v>
      </c>
      <c r="C227" t="s">
        <v>296</v>
      </c>
      <c r="D227" t="s">
        <v>2254</v>
      </c>
      <c r="E227" t="s">
        <v>92</v>
      </c>
      <c r="F227">
        <v>40700</v>
      </c>
      <c r="G227" t="s">
        <v>784</v>
      </c>
      <c r="I227" t="s">
        <v>215</v>
      </c>
      <c r="J227">
        <v>2026</v>
      </c>
      <c r="K227">
        <v>5</v>
      </c>
      <c r="L227" t="s">
        <v>95</v>
      </c>
      <c r="M227">
        <v>1700.9621999999999</v>
      </c>
      <c r="N227">
        <v>1</v>
      </c>
      <c r="O227">
        <v>1700.9621999999999</v>
      </c>
      <c r="P227" t="s">
        <v>2255</v>
      </c>
    </row>
    <row r="228" spans="1:17">
      <c r="A228" t="s">
        <v>2438</v>
      </c>
      <c r="B228" t="s">
        <v>585</v>
      </c>
      <c r="C228" t="s">
        <v>296</v>
      </c>
      <c r="D228" t="s">
        <v>2254</v>
      </c>
      <c r="E228" t="s">
        <v>92</v>
      </c>
      <c r="F228">
        <v>40700</v>
      </c>
      <c r="G228" t="s">
        <v>784</v>
      </c>
      <c r="I228" t="s">
        <v>692</v>
      </c>
      <c r="J228">
        <v>2026</v>
      </c>
      <c r="K228">
        <v>5</v>
      </c>
      <c r="L228" t="s">
        <v>95</v>
      </c>
      <c r="M228">
        <v>1120.4750999999999</v>
      </c>
      <c r="N228">
        <v>1</v>
      </c>
      <c r="O228">
        <v>1120.4750999999999</v>
      </c>
      <c r="P228" t="s">
        <v>2255</v>
      </c>
    </row>
    <row r="229" spans="1:17">
      <c r="A229" t="s">
        <v>2438</v>
      </c>
      <c r="B229" t="s">
        <v>585</v>
      </c>
      <c r="C229" t="s">
        <v>296</v>
      </c>
      <c r="D229" t="s">
        <v>2254</v>
      </c>
      <c r="E229" t="s">
        <v>106</v>
      </c>
      <c r="F229">
        <v>40700</v>
      </c>
      <c r="G229" t="s">
        <v>784</v>
      </c>
      <c r="I229" t="s">
        <v>118</v>
      </c>
      <c r="J229">
        <v>2026</v>
      </c>
      <c r="K229">
        <v>5</v>
      </c>
      <c r="L229" t="s">
        <v>95</v>
      </c>
      <c r="M229">
        <v>897.73004999999989</v>
      </c>
      <c r="N229">
        <v>1</v>
      </c>
      <c r="O229">
        <v>897.73004999999989</v>
      </c>
      <c r="P229" t="s">
        <v>2255</v>
      </c>
    </row>
    <row r="230" spans="1:17">
      <c r="A230" t="s">
        <v>2438</v>
      </c>
      <c r="B230" t="s">
        <v>585</v>
      </c>
      <c r="C230" t="s">
        <v>296</v>
      </c>
      <c r="D230" t="s">
        <v>2254</v>
      </c>
      <c r="E230" t="s">
        <v>106</v>
      </c>
      <c r="F230">
        <v>40700</v>
      </c>
      <c r="G230" t="s">
        <v>784</v>
      </c>
      <c r="I230" t="s">
        <v>2198</v>
      </c>
      <c r="J230">
        <v>2026</v>
      </c>
      <c r="K230">
        <v>5</v>
      </c>
      <c r="L230" t="s">
        <v>95</v>
      </c>
      <c r="M230">
        <v>931.47929999999997</v>
      </c>
      <c r="N230">
        <v>1</v>
      </c>
      <c r="O230">
        <v>931.47929999999997</v>
      </c>
      <c r="P230" t="s">
        <v>2255</v>
      </c>
    </row>
    <row r="231" spans="1:17">
      <c r="A231" t="s">
        <v>2289</v>
      </c>
      <c r="B231">
        <v>20230050</v>
      </c>
      <c r="C231" t="s">
        <v>313</v>
      </c>
      <c r="D231" t="s">
        <v>2254</v>
      </c>
      <c r="E231" t="s">
        <v>103</v>
      </c>
      <c r="F231">
        <v>40700</v>
      </c>
      <c r="G231" t="s">
        <v>784</v>
      </c>
      <c r="I231" t="s">
        <v>130</v>
      </c>
      <c r="J231">
        <v>2026</v>
      </c>
      <c r="K231">
        <v>5</v>
      </c>
      <c r="L231" t="s">
        <v>95</v>
      </c>
      <c r="M231">
        <v>1284.3800000000001</v>
      </c>
      <c r="N231">
        <v>1</v>
      </c>
      <c r="O231">
        <v>1284.3800000000001</v>
      </c>
      <c r="P231" t="s">
        <v>2255</v>
      </c>
      <c r="Q231">
        <v>1</v>
      </c>
    </row>
    <row r="232" spans="1:17">
      <c r="A232" t="s">
        <v>2289</v>
      </c>
      <c r="B232">
        <v>20230050</v>
      </c>
      <c r="C232" t="s">
        <v>313</v>
      </c>
      <c r="D232" t="s">
        <v>2254</v>
      </c>
      <c r="E232" t="s">
        <v>92</v>
      </c>
      <c r="F232">
        <v>40700</v>
      </c>
      <c r="G232" t="s">
        <v>784</v>
      </c>
      <c r="I232" t="s">
        <v>256</v>
      </c>
      <c r="J232">
        <v>2026</v>
      </c>
      <c r="K232">
        <v>5</v>
      </c>
      <c r="L232" t="s">
        <v>95</v>
      </c>
      <c r="M232">
        <v>2250</v>
      </c>
      <c r="N232">
        <v>1</v>
      </c>
      <c r="O232">
        <v>2250</v>
      </c>
      <c r="P232" t="s">
        <v>2255</v>
      </c>
      <c r="Q232">
        <v>1</v>
      </c>
    </row>
    <row r="233" spans="1:17">
      <c r="A233" t="s">
        <v>2289</v>
      </c>
      <c r="B233">
        <v>20230050</v>
      </c>
      <c r="C233" t="s">
        <v>313</v>
      </c>
      <c r="D233" t="s">
        <v>2254</v>
      </c>
      <c r="E233" t="s">
        <v>92</v>
      </c>
      <c r="F233">
        <v>40700</v>
      </c>
      <c r="G233" t="s">
        <v>784</v>
      </c>
      <c r="I233" t="s">
        <v>257</v>
      </c>
      <c r="J233">
        <v>2026</v>
      </c>
      <c r="K233">
        <v>5</v>
      </c>
      <c r="L233" t="s">
        <v>95</v>
      </c>
      <c r="M233">
        <v>1861.56</v>
      </c>
      <c r="N233">
        <v>1</v>
      </c>
      <c r="O233">
        <v>1861.56</v>
      </c>
      <c r="P233" t="s">
        <v>2255</v>
      </c>
    </row>
    <row r="234" spans="1:17">
      <c r="A234" t="s">
        <v>2289</v>
      </c>
      <c r="B234">
        <v>20230050</v>
      </c>
      <c r="C234" t="s">
        <v>313</v>
      </c>
      <c r="D234" t="s">
        <v>2254</v>
      </c>
      <c r="E234" t="s">
        <v>92</v>
      </c>
      <c r="F234">
        <v>40700</v>
      </c>
      <c r="G234" t="s">
        <v>784</v>
      </c>
      <c r="I234" t="s">
        <v>260</v>
      </c>
      <c r="J234">
        <v>2026</v>
      </c>
      <c r="K234">
        <v>5</v>
      </c>
      <c r="L234" t="s">
        <v>95</v>
      </c>
      <c r="M234">
        <v>775.66</v>
      </c>
      <c r="N234">
        <v>1</v>
      </c>
      <c r="O234">
        <v>775.66</v>
      </c>
      <c r="P234" t="s">
        <v>2255</v>
      </c>
    </row>
    <row r="235" spans="1:17">
      <c r="A235" t="s">
        <v>2289</v>
      </c>
      <c r="B235">
        <v>20230050</v>
      </c>
      <c r="C235" t="s">
        <v>313</v>
      </c>
      <c r="D235" t="s">
        <v>2254</v>
      </c>
      <c r="E235" t="s">
        <v>106</v>
      </c>
      <c r="F235">
        <v>40700</v>
      </c>
      <c r="G235" t="s">
        <v>784</v>
      </c>
      <c r="I235" t="s">
        <v>163</v>
      </c>
      <c r="J235">
        <v>2026</v>
      </c>
      <c r="K235">
        <v>5</v>
      </c>
      <c r="L235" t="s">
        <v>95</v>
      </c>
      <c r="M235">
        <v>3361.28</v>
      </c>
      <c r="N235">
        <v>1</v>
      </c>
      <c r="O235">
        <v>3361.28</v>
      </c>
      <c r="P235" t="s">
        <v>2255</v>
      </c>
    </row>
    <row r="236" spans="1:17">
      <c r="A236" t="s">
        <v>2289</v>
      </c>
      <c r="B236">
        <v>20230050</v>
      </c>
      <c r="C236" t="s">
        <v>313</v>
      </c>
      <c r="D236" t="s">
        <v>2254</v>
      </c>
      <c r="E236" t="s">
        <v>92</v>
      </c>
      <c r="F236">
        <v>40700</v>
      </c>
      <c r="G236" t="s">
        <v>784</v>
      </c>
      <c r="I236" t="s">
        <v>683</v>
      </c>
      <c r="J236">
        <v>2026</v>
      </c>
      <c r="K236">
        <v>5</v>
      </c>
      <c r="L236" t="s">
        <v>95</v>
      </c>
      <c r="M236">
        <v>243.81</v>
      </c>
      <c r="N236">
        <v>1</v>
      </c>
      <c r="O236">
        <v>243.81</v>
      </c>
      <c r="P236" t="s">
        <v>2255</v>
      </c>
      <c r="Q236">
        <v>1</v>
      </c>
    </row>
    <row r="237" spans="1:17">
      <c r="A237" t="s">
        <v>2438</v>
      </c>
      <c r="B237" t="s">
        <v>592</v>
      </c>
      <c r="C237" t="s">
        <v>296</v>
      </c>
      <c r="D237" t="s">
        <v>2254</v>
      </c>
      <c r="E237" t="s">
        <v>92</v>
      </c>
      <c r="F237">
        <v>40700</v>
      </c>
      <c r="G237" t="s">
        <v>784</v>
      </c>
      <c r="I237" t="s">
        <v>2207</v>
      </c>
      <c r="J237">
        <v>2026</v>
      </c>
      <c r="K237">
        <v>5</v>
      </c>
      <c r="L237" t="s">
        <v>95</v>
      </c>
      <c r="M237">
        <v>44.549009999999996</v>
      </c>
      <c r="N237">
        <v>1</v>
      </c>
      <c r="O237">
        <v>44.549009999999996</v>
      </c>
      <c r="P237" t="s">
        <v>2255</v>
      </c>
    </row>
    <row r="238" spans="1:17">
      <c r="A238" t="s">
        <v>2438</v>
      </c>
      <c r="B238" t="s">
        <v>592</v>
      </c>
      <c r="C238" t="s">
        <v>296</v>
      </c>
      <c r="D238" t="s">
        <v>2254</v>
      </c>
      <c r="E238" t="s">
        <v>92</v>
      </c>
      <c r="F238">
        <v>40700</v>
      </c>
      <c r="G238" t="s">
        <v>784</v>
      </c>
      <c r="I238" t="s">
        <v>196</v>
      </c>
      <c r="J238">
        <v>2026</v>
      </c>
      <c r="K238">
        <v>5</v>
      </c>
      <c r="L238" t="s">
        <v>95</v>
      </c>
      <c r="M238">
        <v>647.64810749999992</v>
      </c>
      <c r="N238">
        <v>1</v>
      </c>
      <c r="O238">
        <v>647.64810749999992</v>
      </c>
      <c r="P238" t="s">
        <v>2255</v>
      </c>
    </row>
    <row r="239" spans="1:17">
      <c r="A239" t="s">
        <v>2438</v>
      </c>
      <c r="B239" t="s">
        <v>592</v>
      </c>
      <c r="C239" t="s">
        <v>296</v>
      </c>
      <c r="D239" t="s">
        <v>2254</v>
      </c>
      <c r="E239" t="s">
        <v>92</v>
      </c>
      <c r="F239">
        <v>40700</v>
      </c>
      <c r="G239" t="s">
        <v>784</v>
      </c>
      <c r="I239" t="s">
        <v>260</v>
      </c>
      <c r="J239">
        <v>2026</v>
      </c>
      <c r="K239">
        <v>5</v>
      </c>
      <c r="L239" t="s">
        <v>95</v>
      </c>
      <c r="M239">
        <v>409.04090999999994</v>
      </c>
      <c r="N239">
        <v>1</v>
      </c>
      <c r="O239">
        <v>409.04090999999994</v>
      </c>
      <c r="P239" t="s">
        <v>2255</v>
      </c>
    </row>
    <row r="240" spans="1:17">
      <c r="A240" t="s">
        <v>2438</v>
      </c>
      <c r="B240" t="s">
        <v>592</v>
      </c>
      <c r="C240" t="s">
        <v>296</v>
      </c>
      <c r="D240" t="s">
        <v>2254</v>
      </c>
      <c r="E240" t="s">
        <v>106</v>
      </c>
      <c r="F240">
        <v>40700</v>
      </c>
      <c r="G240" t="s">
        <v>784</v>
      </c>
      <c r="I240" t="s">
        <v>118</v>
      </c>
      <c r="J240">
        <v>2026</v>
      </c>
      <c r="K240">
        <v>5</v>
      </c>
      <c r="L240" t="s">
        <v>95</v>
      </c>
      <c r="M240">
        <v>518.11848599999996</v>
      </c>
      <c r="N240">
        <v>1</v>
      </c>
      <c r="O240">
        <v>518.11848599999996</v>
      </c>
      <c r="P240" t="s">
        <v>2255</v>
      </c>
    </row>
    <row r="241" spans="1:17">
      <c r="A241" t="s">
        <v>2438</v>
      </c>
      <c r="B241" t="s">
        <v>2267</v>
      </c>
      <c r="C241" t="s">
        <v>296</v>
      </c>
      <c r="D241" t="s">
        <v>2254</v>
      </c>
      <c r="E241" t="s">
        <v>92</v>
      </c>
      <c r="F241">
        <v>40700</v>
      </c>
      <c r="G241" t="s">
        <v>784</v>
      </c>
      <c r="I241" t="s">
        <v>260</v>
      </c>
      <c r="J241">
        <v>2026</v>
      </c>
      <c r="K241">
        <v>5</v>
      </c>
      <c r="L241" t="s">
        <v>95</v>
      </c>
      <c r="M241">
        <v>409.04090999999994</v>
      </c>
      <c r="N241">
        <v>1</v>
      </c>
      <c r="O241">
        <v>409.04090999999994</v>
      </c>
      <c r="P241" t="s">
        <v>2255</v>
      </c>
    </row>
    <row r="242" spans="1:17">
      <c r="A242" t="s">
        <v>2438</v>
      </c>
      <c r="B242" t="s">
        <v>2267</v>
      </c>
      <c r="C242" t="s">
        <v>296</v>
      </c>
      <c r="D242" t="s">
        <v>2254</v>
      </c>
      <c r="E242" t="s">
        <v>106</v>
      </c>
      <c r="F242">
        <v>40700</v>
      </c>
      <c r="G242" t="s">
        <v>784</v>
      </c>
      <c r="I242" t="s">
        <v>118</v>
      </c>
      <c r="J242">
        <v>2026</v>
      </c>
      <c r="K242">
        <v>5</v>
      </c>
      <c r="L242" t="s">
        <v>95</v>
      </c>
      <c r="M242">
        <v>129.52962149999999</v>
      </c>
      <c r="N242">
        <v>1</v>
      </c>
      <c r="O242">
        <v>129.52962149999999</v>
      </c>
      <c r="P242" t="s">
        <v>2255</v>
      </c>
    </row>
    <row r="243" spans="1:17">
      <c r="A243" t="s">
        <v>2621</v>
      </c>
      <c r="B243" t="s">
        <v>594</v>
      </c>
      <c r="C243" t="s">
        <v>370</v>
      </c>
      <c r="D243" t="s">
        <v>2254</v>
      </c>
      <c r="E243" t="s">
        <v>92</v>
      </c>
      <c r="F243">
        <v>40700</v>
      </c>
      <c r="G243" t="s">
        <v>784</v>
      </c>
      <c r="I243" t="s">
        <v>256</v>
      </c>
      <c r="J243">
        <v>2026</v>
      </c>
      <c r="K243">
        <v>5</v>
      </c>
      <c r="L243" t="s">
        <v>95</v>
      </c>
      <c r="M243">
        <v>1014.3134591999999</v>
      </c>
      <c r="N243">
        <v>1</v>
      </c>
      <c r="O243">
        <v>1014.3134591999999</v>
      </c>
      <c r="P243" t="s">
        <v>2255</v>
      </c>
      <c r="Q243">
        <v>1</v>
      </c>
    </row>
    <row r="244" spans="1:17">
      <c r="A244" t="s">
        <v>2621</v>
      </c>
      <c r="B244" t="s">
        <v>594</v>
      </c>
      <c r="C244" t="s">
        <v>370</v>
      </c>
      <c r="D244" t="s">
        <v>2254</v>
      </c>
      <c r="E244" t="s">
        <v>92</v>
      </c>
      <c r="F244">
        <v>40700</v>
      </c>
      <c r="G244" t="s">
        <v>784</v>
      </c>
      <c r="I244" t="s">
        <v>257</v>
      </c>
      <c r="J244">
        <v>2026</v>
      </c>
      <c r="K244">
        <v>5</v>
      </c>
      <c r="L244" t="s">
        <v>95</v>
      </c>
      <c r="M244">
        <v>518.11848599999996</v>
      </c>
      <c r="N244">
        <v>1</v>
      </c>
      <c r="O244">
        <v>518.11848599999996</v>
      </c>
      <c r="P244" t="s">
        <v>2255</v>
      </c>
    </row>
    <row r="245" spans="1:17">
      <c r="A245" t="s">
        <v>2621</v>
      </c>
      <c r="B245" t="s">
        <v>594</v>
      </c>
      <c r="C245" t="s">
        <v>370</v>
      </c>
      <c r="D245" t="s">
        <v>2254</v>
      </c>
      <c r="E245" t="s">
        <v>92</v>
      </c>
      <c r="F245">
        <v>40700</v>
      </c>
      <c r="G245" t="s">
        <v>784</v>
      </c>
      <c r="I245" t="s">
        <v>260</v>
      </c>
      <c r="J245">
        <v>2026</v>
      </c>
      <c r="K245">
        <v>5</v>
      </c>
      <c r="L245" t="s">
        <v>95</v>
      </c>
      <c r="M245">
        <v>409.04090999999994</v>
      </c>
      <c r="N245">
        <v>1</v>
      </c>
      <c r="O245">
        <v>409.04090999999994</v>
      </c>
      <c r="P245" t="s">
        <v>2255</v>
      </c>
    </row>
    <row r="246" spans="1:17">
      <c r="A246" t="s">
        <v>2621</v>
      </c>
      <c r="B246" t="s">
        <v>594</v>
      </c>
      <c r="C246" t="s">
        <v>370</v>
      </c>
      <c r="D246" t="s">
        <v>2254</v>
      </c>
      <c r="E246" t="s">
        <v>106</v>
      </c>
      <c r="F246">
        <v>40700</v>
      </c>
      <c r="G246" t="s">
        <v>784</v>
      </c>
      <c r="I246" t="s">
        <v>2198</v>
      </c>
      <c r="J246">
        <v>2026</v>
      </c>
      <c r="K246">
        <v>5</v>
      </c>
      <c r="L246" t="s">
        <v>95</v>
      </c>
      <c r="M246">
        <v>313.59803099999999</v>
      </c>
      <c r="N246">
        <v>1</v>
      </c>
      <c r="O246">
        <v>313.59803099999999</v>
      </c>
      <c r="P246" t="s">
        <v>2255</v>
      </c>
    </row>
    <row r="247" spans="1:17">
      <c r="A247" t="s">
        <v>2621</v>
      </c>
      <c r="B247" t="s">
        <v>594</v>
      </c>
      <c r="C247" t="s">
        <v>370</v>
      </c>
      <c r="D247" t="s">
        <v>2254</v>
      </c>
      <c r="E247" t="s">
        <v>92</v>
      </c>
      <c r="F247">
        <v>40700</v>
      </c>
      <c r="G247" t="s">
        <v>784</v>
      </c>
      <c r="I247" t="s">
        <v>683</v>
      </c>
      <c r="J247">
        <v>2026</v>
      </c>
      <c r="K247">
        <v>5</v>
      </c>
      <c r="L247" t="s">
        <v>95</v>
      </c>
      <c r="M247">
        <v>35.639207999999996</v>
      </c>
      <c r="N247">
        <v>1</v>
      </c>
      <c r="O247">
        <v>35.639207999999996</v>
      </c>
      <c r="P247" t="s">
        <v>2255</v>
      </c>
      <c r="Q247">
        <v>1</v>
      </c>
    </row>
    <row r="248" spans="1:17">
      <c r="A248" t="s">
        <v>2553</v>
      </c>
      <c r="B248" t="s">
        <v>595</v>
      </c>
      <c r="C248" t="s">
        <v>431</v>
      </c>
      <c r="D248" t="s">
        <v>2254</v>
      </c>
      <c r="E248" t="s">
        <v>103</v>
      </c>
      <c r="F248">
        <v>40700</v>
      </c>
      <c r="G248" t="s">
        <v>784</v>
      </c>
      <c r="I248" t="s">
        <v>120</v>
      </c>
      <c r="J248">
        <v>2026</v>
      </c>
      <c r="K248">
        <v>5</v>
      </c>
      <c r="L248" t="s">
        <v>95</v>
      </c>
      <c r="M248">
        <v>709.1</v>
      </c>
      <c r="N248">
        <v>1</v>
      </c>
      <c r="O248">
        <v>709.1</v>
      </c>
      <c r="P248" t="s">
        <v>2255</v>
      </c>
      <c r="Q248">
        <v>1</v>
      </c>
    </row>
    <row r="249" spans="1:17">
      <c r="A249" t="s">
        <v>2553</v>
      </c>
      <c r="B249" t="s">
        <v>595</v>
      </c>
      <c r="C249" t="s">
        <v>431</v>
      </c>
      <c r="D249" t="s">
        <v>2254</v>
      </c>
      <c r="E249" t="s">
        <v>103</v>
      </c>
      <c r="F249">
        <v>40700</v>
      </c>
      <c r="G249" t="s">
        <v>784</v>
      </c>
      <c r="I249" t="s">
        <v>130</v>
      </c>
      <c r="J249">
        <v>2026</v>
      </c>
      <c r="K249">
        <v>5</v>
      </c>
      <c r="L249" t="s">
        <v>95</v>
      </c>
      <c r="M249">
        <v>1634.25</v>
      </c>
      <c r="N249">
        <v>1</v>
      </c>
      <c r="O249">
        <v>1634.25</v>
      </c>
      <c r="P249" t="s">
        <v>2255</v>
      </c>
      <c r="Q249">
        <v>1</v>
      </c>
    </row>
    <row r="250" spans="1:17">
      <c r="A250" t="s">
        <v>2553</v>
      </c>
      <c r="B250" t="s">
        <v>595</v>
      </c>
      <c r="C250" t="s">
        <v>431</v>
      </c>
      <c r="D250" t="s">
        <v>2254</v>
      </c>
      <c r="E250" t="s">
        <v>92</v>
      </c>
      <c r="F250">
        <v>40700</v>
      </c>
      <c r="G250" t="s">
        <v>784</v>
      </c>
      <c r="I250" t="s">
        <v>196</v>
      </c>
      <c r="J250">
        <v>2026</v>
      </c>
      <c r="K250">
        <v>5</v>
      </c>
      <c r="L250" t="s">
        <v>95</v>
      </c>
      <c r="M250">
        <v>2771.3</v>
      </c>
      <c r="N250">
        <v>1</v>
      </c>
      <c r="O250">
        <v>2771.3</v>
      </c>
      <c r="P250" t="s">
        <v>2255</v>
      </c>
    </row>
    <row r="251" spans="1:17">
      <c r="A251" t="s">
        <v>2553</v>
      </c>
      <c r="B251" t="s">
        <v>595</v>
      </c>
      <c r="C251" t="s">
        <v>431</v>
      </c>
      <c r="D251" t="s">
        <v>2254</v>
      </c>
      <c r="E251" t="s">
        <v>92</v>
      </c>
      <c r="F251">
        <v>40700</v>
      </c>
      <c r="G251" t="s">
        <v>784</v>
      </c>
      <c r="I251" t="s">
        <v>260</v>
      </c>
      <c r="J251">
        <v>2026</v>
      </c>
      <c r="K251">
        <v>5</v>
      </c>
      <c r="L251" t="s">
        <v>95</v>
      </c>
      <c r="M251">
        <v>1187.72</v>
      </c>
      <c r="N251">
        <v>1</v>
      </c>
      <c r="O251">
        <v>1187.72</v>
      </c>
      <c r="P251" t="s">
        <v>2255</v>
      </c>
    </row>
    <row r="252" spans="1:17">
      <c r="A252" t="s">
        <v>2553</v>
      </c>
      <c r="B252" t="s">
        <v>595</v>
      </c>
      <c r="C252" t="s">
        <v>431</v>
      </c>
      <c r="D252" t="s">
        <v>2254</v>
      </c>
      <c r="E252" t="s">
        <v>92</v>
      </c>
      <c r="F252">
        <v>40700</v>
      </c>
      <c r="G252" t="s">
        <v>784</v>
      </c>
      <c r="I252" t="s">
        <v>197</v>
      </c>
      <c r="J252">
        <v>2026</v>
      </c>
      <c r="K252">
        <v>5</v>
      </c>
      <c r="L252" t="s">
        <v>95</v>
      </c>
      <c r="M252">
        <v>791.82</v>
      </c>
      <c r="N252">
        <v>1</v>
      </c>
      <c r="O252">
        <v>791.82</v>
      </c>
      <c r="P252" t="s">
        <v>2255</v>
      </c>
    </row>
    <row r="253" spans="1:17">
      <c r="A253" t="s">
        <v>2553</v>
      </c>
      <c r="B253" t="s">
        <v>595</v>
      </c>
      <c r="C253" t="s">
        <v>431</v>
      </c>
      <c r="D253" t="s">
        <v>2254</v>
      </c>
      <c r="E253" t="s">
        <v>106</v>
      </c>
      <c r="F253">
        <v>40700</v>
      </c>
      <c r="G253" t="s">
        <v>784</v>
      </c>
      <c r="I253" t="s">
        <v>146</v>
      </c>
      <c r="J253">
        <v>2026</v>
      </c>
      <c r="K253">
        <v>5</v>
      </c>
      <c r="L253" t="s">
        <v>95</v>
      </c>
      <c r="M253">
        <v>7448.03</v>
      </c>
      <c r="N253">
        <v>1</v>
      </c>
      <c r="O253">
        <v>7448.03</v>
      </c>
      <c r="P253" t="s">
        <v>2255</v>
      </c>
    </row>
    <row r="254" spans="1:17">
      <c r="A254" t="s">
        <v>2553</v>
      </c>
      <c r="B254" t="s">
        <v>595</v>
      </c>
      <c r="C254" t="s">
        <v>431</v>
      </c>
      <c r="D254" t="s">
        <v>2254</v>
      </c>
      <c r="E254" t="s">
        <v>106</v>
      </c>
      <c r="F254">
        <v>40700</v>
      </c>
      <c r="G254" t="s">
        <v>784</v>
      </c>
      <c r="I254" t="s">
        <v>112</v>
      </c>
      <c r="J254">
        <v>2026</v>
      </c>
      <c r="K254">
        <v>5</v>
      </c>
      <c r="L254" t="s">
        <v>95</v>
      </c>
      <c r="M254">
        <v>1979.5</v>
      </c>
      <c r="N254">
        <v>1</v>
      </c>
      <c r="O254">
        <v>1979.5</v>
      </c>
      <c r="P254" t="s">
        <v>2255</v>
      </c>
    </row>
    <row r="255" spans="1:17">
      <c r="A255" t="s">
        <v>2621</v>
      </c>
      <c r="B255" t="s">
        <v>2065</v>
      </c>
      <c r="C255" t="s">
        <v>370</v>
      </c>
      <c r="D255" t="s">
        <v>2254</v>
      </c>
      <c r="E255" t="s">
        <v>92</v>
      </c>
      <c r="F255">
        <v>40700</v>
      </c>
      <c r="G255" t="s">
        <v>784</v>
      </c>
      <c r="I255" t="s">
        <v>260</v>
      </c>
      <c r="J255">
        <v>2026</v>
      </c>
      <c r="K255">
        <v>5</v>
      </c>
      <c r="L255" t="s">
        <v>95</v>
      </c>
      <c r="M255">
        <v>402.36</v>
      </c>
      <c r="N255">
        <v>1</v>
      </c>
      <c r="O255">
        <v>402.36</v>
      </c>
      <c r="P255" t="s">
        <v>2255</v>
      </c>
    </row>
    <row r="256" spans="1:17">
      <c r="A256" t="s">
        <v>2621</v>
      </c>
      <c r="B256" t="s">
        <v>2065</v>
      </c>
      <c r="C256" t="s">
        <v>370</v>
      </c>
      <c r="D256" t="s">
        <v>2254</v>
      </c>
      <c r="E256" t="s">
        <v>106</v>
      </c>
      <c r="F256">
        <v>40700</v>
      </c>
      <c r="G256" t="s">
        <v>784</v>
      </c>
      <c r="I256" t="s">
        <v>2198</v>
      </c>
      <c r="J256">
        <v>2026</v>
      </c>
      <c r="K256">
        <v>5</v>
      </c>
      <c r="L256" t="s">
        <v>95</v>
      </c>
      <c r="M256">
        <v>925.44</v>
      </c>
      <c r="N256">
        <v>1</v>
      </c>
      <c r="O256">
        <v>925.44</v>
      </c>
      <c r="P256" t="s">
        <v>2255</v>
      </c>
    </row>
    <row r="257" spans="1:17">
      <c r="A257" t="s">
        <v>2295</v>
      </c>
      <c r="B257" t="s">
        <v>2099</v>
      </c>
      <c r="C257" t="s">
        <v>2100</v>
      </c>
      <c r="D257" t="s">
        <v>2254</v>
      </c>
      <c r="E257" t="s">
        <v>92</v>
      </c>
      <c r="F257">
        <v>40700</v>
      </c>
      <c r="G257" t="s">
        <v>784</v>
      </c>
      <c r="I257" t="s">
        <v>260</v>
      </c>
      <c r="J257">
        <v>2026</v>
      </c>
      <c r="K257">
        <v>5</v>
      </c>
      <c r="L257" t="s">
        <v>95</v>
      </c>
      <c r="M257">
        <v>1087.74</v>
      </c>
      <c r="N257">
        <v>1</v>
      </c>
      <c r="O257">
        <v>1087.74</v>
      </c>
      <c r="P257" t="s">
        <v>2255</v>
      </c>
    </row>
    <row r="258" spans="1:17">
      <c r="A258" t="s">
        <v>2295</v>
      </c>
      <c r="B258" t="s">
        <v>2099</v>
      </c>
      <c r="C258" t="s">
        <v>2100</v>
      </c>
      <c r="D258" t="s">
        <v>2254</v>
      </c>
      <c r="E258" t="s">
        <v>106</v>
      </c>
      <c r="F258">
        <v>40700</v>
      </c>
      <c r="G258" t="s">
        <v>784</v>
      </c>
      <c r="I258" t="s">
        <v>146</v>
      </c>
      <c r="J258">
        <v>2026</v>
      </c>
      <c r="K258">
        <v>5</v>
      </c>
      <c r="L258" t="s">
        <v>95</v>
      </c>
      <c r="M258">
        <v>345.15</v>
      </c>
      <c r="N258">
        <v>1</v>
      </c>
      <c r="O258">
        <v>345.15</v>
      </c>
      <c r="P258" t="s">
        <v>2255</v>
      </c>
    </row>
    <row r="259" spans="1:17">
      <c r="A259" t="s">
        <v>879</v>
      </c>
      <c r="B259" t="s">
        <v>1216</v>
      </c>
      <c r="C259" t="s">
        <v>133</v>
      </c>
      <c r="D259" t="s">
        <v>2254</v>
      </c>
      <c r="E259" t="s">
        <v>92</v>
      </c>
      <c r="F259">
        <v>40700</v>
      </c>
      <c r="G259" t="s">
        <v>784</v>
      </c>
      <c r="I259" t="s">
        <v>256</v>
      </c>
      <c r="J259">
        <v>2026</v>
      </c>
      <c r="K259">
        <v>5</v>
      </c>
      <c r="L259" t="s">
        <v>95</v>
      </c>
      <c r="M259">
        <v>0</v>
      </c>
      <c r="N259">
        <v>1</v>
      </c>
      <c r="O259">
        <v>0</v>
      </c>
      <c r="P259" t="s">
        <v>2255</v>
      </c>
      <c r="Q259">
        <v>1</v>
      </c>
    </row>
    <row r="260" spans="1:17">
      <c r="A260" t="s">
        <v>879</v>
      </c>
      <c r="B260" t="s">
        <v>1216</v>
      </c>
      <c r="C260" t="s">
        <v>133</v>
      </c>
      <c r="D260" t="s">
        <v>2254</v>
      </c>
      <c r="E260" t="s">
        <v>92</v>
      </c>
      <c r="F260">
        <v>40700</v>
      </c>
      <c r="G260" t="s">
        <v>784</v>
      </c>
      <c r="I260" t="s">
        <v>2208</v>
      </c>
      <c r="J260">
        <v>2026</v>
      </c>
      <c r="K260">
        <v>5</v>
      </c>
      <c r="L260" t="s">
        <v>95</v>
      </c>
      <c r="M260">
        <v>0</v>
      </c>
      <c r="N260">
        <v>1</v>
      </c>
      <c r="O260">
        <v>0</v>
      </c>
      <c r="P260" t="s">
        <v>2255</v>
      </c>
      <c r="Q260">
        <v>1</v>
      </c>
    </row>
    <row r="261" spans="1:17">
      <c r="A261" t="s">
        <v>879</v>
      </c>
      <c r="B261" t="s">
        <v>1216</v>
      </c>
      <c r="C261" t="s">
        <v>133</v>
      </c>
      <c r="D261" t="s">
        <v>2254</v>
      </c>
      <c r="E261" t="s">
        <v>92</v>
      </c>
      <c r="F261">
        <v>40700</v>
      </c>
      <c r="G261" t="s">
        <v>784</v>
      </c>
      <c r="I261" t="s">
        <v>2268</v>
      </c>
      <c r="J261">
        <v>2026</v>
      </c>
      <c r="K261">
        <v>5</v>
      </c>
      <c r="L261" t="s">
        <v>95</v>
      </c>
      <c r="M261">
        <v>0</v>
      </c>
      <c r="N261">
        <v>1</v>
      </c>
      <c r="O261">
        <v>0</v>
      </c>
      <c r="P261" t="s">
        <v>2255</v>
      </c>
      <c r="Q261">
        <v>1</v>
      </c>
    </row>
    <row r="262" spans="1:17">
      <c r="A262" t="s">
        <v>2295</v>
      </c>
      <c r="B262" t="s">
        <v>2269</v>
      </c>
      <c r="C262" t="s">
        <v>613</v>
      </c>
      <c r="D262" t="s">
        <v>2254</v>
      </c>
      <c r="E262" t="s">
        <v>2320</v>
      </c>
      <c r="F262">
        <v>40700</v>
      </c>
      <c r="G262" t="s">
        <v>784</v>
      </c>
      <c r="I262" t="s">
        <v>2270</v>
      </c>
      <c r="J262">
        <v>2026</v>
      </c>
      <c r="K262">
        <v>5</v>
      </c>
      <c r="L262" t="s">
        <v>95</v>
      </c>
      <c r="M262">
        <v>0</v>
      </c>
      <c r="N262">
        <v>1</v>
      </c>
      <c r="O262">
        <v>0</v>
      </c>
      <c r="P262" t="s">
        <v>2255</v>
      </c>
      <c r="Q262">
        <v>1</v>
      </c>
    </row>
    <row r="263" spans="1:17">
      <c r="A263" t="s">
        <v>2295</v>
      </c>
      <c r="B263" t="s">
        <v>2269</v>
      </c>
      <c r="C263" t="s">
        <v>613</v>
      </c>
      <c r="D263" t="s">
        <v>2254</v>
      </c>
      <c r="E263" t="s">
        <v>2320</v>
      </c>
      <c r="F263">
        <v>40700</v>
      </c>
      <c r="G263" t="s">
        <v>784</v>
      </c>
      <c r="I263" t="s">
        <v>2271</v>
      </c>
      <c r="J263">
        <v>2026</v>
      </c>
      <c r="K263">
        <v>5</v>
      </c>
      <c r="L263" t="s">
        <v>95</v>
      </c>
      <c r="M263">
        <v>0</v>
      </c>
      <c r="N263">
        <v>1</v>
      </c>
      <c r="O263">
        <v>0</v>
      </c>
      <c r="P263" t="s">
        <v>2255</v>
      </c>
      <c r="Q263">
        <v>1</v>
      </c>
    </row>
    <row r="264" spans="1:17">
      <c r="A264" t="s">
        <v>2295</v>
      </c>
      <c r="B264" t="s">
        <v>2272</v>
      </c>
      <c r="C264" t="s">
        <v>613</v>
      </c>
      <c r="D264" t="s">
        <v>2254</v>
      </c>
      <c r="E264" t="s">
        <v>92</v>
      </c>
      <c r="F264">
        <v>40700</v>
      </c>
      <c r="G264" t="s">
        <v>784</v>
      </c>
      <c r="I264" t="s">
        <v>196</v>
      </c>
      <c r="J264">
        <v>2026</v>
      </c>
      <c r="K264">
        <v>5</v>
      </c>
      <c r="L264" t="s">
        <v>95</v>
      </c>
      <c r="M264">
        <v>0</v>
      </c>
      <c r="N264">
        <v>1</v>
      </c>
      <c r="O264">
        <v>0</v>
      </c>
      <c r="P264" t="s">
        <v>2255</v>
      </c>
    </row>
    <row r="265" spans="1:17">
      <c r="A265" t="s">
        <v>2295</v>
      </c>
      <c r="B265" t="s">
        <v>2272</v>
      </c>
      <c r="C265" t="s">
        <v>613</v>
      </c>
      <c r="D265" t="s">
        <v>2254</v>
      </c>
      <c r="E265" t="s">
        <v>92</v>
      </c>
      <c r="F265">
        <v>40700</v>
      </c>
      <c r="G265" t="s">
        <v>784</v>
      </c>
      <c r="I265" t="s">
        <v>260</v>
      </c>
      <c r="J265">
        <v>2026</v>
      </c>
      <c r="K265">
        <v>5</v>
      </c>
      <c r="L265" t="s">
        <v>95</v>
      </c>
      <c r="M265">
        <v>0</v>
      </c>
      <c r="N265">
        <v>1</v>
      </c>
      <c r="O265">
        <v>0</v>
      </c>
      <c r="P265" t="s">
        <v>2255</v>
      </c>
    </row>
    <row r="266" spans="1:17">
      <c r="A266" t="s">
        <v>2295</v>
      </c>
      <c r="B266" t="s">
        <v>2272</v>
      </c>
      <c r="C266" t="s">
        <v>613</v>
      </c>
      <c r="D266" t="s">
        <v>2254</v>
      </c>
      <c r="E266" t="s">
        <v>92</v>
      </c>
      <c r="F266">
        <v>40700</v>
      </c>
      <c r="G266" t="s">
        <v>784</v>
      </c>
      <c r="I266" t="s">
        <v>197</v>
      </c>
      <c r="J266">
        <v>2026</v>
      </c>
      <c r="K266">
        <v>5</v>
      </c>
      <c r="L266" t="s">
        <v>95</v>
      </c>
      <c r="M266">
        <v>0</v>
      </c>
      <c r="N266">
        <v>1</v>
      </c>
      <c r="O266">
        <v>0</v>
      </c>
      <c r="P266" t="s">
        <v>2255</v>
      </c>
    </row>
    <row r="267" spans="1:17">
      <c r="A267" t="s">
        <v>2295</v>
      </c>
      <c r="B267" t="s">
        <v>2273</v>
      </c>
      <c r="C267" t="s">
        <v>2274</v>
      </c>
      <c r="D267" t="s">
        <v>2254</v>
      </c>
      <c r="E267" t="s">
        <v>92</v>
      </c>
      <c r="F267">
        <v>40700</v>
      </c>
      <c r="G267" t="s">
        <v>784</v>
      </c>
      <c r="I267" t="s">
        <v>2275</v>
      </c>
      <c r="J267">
        <v>2026</v>
      </c>
      <c r="K267">
        <v>5</v>
      </c>
      <c r="L267" t="s">
        <v>95</v>
      </c>
      <c r="M267">
        <v>0</v>
      </c>
      <c r="N267">
        <v>1</v>
      </c>
      <c r="O267">
        <v>0</v>
      </c>
      <c r="P267" t="s">
        <v>2255</v>
      </c>
      <c r="Q267" t="s">
        <v>97</v>
      </c>
    </row>
    <row r="268" spans="1:17">
      <c r="A268" t="s">
        <v>2295</v>
      </c>
      <c r="B268" t="s">
        <v>2273</v>
      </c>
      <c r="C268" t="s">
        <v>2274</v>
      </c>
      <c r="D268" t="s">
        <v>2254</v>
      </c>
      <c r="E268" t="s">
        <v>103</v>
      </c>
      <c r="F268">
        <v>40700</v>
      </c>
      <c r="G268" t="s">
        <v>784</v>
      </c>
      <c r="I268" t="s">
        <v>2275</v>
      </c>
      <c r="J268">
        <v>2026</v>
      </c>
      <c r="K268">
        <v>5</v>
      </c>
      <c r="L268" t="s">
        <v>95</v>
      </c>
      <c r="M268">
        <v>0</v>
      </c>
      <c r="N268">
        <v>1</v>
      </c>
      <c r="O268">
        <v>0</v>
      </c>
      <c r="P268" t="s">
        <v>2255</v>
      </c>
      <c r="Q268" t="s">
        <v>97</v>
      </c>
    </row>
    <row r="269" spans="1:17">
      <c r="A269" t="s">
        <v>2295</v>
      </c>
      <c r="B269" t="s">
        <v>2273</v>
      </c>
      <c r="C269" t="s">
        <v>2274</v>
      </c>
      <c r="D269" t="s">
        <v>2254</v>
      </c>
      <c r="E269" t="s">
        <v>106</v>
      </c>
      <c r="F269">
        <v>40700</v>
      </c>
      <c r="G269" t="s">
        <v>784</v>
      </c>
      <c r="I269" t="s">
        <v>2275</v>
      </c>
      <c r="J269">
        <v>2026</v>
      </c>
      <c r="K269">
        <v>5</v>
      </c>
      <c r="L269" t="s">
        <v>95</v>
      </c>
      <c r="M269">
        <v>0</v>
      </c>
      <c r="N269">
        <v>1</v>
      </c>
      <c r="O269">
        <v>0</v>
      </c>
      <c r="P269" t="s">
        <v>2255</v>
      </c>
      <c r="Q269" t="s">
        <v>97</v>
      </c>
    </row>
    <row r="270" spans="1:17">
      <c r="A270" t="s">
        <v>2295</v>
      </c>
      <c r="B270" t="s">
        <v>314</v>
      </c>
      <c r="C270" t="s">
        <v>314</v>
      </c>
      <c r="D270" t="s">
        <v>2254</v>
      </c>
      <c r="E270" t="s">
        <v>92</v>
      </c>
      <c r="F270">
        <v>40700</v>
      </c>
      <c r="G270" t="s">
        <v>784</v>
      </c>
      <c r="I270" t="s">
        <v>2185</v>
      </c>
      <c r="J270">
        <v>2026</v>
      </c>
      <c r="K270">
        <v>5</v>
      </c>
      <c r="L270" t="s">
        <v>95</v>
      </c>
      <c r="M270">
        <v>0</v>
      </c>
      <c r="N270">
        <v>1</v>
      </c>
      <c r="O270">
        <v>0</v>
      </c>
      <c r="P270" t="s">
        <v>2255</v>
      </c>
      <c r="Q270" t="s">
        <v>97</v>
      </c>
    </row>
    <row r="271" spans="1:17">
      <c r="A271" t="s">
        <v>2295</v>
      </c>
      <c r="B271" t="s">
        <v>314</v>
      </c>
      <c r="C271" t="s">
        <v>314</v>
      </c>
      <c r="D271" t="s">
        <v>2254</v>
      </c>
      <c r="E271" t="s">
        <v>103</v>
      </c>
      <c r="F271">
        <v>40700</v>
      </c>
      <c r="G271" t="s">
        <v>784</v>
      </c>
      <c r="I271" t="s">
        <v>2185</v>
      </c>
      <c r="J271">
        <v>2026</v>
      </c>
      <c r="K271">
        <v>5</v>
      </c>
      <c r="L271" t="s">
        <v>95</v>
      </c>
      <c r="M271">
        <v>0</v>
      </c>
      <c r="N271">
        <v>1</v>
      </c>
      <c r="O271">
        <v>0</v>
      </c>
      <c r="P271" t="s">
        <v>2255</v>
      </c>
      <c r="Q271" t="s">
        <v>97</v>
      </c>
    </row>
    <row r="272" spans="1:17">
      <c r="A272" t="s">
        <v>2295</v>
      </c>
      <c r="B272" t="s">
        <v>314</v>
      </c>
      <c r="C272" t="s">
        <v>314</v>
      </c>
      <c r="D272" t="s">
        <v>2254</v>
      </c>
      <c r="E272" t="s">
        <v>106</v>
      </c>
      <c r="F272">
        <v>40700</v>
      </c>
      <c r="G272" t="s">
        <v>784</v>
      </c>
      <c r="I272" t="s">
        <v>2185</v>
      </c>
      <c r="J272">
        <v>2026</v>
      </c>
      <c r="K272">
        <v>5</v>
      </c>
      <c r="L272" t="s">
        <v>95</v>
      </c>
      <c r="M272">
        <v>0</v>
      </c>
      <c r="N272">
        <v>1</v>
      </c>
      <c r="O272">
        <v>0</v>
      </c>
      <c r="P272" t="s">
        <v>2255</v>
      </c>
      <c r="Q272" t="s">
        <v>97</v>
      </c>
    </row>
    <row r="273" spans="1:17">
      <c r="A273" t="s">
        <v>2295</v>
      </c>
      <c r="B273" t="s">
        <v>2188</v>
      </c>
      <c r="C273" t="s">
        <v>2188</v>
      </c>
      <c r="D273" t="s">
        <v>2254</v>
      </c>
      <c r="E273" t="s">
        <v>2350</v>
      </c>
      <c r="F273">
        <v>40700</v>
      </c>
      <c r="G273" t="s">
        <v>784</v>
      </c>
      <c r="I273" t="s">
        <v>2188</v>
      </c>
      <c r="J273">
        <v>2026</v>
      </c>
      <c r="K273">
        <v>5</v>
      </c>
      <c r="L273" t="s">
        <v>95</v>
      </c>
      <c r="M273">
        <v>0</v>
      </c>
      <c r="N273">
        <v>1</v>
      </c>
      <c r="O273">
        <v>0</v>
      </c>
      <c r="P273" t="s">
        <v>2255</v>
      </c>
      <c r="Q273" t="s">
        <v>97</v>
      </c>
    </row>
    <row r="274" spans="1:17">
      <c r="A274" t="s">
        <v>2295</v>
      </c>
      <c r="B274" t="s">
        <v>2188</v>
      </c>
      <c r="C274" t="s">
        <v>2188</v>
      </c>
      <c r="D274" t="s">
        <v>2254</v>
      </c>
      <c r="E274" t="s">
        <v>2350</v>
      </c>
      <c r="F274">
        <v>40700</v>
      </c>
      <c r="G274" t="s">
        <v>784</v>
      </c>
      <c r="I274" t="s">
        <v>2188</v>
      </c>
      <c r="J274">
        <v>2026</v>
      </c>
      <c r="K274">
        <v>5</v>
      </c>
      <c r="L274" t="s">
        <v>95</v>
      </c>
      <c r="M274">
        <v>0</v>
      </c>
      <c r="N274">
        <v>1</v>
      </c>
      <c r="O274">
        <v>0</v>
      </c>
      <c r="P274" t="s">
        <v>2255</v>
      </c>
      <c r="Q274" t="s">
        <v>97</v>
      </c>
    </row>
    <row r="275" spans="1:17">
      <c r="A275" t="s">
        <v>2295</v>
      </c>
      <c r="B275" t="s">
        <v>2188</v>
      </c>
      <c r="C275" t="s">
        <v>2188</v>
      </c>
      <c r="D275" t="s">
        <v>2254</v>
      </c>
      <c r="E275" t="s">
        <v>2350</v>
      </c>
      <c r="F275">
        <v>40700</v>
      </c>
      <c r="G275" t="s">
        <v>784</v>
      </c>
      <c r="I275" t="s">
        <v>2188</v>
      </c>
      <c r="J275">
        <v>2026</v>
      </c>
      <c r="K275">
        <v>5</v>
      </c>
      <c r="L275" t="s">
        <v>95</v>
      </c>
      <c r="M275">
        <v>0</v>
      </c>
      <c r="N275">
        <v>1</v>
      </c>
      <c r="O275">
        <v>0</v>
      </c>
      <c r="P275" t="s">
        <v>2255</v>
      </c>
      <c r="Q275" t="s">
        <v>97</v>
      </c>
    </row>
    <row r="276" spans="1:17">
      <c r="A276" t="s">
        <v>2295</v>
      </c>
      <c r="B276" t="s">
        <v>2188</v>
      </c>
      <c r="C276" t="s">
        <v>2188</v>
      </c>
      <c r="D276" t="s">
        <v>2254</v>
      </c>
      <c r="E276" t="s">
        <v>2350</v>
      </c>
      <c r="F276">
        <v>40700</v>
      </c>
      <c r="G276" t="s">
        <v>784</v>
      </c>
      <c r="I276" t="s">
        <v>2188</v>
      </c>
      <c r="J276">
        <v>2026</v>
      </c>
      <c r="K276">
        <v>5</v>
      </c>
      <c r="L276" t="s">
        <v>95</v>
      </c>
      <c r="M276">
        <v>0</v>
      </c>
      <c r="N276">
        <v>1</v>
      </c>
      <c r="O276">
        <v>0</v>
      </c>
      <c r="P276" t="s">
        <v>2255</v>
      </c>
      <c r="Q276" t="s">
        <v>97</v>
      </c>
    </row>
    <row r="277" spans="1:17">
      <c r="A277" t="s">
        <v>2295</v>
      </c>
      <c r="B277" t="s">
        <v>2188</v>
      </c>
      <c r="C277" t="s">
        <v>2188</v>
      </c>
      <c r="D277" t="s">
        <v>2254</v>
      </c>
      <c r="E277" t="s">
        <v>2350</v>
      </c>
      <c r="F277">
        <v>40700</v>
      </c>
      <c r="G277" t="s">
        <v>784</v>
      </c>
      <c r="I277" t="s">
        <v>2188</v>
      </c>
      <c r="J277">
        <v>2026</v>
      </c>
      <c r="K277">
        <v>5</v>
      </c>
      <c r="L277" t="s">
        <v>95</v>
      </c>
      <c r="M277">
        <v>0</v>
      </c>
      <c r="N277">
        <v>1</v>
      </c>
      <c r="O277">
        <v>0</v>
      </c>
      <c r="P277" t="s">
        <v>2255</v>
      </c>
      <c r="Q277" t="s">
        <v>97</v>
      </c>
    </row>
    <row r="278" spans="1:17">
      <c r="A278" t="s">
        <v>2516</v>
      </c>
      <c r="B278" t="s">
        <v>314</v>
      </c>
      <c r="C278" t="s">
        <v>315</v>
      </c>
      <c r="D278" t="s">
        <v>2254</v>
      </c>
      <c r="E278" t="s">
        <v>103</v>
      </c>
      <c r="F278">
        <v>40700</v>
      </c>
      <c r="G278" t="s">
        <v>784</v>
      </c>
      <c r="I278" t="s">
        <v>2248</v>
      </c>
      <c r="J278">
        <v>2026</v>
      </c>
      <c r="K278">
        <v>5</v>
      </c>
      <c r="L278" t="s">
        <v>95</v>
      </c>
      <c r="M278">
        <v>0</v>
      </c>
      <c r="N278">
        <v>1</v>
      </c>
      <c r="O278">
        <v>0</v>
      </c>
      <c r="P278" t="s">
        <v>2255</v>
      </c>
      <c r="Q278" t="s">
        <v>97</v>
      </c>
    </row>
    <row r="279" spans="1:17">
      <c r="A279" t="s">
        <v>2516</v>
      </c>
      <c r="B279" t="s">
        <v>314</v>
      </c>
      <c r="C279" t="s">
        <v>315</v>
      </c>
      <c r="D279" t="s">
        <v>2254</v>
      </c>
      <c r="E279" t="s">
        <v>103</v>
      </c>
      <c r="F279">
        <v>40700</v>
      </c>
      <c r="G279" t="s">
        <v>784</v>
      </c>
      <c r="I279" t="s">
        <v>320</v>
      </c>
      <c r="J279">
        <v>2026</v>
      </c>
      <c r="K279">
        <v>5</v>
      </c>
      <c r="L279" t="s">
        <v>95</v>
      </c>
      <c r="M279">
        <v>-15680.163288798802</v>
      </c>
      <c r="N279">
        <v>1</v>
      </c>
      <c r="O279">
        <v>-15680.163288798802</v>
      </c>
      <c r="P279" t="s">
        <v>2255</v>
      </c>
      <c r="Q279" t="s">
        <v>97</v>
      </c>
    </row>
    <row r="280" spans="1:17">
      <c r="A280" t="s">
        <v>2516</v>
      </c>
      <c r="B280" t="s">
        <v>314</v>
      </c>
      <c r="C280" t="s">
        <v>315</v>
      </c>
      <c r="D280" t="s">
        <v>2254</v>
      </c>
      <c r="E280" t="s">
        <v>92</v>
      </c>
      <c r="F280">
        <v>40700</v>
      </c>
      <c r="G280" t="s">
        <v>784</v>
      </c>
      <c r="I280" t="s">
        <v>320</v>
      </c>
      <c r="J280">
        <v>2026</v>
      </c>
      <c r="K280">
        <v>5</v>
      </c>
      <c r="L280" t="s">
        <v>95</v>
      </c>
      <c r="M280">
        <v>-31456.950900724998</v>
      </c>
      <c r="N280">
        <v>1</v>
      </c>
      <c r="O280">
        <v>-31456.950900724998</v>
      </c>
      <c r="P280" t="s">
        <v>2255</v>
      </c>
      <c r="Q280" t="s">
        <v>97</v>
      </c>
    </row>
    <row r="281" spans="1:17">
      <c r="A281" t="s">
        <v>2516</v>
      </c>
      <c r="B281" t="s">
        <v>314</v>
      </c>
      <c r="C281" t="s">
        <v>315</v>
      </c>
      <c r="D281" t="s">
        <v>2254</v>
      </c>
      <c r="E281" t="s">
        <v>103</v>
      </c>
      <c r="F281">
        <v>40700</v>
      </c>
      <c r="G281" t="s">
        <v>784</v>
      </c>
      <c r="I281" t="s">
        <v>317</v>
      </c>
      <c r="J281">
        <v>2026</v>
      </c>
      <c r="K281">
        <v>5</v>
      </c>
      <c r="L281" t="s">
        <v>95</v>
      </c>
      <c r="M281">
        <v>15882.965862987739</v>
      </c>
      <c r="N281">
        <v>1</v>
      </c>
      <c r="O281">
        <v>15882.965862987739</v>
      </c>
      <c r="P281" t="s">
        <v>2255</v>
      </c>
      <c r="Q281" t="s">
        <v>97</v>
      </c>
    </row>
    <row r="282" spans="1:17">
      <c r="A282" t="s">
        <v>2516</v>
      </c>
      <c r="B282" t="s">
        <v>314</v>
      </c>
      <c r="C282" t="s">
        <v>315</v>
      </c>
      <c r="D282" t="s">
        <v>2254</v>
      </c>
      <c r="E282" t="s">
        <v>92</v>
      </c>
      <c r="F282">
        <v>40700</v>
      </c>
      <c r="G282" t="s">
        <v>784</v>
      </c>
      <c r="I282" t="s">
        <v>317</v>
      </c>
      <c r="J282">
        <v>2026</v>
      </c>
      <c r="K282">
        <v>5</v>
      </c>
      <c r="L282" t="s">
        <v>95</v>
      </c>
      <c r="M282">
        <v>30221.417689333332</v>
      </c>
      <c r="N282">
        <v>1</v>
      </c>
      <c r="O282">
        <v>30221.417689333332</v>
      </c>
      <c r="P282" t="s">
        <v>2255</v>
      </c>
      <c r="Q282" t="s">
        <v>97</v>
      </c>
    </row>
    <row r="283" spans="1:17">
      <c r="A283" t="s">
        <v>2295</v>
      </c>
      <c r="B283" t="s">
        <v>314</v>
      </c>
      <c r="C283" t="s">
        <v>314</v>
      </c>
      <c r="D283" t="s">
        <v>2254</v>
      </c>
      <c r="E283" t="s">
        <v>92</v>
      </c>
      <c r="F283">
        <v>40700</v>
      </c>
      <c r="G283" t="s">
        <v>784</v>
      </c>
      <c r="I283" t="s">
        <v>326</v>
      </c>
      <c r="J283">
        <v>2026</v>
      </c>
      <c r="K283">
        <v>5</v>
      </c>
      <c r="L283" t="s">
        <v>95</v>
      </c>
      <c r="M283">
        <v>1158.2396721317059</v>
      </c>
      <c r="N283">
        <v>1</v>
      </c>
      <c r="O283">
        <v>1158.2396721317059</v>
      </c>
      <c r="P283" t="s">
        <v>2255</v>
      </c>
      <c r="Q283" t="s">
        <v>97</v>
      </c>
    </row>
    <row r="284" spans="1:17">
      <c r="A284" t="s">
        <v>2295</v>
      </c>
      <c r="B284" t="s">
        <v>314</v>
      </c>
      <c r="C284" t="s">
        <v>314</v>
      </c>
      <c r="D284" t="s">
        <v>2254</v>
      </c>
      <c r="E284" t="s">
        <v>104</v>
      </c>
      <c r="F284">
        <v>40700</v>
      </c>
      <c r="G284" t="s">
        <v>784</v>
      </c>
      <c r="I284" t="s">
        <v>326</v>
      </c>
      <c r="J284">
        <v>2026</v>
      </c>
      <c r="K284">
        <v>5</v>
      </c>
      <c r="L284" t="s">
        <v>95</v>
      </c>
      <c r="M284">
        <v>0</v>
      </c>
      <c r="N284">
        <v>1</v>
      </c>
      <c r="O284">
        <v>0</v>
      </c>
      <c r="P284" t="s">
        <v>2255</v>
      </c>
      <c r="Q284" t="s">
        <v>97</v>
      </c>
    </row>
    <row r="285" spans="1:17">
      <c r="A285" t="s">
        <v>2295</v>
      </c>
      <c r="B285" t="s">
        <v>314</v>
      </c>
      <c r="C285" t="s">
        <v>314</v>
      </c>
      <c r="D285" t="s">
        <v>2254</v>
      </c>
      <c r="E285" t="s">
        <v>105</v>
      </c>
      <c r="F285">
        <v>40700</v>
      </c>
      <c r="G285" t="s">
        <v>784</v>
      </c>
      <c r="I285" t="s">
        <v>326</v>
      </c>
      <c r="J285">
        <v>2026</v>
      </c>
      <c r="K285">
        <v>5</v>
      </c>
      <c r="L285" t="s">
        <v>95</v>
      </c>
      <c r="M285">
        <v>31.666604840000002</v>
      </c>
      <c r="N285">
        <v>1</v>
      </c>
      <c r="O285">
        <v>31.666604840000002</v>
      </c>
      <c r="P285" t="s">
        <v>2255</v>
      </c>
      <c r="Q285" t="s">
        <v>97</v>
      </c>
    </row>
    <row r="286" spans="1:17">
      <c r="A286" t="s">
        <v>2295</v>
      </c>
      <c r="B286" t="s">
        <v>314</v>
      </c>
      <c r="C286" t="s">
        <v>314</v>
      </c>
      <c r="D286" t="s">
        <v>2254</v>
      </c>
      <c r="E286" t="s">
        <v>103</v>
      </c>
      <c r="F286">
        <v>40700</v>
      </c>
      <c r="G286" t="s">
        <v>784</v>
      </c>
      <c r="I286" t="s">
        <v>326</v>
      </c>
      <c r="J286">
        <v>2026</v>
      </c>
      <c r="K286">
        <v>5</v>
      </c>
      <c r="L286" t="s">
        <v>95</v>
      </c>
      <c r="M286">
        <v>180.32158641106051</v>
      </c>
      <c r="N286">
        <v>1</v>
      </c>
      <c r="O286">
        <v>180.32158641106051</v>
      </c>
      <c r="P286" t="s">
        <v>2255</v>
      </c>
      <c r="Q286" t="s">
        <v>97</v>
      </c>
    </row>
    <row r="287" spans="1:17">
      <c r="A287" t="s">
        <v>2295</v>
      </c>
      <c r="B287" t="s">
        <v>314</v>
      </c>
      <c r="C287" t="s">
        <v>314</v>
      </c>
      <c r="D287" t="s">
        <v>2254</v>
      </c>
      <c r="E287" t="s">
        <v>2350</v>
      </c>
      <c r="F287">
        <v>40700</v>
      </c>
      <c r="G287" t="s">
        <v>784</v>
      </c>
      <c r="I287" t="s">
        <v>326</v>
      </c>
      <c r="J287">
        <v>2026</v>
      </c>
      <c r="K287">
        <v>5</v>
      </c>
      <c r="L287" t="s">
        <v>95</v>
      </c>
      <c r="M287">
        <v>0</v>
      </c>
      <c r="N287">
        <v>1</v>
      </c>
      <c r="O287">
        <v>0</v>
      </c>
      <c r="P287" t="s">
        <v>2255</v>
      </c>
      <c r="Q287" t="s">
        <v>97</v>
      </c>
    </row>
    <row r="288" spans="1:17">
      <c r="A288" t="s">
        <v>2295</v>
      </c>
      <c r="B288" t="s">
        <v>314</v>
      </c>
      <c r="C288" t="s">
        <v>314</v>
      </c>
      <c r="D288" t="s">
        <v>2254</v>
      </c>
      <c r="E288" t="s">
        <v>106</v>
      </c>
      <c r="F288">
        <v>40700</v>
      </c>
      <c r="G288" t="s">
        <v>784</v>
      </c>
      <c r="I288" t="s">
        <v>326</v>
      </c>
      <c r="J288">
        <v>2026</v>
      </c>
      <c r="K288">
        <v>5</v>
      </c>
      <c r="L288" t="s">
        <v>95</v>
      </c>
      <c r="M288">
        <v>1048.5472047199412</v>
      </c>
      <c r="N288">
        <v>1</v>
      </c>
      <c r="O288">
        <v>1048.5472047199412</v>
      </c>
      <c r="P288" t="s">
        <v>2255</v>
      </c>
      <c r="Q288" t="s">
        <v>97</v>
      </c>
    </row>
    <row r="289" spans="1:17">
      <c r="A289" t="s">
        <v>2295</v>
      </c>
      <c r="B289" t="s">
        <v>314</v>
      </c>
      <c r="C289" t="s">
        <v>314</v>
      </c>
      <c r="D289" t="s">
        <v>2254</v>
      </c>
      <c r="E289" t="s">
        <v>2320</v>
      </c>
      <c r="F289">
        <v>40700</v>
      </c>
      <c r="G289" t="s">
        <v>784</v>
      </c>
      <c r="I289" t="s">
        <v>326</v>
      </c>
      <c r="J289">
        <v>2026</v>
      </c>
      <c r="K289">
        <v>5</v>
      </c>
      <c r="L289" t="s">
        <v>95</v>
      </c>
      <c r="M289">
        <v>0</v>
      </c>
      <c r="N289">
        <v>1</v>
      </c>
      <c r="O289">
        <v>0</v>
      </c>
      <c r="P289" t="s">
        <v>2255</v>
      </c>
      <c r="Q289" t="s">
        <v>97</v>
      </c>
    </row>
    <row r="290" spans="1:17">
      <c r="A290" t="s">
        <v>2305</v>
      </c>
      <c r="B290" t="s">
        <v>1202</v>
      </c>
      <c r="C290" t="s">
        <v>108</v>
      </c>
      <c r="D290" t="s">
        <v>2189</v>
      </c>
      <c r="E290" t="s">
        <v>106</v>
      </c>
      <c r="F290">
        <v>40700</v>
      </c>
      <c r="G290" t="s">
        <v>784</v>
      </c>
      <c r="I290" t="s">
        <v>266</v>
      </c>
      <c r="J290">
        <v>2026</v>
      </c>
      <c r="K290">
        <v>5</v>
      </c>
      <c r="L290" t="s">
        <v>95</v>
      </c>
      <c r="M290">
        <v>960.70012499999984</v>
      </c>
      <c r="N290">
        <v>1</v>
      </c>
      <c r="O290">
        <v>960.70012499999984</v>
      </c>
      <c r="P290" t="s">
        <v>2190</v>
      </c>
    </row>
    <row r="291" spans="1:17">
      <c r="A291" t="s">
        <v>2305</v>
      </c>
      <c r="B291" t="s">
        <v>1202</v>
      </c>
      <c r="C291" t="s">
        <v>108</v>
      </c>
      <c r="D291" t="s">
        <v>2189</v>
      </c>
      <c r="E291" t="s">
        <v>106</v>
      </c>
      <c r="F291">
        <v>40700</v>
      </c>
      <c r="G291" t="s">
        <v>784</v>
      </c>
      <c r="I291" t="s">
        <v>686</v>
      </c>
      <c r="J291">
        <v>2026</v>
      </c>
      <c r="K291">
        <v>5</v>
      </c>
      <c r="L291" t="s">
        <v>95</v>
      </c>
      <c r="M291">
        <v>600.42150000000004</v>
      </c>
      <c r="N291">
        <v>1</v>
      </c>
      <c r="O291">
        <v>600.42150000000004</v>
      </c>
      <c r="P291" t="s">
        <v>2190</v>
      </c>
    </row>
    <row r="292" spans="1:17">
      <c r="A292" t="s">
        <v>1173</v>
      </c>
      <c r="B292" t="s">
        <v>2191</v>
      </c>
      <c r="C292" t="s">
        <v>2192</v>
      </c>
      <c r="D292" t="s">
        <v>2189</v>
      </c>
      <c r="E292" t="s">
        <v>92</v>
      </c>
      <c r="F292">
        <v>40700</v>
      </c>
      <c r="G292" t="s">
        <v>784</v>
      </c>
      <c r="I292" t="s">
        <v>260</v>
      </c>
      <c r="J292">
        <v>2026</v>
      </c>
      <c r="K292">
        <v>5</v>
      </c>
      <c r="L292" t="s">
        <v>95</v>
      </c>
      <c r="M292">
        <v>600</v>
      </c>
      <c r="N292">
        <v>1</v>
      </c>
      <c r="O292">
        <v>600</v>
      </c>
      <c r="P292" t="s">
        <v>2190</v>
      </c>
    </row>
    <row r="293" spans="1:17">
      <c r="A293" t="s">
        <v>1173</v>
      </c>
      <c r="B293" t="s">
        <v>2191</v>
      </c>
      <c r="C293" t="s">
        <v>2192</v>
      </c>
      <c r="D293" t="s">
        <v>2189</v>
      </c>
      <c r="E293" t="s">
        <v>106</v>
      </c>
      <c r="F293">
        <v>40700</v>
      </c>
      <c r="G293" t="s">
        <v>784</v>
      </c>
      <c r="I293" t="s">
        <v>118</v>
      </c>
      <c r="J293">
        <v>2026</v>
      </c>
      <c r="K293">
        <v>5</v>
      </c>
      <c r="L293" t="s">
        <v>95</v>
      </c>
      <c r="M293">
        <v>300</v>
      </c>
      <c r="N293">
        <v>1</v>
      </c>
      <c r="O293">
        <v>300</v>
      </c>
      <c r="P293" t="s">
        <v>2190</v>
      </c>
    </row>
    <row r="294" spans="1:17">
      <c r="A294" t="s">
        <v>1173</v>
      </c>
      <c r="B294" t="s">
        <v>2193</v>
      </c>
      <c r="C294" t="s">
        <v>2192</v>
      </c>
      <c r="D294" t="s">
        <v>2189</v>
      </c>
      <c r="E294" t="s">
        <v>92</v>
      </c>
      <c r="F294">
        <v>40700</v>
      </c>
      <c r="G294" t="s">
        <v>784</v>
      </c>
      <c r="I294" t="s">
        <v>260</v>
      </c>
      <c r="J294">
        <v>2026</v>
      </c>
      <c r="K294">
        <v>5</v>
      </c>
      <c r="L294" t="s">
        <v>95</v>
      </c>
      <c r="M294">
        <v>600</v>
      </c>
      <c r="N294">
        <v>1</v>
      </c>
      <c r="O294">
        <v>600</v>
      </c>
      <c r="P294" t="s">
        <v>2190</v>
      </c>
    </row>
    <row r="295" spans="1:17">
      <c r="A295" t="s">
        <v>1173</v>
      </c>
      <c r="B295" t="s">
        <v>2193</v>
      </c>
      <c r="C295" t="s">
        <v>2192</v>
      </c>
      <c r="D295" t="s">
        <v>2189</v>
      </c>
      <c r="E295" t="s">
        <v>106</v>
      </c>
      <c r="F295">
        <v>40700</v>
      </c>
      <c r="G295" t="s">
        <v>784</v>
      </c>
      <c r="I295" t="s">
        <v>118</v>
      </c>
      <c r="J295">
        <v>2026</v>
      </c>
      <c r="K295">
        <v>5</v>
      </c>
      <c r="L295" t="s">
        <v>95</v>
      </c>
      <c r="M295">
        <v>200</v>
      </c>
      <c r="N295">
        <v>1</v>
      </c>
      <c r="O295">
        <v>200</v>
      </c>
      <c r="P295" t="s">
        <v>2190</v>
      </c>
    </row>
    <row r="296" spans="1:17">
      <c r="A296" t="s">
        <v>879</v>
      </c>
      <c r="B296" t="s">
        <v>1216</v>
      </c>
      <c r="C296" t="s">
        <v>133</v>
      </c>
      <c r="D296" t="s">
        <v>2189</v>
      </c>
      <c r="E296" t="s">
        <v>106</v>
      </c>
      <c r="F296">
        <v>40700</v>
      </c>
      <c r="G296" t="s">
        <v>784</v>
      </c>
      <c r="I296" t="s">
        <v>110</v>
      </c>
      <c r="J296">
        <v>2026</v>
      </c>
      <c r="K296">
        <v>5</v>
      </c>
      <c r="L296" t="s">
        <v>95</v>
      </c>
      <c r="M296">
        <v>1544.45</v>
      </c>
      <c r="N296">
        <v>1</v>
      </c>
      <c r="O296">
        <v>1544.45</v>
      </c>
      <c r="P296" t="s">
        <v>2190</v>
      </c>
    </row>
    <row r="297" spans="1:17">
      <c r="A297" t="s">
        <v>879</v>
      </c>
      <c r="B297" t="s">
        <v>1216</v>
      </c>
      <c r="C297" t="s">
        <v>133</v>
      </c>
      <c r="D297" t="s">
        <v>2189</v>
      </c>
      <c r="E297" t="s">
        <v>92</v>
      </c>
      <c r="F297">
        <v>40700</v>
      </c>
      <c r="G297" t="s">
        <v>784</v>
      </c>
      <c r="I297" t="s">
        <v>141</v>
      </c>
      <c r="J297">
        <v>2026</v>
      </c>
      <c r="K297">
        <v>5</v>
      </c>
      <c r="L297" t="s">
        <v>95</v>
      </c>
      <c r="M297">
        <v>3082.56</v>
      </c>
      <c r="N297">
        <v>1</v>
      </c>
      <c r="O297">
        <v>3082.56</v>
      </c>
      <c r="P297" t="s">
        <v>2190</v>
      </c>
    </row>
    <row r="298" spans="1:17">
      <c r="A298" t="s">
        <v>2305</v>
      </c>
      <c r="B298" t="s">
        <v>2194</v>
      </c>
      <c r="C298" t="s">
        <v>108</v>
      </c>
      <c r="D298" t="s">
        <v>2189</v>
      </c>
      <c r="E298" t="s">
        <v>92</v>
      </c>
      <c r="F298">
        <v>40700</v>
      </c>
      <c r="G298" t="s">
        <v>784</v>
      </c>
      <c r="I298" t="s">
        <v>260</v>
      </c>
      <c r="J298">
        <v>2026</v>
      </c>
      <c r="K298">
        <v>5</v>
      </c>
      <c r="L298" t="s">
        <v>95</v>
      </c>
      <c r="M298">
        <v>500.35124999999999</v>
      </c>
      <c r="N298">
        <v>1</v>
      </c>
      <c r="O298">
        <v>500.35124999999999</v>
      </c>
      <c r="P298" t="s">
        <v>2190</v>
      </c>
    </row>
    <row r="299" spans="1:17">
      <c r="A299" t="s">
        <v>2305</v>
      </c>
      <c r="B299" t="s">
        <v>2194</v>
      </c>
      <c r="C299" t="s">
        <v>108</v>
      </c>
      <c r="D299" t="s">
        <v>2189</v>
      </c>
      <c r="E299" t="s">
        <v>92</v>
      </c>
      <c r="F299">
        <v>40700</v>
      </c>
      <c r="G299" t="s">
        <v>784</v>
      </c>
      <c r="I299" t="s">
        <v>215</v>
      </c>
      <c r="J299">
        <v>2026</v>
      </c>
      <c r="K299">
        <v>5</v>
      </c>
      <c r="L299" t="s">
        <v>95</v>
      </c>
      <c r="M299">
        <v>200.1405</v>
      </c>
      <c r="N299">
        <v>1</v>
      </c>
      <c r="O299">
        <v>200.1405</v>
      </c>
      <c r="P299" t="s">
        <v>2190</v>
      </c>
    </row>
    <row r="300" spans="1:17">
      <c r="A300" t="s">
        <v>2305</v>
      </c>
      <c r="B300" t="s">
        <v>2194</v>
      </c>
      <c r="C300" t="s">
        <v>108</v>
      </c>
      <c r="D300" t="s">
        <v>2189</v>
      </c>
      <c r="E300" t="s">
        <v>106</v>
      </c>
      <c r="F300">
        <v>40700</v>
      </c>
      <c r="G300" t="s">
        <v>784</v>
      </c>
      <c r="I300" t="s">
        <v>163</v>
      </c>
      <c r="J300">
        <v>2026</v>
      </c>
      <c r="K300">
        <v>5</v>
      </c>
      <c r="L300" t="s">
        <v>95</v>
      </c>
      <c r="M300">
        <v>600.42150000000004</v>
      </c>
      <c r="N300">
        <v>1</v>
      </c>
      <c r="O300">
        <v>600.42150000000004</v>
      </c>
      <c r="P300" t="s">
        <v>2190</v>
      </c>
    </row>
    <row r="301" spans="1:17">
      <c r="A301" t="s">
        <v>2305</v>
      </c>
      <c r="B301" t="s">
        <v>400</v>
      </c>
      <c r="C301" t="s">
        <v>108</v>
      </c>
      <c r="D301" t="s">
        <v>2189</v>
      </c>
      <c r="E301" t="s">
        <v>92</v>
      </c>
      <c r="F301">
        <v>40700</v>
      </c>
      <c r="G301" t="s">
        <v>784</v>
      </c>
      <c r="I301" t="s">
        <v>260</v>
      </c>
      <c r="J301">
        <v>2026</v>
      </c>
      <c r="K301">
        <v>5</v>
      </c>
      <c r="L301" t="s">
        <v>95</v>
      </c>
      <c r="M301">
        <v>500.35124999999999</v>
      </c>
      <c r="N301">
        <v>1</v>
      </c>
      <c r="O301">
        <v>500.35124999999999</v>
      </c>
      <c r="P301" t="s">
        <v>2190</v>
      </c>
    </row>
    <row r="302" spans="1:17">
      <c r="A302" t="s">
        <v>2305</v>
      </c>
      <c r="B302" t="s">
        <v>400</v>
      </c>
      <c r="C302" t="s">
        <v>108</v>
      </c>
      <c r="D302" t="s">
        <v>2189</v>
      </c>
      <c r="E302" t="s">
        <v>106</v>
      </c>
      <c r="F302">
        <v>40700</v>
      </c>
      <c r="G302" t="s">
        <v>784</v>
      </c>
      <c r="I302" t="s">
        <v>146</v>
      </c>
      <c r="J302">
        <v>2026</v>
      </c>
      <c r="K302">
        <v>5</v>
      </c>
      <c r="L302" t="s">
        <v>95</v>
      </c>
      <c r="M302">
        <v>568.5653749999999</v>
      </c>
      <c r="N302">
        <v>1</v>
      </c>
      <c r="O302">
        <v>568.5653749999999</v>
      </c>
      <c r="P302" t="s">
        <v>2190</v>
      </c>
    </row>
    <row r="303" spans="1:17">
      <c r="A303" t="s">
        <v>2305</v>
      </c>
      <c r="B303" t="s">
        <v>401</v>
      </c>
      <c r="C303" t="s">
        <v>108</v>
      </c>
      <c r="D303" t="s">
        <v>2189</v>
      </c>
      <c r="E303" t="s">
        <v>103</v>
      </c>
      <c r="F303">
        <v>40700</v>
      </c>
      <c r="G303" t="s">
        <v>784</v>
      </c>
      <c r="I303" t="s">
        <v>130</v>
      </c>
      <c r="J303">
        <v>2026</v>
      </c>
      <c r="K303">
        <v>5</v>
      </c>
      <c r="L303" t="s">
        <v>95</v>
      </c>
      <c r="M303">
        <v>514.69000000000005</v>
      </c>
      <c r="N303">
        <v>1</v>
      </c>
      <c r="O303">
        <v>514.69000000000005</v>
      </c>
      <c r="P303" t="s">
        <v>2190</v>
      </c>
      <c r="Q303">
        <v>1</v>
      </c>
    </row>
    <row r="304" spans="1:17">
      <c r="A304" t="s">
        <v>2305</v>
      </c>
      <c r="B304" t="s">
        <v>401</v>
      </c>
      <c r="C304" t="s">
        <v>108</v>
      </c>
      <c r="D304" t="s">
        <v>2189</v>
      </c>
      <c r="E304" t="s">
        <v>92</v>
      </c>
      <c r="F304">
        <v>40700</v>
      </c>
      <c r="G304" t="s">
        <v>784</v>
      </c>
      <c r="I304" t="s">
        <v>203</v>
      </c>
      <c r="J304">
        <v>2026</v>
      </c>
      <c r="K304">
        <v>5</v>
      </c>
      <c r="L304" t="s">
        <v>95</v>
      </c>
      <c r="M304">
        <v>246</v>
      </c>
      <c r="N304">
        <v>1</v>
      </c>
      <c r="O304">
        <v>246</v>
      </c>
      <c r="P304" t="s">
        <v>2190</v>
      </c>
      <c r="Q304">
        <v>1</v>
      </c>
    </row>
    <row r="305" spans="1:16">
      <c r="A305" t="s">
        <v>2305</v>
      </c>
      <c r="B305" t="s">
        <v>401</v>
      </c>
      <c r="C305" t="s">
        <v>108</v>
      </c>
      <c r="D305" t="s">
        <v>2189</v>
      </c>
      <c r="E305" t="s">
        <v>92</v>
      </c>
      <c r="F305">
        <v>40700</v>
      </c>
      <c r="G305" t="s">
        <v>784</v>
      </c>
      <c r="I305" t="s">
        <v>196</v>
      </c>
      <c r="J305">
        <v>2026</v>
      </c>
      <c r="K305">
        <v>5</v>
      </c>
      <c r="L305" t="s">
        <v>95</v>
      </c>
      <c r="M305">
        <v>105.07805</v>
      </c>
      <c r="N305">
        <v>1</v>
      </c>
      <c r="O305">
        <v>105.07805</v>
      </c>
      <c r="P305" t="s">
        <v>2190</v>
      </c>
    </row>
    <row r="306" spans="1:16">
      <c r="A306" t="s">
        <v>2305</v>
      </c>
      <c r="B306" t="s">
        <v>401</v>
      </c>
      <c r="C306" t="s">
        <v>108</v>
      </c>
      <c r="D306" t="s">
        <v>2189</v>
      </c>
      <c r="E306" t="s">
        <v>92</v>
      </c>
      <c r="F306">
        <v>40700</v>
      </c>
      <c r="G306" t="s">
        <v>784</v>
      </c>
      <c r="I306" t="s">
        <v>204</v>
      </c>
      <c r="J306">
        <v>2026</v>
      </c>
      <c r="K306">
        <v>5</v>
      </c>
      <c r="L306" t="s">
        <v>95</v>
      </c>
      <c r="M306">
        <v>118.26639999999999</v>
      </c>
      <c r="N306">
        <v>1</v>
      </c>
      <c r="O306">
        <v>118.26639999999999</v>
      </c>
      <c r="P306" t="s">
        <v>2190</v>
      </c>
    </row>
    <row r="307" spans="1:16">
      <c r="A307" t="s">
        <v>2305</v>
      </c>
      <c r="B307" t="s">
        <v>401</v>
      </c>
      <c r="C307" t="s">
        <v>108</v>
      </c>
      <c r="D307" t="s">
        <v>2189</v>
      </c>
      <c r="E307" t="s">
        <v>92</v>
      </c>
      <c r="F307">
        <v>40700</v>
      </c>
      <c r="G307" t="s">
        <v>784</v>
      </c>
      <c r="I307" t="s">
        <v>260</v>
      </c>
      <c r="J307">
        <v>2026</v>
      </c>
      <c r="K307">
        <v>5</v>
      </c>
      <c r="L307" t="s">
        <v>95</v>
      </c>
      <c r="M307">
        <v>500.35124999999999</v>
      </c>
      <c r="N307">
        <v>1</v>
      </c>
      <c r="O307">
        <v>500.35124999999999</v>
      </c>
      <c r="P307" t="s">
        <v>2190</v>
      </c>
    </row>
    <row r="308" spans="1:16">
      <c r="A308" t="s">
        <v>2305</v>
      </c>
      <c r="B308" t="s">
        <v>401</v>
      </c>
      <c r="C308" t="s">
        <v>108</v>
      </c>
      <c r="D308" t="s">
        <v>2189</v>
      </c>
      <c r="E308" t="s">
        <v>106</v>
      </c>
      <c r="F308">
        <v>40700</v>
      </c>
      <c r="G308" t="s">
        <v>784</v>
      </c>
      <c r="I308" t="s">
        <v>146</v>
      </c>
      <c r="J308">
        <v>2026</v>
      </c>
      <c r="K308">
        <v>5</v>
      </c>
      <c r="L308" t="s">
        <v>95</v>
      </c>
      <c r="M308">
        <v>1705.6961250000002</v>
      </c>
      <c r="N308">
        <v>1</v>
      </c>
      <c r="O308">
        <v>1705.6961250000002</v>
      </c>
      <c r="P308" t="s">
        <v>2190</v>
      </c>
    </row>
    <row r="309" spans="1:16">
      <c r="A309" t="s">
        <v>2305</v>
      </c>
      <c r="B309" t="s">
        <v>2195</v>
      </c>
      <c r="C309" t="s">
        <v>108</v>
      </c>
      <c r="D309" t="s">
        <v>2189</v>
      </c>
      <c r="E309" t="s">
        <v>92</v>
      </c>
      <c r="F309">
        <v>40700</v>
      </c>
      <c r="G309" t="s">
        <v>784</v>
      </c>
      <c r="I309" t="s">
        <v>260</v>
      </c>
      <c r="J309">
        <v>2026</v>
      </c>
      <c r="K309">
        <v>5</v>
      </c>
      <c r="L309" t="s">
        <v>95</v>
      </c>
      <c r="M309">
        <v>500.35124999999999</v>
      </c>
      <c r="N309">
        <v>1</v>
      </c>
      <c r="O309">
        <v>500.35124999999999</v>
      </c>
      <c r="P309" t="s">
        <v>2190</v>
      </c>
    </row>
    <row r="310" spans="1:16">
      <c r="A310" t="s">
        <v>2305</v>
      </c>
      <c r="B310" t="s">
        <v>2195</v>
      </c>
      <c r="C310" t="s">
        <v>108</v>
      </c>
      <c r="D310" t="s">
        <v>2189</v>
      </c>
      <c r="E310" t="s">
        <v>106</v>
      </c>
      <c r="F310">
        <v>40700</v>
      </c>
      <c r="G310" t="s">
        <v>784</v>
      </c>
      <c r="I310" t="s">
        <v>146</v>
      </c>
      <c r="J310">
        <v>2026</v>
      </c>
      <c r="K310">
        <v>5</v>
      </c>
      <c r="L310" t="s">
        <v>95</v>
      </c>
      <c r="M310">
        <v>113.71307500000002</v>
      </c>
      <c r="N310">
        <v>1</v>
      </c>
      <c r="O310">
        <v>113.71307500000002</v>
      </c>
      <c r="P310" t="s">
        <v>2190</v>
      </c>
    </row>
    <row r="311" spans="1:16">
      <c r="A311" t="s">
        <v>2305</v>
      </c>
      <c r="B311" t="s">
        <v>1468</v>
      </c>
      <c r="C311" t="s">
        <v>108</v>
      </c>
      <c r="D311" t="s">
        <v>2189</v>
      </c>
      <c r="E311" t="s">
        <v>92</v>
      </c>
      <c r="F311">
        <v>40700</v>
      </c>
      <c r="G311" t="s">
        <v>784</v>
      </c>
      <c r="I311" t="s">
        <v>260</v>
      </c>
      <c r="J311">
        <v>2026</v>
      </c>
      <c r="K311">
        <v>5</v>
      </c>
      <c r="L311" t="s">
        <v>95</v>
      </c>
      <c r="M311">
        <v>500.35124999999999</v>
      </c>
      <c r="N311">
        <v>1</v>
      </c>
      <c r="O311">
        <v>500.35124999999999</v>
      </c>
      <c r="P311" t="s">
        <v>2190</v>
      </c>
    </row>
    <row r="312" spans="1:16">
      <c r="A312" t="s">
        <v>2305</v>
      </c>
      <c r="B312" t="s">
        <v>1468</v>
      </c>
      <c r="C312" t="s">
        <v>108</v>
      </c>
      <c r="D312" t="s">
        <v>2189</v>
      </c>
      <c r="E312" t="s">
        <v>106</v>
      </c>
      <c r="F312">
        <v>40700</v>
      </c>
      <c r="G312" t="s">
        <v>784</v>
      </c>
      <c r="I312" t="s">
        <v>146</v>
      </c>
      <c r="J312">
        <v>2026</v>
      </c>
      <c r="K312">
        <v>5</v>
      </c>
      <c r="L312" t="s">
        <v>95</v>
      </c>
      <c r="M312">
        <v>113.71307500000002</v>
      </c>
      <c r="N312">
        <v>1</v>
      </c>
      <c r="O312">
        <v>113.71307500000002</v>
      </c>
      <c r="P312" t="s">
        <v>2190</v>
      </c>
    </row>
    <row r="313" spans="1:16">
      <c r="A313" t="s">
        <v>2305</v>
      </c>
      <c r="B313" t="s">
        <v>2196</v>
      </c>
      <c r="C313" t="s">
        <v>108</v>
      </c>
      <c r="D313" t="s">
        <v>2189</v>
      </c>
      <c r="E313" t="s">
        <v>106</v>
      </c>
      <c r="F313">
        <v>40700</v>
      </c>
      <c r="G313" t="s">
        <v>784</v>
      </c>
      <c r="I313" t="s">
        <v>110</v>
      </c>
      <c r="J313">
        <v>2026</v>
      </c>
      <c r="K313">
        <v>5</v>
      </c>
      <c r="L313" t="s">
        <v>95</v>
      </c>
      <c r="M313">
        <v>174.67274999999998</v>
      </c>
      <c r="N313">
        <v>1</v>
      </c>
      <c r="O313">
        <v>174.67274999999998</v>
      </c>
      <c r="P313" t="s">
        <v>2190</v>
      </c>
    </row>
    <row r="314" spans="1:16">
      <c r="A314" t="s">
        <v>2305</v>
      </c>
      <c r="B314" t="s">
        <v>2196</v>
      </c>
      <c r="C314" t="s">
        <v>108</v>
      </c>
      <c r="D314" t="s">
        <v>2189</v>
      </c>
      <c r="E314" t="s">
        <v>92</v>
      </c>
      <c r="F314">
        <v>40700</v>
      </c>
      <c r="G314" t="s">
        <v>784</v>
      </c>
      <c r="I314" t="s">
        <v>260</v>
      </c>
      <c r="J314">
        <v>2026</v>
      </c>
      <c r="K314">
        <v>5</v>
      </c>
      <c r="L314" t="s">
        <v>95</v>
      </c>
      <c r="M314">
        <v>500.35124999999999</v>
      </c>
      <c r="N314">
        <v>1</v>
      </c>
      <c r="O314">
        <v>500.35124999999999</v>
      </c>
      <c r="P314" t="s">
        <v>2190</v>
      </c>
    </row>
    <row r="315" spans="1:16">
      <c r="A315" t="s">
        <v>2305</v>
      </c>
      <c r="B315" t="s">
        <v>2196</v>
      </c>
      <c r="C315" t="s">
        <v>108</v>
      </c>
      <c r="D315" t="s">
        <v>2189</v>
      </c>
      <c r="E315" t="s">
        <v>106</v>
      </c>
      <c r="F315">
        <v>40700</v>
      </c>
      <c r="G315" t="s">
        <v>784</v>
      </c>
      <c r="I315" t="s">
        <v>112</v>
      </c>
      <c r="J315">
        <v>2026</v>
      </c>
      <c r="K315">
        <v>5</v>
      </c>
      <c r="L315" t="s">
        <v>95</v>
      </c>
      <c r="M315">
        <v>87.33637499999999</v>
      </c>
      <c r="N315">
        <v>1</v>
      </c>
      <c r="O315">
        <v>87.33637499999999</v>
      </c>
      <c r="P315" t="s">
        <v>2190</v>
      </c>
    </row>
    <row r="316" spans="1:16">
      <c r="A316" t="s">
        <v>879</v>
      </c>
      <c r="B316" t="s">
        <v>2197</v>
      </c>
      <c r="C316" t="s">
        <v>133</v>
      </c>
      <c r="D316" t="s">
        <v>2189</v>
      </c>
      <c r="E316" t="s">
        <v>92</v>
      </c>
      <c r="F316">
        <v>40700</v>
      </c>
      <c r="G316" t="s">
        <v>784</v>
      </c>
      <c r="I316" t="s">
        <v>260</v>
      </c>
      <c r="J316">
        <v>2026</v>
      </c>
      <c r="K316">
        <v>5</v>
      </c>
      <c r="L316" t="s">
        <v>95</v>
      </c>
      <c r="M316">
        <v>310.82</v>
      </c>
      <c r="N316">
        <v>1</v>
      </c>
      <c r="O316">
        <v>310.82</v>
      </c>
      <c r="P316" t="s">
        <v>2190</v>
      </c>
    </row>
    <row r="317" spans="1:16">
      <c r="A317" t="s">
        <v>2438</v>
      </c>
      <c r="B317" t="s">
        <v>1488</v>
      </c>
      <c r="C317" t="s">
        <v>296</v>
      </c>
      <c r="D317" t="s">
        <v>2189</v>
      </c>
      <c r="E317" t="s">
        <v>92</v>
      </c>
      <c r="F317">
        <v>40700</v>
      </c>
      <c r="G317" t="s">
        <v>784</v>
      </c>
      <c r="I317" t="s">
        <v>260</v>
      </c>
      <c r="J317">
        <v>2026</v>
      </c>
      <c r="K317">
        <v>5</v>
      </c>
      <c r="L317" t="s">
        <v>95</v>
      </c>
      <c r="M317">
        <v>369.9</v>
      </c>
      <c r="N317">
        <v>1</v>
      </c>
      <c r="O317">
        <v>369.9</v>
      </c>
      <c r="P317" t="s">
        <v>2190</v>
      </c>
    </row>
    <row r="318" spans="1:16">
      <c r="A318" t="s">
        <v>2438</v>
      </c>
      <c r="B318" t="s">
        <v>1488</v>
      </c>
      <c r="C318" t="s">
        <v>296</v>
      </c>
      <c r="D318" t="s">
        <v>2189</v>
      </c>
      <c r="E318" t="s">
        <v>106</v>
      </c>
      <c r="F318">
        <v>40700</v>
      </c>
      <c r="G318" t="s">
        <v>784</v>
      </c>
      <c r="I318" t="s">
        <v>2198</v>
      </c>
      <c r="J318">
        <v>2026</v>
      </c>
      <c r="K318">
        <v>5</v>
      </c>
      <c r="L318" t="s">
        <v>95</v>
      </c>
      <c r="M318">
        <v>3119.49</v>
      </c>
      <c r="N318">
        <v>1</v>
      </c>
      <c r="O318">
        <v>3119.49</v>
      </c>
      <c r="P318" t="s">
        <v>2190</v>
      </c>
    </row>
    <row r="319" spans="1:16">
      <c r="A319" t="s">
        <v>879</v>
      </c>
      <c r="B319" t="s">
        <v>2199</v>
      </c>
      <c r="C319" t="s">
        <v>133</v>
      </c>
      <c r="D319" t="s">
        <v>2189</v>
      </c>
      <c r="E319" t="s">
        <v>106</v>
      </c>
      <c r="F319">
        <v>40700</v>
      </c>
      <c r="G319" t="s">
        <v>784</v>
      </c>
      <c r="I319" t="s">
        <v>163</v>
      </c>
      <c r="J319">
        <v>2026</v>
      </c>
      <c r="K319">
        <v>5</v>
      </c>
      <c r="L319" t="s">
        <v>95</v>
      </c>
      <c r="M319">
        <v>165.14</v>
      </c>
      <c r="N319">
        <v>1</v>
      </c>
      <c r="O319">
        <v>165.14</v>
      </c>
      <c r="P319" t="s">
        <v>2190</v>
      </c>
    </row>
    <row r="320" spans="1:16">
      <c r="A320" t="s">
        <v>879</v>
      </c>
      <c r="B320" t="s">
        <v>1490</v>
      </c>
      <c r="C320" t="s">
        <v>133</v>
      </c>
      <c r="D320" t="s">
        <v>2189</v>
      </c>
      <c r="E320" t="s">
        <v>106</v>
      </c>
      <c r="F320">
        <v>40700</v>
      </c>
      <c r="G320" t="s">
        <v>784</v>
      </c>
      <c r="I320" t="s">
        <v>118</v>
      </c>
      <c r="J320">
        <v>2026</v>
      </c>
      <c r="K320">
        <v>5</v>
      </c>
      <c r="L320" t="s">
        <v>95</v>
      </c>
      <c r="M320">
        <v>110.09</v>
      </c>
      <c r="N320">
        <v>1</v>
      </c>
      <c r="O320">
        <v>110.09</v>
      </c>
      <c r="P320" t="s">
        <v>2190</v>
      </c>
    </row>
    <row r="321" spans="1:17">
      <c r="A321" t="s">
        <v>879</v>
      </c>
      <c r="B321" t="s">
        <v>2200</v>
      </c>
      <c r="C321" t="s">
        <v>133</v>
      </c>
      <c r="D321" t="s">
        <v>2189</v>
      </c>
      <c r="E321" t="s">
        <v>92</v>
      </c>
      <c r="F321">
        <v>40700</v>
      </c>
      <c r="G321" t="s">
        <v>784</v>
      </c>
      <c r="I321" t="s">
        <v>260</v>
      </c>
      <c r="J321">
        <v>2026</v>
      </c>
      <c r="K321">
        <v>5</v>
      </c>
      <c r="L321" t="s">
        <v>95</v>
      </c>
      <c r="M321">
        <v>310.82</v>
      </c>
      <c r="N321">
        <v>1</v>
      </c>
      <c r="O321">
        <v>310.82</v>
      </c>
      <c r="P321" t="s">
        <v>2190</v>
      </c>
    </row>
    <row r="322" spans="1:17">
      <c r="A322" t="s">
        <v>879</v>
      </c>
      <c r="B322" t="s">
        <v>2200</v>
      </c>
      <c r="C322" t="s">
        <v>133</v>
      </c>
      <c r="D322" t="s">
        <v>2189</v>
      </c>
      <c r="E322" t="s">
        <v>106</v>
      </c>
      <c r="F322">
        <v>40700</v>
      </c>
      <c r="G322" t="s">
        <v>784</v>
      </c>
      <c r="I322" t="s">
        <v>163</v>
      </c>
      <c r="J322">
        <v>2026</v>
      </c>
      <c r="K322">
        <v>5</v>
      </c>
      <c r="L322" t="s">
        <v>95</v>
      </c>
      <c r="M322">
        <v>165.14</v>
      </c>
      <c r="N322">
        <v>1</v>
      </c>
      <c r="O322">
        <v>165.14</v>
      </c>
      <c r="P322" t="s">
        <v>2190</v>
      </c>
    </row>
    <row r="323" spans="1:17">
      <c r="A323" t="s">
        <v>879</v>
      </c>
      <c r="B323" t="s">
        <v>413</v>
      </c>
      <c r="C323" t="s">
        <v>133</v>
      </c>
      <c r="D323" t="s">
        <v>2189</v>
      </c>
      <c r="E323" t="s">
        <v>92</v>
      </c>
      <c r="F323">
        <v>40700</v>
      </c>
      <c r="G323" t="s">
        <v>784</v>
      </c>
      <c r="I323" t="s">
        <v>260</v>
      </c>
      <c r="J323">
        <v>2026</v>
      </c>
      <c r="K323">
        <v>5</v>
      </c>
      <c r="L323" t="s">
        <v>95</v>
      </c>
      <c r="M323">
        <v>310.82</v>
      </c>
      <c r="N323">
        <v>1</v>
      </c>
      <c r="O323">
        <v>310.82</v>
      </c>
      <c r="P323" t="s">
        <v>2190</v>
      </c>
    </row>
    <row r="324" spans="1:17">
      <c r="A324" t="s">
        <v>879</v>
      </c>
      <c r="B324" t="s">
        <v>413</v>
      </c>
      <c r="C324" t="s">
        <v>133</v>
      </c>
      <c r="D324" t="s">
        <v>2189</v>
      </c>
      <c r="E324" t="s">
        <v>106</v>
      </c>
      <c r="F324">
        <v>40700</v>
      </c>
      <c r="G324" t="s">
        <v>784</v>
      </c>
      <c r="I324" t="s">
        <v>163</v>
      </c>
      <c r="J324">
        <v>2026</v>
      </c>
      <c r="K324">
        <v>5</v>
      </c>
      <c r="L324" t="s">
        <v>95</v>
      </c>
      <c r="M324">
        <v>495.42</v>
      </c>
      <c r="N324">
        <v>1</v>
      </c>
      <c r="O324">
        <v>495.42</v>
      </c>
      <c r="P324" t="s">
        <v>2190</v>
      </c>
    </row>
    <row r="325" spans="1:17">
      <c r="A325" t="s">
        <v>2305</v>
      </c>
      <c r="B325" t="s">
        <v>2201</v>
      </c>
      <c r="C325" t="s">
        <v>108</v>
      </c>
      <c r="D325" t="s">
        <v>2189</v>
      </c>
      <c r="E325" t="s">
        <v>103</v>
      </c>
      <c r="F325">
        <v>40700</v>
      </c>
      <c r="G325" t="s">
        <v>784</v>
      </c>
      <c r="I325" t="s">
        <v>130</v>
      </c>
      <c r="J325">
        <v>2026</v>
      </c>
      <c r="K325">
        <v>5</v>
      </c>
      <c r="L325" t="s">
        <v>95</v>
      </c>
      <c r="M325">
        <v>1018.2</v>
      </c>
      <c r="N325">
        <v>1</v>
      </c>
      <c r="O325">
        <v>1018.2</v>
      </c>
      <c r="P325" t="s">
        <v>2190</v>
      </c>
      <c r="Q325">
        <v>1</v>
      </c>
    </row>
    <row r="326" spans="1:17">
      <c r="A326" t="s">
        <v>2305</v>
      </c>
      <c r="B326" t="s">
        <v>2201</v>
      </c>
      <c r="C326" t="s">
        <v>108</v>
      </c>
      <c r="D326" t="s">
        <v>2189</v>
      </c>
      <c r="E326" t="s">
        <v>92</v>
      </c>
      <c r="F326">
        <v>40700</v>
      </c>
      <c r="G326" t="s">
        <v>784</v>
      </c>
      <c r="I326" t="s">
        <v>256</v>
      </c>
      <c r="J326">
        <v>2026</v>
      </c>
      <c r="K326">
        <v>5</v>
      </c>
      <c r="L326" t="s">
        <v>95</v>
      </c>
      <c r="M326">
        <v>528.44000000000005</v>
      </c>
      <c r="N326">
        <v>1</v>
      </c>
      <c r="O326">
        <v>528.44000000000005</v>
      </c>
      <c r="P326" t="s">
        <v>2190</v>
      </c>
      <c r="Q326">
        <v>1</v>
      </c>
    </row>
    <row r="327" spans="1:17">
      <c r="A327" t="s">
        <v>2305</v>
      </c>
      <c r="B327" t="s">
        <v>2201</v>
      </c>
      <c r="C327" t="s">
        <v>108</v>
      </c>
      <c r="D327" t="s">
        <v>2189</v>
      </c>
      <c r="E327" t="s">
        <v>92</v>
      </c>
      <c r="F327">
        <v>40700</v>
      </c>
      <c r="G327" t="s">
        <v>784</v>
      </c>
      <c r="I327" t="s">
        <v>257</v>
      </c>
      <c r="J327">
        <v>2026</v>
      </c>
      <c r="K327">
        <v>5</v>
      </c>
      <c r="L327" t="s">
        <v>95</v>
      </c>
      <c r="M327">
        <v>236.53279999999998</v>
      </c>
      <c r="N327">
        <v>1</v>
      </c>
      <c r="O327">
        <v>236.53279999999998</v>
      </c>
      <c r="P327" t="s">
        <v>2190</v>
      </c>
    </row>
    <row r="328" spans="1:17">
      <c r="A328" t="s">
        <v>2305</v>
      </c>
      <c r="B328" t="s">
        <v>2201</v>
      </c>
      <c r="C328" t="s">
        <v>108</v>
      </c>
      <c r="D328" t="s">
        <v>2189</v>
      </c>
      <c r="E328" t="s">
        <v>92</v>
      </c>
      <c r="F328">
        <v>40700</v>
      </c>
      <c r="G328" t="s">
        <v>784</v>
      </c>
      <c r="I328" t="s">
        <v>260</v>
      </c>
      <c r="J328">
        <v>2026</v>
      </c>
      <c r="K328">
        <v>5</v>
      </c>
      <c r="L328" t="s">
        <v>95</v>
      </c>
      <c r="M328">
        <v>500.35124999999999</v>
      </c>
      <c r="N328">
        <v>1</v>
      </c>
      <c r="O328">
        <v>500.35124999999999</v>
      </c>
      <c r="P328" t="s">
        <v>2190</v>
      </c>
    </row>
    <row r="329" spans="1:17">
      <c r="A329" t="s">
        <v>2305</v>
      </c>
      <c r="B329" t="s">
        <v>2201</v>
      </c>
      <c r="C329" t="s">
        <v>108</v>
      </c>
      <c r="D329" t="s">
        <v>2189</v>
      </c>
      <c r="E329" t="s">
        <v>106</v>
      </c>
      <c r="F329">
        <v>40700</v>
      </c>
      <c r="G329" t="s">
        <v>784</v>
      </c>
      <c r="I329" t="s">
        <v>146</v>
      </c>
      <c r="J329">
        <v>2026</v>
      </c>
      <c r="K329">
        <v>5</v>
      </c>
      <c r="L329" t="s">
        <v>95</v>
      </c>
      <c r="M329">
        <v>568.5653749999999</v>
      </c>
      <c r="N329">
        <v>1</v>
      </c>
      <c r="O329">
        <v>568.5653749999999</v>
      </c>
      <c r="P329" t="s">
        <v>2190</v>
      </c>
    </row>
    <row r="330" spans="1:17">
      <c r="A330" t="s">
        <v>2305</v>
      </c>
      <c r="B330" t="s">
        <v>2201</v>
      </c>
      <c r="C330" t="s">
        <v>108</v>
      </c>
      <c r="D330" t="s">
        <v>2189</v>
      </c>
      <c r="E330" t="s">
        <v>106</v>
      </c>
      <c r="F330">
        <v>40700</v>
      </c>
      <c r="G330" t="s">
        <v>784</v>
      </c>
      <c r="I330" t="s">
        <v>163</v>
      </c>
      <c r="J330">
        <v>2026</v>
      </c>
      <c r="K330">
        <v>5</v>
      </c>
      <c r="L330" t="s">
        <v>95</v>
      </c>
      <c r="M330">
        <v>2101.47525</v>
      </c>
      <c r="N330">
        <v>1</v>
      </c>
      <c r="O330">
        <v>2101.47525</v>
      </c>
      <c r="P330" t="s">
        <v>2190</v>
      </c>
    </row>
    <row r="331" spans="1:17">
      <c r="A331" t="s">
        <v>2295</v>
      </c>
      <c r="B331" t="s">
        <v>2202</v>
      </c>
      <c r="C331" t="s">
        <v>2203</v>
      </c>
      <c r="D331" t="s">
        <v>2189</v>
      </c>
      <c r="E331" t="s">
        <v>103</v>
      </c>
      <c r="F331">
        <v>40700</v>
      </c>
      <c r="G331" t="s">
        <v>784</v>
      </c>
      <c r="I331" t="s">
        <v>130</v>
      </c>
      <c r="J331">
        <v>2026</v>
      </c>
      <c r="K331">
        <v>5</v>
      </c>
      <c r="L331" t="s">
        <v>95</v>
      </c>
      <c r="M331">
        <v>316.64</v>
      </c>
      <c r="N331">
        <v>1</v>
      </c>
      <c r="O331">
        <v>316.64</v>
      </c>
      <c r="P331" t="s">
        <v>2190</v>
      </c>
      <c r="Q331">
        <v>1</v>
      </c>
    </row>
    <row r="332" spans="1:17">
      <c r="A332" t="s">
        <v>2295</v>
      </c>
      <c r="B332" t="s">
        <v>2202</v>
      </c>
      <c r="C332" t="s">
        <v>2203</v>
      </c>
      <c r="D332" t="s">
        <v>2189</v>
      </c>
      <c r="E332" t="s">
        <v>92</v>
      </c>
      <c r="F332">
        <v>40700</v>
      </c>
      <c r="G332" t="s">
        <v>784</v>
      </c>
      <c r="I332" t="s">
        <v>256</v>
      </c>
      <c r="J332">
        <v>2026</v>
      </c>
      <c r="K332">
        <v>5</v>
      </c>
      <c r="L332" t="s">
        <v>95</v>
      </c>
      <c r="M332">
        <v>466</v>
      </c>
      <c r="N332">
        <v>1</v>
      </c>
      <c r="O332">
        <v>466</v>
      </c>
      <c r="P332" t="s">
        <v>2190</v>
      </c>
      <c r="Q332">
        <v>1</v>
      </c>
    </row>
    <row r="333" spans="1:17">
      <c r="A333" t="s">
        <v>2295</v>
      </c>
      <c r="B333" t="s">
        <v>2202</v>
      </c>
      <c r="C333" t="s">
        <v>2203</v>
      </c>
      <c r="D333" t="s">
        <v>2189</v>
      </c>
      <c r="E333" t="s">
        <v>92</v>
      </c>
      <c r="F333">
        <v>40700</v>
      </c>
      <c r="G333" t="s">
        <v>784</v>
      </c>
      <c r="I333" t="s">
        <v>257</v>
      </c>
      <c r="J333">
        <v>2026</v>
      </c>
      <c r="K333">
        <v>5</v>
      </c>
      <c r="L333" t="s">
        <v>95</v>
      </c>
      <c r="M333">
        <v>521.51200000000006</v>
      </c>
      <c r="N333">
        <v>1</v>
      </c>
      <c r="O333">
        <v>521.51200000000006</v>
      </c>
      <c r="P333" t="s">
        <v>2190</v>
      </c>
    </row>
    <row r="334" spans="1:17">
      <c r="A334" t="s">
        <v>2295</v>
      </c>
      <c r="B334" t="s">
        <v>2202</v>
      </c>
      <c r="C334" t="s">
        <v>2203</v>
      </c>
      <c r="D334" t="s">
        <v>2189</v>
      </c>
      <c r="E334" t="s">
        <v>92</v>
      </c>
      <c r="F334">
        <v>40700</v>
      </c>
      <c r="G334" t="s">
        <v>784</v>
      </c>
      <c r="I334" t="s">
        <v>260</v>
      </c>
      <c r="J334">
        <v>2026</v>
      </c>
      <c r="K334">
        <v>5</v>
      </c>
      <c r="L334" t="s">
        <v>95</v>
      </c>
      <c r="M334">
        <v>1301.7849999999999</v>
      </c>
      <c r="N334">
        <v>1</v>
      </c>
      <c r="O334">
        <v>1301.7849999999999</v>
      </c>
      <c r="P334" t="s">
        <v>2190</v>
      </c>
    </row>
    <row r="335" spans="1:17">
      <c r="A335" t="s">
        <v>2295</v>
      </c>
      <c r="B335" t="s">
        <v>2202</v>
      </c>
      <c r="C335" t="s">
        <v>2203</v>
      </c>
      <c r="D335" t="s">
        <v>2189</v>
      </c>
      <c r="E335" t="s">
        <v>106</v>
      </c>
      <c r="F335">
        <v>40700</v>
      </c>
      <c r="G335" t="s">
        <v>784</v>
      </c>
      <c r="I335" t="s">
        <v>112</v>
      </c>
      <c r="J335">
        <v>2026</v>
      </c>
      <c r="K335">
        <v>5</v>
      </c>
      <c r="L335" t="s">
        <v>95</v>
      </c>
      <c r="M335">
        <v>163.476</v>
      </c>
      <c r="N335">
        <v>1</v>
      </c>
      <c r="O335">
        <v>163.476</v>
      </c>
      <c r="P335" t="s">
        <v>2190</v>
      </c>
    </row>
    <row r="336" spans="1:17">
      <c r="A336" t="s">
        <v>2295</v>
      </c>
      <c r="B336" t="s">
        <v>2202</v>
      </c>
      <c r="C336" t="s">
        <v>2203</v>
      </c>
      <c r="D336" t="s">
        <v>2189</v>
      </c>
      <c r="E336" t="s">
        <v>106</v>
      </c>
      <c r="F336">
        <v>40700</v>
      </c>
      <c r="G336" t="s">
        <v>784</v>
      </c>
      <c r="I336" t="s">
        <v>163</v>
      </c>
      <c r="J336">
        <v>2026</v>
      </c>
      <c r="K336">
        <v>5</v>
      </c>
      <c r="L336" t="s">
        <v>95</v>
      </c>
      <c r="M336">
        <v>5215.1200000000008</v>
      </c>
      <c r="N336">
        <v>1</v>
      </c>
      <c r="O336">
        <v>5215.1200000000008</v>
      </c>
      <c r="P336" t="s">
        <v>2190</v>
      </c>
    </row>
    <row r="337" spans="1:17">
      <c r="A337" t="s">
        <v>2295</v>
      </c>
      <c r="B337" t="s">
        <v>2202</v>
      </c>
      <c r="C337" t="s">
        <v>2203</v>
      </c>
      <c r="D337" t="s">
        <v>2189</v>
      </c>
      <c r="E337" t="s">
        <v>92</v>
      </c>
      <c r="F337">
        <v>40700</v>
      </c>
      <c r="G337" t="s">
        <v>784</v>
      </c>
      <c r="I337" t="s">
        <v>683</v>
      </c>
      <c r="J337">
        <v>2026</v>
      </c>
      <c r="K337">
        <v>5</v>
      </c>
      <c r="L337" t="s">
        <v>95</v>
      </c>
      <c r="M337">
        <v>231.34</v>
      </c>
      <c r="N337">
        <v>1</v>
      </c>
      <c r="O337">
        <v>231.34</v>
      </c>
      <c r="P337" t="s">
        <v>2190</v>
      </c>
      <c r="Q337">
        <v>1</v>
      </c>
    </row>
    <row r="338" spans="1:17">
      <c r="A338" t="s">
        <v>2438</v>
      </c>
      <c r="B338" t="s">
        <v>1629</v>
      </c>
      <c r="C338" t="s">
        <v>296</v>
      </c>
      <c r="D338" t="s">
        <v>2189</v>
      </c>
      <c r="E338" t="s">
        <v>92</v>
      </c>
      <c r="F338">
        <v>40700</v>
      </c>
      <c r="G338" t="s">
        <v>784</v>
      </c>
      <c r="I338" t="s">
        <v>260</v>
      </c>
      <c r="J338">
        <v>2026</v>
      </c>
      <c r="K338">
        <v>5</v>
      </c>
      <c r="L338" t="s">
        <v>95</v>
      </c>
      <c r="M338">
        <v>402.36</v>
      </c>
      <c r="N338">
        <v>1</v>
      </c>
      <c r="O338">
        <v>402.36</v>
      </c>
      <c r="P338" t="s">
        <v>2190</v>
      </c>
    </row>
    <row r="339" spans="1:17">
      <c r="A339" t="s">
        <v>2438</v>
      </c>
      <c r="B339" t="s">
        <v>1629</v>
      </c>
      <c r="C339" t="s">
        <v>296</v>
      </c>
      <c r="D339" t="s">
        <v>2189</v>
      </c>
      <c r="E339" t="s">
        <v>106</v>
      </c>
      <c r="F339">
        <v>40700</v>
      </c>
      <c r="G339" t="s">
        <v>784</v>
      </c>
      <c r="I339" t="s">
        <v>2198</v>
      </c>
      <c r="J339">
        <v>2026</v>
      </c>
      <c r="K339">
        <v>5</v>
      </c>
      <c r="L339" t="s">
        <v>95</v>
      </c>
      <c r="M339">
        <v>925.44</v>
      </c>
      <c r="N339">
        <v>1</v>
      </c>
      <c r="O339">
        <v>925.44</v>
      </c>
      <c r="P339" t="s">
        <v>2190</v>
      </c>
    </row>
    <row r="340" spans="1:17">
      <c r="A340" t="s">
        <v>879</v>
      </c>
      <c r="B340" t="s">
        <v>2204</v>
      </c>
      <c r="C340" t="s">
        <v>133</v>
      </c>
      <c r="D340" t="s">
        <v>2189</v>
      </c>
      <c r="E340" t="s">
        <v>92</v>
      </c>
      <c r="F340">
        <v>40700</v>
      </c>
      <c r="G340" t="s">
        <v>784</v>
      </c>
      <c r="I340" t="s">
        <v>260</v>
      </c>
      <c r="J340">
        <v>2026</v>
      </c>
      <c r="K340">
        <v>5</v>
      </c>
      <c r="L340" t="s">
        <v>95</v>
      </c>
      <c r="M340">
        <v>310.82</v>
      </c>
      <c r="N340">
        <v>1</v>
      </c>
      <c r="O340">
        <v>310.82</v>
      </c>
      <c r="P340" t="s">
        <v>2190</v>
      </c>
    </row>
    <row r="341" spans="1:17">
      <c r="A341" t="s">
        <v>879</v>
      </c>
      <c r="B341" t="s">
        <v>2204</v>
      </c>
      <c r="C341" t="s">
        <v>133</v>
      </c>
      <c r="D341" t="s">
        <v>2189</v>
      </c>
      <c r="E341" t="s">
        <v>106</v>
      </c>
      <c r="F341">
        <v>40700</v>
      </c>
      <c r="G341" t="s">
        <v>784</v>
      </c>
      <c r="I341" t="s">
        <v>118</v>
      </c>
      <c r="J341">
        <v>2026</v>
      </c>
      <c r="K341">
        <v>5</v>
      </c>
      <c r="L341" t="s">
        <v>95</v>
      </c>
      <c r="M341">
        <v>330.27</v>
      </c>
      <c r="N341">
        <v>1</v>
      </c>
      <c r="O341">
        <v>330.27</v>
      </c>
      <c r="P341" t="s">
        <v>2190</v>
      </c>
    </row>
    <row r="342" spans="1:17">
      <c r="A342" t="s">
        <v>879</v>
      </c>
      <c r="B342" t="s">
        <v>2204</v>
      </c>
      <c r="C342" t="s">
        <v>133</v>
      </c>
      <c r="D342" t="s">
        <v>2189</v>
      </c>
      <c r="E342" t="s">
        <v>106</v>
      </c>
      <c r="F342">
        <v>40700</v>
      </c>
      <c r="G342" t="s">
        <v>784</v>
      </c>
      <c r="I342" t="s">
        <v>163</v>
      </c>
      <c r="J342">
        <v>2026</v>
      </c>
      <c r="K342">
        <v>5</v>
      </c>
      <c r="L342" t="s">
        <v>95</v>
      </c>
      <c r="M342">
        <v>330.28</v>
      </c>
      <c r="N342">
        <v>1</v>
      </c>
      <c r="O342">
        <v>330.28</v>
      </c>
      <c r="P342" t="s">
        <v>2190</v>
      </c>
    </row>
    <row r="343" spans="1:17">
      <c r="A343" t="s">
        <v>879</v>
      </c>
      <c r="B343" t="s">
        <v>1679</v>
      </c>
      <c r="C343" t="s">
        <v>133</v>
      </c>
      <c r="D343" t="s">
        <v>2189</v>
      </c>
      <c r="E343" t="s">
        <v>103</v>
      </c>
      <c r="F343">
        <v>40700</v>
      </c>
      <c r="G343" t="s">
        <v>784</v>
      </c>
      <c r="I343" t="s">
        <v>130</v>
      </c>
      <c r="J343">
        <v>2026</v>
      </c>
      <c r="K343">
        <v>5</v>
      </c>
      <c r="L343" t="s">
        <v>95</v>
      </c>
      <c r="M343">
        <v>3173.78</v>
      </c>
      <c r="N343">
        <v>1</v>
      </c>
      <c r="O343">
        <v>3173.78</v>
      </c>
      <c r="P343" t="s">
        <v>2190</v>
      </c>
      <c r="Q343">
        <v>1</v>
      </c>
    </row>
    <row r="344" spans="1:17">
      <c r="A344" t="s">
        <v>879</v>
      </c>
      <c r="B344" t="s">
        <v>1679</v>
      </c>
      <c r="C344" t="s">
        <v>133</v>
      </c>
      <c r="D344" t="s">
        <v>2189</v>
      </c>
      <c r="E344" t="s">
        <v>92</v>
      </c>
      <c r="F344">
        <v>40700</v>
      </c>
      <c r="G344" t="s">
        <v>784</v>
      </c>
      <c r="I344" t="s">
        <v>203</v>
      </c>
      <c r="J344">
        <v>2026</v>
      </c>
      <c r="K344">
        <v>5</v>
      </c>
      <c r="L344" t="s">
        <v>95</v>
      </c>
      <c r="M344">
        <v>1598.22</v>
      </c>
      <c r="N344">
        <v>1</v>
      </c>
      <c r="O344">
        <v>1598.22</v>
      </c>
      <c r="P344" t="s">
        <v>2190</v>
      </c>
      <c r="Q344">
        <v>1</v>
      </c>
    </row>
    <row r="345" spans="1:17">
      <c r="A345" t="s">
        <v>879</v>
      </c>
      <c r="B345" t="s">
        <v>1679</v>
      </c>
      <c r="C345" t="s">
        <v>133</v>
      </c>
      <c r="D345" t="s">
        <v>2189</v>
      </c>
      <c r="E345" t="s">
        <v>92</v>
      </c>
      <c r="F345">
        <v>40700</v>
      </c>
      <c r="G345" t="s">
        <v>784</v>
      </c>
      <c r="I345" t="s">
        <v>204</v>
      </c>
      <c r="J345">
        <v>2026</v>
      </c>
      <c r="K345">
        <v>5</v>
      </c>
      <c r="L345" t="s">
        <v>95</v>
      </c>
      <c r="M345">
        <v>1073.52</v>
      </c>
      <c r="N345">
        <v>1</v>
      </c>
      <c r="O345">
        <v>1073.52</v>
      </c>
      <c r="P345" t="s">
        <v>2190</v>
      </c>
    </row>
    <row r="346" spans="1:17">
      <c r="A346" t="s">
        <v>879</v>
      </c>
      <c r="B346" t="s">
        <v>1679</v>
      </c>
      <c r="C346" t="s">
        <v>133</v>
      </c>
      <c r="D346" t="s">
        <v>2189</v>
      </c>
      <c r="E346" t="s">
        <v>92</v>
      </c>
      <c r="F346">
        <v>40700</v>
      </c>
      <c r="G346" t="s">
        <v>784</v>
      </c>
      <c r="I346" t="s">
        <v>260</v>
      </c>
      <c r="J346">
        <v>2026</v>
      </c>
      <c r="K346">
        <v>5</v>
      </c>
      <c r="L346" t="s">
        <v>95</v>
      </c>
      <c r="M346">
        <v>310.82</v>
      </c>
      <c r="N346">
        <v>1</v>
      </c>
      <c r="O346">
        <v>310.82</v>
      </c>
      <c r="P346" t="s">
        <v>2190</v>
      </c>
    </row>
    <row r="347" spans="1:17">
      <c r="A347" t="s">
        <v>879</v>
      </c>
      <c r="B347" t="s">
        <v>1679</v>
      </c>
      <c r="C347" t="s">
        <v>133</v>
      </c>
      <c r="D347" t="s">
        <v>2189</v>
      </c>
      <c r="E347" t="s">
        <v>92</v>
      </c>
      <c r="F347">
        <v>40700</v>
      </c>
      <c r="G347" t="s">
        <v>784</v>
      </c>
      <c r="I347" t="s">
        <v>197</v>
      </c>
      <c r="J347">
        <v>2026</v>
      </c>
      <c r="K347">
        <v>5</v>
      </c>
      <c r="L347" t="s">
        <v>95</v>
      </c>
      <c r="M347">
        <v>1027.52</v>
      </c>
      <c r="N347">
        <v>1</v>
      </c>
      <c r="O347">
        <v>1027.52</v>
      </c>
      <c r="P347" t="s">
        <v>2190</v>
      </c>
    </row>
    <row r="348" spans="1:17">
      <c r="A348" t="s">
        <v>879</v>
      </c>
      <c r="B348" t="s">
        <v>1679</v>
      </c>
      <c r="C348" t="s">
        <v>133</v>
      </c>
      <c r="D348" t="s">
        <v>2189</v>
      </c>
      <c r="E348" t="s">
        <v>106</v>
      </c>
      <c r="F348">
        <v>40700</v>
      </c>
      <c r="G348" t="s">
        <v>784</v>
      </c>
      <c r="I348" t="s">
        <v>118</v>
      </c>
      <c r="J348">
        <v>2026</v>
      </c>
      <c r="K348">
        <v>5</v>
      </c>
      <c r="L348" t="s">
        <v>95</v>
      </c>
      <c r="M348">
        <v>440.36</v>
      </c>
      <c r="N348">
        <v>1</v>
      </c>
      <c r="O348">
        <v>440.36</v>
      </c>
      <c r="P348" t="s">
        <v>2190</v>
      </c>
    </row>
    <row r="349" spans="1:17">
      <c r="A349" t="s">
        <v>879</v>
      </c>
      <c r="B349" t="s">
        <v>437</v>
      </c>
      <c r="C349" t="s">
        <v>133</v>
      </c>
      <c r="D349" t="s">
        <v>2189</v>
      </c>
      <c r="E349" t="s">
        <v>103</v>
      </c>
      <c r="F349">
        <v>40700</v>
      </c>
      <c r="G349" t="s">
        <v>784</v>
      </c>
      <c r="I349" t="s">
        <v>130</v>
      </c>
      <c r="J349">
        <v>2026</v>
      </c>
      <c r="K349">
        <v>5</v>
      </c>
      <c r="L349" t="s">
        <v>95</v>
      </c>
      <c r="M349">
        <v>1018.2</v>
      </c>
      <c r="N349">
        <v>1</v>
      </c>
      <c r="O349">
        <v>1018.2</v>
      </c>
      <c r="P349" t="s">
        <v>2190</v>
      </c>
      <c r="Q349">
        <v>1</v>
      </c>
    </row>
    <row r="350" spans="1:17">
      <c r="A350" t="s">
        <v>879</v>
      </c>
      <c r="B350" t="s">
        <v>437</v>
      </c>
      <c r="C350" t="s">
        <v>133</v>
      </c>
      <c r="D350" t="s">
        <v>2189</v>
      </c>
      <c r="E350" t="s">
        <v>92</v>
      </c>
      <c r="F350">
        <v>40700</v>
      </c>
      <c r="G350" t="s">
        <v>784</v>
      </c>
      <c r="I350" t="s">
        <v>203</v>
      </c>
      <c r="J350">
        <v>2026</v>
      </c>
      <c r="K350">
        <v>5</v>
      </c>
      <c r="L350" t="s">
        <v>95</v>
      </c>
      <c r="M350">
        <v>355.16</v>
      </c>
      <c r="N350">
        <v>1</v>
      </c>
      <c r="O350">
        <v>355.16</v>
      </c>
      <c r="P350" t="s">
        <v>2190</v>
      </c>
      <c r="Q350">
        <v>1</v>
      </c>
    </row>
    <row r="351" spans="1:17">
      <c r="A351" t="s">
        <v>879</v>
      </c>
      <c r="B351" t="s">
        <v>437</v>
      </c>
      <c r="C351" t="s">
        <v>133</v>
      </c>
      <c r="D351" t="s">
        <v>2189</v>
      </c>
      <c r="E351" t="s">
        <v>92</v>
      </c>
      <c r="F351">
        <v>40700</v>
      </c>
      <c r="G351" t="s">
        <v>784</v>
      </c>
      <c r="I351" t="s">
        <v>204</v>
      </c>
      <c r="J351">
        <v>2026</v>
      </c>
      <c r="K351">
        <v>5</v>
      </c>
      <c r="L351" t="s">
        <v>95</v>
      </c>
      <c r="M351">
        <v>238.56</v>
      </c>
      <c r="N351">
        <v>1</v>
      </c>
      <c r="O351">
        <v>238.56</v>
      </c>
      <c r="P351" t="s">
        <v>2190</v>
      </c>
    </row>
    <row r="352" spans="1:17">
      <c r="A352" t="s">
        <v>879</v>
      </c>
      <c r="B352" t="s">
        <v>437</v>
      </c>
      <c r="C352" t="s">
        <v>133</v>
      </c>
      <c r="D352" t="s">
        <v>2189</v>
      </c>
      <c r="E352" t="s">
        <v>92</v>
      </c>
      <c r="F352">
        <v>40700</v>
      </c>
      <c r="G352" t="s">
        <v>784</v>
      </c>
      <c r="I352" t="s">
        <v>260</v>
      </c>
      <c r="J352">
        <v>2026</v>
      </c>
      <c r="K352">
        <v>5</v>
      </c>
      <c r="L352" t="s">
        <v>95</v>
      </c>
      <c r="M352">
        <v>310.82</v>
      </c>
      <c r="N352">
        <v>1</v>
      </c>
      <c r="O352">
        <v>310.82</v>
      </c>
      <c r="P352" t="s">
        <v>2190</v>
      </c>
    </row>
    <row r="353" spans="1:17">
      <c r="A353" t="s">
        <v>879</v>
      </c>
      <c r="B353" t="s">
        <v>437</v>
      </c>
      <c r="C353" t="s">
        <v>133</v>
      </c>
      <c r="D353" t="s">
        <v>2189</v>
      </c>
      <c r="E353" t="s">
        <v>106</v>
      </c>
      <c r="F353">
        <v>40700</v>
      </c>
      <c r="G353" t="s">
        <v>784</v>
      </c>
      <c r="I353" t="s">
        <v>118</v>
      </c>
      <c r="J353">
        <v>2026</v>
      </c>
      <c r="K353">
        <v>5</v>
      </c>
      <c r="L353" t="s">
        <v>95</v>
      </c>
      <c r="M353">
        <v>110.09</v>
      </c>
      <c r="N353">
        <v>1</v>
      </c>
      <c r="O353">
        <v>110.09</v>
      </c>
      <c r="P353" t="s">
        <v>2190</v>
      </c>
    </row>
    <row r="354" spans="1:17">
      <c r="A354" t="s">
        <v>879</v>
      </c>
      <c r="B354" t="s">
        <v>1721</v>
      </c>
      <c r="C354" t="s">
        <v>133</v>
      </c>
      <c r="D354" t="s">
        <v>2189</v>
      </c>
      <c r="E354" t="s">
        <v>103</v>
      </c>
      <c r="F354">
        <v>40700</v>
      </c>
      <c r="G354" t="s">
        <v>784</v>
      </c>
      <c r="I354" t="s">
        <v>130</v>
      </c>
      <c r="J354">
        <v>2026</v>
      </c>
      <c r="K354">
        <v>5</v>
      </c>
      <c r="L354" t="s">
        <v>95</v>
      </c>
      <c r="M354">
        <v>509.1</v>
      </c>
      <c r="N354">
        <v>1</v>
      </c>
      <c r="O354">
        <v>509.1</v>
      </c>
      <c r="P354" t="s">
        <v>2190</v>
      </c>
      <c r="Q354">
        <v>1</v>
      </c>
    </row>
    <row r="355" spans="1:17">
      <c r="A355" t="s">
        <v>879</v>
      </c>
      <c r="B355" t="s">
        <v>1721</v>
      </c>
      <c r="C355" t="s">
        <v>133</v>
      </c>
      <c r="D355" t="s">
        <v>2189</v>
      </c>
      <c r="E355" t="s">
        <v>92</v>
      </c>
      <c r="F355">
        <v>40700</v>
      </c>
      <c r="G355" t="s">
        <v>784</v>
      </c>
      <c r="I355" t="s">
        <v>203</v>
      </c>
      <c r="J355">
        <v>2026</v>
      </c>
      <c r="K355">
        <v>5</v>
      </c>
      <c r="L355" t="s">
        <v>95</v>
      </c>
      <c r="M355">
        <v>177.58</v>
      </c>
      <c r="N355">
        <v>1</v>
      </c>
      <c r="O355">
        <v>177.58</v>
      </c>
      <c r="P355" t="s">
        <v>2190</v>
      </c>
      <c r="Q355">
        <v>1</v>
      </c>
    </row>
    <row r="356" spans="1:17">
      <c r="A356" t="s">
        <v>879</v>
      </c>
      <c r="B356" t="s">
        <v>1721</v>
      </c>
      <c r="C356" t="s">
        <v>133</v>
      </c>
      <c r="D356" t="s">
        <v>2189</v>
      </c>
      <c r="E356" t="s">
        <v>92</v>
      </c>
      <c r="F356">
        <v>40700</v>
      </c>
      <c r="G356" t="s">
        <v>784</v>
      </c>
      <c r="I356" t="s">
        <v>204</v>
      </c>
      <c r="J356">
        <v>2026</v>
      </c>
      <c r="K356">
        <v>5</v>
      </c>
      <c r="L356" t="s">
        <v>95</v>
      </c>
      <c r="M356">
        <v>119.28</v>
      </c>
      <c r="N356">
        <v>1</v>
      </c>
      <c r="O356">
        <v>119.28</v>
      </c>
      <c r="P356" t="s">
        <v>2190</v>
      </c>
    </row>
    <row r="357" spans="1:17">
      <c r="A357" t="s">
        <v>879</v>
      </c>
      <c r="B357" t="s">
        <v>1721</v>
      </c>
      <c r="C357" t="s">
        <v>133</v>
      </c>
      <c r="D357" t="s">
        <v>2189</v>
      </c>
      <c r="E357" t="s">
        <v>92</v>
      </c>
      <c r="F357">
        <v>40700</v>
      </c>
      <c r="G357" t="s">
        <v>784</v>
      </c>
      <c r="I357" t="s">
        <v>260</v>
      </c>
      <c r="J357">
        <v>2026</v>
      </c>
      <c r="K357">
        <v>5</v>
      </c>
      <c r="L357" t="s">
        <v>95</v>
      </c>
      <c r="M357">
        <v>310.82</v>
      </c>
      <c r="N357">
        <v>1</v>
      </c>
      <c r="O357">
        <v>310.82</v>
      </c>
      <c r="P357" t="s">
        <v>2190</v>
      </c>
    </row>
    <row r="358" spans="1:17">
      <c r="A358" t="s">
        <v>879</v>
      </c>
      <c r="B358" t="s">
        <v>1721</v>
      </c>
      <c r="C358" t="s">
        <v>133</v>
      </c>
      <c r="D358" t="s">
        <v>2189</v>
      </c>
      <c r="E358" t="s">
        <v>106</v>
      </c>
      <c r="F358">
        <v>40700</v>
      </c>
      <c r="G358" t="s">
        <v>784</v>
      </c>
      <c r="I358" t="s">
        <v>118</v>
      </c>
      <c r="J358">
        <v>2026</v>
      </c>
      <c r="K358">
        <v>5</v>
      </c>
      <c r="L358" t="s">
        <v>95</v>
      </c>
      <c r="M358">
        <v>110.09</v>
      </c>
      <c r="N358">
        <v>1</v>
      </c>
      <c r="O358">
        <v>110.09</v>
      </c>
      <c r="P358" t="s">
        <v>2190</v>
      </c>
    </row>
    <row r="359" spans="1:17">
      <c r="A359" t="s">
        <v>879</v>
      </c>
      <c r="B359" t="s">
        <v>2205</v>
      </c>
      <c r="C359" t="s">
        <v>133</v>
      </c>
      <c r="D359" t="s">
        <v>2189</v>
      </c>
      <c r="E359" t="s">
        <v>103</v>
      </c>
      <c r="F359">
        <v>40700</v>
      </c>
      <c r="G359" t="s">
        <v>784</v>
      </c>
      <c r="I359" t="s">
        <v>130</v>
      </c>
      <c r="J359">
        <v>2026</v>
      </c>
      <c r="K359">
        <v>5</v>
      </c>
      <c r="L359" t="s">
        <v>95</v>
      </c>
      <c r="M359">
        <v>4606.47</v>
      </c>
      <c r="N359">
        <v>1</v>
      </c>
      <c r="O359">
        <v>4606.47</v>
      </c>
      <c r="P359" t="s">
        <v>2190</v>
      </c>
      <c r="Q359">
        <v>1</v>
      </c>
    </row>
    <row r="360" spans="1:17">
      <c r="A360" t="s">
        <v>879</v>
      </c>
      <c r="B360" t="s">
        <v>2205</v>
      </c>
      <c r="C360" t="s">
        <v>133</v>
      </c>
      <c r="D360" t="s">
        <v>2189</v>
      </c>
      <c r="E360" t="s">
        <v>92</v>
      </c>
      <c r="F360">
        <v>40700</v>
      </c>
      <c r="G360" t="s">
        <v>784</v>
      </c>
      <c r="I360" t="s">
        <v>638</v>
      </c>
      <c r="J360">
        <v>2026</v>
      </c>
      <c r="K360">
        <v>5</v>
      </c>
      <c r="L360" t="s">
        <v>95</v>
      </c>
      <c r="M360">
        <v>2104.29</v>
      </c>
      <c r="N360">
        <v>1</v>
      </c>
      <c r="O360">
        <v>2104.29</v>
      </c>
      <c r="P360" t="s">
        <v>2190</v>
      </c>
      <c r="Q360">
        <v>1</v>
      </c>
    </row>
    <row r="361" spans="1:17">
      <c r="A361" t="s">
        <v>879</v>
      </c>
      <c r="B361" t="s">
        <v>2205</v>
      </c>
      <c r="C361" t="s">
        <v>133</v>
      </c>
      <c r="D361" t="s">
        <v>2189</v>
      </c>
      <c r="E361" t="s">
        <v>92</v>
      </c>
      <c r="F361">
        <v>40700</v>
      </c>
      <c r="G361" t="s">
        <v>784</v>
      </c>
      <c r="I361" t="s">
        <v>204</v>
      </c>
      <c r="J361">
        <v>2026</v>
      </c>
      <c r="K361">
        <v>5</v>
      </c>
      <c r="L361" t="s">
        <v>95</v>
      </c>
      <c r="M361">
        <v>357.84</v>
      </c>
      <c r="N361">
        <v>1</v>
      </c>
      <c r="O361">
        <v>357.84</v>
      </c>
      <c r="P361" t="s">
        <v>2190</v>
      </c>
    </row>
    <row r="362" spans="1:17">
      <c r="A362" t="s">
        <v>879</v>
      </c>
      <c r="B362" t="s">
        <v>2205</v>
      </c>
      <c r="C362" t="s">
        <v>133</v>
      </c>
      <c r="D362" t="s">
        <v>2189</v>
      </c>
      <c r="E362" t="s">
        <v>92</v>
      </c>
      <c r="F362">
        <v>40700</v>
      </c>
      <c r="G362" t="s">
        <v>784</v>
      </c>
      <c r="I362" t="s">
        <v>260</v>
      </c>
      <c r="J362">
        <v>2026</v>
      </c>
      <c r="K362">
        <v>5</v>
      </c>
      <c r="L362" t="s">
        <v>95</v>
      </c>
      <c r="M362">
        <v>310.82</v>
      </c>
      <c r="N362">
        <v>1</v>
      </c>
      <c r="O362">
        <v>310.82</v>
      </c>
      <c r="P362" t="s">
        <v>2190</v>
      </c>
    </row>
    <row r="363" spans="1:17">
      <c r="A363" t="s">
        <v>879</v>
      </c>
      <c r="B363" t="s">
        <v>2205</v>
      </c>
      <c r="C363" t="s">
        <v>133</v>
      </c>
      <c r="D363" t="s">
        <v>2189</v>
      </c>
      <c r="E363" t="s">
        <v>106</v>
      </c>
      <c r="F363">
        <v>40700</v>
      </c>
      <c r="G363" t="s">
        <v>784</v>
      </c>
      <c r="I363" t="s">
        <v>118</v>
      </c>
      <c r="J363">
        <v>2026</v>
      </c>
      <c r="K363">
        <v>5</v>
      </c>
      <c r="L363" t="s">
        <v>95</v>
      </c>
      <c r="M363">
        <v>440.36</v>
      </c>
      <c r="N363">
        <v>1</v>
      </c>
      <c r="O363">
        <v>440.36</v>
      </c>
      <c r="P363" t="s">
        <v>2190</v>
      </c>
    </row>
    <row r="364" spans="1:17">
      <c r="A364" t="s">
        <v>2295</v>
      </c>
      <c r="B364" t="s">
        <v>1729</v>
      </c>
      <c r="C364" t="s">
        <v>2206</v>
      </c>
      <c r="D364" t="s">
        <v>2189</v>
      </c>
      <c r="E364" t="s">
        <v>92</v>
      </c>
      <c r="F364">
        <v>40700</v>
      </c>
      <c r="G364" t="s">
        <v>784</v>
      </c>
      <c r="I364" t="s">
        <v>260</v>
      </c>
      <c r="J364">
        <v>2026</v>
      </c>
      <c r="K364">
        <v>5</v>
      </c>
      <c r="L364" t="s">
        <v>95</v>
      </c>
      <c r="M364">
        <v>1331.93</v>
      </c>
      <c r="N364">
        <v>1</v>
      </c>
      <c r="O364">
        <v>1331.93</v>
      </c>
      <c r="P364" t="s">
        <v>2190</v>
      </c>
    </row>
    <row r="365" spans="1:17">
      <c r="A365" t="s">
        <v>2295</v>
      </c>
      <c r="B365" t="s">
        <v>1729</v>
      </c>
      <c r="C365" t="s">
        <v>2206</v>
      </c>
      <c r="D365" t="s">
        <v>2189</v>
      </c>
      <c r="E365" t="s">
        <v>106</v>
      </c>
      <c r="F365">
        <v>40700</v>
      </c>
      <c r="G365" t="s">
        <v>784</v>
      </c>
      <c r="I365" t="s">
        <v>146</v>
      </c>
      <c r="J365">
        <v>2026</v>
      </c>
      <c r="K365">
        <v>5</v>
      </c>
      <c r="L365" t="s">
        <v>95</v>
      </c>
      <c r="M365">
        <v>848.28</v>
      </c>
      <c r="N365">
        <v>1</v>
      </c>
      <c r="O365">
        <v>848.28</v>
      </c>
      <c r="P365" t="s">
        <v>2190</v>
      </c>
    </row>
    <row r="366" spans="1:17">
      <c r="A366" t="s">
        <v>2295</v>
      </c>
      <c r="B366" t="s">
        <v>1729</v>
      </c>
      <c r="C366" t="s">
        <v>2206</v>
      </c>
      <c r="D366" t="s">
        <v>2189</v>
      </c>
      <c r="E366" t="s">
        <v>106</v>
      </c>
      <c r="F366">
        <v>40700</v>
      </c>
      <c r="G366" t="s">
        <v>784</v>
      </c>
      <c r="I366" t="s">
        <v>112</v>
      </c>
      <c r="J366">
        <v>2026</v>
      </c>
      <c r="K366">
        <v>5</v>
      </c>
      <c r="L366" t="s">
        <v>95</v>
      </c>
      <c r="M366">
        <v>148.68</v>
      </c>
      <c r="N366">
        <v>1</v>
      </c>
      <c r="O366">
        <v>148.68</v>
      </c>
      <c r="P366" t="s">
        <v>2190</v>
      </c>
    </row>
    <row r="367" spans="1:17">
      <c r="A367" t="s">
        <v>879</v>
      </c>
      <c r="B367" t="s">
        <v>440</v>
      </c>
      <c r="C367" t="s">
        <v>133</v>
      </c>
      <c r="D367" t="s">
        <v>2189</v>
      </c>
      <c r="E367" t="s">
        <v>103</v>
      </c>
      <c r="F367">
        <v>40700</v>
      </c>
      <c r="G367" t="s">
        <v>784</v>
      </c>
      <c r="I367" t="s">
        <v>130</v>
      </c>
      <c r="J367">
        <v>2026</v>
      </c>
      <c r="K367">
        <v>5</v>
      </c>
      <c r="L367" t="s">
        <v>95</v>
      </c>
      <c r="M367">
        <v>16777.150000000001</v>
      </c>
      <c r="N367">
        <v>1</v>
      </c>
      <c r="O367">
        <v>16777.150000000001</v>
      </c>
      <c r="P367" t="s">
        <v>2190</v>
      </c>
      <c r="Q367">
        <v>1</v>
      </c>
    </row>
    <row r="368" spans="1:17">
      <c r="A368" t="s">
        <v>879</v>
      </c>
      <c r="B368" t="s">
        <v>440</v>
      </c>
      <c r="C368" t="s">
        <v>133</v>
      </c>
      <c r="D368" t="s">
        <v>2189</v>
      </c>
      <c r="E368" t="s">
        <v>92</v>
      </c>
      <c r="F368">
        <v>40700</v>
      </c>
      <c r="G368" t="s">
        <v>784</v>
      </c>
      <c r="I368" t="s">
        <v>203</v>
      </c>
      <c r="J368">
        <v>2026</v>
      </c>
      <c r="K368">
        <v>5</v>
      </c>
      <c r="L368" t="s">
        <v>95</v>
      </c>
      <c r="M368">
        <v>3551.6</v>
      </c>
      <c r="N368">
        <v>1</v>
      </c>
      <c r="O368">
        <v>3551.6</v>
      </c>
      <c r="P368" t="s">
        <v>2190</v>
      </c>
      <c r="Q368">
        <v>1</v>
      </c>
    </row>
    <row r="369" spans="1:17">
      <c r="A369" t="s">
        <v>879</v>
      </c>
      <c r="B369" t="s">
        <v>440</v>
      </c>
      <c r="C369" t="s">
        <v>133</v>
      </c>
      <c r="D369" t="s">
        <v>2189</v>
      </c>
      <c r="E369" t="s">
        <v>92</v>
      </c>
      <c r="F369">
        <v>40700</v>
      </c>
      <c r="G369" t="s">
        <v>784</v>
      </c>
      <c r="I369" t="s">
        <v>638</v>
      </c>
      <c r="J369">
        <v>2026</v>
      </c>
      <c r="K369">
        <v>5</v>
      </c>
      <c r="L369" t="s">
        <v>95</v>
      </c>
      <c r="M369">
        <v>4910.01</v>
      </c>
      <c r="N369">
        <v>1</v>
      </c>
      <c r="O369">
        <v>4910.01</v>
      </c>
      <c r="P369" t="s">
        <v>2190</v>
      </c>
      <c r="Q369">
        <v>1</v>
      </c>
    </row>
    <row r="370" spans="1:17">
      <c r="A370" t="s">
        <v>879</v>
      </c>
      <c r="B370" t="s">
        <v>440</v>
      </c>
      <c r="C370" t="s">
        <v>133</v>
      </c>
      <c r="D370" t="s">
        <v>2189</v>
      </c>
      <c r="E370" t="s">
        <v>92</v>
      </c>
      <c r="F370">
        <v>40700</v>
      </c>
      <c r="G370" t="s">
        <v>784</v>
      </c>
      <c r="I370" t="s">
        <v>204</v>
      </c>
      <c r="J370">
        <v>2026</v>
      </c>
      <c r="K370">
        <v>5</v>
      </c>
      <c r="L370" t="s">
        <v>95</v>
      </c>
      <c r="M370">
        <v>3936.24</v>
      </c>
      <c r="N370">
        <v>1</v>
      </c>
      <c r="O370">
        <v>3936.24</v>
      </c>
      <c r="P370" t="s">
        <v>2190</v>
      </c>
    </row>
    <row r="371" spans="1:17">
      <c r="A371" t="s">
        <v>879</v>
      </c>
      <c r="B371" t="s">
        <v>440</v>
      </c>
      <c r="C371" t="s">
        <v>133</v>
      </c>
      <c r="D371" t="s">
        <v>2189</v>
      </c>
      <c r="E371" t="s">
        <v>92</v>
      </c>
      <c r="F371">
        <v>40700</v>
      </c>
      <c r="G371" t="s">
        <v>784</v>
      </c>
      <c r="I371" t="s">
        <v>260</v>
      </c>
      <c r="J371">
        <v>2026</v>
      </c>
      <c r="K371">
        <v>5</v>
      </c>
      <c r="L371" t="s">
        <v>95</v>
      </c>
      <c r="M371">
        <v>310.82</v>
      </c>
      <c r="N371">
        <v>1</v>
      </c>
      <c r="O371">
        <v>310.82</v>
      </c>
      <c r="P371" t="s">
        <v>2190</v>
      </c>
    </row>
    <row r="372" spans="1:17">
      <c r="A372" t="s">
        <v>879</v>
      </c>
      <c r="B372" t="s">
        <v>440</v>
      </c>
      <c r="C372" t="s">
        <v>133</v>
      </c>
      <c r="D372" t="s">
        <v>2189</v>
      </c>
      <c r="E372" t="s">
        <v>106</v>
      </c>
      <c r="F372">
        <v>40700</v>
      </c>
      <c r="G372" t="s">
        <v>784</v>
      </c>
      <c r="I372" t="s">
        <v>118</v>
      </c>
      <c r="J372">
        <v>2026</v>
      </c>
      <c r="K372">
        <v>5</v>
      </c>
      <c r="L372" t="s">
        <v>95</v>
      </c>
      <c r="M372">
        <v>2532.0700000000002</v>
      </c>
      <c r="N372">
        <v>1</v>
      </c>
      <c r="O372">
        <v>2532.0700000000002</v>
      </c>
      <c r="P372" t="s">
        <v>2190</v>
      </c>
    </row>
    <row r="373" spans="1:17">
      <c r="A373" t="s">
        <v>2438</v>
      </c>
      <c r="B373" t="s">
        <v>441</v>
      </c>
      <c r="C373" t="s">
        <v>296</v>
      </c>
      <c r="D373" t="s">
        <v>2189</v>
      </c>
      <c r="E373" t="s">
        <v>92</v>
      </c>
      <c r="F373">
        <v>40700</v>
      </c>
      <c r="G373" t="s">
        <v>784</v>
      </c>
      <c r="I373" t="s">
        <v>2207</v>
      </c>
      <c r="J373">
        <v>2026</v>
      </c>
      <c r="K373">
        <v>5</v>
      </c>
      <c r="L373" t="s">
        <v>95</v>
      </c>
      <c r="M373">
        <v>18</v>
      </c>
      <c r="N373">
        <v>1</v>
      </c>
      <c r="O373">
        <v>18</v>
      </c>
      <c r="P373" t="s">
        <v>2190</v>
      </c>
    </row>
    <row r="374" spans="1:17">
      <c r="A374" t="s">
        <v>2438</v>
      </c>
      <c r="B374" t="s">
        <v>441</v>
      </c>
      <c r="C374" t="s">
        <v>296</v>
      </c>
      <c r="D374" t="s">
        <v>2189</v>
      </c>
      <c r="E374" t="s">
        <v>103</v>
      </c>
      <c r="F374">
        <v>40700</v>
      </c>
      <c r="G374" t="s">
        <v>784</v>
      </c>
      <c r="I374" t="s">
        <v>130</v>
      </c>
      <c r="J374">
        <v>2026</v>
      </c>
      <c r="K374">
        <v>5</v>
      </c>
      <c r="L374" t="s">
        <v>95</v>
      </c>
      <c r="M374">
        <v>667.42</v>
      </c>
      <c r="N374">
        <v>1</v>
      </c>
      <c r="O374">
        <v>667.42</v>
      </c>
      <c r="P374" t="s">
        <v>2190</v>
      </c>
      <c r="Q374">
        <v>1</v>
      </c>
    </row>
    <row r="375" spans="1:17">
      <c r="A375" t="s">
        <v>2438</v>
      </c>
      <c r="B375" t="s">
        <v>441</v>
      </c>
      <c r="C375" t="s">
        <v>296</v>
      </c>
      <c r="D375" t="s">
        <v>2189</v>
      </c>
      <c r="E375" t="s">
        <v>92</v>
      </c>
      <c r="F375">
        <v>40700</v>
      </c>
      <c r="G375" t="s">
        <v>784</v>
      </c>
      <c r="I375" t="s">
        <v>256</v>
      </c>
      <c r="J375">
        <v>2026</v>
      </c>
      <c r="K375">
        <v>5</v>
      </c>
      <c r="L375" t="s">
        <v>95</v>
      </c>
      <c r="M375">
        <v>392</v>
      </c>
      <c r="N375">
        <v>1</v>
      </c>
      <c r="O375">
        <v>392</v>
      </c>
      <c r="P375" t="s">
        <v>2190</v>
      </c>
      <c r="Q375">
        <v>1</v>
      </c>
    </row>
    <row r="376" spans="1:17">
      <c r="A376" t="s">
        <v>2438</v>
      </c>
      <c r="B376" t="s">
        <v>441</v>
      </c>
      <c r="C376" t="s">
        <v>296</v>
      </c>
      <c r="D376" t="s">
        <v>2189</v>
      </c>
      <c r="E376" t="s">
        <v>92</v>
      </c>
      <c r="F376">
        <v>40700</v>
      </c>
      <c r="G376" t="s">
        <v>784</v>
      </c>
      <c r="I376" t="s">
        <v>257</v>
      </c>
      <c r="J376">
        <v>2026</v>
      </c>
      <c r="K376">
        <v>5</v>
      </c>
      <c r="L376" t="s">
        <v>95</v>
      </c>
      <c r="M376">
        <v>238.3</v>
      </c>
      <c r="N376">
        <v>1</v>
      </c>
      <c r="O376">
        <v>238.3</v>
      </c>
      <c r="P376" t="s">
        <v>2190</v>
      </c>
    </row>
    <row r="377" spans="1:17">
      <c r="A377" t="s">
        <v>2438</v>
      </c>
      <c r="B377" t="s">
        <v>441</v>
      </c>
      <c r="C377" t="s">
        <v>296</v>
      </c>
      <c r="D377" t="s">
        <v>2189</v>
      </c>
      <c r="E377" t="s">
        <v>92</v>
      </c>
      <c r="F377">
        <v>40700</v>
      </c>
      <c r="G377" t="s">
        <v>784</v>
      </c>
      <c r="I377" t="s">
        <v>260</v>
      </c>
      <c r="J377">
        <v>2026</v>
      </c>
      <c r="K377">
        <v>5</v>
      </c>
      <c r="L377" t="s">
        <v>95</v>
      </c>
      <c r="M377">
        <v>376.26</v>
      </c>
      <c r="N377">
        <v>1</v>
      </c>
      <c r="O377">
        <v>376.26</v>
      </c>
      <c r="P377" t="s">
        <v>2190</v>
      </c>
    </row>
    <row r="378" spans="1:17">
      <c r="A378" t="s">
        <v>2438</v>
      </c>
      <c r="B378" t="s">
        <v>441</v>
      </c>
      <c r="C378" t="s">
        <v>296</v>
      </c>
      <c r="D378" t="s">
        <v>2189</v>
      </c>
      <c r="E378" t="s">
        <v>106</v>
      </c>
      <c r="F378">
        <v>40700</v>
      </c>
      <c r="G378" t="s">
        <v>784</v>
      </c>
      <c r="I378" t="s">
        <v>2198</v>
      </c>
      <c r="J378">
        <v>2026</v>
      </c>
      <c r="K378">
        <v>5</v>
      </c>
      <c r="L378" t="s">
        <v>95</v>
      </c>
      <c r="M378">
        <v>2884.7</v>
      </c>
      <c r="N378">
        <v>1</v>
      </c>
      <c r="O378">
        <v>2884.7</v>
      </c>
      <c r="P378" t="s">
        <v>2190</v>
      </c>
    </row>
    <row r="379" spans="1:17">
      <c r="A379" t="s">
        <v>424</v>
      </c>
      <c r="B379" t="s">
        <v>753</v>
      </c>
      <c r="C379" t="s">
        <v>424</v>
      </c>
      <c r="D379" t="s">
        <v>2189</v>
      </c>
      <c r="E379" t="s">
        <v>106</v>
      </c>
      <c r="F379">
        <v>40700</v>
      </c>
      <c r="G379" t="s">
        <v>784</v>
      </c>
      <c r="I379" t="s">
        <v>112</v>
      </c>
      <c r="J379">
        <v>2026</v>
      </c>
      <c r="K379">
        <v>5</v>
      </c>
      <c r="L379" t="s">
        <v>95</v>
      </c>
      <c r="M379">
        <v>155.72</v>
      </c>
      <c r="N379">
        <v>1</v>
      </c>
      <c r="O379">
        <v>155.72</v>
      </c>
      <c r="P379" t="s">
        <v>2190</v>
      </c>
    </row>
    <row r="380" spans="1:17">
      <c r="A380" t="s">
        <v>2295</v>
      </c>
      <c r="B380" t="s">
        <v>1778</v>
      </c>
      <c r="C380" t="s">
        <v>1156</v>
      </c>
      <c r="D380" t="s">
        <v>2189</v>
      </c>
      <c r="E380" t="s">
        <v>92</v>
      </c>
      <c r="F380">
        <v>40900</v>
      </c>
      <c r="G380" t="s">
        <v>2442</v>
      </c>
      <c r="I380" t="s">
        <v>260</v>
      </c>
      <c r="J380">
        <v>2026</v>
      </c>
      <c r="K380">
        <v>5</v>
      </c>
      <c r="L380" t="s">
        <v>95</v>
      </c>
      <c r="M380">
        <v>1134</v>
      </c>
      <c r="N380">
        <v>1</v>
      </c>
      <c r="O380">
        <v>1134</v>
      </c>
      <c r="P380" t="s">
        <v>2190</v>
      </c>
    </row>
    <row r="381" spans="1:17">
      <c r="A381" t="s">
        <v>2295</v>
      </c>
      <c r="B381" t="s">
        <v>1778</v>
      </c>
      <c r="C381" t="s">
        <v>1156</v>
      </c>
      <c r="D381" t="s">
        <v>2189</v>
      </c>
      <c r="E381" t="s">
        <v>106</v>
      </c>
      <c r="F381">
        <v>40900</v>
      </c>
      <c r="G381" t="s">
        <v>2442</v>
      </c>
      <c r="I381" t="s">
        <v>713</v>
      </c>
      <c r="J381">
        <v>2026</v>
      </c>
      <c r="K381">
        <v>5</v>
      </c>
      <c r="L381" t="s">
        <v>95</v>
      </c>
      <c r="M381">
        <v>637.5</v>
      </c>
      <c r="N381">
        <v>1</v>
      </c>
      <c r="O381">
        <v>637.5</v>
      </c>
      <c r="P381" t="s">
        <v>2190</v>
      </c>
    </row>
    <row r="382" spans="1:17">
      <c r="A382" t="s">
        <v>2295</v>
      </c>
      <c r="B382" t="s">
        <v>448</v>
      </c>
      <c r="C382" t="s">
        <v>423</v>
      </c>
      <c r="D382" t="s">
        <v>2189</v>
      </c>
      <c r="E382" t="s">
        <v>92</v>
      </c>
      <c r="F382">
        <v>40700</v>
      </c>
      <c r="G382" t="s">
        <v>784</v>
      </c>
      <c r="I382" t="s">
        <v>260</v>
      </c>
      <c r="J382">
        <v>2026</v>
      </c>
      <c r="K382">
        <v>5</v>
      </c>
      <c r="L382" t="s">
        <v>95</v>
      </c>
      <c r="M382">
        <v>1553.92</v>
      </c>
      <c r="N382">
        <v>1</v>
      </c>
      <c r="O382">
        <v>1553.92</v>
      </c>
      <c r="P382" t="s">
        <v>2190</v>
      </c>
    </row>
    <row r="383" spans="1:17">
      <c r="A383" t="s">
        <v>2295</v>
      </c>
      <c r="B383" t="s">
        <v>448</v>
      </c>
      <c r="C383" t="s">
        <v>423</v>
      </c>
      <c r="D383" t="s">
        <v>2189</v>
      </c>
      <c r="E383" t="s">
        <v>106</v>
      </c>
      <c r="F383">
        <v>40700</v>
      </c>
      <c r="G383" t="s">
        <v>784</v>
      </c>
      <c r="I383" t="s">
        <v>146</v>
      </c>
      <c r="J383">
        <v>2026</v>
      </c>
      <c r="K383">
        <v>5</v>
      </c>
      <c r="L383" t="s">
        <v>95</v>
      </c>
      <c r="M383">
        <v>1298.92</v>
      </c>
      <c r="N383">
        <v>1</v>
      </c>
      <c r="O383">
        <v>1298.92</v>
      </c>
      <c r="P383" t="s">
        <v>2190</v>
      </c>
    </row>
    <row r="384" spans="1:17">
      <c r="A384" t="s">
        <v>2295</v>
      </c>
      <c r="B384" t="s">
        <v>448</v>
      </c>
      <c r="C384" t="s">
        <v>423</v>
      </c>
      <c r="D384" t="s">
        <v>2189</v>
      </c>
      <c r="E384" t="s">
        <v>106</v>
      </c>
      <c r="F384">
        <v>40700</v>
      </c>
      <c r="G384" t="s">
        <v>784</v>
      </c>
      <c r="I384" t="s">
        <v>112</v>
      </c>
      <c r="J384">
        <v>2026</v>
      </c>
      <c r="K384">
        <v>5</v>
      </c>
      <c r="L384" t="s">
        <v>95</v>
      </c>
      <c r="M384">
        <v>195.14</v>
      </c>
      <c r="N384">
        <v>1</v>
      </c>
      <c r="O384">
        <v>195.14</v>
      </c>
      <c r="P384" t="s">
        <v>2190</v>
      </c>
    </row>
    <row r="385" spans="1:17">
      <c r="A385" t="s">
        <v>2295</v>
      </c>
      <c r="B385" t="s">
        <v>448</v>
      </c>
      <c r="C385" t="s">
        <v>423</v>
      </c>
      <c r="D385" t="s">
        <v>2189</v>
      </c>
      <c r="E385" t="s">
        <v>106</v>
      </c>
      <c r="F385">
        <v>40700</v>
      </c>
      <c r="G385" t="s">
        <v>784</v>
      </c>
      <c r="I385" t="s">
        <v>163</v>
      </c>
      <c r="J385">
        <v>2026</v>
      </c>
      <c r="K385">
        <v>5</v>
      </c>
      <c r="L385" t="s">
        <v>95</v>
      </c>
      <c r="M385">
        <v>778.16</v>
      </c>
      <c r="N385">
        <v>1</v>
      </c>
      <c r="O385">
        <v>778.16</v>
      </c>
      <c r="P385" t="s">
        <v>2190</v>
      </c>
    </row>
    <row r="386" spans="1:17">
      <c r="A386" t="s">
        <v>879</v>
      </c>
      <c r="B386" t="s">
        <v>452</v>
      </c>
      <c r="C386" t="s">
        <v>133</v>
      </c>
      <c r="D386" t="s">
        <v>2189</v>
      </c>
      <c r="E386" t="s">
        <v>103</v>
      </c>
      <c r="F386">
        <v>40700</v>
      </c>
      <c r="G386" t="s">
        <v>784</v>
      </c>
      <c r="I386" t="s">
        <v>130</v>
      </c>
      <c r="J386">
        <v>2026</v>
      </c>
      <c r="K386">
        <v>5</v>
      </c>
      <c r="L386" t="s">
        <v>95</v>
      </c>
      <c r="M386">
        <v>813.77</v>
      </c>
      <c r="N386">
        <v>1</v>
      </c>
      <c r="O386">
        <v>813.77</v>
      </c>
      <c r="P386" t="s">
        <v>2190</v>
      </c>
      <c r="Q386">
        <v>1</v>
      </c>
    </row>
    <row r="387" spans="1:17">
      <c r="A387" t="s">
        <v>879</v>
      </c>
      <c r="B387" t="s">
        <v>452</v>
      </c>
      <c r="C387" t="s">
        <v>133</v>
      </c>
      <c r="D387" t="s">
        <v>2189</v>
      </c>
      <c r="E387" t="s">
        <v>92</v>
      </c>
      <c r="F387">
        <v>40700</v>
      </c>
      <c r="G387" t="s">
        <v>784</v>
      </c>
      <c r="I387" t="s">
        <v>203</v>
      </c>
      <c r="J387">
        <v>2026</v>
      </c>
      <c r="K387">
        <v>5</v>
      </c>
      <c r="L387" t="s">
        <v>95</v>
      </c>
      <c r="M387">
        <v>177.58</v>
      </c>
      <c r="N387">
        <v>1</v>
      </c>
      <c r="O387">
        <v>177.58</v>
      </c>
      <c r="P387" t="s">
        <v>2190</v>
      </c>
      <c r="Q387">
        <v>1</v>
      </c>
    </row>
    <row r="388" spans="1:17">
      <c r="A388" t="s">
        <v>879</v>
      </c>
      <c r="B388" t="s">
        <v>452</v>
      </c>
      <c r="C388" t="s">
        <v>133</v>
      </c>
      <c r="D388" t="s">
        <v>2189</v>
      </c>
      <c r="E388" t="s">
        <v>92</v>
      </c>
      <c r="F388">
        <v>40700</v>
      </c>
      <c r="G388" t="s">
        <v>784</v>
      </c>
      <c r="I388" t="s">
        <v>2208</v>
      </c>
      <c r="J388">
        <v>2026</v>
      </c>
      <c r="K388">
        <v>5</v>
      </c>
      <c r="L388" t="s">
        <v>95</v>
      </c>
      <c r="M388">
        <v>211.8</v>
      </c>
      <c r="N388">
        <v>1</v>
      </c>
      <c r="O388">
        <v>211.8</v>
      </c>
      <c r="P388" t="s">
        <v>2190</v>
      </c>
      <c r="Q388">
        <v>1</v>
      </c>
    </row>
    <row r="389" spans="1:17">
      <c r="A389" t="s">
        <v>879</v>
      </c>
      <c r="B389" t="s">
        <v>452</v>
      </c>
      <c r="C389" t="s">
        <v>133</v>
      </c>
      <c r="D389" t="s">
        <v>2189</v>
      </c>
      <c r="E389" t="s">
        <v>92</v>
      </c>
      <c r="F389">
        <v>40700</v>
      </c>
      <c r="G389" t="s">
        <v>784</v>
      </c>
      <c r="I389" t="s">
        <v>204</v>
      </c>
      <c r="J389">
        <v>2026</v>
      </c>
      <c r="K389">
        <v>5</v>
      </c>
      <c r="L389" t="s">
        <v>95</v>
      </c>
      <c r="M389">
        <v>119.28</v>
      </c>
      <c r="N389">
        <v>1</v>
      </c>
      <c r="O389">
        <v>119.28</v>
      </c>
      <c r="P389" t="s">
        <v>2190</v>
      </c>
    </row>
    <row r="390" spans="1:17">
      <c r="A390" t="s">
        <v>879</v>
      </c>
      <c r="B390" t="s">
        <v>452</v>
      </c>
      <c r="C390" t="s">
        <v>133</v>
      </c>
      <c r="D390" t="s">
        <v>2189</v>
      </c>
      <c r="E390" t="s">
        <v>92</v>
      </c>
      <c r="F390">
        <v>40700</v>
      </c>
      <c r="G390" t="s">
        <v>784</v>
      </c>
      <c r="I390" t="s">
        <v>257</v>
      </c>
      <c r="J390">
        <v>2026</v>
      </c>
      <c r="K390">
        <v>5</v>
      </c>
      <c r="L390" t="s">
        <v>95</v>
      </c>
      <c r="M390">
        <v>143.13</v>
      </c>
      <c r="N390">
        <v>1</v>
      </c>
      <c r="O390">
        <v>143.13</v>
      </c>
      <c r="P390" t="s">
        <v>2190</v>
      </c>
    </row>
    <row r="391" spans="1:17">
      <c r="A391" t="s">
        <v>879</v>
      </c>
      <c r="B391" t="s">
        <v>452</v>
      </c>
      <c r="C391" t="s">
        <v>133</v>
      </c>
      <c r="D391" t="s">
        <v>2189</v>
      </c>
      <c r="E391" t="s">
        <v>92</v>
      </c>
      <c r="F391">
        <v>40700</v>
      </c>
      <c r="G391" t="s">
        <v>784</v>
      </c>
      <c r="I391" t="s">
        <v>260</v>
      </c>
      <c r="J391">
        <v>2026</v>
      </c>
      <c r="K391">
        <v>5</v>
      </c>
      <c r="L391" t="s">
        <v>95</v>
      </c>
      <c r="M391">
        <v>310.82</v>
      </c>
      <c r="N391">
        <v>1</v>
      </c>
      <c r="O391">
        <v>310.82</v>
      </c>
      <c r="P391" t="s">
        <v>2190</v>
      </c>
    </row>
    <row r="392" spans="1:17">
      <c r="A392" t="s">
        <v>879</v>
      </c>
      <c r="B392" t="s">
        <v>452</v>
      </c>
      <c r="C392" t="s">
        <v>133</v>
      </c>
      <c r="D392" t="s">
        <v>2189</v>
      </c>
      <c r="E392" t="s">
        <v>92</v>
      </c>
      <c r="F392">
        <v>40700</v>
      </c>
      <c r="G392" t="s">
        <v>784</v>
      </c>
      <c r="I392" t="s">
        <v>197</v>
      </c>
      <c r="J392">
        <v>2026</v>
      </c>
      <c r="K392">
        <v>5</v>
      </c>
      <c r="L392" t="s">
        <v>95</v>
      </c>
      <c r="M392">
        <v>513.76</v>
      </c>
      <c r="N392">
        <v>1</v>
      </c>
      <c r="O392">
        <v>513.76</v>
      </c>
      <c r="P392" t="s">
        <v>2190</v>
      </c>
    </row>
    <row r="393" spans="1:17">
      <c r="A393" t="s">
        <v>879</v>
      </c>
      <c r="B393" t="s">
        <v>452</v>
      </c>
      <c r="C393" t="s">
        <v>133</v>
      </c>
      <c r="D393" t="s">
        <v>2189</v>
      </c>
      <c r="E393" t="s">
        <v>106</v>
      </c>
      <c r="F393">
        <v>40700</v>
      </c>
      <c r="G393" t="s">
        <v>784</v>
      </c>
      <c r="I393" t="s">
        <v>118</v>
      </c>
      <c r="J393">
        <v>2026</v>
      </c>
      <c r="K393">
        <v>5</v>
      </c>
      <c r="L393" t="s">
        <v>95</v>
      </c>
      <c r="M393">
        <v>220.18</v>
      </c>
      <c r="N393">
        <v>1</v>
      </c>
      <c r="O393">
        <v>220.18</v>
      </c>
      <c r="P393" t="s">
        <v>2190</v>
      </c>
    </row>
    <row r="394" spans="1:17">
      <c r="A394" t="s">
        <v>879</v>
      </c>
      <c r="B394" t="s">
        <v>452</v>
      </c>
      <c r="C394" t="s">
        <v>133</v>
      </c>
      <c r="D394" t="s">
        <v>2189</v>
      </c>
      <c r="E394" t="s">
        <v>106</v>
      </c>
      <c r="F394">
        <v>40700</v>
      </c>
      <c r="G394" t="s">
        <v>784</v>
      </c>
      <c r="I394" t="s">
        <v>163</v>
      </c>
      <c r="J394">
        <v>2026</v>
      </c>
      <c r="K394">
        <v>5</v>
      </c>
      <c r="L394" t="s">
        <v>95</v>
      </c>
      <c r="M394">
        <v>660.56</v>
      </c>
      <c r="N394">
        <v>1</v>
      </c>
      <c r="O394">
        <v>660.56</v>
      </c>
      <c r="P394" t="s">
        <v>2190</v>
      </c>
    </row>
    <row r="395" spans="1:17">
      <c r="A395" t="s">
        <v>879</v>
      </c>
      <c r="B395" t="s">
        <v>453</v>
      </c>
      <c r="C395" t="s">
        <v>133</v>
      </c>
      <c r="D395" t="s">
        <v>2189</v>
      </c>
      <c r="E395" t="s">
        <v>103</v>
      </c>
      <c r="F395">
        <v>40700</v>
      </c>
      <c r="G395" t="s">
        <v>784</v>
      </c>
      <c r="I395" t="s">
        <v>130</v>
      </c>
      <c r="J395">
        <v>2026</v>
      </c>
      <c r="K395">
        <v>5</v>
      </c>
      <c r="L395" t="s">
        <v>95</v>
      </c>
      <c r="M395">
        <v>3218.67</v>
      </c>
      <c r="N395">
        <v>1</v>
      </c>
      <c r="O395">
        <v>3218.67</v>
      </c>
      <c r="P395" t="s">
        <v>2190</v>
      </c>
      <c r="Q395">
        <v>1</v>
      </c>
    </row>
    <row r="396" spans="1:17">
      <c r="A396" t="s">
        <v>879</v>
      </c>
      <c r="B396" t="s">
        <v>453</v>
      </c>
      <c r="C396" t="s">
        <v>133</v>
      </c>
      <c r="D396" t="s">
        <v>2189</v>
      </c>
      <c r="E396" t="s">
        <v>92</v>
      </c>
      <c r="F396">
        <v>40700</v>
      </c>
      <c r="G396" t="s">
        <v>784</v>
      </c>
      <c r="I396" t="s">
        <v>203</v>
      </c>
      <c r="J396">
        <v>2026</v>
      </c>
      <c r="K396">
        <v>5</v>
      </c>
      <c r="L396" t="s">
        <v>95</v>
      </c>
      <c r="M396">
        <v>1420.64</v>
      </c>
      <c r="N396">
        <v>1</v>
      </c>
      <c r="O396">
        <v>1420.64</v>
      </c>
      <c r="P396" t="s">
        <v>2190</v>
      </c>
      <c r="Q396">
        <v>1</v>
      </c>
    </row>
    <row r="397" spans="1:17">
      <c r="A397" t="s">
        <v>879</v>
      </c>
      <c r="B397" t="s">
        <v>453</v>
      </c>
      <c r="C397" t="s">
        <v>133</v>
      </c>
      <c r="D397" t="s">
        <v>2189</v>
      </c>
      <c r="E397" t="s">
        <v>92</v>
      </c>
      <c r="F397">
        <v>40700</v>
      </c>
      <c r="G397" t="s">
        <v>784</v>
      </c>
      <c r="I397" t="s">
        <v>638</v>
      </c>
      <c r="J397">
        <v>2026</v>
      </c>
      <c r="K397">
        <v>5</v>
      </c>
      <c r="L397" t="s">
        <v>95</v>
      </c>
      <c r="M397">
        <v>233.81</v>
      </c>
      <c r="N397">
        <v>1</v>
      </c>
      <c r="O397">
        <v>233.81</v>
      </c>
      <c r="P397" t="s">
        <v>2190</v>
      </c>
      <c r="Q397">
        <v>1</v>
      </c>
    </row>
    <row r="398" spans="1:17">
      <c r="A398" t="s">
        <v>879</v>
      </c>
      <c r="B398" t="s">
        <v>453</v>
      </c>
      <c r="C398" t="s">
        <v>133</v>
      </c>
      <c r="D398" t="s">
        <v>2189</v>
      </c>
      <c r="E398" t="s">
        <v>92</v>
      </c>
      <c r="F398">
        <v>40700</v>
      </c>
      <c r="G398" t="s">
        <v>784</v>
      </c>
      <c r="I398" t="s">
        <v>204</v>
      </c>
      <c r="J398">
        <v>2026</v>
      </c>
      <c r="K398">
        <v>5</v>
      </c>
      <c r="L398" t="s">
        <v>95</v>
      </c>
      <c r="M398">
        <v>715.68</v>
      </c>
      <c r="N398">
        <v>1</v>
      </c>
      <c r="O398">
        <v>715.68</v>
      </c>
      <c r="P398" t="s">
        <v>2190</v>
      </c>
    </row>
    <row r="399" spans="1:17">
      <c r="A399" t="s">
        <v>879</v>
      </c>
      <c r="B399" t="s">
        <v>453</v>
      </c>
      <c r="C399" t="s">
        <v>133</v>
      </c>
      <c r="D399" t="s">
        <v>2189</v>
      </c>
      <c r="E399" t="s">
        <v>92</v>
      </c>
      <c r="F399">
        <v>40700</v>
      </c>
      <c r="G399" t="s">
        <v>784</v>
      </c>
      <c r="I399" t="s">
        <v>260</v>
      </c>
      <c r="J399">
        <v>2026</v>
      </c>
      <c r="K399">
        <v>5</v>
      </c>
      <c r="L399" t="s">
        <v>95</v>
      </c>
      <c r="M399">
        <v>310.82</v>
      </c>
      <c r="N399">
        <v>1</v>
      </c>
      <c r="O399">
        <v>310.82</v>
      </c>
      <c r="P399" t="s">
        <v>2190</v>
      </c>
    </row>
    <row r="400" spans="1:17">
      <c r="A400" t="s">
        <v>879</v>
      </c>
      <c r="B400" t="s">
        <v>453</v>
      </c>
      <c r="C400" t="s">
        <v>133</v>
      </c>
      <c r="D400" t="s">
        <v>2189</v>
      </c>
      <c r="E400" t="s">
        <v>92</v>
      </c>
      <c r="F400">
        <v>40700</v>
      </c>
      <c r="G400" t="s">
        <v>784</v>
      </c>
      <c r="I400" t="s">
        <v>197</v>
      </c>
      <c r="J400">
        <v>2026</v>
      </c>
      <c r="K400">
        <v>5</v>
      </c>
      <c r="L400" t="s">
        <v>95</v>
      </c>
      <c r="M400">
        <v>1027.52</v>
      </c>
      <c r="N400">
        <v>1</v>
      </c>
      <c r="O400">
        <v>1027.52</v>
      </c>
      <c r="P400" t="s">
        <v>2190</v>
      </c>
    </row>
    <row r="401" spans="1:17">
      <c r="A401" t="s">
        <v>879</v>
      </c>
      <c r="B401" t="s">
        <v>453</v>
      </c>
      <c r="C401" t="s">
        <v>133</v>
      </c>
      <c r="D401" t="s">
        <v>2189</v>
      </c>
      <c r="E401" t="s">
        <v>106</v>
      </c>
      <c r="F401">
        <v>40700</v>
      </c>
      <c r="G401" t="s">
        <v>784</v>
      </c>
      <c r="I401" t="s">
        <v>118</v>
      </c>
      <c r="J401">
        <v>2026</v>
      </c>
      <c r="K401">
        <v>5</v>
      </c>
      <c r="L401" t="s">
        <v>95</v>
      </c>
      <c r="M401">
        <v>2862.34</v>
      </c>
      <c r="N401">
        <v>1</v>
      </c>
      <c r="O401">
        <v>2862.34</v>
      </c>
      <c r="P401" t="s">
        <v>2190</v>
      </c>
    </row>
    <row r="402" spans="1:17">
      <c r="A402" t="s">
        <v>879</v>
      </c>
      <c r="B402" t="s">
        <v>456</v>
      </c>
      <c r="C402" t="s">
        <v>133</v>
      </c>
      <c r="D402" t="s">
        <v>2189</v>
      </c>
      <c r="E402" t="s">
        <v>92</v>
      </c>
      <c r="F402">
        <v>40700</v>
      </c>
      <c r="G402" t="s">
        <v>784</v>
      </c>
      <c r="I402" t="s">
        <v>260</v>
      </c>
      <c r="J402">
        <v>2026</v>
      </c>
      <c r="K402">
        <v>5</v>
      </c>
      <c r="L402" t="s">
        <v>95</v>
      </c>
      <c r="M402">
        <v>310.82</v>
      </c>
      <c r="N402">
        <v>1</v>
      </c>
      <c r="O402">
        <v>310.82</v>
      </c>
      <c r="P402" t="s">
        <v>2190</v>
      </c>
    </row>
    <row r="403" spans="1:17">
      <c r="A403" t="s">
        <v>879</v>
      </c>
      <c r="B403" t="s">
        <v>456</v>
      </c>
      <c r="C403" t="s">
        <v>133</v>
      </c>
      <c r="D403" t="s">
        <v>2189</v>
      </c>
      <c r="E403" t="s">
        <v>106</v>
      </c>
      <c r="F403">
        <v>40700</v>
      </c>
      <c r="G403" t="s">
        <v>784</v>
      </c>
      <c r="I403" t="s">
        <v>163</v>
      </c>
      <c r="J403">
        <v>2026</v>
      </c>
      <c r="K403">
        <v>5</v>
      </c>
      <c r="L403" t="s">
        <v>95</v>
      </c>
      <c r="M403">
        <v>495.42</v>
      </c>
      <c r="N403">
        <v>1</v>
      </c>
      <c r="O403">
        <v>495.42</v>
      </c>
      <c r="P403" t="s">
        <v>2190</v>
      </c>
    </row>
    <row r="404" spans="1:17">
      <c r="A404" t="s">
        <v>2438</v>
      </c>
      <c r="B404" t="s">
        <v>351</v>
      </c>
      <c r="C404" t="s">
        <v>296</v>
      </c>
      <c r="D404" t="s">
        <v>2189</v>
      </c>
      <c r="E404" t="s">
        <v>92</v>
      </c>
      <c r="F404">
        <v>40700</v>
      </c>
      <c r="G404" t="s">
        <v>784</v>
      </c>
      <c r="I404" t="s">
        <v>2207</v>
      </c>
      <c r="J404">
        <v>2026</v>
      </c>
      <c r="K404">
        <v>5</v>
      </c>
      <c r="L404" t="s">
        <v>95</v>
      </c>
      <c r="M404">
        <v>45</v>
      </c>
      <c r="N404">
        <v>1</v>
      </c>
      <c r="O404">
        <v>45</v>
      </c>
      <c r="P404" t="s">
        <v>2190</v>
      </c>
    </row>
    <row r="405" spans="1:17">
      <c r="A405" t="s">
        <v>2438</v>
      </c>
      <c r="B405" t="s">
        <v>351</v>
      </c>
      <c r="C405" t="s">
        <v>296</v>
      </c>
      <c r="D405" t="s">
        <v>2189</v>
      </c>
      <c r="E405" t="s">
        <v>103</v>
      </c>
      <c r="F405">
        <v>40700</v>
      </c>
      <c r="G405" t="s">
        <v>784</v>
      </c>
      <c r="I405" t="s">
        <v>130</v>
      </c>
      <c r="J405">
        <v>2026</v>
      </c>
      <c r="K405">
        <v>5</v>
      </c>
      <c r="L405" t="s">
        <v>95</v>
      </c>
      <c r="M405">
        <v>1236.03</v>
      </c>
      <c r="N405">
        <v>1</v>
      </c>
      <c r="O405">
        <v>1236.03</v>
      </c>
      <c r="P405" t="s">
        <v>2190</v>
      </c>
      <c r="Q405">
        <v>1</v>
      </c>
    </row>
    <row r="406" spans="1:17">
      <c r="A406" t="s">
        <v>2438</v>
      </c>
      <c r="B406" t="s">
        <v>351</v>
      </c>
      <c r="C406" t="s">
        <v>296</v>
      </c>
      <c r="D406" t="s">
        <v>2189</v>
      </c>
      <c r="E406" t="s">
        <v>92</v>
      </c>
      <c r="F406">
        <v>40700</v>
      </c>
      <c r="G406" t="s">
        <v>784</v>
      </c>
      <c r="I406" t="s">
        <v>196</v>
      </c>
      <c r="J406">
        <v>2026</v>
      </c>
      <c r="K406">
        <v>5</v>
      </c>
      <c r="L406" t="s">
        <v>95</v>
      </c>
      <c r="M406">
        <v>525.45000000000005</v>
      </c>
      <c r="N406">
        <v>1</v>
      </c>
      <c r="O406">
        <v>525.45000000000005</v>
      </c>
      <c r="P406" t="s">
        <v>2190</v>
      </c>
    </row>
    <row r="407" spans="1:17">
      <c r="A407" t="s">
        <v>2438</v>
      </c>
      <c r="B407" t="s">
        <v>351</v>
      </c>
      <c r="C407" t="s">
        <v>296</v>
      </c>
      <c r="D407" t="s">
        <v>2189</v>
      </c>
      <c r="E407" t="s">
        <v>92</v>
      </c>
      <c r="F407">
        <v>40700</v>
      </c>
      <c r="G407" t="s">
        <v>784</v>
      </c>
      <c r="I407" t="s">
        <v>260</v>
      </c>
      <c r="J407">
        <v>2026</v>
      </c>
      <c r="K407">
        <v>5</v>
      </c>
      <c r="L407" t="s">
        <v>95</v>
      </c>
      <c r="M407">
        <v>370.92</v>
      </c>
      <c r="N407">
        <v>1</v>
      </c>
      <c r="O407">
        <v>370.92</v>
      </c>
      <c r="P407" t="s">
        <v>2190</v>
      </c>
    </row>
    <row r="408" spans="1:17">
      <c r="A408" t="s">
        <v>2438</v>
      </c>
      <c r="B408" t="s">
        <v>351</v>
      </c>
      <c r="C408" t="s">
        <v>296</v>
      </c>
      <c r="D408" t="s">
        <v>2189</v>
      </c>
      <c r="E408" t="s">
        <v>106</v>
      </c>
      <c r="F408">
        <v>40700</v>
      </c>
      <c r="G408" t="s">
        <v>784</v>
      </c>
      <c r="I408" t="s">
        <v>118</v>
      </c>
      <c r="J408">
        <v>2026</v>
      </c>
      <c r="K408">
        <v>5</v>
      </c>
      <c r="L408" t="s">
        <v>95</v>
      </c>
      <c r="M408">
        <v>469.84</v>
      </c>
      <c r="N408">
        <v>1</v>
      </c>
      <c r="O408">
        <v>469.84</v>
      </c>
      <c r="P408" t="s">
        <v>2190</v>
      </c>
    </row>
    <row r="409" spans="1:17">
      <c r="A409" t="s">
        <v>879</v>
      </c>
      <c r="B409" t="s">
        <v>460</v>
      </c>
      <c r="C409" t="s">
        <v>133</v>
      </c>
      <c r="D409" t="s">
        <v>2189</v>
      </c>
      <c r="E409" t="s">
        <v>103</v>
      </c>
      <c r="F409">
        <v>40700</v>
      </c>
      <c r="G409" t="s">
        <v>784</v>
      </c>
      <c r="I409" t="s">
        <v>130</v>
      </c>
      <c r="J409">
        <v>2026</v>
      </c>
      <c r="K409">
        <v>5</v>
      </c>
      <c r="L409" t="s">
        <v>95</v>
      </c>
      <c r="M409">
        <v>2851.36</v>
      </c>
      <c r="N409">
        <v>1</v>
      </c>
      <c r="O409">
        <v>2851.36</v>
      </c>
      <c r="P409" t="s">
        <v>2190</v>
      </c>
      <c r="Q409">
        <v>1</v>
      </c>
    </row>
    <row r="410" spans="1:17">
      <c r="A410" t="s">
        <v>879</v>
      </c>
      <c r="B410" t="s">
        <v>460</v>
      </c>
      <c r="C410" t="s">
        <v>133</v>
      </c>
      <c r="D410" t="s">
        <v>2189</v>
      </c>
      <c r="E410" t="s">
        <v>92</v>
      </c>
      <c r="F410">
        <v>40700</v>
      </c>
      <c r="G410" t="s">
        <v>784</v>
      </c>
      <c r="I410" t="s">
        <v>203</v>
      </c>
      <c r="J410">
        <v>2026</v>
      </c>
      <c r="K410">
        <v>5</v>
      </c>
      <c r="L410" t="s">
        <v>95</v>
      </c>
      <c r="M410">
        <v>1243.06</v>
      </c>
      <c r="N410">
        <v>1</v>
      </c>
      <c r="O410">
        <v>1243.06</v>
      </c>
      <c r="P410" t="s">
        <v>2190</v>
      </c>
      <c r="Q410">
        <v>1</v>
      </c>
    </row>
    <row r="411" spans="1:17">
      <c r="A411" t="s">
        <v>879</v>
      </c>
      <c r="B411" t="s">
        <v>460</v>
      </c>
      <c r="C411" t="s">
        <v>133</v>
      </c>
      <c r="D411" t="s">
        <v>2189</v>
      </c>
      <c r="E411" t="s">
        <v>92</v>
      </c>
      <c r="F411">
        <v>40700</v>
      </c>
      <c r="G411" t="s">
        <v>784</v>
      </c>
      <c r="I411" t="s">
        <v>204</v>
      </c>
      <c r="J411">
        <v>2026</v>
      </c>
      <c r="K411">
        <v>5</v>
      </c>
      <c r="L411" t="s">
        <v>95</v>
      </c>
      <c r="M411">
        <v>834.96</v>
      </c>
      <c r="N411">
        <v>1</v>
      </c>
      <c r="O411">
        <v>834.96</v>
      </c>
      <c r="P411" t="s">
        <v>2190</v>
      </c>
    </row>
    <row r="412" spans="1:17">
      <c r="A412" t="s">
        <v>879</v>
      </c>
      <c r="B412" t="s">
        <v>460</v>
      </c>
      <c r="C412" t="s">
        <v>133</v>
      </c>
      <c r="D412" t="s">
        <v>2189</v>
      </c>
      <c r="E412" t="s">
        <v>92</v>
      </c>
      <c r="F412">
        <v>40700</v>
      </c>
      <c r="G412" t="s">
        <v>784</v>
      </c>
      <c r="I412" t="s">
        <v>260</v>
      </c>
      <c r="J412">
        <v>2026</v>
      </c>
      <c r="K412">
        <v>5</v>
      </c>
      <c r="L412" t="s">
        <v>95</v>
      </c>
      <c r="M412">
        <v>310.82</v>
      </c>
      <c r="N412">
        <v>1</v>
      </c>
      <c r="O412">
        <v>310.82</v>
      </c>
      <c r="P412" t="s">
        <v>2190</v>
      </c>
    </row>
    <row r="413" spans="1:17">
      <c r="A413" t="s">
        <v>879</v>
      </c>
      <c r="B413" t="s">
        <v>460</v>
      </c>
      <c r="C413" t="s">
        <v>133</v>
      </c>
      <c r="D413" t="s">
        <v>2189</v>
      </c>
      <c r="E413" t="s">
        <v>92</v>
      </c>
      <c r="F413">
        <v>40700</v>
      </c>
      <c r="G413" t="s">
        <v>784</v>
      </c>
      <c r="I413" t="s">
        <v>197</v>
      </c>
      <c r="J413">
        <v>2026</v>
      </c>
      <c r="K413">
        <v>5</v>
      </c>
      <c r="L413" t="s">
        <v>95</v>
      </c>
      <c r="M413">
        <v>1027.52</v>
      </c>
      <c r="N413">
        <v>1</v>
      </c>
      <c r="O413">
        <v>1027.52</v>
      </c>
      <c r="P413" t="s">
        <v>2190</v>
      </c>
    </row>
    <row r="414" spans="1:17">
      <c r="A414" t="s">
        <v>879</v>
      </c>
      <c r="B414" t="s">
        <v>460</v>
      </c>
      <c r="C414" t="s">
        <v>133</v>
      </c>
      <c r="D414" t="s">
        <v>2189</v>
      </c>
      <c r="E414" t="s">
        <v>106</v>
      </c>
      <c r="F414">
        <v>40700</v>
      </c>
      <c r="G414" t="s">
        <v>784</v>
      </c>
      <c r="I414" t="s">
        <v>118</v>
      </c>
      <c r="J414">
        <v>2026</v>
      </c>
      <c r="K414">
        <v>5</v>
      </c>
      <c r="L414" t="s">
        <v>95</v>
      </c>
      <c r="M414">
        <v>1541.26</v>
      </c>
      <c r="N414">
        <v>1</v>
      </c>
      <c r="O414">
        <v>1541.26</v>
      </c>
      <c r="P414" t="s">
        <v>2190</v>
      </c>
    </row>
    <row r="415" spans="1:17">
      <c r="A415" t="s">
        <v>2295</v>
      </c>
      <c r="B415" t="s">
        <v>1869</v>
      </c>
      <c r="C415" t="s">
        <v>906</v>
      </c>
      <c r="D415" t="s">
        <v>2189</v>
      </c>
      <c r="E415" t="s">
        <v>92</v>
      </c>
      <c r="F415">
        <v>40700</v>
      </c>
      <c r="G415" t="s">
        <v>784</v>
      </c>
      <c r="I415" t="s">
        <v>260</v>
      </c>
      <c r="J415">
        <v>2026</v>
      </c>
      <c r="K415">
        <v>5</v>
      </c>
      <c r="L415" t="s">
        <v>95</v>
      </c>
      <c r="M415">
        <v>775.66</v>
      </c>
      <c r="N415">
        <v>1</v>
      </c>
      <c r="O415">
        <v>775.66</v>
      </c>
      <c r="P415" t="s">
        <v>2190</v>
      </c>
    </row>
    <row r="416" spans="1:17">
      <c r="A416" t="s">
        <v>2295</v>
      </c>
      <c r="B416" t="s">
        <v>1869</v>
      </c>
      <c r="C416" t="s">
        <v>906</v>
      </c>
      <c r="D416" t="s">
        <v>2189</v>
      </c>
      <c r="E416" t="s">
        <v>106</v>
      </c>
      <c r="F416">
        <v>40700</v>
      </c>
      <c r="G416" t="s">
        <v>784</v>
      </c>
      <c r="I416" t="s">
        <v>163</v>
      </c>
      <c r="J416">
        <v>2026</v>
      </c>
      <c r="K416">
        <v>5</v>
      </c>
      <c r="L416" t="s">
        <v>95</v>
      </c>
      <c r="M416">
        <v>1551.36</v>
      </c>
      <c r="N416">
        <v>1</v>
      </c>
      <c r="O416">
        <v>1551.36</v>
      </c>
      <c r="P416" t="s">
        <v>2190</v>
      </c>
    </row>
    <row r="417" spans="1:17">
      <c r="A417" t="s">
        <v>879</v>
      </c>
      <c r="B417" t="s">
        <v>464</v>
      </c>
      <c r="C417" t="s">
        <v>133</v>
      </c>
      <c r="D417" t="s">
        <v>2189</v>
      </c>
      <c r="E417" t="s">
        <v>103</v>
      </c>
      <c r="F417">
        <v>40700</v>
      </c>
      <c r="G417" t="s">
        <v>784</v>
      </c>
      <c r="I417" t="s">
        <v>130</v>
      </c>
      <c r="J417">
        <v>2026</v>
      </c>
      <c r="K417">
        <v>5</v>
      </c>
      <c r="L417" t="s">
        <v>95</v>
      </c>
      <c r="M417">
        <v>315.39</v>
      </c>
      <c r="N417">
        <v>1</v>
      </c>
      <c r="O417">
        <v>315.39</v>
      </c>
      <c r="P417" t="s">
        <v>2190</v>
      </c>
      <c r="Q417">
        <v>1</v>
      </c>
    </row>
    <row r="418" spans="1:17">
      <c r="A418" t="s">
        <v>879</v>
      </c>
      <c r="B418" t="s">
        <v>464</v>
      </c>
      <c r="C418" t="s">
        <v>133</v>
      </c>
      <c r="D418" t="s">
        <v>2189</v>
      </c>
      <c r="E418" t="s">
        <v>92</v>
      </c>
      <c r="F418">
        <v>40700</v>
      </c>
      <c r="G418" t="s">
        <v>784</v>
      </c>
      <c r="I418" t="s">
        <v>203</v>
      </c>
      <c r="J418">
        <v>2026</v>
      </c>
      <c r="K418">
        <v>5</v>
      </c>
      <c r="L418" t="s">
        <v>95</v>
      </c>
      <c r="M418">
        <v>177.58</v>
      </c>
      <c r="N418">
        <v>1</v>
      </c>
      <c r="O418">
        <v>177.58</v>
      </c>
      <c r="P418" t="s">
        <v>2190</v>
      </c>
      <c r="Q418">
        <v>1</v>
      </c>
    </row>
    <row r="419" spans="1:17">
      <c r="A419" t="s">
        <v>879</v>
      </c>
      <c r="B419" t="s">
        <v>464</v>
      </c>
      <c r="C419" t="s">
        <v>133</v>
      </c>
      <c r="D419" t="s">
        <v>2189</v>
      </c>
      <c r="E419" t="s">
        <v>92</v>
      </c>
      <c r="F419">
        <v>40700</v>
      </c>
      <c r="G419" t="s">
        <v>784</v>
      </c>
      <c r="I419" t="s">
        <v>256</v>
      </c>
      <c r="J419">
        <v>2026</v>
      </c>
      <c r="K419">
        <v>5</v>
      </c>
      <c r="L419" t="s">
        <v>95</v>
      </c>
      <c r="M419">
        <v>170.24</v>
      </c>
      <c r="N419">
        <v>1</v>
      </c>
      <c r="O419">
        <v>170.24</v>
      </c>
      <c r="P419" t="s">
        <v>2190</v>
      </c>
      <c r="Q419">
        <v>1</v>
      </c>
    </row>
    <row r="420" spans="1:17">
      <c r="A420" t="s">
        <v>879</v>
      </c>
      <c r="B420" t="s">
        <v>464</v>
      </c>
      <c r="C420" t="s">
        <v>133</v>
      </c>
      <c r="D420" t="s">
        <v>2189</v>
      </c>
      <c r="E420" t="s">
        <v>92</v>
      </c>
      <c r="F420">
        <v>40700</v>
      </c>
      <c r="G420" t="s">
        <v>784</v>
      </c>
      <c r="I420" t="s">
        <v>204</v>
      </c>
      <c r="J420">
        <v>2026</v>
      </c>
      <c r="K420">
        <v>5</v>
      </c>
      <c r="L420" t="s">
        <v>95</v>
      </c>
      <c r="M420">
        <v>119.28</v>
      </c>
      <c r="N420">
        <v>1</v>
      </c>
      <c r="O420">
        <v>119.28</v>
      </c>
      <c r="P420" t="s">
        <v>2190</v>
      </c>
    </row>
    <row r="421" spans="1:17">
      <c r="A421" t="s">
        <v>879</v>
      </c>
      <c r="B421" t="s">
        <v>464</v>
      </c>
      <c r="C421" t="s">
        <v>133</v>
      </c>
      <c r="D421" t="s">
        <v>2189</v>
      </c>
      <c r="E421" t="s">
        <v>92</v>
      </c>
      <c r="F421">
        <v>40700</v>
      </c>
      <c r="G421" t="s">
        <v>784</v>
      </c>
      <c r="I421" t="s">
        <v>257</v>
      </c>
      <c r="J421">
        <v>2026</v>
      </c>
      <c r="K421">
        <v>5</v>
      </c>
      <c r="L421" t="s">
        <v>95</v>
      </c>
      <c r="M421">
        <v>143.13</v>
      </c>
      <c r="N421">
        <v>1</v>
      </c>
      <c r="O421">
        <v>143.13</v>
      </c>
      <c r="P421" t="s">
        <v>2190</v>
      </c>
    </row>
    <row r="422" spans="1:17">
      <c r="A422" t="s">
        <v>879</v>
      </c>
      <c r="B422" t="s">
        <v>464</v>
      </c>
      <c r="C422" t="s">
        <v>133</v>
      </c>
      <c r="D422" t="s">
        <v>2189</v>
      </c>
      <c r="E422" t="s">
        <v>92</v>
      </c>
      <c r="F422">
        <v>40700</v>
      </c>
      <c r="G422" t="s">
        <v>784</v>
      </c>
      <c r="I422" t="s">
        <v>260</v>
      </c>
      <c r="J422">
        <v>2026</v>
      </c>
      <c r="K422">
        <v>5</v>
      </c>
      <c r="L422" t="s">
        <v>95</v>
      </c>
      <c r="M422">
        <v>310.82</v>
      </c>
      <c r="N422">
        <v>1</v>
      </c>
      <c r="O422">
        <v>310.82</v>
      </c>
      <c r="P422" t="s">
        <v>2190</v>
      </c>
    </row>
    <row r="423" spans="1:17">
      <c r="A423" t="s">
        <v>879</v>
      </c>
      <c r="B423" t="s">
        <v>464</v>
      </c>
      <c r="C423" t="s">
        <v>133</v>
      </c>
      <c r="D423" t="s">
        <v>2189</v>
      </c>
      <c r="E423" t="s">
        <v>106</v>
      </c>
      <c r="F423">
        <v>40700</v>
      </c>
      <c r="G423" t="s">
        <v>784</v>
      </c>
      <c r="I423" t="s">
        <v>118</v>
      </c>
      <c r="J423">
        <v>2026</v>
      </c>
      <c r="K423">
        <v>5</v>
      </c>
      <c r="L423" t="s">
        <v>95</v>
      </c>
      <c r="M423">
        <v>1100.9000000000001</v>
      </c>
      <c r="N423">
        <v>1</v>
      </c>
      <c r="O423">
        <v>1100.9000000000001</v>
      </c>
      <c r="P423" t="s">
        <v>2190</v>
      </c>
    </row>
    <row r="424" spans="1:17">
      <c r="A424" t="s">
        <v>879</v>
      </c>
      <c r="B424" t="s">
        <v>464</v>
      </c>
      <c r="C424" t="s">
        <v>133</v>
      </c>
      <c r="D424" t="s">
        <v>2189</v>
      </c>
      <c r="E424" t="s">
        <v>106</v>
      </c>
      <c r="F424">
        <v>40700</v>
      </c>
      <c r="G424" t="s">
        <v>784</v>
      </c>
      <c r="I424" t="s">
        <v>163</v>
      </c>
      <c r="J424">
        <v>2026</v>
      </c>
      <c r="K424">
        <v>5</v>
      </c>
      <c r="L424" t="s">
        <v>95</v>
      </c>
      <c r="M424">
        <v>1155.98</v>
      </c>
      <c r="N424">
        <v>1</v>
      </c>
      <c r="O424">
        <v>1155.98</v>
      </c>
      <c r="P424" t="s">
        <v>2190</v>
      </c>
    </row>
    <row r="425" spans="1:17">
      <c r="A425" t="s">
        <v>879</v>
      </c>
      <c r="B425" t="s">
        <v>1870</v>
      </c>
      <c r="C425" t="s">
        <v>133</v>
      </c>
      <c r="D425" t="s">
        <v>2189</v>
      </c>
      <c r="E425" t="s">
        <v>103</v>
      </c>
      <c r="F425">
        <v>40700</v>
      </c>
      <c r="G425" t="s">
        <v>784</v>
      </c>
      <c r="I425" t="s">
        <v>130</v>
      </c>
      <c r="J425">
        <v>2026</v>
      </c>
      <c r="K425">
        <v>5</v>
      </c>
      <c r="L425" t="s">
        <v>95</v>
      </c>
      <c r="M425">
        <v>3642.96</v>
      </c>
      <c r="N425">
        <v>1</v>
      </c>
      <c r="O425">
        <v>3642.96</v>
      </c>
      <c r="P425" t="s">
        <v>2190</v>
      </c>
      <c r="Q425">
        <v>1</v>
      </c>
    </row>
    <row r="426" spans="1:17">
      <c r="A426" t="s">
        <v>879</v>
      </c>
      <c r="B426" t="s">
        <v>1870</v>
      </c>
      <c r="C426" t="s">
        <v>133</v>
      </c>
      <c r="D426" t="s">
        <v>2189</v>
      </c>
      <c r="E426" t="s">
        <v>92</v>
      </c>
      <c r="F426">
        <v>40700</v>
      </c>
      <c r="G426" t="s">
        <v>784</v>
      </c>
      <c r="I426" t="s">
        <v>203</v>
      </c>
      <c r="J426">
        <v>2026</v>
      </c>
      <c r="K426">
        <v>5</v>
      </c>
      <c r="L426" t="s">
        <v>95</v>
      </c>
      <c r="M426">
        <v>887.9</v>
      </c>
      <c r="N426">
        <v>1</v>
      </c>
      <c r="O426">
        <v>887.9</v>
      </c>
      <c r="P426" t="s">
        <v>2190</v>
      </c>
      <c r="Q426">
        <v>1</v>
      </c>
    </row>
    <row r="427" spans="1:17">
      <c r="A427" t="s">
        <v>879</v>
      </c>
      <c r="B427" t="s">
        <v>1870</v>
      </c>
      <c r="C427" t="s">
        <v>133</v>
      </c>
      <c r="D427" t="s">
        <v>2189</v>
      </c>
      <c r="E427" t="s">
        <v>92</v>
      </c>
      <c r="F427">
        <v>40700</v>
      </c>
      <c r="G427" t="s">
        <v>784</v>
      </c>
      <c r="I427" t="s">
        <v>256</v>
      </c>
      <c r="J427">
        <v>2026</v>
      </c>
      <c r="K427">
        <v>5</v>
      </c>
      <c r="L427" t="s">
        <v>95</v>
      </c>
      <c r="M427">
        <v>1191.68</v>
      </c>
      <c r="N427">
        <v>1</v>
      </c>
      <c r="O427">
        <v>1191.68</v>
      </c>
      <c r="P427" t="s">
        <v>2190</v>
      </c>
      <c r="Q427">
        <v>1</v>
      </c>
    </row>
    <row r="428" spans="1:17">
      <c r="A428" t="s">
        <v>879</v>
      </c>
      <c r="B428" t="s">
        <v>1870</v>
      </c>
      <c r="C428" t="s">
        <v>133</v>
      </c>
      <c r="D428" t="s">
        <v>2189</v>
      </c>
      <c r="E428" t="s">
        <v>92</v>
      </c>
      <c r="F428">
        <v>40700</v>
      </c>
      <c r="G428" t="s">
        <v>784</v>
      </c>
      <c r="I428" t="s">
        <v>204</v>
      </c>
      <c r="J428">
        <v>2026</v>
      </c>
      <c r="K428">
        <v>5</v>
      </c>
      <c r="L428" t="s">
        <v>95</v>
      </c>
      <c r="M428">
        <v>596.4</v>
      </c>
      <c r="N428">
        <v>1</v>
      </c>
      <c r="O428">
        <v>596.4</v>
      </c>
      <c r="P428" t="s">
        <v>2190</v>
      </c>
    </row>
    <row r="429" spans="1:17">
      <c r="A429" t="s">
        <v>879</v>
      </c>
      <c r="B429" t="s">
        <v>1870</v>
      </c>
      <c r="C429" t="s">
        <v>133</v>
      </c>
      <c r="D429" t="s">
        <v>2189</v>
      </c>
      <c r="E429" t="s">
        <v>92</v>
      </c>
      <c r="F429">
        <v>40700</v>
      </c>
      <c r="G429" t="s">
        <v>784</v>
      </c>
      <c r="I429" t="s">
        <v>257</v>
      </c>
      <c r="J429">
        <v>2026</v>
      </c>
      <c r="K429">
        <v>5</v>
      </c>
      <c r="L429" t="s">
        <v>95</v>
      </c>
      <c r="M429">
        <v>1001.91</v>
      </c>
      <c r="N429">
        <v>1</v>
      </c>
      <c r="O429">
        <v>1001.91</v>
      </c>
      <c r="P429" t="s">
        <v>2190</v>
      </c>
    </row>
    <row r="430" spans="1:17">
      <c r="A430" t="s">
        <v>879</v>
      </c>
      <c r="B430" t="s">
        <v>1870</v>
      </c>
      <c r="C430" t="s">
        <v>133</v>
      </c>
      <c r="D430" t="s">
        <v>2189</v>
      </c>
      <c r="E430" t="s">
        <v>92</v>
      </c>
      <c r="F430">
        <v>40700</v>
      </c>
      <c r="G430" t="s">
        <v>784</v>
      </c>
      <c r="I430" t="s">
        <v>260</v>
      </c>
      <c r="J430">
        <v>2026</v>
      </c>
      <c r="K430">
        <v>5</v>
      </c>
      <c r="L430" t="s">
        <v>95</v>
      </c>
      <c r="M430">
        <v>310.82</v>
      </c>
      <c r="N430">
        <v>1</v>
      </c>
      <c r="O430">
        <v>310.82</v>
      </c>
      <c r="P430" t="s">
        <v>2190</v>
      </c>
    </row>
    <row r="431" spans="1:17">
      <c r="A431" t="s">
        <v>879</v>
      </c>
      <c r="B431" t="s">
        <v>1870</v>
      </c>
      <c r="C431" t="s">
        <v>133</v>
      </c>
      <c r="D431" t="s">
        <v>2189</v>
      </c>
      <c r="E431" t="s">
        <v>92</v>
      </c>
      <c r="F431">
        <v>40700</v>
      </c>
      <c r="G431" t="s">
        <v>784</v>
      </c>
      <c r="I431" t="s">
        <v>197</v>
      </c>
      <c r="J431">
        <v>2026</v>
      </c>
      <c r="K431">
        <v>5</v>
      </c>
      <c r="L431" t="s">
        <v>95</v>
      </c>
      <c r="M431">
        <v>513.76</v>
      </c>
      <c r="N431">
        <v>1</v>
      </c>
      <c r="O431">
        <v>513.76</v>
      </c>
      <c r="P431" t="s">
        <v>2190</v>
      </c>
    </row>
    <row r="432" spans="1:17">
      <c r="A432" t="s">
        <v>879</v>
      </c>
      <c r="B432" t="s">
        <v>1870</v>
      </c>
      <c r="C432" t="s">
        <v>133</v>
      </c>
      <c r="D432" t="s">
        <v>2189</v>
      </c>
      <c r="E432" t="s">
        <v>106</v>
      </c>
      <c r="F432">
        <v>40700</v>
      </c>
      <c r="G432" t="s">
        <v>784</v>
      </c>
      <c r="I432" t="s">
        <v>118</v>
      </c>
      <c r="J432">
        <v>2026</v>
      </c>
      <c r="K432">
        <v>5</v>
      </c>
      <c r="L432" t="s">
        <v>95</v>
      </c>
      <c r="M432">
        <v>330.27</v>
      </c>
      <c r="N432">
        <v>1</v>
      </c>
      <c r="O432">
        <v>330.27</v>
      </c>
      <c r="P432" t="s">
        <v>2190</v>
      </c>
    </row>
    <row r="433" spans="1:17">
      <c r="A433" t="s">
        <v>879</v>
      </c>
      <c r="B433" t="s">
        <v>1870</v>
      </c>
      <c r="C433" t="s">
        <v>133</v>
      </c>
      <c r="D433" t="s">
        <v>2189</v>
      </c>
      <c r="E433" t="s">
        <v>106</v>
      </c>
      <c r="F433">
        <v>40700</v>
      </c>
      <c r="G433" t="s">
        <v>784</v>
      </c>
      <c r="I433" t="s">
        <v>163</v>
      </c>
      <c r="J433">
        <v>2026</v>
      </c>
      <c r="K433">
        <v>5</v>
      </c>
      <c r="L433" t="s">
        <v>95</v>
      </c>
      <c r="M433">
        <v>1155.98</v>
      </c>
      <c r="N433">
        <v>1</v>
      </c>
      <c r="O433">
        <v>1155.98</v>
      </c>
      <c r="P433" t="s">
        <v>2190</v>
      </c>
    </row>
    <row r="434" spans="1:17">
      <c r="A434" t="s">
        <v>879</v>
      </c>
      <c r="B434" t="s">
        <v>1871</v>
      </c>
      <c r="C434" t="s">
        <v>133</v>
      </c>
      <c r="D434" t="s">
        <v>2189</v>
      </c>
      <c r="E434" t="s">
        <v>103</v>
      </c>
      <c r="F434">
        <v>40700</v>
      </c>
      <c r="G434" t="s">
        <v>784</v>
      </c>
      <c r="I434" t="s">
        <v>130</v>
      </c>
      <c r="J434">
        <v>2026</v>
      </c>
      <c r="K434">
        <v>5</v>
      </c>
      <c r="L434" t="s">
        <v>95</v>
      </c>
      <c r="M434">
        <v>2910.87</v>
      </c>
      <c r="N434">
        <v>1</v>
      </c>
      <c r="O434">
        <v>2910.87</v>
      </c>
      <c r="P434" t="s">
        <v>2190</v>
      </c>
      <c r="Q434">
        <v>1</v>
      </c>
    </row>
    <row r="435" spans="1:17">
      <c r="A435" t="s">
        <v>879</v>
      </c>
      <c r="B435" t="s">
        <v>1871</v>
      </c>
      <c r="C435" t="s">
        <v>133</v>
      </c>
      <c r="D435" t="s">
        <v>2189</v>
      </c>
      <c r="E435" t="s">
        <v>92</v>
      </c>
      <c r="F435">
        <v>40700</v>
      </c>
      <c r="G435" t="s">
        <v>784</v>
      </c>
      <c r="I435" t="s">
        <v>203</v>
      </c>
      <c r="J435">
        <v>2026</v>
      </c>
      <c r="K435">
        <v>5</v>
      </c>
      <c r="L435" t="s">
        <v>95</v>
      </c>
      <c r="M435">
        <v>1065.48</v>
      </c>
      <c r="N435">
        <v>1</v>
      </c>
      <c r="O435">
        <v>1065.48</v>
      </c>
      <c r="P435" t="s">
        <v>2190</v>
      </c>
      <c r="Q435">
        <v>1</v>
      </c>
    </row>
    <row r="436" spans="1:17">
      <c r="A436" t="s">
        <v>879</v>
      </c>
      <c r="B436" t="s">
        <v>1871</v>
      </c>
      <c r="C436" t="s">
        <v>133</v>
      </c>
      <c r="D436" t="s">
        <v>2189</v>
      </c>
      <c r="E436" t="s">
        <v>92</v>
      </c>
      <c r="F436">
        <v>40700</v>
      </c>
      <c r="G436" t="s">
        <v>784</v>
      </c>
      <c r="I436" t="s">
        <v>204</v>
      </c>
      <c r="J436">
        <v>2026</v>
      </c>
      <c r="K436">
        <v>5</v>
      </c>
      <c r="L436" t="s">
        <v>95</v>
      </c>
      <c r="M436">
        <v>715.68</v>
      </c>
      <c r="N436">
        <v>1</v>
      </c>
      <c r="O436">
        <v>715.68</v>
      </c>
      <c r="P436" t="s">
        <v>2190</v>
      </c>
    </row>
    <row r="437" spans="1:17">
      <c r="A437" t="s">
        <v>879</v>
      </c>
      <c r="B437" t="s">
        <v>1871</v>
      </c>
      <c r="C437" t="s">
        <v>133</v>
      </c>
      <c r="D437" t="s">
        <v>2189</v>
      </c>
      <c r="E437" t="s">
        <v>92</v>
      </c>
      <c r="F437">
        <v>40700</v>
      </c>
      <c r="G437" t="s">
        <v>784</v>
      </c>
      <c r="I437" t="s">
        <v>260</v>
      </c>
      <c r="J437">
        <v>2026</v>
      </c>
      <c r="K437">
        <v>5</v>
      </c>
      <c r="L437" t="s">
        <v>95</v>
      </c>
      <c r="M437">
        <v>310.82</v>
      </c>
      <c r="N437">
        <v>1</v>
      </c>
      <c r="O437">
        <v>310.82</v>
      </c>
      <c r="P437" t="s">
        <v>2190</v>
      </c>
    </row>
    <row r="438" spans="1:17">
      <c r="A438" t="s">
        <v>879</v>
      </c>
      <c r="B438" t="s">
        <v>1871</v>
      </c>
      <c r="C438" t="s">
        <v>133</v>
      </c>
      <c r="D438" t="s">
        <v>2189</v>
      </c>
      <c r="E438" t="s">
        <v>106</v>
      </c>
      <c r="F438">
        <v>40700</v>
      </c>
      <c r="G438" t="s">
        <v>784</v>
      </c>
      <c r="I438" t="s">
        <v>118</v>
      </c>
      <c r="J438">
        <v>2026</v>
      </c>
      <c r="K438">
        <v>5</v>
      </c>
      <c r="L438" t="s">
        <v>95</v>
      </c>
      <c r="M438">
        <v>110.09</v>
      </c>
      <c r="N438">
        <v>1</v>
      </c>
      <c r="O438">
        <v>110.09</v>
      </c>
      <c r="P438" t="s">
        <v>2190</v>
      </c>
    </row>
    <row r="439" spans="1:17">
      <c r="A439" t="s">
        <v>2295</v>
      </c>
      <c r="B439" t="s">
        <v>1872</v>
      </c>
      <c r="C439" t="s">
        <v>2206</v>
      </c>
      <c r="D439" t="s">
        <v>2189</v>
      </c>
      <c r="E439" t="s">
        <v>103</v>
      </c>
      <c r="F439">
        <v>40700</v>
      </c>
      <c r="G439" t="s">
        <v>784</v>
      </c>
      <c r="I439" t="s">
        <v>130</v>
      </c>
      <c r="J439">
        <v>2026</v>
      </c>
      <c r="K439">
        <v>5</v>
      </c>
      <c r="L439" t="s">
        <v>95</v>
      </c>
      <c r="M439">
        <v>157.07</v>
      </c>
      <c r="N439">
        <v>1</v>
      </c>
      <c r="O439">
        <v>157.07</v>
      </c>
      <c r="P439" t="s">
        <v>2190</v>
      </c>
      <c r="Q439">
        <v>1</v>
      </c>
    </row>
    <row r="440" spans="1:17">
      <c r="A440" t="s">
        <v>2295</v>
      </c>
      <c r="B440" t="s">
        <v>1872</v>
      </c>
      <c r="C440" t="s">
        <v>2206</v>
      </c>
      <c r="D440" t="s">
        <v>2189</v>
      </c>
      <c r="E440" t="s">
        <v>92</v>
      </c>
      <c r="F440">
        <v>40700</v>
      </c>
      <c r="G440" t="s">
        <v>784</v>
      </c>
      <c r="I440" t="s">
        <v>638</v>
      </c>
      <c r="J440">
        <v>2026</v>
      </c>
      <c r="K440">
        <v>5</v>
      </c>
      <c r="L440" t="s">
        <v>95</v>
      </c>
      <c r="M440">
        <v>307.68</v>
      </c>
      <c r="N440">
        <v>1</v>
      </c>
      <c r="O440">
        <v>307.68</v>
      </c>
      <c r="P440" t="s">
        <v>2190</v>
      </c>
      <c r="Q440">
        <v>1</v>
      </c>
    </row>
    <row r="441" spans="1:17">
      <c r="A441" t="s">
        <v>2295</v>
      </c>
      <c r="B441" t="s">
        <v>1872</v>
      </c>
      <c r="C441" t="s">
        <v>2206</v>
      </c>
      <c r="D441" t="s">
        <v>2189</v>
      </c>
      <c r="E441" t="s">
        <v>92</v>
      </c>
      <c r="F441">
        <v>40700</v>
      </c>
      <c r="G441" t="s">
        <v>784</v>
      </c>
      <c r="I441" t="s">
        <v>204</v>
      </c>
      <c r="J441">
        <v>2026</v>
      </c>
      <c r="K441">
        <v>5</v>
      </c>
      <c r="L441" t="s">
        <v>95</v>
      </c>
      <c r="M441">
        <v>295.7</v>
      </c>
      <c r="N441">
        <v>1</v>
      </c>
      <c r="O441">
        <v>295.7</v>
      </c>
      <c r="P441" t="s">
        <v>2190</v>
      </c>
    </row>
    <row r="442" spans="1:17">
      <c r="A442" t="s">
        <v>2295</v>
      </c>
      <c r="B442" t="s">
        <v>1872</v>
      </c>
      <c r="C442" t="s">
        <v>2206</v>
      </c>
      <c r="D442" t="s">
        <v>2189</v>
      </c>
      <c r="E442" t="s">
        <v>92</v>
      </c>
      <c r="F442">
        <v>40700</v>
      </c>
      <c r="G442" t="s">
        <v>784</v>
      </c>
      <c r="I442" t="s">
        <v>260</v>
      </c>
      <c r="J442">
        <v>2026</v>
      </c>
      <c r="K442">
        <v>5</v>
      </c>
      <c r="L442" t="s">
        <v>95</v>
      </c>
      <c r="M442">
        <v>1398.53</v>
      </c>
      <c r="N442">
        <v>1</v>
      </c>
      <c r="O442">
        <v>1398.53</v>
      </c>
      <c r="P442" t="s">
        <v>2190</v>
      </c>
    </row>
    <row r="443" spans="1:17">
      <c r="A443" t="s">
        <v>2295</v>
      </c>
      <c r="B443" t="s">
        <v>1872</v>
      </c>
      <c r="C443" t="s">
        <v>2206</v>
      </c>
      <c r="D443" t="s">
        <v>2189</v>
      </c>
      <c r="E443" t="s">
        <v>106</v>
      </c>
      <c r="F443">
        <v>40700</v>
      </c>
      <c r="G443" t="s">
        <v>784</v>
      </c>
      <c r="I443" t="s">
        <v>146</v>
      </c>
      <c r="J443">
        <v>2026</v>
      </c>
      <c r="K443">
        <v>5</v>
      </c>
      <c r="L443" t="s">
        <v>95</v>
      </c>
      <c r="M443">
        <v>979.74</v>
      </c>
      <c r="N443">
        <v>1</v>
      </c>
      <c r="O443">
        <v>979.74</v>
      </c>
      <c r="P443" t="s">
        <v>2190</v>
      </c>
    </row>
    <row r="444" spans="1:17">
      <c r="A444" t="s">
        <v>2295</v>
      </c>
      <c r="B444" t="s">
        <v>1872</v>
      </c>
      <c r="C444" t="s">
        <v>2206</v>
      </c>
      <c r="D444" t="s">
        <v>2189</v>
      </c>
      <c r="E444" t="s">
        <v>92</v>
      </c>
      <c r="F444">
        <v>40700</v>
      </c>
      <c r="G444" t="s">
        <v>784</v>
      </c>
      <c r="I444" t="s">
        <v>617</v>
      </c>
      <c r="J444">
        <v>2026</v>
      </c>
      <c r="K444">
        <v>5</v>
      </c>
      <c r="L444" t="s">
        <v>95</v>
      </c>
      <c r="M444">
        <v>115.38</v>
      </c>
      <c r="N444">
        <v>1</v>
      </c>
      <c r="O444">
        <v>115.38</v>
      </c>
      <c r="P444" t="s">
        <v>2190</v>
      </c>
      <c r="Q444">
        <v>1</v>
      </c>
    </row>
    <row r="445" spans="1:17">
      <c r="A445" t="s">
        <v>879</v>
      </c>
      <c r="B445" t="s">
        <v>1874</v>
      </c>
      <c r="C445" t="s">
        <v>133</v>
      </c>
      <c r="D445" t="s">
        <v>2189</v>
      </c>
      <c r="E445" t="s">
        <v>92</v>
      </c>
      <c r="F445">
        <v>40700</v>
      </c>
      <c r="G445" t="s">
        <v>784</v>
      </c>
      <c r="I445" t="s">
        <v>260</v>
      </c>
      <c r="J445">
        <v>2026</v>
      </c>
      <c r="K445">
        <v>5</v>
      </c>
      <c r="L445" t="s">
        <v>95</v>
      </c>
      <c r="M445">
        <v>310.82</v>
      </c>
      <c r="N445">
        <v>1</v>
      </c>
      <c r="O445">
        <v>310.82</v>
      </c>
      <c r="P445" t="s">
        <v>2190</v>
      </c>
    </row>
    <row r="446" spans="1:17">
      <c r="A446" t="s">
        <v>879</v>
      </c>
      <c r="B446" t="s">
        <v>1874</v>
      </c>
      <c r="C446" t="s">
        <v>133</v>
      </c>
      <c r="D446" t="s">
        <v>2189</v>
      </c>
      <c r="E446" t="s">
        <v>106</v>
      </c>
      <c r="F446">
        <v>40700</v>
      </c>
      <c r="G446" t="s">
        <v>784</v>
      </c>
      <c r="I446" t="s">
        <v>118</v>
      </c>
      <c r="J446">
        <v>2026</v>
      </c>
      <c r="K446">
        <v>5</v>
      </c>
      <c r="L446" t="s">
        <v>95</v>
      </c>
      <c r="M446">
        <v>330.27</v>
      </c>
      <c r="N446">
        <v>1</v>
      </c>
      <c r="O446">
        <v>330.27</v>
      </c>
      <c r="P446" t="s">
        <v>2190</v>
      </c>
    </row>
    <row r="447" spans="1:17">
      <c r="A447" t="s">
        <v>879</v>
      </c>
      <c r="B447" t="s">
        <v>471</v>
      </c>
      <c r="C447" t="s">
        <v>133</v>
      </c>
      <c r="D447" t="s">
        <v>2189</v>
      </c>
      <c r="E447" t="s">
        <v>103</v>
      </c>
      <c r="F447">
        <v>40700</v>
      </c>
      <c r="G447" t="s">
        <v>784</v>
      </c>
      <c r="I447" t="s">
        <v>130</v>
      </c>
      <c r="J447">
        <v>2026</v>
      </c>
      <c r="K447">
        <v>5</v>
      </c>
      <c r="L447" t="s">
        <v>95</v>
      </c>
      <c r="M447">
        <v>2350.15</v>
      </c>
      <c r="N447">
        <v>1</v>
      </c>
      <c r="O447">
        <v>2350.15</v>
      </c>
      <c r="P447" t="s">
        <v>2190</v>
      </c>
      <c r="Q447">
        <v>1</v>
      </c>
    </row>
    <row r="448" spans="1:17">
      <c r="A448" t="s">
        <v>879</v>
      </c>
      <c r="B448" t="s">
        <v>471</v>
      </c>
      <c r="C448" t="s">
        <v>133</v>
      </c>
      <c r="D448" t="s">
        <v>2189</v>
      </c>
      <c r="E448" t="s">
        <v>92</v>
      </c>
      <c r="F448">
        <v>40700</v>
      </c>
      <c r="G448" t="s">
        <v>784</v>
      </c>
      <c r="I448" t="s">
        <v>203</v>
      </c>
      <c r="J448">
        <v>2026</v>
      </c>
      <c r="K448">
        <v>5</v>
      </c>
      <c r="L448" t="s">
        <v>95</v>
      </c>
      <c r="M448">
        <v>355.16</v>
      </c>
      <c r="N448">
        <v>1</v>
      </c>
      <c r="O448">
        <v>355.16</v>
      </c>
      <c r="P448" t="s">
        <v>2190</v>
      </c>
      <c r="Q448">
        <v>1</v>
      </c>
    </row>
    <row r="449" spans="1:17">
      <c r="A449" t="s">
        <v>879</v>
      </c>
      <c r="B449" t="s">
        <v>471</v>
      </c>
      <c r="C449" t="s">
        <v>133</v>
      </c>
      <c r="D449" t="s">
        <v>2189</v>
      </c>
      <c r="E449" t="s">
        <v>92</v>
      </c>
      <c r="F449">
        <v>40700</v>
      </c>
      <c r="G449" t="s">
        <v>784</v>
      </c>
      <c r="I449" t="s">
        <v>256</v>
      </c>
      <c r="J449">
        <v>2026</v>
      </c>
      <c r="K449">
        <v>5</v>
      </c>
      <c r="L449" t="s">
        <v>95</v>
      </c>
      <c r="M449">
        <v>680.96</v>
      </c>
      <c r="N449">
        <v>1</v>
      </c>
      <c r="O449">
        <v>680.96</v>
      </c>
      <c r="P449" t="s">
        <v>2190</v>
      </c>
      <c r="Q449">
        <v>1</v>
      </c>
    </row>
    <row r="450" spans="1:17">
      <c r="A450" t="s">
        <v>879</v>
      </c>
      <c r="B450" t="s">
        <v>471</v>
      </c>
      <c r="C450" t="s">
        <v>133</v>
      </c>
      <c r="D450" t="s">
        <v>2189</v>
      </c>
      <c r="E450" t="s">
        <v>92</v>
      </c>
      <c r="F450">
        <v>40700</v>
      </c>
      <c r="G450" t="s">
        <v>784</v>
      </c>
      <c r="I450" t="s">
        <v>204</v>
      </c>
      <c r="J450">
        <v>2026</v>
      </c>
      <c r="K450">
        <v>5</v>
      </c>
      <c r="L450" t="s">
        <v>95</v>
      </c>
      <c r="M450">
        <v>238.56</v>
      </c>
      <c r="N450">
        <v>1</v>
      </c>
      <c r="O450">
        <v>238.56</v>
      </c>
      <c r="P450" t="s">
        <v>2190</v>
      </c>
    </row>
    <row r="451" spans="1:17">
      <c r="A451" t="s">
        <v>879</v>
      </c>
      <c r="B451" t="s">
        <v>471</v>
      </c>
      <c r="C451" t="s">
        <v>133</v>
      </c>
      <c r="D451" t="s">
        <v>2189</v>
      </c>
      <c r="E451" t="s">
        <v>92</v>
      </c>
      <c r="F451">
        <v>40700</v>
      </c>
      <c r="G451" t="s">
        <v>784</v>
      </c>
      <c r="I451" t="s">
        <v>257</v>
      </c>
      <c r="J451">
        <v>2026</v>
      </c>
      <c r="K451">
        <v>5</v>
      </c>
      <c r="L451" t="s">
        <v>95</v>
      </c>
      <c r="M451">
        <v>572.52</v>
      </c>
      <c r="N451">
        <v>1</v>
      </c>
      <c r="O451">
        <v>572.52</v>
      </c>
      <c r="P451" t="s">
        <v>2190</v>
      </c>
    </row>
    <row r="452" spans="1:17">
      <c r="A452" t="s">
        <v>879</v>
      </c>
      <c r="B452" t="s">
        <v>471</v>
      </c>
      <c r="C452" t="s">
        <v>133</v>
      </c>
      <c r="D452" t="s">
        <v>2189</v>
      </c>
      <c r="E452" t="s">
        <v>92</v>
      </c>
      <c r="F452">
        <v>40700</v>
      </c>
      <c r="G452" t="s">
        <v>784</v>
      </c>
      <c r="I452" t="s">
        <v>260</v>
      </c>
      <c r="J452">
        <v>2026</v>
      </c>
      <c r="K452">
        <v>5</v>
      </c>
      <c r="L452" t="s">
        <v>95</v>
      </c>
      <c r="M452">
        <v>310.82</v>
      </c>
      <c r="N452">
        <v>1</v>
      </c>
      <c r="O452">
        <v>310.82</v>
      </c>
      <c r="P452" t="s">
        <v>2190</v>
      </c>
    </row>
    <row r="453" spans="1:17">
      <c r="A453" t="s">
        <v>879</v>
      </c>
      <c r="B453" t="s">
        <v>471</v>
      </c>
      <c r="C453" t="s">
        <v>133</v>
      </c>
      <c r="D453" t="s">
        <v>2189</v>
      </c>
      <c r="E453" t="s">
        <v>106</v>
      </c>
      <c r="F453">
        <v>40700</v>
      </c>
      <c r="G453" t="s">
        <v>784</v>
      </c>
      <c r="I453" t="s">
        <v>118</v>
      </c>
      <c r="J453">
        <v>2026</v>
      </c>
      <c r="K453">
        <v>5</v>
      </c>
      <c r="L453" t="s">
        <v>95</v>
      </c>
      <c r="M453">
        <v>330.27</v>
      </c>
      <c r="N453">
        <v>1</v>
      </c>
      <c r="O453">
        <v>330.27</v>
      </c>
      <c r="P453" t="s">
        <v>2190</v>
      </c>
    </row>
    <row r="454" spans="1:17">
      <c r="A454" t="s">
        <v>879</v>
      </c>
      <c r="B454" t="s">
        <v>471</v>
      </c>
      <c r="C454" t="s">
        <v>133</v>
      </c>
      <c r="D454" t="s">
        <v>2189</v>
      </c>
      <c r="E454" t="s">
        <v>106</v>
      </c>
      <c r="F454">
        <v>40700</v>
      </c>
      <c r="G454" t="s">
        <v>784</v>
      </c>
      <c r="I454" t="s">
        <v>163</v>
      </c>
      <c r="J454">
        <v>2026</v>
      </c>
      <c r="K454">
        <v>5</v>
      </c>
      <c r="L454" t="s">
        <v>95</v>
      </c>
      <c r="M454">
        <v>660.56</v>
      </c>
      <c r="N454">
        <v>1</v>
      </c>
      <c r="O454">
        <v>660.56</v>
      </c>
      <c r="P454" t="s">
        <v>2190</v>
      </c>
    </row>
    <row r="455" spans="1:17">
      <c r="A455" t="s">
        <v>879</v>
      </c>
      <c r="B455" t="s">
        <v>474</v>
      </c>
      <c r="C455" t="s">
        <v>133</v>
      </c>
      <c r="D455" t="s">
        <v>2189</v>
      </c>
      <c r="E455" t="s">
        <v>103</v>
      </c>
      <c r="F455">
        <v>40700</v>
      </c>
      <c r="G455" t="s">
        <v>784</v>
      </c>
      <c r="I455" t="s">
        <v>130</v>
      </c>
      <c r="J455">
        <v>2026</v>
      </c>
      <c r="K455">
        <v>5</v>
      </c>
      <c r="L455" t="s">
        <v>95</v>
      </c>
      <c r="M455">
        <v>5485.5</v>
      </c>
      <c r="N455">
        <v>1</v>
      </c>
      <c r="O455">
        <v>5485.5</v>
      </c>
      <c r="P455" t="s">
        <v>2190</v>
      </c>
      <c r="Q455">
        <v>1</v>
      </c>
    </row>
    <row r="456" spans="1:17">
      <c r="A456" t="s">
        <v>879</v>
      </c>
      <c r="B456" t="s">
        <v>474</v>
      </c>
      <c r="C456" t="s">
        <v>133</v>
      </c>
      <c r="D456" t="s">
        <v>2189</v>
      </c>
      <c r="E456" t="s">
        <v>92</v>
      </c>
      <c r="F456">
        <v>40700</v>
      </c>
      <c r="G456" t="s">
        <v>784</v>
      </c>
      <c r="I456" t="s">
        <v>203</v>
      </c>
      <c r="J456">
        <v>2026</v>
      </c>
      <c r="K456">
        <v>5</v>
      </c>
      <c r="L456" t="s">
        <v>95</v>
      </c>
      <c r="M456">
        <v>1420.64</v>
      </c>
      <c r="N456">
        <v>1</v>
      </c>
      <c r="O456">
        <v>1420.64</v>
      </c>
      <c r="P456" t="s">
        <v>2190</v>
      </c>
      <c r="Q456">
        <v>1</v>
      </c>
    </row>
    <row r="457" spans="1:17">
      <c r="A457" t="s">
        <v>879</v>
      </c>
      <c r="B457" t="s">
        <v>474</v>
      </c>
      <c r="C457" t="s">
        <v>133</v>
      </c>
      <c r="D457" t="s">
        <v>2189</v>
      </c>
      <c r="E457" t="s">
        <v>92</v>
      </c>
      <c r="F457">
        <v>40700</v>
      </c>
      <c r="G457" t="s">
        <v>784</v>
      </c>
      <c r="I457" t="s">
        <v>638</v>
      </c>
      <c r="J457">
        <v>2026</v>
      </c>
      <c r="K457">
        <v>5</v>
      </c>
      <c r="L457" t="s">
        <v>95</v>
      </c>
      <c r="M457">
        <v>467.62</v>
      </c>
      <c r="N457">
        <v>1</v>
      </c>
      <c r="O457">
        <v>467.62</v>
      </c>
      <c r="P457" t="s">
        <v>2190</v>
      </c>
      <c r="Q457">
        <v>1</v>
      </c>
    </row>
    <row r="458" spans="1:17">
      <c r="A458" t="s">
        <v>879</v>
      </c>
      <c r="B458" t="s">
        <v>474</v>
      </c>
      <c r="C458" t="s">
        <v>133</v>
      </c>
      <c r="D458" t="s">
        <v>2189</v>
      </c>
      <c r="E458" t="s">
        <v>92</v>
      </c>
      <c r="F458">
        <v>40700</v>
      </c>
      <c r="G458" t="s">
        <v>784</v>
      </c>
      <c r="I458" t="s">
        <v>256</v>
      </c>
      <c r="J458">
        <v>2026</v>
      </c>
      <c r="K458">
        <v>5</v>
      </c>
      <c r="L458" t="s">
        <v>95</v>
      </c>
      <c r="M458">
        <v>1021.44</v>
      </c>
      <c r="N458">
        <v>1</v>
      </c>
      <c r="O458">
        <v>1021.44</v>
      </c>
      <c r="P458" t="s">
        <v>2190</v>
      </c>
      <c r="Q458">
        <v>1</v>
      </c>
    </row>
    <row r="459" spans="1:17">
      <c r="A459" t="s">
        <v>879</v>
      </c>
      <c r="B459" t="s">
        <v>474</v>
      </c>
      <c r="C459" t="s">
        <v>133</v>
      </c>
      <c r="D459" t="s">
        <v>2189</v>
      </c>
      <c r="E459" t="s">
        <v>92</v>
      </c>
      <c r="F459">
        <v>40700</v>
      </c>
      <c r="G459" t="s">
        <v>784</v>
      </c>
      <c r="I459" t="s">
        <v>2208</v>
      </c>
      <c r="J459">
        <v>2026</v>
      </c>
      <c r="K459">
        <v>5</v>
      </c>
      <c r="L459" t="s">
        <v>95</v>
      </c>
      <c r="M459">
        <v>423.6</v>
      </c>
      <c r="N459">
        <v>1</v>
      </c>
      <c r="O459">
        <v>423.6</v>
      </c>
      <c r="P459" t="s">
        <v>2190</v>
      </c>
      <c r="Q459">
        <v>1</v>
      </c>
    </row>
    <row r="460" spans="1:17">
      <c r="A460" t="s">
        <v>879</v>
      </c>
      <c r="B460" t="s">
        <v>474</v>
      </c>
      <c r="C460" t="s">
        <v>133</v>
      </c>
      <c r="D460" t="s">
        <v>2189</v>
      </c>
      <c r="E460" t="s">
        <v>92</v>
      </c>
      <c r="F460">
        <v>40700</v>
      </c>
      <c r="G460" t="s">
        <v>784</v>
      </c>
      <c r="I460" t="s">
        <v>204</v>
      </c>
      <c r="J460">
        <v>2026</v>
      </c>
      <c r="K460">
        <v>5</v>
      </c>
      <c r="L460" t="s">
        <v>95</v>
      </c>
      <c r="M460">
        <v>1073.52</v>
      </c>
      <c r="N460">
        <v>1</v>
      </c>
      <c r="O460">
        <v>1073.52</v>
      </c>
      <c r="P460" t="s">
        <v>2190</v>
      </c>
    </row>
    <row r="461" spans="1:17">
      <c r="A461" t="s">
        <v>879</v>
      </c>
      <c r="B461" t="s">
        <v>474</v>
      </c>
      <c r="C461" t="s">
        <v>133</v>
      </c>
      <c r="D461" t="s">
        <v>2189</v>
      </c>
      <c r="E461" t="s">
        <v>92</v>
      </c>
      <c r="F461">
        <v>40700</v>
      </c>
      <c r="G461" t="s">
        <v>784</v>
      </c>
      <c r="I461" t="s">
        <v>257</v>
      </c>
      <c r="J461">
        <v>2026</v>
      </c>
      <c r="K461">
        <v>5</v>
      </c>
      <c r="L461" t="s">
        <v>95</v>
      </c>
      <c r="M461">
        <v>1145.04</v>
      </c>
      <c r="N461">
        <v>1</v>
      </c>
      <c r="O461">
        <v>1145.04</v>
      </c>
      <c r="P461" t="s">
        <v>2190</v>
      </c>
    </row>
    <row r="462" spans="1:17">
      <c r="A462" t="s">
        <v>879</v>
      </c>
      <c r="B462" t="s">
        <v>474</v>
      </c>
      <c r="C462" t="s">
        <v>133</v>
      </c>
      <c r="D462" t="s">
        <v>2189</v>
      </c>
      <c r="E462" t="s">
        <v>92</v>
      </c>
      <c r="F462">
        <v>40700</v>
      </c>
      <c r="G462" t="s">
        <v>784</v>
      </c>
      <c r="I462" t="s">
        <v>260</v>
      </c>
      <c r="J462">
        <v>2026</v>
      </c>
      <c r="K462">
        <v>5</v>
      </c>
      <c r="L462" t="s">
        <v>95</v>
      </c>
      <c r="M462">
        <v>310.82</v>
      </c>
      <c r="N462">
        <v>1</v>
      </c>
      <c r="O462">
        <v>310.82</v>
      </c>
      <c r="P462" t="s">
        <v>2190</v>
      </c>
    </row>
    <row r="463" spans="1:17">
      <c r="A463" t="s">
        <v>879</v>
      </c>
      <c r="B463" t="s">
        <v>474</v>
      </c>
      <c r="C463" t="s">
        <v>133</v>
      </c>
      <c r="D463" t="s">
        <v>2189</v>
      </c>
      <c r="E463" t="s">
        <v>92</v>
      </c>
      <c r="F463">
        <v>40700</v>
      </c>
      <c r="G463" t="s">
        <v>784</v>
      </c>
      <c r="I463" t="s">
        <v>197</v>
      </c>
      <c r="J463">
        <v>2026</v>
      </c>
      <c r="K463">
        <v>5</v>
      </c>
      <c r="L463" t="s">
        <v>95</v>
      </c>
      <c r="M463">
        <v>1027.52</v>
      </c>
      <c r="N463">
        <v>1</v>
      </c>
      <c r="O463">
        <v>1027.52</v>
      </c>
      <c r="P463" t="s">
        <v>2190</v>
      </c>
    </row>
    <row r="464" spans="1:17">
      <c r="A464" t="s">
        <v>879</v>
      </c>
      <c r="B464" t="s">
        <v>474</v>
      </c>
      <c r="C464" t="s">
        <v>133</v>
      </c>
      <c r="D464" t="s">
        <v>2189</v>
      </c>
      <c r="E464" t="s">
        <v>92</v>
      </c>
      <c r="F464">
        <v>40700</v>
      </c>
      <c r="G464" t="s">
        <v>784</v>
      </c>
      <c r="I464" t="s">
        <v>215</v>
      </c>
      <c r="J464">
        <v>2026</v>
      </c>
      <c r="K464">
        <v>5</v>
      </c>
      <c r="L464" t="s">
        <v>95</v>
      </c>
      <c r="M464">
        <v>1027.52</v>
      </c>
      <c r="N464">
        <v>1</v>
      </c>
      <c r="O464">
        <v>1027.52</v>
      </c>
      <c r="P464" t="s">
        <v>2190</v>
      </c>
    </row>
    <row r="465" spans="1:17">
      <c r="A465" t="s">
        <v>879</v>
      </c>
      <c r="B465" t="s">
        <v>474</v>
      </c>
      <c r="C465" t="s">
        <v>133</v>
      </c>
      <c r="D465" t="s">
        <v>2189</v>
      </c>
      <c r="E465" t="s">
        <v>106</v>
      </c>
      <c r="F465">
        <v>40700</v>
      </c>
      <c r="G465" t="s">
        <v>784</v>
      </c>
      <c r="I465" t="s">
        <v>118</v>
      </c>
      <c r="J465">
        <v>2026</v>
      </c>
      <c r="K465">
        <v>5</v>
      </c>
      <c r="L465" t="s">
        <v>95</v>
      </c>
      <c r="M465">
        <v>330.27</v>
      </c>
      <c r="N465">
        <v>1</v>
      </c>
      <c r="O465">
        <v>330.27</v>
      </c>
      <c r="P465" t="s">
        <v>2190</v>
      </c>
    </row>
    <row r="466" spans="1:17">
      <c r="A466" t="s">
        <v>879</v>
      </c>
      <c r="B466" t="s">
        <v>474</v>
      </c>
      <c r="C466" t="s">
        <v>133</v>
      </c>
      <c r="D466" t="s">
        <v>2189</v>
      </c>
      <c r="E466" t="s">
        <v>106</v>
      </c>
      <c r="F466">
        <v>40700</v>
      </c>
      <c r="G466" t="s">
        <v>784</v>
      </c>
      <c r="I466" t="s">
        <v>163</v>
      </c>
      <c r="J466">
        <v>2026</v>
      </c>
      <c r="K466">
        <v>5</v>
      </c>
      <c r="L466" t="s">
        <v>95</v>
      </c>
      <c r="M466">
        <v>495.42</v>
      </c>
      <c r="N466">
        <v>1</v>
      </c>
      <c r="O466">
        <v>495.42</v>
      </c>
      <c r="P466" t="s">
        <v>2190</v>
      </c>
    </row>
    <row r="467" spans="1:17">
      <c r="A467" t="s">
        <v>879</v>
      </c>
      <c r="B467" t="s">
        <v>477</v>
      </c>
      <c r="C467" t="s">
        <v>133</v>
      </c>
      <c r="D467" t="s">
        <v>2189</v>
      </c>
      <c r="E467" t="s">
        <v>103</v>
      </c>
      <c r="F467">
        <v>40700</v>
      </c>
      <c r="G467" t="s">
        <v>784</v>
      </c>
      <c r="I467" t="s">
        <v>130</v>
      </c>
      <c r="J467">
        <v>2026</v>
      </c>
      <c r="K467">
        <v>5</v>
      </c>
      <c r="L467" t="s">
        <v>95</v>
      </c>
      <c r="M467">
        <v>1491.91</v>
      </c>
      <c r="N467">
        <v>1</v>
      </c>
      <c r="O467">
        <v>1491.91</v>
      </c>
      <c r="P467" t="s">
        <v>2190</v>
      </c>
      <c r="Q467">
        <v>1</v>
      </c>
    </row>
    <row r="468" spans="1:17">
      <c r="A468" t="s">
        <v>879</v>
      </c>
      <c r="B468" t="s">
        <v>477</v>
      </c>
      <c r="C468" t="s">
        <v>133</v>
      </c>
      <c r="D468" t="s">
        <v>2189</v>
      </c>
      <c r="E468" t="s">
        <v>92</v>
      </c>
      <c r="F468">
        <v>40700</v>
      </c>
      <c r="G468" t="s">
        <v>784</v>
      </c>
      <c r="I468" t="s">
        <v>203</v>
      </c>
      <c r="J468">
        <v>2026</v>
      </c>
      <c r="K468">
        <v>5</v>
      </c>
      <c r="L468" t="s">
        <v>95</v>
      </c>
      <c r="M468">
        <v>355.16</v>
      </c>
      <c r="N468">
        <v>1</v>
      </c>
      <c r="O468">
        <v>355.16</v>
      </c>
      <c r="P468" t="s">
        <v>2190</v>
      </c>
      <c r="Q468">
        <v>1</v>
      </c>
    </row>
    <row r="469" spans="1:17">
      <c r="A469" t="s">
        <v>879</v>
      </c>
      <c r="B469" t="s">
        <v>477</v>
      </c>
      <c r="C469" t="s">
        <v>133</v>
      </c>
      <c r="D469" t="s">
        <v>2189</v>
      </c>
      <c r="E469" t="s">
        <v>92</v>
      </c>
      <c r="F469">
        <v>40700</v>
      </c>
      <c r="G469" t="s">
        <v>784</v>
      </c>
      <c r="I469" t="s">
        <v>256</v>
      </c>
      <c r="J469">
        <v>2026</v>
      </c>
      <c r="K469">
        <v>5</v>
      </c>
      <c r="L469" t="s">
        <v>95</v>
      </c>
      <c r="M469">
        <v>510.72</v>
      </c>
      <c r="N469">
        <v>1</v>
      </c>
      <c r="O469">
        <v>510.72</v>
      </c>
      <c r="P469" t="s">
        <v>2190</v>
      </c>
      <c r="Q469">
        <v>1</v>
      </c>
    </row>
    <row r="470" spans="1:17">
      <c r="A470" t="s">
        <v>879</v>
      </c>
      <c r="B470" t="s">
        <v>477</v>
      </c>
      <c r="C470" t="s">
        <v>133</v>
      </c>
      <c r="D470" t="s">
        <v>2189</v>
      </c>
      <c r="E470" t="s">
        <v>92</v>
      </c>
      <c r="F470">
        <v>40700</v>
      </c>
      <c r="G470" t="s">
        <v>784</v>
      </c>
      <c r="I470" t="s">
        <v>204</v>
      </c>
      <c r="J470">
        <v>2026</v>
      </c>
      <c r="K470">
        <v>5</v>
      </c>
      <c r="L470" t="s">
        <v>95</v>
      </c>
      <c r="M470">
        <v>238.56</v>
      </c>
      <c r="N470">
        <v>1</v>
      </c>
      <c r="O470">
        <v>238.56</v>
      </c>
      <c r="P470" t="s">
        <v>2190</v>
      </c>
    </row>
    <row r="471" spans="1:17">
      <c r="A471" t="s">
        <v>879</v>
      </c>
      <c r="B471" t="s">
        <v>477</v>
      </c>
      <c r="C471" t="s">
        <v>133</v>
      </c>
      <c r="D471" t="s">
        <v>2189</v>
      </c>
      <c r="E471" t="s">
        <v>92</v>
      </c>
      <c r="F471">
        <v>40700</v>
      </c>
      <c r="G471" t="s">
        <v>784</v>
      </c>
      <c r="I471" t="s">
        <v>257</v>
      </c>
      <c r="J471">
        <v>2026</v>
      </c>
      <c r="K471">
        <v>5</v>
      </c>
      <c r="L471" t="s">
        <v>95</v>
      </c>
      <c r="M471">
        <v>429.39</v>
      </c>
      <c r="N471">
        <v>1</v>
      </c>
      <c r="O471">
        <v>429.39</v>
      </c>
      <c r="P471" t="s">
        <v>2190</v>
      </c>
    </row>
    <row r="472" spans="1:17">
      <c r="A472" t="s">
        <v>879</v>
      </c>
      <c r="B472" t="s">
        <v>477</v>
      </c>
      <c r="C472" t="s">
        <v>133</v>
      </c>
      <c r="D472" t="s">
        <v>2189</v>
      </c>
      <c r="E472" t="s">
        <v>92</v>
      </c>
      <c r="F472">
        <v>40700</v>
      </c>
      <c r="G472" t="s">
        <v>784</v>
      </c>
      <c r="I472" t="s">
        <v>260</v>
      </c>
      <c r="J472">
        <v>2026</v>
      </c>
      <c r="K472">
        <v>5</v>
      </c>
      <c r="L472" t="s">
        <v>95</v>
      </c>
      <c r="M472">
        <v>310.82</v>
      </c>
      <c r="N472">
        <v>1</v>
      </c>
      <c r="O472">
        <v>310.82</v>
      </c>
      <c r="P472" t="s">
        <v>2190</v>
      </c>
    </row>
    <row r="473" spans="1:17">
      <c r="A473" t="s">
        <v>879</v>
      </c>
      <c r="B473" t="s">
        <v>477</v>
      </c>
      <c r="C473" t="s">
        <v>133</v>
      </c>
      <c r="D473" t="s">
        <v>2189</v>
      </c>
      <c r="E473" t="s">
        <v>106</v>
      </c>
      <c r="F473">
        <v>40700</v>
      </c>
      <c r="G473" t="s">
        <v>784</v>
      </c>
      <c r="I473" t="s">
        <v>118</v>
      </c>
      <c r="J473">
        <v>2026</v>
      </c>
      <c r="K473">
        <v>5</v>
      </c>
      <c r="L473" t="s">
        <v>95</v>
      </c>
      <c r="M473">
        <v>440.36</v>
      </c>
      <c r="N473">
        <v>1</v>
      </c>
      <c r="O473">
        <v>440.36</v>
      </c>
      <c r="P473" t="s">
        <v>2190</v>
      </c>
    </row>
    <row r="474" spans="1:17">
      <c r="A474" t="s">
        <v>879</v>
      </c>
      <c r="B474" t="s">
        <v>477</v>
      </c>
      <c r="C474" t="s">
        <v>133</v>
      </c>
      <c r="D474" t="s">
        <v>2189</v>
      </c>
      <c r="E474" t="s">
        <v>106</v>
      </c>
      <c r="F474">
        <v>40700</v>
      </c>
      <c r="G474" t="s">
        <v>784</v>
      </c>
      <c r="I474" t="s">
        <v>163</v>
      </c>
      <c r="J474">
        <v>2026</v>
      </c>
      <c r="K474">
        <v>5</v>
      </c>
      <c r="L474" t="s">
        <v>95</v>
      </c>
      <c r="M474">
        <v>1321.12</v>
      </c>
      <c r="N474">
        <v>1</v>
      </c>
      <c r="O474">
        <v>1321.12</v>
      </c>
      <c r="P474" t="s">
        <v>2190</v>
      </c>
    </row>
    <row r="475" spans="1:17">
      <c r="A475" t="s">
        <v>879</v>
      </c>
      <c r="B475" t="s">
        <v>479</v>
      </c>
      <c r="C475" t="s">
        <v>133</v>
      </c>
      <c r="D475" t="s">
        <v>2189</v>
      </c>
      <c r="E475" t="s">
        <v>103</v>
      </c>
      <c r="F475">
        <v>40700</v>
      </c>
      <c r="G475" t="s">
        <v>784</v>
      </c>
      <c r="I475" t="s">
        <v>130</v>
      </c>
      <c r="J475">
        <v>2026</v>
      </c>
      <c r="K475">
        <v>5</v>
      </c>
      <c r="L475" t="s">
        <v>95</v>
      </c>
      <c r="M475">
        <v>984.06</v>
      </c>
      <c r="N475">
        <v>1</v>
      </c>
      <c r="O475">
        <v>984.06</v>
      </c>
      <c r="P475" t="s">
        <v>2190</v>
      </c>
      <c r="Q475">
        <v>1</v>
      </c>
    </row>
    <row r="476" spans="1:17">
      <c r="A476" t="s">
        <v>879</v>
      </c>
      <c r="B476" t="s">
        <v>479</v>
      </c>
      <c r="C476" t="s">
        <v>133</v>
      </c>
      <c r="D476" t="s">
        <v>2189</v>
      </c>
      <c r="E476" t="s">
        <v>92</v>
      </c>
      <c r="F476">
        <v>40700</v>
      </c>
      <c r="G476" t="s">
        <v>784</v>
      </c>
      <c r="I476" t="s">
        <v>256</v>
      </c>
      <c r="J476">
        <v>2026</v>
      </c>
      <c r="K476">
        <v>5</v>
      </c>
      <c r="L476" t="s">
        <v>95</v>
      </c>
      <c r="M476">
        <v>680.96</v>
      </c>
      <c r="N476">
        <v>1</v>
      </c>
      <c r="O476">
        <v>680.96</v>
      </c>
      <c r="P476" t="s">
        <v>2190</v>
      </c>
      <c r="Q476">
        <v>1</v>
      </c>
    </row>
    <row r="477" spans="1:17">
      <c r="A477" t="s">
        <v>879</v>
      </c>
      <c r="B477" t="s">
        <v>479</v>
      </c>
      <c r="C477" t="s">
        <v>133</v>
      </c>
      <c r="D477" t="s">
        <v>2189</v>
      </c>
      <c r="E477" t="s">
        <v>92</v>
      </c>
      <c r="F477">
        <v>40700</v>
      </c>
      <c r="G477" t="s">
        <v>784</v>
      </c>
      <c r="I477" t="s">
        <v>257</v>
      </c>
      <c r="J477">
        <v>2026</v>
      </c>
      <c r="K477">
        <v>5</v>
      </c>
      <c r="L477" t="s">
        <v>95</v>
      </c>
      <c r="M477">
        <v>572.52</v>
      </c>
      <c r="N477">
        <v>1</v>
      </c>
      <c r="O477">
        <v>572.52</v>
      </c>
      <c r="P477" t="s">
        <v>2190</v>
      </c>
    </row>
    <row r="478" spans="1:17">
      <c r="A478" t="s">
        <v>879</v>
      </c>
      <c r="B478" t="s">
        <v>479</v>
      </c>
      <c r="C478" t="s">
        <v>133</v>
      </c>
      <c r="D478" t="s">
        <v>2189</v>
      </c>
      <c r="E478" t="s">
        <v>92</v>
      </c>
      <c r="F478">
        <v>40700</v>
      </c>
      <c r="G478" t="s">
        <v>784</v>
      </c>
      <c r="I478" t="s">
        <v>260</v>
      </c>
      <c r="J478">
        <v>2026</v>
      </c>
      <c r="K478">
        <v>5</v>
      </c>
      <c r="L478" t="s">
        <v>95</v>
      </c>
      <c r="M478">
        <v>310.82</v>
      </c>
      <c r="N478">
        <v>1</v>
      </c>
      <c r="O478">
        <v>310.82</v>
      </c>
      <c r="P478" t="s">
        <v>2190</v>
      </c>
    </row>
    <row r="479" spans="1:17">
      <c r="A479" t="s">
        <v>879</v>
      </c>
      <c r="B479" t="s">
        <v>479</v>
      </c>
      <c r="C479" t="s">
        <v>133</v>
      </c>
      <c r="D479" t="s">
        <v>2189</v>
      </c>
      <c r="E479" t="s">
        <v>92</v>
      </c>
      <c r="F479">
        <v>40700</v>
      </c>
      <c r="G479" t="s">
        <v>784</v>
      </c>
      <c r="I479" t="s">
        <v>215</v>
      </c>
      <c r="J479">
        <v>2026</v>
      </c>
      <c r="K479">
        <v>5</v>
      </c>
      <c r="L479" t="s">
        <v>95</v>
      </c>
      <c r="M479">
        <v>513.76</v>
      </c>
      <c r="N479">
        <v>1</v>
      </c>
      <c r="O479">
        <v>513.76</v>
      </c>
      <c r="P479" t="s">
        <v>2190</v>
      </c>
    </row>
    <row r="480" spans="1:17">
      <c r="A480" t="s">
        <v>879</v>
      </c>
      <c r="B480" t="s">
        <v>479</v>
      </c>
      <c r="C480" t="s">
        <v>133</v>
      </c>
      <c r="D480" t="s">
        <v>2189</v>
      </c>
      <c r="E480" t="s">
        <v>106</v>
      </c>
      <c r="F480">
        <v>40700</v>
      </c>
      <c r="G480" t="s">
        <v>784</v>
      </c>
      <c r="I480" t="s">
        <v>163</v>
      </c>
      <c r="J480">
        <v>2026</v>
      </c>
      <c r="K480">
        <v>5</v>
      </c>
      <c r="L480" t="s">
        <v>95</v>
      </c>
      <c r="M480">
        <v>330.28</v>
      </c>
      <c r="N480">
        <v>1</v>
      </c>
      <c r="O480">
        <v>330.28</v>
      </c>
      <c r="P480" t="s">
        <v>2190</v>
      </c>
    </row>
    <row r="481" spans="1:17">
      <c r="A481" t="s">
        <v>2305</v>
      </c>
      <c r="B481" t="s">
        <v>480</v>
      </c>
      <c r="C481" t="s">
        <v>108</v>
      </c>
      <c r="D481" t="s">
        <v>2189</v>
      </c>
      <c r="E481" t="s">
        <v>103</v>
      </c>
      <c r="F481">
        <v>40700</v>
      </c>
      <c r="G481" t="s">
        <v>784</v>
      </c>
      <c r="I481" t="s">
        <v>130</v>
      </c>
      <c r="J481">
        <v>2026</v>
      </c>
      <c r="K481">
        <v>5</v>
      </c>
      <c r="L481" t="s">
        <v>95</v>
      </c>
      <c r="M481">
        <v>844.86</v>
      </c>
      <c r="N481">
        <v>1</v>
      </c>
      <c r="O481">
        <v>844.86</v>
      </c>
      <c r="P481" t="s">
        <v>2190</v>
      </c>
      <c r="Q481">
        <v>1</v>
      </c>
    </row>
    <row r="482" spans="1:17">
      <c r="A482" t="s">
        <v>2305</v>
      </c>
      <c r="B482" t="s">
        <v>480</v>
      </c>
      <c r="C482" t="s">
        <v>108</v>
      </c>
      <c r="D482" t="s">
        <v>2189</v>
      </c>
      <c r="E482" t="s">
        <v>92</v>
      </c>
      <c r="F482">
        <v>40700</v>
      </c>
      <c r="G482" t="s">
        <v>784</v>
      </c>
      <c r="I482" t="s">
        <v>196</v>
      </c>
      <c r="J482">
        <v>2026</v>
      </c>
      <c r="K482">
        <v>5</v>
      </c>
      <c r="L482" t="s">
        <v>95</v>
      </c>
      <c r="M482">
        <v>236.53279999999998</v>
      </c>
      <c r="N482">
        <v>1</v>
      </c>
      <c r="O482">
        <v>236.53279999999998</v>
      </c>
      <c r="P482" t="s">
        <v>2190</v>
      </c>
    </row>
    <row r="483" spans="1:17">
      <c r="A483" t="s">
        <v>2305</v>
      </c>
      <c r="B483" t="s">
        <v>480</v>
      </c>
      <c r="C483" t="s">
        <v>108</v>
      </c>
      <c r="D483" t="s">
        <v>2189</v>
      </c>
      <c r="E483" t="s">
        <v>92</v>
      </c>
      <c r="F483">
        <v>40700</v>
      </c>
      <c r="G483" t="s">
        <v>784</v>
      </c>
      <c r="I483" t="s">
        <v>260</v>
      </c>
      <c r="J483">
        <v>2026</v>
      </c>
      <c r="K483">
        <v>5</v>
      </c>
      <c r="L483" t="s">
        <v>95</v>
      </c>
      <c r="M483">
        <v>500.35124999999999</v>
      </c>
      <c r="N483">
        <v>1</v>
      </c>
      <c r="O483">
        <v>500.35124999999999</v>
      </c>
      <c r="P483" t="s">
        <v>2190</v>
      </c>
    </row>
    <row r="484" spans="1:17">
      <c r="A484" t="s">
        <v>2305</v>
      </c>
      <c r="B484" t="s">
        <v>480</v>
      </c>
      <c r="C484" t="s">
        <v>108</v>
      </c>
      <c r="D484" t="s">
        <v>2189</v>
      </c>
      <c r="E484" t="s">
        <v>106</v>
      </c>
      <c r="F484">
        <v>40700</v>
      </c>
      <c r="G484" t="s">
        <v>784</v>
      </c>
      <c r="I484" t="s">
        <v>146</v>
      </c>
      <c r="J484">
        <v>2026</v>
      </c>
      <c r="K484">
        <v>5</v>
      </c>
      <c r="L484" t="s">
        <v>95</v>
      </c>
      <c r="M484">
        <v>682.27845000000002</v>
      </c>
      <c r="N484">
        <v>1</v>
      </c>
      <c r="O484">
        <v>682.27845000000002</v>
      </c>
      <c r="P484" t="s">
        <v>2190</v>
      </c>
    </row>
    <row r="485" spans="1:17">
      <c r="A485" t="s">
        <v>879</v>
      </c>
      <c r="B485" t="s">
        <v>1884</v>
      </c>
      <c r="C485" t="s">
        <v>133</v>
      </c>
      <c r="D485" t="s">
        <v>2189</v>
      </c>
      <c r="E485" t="s">
        <v>92</v>
      </c>
      <c r="F485">
        <v>40700</v>
      </c>
      <c r="G485" t="s">
        <v>784</v>
      </c>
      <c r="I485" t="s">
        <v>260</v>
      </c>
      <c r="J485">
        <v>2026</v>
      </c>
      <c r="K485">
        <v>5</v>
      </c>
      <c r="L485" t="s">
        <v>95</v>
      </c>
      <c r="M485">
        <v>310.82</v>
      </c>
      <c r="N485">
        <v>1</v>
      </c>
      <c r="O485">
        <v>310.82</v>
      </c>
      <c r="P485" t="s">
        <v>2190</v>
      </c>
    </row>
    <row r="486" spans="1:17">
      <c r="A486" t="s">
        <v>879</v>
      </c>
      <c r="B486" t="s">
        <v>1884</v>
      </c>
      <c r="C486" t="s">
        <v>133</v>
      </c>
      <c r="D486" t="s">
        <v>2189</v>
      </c>
      <c r="E486" t="s">
        <v>106</v>
      </c>
      <c r="F486">
        <v>40700</v>
      </c>
      <c r="G486" t="s">
        <v>784</v>
      </c>
      <c r="I486" t="s">
        <v>118</v>
      </c>
      <c r="J486">
        <v>2026</v>
      </c>
      <c r="K486">
        <v>5</v>
      </c>
      <c r="L486" t="s">
        <v>95</v>
      </c>
      <c r="M486">
        <v>110.09</v>
      </c>
      <c r="N486">
        <v>1</v>
      </c>
      <c r="O486">
        <v>110.09</v>
      </c>
      <c r="P486" t="s">
        <v>2190</v>
      </c>
    </row>
    <row r="487" spans="1:17">
      <c r="A487" t="s">
        <v>879</v>
      </c>
      <c r="B487" t="s">
        <v>2209</v>
      </c>
      <c r="C487" t="s">
        <v>133</v>
      </c>
      <c r="D487" t="s">
        <v>2189</v>
      </c>
      <c r="E487" t="s">
        <v>92</v>
      </c>
      <c r="F487">
        <v>40700</v>
      </c>
      <c r="G487" t="s">
        <v>784</v>
      </c>
      <c r="I487" t="s">
        <v>260</v>
      </c>
      <c r="J487">
        <v>2026</v>
      </c>
      <c r="K487">
        <v>5</v>
      </c>
      <c r="L487" t="s">
        <v>95</v>
      </c>
      <c r="M487">
        <v>310.82</v>
      </c>
      <c r="N487">
        <v>1</v>
      </c>
      <c r="O487">
        <v>310.82</v>
      </c>
      <c r="P487" t="s">
        <v>2190</v>
      </c>
    </row>
    <row r="488" spans="1:17">
      <c r="A488" t="s">
        <v>879</v>
      </c>
      <c r="B488" t="s">
        <v>2209</v>
      </c>
      <c r="C488" t="s">
        <v>133</v>
      </c>
      <c r="D488" t="s">
        <v>2189</v>
      </c>
      <c r="E488" t="s">
        <v>106</v>
      </c>
      <c r="F488">
        <v>40700</v>
      </c>
      <c r="G488" t="s">
        <v>784</v>
      </c>
      <c r="I488" t="s">
        <v>163</v>
      </c>
      <c r="J488">
        <v>2026</v>
      </c>
      <c r="K488">
        <v>5</v>
      </c>
      <c r="L488" t="s">
        <v>95</v>
      </c>
      <c r="M488">
        <v>1486.26</v>
      </c>
      <c r="N488">
        <v>1</v>
      </c>
      <c r="O488">
        <v>1486.26</v>
      </c>
      <c r="P488" t="s">
        <v>2190</v>
      </c>
    </row>
    <row r="489" spans="1:17">
      <c r="A489" t="s">
        <v>879</v>
      </c>
      <c r="B489" t="s">
        <v>482</v>
      </c>
      <c r="C489" t="s">
        <v>133</v>
      </c>
      <c r="D489" t="s">
        <v>2189</v>
      </c>
      <c r="E489" t="s">
        <v>92</v>
      </c>
      <c r="F489">
        <v>40700</v>
      </c>
      <c r="G489" t="s">
        <v>784</v>
      </c>
      <c r="I489" t="s">
        <v>260</v>
      </c>
      <c r="J489">
        <v>2026</v>
      </c>
      <c r="K489">
        <v>5</v>
      </c>
      <c r="L489" t="s">
        <v>95</v>
      </c>
      <c r="M489">
        <v>310.82</v>
      </c>
      <c r="N489">
        <v>1</v>
      </c>
      <c r="O489">
        <v>310.82</v>
      </c>
      <c r="P489" t="s">
        <v>2190</v>
      </c>
    </row>
    <row r="490" spans="1:17">
      <c r="A490" t="s">
        <v>879</v>
      </c>
      <c r="B490" t="s">
        <v>482</v>
      </c>
      <c r="C490" t="s">
        <v>133</v>
      </c>
      <c r="D490" t="s">
        <v>2189</v>
      </c>
      <c r="E490" t="s">
        <v>92</v>
      </c>
      <c r="F490">
        <v>40700</v>
      </c>
      <c r="G490" t="s">
        <v>784</v>
      </c>
      <c r="I490" t="s">
        <v>197</v>
      </c>
      <c r="J490">
        <v>2026</v>
      </c>
      <c r="K490">
        <v>5</v>
      </c>
      <c r="L490" t="s">
        <v>95</v>
      </c>
      <c r="M490">
        <v>1027.52</v>
      </c>
      <c r="N490">
        <v>1</v>
      </c>
      <c r="O490">
        <v>1027.52</v>
      </c>
      <c r="P490" t="s">
        <v>2190</v>
      </c>
    </row>
    <row r="491" spans="1:17">
      <c r="A491" t="s">
        <v>879</v>
      </c>
      <c r="B491" t="s">
        <v>482</v>
      </c>
      <c r="C491" t="s">
        <v>133</v>
      </c>
      <c r="D491" t="s">
        <v>2189</v>
      </c>
      <c r="E491" t="s">
        <v>106</v>
      </c>
      <c r="F491">
        <v>40700</v>
      </c>
      <c r="G491" t="s">
        <v>784</v>
      </c>
      <c r="I491" t="s">
        <v>118</v>
      </c>
      <c r="J491">
        <v>2026</v>
      </c>
      <c r="K491">
        <v>5</v>
      </c>
      <c r="L491" t="s">
        <v>95</v>
      </c>
      <c r="M491">
        <v>110.09</v>
      </c>
      <c r="N491">
        <v>1</v>
      </c>
      <c r="O491">
        <v>110.09</v>
      </c>
      <c r="P491" t="s">
        <v>2190</v>
      </c>
    </row>
    <row r="492" spans="1:17">
      <c r="A492" t="s">
        <v>2565</v>
      </c>
      <c r="B492" t="s">
        <v>2210</v>
      </c>
      <c r="C492" t="s">
        <v>2073</v>
      </c>
      <c r="D492" t="s">
        <v>2189</v>
      </c>
      <c r="E492" t="s">
        <v>92</v>
      </c>
      <c r="F492">
        <v>40700</v>
      </c>
      <c r="G492" t="s">
        <v>784</v>
      </c>
      <c r="I492" t="s">
        <v>260</v>
      </c>
      <c r="J492">
        <v>2026</v>
      </c>
      <c r="K492">
        <v>5</v>
      </c>
      <c r="L492" t="s">
        <v>95</v>
      </c>
      <c r="M492">
        <v>1208.2514377999998</v>
      </c>
      <c r="N492">
        <v>1</v>
      </c>
      <c r="O492">
        <v>1208.2514377999998</v>
      </c>
      <c r="P492" t="s">
        <v>2190</v>
      </c>
    </row>
    <row r="493" spans="1:17">
      <c r="A493" t="s">
        <v>2565</v>
      </c>
      <c r="B493" t="s">
        <v>2210</v>
      </c>
      <c r="C493" t="s">
        <v>2073</v>
      </c>
      <c r="D493" t="s">
        <v>2189</v>
      </c>
      <c r="E493" t="s">
        <v>106</v>
      </c>
      <c r="F493">
        <v>40700</v>
      </c>
      <c r="G493" t="s">
        <v>784</v>
      </c>
      <c r="I493" t="s">
        <v>146</v>
      </c>
      <c r="J493">
        <v>2026</v>
      </c>
      <c r="K493">
        <v>5</v>
      </c>
      <c r="L493" t="s">
        <v>95</v>
      </c>
      <c r="M493">
        <v>148.97354999999999</v>
      </c>
      <c r="N493">
        <v>1</v>
      </c>
      <c r="O493">
        <v>148.97354999999999</v>
      </c>
      <c r="P493" t="s">
        <v>2190</v>
      </c>
    </row>
    <row r="494" spans="1:17">
      <c r="A494" t="s">
        <v>879</v>
      </c>
      <c r="B494" t="s">
        <v>1893</v>
      </c>
      <c r="C494" t="s">
        <v>133</v>
      </c>
      <c r="D494" t="s">
        <v>2189</v>
      </c>
      <c r="E494" t="s">
        <v>92</v>
      </c>
      <c r="F494">
        <v>40700</v>
      </c>
      <c r="G494" t="s">
        <v>784</v>
      </c>
      <c r="I494" t="s">
        <v>260</v>
      </c>
      <c r="J494">
        <v>2026</v>
      </c>
      <c r="K494">
        <v>5</v>
      </c>
      <c r="L494" t="s">
        <v>95</v>
      </c>
      <c r="M494">
        <v>310.82</v>
      </c>
      <c r="N494">
        <v>1</v>
      </c>
      <c r="O494">
        <v>310.82</v>
      </c>
      <c r="P494" t="s">
        <v>2190</v>
      </c>
    </row>
    <row r="495" spans="1:17">
      <c r="A495" t="s">
        <v>879</v>
      </c>
      <c r="B495" t="s">
        <v>1893</v>
      </c>
      <c r="C495" t="s">
        <v>133</v>
      </c>
      <c r="D495" t="s">
        <v>2189</v>
      </c>
      <c r="E495" t="s">
        <v>106</v>
      </c>
      <c r="F495">
        <v>40700</v>
      </c>
      <c r="G495" t="s">
        <v>784</v>
      </c>
      <c r="I495" t="s">
        <v>163</v>
      </c>
      <c r="J495">
        <v>2026</v>
      </c>
      <c r="K495">
        <v>5</v>
      </c>
      <c r="L495" t="s">
        <v>95</v>
      </c>
      <c r="M495">
        <v>495.42</v>
      </c>
      <c r="N495">
        <v>1</v>
      </c>
      <c r="O495">
        <v>495.42</v>
      </c>
      <c r="P495" t="s">
        <v>2190</v>
      </c>
    </row>
    <row r="496" spans="1:17">
      <c r="A496" t="s">
        <v>879</v>
      </c>
      <c r="B496" t="s">
        <v>493</v>
      </c>
      <c r="C496" t="s">
        <v>133</v>
      </c>
      <c r="D496" t="s">
        <v>2189</v>
      </c>
      <c r="E496" t="s">
        <v>103</v>
      </c>
      <c r="F496">
        <v>40700</v>
      </c>
      <c r="G496" t="s">
        <v>784</v>
      </c>
      <c r="I496" t="s">
        <v>130</v>
      </c>
      <c r="J496">
        <v>2026</v>
      </c>
      <c r="K496">
        <v>5</v>
      </c>
      <c r="L496" t="s">
        <v>95</v>
      </c>
      <c r="M496">
        <v>1326.56</v>
      </c>
      <c r="N496">
        <v>1</v>
      </c>
      <c r="O496">
        <v>1326.56</v>
      </c>
      <c r="P496" t="s">
        <v>2190</v>
      </c>
      <c r="Q496">
        <v>1</v>
      </c>
    </row>
    <row r="497" spans="1:17">
      <c r="A497" t="s">
        <v>879</v>
      </c>
      <c r="B497" t="s">
        <v>493</v>
      </c>
      <c r="C497" t="s">
        <v>133</v>
      </c>
      <c r="D497" t="s">
        <v>2189</v>
      </c>
      <c r="E497" t="s">
        <v>92</v>
      </c>
      <c r="F497">
        <v>40700</v>
      </c>
      <c r="G497" t="s">
        <v>784</v>
      </c>
      <c r="I497" t="s">
        <v>203</v>
      </c>
      <c r="J497">
        <v>2026</v>
      </c>
      <c r="K497">
        <v>5</v>
      </c>
      <c r="L497" t="s">
        <v>95</v>
      </c>
      <c r="M497">
        <v>355.16</v>
      </c>
      <c r="N497">
        <v>1</v>
      </c>
      <c r="O497">
        <v>355.16</v>
      </c>
      <c r="P497" t="s">
        <v>2190</v>
      </c>
      <c r="Q497">
        <v>1</v>
      </c>
    </row>
    <row r="498" spans="1:17">
      <c r="A498" t="s">
        <v>879</v>
      </c>
      <c r="B498" t="s">
        <v>493</v>
      </c>
      <c r="C498" t="s">
        <v>133</v>
      </c>
      <c r="D498" t="s">
        <v>2189</v>
      </c>
      <c r="E498" t="s">
        <v>92</v>
      </c>
      <c r="F498">
        <v>40700</v>
      </c>
      <c r="G498" t="s">
        <v>784</v>
      </c>
      <c r="I498" t="s">
        <v>638</v>
      </c>
      <c r="J498">
        <v>2026</v>
      </c>
      <c r="K498">
        <v>5</v>
      </c>
      <c r="L498" t="s">
        <v>95</v>
      </c>
      <c r="M498">
        <v>233.81</v>
      </c>
      <c r="N498">
        <v>1</v>
      </c>
      <c r="O498">
        <v>233.81</v>
      </c>
      <c r="P498" t="s">
        <v>2190</v>
      </c>
      <c r="Q498">
        <v>1</v>
      </c>
    </row>
    <row r="499" spans="1:17">
      <c r="A499" t="s">
        <v>879</v>
      </c>
      <c r="B499" t="s">
        <v>493</v>
      </c>
      <c r="C499" t="s">
        <v>133</v>
      </c>
      <c r="D499" t="s">
        <v>2189</v>
      </c>
      <c r="E499" t="s">
        <v>92</v>
      </c>
      <c r="F499">
        <v>40700</v>
      </c>
      <c r="G499" t="s">
        <v>784</v>
      </c>
      <c r="I499" t="s">
        <v>256</v>
      </c>
      <c r="J499">
        <v>2026</v>
      </c>
      <c r="K499">
        <v>5</v>
      </c>
      <c r="L499" t="s">
        <v>95</v>
      </c>
      <c r="M499">
        <v>340.48</v>
      </c>
      <c r="N499">
        <v>1</v>
      </c>
      <c r="O499">
        <v>340.48</v>
      </c>
      <c r="P499" t="s">
        <v>2190</v>
      </c>
      <c r="Q499">
        <v>1</v>
      </c>
    </row>
    <row r="500" spans="1:17">
      <c r="A500" t="s">
        <v>879</v>
      </c>
      <c r="B500" t="s">
        <v>493</v>
      </c>
      <c r="C500" t="s">
        <v>133</v>
      </c>
      <c r="D500" t="s">
        <v>2189</v>
      </c>
      <c r="E500" t="s">
        <v>92</v>
      </c>
      <c r="F500">
        <v>40700</v>
      </c>
      <c r="G500" t="s">
        <v>784</v>
      </c>
      <c r="I500" t="s">
        <v>204</v>
      </c>
      <c r="J500">
        <v>2026</v>
      </c>
      <c r="K500">
        <v>5</v>
      </c>
      <c r="L500" t="s">
        <v>95</v>
      </c>
      <c r="M500">
        <v>357.84</v>
      </c>
      <c r="N500">
        <v>1</v>
      </c>
      <c r="O500">
        <v>357.84</v>
      </c>
      <c r="P500" t="s">
        <v>2190</v>
      </c>
    </row>
    <row r="501" spans="1:17">
      <c r="A501" t="s">
        <v>879</v>
      </c>
      <c r="B501" t="s">
        <v>493</v>
      </c>
      <c r="C501" t="s">
        <v>133</v>
      </c>
      <c r="D501" t="s">
        <v>2189</v>
      </c>
      <c r="E501" t="s">
        <v>92</v>
      </c>
      <c r="F501">
        <v>40700</v>
      </c>
      <c r="G501" t="s">
        <v>784</v>
      </c>
      <c r="I501" t="s">
        <v>257</v>
      </c>
      <c r="J501">
        <v>2026</v>
      </c>
      <c r="K501">
        <v>5</v>
      </c>
      <c r="L501" t="s">
        <v>95</v>
      </c>
      <c r="M501">
        <v>286.26</v>
      </c>
      <c r="N501">
        <v>1</v>
      </c>
      <c r="O501">
        <v>286.26</v>
      </c>
      <c r="P501" t="s">
        <v>2190</v>
      </c>
    </row>
    <row r="502" spans="1:17">
      <c r="A502" t="s">
        <v>879</v>
      </c>
      <c r="B502" t="s">
        <v>493</v>
      </c>
      <c r="C502" t="s">
        <v>133</v>
      </c>
      <c r="D502" t="s">
        <v>2189</v>
      </c>
      <c r="E502" t="s">
        <v>92</v>
      </c>
      <c r="F502">
        <v>40700</v>
      </c>
      <c r="G502" t="s">
        <v>784</v>
      </c>
      <c r="I502" t="s">
        <v>260</v>
      </c>
      <c r="J502">
        <v>2026</v>
      </c>
      <c r="K502">
        <v>5</v>
      </c>
      <c r="L502" t="s">
        <v>95</v>
      </c>
      <c r="M502">
        <v>310.82</v>
      </c>
      <c r="N502">
        <v>1</v>
      </c>
      <c r="O502">
        <v>310.82</v>
      </c>
      <c r="P502" t="s">
        <v>2190</v>
      </c>
    </row>
    <row r="503" spans="1:17">
      <c r="A503" t="s">
        <v>879</v>
      </c>
      <c r="B503" t="s">
        <v>493</v>
      </c>
      <c r="C503" t="s">
        <v>133</v>
      </c>
      <c r="D503" t="s">
        <v>2189</v>
      </c>
      <c r="E503" t="s">
        <v>92</v>
      </c>
      <c r="F503">
        <v>40700</v>
      </c>
      <c r="G503" t="s">
        <v>784</v>
      </c>
      <c r="I503" t="s">
        <v>197</v>
      </c>
      <c r="J503">
        <v>2026</v>
      </c>
      <c r="K503">
        <v>5</v>
      </c>
      <c r="L503" t="s">
        <v>95</v>
      </c>
      <c r="M503">
        <v>513.76</v>
      </c>
      <c r="N503">
        <v>1</v>
      </c>
      <c r="O503">
        <v>513.76</v>
      </c>
      <c r="P503" t="s">
        <v>2190</v>
      </c>
    </row>
    <row r="504" spans="1:17">
      <c r="A504" t="s">
        <v>879</v>
      </c>
      <c r="B504" t="s">
        <v>493</v>
      </c>
      <c r="C504" t="s">
        <v>133</v>
      </c>
      <c r="D504" t="s">
        <v>2189</v>
      </c>
      <c r="E504" t="s">
        <v>106</v>
      </c>
      <c r="F504">
        <v>40700</v>
      </c>
      <c r="G504" t="s">
        <v>784</v>
      </c>
      <c r="I504" t="s">
        <v>118</v>
      </c>
      <c r="J504">
        <v>2026</v>
      </c>
      <c r="K504">
        <v>5</v>
      </c>
      <c r="L504" t="s">
        <v>95</v>
      </c>
      <c r="M504">
        <v>330.27</v>
      </c>
      <c r="N504">
        <v>1</v>
      </c>
      <c r="O504">
        <v>330.27</v>
      </c>
      <c r="P504" t="s">
        <v>2190</v>
      </c>
    </row>
    <row r="505" spans="1:17">
      <c r="A505" t="s">
        <v>879</v>
      </c>
      <c r="B505" t="s">
        <v>493</v>
      </c>
      <c r="C505" t="s">
        <v>133</v>
      </c>
      <c r="D505" t="s">
        <v>2189</v>
      </c>
      <c r="E505" t="s">
        <v>106</v>
      </c>
      <c r="F505">
        <v>40700</v>
      </c>
      <c r="G505" t="s">
        <v>784</v>
      </c>
      <c r="I505" t="s">
        <v>163</v>
      </c>
      <c r="J505">
        <v>2026</v>
      </c>
      <c r="K505">
        <v>5</v>
      </c>
      <c r="L505" t="s">
        <v>95</v>
      </c>
      <c r="M505">
        <v>330.28</v>
      </c>
      <c r="N505">
        <v>1</v>
      </c>
      <c r="O505">
        <v>330.28</v>
      </c>
      <c r="P505" t="s">
        <v>2190</v>
      </c>
    </row>
    <row r="506" spans="1:17">
      <c r="A506" t="s">
        <v>879</v>
      </c>
      <c r="B506" t="s">
        <v>1896</v>
      </c>
      <c r="C506" t="s">
        <v>133</v>
      </c>
      <c r="D506" t="s">
        <v>2189</v>
      </c>
      <c r="E506" t="s">
        <v>92</v>
      </c>
      <c r="F506">
        <v>40700</v>
      </c>
      <c r="G506" t="s">
        <v>784</v>
      </c>
      <c r="I506" t="s">
        <v>260</v>
      </c>
      <c r="J506">
        <v>2026</v>
      </c>
      <c r="K506">
        <v>5</v>
      </c>
      <c r="L506" t="s">
        <v>95</v>
      </c>
      <c r="M506">
        <v>310.82</v>
      </c>
      <c r="N506">
        <v>1</v>
      </c>
      <c r="O506">
        <v>310.82</v>
      </c>
      <c r="P506" t="s">
        <v>2190</v>
      </c>
    </row>
    <row r="507" spans="1:17">
      <c r="A507" t="s">
        <v>879</v>
      </c>
      <c r="B507" t="s">
        <v>1896</v>
      </c>
      <c r="C507" t="s">
        <v>133</v>
      </c>
      <c r="D507" t="s">
        <v>2189</v>
      </c>
      <c r="E507" t="s">
        <v>106</v>
      </c>
      <c r="F507">
        <v>40700</v>
      </c>
      <c r="G507" t="s">
        <v>784</v>
      </c>
      <c r="I507" t="s">
        <v>163</v>
      </c>
      <c r="J507">
        <v>2026</v>
      </c>
      <c r="K507">
        <v>5</v>
      </c>
      <c r="L507" t="s">
        <v>95</v>
      </c>
      <c r="M507">
        <v>495.42</v>
      </c>
      <c r="N507">
        <v>1</v>
      </c>
      <c r="O507">
        <v>495.42</v>
      </c>
      <c r="P507" t="s">
        <v>2190</v>
      </c>
    </row>
    <row r="508" spans="1:17">
      <c r="A508" t="s">
        <v>879</v>
      </c>
      <c r="B508" t="s">
        <v>494</v>
      </c>
      <c r="C508" t="s">
        <v>133</v>
      </c>
      <c r="D508" t="s">
        <v>2189</v>
      </c>
      <c r="E508" t="s">
        <v>103</v>
      </c>
      <c r="F508">
        <v>40700</v>
      </c>
      <c r="G508" t="s">
        <v>784</v>
      </c>
      <c r="I508" t="s">
        <v>130</v>
      </c>
      <c r="J508">
        <v>2026</v>
      </c>
      <c r="K508">
        <v>5</v>
      </c>
      <c r="L508" t="s">
        <v>95</v>
      </c>
      <c r="M508">
        <v>509.1</v>
      </c>
      <c r="N508">
        <v>1</v>
      </c>
      <c r="O508">
        <v>509.1</v>
      </c>
      <c r="P508" t="s">
        <v>2190</v>
      </c>
      <c r="Q508">
        <v>1</v>
      </c>
    </row>
    <row r="509" spans="1:17">
      <c r="A509" t="s">
        <v>879</v>
      </c>
      <c r="B509" t="s">
        <v>494</v>
      </c>
      <c r="C509" t="s">
        <v>133</v>
      </c>
      <c r="D509" t="s">
        <v>2189</v>
      </c>
      <c r="E509" t="s">
        <v>92</v>
      </c>
      <c r="F509">
        <v>40700</v>
      </c>
      <c r="G509" t="s">
        <v>784</v>
      </c>
      <c r="I509" t="s">
        <v>256</v>
      </c>
      <c r="J509">
        <v>2026</v>
      </c>
      <c r="K509">
        <v>5</v>
      </c>
      <c r="L509" t="s">
        <v>95</v>
      </c>
      <c r="M509">
        <v>170.24</v>
      </c>
      <c r="N509">
        <v>1</v>
      </c>
      <c r="O509">
        <v>170.24</v>
      </c>
      <c r="P509" t="s">
        <v>2190</v>
      </c>
      <c r="Q509">
        <v>1</v>
      </c>
    </row>
    <row r="510" spans="1:17">
      <c r="A510" t="s">
        <v>879</v>
      </c>
      <c r="B510" t="s">
        <v>494</v>
      </c>
      <c r="C510" t="s">
        <v>133</v>
      </c>
      <c r="D510" t="s">
        <v>2189</v>
      </c>
      <c r="E510" t="s">
        <v>92</v>
      </c>
      <c r="F510">
        <v>40700</v>
      </c>
      <c r="G510" t="s">
        <v>784</v>
      </c>
      <c r="I510" t="s">
        <v>257</v>
      </c>
      <c r="J510">
        <v>2026</v>
      </c>
      <c r="K510">
        <v>5</v>
      </c>
      <c r="L510" t="s">
        <v>95</v>
      </c>
      <c r="M510">
        <v>143.13</v>
      </c>
      <c r="N510">
        <v>1</v>
      </c>
      <c r="O510">
        <v>143.13</v>
      </c>
      <c r="P510" t="s">
        <v>2190</v>
      </c>
    </row>
    <row r="511" spans="1:17">
      <c r="A511" t="s">
        <v>879</v>
      </c>
      <c r="B511" t="s">
        <v>494</v>
      </c>
      <c r="C511" t="s">
        <v>133</v>
      </c>
      <c r="D511" t="s">
        <v>2189</v>
      </c>
      <c r="E511" t="s">
        <v>92</v>
      </c>
      <c r="F511">
        <v>40700</v>
      </c>
      <c r="G511" t="s">
        <v>784</v>
      </c>
      <c r="I511" t="s">
        <v>260</v>
      </c>
      <c r="J511">
        <v>2026</v>
      </c>
      <c r="K511">
        <v>5</v>
      </c>
      <c r="L511" t="s">
        <v>95</v>
      </c>
      <c r="M511">
        <v>310.82</v>
      </c>
      <c r="N511">
        <v>1</v>
      </c>
      <c r="O511">
        <v>310.82</v>
      </c>
      <c r="P511" t="s">
        <v>2190</v>
      </c>
    </row>
    <row r="512" spans="1:17">
      <c r="A512" t="s">
        <v>879</v>
      </c>
      <c r="B512" t="s">
        <v>494</v>
      </c>
      <c r="C512" t="s">
        <v>133</v>
      </c>
      <c r="D512" t="s">
        <v>2189</v>
      </c>
      <c r="E512" t="s">
        <v>106</v>
      </c>
      <c r="F512">
        <v>40700</v>
      </c>
      <c r="G512" t="s">
        <v>784</v>
      </c>
      <c r="I512" t="s">
        <v>163</v>
      </c>
      <c r="J512">
        <v>2026</v>
      </c>
      <c r="K512">
        <v>5</v>
      </c>
      <c r="L512" t="s">
        <v>95</v>
      </c>
      <c r="M512">
        <v>165.14</v>
      </c>
      <c r="N512">
        <v>1</v>
      </c>
      <c r="O512">
        <v>165.14</v>
      </c>
      <c r="P512" t="s">
        <v>2190</v>
      </c>
    </row>
    <row r="513" spans="1:17">
      <c r="A513" t="s">
        <v>879</v>
      </c>
      <c r="B513" t="s">
        <v>498</v>
      </c>
      <c r="C513" t="s">
        <v>133</v>
      </c>
      <c r="D513" t="s">
        <v>2189</v>
      </c>
      <c r="E513" t="s">
        <v>92</v>
      </c>
      <c r="F513">
        <v>40700</v>
      </c>
      <c r="G513" t="s">
        <v>784</v>
      </c>
      <c r="I513" t="s">
        <v>260</v>
      </c>
      <c r="J513">
        <v>2026</v>
      </c>
      <c r="K513">
        <v>5</v>
      </c>
      <c r="L513" t="s">
        <v>95</v>
      </c>
      <c r="M513">
        <v>310.82</v>
      </c>
      <c r="N513">
        <v>1</v>
      </c>
      <c r="O513">
        <v>310.82</v>
      </c>
      <c r="P513" t="s">
        <v>2190</v>
      </c>
    </row>
    <row r="514" spans="1:17">
      <c r="A514" t="s">
        <v>879</v>
      </c>
      <c r="B514" t="s">
        <v>498</v>
      </c>
      <c r="C514" t="s">
        <v>133</v>
      </c>
      <c r="D514" t="s">
        <v>2189</v>
      </c>
      <c r="E514" t="s">
        <v>106</v>
      </c>
      <c r="F514">
        <v>40700</v>
      </c>
      <c r="G514" t="s">
        <v>784</v>
      </c>
      <c r="I514" t="s">
        <v>163</v>
      </c>
      <c r="J514">
        <v>2026</v>
      </c>
      <c r="K514">
        <v>5</v>
      </c>
      <c r="L514" t="s">
        <v>95</v>
      </c>
      <c r="M514">
        <v>330.28</v>
      </c>
      <c r="N514">
        <v>1</v>
      </c>
      <c r="O514">
        <v>330.28</v>
      </c>
      <c r="P514" t="s">
        <v>2190</v>
      </c>
    </row>
    <row r="515" spans="1:17">
      <c r="A515" t="s">
        <v>879</v>
      </c>
      <c r="B515" t="s">
        <v>2211</v>
      </c>
      <c r="C515" t="s">
        <v>133</v>
      </c>
      <c r="D515" t="s">
        <v>2189</v>
      </c>
      <c r="E515" t="s">
        <v>92</v>
      </c>
      <c r="F515">
        <v>40700</v>
      </c>
      <c r="G515" t="s">
        <v>784</v>
      </c>
      <c r="I515" t="s">
        <v>260</v>
      </c>
      <c r="J515">
        <v>2026</v>
      </c>
      <c r="K515">
        <v>5</v>
      </c>
      <c r="L515" t="s">
        <v>95</v>
      </c>
      <c r="M515">
        <v>310.82</v>
      </c>
      <c r="N515">
        <v>1</v>
      </c>
      <c r="O515">
        <v>310.82</v>
      </c>
      <c r="P515" t="s">
        <v>2190</v>
      </c>
    </row>
    <row r="516" spans="1:17">
      <c r="A516" t="s">
        <v>879</v>
      </c>
      <c r="B516" t="s">
        <v>2211</v>
      </c>
      <c r="C516" t="s">
        <v>133</v>
      </c>
      <c r="D516" t="s">
        <v>2189</v>
      </c>
      <c r="E516" t="s">
        <v>92</v>
      </c>
      <c r="F516">
        <v>40700</v>
      </c>
      <c r="G516" t="s">
        <v>784</v>
      </c>
      <c r="I516" t="s">
        <v>197</v>
      </c>
      <c r="J516">
        <v>2026</v>
      </c>
      <c r="K516">
        <v>5</v>
      </c>
      <c r="L516" t="s">
        <v>95</v>
      </c>
      <c r="M516">
        <v>513.76</v>
      </c>
      <c r="N516">
        <v>1</v>
      </c>
      <c r="O516">
        <v>513.76</v>
      </c>
      <c r="P516" t="s">
        <v>2190</v>
      </c>
    </row>
    <row r="517" spans="1:17">
      <c r="A517" t="s">
        <v>879</v>
      </c>
      <c r="B517" t="s">
        <v>2211</v>
      </c>
      <c r="C517" t="s">
        <v>133</v>
      </c>
      <c r="D517" t="s">
        <v>2189</v>
      </c>
      <c r="E517" t="s">
        <v>106</v>
      </c>
      <c r="F517">
        <v>40700</v>
      </c>
      <c r="G517" t="s">
        <v>784</v>
      </c>
      <c r="I517" t="s">
        <v>118</v>
      </c>
      <c r="J517">
        <v>2026</v>
      </c>
      <c r="K517">
        <v>5</v>
      </c>
      <c r="L517" t="s">
        <v>95</v>
      </c>
      <c r="M517">
        <v>440.36</v>
      </c>
      <c r="N517">
        <v>1</v>
      </c>
      <c r="O517">
        <v>440.36</v>
      </c>
      <c r="P517" t="s">
        <v>2190</v>
      </c>
    </row>
    <row r="518" spans="1:17">
      <c r="A518" t="s">
        <v>879</v>
      </c>
      <c r="B518" t="s">
        <v>2211</v>
      </c>
      <c r="C518" t="s">
        <v>133</v>
      </c>
      <c r="D518" t="s">
        <v>2189</v>
      </c>
      <c r="E518" t="s">
        <v>106</v>
      </c>
      <c r="F518">
        <v>40700</v>
      </c>
      <c r="G518" t="s">
        <v>784</v>
      </c>
      <c r="I518" t="s">
        <v>163</v>
      </c>
      <c r="J518">
        <v>2026</v>
      </c>
      <c r="K518">
        <v>5</v>
      </c>
      <c r="L518" t="s">
        <v>95</v>
      </c>
      <c r="M518">
        <v>825.7</v>
      </c>
      <c r="N518">
        <v>1</v>
      </c>
      <c r="O518">
        <v>825.7</v>
      </c>
      <c r="P518" t="s">
        <v>2190</v>
      </c>
    </row>
    <row r="519" spans="1:17">
      <c r="A519" t="s">
        <v>879</v>
      </c>
      <c r="B519" t="s">
        <v>2212</v>
      </c>
      <c r="C519" t="s">
        <v>133</v>
      </c>
      <c r="D519" t="s">
        <v>2189</v>
      </c>
      <c r="E519" t="s">
        <v>92</v>
      </c>
      <c r="F519">
        <v>40700</v>
      </c>
      <c r="G519" t="s">
        <v>784</v>
      </c>
      <c r="I519" t="s">
        <v>2208</v>
      </c>
      <c r="J519">
        <v>2026</v>
      </c>
      <c r="K519">
        <v>5</v>
      </c>
      <c r="L519" t="s">
        <v>95</v>
      </c>
      <c r="M519">
        <v>211.8</v>
      </c>
      <c r="N519">
        <v>1</v>
      </c>
      <c r="O519">
        <v>211.8</v>
      </c>
      <c r="P519" t="s">
        <v>2190</v>
      </c>
      <c r="Q519">
        <v>1</v>
      </c>
    </row>
    <row r="520" spans="1:17">
      <c r="A520" t="s">
        <v>879</v>
      </c>
      <c r="B520" t="s">
        <v>2212</v>
      </c>
      <c r="C520" t="s">
        <v>133</v>
      </c>
      <c r="D520" t="s">
        <v>2189</v>
      </c>
      <c r="E520" t="s">
        <v>92</v>
      </c>
      <c r="F520">
        <v>40700</v>
      </c>
      <c r="G520" t="s">
        <v>784</v>
      </c>
      <c r="I520" t="s">
        <v>257</v>
      </c>
      <c r="J520">
        <v>2026</v>
      </c>
      <c r="K520">
        <v>5</v>
      </c>
      <c r="L520" t="s">
        <v>95</v>
      </c>
      <c r="M520">
        <v>143.13</v>
      </c>
      <c r="N520">
        <v>1</v>
      </c>
      <c r="O520">
        <v>143.13</v>
      </c>
      <c r="P520" t="s">
        <v>2190</v>
      </c>
    </row>
    <row r="521" spans="1:17">
      <c r="A521" t="s">
        <v>879</v>
      </c>
      <c r="B521" t="s">
        <v>2212</v>
      </c>
      <c r="C521" t="s">
        <v>133</v>
      </c>
      <c r="D521" t="s">
        <v>2189</v>
      </c>
      <c r="E521" t="s">
        <v>92</v>
      </c>
      <c r="F521">
        <v>40700</v>
      </c>
      <c r="G521" t="s">
        <v>784</v>
      </c>
      <c r="I521" t="s">
        <v>260</v>
      </c>
      <c r="J521">
        <v>2026</v>
      </c>
      <c r="K521">
        <v>5</v>
      </c>
      <c r="L521" t="s">
        <v>95</v>
      </c>
      <c r="M521">
        <v>310.82</v>
      </c>
      <c r="N521">
        <v>1</v>
      </c>
      <c r="O521">
        <v>310.82</v>
      </c>
      <c r="P521" t="s">
        <v>2190</v>
      </c>
    </row>
    <row r="522" spans="1:17">
      <c r="A522" t="s">
        <v>879</v>
      </c>
      <c r="B522" t="s">
        <v>2212</v>
      </c>
      <c r="C522" t="s">
        <v>133</v>
      </c>
      <c r="D522" t="s">
        <v>2189</v>
      </c>
      <c r="E522" t="s">
        <v>106</v>
      </c>
      <c r="F522">
        <v>40700</v>
      </c>
      <c r="G522" t="s">
        <v>784</v>
      </c>
      <c r="I522" t="s">
        <v>163</v>
      </c>
      <c r="J522">
        <v>2026</v>
      </c>
      <c r="K522">
        <v>5</v>
      </c>
      <c r="L522" t="s">
        <v>95</v>
      </c>
      <c r="M522">
        <v>990.84</v>
      </c>
      <c r="N522">
        <v>1</v>
      </c>
      <c r="O522">
        <v>990.84</v>
      </c>
      <c r="P522" t="s">
        <v>2190</v>
      </c>
    </row>
    <row r="523" spans="1:17">
      <c r="A523" t="s">
        <v>879</v>
      </c>
      <c r="B523" t="s">
        <v>499</v>
      </c>
      <c r="C523" t="s">
        <v>133</v>
      </c>
      <c r="D523" t="s">
        <v>2189</v>
      </c>
      <c r="E523" t="s">
        <v>103</v>
      </c>
      <c r="F523">
        <v>40700</v>
      </c>
      <c r="G523" t="s">
        <v>784</v>
      </c>
      <c r="I523" t="s">
        <v>130</v>
      </c>
      <c r="J523">
        <v>2026</v>
      </c>
      <c r="K523">
        <v>5</v>
      </c>
      <c r="L523" t="s">
        <v>95</v>
      </c>
      <c r="M523">
        <v>8390.3799999999992</v>
      </c>
      <c r="N523">
        <v>1</v>
      </c>
      <c r="O523">
        <v>8390.3799999999992</v>
      </c>
      <c r="P523" t="s">
        <v>2190</v>
      </c>
      <c r="Q523">
        <v>1</v>
      </c>
    </row>
    <row r="524" spans="1:17">
      <c r="A524" t="s">
        <v>879</v>
      </c>
      <c r="B524" t="s">
        <v>499</v>
      </c>
      <c r="C524" t="s">
        <v>133</v>
      </c>
      <c r="D524" t="s">
        <v>2189</v>
      </c>
      <c r="E524" t="s">
        <v>92</v>
      </c>
      <c r="F524">
        <v>40700</v>
      </c>
      <c r="G524" t="s">
        <v>784</v>
      </c>
      <c r="I524" t="s">
        <v>203</v>
      </c>
      <c r="J524">
        <v>2026</v>
      </c>
      <c r="K524">
        <v>5</v>
      </c>
      <c r="L524" t="s">
        <v>95</v>
      </c>
      <c r="M524">
        <v>2841.28</v>
      </c>
      <c r="N524">
        <v>1</v>
      </c>
      <c r="O524">
        <v>2841.28</v>
      </c>
      <c r="P524" t="s">
        <v>2190</v>
      </c>
      <c r="Q524">
        <v>1</v>
      </c>
    </row>
    <row r="525" spans="1:17">
      <c r="A525" t="s">
        <v>879</v>
      </c>
      <c r="B525" t="s">
        <v>499</v>
      </c>
      <c r="C525" t="s">
        <v>133</v>
      </c>
      <c r="D525" t="s">
        <v>2189</v>
      </c>
      <c r="E525" t="s">
        <v>92</v>
      </c>
      <c r="F525">
        <v>40700</v>
      </c>
      <c r="G525" t="s">
        <v>784</v>
      </c>
      <c r="I525" t="s">
        <v>256</v>
      </c>
      <c r="J525">
        <v>2026</v>
      </c>
      <c r="K525">
        <v>5</v>
      </c>
      <c r="L525" t="s">
        <v>95</v>
      </c>
      <c r="M525">
        <v>1361.92</v>
      </c>
      <c r="N525">
        <v>1</v>
      </c>
      <c r="O525">
        <v>1361.92</v>
      </c>
      <c r="P525" t="s">
        <v>2190</v>
      </c>
      <c r="Q525">
        <v>1</v>
      </c>
    </row>
    <row r="526" spans="1:17">
      <c r="A526" t="s">
        <v>879</v>
      </c>
      <c r="B526" t="s">
        <v>499</v>
      </c>
      <c r="C526" t="s">
        <v>133</v>
      </c>
      <c r="D526" t="s">
        <v>2189</v>
      </c>
      <c r="E526" t="s">
        <v>92</v>
      </c>
      <c r="F526">
        <v>40700</v>
      </c>
      <c r="G526" t="s">
        <v>784</v>
      </c>
      <c r="I526" t="s">
        <v>2208</v>
      </c>
      <c r="J526">
        <v>2026</v>
      </c>
      <c r="K526">
        <v>5</v>
      </c>
      <c r="L526" t="s">
        <v>95</v>
      </c>
      <c r="M526">
        <v>423.6</v>
      </c>
      <c r="N526">
        <v>1</v>
      </c>
      <c r="O526">
        <v>423.6</v>
      </c>
      <c r="P526" t="s">
        <v>2190</v>
      </c>
      <c r="Q526">
        <v>1</v>
      </c>
    </row>
    <row r="527" spans="1:17">
      <c r="A527" t="s">
        <v>879</v>
      </c>
      <c r="B527" t="s">
        <v>499</v>
      </c>
      <c r="C527" t="s">
        <v>133</v>
      </c>
      <c r="D527" t="s">
        <v>2189</v>
      </c>
      <c r="E527" t="s">
        <v>92</v>
      </c>
      <c r="F527">
        <v>40700</v>
      </c>
      <c r="G527" t="s">
        <v>784</v>
      </c>
      <c r="I527" t="s">
        <v>204</v>
      </c>
      <c r="J527">
        <v>2026</v>
      </c>
      <c r="K527">
        <v>5</v>
      </c>
      <c r="L527" t="s">
        <v>95</v>
      </c>
      <c r="M527">
        <v>1908.48</v>
      </c>
      <c r="N527">
        <v>1</v>
      </c>
      <c r="O527">
        <v>1908.48</v>
      </c>
      <c r="P527" t="s">
        <v>2190</v>
      </c>
    </row>
    <row r="528" spans="1:17">
      <c r="A528" t="s">
        <v>879</v>
      </c>
      <c r="B528" t="s">
        <v>499</v>
      </c>
      <c r="C528" t="s">
        <v>133</v>
      </c>
      <c r="D528" t="s">
        <v>2189</v>
      </c>
      <c r="E528" t="s">
        <v>92</v>
      </c>
      <c r="F528">
        <v>40700</v>
      </c>
      <c r="G528" t="s">
        <v>784</v>
      </c>
      <c r="I528" t="s">
        <v>257</v>
      </c>
      <c r="J528">
        <v>2026</v>
      </c>
      <c r="K528">
        <v>5</v>
      </c>
      <c r="L528" t="s">
        <v>95</v>
      </c>
      <c r="M528">
        <v>1288.17</v>
      </c>
      <c r="N528">
        <v>1</v>
      </c>
      <c r="O528">
        <v>1288.17</v>
      </c>
      <c r="P528" t="s">
        <v>2190</v>
      </c>
    </row>
    <row r="529" spans="1:17">
      <c r="A529" t="s">
        <v>879</v>
      </c>
      <c r="B529" t="s">
        <v>499</v>
      </c>
      <c r="C529" t="s">
        <v>133</v>
      </c>
      <c r="D529" t="s">
        <v>2189</v>
      </c>
      <c r="E529" t="s">
        <v>92</v>
      </c>
      <c r="F529">
        <v>40700</v>
      </c>
      <c r="G529" t="s">
        <v>784</v>
      </c>
      <c r="I529" t="s">
        <v>260</v>
      </c>
      <c r="J529">
        <v>2026</v>
      </c>
      <c r="K529">
        <v>5</v>
      </c>
      <c r="L529" t="s">
        <v>95</v>
      </c>
      <c r="M529">
        <v>310.82</v>
      </c>
      <c r="N529">
        <v>1</v>
      </c>
      <c r="O529">
        <v>310.82</v>
      </c>
      <c r="P529" t="s">
        <v>2190</v>
      </c>
    </row>
    <row r="530" spans="1:17">
      <c r="A530" t="s">
        <v>879</v>
      </c>
      <c r="B530" t="s">
        <v>499</v>
      </c>
      <c r="C530" t="s">
        <v>133</v>
      </c>
      <c r="D530" t="s">
        <v>2189</v>
      </c>
      <c r="E530" t="s">
        <v>92</v>
      </c>
      <c r="F530">
        <v>40700</v>
      </c>
      <c r="G530" t="s">
        <v>784</v>
      </c>
      <c r="I530" t="s">
        <v>197</v>
      </c>
      <c r="J530">
        <v>2026</v>
      </c>
      <c r="K530">
        <v>5</v>
      </c>
      <c r="L530" t="s">
        <v>95</v>
      </c>
      <c r="M530">
        <v>1027.52</v>
      </c>
      <c r="N530">
        <v>1</v>
      </c>
      <c r="O530">
        <v>1027.52</v>
      </c>
      <c r="P530" t="s">
        <v>2190</v>
      </c>
    </row>
    <row r="531" spans="1:17">
      <c r="A531" t="s">
        <v>879</v>
      </c>
      <c r="B531" t="s">
        <v>499</v>
      </c>
      <c r="C531" t="s">
        <v>133</v>
      </c>
      <c r="D531" t="s">
        <v>2189</v>
      </c>
      <c r="E531" t="s">
        <v>106</v>
      </c>
      <c r="F531">
        <v>40700</v>
      </c>
      <c r="G531" t="s">
        <v>784</v>
      </c>
      <c r="I531" t="s">
        <v>118</v>
      </c>
      <c r="J531">
        <v>2026</v>
      </c>
      <c r="K531">
        <v>5</v>
      </c>
      <c r="L531" t="s">
        <v>95</v>
      </c>
      <c r="M531">
        <v>440.36</v>
      </c>
      <c r="N531">
        <v>1</v>
      </c>
      <c r="O531">
        <v>440.36</v>
      </c>
      <c r="P531" t="s">
        <v>2190</v>
      </c>
    </row>
    <row r="532" spans="1:17">
      <c r="A532" t="s">
        <v>2295</v>
      </c>
      <c r="B532" t="s">
        <v>1905</v>
      </c>
      <c r="C532" t="s">
        <v>1156</v>
      </c>
      <c r="D532" t="s">
        <v>2189</v>
      </c>
      <c r="E532" t="s">
        <v>92</v>
      </c>
      <c r="F532">
        <v>40900</v>
      </c>
      <c r="G532" t="s">
        <v>2442</v>
      </c>
      <c r="I532" t="s">
        <v>2213</v>
      </c>
      <c r="J532">
        <v>2026</v>
      </c>
      <c r="K532">
        <v>5</v>
      </c>
      <c r="L532" t="s">
        <v>95</v>
      </c>
      <c r="M532">
        <v>749.2</v>
      </c>
      <c r="N532">
        <v>1</v>
      </c>
      <c r="O532">
        <v>749.2</v>
      </c>
      <c r="P532" t="s">
        <v>2190</v>
      </c>
    </row>
    <row r="533" spans="1:17">
      <c r="A533" t="s">
        <v>879</v>
      </c>
      <c r="B533" t="s">
        <v>500</v>
      </c>
      <c r="C533" t="s">
        <v>133</v>
      </c>
      <c r="D533" t="s">
        <v>2189</v>
      </c>
      <c r="E533" t="s">
        <v>103</v>
      </c>
      <c r="F533">
        <v>40700</v>
      </c>
      <c r="G533" t="s">
        <v>784</v>
      </c>
      <c r="I533" t="s">
        <v>130</v>
      </c>
      <c r="J533">
        <v>2026</v>
      </c>
      <c r="K533">
        <v>5</v>
      </c>
      <c r="L533" t="s">
        <v>95</v>
      </c>
      <c r="M533">
        <v>5406.39</v>
      </c>
      <c r="N533">
        <v>1</v>
      </c>
      <c r="O533">
        <v>5406.39</v>
      </c>
      <c r="P533" t="s">
        <v>2190</v>
      </c>
      <c r="Q533">
        <v>1</v>
      </c>
    </row>
    <row r="534" spans="1:17">
      <c r="A534" t="s">
        <v>879</v>
      </c>
      <c r="B534" t="s">
        <v>500</v>
      </c>
      <c r="C534" t="s">
        <v>133</v>
      </c>
      <c r="D534" t="s">
        <v>2189</v>
      </c>
      <c r="E534" t="s">
        <v>92</v>
      </c>
      <c r="F534">
        <v>40700</v>
      </c>
      <c r="G534" t="s">
        <v>784</v>
      </c>
      <c r="I534" t="s">
        <v>203</v>
      </c>
      <c r="J534">
        <v>2026</v>
      </c>
      <c r="K534">
        <v>5</v>
      </c>
      <c r="L534" t="s">
        <v>95</v>
      </c>
      <c r="M534">
        <v>1065.48</v>
      </c>
      <c r="N534">
        <v>1</v>
      </c>
      <c r="O534">
        <v>1065.48</v>
      </c>
      <c r="P534" t="s">
        <v>2190</v>
      </c>
      <c r="Q534">
        <v>1</v>
      </c>
    </row>
    <row r="535" spans="1:17">
      <c r="A535" t="s">
        <v>879</v>
      </c>
      <c r="B535" t="s">
        <v>500</v>
      </c>
      <c r="C535" t="s">
        <v>133</v>
      </c>
      <c r="D535" t="s">
        <v>2189</v>
      </c>
      <c r="E535" t="s">
        <v>92</v>
      </c>
      <c r="F535">
        <v>40700</v>
      </c>
      <c r="G535" t="s">
        <v>784</v>
      </c>
      <c r="I535" t="s">
        <v>256</v>
      </c>
      <c r="J535">
        <v>2026</v>
      </c>
      <c r="K535">
        <v>5</v>
      </c>
      <c r="L535" t="s">
        <v>95</v>
      </c>
      <c r="M535">
        <v>1021.44</v>
      </c>
      <c r="N535">
        <v>1</v>
      </c>
      <c r="O535">
        <v>1021.44</v>
      </c>
      <c r="P535" t="s">
        <v>2190</v>
      </c>
      <c r="Q535">
        <v>1</v>
      </c>
    </row>
    <row r="536" spans="1:17">
      <c r="A536" t="s">
        <v>879</v>
      </c>
      <c r="B536" t="s">
        <v>500</v>
      </c>
      <c r="C536" t="s">
        <v>133</v>
      </c>
      <c r="D536" t="s">
        <v>2189</v>
      </c>
      <c r="E536" t="s">
        <v>92</v>
      </c>
      <c r="F536">
        <v>40700</v>
      </c>
      <c r="G536" t="s">
        <v>784</v>
      </c>
      <c r="I536" t="s">
        <v>204</v>
      </c>
      <c r="J536">
        <v>2026</v>
      </c>
      <c r="K536">
        <v>5</v>
      </c>
      <c r="L536" t="s">
        <v>95</v>
      </c>
      <c r="M536">
        <v>715.68</v>
      </c>
      <c r="N536">
        <v>1</v>
      </c>
      <c r="O536">
        <v>715.68</v>
      </c>
      <c r="P536" t="s">
        <v>2190</v>
      </c>
    </row>
    <row r="537" spans="1:17">
      <c r="A537" t="s">
        <v>879</v>
      </c>
      <c r="B537" t="s">
        <v>500</v>
      </c>
      <c r="C537" t="s">
        <v>133</v>
      </c>
      <c r="D537" t="s">
        <v>2189</v>
      </c>
      <c r="E537" t="s">
        <v>92</v>
      </c>
      <c r="F537">
        <v>40700</v>
      </c>
      <c r="G537" t="s">
        <v>784</v>
      </c>
      <c r="I537" t="s">
        <v>257</v>
      </c>
      <c r="J537">
        <v>2026</v>
      </c>
      <c r="K537">
        <v>5</v>
      </c>
      <c r="L537" t="s">
        <v>95</v>
      </c>
      <c r="M537">
        <v>858.78</v>
      </c>
      <c r="N537">
        <v>1</v>
      </c>
      <c r="O537">
        <v>858.78</v>
      </c>
      <c r="P537" t="s">
        <v>2190</v>
      </c>
    </row>
    <row r="538" spans="1:17">
      <c r="A538" t="s">
        <v>879</v>
      </c>
      <c r="B538" t="s">
        <v>500</v>
      </c>
      <c r="C538" t="s">
        <v>133</v>
      </c>
      <c r="D538" t="s">
        <v>2189</v>
      </c>
      <c r="E538" t="s">
        <v>92</v>
      </c>
      <c r="F538">
        <v>40700</v>
      </c>
      <c r="G538" t="s">
        <v>784</v>
      </c>
      <c r="I538" t="s">
        <v>260</v>
      </c>
      <c r="J538">
        <v>2026</v>
      </c>
      <c r="K538">
        <v>5</v>
      </c>
      <c r="L538" t="s">
        <v>95</v>
      </c>
      <c r="M538">
        <v>310.82</v>
      </c>
      <c r="N538">
        <v>1</v>
      </c>
      <c r="O538">
        <v>310.82</v>
      </c>
      <c r="P538" t="s">
        <v>2190</v>
      </c>
    </row>
    <row r="539" spans="1:17">
      <c r="A539" t="s">
        <v>879</v>
      </c>
      <c r="B539" t="s">
        <v>500</v>
      </c>
      <c r="C539" t="s">
        <v>133</v>
      </c>
      <c r="D539" t="s">
        <v>2189</v>
      </c>
      <c r="E539" t="s">
        <v>92</v>
      </c>
      <c r="F539">
        <v>40700</v>
      </c>
      <c r="G539" t="s">
        <v>784</v>
      </c>
      <c r="I539" t="s">
        <v>215</v>
      </c>
      <c r="J539">
        <v>2026</v>
      </c>
      <c r="K539">
        <v>5</v>
      </c>
      <c r="L539" t="s">
        <v>95</v>
      </c>
      <c r="M539">
        <v>513.76</v>
      </c>
      <c r="N539">
        <v>1</v>
      </c>
      <c r="O539">
        <v>513.76</v>
      </c>
      <c r="P539" t="s">
        <v>2190</v>
      </c>
    </row>
    <row r="540" spans="1:17">
      <c r="A540" t="s">
        <v>879</v>
      </c>
      <c r="B540" t="s">
        <v>500</v>
      </c>
      <c r="C540" t="s">
        <v>133</v>
      </c>
      <c r="D540" t="s">
        <v>2189</v>
      </c>
      <c r="E540" t="s">
        <v>106</v>
      </c>
      <c r="F540">
        <v>40700</v>
      </c>
      <c r="G540" t="s">
        <v>784</v>
      </c>
      <c r="I540" t="s">
        <v>118</v>
      </c>
      <c r="J540">
        <v>2026</v>
      </c>
      <c r="K540">
        <v>5</v>
      </c>
      <c r="L540" t="s">
        <v>95</v>
      </c>
      <c r="M540">
        <v>880.72</v>
      </c>
      <c r="N540">
        <v>1</v>
      </c>
      <c r="O540">
        <v>880.72</v>
      </c>
      <c r="P540" t="s">
        <v>2190</v>
      </c>
    </row>
    <row r="541" spans="1:17">
      <c r="A541" t="s">
        <v>879</v>
      </c>
      <c r="B541" t="s">
        <v>500</v>
      </c>
      <c r="C541" t="s">
        <v>133</v>
      </c>
      <c r="D541" t="s">
        <v>2189</v>
      </c>
      <c r="E541" t="s">
        <v>106</v>
      </c>
      <c r="F541">
        <v>40700</v>
      </c>
      <c r="G541" t="s">
        <v>784</v>
      </c>
      <c r="I541" t="s">
        <v>163</v>
      </c>
      <c r="J541">
        <v>2026</v>
      </c>
      <c r="K541">
        <v>5</v>
      </c>
      <c r="L541" t="s">
        <v>95</v>
      </c>
      <c r="M541">
        <v>990.84</v>
      </c>
      <c r="N541">
        <v>1</v>
      </c>
      <c r="O541">
        <v>990.84</v>
      </c>
      <c r="P541" t="s">
        <v>2190</v>
      </c>
    </row>
    <row r="542" spans="1:17">
      <c r="A542" t="s">
        <v>879</v>
      </c>
      <c r="B542" t="s">
        <v>2214</v>
      </c>
      <c r="C542" t="s">
        <v>133</v>
      </c>
      <c r="D542" t="s">
        <v>2189</v>
      </c>
      <c r="E542" t="s">
        <v>92</v>
      </c>
      <c r="F542">
        <v>40700</v>
      </c>
      <c r="G542" t="s">
        <v>784</v>
      </c>
      <c r="I542" t="s">
        <v>260</v>
      </c>
      <c r="J542">
        <v>2026</v>
      </c>
      <c r="K542">
        <v>5</v>
      </c>
      <c r="L542" t="s">
        <v>95</v>
      </c>
      <c r="M542">
        <v>310.82</v>
      </c>
      <c r="N542">
        <v>1</v>
      </c>
      <c r="O542">
        <v>310.82</v>
      </c>
      <c r="P542" t="s">
        <v>2190</v>
      </c>
    </row>
    <row r="543" spans="1:17">
      <c r="A543" t="s">
        <v>879</v>
      </c>
      <c r="B543" t="s">
        <v>2214</v>
      </c>
      <c r="C543" t="s">
        <v>133</v>
      </c>
      <c r="D543" t="s">
        <v>2189</v>
      </c>
      <c r="E543" t="s">
        <v>92</v>
      </c>
      <c r="F543">
        <v>40700</v>
      </c>
      <c r="G543" t="s">
        <v>784</v>
      </c>
      <c r="I543" t="s">
        <v>197</v>
      </c>
      <c r="J543">
        <v>2026</v>
      </c>
      <c r="K543">
        <v>5</v>
      </c>
      <c r="L543" t="s">
        <v>95</v>
      </c>
      <c r="M543">
        <v>513.76</v>
      </c>
      <c r="N543">
        <v>1</v>
      </c>
      <c r="O543">
        <v>513.76</v>
      </c>
      <c r="P543" t="s">
        <v>2190</v>
      </c>
    </row>
    <row r="544" spans="1:17">
      <c r="A544" t="s">
        <v>879</v>
      </c>
      <c r="B544" t="s">
        <v>2214</v>
      </c>
      <c r="C544" t="s">
        <v>133</v>
      </c>
      <c r="D544" t="s">
        <v>2189</v>
      </c>
      <c r="E544" t="s">
        <v>106</v>
      </c>
      <c r="F544">
        <v>40700</v>
      </c>
      <c r="G544" t="s">
        <v>784</v>
      </c>
      <c r="I544" t="s">
        <v>118</v>
      </c>
      <c r="J544">
        <v>2026</v>
      </c>
      <c r="K544">
        <v>5</v>
      </c>
      <c r="L544" t="s">
        <v>95</v>
      </c>
      <c r="M544">
        <v>220.18</v>
      </c>
      <c r="N544">
        <v>1</v>
      </c>
      <c r="O544">
        <v>220.18</v>
      </c>
      <c r="P544" t="s">
        <v>2190</v>
      </c>
    </row>
    <row r="545" spans="1:17">
      <c r="A545" t="s">
        <v>2760</v>
      </c>
      <c r="B545" t="s">
        <v>2215</v>
      </c>
      <c r="C545" t="s">
        <v>2216</v>
      </c>
      <c r="D545" t="s">
        <v>2189</v>
      </c>
      <c r="E545" t="s">
        <v>92</v>
      </c>
      <c r="F545">
        <v>40700</v>
      </c>
      <c r="G545" t="s">
        <v>784</v>
      </c>
      <c r="I545" t="s">
        <v>260</v>
      </c>
      <c r="J545">
        <v>2026</v>
      </c>
      <c r="K545">
        <v>5</v>
      </c>
      <c r="L545" t="s">
        <v>95</v>
      </c>
      <c r="M545">
        <v>1696.88</v>
      </c>
      <c r="N545">
        <v>1</v>
      </c>
      <c r="O545">
        <v>1696.88</v>
      </c>
      <c r="P545" t="s">
        <v>2190</v>
      </c>
    </row>
    <row r="546" spans="1:17">
      <c r="A546" t="s">
        <v>2760</v>
      </c>
      <c r="B546" t="s">
        <v>2215</v>
      </c>
      <c r="C546" t="s">
        <v>2216</v>
      </c>
      <c r="D546" t="s">
        <v>2189</v>
      </c>
      <c r="E546" t="s">
        <v>106</v>
      </c>
      <c r="F546">
        <v>40700</v>
      </c>
      <c r="G546" t="s">
        <v>784</v>
      </c>
      <c r="I546" t="s">
        <v>163</v>
      </c>
      <c r="J546">
        <v>2026</v>
      </c>
      <c r="K546">
        <v>5</v>
      </c>
      <c r="L546" t="s">
        <v>95</v>
      </c>
      <c r="M546">
        <v>424.87</v>
      </c>
      <c r="N546">
        <v>1</v>
      </c>
      <c r="O546">
        <v>424.87</v>
      </c>
      <c r="P546" t="s">
        <v>2190</v>
      </c>
    </row>
    <row r="547" spans="1:17">
      <c r="A547" t="s">
        <v>879</v>
      </c>
      <c r="B547" t="s">
        <v>509</v>
      </c>
      <c r="C547" t="s">
        <v>133</v>
      </c>
      <c r="D547" t="s">
        <v>2189</v>
      </c>
      <c r="E547" t="s">
        <v>103</v>
      </c>
      <c r="F547">
        <v>40700</v>
      </c>
      <c r="G547" t="s">
        <v>784</v>
      </c>
      <c r="I547" t="s">
        <v>130</v>
      </c>
      <c r="J547">
        <v>2026</v>
      </c>
      <c r="K547">
        <v>5</v>
      </c>
      <c r="L547" t="s">
        <v>95</v>
      </c>
      <c r="M547">
        <v>824.49</v>
      </c>
      <c r="N547">
        <v>1</v>
      </c>
      <c r="O547">
        <v>824.49</v>
      </c>
      <c r="P547" t="s">
        <v>2190</v>
      </c>
      <c r="Q547">
        <v>1</v>
      </c>
    </row>
    <row r="548" spans="1:17">
      <c r="A548" t="s">
        <v>879</v>
      </c>
      <c r="B548" t="s">
        <v>509</v>
      </c>
      <c r="C548" t="s">
        <v>133</v>
      </c>
      <c r="D548" t="s">
        <v>2189</v>
      </c>
      <c r="E548" t="s">
        <v>92</v>
      </c>
      <c r="F548">
        <v>40700</v>
      </c>
      <c r="G548" t="s">
        <v>784</v>
      </c>
      <c r="I548" t="s">
        <v>203</v>
      </c>
      <c r="J548">
        <v>2026</v>
      </c>
      <c r="K548">
        <v>5</v>
      </c>
      <c r="L548" t="s">
        <v>95</v>
      </c>
      <c r="M548">
        <v>532.74</v>
      </c>
      <c r="N548">
        <v>1</v>
      </c>
      <c r="O548">
        <v>532.74</v>
      </c>
      <c r="P548" t="s">
        <v>2190</v>
      </c>
      <c r="Q548">
        <v>1</v>
      </c>
    </row>
    <row r="549" spans="1:17">
      <c r="A549" t="s">
        <v>879</v>
      </c>
      <c r="B549" t="s">
        <v>509</v>
      </c>
      <c r="C549" t="s">
        <v>133</v>
      </c>
      <c r="D549" t="s">
        <v>2189</v>
      </c>
      <c r="E549" t="s">
        <v>92</v>
      </c>
      <c r="F549">
        <v>40700</v>
      </c>
      <c r="G549" t="s">
        <v>784</v>
      </c>
      <c r="I549" t="s">
        <v>256</v>
      </c>
      <c r="J549">
        <v>2026</v>
      </c>
      <c r="K549">
        <v>5</v>
      </c>
      <c r="L549" t="s">
        <v>95</v>
      </c>
      <c r="M549">
        <v>170.24</v>
      </c>
      <c r="N549">
        <v>1</v>
      </c>
      <c r="O549">
        <v>170.24</v>
      </c>
      <c r="P549" t="s">
        <v>2190</v>
      </c>
      <c r="Q549">
        <v>1</v>
      </c>
    </row>
    <row r="550" spans="1:17">
      <c r="A550" t="s">
        <v>879</v>
      </c>
      <c r="B550" t="s">
        <v>509</v>
      </c>
      <c r="C550" t="s">
        <v>133</v>
      </c>
      <c r="D550" t="s">
        <v>2189</v>
      </c>
      <c r="E550" t="s">
        <v>92</v>
      </c>
      <c r="F550">
        <v>40700</v>
      </c>
      <c r="G550" t="s">
        <v>784</v>
      </c>
      <c r="I550" t="s">
        <v>204</v>
      </c>
      <c r="J550">
        <v>2026</v>
      </c>
      <c r="K550">
        <v>5</v>
      </c>
      <c r="L550" t="s">
        <v>95</v>
      </c>
      <c r="M550">
        <v>357.84</v>
      </c>
      <c r="N550">
        <v>1</v>
      </c>
      <c r="O550">
        <v>357.84</v>
      </c>
      <c r="P550" t="s">
        <v>2190</v>
      </c>
    </row>
    <row r="551" spans="1:17">
      <c r="A551" t="s">
        <v>879</v>
      </c>
      <c r="B551" t="s">
        <v>509</v>
      </c>
      <c r="C551" t="s">
        <v>133</v>
      </c>
      <c r="D551" t="s">
        <v>2189</v>
      </c>
      <c r="E551" t="s">
        <v>92</v>
      </c>
      <c r="F551">
        <v>40700</v>
      </c>
      <c r="G551" t="s">
        <v>784</v>
      </c>
      <c r="I551" t="s">
        <v>257</v>
      </c>
      <c r="J551">
        <v>2026</v>
      </c>
      <c r="K551">
        <v>5</v>
      </c>
      <c r="L551" t="s">
        <v>95</v>
      </c>
      <c r="M551">
        <v>143.13</v>
      </c>
      <c r="N551">
        <v>1</v>
      </c>
      <c r="O551">
        <v>143.13</v>
      </c>
      <c r="P551" t="s">
        <v>2190</v>
      </c>
    </row>
    <row r="552" spans="1:17">
      <c r="A552" t="s">
        <v>879</v>
      </c>
      <c r="B552" t="s">
        <v>509</v>
      </c>
      <c r="C552" t="s">
        <v>133</v>
      </c>
      <c r="D552" t="s">
        <v>2189</v>
      </c>
      <c r="E552" t="s">
        <v>92</v>
      </c>
      <c r="F552">
        <v>40700</v>
      </c>
      <c r="G552" t="s">
        <v>784</v>
      </c>
      <c r="I552" t="s">
        <v>260</v>
      </c>
      <c r="J552">
        <v>2026</v>
      </c>
      <c r="K552">
        <v>5</v>
      </c>
      <c r="L552" t="s">
        <v>95</v>
      </c>
      <c r="M552">
        <v>310.82</v>
      </c>
      <c r="N552">
        <v>1</v>
      </c>
      <c r="O552">
        <v>310.82</v>
      </c>
      <c r="P552" t="s">
        <v>2190</v>
      </c>
    </row>
    <row r="553" spans="1:17">
      <c r="A553" t="s">
        <v>879</v>
      </c>
      <c r="B553" t="s">
        <v>509</v>
      </c>
      <c r="C553" t="s">
        <v>133</v>
      </c>
      <c r="D553" t="s">
        <v>2189</v>
      </c>
      <c r="E553" t="s">
        <v>92</v>
      </c>
      <c r="F553">
        <v>40700</v>
      </c>
      <c r="G553" t="s">
        <v>784</v>
      </c>
      <c r="I553" t="s">
        <v>197</v>
      </c>
      <c r="J553">
        <v>2026</v>
      </c>
      <c r="K553">
        <v>5</v>
      </c>
      <c r="L553" t="s">
        <v>95</v>
      </c>
      <c r="M553">
        <v>1541.28</v>
      </c>
      <c r="N553">
        <v>1</v>
      </c>
      <c r="O553">
        <v>1541.28</v>
      </c>
      <c r="P553" t="s">
        <v>2190</v>
      </c>
    </row>
    <row r="554" spans="1:17">
      <c r="A554" t="s">
        <v>879</v>
      </c>
      <c r="B554" t="s">
        <v>509</v>
      </c>
      <c r="C554" t="s">
        <v>133</v>
      </c>
      <c r="D554" t="s">
        <v>2189</v>
      </c>
      <c r="E554" t="s">
        <v>106</v>
      </c>
      <c r="F554">
        <v>40700</v>
      </c>
      <c r="G554" t="s">
        <v>784</v>
      </c>
      <c r="I554" t="s">
        <v>118</v>
      </c>
      <c r="J554">
        <v>2026</v>
      </c>
      <c r="K554">
        <v>5</v>
      </c>
      <c r="L554" t="s">
        <v>95</v>
      </c>
      <c r="M554">
        <v>770.63</v>
      </c>
      <c r="N554">
        <v>1</v>
      </c>
      <c r="O554">
        <v>770.63</v>
      </c>
      <c r="P554" t="s">
        <v>2190</v>
      </c>
    </row>
    <row r="555" spans="1:17">
      <c r="A555" t="s">
        <v>879</v>
      </c>
      <c r="B555" t="s">
        <v>509</v>
      </c>
      <c r="C555" t="s">
        <v>133</v>
      </c>
      <c r="D555" t="s">
        <v>2189</v>
      </c>
      <c r="E555" t="s">
        <v>106</v>
      </c>
      <c r="F555">
        <v>40700</v>
      </c>
      <c r="G555" t="s">
        <v>784</v>
      </c>
      <c r="I555" t="s">
        <v>163</v>
      </c>
      <c r="J555">
        <v>2026</v>
      </c>
      <c r="K555">
        <v>5</v>
      </c>
      <c r="L555" t="s">
        <v>95</v>
      </c>
      <c r="M555">
        <v>495.42</v>
      </c>
      <c r="N555">
        <v>1</v>
      </c>
      <c r="O555">
        <v>495.42</v>
      </c>
      <c r="P555" t="s">
        <v>2190</v>
      </c>
    </row>
    <row r="556" spans="1:17">
      <c r="A556" t="s">
        <v>2438</v>
      </c>
      <c r="B556" t="s">
        <v>300</v>
      </c>
      <c r="C556" t="s">
        <v>296</v>
      </c>
      <c r="D556" t="s">
        <v>2189</v>
      </c>
      <c r="E556" t="s">
        <v>92</v>
      </c>
      <c r="F556">
        <v>40700</v>
      </c>
      <c r="G556" t="s">
        <v>784</v>
      </c>
      <c r="I556" t="s">
        <v>2207</v>
      </c>
      <c r="J556">
        <v>2026</v>
      </c>
      <c r="K556">
        <v>5</v>
      </c>
      <c r="L556" t="s">
        <v>95</v>
      </c>
      <c r="M556">
        <v>36</v>
      </c>
      <c r="N556">
        <v>1</v>
      </c>
      <c r="O556">
        <v>36</v>
      </c>
      <c r="P556" t="s">
        <v>2190</v>
      </c>
    </row>
    <row r="557" spans="1:17">
      <c r="A557" t="s">
        <v>2438</v>
      </c>
      <c r="B557" t="s">
        <v>300</v>
      </c>
      <c r="C557" t="s">
        <v>296</v>
      </c>
      <c r="D557" t="s">
        <v>2189</v>
      </c>
      <c r="E557" t="s">
        <v>103</v>
      </c>
      <c r="F557">
        <v>40700</v>
      </c>
      <c r="G557" t="s">
        <v>784</v>
      </c>
      <c r="I557" t="s">
        <v>130</v>
      </c>
      <c r="J557">
        <v>2026</v>
      </c>
      <c r="K557">
        <v>5</v>
      </c>
      <c r="L557" t="s">
        <v>95</v>
      </c>
      <c r="M557">
        <v>1440.3</v>
      </c>
      <c r="N557">
        <v>1</v>
      </c>
      <c r="O557">
        <v>1440.3</v>
      </c>
      <c r="P557" t="s">
        <v>2190</v>
      </c>
      <c r="Q557">
        <v>1</v>
      </c>
    </row>
    <row r="558" spans="1:17">
      <c r="A558" t="s">
        <v>2438</v>
      </c>
      <c r="B558" t="s">
        <v>300</v>
      </c>
      <c r="C558" t="s">
        <v>296</v>
      </c>
      <c r="D558" t="s">
        <v>2189</v>
      </c>
      <c r="E558" t="s">
        <v>92</v>
      </c>
      <c r="F558">
        <v>40700</v>
      </c>
      <c r="G558" t="s">
        <v>784</v>
      </c>
      <c r="I558" t="s">
        <v>256</v>
      </c>
      <c r="J558">
        <v>2026</v>
      </c>
      <c r="K558">
        <v>5</v>
      </c>
      <c r="L558" t="s">
        <v>95</v>
      </c>
      <c r="M558">
        <v>784</v>
      </c>
      <c r="N558">
        <v>1</v>
      </c>
      <c r="O558">
        <v>784</v>
      </c>
      <c r="P558" t="s">
        <v>2190</v>
      </c>
      <c r="Q558">
        <v>1</v>
      </c>
    </row>
    <row r="559" spans="1:17">
      <c r="A559" t="s">
        <v>2438</v>
      </c>
      <c r="B559" t="s">
        <v>300</v>
      </c>
      <c r="C559" t="s">
        <v>296</v>
      </c>
      <c r="D559" t="s">
        <v>2189</v>
      </c>
      <c r="E559" t="s">
        <v>92</v>
      </c>
      <c r="F559">
        <v>40700</v>
      </c>
      <c r="G559" t="s">
        <v>784</v>
      </c>
      <c r="I559" t="s">
        <v>257</v>
      </c>
      <c r="J559">
        <v>2026</v>
      </c>
      <c r="K559">
        <v>5</v>
      </c>
      <c r="L559" t="s">
        <v>95</v>
      </c>
      <c r="M559">
        <v>480</v>
      </c>
      <c r="N559">
        <v>1</v>
      </c>
      <c r="O559">
        <v>480</v>
      </c>
      <c r="P559" t="s">
        <v>2190</v>
      </c>
    </row>
    <row r="560" spans="1:17">
      <c r="A560" t="s">
        <v>2438</v>
      </c>
      <c r="B560" t="s">
        <v>300</v>
      </c>
      <c r="C560" t="s">
        <v>296</v>
      </c>
      <c r="D560" t="s">
        <v>2189</v>
      </c>
      <c r="E560" t="s">
        <v>92</v>
      </c>
      <c r="F560">
        <v>40700</v>
      </c>
      <c r="G560" t="s">
        <v>784</v>
      </c>
      <c r="I560" t="s">
        <v>260</v>
      </c>
      <c r="J560">
        <v>2026</v>
      </c>
      <c r="K560">
        <v>5</v>
      </c>
      <c r="L560" t="s">
        <v>95</v>
      </c>
      <c r="M560">
        <v>378.96</v>
      </c>
      <c r="N560">
        <v>1</v>
      </c>
      <c r="O560">
        <v>378.96</v>
      </c>
      <c r="P560" t="s">
        <v>2190</v>
      </c>
    </row>
    <row r="561" spans="1:17">
      <c r="A561" t="s">
        <v>2438</v>
      </c>
      <c r="B561" t="s">
        <v>300</v>
      </c>
      <c r="C561" t="s">
        <v>296</v>
      </c>
      <c r="D561" t="s">
        <v>2189</v>
      </c>
      <c r="E561" t="s">
        <v>92</v>
      </c>
      <c r="F561">
        <v>40700</v>
      </c>
      <c r="G561" t="s">
        <v>784</v>
      </c>
      <c r="I561" t="s">
        <v>215</v>
      </c>
      <c r="J561">
        <v>2026</v>
      </c>
      <c r="K561">
        <v>5</v>
      </c>
      <c r="L561" t="s">
        <v>95</v>
      </c>
      <c r="M561">
        <v>454.76</v>
      </c>
      <c r="N561">
        <v>1</v>
      </c>
      <c r="O561">
        <v>454.76</v>
      </c>
      <c r="P561" t="s">
        <v>2190</v>
      </c>
    </row>
    <row r="562" spans="1:17">
      <c r="A562" t="s">
        <v>2438</v>
      </c>
      <c r="B562" t="s">
        <v>300</v>
      </c>
      <c r="C562" t="s">
        <v>296</v>
      </c>
      <c r="D562" t="s">
        <v>2189</v>
      </c>
      <c r="E562" t="s">
        <v>106</v>
      </c>
      <c r="F562">
        <v>40700</v>
      </c>
      <c r="G562" t="s">
        <v>784</v>
      </c>
      <c r="I562" t="s">
        <v>2198</v>
      </c>
      <c r="J562">
        <v>2026</v>
      </c>
      <c r="K562">
        <v>5</v>
      </c>
      <c r="L562" t="s">
        <v>95</v>
      </c>
      <c r="M562">
        <v>290.54000000000002</v>
      </c>
      <c r="N562">
        <v>1</v>
      </c>
      <c r="O562">
        <v>290.54000000000002</v>
      </c>
      <c r="P562" t="s">
        <v>2190</v>
      </c>
    </row>
    <row r="563" spans="1:17">
      <c r="A563" t="s">
        <v>879</v>
      </c>
      <c r="B563" t="s">
        <v>2217</v>
      </c>
      <c r="C563" t="s">
        <v>133</v>
      </c>
      <c r="D563" t="s">
        <v>2189</v>
      </c>
      <c r="E563" t="s">
        <v>106</v>
      </c>
      <c r="F563">
        <v>40700</v>
      </c>
      <c r="G563" t="s">
        <v>784</v>
      </c>
      <c r="I563" t="s">
        <v>664</v>
      </c>
      <c r="J563">
        <v>2026</v>
      </c>
      <c r="K563">
        <v>5</v>
      </c>
      <c r="L563" t="s">
        <v>95</v>
      </c>
      <c r="M563">
        <v>96.33</v>
      </c>
      <c r="N563">
        <v>1</v>
      </c>
      <c r="O563">
        <v>96.33</v>
      </c>
      <c r="P563" t="s">
        <v>2190</v>
      </c>
    </row>
    <row r="564" spans="1:17">
      <c r="A564" t="s">
        <v>879</v>
      </c>
      <c r="B564" t="s">
        <v>2218</v>
      </c>
      <c r="C564" t="s">
        <v>133</v>
      </c>
      <c r="D564" t="s">
        <v>2189</v>
      </c>
      <c r="E564" t="s">
        <v>103</v>
      </c>
      <c r="F564">
        <v>40700</v>
      </c>
      <c r="G564" t="s">
        <v>784</v>
      </c>
      <c r="I564" t="s">
        <v>130</v>
      </c>
      <c r="J564">
        <v>2026</v>
      </c>
      <c r="K564">
        <v>5</v>
      </c>
      <c r="L564" t="s">
        <v>95</v>
      </c>
      <c r="M564">
        <v>820.8</v>
      </c>
      <c r="N564">
        <v>1</v>
      </c>
      <c r="O564">
        <v>820.8</v>
      </c>
      <c r="P564" t="s">
        <v>2190</v>
      </c>
      <c r="Q564">
        <v>1</v>
      </c>
    </row>
    <row r="565" spans="1:17">
      <c r="A565" t="s">
        <v>879</v>
      </c>
      <c r="B565" t="s">
        <v>2218</v>
      </c>
      <c r="C565" t="s">
        <v>133</v>
      </c>
      <c r="D565" t="s">
        <v>2189</v>
      </c>
      <c r="E565" t="s">
        <v>92</v>
      </c>
      <c r="F565">
        <v>40700</v>
      </c>
      <c r="G565" t="s">
        <v>784</v>
      </c>
      <c r="I565" t="s">
        <v>256</v>
      </c>
      <c r="J565">
        <v>2026</v>
      </c>
      <c r="K565">
        <v>5</v>
      </c>
      <c r="L565" t="s">
        <v>95</v>
      </c>
      <c r="M565">
        <v>170.24</v>
      </c>
      <c r="N565">
        <v>1</v>
      </c>
      <c r="O565">
        <v>170.24</v>
      </c>
      <c r="P565" t="s">
        <v>2190</v>
      </c>
      <c r="Q565">
        <v>1</v>
      </c>
    </row>
    <row r="566" spans="1:17">
      <c r="A566" t="s">
        <v>879</v>
      </c>
      <c r="B566" t="s">
        <v>2218</v>
      </c>
      <c r="C566" t="s">
        <v>133</v>
      </c>
      <c r="D566" t="s">
        <v>2189</v>
      </c>
      <c r="E566" t="s">
        <v>92</v>
      </c>
      <c r="F566">
        <v>40700</v>
      </c>
      <c r="G566" t="s">
        <v>784</v>
      </c>
      <c r="I566" t="s">
        <v>2208</v>
      </c>
      <c r="J566">
        <v>2026</v>
      </c>
      <c r="K566">
        <v>5</v>
      </c>
      <c r="L566" t="s">
        <v>95</v>
      </c>
      <c r="M566">
        <v>211.8</v>
      </c>
      <c r="N566">
        <v>1</v>
      </c>
      <c r="O566">
        <v>211.8</v>
      </c>
      <c r="P566" t="s">
        <v>2190</v>
      </c>
      <c r="Q566">
        <v>1</v>
      </c>
    </row>
    <row r="567" spans="1:17">
      <c r="A567" t="s">
        <v>879</v>
      </c>
      <c r="B567" t="s">
        <v>2218</v>
      </c>
      <c r="C567" t="s">
        <v>133</v>
      </c>
      <c r="D567" t="s">
        <v>2189</v>
      </c>
      <c r="E567" t="s">
        <v>92</v>
      </c>
      <c r="F567">
        <v>40700</v>
      </c>
      <c r="G567" t="s">
        <v>784</v>
      </c>
      <c r="I567" t="s">
        <v>257</v>
      </c>
      <c r="J567">
        <v>2026</v>
      </c>
      <c r="K567">
        <v>5</v>
      </c>
      <c r="L567" t="s">
        <v>95</v>
      </c>
      <c r="M567">
        <v>286.26</v>
      </c>
      <c r="N567">
        <v>1</v>
      </c>
      <c r="O567">
        <v>286.26</v>
      </c>
      <c r="P567" t="s">
        <v>2190</v>
      </c>
    </row>
    <row r="568" spans="1:17">
      <c r="A568" t="s">
        <v>879</v>
      </c>
      <c r="B568" t="s">
        <v>2218</v>
      </c>
      <c r="C568" t="s">
        <v>133</v>
      </c>
      <c r="D568" t="s">
        <v>2189</v>
      </c>
      <c r="E568" t="s">
        <v>92</v>
      </c>
      <c r="F568">
        <v>40700</v>
      </c>
      <c r="G568" t="s">
        <v>784</v>
      </c>
      <c r="I568" t="s">
        <v>260</v>
      </c>
      <c r="J568">
        <v>2026</v>
      </c>
      <c r="K568">
        <v>5</v>
      </c>
      <c r="L568" t="s">
        <v>95</v>
      </c>
      <c r="M568">
        <v>310.82</v>
      </c>
      <c r="N568">
        <v>1</v>
      </c>
      <c r="O568">
        <v>310.82</v>
      </c>
      <c r="P568" t="s">
        <v>2190</v>
      </c>
    </row>
    <row r="569" spans="1:17">
      <c r="A569" t="s">
        <v>879</v>
      </c>
      <c r="B569" t="s">
        <v>2218</v>
      </c>
      <c r="C569" t="s">
        <v>133</v>
      </c>
      <c r="D569" t="s">
        <v>2189</v>
      </c>
      <c r="E569" t="s">
        <v>92</v>
      </c>
      <c r="F569">
        <v>40700</v>
      </c>
      <c r="G569" t="s">
        <v>784</v>
      </c>
      <c r="I569" t="s">
        <v>215</v>
      </c>
      <c r="J569">
        <v>2026</v>
      </c>
      <c r="K569">
        <v>5</v>
      </c>
      <c r="L569" t="s">
        <v>95</v>
      </c>
      <c r="M569">
        <v>513.76</v>
      </c>
      <c r="N569">
        <v>1</v>
      </c>
      <c r="O569">
        <v>513.76</v>
      </c>
      <c r="P569" t="s">
        <v>2190</v>
      </c>
    </row>
    <row r="570" spans="1:17">
      <c r="A570" t="s">
        <v>879</v>
      </c>
      <c r="B570" t="s">
        <v>2218</v>
      </c>
      <c r="C570" t="s">
        <v>133</v>
      </c>
      <c r="D570" t="s">
        <v>2189</v>
      </c>
      <c r="E570" t="s">
        <v>106</v>
      </c>
      <c r="F570">
        <v>40700</v>
      </c>
      <c r="G570" t="s">
        <v>784</v>
      </c>
      <c r="I570" t="s">
        <v>163</v>
      </c>
      <c r="J570">
        <v>2026</v>
      </c>
      <c r="K570">
        <v>5</v>
      </c>
      <c r="L570" t="s">
        <v>95</v>
      </c>
      <c r="M570">
        <v>1981.68</v>
      </c>
      <c r="N570">
        <v>1</v>
      </c>
      <c r="O570">
        <v>1981.68</v>
      </c>
      <c r="P570" t="s">
        <v>2190</v>
      </c>
    </row>
    <row r="571" spans="1:17">
      <c r="A571" t="s">
        <v>879</v>
      </c>
      <c r="B571" t="s">
        <v>515</v>
      </c>
      <c r="C571" t="s">
        <v>133</v>
      </c>
      <c r="D571" t="s">
        <v>2189</v>
      </c>
      <c r="E571" t="s">
        <v>103</v>
      </c>
      <c r="F571">
        <v>40700</v>
      </c>
      <c r="G571" t="s">
        <v>784</v>
      </c>
      <c r="I571" t="s">
        <v>130</v>
      </c>
      <c r="J571">
        <v>2026</v>
      </c>
      <c r="K571">
        <v>5</v>
      </c>
      <c r="L571" t="s">
        <v>95</v>
      </c>
      <c r="M571">
        <v>7118.47</v>
      </c>
      <c r="N571">
        <v>1</v>
      </c>
      <c r="O571">
        <v>7118.47</v>
      </c>
      <c r="P571" t="s">
        <v>2190</v>
      </c>
      <c r="Q571">
        <v>1</v>
      </c>
    </row>
    <row r="572" spans="1:17">
      <c r="A572" t="s">
        <v>879</v>
      </c>
      <c r="B572" t="s">
        <v>515</v>
      </c>
      <c r="C572" t="s">
        <v>133</v>
      </c>
      <c r="D572" t="s">
        <v>2189</v>
      </c>
      <c r="E572" t="s">
        <v>92</v>
      </c>
      <c r="F572">
        <v>40700</v>
      </c>
      <c r="G572" t="s">
        <v>784</v>
      </c>
      <c r="I572" t="s">
        <v>638</v>
      </c>
      <c r="J572">
        <v>2026</v>
      </c>
      <c r="K572">
        <v>5</v>
      </c>
      <c r="L572" t="s">
        <v>95</v>
      </c>
      <c r="M572">
        <v>4442.3900000000003</v>
      </c>
      <c r="N572">
        <v>1</v>
      </c>
      <c r="O572">
        <v>4442.3900000000003</v>
      </c>
      <c r="P572" t="s">
        <v>2190</v>
      </c>
      <c r="Q572">
        <v>1</v>
      </c>
    </row>
    <row r="573" spans="1:17">
      <c r="A573" t="s">
        <v>879</v>
      </c>
      <c r="B573" t="s">
        <v>515</v>
      </c>
      <c r="C573" t="s">
        <v>133</v>
      </c>
      <c r="D573" t="s">
        <v>2189</v>
      </c>
      <c r="E573" t="s">
        <v>92</v>
      </c>
      <c r="F573">
        <v>40700</v>
      </c>
      <c r="G573" t="s">
        <v>784</v>
      </c>
      <c r="I573" t="s">
        <v>204</v>
      </c>
      <c r="J573">
        <v>2026</v>
      </c>
      <c r="K573">
        <v>5</v>
      </c>
      <c r="L573" t="s">
        <v>95</v>
      </c>
      <c r="M573">
        <v>715.68</v>
      </c>
      <c r="N573">
        <v>1</v>
      </c>
      <c r="O573">
        <v>715.68</v>
      </c>
      <c r="P573" t="s">
        <v>2190</v>
      </c>
    </row>
    <row r="574" spans="1:17">
      <c r="A574" t="s">
        <v>879</v>
      </c>
      <c r="B574" t="s">
        <v>515</v>
      </c>
      <c r="C574" t="s">
        <v>133</v>
      </c>
      <c r="D574" t="s">
        <v>2189</v>
      </c>
      <c r="E574" t="s">
        <v>92</v>
      </c>
      <c r="F574">
        <v>40700</v>
      </c>
      <c r="G574" t="s">
        <v>784</v>
      </c>
      <c r="I574" t="s">
        <v>260</v>
      </c>
      <c r="J574">
        <v>2026</v>
      </c>
      <c r="K574">
        <v>5</v>
      </c>
      <c r="L574" t="s">
        <v>95</v>
      </c>
      <c r="M574">
        <v>310.82</v>
      </c>
      <c r="N574">
        <v>1</v>
      </c>
      <c r="O574">
        <v>310.82</v>
      </c>
      <c r="P574" t="s">
        <v>2190</v>
      </c>
    </row>
    <row r="575" spans="1:17">
      <c r="A575" t="s">
        <v>879</v>
      </c>
      <c r="B575" t="s">
        <v>515</v>
      </c>
      <c r="C575" t="s">
        <v>133</v>
      </c>
      <c r="D575" t="s">
        <v>2189</v>
      </c>
      <c r="E575" t="s">
        <v>92</v>
      </c>
      <c r="F575">
        <v>40700</v>
      </c>
      <c r="G575" t="s">
        <v>784</v>
      </c>
      <c r="I575" t="s">
        <v>197</v>
      </c>
      <c r="J575">
        <v>2026</v>
      </c>
      <c r="K575">
        <v>5</v>
      </c>
      <c r="L575" t="s">
        <v>95</v>
      </c>
      <c r="M575">
        <v>1027.52</v>
      </c>
      <c r="N575">
        <v>1</v>
      </c>
      <c r="O575">
        <v>1027.52</v>
      </c>
      <c r="P575" t="s">
        <v>2190</v>
      </c>
    </row>
    <row r="576" spans="1:17">
      <c r="A576" t="s">
        <v>879</v>
      </c>
      <c r="B576" t="s">
        <v>515</v>
      </c>
      <c r="C576" t="s">
        <v>133</v>
      </c>
      <c r="D576" t="s">
        <v>2189</v>
      </c>
      <c r="E576" t="s">
        <v>106</v>
      </c>
      <c r="F576">
        <v>40700</v>
      </c>
      <c r="G576" t="s">
        <v>784</v>
      </c>
      <c r="I576" t="s">
        <v>118</v>
      </c>
      <c r="J576">
        <v>2026</v>
      </c>
      <c r="K576">
        <v>5</v>
      </c>
      <c r="L576" t="s">
        <v>95</v>
      </c>
      <c r="M576">
        <v>3412.79</v>
      </c>
      <c r="N576">
        <v>1</v>
      </c>
      <c r="O576">
        <v>3412.79</v>
      </c>
      <c r="P576" t="s">
        <v>2190</v>
      </c>
    </row>
    <row r="577" spans="1:17">
      <c r="A577" t="s">
        <v>879</v>
      </c>
      <c r="B577" t="s">
        <v>2219</v>
      </c>
      <c r="C577" t="s">
        <v>133</v>
      </c>
      <c r="D577" t="s">
        <v>2189</v>
      </c>
      <c r="E577" t="s">
        <v>92</v>
      </c>
      <c r="F577">
        <v>40700</v>
      </c>
      <c r="G577" t="s">
        <v>784</v>
      </c>
      <c r="I577" t="s">
        <v>692</v>
      </c>
      <c r="J577">
        <v>2026</v>
      </c>
      <c r="K577">
        <v>5</v>
      </c>
      <c r="L577" t="s">
        <v>95</v>
      </c>
      <c r="M577">
        <v>458.71</v>
      </c>
      <c r="N577">
        <v>1</v>
      </c>
      <c r="O577">
        <v>458.71</v>
      </c>
      <c r="P577" t="s">
        <v>2190</v>
      </c>
    </row>
    <row r="578" spans="1:17">
      <c r="A578" t="s">
        <v>879</v>
      </c>
      <c r="B578" t="s">
        <v>2219</v>
      </c>
      <c r="C578" t="s">
        <v>133</v>
      </c>
      <c r="D578" t="s">
        <v>2189</v>
      </c>
      <c r="E578" t="s">
        <v>106</v>
      </c>
      <c r="F578">
        <v>40700</v>
      </c>
      <c r="G578" t="s">
        <v>784</v>
      </c>
      <c r="I578" t="s">
        <v>163</v>
      </c>
      <c r="J578">
        <v>2026</v>
      </c>
      <c r="K578">
        <v>5</v>
      </c>
      <c r="L578" t="s">
        <v>95</v>
      </c>
      <c r="M578">
        <v>330.28</v>
      </c>
      <c r="N578">
        <v>1</v>
      </c>
      <c r="O578">
        <v>330.28</v>
      </c>
      <c r="P578" t="s">
        <v>2190</v>
      </c>
    </row>
    <row r="579" spans="1:17">
      <c r="A579" t="s">
        <v>879</v>
      </c>
      <c r="B579" t="s">
        <v>519</v>
      </c>
      <c r="C579" t="s">
        <v>133</v>
      </c>
      <c r="D579" t="s">
        <v>2189</v>
      </c>
      <c r="E579" t="s">
        <v>103</v>
      </c>
      <c r="F579">
        <v>40700</v>
      </c>
      <c r="G579" t="s">
        <v>784</v>
      </c>
      <c r="I579" t="s">
        <v>130</v>
      </c>
      <c r="J579">
        <v>2026</v>
      </c>
      <c r="K579">
        <v>5</v>
      </c>
      <c r="L579" t="s">
        <v>95</v>
      </c>
      <c r="M579">
        <v>1334.84</v>
      </c>
      <c r="N579">
        <v>1</v>
      </c>
      <c r="O579">
        <v>1334.84</v>
      </c>
      <c r="P579" t="s">
        <v>2190</v>
      </c>
      <c r="Q579">
        <v>1</v>
      </c>
    </row>
    <row r="580" spans="1:17">
      <c r="A580" t="s">
        <v>879</v>
      </c>
      <c r="B580" t="s">
        <v>519</v>
      </c>
      <c r="C580" t="s">
        <v>133</v>
      </c>
      <c r="D580" t="s">
        <v>2189</v>
      </c>
      <c r="E580" t="s">
        <v>92</v>
      </c>
      <c r="F580">
        <v>40700</v>
      </c>
      <c r="G580" t="s">
        <v>784</v>
      </c>
      <c r="I580" t="s">
        <v>256</v>
      </c>
      <c r="J580">
        <v>2026</v>
      </c>
      <c r="K580">
        <v>5</v>
      </c>
      <c r="L580" t="s">
        <v>95</v>
      </c>
      <c r="M580">
        <v>680.96</v>
      </c>
      <c r="N580">
        <v>1</v>
      </c>
      <c r="O580">
        <v>680.96</v>
      </c>
      <c r="P580" t="s">
        <v>2190</v>
      </c>
      <c r="Q580">
        <v>1</v>
      </c>
    </row>
    <row r="581" spans="1:17">
      <c r="A581" t="s">
        <v>879</v>
      </c>
      <c r="B581" t="s">
        <v>519</v>
      </c>
      <c r="C581" t="s">
        <v>133</v>
      </c>
      <c r="D581" t="s">
        <v>2189</v>
      </c>
      <c r="E581" t="s">
        <v>92</v>
      </c>
      <c r="F581">
        <v>40700</v>
      </c>
      <c r="G581" t="s">
        <v>784</v>
      </c>
      <c r="I581" t="s">
        <v>257</v>
      </c>
      <c r="J581">
        <v>2026</v>
      </c>
      <c r="K581">
        <v>5</v>
      </c>
      <c r="L581" t="s">
        <v>95</v>
      </c>
      <c r="M581">
        <v>572.52</v>
      </c>
      <c r="N581">
        <v>1</v>
      </c>
      <c r="O581">
        <v>572.52</v>
      </c>
      <c r="P581" t="s">
        <v>2190</v>
      </c>
    </row>
    <row r="582" spans="1:17">
      <c r="A582" t="s">
        <v>879</v>
      </c>
      <c r="B582" t="s">
        <v>519</v>
      </c>
      <c r="C582" t="s">
        <v>133</v>
      </c>
      <c r="D582" t="s">
        <v>2189</v>
      </c>
      <c r="E582" t="s">
        <v>92</v>
      </c>
      <c r="F582">
        <v>40700</v>
      </c>
      <c r="G582" t="s">
        <v>784</v>
      </c>
      <c r="I582" t="s">
        <v>260</v>
      </c>
      <c r="J582">
        <v>2026</v>
      </c>
      <c r="K582">
        <v>5</v>
      </c>
      <c r="L582" t="s">
        <v>95</v>
      </c>
      <c r="M582">
        <v>310.82</v>
      </c>
      <c r="N582">
        <v>1</v>
      </c>
      <c r="O582">
        <v>310.82</v>
      </c>
      <c r="P582" t="s">
        <v>2190</v>
      </c>
    </row>
    <row r="583" spans="1:17">
      <c r="A583" t="s">
        <v>879</v>
      </c>
      <c r="B583" t="s">
        <v>519</v>
      </c>
      <c r="C583" t="s">
        <v>133</v>
      </c>
      <c r="D583" t="s">
        <v>2189</v>
      </c>
      <c r="E583" t="s">
        <v>106</v>
      </c>
      <c r="F583">
        <v>40700</v>
      </c>
      <c r="G583" t="s">
        <v>784</v>
      </c>
      <c r="I583" t="s">
        <v>163</v>
      </c>
      <c r="J583">
        <v>2026</v>
      </c>
      <c r="K583">
        <v>5</v>
      </c>
      <c r="L583" t="s">
        <v>95</v>
      </c>
      <c r="M583">
        <v>825.7</v>
      </c>
      <c r="N583">
        <v>1</v>
      </c>
      <c r="O583">
        <v>825.7</v>
      </c>
      <c r="P583" t="s">
        <v>2190</v>
      </c>
    </row>
    <row r="584" spans="1:17">
      <c r="A584" t="s">
        <v>879</v>
      </c>
      <c r="B584" t="s">
        <v>2220</v>
      </c>
      <c r="C584" t="s">
        <v>133</v>
      </c>
      <c r="D584" t="s">
        <v>2189</v>
      </c>
      <c r="E584" t="s">
        <v>92</v>
      </c>
      <c r="F584">
        <v>40700</v>
      </c>
      <c r="G584" t="s">
        <v>784</v>
      </c>
      <c r="I584" t="s">
        <v>215</v>
      </c>
      <c r="J584">
        <v>2026</v>
      </c>
      <c r="K584">
        <v>5</v>
      </c>
      <c r="L584" t="s">
        <v>95</v>
      </c>
      <c r="M584">
        <v>513.76</v>
      </c>
      <c r="N584">
        <v>1</v>
      </c>
      <c r="O584">
        <v>513.76</v>
      </c>
      <c r="P584" t="s">
        <v>2190</v>
      </c>
    </row>
    <row r="585" spans="1:17">
      <c r="A585" t="s">
        <v>879</v>
      </c>
      <c r="B585" t="s">
        <v>2220</v>
      </c>
      <c r="C585" t="s">
        <v>133</v>
      </c>
      <c r="D585" t="s">
        <v>2189</v>
      </c>
      <c r="E585" t="s">
        <v>92</v>
      </c>
      <c r="F585">
        <v>40700</v>
      </c>
      <c r="G585" t="s">
        <v>784</v>
      </c>
      <c r="I585" t="s">
        <v>692</v>
      </c>
      <c r="J585">
        <v>2026</v>
      </c>
      <c r="K585">
        <v>5</v>
      </c>
      <c r="L585" t="s">
        <v>95</v>
      </c>
      <c r="M585">
        <v>458.71</v>
      </c>
      <c r="N585">
        <v>1</v>
      </c>
      <c r="O585">
        <v>458.71</v>
      </c>
      <c r="P585" t="s">
        <v>2190</v>
      </c>
    </row>
    <row r="586" spans="1:17">
      <c r="A586" t="s">
        <v>879</v>
      </c>
      <c r="B586" t="s">
        <v>2220</v>
      </c>
      <c r="C586" t="s">
        <v>133</v>
      </c>
      <c r="D586" t="s">
        <v>2189</v>
      </c>
      <c r="E586" t="s">
        <v>106</v>
      </c>
      <c r="F586">
        <v>40700</v>
      </c>
      <c r="G586" t="s">
        <v>784</v>
      </c>
      <c r="I586" t="s">
        <v>163</v>
      </c>
      <c r="J586">
        <v>2026</v>
      </c>
      <c r="K586">
        <v>5</v>
      </c>
      <c r="L586" t="s">
        <v>95</v>
      </c>
      <c r="M586">
        <v>3963.36</v>
      </c>
      <c r="N586">
        <v>1</v>
      </c>
      <c r="O586">
        <v>3963.36</v>
      </c>
      <c r="P586" t="s">
        <v>2190</v>
      </c>
    </row>
    <row r="587" spans="1:17">
      <c r="A587" t="s">
        <v>879</v>
      </c>
      <c r="B587" t="s">
        <v>2221</v>
      </c>
      <c r="C587" t="s">
        <v>133</v>
      </c>
      <c r="D587" t="s">
        <v>2189</v>
      </c>
      <c r="E587" t="s">
        <v>92</v>
      </c>
      <c r="F587">
        <v>40700</v>
      </c>
      <c r="G587" t="s">
        <v>784</v>
      </c>
      <c r="I587" t="s">
        <v>692</v>
      </c>
      <c r="J587">
        <v>2026</v>
      </c>
      <c r="K587">
        <v>5</v>
      </c>
      <c r="L587" t="s">
        <v>95</v>
      </c>
      <c r="M587">
        <v>458.71</v>
      </c>
      <c r="N587">
        <v>1</v>
      </c>
      <c r="O587">
        <v>458.71</v>
      </c>
      <c r="P587" t="s">
        <v>2190</v>
      </c>
    </row>
    <row r="588" spans="1:17">
      <c r="A588" t="s">
        <v>879</v>
      </c>
      <c r="B588" t="s">
        <v>2221</v>
      </c>
      <c r="C588" t="s">
        <v>133</v>
      </c>
      <c r="D588" t="s">
        <v>2189</v>
      </c>
      <c r="E588" t="s">
        <v>106</v>
      </c>
      <c r="F588">
        <v>40700</v>
      </c>
      <c r="G588" t="s">
        <v>784</v>
      </c>
      <c r="I588" t="s">
        <v>163</v>
      </c>
      <c r="J588">
        <v>2026</v>
      </c>
      <c r="K588">
        <v>5</v>
      </c>
      <c r="L588" t="s">
        <v>95</v>
      </c>
      <c r="M588">
        <v>990.84</v>
      </c>
      <c r="N588">
        <v>1</v>
      </c>
      <c r="O588">
        <v>990.84</v>
      </c>
      <c r="P588" t="s">
        <v>2190</v>
      </c>
    </row>
    <row r="589" spans="1:17">
      <c r="A589" t="s">
        <v>879</v>
      </c>
      <c r="B589" t="s">
        <v>2222</v>
      </c>
      <c r="C589" t="s">
        <v>133</v>
      </c>
      <c r="D589" t="s">
        <v>2189</v>
      </c>
      <c r="E589" t="s">
        <v>92</v>
      </c>
      <c r="F589">
        <v>40700</v>
      </c>
      <c r="G589" t="s">
        <v>784</v>
      </c>
      <c r="I589" t="s">
        <v>197</v>
      </c>
      <c r="J589">
        <v>2026</v>
      </c>
      <c r="K589">
        <v>5</v>
      </c>
      <c r="L589" t="s">
        <v>95</v>
      </c>
      <c r="M589">
        <v>1027.52</v>
      </c>
      <c r="N589">
        <v>1</v>
      </c>
      <c r="O589">
        <v>1027.52</v>
      </c>
      <c r="P589" t="s">
        <v>2190</v>
      </c>
    </row>
    <row r="590" spans="1:17">
      <c r="A590" t="s">
        <v>879</v>
      </c>
      <c r="B590" t="s">
        <v>2222</v>
      </c>
      <c r="C590" t="s">
        <v>133</v>
      </c>
      <c r="D590" t="s">
        <v>2189</v>
      </c>
      <c r="E590" t="s">
        <v>106</v>
      </c>
      <c r="F590">
        <v>40700</v>
      </c>
      <c r="G590" t="s">
        <v>784</v>
      </c>
      <c r="I590" t="s">
        <v>118</v>
      </c>
      <c r="J590">
        <v>2026</v>
      </c>
      <c r="K590">
        <v>5</v>
      </c>
      <c r="L590" t="s">
        <v>95</v>
      </c>
      <c r="M590">
        <v>110.09</v>
      </c>
      <c r="N590">
        <v>1</v>
      </c>
      <c r="O590">
        <v>110.09</v>
      </c>
      <c r="P590" t="s">
        <v>2190</v>
      </c>
    </row>
    <row r="591" spans="1:17">
      <c r="A591" t="s">
        <v>879</v>
      </c>
      <c r="B591" t="s">
        <v>2223</v>
      </c>
      <c r="C591" t="s">
        <v>133</v>
      </c>
      <c r="D591" t="s">
        <v>2189</v>
      </c>
      <c r="E591" t="s">
        <v>92</v>
      </c>
      <c r="F591">
        <v>40700</v>
      </c>
      <c r="G591" t="s">
        <v>784</v>
      </c>
      <c r="I591" t="s">
        <v>692</v>
      </c>
      <c r="J591">
        <v>2026</v>
      </c>
      <c r="K591">
        <v>5</v>
      </c>
      <c r="L591" t="s">
        <v>95</v>
      </c>
      <c r="M591">
        <v>458.71</v>
      </c>
      <c r="N591">
        <v>1</v>
      </c>
      <c r="O591">
        <v>458.71</v>
      </c>
      <c r="P591" t="s">
        <v>2190</v>
      </c>
    </row>
    <row r="592" spans="1:17">
      <c r="A592" t="s">
        <v>879</v>
      </c>
      <c r="B592" t="s">
        <v>2223</v>
      </c>
      <c r="C592" t="s">
        <v>133</v>
      </c>
      <c r="D592" t="s">
        <v>2189</v>
      </c>
      <c r="E592" t="s">
        <v>106</v>
      </c>
      <c r="F592">
        <v>40700</v>
      </c>
      <c r="G592" t="s">
        <v>784</v>
      </c>
      <c r="I592" t="s">
        <v>163</v>
      </c>
      <c r="J592">
        <v>2026</v>
      </c>
      <c r="K592">
        <v>5</v>
      </c>
      <c r="L592" t="s">
        <v>95</v>
      </c>
      <c r="M592">
        <v>825.7</v>
      </c>
      <c r="N592">
        <v>1</v>
      </c>
      <c r="O592">
        <v>825.7</v>
      </c>
      <c r="P592" t="s">
        <v>2190</v>
      </c>
    </row>
    <row r="593" spans="1:17">
      <c r="A593" t="s">
        <v>879</v>
      </c>
      <c r="B593" t="s">
        <v>2224</v>
      </c>
      <c r="C593" t="s">
        <v>133</v>
      </c>
      <c r="D593" t="s">
        <v>2189</v>
      </c>
      <c r="E593" t="s">
        <v>92</v>
      </c>
      <c r="F593">
        <v>40700</v>
      </c>
      <c r="G593" t="s">
        <v>784</v>
      </c>
      <c r="I593" t="s">
        <v>197</v>
      </c>
      <c r="J593">
        <v>2026</v>
      </c>
      <c r="K593">
        <v>5</v>
      </c>
      <c r="L593" t="s">
        <v>95</v>
      </c>
      <c r="M593">
        <v>513.76</v>
      </c>
      <c r="N593">
        <v>1</v>
      </c>
      <c r="O593">
        <v>513.76</v>
      </c>
      <c r="P593" t="s">
        <v>2190</v>
      </c>
    </row>
    <row r="594" spans="1:17">
      <c r="A594" t="s">
        <v>879</v>
      </c>
      <c r="B594" t="s">
        <v>2224</v>
      </c>
      <c r="C594" t="s">
        <v>133</v>
      </c>
      <c r="D594" t="s">
        <v>2189</v>
      </c>
      <c r="E594" t="s">
        <v>92</v>
      </c>
      <c r="F594">
        <v>40700</v>
      </c>
      <c r="G594" t="s">
        <v>784</v>
      </c>
      <c r="I594" t="s">
        <v>692</v>
      </c>
      <c r="J594">
        <v>2026</v>
      </c>
      <c r="K594">
        <v>5</v>
      </c>
      <c r="L594" t="s">
        <v>95</v>
      </c>
      <c r="M594">
        <v>458.71</v>
      </c>
      <c r="N594">
        <v>1</v>
      </c>
      <c r="O594">
        <v>458.71</v>
      </c>
      <c r="P594" t="s">
        <v>2190</v>
      </c>
    </row>
    <row r="595" spans="1:17">
      <c r="A595" t="s">
        <v>879</v>
      </c>
      <c r="B595" t="s">
        <v>2224</v>
      </c>
      <c r="C595" t="s">
        <v>133</v>
      </c>
      <c r="D595" t="s">
        <v>2189</v>
      </c>
      <c r="E595" t="s">
        <v>106</v>
      </c>
      <c r="F595">
        <v>40700</v>
      </c>
      <c r="G595" t="s">
        <v>784</v>
      </c>
      <c r="I595" t="s">
        <v>118</v>
      </c>
      <c r="J595">
        <v>2026</v>
      </c>
      <c r="K595">
        <v>5</v>
      </c>
      <c r="L595" t="s">
        <v>95</v>
      </c>
      <c r="M595">
        <v>220.18</v>
      </c>
      <c r="N595">
        <v>1</v>
      </c>
      <c r="O595">
        <v>220.18</v>
      </c>
      <c r="P595" t="s">
        <v>2190</v>
      </c>
    </row>
    <row r="596" spans="1:17">
      <c r="A596" t="s">
        <v>879</v>
      </c>
      <c r="B596" t="s">
        <v>2225</v>
      </c>
      <c r="C596" t="s">
        <v>133</v>
      </c>
      <c r="D596" t="s">
        <v>2189</v>
      </c>
      <c r="E596" t="s">
        <v>92</v>
      </c>
      <c r="F596">
        <v>40700</v>
      </c>
      <c r="G596" t="s">
        <v>784</v>
      </c>
      <c r="I596" t="s">
        <v>215</v>
      </c>
      <c r="J596">
        <v>2026</v>
      </c>
      <c r="K596">
        <v>5</v>
      </c>
      <c r="L596" t="s">
        <v>95</v>
      </c>
      <c r="M596">
        <v>513.76</v>
      </c>
      <c r="N596">
        <v>1</v>
      </c>
      <c r="O596">
        <v>513.76</v>
      </c>
      <c r="P596" t="s">
        <v>2190</v>
      </c>
    </row>
    <row r="597" spans="1:17">
      <c r="A597" t="s">
        <v>879</v>
      </c>
      <c r="B597" t="s">
        <v>2225</v>
      </c>
      <c r="C597" t="s">
        <v>133</v>
      </c>
      <c r="D597" t="s">
        <v>2189</v>
      </c>
      <c r="E597" t="s">
        <v>106</v>
      </c>
      <c r="F597">
        <v>40700</v>
      </c>
      <c r="G597" t="s">
        <v>784</v>
      </c>
      <c r="I597" t="s">
        <v>163</v>
      </c>
      <c r="J597">
        <v>2026</v>
      </c>
      <c r="K597">
        <v>5</v>
      </c>
      <c r="L597" t="s">
        <v>95</v>
      </c>
      <c r="M597">
        <v>660.56</v>
      </c>
      <c r="N597">
        <v>1</v>
      </c>
      <c r="O597">
        <v>660.56</v>
      </c>
      <c r="P597" t="s">
        <v>2190</v>
      </c>
    </row>
    <row r="598" spans="1:17">
      <c r="A598" t="s">
        <v>879</v>
      </c>
      <c r="B598" t="s">
        <v>2226</v>
      </c>
      <c r="C598" t="s">
        <v>133</v>
      </c>
      <c r="D598" t="s">
        <v>2189</v>
      </c>
      <c r="E598" t="s">
        <v>92</v>
      </c>
      <c r="F598">
        <v>40700</v>
      </c>
      <c r="G598" t="s">
        <v>784</v>
      </c>
      <c r="I598" t="s">
        <v>215</v>
      </c>
      <c r="J598">
        <v>2026</v>
      </c>
      <c r="K598">
        <v>5</v>
      </c>
      <c r="L598" t="s">
        <v>95</v>
      </c>
      <c r="M598">
        <v>513.76</v>
      </c>
      <c r="N598">
        <v>1</v>
      </c>
      <c r="O598">
        <v>513.76</v>
      </c>
      <c r="P598" t="s">
        <v>2190</v>
      </c>
    </row>
    <row r="599" spans="1:17">
      <c r="A599" t="s">
        <v>879</v>
      </c>
      <c r="B599" t="s">
        <v>2226</v>
      </c>
      <c r="C599" t="s">
        <v>133</v>
      </c>
      <c r="D599" t="s">
        <v>2189</v>
      </c>
      <c r="E599" t="s">
        <v>92</v>
      </c>
      <c r="F599">
        <v>40700</v>
      </c>
      <c r="G599" t="s">
        <v>784</v>
      </c>
      <c r="I599" t="s">
        <v>692</v>
      </c>
      <c r="J599">
        <v>2026</v>
      </c>
      <c r="K599">
        <v>5</v>
      </c>
      <c r="L599" t="s">
        <v>95</v>
      </c>
      <c r="M599">
        <v>458.71</v>
      </c>
      <c r="N599">
        <v>1</v>
      </c>
      <c r="O599">
        <v>458.71</v>
      </c>
      <c r="P599" t="s">
        <v>2190</v>
      </c>
    </row>
    <row r="600" spans="1:17">
      <c r="A600" t="s">
        <v>879</v>
      </c>
      <c r="B600" t="s">
        <v>2226</v>
      </c>
      <c r="C600" t="s">
        <v>133</v>
      </c>
      <c r="D600" t="s">
        <v>2189</v>
      </c>
      <c r="E600" t="s">
        <v>106</v>
      </c>
      <c r="F600">
        <v>40700</v>
      </c>
      <c r="G600" t="s">
        <v>784</v>
      </c>
      <c r="I600" t="s">
        <v>163</v>
      </c>
      <c r="J600">
        <v>2026</v>
      </c>
      <c r="K600">
        <v>5</v>
      </c>
      <c r="L600" t="s">
        <v>95</v>
      </c>
      <c r="M600">
        <v>495.42</v>
      </c>
      <c r="N600">
        <v>1</v>
      </c>
      <c r="O600">
        <v>495.42</v>
      </c>
      <c r="P600" t="s">
        <v>2190</v>
      </c>
    </row>
    <row r="601" spans="1:17">
      <c r="A601" t="s">
        <v>879</v>
      </c>
      <c r="B601" t="s">
        <v>2227</v>
      </c>
      <c r="C601" t="s">
        <v>133</v>
      </c>
      <c r="D601" t="s">
        <v>2189</v>
      </c>
      <c r="E601" t="s">
        <v>92</v>
      </c>
      <c r="F601">
        <v>40700</v>
      </c>
      <c r="G601" t="s">
        <v>784</v>
      </c>
      <c r="I601" t="s">
        <v>215</v>
      </c>
      <c r="J601">
        <v>2026</v>
      </c>
      <c r="K601">
        <v>5</v>
      </c>
      <c r="L601" t="s">
        <v>95</v>
      </c>
      <c r="M601">
        <v>513.76</v>
      </c>
      <c r="N601">
        <v>1</v>
      </c>
      <c r="O601">
        <v>513.76</v>
      </c>
      <c r="P601" t="s">
        <v>2190</v>
      </c>
    </row>
    <row r="602" spans="1:17">
      <c r="A602" t="s">
        <v>879</v>
      </c>
      <c r="B602" t="s">
        <v>2227</v>
      </c>
      <c r="C602" t="s">
        <v>133</v>
      </c>
      <c r="D602" t="s">
        <v>2189</v>
      </c>
      <c r="E602" t="s">
        <v>92</v>
      </c>
      <c r="F602">
        <v>40700</v>
      </c>
      <c r="G602" t="s">
        <v>784</v>
      </c>
      <c r="I602" t="s">
        <v>692</v>
      </c>
      <c r="J602">
        <v>2026</v>
      </c>
      <c r="K602">
        <v>5</v>
      </c>
      <c r="L602" t="s">
        <v>95</v>
      </c>
      <c r="M602">
        <v>458.71</v>
      </c>
      <c r="N602">
        <v>1</v>
      </c>
      <c r="O602">
        <v>458.71</v>
      </c>
      <c r="P602" t="s">
        <v>2190</v>
      </c>
    </row>
    <row r="603" spans="1:17">
      <c r="A603" t="s">
        <v>879</v>
      </c>
      <c r="B603" t="s">
        <v>2227</v>
      </c>
      <c r="C603" t="s">
        <v>133</v>
      </c>
      <c r="D603" t="s">
        <v>2189</v>
      </c>
      <c r="E603" t="s">
        <v>106</v>
      </c>
      <c r="F603">
        <v>40700</v>
      </c>
      <c r="G603" t="s">
        <v>784</v>
      </c>
      <c r="I603" t="s">
        <v>163</v>
      </c>
      <c r="J603">
        <v>2026</v>
      </c>
      <c r="K603">
        <v>5</v>
      </c>
      <c r="L603" t="s">
        <v>95</v>
      </c>
      <c r="M603">
        <v>495.42</v>
      </c>
      <c r="N603">
        <v>1</v>
      </c>
      <c r="O603">
        <v>495.42</v>
      </c>
      <c r="P603" t="s">
        <v>2190</v>
      </c>
    </row>
    <row r="604" spans="1:17">
      <c r="A604" t="s">
        <v>879</v>
      </c>
      <c r="B604" t="s">
        <v>520</v>
      </c>
      <c r="C604" t="s">
        <v>133</v>
      </c>
      <c r="D604" t="s">
        <v>2189</v>
      </c>
      <c r="E604" t="s">
        <v>103</v>
      </c>
      <c r="F604">
        <v>40700</v>
      </c>
      <c r="G604" t="s">
        <v>784</v>
      </c>
      <c r="I604" t="s">
        <v>130</v>
      </c>
      <c r="J604">
        <v>2026</v>
      </c>
      <c r="K604">
        <v>5</v>
      </c>
      <c r="L604" t="s">
        <v>95</v>
      </c>
      <c r="M604">
        <v>158.32</v>
      </c>
      <c r="N604">
        <v>1</v>
      </c>
      <c r="O604">
        <v>158.32</v>
      </c>
      <c r="P604" t="s">
        <v>2190</v>
      </c>
      <c r="Q604">
        <v>1</v>
      </c>
    </row>
    <row r="605" spans="1:17">
      <c r="A605" t="s">
        <v>879</v>
      </c>
      <c r="B605" t="s">
        <v>520</v>
      </c>
      <c r="C605" t="s">
        <v>133</v>
      </c>
      <c r="D605" t="s">
        <v>2189</v>
      </c>
      <c r="E605" t="s">
        <v>92</v>
      </c>
      <c r="F605">
        <v>40700</v>
      </c>
      <c r="G605" t="s">
        <v>784</v>
      </c>
      <c r="I605" t="s">
        <v>256</v>
      </c>
      <c r="J605">
        <v>2026</v>
      </c>
      <c r="K605">
        <v>5</v>
      </c>
      <c r="L605" t="s">
        <v>95</v>
      </c>
      <c r="M605">
        <v>170.24</v>
      </c>
      <c r="N605">
        <v>1</v>
      </c>
      <c r="O605">
        <v>170.24</v>
      </c>
      <c r="P605" t="s">
        <v>2190</v>
      </c>
      <c r="Q605">
        <v>1</v>
      </c>
    </row>
    <row r="606" spans="1:17">
      <c r="A606" t="s">
        <v>879</v>
      </c>
      <c r="B606" t="s">
        <v>520</v>
      </c>
      <c r="C606" t="s">
        <v>133</v>
      </c>
      <c r="D606" t="s">
        <v>2189</v>
      </c>
      <c r="E606" t="s">
        <v>92</v>
      </c>
      <c r="F606">
        <v>40700</v>
      </c>
      <c r="G606" t="s">
        <v>784</v>
      </c>
      <c r="I606" t="s">
        <v>2208</v>
      </c>
      <c r="J606">
        <v>2026</v>
      </c>
      <c r="K606">
        <v>5</v>
      </c>
      <c r="L606" t="s">
        <v>95</v>
      </c>
      <c r="M606">
        <v>211.8</v>
      </c>
      <c r="N606">
        <v>1</v>
      </c>
      <c r="O606">
        <v>211.8</v>
      </c>
      <c r="P606" t="s">
        <v>2190</v>
      </c>
      <c r="Q606">
        <v>1</v>
      </c>
    </row>
    <row r="607" spans="1:17">
      <c r="A607" t="s">
        <v>879</v>
      </c>
      <c r="B607" t="s">
        <v>520</v>
      </c>
      <c r="C607" t="s">
        <v>133</v>
      </c>
      <c r="D607" t="s">
        <v>2189</v>
      </c>
      <c r="E607" t="s">
        <v>92</v>
      </c>
      <c r="F607">
        <v>40700</v>
      </c>
      <c r="G607" t="s">
        <v>784</v>
      </c>
      <c r="I607" t="s">
        <v>257</v>
      </c>
      <c r="J607">
        <v>2026</v>
      </c>
      <c r="K607">
        <v>5</v>
      </c>
      <c r="L607" t="s">
        <v>95</v>
      </c>
      <c r="M607">
        <v>286.26</v>
      </c>
      <c r="N607">
        <v>1</v>
      </c>
      <c r="O607">
        <v>286.26</v>
      </c>
      <c r="P607" t="s">
        <v>2190</v>
      </c>
    </row>
    <row r="608" spans="1:17">
      <c r="A608" t="s">
        <v>879</v>
      </c>
      <c r="B608" t="s">
        <v>520</v>
      </c>
      <c r="C608" t="s">
        <v>133</v>
      </c>
      <c r="D608" t="s">
        <v>2189</v>
      </c>
      <c r="E608" t="s">
        <v>92</v>
      </c>
      <c r="F608">
        <v>40700</v>
      </c>
      <c r="G608" t="s">
        <v>784</v>
      </c>
      <c r="I608" t="s">
        <v>260</v>
      </c>
      <c r="J608">
        <v>2026</v>
      </c>
      <c r="K608">
        <v>5</v>
      </c>
      <c r="L608" t="s">
        <v>95</v>
      </c>
      <c r="M608">
        <v>310.82</v>
      </c>
      <c r="N608">
        <v>1</v>
      </c>
      <c r="O608">
        <v>310.82</v>
      </c>
      <c r="P608" t="s">
        <v>2190</v>
      </c>
    </row>
    <row r="609" spans="1:17">
      <c r="A609" t="s">
        <v>879</v>
      </c>
      <c r="B609" t="s">
        <v>520</v>
      </c>
      <c r="C609" t="s">
        <v>133</v>
      </c>
      <c r="D609" t="s">
        <v>2189</v>
      </c>
      <c r="E609" t="s">
        <v>106</v>
      </c>
      <c r="F609">
        <v>40700</v>
      </c>
      <c r="G609" t="s">
        <v>784</v>
      </c>
      <c r="I609" t="s">
        <v>163</v>
      </c>
      <c r="J609">
        <v>2026</v>
      </c>
      <c r="K609">
        <v>5</v>
      </c>
      <c r="L609" t="s">
        <v>95</v>
      </c>
      <c r="M609">
        <v>1321.12</v>
      </c>
      <c r="N609">
        <v>1</v>
      </c>
      <c r="O609">
        <v>1321.12</v>
      </c>
      <c r="P609" t="s">
        <v>2190</v>
      </c>
    </row>
    <row r="610" spans="1:17">
      <c r="A610" t="s">
        <v>879</v>
      </c>
      <c r="B610" t="s">
        <v>524</v>
      </c>
      <c r="C610" t="s">
        <v>133</v>
      </c>
      <c r="D610" t="s">
        <v>2189</v>
      </c>
      <c r="E610" t="s">
        <v>92</v>
      </c>
      <c r="F610">
        <v>40700</v>
      </c>
      <c r="G610" t="s">
        <v>784</v>
      </c>
      <c r="I610" t="s">
        <v>260</v>
      </c>
      <c r="J610">
        <v>2026</v>
      </c>
      <c r="K610">
        <v>5</v>
      </c>
      <c r="L610" t="s">
        <v>95</v>
      </c>
      <c r="M610">
        <v>310.82</v>
      </c>
      <c r="N610">
        <v>1</v>
      </c>
      <c r="O610">
        <v>310.82</v>
      </c>
      <c r="P610" t="s">
        <v>2190</v>
      </c>
    </row>
    <row r="611" spans="1:17">
      <c r="A611" t="s">
        <v>879</v>
      </c>
      <c r="B611" t="s">
        <v>524</v>
      </c>
      <c r="C611" t="s">
        <v>133</v>
      </c>
      <c r="D611" t="s">
        <v>2189</v>
      </c>
      <c r="E611" t="s">
        <v>92</v>
      </c>
      <c r="F611">
        <v>40700</v>
      </c>
      <c r="G611" t="s">
        <v>784</v>
      </c>
      <c r="I611" t="s">
        <v>215</v>
      </c>
      <c r="J611">
        <v>2026</v>
      </c>
      <c r="K611">
        <v>5</v>
      </c>
      <c r="L611" t="s">
        <v>95</v>
      </c>
      <c r="M611">
        <v>513.76</v>
      </c>
      <c r="N611">
        <v>1</v>
      </c>
      <c r="O611">
        <v>513.76</v>
      </c>
      <c r="P611" t="s">
        <v>2190</v>
      </c>
    </row>
    <row r="612" spans="1:17">
      <c r="A612" t="s">
        <v>879</v>
      </c>
      <c r="B612" t="s">
        <v>524</v>
      </c>
      <c r="C612" t="s">
        <v>133</v>
      </c>
      <c r="D612" t="s">
        <v>2189</v>
      </c>
      <c r="E612" t="s">
        <v>106</v>
      </c>
      <c r="F612">
        <v>40700</v>
      </c>
      <c r="G612" t="s">
        <v>784</v>
      </c>
      <c r="I612" t="s">
        <v>118</v>
      </c>
      <c r="J612">
        <v>2026</v>
      </c>
      <c r="K612">
        <v>5</v>
      </c>
      <c r="L612" t="s">
        <v>95</v>
      </c>
      <c r="M612">
        <v>330.27</v>
      </c>
      <c r="N612">
        <v>1</v>
      </c>
      <c r="O612">
        <v>330.27</v>
      </c>
      <c r="P612" t="s">
        <v>2190</v>
      </c>
    </row>
    <row r="613" spans="1:17">
      <c r="A613" t="s">
        <v>879</v>
      </c>
      <c r="B613" t="s">
        <v>524</v>
      </c>
      <c r="C613" t="s">
        <v>133</v>
      </c>
      <c r="D613" t="s">
        <v>2189</v>
      </c>
      <c r="E613" t="s">
        <v>106</v>
      </c>
      <c r="F613">
        <v>40700</v>
      </c>
      <c r="G613" t="s">
        <v>784</v>
      </c>
      <c r="I613" t="s">
        <v>163</v>
      </c>
      <c r="J613">
        <v>2026</v>
      </c>
      <c r="K613">
        <v>5</v>
      </c>
      <c r="L613" t="s">
        <v>95</v>
      </c>
      <c r="M613">
        <v>1651.4</v>
      </c>
      <c r="N613">
        <v>1</v>
      </c>
      <c r="O613">
        <v>1651.4</v>
      </c>
      <c r="P613" t="s">
        <v>2190</v>
      </c>
    </row>
    <row r="614" spans="1:17">
      <c r="A614" t="s">
        <v>424</v>
      </c>
      <c r="B614" t="s">
        <v>2228</v>
      </c>
      <c r="C614" t="s">
        <v>302</v>
      </c>
      <c r="D614" t="s">
        <v>2189</v>
      </c>
      <c r="E614" t="s">
        <v>103</v>
      </c>
      <c r="F614">
        <v>40700</v>
      </c>
      <c r="G614" t="s">
        <v>784</v>
      </c>
      <c r="I614" t="s">
        <v>130</v>
      </c>
      <c r="J614">
        <v>2026</v>
      </c>
      <c r="K614">
        <v>5</v>
      </c>
      <c r="L614" t="s">
        <v>95</v>
      </c>
      <c r="M614">
        <v>204.06</v>
      </c>
      <c r="N614">
        <v>1</v>
      </c>
      <c r="O614">
        <v>204.06</v>
      </c>
      <c r="P614" t="s">
        <v>2190</v>
      </c>
      <c r="Q614">
        <v>1</v>
      </c>
    </row>
    <row r="615" spans="1:17">
      <c r="A615" t="s">
        <v>424</v>
      </c>
      <c r="B615" t="s">
        <v>2228</v>
      </c>
      <c r="C615" t="s">
        <v>302</v>
      </c>
      <c r="D615" t="s">
        <v>2189</v>
      </c>
      <c r="E615" t="s">
        <v>92</v>
      </c>
      <c r="F615">
        <v>40700</v>
      </c>
      <c r="G615" t="s">
        <v>784</v>
      </c>
      <c r="I615" t="s">
        <v>196</v>
      </c>
      <c r="J615">
        <v>2026</v>
      </c>
      <c r="K615">
        <v>5</v>
      </c>
      <c r="L615" t="s">
        <v>95</v>
      </c>
      <c r="M615">
        <v>402.86</v>
      </c>
      <c r="N615">
        <v>1</v>
      </c>
      <c r="O615">
        <v>402.86</v>
      </c>
      <c r="P615" t="s">
        <v>2190</v>
      </c>
    </row>
    <row r="616" spans="1:17">
      <c r="A616" t="s">
        <v>424</v>
      </c>
      <c r="B616" t="s">
        <v>2228</v>
      </c>
      <c r="C616" t="s">
        <v>302</v>
      </c>
      <c r="D616" t="s">
        <v>2189</v>
      </c>
      <c r="E616" t="s">
        <v>92</v>
      </c>
      <c r="F616">
        <v>40700</v>
      </c>
      <c r="G616" t="s">
        <v>784</v>
      </c>
      <c r="I616" t="s">
        <v>225</v>
      </c>
      <c r="J616">
        <v>2026</v>
      </c>
      <c r="K616">
        <v>5</v>
      </c>
      <c r="L616" t="s">
        <v>95</v>
      </c>
      <c r="M616">
        <v>201.43</v>
      </c>
      <c r="N616">
        <v>1</v>
      </c>
      <c r="O616">
        <v>201.43</v>
      </c>
      <c r="P616" t="s">
        <v>2190</v>
      </c>
    </row>
    <row r="617" spans="1:17">
      <c r="A617" t="s">
        <v>424</v>
      </c>
      <c r="B617" t="s">
        <v>2228</v>
      </c>
      <c r="C617" t="s">
        <v>302</v>
      </c>
      <c r="D617" t="s">
        <v>2189</v>
      </c>
      <c r="E617" t="s">
        <v>92</v>
      </c>
      <c r="F617">
        <v>40700</v>
      </c>
      <c r="G617" t="s">
        <v>784</v>
      </c>
      <c r="I617" t="s">
        <v>260</v>
      </c>
      <c r="J617">
        <v>2026</v>
      </c>
      <c r="K617">
        <v>5</v>
      </c>
      <c r="L617" t="s">
        <v>95</v>
      </c>
      <c r="M617">
        <v>1208.5899999999999</v>
      </c>
      <c r="N617">
        <v>1</v>
      </c>
      <c r="O617">
        <v>1208.5899999999999</v>
      </c>
      <c r="P617" t="s">
        <v>2190</v>
      </c>
    </row>
    <row r="618" spans="1:17">
      <c r="A618" t="s">
        <v>424</v>
      </c>
      <c r="B618" t="s">
        <v>2228</v>
      </c>
      <c r="C618" t="s">
        <v>302</v>
      </c>
      <c r="D618" t="s">
        <v>2189</v>
      </c>
      <c r="E618" t="s">
        <v>92</v>
      </c>
      <c r="F618">
        <v>40700</v>
      </c>
      <c r="G618" t="s">
        <v>784</v>
      </c>
      <c r="I618" t="s">
        <v>197</v>
      </c>
      <c r="J618">
        <v>2026</v>
      </c>
      <c r="K618">
        <v>5</v>
      </c>
      <c r="L618" t="s">
        <v>95</v>
      </c>
      <c r="M618">
        <v>709.81</v>
      </c>
      <c r="N618">
        <v>1</v>
      </c>
      <c r="O618">
        <v>709.81</v>
      </c>
      <c r="P618" t="s">
        <v>2190</v>
      </c>
    </row>
    <row r="619" spans="1:17">
      <c r="A619" t="s">
        <v>424</v>
      </c>
      <c r="B619" t="s">
        <v>2228</v>
      </c>
      <c r="C619" t="s">
        <v>302</v>
      </c>
      <c r="D619" t="s">
        <v>2189</v>
      </c>
      <c r="E619" t="s">
        <v>106</v>
      </c>
      <c r="F619">
        <v>40700</v>
      </c>
      <c r="G619" t="s">
        <v>784</v>
      </c>
      <c r="I619" t="s">
        <v>118</v>
      </c>
      <c r="J619">
        <v>2026</v>
      </c>
      <c r="K619">
        <v>5</v>
      </c>
      <c r="L619" t="s">
        <v>95</v>
      </c>
      <c r="M619">
        <v>246.4</v>
      </c>
      <c r="N619">
        <v>1</v>
      </c>
      <c r="O619">
        <v>246.4</v>
      </c>
      <c r="P619" t="s">
        <v>2190</v>
      </c>
    </row>
    <row r="620" spans="1:17">
      <c r="A620" t="s">
        <v>424</v>
      </c>
      <c r="B620" t="s">
        <v>2229</v>
      </c>
      <c r="C620" t="s">
        <v>302</v>
      </c>
      <c r="D620" t="s">
        <v>2189</v>
      </c>
      <c r="E620" t="s">
        <v>103</v>
      </c>
      <c r="F620">
        <v>40700</v>
      </c>
      <c r="G620" t="s">
        <v>784</v>
      </c>
      <c r="I620" t="s">
        <v>130</v>
      </c>
      <c r="J620">
        <v>2026</v>
      </c>
      <c r="K620">
        <v>5</v>
      </c>
      <c r="L620" t="s">
        <v>95</v>
      </c>
      <c r="M620">
        <v>424.42</v>
      </c>
      <c r="N620">
        <v>1</v>
      </c>
      <c r="O620">
        <v>424.42</v>
      </c>
      <c r="P620" t="s">
        <v>2190</v>
      </c>
      <c r="Q620">
        <v>1</v>
      </c>
    </row>
    <row r="621" spans="1:17">
      <c r="A621" t="s">
        <v>424</v>
      </c>
      <c r="B621" t="s">
        <v>2229</v>
      </c>
      <c r="C621" t="s">
        <v>302</v>
      </c>
      <c r="D621" t="s">
        <v>2189</v>
      </c>
      <c r="E621" t="s">
        <v>92</v>
      </c>
      <c r="F621">
        <v>40700</v>
      </c>
      <c r="G621" t="s">
        <v>784</v>
      </c>
      <c r="I621" t="s">
        <v>196</v>
      </c>
      <c r="J621">
        <v>2026</v>
      </c>
      <c r="K621">
        <v>5</v>
      </c>
      <c r="L621" t="s">
        <v>95</v>
      </c>
      <c r="M621">
        <v>402.86</v>
      </c>
      <c r="N621">
        <v>1</v>
      </c>
      <c r="O621">
        <v>402.86</v>
      </c>
      <c r="P621" t="s">
        <v>2190</v>
      </c>
    </row>
    <row r="622" spans="1:17">
      <c r="A622" t="s">
        <v>424</v>
      </c>
      <c r="B622" t="s">
        <v>2229</v>
      </c>
      <c r="C622" t="s">
        <v>302</v>
      </c>
      <c r="D622" t="s">
        <v>2189</v>
      </c>
      <c r="E622" t="s">
        <v>92</v>
      </c>
      <c r="F622">
        <v>40700</v>
      </c>
      <c r="G622" t="s">
        <v>784</v>
      </c>
      <c r="I622" t="s">
        <v>260</v>
      </c>
      <c r="J622">
        <v>2026</v>
      </c>
      <c r="K622">
        <v>5</v>
      </c>
      <c r="L622" t="s">
        <v>95</v>
      </c>
      <c r="M622">
        <v>1208.5899999999999</v>
      </c>
      <c r="N622">
        <v>1</v>
      </c>
      <c r="O622">
        <v>1208.5899999999999</v>
      </c>
      <c r="P622" t="s">
        <v>2190</v>
      </c>
    </row>
    <row r="623" spans="1:17">
      <c r="A623" t="s">
        <v>424</v>
      </c>
      <c r="B623" t="s">
        <v>2229</v>
      </c>
      <c r="C623" t="s">
        <v>302</v>
      </c>
      <c r="D623" t="s">
        <v>2189</v>
      </c>
      <c r="E623" t="s">
        <v>106</v>
      </c>
      <c r="F623">
        <v>40700</v>
      </c>
      <c r="G623" t="s">
        <v>784</v>
      </c>
      <c r="I623" t="s">
        <v>118</v>
      </c>
      <c r="J623">
        <v>2026</v>
      </c>
      <c r="K623">
        <v>5</v>
      </c>
      <c r="L623" t="s">
        <v>95</v>
      </c>
      <c r="M623">
        <v>246.4</v>
      </c>
      <c r="N623">
        <v>1</v>
      </c>
      <c r="O623">
        <v>246.4</v>
      </c>
      <c r="P623" t="s">
        <v>2190</v>
      </c>
    </row>
    <row r="624" spans="1:17">
      <c r="A624" t="s">
        <v>424</v>
      </c>
      <c r="B624" t="s">
        <v>2230</v>
      </c>
      <c r="C624" t="s">
        <v>302</v>
      </c>
      <c r="D624" t="s">
        <v>2189</v>
      </c>
      <c r="E624" t="s">
        <v>103</v>
      </c>
      <c r="F624">
        <v>40700</v>
      </c>
      <c r="G624" t="s">
        <v>784</v>
      </c>
      <c r="I624" t="s">
        <v>120</v>
      </c>
      <c r="J624">
        <v>2026</v>
      </c>
      <c r="K624">
        <v>5</v>
      </c>
      <c r="L624" t="s">
        <v>95</v>
      </c>
      <c r="M624">
        <v>102.03</v>
      </c>
      <c r="N624">
        <v>1</v>
      </c>
      <c r="O624">
        <v>102.03</v>
      </c>
      <c r="P624" t="s">
        <v>2190</v>
      </c>
      <c r="Q624">
        <v>1</v>
      </c>
    </row>
    <row r="625" spans="1:17">
      <c r="A625" t="s">
        <v>424</v>
      </c>
      <c r="B625" t="s">
        <v>2230</v>
      </c>
      <c r="C625" t="s">
        <v>302</v>
      </c>
      <c r="D625" t="s">
        <v>2189</v>
      </c>
      <c r="E625" t="s">
        <v>103</v>
      </c>
      <c r="F625">
        <v>40700</v>
      </c>
      <c r="G625" t="s">
        <v>784</v>
      </c>
      <c r="I625" t="s">
        <v>130</v>
      </c>
      <c r="J625">
        <v>2026</v>
      </c>
      <c r="K625">
        <v>5</v>
      </c>
      <c r="L625" t="s">
        <v>95</v>
      </c>
      <c r="M625">
        <v>681.35</v>
      </c>
      <c r="N625">
        <v>1</v>
      </c>
      <c r="O625">
        <v>681.35</v>
      </c>
      <c r="P625" t="s">
        <v>2190</v>
      </c>
      <c r="Q625">
        <v>1</v>
      </c>
    </row>
    <row r="626" spans="1:17">
      <c r="A626" t="s">
        <v>424</v>
      </c>
      <c r="B626" t="s">
        <v>2230</v>
      </c>
      <c r="C626" t="s">
        <v>302</v>
      </c>
      <c r="D626" t="s">
        <v>2189</v>
      </c>
      <c r="E626" t="s">
        <v>106</v>
      </c>
      <c r="F626">
        <v>40700</v>
      </c>
      <c r="G626" t="s">
        <v>784</v>
      </c>
      <c r="I626" t="s">
        <v>110</v>
      </c>
      <c r="J626">
        <v>2026</v>
      </c>
      <c r="K626">
        <v>5</v>
      </c>
      <c r="L626" t="s">
        <v>95</v>
      </c>
      <c r="M626">
        <v>778.14</v>
      </c>
      <c r="N626">
        <v>1</v>
      </c>
      <c r="O626">
        <v>778.14</v>
      </c>
      <c r="P626" t="s">
        <v>2190</v>
      </c>
    </row>
    <row r="627" spans="1:17">
      <c r="A627" t="s">
        <v>424</v>
      </c>
      <c r="B627" t="s">
        <v>2230</v>
      </c>
      <c r="C627" t="s">
        <v>302</v>
      </c>
      <c r="D627" t="s">
        <v>2189</v>
      </c>
      <c r="E627" t="s">
        <v>92</v>
      </c>
      <c r="F627">
        <v>40700</v>
      </c>
      <c r="G627" t="s">
        <v>784</v>
      </c>
      <c r="I627" t="s">
        <v>196</v>
      </c>
      <c r="J627">
        <v>2026</v>
      </c>
      <c r="K627">
        <v>5</v>
      </c>
      <c r="L627" t="s">
        <v>95</v>
      </c>
      <c r="M627">
        <v>517.14</v>
      </c>
      <c r="N627">
        <v>1</v>
      </c>
      <c r="O627">
        <v>517.14</v>
      </c>
      <c r="P627" t="s">
        <v>2190</v>
      </c>
    </row>
    <row r="628" spans="1:17">
      <c r="A628" t="s">
        <v>424</v>
      </c>
      <c r="B628" t="s">
        <v>2230</v>
      </c>
      <c r="C628" t="s">
        <v>302</v>
      </c>
      <c r="D628" t="s">
        <v>2189</v>
      </c>
      <c r="E628" t="s">
        <v>92</v>
      </c>
      <c r="F628">
        <v>40700</v>
      </c>
      <c r="G628" t="s">
        <v>784</v>
      </c>
      <c r="I628" t="s">
        <v>260</v>
      </c>
      <c r="J628">
        <v>2026</v>
      </c>
      <c r="K628">
        <v>5</v>
      </c>
      <c r="L628" t="s">
        <v>95</v>
      </c>
      <c r="M628">
        <v>775.66</v>
      </c>
      <c r="N628">
        <v>1</v>
      </c>
      <c r="O628">
        <v>775.66</v>
      </c>
      <c r="P628" t="s">
        <v>2190</v>
      </c>
    </row>
    <row r="629" spans="1:17">
      <c r="A629" t="s">
        <v>424</v>
      </c>
      <c r="B629" t="s">
        <v>2231</v>
      </c>
      <c r="C629" t="s">
        <v>302</v>
      </c>
      <c r="D629" t="s">
        <v>2189</v>
      </c>
      <c r="E629" t="s">
        <v>103</v>
      </c>
      <c r="F629">
        <v>40700</v>
      </c>
      <c r="G629" t="s">
        <v>784</v>
      </c>
      <c r="I629" t="s">
        <v>130</v>
      </c>
      <c r="J629">
        <v>2026</v>
      </c>
      <c r="K629">
        <v>5</v>
      </c>
      <c r="L629" t="s">
        <v>95</v>
      </c>
      <c r="M629">
        <v>283.5</v>
      </c>
      <c r="N629">
        <v>1</v>
      </c>
      <c r="O629">
        <v>283.5</v>
      </c>
      <c r="P629" t="s">
        <v>2190</v>
      </c>
      <c r="Q629">
        <v>1</v>
      </c>
    </row>
    <row r="630" spans="1:17">
      <c r="A630" t="s">
        <v>424</v>
      </c>
      <c r="B630" t="s">
        <v>2231</v>
      </c>
      <c r="C630" t="s">
        <v>302</v>
      </c>
      <c r="D630" t="s">
        <v>2189</v>
      </c>
      <c r="E630" t="s">
        <v>106</v>
      </c>
      <c r="F630">
        <v>40700</v>
      </c>
      <c r="G630" t="s">
        <v>784</v>
      </c>
      <c r="I630" t="s">
        <v>110</v>
      </c>
      <c r="J630">
        <v>2026</v>
      </c>
      <c r="K630">
        <v>5</v>
      </c>
      <c r="L630" t="s">
        <v>95</v>
      </c>
      <c r="M630">
        <v>259.38</v>
      </c>
      <c r="N630">
        <v>1</v>
      </c>
      <c r="O630">
        <v>259.38</v>
      </c>
      <c r="P630" t="s">
        <v>2190</v>
      </c>
    </row>
    <row r="631" spans="1:17">
      <c r="A631" t="s">
        <v>424</v>
      </c>
      <c r="B631" t="s">
        <v>2231</v>
      </c>
      <c r="C631" t="s">
        <v>302</v>
      </c>
      <c r="D631" t="s">
        <v>2189</v>
      </c>
      <c r="E631" t="s">
        <v>92</v>
      </c>
      <c r="F631">
        <v>40700</v>
      </c>
      <c r="G631" t="s">
        <v>784</v>
      </c>
      <c r="I631" t="s">
        <v>196</v>
      </c>
      <c r="J631">
        <v>2026</v>
      </c>
      <c r="K631">
        <v>5</v>
      </c>
      <c r="L631" t="s">
        <v>95</v>
      </c>
      <c r="M631">
        <v>172.38</v>
      </c>
      <c r="N631">
        <v>1</v>
      </c>
      <c r="O631">
        <v>172.38</v>
      </c>
      <c r="P631" t="s">
        <v>2190</v>
      </c>
    </row>
    <row r="632" spans="1:17">
      <c r="A632" t="s">
        <v>424</v>
      </c>
      <c r="B632" t="s">
        <v>2231</v>
      </c>
      <c r="C632" t="s">
        <v>302</v>
      </c>
      <c r="D632" t="s">
        <v>2189</v>
      </c>
      <c r="E632" t="s">
        <v>92</v>
      </c>
      <c r="F632">
        <v>40700</v>
      </c>
      <c r="G632" t="s">
        <v>784</v>
      </c>
      <c r="I632" t="s">
        <v>260</v>
      </c>
      <c r="J632">
        <v>2026</v>
      </c>
      <c r="K632">
        <v>5</v>
      </c>
      <c r="L632" t="s">
        <v>95</v>
      </c>
      <c r="M632">
        <v>775.66</v>
      </c>
      <c r="N632">
        <v>1</v>
      </c>
      <c r="O632">
        <v>775.66</v>
      </c>
      <c r="P632" t="s">
        <v>2190</v>
      </c>
    </row>
    <row r="633" spans="1:17">
      <c r="A633" t="s">
        <v>879</v>
      </c>
      <c r="B633" t="s">
        <v>2232</v>
      </c>
      <c r="C633" t="s">
        <v>133</v>
      </c>
      <c r="D633" t="s">
        <v>2189</v>
      </c>
      <c r="E633" t="s">
        <v>103</v>
      </c>
      <c r="F633">
        <v>40700</v>
      </c>
      <c r="G633" t="s">
        <v>784</v>
      </c>
      <c r="I633" t="s">
        <v>130</v>
      </c>
      <c r="J633">
        <v>2026</v>
      </c>
      <c r="K633">
        <v>5</v>
      </c>
      <c r="L633" t="s">
        <v>95</v>
      </c>
      <c r="M633">
        <v>1176.52</v>
      </c>
      <c r="N633">
        <v>1</v>
      </c>
      <c r="O633">
        <v>1176.52</v>
      </c>
      <c r="P633" t="s">
        <v>2190</v>
      </c>
      <c r="Q633">
        <v>1</v>
      </c>
    </row>
    <row r="634" spans="1:17">
      <c r="A634" t="s">
        <v>879</v>
      </c>
      <c r="B634" t="s">
        <v>2232</v>
      </c>
      <c r="C634" t="s">
        <v>133</v>
      </c>
      <c r="D634" t="s">
        <v>2189</v>
      </c>
      <c r="E634" t="s">
        <v>92</v>
      </c>
      <c r="F634">
        <v>40700</v>
      </c>
      <c r="G634" t="s">
        <v>784</v>
      </c>
      <c r="I634" t="s">
        <v>256</v>
      </c>
      <c r="J634">
        <v>2026</v>
      </c>
      <c r="K634">
        <v>5</v>
      </c>
      <c r="L634" t="s">
        <v>95</v>
      </c>
      <c r="M634">
        <v>510.72</v>
      </c>
      <c r="N634">
        <v>1</v>
      </c>
      <c r="O634">
        <v>510.72</v>
      </c>
      <c r="P634" t="s">
        <v>2190</v>
      </c>
      <c r="Q634">
        <v>1</v>
      </c>
    </row>
    <row r="635" spans="1:17">
      <c r="A635" t="s">
        <v>879</v>
      </c>
      <c r="B635" t="s">
        <v>2232</v>
      </c>
      <c r="C635" t="s">
        <v>133</v>
      </c>
      <c r="D635" t="s">
        <v>2189</v>
      </c>
      <c r="E635" t="s">
        <v>92</v>
      </c>
      <c r="F635">
        <v>40700</v>
      </c>
      <c r="G635" t="s">
        <v>784</v>
      </c>
      <c r="I635" t="s">
        <v>257</v>
      </c>
      <c r="J635">
        <v>2026</v>
      </c>
      <c r="K635">
        <v>5</v>
      </c>
      <c r="L635" t="s">
        <v>95</v>
      </c>
      <c r="M635">
        <v>429.39</v>
      </c>
      <c r="N635">
        <v>1</v>
      </c>
      <c r="O635">
        <v>429.39</v>
      </c>
      <c r="P635" t="s">
        <v>2190</v>
      </c>
    </row>
    <row r="636" spans="1:17">
      <c r="A636" t="s">
        <v>879</v>
      </c>
      <c r="B636" t="s">
        <v>2232</v>
      </c>
      <c r="C636" t="s">
        <v>133</v>
      </c>
      <c r="D636" t="s">
        <v>2189</v>
      </c>
      <c r="E636" t="s">
        <v>92</v>
      </c>
      <c r="F636">
        <v>40700</v>
      </c>
      <c r="G636" t="s">
        <v>784</v>
      </c>
      <c r="I636" t="s">
        <v>260</v>
      </c>
      <c r="J636">
        <v>2026</v>
      </c>
      <c r="K636">
        <v>5</v>
      </c>
      <c r="L636" t="s">
        <v>95</v>
      </c>
      <c r="M636">
        <v>310.82</v>
      </c>
      <c r="N636">
        <v>1</v>
      </c>
      <c r="O636">
        <v>310.82</v>
      </c>
      <c r="P636" t="s">
        <v>2190</v>
      </c>
    </row>
    <row r="637" spans="1:17">
      <c r="A637" t="s">
        <v>879</v>
      </c>
      <c r="B637" t="s">
        <v>2233</v>
      </c>
      <c r="C637" t="s">
        <v>133</v>
      </c>
      <c r="D637" t="s">
        <v>2189</v>
      </c>
      <c r="E637" t="s">
        <v>103</v>
      </c>
      <c r="F637">
        <v>40700</v>
      </c>
      <c r="G637" t="s">
        <v>784</v>
      </c>
      <c r="I637" t="s">
        <v>130</v>
      </c>
      <c r="J637">
        <v>2026</v>
      </c>
      <c r="K637">
        <v>5</v>
      </c>
      <c r="L637" t="s">
        <v>95</v>
      </c>
      <c r="M637">
        <v>3020.46</v>
      </c>
      <c r="N637">
        <v>1</v>
      </c>
      <c r="O637">
        <v>3020.46</v>
      </c>
      <c r="P637" t="s">
        <v>2190</v>
      </c>
      <c r="Q637">
        <v>1</v>
      </c>
    </row>
    <row r="638" spans="1:17">
      <c r="A638" t="s">
        <v>879</v>
      </c>
      <c r="B638" t="s">
        <v>2233</v>
      </c>
      <c r="C638" t="s">
        <v>133</v>
      </c>
      <c r="D638" t="s">
        <v>2189</v>
      </c>
      <c r="E638" t="s">
        <v>92</v>
      </c>
      <c r="F638">
        <v>40700</v>
      </c>
      <c r="G638" t="s">
        <v>784</v>
      </c>
      <c r="I638" t="s">
        <v>256</v>
      </c>
      <c r="J638">
        <v>2026</v>
      </c>
      <c r="K638">
        <v>5</v>
      </c>
      <c r="L638" t="s">
        <v>95</v>
      </c>
      <c r="M638">
        <v>1361.92</v>
      </c>
      <c r="N638">
        <v>1</v>
      </c>
      <c r="O638">
        <v>1361.92</v>
      </c>
      <c r="P638" t="s">
        <v>2190</v>
      </c>
      <c r="Q638">
        <v>1</v>
      </c>
    </row>
    <row r="639" spans="1:17">
      <c r="A639" t="s">
        <v>879</v>
      </c>
      <c r="B639" t="s">
        <v>2233</v>
      </c>
      <c r="C639" t="s">
        <v>133</v>
      </c>
      <c r="D639" t="s">
        <v>2189</v>
      </c>
      <c r="E639" t="s">
        <v>92</v>
      </c>
      <c r="F639">
        <v>40700</v>
      </c>
      <c r="G639" t="s">
        <v>784</v>
      </c>
      <c r="I639" t="s">
        <v>257</v>
      </c>
      <c r="J639">
        <v>2026</v>
      </c>
      <c r="K639">
        <v>5</v>
      </c>
      <c r="L639" t="s">
        <v>95</v>
      </c>
      <c r="M639">
        <v>1145.04</v>
      </c>
      <c r="N639">
        <v>1</v>
      </c>
      <c r="O639">
        <v>1145.04</v>
      </c>
      <c r="P639" t="s">
        <v>2190</v>
      </c>
    </row>
    <row r="640" spans="1:17">
      <c r="A640" t="s">
        <v>879</v>
      </c>
      <c r="B640" t="s">
        <v>2233</v>
      </c>
      <c r="C640" t="s">
        <v>133</v>
      </c>
      <c r="D640" t="s">
        <v>2189</v>
      </c>
      <c r="E640" t="s">
        <v>92</v>
      </c>
      <c r="F640">
        <v>40700</v>
      </c>
      <c r="G640" t="s">
        <v>784</v>
      </c>
      <c r="I640" t="s">
        <v>260</v>
      </c>
      <c r="J640">
        <v>2026</v>
      </c>
      <c r="K640">
        <v>5</v>
      </c>
      <c r="L640" t="s">
        <v>95</v>
      </c>
      <c r="M640">
        <v>310.82</v>
      </c>
      <c r="N640">
        <v>1</v>
      </c>
      <c r="O640">
        <v>310.82</v>
      </c>
      <c r="P640" t="s">
        <v>2190</v>
      </c>
    </row>
    <row r="641" spans="1:17">
      <c r="A641" t="s">
        <v>2461</v>
      </c>
      <c r="B641" t="s">
        <v>2234</v>
      </c>
      <c r="C641" t="s">
        <v>545</v>
      </c>
      <c r="D641" t="s">
        <v>2189</v>
      </c>
      <c r="E641" t="s">
        <v>92</v>
      </c>
      <c r="F641">
        <v>40700</v>
      </c>
      <c r="G641" t="s">
        <v>784</v>
      </c>
      <c r="I641" t="s">
        <v>260</v>
      </c>
      <c r="J641">
        <v>2026</v>
      </c>
      <c r="K641">
        <v>5</v>
      </c>
      <c r="L641" t="s">
        <v>95</v>
      </c>
      <c r="M641">
        <v>443.23</v>
      </c>
      <c r="N641">
        <v>1</v>
      </c>
      <c r="O641">
        <v>443.23</v>
      </c>
      <c r="P641" t="s">
        <v>2190</v>
      </c>
    </row>
    <row r="642" spans="1:17">
      <c r="A642" t="s">
        <v>2461</v>
      </c>
      <c r="B642" t="s">
        <v>2234</v>
      </c>
      <c r="C642" t="s">
        <v>545</v>
      </c>
      <c r="D642" t="s">
        <v>2189</v>
      </c>
      <c r="E642" t="s">
        <v>92</v>
      </c>
      <c r="F642">
        <v>40700</v>
      </c>
      <c r="G642" t="s">
        <v>784</v>
      </c>
      <c r="I642" t="s">
        <v>141</v>
      </c>
      <c r="J642">
        <v>2026</v>
      </c>
      <c r="K642">
        <v>5</v>
      </c>
      <c r="L642" t="s">
        <v>95</v>
      </c>
      <c r="M642">
        <v>217.39</v>
      </c>
      <c r="N642">
        <v>1</v>
      </c>
      <c r="O642">
        <v>217.39</v>
      </c>
      <c r="P642" t="s">
        <v>2190</v>
      </c>
    </row>
    <row r="643" spans="1:17">
      <c r="A643" t="s">
        <v>2461</v>
      </c>
      <c r="B643" t="s">
        <v>2234</v>
      </c>
      <c r="C643" t="s">
        <v>545</v>
      </c>
      <c r="D643" t="s">
        <v>2189</v>
      </c>
      <c r="E643" t="s">
        <v>106</v>
      </c>
      <c r="F643">
        <v>40700</v>
      </c>
      <c r="G643" t="s">
        <v>784</v>
      </c>
      <c r="I643" t="s">
        <v>118</v>
      </c>
      <c r="J643">
        <v>2026</v>
      </c>
      <c r="K643">
        <v>5</v>
      </c>
      <c r="L643" t="s">
        <v>95</v>
      </c>
      <c r="M643">
        <v>516.24</v>
      </c>
      <c r="N643">
        <v>1</v>
      </c>
      <c r="O643">
        <v>516.24</v>
      </c>
      <c r="P643" t="s">
        <v>2190</v>
      </c>
    </row>
    <row r="644" spans="1:17">
      <c r="A644" t="s">
        <v>2295</v>
      </c>
      <c r="B644" t="s">
        <v>2235</v>
      </c>
      <c r="C644" t="s">
        <v>2236</v>
      </c>
      <c r="D644" t="s">
        <v>2189</v>
      </c>
      <c r="E644" t="s">
        <v>103</v>
      </c>
      <c r="F644">
        <v>40700</v>
      </c>
      <c r="G644" t="s">
        <v>784</v>
      </c>
      <c r="I644" t="s">
        <v>130</v>
      </c>
      <c r="J644">
        <v>2026</v>
      </c>
      <c r="K644">
        <v>5</v>
      </c>
      <c r="L644" t="s">
        <v>95</v>
      </c>
      <c r="M644">
        <v>1259.0899999999999</v>
      </c>
      <c r="N644">
        <v>1</v>
      </c>
      <c r="O644">
        <v>1259.0899999999999</v>
      </c>
      <c r="P644" t="s">
        <v>2190</v>
      </c>
      <c r="Q644">
        <v>1</v>
      </c>
    </row>
    <row r="645" spans="1:17">
      <c r="A645" t="s">
        <v>2295</v>
      </c>
      <c r="B645" t="s">
        <v>2235</v>
      </c>
      <c r="C645" t="s">
        <v>2236</v>
      </c>
      <c r="D645" t="s">
        <v>2189</v>
      </c>
      <c r="E645" t="s">
        <v>92</v>
      </c>
      <c r="F645">
        <v>40700</v>
      </c>
      <c r="G645" t="s">
        <v>784</v>
      </c>
      <c r="I645" t="s">
        <v>2208</v>
      </c>
      <c r="J645">
        <v>2026</v>
      </c>
      <c r="K645">
        <v>5</v>
      </c>
      <c r="L645" t="s">
        <v>95</v>
      </c>
      <c r="M645">
        <v>1300.24</v>
      </c>
      <c r="N645">
        <v>1</v>
      </c>
      <c r="O645">
        <v>1300.24</v>
      </c>
      <c r="P645" t="s">
        <v>2190</v>
      </c>
      <c r="Q645">
        <v>1</v>
      </c>
    </row>
    <row r="646" spans="1:17">
      <c r="A646" t="s">
        <v>2295</v>
      </c>
      <c r="B646" t="s">
        <v>2235</v>
      </c>
      <c r="C646" t="s">
        <v>2236</v>
      </c>
      <c r="D646" t="s">
        <v>2189</v>
      </c>
      <c r="E646" t="s">
        <v>92</v>
      </c>
      <c r="F646">
        <v>40700</v>
      </c>
      <c r="G646" t="s">
        <v>784</v>
      </c>
      <c r="I646" t="s">
        <v>257</v>
      </c>
      <c r="J646">
        <v>2026</v>
      </c>
      <c r="K646">
        <v>5</v>
      </c>
      <c r="L646" t="s">
        <v>95</v>
      </c>
      <c r="M646">
        <v>326.82</v>
      </c>
      <c r="N646">
        <v>1</v>
      </c>
      <c r="O646">
        <v>326.82</v>
      </c>
      <c r="P646" t="s">
        <v>2190</v>
      </c>
    </row>
    <row r="647" spans="1:17">
      <c r="A647" t="s">
        <v>2295</v>
      </c>
      <c r="B647" t="s">
        <v>2235</v>
      </c>
      <c r="C647" t="s">
        <v>2236</v>
      </c>
      <c r="D647" t="s">
        <v>2189</v>
      </c>
      <c r="E647" t="s">
        <v>92</v>
      </c>
      <c r="F647">
        <v>40700</v>
      </c>
      <c r="G647" t="s">
        <v>784</v>
      </c>
      <c r="I647" t="s">
        <v>260</v>
      </c>
      <c r="J647">
        <v>2026</v>
      </c>
      <c r="K647">
        <v>5</v>
      </c>
      <c r="L647" t="s">
        <v>95</v>
      </c>
      <c r="M647">
        <v>1631.62</v>
      </c>
      <c r="N647">
        <v>1</v>
      </c>
      <c r="O647">
        <v>1631.62</v>
      </c>
      <c r="P647" t="s">
        <v>2190</v>
      </c>
    </row>
    <row r="648" spans="1:17">
      <c r="A648" t="s">
        <v>2295</v>
      </c>
      <c r="B648" t="s">
        <v>2235</v>
      </c>
      <c r="C648" t="s">
        <v>2236</v>
      </c>
      <c r="D648" t="s">
        <v>2189</v>
      </c>
      <c r="E648" t="s">
        <v>92</v>
      </c>
      <c r="F648">
        <v>40700</v>
      </c>
      <c r="G648" t="s">
        <v>784</v>
      </c>
      <c r="I648" t="s">
        <v>215</v>
      </c>
      <c r="J648">
        <v>2026</v>
      </c>
      <c r="K648">
        <v>5</v>
      </c>
      <c r="L648" t="s">
        <v>95</v>
      </c>
      <c r="M648">
        <v>1918.22</v>
      </c>
      <c r="N648">
        <v>1</v>
      </c>
      <c r="O648">
        <v>1918.22</v>
      </c>
      <c r="P648" t="s">
        <v>2190</v>
      </c>
    </row>
    <row r="649" spans="1:17">
      <c r="A649" t="s">
        <v>2295</v>
      </c>
      <c r="B649" t="s">
        <v>2235</v>
      </c>
      <c r="C649" t="s">
        <v>2236</v>
      </c>
      <c r="D649" t="s">
        <v>2189</v>
      </c>
      <c r="E649" t="s">
        <v>106</v>
      </c>
      <c r="F649">
        <v>40700</v>
      </c>
      <c r="G649" t="s">
        <v>784</v>
      </c>
      <c r="I649" t="s">
        <v>163</v>
      </c>
      <c r="J649">
        <v>2026</v>
      </c>
      <c r="K649">
        <v>5</v>
      </c>
      <c r="L649" t="s">
        <v>95</v>
      </c>
      <c r="M649">
        <v>6945.01</v>
      </c>
      <c r="N649">
        <v>1</v>
      </c>
      <c r="O649">
        <v>6945.01</v>
      </c>
      <c r="P649" t="s">
        <v>2190</v>
      </c>
    </row>
    <row r="650" spans="1:17">
      <c r="A650" t="s">
        <v>2295</v>
      </c>
      <c r="B650" t="s">
        <v>2235</v>
      </c>
      <c r="C650" t="s">
        <v>2236</v>
      </c>
      <c r="D650" t="s">
        <v>2189</v>
      </c>
      <c r="E650" t="s">
        <v>92</v>
      </c>
      <c r="F650">
        <v>40700</v>
      </c>
      <c r="G650" t="s">
        <v>784</v>
      </c>
      <c r="I650" t="s">
        <v>683</v>
      </c>
      <c r="J650">
        <v>2026</v>
      </c>
      <c r="K650">
        <v>5</v>
      </c>
      <c r="L650" t="s">
        <v>95</v>
      </c>
      <c r="M650">
        <v>510.08</v>
      </c>
      <c r="N650">
        <v>1</v>
      </c>
      <c r="O650">
        <v>510.08</v>
      </c>
      <c r="P650" t="s">
        <v>2190</v>
      </c>
      <c r="Q650">
        <v>1</v>
      </c>
    </row>
    <row r="651" spans="1:17">
      <c r="A651" t="s">
        <v>2639</v>
      </c>
      <c r="B651" t="s">
        <v>1937</v>
      </c>
      <c r="C651" t="s">
        <v>2237</v>
      </c>
      <c r="D651" t="s">
        <v>2189</v>
      </c>
      <c r="E651" t="s">
        <v>103</v>
      </c>
      <c r="F651">
        <v>40700</v>
      </c>
      <c r="G651" t="s">
        <v>784</v>
      </c>
      <c r="I651" t="s">
        <v>130</v>
      </c>
      <c r="J651">
        <v>2026</v>
      </c>
      <c r="K651">
        <v>5</v>
      </c>
      <c r="L651" t="s">
        <v>95</v>
      </c>
      <c r="M651">
        <v>365.36493400000001</v>
      </c>
      <c r="N651">
        <v>1</v>
      </c>
      <c r="O651">
        <v>365.36493400000001</v>
      </c>
      <c r="P651" t="s">
        <v>2190</v>
      </c>
      <c r="Q651">
        <v>1</v>
      </c>
    </row>
    <row r="652" spans="1:17">
      <c r="A652" t="s">
        <v>2639</v>
      </c>
      <c r="B652" t="s">
        <v>1937</v>
      </c>
      <c r="C652" t="s">
        <v>2237</v>
      </c>
      <c r="D652" t="s">
        <v>2189</v>
      </c>
      <c r="E652" t="s">
        <v>92</v>
      </c>
      <c r="F652">
        <v>40700</v>
      </c>
      <c r="G652" t="s">
        <v>784</v>
      </c>
      <c r="I652" t="s">
        <v>638</v>
      </c>
      <c r="J652">
        <v>2026</v>
      </c>
      <c r="K652">
        <v>5</v>
      </c>
      <c r="L652" t="s">
        <v>95</v>
      </c>
      <c r="M652">
        <v>653.614148</v>
      </c>
      <c r="N652">
        <v>1</v>
      </c>
      <c r="O652">
        <v>653.614148</v>
      </c>
      <c r="P652" t="s">
        <v>2190</v>
      </c>
      <c r="Q652">
        <v>1</v>
      </c>
    </row>
    <row r="653" spans="1:17">
      <c r="A653" t="s">
        <v>2639</v>
      </c>
      <c r="B653" t="s">
        <v>1937</v>
      </c>
      <c r="C653" t="s">
        <v>2237</v>
      </c>
      <c r="D653" t="s">
        <v>2189</v>
      </c>
      <c r="E653" t="s">
        <v>92</v>
      </c>
      <c r="F653">
        <v>40700</v>
      </c>
      <c r="G653" t="s">
        <v>784</v>
      </c>
      <c r="I653" t="s">
        <v>617</v>
      </c>
      <c r="J653">
        <v>2026</v>
      </c>
      <c r="K653">
        <v>5</v>
      </c>
      <c r="L653" t="s">
        <v>95</v>
      </c>
      <c r="M653">
        <v>186.47983199999999</v>
      </c>
      <c r="N653">
        <v>1</v>
      </c>
      <c r="O653">
        <v>186.47983199999999</v>
      </c>
      <c r="P653" t="s">
        <v>2190</v>
      </c>
      <c r="Q653">
        <v>1</v>
      </c>
    </row>
    <row r="654" spans="1:17">
      <c r="A654" t="s">
        <v>2639</v>
      </c>
      <c r="B654" t="s">
        <v>1937</v>
      </c>
      <c r="C654" t="s">
        <v>2237</v>
      </c>
      <c r="D654" t="s">
        <v>2189</v>
      </c>
      <c r="E654" t="s">
        <v>92</v>
      </c>
      <c r="F654">
        <v>40700</v>
      </c>
      <c r="G654" t="s">
        <v>784</v>
      </c>
      <c r="I654" t="s">
        <v>204</v>
      </c>
      <c r="J654">
        <v>2026</v>
      </c>
      <c r="K654">
        <v>5</v>
      </c>
      <c r="L654" t="s">
        <v>95</v>
      </c>
      <c r="M654">
        <v>255.48671719999999</v>
      </c>
      <c r="N654">
        <v>1</v>
      </c>
      <c r="O654">
        <v>255.48671719999999</v>
      </c>
      <c r="P654" t="s">
        <v>2190</v>
      </c>
    </row>
    <row r="655" spans="1:17">
      <c r="A655" t="s">
        <v>2639</v>
      </c>
      <c r="B655" t="s">
        <v>1937</v>
      </c>
      <c r="C655" t="s">
        <v>2237</v>
      </c>
      <c r="D655" t="s">
        <v>2189</v>
      </c>
      <c r="E655" t="s">
        <v>92</v>
      </c>
      <c r="F655">
        <v>40700</v>
      </c>
      <c r="G655" t="s">
        <v>784</v>
      </c>
      <c r="I655" t="s">
        <v>260</v>
      </c>
      <c r="J655">
        <v>2026</v>
      </c>
      <c r="K655">
        <v>5</v>
      </c>
      <c r="L655" t="s">
        <v>95</v>
      </c>
      <c r="M655">
        <v>1275.9847451999999</v>
      </c>
      <c r="N655">
        <v>1</v>
      </c>
      <c r="O655">
        <v>1275.9847451999999</v>
      </c>
      <c r="P655" t="s">
        <v>2190</v>
      </c>
    </row>
    <row r="656" spans="1:17">
      <c r="A656" t="s">
        <v>2639</v>
      </c>
      <c r="B656" t="s">
        <v>1937</v>
      </c>
      <c r="C656" t="s">
        <v>2237</v>
      </c>
      <c r="D656" t="s">
        <v>2189</v>
      </c>
      <c r="E656" t="s">
        <v>106</v>
      </c>
      <c r="F656">
        <v>40700</v>
      </c>
      <c r="G656" t="s">
        <v>784</v>
      </c>
      <c r="I656" t="s">
        <v>118</v>
      </c>
      <c r="J656">
        <v>2026</v>
      </c>
      <c r="K656">
        <v>5</v>
      </c>
      <c r="L656" t="s">
        <v>95</v>
      </c>
      <c r="M656">
        <v>1488.6488694</v>
      </c>
      <c r="N656">
        <v>1</v>
      </c>
      <c r="O656">
        <v>1488.6488694</v>
      </c>
      <c r="P656" t="s">
        <v>2190</v>
      </c>
    </row>
    <row r="657" spans="1:17">
      <c r="A657" t="s">
        <v>2295</v>
      </c>
      <c r="B657" t="s">
        <v>1955</v>
      </c>
      <c r="C657" t="s">
        <v>557</v>
      </c>
      <c r="D657" t="s">
        <v>2189</v>
      </c>
      <c r="E657" t="s">
        <v>92</v>
      </c>
      <c r="F657">
        <v>40700</v>
      </c>
      <c r="G657" t="s">
        <v>784</v>
      </c>
      <c r="I657" t="s">
        <v>2158</v>
      </c>
      <c r="J657">
        <v>2026</v>
      </c>
      <c r="K657">
        <v>5</v>
      </c>
      <c r="L657" t="s">
        <v>95</v>
      </c>
      <c r="M657">
        <v>691.95078050000006</v>
      </c>
      <c r="N657">
        <v>1</v>
      </c>
      <c r="O657">
        <v>691.95078050000006</v>
      </c>
      <c r="P657" t="s">
        <v>2190</v>
      </c>
    </row>
    <row r="658" spans="1:17">
      <c r="A658" t="s">
        <v>2295</v>
      </c>
      <c r="B658" t="s">
        <v>1955</v>
      </c>
      <c r="C658" t="s">
        <v>557</v>
      </c>
      <c r="D658" t="s">
        <v>2189</v>
      </c>
      <c r="E658" t="s">
        <v>103</v>
      </c>
      <c r="F658">
        <v>40700</v>
      </c>
      <c r="G658" t="s">
        <v>784</v>
      </c>
      <c r="I658" t="s">
        <v>130</v>
      </c>
      <c r="J658">
        <v>2026</v>
      </c>
      <c r="K658">
        <v>5</v>
      </c>
      <c r="L658" t="s">
        <v>95</v>
      </c>
      <c r="M658">
        <v>1856.8901085000002</v>
      </c>
      <c r="N658">
        <v>1</v>
      </c>
      <c r="O658">
        <v>1856.8901085000002</v>
      </c>
      <c r="P658" t="s">
        <v>2190</v>
      </c>
      <c r="Q658">
        <v>1</v>
      </c>
    </row>
    <row r="659" spans="1:17">
      <c r="A659" t="s">
        <v>2295</v>
      </c>
      <c r="B659" t="s">
        <v>1955</v>
      </c>
      <c r="C659" t="s">
        <v>557</v>
      </c>
      <c r="D659" t="s">
        <v>2189</v>
      </c>
      <c r="E659" t="s">
        <v>92</v>
      </c>
      <c r="F659">
        <v>40700</v>
      </c>
      <c r="G659" t="s">
        <v>784</v>
      </c>
      <c r="I659" t="s">
        <v>203</v>
      </c>
      <c r="J659">
        <v>2026</v>
      </c>
      <c r="K659">
        <v>5</v>
      </c>
      <c r="L659" t="s">
        <v>95</v>
      </c>
      <c r="M659">
        <v>1484.4475275000002</v>
      </c>
      <c r="N659">
        <v>1</v>
      </c>
      <c r="O659">
        <v>1484.4475275000002</v>
      </c>
      <c r="P659" t="s">
        <v>2190</v>
      </c>
      <c r="Q659">
        <v>1</v>
      </c>
    </row>
    <row r="660" spans="1:17">
      <c r="A660" t="s">
        <v>2295</v>
      </c>
      <c r="B660" t="s">
        <v>1955</v>
      </c>
      <c r="C660" t="s">
        <v>557</v>
      </c>
      <c r="D660" t="s">
        <v>2189</v>
      </c>
      <c r="E660" t="s">
        <v>92</v>
      </c>
      <c r="F660">
        <v>40700</v>
      </c>
      <c r="G660" t="s">
        <v>784</v>
      </c>
      <c r="I660" t="s">
        <v>204</v>
      </c>
      <c r="J660">
        <v>2026</v>
      </c>
      <c r="K660">
        <v>5</v>
      </c>
      <c r="L660" t="s">
        <v>95</v>
      </c>
      <c r="M660">
        <v>1902.1657900000002</v>
      </c>
      <c r="N660">
        <v>1</v>
      </c>
      <c r="O660">
        <v>1902.1657900000002</v>
      </c>
      <c r="P660" t="s">
        <v>2190</v>
      </c>
    </row>
    <row r="661" spans="1:17">
      <c r="A661" t="s">
        <v>2295</v>
      </c>
      <c r="B661" t="s">
        <v>1955</v>
      </c>
      <c r="C661" t="s">
        <v>557</v>
      </c>
      <c r="D661" t="s">
        <v>2189</v>
      </c>
      <c r="E661" t="s">
        <v>92</v>
      </c>
      <c r="F661">
        <v>40700</v>
      </c>
      <c r="G661" t="s">
        <v>784</v>
      </c>
      <c r="I661" t="s">
        <v>260</v>
      </c>
      <c r="J661">
        <v>2026</v>
      </c>
      <c r="K661">
        <v>5</v>
      </c>
      <c r="L661" t="s">
        <v>95</v>
      </c>
      <c r="M661">
        <v>1899.2427195000002</v>
      </c>
      <c r="N661">
        <v>1</v>
      </c>
      <c r="O661">
        <v>1899.2427195000002</v>
      </c>
      <c r="P661" t="s">
        <v>2190</v>
      </c>
    </row>
    <row r="662" spans="1:17">
      <c r="A662" t="s">
        <v>2295</v>
      </c>
      <c r="B662" t="s">
        <v>1955</v>
      </c>
      <c r="C662" t="s">
        <v>557</v>
      </c>
      <c r="D662" t="s">
        <v>2189</v>
      </c>
      <c r="E662" t="s">
        <v>92</v>
      </c>
      <c r="F662">
        <v>40700</v>
      </c>
      <c r="G662" t="s">
        <v>784</v>
      </c>
      <c r="I662" t="s">
        <v>2238</v>
      </c>
      <c r="J662">
        <v>2026</v>
      </c>
      <c r="K662">
        <v>5</v>
      </c>
      <c r="L662" t="s">
        <v>95</v>
      </c>
      <c r="M662">
        <v>3307.256421</v>
      </c>
      <c r="N662">
        <v>1</v>
      </c>
      <c r="O662">
        <v>3307.256421</v>
      </c>
      <c r="P662" t="s">
        <v>2190</v>
      </c>
      <c r="Q662" t="s">
        <v>97</v>
      </c>
    </row>
    <row r="663" spans="1:17">
      <c r="A663" t="s">
        <v>2295</v>
      </c>
      <c r="B663" t="s">
        <v>1955</v>
      </c>
      <c r="C663" t="s">
        <v>557</v>
      </c>
      <c r="D663" t="s">
        <v>2189</v>
      </c>
      <c r="E663" t="s">
        <v>106</v>
      </c>
      <c r="F663">
        <v>40700</v>
      </c>
      <c r="G663" t="s">
        <v>784</v>
      </c>
      <c r="I663" t="s">
        <v>118</v>
      </c>
      <c r="J663">
        <v>2026</v>
      </c>
      <c r="K663">
        <v>5</v>
      </c>
      <c r="L663" t="s">
        <v>95</v>
      </c>
      <c r="M663">
        <v>755.02017499999999</v>
      </c>
      <c r="N663">
        <v>1</v>
      </c>
      <c r="O663">
        <v>755.02017499999999</v>
      </c>
      <c r="P663" t="s">
        <v>2190</v>
      </c>
    </row>
    <row r="664" spans="1:17">
      <c r="A664" t="s">
        <v>2295</v>
      </c>
      <c r="B664" t="s">
        <v>1955</v>
      </c>
      <c r="C664" t="s">
        <v>557</v>
      </c>
      <c r="D664" t="s">
        <v>2189</v>
      </c>
      <c r="E664" t="s">
        <v>92</v>
      </c>
      <c r="F664">
        <v>40700</v>
      </c>
      <c r="G664" t="s">
        <v>784</v>
      </c>
      <c r="I664" t="s">
        <v>617</v>
      </c>
      <c r="J664">
        <v>2026</v>
      </c>
      <c r="K664">
        <v>5</v>
      </c>
      <c r="L664" t="s">
        <v>95</v>
      </c>
      <c r="M664">
        <v>742.1918525000001</v>
      </c>
      <c r="N664">
        <v>1</v>
      </c>
      <c r="O664">
        <v>742.1918525000001</v>
      </c>
      <c r="P664" t="s">
        <v>2190</v>
      </c>
      <c r="Q664">
        <v>1</v>
      </c>
    </row>
    <row r="665" spans="1:17">
      <c r="A665" t="s">
        <v>2295</v>
      </c>
      <c r="B665" t="s">
        <v>1969</v>
      </c>
      <c r="C665" t="s">
        <v>2239</v>
      </c>
      <c r="D665" t="s">
        <v>2189</v>
      </c>
      <c r="E665" t="s">
        <v>92</v>
      </c>
      <c r="F665">
        <v>40700</v>
      </c>
      <c r="G665" t="s">
        <v>784</v>
      </c>
      <c r="I665" t="s">
        <v>260</v>
      </c>
      <c r="J665">
        <v>2026</v>
      </c>
      <c r="K665">
        <v>5</v>
      </c>
      <c r="L665" t="s">
        <v>95</v>
      </c>
      <c r="M665">
        <v>1851.9457</v>
      </c>
      <c r="N665">
        <v>1</v>
      </c>
      <c r="O665">
        <v>1851.9457</v>
      </c>
      <c r="P665" t="s">
        <v>2190</v>
      </c>
    </row>
    <row r="666" spans="1:17">
      <c r="A666" t="s">
        <v>2295</v>
      </c>
      <c r="B666" t="s">
        <v>1969</v>
      </c>
      <c r="C666" t="s">
        <v>2239</v>
      </c>
      <c r="D666" t="s">
        <v>2189</v>
      </c>
      <c r="E666" t="s">
        <v>106</v>
      </c>
      <c r="F666">
        <v>40700</v>
      </c>
      <c r="G666" t="s">
        <v>784</v>
      </c>
      <c r="I666" t="s">
        <v>118</v>
      </c>
      <c r="J666">
        <v>2026</v>
      </c>
      <c r="K666">
        <v>5</v>
      </c>
      <c r="L666" t="s">
        <v>95</v>
      </c>
      <c r="M666">
        <v>1104.332163</v>
      </c>
      <c r="N666">
        <v>1</v>
      </c>
      <c r="O666">
        <v>1104.332163</v>
      </c>
      <c r="P666" t="s">
        <v>2190</v>
      </c>
    </row>
    <row r="667" spans="1:17">
      <c r="A667" t="s">
        <v>424</v>
      </c>
      <c r="B667" t="s">
        <v>1983</v>
      </c>
      <c r="C667" t="s">
        <v>424</v>
      </c>
      <c r="D667" t="s">
        <v>2189</v>
      </c>
      <c r="E667" t="s">
        <v>105</v>
      </c>
      <c r="F667">
        <v>40700</v>
      </c>
      <c r="G667" t="s">
        <v>784</v>
      </c>
      <c r="I667" t="s">
        <v>122</v>
      </c>
      <c r="J667">
        <v>2026</v>
      </c>
      <c r="K667">
        <v>5</v>
      </c>
      <c r="L667" t="s">
        <v>95</v>
      </c>
      <c r="M667">
        <v>124.1329408</v>
      </c>
      <c r="N667">
        <v>1</v>
      </c>
      <c r="O667">
        <v>124.1329408</v>
      </c>
      <c r="P667" t="s">
        <v>2190</v>
      </c>
    </row>
    <row r="668" spans="1:17">
      <c r="A668" t="s">
        <v>424</v>
      </c>
      <c r="B668" t="s">
        <v>1983</v>
      </c>
      <c r="C668" t="s">
        <v>424</v>
      </c>
      <c r="D668" t="s">
        <v>2189</v>
      </c>
      <c r="E668" t="s">
        <v>105</v>
      </c>
      <c r="F668">
        <v>40700</v>
      </c>
      <c r="G668" t="s">
        <v>784</v>
      </c>
      <c r="I668" t="s">
        <v>123</v>
      </c>
      <c r="J668">
        <v>2026</v>
      </c>
      <c r="K668">
        <v>5</v>
      </c>
      <c r="L668" t="s">
        <v>95</v>
      </c>
      <c r="M668">
        <v>309.61961580000002</v>
      </c>
      <c r="N668">
        <v>1</v>
      </c>
      <c r="O668">
        <v>309.61961580000002</v>
      </c>
      <c r="P668" t="s">
        <v>2190</v>
      </c>
    </row>
    <row r="669" spans="1:17">
      <c r="A669" t="s">
        <v>424</v>
      </c>
      <c r="B669" t="s">
        <v>1983</v>
      </c>
      <c r="C669" t="s">
        <v>424</v>
      </c>
      <c r="D669" t="s">
        <v>2189</v>
      </c>
      <c r="E669" t="s">
        <v>106</v>
      </c>
      <c r="F669">
        <v>40700</v>
      </c>
      <c r="G669" t="s">
        <v>784</v>
      </c>
      <c r="I669" t="s">
        <v>112</v>
      </c>
      <c r="J669">
        <v>2026</v>
      </c>
      <c r="K669">
        <v>5</v>
      </c>
      <c r="L669" t="s">
        <v>95</v>
      </c>
      <c r="M669">
        <v>232.56231679999999</v>
      </c>
      <c r="N669">
        <v>1</v>
      </c>
      <c r="O669">
        <v>232.56231679999999</v>
      </c>
      <c r="P669" t="s">
        <v>2190</v>
      </c>
    </row>
    <row r="670" spans="1:17">
      <c r="A670" t="s">
        <v>2295</v>
      </c>
      <c r="B670" t="s">
        <v>1985</v>
      </c>
      <c r="C670" t="s">
        <v>2100</v>
      </c>
      <c r="D670" t="s">
        <v>2189</v>
      </c>
      <c r="E670" t="s">
        <v>92</v>
      </c>
      <c r="F670">
        <v>40700</v>
      </c>
      <c r="G670" t="s">
        <v>784</v>
      </c>
      <c r="I670" t="s">
        <v>260</v>
      </c>
      <c r="J670">
        <v>2026</v>
      </c>
      <c r="K670">
        <v>5</v>
      </c>
      <c r="L670" t="s">
        <v>95</v>
      </c>
      <c r="M670">
        <v>621.57000000000005</v>
      </c>
      <c r="N670">
        <v>1</v>
      </c>
      <c r="O670">
        <v>621.57000000000005</v>
      </c>
      <c r="P670" t="s">
        <v>2190</v>
      </c>
    </row>
    <row r="671" spans="1:17">
      <c r="A671" t="s">
        <v>2295</v>
      </c>
      <c r="B671" t="s">
        <v>1985</v>
      </c>
      <c r="C671" t="s">
        <v>2100</v>
      </c>
      <c r="D671" t="s">
        <v>2189</v>
      </c>
      <c r="E671" t="s">
        <v>92</v>
      </c>
      <c r="F671">
        <v>40700</v>
      </c>
      <c r="G671" t="s">
        <v>784</v>
      </c>
      <c r="I671" t="s">
        <v>197</v>
      </c>
      <c r="J671">
        <v>2026</v>
      </c>
      <c r="K671">
        <v>5</v>
      </c>
      <c r="L671" t="s">
        <v>95</v>
      </c>
      <c r="M671">
        <v>3653.76</v>
      </c>
      <c r="N671">
        <v>1</v>
      </c>
      <c r="O671">
        <v>3653.76</v>
      </c>
      <c r="P671" t="s">
        <v>2190</v>
      </c>
    </row>
    <row r="672" spans="1:17">
      <c r="A672" t="s">
        <v>2295</v>
      </c>
      <c r="B672" t="s">
        <v>1985</v>
      </c>
      <c r="C672" t="s">
        <v>2100</v>
      </c>
      <c r="D672" t="s">
        <v>2189</v>
      </c>
      <c r="E672" t="s">
        <v>106</v>
      </c>
      <c r="F672">
        <v>40700</v>
      </c>
      <c r="G672" t="s">
        <v>784</v>
      </c>
      <c r="I672" t="s">
        <v>146</v>
      </c>
      <c r="J672">
        <v>2026</v>
      </c>
      <c r="K672">
        <v>5</v>
      </c>
      <c r="L672" t="s">
        <v>95</v>
      </c>
      <c r="M672">
        <v>1298.92</v>
      </c>
      <c r="N672">
        <v>1</v>
      </c>
      <c r="O672">
        <v>1298.92</v>
      </c>
      <c r="P672" t="s">
        <v>2190</v>
      </c>
    </row>
    <row r="673" spans="1:17">
      <c r="A673" t="s">
        <v>2295</v>
      </c>
      <c r="B673" t="s">
        <v>556</v>
      </c>
      <c r="C673" t="s">
        <v>557</v>
      </c>
      <c r="D673" t="s">
        <v>2189</v>
      </c>
      <c r="E673" t="s">
        <v>103</v>
      </c>
      <c r="F673">
        <v>40700</v>
      </c>
      <c r="G673" t="s">
        <v>784</v>
      </c>
      <c r="I673" t="s">
        <v>130</v>
      </c>
      <c r="J673">
        <v>2026</v>
      </c>
      <c r="K673">
        <v>5</v>
      </c>
      <c r="L673" t="s">
        <v>95</v>
      </c>
      <c r="M673">
        <v>1396.6915900000001</v>
      </c>
      <c r="N673">
        <v>1</v>
      </c>
      <c r="O673">
        <v>1396.6915900000001</v>
      </c>
      <c r="P673" t="s">
        <v>2190</v>
      </c>
      <c r="Q673">
        <v>1</v>
      </c>
    </row>
    <row r="674" spans="1:17">
      <c r="A674" t="s">
        <v>2295</v>
      </c>
      <c r="B674" t="s">
        <v>556</v>
      </c>
      <c r="C674" t="s">
        <v>557</v>
      </c>
      <c r="D674" t="s">
        <v>2189</v>
      </c>
      <c r="E674" t="s">
        <v>92</v>
      </c>
      <c r="F674">
        <v>40700</v>
      </c>
      <c r="G674" t="s">
        <v>784</v>
      </c>
      <c r="I674" t="s">
        <v>203</v>
      </c>
      <c r="J674">
        <v>2026</v>
      </c>
      <c r="K674">
        <v>5</v>
      </c>
      <c r="L674" t="s">
        <v>95</v>
      </c>
      <c r="M674">
        <v>1234.9398460000002</v>
      </c>
      <c r="N674">
        <v>1</v>
      </c>
      <c r="O674">
        <v>1234.9398460000002</v>
      </c>
      <c r="P674" t="s">
        <v>2190</v>
      </c>
      <c r="Q674">
        <v>1</v>
      </c>
    </row>
    <row r="675" spans="1:17">
      <c r="A675" t="s">
        <v>2295</v>
      </c>
      <c r="B675" t="s">
        <v>556</v>
      </c>
      <c r="C675" t="s">
        <v>557</v>
      </c>
      <c r="D675" t="s">
        <v>2189</v>
      </c>
      <c r="E675" t="s">
        <v>92</v>
      </c>
      <c r="F675">
        <v>40700</v>
      </c>
      <c r="G675" t="s">
        <v>784</v>
      </c>
      <c r="I675" t="s">
        <v>204</v>
      </c>
      <c r="J675">
        <v>2026</v>
      </c>
      <c r="K675">
        <v>5</v>
      </c>
      <c r="L675" t="s">
        <v>95</v>
      </c>
      <c r="M675">
        <v>1582.3895360000001</v>
      </c>
      <c r="N675">
        <v>1</v>
      </c>
      <c r="O675">
        <v>1582.3895360000001</v>
      </c>
      <c r="P675" t="s">
        <v>2190</v>
      </c>
    </row>
    <row r="676" spans="1:17">
      <c r="A676" t="s">
        <v>2295</v>
      </c>
      <c r="B676" t="s">
        <v>556</v>
      </c>
      <c r="C676" t="s">
        <v>557</v>
      </c>
      <c r="D676" t="s">
        <v>2189</v>
      </c>
      <c r="E676" t="s">
        <v>92</v>
      </c>
      <c r="F676">
        <v>40700</v>
      </c>
      <c r="G676" t="s">
        <v>784</v>
      </c>
      <c r="I676" t="s">
        <v>260</v>
      </c>
      <c r="J676">
        <v>2026</v>
      </c>
      <c r="K676">
        <v>5</v>
      </c>
      <c r="L676" t="s">
        <v>95</v>
      </c>
      <c r="M676">
        <v>1974.9617335000003</v>
      </c>
      <c r="N676">
        <v>1</v>
      </c>
      <c r="O676">
        <v>1974.9617335000003</v>
      </c>
      <c r="P676" t="s">
        <v>2190</v>
      </c>
    </row>
    <row r="677" spans="1:17">
      <c r="A677" t="s">
        <v>2295</v>
      </c>
      <c r="B677" t="s">
        <v>556</v>
      </c>
      <c r="C677" t="s">
        <v>557</v>
      </c>
      <c r="D677" t="s">
        <v>2189</v>
      </c>
      <c r="E677" t="s">
        <v>106</v>
      </c>
      <c r="F677">
        <v>40700</v>
      </c>
      <c r="G677" t="s">
        <v>784</v>
      </c>
      <c r="I677" t="s">
        <v>146</v>
      </c>
      <c r="J677">
        <v>2026</v>
      </c>
      <c r="K677">
        <v>5</v>
      </c>
      <c r="L677" t="s">
        <v>95</v>
      </c>
      <c r="M677">
        <v>3949.9489960000001</v>
      </c>
      <c r="N677">
        <v>1</v>
      </c>
      <c r="O677">
        <v>3949.9489960000001</v>
      </c>
      <c r="P677" t="s">
        <v>2190</v>
      </c>
    </row>
    <row r="678" spans="1:17">
      <c r="A678" t="s">
        <v>2295</v>
      </c>
      <c r="B678" t="s">
        <v>556</v>
      </c>
      <c r="C678" t="s">
        <v>557</v>
      </c>
      <c r="D678" t="s">
        <v>2189</v>
      </c>
      <c r="E678" t="s">
        <v>92</v>
      </c>
      <c r="F678">
        <v>40700</v>
      </c>
      <c r="G678" t="s">
        <v>784</v>
      </c>
      <c r="I678" t="s">
        <v>617</v>
      </c>
      <c r="J678">
        <v>2026</v>
      </c>
      <c r="K678">
        <v>5</v>
      </c>
      <c r="L678" t="s">
        <v>95</v>
      </c>
      <c r="M678">
        <v>617.39333600000009</v>
      </c>
      <c r="N678">
        <v>1</v>
      </c>
      <c r="O678">
        <v>617.39333600000009</v>
      </c>
      <c r="P678" t="s">
        <v>2190</v>
      </c>
      <c r="Q678">
        <v>1</v>
      </c>
    </row>
    <row r="679" spans="1:17">
      <c r="A679" t="s">
        <v>2660</v>
      </c>
      <c r="B679" t="s">
        <v>304</v>
      </c>
      <c r="C679" t="s">
        <v>305</v>
      </c>
      <c r="D679" t="s">
        <v>2189</v>
      </c>
      <c r="E679" t="s">
        <v>92</v>
      </c>
      <c r="F679">
        <v>40700</v>
      </c>
      <c r="G679" t="s">
        <v>784</v>
      </c>
      <c r="I679" t="s">
        <v>260</v>
      </c>
      <c r="J679">
        <v>2026</v>
      </c>
      <c r="K679">
        <v>5</v>
      </c>
      <c r="L679" t="s">
        <v>95</v>
      </c>
      <c r="M679">
        <v>393.08285408700004</v>
      </c>
      <c r="N679">
        <v>1</v>
      </c>
      <c r="O679">
        <v>393.08285408700004</v>
      </c>
      <c r="P679" t="s">
        <v>2190</v>
      </c>
    </row>
    <row r="680" spans="1:17">
      <c r="A680" t="s">
        <v>2660</v>
      </c>
      <c r="B680" t="s">
        <v>304</v>
      </c>
      <c r="C680" t="s">
        <v>305</v>
      </c>
      <c r="D680" t="s">
        <v>2189</v>
      </c>
      <c r="E680" t="s">
        <v>106</v>
      </c>
      <c r="F680">
        <v>40700</v>
      </c>
      <c r="G680" t="s">
        <v>784</v>
      </c>
      <c r="I680" t="s">
        <v>146</v>
      </c>
      <c r="J680">
        <v>2026</v>
      </c>
      <c r="K680">
        <v>5</v>
      </c>
      <c r="L680" t="s">
        <v>95</v>
      </c>
      <c r="M680">
        <v>165.97847841399999</v>
      </c>
      <c r="N680">
        <v>1</v>
      </c>
      <c r="O680">
        <v>165.97847841399999</v>
      </c>
      <c r="P680" t="s">
        <v>2190</v>
      </c>
    </row>
    <row r="681" spans="1:17">
      <c r="A681" t="s">
        <v>2295</v>
      </c>
      <c r="B681" t="s">
        <v>1993</v>
      </c>
      <c r="C681" t="s">
        <v>1156</v>
      </c>
      <c r="D681" t="s">
        <v>2189</v>
      </c>
      <c r="E681" t="s">
        <v>92</v>
      </c>
      <c r="F681">
        <v>40900</v>
      </c>
      <c r="G681" t="s">
        <v>2442</v>
      </c>
      <c r="I681" t="s">
        <v>260</v>
      </c>
      <c r="J681">
        <v>2026</v>
      </c>
      <c r="K681">
        <v>5</v>
      </c>
      <c r="L681" t="s">
        <v>95</v>
      </c>
      <c r="M681">
        <v>1386.88</v>
      </c>
      <c r="N681">
        <v>1</v>
      </c>
      <c r="O681">
        <v>1386.88</v>
      </c>
      <c r="P681" t="s">
        <v>2190</v>
      </c>
    </row>
    <row r="682" spans="1:17">
      <c r="A682" t="s">
        <v>2295</v>
      </c>
      <c r="B682" t="s">
        <v>1993</v>
      </c>
      <c r="C682" t="s">
        <v>1156</v>
      </c>
      <c r="D682" t="s">
        <v>2189</v>
      </c>
      <c r="E682" t="s">
        <v>105</v>
      </c>
      <c r="F682">
        <v>40900</v>
      </c>
      <c r="G682" t="s">
        <v>2442</v>
      </c>
      <c r="I682" t="s">
        <v>122</v>
      </c>
      <c r="J682">
        <v>2026</v>
      </c>
      <c r="K682">
        <v>5</v>
      </c>
      <c r="L682" t="s">
        <v>95</v>
      </c>
      <c r="M682">
        <v>109.37</v>
      </c>
      <c r="N682">
        <v>1</v>
      </c>
      <c r="O682">
        <v>109.37</v>
      </c>
      <c r="P682" t="s">
        <v>2190</v>
      </c>
    </row>
    <row r="683" spans="1:17">
      <c r="A683" t="s">
        <v>2295</v>
      </c>
      <c r="B683" t="s">
        <v>1993</v>
      </c>
      <c r="C683" t="s">
        <v>1156</v>
      </c>
      <c r="D683" t="s">
        <v>2189</v>
      </c>
      <c r="E683" t="s">
        <v>105</v>
      </c>
      <c r="F683">
        <v>40900</v>
      </c>
      <c r="G683" t="s">
        <v>2442</v>
      </c>
      <c r="I683" t="s">
        <v>123</v>
      </c>
      <c r="J683">
        <v>2026</v>
      </c>
      <c r="K683">
        <v>5</v>
      </c>
      <c r="L683" t="s">
        <v>95</v>
      </c>
      <c r="M683">
        <v>272.77999999999997</v>
      </c>
      <c r="N683">
        <v>1</v>
      </c>
      <c r="O683">
        <v>272.77999999999997</v>
      </c>
      <c r="P683" t="s">
        <v>2190</v>
      </c>
    </row>
    <row r="684" spans="1:17">
      <c r="A684" t="s">
        <v>2295</v>
      </c>
      <c r="B684" t="s">
        <v>1993</v>
      </c>
      <c r="C684" t="s">
        <v>1156</v>
      </c>
      <c r="D684" t="s">
        <v>2189</v>
      </c>
      <c r="E684" t="s">
        <v>106</v>
      </c>
      <c r="F684">
        <v>40900</v>
      </c>
      <c r="G684" t="s">
        <v>2442</v>
      </c>
      <c r="I684" t="s">
        <v>146</v>
      </c>
      <c r="J684">
        <v>2026</v>
      </c>
      <c r="K684">
        <v>5</v>
      </c>
      <c r="L684" t="s">
        <v>95</v>
      </c>
      <c r="M684">
        <v>623.48</v>
      </c>
      <c r="N684">
        <v>1</v>
      </c>
      <c r="O684">
        <v>623.48</v>
      </c>
      <c r="P684" t="s">
        <v>2190</v>
      </c>
    </row>
    <row r="685" spans="1:17">
      <c r="A685" t="s">
        <v>2295</v>
      </c>
      <c r="B685" t="s">
        <v>1993</v>
      </c>
      <c r="C685" t="s">
        <v>1156</v>
      </c>
      <c r="D685" t="s">
        <v>2189</v>
      </c>
      <c r="E685" t="s">
        <v>106</v>
      </c>
      <c r="F685">
        <v>40900</v>
      </c>
      <c r="G685" t="s">
        <v>2442</v>
      </c>
      <c r="I685" t="s">
        <v>163</v>
      </c>
      <c r="J685">
        <v>2026</v>
      </c>
      <c r="K685">
        <v>5</v>
      </c>
      <c r="L685" t="s">
        <v>95</v>
      </c>
      <c r="M685">
        <v>980.46</v>
      </c>
      <c r="N685">
        <v>1</v>
      </c>
      <c r="O685">
        <v>980.46</v>
      </c>
      <c r="P685" t="s">
        <v>2190</v>
      </c>
    </row>
    <row r="686" spans="1:17">
      <c r="A686" t="s">
        <v>2660</v>
      </c>
      <c r="B686" t="s">
        <v>559</v>
      </c>
      <c r="C686" t="s">
        <v>305</v>
      </c>
      <c r="D686" t="s">
        <v>2189</v>
      </c>
      <c r="E686" t="s">
        <v>92</v>
      </c>
      <c r="F686">
        <v>40700</v>
      </c>
      <c r="G686" t="s">
        <v>784</v>
      </c>
      <c r="I686" t="s">
        <v>260</v>
      </c>
      <c r="J686">
        <v>2026</v>
      </c>
      <c r="K686">
        <v>5</v>
      </c>
      <c r="L686" t="s">
        <v>95</v>
      </c>
      <c r="M686">
        <v>393.08285408700004</v>
      </c>
      <c r="N686">
        <v>1</v>
      </c>
      <c r="O686">
        <v>393.08285408700004</v>
      </c>
      <c r="P686" t="s">
        <v>2190</v>
      </c>
    </row>
    <row r="687" spans="1:17">
      <c r="A687" t="s">
        <v>2660</v>
      </c>
      <c r="B687" t="s">
        <v>559</v>
      </c>
      <c r="C687" t="s">
        <v>305</v>
      </c>
      <c r="D687" t="s">
        <v>2189</v>
      </c>
      <c r="E687" t="s">
        <v>106</v>
      </c>
      <c r="F687">
        <v>40700</v>
      </c>
      <c r="G687" t="s">
        <v>784</v>
      </c>
      <c r="I687" t="s">
        <v>146</v>
      </c>
      <c r="J687">
        <v>2026</v>
      </c>
      <c r="K687">
        <v>5</v>
      </c>
      <c r="L687" t="s">
        <v>95</v>
      </c>
      <c r="M687">
        <v>580.92467444900001</v>
      </c>
      <c r="N687">
        <v>1</v>
      </c>
      <c r="O687">
        <v>580.92467444900001</v>
      </c>
      <c r="P687" t="s">
        <v>2190</v>
      </c>
    </row>
    <row r="688" spans="1:17">
      <c r="A688" t="s">
        <v>2660</v>
      </c>
      <c r="B688" t="s">
        <v>559</v>
      </c>
      <c r="C688" t="s">
        <v>305</v>
      </c>
      <c r="D688" t="s">
        <v>2189</v>
      </c>
      <c r="E688" t="s">
        <v>106</v>
      </c>
      <c r="F688">
        <v>40700</v>
      </c>
      <c r="G688" t="s">
        <v>784</v>
      </c>
      <c r="I688" t="s">
        <v>112</v>
      </c>
      <c r="J688">
        <v>2026</v>
      </c>
      <c r="K688">
        <v>5</v>
      </c>
      <c r="L688" t="s">
        <v>95</v>
      </c>
      <c r="M688">
        <v>43.672243303500004</v>
      </c>
      <c r="N688">
        <v>1</v>
      </c>
      <c r="O688">
        <v>43.672243303500004</v>
      </c>
      <c r="P688" t="s">
        <v>2190</v>
      </c>
    </row>
    <row r="689" spans="1:17">
      <c r="A689" t="s">
        <v>2295</v>
      </c>
      <c r="B689" t="s">
        <v>560</v>
      </c>
      <c r="C689" t="s">
        <v>561</v>
      </c>
      <c r="D689" t="s">
        <v>2189</v>
      </c>
      <c r="E689" t="s">
        <v>92</v>
      </c>
      <c r="F689">
        <v>40700</v>
      </c>
      <c r="G689" t="s">
        <v>784</v>
      </c>
      <c r="I689" t="s">
        <v>260</v>
      </c>
      <c r="J689">
        <v>2026</v>
      </c>
      <c r="K689">
        <v>5</v>
      </c>
      <c r="L689" t="s">
        <v>95</v>
      </c>
      <c r="M689">
        <v>1587.8009906000002</v>
      </c>
      <c r="N689">
        <v>1</v>
      </c>
      <c r="O689">
        <v>1587.8009906000002</v>
      </c>
      <c r="P689" t="s">
        <v>2190</v>
      </c>
    </row>
    <row r="690" spans="1:17">
      <c r="A690" t="s">
        <v>2295</v>
      </c>
      <c r="B690" t="s">
        <v>560</v>
      </c>
      <c r="C690" t="s">
        <v>561</v>
      </c>
      <c r="D690" t="s">
        <v>2189</v>
      </c>
      <c r="E690" t="s">
        <v>106</v>
      </c>
      <c r="F690">
        <v>40700</v>
      </c>
      <c r="G690" t="s">
        <v>784</v>
      </c>
      <c r="I690" t="s">
        <v>146</v>
      </c>
      <c r="J690">
        <v>2026</v>
      </c>
      <c r="K690">
        <v>5</v>
      </c>
      <c r="L690" t="s">
        <v>95</v>
      </c>
      <c r="M690">
        <v>1208.6837532</v>
      </c>
      <c r="N690">
        <v>1</v>
      </c>
      <c r="O690">
        <v>1208.6837532</v>
      </c>
      <c r="P690" t="s">
        <v>2190</v>
      </c>
    </row>
    <row r="691" spans="1:17">
      <c r="A691" t="s">
        <v>1173</v>
      </c>
      <c r="B691" t="s">
        <v>2240</v>
      </c>
      <c r="C691" t="s">
        <v>2192</v>
      </c>
      <c r="D691" t="s">
        <v>2189</v>
      </c>
      <c r="E691" t="s">
        <v>92</v>
      </c>
      <c r="F691">
        <v>40700</v>
      </c>
      <c r="G691" t="s">
        <v>784</v>
      </c>
      <c r="I691" t="s">
        <v>260</v>
      </c>
      <c r="J691">
        <v>2026</v>
      </c>
      <c r="K691">
        <v>5</v>
      </c>
      <c r="L691" t="s">
        <v>95</v>
      </c>
      <c r="M691">
        <v>600</v>
      </c>
      <c r="N691">
        <v>1</v>
      </c>
      <c r="O691">
        <v>600</v>
      </c>
      <c r="P691" t="s">
        <v>2190</v>
      </c>
    </row>
    <row r="692" spans="1:17">
      <c r="A692" t="s">
        <v>1173</v>
      </c>
      <c r="B692" t="s">
        <v>2240</v>
      </c>
      <c r="C692" t="s">
        <v>2192</v>
      </c>
      <c r="D692" t="s">
        <v>2189</v>
      </c>
      <c r="E692" t="s">
        <v>92</v>
      </c>
      <c r="F692">
        <v>40700</v>
      </c>
      <c r="G692" t="s">
        <v>784</v>
      </c>
      <c r="I692" t="s">
        <v>197</v>
      </c>
      <c r="J692">
        <v>2026</v>
      </c>
      <c r="K692">
        <v>5</v>
      </c>
      <c r="L692" t="s">
        <v>95</v>
      </c>
      <c r="M692">
        <v>350</v>
      </c>
      <c r="N692">
        <v>1</v>
      </c>
      <c r="O692">
        <v>350</v>
      </c>
      <c r="P692" t="s">
        <v>2190</v>
      </c>
    </row>
    <row r="693" spans="1:17">
      <c r="A693" t="s">
        <v>1173</v>
      </c>
      <c r="B693" t="s">
        <v>2240</v>
      </c>
      <c r="C693" t="s">
        <v>2192</v>
      </c>
      <c r="D693" t="s">
        <v>2189</v>
      </c>
      <c r="E693" t="s">
        <v>92</v>
      </c>
      <c r="F693">
        <v>40700</v>
      </c>
      <c r="G693" t="s">
        <v>784</v>
      </c>
      <c r="I693" t="s">
        <v>215</v>
      </c>
      <c r="J693">
        <v>2026</v>
      </c>
      <c r="K693">
        <v>5</v>
      </c>
      <c r="L693" t="s">
        <v>95</v>
      </c>
      <c r="M693">
        <v>350</v>
      </c>
      <c r="N693">
        <v>1</v>
      </c>
      <c r="O693">
        <v>350</v>
      </c>
      <c r="P693" t="s">
        <v>2190</v>
      </c>
    </row>
    <row r="694" spans="1:17">
      <c r="A694" t="s">
        <v>1173</v>
      </c>
      <c r="B694" t="s">
        <v>2240</v>
      </c>
      <c r="C694" t="s">
        <v>2192</v>
      </c>
      <c r="D694" t="s">
        <v>2189</v>
      </c>
      <c r="E694" t="s">
        <v>106</v>
      </c>
      <c r="F694">
        <v>40700</v>
      </c>
      <c r="G694" t="s">
        <v>784</v>
      </c>
      <c r="I694" t="s">
        <v>146</v>
      </c>
      <c r="J694">
        <v>2026</v>
      </c>
      <c r="K694">
        <v>5</v>
      </c>
      <c r="L694" t="s">
        <v>95</v>
      </c>
      <c r="M694">
        <v>450</v>
      </c>
      <c r="N694">
        <v>1</v>
      </c>
      <c r="O694">
        <v>450</v>
      </c>
      <c r="P694" t="s">
        <v>2190</v>
      </c>
    </row>
    <row r="695" spans="1:17">
      <c r="A695" t="s">
        <v>1173</v>
      </c>
      <c r="B695" t="s">
        <v>2240</v>
      </c>
      <c r="C695" t="s">
        <v>2192</v>
      </c>
      <c r="D695" t="s">
        <v>2189</v>
      </c>
      <c r="E695" t="s">
        <v>106</v>
      </c>
      <c r="F695">
        <v>40700</v>
      </c>
      <c r="G695" t="s">
        <v>784</v>
      </c>
      <c r="I695" t="s">
        <v>163</v>
      </c>
      <c r="J695">
        <v>2026</v>
      </c>
      <c r="K695">
        <v>5</v>
      </c>
      <c r="L695" t="s">
        <v>95</v>
      </c>
      <c r="M695">
        <v>2187.5</v>
      </c>
      <c r="N695">
        <v>1</v>
      </c>
      <c r="O695">
        <v>2187.5</v>
      </c>
      <c r="P695" t="s">
        <v>2190</v>
      </c>
    </row>
    <row r="696" spans="1:17">
      <c r="A696" t="s">
        <v>2438</v>
      </c>
      <c r="B696" t="s">
        <v>363</v>
      </c>
      <c r="C696" t="s">
        <v>296</v>
      </c>
      <c r="D696" t="s">
        <v>2189</v>
      </c>
      <c r="E696" t="s">
        <v>103</v>
      </c>
      <c r="F696">
        <v>40700</v>
      </c>
      <c r="G696" t="s">
        <v>784</v>
      </c>
      <c r="I696" t="s">
        <v>130</v>
      </c>
      <c r="J696">
        <v>2026</v>
      </c>
      <c r="K696">
        <v>5</v>
      </c>
      <c r="L696" t="s">
        <v>95</v>
      </c>
      <c r="M696">
        <v>283.25070539999996</v>
      </c>
      <c r="N696">
        <v>1</v>
      </c>
      <c r="O696">
        <v>283.25070539999996</v>
      </c>
      <c r="P696" t="s">
        <v>2190</v>
      </c>
      <c r="Q696">
        <v>1</v>
      </c>
    </row>
    <row r="697" spans="1:17">
      <c r="A697" t="s">
        <v>2438</v>
      </c>
      <c r="B697" t="s">
        <v>363</v>
      </c>
      <c r="C697" t="s">
        <v>296</v>
      </c>
      <c r="D697" t="s">
        <v>2189</v>
      </c>
      <c r="E697" t="s">
        <v>92</v>
      </c>
      <c r="F697">
        <v>40700</v>
      </c>
      <c r="G697" t="s">
        <v>784</v>
      </c>
      <c r="I697" t="s">
        <v>638</v>
      </c>
      <c r="J697">
        <v>2026</v>
      </c>
      <c r="K697">
        <v>5</v>
      </c>
      <c r="L697" t="s">
        <v>95</v>
      </c>
      <c r="M697">
        <v>291.25602749999996</v>
      </c>
      <c r="N697">
        <v>1</v>
      </c>
      <c r="O697">
        <v>291.25602749999996</v>
      </c>
      <c r="P697" t="s">
        <v>2190</v>
      </c>
      <c r="Q697">
        <v>1</v>
      </c>
    </row>
    <row r="698" spans="1:17">
      <c r="A698" t="s">
        <v>2438</v>
      </c>
      <c r="B698" t="s">
        <v>363</v>
      </c>
      <c r="C698" t="s">
        <v>296</v>
      </c>
      <c r="D698" t="s">
        <v>2189</v>
      </c>
      <c r="E698" t="s">
        <v>92</v>
      </c>
      <c r="F698">
        <v>40700</v>
      </c>
      <c r="G698" t="s">
        <v>784</v>
      </c>
      <c r="I698" t="s">
        <v>256</v>
      </c>
      <c r="J698">
        <v>2026</v>
      </c>
      <c r="K698">
        <v>5</v>
      </c>
      <c r="L698" t="s">
        <v>95</v>
      </c>
      <c r="M698">
        <v>214.61823059999998</v>
      </c>
      <c r="N698">
        <v>1</v>
      </c>
      <c r="O698">
        <v>214.61823059999998</v>
      </c>
      <c r="P698" t="s">
        <v>2190</v>
      </c>
      <c r="Q698">
        <v>1</v>
      </c>
    </row>
    <row r="699" spans="1:17">
      <c r="A699" t="s">
        <v>2438</v>
      </c>
      <c r="B699" t="s">
        <v>363</v>
      </c>
      <c r="C699" t="s">
        <v>296</v>
      </c>
      <c r="D699" t="s">
        <v>2189</v>
      </c>
      <c r="E699" t="s">
        <v>92</v>
      </c>
      <c r="F699">
        <v>40700</v>
      </c>
      <c r="G699" t="s">
        <v>784</v>
      </c>
      <c r="I699" t="s">
        <v>204</v>
      </c>
      <c r="J699">
        <v>2026</v>
      </c>
      <c r="K699">
        <v>5</v>
      </c>
      <c r="L699" t="s">
        <v>95</v>
      </c>
      <c r="M699">
        <v>114.74744999999999</v>
      </c>
      <c r="N699">
        <v>1</v>
      </c>
      <c r="O699">
        <v>114.74744999999999</v>
      </c>
      <c r="P699" t="s">
        <v>2190</v>
      </c>
    </row>
    <row r="700" spans="1:17">
      <c r="A700" t="s">
        <v>2438</v>
      </c>
      <c r="B700" t="s">
        <v>363</v>
      </c>
      <c r="C700" t="s">
        <v>296</v>
      </c>
      <c r="D700" t="s">
        <v>2189</v>
      </c>
      <c r="E700" t="s">
        <v>92</v>
      </c>
      <c r="F700">
        <v>40700</v>
      </c>
      <c r="G700" t="s">
        <v>784</v>
      </c>
      <c r="I700" t="s">
        <v>257</v>
      </c>
      <c r="J700">
        <v>2026</v>
      </c>
      <c r="K700">
        <v>5</v>
      </c>
      <c r="L700" t="s">
        <v>95</v>
      </c>
      <c r="M700">
        <v>128.24714999999998</v>
      </c>
      <c r="N700">
        <v>1</v>
      </c>
      <c r="O700">
        <v>128.24714999999998</v>
      </c>
      <c r="P700" t="s">
        <v>2190</v>
      </c>
    </row>
    <row r="701" spans="1:17">
      <c r="A701" t="s">
        <v>2438</v>
      </c>
      <c r="B701" t="s">
        <v>363</v>
      </c>
      <c r="C701" t="s">
        <v>296</v>
      </c>
      <c r="D701" t="s">
        <v>2189</v>
      </c>
      <c r="E701" t="s">
        <v>92</v>
      </c>
      <c r="F701">
        <v>40700</v>
      </c>
      <c r="G701" t="s">
        <v>784</v>
      </c>
      <c r="I701" t="s">
        <v>260</v>
      </c>
      <c r="J701">
        <v>2026</v>
      </c>
      <c r="K701">
        <v>5</v>
      </c>
      <c r="L701" t="s">
        <v>95</v>
      </c>
      <c r="M701">
        <v>404.99099999999999</v>
      </c>
      <c r="N701">
        <v>1</v>
      </c>
      <c r="O701">
        <v>404.99099999999999</v>
      </c>
      <c r="P701" t="s">
        <v>2190</v>
      </c>
    </row>
    <row r="702" spans="1:17">
      <c r="A702" t="s">
        <v>2438</v>
      </c>
      <c r="B702" t="s">
        <v>363</v>
      </c>
      <c r="C702" t="s">
        <v>296</v>
      </c>
      <c r="D702" t="s">
        <v>2189</v>
      </c>
      <c r="E702" t="s">
        <v>92</v>
      </c>
      <c r="F702">
        <v>40700</v>
      </c>
      <c r="G702" t="s">
        <v>784</v>
      </c>
      <c r="I702" t="s">
        <v>197</v>
      </c>
      <c r="J702">
        <v>2026</v>
      </c>
      <c r="K702">
        <v>5</v>
      </c>
      <c r="L702" t="s">
        <v>95</v>
      </c>
      <c r="M702">
        <v>485.98919999999998</v>
      </c>
      <c r="N702">
        <v>1</v>
      </c>
      <c r="O702">
        <v>485.98919999999998</v>
      </c>
      <c r="P702" t="s">
        <v>2190</v>
      </c>
    </row>
    <row r="703" spans="1:17">
      <c r="A703" t="s">
        <v>2438</v>
      </c>
      <c r="B703" t="s">
        <v>363</v>
      </c>
      <c r="C703" t="s">
        <v>296</v>
      </c>
      <c r="D703" t="s">
        <v>2189</v>
      </c>
      <c r="E703" t="s">
        <v>92</v>
      </c>
      <c r="F703">
        <v>40700</v>
      </c>
      <c r="G703" t="s">
        <v>784</v>
      </c>
      <c r="I703" t="s">
        <v>215</v>
      </c>
      <c r="J703">
        <v>2026</v>
      </c>
      <c r="K703">
        <v>5</v>
      </c>
      <c r="L703" t="s">
        <v>95</v>
      </c>
      <c r="M703">
        <v>485.98919999999998</v>
      </c>
      <c r="N703">
        <v>1</v>
      </c>
      <c r="O703">
        <v>485.98919999999998</v>
      </c>
      <c r="P703" t="s">
        <v>2190</v>
      </c>
    </row>
    <row r="704" spans="1:17">
      <c r="A704" t="s">
        <v>2438</v>
      </c>
      <c r="B704" t="s">
        <v>363</v>
      </c>
      <c r="C704" t="s">
        <v>296</v>
      </c>
      <c r="D704" t="s">
        <v>2189</v>
      </c>
      <c r="E704" t="s">
        <v>106</v>
      </c>
      <c r="F704">
        <v>40700</v>
      </c>
      <c r="G704" t="s">
        <v>784</v>
      </c>
      <c r="I704" t="s">
        <v>146</v>
      </c>
      <c r="J704">
        <v>2026</v>
      </c>
      <c r="K704">
        <v>5</v>
      </c>
      <c r="L704" t="s">
        <v>95</v>
      </c>
      <c r="M704">
        <v>1538.9657999999999</v>
      </c>
      <c r="N704">
        <v>1</v>
      </c>
      <c r="O704">
        <v>1538.9657999999999</v>
      </c>
      <c r="P704" t="s">
        <v>2190</v>
      </c>
    </row>
    <row r="705" spans="1:17">
      <c r="A705" t="s">
        <v>2438</v>
      </c>
      <c r="B705" t="s">
        <v>363</v>
      </c>
      <c r="C705" t="s">
        <v>296</v>
      </c>
      <c r="D705" t="s">
        <v>2189</v>
      </c>
      <c r="E705" t="s">
        <v>106</v>
      </c>
      <c r="F705">
        <v>40700</v>
      </c>
      <c r="G705" t="s">
        <v>784</v>
      </c>
      <c r="I705" t="s">
        <v>163</v>
      </c>
      <c r="J705">
        <v>2026</v>
      </c>
      <c r="K705">
        <v>5</v>
      </c>
      <c r="L705" t="s">
        <v>95</v>
      </c>
      <c r="M705">
        <v>1079.9759999999999</v>
      </c>
      <c r="N705">
        <v>1</v>
      </c>
      <c r="O705">
        <v>1079.9759999999999</v>
      </c>
      <c r="P705" t="s">
        <v>2190</v>
      </c>
    </row>
    <row r="706" spans="1:17">
      <c r="A706" t="s">
        <v>2438</v>
      </c>
      <c r="B706" t="s">
        <v>363</v>
      </c>
      <c r="C706" t="s">
        <v>296</v>
      </c>
      <c r="D706" t="s">
        <v>2189</v>
      </c>
      <c r="E706" t="s">
        <v>92</v>
      </c>
      <c r="F706">
        <v>40700</v>
      </c>
      <c r="G706" t="s">
        <v>784</v>
      </c>
      <c r="I706" t="s">
        <v>617</v>
      </c>
      <c r="J706">
        <v>2026</v>
      </c>
      <c r="K706">
        <v>5</v>
      </c>
      <c r="L706" t="s">
        <v>95</v>
      </c>
      <c r="M706">
        <v>31.211306399999998</v>
      </c>
      <c r="N706">
        <v>1</v>
      </c>
      <c r="O706">
        <v>31.211306399999998</v>
      </c>
      <c r="P706" t="s">
        <v>2190</v>
      </c>
      <c r="Q706">
        <v>1</v>
      </c>
    </row>
    <row r="707" spans="1:17">
      <c r="A707" t="s">
        <v>2438</v>
      </c>
      <c r="B707" t="s">
        <v>363</v>
      </c>
      <c r="C707" t="s">
        <v>296</v>
      </c>
      <c r="D707" t="s">
        <v>2189</v>
      </c>
      <c r="E707" t="s">
        <v>92</v>
      </c>
      <c r="F707">
        <v>40700</v>
      </c>
      <c r="G707" t="s">
        <v>784</v>
      </c>
      <c r="I707" t="s">
        <v>683</v>
      </c>
      <c r="J707">
        <v>2026</v>
      </c>
      <c r="K707">
        <v>5</v>
      </c>
      <c r="L707" t="s">
        <v>95</v>
      </c>
      <c r="M707">
        <v>31.211306399999998</v>
      </c>
      <c r="N707">
        <v>1</v>
      </c>
      <c r="O707">
        <v>31.211306399999998</v>
      </c>
      <c r="P707" t="s">
        <v>2190</v>
      </c>
      <c r="Q707">
        <v>1</v>
      </c>
    </row>
    <row r="708" spans="1:17">
      <c r="A708" t="s">
        <v>2565</v>
      </c>
      <c r="B708" t="s">
        <v>2009</v>
      </c>
      <c r="C708" t="s">
        <v>2073</v>
      </c>
      <c r="D708" t="s">
        <v>2189</v>
      </c>
      <c r="E708" t="s">
        <v>106</v>
      </c>
      <c r="F708">
        <v>40700</v>
      </c>
      <c r="G708" t="s">
        <v>784</v>
      </c>
      <c r="I708" t="s">
        <v>110</v>
      </c>
      <c r="J708">
        <v>2026</v>
      </c>
      <c r="K708">
        <v>5</v>
      </c>
      <c r="L708" t="s">
        <v>95</v>
      </c>
      <c r="M708">
        <v>1255.3504480000001</v>
      </c>
      <c r="N708">
        <v>1</v>
      </c>
      <c r="O708">
        <v>1255.3504480000001</v>
      </c>
      <c r="P708" t="s">
        <v>2190</v>
      </c>
    </row>
    <row r="709" spans="1:17">
      <c r="A709" t="s">
        <v>2305</v>
      </c>
      <c r="B709" t="s">
        <v>754</v>
      </c>
      <c r="C709" t="s">
        <v>108</v>
      </c>
      <c r="D709" t="s">
        <v>2189</v>
      </c>
      <c r="E709" t="s">
        <v>106</v>
      </c>
      <c r="F709">
        <v>40700</v>
      </c>
      <c r="G709" t="s">
        <v>784</v>
      </c>
      <c r="I709" t="s">
        <v>112</v>
      </c>
      <c r="J709">
        <v>2026</v>
      </c>
      <c r="K709">
        <v>5</v>
      </c>
      <c r="L709" t="s">
        <v>95</v>
      </c>
      <c r="M709">
        <v>82.32</v>
      </c>
      <c r="N709">
        <v>1</v>
      </c>
      <c r="O709">
        <v>82.32</v>
      </c>
      <c r="P709" t="s">
        <v>2190</v>
      </c>
    </row>
    <row r="710" spans="1:17">
      <c r="A710" t="s">
        <v>2295</v>
      </c>
      <c r="B710" t="s">
        <v>2241</v>
      </c>
      <c r="C710" t="s">
        <v>2242</v>
      </c>
      <c r="D710" t="s">
        <v>2189</v>
      </c>
      <c r="E710" t="s">
        <v>92</v>
      </c>
      <c r="F710">
        <v>40700</v>
      </c>
      <c r="G710" t="s">
        <v>784</v>
      </c>
      <c r="I710" t="s">
        <v>260</v>
      </c>
      <c r="J710">
        <v>2026</v>
      </c>
      <c r="K710">
        <v>5</v>
      </c>
      <c r="L710" t="s">
        <v>95</v>
      </c>
      <c r="M710">
        <v>1427.9845030000001</v>
      </c>
      <c r="N710">
        <v>1</v>
      </c>
      <c r="O710">
        <v>1427.9845030000001</v>
      </c>
      <c r="P710" t="s">
        <v>2190</v>
      </c>
    </row>
    <row r="711" spans="1:17">
      <c r="A711" t="s">
        <v>2295</v>
      </c>
      <c r="B711" t="s">
        <v>2241</v>
      </c>
      <c r="C711" t="s">
        <v>2242</v>
      </c>
      <c r="D711" t="s">
        <v>2189</v>
      </c>
      <c r="E711" t="s">
        <v>106</v>
      </c>
      <c r="F711">
        <v>40700</v>
      </c>
      <c r="G711" t="s">
        <v>784</v>
      </c>
      <c r="I711" t="s">
        <v>112</v>
      </c>
      <c r="J711">
        <v>2026</v>
      </c>
      <c r="K711">
        <v>5</v>
      </c>
      <c r="L711" t="s">
        <v>95</v>
      </c>
      <c r="M711">
        <v>537.95225220000009</v>
      </c>
      <c r="N711">
        <v>1</v>
      </c>
      <c r="O711">
        <v>537.95225220000009</v>
      </c>
      <c r="P711" t="s">
        <v>2190</v>
      </c>
    </row>
    <row r="712" spans="1:17">
      <c r="A712" t="s">
        <v>2621</v>
      </c>
      <c r="B712" t="s">
        <v>2243</v>
      </c>
      <c r="C712" t="s">
        <v>370</v>
      </c>
      <c r="D712" t="s">
        <v>2189</v>
      </c>
      <c r="E712" t="s">
        <v>92</v>
      </c>
      <c r="F712">
        <v>40700</v>
      </c>
      <c r="G712" t="s">
        <v>784</v>
      </c>
      <c r="I712" t="s">
        <v>260</v>
      </c>
      <c r="J712">
        <v>2026</v>
      </c>
      <c r="K712">
        <v>5</v>
      </c>
      <c r="L712" t="s">
        <v>95</v>
      </c>
      <c r="M712">
        <v>369.9</v>
      </c>
      <c r="N712">
        <v>1</v>
      </c>
      <c r="O712">
        <v>369.9</v>
      </c>
      <c r="P712" t="s">
        <v>2190</v>
      </c>
    </row>
    <row r="713" spans="1:17">
      <c r="A713" t="s">
        <v>2621</v>
      </c>
      <c r="B713" t="s">
        <v>2243</v>
      </c>
      <c r="C713" t="s">
        <v>370</v>
      </c>
      <c r="D713" t="s">
        <v>2189</v>
      </c>
      <c r="E713" t="s">
        <v>106</v>
      </c>
      <c r="F713">
        <v>40700</v>
      </c>
      <c r="G713" t="s">
        <v>784</v>
      </c>
      <c r="I713" t="s">
        <v>2198</v>
      </c>
      <c r="J713">
        <v>2026</v>
      </c>
      <c r="K713">
        <v>5</v>
      </c>
      <c r="L713" t="s">
        <v>95</v>
      </c>
      <c r="M713">
        <v>1985.13</v>
      </c>
      <c r="N713">
        <v>1</v>
      </c>
      <c r="O713">
        <v>1985.13</v>
      </c>
      <c r="P713" t="s">
        <v>2190</v>
      </c>
    </row>
    <row r="714" spans="1:17">
      <c r="A714" t="s">
        <v>2438</v>
      </c>
      <c r="B714" t="s">
        <v>2244</v>
      </c>
      <c r="C714" t="s">
        <v>296</v>
      </c>
      <c r="D714" t="s">
        <v>2189</v>
      </c>
      <c r="E714" t="s">
        <v>92</v>
      </c>
      <c r="F714">
        <v>40700</v>
      </c>
      <c r="G714" t="s">
        <v>784</v>
      </c>
      <c r="I714" t="s">
        <v>260</v>
      </c>
      <c r="J714">
        <v>2026</v>
      </c>
      <c r="K714">
        <v>5</v>
      </c>
      <c r="L714" t="s">
        <v>95</v>
      </c>
      <c r="M714">
        <v>404.99099999999999</v>
      </c>
      <c r="N714">
        <v>1</v>
      </c>
      <c r="O714">
        <v>404.99099999999999</v>
      </c>
      <c r="P714" t="s">
        <v>2190</v>
      </c>
    </row>
    <row r="715" spans="1:17">
      <c r="A715" t="s">
        <v>2438</v>
      </c>
      <c r="B715" t="s">
        <v>2244</v>
      </c>
      <c r="C715" t="s">
        <v>296</v>
      </c>
      <c r="D715" t="s">
        <v>2189</v>
      </c>
      <c r="E715" t="s">
        <v>106</v>
      </c>
      <c r="F715">
        <v>40700</v>
      </c>
      <c r="G715" t="s">
        <v>784</v>
      </c>
      <c r="I715" t="s">
        <v>2198</v>
      </c>
      <c r="J715">
        <v>2026</v>
      </c>
      <c r="K715">
        <v>5</v>
      </c>
      <c r="L715" t="s">
        <v>95</v>
      </c>
      <c r="M715">
        <v>1552.4654999999998</v>
      </c>
      <c r="N715">
        <v>1</v>
      </c>
      <c r="O715">
        <v>1552.4654999999998</v>
      </c>
      <c r="P715" t="s">
        <v>2190</v>
      </c>
    </row>
    <row r="716" spans="1:17">
      <c r="A716" t="s">
        <v>424</v>
      </c>
      <c r="B716" t="s">
        <v>2019</v>
      </c>
      <c r="C716" t="s">
        <v>424</v>
      </c>
      <c r="D716" t="s">
        <v>2189</v>
      </c>
      <c r="E716" t="s">
        <v>92</v>
      </c>
      <c r="F716">
        <v>40700</v>
      </c>
      <c r="G716" t="s">
        <v>784</v>
      </c>
      <c r="I716" t="s">
        <v>2213</v>
      </c>
      <c r="J716">
        <v>2026</v>
      </c>
      <c r="K716">
        <v>5</v>
      </c>
      <c r="L716" t="s">
        <v>95</v>
      </c>
      <c r="M716">
        <v>439.77972689999996</v>
      </c>
      <c r="N716">
        <v>1</v>
      </c>
      <c r="O716">
        <v>439.77972689999996</v>
      </c>
      <c r="P716" t="s">
        <v>2190</v>
      </c>
    </row>
    <row r="717" spans="1:17">
      <c r="A717" t="s">
        <v>2438</v>
      </c>
      <c r="B717" t="s">
        <v>371</v>
      </c>
      <c r="C717" t="s">
        <v>296</v>
      </c>
      <c r="D717" t="s">
        <v>2189</v>
      </c>
      <c r="E717" t="s">
        <v>92</v>
      </c>
      <c r="F717">
        <v>40700</v>
      </c>
      <c r="G717" t="s">
        <v>784</v>
      </c>
      <c r="I717" t="s">
        <v>2207</v>
      </c>
      <c r="J717">
        <v>2026</v>
      </c>
      <c r="K717">
        <v>5</v>
      </c>
      <c r="L717" t="s">
        <v>95</v>
      </c>
      <c r="M717">
        <v>117.93337919999999</v>
      </c>
      <c r="N717">
        <v>1</v>
      </c>
      <c r="O717">
        <v>117.93337919999999</v>
      </c>
      <c r="P717" t="s">
        <v>2190</v>
      </c>
    </row>
    <row r="718" spans="1:17">
      <c r="A718" t="s">
        <v>2438</v>
      </c>
      <c r="B718" t="s">
        <v>371</v>
      </c>
      <c r="C718" t="s">
        <v>296</v>
      </c>
      <c r="D718" t="s">
        <v>2189</v>
      </c>
      <c r="E718" t="s">
        <v>103</v>
      </c>
      <c r="F718">
        <v>40700</v>
      </c>
      <c r="G718" t="s">
        <v>784</v>
      </c>
      <c r="I718" t="s">
        <v>130</v>
      </c>
      <c r="J718">
        <v>2026</v>
      </c>
      <c r="K718">
        <v>5</v>
      </c>
      <c r="L718" t="s">
        <v>95</v>
      </c>
      <c r="M718">
        <v>2844.7107827999994</v>
      </c>
      <c r="N718">
        <v>1</v>
      </c>
      <c r="O718">
        <v>2844.7107827999994</v>
      </c>
      <c r="P718" t="s">
        <v>2190</v>
      </c>
      <c r="Q718">
        <v>1</v>
      </c>
    </row>
    <row r="719" spans="1:17">
      <c r="A719" t="s">
        <v>2438</v>
      </c>
      <c r="B719" t="s">
        <v>371</v>
      </c>
      <c r="C719" t="s">
        <v>296</v>
      </c>
      <c r="D719" t="s">
        <v>2189</v>
      </c>
      <c r="E719" t="s">
        <v>92</v>
      </c>
      <c r="F719">
        <v>40700</v>
      </c>
      <c r="G719" t="s">
        <v>784</v>
      </c>
      <c r="I719" t="s">
        <v>203</v>
      </c>
      <c r="J719">
        <v>2026</v>
      </c>
      <c r="K719">
        <v>5</v>
      </c>
      <c r="L719" t="s">
        <v>95</v>
      </c>
      <c r="M719">
        <v>229.29240449999998</v>
      </c>
      <c r="N719">
        <v>1</v>
      </c>
      <c r="O719">
        <v>229.29240449999998</v>
      </c>
      <c r="P719" t="s">
        <v>2190</v>
      </c>
      <c r="Q719">
        <v>1</v>
      </c>
    </row>
    <row r="720" spans="1:17">
      <c r="A720" t="s">
        <v>2438</v>
      </c>
      <c r="B720" t="s">
        <v>371</v>
      </c>
      <c r="C720" t="s">
        <v>296</v>
      </c>
      <c r="D720" t="s">
        <v>2189</v>
      </c>
      <c r="E720" t="s">
        <v>92</v>
      </c>
      <c r="F720">
        <v>40700</v>
      </c>
      <c r="G720" t="s">
        <v>784</v>
      </c>
      <c r="I720" t="s">
        <v>638</v>
      </c>
      <c r="J720">
        <v>2026</v>
      </c>
      <c r="K720">
        <v>5</v>
      </c>
      <c r="L720" t="s">
        <v>95</v>
      </c>
      <c r="M720">
        <v>580.86509159999991</v>
      </c>
      <c r="N720">
        <v>1</v>
      </c>
      <c r="O720">
        <v>580.86509159999991</v>
      </c>
      <c r="P720" t="s">
        <v>2190</v>
      </c>
      <c r="Q720">
        <v>1</v>
      </c>
    </row>
    <row r="721" spans="1:17">
      <c r="A721" t="s">
        <v>2438</v>
      </c>
      <c r="B721" t="s">
        <v>371</v>
      </c>
      <c r="C721" t="s">
        <v>296</v>
      </c>
      <c r="D721" t="s">
        <v>2189</v>
      </c>
      <c r="E721" t="s">
        <v>92</v>
      </c>
      <c r="F721">
        <v>40700</v>
      </c>
      <c r="G721" t="s">
        <v>784</v>
      </c>
      <c r="I721" t="s">
        <v>256</v>
      </c>
      <c r="J721">
        <v>2026</v>
      </c>
      <c r="K721">
        <v>5</v>
      </c>
      <c r="L721" t="s">
        <v>95</v>
      </c>
      <c r="M721">
        <v>427.9944888</v>
      </c>
      <c r="N721">
        <v>1</v>
      </c>
      <c r="O721">
        <v>427.9944888</v>
      </c>
      <c r="P721" t="s">
        <v>2190</v>
      </c>
      <c r="Q721">
        <v>1</v>
      </c>
    </row>
    <row r="722" spans="1:17">
      <c r="A722" t="s">
        <v>2438</v>
      </c>
      <c r="B722" t="s">
        <v>371</v>
      </c>
      <c r="C722" t="s">
        <v>296</v>
      </c>
      <c r="D722" t="s">
        <v>2189</v>
      </c>
      <c r="E722" t="s">
        <v>92</v>
      </c>
      <c r="F722">
        <v>40700</v>
      </c>
      <c r="G722" t="s">
        <v>784</v>
      </c>
      <c r="I722" t="s">
        <v>2208</v>
      </c>
      <c r="J722">
        <v>2026</v>
      </c>
      <c r="K722">
        <v>5</v>
      </c>
      <c r="L722" t="s">
        <v>95</v>
      </c>
      <c r="M722">
        <v>776.32724789999997</v>
      </c>
      <c r="N722">
        <v>1</v>
      </c>
      <c r="O722">
        <v>776.32724789999997</v>
      </c>
      <c r="P722" t="s">
        <v>2190</v>
      </c>
      <c r="Q722">
        <v>1</v>
      </c>
    </row>
    <row r="723" spans="1:17">
      <c r="A723" t="s">
        <v>2438</v>
      </c>
      <c r="B723" t="s">
        <v>371</v>
      </c>
      <c r="C723" t="s">
        <v>296</v>
      </c>
      <c r="D723" t="s">
        <v>2189</v>
      </c>
      <c r="E723" t="s">
        <v>92</v>
      </c>
      <c r="F723">
        <v>40700</v>
      </c>
      <c r="G723" t="s">
        <v>784</v>
      </c>
      <c r="I723" t="s">
        <v>204</v>
      </c>
      <c r="J723">
        <v>2026</v>
      </c>
      <c r="K723">
        <v>5</v>
      </c>
      <c r="L723" t="s">
        <v>95</v>
      </c>
      <c r="M723">
        <v>384.74144999999999</v>
      </c>
      <c r="N723">
        <v>1</v>
      </c>
      <c r="O723">
        <v>384.74144999999999</v>
      </c>
      <c r="P723" t="s">
        <v>2190</v>
      </c>
    </row>
    <row r="724" spans="1:17">
      <c r="A724" t="s">
        <v>2438</v>
      </c>
      <c r="B724" t="s">
        <v>371</v>
      </c>
      <c r="C724" t="s">
        <v>296</v>
      </c>
      <c r="D724" t="s">
        <v>2189</v>
      </c>
      <c r="E724" t="s">
        <v>92</v>
      </c>
      <c r="F724">
        <v>40700</v>
      </c>
      <c r="G724" t="s">
        <v>784</v>
      </c>
      <c r="I724" t="s">
        <v>257</v>
      </c>
      <c r="J724">
        <v>2026</v>
      </c>
      <c r="K724">
        <v>5</v>
      </c>
      <c r="L724" t="s">
        <v>95</v>
      </c>
      <c r="M724">
        <v>641.23574999999994</v>
      </c>
      <c r="N724">
        <v>1</v>
      </c>
      <c r="O724">
        <v>641.23574999999994</v>
      </c>
      <c r="P724" t="s">
        <v>2190</v>
      </c>
    </row>
    <row r="725" spans="1:17">
      <c r="A725" t="s">
        <v>2438</v>
      </c>
      <c r="B725" t="s">
        <v>371</v>
      </c>
      <c r="C725" t="s">
        <v>296</v>
      </c>
      <c r="D725" t="s">
        <v>2189</v>
      </c>
      <c r="E725" t="s">
        <v>92</v>
      </c>
      <c r="F725">
        <v>40700</v>
      </c>
      <c r="G725" t="s">
        <v>784</v>
      </c>
      <c r="I725" t="s">
        <v>260</v>
      </c>
      <c r="J725">
        <v>2026</v>
      </c>
      <c r="K725">
        <v>5</v>
      </c>
      <c r="L725" t="s">
        <v>95</v>
      </c>
      <c r="M725">
        <v>404.99099999999999</v>
      </c>
      <c r="N725">
        <v>1</v>
      </c>
      <c r="O725">
        <v>404.99099999999999</v>
      </c>
      <c r="P725" t="s">
        <v>2190</v>
      </c>
    </row>
    <row r="726" spans="1:17">
      <c r="A726" t="s">
        <v>2438</v>
      </c>
      <c r="B726" t="s">
        <v>371</v>
      </c>
      <c r="C726" t="s">
        <v>296</v>
      </c>
      <c r="D726" t="s">
        <v>2189</v>
      </c>
      <c r="E726" t="s">
        <v>92</v>
      </c>
      <c r="F726">
        <v>40700</v>
      </c>
      <c r="G726" t="s">
        <v>784</v>
      </c>
      <c r="I726" t="s">
        <v>215</v>
      </c>
      <c r="J726">
        <v>2026</v>
      </c>
      <c r="K726">
        <v>5</v>
      </c>
      <c r="L726" t="s">
        <v>95</v>
      </c>
      <c r="M726">
        <v>242.99459999999999</v>
      </c>
      <c r="N726">
        <v>1</v>
      </c>
      <c r="O726">
        <v>242.99459999999999</v>
      </c>
      <c r="P726" t="s">
        <v>2190</v>
      </c>
    </row>
    <row r="727" spans="1:17">
      <c r="A727" t="s">
        <v>2438</v>
      </c>
      <c r="B727" t="s">
        <v>371</v>
      </c>
      <c r="C727" t="s">
        <v>296</v>
      </c>
      <c r="D727" t="s">
        <v>2189</v>
      </c>
      <c r="E727" t="s">
        <v>106</v>
      </c>
      <c r="F727">
        <v>40700</v>
      </c>
      <c r="G727" t="s">
        <v>784</v>
      </c>
      <c r="I727" t="s">
        <v>118</v>
      </c>
      <c r="J727">
        <v>2026</v>
      </c>
      <c r="K727">
        <v>5</v>
      </c>
      <c r="L727" t="s">
        <v>95</v>
      </c>
      <c r="M727">
        <v>1036.2369719999999</v>
      </c>
      <c r="N727">
        <v>1</v>
      </c>
      <c r="O727">
        <v>1036.2369719999999</v>
      </c>
      <c r="P727" t="s">
        <v>2190</v>
      </c>
    </row>
    <row r="728" spans="1:17">
      <c r="A728" t="s">
        <v>2438</v>
      </c>
      <c r="B728" t="s">
        <v>371</v>
      </c>
      <c r="C728" t="s">
        <v>296</v>
      </c>
      <c r="D728" t="s">
        <v>2189</v>
      </c>
      <c r="E728" t="s">
        <v>106</v>
      </c>
      <c r="F728">
        <v>40700</v>
      </c>
      <c r="G728" t="s">
        <v>784</v>
      </c>
      <c r="I728" t="s">
        <v>2198</v>
      </c>
      <c r="J728">
        <v>2026</v>
      </c>
      <c r="K728">
        <v>5</v>
      </c>
      <c r="L728" t="s">
        <v>95</v>
      </c>
      <c r="M728">
        <v>2483.9447999999998</v>
      </c>
      <c r="N728">
        <v>1</v>
      </c>
      <c r="O728">
        <v>2483.9447999999998</v>
      </c>
      <c r="P728" t="s">
        <v>2190</v>
      </c>
    </row>
    <row r="729" spans="1:17">
      <c r="A729" t="s">
        <v>2438</v>
      </c>
      <c r="B729" t="s">
        <v>307</v>
      </c>
      <c r="C729" t="s">
        <v>296</v>
      </c>
      <c r="D729" t="s">
        <v>2189</v>
      </c>
      <c r="E729" t="s">
        <v>106</v>
      </c>
      <c r="F729">
        <v>40700</v>
      </c>
      <c r="G729" t="s">
        <v>784</v>
      </c>
      <c r="I729" t="s">
        <v>266</v>
      </c>
      <c r="J729">
        <v>2026</v>
      </c>
      <c r="K729">
        <v>5</v>
      </c>
      <c r="L729" t="s">
        <v>95</v>
      </c>
      <c r="M729">
        <v>1636.1636399999998</v>
      </c>
      <c r="N729">
        <v>1</v>
      </c>
      <c r="O729">
        <v>1636.1636399999998</v>
      </c>
      <c r="P729" t="s">
        <v>2190</v>
      </c>
    </row>
    <row r="730" spans="1:17">
      <c r="A730" t="s">
        <v>2438</v>
      </c>
      <c r="B730" t="s">
        <v>307</v>
      </c>
      <c r="C730" t="s">
        <v>296</v>
      </c>
      <c r="D730" t="s">
        <v>2189</v>
      </c>
      <c r="E730" t="s">
        <v>92</v>
      </c>
      <c r="F730">
        <v>40700</v>
      </c>
      <c r="G730" t="s">
        <v>784</v>
      </c>
      <c r="I730" t="s">
        <v>141</v>
      </c>
      <c r="J730">
        <v>2026</v>
      </c>
      <c r="K730">
        <v>5</v>
      </c>
      <c r="L730" t="s">
        <v>95</v>
      </c>
      <c r="M730">
        <v>245.42454599999999</v>
      </c>
      <c r="N730">
        <v>1</v>
      </c>
      <c r="O730">
        <v>245.42454599999999</v>
      </c>
      <c r="P730" t="s">
        <v>2190</v>
      </c>
    </row>
    <row r="731" spans="1:17">
      <c r="A731" t="s">
        <v>2438</v>
      </c>
      <c r="B731" t="s">
        <v>308</v>
      </c>
      <c r="C731" t="s">
        <v>296</v>
      </c>
      <c r="D731" t="s">
        <v>2189</v>
      </c>
      <c r="E731" t="s">
        <v>92</v>
      </c>
      <c r="F731">
        <v>40700</v>
      </c>
      <c r="G731" t="s">
        <v>784</v>
      </c>
      <c r="I731" t="s">
        <v>260</v>
      </c>
      <c r="J731">
        <v>2026</v>
      </c>
      <c r="K731">
        <v>5</v>
      </c>
      <c r="L731" t="s">
        <v>95</v>
      </c>
      <c r="M731">
        <v>404.99099999999999</v>
      </c>
      <c r="N731">
        <v>1</v>
      </c>
      <c r="O731">
        <v>404.99099999999999</v>
      </c>
      <c r="P731" t="s">
        <v>2190</v>
      </c>
    </row>
    <row r="732" spans="1:17">
      <c r="A732" t="s">
        <v>2438</v>
      </c>
      <c r="B732" t="s">
        <v>308</v>
      </c>
      <c r="C732" t="s">
        <v>296</v>
      </c>
      <c r="D732" t="s">
        <v>2189</v>
      </c>
      <c r="E732" t="s">
        <v>106</v>
      </c>
      <c r="F732">
        <v>40700</v>
      </c>
      <c r="G732" t="s">
        <v>784</v>
      </c>
      <c r="I732" t="s">
        <v>2198</v>
      </c>
      <c r="J732">
        <v>2026</v>
      </c>
      <c r="K732">
        <v>5</v>
      </c>
      <c r="L732" t="s">
        <v>95</v>
      </c>
      <c r="M732">
        <v>620.98619999999994</v>
      </c>
      <c r="N732">
        <v>1</v>
      </c>
      <c r="O732">
        <v>620.98619999999994</v>
      </c>
      <c r="P732" t="s">
        <v>2190</v>
      </c>
    </row>
    <row r="733" spans="1:17">
      <c r="A733" t="s">
        <v>2438</v>
      </c>
      <c r="B733" t="s">
        <v>372</v>
      </c>
      <c r="C733" t="s">
        <v>296</v>
      </c>
      <c r="D733" t="s">
        <v>2189</v>
      </c>
      <c r="E733" t="s">
        <v>103</v>
      </c>
      <c r="F733">
        <v>40700</v>
      </c>
      <c r="G733" t="s">
        <v>784</v>
      </c>
      <c r="I733" t="s">
        <v>130</v>
      </c>
      <c r="J733">
        <v>2026</v>
      </c>
      <c r="K733">
        <v>5</v>
      </c>
      <c r="L733" t="s">
        <v>95</v>
      </c>
      <c r="M733">
        <v>508.43920109999993</v>
      </c>
      <c r="N733">
        <v>1</v>
      </c>
      <c r="O733">
        <v>508.43920109999993</v>
      </c>
      <c r="P733" t="s">
        <v>2190</v>
      </c>
      <c r="Q733">
        <v>1</v>
      </c>
    </row>
    <row r="734" spans="1:17">
      <c r="A734" t="s">
        <v>2438</v>
      </c>
      <c r="B734" t="s">
        <v>372</v>
      </c>
      <c r="C734" t="s">
        <v>296</v>
      </c>
      <c r="D734" t="s">
        <v>2189</v>
      </c>
      <c r="E734" t="s">
        <v>92</v>
      </c>
      <c r="F734">
        <v>40700</v>
      </c>
      <c r="G734" t="s">
        <v>784</v>
      </c>
      <c r="I734" t="s">
        <v>203</v>
      </c>
      <c r="J734">
        <v>2026</v>
      </c>
      <c r="K734">
        <v>5</v>
      </c>
      <c r="L734" t="s">
        <v>95</v>
      </c>
      <c r="M734">
        <v>241.02364379999997</v>
      </c>
      <c r="N734">
        <v>1</v>
      </c>
      <c r="O734">
        <v>241.02364379999997</v>
      </c>
      <c r="P734" t="s">
        <v>2190</v>
      </c>
      <c r="Q734">
        <v>1</v>
      </c>
    </row>
    <row r="735" spans="1:17">
      <c r="A735" t="s">
        <v>2438</v>
      </c>
      <c r="B735" t="s">
        <v>372</v>
      </c>
      <c r="C735" t="s">
        <v>296</v>
      </c>
      <c r="D735" t="s">
        <v>2189</v>
      </c>
      <c r="E735" t="s">
        <v>92</v>
      </c>
      <c r="F735">
        <v>40700</v>
      </c>
      <c r="G735" t="s">
        <v>784</v>
      </c>
      <c r="I735" t="s">
        <v>204</v>
      </c>
      <c r="J735">
        <v>2026</v>
      </c>
      <c r="K735">
        <v>5</v>
      </c>
      <c r="L735" t="s">
        <v>95</v>
      </c>
      <c r="M735">
        <v>128.24714999999998</v>
      </c>
      <c r="N735">
        <v>1</v>
      </c>
      <c r="O735">
        <v>128.24714999999998</v>
      </c>
      <c r="P735" t="s">
        <v>2190</v>
      </c>
    </row>
    <row r="736" spans="1:17">
      <c r="A736" t="s">
        <v>2438</v>
      </c>
      <c r="B736" t="s">
        <v>372</v>
      </c>
      <c r="C736" t="s">
        <v>296</v>
      </c>
      <c r="D736" t="s">
        <v>2189</v>
      </c>
      <c r="E736" t="s">
        <v>92</v>
      </c>
      <c r="F736">
        <v>40700</v>
      </c>
      <c r="G736" t="s">
        <v>784</v>
      </c>
      <c r="I736" t="s">
        <v>260</v>
      </c>
      <c r="J736">
        <v>2026</v>
      </c>
      <c r="K736">
        <v>5</v>
      </c>
      <c r="L736" t="s">
        <v>95</v>
      </c>
      <c r="M736">
        <v>404.99099999999999</v>
      </c>
      <c r="N736">
        <v>1</v>
      </c>
      <c r="O736">
        <v>404.99099999999999</v>
      </c>
      <c r="P736" t="s">
        <v>2190</v>
      </c>
    </row>
    <row r="737" spans="1:17">
      <c r="A737" t="s">
        <v>2438</v>
      </c>
      <c r="B737" t="s">
        <v>372</v>
      </c>
      <c r="C737" t="s">
        <v>296</v>
      </c>
      <c r="D737" t="s">
        <v>2189</v>
      </c>
      <c r="E737" t="s">
        <v>106</v>
      </c>
      <c r="F737">
        <v>40700</v>
      </c>
      <c r="G737" t="s">
        <v>784</v>
      </c>
      <c r="I737" t="s">
        <v>118</v>
      </c>
      <c r="J737">
        <v>2026</v>
      </c>
      <c r="K737">
        <v>5</v>
      </c>
      <c r="L737" t="s">
        <v>95</v>
      </c>
      <c r="M737">
        <v>128.24714999999998</v>
      </c>
      <c r="N737">
        <v>1</v>
      </c>
      <c r="O737">
        <v>128.24714999999998</v>
      </c>
      <c r="P737" t="s">
        <v>2190</v>
      </c>
    </row>
    <row r="738" spans="1:17">
      <c r="A738" t="s">
        <v>2438</v>
      </c>
      <c r="B738" t="s">
        <v>372</v>
      </c>
      <c r="C738" t="s">
        <v>296</v>
      </c>
      <c r="D738" t="s">
        <v>2189</v>
      </c>
      <c r="E738" t="s">
        <v>92</v>
      </c>
      <c r="F738">
        <v>40700</v>
      </c>
      <c r="G738" t="s">
        <v>784</v>
      </c>
      <c r="I738" t="s">
        <v>617</v>
      </c>
      <c r="J738">
        <v>2026</v>
      </c>
      <c r="K738">
        <v>5</v>
      </c>
      <c r="L738" t="s">
        <v>95</v>
      </c>
      <c r="M738">
        <v>32.7097731</v>
      </c>
      <c r="N738">
        <v>1</v>
      </c>
      <c r="O738">
        <v>32.7097731</v>
      </c>
      <c r="P738" t="s">
        <v>2190</v>
      </c>
      <c r="Q738">
        <v>1</v>
      </c>
    </row>
    <row r="739" spans="1:17">
      <c r="A739" t="s">
        <v>2438</v>
      </c>
      <c r="B739" t="s">
        <v>310</v>
      </c>
      <c r="C739" t="s">
        <v>296</v>
      </c>
      <c r="D739" t="s">
        <v>2189</v>
      </c>
      <c r="E739" t="s">
        <v>92</v>
      </c>
      <c r="F739">
        <v>40700</v>
      </c>
      <c r="G739" t="s">
        <v>784</v>
      </c>
      <c r="I739" t="s">
        <v>2207</v>
      </c>
      <c r="J739">
        <v>2026</v>
      </c>
      <c r="K739">
        <v>5</v>
      </c>
      <c r="L739" t="s">
        <v>95</v>
      </c>
      <c r="M739">
        <v>206.54540999999998</v>
      </c>
      <c r="N739">
        <v>1</v>
      </c>
      <c r="O739">
        <v>206.54540999999998</v>
      </c>
      <c r="P739" t="s">
        <v>2190</v>
      </c>
    </row>
    <row r="740" spans="1:17">
      <c r="A740" t="s">
        <v>2438</v>
      </c>
      <c r="B740" t="s">
        <v>310</v>
      </c>
      <c r="C740" t="s">
        <v>296</v>
      </c>
      <c r="D740" t="s">
        <v>2189</v>
      </c>
      <c r="E740" t="s">
        <v>103</v>
      </c>
      <c r="F740">
        <v>40700</v>
      </c>
      <c r="G740" t="s">
        <v>784</v>
      </c>
      <c r="I740" t="s">
        <v>130</v>
      </c>
      <c r="J740">
        <v>2026</v>
      </c>
      <c r="K740">
        <v>5</v>
      </c>
      <c r="L740" t="s">
        <v>95</v>
      </c>
      <c r="M740">
        <v>3872.8479348000001</v>
      </c>
      <c r="N740">
        <v>1</v>
      </c>
      <c r="O740">
        <v>3872.8479348000001</v>
      </c>
      <c r="P740" t="s">
        <v>2190</v>
      </c>
      <c r="Q740">
        <v>1</v>
      </c>
    </row>
    <row r="741" spans="1:17">
      <c r="A741" t="s">
        <v>2438</v>
      </c>
      <c r="B741" t="s">
        <v>310</v>
      </c>
      <c r="C741" t="s">
        <v>296</v>
      </c>
      <c r="D741" t="s">
        <v>2189</v>
      </c>
      <c r="E741" t="s">
        <v>92</v>
      </c>
      <c r="F741">
        <v>40700</v>
      </c>
      <c r="G741" t="s">
        <v>784</v>
      </c>
      <c r="I741" t="s">
        <v>196</v>
      </c>
      <c r="J741">
        <v>2026</v>
      </c>
      <c r="K741">
        <v>5</v>
      </c>
      <c r="L741" t="s">
        <v>95</v>
      </c>
      <c r="M741">
        <v>1835.9591999999998</v>
      </c>
      <c r="N741">
        <v>1</v>
      </c>
      <c r="O741">
        <v>1835.9591999999998</v>
      </c>
      <c r="P741" t="s">
        <v>2190</v>
      </c>
    </row>
    <row r="742" spans="1:17">
      <c r="A742" t="s">
        <v>2438</v>
      </c>
      <c r="B742" t="s">
        <v>310</v>
      </c>
      <c r="C742" t="s">
        <v>296</v>
      </c>
      <c r="D742" t="s">
        <v>2189</v>
      </c>
      <c r="E742" t="s">
        <v>92</v>
      </c>
      <c r="F742">
        <v>40700</v>
      </c>
      <c r="G742" t="s">
        <v>784</v>
      </c>
      <c r="I742" t="s">
        <v>260</v>
      </c>
      <c r="J742">
        <v>2026</v>
      </c>
      <c r="K742">
        <v>5</v>
      </c>
      <c r="L742" t="s">
        <v>95</v>
      </c>
      <c r="M742">
        <v>404.99099999999999</v>
      </c>
      <c r="N742">
        <v>1</v>
      </c>
      <c r="O742">
        <v>404.99099999999999</v>
      </c>
      <c r="P742" t="s">
        <v>2190</v>
      </c>
    </row>
    <row r="743" spans="1:17">
      <c r="A743" t="s">
        <v>2438</v>
      </c>
      <c r="B743" t="s">
        <v>310</v>
      </c>
      <c r="C743" t="s">
        <v>296</v>
      </c>
      <c r="D743" t="s">
        <v>2189</v>
      </c>
      <c r="E743" t="s">
        <v>106</v>
      </c>
      <c r="F743">
        <v>40700</v>
      </c>
      <c r="G743" t="s">
        <v>784</v>
      </c>
      <c r="I743" t="s">
        <v>118</v>
      </c>
      <c r="J743">
        <v>2026</v>
      </c>
      <c r="K743">
        <v>5</v>
      </c>
      <c r="L743" t="s">
        <v>95</v>
      </c>
      <c r="M743">
        <v>1923.7072499999999</v>
      </c>
      <c r="N743">
        <v>1</v>
      </c>
      <c r="O743">
        <v>1923.7072499999999</v>
      </c>
      <c r="P743" t="s">
        <v>2190</v>
      </c>
    </row>
    <row r="744" spans="1:17">
      <c r="A744" t="s">
        <v>2438</v>
      </c>
      <c r="B744" t="s">
        <v>590</v>
      </c>
      <c r="C744" t="s">
        <v>296</v>
      </c>
      <c r="D744" t="s">
        <v>2189</v>
      </c>
      <c r="E744" t="s">
        <v>92</v>
      </c>
      <c r="F744">
        <v>40700</v>
      </c>
      <c r="G744" t="s">
        <v>784</v>
      </c>
      <c r="I744" t="s">
        <v>260</v>
      </c>
      <c r="J744">
        <v>2026</v>
      </c>
      <c r="K744">
        <v>5</v>
      </c>
      <c r="L744" t="s">
        <v>95</v>
      </c>
      <c r="M744">
        <v>404.99099999999999</v>
      </c>
      <c r="N744">
        <v>1</v>
      </c>
      <c r="O744">
        <v>404.99099999999999</v>
      </c>
      <c r="P744" t="s">
        <v>2190</v>
      </c>
    </row>
    <row r="745" spans="1:17">
      <c r="A745" t="s">
        <v>2438</v>
      </c>
      <c r="B745" t="s">
        <v>590</v>
      </c>
      <c r="C745" t="s">
        <v>296</v>
      </c>
      <c r="D745" t="s">
        <v>2189</v>
      </c>
      <c r="E745" t="s">
        <v>92</v>
      </c>
      <c r="F745">
        <v>40700</v>
      </c>
      <c r="G745" t="s">
        <v>784</v>
      </c>
      <c r="I745" t="s">
        <v>215</v>
      </c>
      <c r="J745">
        <v>2026</v>
      </c>
      <c r="K745">
        <v>5</v>
      </c>
      <c r="L745" t="s">
        <v>95</v>
      </c>
      <c r="M745">
        <v>728.98379999999997</v>
      </c>
      <c r="N745">
        <v>1</v>
      </c>
      <c r="O745">
        <v>728.98379999999997</v>
      </c>
      <c r="P745" t="s">
        <v>2190</v>
      </c>
    </row>
    <row r="746" spans="1:17">
      <c r="A746" t="s">
        <v>2438</v>
      </c>
      <c r="B746" t="s">
        <v>590</v>
      </c>
      <c r="C746" t="s">
        <v>296</v>
      </c>
      <c r="D746" t="s">
        <v>2189</v>
      </c>
      <c r="E746" t="s">
        <v>92</v>
      </c>
      <c r="F746">
        <v>40700</v>
      </c>
      <c r="G746" t="s">
        <v>784</v>
      </c>
      <c r="I746" t="s">
        <v>692</v>
      </c>
      <c r="J746">
        <v>2026</v>
      </c>
      <c r="K746">
        <v>5</v>
      </c>
      <c r="L746" t="s">
        <v>95</v>
      </c>
      <c r="M746">
        <v>1120.4750999999999</v>
      </c>
      <c r="N746">
        <v>1</v>
      </c>
      <c r="O746">
        <v>1120.4750999999999</v>
      </c>
      <c r="P746" t="s">
        <v>2190</v>
      </c>
    </row>
    <row r="747" spans="1:17">
      <c r="A747" t="s">
        <v>2438</v>
      </c>
      <c r="B747" t="s">
        <v>590</v>
      </c>
      <c r="C747" t="s">
        <v>296</v>
      </c>
      <c r="D747" t="s">
        <v>2189</v>
      </c>
      <c r="E747" t="s">
        <v>106</v>
      </c>
      <c r="F747">
        <v>40700</v>
      </c>
      <c r="G747" t="s">
        <v>784</v>
      </c>
      <c r="I747" t="s">
        <v>118</v>
      </c>
      <c r="J747">
        <v>2026</v>
      </c>
      <c r="K747">
        <v>5</v>
      </c>
      <c r="L747" t="s">
        <v>95</v>
      </c>
      <c r="M747">
        <v>641.23574999999994</v>
      </c>
      <c r="N747">
        <v>1</v>
      </c>
      <c r="O747">
        <v>641.23574999999994</v>
      </c>
      <c r="P747" t="s">
        <v>2190</v>
      </c>
    </row>
    <row r="748" spans="1:17">
      <c r="A748" t="s">
        <v>2438</v>
      </c>
      <c r="B748" t="s">
        <v>592</v>
      </c>
      <c r="C748" t="s">
        <v>296</v>
      </c>
      <c r="D748" t="s">
        <v>2189</v>
      </c>
      <c r="E748" t="s">
        <v>92</v>
      </c>
      <c r="F748">
        <v>40700</v>
      </c>
      <c r="G748" t="s">
        <v>784</v>
      </c>
      <c r="I748" t="s">
        <v>2207</v>
      </c>
      <c r="J748">
        <v>2026</v>
      </c>
      <c r="K748">
        <v>5</v>
      </c>
      <c r="L748" t="s">
        <v>95</v>
      </c>
      <c r="M748">
        <v>26.729405999999997</v>
      </c>
      <c r="N748">
        <v>1</v>
      </c>
      <c r="O748">
        <v>26.729405999999997</v>
      </c>
      <c r="P748" t="s">
        <v>2190</v>
      </c>
    </row>
    <row r="749" spans="1:17">
      <c r="A749" t="s">
        <v>2438</v>
      </c>
      <c r="B749" t="s">
        <v>592</v>
      </c>
      <c r="C749" t="s">
        <v>296</v>
      </c>
      <c r="D749" t="s">
        <v>2189</v>
      </c>
      <c r="E749" t="s">
        <v>103</v>
      </c>
      <c r="F749">
        <v>40700</v>
      </c>
      <c r="G749" t="s">
        <v>784</v>
      </c>
      <c r="I749" t="s">
        <v>130</v>
      </c>
      <c r="J749">
        <v>2026</v>
      </c>
      <c r="K749">
        <v>5</v>
      </c>
      <c r="L749" t="s">
        <v>95</v>
      </c>
      <c r="M749">
        <v>849.38762429999997</v>
      </c>
      <c r="N749">
        <v>1</v>
      </c>
      <c r="O749">
        <v>849.38762429999997</v>
      </c>
      <c r="P749" t="s">
        <v>2190</v>
      </c>
      <c r="Q749">
        <v>1</v>
      </c>
    </row>
    <row r="750" spans="1:17">
      <c r="A750" t="s">
        <v>2438</v>
      </c>
      <c r="B750" t="s">
        <v>592</v>
      </c>
      <c r="C750" t="s">
        <v>296</v>
      </c>
      <c r="D750" t="s">
        <v>2189</v>
      </c>
      <c r="E750" t="s">
        <v>92</v>
      </c>
      <c r="F750">
        <v>40700</v>
      </c>
      <c r="G750" t="s">
        <v>784</v>
      </c>
      <c r="I750" t="s">
        <v>196</v>
      </c>
      <c r="J750">
        <v>2026</v>
      </c>
      <c r="K750">
        <v>5</v>
      </c>
      <c r="L750" t="s">
        <v>95</v>
      </c>
      <c r="M750">
        <v>388.5888645</v>
      </c>
      <c r="N750">
        <v>1</v>
      </c>
      <c r="O750">
        <v>388.5888645</v>
      </c>
      <c r="P750" t="s">
        <v>2190</v>
      </c>
    </row>
    <row r="751" spans="1:17">
      <c r="A751" t="s">
        <v>2438</v>
      </c>
      <c r="B751" t="s">
        <v>592</v>
      </c>
      <c r="C751" t="s">
        <v>296</v>
      </c>
      <c r="D751" t="s">
        <v>2189</v>
      </c>
      <c r="E751" t="s">
        <v>92</v>
      </c>
      <c r="F751">
        <v>40700</v>
      </c>
      <c r="G751" t="s">
        <v>784</v>
      </c>
      <c r="I751" t="s">
        <v>260</v>
      </c>
      <c r="J751">
        <v>2026</v>
      </c>
      <c r="K751">
        <v>5</v>
      </c>
      <c r="L751" t="s">
        <v>95</v>
      </c>
      <c r="M751">
        <v>409.04090999999994</v>
      </c>
      <c r="N751">
        <v>1</v>
      </c>
      <c r="O751">
        <v>409.04090999999994</v>
      </c>
      <c r="P751" t="s">
        <v>2190</v>
      </c>
    </row>
    <row r="752" spans="1:17">
      <c r="A752" t="s">
        <v>2438</v>
      </c>
      <c r="B752" t="s">
        <v>592</v>
      </c>
      <c r="C752" t="s">
        <v>296</v>
      </c>
      <c r="D752" t="s">
        <v>2189</v>
      </c>
      <c r="E752" t="s">
        <v>106</v>
      </c>
      <c r="F752">
        <v>40700</v>
      </c>
      <c r="G752" t="s">
        <v>784</v>
      </c>
      <c r="I752" t="s">
        <v>118</v>
      </c>
      <c r="J752">
        <v>2026</v>
      </c>
      <c r="K752">
        <v>5</v>
      </c>
      <c r="L752" t="s">
        <v>95</v>
      </c>
      <c r="M752">
        <v>1165.7665934999998</v>
      </c>
      <c r="N752">
        <v>1</v>
      </c>
      <c r="O752">
        <v>1165.7665934999998</v>
      </c>
      <c r="P752" t="s">
        <v>2190</v>
      </c>
    </row>
    <row r="753" spans="1:17">
      <c r="A753" t="s">
        <v>2295</v>
      </c>
      <c r="B753" t="s">
        <v>377</v>
      </c>
      <c r="C753" t="s">
        <v>378</v>
      </c>
      <c r="D753" t="s">
        <v>2189</v>
      </c>
      <c r="E753" t="s">
        <v>103</v>
      </c>
      <c r="F753">
        <v>40700</v>
      </c>
      <c r="G753" t="s">
        <v>784</v>
      </c>
      <c r="I753" t="s">
        <v>130</v>
      </c>
      <c r="J753">
        <v>2026</v>
      </c>
      <c r="K753">
        <v>5</v>
      </c>
      <c r="L753" t="s">
        <v>95</v>
      </c>
      <c r="M753">
        <v>509.1</v>
      </c>
      <c r="N753">
        <v>1</v>
      </c>
      <c r="O753">
        <v>509.1</v>
      </c>
      <c r="P753" t="s">
        <v>2190</v>
      </c>
      <c r="Q753">
        <v>1</v>
      </c>
    </row>
    <row r="754" spans="1:17">
      <c r="A754" t="s">
        <v>2295</v>
      </c>
      <c r="B754" t="s">
        <v>377</v>
      </c>
      <c r="C754" t="s">
        <v>378</v>
      </c>
      <c r="D754" t="s">
        <v>2189</v>
      </c>
      <c r="E754" t="s">
        <v>92</v>
      </c>
      <c r="F754">
        <v>40700</v>
      </c>
      <c r="G754" t="s">
        <v>784</v>
      </c>
      <c r="I754" t="s">
        <v>256</v>
      </c>
      <c r="J754">
        <v>2026</v>
      </c>
      <c r="K754">
        <v>5</v>
      </c>
      <c r="L754" t="s">
        <v>95</v>
      </c>
      <c r="M754">
        <v>233</v>
      </c>
      <c r="N754">
        <v>1</v>
      </c>
      <c r="O754">
        <v>233</v>
      </c>
      <c r="P754" t="s">
        <v>2190</v>
      </c>
      <c r="Q754">
        <v>1</v>
      </c>
    </row>
    <row r="755" spans="1:17">
      <c r="A755" t="s">
        <v>2295</v>
      </c>
      <c r="B755" t="s">
        <v>377</v>
      </c>
      <c r="C755" t="s">
        <v>378</v>
      </c>
      <c r="D755" t="s">
        <v>2189</v>
      </c>
      <c r="E755" t="s">
        <v>92</v>
      </c>
      <c r="F755">
        <v>40700</v>
      </c>
      <c r="G755" t="s">
        <v>784</v>
      </c>
      <c r="I755" t="s">
        <v>257</v>
      </c>
      <c r="J755">
        <v>2026</v>
      </c>
      <c r="K755">
        <v>5</v>
      </c>
      <c r="L755" t="s">
        <v>95</v>
      </c>
      <c r="M755">
        <v>274.48</v>
      </c>
      <c r="N755">
        <v>1</v>
      </c>
      <c r="O755">
        <v>274.48</v>
      </c>
      <c r="P755" t="s">
        <v>2190</v>
      </c>
    </row>
    <row r="756" spans="1:17">
      <c r="A756" t="s">
        <v>2295</v>
      </c>
      <c r="B756" t="s">
        <v>377</v>
      </c>
      <c r="C756" t="s">
        <v>378</v>
      </c>
      <c r="D756" t="s">
        <v>2189</v>
      </c>
      <c r="E756" t="s">
        <v>92</v>
      </c>
      <c r="F756">
        <v>40700</v>
      </c>
      <c r="G756" t="s">
        <v>784</v>
      </c>
      <c r="I756" t="s">
        <v>260</v>
      </c>
      <c r="J756">
        <v>2026</v>
      </c>
      <c r="K756">
        <v>5</v>
      </c>
      <c r="L756" t="s">
        <v>95</v>
      </c>
      <c r="M756">
        <v>1370.3</v>
      </c>
      <c r="N756">
        <v>1</v>
      </c>
      <c r="O756">
        <v>1370.3</v>
      </c>
      <c r="P756" t="s">
        <v>2190</v>
      </c>
    </row>
    <row r="757" spans="1:17">
      <c r="A757" t="s">
        <v>2295</v>
      </c>
      <c r="B757" t="s">
        <v>377</v>
      </c>
      <c r="C757" t="s">
        <v>378</v>
      </c>
      <c r="D757" t="s">
        <v>2189</v>
      </c>
      <c r="E757" t="s">
        <v>106</v>
      </c>
      <c r="F757">
        <v>40700</v>
      </c>
      <c r="G757" t="s">
        <v>784</v>
      </c>
      <c r="I757" t="s">
        <v>163</v>
      </c>
      <c r="J757">
        <v>2026</v>
      </c>
      <c r="K757">
        <v>5</v>
      </c>
      <c r="L757" t="s">
        <v>95</v>
      </c>
      <c r="M757">
        <v>343.1</v>
      </c>
      <c r="N757">
        <v>1</v>
      </c>
      <c r="O757">
        <v>343.1</v>
      </c>
      <c r="P757" t="s">
        <v>2190</v>
      </c>
    </row>
    <row r="758" spans="1:17">
      <c r="A758" t="s">
        <v>2295</v>
      </c>
      <c r="B758" t="s">
        <v>377</v>
      </c>
      <c r="C758" t="s">
        <v>378</v>
      </c>
      <c r="D758" t="s">
        <v>2189</v>
      </c>
      <c r="E758" t="s">
        <v>92</v>
      </c>
      <c r="F758">
        <v>40700</v>
      </c>
      <c r="G758" t="s">
        <v>784</v>
      </c>
      <c r="I758" t="s">
        <v>683</v>
      </c>
      <c r="J758">
        <v>2026</v>
      </c>
      <c r="K758">
        <v>5</v>
      </c>
      <c r="L758" t="s">
        <v>95</v>
      </c>
      <c r="M758">
        <v>107.1</v>
      </c>
      <c r="N758">
        <v>1</v>
      </c>
      <c r="O758">
        <v>107.1</v>
      </c>
      <c r="P758" t="s">
        <v>2190</v>
      </c>
      <c r="Q758">
        <v>1</v>
      </c>
    </row>
    <row r="759" spans="1:17">
      <c r="A759" t="s">
        <v>2621</v>
      </c>
      <c r="B759" t="s">
        <v>2065</v>
      </c>
      <c r="C759" t="s">
        <v>370</v>
      </c>
      <c r="D759" t="s">
        <v>2189</v>
      </c>
      <c r="E759" t="s">
        <v>92</v>
      </c>
      <c r="F759">
        <v>40700</v>
      </c>
      <c r="G759" t="s">
        <v>784</v>
      </c>
      <c r="I759" t="s">
        <v>260</v>
      </c>
      <c r="J759">
        <v>2026</v>
      </c>
      <c r="K759">
        <v>5</v>
      </c>
      <c r="L759" t="s">
        <v>95</v>
      </c>
      <c r="M759">
        <v>402.36</v>
      </c>
      <c r="N759">
        <v>1</v>
      </c>
      <c r="O759">
        <v>402.36</v>
      </c>
      <c r="P759" t="s">
        <v>2190</v>
      </c>
    </row>
    <row r="760" spans="1:17">
      <c r="A760" t="s">
        <v>2621</v>
      </c>
      <c r="B760" t="s">
        <v>2065</v>
      </c>
      <c r="C760" t="s">
        <v>370</v>
      </c>
      <c r="D760" t="s">
        <v>2189</v>
      </c>
      <c r="E760" t="s">
        <v>106</v>
      </c>
      <c r="F760">
        <v>40700</v>
      </c>
      <c r="G760" t="s">
        <v>784</v>
      </c>
      <c r="I760" t="s">
        <v>2198</v>
      </c>
      <c r="J760">
        <v>2026</v>
      </c>
      <c r="K760">
        <v>5</v>
      </c>
      <c r="L760" t="s">
        <v>95</v>
      </c>
      <c r="M760">
        <v>616.96</v>
      </c>
      <c r="N760">
        <v>1</v>
      </c>
      <c r="O760">
        <v>616.96</v>
      </c>
      <c r="P760" t="s">
        <v>2190</v>
      </c>
    </row>
    <row r="761" spans="1:17">
      <c r="A761" t="s">
        <v>879</v>
      </c>
      <c r="B761" t="s">
        <v>2245</v>
      </c>
      <c r="C761" t="s">
        <v>133</v>
      </c>
      <c r="D761" t="s">
        <v>2189</v>
      </c>
      <c r="E761" t="s">
        <v>105</v>
      </c>
      <c r="F761">
        <v>40700</v>
      </c>
      <c r="G761" t="s">
        <v>784</v>
      </c>
      <c r="I761" t="s">
        <v>2246</v>
      </c>
      <c r="J761">
        <v>2026</v>
      </c>
      <c r="K761">
        <v>5</v>
      </c>
      <c r="L761" t="s">
        <v>95</v>
      </c>
      <c r="M761">
        <v>-37.909999999999997</v>
      </c>
      <c r="N761">
        <v>1</v>
      </c>
      <c r="O761">
        <v>-37.909999999999997</v>
      </c>
      <c r="P761" t="s">
        <v>2190</v>
      </c>
      <c r="Q761" t="s">
        <v>97</v>
      </c>
    </row>
    <row r="762" spans="1:17">
      <c r="A762" t="s">
        <v>879</v>
      </c>
      <c r="B762" t="s">
        <v>2245</v>
      </c>
      <c r="C762" t="s">
        <v>133</v>
      </c>
      <c r="D762" t="s">
        <v>2189</v>
      </c>
      <c r="E762" t="s">
        <v>92</v>
      </c>
      <c r="F762">
        <v>40700</v>
      </c>
      <c r="G762" t="s">
        <v>784</v>
      </c>
      <c r="I762" t="s">
        <v>260</v>
      </c>
      <c r="J762">
        <v>2026</v>
      </c>
      <c r="K762">
        <v>5</v>
      </c>
      <c r="L762" t="s">
        <v>95</v>
      </c>
      <c r="M762">
        <v>-621.64</v>
      </c>
      <c r="N762">
        <v>1</v>
      </c>
      <c r="O762">
        <v>-621.64</v>
      </c>
      <c r="P762" t="s">
        <v>2190</v>
      </c>
    </row>
    <row r="763" spans="1:17">
      <c r="A763" t="s">
        <v>2295</v>
      </c>
      <c r="B763" t="s">
        <v>377</v>
      </c>
      <c r="C763" t="s">
        <v>2188</v>
      </c>
      <c r="D763" t="s">
        <v>2189</v>
      </c>
      <c r="E763" t="s">
        <v>2350</v>
      </c>
      <c r="F763">
        <v>40700</v>
      </c>
      <c r="G763" t="s">
        <v>784</v>
      </c>
      <c r="I763" t="s">
        <v>2188</v>
      </c>
      <c r="J763">
        <v>2026</v>
      </c>
      <c r="K763">
        <v>5</v>
      </c>
      <c r="L763" t="s">
        <v>95</v>
      </c>
      <c r="M763">
        <v>0</v>
      </c>
      <c r="N763">
        <v>1</v>
      </c>
      <c r="O763">
        <v>0</v>
      </c>
      <c r="P763" t="s">
        <v>2190</v>
      </c>
      <c r="Q763" t="s">
        <v>97</v>
      </c>
    </row>
    <row r="764" spans="1:17">
      <c r="A764" t="s">
        <v>2295</v>
      </c>
      <c r="B764" t="s">
        <v>377</v>
      </c>
      <c r="C764" t="s">
        <v>2188</v>
      </c>
      <c r="D764" t="s">
        <v>2189</v>
      </c>
      <c r="E764" t="s">
        <v>2350</v>
      </c>
      <c r="F764">
        <v>40700</v>
      </c>
      <c r="G764" t="s">
        <v>784</v>
      </c>
      <c r="I764" t="s">
        <v>2188</v>
      </c>
      <c r="J764">
        <v>2026</v>
      </c>
      <c r="K764">
        <v>5</v>
      </c>
      <c r="L764" t="s">
        <v>95</v>
      </c>
      <c r="M764">
        <v>0</v>
      </c>
      <c r="N764">
        <v>1</v>
      </c>
      <c r="O764">
        <v>0</v>
      </c>
      <c r="P764" t="s">
        <v>2190</v>
      </c>
      <c r="Q764" t="s">
        <v>97</v>
      </c>
    </row>
    <row r="765" spans="1:17">
      <c r="A765" t="s">
        <v>2295</v>
      </c>
      <c r="B765" t="s">
        <v>377</v>
      </c>
      <c r="C765" t="s">
        <v>2188</v>
      </c>
      <c r="D765" t="s">
        <v>2189</v>
      </c>
      <c r="E765" t="s">
        <v>2350</v>
      </c>
      <c r="F765">
        <v>40700</v>
      </c>
      <c r="G765" t="s">
        <v>784</v>
      </c>
      <c r="I765" t="s">
        <v>2188</v>
      </c>
      <c r="J765">
        <v>2026</v>
      </c>
      <c r="K765">
        <v>5</v>
      </c>
      <c r="L765" t="s">
        <v>95</v>
      </c>
      <c r="M765">
        <v>0</v>
      </c>
      <c r="N765">
        <v>1</v>
      </c>
      <c r="O765">
        <v>0</v>
      </c>
      <c r="P765" t="s">
        <v>2190</v>
      </c>
      <c r="Q765" t="s">
        <v>97</v>
      </c>
    </row>
    <row r="766" spans="1:17">
      <c r="A766" t="s">
        <v>2295</v>
      </c>
      <c r="B766" t="s">
        <v>377</v>
      </c>
      <c r="C766" t="s">
        <v>2188</v>
      </c>
      <c r="D766" t="s">
        <v>2189</v>
      </c>
      <c r="E766" t="s">
        <v>2350</v>
      </c>
      <c r="F766">
        <v>40700</v>
      </c>
      <c r="G766" t="s">
        <v>784</v>
      </c>
      <c r="I766" t="s">
        <v>2188</v>
      </c>
      <c r="J766">
        <v>2026</v>
      </c>
      <c r="K766">
        <v>5</v>
      </c>
      <c r="L766" t="s">
        <v>95</v>
      </c>
      <c r="M766">
        <v>0</v>
      </c>
      <c r="N766">
        <v>1</v>
      </c>
      <c r="O766">
        <v>0</v>
      </c>
      <c r="P766" t="s">
        <v>2190</v>
      </c>
      <c r="Q766" t="s">
        <v>97</v>
      </c>
    </row>
    <row r="767" spans="1:17">
      <c r="A767" t="s">
        <v>2295</v>
      </c>
      <c r="B767" t="s">
        <v>377</v>
      </c>
      <c r="C767" t="s">
        <v>2188</v>
      </c>
      <c r="D767" t="s">
        <v>2189</v>
      </c>
      <c r="E767" t="s">
        <v>2350</v>
      </c>
      <c r="F767">
        <v>40700</v>
      </c>
      <c r="G767" t="s">
        <v>784</v>
      </c>
      <c r="I767" t="s">
        <v>2188</v>
      </c>
      <c r="J767">
        <v>2026</v>
      </c>
      <c r="K767">
        <v>5</v>
      </c>
      <c r="L767" t="s">
        <v>95</v>
      </c>
      <c r="M767">
        <v>0</v>
      </c>
      <c r="N767">
        <v>1</v>
      </c>
      <c r="O767">
        <v>0</v>
      </c>
      <c r="P767" t="s">
        <v>2190</v>
      </c>
      <c r="Q767" t="s">
        <v>97</v>
      </c>
    </row>
    <row r="768" spans="1:17">
      <c r="A768" t="s">
        <v>2516</v>
      </c>
      <c r="B768" t="s">
        <v>314</v>
      </c>
      <c r="C768" t="s">
        <v>315</v>
      </c>
      <c r="D768" t="s">
        <v>2189</v>
      </c>
      <c r="E768" t="s">
        <v>102</v>
      </c>
      <c r="F768">
        <v>40700</v>
      </c>
      <c r="G768" t="s">
        <v>784</v>
      </c>
      <c r="I768" t="s">
        <v>333</v>
      </c>
      <c r="J768">
        <v>2026</v>
      </c>
      <c r="K768">
        <v>5</v>
      </c>
      <c r="L768" t="s">
        <v>95</v>
      </c>
      <c r="M768">
        <v>0</v>
      </c>
      <c r="N768">
        <v>1</v>
      </c>
      <c r="O768">
        <v>0</v>
      </c>
      <c r="P768" t="s">
        <v>2190</v>
      </c>
    </row>
    <row r="769" spans="1:17">
      <c r="A769" t="s">
        <v>2516</v>
      </c>
      <c r="B769" t="s">
        <v>314</v>
      </c>
      <c r="C769" t="s">
        <v>315</v>
      </c>
      <c r="D769" t="s">
        <v>2189</v>
      </c>
      <c r="E769" t="s">
        <v>103</v>
      </c>
      <c r="F769">
        <v>40700</v>
      </c>
      <c r="G769" t="s">
        <v>784</v>
      </c>
      <c r="I769" t="s">
        <v>2248</v>
      </c>
      <c r="J769">
        <v>2026</v>
      </c>
      <c r="K769">
        <v>5</v>
      </c>
      <c r="L769" t="s">
        <v>95</v>
      </c>
      <c r="M769">
        <v>0</v>
      </c>
      <c r="N769">
        <v>1</v>
      </c>
      <c r="O769">
        <v>0</v>
      </c>
      <c r="P769" t="s">
        <v>2190</v>
      </c>
      <c r="Q769" t="s">
        <v>97</v>
      </c>
    </row>
    <row r="770" spans="1:17">
      <c r="A770" t="s">
        <v>2295</v>
      </c>
      <c r="B770" t="s">
        <v>314</v>
      </c>
      <c r="C770" t="s">
        <v>314</v>
      </c>
      <c r="D770" t="s">
        <v>2189</v>
      </c>
      <c r="E770" t="s">
        <v>92</v>
      </c>
      <c r="F770">
        <v>40700</v>
      </c>
      <c r="G770" t="s">
        <v>784</v>
      </c>
      <c r="I770" t="s">
        <v>2185</v>
      </c>
      <c r="J770">
        <v>2026</v>
      </c>
      <c r="K770">
        <v>5</v>
      </c>
      <c r="L770" t="s">
        <v>95</v>
      </c>
      <c r="M770">
        <v>0</v>
      </c>
      <c r="N770">
        <v>1</v>
      </c>
      <c r="O770">
        <v>0</v>
      </c>
      <c r="P770" t="s">
        <v>2190</v>
      </c>
      <c r="Q770" t="s">
        <v>97</v>
      </c>
    </row>
    <row r="771" spans="1:17">
      <c r="A771" t="s">
        <v>2295</v>
      </c>
      <c r="B771" t="s">
        <v>314</v>
      </c>
      <c r="C771" t="s">
        <v>314</v>
      </c>
      <c r="D771" t="s">
        <v>2189</v>
      </c>
      <c r="E771" t="s">
        <v>103</v>
      </c>
      <c r="F771">
        <v>40700</v>
      </c>
      <c r="G771" t="s">
        <v>784</v>
      </c>
      <c r="I771" t="s">
        <v>2185</v>
      </c>
      <c r="J771">
        <v>2026</v>
      </c>
      <c r="K771">
        <v>5</v>
      </c>
      <c r="L771" t="s">
        <v>95</v>
      </c>
      <c r="M771">
        <v>0</v>
      </c>
      <c r="N771">
        <v>1</v>
      </c>
      <c r="O771">
        <v>0</v>
      </c>
      <c r="P771" t="s">
        <v>2190</v>
      </c>
      <c r="Q771" t="s">
        <v>97</v>
      </c>
    </row>
    <row r="772" spans="1:17">
      <c r="A772" t="s">
        <v>2295</v>
      </c>
      <c r="B772" t="s">
        <v>314</v>
      </c>
      <c r="C772" t="s">
        <v>314</v>
      </c>
      <c r="D772" t="s">
        <v>2189</v>
      </c>
      <c r="E772" t="s">
        <v>106</v>
      </c>
      <c r="F772">
        <v>40700</v>
      </c>
      <c r="G772" t="s">
        <v>784</v>
      </c>
      <c r="I772" t="s">
        <v>2185</v>
      </c>
      <c r="J772">
        <v>2026</v>
      </c>
      <c r="K772">
        <v>5</v>
      </c>
      <c r="L772" t="s">
        <v>95</v>
      </c>
      <c r="M772">
        <v>0</v>
      </c>
      <c r="N772">
        <v>1</v>
      </c>
      <c r="O772">
        <v>0</v>
      </c>
      <c r="P772" t="s">
        <v>2190</v>
      </c>
      <c r="Q772" t="s">
        <v>97</v>
      </c>
    </row>
    <row r="773" spans="1:17">
      <c r="A773" t="s">
        <v>2516</v>
      </c>
      <c r="B773" t="s">
        <v>314</v>
      </c>
      <c r="C773" t="s">
        <v>315</v>
      </c>
      <c r="D773" t="s">
        <v>2189</v>
      </c>
      <c r="E773" t="s">
        <v>103</v>
      </c>
      <c r="F773">
        <v>40700</v>
      </c>
      <c r="G773" t="s">
        <v>784</v>
      </c>
      <c r="I773" t="s">
        <v>2249</v>
      </c>
      <c r="J773">
        <v>2026</v>
      </c>
      <c r="K773">
        <v>5</v>
      </c>
      <c r="L773" t="s">
        <v>95</v>
      </c>
      <c r="M773">
        <v>-55991.366456891818</v>
      </c>
      <c r="N773">
        <v>1</v>
      </c>
      <c r="O773">
        <v>-55991.366456891818</v>
      </c>
      <c r="P773" t="s">
        <v>2190</v>
      </c>
      <c r="Q773" t="s">
        <v>97</v>
      </c>
    </row>
    <row r="774" spans="1:17">
      <c r="A774" t="s">
        <v>2516</v>
      </c>
      <c r="B774" t="s">
        <v>314</v>
      </c>
      <c r="C774" t="s">
        <v>315</v>
      </c>
      <c r="D774" t="s">
        <v>2189</v>
      </c>
      <c r="E774" t="s">
        <v>92</v>
      </c>
      <c r="F774">
        <v>40700</v>
      </c>
      <c r="G774" t="s">
        <v>784</v>
      </c>
      <c r="I774" t="s">
        <v>2249</v>
      </c>
      <c r="J774">
        <v>2026</v>
      </c>
      <c r="K774">
        <v>5</v>
      </c>
      <c r="L774" t="s">
        <v>95</v>
      </c>
      <c r="M774">
        <v>-20002.395411375011</v>
      </c>
      <c r="N774">
        <v>1</v>
      </c>
      <c r="O774">
        <v>-20002.395411375011</v>
      </c>
      <c r="P774" t="s">
        <v>2190</v>
      </c>
      <c r="Q774" t="s">
        <v>97</v>
      </c>
    </row>
    <row r="775" spans="1:17">
      <c r="A775" t="s">
        <v>2516</v>
      </c>
      <c r="B775" t="s">
        <v>314</v>
      </c>
      <c r="C775" t="s">
        <v>315</v>
      </c>
      <c r="D775" t="s">
        <v>2189</v>
      </c>
      <c r="E775" t="s">
        <v>105</v>
      </c>
      <c r="F775">
        <v>40700</v>
      </c>
      <c r="G775" t="s">
        <v>784</v>
      </c>
      <c r="I775" t="s">
        <v>2250</v>
      </c>
      <c r="J775">
        <v>2026</v>
      </c>
      <c r="K775">
        <v>5</v>
      </c>
      <c r="L775" t="s">
        <v>95</v>
      </c>
      <c r="M775">
        <v>0</v>
      </c>
      <c r="N775">
        <v>1</v>
      </c>
      <c r="O775">
        <v>0</v>
      </c>
      <c r="P775" t="s">
        <v>2190</v>
      </c>
    </row>
    <row r="776" spans="1:17">
      <c r="A776" t="s">
        <v>2516</v>
      </c>
      <c r="B776" t="s">
        <v>314</v>
      </c>
      <c r="C776" t="s">
        <v>315</v>
      </c>
      <c r="D776" t="s">
        <v>2189</v>
      </c>
      <c r="E776" t="s">
        <v>103</v>
      </c>
      <c r="F776">
        <v>40700</v>
      </c>
      <c r="G776" t="s">
        <v>784</v>
      </c>
      <c r="I776" t="s">
        <v>2251</v>
      </c>
      <c r="J776">
        <v>2026</v>
      </c>
      <c r="K776">
        <v>5</v>
      </c>
      <c r="L776" t="s">
        <v>95</v>
      </c>
      <c r="M776">
        <v>49609.428087507884</v>
      </c>
      <c r="N776">
        <v>1</v>
      </c>
      <c r="O776">
        <v>49609.428087507884</v>
      </c>
      <c r="P776" t="s">
        <v>2190</v>
      </c>
      <c r="Q776" t="s">
        <v>97</v>
      </c>
    </row>
    <row r="777" spans="1:17">
      <c r="A777" t="s">
        <v>2516</v>
      </c>
      <c r="B777" t="s">
        <v>314</v>
      </c>
      <c r="C777" t="s">
        <v>315</v>
      </c>
      <c r="D777" t="s">
        <v>2189</v>
      </c>
      <c r="E777" t="s">
        <v>92</v>
      </c>
      <c r="F777">
        <v>40700</v>
      </c>
      <c r="G777" t="s">
        <v>784</v>
      </c>
      <c r="I777" t="s">
        <v>2251</v>
      </c>
      <c r="J777">
        <v>2026</v>
      </c>
      <c r="K777">
        <v>5</v>
      </c>
      <c r="L777" t="s">
        <v>95</v>
      </c>
      <c r="M777">
        <v>20672.093674399999</v>
      </c>
      <c r="N777">
        <v>1</v>
      </c>
      <c r="O777">
        <v>20672.093674399999</v>
      </c>
      <c r="P777" t="s">
        <v>2190</v>
      </c>
      <c r="Q777" t="s">
        <v>97</v>
      </c>
    </row>
    <row r="778" spans="1:17">
      <c r="A778" t="s">
        <v>2516</v>
      </c>
      <c r="B778" t="s">
        <v>314</v>
      </c>
      <c r="C778" t="s">
        <v>315</v>
      </c>
      <c r="D778" t="s">
        <v>2189</v>
      </c>
      <c r="E778" t="s">
        <v>105</v>
      </c>
      <c r="F778">
        <v>40700</v>
      </c>
      <c r="G778" t="s">
        <v>784</v>
      </c>
      <c r="I778" t="s">
        <v>2250</v>
      </c>
      <c r="J778">
        <v>2026</v>
      </c>
      <c r="K778">
        <v>5</v>
      </c>
      <c r="L778" t="s">
        <v>95</v>
      </c>
      <c r="M778">
        <v>0</v>
      </c>
      <c r="N778">
        <v>1</v>
      </c>
      <c r="O778">
        <v>0</v>
      </c>
      <c r="P778" t="s">
        <v>2190</v>
      </c>
    </row>
    <row r="779" spans="1:17">
      <c r="A779" t="s">
        <v>2295</v>
      </c>
      <c r="B779" t="s">
        <v>314</v>
      </c>
      <c r="C779" t="s">
        <v>314</v>
      </c>
      <c r="D779" t="s">
        <v>2189</v>
      </c>
      <c r="E779" t="s">
        <v>92</v>
      </c>
      <c r="F779">
        <v>40700</v>
      </c>
      <c r="G779" t="s">
        <v>784</v>
      </c>
      <c r="I779" t="s">
        <v>326</v>
      </c>
      <c r="J779">
        <v>2026</v>
      </c>
      <c r="K779">
        <v>5</v>
      </c>
      <c r="L779" t="s">
        <v>95</v>
      </c>
      <c r="M779">
        <v>-515.27795069926697</v>
      </c>
      <c r="N779">
        <v>1</v>
      </c>
      <c r="O779">
        <v>-515.27795069926697</v>
      </c>
      <c r="P779" t="s">
        <v>2190</v>
      </c>
      <c r="Q779" t="s">
        <v>97</v>
      </c>
    </row>
    <row r="780" spans="1:17">
      <c r="A780" t="s">
        <v>2295</v>
      </c>
      <c r="B780" t="s">
        <v>314</v>
      </c>
      <c r="C780" t="s">
        <v>314</v>
      </c>
      <c r="D780" t="s">
        <v>2189</v>
      </c>
      <c r="E780" t="s">
        <v>104</v>
      </c>
      <c r="F780">
        <v>40700</v>
      </c>
      <c r="G780" t="s">
        <v>784</v>
      </c>
      <c r="I780" t="s">
        <v>326</v>
      </c>
      <c r="J780">
        <v>2026</v>
      </c>
      <c r="K780">
        <v>5</v>
      </c>
      <c r="L780" t="s">
        <v>95</v>
      </c>
      <c r="M780">
        <v>0</v>
      </c>
      <c r="N780">
        <v>1</v>
      </c>
      <c r="O780">
        <v>0</v>
      </c>
      <c r="P780" t="s">
        <v>2190</v>
      </c>
      <c r="Q780" t="s">
        <v>97</v>
      </c>
    </row>
    <row r="781" spans="1:17">
      <c r="A781" t="s">
        <v>2295</v>
      </c>
      <c r="B781" t="s">
        <v>314</v>
      </c>
      <c r="C781" t="s">
        <v>314</v>
      </c>
      <c r="D781" t="s">
        <v>2189</v>
      </c>
      <c r="E781" t="s">
        <v>105</v>
      </c>
      <c r="F781">
        <v>40700</v>
      </c>
      <c r="G781" t="s">
        <v>784</v>
      </c>
      <c r="I781" t="s">
        <v>326</v>
      </c>
      <c r="J781">
        <v>2026</v>
      </c>
      <c r="K781">
        <v>5</v>
      </c>
      <c r="L781" t="s">
        <v>95</v>
      </c>
      <c r="M781">
        <v>-6.9925566000000572</v>
      </c>
      <c r="N781">
        <v>1</v>
      </c>
      <c r="O781">
        <v>-6.9925566000000572</v>
      </c>
      <c r="P781" t="s">
        <v>2190</v>
      </c>
      <c r="Q781" t="s">
        <v>97</v>
      </c>
    </row>
    <row r="782" spans="1:17">
      <c r="A782" t="s">
        <v>2295</v>
      </c>
      <c r="B782" t="s">
        <v>314</v>
      </c>
      <c r="C782" t="s">
        <v>314</v>
      </c>
      <c r="D782" t="s">
        <v>2189</v>
      </c>
      <c r="E782" t="s">
        <v>103</v>
      </c>
      <c r="F782">
        <v>40700</v>
      </c>
      <c r="G782" t="s">
        <v>784</v>
      </c>
      <c r="I782" t="s">
        <v>326</v>
      </c>
      <c r="J782">
        <v>2026</v>
      </c>
      <c r="K782">
        <v>5</v>
      </c>
      <c r="L782" t="s">
        <v>95</v>
      </c>
      <c r="M782">
        <v>-159.07451151609703</v>
      </c>
      <c r="N782">
        <v>1</v>
      </c>
      <c r="O782">
        <v>-159.07451151609703</v>
      </c>
      <c r="P782" t="s">
        <v>2190</v>
      </c>
      <c r="Q782" t="s">
        <v>97</v>
      </c>
    </row>
    <row r="783" spans="1:17">
      <c r="A783" t="s">
        <v>2295</v>
      </c>
      <c r="B783" t="s">
        <v>314</v>
      </c>
      <c r="C783" t="s">
        <v>314</v>
      </c>
      <c r="D783" t="s">
        <v>2189</v>
      </c>
      <c r="E783" t="s">
        <v>2350</v>
      </c>
      <c r="F783">
        <v>40700</v>
      </c>
      <c r="G783" t="s">
        <v>784</v>
      </c>
      <c r="I783" t="s">
        <v>326</v>
      </c>
      <c r="J783">
        <v>2026</v>
      </c>
      <c r="K783">
        <v>5</v>
      </c>
      <c r="L783" t="s">
        <v>95</v>
      </c>
      <c r="M783">
        <v>1</v>
      </c>
      <c r="N783">
        <v>1</v>
      </c>
      <c r="O783">
        <v>1</v>
      </c>
      <c r="P783" t="s">
        <v>2190</v>
      </c>
      <c r="Q783" t="s">
        <v>97</v>
      </c>
    </row>
    <row r="784" spans="1:17">
      <c r="A784" t="s">
        <v>2295</v>
      </c>
      <c r="B784" t="s">
        <v>314</v>
      </c>
      <c r="C784" t="s">
        <v>314</v>
      </c>
      <c r="D784" t="s">
        <v>2189</v>
      </c>
      <c r="E784" t="s">
        <v>2350</v>
      </c>
      <c r="F784">
        <v>40700</v>
      </c>
      <c r="G784" t="s">
        <v>784</v>
      </c>
      <c r="I784" t="s">
        <v>326</v>
      </c>
      <c r="J784">
        <v>2026</v>
      </c>
      <c r="K784">
        <v>5</v>
      </c>
      <c r="L784" t="s">
        <v>95</v>
      </c>
      <c r="M784">
        <v>0</v>
      </c>
      <c r="N784">
        <v>1</v>
      </c>
      <c r="O784">
        <v>0</v>
      </c>
      <c r="P784" t="s">
        <v>2190</v>
      </c>
      <c r="Q784" t="s">
        <v>97</v>
      </c>
    </row>
    <row r="785" spans="1:17">
      <c r="A785" t="s">
        <v>2295</v>
      </c>
      <c r="B785" t="s">
        <v>314</v>
      </c>
      <c r="C785" t="s">
        <v>314</v>
      </c>
      <c r="D785" t="s">
        <v>2189</v>
      </c>
      <c r="E785" t="s">
        <v>102</v>
      </c>
      <c r="F785">
        <v>40700</v>
      </c>
      <c r="G785" t="s">
        <v>784</v>
      </c>
      <c r="I785" t="s">
        <v>326</v>
      </c>
      <c r="J785">
        <v>2026</v>
      </c>
      <c r="K785">
        <v>5</v>
      </c>
      <c r="L785" t="s">
        <v>95</v>
      </c>
      <c r="M785">
        <v>0</v>
      </c>
      <c r="N785">
        <v>1</v>
      </c>
      <c r="O785">
        <v>0</v>
      </c>
      <c r="P785" t="s">
        <v>2190</v>
      </c>
      <c r="Q785" t="s">
        <v>97</v>
      </c>
    </row>
    <row r="786" spans="1:17">
      <c r="A786" t="s">
        <v>2295</v>
      </c>
      <c r="B786" t="s">
        <v>314</v>
      </c>
      <c r="C786" t="s">
        <v>314</v>
      </c>
      <c r="D786" t="s">
        <v>2189</v>
      </c>
      <c r="E786" t="s">
        <v>106</v>
      </c>
      <c r="F786">
        <v>40700</v>
      </c>
      <c r="G786" t="s">
        <v>784</v>
      </c>
      <c r="I786" t="s">
        <v>326</v>
      </c>
      <c r="J786">
        <v>2026</v>
      </c>
      <c r="K786">
        <v>5</v>
      </c>
      <c r="L786" t="s">
        <v>95</v>
      </c>
      <c r="M786">
        <v>-344.44855026647519</v>
      </c>
      <c r="N786">
        <v>1</v>
      </c>
      <c r="O786">
        <v>-344.44855026647519</v>
      </c>
      <c r="P786" t="s">
        <v>2190</v>
      </c>
      <c r="Q786" t="s">
        <v>97</v>
      </c>
    </row>
    <row r="787" spans="1:17">
      <c r="A787" t="s">
        <v>2438</v>
      </c>
      <c r="B787" t="s">
        <v>2112</v>
      </c>
      <c r="C787" t="s">
        <v>296</v>
      </c>
      <c r="D787" t="s">
        <v>2113</v>
      </c>
      <c r="E787" t="s">
        <v>92</v>
      </c>
      <c r="F787">
        <v>40700</v>
      </c>
      <c r="G787" t="s">
        <v>784</v>
      </c>
      <c r="I787" t="s">
        <v>260</v>
      </c>
      <c r="J787">
        <v>2026</v>
      </c>
      <c r="K787">
        <v>5</v>
      </c>
      <c r="L787" t="s">
        <v>95</v>
      </c>
      <c r="M787">
        <v>376.26</v>
      </c>
      <c r="N787">
        <v>1</v>
      </c>
      <c r="O787">
        <v>376.26</v>
      </c>
      <c r="P787" t="s">
        <v>2111</v>
      </c>
    </row>
    <row r="788" spans="1:17">
      <c r="A788" t="s">
        <v>2438</v>
      </c>
      <c r="B788" t="s">
        <v>2112</v>
      </c>
      <c r="C788" t="s">
        <v>296</v>
      </c>
      <c r="D788" t="s">
        <v>2113</v>
      </c>
      <c r="E788" t="s">
        <v>106</v>
      </c>
      <c r="F788">
        <v>40700</v>
      </c>
      <c r="G788" t="s">
        <v>784</v>
      </c>
      <c r="I788" t="s">
        <v>146</v>
      </c>
      <c r="J788">
        <v>2026</v>
      </c>
      <c r="K788">
        <v>5</v>
      </c>
      <c r="L788" t="s">
        <v>95</v>
      </c>
      <c r="M788">
        <v>714.9</v>
      </c>
      <c r="N788">
        <v>1</v>
      </c>
      <c r="O788">
        <v>714.9</v>
      </c>
      <c r="P788" t="s">
        <v>2111</v>
      </c>
    </row>
    <row r="789" spans="1:17">
      <c r="A789" t="s">
        <v>2438</v>
      </c>
      <c r="B789" t="s">
        <v>2114</v>
      </c>
      <c r="C789" t="s">
        <v>296</v>
      </c>
      <c r="D789" t="s">
        <v>2113</v>
      </c>
      <c r="E789" t="s">
        <v>103</v>
      </c>
      <c r="F789">
        <v>40700</v>
      </c>
      <c r="G789" t="s">
        <v>784</v>
      </c>
      <c r="I789" t="s">
        <v>120</v>
      </c>
      <c r="J789">
        <v>2026</v>
      </c>
      <c r="K789">
        <v>5</v>
      </c>
      <c r="L789" t="s">
        <v>95</v>
      </c>
      <c r="M789">
        <v>72.59</v>
      </c>
      <c r="N789">
        <v>1</v>
      </c>
      <c r="O789">
        <v>72.59</v>
      </c>
      <c r="P789" t="s">
        <v>2111</v>
      </c>
      <c r="Q789">
        <v>1</v>
      </c>
    </row>
    <row r="790" spans="1:17">
      <c r="A790" t="s">
        <v>2438</v>
      </c>
      <c r="B790" t="s">
        <v>2114</v>
      </c>
      <c r="C790" t="s">
        <v>296</v>
      </c>
      <c r="D790" t="s">
        <v>2113</v>
      </c>
      <c r="E790" t="s">
        <v>92</v>
      </c>
      <c r="F790">
        <v>40700</v>
      </c>
      <c r="G790" t="s">
        <v>784</v>
      </c>
      <c r="I790" t="s">
        <v>260</v>
      </c>
      <c r="J790">
        <v>2026</v>
      </c>
      <c r="K790">
        <v>5</v>
      </c>
      <c r="L790" t="s">
        <v>95</v>
      </c>
      <c r="M790">
        <v>376.26</v>
      </c>
      <c r="N790">
        <v>1</v>
      </c>
      <c r="O790">
        <v>376.26</v>
      </c>
      <c r="P790" t="s">
        <v>2111</v>
      </c>
    </row>
    <row r="791" spans="1:17">
      <c r="A791" t="s">
        <v>2438</v>
      </c>
      <c r="B791" t="s">
        <v>2114</v>
      </c>
      <c r="C791" t="s">
        <v>296</v>
      </c>
      <c r="D791" t="s">
        <v>2113</v>
      </c>
      <c r="E791" t="s">
        <v>106</v>
      </c>
      <c r="F791">
        <v>40700</v>
      </c>
      <c r="G791" t="s">
        <v>784</v>
      </c>
      <c r="I791" t="s">
        <v>146</v>
      </c>
      <c r="J791">
        <v>2026</v>
      </c>
      <c r="K791">
        <v>5</v>
      </c>
      <c r="L791" t="s">
        <v>95</v>
      </c>
      <c r="M791">
        <v>357.45</v>
      </c>
      <c r="N791">
        <v>1</v>
      </c>
      <c r="O791">
        <v>357.45</v>
      </c>
      <c r="P791" t="s">
        <v>2111</v>
      </c>
    </row>
    <row r="792" spans="1:17">
      <c r="A792" t="s">
        <v>2438</v>
      </c>
      <c r="B792" t="s">
        <v>2115</v>
      </c>
      <c r="C792" t="s">
        <v>296</v>
      </c>
      <c r="D792" t="s">
        <v>2113</v>
      </c>
      <c r="E792" t="s">
        <v>92</v>
      </c>
      <c r="F792">
        <v>40700</v>
      </c>
      <c r="G792" t="s">
        <v>784</v>
      </c>
      <c r="I792" t="s">
        <v>260</v>
      </c>
      <c r="J792">
        <v>2026</v>
      </c>
      <c r="K792">
        <v>5</v>
      </c>
      <c r="L792" t="s">
        <v>95</v>
      </c>
      <c r="M792">
        <v>376.26</v>
      </c>
      <c r="N792">
        <v>1</v>
      </c>
      <c r="O792">
        <v>376.26</v>
      </c>
      <c r="P792" t="s">
        <v>2111</v>
      </c>
    </row>
    <row r="793" spans="1:17">
      <c r="A793" t="s">
        <v>2438</v>
      </c>
      <c r="B793" t="s">
        <v>2115</v>
      </c>
      <c r="C793" t="s">
        <v>296</v>
      </c>
      <c r="D793" t="s">
        <v>2113</v>
      </c>
      <c r="E793" t="s">
        <v>106</v>
      </c>
      <c r="F793">
        <v>40700</v>
      </c>
      <c r="G793" t="s">
        <v>784</v>
      </c>
      <c r="I793" t="s">
        <v>146</v>
      </c>
      <c r="J793">
        <v>2026</v>
      </c>
      <c r="K793">
        <v>5</v>
      </c>
      <c r="L793" t="s">
        <v>95</v>
      </c>
      <c r="M793">
        <v>238.3</v>
      </c>
      <c r="N793">
        <v>1</v>
      </c>
      <c r="O793">
        <v>238.3</v>
      </c>
      <c r="P793" t="s">
        <v>2111</v>
      </c>
    </row>
    <row r="794" spans="1:17">
      <c r="A794" t="s">
        <v>2438</v>
      </c>
      <c r="B794" t="s">
        <v>2116</v>
      </c>
      <c r="C794" t="s">
        <v>296</v>
      </c>
      <c r="D794" t="s">
        <v>2113</v>
      </c>
      <c r="E794" t="s">
        <v>92</v>
      </c>
      <c r="F794">
        <v>40700</v>
      </c>
      <c r="G794" t="s">
        <v>784</v>
      </c>
      <c r="I794" t="s">
        <v>260</v>
      </c>
      <c r="J794">
        <v>2026</v>
      </c>
      <c r="K794">
        <v>5</v>
      </c>
      <c r="L794" t="s">
        <v>95</v>
      </c>
      <c r="M794">
        <v>376.26</v>
      </c>
      <c r="N794">
        <v>1</v>
      </c>
      <c r="O794">
        <v>376.26</v>
      </c>
      <c r="P794" t="s">
        <v>2111</v>
      </c>
    </row>
    <row r="795" spans="1:17">
      <c r="A795" t="s">
        <v>2438</v>
      </c>
      <c r="B795" t="s">
        <v>2116</v>
      </c>
      <c r="C795" t="s">
        <v>296</v>
      </c>
      <c r="D795" t="s">
        <v>2113</v>
      </c>
      <c r="E795" t="s">
        <v>106</v>
      </c>
      <c r="F795">
        <v>40700</v>
      </c>
      <c r="G795" t="s">
        <v>784</v>
      </c>
      <c r="I795" t="s">
        <v>146</v>
      </c>
      <c r="J795">
        <v>2026</v>
      </c>
      <c r="K795">
        <v>5</v>
      </c>
      <c r="L795" t="s">
        <v>95</v>
      </c>
      <c r="M795">
        <v>476.6</v>
      </c>
      <c r="N795">
        <v>1</v>
      </c>
      <c r="O795">
        <v>476.6</v>
      </c>
      <c r="P795" t="s">
        <v>2111</v>
      </c>
    </row>
    <row r="796" spans="1:17">
      <c r="A796" t="s">
        <v>2438</v>
      </c>
      <c r="B796" t="s">
        <v>2117</v>
      </c>
      <c r="C796" t="s">
        <v>296</v>
      </c>
      <c r="D796" t="s">
        <v>2113</v>
      </c>
      <c r="E796" t="s">
        <v>103</v>
      </c>
      <c r="F796">
        <v>40700</v>
      </c>
      <c r="G796" t="s">
        <v>784</v>
      </c>
      <c r="I796" t="s">
        <v>130</v>
      </c>
      <c r="J796">
        <v>2026</v>
      </c>
      <c r="K796">
        <v>5</v>
      </c>
      <c r="L796" t="s">
        <v>95</v>
      </c>
      <c r="M796">
        <v>105.28</v>
      </c>
      <c r="N796">
        <v>1</v>
      </c>
      <c r="O796">
        <v>105.28</v>
      </c>
      <c r="P796" t="s">
        <v>2111</v>
      </c>
      <c r="Q796">
        <v>1</v>
      </c>
    </row>
    <row r="797" spans="1:17">
      <c r="A797" t="s">
        <v>2438</v>
      </c>
      <c r="B797" t="s">
        <v>2117</v>
      </c>
      <c r="C797" t="s">
        <v>296</v>
      </c>
      <c r="D797" t="s">
        <v>2113</v>
      </c>
      <c r="E797" t="s">
        <v>92</v>
      </c>
      <c r="F797">
        <v>40700</v>
      </c>
      <c r="G797" t="s">
        <v>784</v>
      </c>
      <c r="I797" t="s">
        <v>260</v>
      </c>
      <c r="J797">
        <v>2026</v>
      </c>
      <c r="K797">
        <v>5</v>
      </c>
      <c r="L797" t="s">
        <v>95</v>
      </c>
      <c r="M797">
        <v>376.26</v>
      </c>
      <c r="N797">
        <v>1</v>
      </c>
      <c r="O797">
        <v>376.26</v>
      </c>
      <c r="P797" t="s">
        <v>2111</v>
      </c>
    </row>
    <row r="798" spans="1:17">
      <c r="A798" t="s">
        <v>2438</v>
      </c>
      <c r="B798" t="s">
        <v>2117</v>
      </c>
      <c r="C798" t="s">
        <v>296</v>
      </c>
      <c r="D798" t="s">
        <v>2113</v>
      </c>
      <c r="E798" t="s">
        <v>106</v>
      </c>
      <c r="F798">
        <v>40700</v>
      </c>
      <c r="G798" t="s">
        <v>784</v>
      </c>
      <c r="I798" t="s">
        <v>146</v>
      </c>
      <c r="J798">
        <v>2026</v>
      </c>
      <c r="K798">
        <v>5</v>
      </c>
      <c r="L798" t="s">
        <v>95</v>
      </c>
      <c r="M798">
        <v>119.15</v>
      </c>
      <c r="N798">
        <v>1</v>
      </c>
      <c r="O798">
        <v>119.15</v>
      </c>
      <c r="P798" t="s">
        <v>2111</v>
      </c>
    </row>
    <row r="799" spans="1:17">
      <c r="A799" t="s">
        <v>2438</v>
      </c>
      <c r="B799" t="s">
        <v>2118</v>
      </c>
      <c r="C799" t="s">
        <v>296</v>
      </c>
      <c r="D799" t="s">
        <v>2113</v>
      </c>
      <c r="E799" t="s">
        <v>92</v>
      </c>
      <c r="F799">
        <v>40700</v>
      </c>
      <c r="G799" t="s">
        <v>784</v>
      </c>
      <c r="I799" t="s">
        <v>709</v>
      </c>
      <c r="J799">
        <v>2026</v>
      </c>
      <c r="K799">
        <v>5</v>
      </c>
      <c r="L799" t="s">
        <v>95</v>
      </c>
      <c r="M799">
        <v>338.63400000000001</v>
      </c>
      <c r="N799">
        <v>1</v>
      </c>
      <c r="O799">
        <v>338.63400000000001</v>
      </c>
      <c r="P799" t="s">
        <v>2111</v>
      </c>
    </row>
    <row r="800" spans="1:17">
      <c r="A800" t="s">
        <v>2438</v>
      </c>
      <c r="B800" t="s">
        <v>2118</v>
      </c>
      <c r="C800" t="s">
        <v>296</v>
      </c>
      <c r="D800" t="s">
        <v>2113</v>
      </c>
      <c r="E800" t="s">
        <v>92</v>
      </c>
      <c r="F800">
        <v>40700</v>
      </c>
      <c r="G800" t="s">
        <v>784</v>
      </c>
      <c r="I800" t="s">
        <v>636</v>
      </c>
      <c r="J800">
        <v>2026</v>
      </c>
      <c r="K800">
        <v>5</v>
      </c>
      <c r="L800" t="s">
        <v>95</v>
      </c>
      <c r="M800">
        <v>294</v>
      </c>
      <c r="N800">
        <v>1</v>
      </c>
      <c r="O800">
        <v>294</v>
      </c>
      <c r="P800" t="s">
        <v>2111</v>
      </c>
    </row>
    <row r="801" spans="1:17">
      <c r="A801" t="s">
        <v>2438</v>
      </c>
      <c r="B801" t="s">
        <v>2118</v>
      </c>
      <c r="C801" t="s">
        <v>296</v>
      </c>
      <c r="D801" t="s">
        <v>2113</v>
      </c>
      <c r="E801" t="s">
        <v>92</v>
      </c>
      <c r="F801">
        <v>40700</v>
      </c>
      <c r="G801" t="s">
        <v>784</v>
      </c>
      <c r="I801" t="s">
        <v>260</v>
      </c>
      <c r="J801">
        <v>2026</v>
      </c>
      <c r="K801">
        <v>5</v>
      </c>
      <c r="L801" t="s">
        <v>95</v>
      </c>
      <c r="M801">
        <v>376.26</v>
      </c>
      <c r="N801">
        <v>1</v>
      </c>
      <c r="O801">
        <v>376.26</v>
      </c>
      <c r="P801" t="s">
        <v>2111</v>
      </c>
    </row>
    <row r="802" spans="1:17">
      <c r="A802" t="s">
        <v>2438</v>
      </c>
      <c r="B802" t="s">
        <v>2118</v>
      </c>
      <c r="C802" t="s">
        <v>296</v>
      </c>
      <c r="D802" t="s">
        <v>2113</v>
      </c>
      <c r="E802" t="s">
        <v>102</v>
      </c>
      <c r="F802">
        <v>40700</v>
      </c>
      <c r="G802" t="s">
        <v>784</v>
      </c>
      <c r="I802" t="s">
        <v>273</v>
      </c>
      <c r="J802">
        <v>2026</v>
      </c>
      <c r="K802">
        <v>5</v>
      </c>
      <c r="L802" t="s">
        <v>95</v>
      </c>
      <c r="M802">
        <v>1495.82</v>
      </c>
      <c r="N802">
        <v>1</v>
      </c>
      <c r="O802">
        <v>1495.82</v>
      </c>
      <c r="P802" t="s">
        <v>2111</v>
      </c>
      <c r="Q802">
        <v>1</v>
      </c>
    </row>
    <row r="803" spans="1:17">
      <c r="A803" t="s">
        <v>2438</v>
      </c>
      <c r="B803" t="s">
        <v>2118</v>
      </c>
      <c r="C803" t="s">
        <v>296</v>
      </c>
      <c r="D803" t="s">
        <v>2113</v>
      </c>
      <c r="E803" t="s">
        <v>106</v>
      </c>
      <c r="F803">
        <v>40700</v>
      </c>
      <c r="G803" t="s">
        <v>784</v>
      </c>
      <c r="I803" t="s">
        <v>146</v>
      </c>
      <c r="J803">
        <v>2026</v>
      </c>
      <c r="K803">
        <v>5</v>
      </c>
      <c r="L803" t="s">
        <v>95</v>
      </c>
      <c r="M803">
        <v>238.3</v>
      </c>
      <c r="N803">
        <v>1</v>
      </c>
      <c r="O803">
        <v>238.3</v>
      </c>
      <c r="P803" t="s">
        <v>2111</v>
      </c>
    </row>
    <row r="804" spans="1:17">
      <c r="A804" t="s">
        <v>2438</v>
      </c>
      <c r="B804" t="s">
        <v>2119</v>
      </c>
      <c r="C804" t="s">
        <v>296</v>
      </c>
      <c r="D804" t="s">
        <v>2113</v>
      </c>
      <c r="E804" t="s">
        <v>92</v>
      </c>
      <c r="F804">
        <v>40700</v>
      </c>
      <c r="G804" t="s">
        <v>784</v>
      </c>
      <c r="I804" t="s">
        <v>260</v>
      </c>
      <c r="J804">
        <v>2026</v>
      </c>
      <c r="K804">
        <v>5</v>
      </c>
      <c r="L804" t="s">
        <v>95</v>
      </c>
      <c r="M804">
        <v>376.26</v>
      </c>
      <c r="N804">
        <v>1</v>
      </c>
      <c r="O804">
        <v>376.26</v>
      </c>
      <c r="P804" t="s">
        <v>2111</v>
      </c>
    </row>
    <row r="805" spans="1:17">
      <c r="A805" t="s">
        <v>2438</v>
      </c>
      <c r="B805" t="s">
        <v>2119</v>
      </c>
      <c r="C805" t="s">
        <v>296</v>
      </c>
      <c r="D805" t="s">
        <v>2113</v>
      </c>
      <c r="E805" t="s">
        <v>106</v>
      </c>
      <c r="F805">
        <v>40700</v>
      </c>
      <c r="G805" t="s">
        <v>784</v>
      </c>
      <c r="I805" t="s">
        <v>146</v>
      </c>
      <c r="J805">
        <v>2026</v>
      </c>
      <c r="K805">
        <v>5</v>
      </c>
      <c r="L805" t="s">
        <v>95</v>
      </c>
      <c r="M805">
        <v>476.6</v>
      </c>
      <c r="N805">
        <v>1</v>
      </c>
      <c r="O805">
        <v>476.6</v>
      </c>
      <c r="P805" t="s">
        <v>2111</v>
      </c>
    </row>
    <row r="806" spans="1:17">
      <c r="A806" t="s">
        <v>2438</v>
      </c>
      <c r="B806" t="s">
        <v>2120</v>
      </c>
      <c r="C806" t="s">
        <v>296</v>
      </c>
      <c r="D806" t="s">
        <v>2113</v>
      </c>
      <c r="E806" t="s">
        <v>92</v>
      </c>
      <c r="F806">
        <v>40700</v>
      </c>
      <c r="G806" t="s">
        <v>784</v>
      </c>
      <c r="I806" t="s">
        <v>260</v>
      </c>
      <c r="J806">
        <v>2026</v>
      </c>
      <c r="K806">
        <v>5</v>
      </c>
      <c r="L806" t="s">
        <v>95</v>
      </c>
      <c r="M806">
        <v>376.26</v>
      </c>
      <c r="N806">
        <v>1</v>
      </c>
      <c r="O806">
        <v>376.26</v>
      </c>
      <c r="P806" t="s">
        <v>2111</v>
      </c>
    </row>
    <row r="807" spans="1:17">
      <c r="A807" t="s">
        <v>2438</v>
      </c>
      <c r="B807" t="s">
        <v>2120</v>
      </c>
      <c r="C807" t="s">
        <v>296</v>
      </c>
      <c r="D807" t="s">
        <v>2113</v>
      </c>
      <c r="E807" t="s">
        <v>106</v>
      </c>
      <c r="F807">
        <v>40700</v>
      </c>
      <c r="G807" t="s">
        <v>784</v>
      </c>
      <c r="I807" t="s">
        <v>146</v>
      </c>
      <c r="J807">
        <v>2026</v>
      </c>
      <c r="K807">
        <v>5</v>
      </c>
      <c r="L807" t="s">
        <v>95</v>
      </c>
      <c r="M807">
        <v>238.3</v>
      </c>
      <c r="N807">
        <v>1</v>
      </c>
      <c r="O807">
        <v>238.3</v>
      </c>
      <c r="P807" t="s">
        <v>2111</v>
      </c>
    </row>
    <row r="808" spans="1:17">
      <c r="A808" t="s">
        <v>2438</v>
      </c>
      <c r="B808" t="s">
        <v>2121</v>
      </c>
      <c r="C808" t="s">
        <v>296</v>
      </c>
      <c r="D808" t="s">
        <v>2113</v>
      </c>
      <c r="E808" t="s">
        <v>103</v>
      </c>
      <c r="F808">
        <v>40700</v>
      </c>
      <c r="G808" t="s">
        <v>784</v>
      </c>
      <c r="I808" t="s">
        <v>130</v>
      </c>
      <c r="J808">
        <v>2026</v>
      </c>
      <c r="K808">
        <v>5</v>
      </c>
      <c r="L808" t="s">
        <v>95</v>
      </c>
      <c r="M808">
        <v>187.21</v>
      </c>
      <c r="N808">
        <v>1</v>
      </c>
      <c r="O808">
        <v>187.21</v>
      </c>
      <c r="P808" t="s">
        <v>2111</v>
      </c>
      <c r="Q808">
        <v>1</v>
      </c>
    </row>
    <row r="809" spans="1:17">
      <c r="A809" t="s">
        <v>2438</v>
      </c>
      <c r="B809" t="s">
        <v>2121</v>
      </c>
      <c r="C809" t="s">
        <v>296</v>
      </c>
      <c r="D809" t="s">
        <v>2113</v>
      </c>
      <c r="E809" t="s">
        <v>92</v>
      </c>
      <c r="F809">
        <v>40700</v>
      </c>
      <c r="G809" t="s">
        <v>784</v>
      </c>
      <c r="I809" t="s">
        <v>203</v>
      </c>
      <c r="J809">
        <v>2026</v>
      </c>
      <c r="K809">
        <v>5</v>
      </c>
      <c r="L809" t="s">
        <v>95</v>
      </c>
      <c r="M809">
        <v>380</v>
      </c>
      <c r="N809">
        <v>1</v>
      </c>
      <c r="O809">
        <v>380</v>
      </c>
      <c r="P809" t="s">
        <v>2111</v>
      </c>
      <c r="Q809">
        <v>1</v>
      </c>
    </row>
    <row r="810" spans="1:17">
      <c r="A810" t="s">
        <v>2438</v>
      </c>
      <c r="B810" t="s">
        <v>2121</v>
      </c>
      <c r="C810" t="s">
        <v>296</v>
      </c>
      <c r="D810" t="s">
        <v>2113</v>
      </c>
      <c r="E810" t="s">
        <v>92</v>
      </c>
      <c r="F810">
        <v>40700</v>
      </c>
      <c r="G810" t="s">
        <v>784</v>
      </c>
      <c r="I810" t="s">
        <v>204</v>
      </c>
      <c r="J810">
        <v>2026</v>
      </c>
      <c r="K810">
        <v>5</v>
      </c>
      <c r="L810" t="s">
        <v>95</v>
      </c>
      <c r="M810">
        <v>238.3</v>
      </c>
      <c r="N810">
        <v>1</v>
      </c>
      <c r="O810">
        <v>238.3</v>
      </c>
      <c r="P810" t="s">
        <v>2111</v>
      </c>
    </row>
    <row r="811" spans="1:17">
      <c r="A811" t="s">
        <v>2438</v>
      </c>
      <c r="B811" t="s">
        <v>2121</v>
      </c>
      <c r="C811" t="s">
        <v>296</v>
      </c>
      <c r="D811" t="s">
        <v>2113</v>
      </c>
      <c r="E811" t="s">
        <v>92</v>
      </c>
      <c r="F811">
        <v>40700</v>
      </c>
      <c r="G811" t="s">
        <v>784</v>
      </c>
      <c r="I811" t="s">
        <v>260</v>
      </c>
      <c r="J811">
        <v>2026</v>
      </c>
      <c r="K811">
        <v>5</v>
      </c>
      <c r="L811" t="s">
        <v>95</v>
      </c>
      <c r="M811">
        <v>376.26</v>
      </c>
      <c r="N811">
        <v>1</v>
      </c>
      <c r="O811">
        <v>376.26</v>
      </c>
      <c r="P811" t="s">
        <v>2111</v>
      </c>
    </row>
    <row r="812" spans="1:17">
      <c r="A812" t="s">
        <v>2438</v>
      </c>
      <c r="B812" t="s">
        <v>2121</v>
      </c>
      <c r="C812" t="s">
        <v>296</v>
      </c>
      <c r="D812" t="s">
        <v>2113</v>
      </c>
      <c r="E812" t="s">
        <v>105</v>
      </c>
      <c r="F812">
        <v>40700</v>
      </c>
      <c r="G812" t="s">
        <v>784</v>
      </c>
      <c r="I812" t="s">
        <v>122</v>
      </c>
      <c r="J812">
        <v>2026</v>
      </c>
      <c r="K812">
        <v>5</v>
      </c>
      <c r="L812" t="s">
        <v>95</v>
      </c>
      <c r="M812">
        <v>66.89</v>
      </c>
      <c r="N812">
        <v>1</v>
      </c>
      <c r="O812">
        <v>66.89</v>
      </c>
      <c r="P812" t="s">
        <v>2111</v>
      </c>
    </row>
    <row r="813" spans="1:17">
      <c r="A813" t="s">
        <v>2438</v>
      </c>
      <c r="B813" t="s">
        <v>2121</v>
      </c>
      <c r="C813" t="s">
        <v>296</v>
      </c>
      <c r="D813" t="s">
        <v>2113</v>
      </c>
      <c r="E813" t="s">
        <v>105</v>
      </c>
      <c r="F813">
        <v>40700</v>
      </c>
      <c r="G813" t="s">
        <v>784</v>
      </c>
      <c r="I813" t="s">
        <v>123</v>
      </c>
      <c r="J813">
        <v>2026</v>
      </c>
      <c r="K813">
        <v>5</v>
      </c>
      <c r="L813" t="s">
        <v>95</v>
      </c>
      <c r="M813">
        <v>175.59</v>
      </c>
      <c r="N813">
        <v>1</v>
      </c>
      <c r="O813">
        <v>175.59</v>
      </c>
      <c r="P813" t="s">
        <v>2111</v>
      </c>
    </row>
    <row r="814" spans="1:17">
      <c r="A814" t="s">
        <v>2438</v>
      </c>
      <c r="B814" t="s">
        <v>2121</v>
      </c>
      <c r="C814" t="s">
        <v>296</v>
      </c>
      <c r="D814" t="s">
        <v>2113</v>
      </c>
      <c r="E814" t="s">
        <v>106</v>
      </c>
      <c r="F814">
        <v>40700</v>
      </c>
      <c r="G814" t="s">
        <v>784</v>
      </c>
      <c r="I814" t="s">
        <v>146</v>
      </c>
      <c r="J814">
        <v>2026</v>
      </c>
      <c r="K814">
        <v>5</v>
      </c>
      <c r="L814" t="s">
        <v>95</v>
      </c>
      <c r="M814">
        <v>476.6</v>
      </c>
      <c r="N814">
        <v>1</v>
      </c>
      <c r="O814">
        <v>476.6</v>
      </c>
      <c r="P814" t="s">
        <v>2111</v>
      </c>
    </row>
    <row r="815" spans="1:17">
      <c r="A815" t="s">
        <v>2438</v>
      </c>
      <c r="B815" t="s">
        <v>2121</v>
      </c>
      <c r="C815" t="s">
        <v>296</v>
      </c>
      <c r="D815" t="s">
        <v>2113</v>
      </c>
      <c r="E815" t="s">
        <v>92</v>
      </c>
      <c r="F815">
        <v>40700</v>
      </c>
      <c r="G815" t="s">
        <v>784</v>
      </c>
      <c r="I815" t="s">
        <v>617</v>
      </c>
      <c r="J815">
        <v>2026</v>
      </c>
      <c r="K815">
        <v>5</v>
      </c>
      <c r="L815" t="s">
        <v>95</v>
      </c>
      <c r="M815">
        <v>54.06</v>
      </c>
      <c r="N815">
        <v>1</v>
      </c>
      <c r="O815">
        <v>54.06</v>
      </c>
      <c r="P815" t="s">
        <v>2111</v>
      </c>
      <c r="Q815">
        <v>1</v>
      </c>
    </row>
    <row r="816" spans="1:17">
      <c r="A816" t="s">
        <v>2438</v>
      </c>
      <c r="B816" t="s">
        <v>2122</v>
      </c>
      <c r="C816" t="s">
        <v>296</v>
      </c>
      <c r="D816" t="s">
        <v>2113</v>
      </c>
      <c r="E816" t="s">
        <v>92</v>
      </c>
      <c r="F816">
        <v>40700</v>
      </c>
      <c r="G816" t="s">
        <v>784</v>
      </c>
      <c r="I816" t="s">
        <v>260</v>
      </c>
      <c r="J816">
        <v>2026</v>
      </c>
      <c r="K816">
        <v>5</v>
      </c>
      <c r="L816" t="s">
        <v>95</v>
      </c>
      <c r="M816">
        <v>376.26</v>
      </c>
      <c r="N816">
        <v>1</v>
      </c>
      <c r="O816">
        <v>376.26</v>
      </c>
      <c r="P816" t="s">
        <v>2111</v>
      </c>
    </row>
    <row r="817" spans="1:17">
      <c r="A817" t="s">
        <v>2438</v>
      </c>
      <c r="B817" t="s">
        <v>2122</v>
      </c>
      <c r="C817" t="s">
        <v>296</v>
      </c>
      <c r="D817" t="s">
        <v>2113</v>
      </c>
      <c r="E817" t="s">
        <v>106</v>
      </c>
      <c r="F817">
        <v>40700</v>
      </c>
      <c r="G817" t="s">
        <v>784</v>
      </c>
      <c r="I817" t="s">
        <v>146</v>
      </c>
      <c r="J817">
        <v>2026</v>
      </c>
      <c r="K817">
        <v>5</v>
      </c>
      <c r="L817" t="s">
        <v>95</v>
      </c>
      <c r="M817">
        <v>119.15</v>
      </c>
      <c r="N817">
        <v>1</v>
      </c>
      <c r="O817">
        <v>119.15</v>
      </c>
      <c r="P817" t="s">
        <v>2111</v>
      </c>
    </row>
    <row r="818" spans="1:17">
      <c r="A818" t="s">
        <v>2438</v>
      </c>
      <c r="B818" t="s">
        <v>2123</v>
      </c>
      <c r="C818" t="s">
        <v>296</v>
      </c>
      <c r="D818" t="s">
        <v>2113</v>
      </c>
      <c r="E818" t="s">
        <v>92</v>
      </c>
      <c r="F818">
        <v>40700</v>
      </c>
      <c r="G818" t="s">
        <v>784</v>
      </c>
      <c r="I818" t="s">
        <v>260</v>
      </c>
      <c r="J818">
        <v>2026</v>
      </c>
      <c r="K818">
        <v>5</v>
      </c>
      <c r="L818" t="s">
        <v>95</v>
      </c>
      <c r="M818">
        <v>376.26</v>
      </c>
      <c r="N818">
        <v>1</v>
      </c>
      <c r="O818">
        <v>376.26</v>
      </c>
      <c r="P818" t="s">
        <v>2111</v>
      </c>
    </row>
    <row r="819" spans="1:17">
      <c r="A819" t="s">
        <v>2438</v>
      </c>
      <c r="B819" t="s">
        <v>2123</v>
      </c>
      <c r="C819" t="s">
        <v>296</v>
      </c>
      <c r="D819" t="s">
        <v>2113</v>
      </c>
      <c r="E819" t="s">
        <v>106</v>
      </c>
      <c r="F819">
        <v>40700</v>
      </c>
      <c r="G819" t="s">
        <v>784</v>
      </c>
      <c r="I819" t="s">
        <v>146</v>
      </c>
      <c r="J819">
        <v>2026</v>
      </c>
      <c r="K819">
        <v>5</v>
      </c>
      <c r="L819" t="s">
        <v>95</v>
      </c>
      <c r="M819">
        <v>119.15</v>
      </c>
      <c r="N819">
        <v>1</v>
      </c>
      <c r="O819">
        <v>119.15</v>
      </c>
      <c r="P819" t="s">
        <v>2111</v>
      </c>
    </row>
    <row r="820" spans="1:17">
      <c r="A820" t="s">
        <v>2438</v>
      </c>
      <c r="B820" t="s">
        <v>2124</v>
      </c>
      <c r="C820" t="s">
        <v>296</v>
      </c>
      <c r="D820" t="s">
        <v>2113</v>
      </c>
      <c r="E820" t="s">
        <v>92</v>
      </c>
      <c r="F820">
        <v>40700</v>
      </c>
      <c r="G820" t="s">
        <v>784</v>
      </c>
      <c r="I820" t="s">
        <v>260</v>
      </c>
      <c r="J820">
        <v>2026</v>
      </c>
      <c r="K820">
        <v>5</v>
      </c>
      <c r="L820" t="s">
        <v>95</v>
      </c>
      <c r="M820">
        <v>376.26</v>
      </c>
      <c r="N820">
        <v>1</v>
      </c>
      <c r="O820">
        <v>376.26</v>
      </c>
      <c r="P820" t="s">
        <v>2111</v>
      </c>
    </row>
    <row r="821" spans="1:17">
      <c r="A821" t="s">
        <v>2438</v>
      </c>
      <c r="B821" t="s">
        <v>2124</v>
      </c>
      <c r="C821" t="s">
        <v>296</v>
      </c>
      <c r="D821" t="s">
        <v>2113</v>
      </c>
      <c r="E821" t="s">
        <v>106</v>
      </c>
      <c r="F821">
        <v>40700</v>
      </c>
      <c r="G821" t="s">
        <v>784</v>
      </c>
      <c r="I821" t="s">
        <v>146</v>
      </c>
      <c r="J821">
        <v>2026</v>
      </c>
      <c r="K821">
        <v>5</v>
      </c>
      <c r="L821" t="s">
        <v>95</v>
      </c>
      <c r="M821">
        <v>2502.15</v>
      </c>
      <c r="N821">
        <v>1</v>
      </c>
      <c r="O821">
        <v>2502.15</v>
      </c>
      <c r="P821" t="s">
        <v>2111</v>
      </c>
    </row>
    <row r="822" spans="1:17">
      <c r="A822" t="s">
        <v>2438</v>
      </c>
      <c r="B822" t="s">
        <v>2125</v>
      </c>
      <c r="C822" t="s">
        <v>296</v>
      </c>
      <c r="D822" t="s">
        <v>2113</v>
      </c>
      <c r="E822" t="s">
        <v>92</v>
      </c>
      <c r="F822">
        <v>40700</v>
      </c>
      <c r="G822" t="s">
        <v>784</v>
      </c>
      <c r="I822" t="s">
        <v>260</v>
      </c>
      <c r="J822">
        <v>2026</v>
      </c>
      <c r="K822">
        <v>5</v>
      </c>
      <c r="L822" t="s">
        <v>95</v>
      </c>
      <c r="M822">
        <v>376.26</v>
      </c>
      <c r="N822">
        <v>1</v>
      </c>
      <c r="O822">
        <v>376.26</v>
      </c>
      <c r="P822" t="s">
        <v>2111</v>
      </c>
    </row>
    <row r="823" spans="1:17">
      <c r="A823" t="s">
        <v>2438</v>
      </c>
      <c r="B823" t="s">
        <v>2125</v>
      </c>
      <c r="C823" t="s">
        <v>296</v>
      </c>
      <c r="D823" t="s">
        <v>2113</v>
      </c>
      <c r="E823" t="s">
        <v>106</v>
      </c>
      <c r="F823">
        <v>40700</v>
      </c>
      <c r="G823" t="s">
        <v>784</v>
      </c>
      <c r="I823" t="s">
        <v>146</v>
      </c>
      <c r="J823">
        <v>2026</v>
      </c>
      <c r="K823">
        <v>5</v>
      </c>
      <c r="L823" t="s">
        <v>95</v>
      </c>
      <c r="M823">
        <v>238.3</v>
      </c>
      <c r="N823">
        <v>1</v>
      </c>
      <c r="O823">
        <v>238.3</v>
      </c>
      <c r="P823" t="s">
        <v>2111</v>
      </c>
    </row>
    <row r="824" spans="1:17">
      <c r="A824" t="s">
        <v>2438</v>
      </c>
      <c r="B824" t="s">
        <v>2126</v>
      </c>
      <c r="C824" t="s">
        <v>296</v>
      </c>
      <c r="D824" t="s">
        <v>2113</v>
      </c>
      <c r="E824" t="s">
        <v>92</v>
      </c>
      <c r="F824">
        <v>40700</v>
      </c>
      <c r="G824" t="s">
        <v>784</v>
      </c>
      <c r="I824" t="s">
        <v>260</v>
      </c>
      <c r="J824">
        <v>2026</v>
      </c>
      <c r="K824">
        <v>5</v>
      </c>
      <c r="L824" t="s">
        <v>95</v>
      </c>
      <c r="M824">
        <v>376.26</v>
      </c>
      <c r="N824">
        <v>1</v>
      </c>
      <c r="O824">
        <v>376.26</v>
      </c>
      <c r="P824" t="s">
        <v>2111</v>
      </c>
    </row>
    <row r="825" spans="1:17">
      <c r="A825" t="s">
        <v>2438</v>
      </c>
      <c r="B825" t="s">
        <v>2126</v>
      </c>
      <c r="C825" t="s">
        <v>296</v>
      </c>
      <c r="D825" t="s">
        <v>2113</v>
      </c>
      <c r="E825" t="s">
        <v>106</v>
      </c>
      <c r="F825">
        <v>40700</v>
      </c>
      <c r="G825" t="s">
        <v>784</v>
      </c>
      <c r="I825" t="s">
        <v>146</v>
      </c>
      <c r="J825">
        <v>2026</v>
      </c>
      <c r="K825">
        <v>5</v>
      </c>
      <c r="L825" t="s">
        <v>95</v>
      </c>
      <c r="M825">
        <v>2025.55</v>
      </c>
      <c r="N825">
        <v>1</v>
      </c>
      <c r="O825">
        <v>2025.55</v>
      </c>
      <c r="P825" t="s">
        <v>2111</v>
      </c>
    </row>
    <row r="826" spans="1:17">
      <c r="A826" t="s">
        <v>2438</v>
      </c>
      <c r="B826" t="s">
        <v>2127</v>
      </c>
      <c r="C826" t="s">
        <v>296</v>
      </c>
      <c r="D826" t="s">
        <v>2113</v>
      </c>
      <c r="E826" t="s">
        <v>92</v>
      </c>
      <c r="F826">
        <v>40700</v>
      </c>
      <c r="G826" t="s">
        <v>784</v>
      </c>
      <c r="I826" t="s">
        <v>260</v>
      </c>
      <c r="J826">
        <v>2026</v>
      </c>
      <c r="K826">
        <v>5</v>
      </c>
      <c r="L826" t="s">
        <v>95</v>
      </c>
      <c r="M826">
        <v>376.26</v>
      </c>
      <c r="N826">
        <v>1</v>
      </c>
      <c r="O826">
        <v>376.26</v>
      </c>
      <c r="P826" t="s">
        <v>2111</v>
      </c>
    </row>
    <row r="827" spans="1:17">
      <c r="A827" t="s">
        <v>2438</v>
      </c>
      <c r="B827" t="s">
        <v>2127</v>
      </c>
      <c r="C827" t="s">
        <v>296</v>
      </c>
      <c r="D827" t="s">
        <v>2113</v>
      </c>
      <c r="E827" t="s">
        <v>106</v>
      </c>
      <c r="F827">
        <v>40700</v>
      </c>
      <c r="G827" t="s">
        <v>784</v>
      </c>
      <c r="I827" t="s">
        <v>146</v>
      </c>
      <c r="J827">
        <v>2026</v>
      </c>
      <c r="K827">
        <v>5</v>
      </c>
      <c r="L827" t="s">
        <v>95</v>
      </c>
      <c r="M827">
        <v>834.05</v>
      </c>
      <c r="N827">
        <v>1</v>
      </c>
      <c r="O827">
        <v>834.05</v>
      </c>
      <c r="P827" t="s">
        <v>2111</v>
      </c>
    </row>
    <row r="828" spans="1:17">
      <c r="A828" t="s">
        <v>2438</v>
      </c>
      <c r="B828" t="s">
        <v>2128</v>
      </c>
      <c r="C828" t="s">
        <v>296</v>
      </c>
      <c r="D828" t="s">
        <v>2113</v>
      </c>
      <c r="E828" t="s">
        <v>103</v>
      </c>
      <c r="F828">
        <v>40700</v>
      </c>
      <c r="G828" t="s">
        <v>784</v>
      </c>
      <c r="I828" t="s">
        <v>120</v>
      </c>
      <c r="J828">
        <v>2026</v>
      </c>
      <c r="K828">
        <v>5</v>
      </c>
      <c r="L828" t="s">
        <v>95</v>
      </c>
      <c r="M828">
        <v>81.93</v>
      </c>
      <c r="N828">
        <v>1</v>
      </c>
      <c r="O828">
        <v>81.93</v>
      </c>
      <c r="P828" t="s">
        <v>2111</v>
      </c>
      <c r="Q828">
        <v>1</v>
      </c>
    </row>
    <row r="829" spans="1:17">
      <c r="A829" t="s">
        <v>2438</v>
      </c>
      <c r="B829" t="s">
        <v>2128</v>
      </c>
      <c r="C829" t="s">
        <v>296</v>
      </c>
      <c r="D829" t="s">
        <v>2113</v>
      </c>
      <c r="E829" t="s">
        <v>103</v>
      </c>
      <c r="F829">
        <v>40700</v>
      </c>
      <c r="G829" t="s">
        <v>784</v>
      </c>
      <c r="I829" t="s">
        <v>130</v>
      </c>
      <c r="J829">
        <v>2026</v>
      </c>
      <c r="K829">
        <v>5</v>
      </c>
      <c r="L829" t="s">
        <v>95</v>
      </c>
      <c r="M829">
        <v>245.13</v>
      </c>
      <c r="N829">
        <v>1</v>
      </c>
      <c r="O829">
        <v>245.13</v>
      </c>
      <c r="P829" t="s">
        <v>2111</v>
      </c>
      <c r="Q829">
        <v>1</v>
      </c>
    </row>
    <row r="830" spans="1:17">
      <c r="A830" t="s">
        <v>2438</v>
      </c>
      <c r="B830" t="s">
        <v>2128</v>
      </c>
      <c r="C830" t="s">
        <v>296</v>
      </c>
      <c r="D830" t="s">
        <v>2113</v>
      </c>
      <c r="E830" t="s">
        <v>92</v>
      </c>
      <c r="F830">
        <v>40700</v>
      </c>
      <c r="G830" t="s">
        <v>784</v>
      </c>
      <c r="I830" t="s">
        <v>636</v>
      </c>
      <c r="J830">
        <v>2026</v>
      </c>
      <c r="K830">
        <v>5</v>
      </c>
      <c r="L830" t="s">
        <v>95</v>
      </c>
      <c r="M830">
        <v>196</v>
      </c>
      <c r="N830">
        <v>1</v>
      </c>
      <c r="O830">
        <v>196</v>
      </c>
      <c r="P830" t="s">
        <v>2111</v>
      </c>
    </row>
    <row r="831" spans="1:17">
      <c r="A831" t="s">
        <v>2438</v>
      </c>
      <c r="B831" t="s">
        <v>2128</v>
      </c>
      <c r="C831" t="s">
        <v>296</v>
      </c>
      <c r="D831" t="s">
        <v>2113</v>
      </c>
      <c r="E831" t="s">
        <v>92</v>
      </c>
      <c r="F831">
        <v>40700</v>
      </c>
      <c r="G831" t="s">
        <v>784</v>
      </c>
      <c r="I831" t="s">
        <v>203</v>
      </c>
      <c r="J831">
        <v>2026</v>
      </c>
      <c r="K831">
        <v>5</v>
      </c>
      <c r="L831" t="s">
        <v>95</v>
      </c>
      <c r="M831">
        <v>190</v>
      </c>
      <c r="N831">
        <v>1</v>
      </c>
      <c r="O831">
        <v>190</v>
      </c>
      <c r="P831" t="s">
        <v>2111</v>
      </c>
      <c r="Q831">
        <v>1</v>
      </c>
    </row>
    <row r="832" spans="1:17">
      <c r="A832" t="s">
        <v>2438</v>
      </c>
      <c r="B832" t="s">
        <v>2128</v>
      </c>
      <c r="C832" t="s">
        <v>296</v>
      </c>
      <c r="D832" t="s">
        <v>2113</v>
      </c>
      <c r="E832" t="s">
        <v>92</v>
      </c>
      <c r="F832">
        <v>40700</v>
      </c>
      <c r="G832" t="s">
        <v>784</v>
      </c>
      <c r="I832" t="s">
        <v>638</v>
      </c>
      <c r="J832">
        <v>2026</v>
      </c>
      <c r="K832">
        <v>5</v>
      </c>
      <c r="L832" t="s">
        <v>95</v>
      </c>
      <c r="M832">
        <v>1230</v>
      </c>
      <c r="N832">
        <v>1</v>
      </c>
      <c r="O832">
        <v>1230</v>
      </c>
      <c r="P832" t="s">
        <v>2111</v>
      </c>
      <c r="Q832">
        <v>1</v>
      </c>
    </row>
    <row r="833" spans="1:17">
      <c r="A833" t="s">
        <v>2438</v>
      </c>
      <c r="B833" t="s">
        <v>2128</v>
      </c>
      <c r="C833" t="s">
        <v>296</v>
      </c>
      <c r="D833" t="s">
        <v>2113</v>
      </c>
      <c r="E833" t="s">
        <v>92</v>
      </c>
      <c r="F833">
        <v>40700</v>
      </c>
      <c r="G833" t="s">
        <v>784</v>
      </c>
      <c r="I833" t="s">
        <v>204</v>
      </c>
      <c r="J833">
        <v>2026</v>
      </c>
      <c r="K833">
        <v>5</v>
      </c>
      <c r="L833" t="s">
        <v>95</v>
      </c>
      <c r="M833">
        <v>595.75</v>
      </c>
      <c r="N833">
        <v>1</v>
      </c>
      <c r="O833">
        <v>595.75</v>
      </c>
      <c r="P833" t="s">
        <v>2111</v>
      </c>
    </row>
    <row r="834" spans="1:17">
      <c r="A834" t="s">
        <v>2438</v>
      </c>
      <c r="B834" t="s">
        <v>2128</v>
      </c>
      <c r="C834" t="s">
        <v>296</v>
      </c>
      <c r="D834" t="s">
        <v>2113</v>
      </c>
      <c r="E834" t="s">
        <v>92</v>
      </c>
      <c r="F834">
        <v>40700</v>
      </c>
      <c r="G834" t="s">
        <v>784</v>
      </c>
      <c r="I834" t="s">
        <v>260</v>
      </c>
      <c r="J834">
        <v>2026</v>
      </c>
      <c r="K834">
        <v>5</v>
      </c>
      <c r="L834" t="s">
        <v>95</v>
      </c>
      <c r="M834">
        <v>376.26</v>
      </c>
      <c r="N834">
        <v>1</v>
      </c>
      <c r="O834">
        <v>376.26</v>
      </c>
      <c r="P834" t="s">
        <v>2111</v>
      </c>
    </row>
    <row r="835" spans="1:17">
      <c r="A835" t="s">
        <v>2438</v>
      </c>
      <c r="B835" t="s">
        <v>2128</v>
      </c>
      <c r="C835" t="s">
        <v>296</v>
      </c>
      <c r="D835" t="s">
        <v>2113</v>
      </c>
      <c r="E835" t="s">
        <v>102</v>
      </c>
      <c r="F835">
        <v>40700</v>
      </c>
      <c r="G835" t="s">
        <v>784</v>
      </c>
      <c r="I835" t="s">
        <v>273</v>
      </c>
      <c r="J835">
        <v>2026</v>
      </c>
      <c r="K835">
        <v>5</v>
      </c>
      <c r="L835" t="s">
        <v>95</v>
      </c>
      <c r="M835">
        <v>249.12</v>
      </c>
      <c r="N835">
        <v>1</v>
      </c>
      <c r="O835">
        <v>249.12</v>
      </c>
      <c r="P835" t="s">
        <v>2111</v>
      </c>
      <c r="Q835">
        <v>1</v>
      </c>
    </row>
    <row r="836" spans="1:17">
      <c r="A836" t="s">
        <v>2438</v>
      </c>
      <c r="B836" t="s">
        <v>2128</v>
      </c>
      <c r="C836" t="s">
        <v>296</v>
      </c>
      <c r="D836" t="s">
        <v>2113</v>
      </c>
      <c r="E836" t="s">
        <v>92</v>
      </c>
      <c r="F836">
        <v>40700</v>
      </c>
      <c r="G836" t="s">
        <v>784</v>
      </c>
      <c r="I836" t="s">
        <v>197</v>
      </c>
      <c r="J836">
        <v>2026</v>
      </c>
      <c r="K836">
        <v>5</v>
      </c>
      <c r="L836" t="s">
        <v>95</v>
      </c>
      <c r="M836">
        <v>1128.8</v>
      </c>
      <c r="N836">
        <v>1</v>
      </c>
      <c r="O836">
        <v>1128.8</v>
      </c>
      <c r="P836" t="s">
        <v>2111</v>
      </c>
    </row>
    <row r="837" spans="1:17">
      <c r="A837" t="s">
        <v>2438</v>
      </c>
      <c r="B837" t="s">
        <v>2128</v>
      </c>
      <c r="C837" t="s">
        <v>296</v>
      </c>
      <c r="D837" t="s">
        <v>2113</v>
      </c>
      <c r="E837" t="s">
        <v>105</v>
      </c>
      <c r="F837">
        <v>40700</v>
      </c>
      <c r="G837" t="s">
        <v>784</v>
      </c>
      <c r="I837" t="s">
        <v>122</v>
      </c>
      <c r="J837">
        <v>2026</v>
      </c>
      <c r="K837">
        <v>5</v>
      </c>
      <c r="L837" t="s">
        <v>95</v>
      </c>
      <c r="M837">
        <v>133.78</v>
      </c>
      <c r="N837">
        <v>1</v>
      </c>
      <c r="O837">
        <v>133.78</v>
      </c>
      <c r="P837" t="s">
        <v>2111</v>
      </c>
    </row>
    <row r="838" spans="1:17">
      <c r="A838" t="s">
        <v>2438</v>
      </c>
      <c r="B838" t="s">
        <v>2128</v>
      </c>
      <c r="C838" t="s">
        <v>296</v>
      </c>
      <c r="D838" t="s">
        <v>2113</v>
      </c>
      <c r="E838" t="s">
        <v>105</v>
      </c>
      <c r="F838">
        <v>40700</v>
      </c>
      <c r="G838" t="s">
        <v>784</v>
      </c>
      <c r="I838" t="s">
        <v>123</v>
      </c>
      <c r="J838">
        <v>2026</v>
      </c>
      <c r="K838">
        <v>5</v>
      </c>
      <c r="L838" t="s">
        <v>95</v>
      </c>
      <c r="M838">
        <v>351.18</v>
      </c>
      <c r="N838">
        <v>1</v>
      </c>
      <c r="O838">
        <v>351.18</v>
      </c>
      <c r="P838" t="s">
        <v>2111</v>
      </c>
    </row>
    <row r="839" spans="1:17">
      <c r="A839" t="s">
        <v>2438</v>
      </c>
      <c r="B839" t="s">
        <v>2128</v>
      </c>
      <c r="C839" t="s">
        <v>296</v>
      </c>
      <c r="D839" t="s">
        <v>2113</v>
      </c>
      <c r="E839" t="s">
        <v>106</v>
      </c>
      <c r="F839">
        <v>40700</v>
      </c>
      <c r="G839" t="s">
        <v>784</v>
      </c>
      <c r="I839" t="s">
        <v>146</v>
      </c>
      <c r="J839">
        <v>2026</v>
      </c>
      <c r="K839">
        <v>5</v>
      </c>
      <c r="L839" t="s">
        <v>95</v>
      </c>
      <c r="M839">
        <v>2263.85</v>
      </c>
      <c r="N839">
        <v>1</v>
      </c>
      <c r="O839">
        <v>2263.85</v>
      </c>
      <c r="P839" t="s">
        <v>2111</v>
      </c>
    </row>
    <row r="840" spans="1:17">
      <c r="A840" t="s">
        <v>2438</v>
      </c>
      <c r="B840" t="s">
        <v>2128</v>
      </c>
      <c r="C840" t="s">
        <v>296</v>
      </c>
      <c r="D840" t="s">
        <v>2113</v>
      </c>
      <c r="E840" t="s">
        <v>92</v>
      </c>
      <c r="F840">
        <v>40700</v>
      </c>
      <c r="G840" t="s">
        <v>784</v>
      </c>
      <c r="I840" t="s">
        <v>617</v>
      </c>
      <c r="J840">
        <v>2026</v>
      </c>
      <c r="K840">
        <v>5</v>
      </c>
      <c r="L840" t="s">
        <v>95</v>
      </c>
      <c r="M840">
        <v>162.18</v>
      </c>
      <c r="N840">
        <v>1</v>
      </c>
      <c r="O840">
        <v>162.18</v>
      </c>
      <c r="P840" t="s">
        <v>2111</v>
      </c>
      <c r="Q840">
        <v>1</v>
      </c>
    </row>
    <row r="841" spans="1:17">
      <c r="A841" t="s">
        <v>2438</v>
      </c>
      <c r="B841" t="s">
        <v>2128</v>
      </c>
      <c r="C841" t="s">
        <v>296</v>
      </c>
      <c r="D841" t="s">
        <v>2113</v>
      </c>
      <c r="E841" t="s">
        <v>2320</v>
      </c>
      <c r="F841">
        <v>40700</v>
      </c>
      <c r="G841" t="s">
        <v>784</v>
      </c>
      <c r="I841" t="s">
        <v>2129</v>
      </c>
      <c r="J841">
        <v>2026</v>
      </c>
      <c r="K841">
        <v>5</v>
      </c>
      <c r="L841" t="s">
        <v>95</v>
      </c>
      <c r="M841">
        <v>5125.9444800000001</v>
      </c>
      <c r="N841">
        <v>1</v>
      </c>
      <c r="O841">
        <v>5125.9444800000001</v>
      </c>
      <c r="P841" t="s">
        <v>2111</v>
      </c>
      <c r="Q841">
        <v>1</v>
      </c>
    </row>
    <row r="842" spans="1:17">
      <c r="A842" t="s">
        <v>2438</v>
      </c>
      <c r="B842" t="s">
        <v>2130</v>
      </c>
      <c r="C842" t="s">
        <v>296</v>
      </c>
      <c r="D842" t="s">
        <v>2113</v>
      </c>
      <c r="E842" t="s">
        <v>92</v>
      </c>
      <c r="F842">
        <v>40700</v>
      </c>
      <c r="G842" t="s">
        <v>784</v>
      </c>
      <c r="I842" t="s">
        <v>250</v>
      </c>
      <c r="J842">
        <v>2026</v>
      </c>
      <c r="K842">
        <v>5</v>
      </c>
      <c r="L842" t="s">
        <v>95</v>
      </c>
      <c r="M842">
        <v>94.07</v>
      </c>
      <c r="N842">
        <v>1</v>
      </c>
      <c r="O842">
        <v>94.07</v>
      </c>
      <c r="P842" t="s">
        <v>2111</v>
      </c>
    </row>
    <row r="843" spans="1:17">
      <c r="A843" t="s">
        <v>2438</v>
      </c>
      <c r="B843" t="s">
        <v>2130</v>
      </c>
      <c r="C843" t="s">
        <v>296</v>
      </c>
      <c r="D843" t="s">
        <v>2113</v>
      </c>
      <c r="E843" t="s">
        <v>103</v>
      </c>
      <c r="F843">
        <v>40700</v>
      </c>
      <c r="G843" t="s">
        <v>784</v>
      </c>
      <c r="I843" t="s">
        <v>120</v>
      </c>
      <c r="J843">
        <v>2026</v>
      </c>
      <c r="K843">
        <v>5</v>
      </c>
      <c r="L843" t="s">
        <v>95</v>
      </c>
      <c r="M843">
        <v>362.95</v>
      </c>
      <c r="N843">
        <v>1</v>
      </c>
      <c r="O843">
        <v>362.95</v>
      </c>
      <c r="P843" t="s">
        <v>2111</v>
      </c>
      <c r="Q843">
        <v>1</v>
      </c>
    </row>
    <row r="844" spans="1:17">
      <c r="A844" t="s">
        <v>2438</v>
      </c>
      <c r="B844" t="s">
        <v>2130</v>
      </c>
      <c r="C844" t="s">
        <v>296</v>
      </c>
      <c r="D844" t="s">
        <v>2113</v>
      </c>
      <c r="E844" t="s">
        <v>103</v>
      </c>
      <c r="F844">
        <v>40700</v>
      </c>
      <c r="G844" t="s">
        <v>784</v>
      </c>
      <c r="I844" t="s">
        <v>130</v>
      </c>
      <c r="J844">
        <v>2026</v>
      </c>
      <c r="K844">
        <v>5</v>
      </c>
      <c r="L844" t="s">
        <v>95</v>
      </c>
      <c r="M844">
        <v>125.27</v>
      </c>
      <c r="N844">
        <v>1</v>
      </c>
      <c r="O844">
        <v>125.27</v>
      </c>
      <c r="P844" t="s">
        <v>2111</v>
      </c>
      <c r="Q844">
        <v>1</v>
      </c>
    </row>
    <row r="845" spans="1:17">
      <c r="A845" t="s">
        <v>2438</v>
      </c>
      <c r="B845" t="s">
        <v>2130</v>
      </c>
      <c r="C845" t="s">
        <v>296</v>
      </c>
      <c r="D845" t="s">
        <v>2113</v>
      </c>
      <c r="E845" t="s">
        <v>92</v>
      </c>
      <c r="F845">
        <v>40700</v>
      </c>
      <c r="G845" t="s">
        <v>784</v>
      </c>
      <c r="I845" t="s">
        <v>636</v>
      </c>
      <c r="J845">
        <v>2026</v>
      </c>
      <c r="K845">
        <v>5</v>
      </c>
      <c r="L845" t="s">
        <v>95</v>
      </c>
      <c r="M845">
        <v>196</v>
      </c>
      <c r="N845">
        <v>1</v>
      </c>
      <c r="O845">
        <v>196</v>
      </c>
      <c r="P845" t="s">
        <v>2111</v>
      </c>
    </row>
    <row r="846" spans="1:17">
      <c r="A846" t="s">
        <v>2438</v>
      </c>
      <c r="B846" t="s">
        <v>2130</v>
      </c>
      <c r="C846" t="s">
        <v>296</v>
      </c>
      <c r="D846" t="s">
        <v>2113</v>
      </c>
      <c r="E846" t="s">
        <v>92</v>
      </c>
      <c r="F846">
        <v>40700</v>
      </c>
      <c r="G846" t="s">
        <v>784</v>
      </c>
      <c r="I846" t="s">
        <v>196</v>
      </c>
      <c r="J846">
        <v>2026</v>
      </c>
      <c r="K846">
        <v>5</v>
      </c>
      <c r="L846" t="s">
        <v>95</v>
      </c>
      <c r="M846">
        <v>106.61</v>
      </c>
      <c r="N846">
        <v>1</v>
      </c>
      <c r="O846">
        <v>106.61</v>
      </c>
      <c r="P846" t="s">
        <v>2111</v>
      </c>
    </row>
    <row r="847" spans="1:17">
      <c r="A847" t="s">
        <v>2438</v>
      </c>
      <c r="B847" t="s">
        <v>2130</v>
      </c>
      <c r="C847" t="s">
        <v>296</v>
      </c>
      <c r="D847" t="s">
        <v>2113</v>
      </c>
      <c r="E847" t="s">
        <v>92</v>
      </c>
      <c r="F847">
        <v>40700</v>
      </c>
      <c r="G847" t="s">
        <v>784</v>
      </c>
      <c r="I847" t="s">
        <v>260</v>
      </c>
      <c r="J847">
        <v>2026</v>
      </c>
      <c r="K847">
        <v>5</v>
      </c>
      <c r="L847" t="s">
        <v>95</v>
      </c>
      <c r="M847">
        <v>376.26</v>
      </c>
      <c r="N847">
        <v>1</v>
      </c>
      <c r="O847">
        <v>376.26</v>
      </c>
      <c r="P847" t="s">
        <v>2111</v>
      </c>
    </row>
    <row r="848" spans="1:17">
      <c r="A848" t="s">
        <v>2438</v>
      </c>
      <c r="B848" t="s">
        <v>2130</v>
      </c>
      <c r="C848" t="s">
        <v>296</v>
      </c>
      <c r="D848" t="s">
        <v>2113</v>
      </c>
      <c r="E848" t="s">
        <v>102</v>
      </c>
      <c r="F848">
        <v>40700</v>
      </c>
      <c r="G848" t="s">
        <v>784</v>
      </c>
      <c r="I848" t="s">
        <v>273</v>
      </c>
      <c r="J848">
        <v>2026</v>
      </c>
      <c r="K848">
        <v>5</v>
      </c>
      <c r="L848" t="s">
        <v>95</v>
      </c>
      <c r="M848">
        <v>248.17</v>
      </c>
      <c r="N848">
        <v>1</v>
      </c>
      <c r="O848">
        <v>248.17</v>
      </c>
      <c r="P848" t="s">
        <v>2111</v>
      </c>
      <c r="Q848">
        <v>1</v>
      </c>
    </row>
    <row r="849" spans="1:17">
      <c r="A849" t="s">
        <v>2438</v>
      </c>
      <c r="B849" t="s">
        <v>2130</v>
      </c>
      <c r="C849" t="s">
        <v>296</v>
      </c>
      <c r="D849" t="s">
        <v>2113</v>
      </c>
      <c r="E849" t="s">
        <v>105</v>
      </c>
      <c r="F849">
        <v>40700</v>
      </c>
      <c r="G849" t="s">
        <v>784</v>
      </c>
      <c r="I849" t="s">
        <v>122</v>
      </c>
      <c r="J849">
        <v>2026</v>
      </c>
      <c r="K849">
        <v>5</v>
      </c>
      <c r="L849" t="s">
        <v>95</v>
      </c>
      <c r="M849">
        <v>200.67</v>
      </c>
      <c r="N849">
        <v>1</v>
      </c>
      <c r="O849">
        <v>200.67</v>
      </c>
      <c r="P849" t="s">
        <v>2111</v>
      </c>
    </row>
    <row r="850" spans="1:17">
      <c r="A850" t="s">
        <v>2438</v>
      </c>
      <c r="B850" t="s">
        <v>2130</v>
      </c>
      <c r="C850" t="s">
        <v>296</v>
      </c>
      <c r="D850" t="s">
        <v>2113</v>
      </c>
      <c r="E850" t="s">
        <v>105</v>
      </c>
      <c r="F850">
        <v>40700</v>
      </c>
      <c r="G850" t="s">
        <v>784</v>
      </c>
      <c r="I850" t="s">
        <v>123</v>
      </c>
      <c r="J850">
        <v>2026</v>
      </c>
      <c r="K850">
        <v>5</v>
      </c>
      <c r="L850" t="s">
        <v>95</v>
      </c>
      <c r="M850">
        <v>351.18</v>
      </c>
      <c r="N850">
        <v>1</v>
      </c>
      <c r="O850">
        <v>351.18</v>
      </c>
      <c r="P850" t="s">
        <v>2111</v>
      </c>
    </row>
    <row r="851" spans="1:17">
      <c r="A851" t="s">
        <v>2438</v>
      </c>
      <c r="B851" t="s">
        <v>2130</v>
      </c>
      <c r="C851" t="s">
        <v>296</v>
      </c>
      <c r="D851" t="s">
        <v>2113</v>
      </c>
      <c r="E851" t="s">
        <v>106</v>
      </c>
      <c r="F851">
        <v>40700</v>
      </c>
      <c r="G851" t="s">
        <v>784</v>
      </c>
      <c r="I851" t="s">
        <v>146</v>
      </c>
      <c r="J851">
        <v>2026</v>
      </c>
      <c r="K851">
        <v>5</v>
      </c>
      <c r="L851" t="s">
        <v>95</v>
      </c>
      <c r="M851">
        <v>2383</v>
      </c>
      <c r="N851">
        <v>1</v>
      </c>
      <c r="O851">
        <v>2383</v>
      </c>
      <c r="P851" t="s">
        <v>2111</v>
      </c>
    </row>
    <row r="852" spans="1:17">
      <c r="A852" t="s">
        <v>2438</v>
      </c>
      <c r="B852" t="s">
        <v>2131</v>
      </c>
      <c r="C852" t="s">
        <v>296</v>
      </c>
      <c r="D852" t="s">
        <v>2113</v>
      </c>
      <c r="E852" t="s">
        <v>103</v>
      </c>
      <c r="F852">
        <v>40700</v>
      </c>
      <c r="G852" t="s">
        <v>784</v>
      </c>
      <c r="I852" t="s">
        <v>130</v>
      </c>
      <c r="J852">
        <v>2026</v>
      </c>
      <c r="K852">
        <v>5</v>
      </c>
      <c r="L852" t="s">
        <v>95</v>
      </c>
      <c r="M852">
        <v>125.27</v>
      </c>
      <c r="N852">
        <v>1</v>
      </c>
      <c r="O852">
        <v>125.27</v>
      </c>
      <c r="P852" t="s">
        <v>2111</v>
      </c>
      <c r="Q852">
        <v>1</v>
      </c>
    </row>
    <row r="853" spans="1:17">
      <c r="A853" t="s">
        <v>2438</v>
      </c>
      <c r="B853" t="s">
        <v>2131</v>
      </c>
      <c r="C853" t="s">
        <v>296</v>
      </c>
      <c r="D853" t="s">
        <v>2113</v>
      </c>
      <c r="E853" t="s">
        <v>92</v>
      </c>
      <c r="F853">
        <v>40700</v>
      </c>
      <c r="G853" t="s">
        <v>784</v>
      </c>
      <c r="I853" t="s">
        <v>637</v>
      </c>
      <c r="J853">
        <v>2026</v>
      </c>
      <c r="K853">
        <v>5</v>
      </c>
      <c r="L853" t="s">
        <v>95</v>
      </c>
      <c r="M853">
        <v>1939.95</v>
      </c>
      <c r="N853">
        <v>1</v>
      </c>
      <c r="O853">
        <v>1939.95</v>
      </c>
      <c r="P853" t="s">
        <v>2111</v>
      </c>
    </row>
    <row r="854" spans="1:17">
      <c r="A854" t="s">
        <v>2438</v>
      </c>
      <c r="B854" t="s">
        <v>2131</v>
      </c>
      <c r="C854" t="s">
        <v>296</v>
      </c>
      <c r="D854" t="s">
        <v>2113</v>
      </c>
      <c r="E854" t="s">
        <v>92</v>
      </c>
      <c r="F854">
        <v>40700</v>
      </c>
      <c r="G854" t="s">
        <v>784</v>
      </c>
      <c r="I854" t="s">
        <v>636</v>
      </c>
      <c r="J854">
        <v>2026</v>
      </c>
      <c r="K854">
        <v>5</v>
      </c>
      <c r="L854" t="s">
        <v>95</v>
      </c>
      <c r="M854">
        <v>98</v>
      </c>
      <c r="N854">
        <v>1</v>
      </c>
      <c r="O854">
        <v>98</v>
      </c>
      <c r="P854" t="s">
        <v>2111</v>
      </c>
    </row>
    <row r="855" spans="1:17">
      <c r="A855" t="s">
        <v>2438</v>
      </c>
      <c r="B855" t="s">
        <v>2131</v>
      </c>
      <c r="C855" t="s">
        <v>296</v>
      </c>
      <c r="D855" t="s">
        <v>2113</v>
      </c>
      <c r="E855" t="s">
        <v>92</v>
      </c>
      <c r="F855">
        <v>40700</v>
      </c>
      <c r="G855" t="s">
        <v>784</v>
      </c>
      <c r="I855" t="s">
        <v>196</v>
      </c>
      <c r="J855">
        <v>2026</v>
      </c>
      <c r="K855">
        <v>5</v>
      </c>
      <c r="L855" t="s">
        <v>95</v>
      </c>
      <c r="M855">
        <v>106.61</v>
      </c>
      <c r="N855">
        <v>1</v>
      </c>
      <c r="O855">
        <v>106.61</v>
      </c>
      <c r="P855" t="s">
        <v>2111</v>
      </c>
    </row>
    <row r="856" spans="1:17">
      <c r="A856" t="s">
        <v>2438</v>
      </c>
      <c r="B856" t="s">
        <v>2131</v>
      </c>
      <c r="C856" t="s">
        <v>296</v>
      </c>
      <c r="D856" t="s">
        <v>2113</v>
      </c>
      <c r="E856" t="s">
        <v>92</v>
      </c>
      <c r="F856">
        <v>40700</v>
      </c>
      <c r="G856" t="s">
        <v>784</v>
      </c>
      <c r="I856" t="s">
        <v>260</v>
      </c>
      <c r="J856">
        <v>2026</v>
      </c>
      <c r="K856">
        <v>5</v>
      </c>
      <c r="L856" t="s">
        <v>95</v>
      </c>
      <c r="M856">
        <v>376.26</v>
      </c>
      <c r="N856">
        <v>1</v>
      </c>
      <c r="O856">
        <v>376.26</v>
      </c>
      <c r="P856" t="s">
        <v>2111</v>
      </c>
    </row>
    <row r="857" spans="1:17">
      <c r="A857" t="s">
        <v>2438</v>
      </c>
      <c r="B857" t="s">
        <v>2131</v>
      </c>
      <c r="C857" t="s">
        <v>296</v>
      </c>
      <c r="D857" t="s">
        <v>2113</v>
      </c>
      <c r="E857" t="s">
        <v>102</v>
      </c>
      <c r="F857">
        <v>40700</v>
      </c>
      <c r="G857" t="s">
        <v>784</v>
      </c>
      <c r="I857" t="s">
        <v>273</v>
      </c>
      <c r="J857">
        <v>2026</v>
      </c>
      <c r="K857">
        <v>5</v>
      </c>
      <c r="L857" t="s">
        <v>95</v>
      </c>
      <c r="M857">
        <v>1459.46</v>
      </c>
      <c r="N857">
        <v>1</v>
      </c>
      <c r="O857">
        <v>1459.46</v>
      </c>
      <c r="P857" t="s">
        <v>2111</v>
      </c>
      <c r="Q857">
        <v>1</v>
      </c>
    </row>
    <row r="858" spans="1:17">
      <c r="A858" t="s">
        <v>2438</v>
      </c>
      <c r="B858" t="s">
        <v>2131</v>
      </c>
      <c r="C858" t="s">
        <v>296</v>
      </c>
      <c r="D858" t="s">
        <v>2113</v>
      </c>
      <c r="E858" t="s">
        <v>92</v>
      </c>
      <c r="F858">
        <v>40700</v>
      </c>
      <c r="G858" t="s">
        <v>784</v>
      </c>
      <c r="I858" t="s">
        <v>197</v>
      </c>
      <c r="J858">
        <v>2026</v>
      </c>
      <c r="K858">
        <v>5</v>
      </c>
      <c r="L858" t="s">
        <v>95</v>
      </c>
      <c r="M858">
        <v>225.76</v>
      </c>
      <c r="N858">
        <v>1</v>
      </c>
      <c r="O858">
        <v>225.76</v>
      </c>
      <c r="P858" t="s">
        <v>2111</v>
      </c>
    </row>
    <row r="859" spans="1:17">
      <c r="A859" t="s">
        <v>2438</v>
      </c>
      <c r="B859" t="s">
        <v>2131</v>
      </c>
      <c r="C859" t="s">
        <v>296</v>
      </c>
      <c r="D859" t="s">
        <v>2113</v>
      </c>
      <c r="E859" t="s">
        <v>105</v>
      </c>
      <c r="F859">
        <v>40700</v>
      </c>
      <c r="G859" t="s">
        <v>784</v>
      </c>
      <c r="I859" t="s">
        <v>122</v>
      </c>
      <c r="J859">
        <v>2026</v>
      </c>
      <c r="K859">
        <v>5</v>
      </c>
      <c r="L859" t="s">
        <v>95</v>
      </c>
      <c r="M859">
        <v>66.89</v>
      </c>
      <c r="N859">
        <v>1</v>
      </c>
      <c r="O859">
        <v>66.89</v>
      </c>
      <c r="P859" t="s">
        <v>2111</v>
      </c>
    </row>
    <row r="860" spans="1:17">
      <c r="A860" t="s">
        <v>2438</v>
      </c>
      <c r="B860" t="s">
        <v>2131</v>
      </c>
      <c r="C860" t="s">
        <v>296</v>
      </c>
      <c r="D860" t="s">
        <v>2113</v>
      </c>
      <c r="E860" t="s">
        <v>105</v>
      </c>
      <c r="F860">
        <v>40700</v>
      </c>
      <c r="G860" t="s">
        <v>784</v>
      </c>
      <c r="I860" t="s">
        <v>123</v>
      </c>
      <c r="J860">
        <v>2026</v>
      </c>
      <c r="K860">
        <v>5</v>
      </c>
      <c r="L860" t="s">
        <v>95</v>
      </c>
      <c r="M860">
        <v>175.59</v>
      </c>
      <c r="N860">
        <v>1</v>
      </c>
      <c r="O860">
        <v>175.59</v>
      </c>
      <c r="P860" t="s">
        <v>2111</v>
      </c>
    </row>
    <row r="861" spans="1:17">
      <c r="A861" t="s">
        <v>2438</v>
      </c>
      <c r="B861" t="s">
        <v>2131</v>
      </c>
      <c r="C861" t="s">
        <v>296</v>
      </c>
      <c r="D861" t="s">
        <v>2113</v>
      </c>
      <c r="E861" t="s">
        <v>106</v>
      </c>
      <c r="F861">
        <v>40700</v>
      </c>
      <c r="G861" t="s">
        <v>784</v>
      </c>
      <c r="I861" t="s">
        <v>146</v>
      </c>
      <c r="J861">
        <v>2026</v>
      </c>
      <c r="K861">
        <v>5</v>
      </c>
      <c r="L861" t="s">
        <v>95</v>
      </c>
      <c r="M861">
        <v>3336.2</v>
      </c>
      <c r="N861">
        <v>1</v>
      </c>
      <c r="O861">
        <v>3336.2</v>
      </c>
      <c r="P861" t="s">
        <v>2111</v>
      </c>
    </row>
    <row r="862" spans="1:17">
      <c r="A862" t="s">
        <v>2438</v>
      </c>
      <c r="B862" t="s">
        <v>2132</v>
      </c>
      <c r="C862" t="s">
        <v>296</v>
      </c>
      <c r="D862" t="s">
        <v>2113</v>
      </c>
      <c r="E862" t="s">
        <v>103</v>
      </c>
      <c r="F862">
        <v>40700</v>
      </c>
      <c r="G862" t="s">
        <v>784</v>
      </c>
      <c r="I862" t="s">
        <v>130</v>
      </c>
      <c r="J862">
        <v>2026</v>
      </c>
      <c r="K862">
        <v>5</v>
      </c>
      <c r="L862" t="s">
        <v>95</v>
      </c>
      <c r="M862">
        <v>475.6</v>
      </c>
      <c r="N862">
        <v>1</v>
      </c>
      <c r="O862">
        <v>475.6</v>
      </c>
      <c r="P862" t="s">
        <v>2111</v>
      </c>
      <c r="Q862">
        <v>1</v>
      </c>
    </row>
    <row r="863" spans="1:17">
      <c r="A863" t="s">
        <v>2438</v>
      </c>
      <c r="B863" t="s">
        <v>2132</v>
      </c>
      <c r="C863" t="s">
        <v>296</v>
      </c>
      <c r="D863" t="s">
        <v>2113</v>
      </c>
      <c r="E863" t="s">
        <v>92</v>
      </c>
      <c r="F863">
        <v>40700</v>
      </c>
      <c r="G863" t="s">
        <v>784</v>
      </c>
      <c r="I863" t="s">
        <v>637</v>
      </c>
      <c r="J863">
        <v>2026</v>
      </c>
      <c r="K863">
        <v>5</v>
      </c>
      <c r="L863" t="s">
        <v>95</v>
      </c>
      <c r="M863">
        <v>646.65</v>
      </c>
      <c r="N863">
        <v>1</v>
      </c>
      <c r="O863">
        <v>646.65</v>
      </c>
      <c r="P863" t="s">
        <v>2111</v>
      </c>
    </row>
    <row r="864" spans="1:17">
      <c r="A864" t="s">
        <v>2438</v>
      </c>
      <c r="B864" t="s">
        <v>2132</v>
      </c>
      <c r="C864" t="s">
        <v>296</v>
      </c>
      <c r="D864" t="s">
        <v>2113</v>
      </c>
      <c r="E864" t="s">
        <v>92</v>
      </c>
      <c r="F864">
        <v>40700</v>
      </c>
      <c r="G864" t="s">
        <v>784</v>
      </c>
      <c r="I864" t="s">
        <v>636</v>
      </c>
      <c r="J864">
        <v>2026</v>
      </c>
      <c r="K864">
        <v>5</v>
      </c>
      <c r="L864" t="s">
        <v>95</v>
      </c>
      <c r="M864">
        <v>784</v>
      </c>
      <c r="N864">
        <v>1</v>
      </c>
      <c r="O864">
        <v>784</v>
      </c>
      <c r="P864" t="s">
        <v>2111</v>
      </c>
    </row>
    <row r="865" spans="1:17">
      <c r="A865" t="s">
        <v>2438</v>
      </c>
      <c r="B865" t="s">
        <v>2132</v>
      </c>
      <c r="C865" t="s">
        <v>296</v>
      </c>
      <c r="D865" t="s">
        <v>2113</v>
      </c>
      <c r="E865" t="s">
        <v>92</v>
      </c>
      <c r="F865">
        <v>40700</v>
      </c>
      <c r="G865" t="s">
        <v>784</v>
      </c>
      <c r="I865" t="s">
        <v>256</v>
      </c>
      <c r="J865">
        <v>2026</v>
      </c>
      <c r="K865">
        <v>5</v>
      </c>
      <c r="L865" t="s">
        <v>95</v>
      </c>
      <c r="M865">
        <v>352</v>
      </c>
      <c r="N865">
        <v>1</v>
      </c>
      <c r="O865">
        <v>352</v>
      </c>
      <c r="P865" t="s">
        <v>2111</v>
      </c>
      <c r="Q865">
        <v>1</v>
      </c>
    </row>
    <row r="866" spans="1:17">
      <c r="A866" t="s">
        <v>2438</v>
      </c>
      <c r="B866" t="s">
        <v>2132</v>
      </c>
      <c r="C866" t="s">
        <v>296</v>
      </c>
      <c r="D866" t="s">
        <v>2113</v>
      </c>
      <c r="E866" t="s">
        <v>92</v>
      </c>
      <c r="F866">
        <v>40700</v>
      </c>
      <c r="G866" t="s">
        <v>784</v>
      </c>
      <c r="I866" t="s">
        <v>257</v>
      </c>
      <c r="J866">
        <v>2026</v>
      </c>
      <c r="K866">
        <v>5</v>
      </c>
      <c r="L866" t="s">
        <v>95</v>
      </c>
      <c r="M866">
        <v>238.3</v>
      </c>
      <c r="N866">
        <v>1</v>
      </c>
      <c r="O866">
        <v>238.3</v>
      </c>
      <c r="P866" t="s">
        <v>2111</v>
      </c>
    </row>
    <row r="867" spans="1:17">
      <c r="A867" t="s">
        <v>2438</v>
      </c>
      <c r="B867" t="s">
        <v>2132</v>
      </c>
      <c r="C867" t="s">
        <v>296</v>
      </c>
      <c r="D867" t="s">
        <v>2113</v>
      </c>
      <c r="E867" t="s">
        <v>92</v>
      </c>
      <c r="F867">
        <v>40700</v>
      </c>
      <c r="G867" t="s">
        <v>784</v>
      </c>
      <c r="I867" t="s">
        <v>260</v>
      </c>
      <c r="J867">
        <v>2026</v>
      </c>
      <c r="K867">
        <v>5</v>
      </c>
      <c r="L867" t="s">
        <v>95</v>
      </c>
      <c r="M867">
        <v>376.26</v>
      </c>
      <c r="N867">
        <v>1</v>
      </c>
      <c r="O867">
        <v>376.26</v>
      </c>
      <c r="P867" t="s">
        <v>2111</v>
      </c>
    </row>
    <row r="868" spans="1:17">
      <c r="A868" t="s">
        <v>2438</v>
      </c>
      <c r="B868" t="s">
        <v>2132</v>
      </c>
      <c r="C868" t="s">
        <v>296</v>
      </c>
      <c r="D868" t="s">
        <v>2113</v>
      </c>
      <c r="E868" t="s">
        <v>102</v>
      </c>
      <c r="F868">
        <v>40700</v>
      </c>
      <c r="G868" t="s">
        <v>784</v>
      </c>
      <c r="I868" t="s">
        <v>273</v>
      </c>
      <c r="J868">
        <v>2026</v>
      </c>
      <c r="K868">
        <v>5</v>
      </c>
      <c r="L868" t="s">
        <v>95</v>
      </c>
      <c r="M868">
        <v>1457.7</v>
      </c>
      <c r="N868">
        <v>1</v>
      </c>
      <c r="O868">
        <v>1457.7</v>
      </c>
      <c r="P868" t="s">
        <v>2111</v>
      </c>
      <c r="Q868">
        <v>1</v>
      </c>
    </row>
    <row r="869" spans="1:17">
      <c r="A869" t="s">
        <v>2438</v>
      </c>
      <c r="B869" t="s">
        <v>2132</v>
      </c>
      <c r="C869" t="s">
        <v>296</v>
      </c>
      <c r="D869" t="s">
        <v>2113</v>
      </c>
      <c r="E869" t="s">
        <v>92</v>
      </c>
      <c r="F869">
        <v>40700</v>
      </c>
      <c r="G869" t="s">
        <v>784</v>
      </c>
      <c r="I869" t="s">
        <v>197</v>
      </c>
      <c r="J869">
        <v>2026</v>
      </c>
      <c r="K869">
        <v>5</v>
      </c>
      <c r="L869" t="s">
        <v>95</v>
      </c>
      <c r="M869">
        <v>4740.96</v>
      </c>
      <c r="N869">
        <v>1</v>
      </c>
      <c r="O869">
        <v>4740.96</v>
      </c>
      <c r="P869" t="s">
        <v>2111</v>
      </c>
    </row>
    <row r="870" spans="1:17">
      <c r="A870" t="s">
        <v>2438</v>
      </c>
      <c r="B870" t="s">
        <v>2132</v>
      </c>
      <c r="C870" t="s">
        <v>296</v>
      </c>
      <c r="D870" t="s">
        <v>2113</v>
      </c>
      <c r="E870" t="s">
        <v>105</v>
      </c>
      <c r="F870">
        <v>40700</v>
      </c>
      <c r="G870" t="s">
        <v>784</v>
      </c>
      <c r="I870" t="s">
        <v>122</v>
      </c>
      <c r="J870">
        <v>2026</v>
      </c>
      <c r="K870">
        <v>5</v>
      </c>
      <c r="L870" t="s">
        <v>95</v>
      </c>
      <c r="M870">
        <v>66.89</v>
      </c>
      <c r="N870">
        <v>1</v>
      </c>
      <c r="O870">
        <v>66.89</v>
      </c>
      <c r="P870" t="s">
        <v>2111</v>
      </c>
    </row>
    <row r="871" spans="1:17">
      <c r="A871" t="s">
        <v>2438</v>
      </c>
      <c r="B871" t="s">
        <v>2132</v>
      </c>
      <c r="C871" t="s">
        <v>296</v>
      </c>
      <c r="D871" t="s">
        <v>2113</v>
      </c>
      <c r="E871" t="s">
        <v>105</v>
      </c>
      <c r="F871">
        <v>40700</v>
      </c>
      <c r="G871" t="s">
        <v>784</v>
      </c>
      <c r="I871" t="s">
        <v>123</v>
      </c>
      <c r="J871">
        <v>2026</v>
      </c>
      <c r="K871">
        <v>5</v>
      </c>
      <c r="L871" t="s">
        <v>95</v>
      </c>
      <c r="M871">
        <v>175.59</v>
      </c>
      <c r="N871">
        <v>1</v>
      </c>
      <c r="O871">
        <v>175.59</v>
      </c>
      <c r="P871" t="s">
        <v>2111</v>
      </c>
    </row>
    <row r="872" spans="1:17">
      <c r="A872" t="s">
        <v>2438</v>
      </c>
      <c r="B872" t="s">
        <v>2132</v>
      </c>
      <c r="C872" t="s">
        <v>296</v>
      </c>
      <c r="D872" t="s">
        <v>2113</v>
      </c>
      <c r="E872" t="s">
        <v>106</v>
      </c>
      <c r="F872">
        <v>40700</v>
      </c>
      <c r="G872" t="s">
        <v>784</v>
      </c>
      <c r="I872" t="s">
        <v>146</v>
      </c>
      <c r="J872">
        <v>2026</v>
      </c>
      <c r="K872">
        <v>5</v>
      </c>
      <c r="L872" t="s">
        <v>95</v>
      </c>
      <c r="M872">
        <v>2263.85</v>
      </c>
      <c r="N872">
        <v>1</v>
      </c>
      <c r="O872">
        <v>2263.85</v>
      </c>
      <c r="P872" t="s">
        <v>2111</v>
      </c>
    </row>
    <row r="873" spans="1:17">
      <c r="A873" t="s">
        <v>2438</v>
      </c>
      <c r="B873" t="s">
        <v>2132</v>
      </c>
      <c r="C873" t="s">
        <v>296</v>
      </c>
      <c r="D873" t="s">
        <v>2113</v>
      </c>
      <c r="E873" t="s">
        <v>106</v>
      </c>
      <c r="F873">
        <v>40700</v>
      </c>
      <c r="G873" t="s">
        <v>784</v>
      </c>
      <c r="I873" t="s">
        <v>163</v>
      </c>
      <c r="J873">
        <v>2026</v>
      </c>
      <c r="K873">
        <v>5</v>
      </c>
      <c r="L873" t="s">
        <v>95</v>
      </c>
      <c r="M873">
        <v>119.15</v>
      </c>
      <c r="N873">
        <v>1</v>
      </c>
      <c r="O873">
        <v>119.15</v>
      </c>
      <c r="P873" t="s">
        <v>2111</v>
      </c>
    </row>
    <row r="874" spans="1:17">
      <c r="A874" t="s">
        <v>2438</v>
      </c>
      <c r="B874" t="s">
        <v>2132</v>
      </c>
      <c r="C874" t="s">
        <v>296</v>
      </c>
      <c r="D874" t="s">
        <v>2113</v>
      </c>
      <c r="E874" t="s">
        <v>92</v>
      </c>
      <c r="F874">
        <v>40700</v>
      </c>
      <c r="G874" t="s">
        <v>784</v>
      </c>
      <c r="I874" t="s">
        <v>683</v>
      </c>
      <c r="J874">
        <v>2026</v>
      </c>
      <c r="K874">
        <v>5</v>
      </c>
      <c r="L874" t="s">
        <v>95</v>
      </c>
      <c r="M874">
        <v>54.06</v>
      </c>
      <c r="N874">
        <v>1</v>
      </c>
      <c r="O874">
        <v>54.06</v>
      </c>
      <c r="P874" t="s">
        <v>2111</v>
      </c>
      <c r="Q874">
        <v>1</v>
      </c>
    </row>
    <row r="875" spans="1:17">
      <c r="A875" t="s">
        <v>2438</v>
      </c>
      <c r="B875" t="s">
        <v>2133</v>
      </c>
      <c r="C875" t="s">
        <v>296</v>
      </c>
      <c r="D875" t="s">
        <v>2113</v>
      </c>
      <c r="E875" t="s">
        <v>103</v>
      </c>
      <c r="F875">
        <v>40700</v>
      </c>
      <c r="G875" t="s">
        <v>784</v>
      </c>
      <c r="I875" t="s">
        <v>120</v>
      </c>
      <c r="J875">
        <v>2026</v>
      </c>
      <c r="K875">
        <v>5</v>
      </c>
      <c r="L875" t="s">
        <v>95</v>
      </c>
      <c r="M875">
        <v>72.59</v>
      </c>
      <c r="N875">
        <v>1</v>
      </c>
      <c r="O875">
        <v>72.59</v>
      </c>
      <c r="P875" t="s">
        <v>2111</v>
      </c>
      <c r="Q875">
        <v>1</v>
      </c>
    </row>
    <row r="876" spans="1:17">
      <c r="A876" t="s">
        <v>2438</v>
      </c>
      <c r="B876" t="s">
        <v>2133</v>
      </c>
      <c r="C876" t="s">
        <v>296</v>
      </c>
      <c r="D876" t="s">
        <v>2113</v>
      </c>
      <c r="E876" t="s">
        <v>103</v>
      </c>
      <c r="F876">
        <v>40700</v>
      </c>
      <c r="G876" t="s">
        <v>784</v>
      </c>
      <c r="I876" t="s">
        <v>130</v>
      </c>
      <c r="J876">
        <v>2026</v>
      </c>
      <c r="K876">
        <v>5</v>
      </c>
      <c r="L876" t="s">
        <v>95</v>
      </c>
      <c r="M876">
        <v>72.59</v>
      </c>
      <c r="N876">
        <v>1</v>
      </c>
      <c r="O876">
        <v>72.59</v>
      </c>
      <c r="P876" t="s">
        <v>2111</v>
      </c>
      <c r="Q876">
        <v>1</v>
      </c>
    </row>
    <row r="877" spans="1:17">
      <c r="A877" t="s">
        <v>2438</v>
      </c>
      <c r="B877" t="s">
        <v>2133</v>
      </c>
      <c r="C877" t="s">
        <v>296</v>
      </c>
      <c r="D877" t="s">
        <v>2113</v>
      </c>
      <c r="E877" t="s">
        <v>92</v>
      </c>
      <c r="F877">
        <v>40700</v>
      </c>
      <c r="G877" t="s">
        <v>784</v>
      </c>
      <c r="I877" t="s">
        <v>636</v>
      </c>
      <c r="J877">
        <v>2026</v>
      </c>
      <c r="K877">
        <v>5</v>
      </c>
      <c r="L877" t="s">
        <v>95</v>
      </c>
      <c r="M877">
        <v>490</v>
      </c>
      <c r="N877">
        <v>1</v>
      </c>
      <c r="O877">
        <v>490</v>
      </c>
      <c r="P877" t="s">
        <v>2111</v>
      </c>
    </row>
    <row r="878" spans="1:17">
      <c r="A878" t="s">
        <v>2438</v>
      </c>
      <c r="B878" t="s">
        <v>2133</v>
      </c>
      <c r="C878" t="s">
        <v>296</v>
      </c>
      <c r="D878" t="s">
        <v>2113</v>
      </c>
      <c r="E878" t="s">
        <v>92</v>
      </c>
      <c r="F878">
        <v>40700</v>
      </c>
      <c r="G878" t="s">
        <v>784</v>
      </c>
      <c r="I878" t="s">
        <v>196</v>
      </c>
      <c r="J878">
        <v>2026</v>
      </c>
      <c r="K878">
        <v>5</v>
      </c>
      <c r="L878" t="s">
        <v>95</v>
      </c>
      <c r="M878">
        <v>213.22</v>
      </c>
      <c r="N878">
        <v>1</v>
      </c>
      <c r="O878">
        <v>213.22</v>
      </c>
      <c r="P878" t="s">
        <v>2111</v>
      </c>
    </row>
    <row r="879" spans="1:17">
      <c r="A879" t="s">
        <v>2438</v>
      </c>
      <c r="B879" t="s">
        <v>2133</v>
      </c>
      <c r="C879" t="s">
        <v>296</v>
      </c>
      <c r="D879" t="s">
        <v>2113</v>
      </c>
      <c r="E879" t="s">
        <v>92</v>
      </c>
      <c r="F879">
        <v>40700</v>
      </c>
      <c r="G879" t="s">
        <v>784</v>
      </c>
      <c r="I879" t="s">
        <v>260</v>
      </c>
      <c r="J879">
        <v>2026</v>
      </c>
      <c r="K879">
        <v>5</v>
      </c>
      <c r="L879" t="s">
        <v>95</v>
      </c>
      <c r="M879">
        <v>376.26</v>
      </c>
      <c r="N879">
        <v>1</v>
      </c>
      <c r="O879">
        <v>376.26</v>
      </c>
      <c r="P879" t="s">
        <v>2111</v>
      </c>
    </row>
    <row r="880" spans="1:17">
      <c r="A880" t="s">
        <v>2438</v>
      </c>
      <c r="B880" t="s">
        <v>2133</v>
      </c>
      <c r="C880" t="s">
        <v>296</v>
      </c>
      <c r="D880" t="s">
        <v>2113</v>
      </c>
      <c r="E880" t="s">
        <v>102</v>
      </c>
      <c r="F880">
        <v>40700</v>
      </c>
      <c r="G880" t="s">
        <v>784</v>
      </c>
      <c r="I880" t="s">
        <v>273</v>
      </c>
      <c r="J880">
        <v>2026</v>
      </c>
      <c r="K880">
        <v>5</v>
      </c>
      <c r="L880" t="s">
        <v>95</v>
      </c>
      <c r="M880">
        <v>498.24</v>
      </c>
      <c r="N880">
        <v>1</v>
      </c>
      <c r="O880">
        <v>498.24</v>
      </c>
      <c r="P880" t="s">
        <v>2111</v>
      </c>
      <c r="Q880">
        <v>1</v>
      </c>
    </row>
    <row r="881" spans="1:17">
      <c r="A881" t="s">
        <v>2438</v>
      </c>
      <c r="B881" t="s">
        <v>2133</v>
      </c>
      <c r="C881" t="s">
        <v>296</v>
      </c>
      <c r="D881" t="s">
        <v>2113</v>
      </c>
      <c r="E881" t="s">
        <v>105</v>
      </c>
      <c r="F881">
        <v>40700</v>
      </c>
      <c r="G881" t="s">
        <v>784</v>
      </c>
      <c r="I881" t="s">
        <v>122</v>
      </c>
      <c r="J881">
        <v>2026</v>
      </c>
      <c r="K881">
        <v>5</v>
      </c>
      <c r="L881" t="s">
        <v>95</v>
      </c>
      <c r="M881">
        <v>66.89</v>
      </c>
      <c r="N881">
        <v>1</v>
      </c>
      <c r="O881">
        <v>66.89</v>
      </c>
      <c r="P881" t="s">
        <v>2111</v>
      </c>
    </row>
    <row r="882" spans="1:17">
      <c r="A882" t="s">
        <v>2438</v>
      </c>
      <c r="B882" t="s">
        <v>2133</v>
      </c>
      <c r="C882" t="s">
        <v>296</v>
      </c>
      <c r="D882" t="s">
        <v>2113</v>
      </c>
      <c r="E882" t="s">
        <v>105</v>
      </c>
      <c r="F882">
        <v>40700</v>
      </c>
      <c r="G882" t="s">
        <v>784</v>
      </c>
      <c r="I882" t="s">
        <v>123</v>
      </c>
      <c r="J882">
        <v>2026</v>
      </c>
      <c r="K882">
        <v>5</v>
      </c>
      <c r="L882" t="s">
        <v>95</v>
      </c>
      <c r="M882">
        <v>175.59</v>
      </c>
      <c r="N882">
        <v>1</v>
      </c>
      <c r="O882">
        <v>175.59</v>
      </c>
      <c r="P882" t="s">
        <v>2111</v>
      </c>
    </row>
    <row r="883" spans="1:17">
      <c r="A883" t="s">
        <v>2438</v>
      </c>
      <c r="B883" t="s">
        <v>2133</v>
      </c>
      <c r="C883" t="s">
        <v>296</v>
      </c>
      <c r="D883" t="s">
        <v>2113</v>
      </c>
      <c r="E883" t="s">
        <v>106</v>
      </c>
      <c r="F883">
        <v>40700</v>
      </c>
      <c r="G883" t="s">
        <v>784</v>
      </c>
      <c r="I883" t="s">
        <v>146</v>
      </c>
      <c r="J883">
        <v>2026</v>
      </c>
      <c r="K883">
        <v>5</v>
      </c>
      <c r="L883" t="s">
        <v>95</v>
      </c>
      <c r="M883">
        <v>357.45</v>
      </c>
      <c r="N883">
        <v>1</v>
      </c>
      <c r="O883">
        <v>357.45</v>
      </c>
      <c r="P883" t="s">
        <v>2111</v>
      </c>
    </row>
    <row r="884" spans="1:17">
      <c r="A884" t="s">
        <v>2438</v>
      </c>
      <c r="B884" t="s">
        <v>2134</v>
      </c>
      <c r="C884" t="s">
        <v>296</v>
      </c>
      <c r="D884" t="s">
        <v>2113</v>
      </c>
      <c r="E884" t="s">
        <v>92</v>
      </c>
      <c r="F884">
        <v>40700</v>
      </c>
      <c r="G884" t="s">
        <v>784</v>
      </c>
      <c r="I884" t="s">
        <v>709</v>
      </c>
      <c r="J884">
        <v>2026</v>
      </c>
      <c r="K884">
        <v>5</v>
      </c>
      <c r="L884" t="s">
        <v>95</v>
      </c>
      <c r="M884">
        <v>451.512</v>
      </c>
      <c r="N884">
        <v>1</v>
      </c>
      <c r="O884">
        <v>451.512</v>
      </c>
      <c r="P884" t="s">
        <v>2111</v>
      </c>
    </row>
    <row r="885" spans="1:17">
      <c r="A885" t="s">
        <v>2438</v>
      </c>
      <c r="B885" t="s">
        <v>2134</v>
      </c>
      <c r="C885" t="s">
        <v>296</v>
      </c>
      <c r="D885" t="s">
        <v>2113</v>
      </c>
      <c r="E885" t="s">
        <v>103</v>
      </c>
      <c r="F885">
        <v>40700</v>
      </c>
      <c r="G885" t="s">
        <v>784</v>
      </c>
      <c r="I885" t="s">
        <v>130</v>
      </c>
      <c r="J885">
        <v>2026</v>
      </c>
      <c r="K885">
        <v>5</v>
      </c>
      <c r="L885" t="s">
        <v>95</v>
      </c>
      <c r="M885">
        <v>72.59</v>
      </c>
      <c r="N885">
        <v>1</v>
      </c>
      <c r="O885">
        <v>72.59</v>
      </c>
      <c r="P885" t="s">
        <v>2111</v>
      </c>
      <c r="Q885">
        <v>1</v>
      </c>
    </row>
    <row r="886" spans="1:17">
      <c r="A886" t="s">
        <v>2438</v>
      </c>
      <c r="B886" t="s">
        <v>2134</v>
      </c>
      <c r="C886" t="s">
        <v>296</v>
      </c>
      <c r="D886" t="s">
        <v>2113</v>
      </c>
      <c r="E886" t="s">
        <v>92</v>
      </c>
      <c r="F886">
        <v>40700</v>
      </c>
      <c r="G886" t="s">
        <v>784</v>
      </c>
      <c r="I886" t="s">
        <v>636</v>
      </c>
      <c r="J886">
        <v>2026</v>
      </c>
      <c r="K886">
        <v>5</v>
      </c>
      <c r="L886" t="s">
        <v>95</v>
      </c>
      <c r="M886">
        <v>392</v>
      </c>
      <c r="N886">
        <v>1</v>
      </c>
      <c r="O886">
        <v>392</v>
      </c>
      <c r="P886" t="s">
        <v>2111</v>
      </c>
    </row>
    <row r="887" spans="1:17">
      <c r="A887" t="s">
        <v>2438</v>
      </c>
      <c r="B887" t="s">
        <v>2134</v>
      </c>
      <c r="C887" t="s">
        <v>296</v>
      </c>
      <c r="D887" t="s">
        <v>2113</v>
      </c>
      <c r="E887" t="s">
        <v>92</v>
      </c>
      <c r="F887">
        <v>40700</v>
      </c>
      <c r="G887" t="s">
        <v>784</v>
      </c>
      <c r="I887" t="s">
        <v>260</v>
      </c>
      <c r="J887">
        <v>2026</v>
      </c>
      <c r="K887">
        <v>5</v>
      </c>
      <c r="L887" t="s">
        <v>95</v>
      </c>
      <c r="M887">
        <v>376.26</v>
      </c>
      <c r="N887">
        <v>1</v>
      </c>
      <c r="O887">
        <v>376.26</v>
      </c>
      <c r="P887" t="s">
        <v>2111</v>
      </c>
    </row>
    <row r="888" spans="1:17">
      <c r="A888" t="s">
        <v>2438</v>
      </c>
      <c r="B888" t="s">
        <v>2134</v>
      </c>
      <c r="C888" t="s">
        <v>296</v>
      </c>
      <c r="D888" t="s">
        <v>2113</v>
      </c>
      <c r="E888" t="s">
        <v>102</v>
      </c>
      <c r="F888">
        <v>40700</v>
      </c>
      <c r="G888" t="s">
        <v>784</v>
      </c>
      <c r="I888" t="s">
        <v>273</v>
      </c>
      <c r="J888">
        <v>2026</v>
      </c>
      <c r="K888">
        <v>5</v>
      </c>
      <c r="L888" t="s">
        <v>95</v>
      </c>
      <c r="M888">
        <v>1981.14</v>
      </c>
      <c r="N888">
        <v>1</v>
      </c>
      <c r="O888">
        <v>1981.14</v>
      </c>
      <c r="P888" t="s">
        <v>2111</v>
      </c>
      <c r="Q888">
        <v>1</v>
      </c>
    </row>
    <row r="889" spans="1:17">
      <c r="A889" t="s">
        <v>2438</v>
      </c>
      <c r="B889" t="s">
        <v>2134</v>
      </c>
      <c r="C889" t="s">
        <v>296</v>
      </c>
      <c r="D889" t="s">
        <v>2113</v>
      </c>
      <c r="E889" t="s">
        <v>106</v>
      </c>
      <c r="F889">
        <v>40700</v>
      </c>
      <c r="G889" t="s">
        <v>784</v>
      </c>
      <c r="I889" t="s">
        <v>146</v>
      </c>
      <c r="J889">
        <v>2026</v>
      </c>
      <c r="K889">
        <v>5</v>
      </c>
      <c r="L889" t="s">
        <v>95</v>
      </c>
      <c r="M889">
        <v>238.3</v>
      </c>
      <c r="N889">
        <v>1</v>
      </c>
      <c r="O889">
        <v>238.3</v>
      </c>
      <c r="P889" t="s">
        <v>2111</v>
      </c>
    </row>
    <row r="890" spans="1:17">
      <c r="A890" t="s">
        <v>2438</v>
      </c>
      <c r="B890" t="s">
        <v>2135</v>
      </c>
      <c r="C890" t="s">
        <v>296</v>
      </c>
      <c r="D890" t="s">
        <v>2113</v>
      </c>
      <c r="E890" t="s">
        <v>92</v>
      </c>
      <c r="F890">
        <v>40700</v>
      </c>
      <c r="G890" t="s">
        <v>784</v>
      </c>
      <c r="I890" t="s">
        <v>636</v>
      </c>
      <c r="J890">
        <v>2026</v>
      </c>
      <c r="K890">
        <v>5</v>
      </c>
      <c r="L890" t="s">
        <v>95</v>
      </c>
      <c r="M890">
        <v>98</v>
      </c>
      <c r="N890">
        <v>1</v>
      </c>
      <c r="O890">
        <v>98</v>
      </c>
      <c r="P890" t="s">
        <v>2111</v>
      </c>
    </row>
    <row r="891" spans="1:17">
      <c r="A891" t="s">
        <v>2438</v>
      </c>
      <c r="B891" t="s">
        <v>2135</v>
      </c>
      <c r="C891" t="s">
        <v>296</v>
      </c>
      <c r="D891" t="s">
        <v>2113</v>
      </c>
      <c r="E891" t="s">
        <v>92</v>
      </c>
      <c r="F891">
        <v>40700</v>
      </c>
      <c r="G891" t="s">
        <v>784</v>
      </c>
      <c r="I891" t="s">
        <v>260</v>
      </c>
      <c r="J891">
        <v>2026</v>
      </c>
      <c r="K891">
        <v>5</v>
      </c>
      <c r="L891" t="s">
        <v>95</v>
      </c>
      <c r="M891">
        <v>376.26</v>
      </c>
      <c r="N891">
        <v>1</v>
      </c>
      <c r="O891">
        <v>376.26</v>
      </c>
      <c r="P891" t="s">
        <v>2111</v>
      </c>
    </row>
    <row r="892" spans="1:17">
      <c r="A892" t="s">
        <v>2438</v>
      </c>
      <c r="B892" t="s">
        <v>2135</v>
      </c>
      <c r="C892" t="s">
        <v>296</v>
      </c>
      <c r="D892" t="s">
        <v>2113</v>
      </c>
      <c r="E892" t="s">
        <v>102</v>
      </c>
      <c r="F892">
        <v>40700</v>
      </c>
      <c r="G892" t="s">
        <v>784</v>
      </c>
      <c r="I892" t="s">
        <v>273</v>
      </c>
      <c r="J892">
        <v>2026</v>
      </c>
      <c r="K892">
        <v>5</v>
      </c>
      <c r="L892" t="s">
        <v>95</v>
      </c>
      <c r="M892">
        <v>124.56</v>
      </c>
      <c r="N892">
        <v>1</v>
      </c>
      <c r="O892">
        <v>124.56</v>
      </c>
      <c r="P892" t="s">
        <v>2111</v>
      </c>
      <c r="Q892">
        <v>1</v>
      </c>
    </row>
    <row r="893" spans="1:17">
      <c r="A893" t="s">
        <v>2438</v>
      </c>
      <c r="B893" t="s">
        <v>2135</v>
      </c>
      <c r="C893" t="s">
        <v>296</v>
      </c>
      <c r="D893" t="s">
        <v>2113</v>
      </c>
      <c r="E893" t="s">
        <v>106</v>
      </c>
      <c r="F893">
        <v>40700</v>
      </c>
      <c r="G893" t="s">
        <v>784</v>
      </c>
      <c r="I893" t="s">
        <v>146</v>
      </c>
      <c r="J893">
        <v>2026</v>
      </c>
      <c r="K893">
        <v>5</v>
      </c>
      <c r="L893" t="s">
        <v>95</v>
      </c>
      <c r="M893">
        <v>238.3</v>
      </c>
      <c r="N893">
        <v>1</v>
      </c>
      <c r="O893">
        <v>238.3</v>
      </c>
      <c r="P893" t="s">
        <v>2111</v>
      </c>
    </row>
    <row r="894" spans="1:17">
      <c r="A894" t="s">
        <v>2438</v>
      </c>
      <c r="B894" t="s">
        <v>2136</v>
      </c>
      <c r="C894" t="s">
        <v>296</v>
      </c>
      <c r="D894" t="s">
        <v>2113</v>
      </c>
      <c r="E894" t="s">
        <v>92</v>
      </c>
      <c r="F894">
        <v>40700</v>
      </c>
      <c r="G894" t="s">
        <v>784</v>
      </c>
      <c r="I894" t="s">
        <v>250</v>
      </c>
      <c r="J894">
        <v>2026</v>
      </c>
      <c r="K894">
        <v>5</v>
      </c>
      <c r="L894" t="s">
        <v>95</v>
      </c>
      <c r="M894">
        <v>94.07</v>
      </c>
      <c r="N894">
        <v>1</v>
      </c>
      <c r="O894">
        <v>94.07</v>
      </c>
      <c r="P894" t="s">
        <v>2111</v>
      </c>
    </row>
    <row r="895" spans="1:17">
      <c r="A895" t="s">
        <v>2438</v>
      </c>
      <c r="B895" t="s">
        <v>2136</v>
      </c>
      <c r="C895" t="s">
        <v>296</v>
      </c>
      <c r="D895" t="s">
        <v>2113</v>
      </c>
      <c r="E895" t="s">
        <v>103</v>
      </c>
      <c r="F895">
        <v>40700</v>
      </c>
      <c r="G895" t="s">
        <v>784</v>
      </c>
      <c r="I895" t="s">
        <v>120</v>
      </c>
      <c r="J895">
        <v>2026</v>
      </c>
      <c r="K895">
        <v>5</v>
      </c>
      <c r="L895" t="s">
        <v>95</v>
      </c>
      <c r="M895">
        <v>100.61</v>
      </c>
      <c r="N895">
        <v>1</v>
      </c>
      <c r="O895">
        <v>100.61</v>
      </c>
      <c r="P895" t="s">
        <v>2111</v>
      </c>
      <c r="Q895">
        <v>1</v>
      </c>
    </row>
    <row r="896" spans="1:17">
      <c r="A896" t="s">
        <v>2438</v>
      </c>
      <c r="B896" t="s">
        <v>2136</v>
      </c>
      <c r="C896" t="s">
        <v>296</v>
      </c>
      <c r="D896" t="s">
        <v>2113</v>
      </c>
      <c r="E896" t="s">
        <v>92</v>
      </c>
      <c r="F896">
        <v>40700</v>
      </c>
      <c r="G896" t="s">
        <v>784</v>
      </c>
      <c r="I896" t="s">
        <v>196</v>
      </c>
      <c r="J896">
        <v>2026</v>
      </c>
      <c r="K896">
        <v>5</v>
      </c>
      <c r="L896" t="s">
        <v>95</v>
      </c>
      <c r="M896">
        <v>106.61</v>
      </c>
      <c r="N896">
        <v>1</v>
      </c>
      <c r="O896">
        <v>106.61</v>
      </c>
      <c r="P896" t="s">
        <v>2111</v>
      </c>
    </row>
    <row r="897" spans="1:17">
      <c r="A897" t="s">
        <v>2438</v>
      </c>
      <c r="B897" t="s">
        <v>2136</v>
      </c>
      <c r="C897" t="s">
        <v>296</v>
      </c>
      <c r="D897" t="s">
        <v>2113</v>
      </c>
      <c r="E897" t="s">
        <v>92</v>
      </c>
      <c r="F897">
        <v>40700</v>
      </c>
      <c r="G897" t="s">
        <v>784</v>
      </c>
      <c r="I897" t="s">
        <v>260</v>
      </c>
      <c r="J897">
        <v>2026</v>
      </c>
      <c r="K897">
        <v>5</v>
      </c>
      <c r="L897" t="s">
        <v>95</v>
      </c>
      <c r="M897">
        <v>376.26</v>
      </c>
      <c r="N897">
        <v>1</v>
      </c>
      <c r="O897">
        <v>376.26</v>
      </c>
      <c r="P897" t="s">
        <v>2111</v>
      </c>
    </row>
    <row r="898" spans="1:17">
      <c r="A898" t="s">
        <v>2438</v>
      </c>
      <c r="B898" t="s">
        <v>2136</v>
      </c>
      <c r="C898" t="s">
        <v>296</v>
      </c>
      <c r="D898" t="s">
        <v>2113</v>
      </c>
      <c r="E898" t="s">
        <v>92</v>
      </c>
      <c r="F898">
        <v>40700</v>
      </c>
      <c r="G898" t="s">
        <v>784</v>
      </c>
      <c r="I898" t="s">
        <v>197</v>
      </c>
      <c r="J898">
        <v>2026</v>
      </c>
      <c r="K898">
        <v>5</v>
      </c>
      <c r="L898" t="s">
        <v>95</v>
      </c>
      <c r="M898">
        <v>225.76</v>
      </c>
      <c r="N898">
        <v>1</v>
      </c>
      <c r="O898">
        <v>225.76</v>
      </c>
      <c r="P898" t="s">
        <v>2111</v>
      </c>
    </row>
    <row r="899" spans="1:17">
      <c r="A899" t="s">
        <v>2438</v>
      </c>
      <c r="B899" t="s">
        <v>2136</v>
      </c>
      <c r="C899" t="s">
        <v>296</v>
      </c>
      <c r="D899" t="s">
        <v>2113</v>
      </c>
      <c r="E899" t="s">
        <v>105</v>
      </c>
      <c r="F899">
        <v>40700</v>
      </c>
      <c r="G899" t="s">
        <v>784</v>
      </c>
      <c r="I899" t="s">
        <v>122</v>
      </c>
      <c r="J899">
        <v>2026</v>
      </c>
      <c r="K899">
        <v>5</v>
      </c>
      <c r="L899" t="s">
        <v>95</v>
      </c>
      <c r="M899">
        <v>68.89</v>
      </c>
      <c r="N899">
        <v>1</v>
      </c>
      <c r="O899">
        <v>68.89</v>
      </c>
      <c r="P899" t="s">
        <v>2111</v>
      </c>
    </row>
    <row r="900" spans="1:17">
      <c r="A900" t="s">
        <v>2438</v>
      </c>
      <c r="B900" t="s">
        <v>2136</v>
      </c>
      <c r="C900" t="s">
        <v>296</v>
      </c>
      <c r="D900" t="s">
        <v>2113</v>
      </c>
      <c r="E900" t="s">
        <v>105</v>
      </c>
      <c r="F900">
        <v>40700</v>
      </c>
      <c r="G900" t="s">
        <v>784</v>
      </c>
      <c r="I900" t="s">
        <v>123</v>
      </c>
      <c r="J900">
        <v>2026</v>
      </c>
      <c r="K900">
        <v>5</v>
      </c>
      <c r="L900" t="s">
        <v>95</v>
      </c>
      <c r="M900">
        <v>175.59</v>
      </c>
      <c r="N900">
        <v>1</v>
      </c>
      <c r="O900">
        <v>175.59</v>
      </c>
      <c r="P900" t="s">
        <v>2111</v>
      </c>
    </row>
    <row r="901" spans="1:17">
      <c r="A901" t="s">
        <v>2438</v>
      </c>
      <c r="B901" t="s">
        <v>2136</v>
      </c>
      <c r="C901" t="s">
        <v>296</v>
      </c>
      <c r="D901" t="s">
        <v>2113</v>
      </c>
      <c r="E901" t="s">
        <v>106</v>
      </c>
      <c r="F901">
        <v>40700</v>
      </c>
      <c r="G901" t="s">
        <v>784</v>
      </c>
      <c r="I901" t="s">
        <v>146</v>
      </c>
      <c r="J901">
        <v>2026</v>
      </c>
      <c r="K901">
        <v>5</v>
      </c>
      <c r="L901" t="s">
        <v>95</v>
      </c>
      <c r="M901">
        <v>1787.25</v>
      </c>
      <c r="N901">
        <v>1</v>
      </c>
      <c r="O901">
        <v>1787.25</v>
      </c>
      <c r="P901" t="s">
        <v>2111</v>
      </c>
    </row>
    <row r="902" spans="1:17">
      <c r="A902" t="s">
        <v>2438</v>
      </c>
      <c r="B902" t="s">
        <v>2137</v>
      </c>
      <c r="C902" t="s">
        <v>296</v>
      </c>
      <c r="D902" t="s">
        <v>2113</v>
      </c>
      <c r="E902" t="s">
        <v>92</v>
      </c>
      <c r="F902">
        <v>40700</v>
      </c>
      <c r="G902" t="s">
        <v>784</v>
      </c>
      <c r="I902" t="s">
        <v>709</v>
      </c>
      <c r="J902">
        <v>2026</v>
      </c>
      <c r="K902">
        <v>5</v>
      </c>
      <c r="L902" t="s">
        <v>95</v>
      </c>
      <c r="M902">
        <v>225.756</v>
      </c>
      <c r="N902">
        <v>1</v>
      </c>
      <c r="O902">
        <v>225.756</v>
      </c>
      <c r="P902" t="s">
        <v>2111</v>
      </c>
    </row>
    <row r="903" spans="1:17">
      <c r="A903" t="s">
        <v>2438</v>
      </c>
      <c r="B903" t="s">
        <v>2137</v>
      </c>
      <c r="C903" t="s">
        <v>296</v>
      </c>
      <c r="D903" t="s">
        <v>2113</v>
      </c>
      <c r="E903" t="s">
        <v>103</v>
      </c>
      <c r="F903">
        <v>40700</v>
      </c>
      <c r="G903" t="s">
        <v>784</v>
      </c>
      <c r="I903" t="s">
        <v>130</v>
      </c>
      <c r="J903">
        <v>2026</v>
      </c>
      <c r="K903">
        <v>5</v>
      </c>
      <c r="L903" t="s">
        <v>95</v>
      </c>
      <c r="M903">
        <v>250.54</v>
      </c>
      <c r="N903">
        <v>1</v>
      </c>
      <c r="O903">
        <v>250.54</v>
      </c>
      <c r="P903" t="s">
        <v>2111</v>
      </c>
      <c r="Q903">
        <v>1</v>
      </c>
    </row>
    <row r="904" spans="1:17">
      <c r="A904" t="s">
        <v>2438</v>
      </c>
      <c r="B904" t="s">
        <v>2137</v>
      </c>
      <c r="C904" t="s">
        <v>296</v>
      </c>
      <c r="D904" t="s">
        <v>2113</v>
      </c>
      <c r="E904" t="s">
        <v>92</v>
      </c>
      <c r="F904">
        <v>40700</v>
      </c>
      <c r="G904" t="s">
        <v>784</v>
      </c>
      <c r="I904" t="s">
        <v>637</v>
      </c>
      <c r="J904">
        <v>2026</v>
      </c>
      <c r="K904">
        <v>5</v>
      </c>
      <c r="L904" t="s">
        <v>95</v>
      </c>
      <c r="M904">
        <v>1293.3</v>
      </c>
      <c r="N904">
        <v>1</v>
      </c>
      <c r="O904">
        <v>1293.3</v>
      </c>
      <c r="P904" t="s">
        <v>2111</v>
      </c>
    </row>
    <row r="905" spans="1:17">
      <c r="A905" t="s">
        <v>2438</v>
      </c>
      <c r="B905" t="s">
        <v>2137</v>
      </c>
      <c r="C905" t="s">
        <v>296</v>
      </c>
      <c r="D905" t="s">
        <v>2113</v>
      </c>
      <c r="E905" t="s">
        <v>92</v>
      </c>
      <c r="F905">
        <v>40700</v>
      </c>
      <c r="G905" t="s">
        <v>784</v>
      </c>
      <c r="I905" t="s">
        <v>636</v>
      </c>
      <c r="J905">
        <v>2026</v>
      </c>
      <c r="K905">
        <v>5</v>
      </c>
      <c r="L905" t="s">
        <v>95</v>
      </c>
      <c r="M905">
        <v>196</v>
      </c>
      <c r="N905">
        <v>1</v>
      </c>
      <c r="O905">
        <v>196</v>
      </c>
      <c r="P905" t="s">
        <v>2111</v>
      </c>
    </row>
    <row r="906" spans="1:17">
      <c r="A906" t="s">
        <v>2438</v>
      </c>
      <c r="B906" t="s">
        <v>2137</v>
      </c>
      <c r="C906" t="s">
        <v>296</v>
      </c>
      <c r="D906" t="s">
        <v>2113</v>
      </c>
      <c r="E906" t="s">
        <v>92</v>
      </c>
      <c r="F906">
        <v>40700</v>
      </c>
      <c r="G906" t="s">
        <v>784</v>
      </c>
      <c r="I906" t="s">
        <v>196</v>
      </c>
      <c r="J906">
        <v>2026</v>
      </c>
      <c r="K906">
        <v>5</v>
      </c>
      <c r="L906" t="s">
        <v>95</v>
      </c>
      <c r="M906">
        <v>213.22</v>
      </c>
      <c r="N906">
        <v>1</v>
      </c>
      <c r="O906">
        <v>213.22</v>
      </c>
      <c r="P906" t="s">
        <v>2111</v>
      </c>
    </row>
    <row r="907" spans="1:17">
      <c r="A907" t="s">
        <v>2438</v>
      </c>
      <c r="B907" t="s">
        <v>2137</v>
      </c>
      <c r="C907" t="s">
        <v>296</v>
      </c>
      <c r="D907" t="s">
        <v>2113</v>
      </c>
      <c r="E907" t="s">
        <v>92</v>
      </c>
      <c r="F907">
        <v>40700</v>
      </c>
      <c r="G907" t="s">
        <v>784</v>
      </c>
      <c r="I907" t="s">
        <v>260</v>
      </c>
      <c r="J907">
        <v>2026</v>
      </c>
      <c r="K907">
        <v>5</v>
      </c>
      <c r="L907" t="s">
        <v>95</v>
      </c>
      <c r="M907">
        <v>376.26</v>
      </c>
      <c r="N907">
        <v>1</v>
      </c>
      <c r="O907">
        <v>376.26</v>
      </c>
      <c r="P907" t="s">
        <v>2111</v>
      </c>
    </row>
    <row r="908" spans="1:17">
      <c r="A908" t="s">
        <v>2438</v>
      </c>
      <c r="B908" t="s">
        <v>2137</v>
      </c>
      <c r="C908" t="s">
        <v>296</v>
      </c>
      <c r="D908" t="s">
        <v>2113</v>
      </c>
      <c r="E908" t="s">
        <v>102</v>
      </c>
      <c r="F908">
        <v>40700</v>
      </c>
      <c r="G908" t="s">
        <v>784</v>
      </c>
      <c r="I908" t="s">
        <v>273</v>
      </c>
      <c r="J908">
        <v>2026</v>
      </c>
      <c r="K908">
        <v>5</v>
      </c>
      <c r="L908" t="s">
        <v>95</v>
      </c>
      <c r="M908">
        <v>2199.1999999999998</v>
      </c>
      <c r="N908">
        <v>1</v>
      </c>
      <c r="O908">
        <v>2199.1999999999998</v>
      </c>
      <c r="P908" t="s">
        <v>2111</v>
      </c>
      <c r="Q908">
        <v>1</v>
      </c>
    </row>
    <row r="909" spans="1:17">
      <c r="A909" t="s">
        <v>2438</v>
      </c>
      <c r="B909" t="s">
        <v>2137</v>
      </c>
      <c r="C909" t="s">
        <v>296</v>
      </c>
      <c r="D909" t="s">
        <v>2113</v>
      </c>
      <c r="E909" t="s">
        <v>106</v>
      </c>
      <c r="F909">
        <v>40700</v>
      </c>
      <c r="G909" t="s">
        <v>784</v>
      </c>
      <c r="I909" t="s">
        <v>146</v>
      </c>
      <c r="J909">
        <v>2026</v>
      </c>
      <c r="K909">
        <v>5</v>
      </c>
      <c r="L909" t="s">
        <v>95</v>
      </c>
      <c r="M909">
        <v>714.9</v>
      </c>
      <c r="N909">
        <v>1</v>
      </c>
      <c r="O909">
        <v>714.9</v>
      </c>
      <c r="P909" t="s">
        <v>2111</v>
      </c>
    </row>
    <row r="910" spans="1:17">
      <c r="A910" t="s">
        <v>2438</v>
      </c>
      <c r="B910" t="s">
        <v>2138</v>
      </c>
      <c r="C910" t="s">
        <v>296</v>
      </c>
      <c r="D910" t="s">
        <v>2113</v>
      </c>
      <c r="E910" t="s">
        <v>103</v>
      </c>
      <c r="F910">
        <v>40700</v>
      </c>
      <c r="G910" t="s">
        <v>784</v>
      </c>
      <c r="I910" t="s">
        <v>130</v>
      </c>
      <c r="J910">
        <v>2026</v>
      </c>
      <c r="K910">
        <v>5</v>
      </c>
      <c r="L910" t="s">
        <v>95</v>
      </c>
      <c r="M910">
        <v>197.86</v>
      </c>
      <c r="N910">
        <v>1</v>
      </c>
      <c r="O910">
        <v>197.86</v>
      </c>
      <c r="P910" t="s">
        <v>2111</v>
      </c>
      <c r="Q910">
        <v>1</v>
      </c>
    </row>
    <row r="911" spans="1:17">
      <c r="A911" t="s">
        <v>2438</v>
      </c>
      <c r="B911" t="s">
        <v>2138</v>
      </c>
      <c r="C911" t="s">
        <v>296</v>
      </c>
      <c r="D911" t="s">
        <v>2113</v>
      </c>
      <c r="E911" t="s">
        <v>92</v>
      </c>
      <c r="F911">
        <v>40700</v>
      </c>
      <c r="G911" t="s">
        <v>784</v>
      </c>
      <c r="I911" t="s">
        <v>260</v>
      </c>
      <c r="J911">
        <v>2026</v>
      </c>
      <c r="K911">
        <v>5</v>
      </c>
      <c r="L911" t="s">
        <v>95</v>
      </c>
      <c r="M911">
        <v>376.26</v>
      </c>
      <c r="N911">
        <v>1</v>
      </c>
      <c r="O911">
        <v>376.26</v>
      </c>
      <c r="P911" t="s">
        <v>2111</v>
      </c>
    </row>
    <row r="912" spans="1:17">
      <c r="A912" t="s">
        <v>2438</v>
      </c>
      <c r="B912" t="s">
        <v>2138</v>
      </c>
      <c r="C912" t="s">
        <v>296</v>
      </c>
      <c r="D912" t="s">
        <v>2113</v>
      </c>
      <c r="E912" t="s">
        <v>106</v>
      </c>
      <c r="F912">
        <v>40700</v>
      </c>
      <c r="G912" t="s">
        <v>784</v>
      </c>
      <c r="I912" t="s">
        <v>146</v>
      </c>
      <c r="J912">
        <v>2026</v>
      </c>
      <c r="K912">
        <v>5</v>
      </c>
      <c r="L912" t="s">
        <v>95</v>
      </c>
      <c r="M912">
        <v>357.45</v>
      </c>
      <c r="N912">
        <v>1</v>
      </c>
      <c r="O912">
        <v>357.45</v>
      </c>
      <c r="P912" t="s">
        <v>2111</v>
      </c>
    </row>
    <row r="913" spans="1:17">
      <c r="A913" t="s">
        <v>2438</v>
      </c>
      <c r="B913" t="s">
        <v>2139</v>
      </c>
      <c r="C913" t="s">
        <v>296</v>
      </c>
      <c r="D913" t="s">
        <v>2113</v>
      </c>
      <c r="E913" t="s">
        <v>92</v>
      </c>
      <c r="F913">
        <v>40700</v>
      </c>
      <c r="G913" t="s">
        <v>784</v>
      </c>
      <c r="I913" t="s">
        <v>709</v>
      </c>
      <c r="J913">
        <v>2026</v>
      </c>
      <c r="K913">
        <v>5</v>
      </c>
      <c r="L913" t="s">
        <v>95</v>
      </c>
      <c r="M913">
        <v>1015.902</v>
      </c>
      <c r="N913">
        <v>1</v>
      </c>
      <c r="O913">
        <v>1015.902</v>
      </c>
      <c r="P913" t="s">
        <v>2111</v>
      </c>
    </row>
    <row r="914" spans="1:17">
      <c r="A914" t="s">
        <v>2438</v>
      </c>
      <c r="B914" t="s">
        <v>2139</v>
      </c>
      <c r="C914" t="s">
        <v>296</v>
      </c>
      <c r="D914" t="s">
        <v>2113</v>
      </c>
      <c r="E914" t="s">
        <v>103</v>
      </c>
      <c r="F914">
        <v>40700</v>
      </c>
      <c r="G914" t="s">
        <v>784</v>
      </c>
      <c r="I914" t="s">
        <v>130</v>
      </c>
      <c r="J914">
        <v>2026</v>
      </c>
      <c r="K914">
        <v>5</v>
      </c>
      <c r="L914" t="s">
        <v>95</v>
      </c>
      <c r="M914">
        <v>81.93</v>
      </c>
      <c r="N914">
        <v>1</v>
      </c>
      <c r="O914">
        <v>81.93</v>
      </c>
      <c r="P914" t="s">
        <v>2111</v>
      </c>
      <c r="Q914">
        <v>1</v>
      </c>
    </row>
    <row r="915" spans="1:17">
      <c r="A915" t="s">
        <v>2438</v>
      </c>
      <c r="B915" t="s">
        <v>2139</v>
      </c>
      <c r="C915" t="s">
        <v>296</v>
      </c>
      <c r="D915" t="s">
        <v>2113</v>
      </c>
      <c r="E915" t="s">
        <v>92</v>
      </c>
      <c r="F915">
        <v>40700</v>
      </c>
      <c r="G915" t="s">
        <v>784</v>
      </c>
      <c r="I915" t="s">
        <v>637</v>
      </c>
      <c r="J915">
        <v>2026</v>
      </c>
      <c r="K915">
        <v>5</v>
      </c>
      <c r="L915" t="s">
        <v>95</v>
      </c>
      <c r="M915">
        <v>3233.25</v>
      </c>
      <c r="N915">
        <v>1</v>
      </c>
      <c r="O915">
        <v>3233.25</v>
      </c>
      <c r="P915" t="s">
        <v>2111</v>
      </c>
    </row>
    <row r="916" spans="1:17">
      <c r="A916" t="s">
        <v>2438</v>
      </c>
      <c r="B916" t="s">
        <v>2139</v>
      </c>
      <c r="C916" t="s">
        <v>296</v>
      </c>
      <c r="D916" t="s">
        <v>2113</v>
      </c>
      <c r="E916" t="s">
        <v>92</v>
      </c>
      <c r="F916">
        <v>40700</v>
      </c>
      <c r="G916" t="s">
        <v>784</v>
      </c>
      <c r="I916" t="s">
        <v>636</v>
      </c>
      <c r="J916">
        <v>2026</v>
      </c>
      <c r="K916">
        <v>5</v>
      </c>
      <c r="L916" t="s">
        <v>95</v>
      </c>
      <c r="M916">
        <v>1078</v>
      </c>
      <c r="N916">
        <v>1</v>
      </c>
      <c r="O916">
        <v>1078</v>
      </c>
      <c r="P916" t="s">
        <v>2111</v>
      </c>
    </row>
    <row r="917" spans="1:17">
      <c r="A917" t="s">
        <v>2438</v>
      </c>
      <c r="B917" t="s">
        <v>2139</v>
      </c>
      <c r="C917" t="s">
        <v>296</v>
      </c>
      <c r="D917" t="s">
        <v>2113</v>
      </c>
      <c r="E917" t="s">
        <v>92</v>
      </c>
      <c r="F917">
        <v>40700</v>
      </c>
      <c r="G917" t="s">
        <v>784</v>
      </c>
      <c r="I917" t="s">
        <v>196</v>
      </c>
      <c r="J917">
        <v>2026</v>
      </c>
      <c r="K917">
        <v>5</v>
      </c>
      <c r="L917" t="s">
        <v>95</v>
      </c>
      <c r="M917">
        <v>426.44</v>
      </c>
      <c r="N917">
        <v>1</v>
      </c>
      <c r="O917">
        <v>426.44</v>
      </c>
      <c r="P917" t="s">
        <v>2111</v>
      </c>
    </row>
    <row r="918" spans="1:17">
      <c r="A918" t="s">
        <v>2438</v>
      </c>
      <c r="B918" t="s">
        <v>2139</v>
      </c>
      <c r="C918" t="s">
        <v>296</v>
      </c>
      <c r="D918" t="s">
        <v>2113</v>
      </c>
      <c r="E918" t="s">
        <v>92</v>
      </c>
      <c r="F918">
        <v>40700</v>
      </c>
      <c r="G918" t="s">
        <v>784</v>
      </c>
      <c r="I918" t="s">
        <v>260</v>
      </c>
      <c r="J918">
        <v>2026</v>
      </c>
      <c r="K918">
        <v>5</v>
      </c>
      <c r="L918" t="s">
        <v>95</v>
      </c>
      <c r="M918">
        <v>376.26</v>
      </c>
      <c r="N918">
        <v>1</v>
      </c>
      <c r="O918">
        <v>376.26</v>
      </c>
      <c r="P918" t="s">
        <v>2111</v>
      </c>
    </row>
    <row r="919" spans="1:17">
      <c r="A919" t="s">
        <v>2438</v>
      </c>
      <c r="B919" t="s">
        <v>2139</v>
      </c>
      <c r="C919" t="s">
        <v>296</v>
      </c>
      <c r="D919" t="s">
        <v>2113</v>
      </c>
      <c r="E919" t="s">
        <v>102</v>
      </c>
      <c r="F919">
        <v>40700</v>
      </c>
      <c r="G919" t="s">
        <v>784</v>
      </c>
      <c r="I919" t="s">
        <v>273</v>
      </c>
      <c r="J919">
        <v>2026</v>
      </c>
      <c r="K919">
        <v>5</v>
      </c>
      <c r="L919" t="s">
        <v>95</v>
      </c>
      <c r="M919">
        <v>7948.65</v>
      </c>
      <c r="N919">
        <v>1</v>
      </c>
      <c r="O919">
        <v>7948.65</v>
      </c>
      <c r="P919" t="s">
        <v>2111</v>
      </c>
      <c r="Q919">
        <v>1</v>
      </c>
    </row>
    <row r="920" spans="1:17">
      <c r="A920" t="s">
        <v>2438</v>
      </c>
      <c r="B920" t="s">
        <v>2139</v>
      </c>
      <c r="C920" t="s">
        <v>296</v>
      </c>
      <c r="D920" t="s">
        <v>2113</v>
      </c>
      <c r="E920" t="s">
        <v>92</v>
      </c>
      <c r="F920">
        <v>40700</v>
      </c>
      <c r="G920" t="s">
        <v>784</v>
      </c>
      <c r="I920" t="s">
        <v>197</v>
      </c>
      <c r="J920">
        <v>2026</v>
      </c>
      <c r="K920">
        <v>5</v>
      </c>
      <c r="L920" t="s">
        <v>95</v>
      </c>
      <c r="M920">
        <v>2709.12</v>
      </c>
      <c r="N920">
        <v>1</v>
      </c>
      <c r="O920">
        <v>2709.12</v>
      </c>
      <c r="P920" t="s">
        <v>2111</v>
      </c>
    </row>
    <row r="921" spans="1:17">
      <c r="A921" t="s">
        <v>2438</v>
      </c>
      <c r="B921" t="s">
        <v>2139</v>
      </c>
      <c r="C921" t="s">
        <v>296</v>
      </c>
      <c r="D921" t="s">
        <v>2113</v>
      </c>
      <c r="E921" t="s">
        <v>106</v>
      </c>
      <c r="F921">
        <v>40700</v>
      </c>
      <c r="G921" t="s">
        <v>784</v>
      </c>
      <c r="I921" t="s">
        <v>146</v>
      </c>
      <c r="J921">
        <v>2026</v>
      </c>
      <c r="K921">
        <v>5</v>
      </c>
      <c r="L921" t="s">
        <v>95</v>
      </c>
      <c r="M921">
        <v>3097.9</v>
      </c>
      <c r="N921">
        <v>1</v>
      </c>
      <c r="O921">
        <v>3097.9</v>
      </c>
      <c r="P921" t="s">
        <v>2111</v>
      </c>
    </row>
    <row r="922" spans="1:17">
      <c r="A922" t="s">
        <v>2438</v>
      </c>
      <c r="B922" t="s">
        <v>2140</v>
      </c>
      <c r="C922" t="s">
        <v>296</v>
      </c>
      <c r="D922" t="s">
        <v>2113</v>
      </c>
      <c r="E922" t="s">
        <v>103</v>
      </c>
      <c r="F922">
        <v>40700</v>
      </c>
      <c r="G922" t="s">
        <v>784</v>
      </c>
      <c r="I922" t="s">
        <v>130</v>
      </c>
      <c r="J922">
        <v>2026</v>
      </c>
      <c r="K922">
        <v>5</v>
      </c>
      <c r="L922" t="s">
        <v>95</v>
      </c>
      <c r="M922">
        <v>217.77</v>
      </c>
      <c r="N922">
        <v>1</v>
      </c>
      <c r="O922">
        <v>217.77</v>
      </c>
      <c r="P922" t="s">
        <v>2111</v>
      </c>
      <c r="Q922">
        <v>1</v>
      </c>
    </row>
    <row r="923" spans="1:17">
      <c r="A923" t="s">
        <v>2438</v>
      </c>
      <c r="B923" t="s">
        <v>2140</v>
      </c>
      <c r="C923" t="s">
        <v>296</v>
      </c>
      <c r="D923" t="s">
        <v>2113</v>
      </c>
      <c r="E923" t="s">
        <v>92</v>
      </c>
      <c r="F923">
        <v>40700</v>
      </c>
      <c r="G923" t="s">
        <v>784</v>
      </c>
      <c r="I923" t="s">
        <v>636</v>
      </c>
      <c r="J923">
        <v>2026</v>
      </c>
      <c r="K923">
        <v>5</v>
      </c>
      <c r="L923" t="s">
        <v>95</v>
      </c>
      <c r="M923">
        <v>392</v>
      </c>
      <c r="N923">
        <v>1</v>
      </c>
      <c r="O923">
        <v>392</v>
      </c>
      <c r="P923" t="s">
        <v>2111</v>
      </c>
    </row>
    <row r="924" spans="1:17">
      <c r="A924" t="s">
        <v>2438</v>
      </c>
      <c r="B924" t="s">
        <v>2140</v>
      </c>
      <c r="C924" t="s">
        <v>296</v>
      </c>
      <c r="D924" t="s">
        <v>2113</v>
      </c>
      <c r="E924" t="s">
        <v>92</v>
      </c>
      <c r="F924">
        <v>40700</v>
      </c>
      <c r="G924" t="s">
        <v>784</v>
      </c>
      <c r="I924" t="s">
        <v>196</v>
      </c>
      <c r="J924">
        <v>2026</v>
      </c>
      <c r="K924">
        <v>5</v>
      </c>
      <c r="L924" t="s">
        <v>95</v>
      </c>
      <c r="M924">
        <v>106.61</v>
      </c>
      <c r="N924">
        <v>1</v>
      </c>
      <c r="O924">
        <v>106.61</v>
      </c>
      <c r="P924" t="s">
        <v>2111</v>
      </c>
    </row>
    <row r="925" spans="1:17">
      <c r="A925" t="s">
        <v>2438</v>
      </c>
      <c r="B925" t="s">
        <v>2140</v>
      </c>
      <c r="C925" t="s">
        <v>296</v>
      </c>
      <c r="D925" t="s">
        <v>2113</v>
      </c>
      <c r="E925" t="s">
        <v>92</v>
      </c>
      <c r="F925">
        <v>40700</v>
      </c>
      <c r="G925" t="s">
        <v>784</v>
      </c>
      <c r="I925" t="s">
        <v>260</v>
      </c>
      <c r="J925">
        <v>2026</v>
      </c>
      <c r="K925">
        <v>5</v>
      </c>
      <c r="L925" t="s">
        <v>95</v>
      </c>
      <c r="M925">
        <v>376.26</v>
      </c>
      <c r="N925">
        <v>1</v>
      </c>
      <c r="O925">
        <v>376.26</v>
      </c>
      <c r="P925" t="s">
        <v>2111</v>
      </c>
    </row>
    <row r="926" spans="1:17">
      <c r="A926" t="s">
        <v>2438</v>
      </c>
      <c r="B926" t="s">
        <v>2140</v>
      </c>
      <c r="C926" t="s">
        <v>296</v>
      </c>
      <c r="D926" t="s">
        <v>2113</v>
      </c>
      <c r="E926" t="s">
        <v>102</v>
      </c>
      <c r="F926">
        <v>40700</v>
      </c>
      <c r="G926" t="s">
        <v>784</v>
      </c>
      <c r="I926" t="s">
        <v>273</v>
      </c>
      <c r="J926">
        <v>2026</v>
      </c>
      <c r="K926">
        <v>5</v>
      </c>
      <c r="L926" t="s">
        <v>95</v>
      </c>
      <c r="M926">
        <v>496.34</v>
      </c>
      <c r="N926">
        <v>1</v>
      </c>
      <c r="O926">
        <v>496.34</v>
      </c>
      <c r="P926" t="s">
        <v>2111</v>
      </c>
      <c r="Q926">
        <v>1</v>
      </c>
    </row>
    <row r="927" spans="1:17">
      <c r="A927" t="s">
        <v>2438</v>
      </c>
      <c r="B927" t="s">
        <v>2140</v>
      </c>
      <c r="C927" t="s">
        <v>296</v>
      </c>
      <c r="D927" t="s">
        <v>2113</v>
      </c>
      <c r="E927" t="s">
        <v>106</v>
      </c>
      <c r="F927">
        <v>40700</v>
      </c>
      <c r="G927" t="s">
        <v>784</v>
      </c>
      <c r="I927" t="s">
        <v>146</v>
      </c>
      <c r="J927">
        <v>2026</v>
      </c>
      <c r="K927">
        <v>5</v>
      </c>
      <c r="L927" t="s">
        <v>95</v>
      </c>
      <c r="M927">
        <v>357.45</v>
      </c>
      <c r="N927">
        <v>1</v>
      </c>
      <c r="O927">
        <v>357.45</v>
      </c>
      <c r="P927" t="s">
        <v>2111</v>
      </c>
    </row>
    <row r="928" spans="1:17">
      <c r="A928" t="s">
        <v>2438</v>
      </c>
      <c r="B928" t="s">
        <v>2141</v>
      </c>
      <c r="C928" t="s">
        <v>296</v>
      </c>
      <c r="D928" t="s">
        <v>2113</v>
      </c>
      <c r="E928" t="s">
        <v>92</v>
      </c>
      <c r="F928">
        <v>40700</v>
      </c>
      <c r="G928" t="s">
        <v>784</v>
      </c>
      <c r="I928" t="s">
        <v>709</v>
      </c>
      <c r="J928">
        <v>2026</v>
      </c>
      <c r="K928">
        <v>5</v>
      </c>
      <c r="L928" t="s">
        <v>95</v>
      </c>
      <c r="M928">
        <v>451.512</v>
      </c>
      <c r="N928">
        <v>1</v>
      </c>
      <c r="O928">
        <v>451.512</v>
      </c>
      <c r="P928" t="s">
        <v>2111</v>
      </c>
    </row>
    <row r="929" spans="1:17">
      <c r="A929" t="s">
        <v>2438</v>
      </c>
      <c r="B929" t="s">
        <v>2141</v>
      </c>
      <c r="C929" t="s">
        <v>296</v>
      </c>
      <c r="D929" t="s">
        <v>2113</v>
      </c>
      <c r="E929" t="s">
        <v>92</v>
      </c>
      <c r="F929">
        <v>40700</v>
      </c>
      <c r="G929" t="s">
        <v>784</v>
      </c>
      <c r="I929" t="s">
        <v>636</v>
      </c>
      <c r="J929">
        <v>2026</v>
      </c>
      <c r="K929">
        <v>5</v>
      </c>
      <c r="L929" t="s">
        <v>95</v>
      </c>
      <c r="M929">
        <v>392</v>
      </c>
      <c r="N929">
        <v>1</v>
      </c>
      <c r="O929">
        <v>392</v>
      </c>
      <c r="P929" t="s">
        <v>2111</v>
      </c>
    </row>
    <row r="930" spans="1:17">
      <c r="A930" t="s">
        <v>2438</v>
      </c>
      <c r="B930" t="s">
        <v>2141</v>
      </c>
      <c r="C930" t="s">
        <v>296</v>
      </c>
      <c r="D930" t="s">
        <v>2113</v>
      </c>
      <c r="E930" t="s">
        <v>92</v>
      </c>
      <c r="F930">
        <v>40700</v>
      </c>
      <c r="G930" t="s">
        <v>784</v>
      </c>
      <c r="I930" t="s">
        <v>260</v>
      </c>
      <c r="J930">
        <v>2026</v>
      </c>
      <c r="K930">
        <v>5</v>
      </c>
      <c r="L930" t="s">
        <v>95</v>
      </c>
      <c r="M930">
        <v>376.26</v>
      </c>
      <c r="N930">
        <v>1</v>
      </c>
      <c r="O930">
        <v>376.26</v>
      </c>
      <c r="P930" t="s">
        <v>2111</v>
      </c>
    </row>
    <row r="931" spans="1:17">
      <c r="A931" t="s">
        <v>2438</v>
      </c>
      <c r="B931" t="s">
        <v>2141</v>
      </c>
      <c r="C931" t="s">
        <v>296</v>
      </c>
      <c r="D931" t="s">
        <v>2113</v>
      </c>
      <c r="E931" t="s">
        <v>102</v>
      </c>
      <c r="F931">
        <v>40700</v>
      </c>
      <c r="G931" t="s">
        <v>784</v>
      </c>
      <c r="I931" t="s">
        <v>273</v>
      </c>
      <c r="J931">
        <v>2026</v>
      </c>
      <c r="K931">
        <v>5</v>
      </c>
      <c r="L931" t="s">
        <v>95</v>
      </c>
      <c r="M931">
        <v>2093.62</v>
      </c>
      <c r="N931">
        <v>1</v>
      </c>
      <c r="O931">
        <v>2093.62</v>
      </c>
      <c r="P931" t="s">
        <v>2111</v>
      </c>
      <c r="Q931">
        <v>1</v>
      </c>
    </row>
    <row r="932" spans="1:17">
      <c r="A932" t="s">
        <v>2438</v>
      </c>
      <c r="B932" t="s">
        <v>2141</v>
      </c>
      <c r="C932" t="s">
        <v>296</v>
      </c>
      <c r="D932" t="s">
        <v>2113</v>
      </c>
      <c r="E932" t="s">
        <v>105</v>
      </c>
      <c r="F932">
        <v>40700</v>
      </c>
      <c r="G932" t="s">
        <v>784</v>
      </c>
      <c r="I932" t="s">
        <v>122</v>
      </c>
      <c r="J932">
        <v>2026</v>
      </c>
      <c r="K932">
        <v>5</v>
      </c>
      <c r="L932" t="s">
        <v>95</v>
      </c>
      <c r="M932">
        <v>133.78</v>
      </c>
      <c r="N932">
        <v>1</v>
      </c>
      <c r="O932">
        <v>133.78</v>
      </c>
      <c r="P932" t="s">
        <v>2111</v>
      </c>
    </row>
    <row r="933" spans="1:17">
      <c r="A933" t="s">
        <v>2438</v>
      </c>
      <c r="B933" t="s">
        <v>2141</v>
      </c>
      <c r="C933" t="s">
        <v>296</v>
      </c>
      <c r="D933" t="s">
        <v>2113</v>
      </c>
      <c r="E933" t="s">
        <v>105</v>
      </c>
      <c r="F933">
        <v>40700</v>
      </c>
      <c r="G933" t="s">
        <v>784</v>
      </c>
      <c r="I933" t="s">
        <v>123</v>
      </c>
      <c r="J933">
        <v>2026</v>
      </c>
      <c r="K933">
        <v>5</v>
      </c>
      <c r="L933" t="s">
        <v>95</v>
      </c>
      <c r="M933">
        <v>175.59</v>
      </c>
      <c r="N933">
        <v>1</v>
      </c>
      <c r="O933">
        <v>175.59</v>
      </c>
      <c r="P933" t="s">
        <v>2111</v>
      </c>
    </row>
    <row r="934" spans="1:17">
      <c r="A934" t="s">
        <v>2438</v>
      </c>
      <c r="B934" t="s">
        <v>2141</v>
      </c>
      <c r="C934" t="s">
        <v>296</v>
      </c>
      <c r="D934" t="s">
        <v>2113</v>
      </c>
      <c r="E934" t="s">
        <v>106</v>
      </c>
      <c r="F934">
        <v>40700</v>
      </c>
      <c r="G934" t="s">
        <v>784</v>
      </c>
      <c r="I934" t="s">
        <v>146</v>
      </c>
      <c r="J934">
        <v>2026</v>
      </c>
      <c r="K934">
        <v>5</v>
      </c>
      <c r="L934" t="s">
        <v>95</v>
      </c>
      <c r="M934">
        <v>357.45</v>
      </c>
      <c r="N934">
        <v>1</v>
      </c>
      <c r="O934">
        <v>357.45</v>
      </c>
      <c r="P934" t="s">
        <v>2111</v>
      </c>
    </row>
    <row r="935" spans="1:17">
      <c r="A935" t="s">
        <v>2438</v>
      </c>
      <c r="B935" t="s">
        <v>2142</v>
      </c>
      <c r="C935" t="s">
        <v>296</v>
      </c>
      <c r="D935" t="s">
        <v>2113</v>
      </c>
      <c r="E935" t="s">
        <v>92</v>
      </c>
      <c r="F935">
        <v>40700</v>
      </c>
      <c r="G935" t="s">
        <v>784</v>
      </c>
      <c r="I935" t="s">
        <v>709</v>
      </c>
      <c r="J935">
        <v>2026</v>
      </c>
      <c r="K935">
        <v>5</v>
      </c>
      <c r="L935" t="s">
        <v>95</v>
      </c>
      <c r="M935">
        <v>225.756</v>
      </c>
      <c r="N935">
        <v>1</v>
      </c>
      <c r="O935">
        <v>225.756</v>
      </c>
      <c r="P935" t="s">
        <v>2111</v>
      </c>
    </row>
    <row r="936" spans="1:17">
      <c r="A936" t="s">
        <v>2438</v>
      </c>
      <c r="B936" t="s">
        <v>2142</v>
      </c>
      <c r="C936" t="s">
        <v>296</v>
      </c>
      <c r="D936" t="s">
        <v>2113</v>
      </c>
      <c r="E936" t="s">
        <v>92</v>
      </c>
      <c r="F936">
        <v>40700</v>
      </c>
      <c r="G936" t="s">
        <v>784</v>
      </c>
      <c r="I936" t="s">
        <v>636</v>
      </c>
      <c r="J936">
        <v>2026</v>
      </c>
      <c r="K936">
        <v>5</v>
      </c>
      <c r="L936" t="s">
        <v>95</v>
      </c>
      <c r="M936">
        <v>196</v>
      </c>
      <c r="N936">
        <v>1</v>
      </c>
      <c r="O936">
        <v>196</v>
      </c>
      <c r="P936" t="s">
        <v>2111</v>
      </c>
    </row>
    <row r="937" spans="1:17">
      <c r="A937" t="s">
        <v>2438</v>
      </c>
      <c r="B937" t="s">
        <v>2142</v>
      </c>
      <c r="C937" t="s">
        <v>296</v>
      </c>
      <c r="D937" t="s">
        <v>2113</v>
      </c>
      <c r="E937" t="s">
        <v>106</v>
      </c>
      <c r="F937">
        <v>40700</v>
      </c>
      <c r="G937" t="s">
        <v>784</v>
      </c>
      <c r="I937" t="s">
        <v>266</v>
      </c>
      <c r="J937">
        <v>2026</v>
      </c>
      <c r="K937">
        <v>5</v>
      </c>
      <c r="L937" t="s">
        <v>95</v>
      </c>
      <c r="M937">
        <v>250.84</v>
      </c>
      <c r="N937">
        <v>1</v>
      </c>
      <c r="O937">
        <v>250.84</v>
      </c>
      <c r="P937" t="s">
        <v>2111</v>
      </c>
    </row>
    <row r="938" spans="1:17">
      <c r="A938" t="s">
        <v>2438</v>
      </c>
      <c r="B938" t="s">
        <v>2142</v>
      </c>
      <c r="C938" t="s">
        <v>296</v>
      </c>
      <c r="D938" t="s">
        <v>2113</v>
      </c>
      <c r="E938" t="s">
        <v>92</v>
      </c>
      <c r="F938">
        <v>40700</v>
      </c>
      <c r="G938" t="s">
        <v>784</v>
      </c>
      <c r="I938" t="s">
        <v>260</v>
      </c>
      <c r="J938">
        <v>2026</v>
      </c>
      <c r="K938">
        <v>5</v>
      </c>
      <c r="L938" t="s">
        <v>95</v>
      </c>
      <c r="M938">
        <v>376.26</v>
      </c>
      <c r="N938">
        <v>1</v>
      </c>
      <c r="O938">
        <v>376.26</v>
      </c>
      <c r="P938" t="s">
        <v>2111</v>
      </c>
    </row>
    <row r="939" spans="1:17">
      <c r="A939" t="s">
        <v>2438</v>
      </c>
      <c r="B939" t="s">
        <v>2142</v>
      </c>
      <c r="C939" t="s">
        <v>296</v>
      </c>
      <c r="D939" t="s">
        <v>2113</v>
      </c>
      <c r="E939" t="s">
        <v>102</v>
      </c>
      <c r="F939">
        <v>40700</v>
      </c>
      <c r="G939" t="s">
        <v>784</v>
      </c>
      <c r="I939" t="s">
        <v>273</v>
      </c>
      <c r="J939">
        <v>2026</v>
      </c>
      <c r="K939">
        <v>5</v>
      </c>
      <c r="L939" t="s">
        <v>95</v>
      </c>
      <c r="M939">
        <v>952.06</v>
      </c>
      <c r="N939">
        <v>1</v>
      </c>
      <c r="O939">
        <v>952.06</v>
      </c>
      <c r="P939" t="s">
        <v>2111</v>
      </c>
      <c r="Q939">
        <v>1</v>
      </c>
    </row>
    <row r="940" spans="1:17">
      <c r="A940" t="s">
        <v>2438</v>
      </c>
      <c r="B940" t="s">
        <v>2142</v>
      </c>
      <c r="C940" t="s">
        <v>296</v>
      </c>
      <c r="D940" t="s">
        <v>2113</v>
      </c>
      <c r="E940" t="s">
        <v>105</v>
      </c>
      <c r="F940">
        <v>40700</v>
      </c>
      <c r="G940" t="s">
        <v>784</v>
      </c>
      <c r="I940" t="s">
        <v>123</v>
      </c>
      <c r="J940">
        <v>2026</v>
      </c>
      <c r="K940">
        <v>5</v>
      </c>
      <c r="L940" t="s">
        <v>95</v>
      </c>
      <c r="M940">
        <v>526.77</v>
      </c>
      <c r="N940">
        <v>1</v>
      </c>
      <c r="O940">
        <v>526.77</v>
      </c>
      <c r="P940" t="s">
        <v>2111</v>
      </c>
    </row>
    <row r="941" spans="1:17">
      <c r="A941" t="s">
        <v>2438</v>
      </c>
      <c r="B941" t="s">
        <v>2143</v>
      </c>
      <c r="C941" t="s">
        <v>296</v>
      </c>
      <c r="D941" t="s">
        <v>2113</v>
      </c>
      <c r="E941" t="s">
        <v>92</v>
      </c>
      <c r="F941">
        <v>40700</v>
      </c>
      <c r="G941" t="s">
        <v>784</v>
      </c>
      <c r="I941" t="s">
        <v>709</v>
      </c>
      <c r="J941">
        <v>2026</v>
      </c>
      <c r="K941">
        <v>5</v>
      </c>
      <c r="L941" t="s">
        <v>95</v>
      </c>
      <c r="M941">
        <v>225.76</v>
      </c>
      <c r="N941">
        <v>1</v>
      </c>
      <c r="O941">
        <v>225.76</v>
      </c>
      <c r="P941" t="s">
        <v>2111</v>
      </c>
    </row>
    <row r="942" spans="1:17">
      <c r="A942" t="s">
        <v>2438</v>
      </c>
      <c r="B942" t="s">
        <v>2143</v>
      </c>
      <c r="C942" t="s">
        <v>296</v>
      </c>
      <c r="D942" t="s">
        <v>2113</v>
      </c>
      <c r="E942" t="s">
        <v>103</v>
      </c>
      <c r="F942">
        <v>40700</v>
      </c>
      <c r="G942" t="s">
        <v>784</v>
      </c>
      <c r="I942" t="s">
        <v>130</v>
      </c>
      <c r="J942">
        <v>2026</v>
      </c>
      <c r="K942">
        <v>5</v>
      </c>
      <c r="L942" t="s">
        <v>95</v>
      </c>
      <c r="M942">
        <v>197.86</v>
      </c>
      <c r="N942">
        <v>1</v>
      </c>
      <c r="O942">
        <v>197.86</v>
      </c>
      <c r="P942" t="s">
        <v>2111</v>
      </c>
      <c r="Q942">
        <v>1</v>
      </c>
    </row>
    <row r="943" spans="1:17">
      <c r="A943" t="s">
        <v>2438</v>
      </c>
      <c r="B943" t="s">
        <v>2143</v>
      </c>
      <c r="C943" t="s">
        <v>296</v>
      </c>
      <c r="D943" t="s">
        <v>2113</v>
      </c>
      <c r="E943" t="s">
        <v>92</v>
      </c>
      <c r="F943">
        <v>40700</v>
      </c>
      <c r="G943" t="s">
        <v>784</v>
      </c>
      <c r="I943" t="s">
        <v>636</v>
      </c>
      <c r="J943">
        <v>2026</v>
      </c>
      <c r="K943">
        <v>5</v>
      </c>
      <c r="L943" t="s">
        <v>95</v>
      </c>
      <c r="M943">
        <v>196</v>
      </c>
      <c r="N943">
        <v>1</v>
      </c>
      <c r="O943">
        <v>196</v>
      </c>
      <c r="P943" t="s">
        <v>2111</v>
      </c>
    </row>
    <row r="944" spans="1:17">
      <c r="A944" t="s">
        <v>2438</v>
      </c>
      <c r="B944" t="s">
        <v>2143</v>
      </c>
      <c r="C944" t="s">
        <v>296</v>
      </c>
      <c r="D944" t="s">
        <v>2113</v>
      </c>
      <c r="E944" t="s">
        <v>92</v>
      </c>
      <c r="F944">
        <v>40700</v>
      </c>
      <c r="G944" t="s">
        <v>784</v>
      </c>
      <c r="I944" t="s">
        <v>196</v>
      </c>
      <c r="J944">
        <v>2026</v>
      </c>
      <c r="K944">
        <v>5</v>
      </c>
      <c r="L944" t="s">
        <v>95</v>
      </c>
      <c r="M944">
        <v>106.61</v>
      </c>
      <c r="N944">
        <v>1</v>
      </c>
      <c r="O944">
        <v>106.61</v>
      </c>
      <c r="P944" t="s">
        <v>2111</v>
      </c>
    </row>
    <row r="945" spans="1:17">
      <c r="A945" t="s">
        <v>2438</v>
      </c>
      <c r="B945" t="s">
        <v>2143</v>
      </c>
      <c r="C945" t="s">
        <v>296</v>
      </c>
      <c r="D945" t="s">
        <v>2113</v>
      </c>
      <c r="E945" t="s">
        <v>92</v>
      </c>
      <c r="F945">
        <v>40700</v>
      </c>
      <c r="G945" t="s">
        <v>784</v>
      </c>
      <c r="I945" t="s">
        <v>260</v>
      </c>
      <c r="J945">
        <v>2026</v>
      </c>
      <c r="K945">
        <v>5</v>
      </c>
      <c r="L945" t="s">
        <v>95</v>
      </c>
      <c r="M945">
        <v>376.26</v>
      </c>
      <c r="N945">
        <v>1</v>
      </c>
      <c r="O945">
        <v>376.26</v>
      </c>
      <c r="P945" t="s">
        <v>2111</v>
      </c>
    </row>
    <row r="946" spans="1:17">
      <c r="A946" t="s">
        <v>2438</v>
      </c>
      <c r="B946" t="s">
        <v>2143</v>
      </c>
      <c r="C946" t="s">
        <v>296</v>
      </c>
      <c r="D946" t="s">
        <v>2113</v>
      </c>
      <c r="E946" t="s">
        <v>102</v>
      </c>
      <c r="F946">
        <v>40700</v>
      </c>
      <c r="G946" t="s">
        <v>784</v>
      </c>
      <c r="I946" t="s">
        <v>273</v>
      </c>
      <c r="J946">
        <v>2026</v>
      </c>
      <c r="K946">
        <v>5</v>
      </c>
      <c r="L946" t="s">
        <v>95</v>
      </c>
      <c r="M946">
        <v>1179.1400000000001</v>
      </c>
      <c r="N946">
        <v>1</v>
      </c>
      <c r="O946">
        <v>1179.1400000000001</v>
      </c>
      <c r="P946" t="s">
        <v>2111</v>
      </c>
      <c r="Q946">
        <v>1</v>
      </c>
    </row>
    <row r="947" spans="1:17">
      <c r="A947" t="s">
        <v>2438</v>
      </c>
      <c r="B947" t="s">
        <v>2143</v>
      </c>
      <c r="C947" t="s">
        <v>296</v>
      </c>
      <c r="D947" t="s">
        <v>2113</v>
      </c>
      <c r="E947" t="s">
        <v>106</v>
      </c>
      <c r="F947">
        <v>40700</v>
      </c>
      <c r="G947" t="s">
        <v>784</v>
      </c>
      <c r="I947" t="s">
        <v>146</v>
      </c>
      <c r="J947">
        <v>2026</v>
      </c>
      <c r="K947">
        <v>5</v>
      </c>
      <c r="L947" t="s">
        <v>95</v>
      </c>
      <c r="M947">
        <v>119.15</v>
      </c>
      <c r="N947">
        <v>1</v>
      </c>
      <c r="O947">
        <v>119.15</v>
      </c>
      <c r="P947" t="s">
        <v>2111</v>
      </c>
    </row>
    <row r="948" spans="1:17">
      <c r="A948" t="s">
        <v>2438</v>
      </c>
      <c r="B948" t="s">
        <v>2144</v>
      </c>
      <c r="C948" t="s">
        <v>296</v>
      </c>
      <c r="D948" t="s">
        <v>2113</v>
      </c>
      <c r="E948" t="s">
        <v>106</v>
      </c>
      <c r="F948">
        <v>40700</v>
      </c>
      <c r="G948" t="s">
        <v>784</v>
      </c>
      <c r="I948" t="s">
        <v>266</v>
      </c>
      <c r="J948">
        <v>2026</v>
      </c>
      <c r="K948">
        <v>5</v>
      </c>
      <c r="L948" t="s">
        <v>95</v>
      </c>
      <c r="M948">
        <v>3574.5</v>
      </c>
      <c r="N948">
        <v>1</v>
      </c>
      <c r="O948">
        <v>3574.5</v>
      </c>
      <c r="P948" t="s">
        <v>2111</v>
      </c>
    </row>
    <row r="949" spans="1:17">
      <c r="A949" t="s">
        <v>2438</v>
      </c>
      <c r="B949" t="s">
        <v>2144</v>
      </c>
      <c r="C949" t="s">
        <v>296</v>
      </c>
      <c r="D949" t="s">
        <v>2113</v>
      </c>
      <c r="E949" t="s">
        <v>92</v>
      </c>
      <c r="F949">
        <v>40700</v>
      </c>
      <c r="G949" t="s">
        <v>784</v>
      </c>
      <c r="I949" t="s">
        <v>196</v>
      </c>
      <c r="J949">
        <v>2026</v>
      </c>
      <c r="K949">
        <v>5</v>
      </c>
      <c r="L949" t="s">
        <v>95</v>
      </c>
      <c r="M949">
        <v>213.22</v>
      </c>
      <c r="N949">
        <v>1</v>
      </c>
      <c r="O949">
        <v>213.22</v>
      </c>
      <c r="P949" t="s">
        <v>2111</v>
      </c>
    </row>
    <row r="950" spans="1:17">
      <c r="A950" t="s">
        <v>2438</v>
      </c>
      <c r="B950" t="s">
        <v>2144</v>
      </c>
      <c r="C950" t="s">
        <v>296</v>
      </c>
      <c r="D950" t="s">
        <v>2113</v>
      </c>
      <c r="E950" t="s">
        <v>92</v>
      </c>
      <c r="F950">
        <v>40700</v>
      </c>
      <c r="G950" t="s">
        <v>784</v>
      </c>
      <c r="I950" t="s">
        <v>260</v>
      </c>
      <c r="J950">
        <v>2026</v>
      </c>
      <c r="K950">
        <v>5</v>
      </c>
      <c r="L950" t="s">
        <v>95</v>
      </c>
      <c r="M950">
        <v>376.26</v>
      </c>
      <c r="N950">
        <v>1</v>
      </c>
      <c r="O950">
        <v>376.26</v>
      </c>
      <c r="P950" t="s">
        <v>2111</v>
      </c>
    </row>
    <row r="951" spans="1:17">
      <c r="A951" t="s">
        <v>2438</v>
      </c>
      <c r="B951" t="s">
        <v>2145</v>
      </c>
      <c r="C951" t="s">
        <v>296</v>
      </c>
      <c r="D951" t="s">
        <v>2113</v>
      </c>
      <c r="E951" t="s">
        <v>106</v>
      </c>
      <c r="F951">
        <v>40700</v>
      </c>
      <c r="G951" t="s">
        <v>784</v>
      </c>
      <c r="I951" t="s">
        <v>266</v>
      </c>
      <c r="J951">
        <v>2026</v>
      </c>
      <c r="K951">
        <v>5</v>
      </c>
      <c r="L951" t="s">
        <v>95</v>
      </c>
      <c r="M951">
        <v>125.42</v>
      </c>
      <c r="N951">
        <v>1</v>
      </c>
      <c r="O951">
        <v>125.42</v>
      </c>
      <c r="P951" t="s">
        <v>2111</v>
      </c>
    </row>
    <row r="952" spans="1:17">
      <c r="A952" t="s">
        <v>2438</v>
      </c>
      <c r="B952" t="s">
        <v>2145</v>
      </c>
      <c r="C952" t="s">
        <v>296</v>
      </c>
      <c r="D952" t="s">
        <v>2113</v>
      </c>
      <c r="E952" t="s">
        <v>92</v>
      </c>
      <c r="F952">
        <v>40700</v>
      </c>
      <c r="G952" t="s">
        <v>784</v>
      </c>
      <c r="I952" t="s">
        <v>196</v>
      </c>
      <c r="J952">
        <v>2026</v>
      </c>
      <c r="K952">
        <v>5</v>
      </c>
      <c r="L952" t="s">
        <v>95</v>
      </c>
      <c r="M952">
        <v>639.66</v>
      </c>
      <c r="N952">
        <v>1</v>
      </c>
      <c r="O952">
        <v>639.66</v>
      </c>
      <c r="P952" t="s">
        <v>2111</v>
      </c>
    </row>
    <row r="953" spans="1:17">
      <c r="A953" t="s">
        <v>2438</v>
      </c>
      <c r="B953" t="s">
        <v>2145</v>
      </c>
      <c r="C953" t="s">
        <v>296</v>
      </c>
      <c r="D953" t="s">
        <v>2113</v>
      </c>
      <c r="E953" t="s">
        <v>92</v>
      </c>
      <c r="F953">
        <v>40700</v>
      </c>
      <c r="G953" t="s">
        <v>784</v>
      </c>
      <c r="I953" t="s">
        <v>260</v>
      </c>
      <c r="J953">
        <v>2026</v>
      </c>
      <c r="K953">
        <v>5</v>
      </c>
      <c r="L953" t="s">
        <v>95</v>
      </c>
      <c r="M953">
        <v>376.26</v>
      </c>
      <c r="N953">
        <v>1</v>
      </c>
      <c r="O953">
        <v>376.26</v>
      </c>
      <c r="P953" t="s">
        <v>2111</v>
      </c>
    </row>
    <row r="954" spans="1:17">
      <c r="A954" t="s">
        <v>2438</v>
      </c>
      <c r="B954" t="s">
        <v>2145</v>
      </c>
      <c r="C954" t="s">
        <v>296</v>
      </c>
      <c r="D954" t="s">
        <v>2113</v>
      </c>
      <c r="E954" t="s">
        <v>106</v>
      </c>
      <c r="F954">
        <v>40700</v>
      </c>
      <c r="G954" t="s">
        <v>784</v>
      </c>
      <c r="I954" t="s">
        <v>146</v>
      </c>
      <c r="J954">
        <v>2026</v>
      </c>
      <c r="K954">
        <v>5</v>
      </c>
      <c r="L954" t="s">
        <v>95</v>
      </c>
      <c r="M954">
        <v>238.3</v>
      </c>
      <c r="N954">
        <v>1</v>
      </c>
      <c r="O954">
        <v>238.3</v>
      </c>
      <c r="P954" t="s">
        <v>2111</v>
      </c>
    </row>
    <row r="955" spans="1:17">
      <c r="A955" t="s">
        <v>2295</v>
      </c>
      <c r="B955" t="s">
        <v>2146</v>
      </c>
      <c r="C955" t="s">
        <v>2100</v>
      </c>
      <c r="D955" t="s">
        <v>2113</v>
      </c>
      <c r="E955" t="s">
        <v>92</v>
      </c>
      <c r="F955">
        <v>40700</v>
      </c>
      <c r="G955" t="s">
        <v>784</v>
      </c>
      <c r="I955" t="s">
        <v>203</v>
      </c>
      <c r="J955">
        <v>2026</v>
      </c>
      <c r="K955">
        <v>5</v>
      </c>
      <c r="L955" t="s">
        <v>95</v>
      </c>
      <c r="M955">
        <v>1218.52</v>
      </c>
      <c r="N955">
        <v>1</v>
      </c>
      <c r="O955">
        <v>1218.52</v>
      </c>
      <c r="P955" t="s">
        <v>2111</v>
      </c>
      <c r="Q955">
        <v>1</v>
      </c>
    </row>
    <row r="956" spans="1:17">
      <c r="A956" t="s">
        <v>2295</v>
      </c>
      <c r="B956" t="s">
        <v>2146</v>
      </c>
      <c r="C956" t="s">
        <v>2100</v>
      </c>
      <c r="D956" t="s">
        <v>2113</v>
      </c>
      <c r="E956" t="s">
        <v>92</v>
      </c>
      <c r="F956">
        <v>40700</v>
      </c>
      <c r="G956" t="s">
        <v>784</v>
      </c>
      <c r="I956" t="s">
        <v>204</v>
      </c>
      <c r="J956">
        <v>2026</v>
      </c>
      <c r="K956">
        <v>5</v>
      </c>
      <c r="L956" t="s">
        <v>95</v>
      </c>
      <c r="M956">
        <v>1699.48</v>
      </c>
      <c r="N956">
        <v>1</v>
      </c>
      <c r="O956">
        <v>1699.48</v>
      </c>
      <c r="P956" t="s">
        <v>2111</v>
      </c>
    </row>
    <row r="957" spans="1:17">
      <c r="A957" t="s">
        <v>2295</v>
      </c>
      <c r="B957" t="s">
        <v>2146</v>
      </c>
      <c r="C957" t="s">
        <v>2100</v>
      </c>
      <c r="D957" t="s">
        <v>2113</v>
      </c>
      <c r="E957" t="s">
        <v>92</v>
      </c>
      <c r="F957">
        <v>40700</v>
      </c>
      <c r="G957" t="s">
        <v>784</v>
      </c>
      <c r="I957" t="s">
        <v>260</v>
      </c>
      <c r="J957">
        <v>2026</v>
      </c>
      <c r="K957">
        <v>5</v>
      </c>
      <c r="L957" t="s">
        <v>95</v>
      </c>
      <c r="M957">
        <v>1696.88</v>
      </c>
      <c r="N957">
        <v>1</v>
      </c>
      <c r="O957">
        <v>1696.88</v>
      </c>
      <c r="P957" t="s">
        <v>2111</v>
      </c>
    </row>
    <row r="958" spans="1:17">
      <c r="A958" t="s">
        <v>2295</v>
      </c>
      <c r="B958" t="s">
        <v>2146</v>
      </c>
      <c r="C958" t="s">
        <v>2100</v>
      </c>
      <c r="D958" t="s">
        <v>2113</v>
      </c>
      <c r="E958" t="s">
        <v>92</v>
      </c>
      <c r="F958">
        <v>40700</v>
      </c>
      <c r="G958" t="s">
        <v>784</v>
      </c>
      <c r="I958" t="s">
        <v>197</v>
      </c>
      <c r="J958">
        <v>2026</v>
      </c>
      <c r="K958">
        <v>5</v>
      </c>
      <c r="L958" t="s">
        <v>95</v>
      </c>
      <c r="M958">
        <v>997.47</v>
      </c>
      <c r="N958">
        <v>1</v>
      </c>
      <c r="O958">
        <v>997.47</v>
      </c>
      <c r="P958" t="s">
        <v>2111</v>
      </c>
    </row>
    <row r="959" spans="1:17">
      <c r="A959" t="s">
        <v>2295</v>
      </c>
      <c r="B959" t="s">
        <v>2146</v>
      </c>
      <c r="C959" t="s">
        <v>2100</v>
      </c>
      <c r="D959" t="s">
        <v>2113</v>
      </c>
      <c r="E959" t="s">
        <v>106</v>
      </c>
      <c r="F959">
        <v>40700</v>
      </c>
      <c r="G959" t="s">
        <v>784</v>
      </c>
      <c r="I959" t="s">
        <v>146</v>
      </c>
      <c r="J959">
        <v>2026</v>
      </c>
      <c r="K959">
        <v>5</v>
      </c>
      <c r="L959" t="s">
        <v>95</v>
      </c>
      <c r="M959">
        <v>405.26</v>
      </c>
      <c r="N959">
        <v>1</v>
      </c>
      <c r="O959">
        <v>405.26</v>
      </c>
      <c r="P959" t="s">
        <v>2111</v>
      </c>
    </row>
    <row r="960" spans="1:17">
      <c r="A960" t="s">
        <v>2295</v>
      </c>
      <c r="B960" t="s">
        <v>2146</v>
      </c>
      <c r="C960" t="s">
        <v>2100</v>
      </c>
      <c r="D960" t="s">
        <v>2113</v>
      </c>
      <c r="E960" t="s">
        <v>92</v>
      </c>
      <c r="F960">
        <v>40700</v>
      </c>
      <c r="G960" t="s">
        <v>784</v>
      </c>
      <c r="I960" t="s">
        <v>617</v>
      </c>
      <c r="J960">
        <v>2026</v>
      </c>
      <c r="K960">
        <v>5</v>
      </c>
      <c r="L960" t="s">
        <v>95</v>
      </c>
      <c r="M960">
        <v>530.48</v>
      </c>
      <c r="N960">
        <v>1</v>
      </c>
      <c r="O960">
        <v>530.48</v>
      </c>
      <c r="P960" t="s">
        <v>2111</v>
      </c>
      <c r="Q960">
        <v>1</v>
      </c>
    </row>
    <row r="961" spans="1:17">
      <c r="A961" t="s">
        <v>2295</v>
      </c>
      <c r="B961" t="s">
        <v>2146</v>
      </c>
      <c r="C961" t="s">
        <v>2100</v>
      </c>
      <c r="D961" t="s">
        <v>2113</v>
      </c>
      <c r="E961" t="s">
        <v>2320</v>
      </c>
      <c r="F961">
        <v>40700</v>
      </c>
      <c r="G961" t="s">
        <v>784</v>
      </c>
      <c r="I961" t="s">
        <v>2147</v>
      </c>
      <c r="J961">
        <v>2026</v>
      </c>
      <c r="K961">
        <v>5</v>
      </c>
      <c r="L961" t="s">
        <v>95</v>
      </c>
      <c r="M961">
        <v>105833.2</v>
      </c>
      <c r="N961">
        <v>1</v>
      </c>
      <c r="O961">
        <v>105833.2</v>
      </c>
      <c r="P961" t="s">
        <v>2111</v>
      </c>
      <c r="Q961">
        <v>1</v>
      </c>
    </row>
    <row r="962" spans="1:17">
      <c r="A962" t="s">
        <v>879</v>
      </c>
      <c r="B962" t="s">
        <v>132</v>
      </c>
      <c r="C962" t="s">
        <v>133</v>
      </c>
      <c r="D962" t="s">
        <v>2113</v>
      </c>
      <c r="E962" t="s">
        <v>106</v>
      </c>
      <c r="F962">
        <v>40700</v>
      </c>
      <c r="G962" t="s">
        <v>784</v>
      </c>
      <c r="I962" t="s">
        <v>112</v>
      </c>
      <c r="J962">
        <v>2026</v>
      </c>
      <c r="K962">
        <v>5</v>
      </c>
      <c r="L962" t="s">
        <v>95</v>
      </c>
      <c r="M962">
        <v>95.63</v>
      </c>
      <c r="N962">
        <v>1</v>
      </c>
      <c r="O962">
        <v>95.63</v>
      </c>
      <c r="P962" t="s">
        <v>2111</v>
      </c>
    </row>
    <row r="963" spans="1:17">
      <c r="A963" t="s">
        <v>879</v>
      </c>
      <c r="B963" t="s">
        <v>2148</v>
      </c>
      <c r="C963" t="s">
        <v>133</v>
      </c>
      <c r="D963" t="s">
        <v>2113</v>
      </c>
      <c r="E963" t="s">
        <v>106</v>
      </c>
      <c r="F963">
        <v>40700</v>
      </c>
      <c r="G963" t="s">
        <v>784</v>
      </c>
      <c r="I963" t="s">
        <v>112</v>
      </c>
      <c r="J963">
        <v>2026</v>
      </c>
      <c r="K963">
        <v>5</v>
      </c>
      <c r="L963" t="s">
        <v>95</v>
      </c>
      <c r="M963">
        <v>95.63</v>
      </c>
      <c r="N963">
        <v>1</v>
      </c>
      <c r="O963">
        <v>95.63</v>
      </c>
      <c r="P963" t="s">
        <v>2111</v>
      </c>
    </row>
    <row r="964" spans="1:17">
      <c r="A964" t="s">
        <v>879</v>
      </c>
      <c r="B964" t="s">
        <v>139</v>
      </c>
      <c r="C964" t="s">
        <v>133</v>
      </c>
      <c r="D964" t="s">
        <v>2113</v>
      </c>
      <c r="E964" t="s">
        <v>106</v>
      </c>
      <c r="F964">
        <v>40700</v>
      </c>
      <c r="G964" t="s">
        <v>784</v>
      </c>
      <c r="I964" t="s">
        <v>112</v>
      </c>
      <c r="J964">
        <v>2026</v>
      </c>
      <c r="K964">
        <v>5</v>
      </c>
      <c r="L964" t="s">
        <v>95</v>
      </c>
      <c r="M964">
        <v>95.63</v>
      </c>
      <c r="N964">
        <v>1</v>
      </c>
      <c r="O964">
        <v>95.63</v>
      </c>
      <c r="P964" t="s">
        <v>2111</v>
      </c>
    </row>
    <row r="965" spans="1:17">
      <c r="A965" t="s">
        <v>879</v>
      </c>
      <c r="B965" t="s">
        <v>2149</v>
      </c>
      <c r="C965" t="s">
        <v>133</v>
      </c>
      <c r="D965" t="s">
        <v>2113</v>
      </c>
      <c r="E965" t="s">
        <v>106</v>
      </c>
      <c r="F965">
        <v>40700</v>
      </c>
      <c r="G965" t="s">
        <v>784</v>
      </c>
      <c r="I965" t="s">
        <v>112</v>
      </c>
      <c r="J965">
        <v>2026</v>
      </c>
      <c r="K965">
        <v>5</v>
      </c>
      <c r="L965" t="s">
        <v>95</v>
      </c>
      <c r="M965">
        <v>95.63</v>
      </c>
      <c r="N965">
        <v>1</v>
      </c>
      <c r="O965">
        <v>95.63</v>
      </c>
      <c r="P965" t="s">
        <v>2111</v>
      </c>
    </row>
    <row r="966" spans="1:17">
      <c r="A966" t="s">
        <v>879</v>
      </c>
      <c r="B966" t="s">
        <v>2150</v>
      </c>
      <c r="C966" t="s">
        <v>133</v>
      </c>
      <c r="D966" t="s">
        <v>2113</v>
      </c>
      <c r="E966" t="s">
        <v>106</v>
      </c>
      <c r="F966">
        <v>40700</v>
      </c>
      <c r="G966" t="s">
        <v>784</v>
      </c>
      <c r="I966" t="s">
        <v>112</v>
      </c>
      <c r="J966">
        <v>2026</v>
      </c>
      <c r="K966">
        <v>5</v>
      </c>
      <c r="L966" t="s">
        <v>95</v>
      </c>
      <c r="M966">
        <v>191.26</v>
      </c>
      <c r="N966">
        <v>1</v>
      </c>
      <c r="O966">
        <v>191.26</v>
      </c>
      <c r="P966" t="s">
        <v>2111</v>
      </c>
    </row>
    <row r="967" spans="1:17">
      <c r="A967" t="s">
        <v>879</v>
      </c>
      <c r="B967" t="s">
        <v>656</v>
      </c>
      <c r="C967" t="s">
        <v>133</v>
      </c>
      <c r="D967" t="s">
        <v>2113</v>
      </c>
      <c r="E967" t="s">
        <v>106</v>
      </c>
      <c r="F967">
        <v>40700</v>
      </c>
      <c r="G967" t="s">
        <v>784</v>
      </c>
      <c r="I967" t="s">
        <v>112</v>
      </c>
      <c r="J967">
        <v>2026</v>
      </c>
      <c r="K967">
        <v>5</v>
      </c>
      <c r="L967" t="s">
        <v>95</v>
      </c>
      <c r="M967">
        <v>95.63</v>
      </c>
      <c r="N967">
        <v>1</v>
      </c>
      <c r="O967">
        <v>95.63</v>
      </c>
      <c r="P967" t="s">
        <v>2111</v>
      </c>
    </row>
    <row r="968" spans="1:17">
      <c r="A968" t="s">
        <v>879</v>
      </c>
      <c r="B968" t="s">
        <v>2151</v>
      </c>
      <c r="C968" t="s">
        <v>133</v>
      </c>
      <c r="D968" t="s">
        <v>2113</v>
      </c>
      <c r="E968" t="s">
        <v>106</v>
      </c>
      <c r="F968">
        <v>40700</v>
      </c>
      <c r="G968" t="s">
        <v>784</v>
      </c>
      <c r="I968" t="s">
        <v>112</v>
      </c>
      <c r="J968">
        <v>2026</v>
      </c>
      <c r="K968">
        <v>5</v>
      </c>
      <c r="L968" t="s">
        <v>95</v>
      </c>
      <c r="M968">
        <v>191.26</v>
      </c>
      <c r="N968">
        <v>1</v>
      </c>
      <c r="O968">
        <v>191.26</v>
      </c>
      <c r="P968" t="s">
        <v>2111</v>
      </c>
    </row>
    <row r="969" spans="1:17">
      <c r="A969" t="s">
        <v>879</v>
      </c>
      <c r="B969" t="s">
        <v>147</v>
      </c>
      <c r="C969" t="s">
        <v>133</v>
      </c>
      <c r="D969" t="s">
        <v>2113</v>
      </c>
      <c r="E969" t="s">
        <v>106</v>
      </c>
      <c r="F969">
        <v>40700</v>
      </c>
      <c r="G969" t="s">
        <v>784</v>
      </c>
      <c r="I969" t="s">
        <v>112</v>
      </c>
      <c r="J969">
        <v>2026</v>
      </c>
      <c r="K969">
        <v>5</v>
      </c>
      <c r="L969" t="s">
        <v>95</v>
      </c>
      <c r="M969">
        <v>95.63</v>
      </c>
      <c r="N969">
        <v>1</v>
      </c>
      <c r="O969">
        <v>95.63</v>
      </c>
      <c r="P969" t="s">
        <v>2111</v>
      </c>
    </row>
    <row r="970" spans="1:17">
      <c r="A970" t="s">
        <v>879</v>
      </c>
      <c r="B970" t="s">
        <v>149</v>
      </c>
      <c r="C970" t="s">
        <v>133</v>
      </c>
      <c r="D970" t="s">
        <v>2113</v>
      </c>
      <c r="E970" t="s">
        <v>105</v>
      </c>
      <c r="F970">
        <v>40700</v>
      </c>
      <c r="G970" t="s">
        <v>784</v>
      </c>
      <c r="I970" t="s">
        <v>122</v>
      </c>
      <c r="J970">
        <v>2026</v>
      </c>
      <c r="K970">
        <v>5</v>
      </c>
      <c r="L970" t="s">
        <v>95</v>
      </c>
      <c r="M970">
        <v>54.08</v>
      </c>
      <c r="N970">
        <v>1</v>
      </c>
      <c r="O970">
        <v>54.08</v>
      </c>
      <c r="P970" t="s">
        <v>2111</v>
      </c>
    </row>
    <row r="971" spans="1:17">
      <c r="A971" t="s">
        <v>879</v>
      </c>
      <c r="B971" t="s">
        <v>149</v>
      </c>
      <c r="C971" t="s">
        <v>133</v>
      </c>
      <c r="D971" t="s">
        <v>2113</v>
      </c>
      <c r="E971" t="s">
        <v>105</v>
      </c>
      <c r="F971">
        <v>40700</v>
      </c>
      <c r="G971" t="s">
        <v>784</v>
      </c>
      <c r="I971" t="s">
        <v>123</v>
      </c>
      <c r="J971">
        <v>2026</v>
      </c>
      <c r="K971">
        <v>5</v>
      </c>
      <c r="L971" t="s">
        <v>95</v>
      </c>
      <c r="M971">
        <v>135.19999999999999</v>
      </c>
      <c r="N971">
        <v>1</v>
      </c>
      <c r="O971">
        <v>135.19999999999999</v>
      </c>
      <c r="P971" t="s">
        <v>2111</v>
      </c>
    </row>
    <row r="972" spans="1:17">
      <c r="A972" t="s">
        <v>879</v>
      </c>
      <c r="B972" t="s">
        <v>149</v>
      </c>
      <c r="C972" t="s">
        <v>133</v>
      </c>
      <c r="D972" t="s">
        <v>2113</v>
      </c>
      <c r="E972" t="s">
        <v>106</v>
      </c>
      <c r="F972">
        <v>40700</v>
      </c>
      <c r="G972" t="s">
        <v>784</v>
      </c>
      <c r="I972" t="s">
        <v>112</v>
      </c>
      <c r="J972">
        <v>2026</v>
      </c>
      <c r="K972">
        <v>5</v>
      </c>
      <c r="L972" t="s">
        <v>95</v>
      </c>
      <c r="M972">
        <v>191.26</v>
      </c>
      <c r="N972">
        <v>1</v>
      </c>
      <c r="O972">
        <v>191.26</v>
      </c>
      <c r="P972" t="s">
        <v>2111</v>
      </c>
    </row>
    <row r="973" spans="1:17">
      <c r="A973" t="s">
        <v>879</v>
      </c>
      <c r="B973" t="s">
        <v>809</v>
      </c>
      <c r="C973" t="s">
        <v>133</v>
      </c>
      <c r="D973" t="s">
        <v>2113</v>
      </c>
      <c r="E973" t="s">
        <v>92</v>
      </c>
      <c r="F973">
        <v>40700</v>
      </c>
      <c r="G973" t="s">
        <v>784</v>
      </c>
      <c r="I973" t="s">
        <v>260</v>
      </c>
      <c r="J973">
        <v>2026</v>
      </c>
      <c r="K973">
        <v>5</v>
      </c>
      <c r="L973" t="s">
        <v>95</v>
      </c>
      <c r="M973">
        <v>310.82</v>
      </c>
      <c r="N973">
        <v>1</v>
      </c>
      <c r="O973">
        <v>310.82</v>
      </c>
      <c r="P973" t="s">
        <v>2111</v>
      </c>
    </row>
    <row r="974" spans="1:17">
      <c r="A974" t="s">
        <v>879</v>
      </c>
      <c r="B974" t="s">
        <v>658</v>
      </c>
      <c r="C974" t="s">
        <v>133</v>
      </c>
      <c r="D974" t="s">
        <v>2113</v>
      </c>
      <c r="E974" t="s">
        <v>106</v>
      </c>
      <c r="F974">
        <v>40700</v>
      </c>
      <c r="G974" t="s">
        <v>784</v>
      </c>
      <c r="I974" t="s">
        <v>112</v>
      </c>
      <c r="J974">
        <v>2026</v>
      </c>
      <c r="K974">
        <v>5</v>
      </c>
      <c r="L974" t="s">
        <v>95</v>
      </c>
      <c r="M974">
        <v>286.89</v>
      </c>
      <c r="N974">
        <v>1</v>
      </c>
      <c r="O974">
        <v>286.89</v>
      </c>
      <c r="P974" t="s">
        <v>2111</v>
      </c>
    </row>
    <row r="975" spans="1:17">
      <c r="A975" t="s">
        <v>879</v>
      </c>
      <c r="B975" t="s">
        <v>151</v>
      </c>
      <c r="C975" t="s">
        <v>133</v>
      </c>
      <c r="D975" t="s">
        <v>2113</v>
      </c>
      <c r="E975" t="s">
        <v>106</v>
      </c>
      <c r="F975">
        <v>40700</v>
      </c>
      <c r="G975" t="s">
        <v>784</v>
      </c>
      <c r="I975" t="s">
        <v>112</v>
      </c>
      <c r="J975">
        <v>2026</v>
      </c>
      <c r="K975">
        <v>5</v>
      </c>
      <c r="L975" t="s">
        <v>95</v>
      </c>
      <c r="M975">
        <v>286.89</v>
      </c>
      <c r="N975">
        <v>1</v>
      </c>
      <c r="O975">
        <v>286.89</v>
      </c>
      <c r="P975" t="s">
        <v>2111</v>
      </c>
    </row>
    <row r="976" spans="1:17">
      <c r="A976" t="s">
        <v>879</v>
      </c>
      <c r="B976" t="s">
        <v>154</v>
      </c>
      <c r="C976" t="s">
        <v>133</v>
      </c>
      <c r="D976" t="s">
        <v>2113</v>
      </c>
      <c r="E976" t="s">
        <v>105</v>
      </c>
      <c r="F976">
        <v>40700</v>
      </c>
      <c r="G976" t="s">
        <v>784</v>
      </c>
      <c r="I976" t="s">
        <v>122</v>
      </c>
      <c r="J976">
        <v>2026</v>
      </c>
      <c r="K976">
        <v>5</v>
      </c>
      <c r="L976" t="s">
        <v>95</v>
      </c>
      <c r="M976">
        <v>54.08</v>
      </c>
      <c r="N976">
        <v>1</v>
      </c>
      <c r="O976">
        <v>54.08</v>
      </c>
      <c r="P976" t="s">
        <v>2111</v>
      </c>
    </row>
    <row r="977" spans="1:17">
      <c r="A977" t="s">
        <v>879</v>
      </c>
      <c r="B977" t="s">
        <v>154</v>
      </c>
      <c r="C977" t="s">
        <v>133</v>
      </c>
      <c r="D977" t="s">
        <v>2113</v>
      </c>
      <c r="E977" t="s">
        <v>105</v>
      </c>
      <c r="F977">
        <v>40700</v>
      </c>
      <c r="G977" t="s">
        <v>784</v>
      </c>
      <c r="I977" t="s">
        <v>123</v>
      </c>
      <c r="J977">
        <v>2026</v>
      </c>
      <c r="K977">
        <v>5</v>
      </c>
      <c r="L977" t="s">
        <v>95</v>
      </c>
      <c r="M977">
        <v>135.19999999999999</v>
      </c>
      <c r="N977">
        <v>1</v>
      </c>
      <c r="O977">
        <v>135.19999999999999</v>
      </c>
      <c r="P977" t="s">
        <v>2111</v>
      </c>
    </row>
    <row r="978" spans="1:17">
      <c r="A978" t="s">
        <v>879</v>
      </c>
      <c r="B978" t="s">
        <v>154</v>
      </c>
      <c r="C978" t="s">
        <v>133</v>
      </c>
      <c r="D978" t="s">
        <v>2113</v>
      </c>
      <c r="E978" t="s">
        <v>106</v>
      </c>
      <c r="F978">
        <v>40700</v>
      </c>
      <c r="G978" t="s">
        <v>784</v>
      </c>
      <c r="I978" t="s">
        <v>112</v>
      </c>
      <c r="J978">
        <v>2026</v>
      </c>
      <c r="K978">
        <v>5</v>
      </c>
      <c r="L978" t="s">
        <v>95</v>
      </c>
      <c r="M978">
        <v>191.26</v>
      </c>
      <c r="N978">
        <v>1</v>
      </c>
      <c r="O978">
        <v>191.26</v>
      </c>
      <c r="P978" t="s">
        <v>2111</v>
      </c>
    </row>
    <row r="979" spans="1:17">
      <c r="A979" t="s">
        <v>879</v>
      </c>
      <c r="B979" t="s">
        <v>2152</v>
      </c>
      <c r="C979" t="s">
        <v>133</v>
      </c>
      <c r="D979" t="s">
        <v>2113</v>
      </c>
      <c r="E979" t="s">
        <v>106</v>
      </c>
      <c r="F979">
        <v>40700</v>
      </c>
      <c r="G979" t="s">
        <v>784</v>
      </c>
      <c r="I979" t="s">
        <v>112</v>
      </c>
      <c r="J979">
        <v>2026</v>
      </c>
      <c r="K979">
        <v>5</v>
      </c>
      <c r="L979" t="s">
        <v>95</v>
      </c>
      <c r="M979">
        <v>191.26</v>
      </c>
      <c r="N979">
        <v>1</v>
      </c>
      <c r="O979">
        <v>191.26</v>
      </c>
      <c r="P979" t="s">
        <v>2111</v>
      </c>
    </row>
    <row r="980" spans="1:17">
      <c r="A980" t="s">
        <v>879</v>
      </c>
      <c r="B980" t="s">
        <v>2153</v>
      </c>
      <c r="C980" t="s">
        <v>133</v>
      </c>
      <c r="D980" t="s">
        <v>2113</v>
      </c>
      <c r="E980" t="s">
        <v>105</v>
      </c>
      <c r="F980">
        <v>40700</v>
      </c>
      <c r="G980" t="s">
        <v>784</v>
      </c>
      <c r="I980" t="s">
        <v>122</v>
      </c>
      <c r="J980">
        <v>2026</v>
      </c>
      <c r="K980">
        <v>5</v>
      </c>
      <c r="L980" t="s">
        <v>95</v>
      </c>
      <c r="M980">
        <v>54.08</v>
      </c>
      <c r="N980">
        <v>1</v>
      </c>
      <c r="O980">
        <v>54.08</v>
      </c>
      <c r="P980" t="s">
        <v>2111</v>
      </c>
    </row>
    <row r="981" spans="1:17">
      <c r="A981" t="s">
        <v>879</v>
      </c>
      <c r="B981" t="s">
        <v>2153</v>
      </c>
      <c r="C981" t="s">
        <v>133</v>
      </c>
      <c r="D981" t="s">
        <v>2113</v>
      </c>
      <c r="E981" t="s">
        <v>105</v>
      </c>
      <c r="F981">
        <v>40700</v>
      </c>
      <c r="G981" t="s">
        <v>784</v>
      </c>
      <c r="I981" t="s">
        <v>123</v>
      </c>
      <c r="J981">
        <v>2026</v>
      </c>
      <c r="K981">
        <v>5</v>
      </c>
      <c r="L981" t="s">
        <v>95</v>
      </c>
      <c r="M981">
        <v>135.19999999999999</v>
      </c>
      <c r="N981">
        <v>1</v>
      </c>
      <c r="O981">
        <v>135.19999999999999</v>
      </c>
      <c r="P981" t="s">
        <v>2111</v>
      </c>
    </row>
    <row r="982" spans="1:17">
      <c r="A982" t="s">
        <v>879</v>
      </c>
      <c r="B982" t="s">
        <v>2153</v>
      </c>
      <c r="C982" t="s">
        <v>133</v>
      </c>
      <c r="D982" t="s">
        <v>2113</v>
      </c>
      <c r="E982" t="s">
        <v>106</v>
      </c>
      <c r="F982">
        <v>40700</v>
      </c>
      <c r="G982" t="s">
        <v>784</v>
      </c>
      <c r="I982" t="s">
        <v>112</v>
      </c>
      <c r="J982">
        <v>2026</v>
      </c>
      <c r="K982">
        <v>5</v>
      </c>
      <c r="L982" t="s">
        <v>95</v>
      </c>
      <c r="M982">
        <v>191.26</v>
      </c>
      <c r="N982">
        <v>1</v>
      </c>
      <c r="O982">
        <v>191.26</v>
      </c>
      <c r="P982" t="s">
        <v>2111</v>
      </c>
    </row>
    <row r="983" spans="1:17">
      <c r="A983" t="s">
        <v>879</v>
      </c>
      <c r="B983" t="s">
        <v>659</v>
      </c>
      <c r="C983" t="s">
        <v>133</v>
      </c>
      <c r="D983" t="s">
        <v>2113</v>
      </c>
      <c r="E983" t="s">
        <v>103</v>
      </c>
      <c r="F983">
        <v>40700</v>
      </c>
      <c r="G983" t="s">
        <v>784</v>
      </c>
      <c r="I983" t="s">
        <v>120</v>
      </c>
      <c r="J983">
        <v>2026</v>
      </c>
      <c r="K983">
        <v>5</v>
      </c>
      <c r="L983" t="s">
        <v>95</v>
      </c>
      <c r="M983">
        <v>72.59</v>
      </c>
      <c r="N983">
        <v>1</v>
      </c>
      <c r="O983">
        <v>72.59</v>
      </c>
      <c r="P983" t="s">
        <v>2111</v>
      </c>
      <c r="Q983">
        <v>1</v>
      </c>
    </row>
    <row r="984" spans="1:17">
      <c r="A984" t="s">
        <v>879</v>
      </c>
      <c r="B984" t="s">
        <v>659</v>
      </c>
      <c r="C984" t="s">
        <v>133</v>
      </c>
      <c r="D984" t="s">
        <v>2113</v>
      </c>
      <c r="E984" t="s">
        <v>105</v>
      </c>
      <c r="F984">
        <v>40700</v>
      </c>
      <c r="G984" t="s">
        <v>784</v>
      </c>
      <c r="I984" t="s">
        <v>122</v>
      </c>
      <c r="J984">
        <v>2026</v>
      </c>
      <c r="K984">
        <v>5</v>
      </c>
      <c r="L984" t="s">
        <v>95</v>
      </c>
      <c r="M984">
        <v>54.08</v>
      </c>
      <c r="N984">
        <v>1</v>
      </c>
      <c r="O984">
        <v>54.08</v>
      </c>
      <c r="P984" t="s">
        <v>2111</v>
      </c>
    </row>
    <row r="985" spans="1:17">
      <c r="A985" t="s">
        <v>879</v>
      </c>
      <c r="B985" t="s">
        <v>659</v>
      </c>
      <c r="C985" t="s">
        <v>133</v>
      </c>
      <c r="D985" t="s">
        <v>2113</v>
      </c>
      <c r="E985" t="s">
        <v>105</v>
      </c>
      <c r="F985">
        <v>40700</v>
      </c>
      <c r="G985" t="s">
        <v>784</v>
      </c>
      <c r="I985" t="s">
        <v>123</v>
      </c>
      <c r="J985">
        <v>2026</v>
      </c>
      <c r="K985">
        <v>5</v>
      </c>
      <c r="L985" t="s">
        <v>95</v>
      </c>
      <c r="M985">
        <v>135.19999999999999</v>
      </c>
      <c r="N985">
        <v>1</v>
      </c>
      <c r="O985">
        <v>135.19999999999999</v>
      </c>
      <c r="P985" t="s">
        <v>2111</v>
      </c>
    </row>
    <row r="986" spans="1:17">
      <c r="A986" t="s">
        <v>879</v>
      </c>
      <c r="B986" t="s">
        <v>659</v>
      </c>
      <c r="C986" t="s">
        <v>133</v>
      </c>
      <c r="D986" t="s">
        <v>2113</v>
      </c>
      <c r="E986" t="s">
        <v>106</v>
      </c>
      <c r="F986">
        <v>40700</v>
      </c>
      <c r="G986" t="s">
        <v>784</v>
      </c>
      <c r="I986" t="s">
        <v>112</v>
      </c>
      <c r="J986">
        <v>2026</v>
      </c>
      <c r="K986">
        <v>5</v>
      </c>
      <c r="L986" t="s">
        <v>95</v>
      </c>
      <c r="M986">
        <v>286.89</v>
      </c>
      <c r="N986">
        <v>1</v>
      </c>
      <c r="O986">
        <v>286.89</v>
      </c>
      <c r="P986" t="s">
        <v>2111</v>
      </c>
    </row>
    <row r="987" spans="1:17">
      <c r="A987" t="s">
        <v>879</v>
      </c>
      <c r="B987" t="s">
        <v>2154</v>
      </c>
      <c r="C987" t="s">
        <v>133</v>
      </c>
      <c r="D987" t="s">
        <v>2113</v>
      </c>
      <c r="E987" t="s">
        <v>106</v>
      </c>
      <c r="F987">
        <v>40700</v>
      </c>
      <c r="G987" t="s">
        <v>784</v>
      </c>
      <c r="I987" t="s">
        <v>112</v>
      </c>
      <c r="J987">
        <v>2026</v>
      </c>
      <c r="K987">
        <v>5</v>
      </c>
      <c r="L987" t="s">
        <v>95</v>
      </c>
      <c r="M987">
        <v>95.63</v>
      </c>
      <c r="N987">
        <v>1</v>
      </c>
      <c r="O987">
        <v>95.63</v>
      </c>
      <c r="P987" t="s">
        <v>2111</v>
      </c>
    </row>
    <row r="988" spans="1:17">
      <c r="A988" t="s">
        <v>879</v>
      </c>
      <c r="B988" t="s">
        <v>156</v>
      </c>
      <c r="C988" t="s">
        <v>133</v>
      </c>
      <c r="D988" t="s">
        <v>2113</v>
      </c>
      <c r="E988" t="s">
        <v>105</v>
      </c>
      <c r="F988">
        <v>40700</v>
      </c>
      <c r="G988" t="s">
        <v>784</v>
      </c>
      <c r="I988" t="s">
        <v>122</v>
      </c>
      <c r="J988">
        <v>2026</v>
      </c>
      <c r="K988">
        <v>5</v>
      </c>
      <c r="L988" t="s">
        <v>95</v>
      </c>
      <c r="M988">
        <v>54.08</v>
      </c>
      <c r="N988">
        <v>1</v>
      </c>
      <c r="O988">
        <v>54.08</v>
      </c>
      <c r="P988" t="s">
        <v>2111</v>
      </c>
    </row>
    <row r="989" spans="1:17">
      <c r="A989" t="s">
        <v>879</v>
      </c>
      <c r="B989" t="s">
        <v>156</v>
      </c>
      <c r="C989" t="s">
        <v>133</v>
      </c>
      <c r="D989" t="s">
        <v>2113</v>
      </c>
      <c r="E989" t="s">
        <v>105</v>
      </c>
      <c r="F989">
        <v>40700</v>
      </c>
      <c r="G989" t="s">
        <v>784</v>
      </c>
      <c r="I989" t="s">
        <v>123</v>
      </c>
      <c r="J989">
        <v>2026</v>
      </c>
      <c r="K989">
        <v>5</v>
      </c>
      <c r="L989" t="s">
        <v>95</v>
      </c>
      <c r="M989">
        <v>135.19999999999999</v>
      </c>
      <c r="N989">
        <v>1</v>
      </c>
      <c r="O989">
        <v>135.19999999999999</v>
      </c>
      <c r="P989" t="s">
        <v>2111</v>
      </c>
    </row>
    <row r="990" spans="1:17">
      <c r="A990" t="s">
        <v>879</v>
      </c>
      <c r="B990" t="s">
        <v>156</v>
      </c>
      <c r="C990" t="s">
        <v>133</v>
      </c>
      <c r="D990" t="s">
        <v>2113</v>
      </c>
      <c r="E990" t="s">
        <v>106</v>
      </c>
      <c r="F990">
        <v>40700</v>
      </c>
      <c r="G990" t="s">
        <v>784</v>
      </c>
      <c r="I990" t="s">
        <v>112</v>
      </c>
      <c r="J990">
        <v>2026</v>
      </c>
      <c r="K990">
        <v>5</v>
      </c>
      <c r="L990" t="s">
        <v>95</v>
      </c>
      <c r="M990">
        <v>95.63</v>
      </c>
      <c r="N990">
        <v>1</v>
      </c>
      <c r="O990">
        <v>95.63</v>
      </c>
      <c r="P990" t="s">
        <v>2111</v>
      </c>
    </row>
    <row r="991" spans="1:17">
      <c r="A991" t="s">
        <v>879</v>
      </c>
      <c r="B991" t="s">
        <v>660</v>
      </c>
      <c r="C991" t="s">
        <v>133</v>
      </c>
      <c r="D991" t="s">
        <v>2113</v>
      </c>
      <c r="E991" t="s">
        <v>106</v>
      </c>
      <c r="F991">
        <v>40700</v>
      </c>
      <c r="G991" t="s">
        <v>784</v>
      </c>
      <c r="I991" t="s">
        <v>112</v>
      </c>
      <c r="J991">
        <v>2026</v>
      </c>
      <c r="K991">
        <v>5</v>
      </c>
      <c r="L991" t="s">
        <v>95</v>
      </c>
      <c r="M991">
        <v>95.63</v>
      </c>
      <c r="N991">
        <v>1</v>
      </c>
      <c r="O991">
        <v>95.63</v>
      </c>
      <c r="P991" t="s">
        <v>2111</v>
      </c>
    </row>
    <row r="992" spans="1:17">
      <c r="A992" t="s">
        <v>879</v>
      </c>
      <c r="B992" t="s">
        <v>2155</v>
      </c>
      <c r="C992" t="s">
        <v>133</v>
      </c>
      <c r="D992" t="s">
        <v>2113</v>
      </c>
      <c r="E992" t="s">
        <v>92</v>
      </c>
      <c r="F992">
        <v>40700</v>
      </c>
      <c r="G992" t="s">
        <v>784</v>
      </c>
      <c r="I992" t="s">
        <v>260</v>
      </c>
      <c r="J992">
        <v>2026</v>
      </c>
      <c r="K992">
        <v>5</v>
      </c>
      <c r="L992" t="s">
        <v>95</v>
      </c>
      <c r="M992">
        <v>310.82</v>
      </c>
      <c r="N992">
        <v>1</v>
      </c>
      <c r="O992">
        <v>310.82</v>
      </c>
      <c r="P992" t="s">
        <v>2111</v>
      </c>
    </row>
    <row r="993" spans="1:17">
      <c r="A993" t="s">
        <v>879</v>
      </c>
      <c r="B993" t="s">
        <v>2155</v>
      </c>
      <c r="C993" t="s">
        <v>133</v>
      </c>
      <c r="D993" t="s">
        <v>2113</v>
      </c>
      <c r="E993" t="s">
        <v>106</v>
      </c>
      <c r="F993">
        <v>40700</v>
      </c>
      <c r="G993" t="s">
        <v>784</v>
      </c>
      <c r="I993" t="s">
        <v>112</v>
      </c>
      <c r="J993">
        <v>2026</v>
      </c>
      <c r="K993">
        <v>5</v>
      </c>
      <c r="L993" t="s">
        <v>95</v>
      </c>
      <c r="M993">
        <v>95.63</v>
      </c>
      <c r="N993">
        <v>1</v>
      </c>
      <c r="O993">
        <v>95.63</v>
      </c>
      <c r="P993" t="s">
        <v>2111</v>
      </c>
    </row>
    <row r="994" spans="1:17">
      <c r="A994" t="s">
        <v>879</v>
      </c>
      <c r="B994" t="s">
        <v>157</v>
      </c>
      <c r="C994" t="s">
        <v>133</v>
      </c>
      <c r="D994" t="s">
        <v>2113</v>
      </c>
      <c r="E994" t="s">
        <v>103</v>
      </c>
      <c r="F994">
        <v>40700</v>
      </c>
      <c r="G994" t="s">
        <v>784</v>
      </c>
      <c r="I994" t="s">
        <v>120</v>
      </c>
      <c r="J994">
        <v>2026</v>
      </c>
      <c r="K994">
        <v>5</v>
      </c>
      <c r="L994" t="s">
        <v>95</v>
      </c>
      <c r="M994">
        <v>72.59</v>
      </c>
      <c r="N994">
        <v>1</v>
      </c>
      <c r="O994">
        <v>72.59</v>
      </c>
      <c r="P994" t="s">
        <v>2111</v>
      </c>
      <c r="Q994">
        <v>1</v>
      </c>
    </row>
    <row r="995" spans="1:17">
      <c r="A995" t="s">
        <v>879</v>
      </c>
      <c r="B995" t="s">
        <v>157</v>
      </c>
      <c r="C995" t="s">
        <v>133</v>
      </c>
      <c r="D995" t="s">
        <v>2113</v>
      </c>
      <c r="E995" t="s">
        <v>105</v>
      </c>
      <c r="F995">
        <v>40700</v>
      </c>
      <c r="G995" t="s">
        <v>784</v>
      </c>
      <c r="I995" t="s">
        <v>122</v>
      </c>
      <c r="J995">
        <v>2026</v>
      </c>
      <c r="K995">
        <v>5</v>
      </c>
      <c r="L995" t="s">
        <v>95</v>
      </c>
      <c r="M995">
        <v>54.08</v>
      </c>
      <c r="N995">
        <v>1</v>
      </c>
      <c r="O995">
        <v>54.08</v>
      </c>
      <c r="P995" t="s">
        <v>2111</v>
      </c>
    </row>
    <row r="996" spans="1:17">
      <c r="A996" t="s">
        <v>879</v>
      </c>
      <c r="B996" t="s">
        <v>157</v>
      </c>
      <c r="C996" t="s">
        <v>133</v>
      </c>
      <c r="D996" t="s">
        <v>2113</v>
      </c>
      <c r="E996" t="s">
        <v>105</v>
      </c>
      <c r="F996">
        <v>40700</v>
      </c>
      <c r="G996" t="s">
        <v>784</v>
      </c>
      <c r="I996" t="s">
        <v>123</v>
      </c>
      <c r="J996">
        <v>2026</v>
      </c>
      <c r="K996">
        <v>5</v>
      </c>
      <c r="L996" t="s">
        <v>95</v>
      </c>
      <c r="M996">
        <v>135.19999999999999</v>
      </c>
      <c r="N996">
        <v>1</v>
      </c>
      <c r="O996">
        <v>135.19999999999999</v>
      </c>
      <c r="P996" t="s">
        <v>2111</v>
      </c>
    </row>
    <row r="997" spans="1:17">
      <c r="A997" t="s">
        <v>879</v>
      </c>
      <c r="B997" t="s">
        <v>157</v>
      </c>
      <c r="C997" t="s">
        <v>133</v>
      </c>
      <c r="D997" t="s">
        <v>2113</v>
      </c>
      <c r="E997" t="s">
        <v>106</v>
      </c>
      <c r="F997">
        <v>40700</v>
      </c>
      <c r="G997" t="s">
        <v>784</v>
      </c>
      <c r="I997" t="s">
        <v>112</v>
      </c>
      <c r="J997">
        <v>2026</v>
      </c>
      <c r="K997">
        <v>5</v>
      </c>
      <c r="L997" t="s">
        <v>95</v>
      </c>
      <c r="M997">
        <v>95.63</v>
      </c>
      <c r="N997">
        <v>1</v>
      </c>
      <c r="O997">
        <v>95.63</v>
      </c>
      <c r="P997" t="s">
        <v>2111</v>
      </c>
    </row>
    <row r="998" spans="1:17">
      <c r="A998" t="s">
        <v>879</v>
      </c>
      <c r="B998" t="s">
        <v>159</v>
      </c>
      <c r="C998" t="s">
        <v>133</v>
      </c>
      <c r="D998" t="s">
        <v>2113</v>
      </c>
      <c r="E998" t="s">
        <v>92</v>
      </c>
      <c r="F998">
        <v>40700</v>
      </c>
      <c r="G998" t="s">
        <v>784</v>
      </c>
      <c r="I998" t="s">
        <v>260</v>
      </c>
      <c r="J998">
        <v>2026</v>
      </c>
      <c r="K998">
        <v>5</v>
      </c>
      <c r="L998" t="s">
        <v>95</v>
      </c>
      <c r="M998">
        <v>310.82</v>
      </c>
      <c r="N998">
        <v>1</v>
      </c>
      <c r="O998">
        <v>310.82</v>
      </c>
      <c r="P998" t="s">
        <v>2111</v>
      </c>
    </row>
    <row r="999" spans="1:17">
      <c r="A999" t="s">
        <v>879</v>
      </c>
      <c r="B999" t="s">
        <v>159</v>
      </c>
      <c r="C999" t="s">
        <v>133</v>
      </c>
      <c r="D999" t="s">
        <v>2113</v>
      </c>
      <c r="E999" t="s">
        <v>106</v>
      </c>
      <c r="F999">
        <v>40700</v>
      </c>
      <c r="G999" t="s">
        <v>784</v>
      </c>
      <c r="I999" t="s">
        <v>112</v>
      </c>
      <c r="J999">
        <v>2026</v>
      </c>
      <c r="K999">
        <v>5</v>
      </c>
      <c r="L999" t="s">
        <v>95</v>
      </c>
      <c r="M999">
        <v>95.63</v>
      </c>
      <c r="N999">
        <v>1</v>
      </c>
      <c r="O999">
        <v>95.63</v>
      </c>
      <c r="P999" t="s">
        <v>2111</v>
      </c>
    </row>
    <row r="1000" spans="1:17">
      <c r="A1000" t="s">
        <v>879</v>
      </c>
      <c r="B1000" t="s">
        <v>160</v>
      </c>
      <c r="C1000" t="s">
        <v>133</v>
      </c>
      <c r="D1000" t="s">
        <v>2113</v>
      </c>
      <c r="E1000" t="s">
        <v>103</v>
      </c>
      <c r="F1000">
        <v>40700</v>
      </c>
      <c r="G1000" t="s">
        <v>784</v>
      </c>
      <c r="I1000" t="s">
        <v>120</v>
      </c>
      <c r="J1000">
        <v>2026</v>
      </c>
      <c r="K1000">
        <v>5</v>
      </c>
      <c r="L1000" t="s">
        <v>95</v>
      </c>
      <c r="M1000">
        <v>145.18</v>
      </c>
      <c r="N1000">
        <v>1</v>
      </c>
      <c r="O1000">
        <v>145.18</v>
      </c>
      <c r="P1000" t="s">
        <v>2111</v>
      </c>
      <c r="Q1000">
        <v>1</v>
      </c>
    </row>
    <row r="1001" spans="1:17">
      <c r="A1001" t="s">
        <v>879</v>
      </c>
      <c r="B1001" t="s">
        <v>160</v>
      </c>
      <c r="C1001" t="s">
        <v>133</v>
      </c>
      <c r="D1001" t="s">
        <v>2113</v>
      </c>
      <c r="E1001" t="s">
        <v>106</v>
      </c>
      <c r="F1001">
        <v>40700</v>
      </c>
      <c r="G1001" t="s">
        <v>784</v>
      </c>
      <c r="I1001" t="s">
        <v>112</v>
      </c>
      <c r="J1001">
        <v>2026</v>
      </c>
      <c r="K1001">
        <v>5</v>
      </c>
      <c r="L1001" t="s">
        <v>95</v>
      </c>
      <c r="M1001">
        <v>191.26</v>
      </c>
      <c r="N1001">
        <v>1</v>
      </c>
      <c r="O1001">
        <v>191.26</v>
      </c>
      <c r="P1001" t="s">
        <v>2111</v>
      </c>
    </row>
    <row r="1002" spans="1:17">
      <c r="A1002" t="s">
        <v>879</v>
      </c>
      <c r="B1002" t="s">
        <v>661</v>
      </c>
      <c r="C1002" t="s">
        <v>133</v>
      </c>
      <c r="D1002" t="s">
        <v>2113</v>
      </c>
      <c r="E1002" t="s">
        <v>106</v>
      </c>
      <c r="F1002">
        <v>40700</v>
      </c>
      <c r="G1002" t="s">
        <v>784</v>
      </c>
      <c r="I1002" t="s">
        <v>112</v>
      </c>
      <c r="J1002">
        <v>2026</v>
      </c>
      <c r="K1002">
        <v>5</v>
      </c>
      <c r="L1002" t="s">
        <v>95</v>
      </c>
      <c r="M1002">
        <v>382.52</v>
      </c>
      <c r="N1002">
        <v>1</v>
      </c>
      <c r="O1002">
        <v>382.52</v>
      </c>
      <c r="P1002" t="s">
        <v>2111</v>
      </c>
    </row>
    <row r="1003" spans="1:17">
      <c r="A1003" t="s">
        <v>879</v>
      </c>
      <c r="B1003" t="s">
        <v>161</v>
      </c>
      <c r="C1003" t="s">
        <v>133</v>
      </c>
      <c r="D1003" t="s">
        <v>2113</v>
      </c>
      <c r="E1003" t="s">
        <v>105</v>
      </c>
      <c r="F1003">
        <v>40700</v>
      </c>
      <c r="G1003" t="s">
        <v>784</v>
      </c>
      <c r="I1003" t="s">
        <v>122</v>
      </c>
      <c r="J1003">
        <v>2026</v>
      </c>
      <c r="K1003">
        <v>5</v>
      </c>
      <c r="L1003" t="s">
        <v>95</v>
      </c>
      <c r="M1003">
        <v>108.16</v>
      </c>
      <c r="N1003">
        <v>1</v>
      </c>
      <c r="O1003">
        <v>108.16</v>
      </c>
      <c r="P1003" t="s">
        <v>2111</v>
      </c>
    </row>
    <row r="1004" spans="1:17">
      <c r="A1004" t="s">
        <v>879</v>
      </c>
      <c r="B1004" t="s">
        <v>161</v>
      </c>
      <c r="C1004" t="s">
        <v>133</v>
      </c>
      <c r="D1004" t="s">
        <v>2113</v>
      </c>
      <c r="E1004" t="s">
        <v>105</v>
      </c>
      <c r="F1004">
        <v>40700</v>
      </c>
      <c r="G1004" t="s">
        <v>784</v>
      </c>
      <c r="I1004" t="s">
        <v>123</v>
      </c>
      <c r="J1004">
        <v>2026</v>
      </c>
      <c r="K1004">
        <v>5</v>
      </c>
      <c r="L1004" t="s">
        <v>95</v>
      </c>
      <c r="M1004">
        <v>270.39999999999998</v>
      </c>
      <c r="N1004">
        <v>1</v>
      </c>
      <c r="O1004">
        <v>270.39999999999998</v>
      </c>
      <c r="P1004" t="s">
        <v>2111</v>
      </c>
    </row>
    <row r="1005" spans="1:17">
      <c r="A1005" t="s">
        <v>879</v>
      </c>
      <c r="B1005" t="s">
        <v>161</v>
      </c>
      <c r="C1005" t="s">
        <v>133</v>
      </c>
      <c r="D1005" t="s">
        <v>2113</v>
      </c>
      <c r="E1005" t="s">
        <v>106</v>
      </c>
      <c r="F1005">
        <v>40700</v>
      </c>
      <c r="G1005" t="s">
        <v>784</v>
      </c>
      <c r="I1005" t="s">
        <v>112</v>
      </c>
      <c r="J1005">
        <v>2026</v>
      </c>
      <c r="K1005">
        <v>5</v>
      </c>
      <c r="L1005" t="s">
        <v>95</v>
      </c>
      <c r="M1005">
        <v>191.26</v>
      </c>
      <c r="N1005">
        <v>1</v>
      </c>
      <c r="O1005">
        <v>191.26</v>
      </c>
      <c r="P1005" t="s">
        <v>2111</v>
      </c>
    </row>
    <row r="1006" spans="1:17">
      <c r="A1006" t="s">
        <v>879</v>
      </c>
      <c r="B1006" t="s">
        <v>759</v>
      </c>
      <c r="C1006" t="s">
        <v>133</v>
      </c>
      <c r="D1006" t="s">
        <v>2113</v>
      </c>
      <c r="E1006" t="s">
        <v>103</v>
      </c>
      <c r="F1006">
        <v>40700</v>
      </c>
      <c r="G1006" t="s">
        <v>784</v>
      </c>
      <c r="I1006" t="s">
        <v>120</v>
      </c>
      <c r="J1006">
        <v>2026</v>
      </c>
      <c r="K1006">
        <v>5</v>
      </c>
      <c r="L1006" t="s">
        <v>95</v>
      </c>
      <c r="M1006">
        <v>145.18</v>
      </c>
      <c r="N1006">
        <v>1</v>
      </c>
      <c r="O1006">
        <v>145.18</v>
      </c>
      <c r="P1006" t="s">
        <v>2111</v>
      </c>
      <c r="Q1006">
        <v>1</v>
      </c>
    </row>
    <row r="1007" spans="1:17">
      <c r="A1007" t="s">
        <v>879</v>
      </c>
      <c r="B1007" t="s">
        <v>759</v>
      </c>
      <c r="C1007" t="s">
        <v>133</v>
      </c>
      <c r="D1007" t="s">
        <v>2113</v>
      </c>
      <c r="E1007" t="s">
        <v>105</v>
      </c>
      <c r="F1007">
        <v>40700</v>
      </c>
      <c r="G1007" t="s">
        <v>784</v>
      </c>
      <c r="I1007" t="s">
        <v>122</v>
      </c>
      <c r="J1007">
        <v>2026</v>
      </c>
      <c r="K1007">
        <v>5</v>
      </c>
      <c r="L1007" t="s">
        <v>95</v>
      </c>
      <c r="M1007">
        <v>54.08</v>
      </c>
      <c r="N1007">
        <v>1</v>
      </c>
      <c r="O1007">
        <v>54.08</v>
      </c>
      <c r="P1007" t="s">
        <v>2111</v>
      </c>
    </row>
    <row r="1008" spans="1:17">
      <c r="A1008" t="s">
        <v>879</v>
      </c>
      <c r="B1008" t="s">
        <v>759</v>
      </c>
      <c r="C1008" t="s">
        <v>133</v>
      </c>
      <c r="D1008" t="s">
        <v>2113</v>
      </c>
      <c r="E1008" t="s">
        <v>105</v>
      </c>
      <c r="F1008">
        <v>40700</v>
      </c>
      <c r="G1008" t="s">
        <v>784</v>
      </c>
      <c r="I1008" t="s">
        <v>123</v>
      </c>
      <c r="J1008">
        <v>2026</v>
      </c>
      <c r="K1008">
        <v>5</v>
      </c>
      <c r="L1008" t="s">
        <v>95</v>
      </c>
      <c r="M1008">
        <v>135.19999999999999</v>
      </c>
      <c r="N1008">
        <v>1</v>
      </c>
      <c r="O1008">
        <v>135.19999999999999</v>
      </c>
      <c r="P1008" t="s">
        <v>2111</v>
      </c>
    </row>
    <row r="1009" spans="1:17">
      <c r="A1009" t="s">
        <v>879</v>
      </c>
      <c r="B1009" t="s">
        <v>759</v>
      </c>
      <c r="C1009" t="s">
        <v>133</v>
      </c>
      <c r="D1009" t="s">
        <v>2113</v>
      </c>
      <c r="E1009" t="s">
        <v>106</v>
      </c>
      <c r="F1009">
        <v>40700</v>
      </c>
      <c r="G1009" t="s">
        <v>784</v>
      </c>
      <c r="I1009" t="s">
        <v>112</v>
      </c>
      <c r="J1009">
        <v>2026</v>
      </c>
      <c r="K1009">
        <v>5</v>
      </c>
      <c r="L1009" t="s">
        <v>95</v>
      </c>
      <c r="M1009">
        <v>191.26</v>
      </c>
      <c r="N1009">
        <v>1</v>
      </c>
      <c r="O1009">
        <v>191.26</v>
      </c>
      <c r="P1009" t="s">
        <v>2111</v>
      </c>
    </row>
    <row r="1010" spans="1:17">
      <c r="A1010" t="s">
        <v>879</v>
      </c>
      <c r="B1010" t="s">
        <v>162</v>
      </c>
      <c r="C1010" t="s">
        <v>133</v>
      </c>
      <c r="D1010" t="s">
        <v>2113</v>
      </c>
      <c r="E1010" t="s">
        <v>106</v>
      </c>
      <c r="F1010">
        <v>40700</v>
      </c>
      <c r="G1010" t="s">
        <v>784</v>
      </c>
      <c r="I1010" t="s">
        <v>112</v>
      </c>
      <c r="J1010">
        <v>2026</v>
      </c>
      <c r="K1010">
        <v>5</v>
      </c>
      <c r="L1010" t="s">
        <v>95</v>
      </c>
      <c r="M1010">
        <v>191.26</v>
      </c>
      <c r="N1010">
        <v>1</v>
      </c>
      <c r="O1010">
        <v>191.26</v>
      </c>
      <c r="P1010" t="s">
        <v>2111</v>
      </c>
    </row>
    <row r="1011" spans="1:17">
      <c r="A1011" t="s">
        <v>879</v>
      </c>
      <c r="B1011" t="s">
        <v>2156</v>
      </c>
      <c r="C1011" t="s">
        <v>133</v>
      </c>
      <c r="D1011" t="s">
        <v>2113</v>
      </c>
      <c r="E1011" t="s">
        <v>106</v>
      </c>
      <c r="F1011">
        <v>40700</v>
      </c>
      <c r="G1011" t="s">
        <v>784</v>
      </c>
      <c r="I1011" t="s">
        <v>112</v>
      </c>
      <c r="J1011">
        <v>2026</v>
      </c>
      <c r="K1011">
        <v>5</v>
      </c>
      <c r="L1011" t="s">
        <v>95</v>
      </c>
      <c r="M1011">
        <v>95.63</v>
      </c>
      <c r="N1011">
        <v>1</v>
      </c>
      <c r="O1011">
        <v>95.63</v>
      </c>
      <c r="P1011" t="s">
        <v>2111</v>
      </c>
    </row>
    <row r="1012" spans="1:17">
      <c r="A1012" t="s">
        <v>879</v>
      </c>
      <c r="B1012" t="s">
        <v>166</v>
      </c>
      <c r="C1012" t="s">
        <v>133</v>
      </c>
      <c r="D1012" t="s">
        <v>2113</v>
      </c>
      <c r="E1012" t="s">
        <v>106</v>
      </c>
      <c r="F1012">
        <v>40700</v>
      </c>
      <c r="G1012" t="s">
        <v>784</v>
      </c>
      <c r="I1012" t="s">
        <v>112</v>
      </c>
      <c r="J1012">
        <v>2026</v>
      </c>
      <c r="K1012">
        <v>5</v>
      </c>
      <c r="L1012" t="s">
        <v>95</v>
      </c>
      <c r="M1012">
        <v>191.26</v>
      </c>
      <c r="N1012">
        <v>1</v>
      </c>
      <c r="O1012">
        <v>191.26</v>
      </c>
      <c r="P1012" t="s">
        <v>2111</v>
      </c>
    </row>
    <row r="1013" spans="1:17">
      <c r="A1013" t="s">
        <v>879</v>
      </c>
      <c r="B1013" t="s">
        <v>2157</v>
      </c>
      <c r="C1013" t="s">
        <v>133</v>
      </c>
      <c r="D1013" t="s">
        <v>2113</v>
      </c>
      <c r="E1013" t="s">
        <v>106</v>
      </c>
      <c r="F1013">
        <v>40700</v>
      </c>
      <c r="G1013" t="s">
        <v>784</v>
      </c>
      <c r="I1013" t="s">
        <v>112</v>
      </c>
      <c r="J1013">
        <v>2026</v>
      </c>
      <c r="K1013">
        <v>5</v>
      </c>
      <c r="L1013" t="s">
        <v>95</v>
      </c>
      <c r="M1013">
        <v>95.63</v>
      </c>
      <c r="N1013">
        <v>1</v>
      </c>
      <c r="O1013">
        <v>95.63</v>
      </c>
      <c r="P1013" t="s">
        <v>2111</v>
      </c>
    </row>
    <row r="1014" spans="1:17">
      <c r="A1014" t="s">
        <v>879</v>
      </c>
      <c r="B1014" t="s">
        <v>169</v>
      </c>
      <c r="C1014" t="s">
        <v>133</v>
      </c>
      <c r="D1014" t="s">
        <v>2113</v>
      </c>
      <c r="E1014" t="s">
        <v>92</v>
      </c>
      <c r="F1014">
        <v>40700</v>
      </c>
      <c r="G1014" t="s">
        <v>784</v>
      </c>
      <c r="I1014" t="s">
        <v>2158</v>
      </c>
      <c r="J1014">
        <v>2026</v>
      </c>
      <c r="K1014">
        <v>5</v>
      </c>
      <c r="L1014" t="s">
        <v>95</v>
      </c>
      <c r="M1014">
        <v>258.7</v>
      </c>
      <c r="N1014">
        <v>1</v>
      </c>
      <c r="O1014">
        <v>258.7</v>
      </c>
      <c r="P1014" t="s">
        <v>2111</v>
      </c>
    </row>
    <row r="1015" spans="1:17">
      <c r="A1015" t="s">
        <v>879</v>
      </c>
      <c r="B1015" t="s">
        <v>169</v>
      </c>
      <c r="C1015" t="s">
        <v>133</v>
      </c>
      <c r="D1015" t="s">
        <v>2113</v>
      </c>
      <c r="E1015" t="s">
        <v>92</v>
      </c>
      <c r="F1015">
        <v>40700</v>
      </c>
      <c r="G1015" t="s">
        <v>784</v>
      </c>
      <c r="I1015" t="s">
        <v>256</v>
      </c>
      <c r="J1015">
        <v>2026</v>
      </c>
      <c r="K1015">
        <v>5</v>
      </c>
      <c r="L1015" t="s">
        <v>95</v>
      </c>
      <c r="M1015">
        <v>170.24</v>
      </c>
      <c r="N1015">
        <v>1</v>
      </c>
      <c r="O1015">
        <v>170.24</v>
      </c>
      <c r="P1015" t="s">
        <v>2111</v>
      </c>
      <c r="Q1015">
        <v>1</v>
      </c>
    </row>
    <row r="1016" spans="1:17">
      <c r="A1016" t="s">
        <v>879</v>
      </c>
      <c r="B1016" t="s">
        <v>169</v>
      </c>
      <c r="C1016" t="s">
        <v>133</v>
      </c>
      <c r="D1016" t="s">
        <v>2113</v>
      </c>
      <c r="E1016" t="s">
        <v>92</v>
      </c>
      <c r="F1016">
        <v>40700</v>
      </c>
      <c r="G1016" t="s">
        <v>784</v>
      </c>
      <c r="I1016" t="s">
        <v>257</v>
      </c>
      <c r="J1016">
        <v>2026</v>
      </c>
      <c r="K1016">
        <v>5</v>
      </c>
      <c r="L1016" t="s">
        <v>95</v>
      </c>
      <c r="M1016">
        <v>150.65</v>
      </c>
      <c r="N1016">
        <v>1</v>
      </c>
      <c r="O1016">
        <v>150.65</v>
      </c>
      <c r="P1016" t="s">
        <v>2111</v>
      </c>
    </row>
    <row r="1017" spans="1:17">
      <c r="A1017" t="s">
        <v>879</v>
      </c>
      <c r="B1017" t="s">
        <v>169</v>
      </c>
      <c r="C1017" t="s">
        <v>133</v>
      </c>
      <c r="D1017" t="s">
        <v>2113</v>
      </c>
      <c r="E1017" t="s">
        <v>105</v>
      </c>
      <c r="F1017">
        <v>40700</v>
      </c>
      <c r="G1017" t="s">
        <v>784</v>
      </c>
      <c r="I1017" t="s">
        <v>122</v>
      </c>
      <c r="J1017">
        <v>2026</v>
      </c>
      <c r="K1017">
        <v>5</v>
      </c>
      <c r="L1017" t="s">
        <v>95</v>
      </c>
      <c r="M1017">
        <v>54.08</v>
      </c>
      <c r="N1017">
        <v>1</v>
      </c>
      <c r="O1017">
        <v>54.08</v>
      </c>
      <c r="P1017" t="s">
        <v>2111</v>
      </c>
    </row>
    <row r="1018" spans="1:17">
      <c r="A1018" t="s">
        <v>879</v>
      </c>
      <c r="B1018" t="s">
        <v>169</v>
      </c>
      <c r="C1018" t="s">
        <v>133</v>
      </c>
      <c r="D1018" t="s">
        <v>2113</v>
      </c>
      <c r="E1018" t="s">
        <v>105</v>
      </c>
      <c r="F1018">
        <v>40700</v>
      </c>
      <c r="G1018" t="s">
        <v>784</v>
      </c>
      <c r="I1018" t="s">
        <v>123</v>
      </c>
      <c r="J1018">
        <v>2026</v>
      </c>
      <c r="K1018">
        <v>5</v>
      </c>
      <c r="L1018" t="s">
        <v>95</v>
      </c>
      <c r="M1018">
        <v>135.19999999999999</v>
      </c>
      <c r="N1018">
        <v>1</v>
      </c>
      <c r="O1018">
        <v>135.19999999999999</v>
      </c>
      <c r="P1018" t="s">
        <v>2111</v>
      </c>
    </row>
    <row r="1019" spans="1:17">
      <c r="A1019" t="s">
        <v>879</v>
      </c>
      <c r="B1019" t="s">
        <v>169</v>
      </c>
      <c r="C1019" t="s">
        <v>133</v>
      </c>
      <c r="D1019" t="s">
        <v>2113</v>
      </c>
      <c r="E1019" t="s">
        <v>106</v>
      </c>
      <c r="F1019">
        <v>40700</v>
      </c>
      <c r="G1019" t="s">
        <v>784</v>
      </c>
      <c r="I1019" t="s">
        <v>112</v>
      </c>
      <c r="J1019">
        <v>2026</v>
      </c>
      <c r="K1019">
        <v>5</v>
      </c>
      <c r="L1019" t="s">
        <v>95</v>
      </c>
      <c r="M1019">
        <v>95.63</v>
      </c>
      <c r="N1019">
        <v>1</v>
      </c>
      <c r="O1019">
        <v>95.63</v>
      </c>
      <c r="P1019" t="s">
        <v>2111</v>
      </c>
    </row>
    <row r="1020" spans="1:17">
      <c r="A1020" t="s">
        <v>879</v>
      </c>
      <c r="B1020" t="s">
        <v>170</v>
      </c>
      <c r="C1020" t="s">
        <v>133</v>
      </c>
      <c r="D1020" t="s">
        <v>2113</v>
      </c>
      <c r="E1020" t="s">
        <v>103</v>
      </c>
      <c r="F1020">
        <v>40700</v>
      </c>
      <c r="G1020" t="s">
        <v>784</v>
      </c>
      <c r="I1020" t="s">
        <v>120</v>
      </c>
      <c r="J1020">
        <v>2026</v>
      </c>
      <c r="K1020">
        <v>5</v>
      </c>
      <c r="L1020" t="s">
        <v>95</v>
      </c>
      <c r="M1020">
        <v>72.59</v>
      </c>
      <c r="N1020">
        <v>1</v>
      </c>
      <c r="O1020">
        <v>72.59</v>
      </c>
      <c r="P1020" t="s">
        <v>2111</v>
      </c>
      <c r="Q1020">
        <v>1</v>
      </c>
    </row>
    <row r="1021" spans="1:17">
      <c r="A1021" t="s">
        <v>879</v>
      </c>
      <c r="B1021" t="s">
        <v>170</v>
      </c>
      <c r="C1021" t="s">
        <v>133</v>
      </c>
      <c r="D1021" t="s">
        <v>2113</v>
      </c>
      <c r="E1021" t="s">
        <v>105</v>
      </c>
      <c r="F1021">
        <v>40700</v>
      </c>
      <c r="G1021" t="s">
        <v>784</v>
      </c>
      <c r="I1021" t="s">
        <v>122</v>
      </c>
      <c r="J1021">
        <v>2026</v>
      </c>
      <c r="K1021">
        <v>5</v>
      </c>
      <c r="L1021" t="s">
        <v>95</v>
      </c>
      <c r="M1021">
        <v>54.08</v>
      </c>
      <c r="N1021">
        <v>1</v>
      </c>
      <c r="O1021">
        <v>54.08</v>
      </c>
      <c r="P1021" t="s">
        <v>2111</v>
      </c>
    </row>
    <row r="1022" spans="1:17">
      <c r="A1022" t="s">
        <v>879</v>
      </c>
      <c r="B1022" t="s">
        <v>170</v>
      </c>
      <c r="C1022" t="s">
        <v>133</v>
      </c>
      <c r="D1022" t="s">
        <v>2113</v>
      </c>
      <c r="E1022" t="s">
        <v>105</v>
      </c>
      <c r="F1022">
        <v>40700</v>
      </c>
      <c r="G1022" t="s">
        <v>784</v>
      </c>
      <c r="I1022" t="s">
        <v>123</v>
      </c>
      <c r="J1022">
        <v>2026</v>
      </c>
      <c r="K1022">
        <v>5</v>
      </c>
      <c r="L1022" t="s">
        <v>95</v>
      </c>
      <c r="M1022">
        <v>135.19999999999999</v>
      </c>
      <c r="N1022">
        <v>1</v>
      </c>
      <c r="O1022">
        <v>135.19999999999999</v>
      </c>
      <c r="P1022" t="s">
        <v>2111</v>
      </c>
    </row>
    <row r="1023" spans="1:17">
      <c r="A1023" t="s">
        <v>879</v>
      </c>
      <c r="B1023" t="s">
        <v>170</v>
      </c>
      <c r="C1023" t="s">
        <v>133</v>
      </c>
      <c r="D1023" t="s">
        <v>2113</v>
      </c>
      <c r="E1023" t="s">
        <v>106</v>
      </c>
      <c r="F1023">
        <v>40700</v>
      </c>
      <c r="G1023" t="s">
        <v>784</v>
      </c>
      <c r="I1023" t="s">
        <v>112</v>
      </c>
      <c r="J1023">
        <v>2026</v>
      </c>
      <c r="K1023">
        <v>5</v>
      </c>
      <c r="L1023" t="s">
        <v>95</v>
      </c>
      <c r="M1023">
        <v>191.26</v>
      </c>
      <c r="N1023">
        <v>1</v>
      </c>
      <c r="O1023">
        <v>191.26</v>
      </c>
      <c r="P1023" t="s">
        <v>2111</v>
      </c>
    </row>
    <row r="1024" spans="1:17">
      <c r="A1024" t="s">
        <v>879</v>
      </c>
      <c r="B1024" t="s">
        <v>2159</v>
      </c>
      <c r="C1024" t="s">
        <v>133</v>
      </c>
      <c r="D1024" t="s">
        <v>2113</v>
      </c>
      <c r="E1024" t="s">
        <v>103</v>
      </c>
      <c r="F1024">
        <v>40700</v>
      </c>
      <c r="G1024" t="s">
        <v>784</v>
      </c>
      <c r="I1024" t="s">
        <v>120</v>
      </c>
      <c r="J1024">
        <v>2026</v>
      </c>
      <c r="K1024">
        <v>5</v>
      </c>
      <c r="L1024" t="s">
        <v>95</v>
      </c>
      <c r="M1024">
        <v>72.59</v>
      </c>
      <c r="N1024">
        <v>1</v>
      </c>
      <c r="O1024">
        <v>72.59</v>
      </c>
      <c r="P1024" t="s">
        <v>2111</v>
      </c>
      <c r="Q1024">
        <v>1</v>
      </c>
    </row>
    <row r="1025" spans="1:17">
      <c r="A1025" t="s">
        <v>879</v>
      </c>
      <c r="B1025" t="s">
        <v>2159</v>
      </c>
      <c r="C1025" t="s">
        <v>133</v>
      </c>
      <c r="D1025" t="s">
        <v>2113</v>
      </c>
      <c r="E1025" t="s">
        <v>106</v>
      </c>
      <c r="F1025">
        <v>40700</v>
      </c>
      <c r="G1025" t="s">
        <v>784</v>
      </c>
      <c r="I1025" t="s">
        <v>112</v>
      </c>
      <c r="J1025">
        <v>2026</v>
      </c>
      <c r="K1025">
        <v>5</v>
      </c>
      <c r="L1025" t="s">
        <v>95</v>
      </c>
      <c r="M1025">
        <v>95.63</v>
      </c>
      <c r="N1025">
        <v>1</v>
      </c>
      <c r="O1025">
        <v>95.63</v>
      </c>
      <c r="P1025" t="s">
        <v>2111</v>
      </c>
    </row>
    <row r="1026" spans="1:17">
      <c r="A1026" t="s">
        <v>879</v>
      </c>
      <c r="B1026" t="s">
        <v>663</v>
      </c>
      <c r="C1026" t="s">
        <v>133</v>
      </c>
      <c r="D1026" t="s">
        <v>2113</v>
      </c>
      <c r="E1026" t="s">
        <v>103</v>
      </c>
      <c r="F1026">
        <v>40700</v>
      </c>
      <c r="G1026" t="s">
        <v>784</v>
      </c>
      <c r="I1026" t="s">
        <v>120</v>
      </c>
      <c r="J1026">
        <v>2026</v>
      </c>
      <c r="K1026">
        <v>5</v>
      </c>
      <c r="L1026" t="s">
        <v>95</v>
      </c>
      <c r="M1026">
        <v>72.59</v>
      </c>
      <c r="N1026">
        <v>1</v>
      </c>
      <c r="O1026">
        <v>72.59</v>
      </c>
      <c r="P1026" t="s">
        <v>2111</v>
      </c>
      <c r="Q1026">
        <v>1</v>
      </c>
    </row>
    <row r="1027" spans="1:17">
      <c r="A1027" t="s">
        <v>879</v>
      </c>
      <c r="B1027" t="s">
        <v>663</v>
      </c>
      <c r="C1027" t="s">
        <v>133</v>
      </c>
      <c r="D1027" t="s">
        <v>2113</v>
      </c>
      <c r="E1027" t="s">
        <v>106</v>
      </c>
      <c r="F1027">
        <v>40700</v>
      </c>
      <c r="G1027" t="s">
        <v>784</v>
      </c>
      <c r="I1027" t="s">
        <v>112</v>
      </c>
      <c r="J1027">
        <v>2026</v>
      </c>
      <c r="K1027">
        <v>5</v>
      </c>
      <c r="L1027" t="s">
        <v>95</v>
      </c>
      <c r="M1027">
        <v>95.63</v>
      </c>
      <c r="N1027">
        <v>1</v>
      </c>
      <c r="O1027">
        <v>95.63</v>
      </c>
      <c r="P1027" t="s">
        <v>2111</v>
      </c>
    </row>
    <row r="1028" spans="1:17">
      <c r="A1028" t="s">
        <v>879</v>
      </c>
      <c r="B1028" t="s">
        <v>2160</v>
      </c>
      <c r="C1028" t="s">
        <v>133</v>
      </c>
      <c r="D1028" t="s">
        <v>2113</v>
      </c>
      <c r="E1028" t="s">
        <v>106</v>
      </c>
      <c r="F1028">
        <v>40700</v>
      </c>
      <c r="G1028" t="s">
        <v>784</v>
      </c>
      <c r="I1028" t="s">
        <v>112</v>
      </c>
      <c r="J1028">
        <v>2026</v>
      </c>
      <c r="K1028">
        <v>5</v>
      </c>
      <c r="L1028" t="s">
        <v>95</v>
      </c>
      <c r="M1028">
        <v>191.26</v>
      </c>
      <c r="N1028">
        <v>1</v>
      </c>
      <c r="O1028">
        <v>191.26</v>
      </c>
      <c r="P1028" t="s">
        <v>2111</v>
      </c>
    </row>
    <row r="1029" spans="1:17">
      <c r="A1029" t="s">
        <v>879</v>
      </c>
      <c r="B1029" t="s">
        <v>2161</v>
      </c>
      <c r="C1029" t="s">
        <v>133</v>
      </c>
      <c r="D1029" t="s">
        <v>2113</v>
      </c>
      <c r="E1029" t="s">
        <v>103</v>
      </c>
      <c r="F1029">
        <v>40700</v>
      </c>
      <c r="G1029" t="s">
        <v>784</v>
      </c>
      <c r="I1029" t="s">
        <v>120</v>
      </c>
      <c r="J1029">
        <v>2026</v>
      </c>
      <c r="K1029">
        <v>5</v>
      </c>
      <c r="L1029" t="s">
        <v>95</v>
      </c>
      <c r="M1029">
        <v>72.59</v>
      </c>
      <c r="N1029">
        <v>1</v>
      </c>
      <c r="O1029">
        <v>72.59</v>
      </c>
      <c r="P1029" t="s">
        <v>2111</v>
      </c>
      <c r="Q1029">
        <v>1</v>
      </c>
    </row>
    <row r="1030" spans="1:17">
      <c r="A1030" t="s">
        <v>879</v>
      </c>
      <c r="B1030" t="s">
        <v>2161</v>
      </c>
      <c r="C1030" t="s">
        <v>133</v>
      </c>
      <c r="D1030" t="s">
        <v>2113</v>
      </c>
      <c r="E1030" t="s">
        <v>105</v>
      </c>
      <c r="F1030">
        <v>40700</v>
      </c>
      <c r="G1030" t="s">
        <v>784</v>
      </c>
      <c r="I1030" t="s">
        <v>122</v>
      </c>
      <c r="J1030">
        <v>2026</v>
      </c>
      <c r="K1030">
        <v>5</v>
      </c>
      <c r="L1030" t="s">
        <v>95</v>
      </c>
      <c r="M1030">
        <v>54.08</v>
      </c>
      <c r="N1030">
        <v>1</v>
      </c>
      <c r="O1030">
        <v>54.08</v>
      </c>
      <c r="P1030" t="s">
        <v>2111</v>
      </c>
    </row>
    <row r="1031" spans="1:17">
      <c r="A1031" t="s">
        <v>879</v>
      </c>
      <c r="B1031" t="s">
        <v>2161</v>
      </c>
      <c r="C1031" t="s">
        <v>133</v>
      </c>
      <c r="D1031" t="s">
        <v>2113</v>
      </c>
      <c r="E1031" t="s">
        <v>105</v>
      </c>
      <c r="F1031">
        <v>40700</v>
      </c>
      <c r="G1031" t="s">
        <v>784</v>
      </c>
      <c r="I1031" t="s">
        <v>123</v>
      </c>
      <c r="J1031">
        <v>2026</v>
      </c>
      <c r="K1031">
        <v>5</v>
      </c>
      <c r="L1031" t="s">
        <v>95</v>
      </c>
      <c r="M1031">
        <v>135.19999999999999</v>
      </c>
      <c r="N1031">
        <v>1</v>
      </c>
      <c r="O1031">
        <v>135.19999999999999</v>
      </c>
      <c r="P1031" t="s">
        <v>2111</v>
      </c>
    </row>
    <row r="1032" spans="1:17">
      <c r="A1032" t="s">
        <v>879</v>
      </c>
      <c r="B1032" t="s">
        <v>2161</v>
      </c>
      <c r="C1032" t="s">
        <v>133</v>
      </c>
      <c r="D1032" t="s">
        <v>2113</v>
      </c>
      <c r="E1032" t="s">
        <v>106</v>
      </c>
      <c r="F1032">
        <v>40700</v>
      </c>
      <c r="G1032" t="s">
        <v>784</v>
      </c>
      <c r="I1032" t="s">
        <v>112</v>
      </c>
      <c r="J1032">
        <v>2026</v>
      </c>
      <c r="K1032">
        <v>5</v>
      </c>
      <c r="L1032" t="s">
        <v>95</v>
      </c>
      <c r="M1032">
        <v>191.26</v>
      </c>
      <c r="N1032">
        <v>1</v>
      </c>
      <c r="O1032">
        <v>191.26</v>
      </c>
      <c r="P1032" t="s">
        <v>2111</v>
      </c>
    </row>
    <row r="1033" spans="1:17">
      <c r="A1033" t="s">
        <v>879</v>
      </c>
      <c r="B1033" t="s">
        <v>665</v>
      </c>
      <c r="C1033" t="s">
        <v>133</v>
      </c>
      <c r="D1033" t="s">
        <v>2113</v>
      </c>
      <c r="E1033" t="s">
        <v>106</v>
      </c>
      <c r="F1033">
        <v>40700</v>
      </c>
      <c r="G1033" t="s">
        <v>784</v>
      </c>
      <c r="I1033" t="s">
        <v>112</v>
      </c>
      <c r="J1033">
        <v>2026</v>
      </c>
      <c r="K1033">
        <v>5</v>
      </c>
      <c r="L1033" t="s">
        <v>95</v>
      </c>
      <c r="M1033">
        <v>95.63</v>
      </c>
      <c r="N1033">
        <v>1</v>
      </c>
      <c r="O1033">
        <v>95.63</v>
      </c>
      <c r="P1033" t="s">
        <v>2111</v>
      </c>
    </row>
    <row r="1034" spans="1:17">
      <c r="A1034" t="s">
        <v>879</v>
      </c>
      <c r="B1034" t="s">
        <v>175</v>
      </c>
      <c r="C1034" t="s">
        <v>133</v>
      </c>
      <c r="D1034" t="s">
        <v>2113</v>
      </c>
      <c r="E1034" t="s">
        <v>106</v>
      </c>
      <c r="F1034">
        <v>40700</v>
      </c>
      <c r="G1034" t="s">
        <v>784</v>
      </c>
      <c r="I1034" t="s">
        <v>112</v>
      </c>
      <c r="J1034">
        <v>2026</v>
      </c>
      <c r="K1034">
        <v>5</v>
      </c>
      <c r="L1034" t="s">
        <v>95</v>
      </c>
      <c r="M1034">
        <v>95.63</v>
      </c>
      <c r="N1034">
        <v>1</v>
      </c>
      <c r="O1034">
        <v>95.63</v>
      </c>
      <c r="P1034" t="s">
        <v>2111</v>
      </c>
    </row>
    <row r="1035" spans="1:17">
      <c r="A1035" t="s">
        <v>879</v>
      </c>
      <c r="B1035" t="s">
        <v>176</v>
      </c>
      <c r="C1035" t="s">
        <v>133</v>
      </c>
      <c r="D1035" t="s">
        <v>2113</v>
      </c>
      <c r="E1035" t="s">
        <v>103</v>
      </c>
      <c r="F1035">
        <v>40700</v>
      </c>
      <c r="G1035" t="s">
        <v>784</v>
      </c>
      <c r="I1035" t="s">
        <v>120</v>
      </c>
      <c r="J1035">
        <v>2026</v>
      </c>
      <c r="K1035">
        <v>5</v>
      </c>
      <c r="L1035" t="s">
        <v>95</v>
      </c>
      <c r="M1035">
        <v>145.18</v>
      </c>
      <c r="N1035">
        <v>1</v>
      </c>
      <c r="O1035">
        <v>145.18</v>
      </c>
      <c r="P1035" t="s">
        <v>2111</v>
      </c>
      <c r="Q1035">
        <v>1</v>
      </c>
    </row>
    <row r="1036" spans="1:17">
      <c r="A1036" t="s">
        <v>879</v>
      </c>
      <c r="B1036" t="s">
        <v>176</v>
      </c>
      <c r="C1036" t="s">
        <v>133</v>
      </c>
      <c r="D1036" t="s">
        <v>2113</v>
      </c>
      <c r="E1036" t="s">
        <v>106</v>
      </c>
      <c r="F1036">
        <v>40700</v>
      </c>
      <c r="G1036" t="s">
        <v>784</v>
      </c>
      <c r="I1036" t="s">
        <v>112</v>
      </c>
      <c r="J1036">
        <v>2026</v>
      </c>
      <c r="K1036">
        <v>5</v>
      </c>
      <c r="L1036" t="s">
        <v>95</v>
      </c>
      <c r="M1036">
        <v>191.26</v>
      </c>
      <c r="N1036">
        <v>1</v>
      </c>
      <c r="O1036">
        <v>191.26</v>
      </c>
      <c r="P1036" t="s">
        <v>2111</v>
      </c>
    </row>
    <row r="1037" spans="1:17">
      <c r="A1037" t="s">
        <v>879</v>
      </c>
      <c r="B1037" t="s">
        <v>667</v>
      </c>
      <c r="C1037" t="s">
        <v>133</v>
      </c>
      <c r="D1037" t="s">
        <v>2113</v>
      </c>
      <c r="E1037" t="s">
        <v>106</v>
      </c>
      <c r="F1037">
        <v>40700</v>
      </c>
      <c r="G1037" t="s">
        <v>784</v>
      </c>
      <c r="I1037" t="s">
        <v>112</v>
      </c>
      <c r="J1037">
        <v>2026</v>
      </c>
      <c r="K1037">
        <v>5</v>
      </c>
      <c r="L1037" t="s">
        <v>95</v>
      </c>
      <c r="M1037">
        <v>95.63</v>
      </c>
      <c r="N1037">
        <v>1</v>
      </c>
      <c r="O1037">
        <v>95.63</v>
      </c>
      <c r="P1037" t="s">
        <v>2111</v>
      </c>
    </row>
    <row r="1038" spans="1:17">
      <c r="A1038" t="s">
        <v>879</v>
      </c>
      <c r="B1038" t="s">
        <v>668</v>
      </c>
      <c r="C1038" t="s">
        <v>133</v>
      </c>
      <c r="D1038" t="s">
        <v>2113</v>
      </c>
      <c r="E1038" t="s">
        <v>103</v>
      </c>
      <c r="F1038">
        <v>40700</v>
      </c>
      <c r="G1038" t="s">
        <v>784</v>
      </c>
      <c r="I1038" t="s">
        <v>120</v>
      </c>
      <c r="J1038">
        <v>2026</v>
      </c>
      <c r="K1038">
        <v>5</v>
      </c>
      <c r="L1038" t="s">
        <v>95</v>
      </c>
      <c r="M1038">
        <v>72.59</v>
      </c>
      <c r="N1038">
        <v>1</v>
      </c>
      <c r="O1038">
        <v>72.59</v>
      </c>
      <c r="P1038" t="s">
        <v>2111</v>
      </c>
      <c r="Q1038">
        <v>1</v>
      </c>
    </row>
    <row r="1039" spans="1:17">
      <c r="A1039" t="s">
        <v>879</v>
      </c>
      <c r="B1039" t="s">
        <v>668</v>
      </c>
      <c r="C1039" t="s">
        <v>133</v>
      </c>
      <c r="D1039" t="s">
        <v>2113</v>
      </c>
      <c r="E1039" t="s">
        <v>105</v>
      </c>
      <c r="F1039">
        <v>40700</v>
      </c>
      <c r="G1039" t="s">
        <v>784</v>
      </c>
      <c r="I1039" t="s">
        <v>122</v>
      </c>
      <c r="J1039">
        <v>2026</v>
      </c>
      <c r="K1039">
        <v>5</v>
      </c>
      <c r="L1039" t="s">
        <v>95</v>
      </c>
      <c r="M1039">
        <v>162.24</v>
      </c>
      <c r="N1039">
        <v>1</v>
      </c>
      <c r="O1039">
        <v>162.24</v>
      </c>
      <c r="P1039" t="s">
        <v>2111</v>
      </c>
    </row>
    <row r="1040" spans="1:17">
      <c r="A1040" t="s">
        <v>879</v>
      </c>
      <c r="B1040" t="s">
        <v>668</v>
      </c>
      <c r="C1040" t="s">
        <v>133</v>
      </c>
      <c r="D1040" t="s">
        <v>2113</v>
      </c>
      <c r="E1040" t="s">
        <v>105</v>
      </c>
      <c r="F1040">
        <v>40700</v>
      </c>
      <c r="G1040" t="s">
        <v>784</v>
      </c>
      <c r="I1040" t="s">
        <v>123</v>
      </c>
      <c r="J1040">
        <v>2026</v>
      </c>
      <c r="K1040">
        <v>5</v>
      </c>
      <c r="L1040" t="s">
        <v>95</v>
      </c>
      <c r="M1040">
        <v>405.6</v>
      </c>
      <c r="N1040">
        <v>1</v>
      </c>
      <c r="O1040">
        <v>405.6</v>
      </c>
      <c r="P1040" t="s">
        <v>2111</v>
      </c>
    </row>
    <row r="1041" spans="1:17">
      <c r="A1041" t="s">
        <v>879</v>
      </c>
      <c r="B1041" t="s">
        <v>668</v>
      </c>
      <c r="C1041" t="s">
        <v>133</v>
      </c>
      <c r="D1041" t="s">
        <v>2113</v>
      </c>
      <c r="E1041" t="s">
        <v>106</v>
      </c>
      <c r="F1041">
        <v>40700</v>
      </c>
      <c r="G1041" t="s">
        <v>784</v>
      </c>
      <c r="I1041" t="s">
        <v>112</v>
      </c>
      <c r="J1041">
        <v>2026</v>
      </c>
      <c r="K1041">
        <v>5</v>
      </c>
      <c r="L1041" t="s">
        <v>95</v>
      </c>
      <c r="M1041">
        <v>95.63</v>
      </c>
      <c r="N1041">
        <v>1</v>
      </c>
      <c r="O1041">
        <v>95.63</v>
      </c>
      <c r="P1041" t="s">
        <v>2111</v>
      </c>
    </row>
    <row r="1042" spans="1:17">
      <c r="A1042" t="s">
        <v>879</v>
      </c>
      <c r="B1042" t="s">
        <v>669</v>
      </c>
      <c r="C1042" t="s">
        <v>133</v>
      </c>
      <c r="D1042" t="s">
        <v>2113</v>
      </c>
      <c r="E1042" t="s">
        <v>105</v>
      </c>
      <c r="F1042">
        <v>40700</v>
      </c>
      <c r="G1042" t="s">
        <v>784</v>
      </c>
      <c r="I1042" t="s">
        <v>122</v>
      </c>
      <c r="J1042">
        <v>2026</v>
      </c>
      <c r="K1042">
        <v>5</v>
      </c>
      <c r="L1042" t="s">
        <v>95</v>
      </c>
      <c r="M1042">
        <v>54.08</v>
      </c>
      <c r="N1042">
        <v>1</v>
      </c>
      <c r="O1042">
        <v>54.08</v>
      </c>
      <c r="P1042" t="s">
        <v>2111</v>
      </c>
    </row>
    <row r="1043" spans="1:17">
      <c r="A1043" t="s">
        <v>879</v>
      </c>
      <c r="B1043" t="s">
        <v>669</v>
      </c>
      <c r="C1043" t="s">
        <v>133</v>
      </c>
      <c r="D1043" t="s">
        <v>2113</v>
      </c>
      <c r="E1043" t="s">
        <v>105</v>
      </c>
      <c r="F1043">
        <v>40700</v>
      </c>
      <c r="G1043" t="s">
        <v>784</v>
      </c>
      <c r="I1043" t="s">
        <v>123</v>
      </c>
      <c r="J1043">
        <v>2026</v>
      </c>
      <c r="K1043">
        <v>5</v>
      </c>
      <c r="L1043" t="s">
        <v>95</v>
      </c>
      <c r="M1043">
        <v>135.19999999999999</v>
      </c>
      <c r="N1043">
        <v>1</v>
      </c>
      <c r="O1043">
        <v>135.19999999999999</v>
      </c>
      <c r="P1043" t="s">
        <v>2111</v>
      </c>
    </row>
    <row r="1044" spans="1:17">
      <c r="A1044" t="s">
        <v>879</v>
      </c>
      <c r="B1044" t="s">
        <v>669</v>
      </c>
      <c r="C1044" t="s">
        <v>133</v>
      </c>
      <c r="D1044" t="s">
        <v>2113</v>
      </c>
      <c r="E1044" t="s">
        <v>106</v>
      </c>
      <c r="F1044">
        <v>40700</v>
      </c>
      <c r="G1044" t="s">
        <v>784</v>
      </c>
      <c r="I1044" t="s">
        <v>112</v>
      </c>
      <c r="J1044">
        <v>2026</v>
      </c>
      <c r="K1044">
        <v>5</v>
      </c>
      <c r="L1044" t="s">
        <v>95</v>
      </c>
      <c r="M1044">
        <v>95.63</v>
      </c>
      <c r="N1044">
        <v>1</v>
      </c>
      <c r="O1044">
        <v>95.63</v>
      </c>
      <c r="P1044" t="s">
        <v>2111</v>
      </c>
    </row>
    <row r="1045" spans="1:17">
      <c r="A1045" t="s">
        <v>879</v>
      </c>
      <c r="B1045" t="s">
        <v>670</v>
      </c>
      <c r="C1045" t="s">
        <v>133</v>
      </c>
      <c r="D1045" t="s">
        <v>2113</v>
      </c>
      <c r="E1045" t="s">
        <v>106</v>
      </c>
      <c r="F1045">
        <v>40700</v>
      </c>
      <c r="G1045" t="s">
        <v>784</v>
      </c>
      <c r="I1045" t="s">
        <v>112</v>
      </c>
      <c r="J1045">
        <v>2026</v>
      </c>
      <c r="K1045">
        <v>5</v>
      </c>
      <c r="L1045" t="s">
        <v>95</v>
      </c>
      <c r="M1045">
        <v>95.63</v>
      </c>
      <c r="N1045">
        <v>1</v>
      </c>
      <c r="O1045">
        <v>95.63</v>
      </c>
      <c r="P1045" t="s">
        <v>2111</v>
      </c>
    </row>
    <row r="1046" spans="1:17">
      <c r="A1046" t="s">
        <v>879</v>
      </c>
      <c r="B1046" t="s">
        <v>180</v>
      </c>
      <c r="C1046" t="s">
        <v>133</v>
      </c>
      <c r="D1046" t="s">
        <v>2113</v>
      </c>
      <c r="E1046" t="s">
        <v>106</v>
      </c>
      <c r="F1046">
        <v>40700</v>
      </c>
      <c r="G1046" t="s">
        <v>784</v>
      </c>
      <c r="I1046" t="s">
        <v>112</v>
      </c>
      <c r="J1046">
        <v>2026</v>
      </c>
      <c r="K1046">
        <v>5</v>
      </c>
      <c r="L1046" t="s">
        <v>95</v>
      </c>
      <c r="M1046">
        <v>95.63</v>
      </c>
      <c r="N1046">
        <v>1</v>
      </c>
      <c r="O1046">
        <v>95.63</v>
      </c>
      <c r="P1046" t="s">
        <v>2111</v>
      </c>
    </row>
    <row r="1047" spans="1:17">
      <c r="A1047" t="s">
        <v>879</v>
      </c>
      <c r="B1047" t="s">
        <v>181</v>
      </c>
      <c r="C1047" t="s">
        <v>133</v>
      </c>
      <c r="D1047" t="s">
        <v>2113</v>
      </c>
      <c r="E1047" t="s">
        <v>106</v>
      </c>
      <c r="F1047">
        <v>40700</v>
      </c>
      <c r="G1047" t="s">
        <v>784</v>
      </c>
      <c r="I1047" t="s">
        <v>112</v>
      </c>
      <c r="J1047">
        <v>2026</v>
      </c>
      <c r="K1047">
        <v>5</v>
      </c>
      <c r="L1047" t="s">
        <v>95</v>
      </c>
      <c r="M1047">
        <v>95.63</v>
      </c>
      <c r="N1047">
        <v>1</v>
      </c>
      <c r="O1047">
        <v>95.63</v>
      </c>
      <c r="P1047" t="s">
        <v>2111</v>
      </c>
    </row>
    <row r="1048" spans="1:17">
      <c r="A1048" t="s">
        <v>879</v>
      </c>
      <c r="B1048" t="s">
        <v>2162</v>
      </c>
      <c r="C1048" t="s">
        <v>133</v>
      </c>
      <c r="D1048" t="s">
        <v>2113</v>
      </c>
      <c r="E1048" t="s">
        <v>106</v>
      </c>
      <c r="F1048">
        <v>40700</v>
      </c>
      <c r="G1048" t="s">
        <v>784</v>
      </c>
      <c r="I1048" t="s">
        <v>112</v>
      </c>
      <c r="J1048">
        <v>2026</v>
      </c>
      <c r="K1048">
        <v>5</v>
      </c>
      <c r="L1048" t="s">
        <v>95</v>
      </c>
      <c r="M1048">
        <v>95.63</v>
      </c>
      <c r="N1048">
        <v>1</v>
      </c>
      <c r="O1048">
        <v>95.63</v>
      </c>
      <c r="P1048" t="s">
        <v>2111</v>
      </c>
    </row>
    <row r="1049" spans="1:17">
      <c r="A1049" t="s">
        <v>879</v>
      </c>
      <c r="B1049" t="s">
        <v>671</v>
      </c>
      <c r="C1049" t="s">
        <v>133</v>
      </c>
      <c r="D1049" t="s">
        <v>2113</v>
      </c>
      <c r="E1049" t="s">
        <v>103</v>
      </c>
      <c r="F1049">
        <v>40700</v>
      </c>
      <c r="G1049" t="s">
        <v>784</v>
      </c>
      <c r="I1049" t="s">
        <v>120</v>
      </c>
      <c r="J1049">
        <v>2026</v>
      </c>
      <c r="K1049">
        <v>5</v>
      </c>
      <c r="L1049" t="s">
        <v>95</v>
      </c>
      <c r="M1049">
        <v>145.18</v>
      </c>
      <c r="N1049">
        <v>1</v>
      </c>
      <c r="O1049">
        <v>145.18</v>
      </c>
      <c r="P1049" t="s">
        <v>2111</v>
      </c>
      <c r="Q1049">
        <v>1</v>
      </c>
    </row>
    <row r="1050" spans="1:17">
      <c r="A1050" t="s">
        <v>879</v>
      </c>
      <c r="B1050" t="s">
        <v>671</v>
      </c>
      <c r="C1050" t="s">
        <v>133</v>
      </c>
      <c r="D1050" t="s">
        <v>2113</v>
      </c>
      <c r="E1050" t="s">
        <v>106</v>
      </c>
      <c r="F1050">
        <v>40700</v>
      </c>
      <c r="G1050" t="s">
        <v>784</v>
      </c>
      <c r="I1050" t="s">
        <v>112</v>
      </c>
      <c r="J1050">
        <v>2026</v>
      </c>
      <c r="K1050">
        <v>5</v>
      </c>
      <c r="L1050" t="s">
        <v>95</v>
      </c>
      <c r="M1050">
        <v>95.63</v>
      </c>
      <c r="N1050">
        <v>1</v>
      </c>
      <c r="O1050">
        <v>95.63</v>
      </c>
      <c r="P1050" t="s">
        <v>2111</v>
      </c>
    </row>
    <row r="1051" spans="1:17">
      <c r="A1051" t="s">
        <v>879</v>
      </c>
      <c r="B1051" t="s">
        <v>2163</v>
      </c>
      <c r="C1051" t="s">
        <v>133</v>
      </c>
      <c r="D1051" t="s">
        <v>2113</v>
      </c>
      <c r="E1051" t="s">
        <v>105</v>
      </c>
      <c r="F1051">
        <v>40700</v>
      </c>
      <c r="G1051" t="s">
        <v>784</v>
      </c>
      <c r="I1051" t="s">
        <v>122</v>
      </c>
      <c r="J1051">
        <v>2026</v>
      </c>
      <c r="K1051">
        <v>5</v>
      </c>
      <c r="L1051" t="s">
        <v>95</v>
      </c>
      <c r="M1051">
        <v>162.24</v>
      </c>
      <c r="N1051">
        <v>1</v>
      </c>
      <c r="O1051">
        <v>162.24</v>
      </c>
      <c r="P1051" t="s">
        <v>2111</v>
      </c>
    </row>
    <row r="1052" spans="1:17">
      <c r="A1052" t="s">
        <v>879</v>
      </c>
      <c r="B1052" t="s">
        <v>2163</v>
      </c>
      <c r="C1052" t="s">
        <v>133</v>
      </c>
      <c r="D1052" t="s">
        <v>2113</v>
      </c>
      <c r="E1052" t="s">
        <v>105</v>
      </c>
      <c r="F1052">
        <v>40700</v>
      </c>
      <c r="G1052" t="s">
        <v>784</v>
      </c>
      <c r="I1052" t="s">
        <v>123</v>
      </c>
      <c r="J1052">
        <v>2026</v>
      </c>
      <c r="K1052">
        <v>5</v>
      </c>
      <c r="L1052" t="s">
        <v>95</v>
      </c>
      <c r="M1052">
        <v>405.6</v>
      </c>
      <c r="N1052">
        <v>1</v>
      </c>
      <c r="O1052">
        <v>405.6</v>
      </c>
      <c r="P1052" t="s">
        <v>2111</v>
      </c>
    </row>
    <row r="1053" spans="1:17">
      <c r="A1053" t="s">
        <v>879</v>
      </c>
      <c r="B1053" t="s">
        <v>2163</v>
      </c>
      <c r="C1053" t="s">
        <v>133</v>
      </c>
      <c r="D1053" t="s">
        <v>2113</v>
      </c>
      <c r="E1053" t="s">
        <v>106</v>
      </c>
      <c r="F1053">
        <v>40700</v>
      </c>
      <c r="G1053" t="s">
        <v>784</v>
      </c>
      <c r="I1053" t="s">
        <v>112</v>
      </c>
      <c r="J1053">
        <v>2026</v>
      </c>
      <c r="K1053">
        <v>5</v>
      </c>
      <c r="L1053" t="s">
        <v>95</v>
      </c>
      <c r="M1053">
        <v>95.63</v>
      </c>
      <c r="N1053">
        <v>1</v>
      </c>
      <c r="O1053">
        <v>95.63</v>
      </c>
      <c r="P1053" t="s">
        <v>2111</v>
      </c>
    </row>
    <row r="1054" spans="1:17">
      <c r="A1054" t="s">
        <v>879</v>
      </c>
      <c r="B1054" t="s">
        <v>182</v>
      </c>
      <c r="C1054" t="s">
        <v>133</v>
      </c>
      <c r="D1054" t="s">
        <v>2113</v>
      </c>
      <c r="E1054" t="s">
        <v>103</v>
      </c>
      <c r="F1054">
        <v>40700</v>
      </c>
      <c r="G1054" t="s">
        <v>784</v>
      </c>
      <c r="I1054" t="s">
        <v>120</v>
      </c>
      <c r="J1054">
        <v>2026</v>
      </c>
      <c r="K1054">
        <v>5</v>
      </c>
      <c r="L1054" t="s">
        <v>95</v>
      </c>
      <c r="M1054">
        <v>72.59</v>
      </c>
      <c r="N1054">
        <v>1</v>
      </c>
      <c r="O1054">
        <v>72.59</v>
      </c>
      <c r="P1054" t="s">
        <v>2111</v>
      </c>
      <c r="Q1054">
        <v>1</v>
      </c>
    </row>
    <row r="1055" spans="1:17">
      <c r="A1055" t="s">
        <v>879</v>
      </c>
      <c r="B1055" t="s">
        <v>182</v>
      </c>
      <c r="C1055" t="s">
        <v>133</v>
      </c>
      <c r="D1055" t="s">
        <v>2113</v>
      </c>
      <c r="E1055" t="s">
        <v>105</v>
      </c>
      <c r="F1055">
        <v>40700</v>
      </c>
      <c r="G1055" t="s">
        <v>784</v>
      </c>
      <c r="I1055" t="s">
        <v>122</v>
      </c>
      <c r="J1055">
        <v>2026</v>
      </c>
      <c r="K1055">
        <v>5</v>
      </c>
      <c r="L1055" t="s">
        <v>95</v>
      </c>
      <c r="M1055">
        <v>54.08</v>
      </c>
      <c r="N1055">
        <v>1</v>
      </c>
      <c r="O1055">
        <v>54.08</v>
      </c>
      <c r="P1055" t="s">
        <v>2111</v>
      </c>
    </row>
    <row r="1056" spans="1:17">
      <c r="A1056" t="s">
        <v>879</v>
      </c>
      <c r="B1056" t="s">
        <v>182</v>
      </c>
      <c r="C1056" t="s">
        <v>133</v>
      </c>
      <c r="D1056" t="s">
        <v>2113</v>
      </c>
      <c r="E1056" t="s">
        <v>105</v>
      </c>
      <c r="F1056">
        <v>40700</v>
      </c>
      <c r="G1056" t="s">
        <v>784</v>
      </c>
      <c r="I1056" t="s">
        <v>123</v>
      </c>
      <c r="J1056">
        <v>2026</v>
      </c>
      <c r="K1056">
        <v>5</v>
      </c>
      <c r="L1056" t="s">
        <v>95</v>
      </c>
      <c r="M1056">
        <v>135.19999999999999</v>
      </c>
      <c r="N1056">
        <v>1</v>
      </c>
      <c r="O1056">
        <v>135.19999999999999</v>
      </c>
      <c r="P1056" t="s">
        <v>2111</v>
      </c>
    </row>
    <row r="1057" spans="1:17">
      <c r="A1057" t="s">
        <v>879</v>
      </c>
      <c r="B1057" t="s">
        <v>182</v>
      </c>
      <c r="C1057" t="s">
        <v>133</v>
      </c>
      <c r="D1057" t="s">
        <v>2113</v>
      </c>
      <c r="E1057" t="s">
        <v>106</v>
      </c>
      <c r="F1057">
        <v>40700</v>
      </c>
      <c r="G1057" t="s">
        <v>784</v>
      </c>
      <c r="I1057" t="s">
        <v>112</v>
      </c>
      <c r="J1057">
        <v>2026</v>
      </c>
      <c r="K1057">
        <v>5</v>
      </c>
      <c r="L1057" t="s">
        <v>95</v>
      </c>
      <c r="M1057">
        <v>95.63</v>
      </c>
      <c r="N1057">
        <v>1</v>
      </c>
      <c r="O1057">
        <v>95.63</v>
      </c>
      <c r="P1057" t="s">
        <v>2111</v>
      </c>
    </row>
    <row r="1058" spans="1:17">
      <c r="A1058" t="s">
        <v>879</v>
      </c>
      <c r="B1058" t="s">
        <v>2164</v>
      </c>
      <c r="C1058" t="s">
        <v>133</v>
      </c>
      <c r="D1058" t="s">
        <v>2113</v>
      </c>
      <c r="E1058" t="s">
        <v>106</v>
      </c>
      <c r="F1058">
        <v>40700</v>
      </c>
      <c r="G1058" t="s">
        <v>784</v>
      </c>
      <c r="I1058" t="s">
        <v>112</v>
      </c>
      <c r="J1058">
        <v>2026</v>
      </c>
      <c r="K1058">
        <v>5</v>
      </c>
      <c r="L1058" t="s">
        <v>95</v>
      </c>
      <c r="M1058">
        <v>95.63</v>
      </c>
      <c r="N1058">
        <v>1</v>
      </c>
      <c r="O1058">
        <v>95.63</v>
      </c>
      <c r="P1058" t="s">
        <v>2111</v>
      </c>
    </row>
    <row r="1059" spans="1:17">
      <c r="A1059" t="s">
        <v>879</v>
      </c>
      <c r="B1059" t="s">
        <v>2165</v>
      </c>
      <c r="C1059" t="s">
        <v>133</v>
      </c>
      <c r="D1059" t="s">
        <v>2113</v>
      </c>
      <c r="E1059" t="s">
        <v>106</v>
      </c>
      <c r="F1059">
        <v>40700</v>
      </c>
      <c r="G1059" t="s">
        <v>784</v>
      </c>
      <c r="I1059" t="s">
        <v>112</v>
      </c>
      <c r="J1059">
        <v>2026</v>
      </c>
      <c r="K1059">
        <v>5</v>
      </c>
      <c r="L1059" t="s">
        <v>95</v>
      </c>
      <c r="M1059">
        <v>95.63</v>
      </c>
      <c r="N1059">
        <v>1</v>
      </c>
      <c r="O1059">
        <v>95.63</v>
      </c>
      <c r="P1059" t="s">
        <v>2111</v>
      </c>
    </row>
    <row r="1060" spans="1:17">
      <c r="A1060" t="s">
        <v>879</v>
      </c>
      <c r="B1060" t="s">
        <v>672</v>
      </c>
      <c r="C1060" t="s">
        <v>133</v>
      </c>
      <c r="D1060" t="s">
        <v>2113</v>
      </c>
      <c r="E1060" t="s">
        <v>105</v>
      </c>
      <c r="F1060">
        <v>40700</v>
      </c>
      <c r="G1060" t="s">
        <v>784</v>
      </c>
      <c r="I1060" t="s">
        <v>122</v>
      </c>
      <c r="J1060">
        <v>2026</v>
      </c>
      <c r="K1060">
        <v>5</v>
      </c>
      <c r="L1060" t="s">
        <v>95</v>
      </c>
      <c r="M1060">
        <v>54.08</v>
      </c>
      <c r="N1060">
        <v>1</v>
      </c>
      <c r="O1060">
        <v>54.08</v>
      </c>
      <c r="P1060" t="s">
        <v>2111</v>
      </c>
    </row>
    <row r="1061" spans="1:17">
      <c r="A1061" t="s">
        <v>879</v>
      </c>
      <c r="B1061" t="s">
        <v>672</v>
      </c>
      <c r="C1061" t="s">
        <v>133</v>
      </c>
      <c r="D1061" t="s">
        <v>2113</v>
      </c>
      <c r="E1061" t="s">
        <v>105</v>
      </c>
      <c r="F1061">
        <v>40700</v>
      </c>
      <c r="G1061" t="s">
        <v>784</v>
      </c>
      <c r="I1061" t="s">
        <v>123</v>
      </c>
      <c r="J1061">
        <v>2026</v>
      </c>
      <c r="K1061">
        <v>5</v>
      </c>
      <c r="L1061" t="s">
        <v>95</v>
      </c>
      <c r="M1061">
        <v>135.19999999999999</v>
      </c>
      <c r="N1061">
        <v>1</v>
      </c>
      <c r="O1061">
        <v>135.19999999999999</v>
      </c>
      <c r="P1061" t="s">
        <v>2111</v>
      </c>
    </row>
    <row r="1062" spans="1:17">
      <c r="A1062" t="s">
        <v>879</v>
      </c>
      <c r="B1062" t="s">
        <v>672</v>
      </c>
      <c r="C1062" t="s">
        <v>133</v>
      </c>
      <c r="D1062" t="s">
        <v>2113</v>
      </c>
      <c r="E1062" t="s">
        <v>106</v>
      </c>
      <c r="F1062">
        <v>40700</v>
      </c>
      <c r="G1062" t="s">
        <v>784</v>
      </c>
      <c r="I1062" t="s">
        <v>112</v>
      </c>
      <c r="J1062">
        <v>2026</v>
      </c>
      <c r="K1062">
        <v>5</v>
      </c>
      <c r="L1062" t="s">
        <v>95</v>
      </c>
      <c r="M1062">
        <v>95.63</v>
      </c>
      <c r="N1062">
        <v>1</v>
      </c>
      <c r="O1062">
        <v>95.63</v>
      </c>
      <c r="P1062" t="s">
        <v>2111</v>
      </c>
    </row>
    <row r="1063" spans="1:17">
      <c r="A1063" t="s">
        <v>879</v>
      </c>
      <c r="B1063" t="s">
        <v>184</v>
      </c>
      <c r="C1063" t="s">
        <v>133</v>
      </c>
      <c r="D1063" t="s">
        <v>2113</v>
      </c>
      <c r="E1063" t="s">
        <v>106</v>
      </c>
      <c r="F1063">
        <v>40700</v>
      </c>
      <c r="G1063" t="s">
        <v>784</v>
      </c>
      <c r="I1063" t="s">
        <v>112</v>
      </c>
      <c r="J1063">
        <v>2026</v>
      </c>
      <c r="K1063">
        <v>5</v>
      </c>
      <c r="L1063" t="s">
        <v>95</v>
      </c>
      <c r="M1063">
        <v>95.63</v>
      </c>
      <c r="N1063">
        <v>1</v>
      </c>
      <c r="O1063">
        <v>95.63</v>
      </c>
      <c r="P1063" t="s">
        <v>2111</v>
      </c>
    </row>
    <row r="1064" spans="1:17">
      <c r="A1064" t="s">
        <v>879</v>
      </c>
      <c r="B1064" t="s">
        <v>673</v>
      </c>
      <c r="C1064" t="s">
        <v>133</v>
      </c>
      <c r="D1064" t="s">
        <v>2113</v>
      </c>
      <c r="E1064" t="s">
        <v>106</v>
      </c>
      <c r="F1064">
        <v>40700</v>
      </c>
      <c r="G1064" t="s">
        <v>784</v>
      </c>
      <c r="I1064" t="s">
        <v>112</v>
      </c>
      <c r="J1064">
        <v>2026</v>
      </c>
      <c r="K1064">
        <v>5</v>
      </c>
      <c r="L1064" t="s">
        <v>95</v>
      </c>
      <c r="M1064">
        <v>95.63</v>
      </c>
      <c r="N1064">
        <v>1</v>
      </c>
      <c r="O1064">
        <v>95.63</v>
      </c>
      <c r="P1064" t="s">
        <v>2111</v>
      </c>
    </row>
    <row r="1065" spans="1:17">
      <c r="A1065" t="s">
        <v>879</v>
      </c>
      <c r="B1065" t="s">
        <v>2166</v>
      </c>
      <c r="C1065" t="s">
        <v>133</v>
      </c>
      <c r="D1065" t="s">
        <v>2113</v>
      </c>
      <c r="E1065" t="s">
        <v>105</v>
      </c>
      <c r="F1065">
        <v>40700</v>
      </c>
      <c r="G1065" t="s">
        <v>784</v>
      </c>
      <c r="I1065" t="s">
        <v>122</v>
      </c>
      <c r="J1065">
        <v>2026</v>
      </c>
      <c r="K1065">
        <v>5</v>
      </c>
      <c r="L1065" t="s">
        <v>95</v>
      </c>
      <c r="M1065">
        <v>162.24</v>
      </c>
      <c r="N1065">
        <v>1</v>
      </c>
      <c r="O1065">
        <v>162.24</v>
      </c>
      <c r="P1065" t="s">
        <v>2111</v>
      </c>
    </row>
    <row r="1066" spans="1:17">
      <c r="A1066" t="s">
        <v>879</v>
      </c>
      <c r="B1066" t="s">
        <v>2166</v>
      </c>
      <c r="C1066" t="s">
        <v>133</v>
      </c>
      <c r="D1066" t="s">
        <v>2113</v>
      </c>
      <c r="E1066" t="s">
        <v>105</v>
      </c>
      <c r="F1066">
        <v>40700</v>
      </c>
      <c r="G1066" t="s">
        <v>784</v>
      </c>
      <c r="I1066" t="s">
        <v>123</v>
      </c>
      <c r="J1066">
        <v>2026</v>
      </c>
      <c r="K1066">
        <v>5</v>
      </c>
      <c r="L1066" t="s">
        <v>95</v>
      </c>
      <c r="M1066">
        <v>405.6</v>
      </c>
      <c r="N1066">
        <v>1</v>
      </c>
      <c r="O1066">
        <v>405.6</v>
      </c>
      <c r="P1066" t="s">
        <v>2111</v>
      </c>
    </row>
    <row r="1067" spans="1:17">
      <c r="A1067" t="s">
        <v>879</v>
      </c>
      <c r="B1067" t="s">
        <v>2166</v>
      </c>
      <c r="C1067" t="s">
        <v>133</v>
      </c>
      <c r="D1067" t="s">
        <v>2113</v>
      </c>
      <c r="E1067" t="s">
        <v>106</v>
      </c>
      <c r="F1067">
        <v>40700</v>
      </c>
      <c r="G1067" t="s">
        <v>784</v>
      </c>
      <c r="I1067" t="s">
        <v>112</v>
      </c>
      <c r="J1067">
        <v>2026</v>
      </c>
      <c r="K1067">
        <v>5</v>
      </c>
      <c r="L1067" t="s">
        <v>95</v>
      </c>
      <c r="M1067">
        <v>191.26</v>
      </c>
      <c r="N1067">
        <v>1</v>
      </c>
      <c r="O1067">
        <v>191.26</v>
      </c>
      <c r="P1067" t="s">
        <v>2111</v>
      </c>
    </row>
    <row r="1068" spans="1:17">
      <c r="A1068" t="s">
        <v>879</v>
      </c>
      <c r="B1068" t="s">
        <v>2167</v>
      </c>
      <c r="C1068" t="s">
        <v>133</v>
      </c>
      <c r="D1068" t="s">
        <v>2113</v>
      </c>
      <c r="E1068" t="s">
        <v>106</v>
      </c>
      <c r="F1068">
        <v>40700</v>
      </c>
      <c r="G1068" t="s">
        <v>784</v>
      </c>
      <c r="I1068" t="s">
        <v>112</v>
      </c>
      <c r="J1068">
        <v>2026</v>
      </c>
      <c r="K1068">
        <v>5</v>
      </c>
      <c r="L1068" t="s">
        <v>95</v>
      </c>
      <c r="M1068">
        <v>95.63</v>
      </c>
      <c r="N1068">
        <v>1</v>
      </c>
      <c r="O1068">
        <v>95.63</v>
      </c>
      <c r="P1068" t="s">
        <v>2111</v>
      </c>
    </row>
    <row r="1069" spans="1:17">
      <c r="A1069" t="s">
        <v>879</v>
      </c>
      <c r="B1069" t="s">
        <v>187</v>
      </c>
      <c r="C1069" t="s">
        <v>133</v>
      </c>
      <c r="D1069" t="s">
        <v>2113</v>
      </c>
      <c r="E1069" t="s">
        <v>103</v>
      </c>
      <c r="F1069">
        <v>40700</v>
      </c>
      <c r="G1069" t="s">
        <v>784</v>
      </c>
      <c r="I1069" t="s">
        <v>120</v>
      </c>
      <c r="J1069">
        <v>2026</v>
      </c>
      <c r="K1069">
        <v>5</v>
      </c>
      <c r="L1069" t="s">
        <v>95</v>
      </c>
      <c r="M1069">
        <v>250.54</v>
      </c>
      <c r="N1069">
        <v>1</v>
      </c>
      <c r="O1069">
        <v>250.54</v>
      </c>
      <c r="P1069" t="s">
        <v>2111</v>
      </c>
      <c r="Q1069">
        <v>1</v>
      </c>
    </row>
    <row r="1070" spans="1:17">
      <c r="A1070" t="s">
        <v>879</v>
      </c>
      <c r="B1070" t="s">
        <v>187</v>
      </c>
      <c r="C1070" t="s">
        <v>133</v>
      </c>
      <c r="D1070" t="s">
        <v>2113</v>
      </c>
      <c r="E1070" t="s">
        <v>106</v>
      </c>
      <c r="F1070">
        <v>40700</v>
      </c>
      <c r="G1070" t="s">
        <v>784</v>
      </c>
      <c r="I1070" t="s">
        <v>112</v>
      </c>
      <c r="J1070">
        <v>2026</v>
      </c>
      <c r="K1070">
        <v>5</v>
      </c>
      <c r="L1070" t="s">
        <v>95</v>
      </c>
      <c r="M1070">
        <v>95.63</v>
      </c>
      <c r="N1070">
        <v>1</v>
      </c>
      <c r="O1070">
        <v>95.63</v>
      </c>
      <c r="P1070" t="s">
        <v>2111</v>
      </c>
    </row>
    <row r="1071" spans="1:17">
      <c r="A1071" t="s">
        <v>879</v>
      </c>
      <c r="B1071" t="s">
        <v>2168</v>
      </c>
      <c r="C1071" t="s">
        <v>133</v>
      </c>
      <c r="D1071" t="s">
        <v>2113</v>
      </c>
      <c r="E1071" t="s">
        <v>105</v>
      </c>
      <c r="F1071">
        <v>40700</v>
      </c>
      <c r="G1071" t="s">
        <v>784</v>
      </c>
      <c r="I1071" t="s">
        <v>122</v>
      </c>
      <c r="J1071">
        <v>2026</v>
      </c>
      <c r="K1071">
        <v>5</v>
      </c>
      <c r="L1071" t="s">
        <v>95</v>
      </c>
      <c r="M1071">
        <v>54.08</v>
      </c>
      <c r="N1071">
        <v>1</v>
      </c>
      <c r="O1071">
        <v>54.08</v>
      </c>
      <c r="P1071" t="s">
        <v>2111</v>
      </c>
    </row>
    <row r="1072" spans="1:17">
      <c r="A1072" t="s">
        <v>879</v>
      </c>
      <c r="B1072" t="s">
        <v>2168</v>
      </c>
      <c r="C1072" t="s">
        <v>133</v>
      </c>
      <c r="D1072" t="s">
        <v>2113</v>
      </c>
      <c r="E1072" t="s">
        <v>105</v>
      </c>
      <c r="F1072">
        <v>40700</v>
      </c>
      <c r="G1072" t="s">
        <v>784</v>
      </c>
      <c r="I1072" t="s">
        <v>123</v>
      </c>
      <c r="J1072">
        <v>2026</v>
      </c>
      <c r="K1072">
        <v>5</v>
      </c>
      <c r="L1072" t="s">
        <v>95</v>
      </c>
      <c r="M1072">
        <v>135.19999999999999</v>
      </c>
      <c r="N1072">
        <v>1</v>
      </c>
      <c r="O1072">
        <v>135.19999999999999</v>
      </c>
      <c r="P1072" t="s">
        <v>2111</v>
      </c>
    </row>
    <row r="1073" spans="1:17">
      <c r="A1073" t="s">
        <v>879</v>
      </c>
      <c r="B1073" t="s">
        <v>2168</v>
      </c>
      <c r="C1073" t="s">
        <v>133</v>
      </c>
      <c r="D1073" t="s">
        <v>2113</v>
      </c>
      <c r="E1073" t="s">
        <v>106</v>
      </c>
      <c r="F1073">
        <v>40700</v>
      </c>
      <c r="G1073" t="s">
        <v>784</v>
      </c>
      <c r="I1073" t="s">
        <v>112</v>
      </c>
      <c r="J1073">
        <v>2026</v>
      </c>
      <c r="K1073">
        <v>5</v>
      </c>
      <c r="L1073" t="s">
        <v>95</v>
      </c>
      <c r="M1073">
        <v>95.63</v>
      </c>
      <c r="N1073">
        <v>1</v>
      </c>
      <c r="O1073">
        <v>95.63</v>
      </c>
      <c r="P1073" t="s">
        <v>2111</v>
      </c>
    </row>
    <row r="1074" spans="1:17">
      <c r="A1074" t="s">
        <v>879</v>
      </c>
      <c r="B1074" t="s">
        <v>2169</v>
      </c>
      <c r="C1074" t="s">
        <v>133</v>
      </c>
      <c r="D1074" t="s">
        <v>2113</v>
      </c>
      <c r="E1074" t="s">
        <v>106</v>
      </c>
      <c r="F1074">
        <v>40700</v>
      </c>
      <c r="G1074" t="s">
        <v>784</v>
      </c>
      <c r="I1074" t="s">
        <v>112</v>
      </c>
      <c r="J1074">
        <v>2026</v>
      </c>
      <c r="K1074">
        <v>5</v>
      </c>
      <c r="L1074" t="s">
        <v>95</v>
      </c>
      <c r="M1074">
        <v>95.63</v>
      </c>
      <c r="N1074">
        <v>1</v>
      </c>
      <c r="O1074">
        <v>95.63</v>
      </c>
      <c r="P1074" t="s">
        <v>2111</v>
      </c>
    </row>
    <row r="1075" spans="1:17">
      <c r="A1075" t="s">
        <v>879</v>
      </c>
      <c r="B1075" t="s">
        <v>763</v>
      </c>
      <c r="C1075" t="s">
        <v>133</v>
      </c>
      <c r="D1075" t="s">
        <v>2113</v>
      </c>
      <c r="E1075" t="s">
        <v>103</v>
      </c>
      <c r="F1075">
        <v>40700</v>
      </c>
      <c r="G1075" t="s">
        <v>784</v>
      </c>
      <c r="I1075" t="s">
        <v>120</v>
      </c>
      <c r="J1075">
        <v>2026</v>
      </c>
      <c r="K1075">
        <v>5</v>
      </c>
      <c r="L1075" t="s">
        <v>95</v>
      </c>
      <c r="M1075">
        <v>72.59</v>
      </c>
      <c r="N1075">
        <v>1</v>
      </c>
      <c r="O1075">
        <v>72.59</v>
      </c>
      <c r="P1075" t="s">
        <v>2111</v>
      </c>
      <c r="Q1075">
        <v>1</v>
      </c>
    </row>
    <row r="1076" spans="1:17">
      <c r="A1076" t="s">
        <v>879</v>
      </c>
      <c r="B1076" t="s">
        <v>763</v>
      </c>
      <c r="C1076" t="s">
        <v>133</v>
      </c>
      <c r="D1076" t="s">
        <v>2113</v>
      </c>
      <c r="E1076" t="s">
        <v>105</v>
      </c>
      <c r="F1076">
        <v>40700</v>
      </c>
      <c r="G1076" t="s">
        <v>784</v>
      </c>
      <c r="I1076" t="s">
        <v>122</v>
      </c>
      <c r="J1076">
        <v>2026</v>
      </c>
      <c r="K1076">
        <v>5</v>
      </c>
      <c r="L1076" t="s">
        <v>95</v>
      </c>
      <c r="M1076">
        <v>54.08</v>
      </c>
      <c r="N1076">
        <v>1</v>
      </c>
      <c r="O1076">
        <v>54.08</v>
      </c>
      <c r="P1076" t="s">
        <v>2111</v>
      </c>
    </row>
    <row r="1077" spans="1:17">
      <c r="A1077" t="s">
        <v>879</v>
      </c>
      <c r="B1077" t="s">
        <v>763</v>
      </c>
      <c r="C1077" t="s">
        <v>133</v>
      </c>
      <c r="D1077" t="s">
        <v>2113</v>
      </c>
      <c r="E1077" t="s">
        <v>105</v>
      </c>
      <c r="F1077">
        <v>40700</v>
      </c>
      <c r="G1077" t="s">
        <v>784</v>
      </c>
      <c r="I1077" t="s">
        <v>123</v>
      </c>
      <c r="J1077">
        <v>2026</v>
      </c>
      <c r="K1077">
        <v>5</v>
      </c>
      <c r="L1077" t="s">
        <v>95</v>
      </c>
      <c r="M1077">
        <v>135.19999999999999</v>
      </c>
      <c r="N1077">
        <v>1</v>
      </c>
      <c r="O1077">
        <v>135.19999999999999</v>
      </c>
      <c r="P1077" t="s">
        <v>2111</v>
      </c>
    </row>
    <row r="1078" spans="1:17">
      <c r="A1078" t="s">
        <v>879</v>
      </c>
      <c r="B1078" t="s">
        <v>763</v>
      </c>
      <c r="C1078" t="s">
        <v>133</v>
      </c>
      <c r="D1078" t="s">
        <v>2113</v>
      </c>
      <c r="E1078" t="s">
        <v>106</v>
      </c>
      <c r="F1078">
        <v>40700</v>
      </c>
      <c r="G1078" t="s">
        <v>784</v>
      </c>
      <c r="I1078" t="s">
        <v>112</v>
      </c>
      <c r="J1078">
        <v>2026</v>
      </c>
      <c r="K1078">
        <v>5</v>
      </c>
      <c r="L1078" t="s">
        <v>95</v>
      </c>
      <c r="M1078">
        <v>95.63</v>
      </c>
      <c r="N1078">
        <v>1</v>
      </c>
      <c r="O1078">
        <v>95.63</v>
      </c>
      <c r="P1078" t="s">
        <v>2111</v>
      </c>
    </row>
    <row r="1079" spans="1:17">
      <c r="A1079" t="s">
        <v>879</v>
      </c>
      <c r="B1079" t="s">
        <v>188</v>
      </c>
      <c r="C1079" t="s">
        <v>133</v>
      </c>
      <c r="D1079" t="s">
        <v>2113</v>
      </c>
      <c r="E1079" t="s">
        <v>106</v>
      </c>
      <c r="F1079">
        <v>40700</v>
      </c>
      <c r="G1079" t="s">
        <v>784</v>
      </c>
      <c r="I1079" t="s">
        <v>112</v>
      </c>
      <c r="J1079">
        <v>2026</v>
      </c>
      <c r="K1079">
        <v>5</v>
      </c>
      <c r="L1079" t="s">
        <v>95</v>
      </c>
      <c r="M1079">
        <v>95.63</v>
      </c>
      <c r="N1079">
        <v>1</v>
      </c>
      <c r="O1079">
        <v>95.63</v>
      </c>
      <c r="P1079" t="s">
        <v>2111</v>
      </c>
    </row>
    <row r="1080" spans="1:17">
      <c r="A1080" t="s">
        <v>879</v>
      </c>
      <c r="B1080" t="s">
        <v>189</v>
      </c>
      <c r="C1080" t="s">
        <v>133</v>
      </c>
      <c r="D1080" t="s">
        <v>2113</v>
      </c>
      <c r="E1080" t="s">
        <v>103</v>
      </c>
      <c r="F1080">
        <v>40700</v>
      </c>
      <c r="G1080" t="s">
        <v>784</v>
      </c>
      <c r="I1080" t="s">
        <v>120</v>
      </c>
      <c r="J1080">
        <v>2026</v>
      </c>
      <c r="K1080">
        <v>5</v>
      </c>
      <c r="L1080" t="s">
        <v>95</v>
      </c>
      <c r="M1080">
        <v>395.72</v>
      </c>
      <c r="N1080">
        <v>1</v>
      </c>
      <c r="O1080">
        <v>395.72</v>
      </c>
      <c r="P1080" t="s">
        <v>2111</v>
      </c>
      <c r="Q1080">
        <v>1</v>
      </c>
    </row>
    <row r="1081" spans="1:17">
      <c r="A1081" t="s">
        <v>879</v>
      </c>
      <c r="B1081" t="s">
        <v>189</v>
      </c>
      <c r="C1081" t="s">
        <v>133</v>
      </c>
      <c r="D1081" t="s">
        <v>2113</v>
      </c>
      <c r="E1081" t="s">
        <v>105</v>
      </c>
      <c r="F1081">
        <v>40700</v>
      </c>
      <c r="G1081" t="s">
        <v>784</v>
      </c>
      <c r="I1081" t="s">
        <v>122</v>
      </c>
      <c r="J1081">
        <v>2026</v>
      </c>
      <c r="K1081">
        <v>5</v>
      </c>
      <c r="L1081" t="s">
        <v>95</v>
      </c>
      <c r="M1081">
        <v>108.16</v>
      </c>
      <c r="N1081">
        <v>1</v>
      </c>
      <c r="O1081">
        <v>108.16</v>
      </c>
      <c r="P1081" t="s">
        <v>2111</v>
      </c>
    </row>
    <row r="1082" spans="1:17">
      <c r="A1082" t="s">
        <v>879</v>
      </c>
      <c r="B1082" t="s">
        <v>189</v>
      </c>
      <c r="C1082" t="s">
        <v>133</v>
      </c>
      <c r="D1082" t="s">
        <v>2113</v>
      </c>
      <c r="E1082" t="s">
        <v>105</v>
      </c>
      <c r="F1082">
        <v>40700</v>
      </c>
      <c r="G1082" t="s">
        <v>784</v>
      </c>
      <c r="I1082" t="s">
        <v>123</v>
      </c>
      <c r="J1082">
        <v>2026</v>
      </c>
      <c r="K1082">
        <v>5</v>
      </c>
      <c r="L1082" t="s">
        <v>95</v>
      </c>
      <c r="M1082">
        <v>270.39999999999998</v>
      </c>
      <c r="N1082">
        <v>1</v>
      </c>
      <c r="O1082">
        <v>270.39999999999998</v>
      </c>
      <c r="P1082" t="s">
        <v>2111</v>
      </c>
    </row>
    <row r="1083" spans="1:17">
      <c r="A1083" t="s">
        <v>879</v>
      </c>
      <c r="B1083" t="s">
        <v>189</v>
      </c>
      <c r="C1083" t="s">
        <v>133</v>
      </c>
      <c r="D1083" t="s">
        <v>2113</v>
      </c>
      <c r="E1083" t="s">
        <v>106</v>
      </c>
      <c r="F1083">
        <v>40700</v>
      </c>
      <c r="G1083" t="s">
        <v>784</v>
      </c>
      <c r="I1083" t="s">
        <v>112</v>
      </c>
      <c r="J1083">
        <v>2026</v>
      </c>
      <c r="K1083">
        <v>5</v>
      </c>
      <c r="L1083" t="s">
        <v>95</v>
      </c>
      <c r="M1083">
        <v>95.63</v>
      </c>
      <c r="N1083">
        <v>1</v>
      </c>
      <c r="O1083">
        <v>95.63</v>
      </c>
      <c r="P1083" t="s">
        <v>2111</v>
      </c>
    </row>
    <row r="1084" spans="1:17">
      <c r="A1084" t="s">
        <v>879</v>
      </c>
      <c r="B1084" t="s">
        <v>190</v>
      </c>
      <c r="C1084" t="s">
        <v>133</v>
      </c>
      <c r="D1084" t="s">
        <v>2113</v>
      </c>
      <c r="E1084" t="s">
        <v>103</v>
      </c>
      <c r="F1084">
        <v>40700</v>
      </c>
      <c r="G1084" t="s">
        <v>784</v>
      </c>
      <c r="I1084" t="s">
        <v>120</v>
      </c>
      <c r="J1084">
        <v>2026</v>
      </c>
      <c r="K1084">
        <v>5</v>
      </c>
      <c r="L1084" t="s">
        <v>95</v>
      </c>
      <c r="M1084">
        <v>270.45</v>
      </c>
      <c r="N1084">
        <v>1</v>
      </c>
      <c r="O1084">
        <v>270.45</v>
      </c>
      <c r="P1084" t="s">
        <v>2111</v>
      </c>
      <c r="Q1084">
        <v>1</v>
      </c>
    </row>
    <row r="1085" spans="1:17">
      <c r="A1085" t="s">
        <v>879</v>
      </c>
      <c r="B1085" t="s">
        <v>190</v>
      </c>
      <c r="C1085" t="s">
        <v>133</v>
      </c>
      <c r="D1085" t="s">
        <v>2113</v>
      </c>
      <c r="E1085" t="s">
        <v>106</v>
      </c>
      <c r="F1085">
        <v>40700</v>
      </c>
      <c r="G1085" t="s">
        <v>784</v>
      </c>
      <c r="I1085" t="s">
        <v>112</v>
      </c>
      <c r="J1085">
        <v>2026</v>
      </c>
      <c r="K1085">
        <v>5</v>
      </c>
      <c r="L1085" t="s">
        <v>95</v>
      </c>
      <c r="M1085">
        <v>95.63</v>
      </c>
      <c r="N1085">
        <v>1</v>
      </c>
      <c r="O1085">
        <v>95.63</v>
      </c>
      <c r="P1085" t="s">
        <v>2111</v>
      </c>
    </row>
    <row r="1086" spans="1:17">
      <c r="A1086" t="s">
        <v>879</v>
      </c>
      <c r="B1086" t="s">
        <v>191</v>
      </c>
      <c r="C1086" t="s">
        <v>133</v>
      </c>
      <c r="D1086" t="s">
        <v>2113</v>
      </c>
      <c r="E1086" t="s">
        <v>103</v>
      </c>
      <c r="F1086">
        <v>40700</v>
      </c>
      <c r="G1086" t="s">
        <v>784</v>
      </c>
      <c r="I1086" t="s">
        <v>120</v>
      </c>
      <c r="J1086">
        <v>2026</v>
      </c>
      <c r="K1086">
        <v>5</v>
      </c>
      <c r="L1086" t="s">
        <v>95</v>
      </c>
      <c r="M1086">
        <v>72.59</v>
      </c>
      <c r="N1086">
        <v>1</v>
      </c>
      <c r="O1086">
        <v>72.59</v>
      </c>
      <c r="P1086" t="s">
        <v>2111</v>
      </c>
      <c r="Q1086">
        <v>1</v>
      </c>
    </row>
    <row r="1087" spans="1:17">
      <c r="A1087" t="s">
        <v>879</v>
      </c>
      <c r="B1087" t="s">
        <v>191</v>
      </c>
      <c r="C1087" t="s">
        <v>133</v>
      </c>
      <c r="D1087" t="s">
        <v>2113</v>
      </c>
      <c r="E1087" t="s">
        <v>105</v>
      </c>
      <c r="F1087">
        <v>40700</v>
      </c>
      <c r="G1087" t="s">
        <v>784</v>
      </c>
      <c r="I1087" t="s">
        <v>122</v>
      </c>
      <c r="J1087">
        <v>2026</v>
      </c>
      <c r="K1087">
        <v>5</v>
      </c>
      <c r="L1087" t="s">
        <v>95</v>
      </c>
      <c r="M1087">
        <v>54.08</v>
      </c>
      <c r="N1087">
        <v>1</v>
      </c>
      <c r="O1087">
        <v>54.08</v>
      </c>
      <c r="P1087" t="s">
        <v>2111</v>
      </c>
    </row>
    <row r="1088" spans="1:17">
      <c r="A1088" t="s">
        <v>879</v>
      </c>
      <c r="B1088" t="s">
        <v>191</v>
      </c>
      <c r="C1088" t="s">
        <v>133</v>
      </c>
      <c r="D1088" t="s">
        <v>2113</v>
      </c>
      <c r="E1088" t="s">
        <v>105</v>
      </c>
      <c r="F1088">
        <v>40700</v>
      </c>
      <c r="G1088" t="s">
        <v>784</v>
      </c>
      <c r="I1088" t="s">
        <v>123</v>
      </c>
      <c r="J1088">
        <v>2026</v>
      </c>
      <c r="K1088">
        <v>5</v>
      </c>
      <c r="L1088" t="s">
        <v>95</v>
      </c>
      <c r="M1088">
        <v>135.19999999999999</v>
      </c>
      <c r="N1088">
        <v>1</v>
      </c>
      <c r="O1088">
        <v>135.19999999999999</v>
      </c>
      <c r="P1088" t="s">
        <v>2111</v>
      </c>
    </row>
    <row r="1089" spans="1:17">
      <c r="A1089" t="s">
        <v>879</v>
      </c>
      <c r="B1089" t="s">
        <v>191</v>
      </c>
      <c r="C1089" t="s">
        <v>133</v>
      </c>
      <c r="D1089" t="s">
        <v>2113</v>
      </c>
      <c r="E1089" t="s">
        <v>106</v>
      </c>
      <c r="F1089">
        <v>40700</v>
      </c>
      <c r="G1089" t="s">
        <v>784</v>
      </c>
      <c r="I1089" t="s">
        <v>112</v>
      </c>
      <c r="J1089">
        <v>2026</v>
      </c>
      <c r="K1089">
        <v>5</v>
      </c>
      <c r="L1089" t="s">
        <v>95</v>
      </c>
      <c r="M1089">
        <v>95.63</v>
      </c>
      <c r="N1089">
        <v>1</v>
      </c>
      <c r="O1089">
        <v>95.63</v>
      </c>
      <c r="P1089" t="s">
        <v>2111</v>
      </c>
    </row>
    <row r="1090" spans="1:17">
      <c r="A1090" t="s">
        <v>879</v>
      </c>
      <c r="B1090" t="s">
        <v>676</v>
      </c>
      <c r="C1090" t="s">
        <v>133</v>
      </c>
      <c r="D1090" t="s">
        <v>2113</v>
      </c>
      <c r="E1090" t="s">
        <v>103</v>
      </c>
      <c r="F1090">
        <v>40700</v>
      </c>
      <c r="G1090" t="s">
        <v>784</v>
      </c>
      <c r="I1090" t="s">
        <v>120</v>
      </c>
      <c r="J1090">
        <v>2026</v>
      </c>
      <c r="K1090">
        <v>5</v>
      </c>
      <c r="L1090" t="s">
        <v>95</v>
      </c>
      <c r="M1090">
        <v>145.18</v>
      </c>
      <c r="N1090">
        <v>1</v>
      </c>
      <c r="O1090">
        <v>145.18</v>
      </c>
      <c r="P1090" t="s">
        <v>2111</v>
      </c>
      <c r="Q1090">
        <v>1</v>
      </c>
    </row>
    <row r="1091" spans="1:17">
      <c r="A1091" t="s">
        <v>879</v>
      </c>
      <c r="B1091" t="s">
        <v>676</v>
      </c>
      <c r="C1091" t="s">
        <v>133</v>
      </c>
      <c r="D1091" t="s">
        <v>2113</v>
      </c>
      <c r="E1091" t="s">
        <v>106</v>
      </c>
      <c r="F1091">
        <v>40700</v>
      </c>
      <c r="G1091" t="s">
        <v>784</v>
      </c>
      <c r="I1091" t="s">
        <v>112</v>
      </c>
      <c r="J1091">
        <v>2026</v>
      </c>
      <c r="K1091">
        <v>5</v>
      </c>
      <c r="L1091" t="s">
        <v>95</v>
      </c>
      <c r="M1091">
        <v>95.63</v>
      </c>
      <c r="N1091">
        <v>1</v>
      </c>
      <c r="O1091">
        <v>95.63</v>
      </c>
      <c r="P1091" t="s">
        <v>2111</v>
      </c>
    </row>
    <row r="1092" spans="1:17">
      <c r="A1092" t="s">
        <v>879</v>
      </c>
      <c r="B1092" t="s">
        <v>193</v>
      </c>
      <c r="C1092" t="s">
        <v>133</v>
      </c>
      <c r="D1092" t="s">
        <v>2113</v>
      </c>
      <c r="E1092" t="s">
        <v>106</v>
      </c>
      <c r="F1092">
        <v>40700</v>
      </c>
      <c r="G1092" t="s">
        <v>784</v>
      </c>
      <c r="I1092" t="s">
        <v>112</v>
      </c>
      <c r="J1092">
        <v>2026</v>
      </c>
      <c r="K1092">
        <v>5</v>
      </c>
      <c r="L1092" t="s">
        <v>95</v>
      </c>
      <c r="M1092">
        <v>95.63</v>
      </c>
      <c r="N1092">
        <v>1</v>
      </c>
      <c r="O1092">
        <v>95.63</v>
      </c>
      <c r="P1092" t="s">
        <v>2111</v>
      </c>
    </row>
    <row r="1093" spans="1:17">
      <c r="A1093" t="s">
        <v>879</v>
      </c>
      <c r="B1093" t="s">
        <v>2170</v>
      </c>
      <c r="C1093" t="s">
        <v>133</v>
      </c>
      <c r="D1093" t="s">
        <v>2113</v>
      </c>
      <c r="E1093" t="s">
        <v>105</v>
      </c>
      <c r="F1093">
        <v>40700</v>
      </c>
      <c r="G1093" t="s">
        <v>784</v>
      </c>
      <c r="I1093" t="s">
        <v>122</v>
      </c>
      <c r="J1093">
        <v>2026</v>
      </c>
      <c r="K1093">
        <v>5</v>
      </c>
      <c r="L1093" t="s">
        <v>95</v>
      </c>
      <c r="M1093">
        <v>162.24</v>
      </c>
      <c r="N1093">
        <v>1</v>
      </c>
      <c r="O1093">
        <v>162.24</v>
      </c>
      <c r="P1093" t="s">
        <v>2111</v>
      </c>
    </row>
    <row r="1094" spans="1:17">
      <c r="A1094" t="s">
        <v>879</v>
      </c>
      <c r="B1094" t="s">
        <v>2170</v>
      </c>
      <c r="C1094" t="s">
        <v>133</v>
      </c>
      <c r="D1094" t="s">
        <v>2113</v>
      </c>
      <c r="E1094" t="s">
        <v>105</v>
      </c>
      <c r="F1094">
        <v>40700</v>
      </c>
      <c r="G1094" t="s">
        <v>784</v>
      </c>
      <c r="I1094" t="s">
        <v>123</v>
      </c>
      <c r="J1094">
        <v>2026</v>
      </c>
      <c r="K1094">
        <v>5</v>
      </c>
      <c r="L1094" t="s">
        <v>95</v>
      </c>
      <c r="M1094">
        <v>405.6</v>
      </c>
      <c r="N1094">
        <v>1</v>
      </c>
      <c r="O1094">
        <v>405.6</v>
      </c>
      <c r="P1094" t="s">
        <v>2111</v>
      </c>
    </row>
    <row r="1095" spans="1:17">
      <c r="A1095" t="s">
        <v>879</v>
      </c>
      <c r="B1095" t="s">
        <v>2170</v>
      </c>
      <c r="C1095" t="s">
        <v>133</v>
      </c>
      <c r="D1095" t="s">
        <v>2113</v>
      </c>
      <c r="E1095" t="s">
        <v>106</v>
      </c>
      <c r="F1095">
        <v>40700</v>
      </c>
      <c r="G1095" t="s">
        <v>784</v>
      </c>
      <c r="I1095" t="s">
        <v>112</v>
      </c>
      <c r="J1095">
        <v>2026</v>
      </c>
      <c r="K1095">
        <v>5</v>
      </c>
      <c r="L1095" t="s">
        <v>95</v>
      </c>
      <c r="M1095">
        <v>95.63</v>
      </c>
      <c r="N1095">
        <v>1</v>
      </c>
      <c r="O1095">
        <v>95.63</v>
      </c>
      <c r="P1095" t="s">
        <v>2111</v>
      </c>
    </row>
    <row r="1096" spans="1:17">
      <c r="A1096" t="s">
        <v>879</v>
      </c>
      <c r="B1096" t="s">
        <v>833</v>
      </c>
      <c r="C1096" t="s">
        <v>133</v>
      </c>
      <c r="D1096" t="s">
        <v>2113</v>
      </c>
      <c r="E1096" t="s">
        <v>106</v>
      </c>
      <c r="F1096">
        <v>40700</v>
      </c>
      <c r="G1096" t="s">
        <v>784</v>
      </c>
      <c r="I1096" t="s">
        <v>112</v>
      </c>
      <c r="J1096">
        <v>2026</v>
      </c>
      <c r="K1096">
        <v>5</v>
      </c>
      <c r="L1096" t="s">
        <v>95</v>
      </c>
      <c r="M1096">
        <v>95.63</v>
      </c>
      <c r="N1096">
        <v>1</v>
      </c>
      <c r="O1096">
        <v>95.63</v>
      </c>
      <c r="P1096" t="s">
        <v>2111</v>
      </c>
    </row>
    <row r="1097" spans="1:17">
      <c r="A1097" t="s">
        <v>879</v>
      </c>
      <c r="B1097" t="s">
        <v>195</v>
      </c>
      <c r="C1097" t="s">
        <v>133</v>
      </c>
      <c r="D1097" t="s">
        <v>2113</v>
      </c>
      <c r="E1097" t="s">
        <v>103</v>
      </c>
      <c r="F1097">
        <v>40700</v>
      </c>
      <c r="G1097" t="s">
        <v>784</v>
      </c>
      <c r="I1097" t="s">
        <v>120</v>
      </c>
      <c r="J1097">
        <v>2026</v>
      </c>
      <c r="K1097">
        <v>5</v>
      </c>
      <c r="L1097" t="s">
        <v>95</v>
      </c>
      <c r="M1097">
        <v>145.18</v>
      </c>
      <c r="N1097">
        <v>1</v>
      </c>
      <c r="O1097">
        <v>145.18</v>
      </c>
      <c r="P1097" t="s">
        <v>2111</v>
      </c>
      <c r="Q1097">
        <v>1</v>
      </c>
    </row>
    <row r="1098" spans="1:17">
      <c r="A1098" t="s">
        <v>879</v>
      </c>
      <c r="B1098" t="s">
        <v>195</v>
      </c>
      <c r="C1098" t="s">
        <v>133</v>
      </c>
      <c r="D1098" t="s">
        <v>2113</v>
      </c>
      <c r="E1098" t="s">
        <v>105</v>
      </c>
      <c r="F1098">
        <v>40700</v>
      </c>
      <c r="G1098" t="s">
        <v>784</v>
      </c>
      <c r="I1098" t="s">
        <v>122</v>
      </c>
      <c r="J1098">
        <v>2026</v>
      </c>
      <c r="K1098">
        <v>5</v>
      </c>
      <c r="L1098" t="s">
        <v>95</v>
      </c>
      <c r="M1098">
        <v>54.08</v>
      </c>
      <c r="N1098">
        <v>1</v>
      </c>
      <c r="O1098">
        <v>54.08</v>
      </c>
      <c r="P1098" t="s">
        <v>2111</v>
      </c>
    </row>
    <row r="1099" spans="1:17">
      <c r="A1099" t="s">
        <v>879</v>
      </c>
      <c r="B1099" t="s">
        <v>195</v>
      </c>
      <c r="C1099" t="s">
        <v>133</v>
      </c>
      <c r="D1099" t="s">
        <v>2113</v>
      </c>
      <c r="E1099" t="s">
        <v>105</v>
      </c>
      <c r="F1099">
        <v>40700</v>
      </c>
      <c r="G1099" t="s">
        <v>784</v>
      </c>
      <c r="I1099" t="s">
        <v>123</v>
      </c>
      <c r="J1099">
        <v>2026</v>
      </c>
      <c r="K1099">
        <v>5</v>
      </c>
      <c r="L1099" t="s">
        <v>95</v>
      </c>
      <c r="M1099">
        <v>135.19999999999999</v>
      </c>
      <c r="N1099">
        <v>1</v>
      </c>
      <c r="O1099">
        <v>135.19999999999999</v>
      </c>
      <c r="P1099" t="s">
        <v>2111</v>
      </c>
    </row>
    <row r="1100" spans="1:17">
      <c r="A1100" t="s">
        <v>879</v>
      </c>
      <c r="B1100" t="s">
        <v>195</v>
      </c>
      <c r="C1100" t="s">
        <v>133</v>
      </c>
      <c r="D1100" t="s">
        <v>2113</v>
      </c>
      <c r="E1100" t="s">
        <v>106</v>
      </c>
      <c r="F1100">
        <v>40700</v>
      </c>
      <c r="G1100" t="s">
        <v>784</v>
      </c>
      <c r="I1100" t="s">
        <v>112</v>
      </c>
      <c r="J1100">
        <v>2026</v>
      </c>
      <c r="K1100">
        <v>5</v>
      </c>
      <c r="L1100" t="s">
        <v>95</v>
      </c>
      <c r="M1100">
        <v>95.63</v>
      </c>
      <c r="N1100">
        <v>1</v>
      </c>
      <c r="O1100">
        <v>95.63</v>
      </c>
      <c r="P1100" t="s">
        <v>2111</v>
      </c>
    </row>
    <row r="1101" spans="1:17">
      <c r="A1101" t="s">
        <v>879</v>
      </c>
      <c r="B1101" t="s">
        <v>198</v>
      </c>
      <c r="C1101" t="s">
        <v>133</v>
      </c>
      <c r="D1101" t="s">
        <v>2113</v>
      </c>
      <c r="E1101" t="s">
        <v>106</v>
      </c>
      <c r="F1101">
        <v>40700</v>
      </c>
      <c r="G1101" t="s">
        <v>784</v>
      </c>
      <c r="I1101" t="s">
        <v>112</v>
      </c>
      <c r="J1101">
        <v>2026</v>
      </c>
      <c r="K1101">
        <v>5</v>
      </c>
      <c r="L1101" t="s">
        <v>95</v>
      </c>
      <c r="M1101">
        <v>95.63</v>
      </c>
      <c r="N1101">
        <v>1</v>
      </c>
      <c r="O1101">
        <v>95.63</v>
      </c>
      <c r="P1101" t="s">
        <v>2111</v>
      </c>
    </row>
    <row r="1102" spans="1:17">
      <c r="A1102" t="s">
        <v>879</v>
      </c>
      <c r="B1102" t="s">
        <v>199</v>
      </c>
      <c r="C1102" t="s">
        <v>133</v>
      </c>
      <c r="D1102" t="s">
        <v>2113</v>
      </c>
      <c r="E1102" t="s">
        <v>103</v>
      </c>
      <c r="F1102">
        <v>40700</v>
      </c>
      <c r="G1102" t="s">
        <v>784</v>
      </c>
      <c r="I1102" t="s">
        <v>120</v>
      </c>
      <c r="J1102">
        <v>2026</v>
      </c>
      <c r="K1102">
        <v>5</v>
      </c>
      <c r="L1102" t="s">
        <v>95</v>
      </c>
      <c r="M1102">
        <v>72.59</v>
      </c>
      <c r="N1102">
        <v>1</v>
      </c>
      <c r="O1102">
        <v>72.59</v>
      </c>
      <c r="P1102" t="s">
        <v>2111</v>
      </c>
      <c r="Q1102">
        <v>1</v>
      </c>
    </row>
    <row r="1103" spans="1:17">
      <c r="A1103" t="s">
        <v>879</v>
      </c>
      <c r="B1103" t="s">
        <v>199</v>
      </c>
      <c r="C1103" t="s">
        <v>133</v>
      </c>
      <c r="D1103" t="s">
        <v>2113</v>
      </c>
      <c r="E1103" t="s">
        <v>105</v>
      </c>
      <c r="F1103">
        <v>40700</v>
      </c>
      <c r="G1103" t="s">
        <v>784</v>
      </c>
      <c r="I1103" t="s">
        <v>122</v>
      </c>
      <c r="J1103">
        <v>2026</v>
      </c>
      <c r="K1103">
        <v>5</v>
      </c>
      <c r="L1103" t="s">
        <v>95</v>
      </c>
      <c r="M1103">
        <v>54.08</v>
      </c>
      <c r="N1103">
        <v>1</v>
      </c>
      <c r="O1103">
        <v>54.08</v>
      </c>
      <c r="P1103" t="s">
        <v>2111</v>
      </c>
    </row>
    <row r="1104" spans="1:17">
      <c r="A1104" t="s">
        <v>879</v>
      </c>
      <c r="B1104" t="s">
        <v>199</v>
      </c>
      <c r="C1104" t="s">
        <v>133</v>
      </c>
      <c r="D1104" t="s">
        <v>2113</v>
      </c>
      <c r="E1104" t="s">
        <v>105</v>
      </c>
      <c r="F1104">
        <v>40700</v>
      </c>
      <c r="G1104" t="s">
        <v>784</v>
      </c>
      <c r="I1104" t="s">
        <v>123</v>
      </c>
      <c r="J1104">
        <v>2026</v>
      </c>
      <c r="K1104">
        <v>5</v>
      </c>
      <c r="L1104" t="s">
        <v>95</v>
      </c>
      <c r="M1104">
        <v>135.19999999999999</v>
      </c>
      <c r="N1104">
        <v>1</v>
      </c>
      <c r="O1104">
        <v>135.19999999999999</v>
      </c>
      <c r="P1104" t="s">
        <v>2111</v>
      </c>
    </row>
    <row r="1105" spans="1:17">
      <c r="A1105" t="s">
        <v>879</v>
      </c>
      <c r="B1105" t="s">
        <v>199</v>
      </c>
      <c r="C1105" t="s">
        <v>133</v>
      </c>
      <c r="D1105" t="s">
        <v>2113</v>
      </c>
      <c r="E1105" t="s">
        <v>106</v>
      </c>
      <c r="F1105">
        <v>40700</v>
      </c>
      <c r="G1105" t="s">
        <v>784</v>
      </c>
      <c r="I1105" t="s">
        <v>112</v>
      </c>
      <c r="J1105">
        <v>2026</v>
      </c>
      <c r="K1105">
        <v>5</v>
      </c>
      <c r="L1105" t="s">
        <v>95</v>
      </c>
      <c r="M1105">
        <v>95.63</v>
      </c>
      <c r="N1105">
        <v>1</v>
      </c>
      <c r="O1105">
        <v>95.63</v>
      </c>
      <c r="P1105" t="s">
        <v>2111</v>
      </c>
    </row>
    <row r="1106" spans="1:17">
      <c r="A1106" t="s">
        <v>879</v>
      </c>
      <c r="B1106" t="s">
        <v>201</v>
      </c>
      <c r="C1106" t="s">
        <v>133</v>
      </c>
      <c r="D1106" t="s">
        <v>2113</v>
      </c>
      <c r="E1106" t="s">
        <v>105</v>
      </c>
      <c r="F1106">
        <v>40700</v>
      </c>
      <c r="G1106" t="s">
        <v>784</v>
      </c>
      <c r="I1106" t="s">
        <v>122</v>
      </c>
      <c r="J1106">
        <v>2026</v>
      </c>
      <c r="K1106">
        <v>5</v>
      </c>
      <c r="L1106" t="s">
        <v>95</v>
      </c>
      <c r="M1106">
        <v>54.08</v>
      </c>
      <c r="N1106">
        <v>1</v>
      </c>
      <c r="O1106">
        <v>54.08</v>
      </c>
      <c r="P1106" t="s">
        <v>2111</v>
      </c>
    </row>
    <row r="1107" spans="1:17">
      <c r="A1107" t="s">
        <v>879</v>
      </c>
      <c r="B1107" t="s">
        <v>201</v>
      </c>
      <c r="C1107" t="s">
        <v>133</v>
      </c>
      <c r="D1107" t="s">
        <v>2113</v>
      </c>
      <c r="E1107" t="s">
        <v>105</v>
      </c>
      <c r="F1107">
        <v>40700</v>
      </c>
      <c r="G1107" t="s">
        <v>784</v>
      </c>
      <c r="I1107" t="s">
        <v>123</v>
      </c>
      <c r="J1107">
        <v>2026</v>
      </c>
      <c r="K1107">
        <v>5</v>
      </c>
      <c r="L1107" t="s">
        <v>95</v>
      </c>
      <c r="M1107">
        <v>135.19999999999999</v>
      </c>
      <c r="N1107">
        <v>1</v>
      </c>
      <c r="O1107">
        <v>135.19999999999999</v>
      </c>
      <c r="P1107" t="s">
        <v>2111</v>
      </c>
    </row>
    <row r="1108" spans="1:17">
      <c r="A1108" t="s">
        <v>879</v>
      </c>
      <c r="B1108" t="s">
        <v>201</v>
      </c>
      <c r="C1108" t="s">
        <v>133</v>
      </c>
      <c r="D1108" t="s">
        <v>2113</v>
      </c>
      <c r="E1108" t="s">
        <v>106</v>
      </c>
      <c r="F1108">
        <v>40700</v>
      </c>
      <c r="G1108" t="s">
        <v>784</v>
      </c>
      <c r="I1108" t="s">
        <v>112</v>
      </c>
      <c r="J1108">
        <v>2026</v>
      </c>
      <c r="K1108">
        <v>5</v>
      </c>
      <c r="L1108" t="s">
        <v>95</v>
      </c>
      <c r="M1108">
        <v>95.63</v>
      </c>
      <c r="N1108">
        <v>1</v>
      </c>
      <c r="O1108">
        <v>95.63</v>
      </c>
      <c r="P1108" t="s">
        <v>2111</v>
      </c>
    </row>
    <row r="1109" spans="1:17">
      <c r="A1109" t="s">
        <v>879</v>
      </c>
      <c r="B1109" t="s">
        <v>611</v>
      </c>
      <c r="C1109" t="s">
        <v>133</v>
      </c>
      <c r="D1109" t="s">
        <v>2113</v>
      </c>
      <c r="E1109" t="s">
        <v>105</v>
      </c>
      <c r="F1109">
        <v>40700</v>
      </c>
      <c r="G1109" t="s">
        <v>784</v>
      </c>
      <c r="I1109" t="s">
        <v>122</v>
      </c>
      <c r="J1109">
        <v>2026</v>
      </c>
      <c r="K1109">
        <v>5</v>
      </c>
      <c r="L1109" t="s">
        <v>95</v>
      </c>
      <c r="M1109">
        <v>54.08</v>
      </c>
      <c r="N1109">
        <v>1</v>
      </c>
      <c r="O1109">
        <v>54.08</v>
      </c>
      <c r="P1109" t="s">
        <v>2111</v>
      </c>
    </row>
    <row r="1110" spans="1:17">
      <c r="A1110" t="s">
        <v>879</v>
      </c>
      <c r="B1110" t="s">
        <v>611</v>
      </c>
      <c r="C1110" t="s">
        <v>133</v>
      </c>
      <c r="D1110" t="s">
        <v>2113</v>
      </c>
      <c r="E1110" t="s">
        <v>105</v>
      </c>
      <c r="F1110">
        <v>40700</v>
      </c>
      <c r="G1110" t="s">
        <v>784</v>
      </c>
      <c r="I1110" t="s">
        <v>123</v>
      </c>
      <c r="J1110">
        <v>2026</v>
      </c>
      <c r="K1110">
        <v>5</v>
      </c>
      <c r="L1110" t="s">
        <v>95</v>
      </c>
      <c r="M1110">
        <v>135.19999999999999</v>
      </c>
      <c r="N1110">
        <v>1</v>
      </c>
      <c r="O1110">
        <v>135.19999999999999</v>
      </c>
      <c r="P1110" t="s">
        <v>2111</v>
      </c>
    </row>
    <row r="1111" spans="1:17">
      <c r="A1111" t="s">
        <v>879</v>
      </c>
      <c r="B1111" t="s">
        <v>611</v>
      </c>
      <c r="C1111" t="s">
        <v>133</v>
      </c>
      <c r="D1111" t="s">
        <v>2113</v>
      </c>
      <c r="E1111" t="s">
        <v>106</v>
      </c>
      <c r="F1111">
        <v>40700</v>
      </c>
      <c r="G1111" t="s">
        <v>784</v>
      </c>
      <c r="I1111" t="s">
        <v>112</v>
      </c>
      <c r="J1111">
        <v>2026</v>
      </c>
      <c r="K1111">
        <v>5</v>
      </c>
      <c r="L1111" t="s">
        <v>95</v>
      </c>
      <c r="M1111">
        <v>95.63</v>
      </c>
      <c r="N1111">
        <v>1</v>
      </c>
      <c r="O1111">
        <v>95.63</v>
      </c>
      <c r="P1111" t="s">
        <v>2111</v>
      </c>
    </row>
    <row r="1112" spans="1:17">
      <c r="A1112" t="s">
        <v>879</v>
      </c>
      <c r="B1112" t="s">
        <v>202</v>
      </c>
      <c r="C1112" t="s">
        <v>133</v>
      </c>
      <c r="D1112" t="s">
        <v>2113</v>
      </c>
      <c r="E1112" t="s">
        <v>103</v>
      </c>
      <c r="F1112">
        <v>40700</v>
      </c>
      <c r="G1112" t="s">
        <v>784</v>
      </c>
      <c r="I1112" t="s">
        <v>120</v>
      </c>
      <c r="J1112">
        <v>2026</v>
      </c>
      <c r="K1112">
        <v>5</v>
      </c>
      <c r="L1112" t="s">
        <v>95</v>
      </c>
      <c r="M1112">
        <v>72.59</v>
      </c>
      <c r="N1112">
        <v>1</v>
      </c>
      <c r="O1112">
        <v>72.59</v>
      </c>
      <c r="P1112" t="s">
        <v>2111</v>
      </c>
      <c r="Q1112">
        <v>1</v>
      </c>
    </row>
    <row r="1113" spans="1:17">
      <c r="A1113" t="s">
        <v>879</v>
      </c>
      <c r="B1113" t="s">
        <v>202</v>
      </c>
      <c r="C1113" t="s">
        <v>133</v>
      </c>
      <c r="D1113" t="s">
        <v>2113</v>
      </c>
      <c r="E1113" t="s">
        <v>105</v>
      </c>
      <c r="F1113">
        <v>40700</v>
      </c>
      <c r="G1113" t="s">
        <v>784</v>
      </c>
      <c r="I1113" t="s">
        <v>122</v>
      </c>
      <c r="J1113">
        <v>2026</v>
      </c>
      <c r="K1113">
        <v>5</v>
      </c>
      <c r="L1113" t="s">
        <v>95</v>
      </c>
      <c r="M1113">
        <v>162.24</v>
      </c>
      <c r="N1113">
        <v>1</v>
      </c>
      <c r="O1113">
        <v>162.24</v>
      </c>
      <c r="P1113" t="s">
        <v>2111</v>
      </c>
    </row>
    <row r="1114" spans="1:17">
      <c r="A1114" t="s">
        <v>879</v>
      </c>
      <c r="B1114" t="s">
        <v>202</v>
      </c>
      <c r="C1114" t="s">
        <v>133</v>
      </c>
      <c r="D1114" t="s">
        <v>2113</v>
      </c>
      <c r="E1114" t="s">
        <v>105</v>
      </c>
      <c r="F1114">
        <v>40700</v>
      </c>
      <c r="G1114" t="s">
        <v>784</v>
      </c>
      <c r="I1114" t="s">
        <v>123</v>
      </c>
      <c r="J1114">
        <v>2026</v>
      </c>
      <c r="K1114">
        <v>5</v>
      </c>
      <c r="L1114" t="s">
        <v>95</v>
      </c>
      <c r="M1114">
        <v>405.6</v>
      </c>
      <c r="N1114">
        <v>1</v>
      </c>
      <c r="O1114">
        <v>405.6</v>
      </c>
      <c r="P1114" t="s">
        <v>2111</v>
      </c>
    </row>
    <row r="1115" spans="1:17">
      <c r="A1115" t="s">
        <v>879</v>
      </c>
      <c r="B1115" t="s">
        <v>202</v>
      </c>
      <c r="C1115" t="s">
        <v>133</v>
      </c>
      <c r="D1115" t="s">
        <v>2113</v>
      </c>
      <c r="E1115" t="s">
        <v>106</v>
      </c>
      <c r="F1115">
        <v>40700</v>
      </c>
      <c r="G1115" t="s">
        <v>784</v>
      </c>
      <c r="I1115" t="s">
        <v>112</v>
      </c>
      <c r="J1115">
        <v>2026</v>
      </c>
      <c r="K1115">
        <v>5</v>
      </c>
      <c r="L1115" t="s">
        <v>95</v>
      </c>
      <c r="M1115">
        <v>95.63</v>
      </c>
      <c r="N1115">
        <v>1</v>
      </c>
      <c r="O1115">
        <v>95.63</v>
      </c>
      <c r="P1115" t="s">
        <v>2111</v>
      </c>
    </row>
    <row r="1116" spans="1:17">
      <c r="A1116" t="s">
        <v>879</v>
      </c>
      <c r="B1116" t="s">
        <v>2171</v>
      </c>
      <c r="C1116" t="s">
        <v>133</v>
      </c>
      <c r="D1116" t="s">
        <v>2113</v>
      </c>
      <c r="E1116" t="s">
        <v>106</v>
      </c>
      <c r="F1116">
        <v>40700</v>
      </c>
      <c r="G1116" t="s">
        <v>784</v>
      </c>
      <c r="I1116" t="s">
        <v>112</v>
      </c>
      <c r="J1116">
        <v>2026</v>
      </c>
      <c r="K1116">
        <v>5</v>
      </c>
      <c r="L1116" t="s">
        <v>95</v>
      </c>
      <c r="M1116">
        <v>95.63</v>
      </c>
      <c r="N1116">
        <v>1</v>
      </c>
      <c r="O1116">
        <v>95.63</v>
      </c>
      <c r="P1116" t="s">
        <v>2111</v>
      </c>
    </row>
    <row r="1117" spans="1:17">
      <c r="A1117" t="s">
        <v>879</v>
      </c>
      <c r="B1117" t="s">
        <v>206</v>
      </c>
      <c r="C1117" t="s">
        <v>133</v>
      </c>
      <c r="D1117" t="s">
        <v>2113</v>
      </c>
      <c r="E1117" t="s">
        <v>103</v>
      </c>
      <c r="F1117">
        <v>40700</v>
      </c>
      <c r="G1117" t="s">
        <v>784</v>
      </c>
      <c r="I1117" t="s">
        <v>120</v>
      </c>
      <c r="J1117">
        <v>2026</v>
      </c>
      <c r="K1117">
        <v>5</v>
      </c>
      <c r="L1117" t="s">
        <v>95</v>
      </c>
      <c r="M1117">
        <v>72.59</v>
      </c>
      <c r="N1117">
        <v>1</v>
      </c>
      <c r="O1117">
        <v>72.59</v>
      </c>
      <c r="P1117" t="s">
        <v>2111</v>
      </c>
      <c r="Q1117">
        <v>1</v>
      </c>
    </row>
    <row r="1118" spans="1:17">
      <c r="A1118" t="s">
        <v>879</v>
      </c>
      <c r="B1118" t="s">
        <v>206</v>
      </c>
      <c r="C1118" t="s">
        <v>133</v>
      </c>
      <c r="D1118" t="s">
        <v>2113</v>
      </c>
      <c r="E1118" t="s">
        <v>106</v>
      </c>
      <c r="F1118">
        <v>40700</v>
      </c>
      <c r="G1118" t="s">
        <v>784</v>
      </c>
      <c r="I1118" t="s">
        <v>112</v>
      </c>
      <c r="J1118">
        <v>2026</v>
      </c>
      <c r="K1118">
        <v>5</v>
      </c>
      <c r="L1118" t="s">
        <v>95</v>
      </c>
      <c r="M1118">
        <v>95.63</v>
      </c>
      <c r="N1118">
        <v>1</v>
      </c>
      <c r="O1118">
        <v>95.63</v>
      </c>
      <c r="P1118" t="s">
        <v>2111</v>
      </c>
    </row>
    <row r="1119" spans="1:17">
      <c r="A1119" t="s">
        <v>879</v>
      </c>
      <c r="B1119" t="s">
        <v>207</v>
      </c>
      <c r="C1119" t="s">
        <v>133</v>
      </c>
      <c r="D1119" t="s">
        <v>2113</v>
      </c>
      <c r="E1119" t="s">
        <v>106</v>
      </c>
      <c r="F1119">
        <v>40700</v>
      </c>
      <c r="G1119" t="s">
        <v>784</v>
      </c>
      <c r="I1119" t="s">
        <v>112</v>
      </c>
      <c r="J1119">
        <v>2026</v>
      </c>
      <c r="K1119">
        <v>5</v>
      </c>
      <c r="L1119" t="s">
        <v>95</v>
      </c>
      <c r="M1119">
        <v>95.63</v>
      </c>
      <c r="N1119">
        <v>1</v>
      </c>
      <c r="O1119">
        <v>95.63</v>
      </c>
      <c r="P1119" t="s">
        <v>2111</v>
      </c>
    </row>
    <row r="1120" spans="1:17">
      <c r="A1120" t="s">
        <v>879</v>
      </c>
      <c r="B1120" t="s">
        <v>209</v>
      </c>
      <c r="C1120" t="s">
        <v>133</v>
      </c>
      <c r="D1120" t="s">
        <v>2113</v>
      </c>
      <c r="E1120" t="s">
        <v>92</v>
      </c>
      <c r="F1120">
        <v>40700</v>
      </c>
      <c r="G1120" t="s">
        <v>784</v>
      </c>
      <c r="I1120" t="s">
        <v>2158</v>
      </c>
      <c r="J1120">
        <v>2026</v>
      </c>
      <c r="K1120">
        <v>5</v>
      </c>
      <c r="L1120" t="s">
        <v>95</v>
      </c>
      <c r="M1120">
        <v>258.7</v>
      </c>
      <c r="N1120">
        <v>1</v>
      </c>
      <c r="O1120">
        <v>258.7</v>
      </c>
      <c r="P1120" t="s">
        <v>2111</v>
      </c>
    </row>
    <row r="1121" spans="1:17">
      <c r="A1121" t="s">
        <v>879</v>
      </c>
      <c r="B1121" t="s">
        <v>209</v>
      </c>
      <c r="C1121" t="s">
        <v>133</v>
      </c>
      <c r="D1121" t="s">
        <v>2113</v>
      </c>
      <c r="E1121" t="s">
        <v>103</v>
      </c>
      <c r="F1121">
        <v>40700</v>
      </c>
      <c r="G1121" t="s">
        <v>784</v>
      </c>
      <c r="I1121" t="s">
        <v>120</v>
      </c>
      <c r="J1121">
        <v>2026</v>
      </c>
      <c r="K1121">
        <v>5</v>
      </c>
      <c r="L1121" t="s">
        <v>95</v>
      </c>
      <c r="M1121">
        <v>299.61</v>
      </c>
      <c r="N1121">
        <v>1</v>
      </c>
      <c r="O1121">
        <v>299.61</v>
      </c>
      <c r="P1121" t="s">
        <v>2111</v>
      </c>
      <c r="Q1121">
        <v>1</v>
      </c>
    </row>
    <row r="1122" spans="1:17">
      <c r="A1122" t="s">
        <v>879</v>
      </c>
      <c r="B1122" t="s">
        <v>209</v>
      </c>
      <c r="C1122" t="s">
        <v>133</v>
      </c>
      <c r="D1122" t="s">
        <v>2113</v>
      </c>
      <c r="E1122" t="s">
        <v>92</v>
      </c>
      <c r="F1122">
        <v>40700</v>
      </c>
      <c r="G1122" t="s">
        <v>784</v>
      </c>
      <c r="I1122" t="s">
        <v>256</v>
      </c>
      <c r="J1122">
        <v>2026</v>
      </c>
      <c r="K1122">
        <v>5</v>
      </c>
      <c r="L1122" t="s">
        <v>95</v>
      </c>
      <c r="M1122">
        <v>170.24</v>
      </c>
      <c r="N1122">
        <v>1</v>
      </c>
      <c r="O1122">
        <v>170.24</v>
      </c>
      <c r="P1122" t="s">
        <v>2111</v>
      </c>
      <c r="Q1122">
        <v>1</v>
      </c>
    </row>
    <row r="1123" spans="1:17">
      <c r="A1123" t="s">
        <v>879</v>
      </c>
      <c r="B1123" t="s">
        <v>209</v>
      </c>
      <c r="C1123" t="s">
        <v>133</v>
      </c>
      <c r="D1123" t="s">
        <v>2113</v>
      </c>
      <c r="E1123" t="s">
        <v>92</v>
      </c>
      <c r="F1123">
        <v>40700</v>
      </c>
      <c r="G1123" t="s">
        <v>784</v>
      </c>
      <c r="I1123" t="s">
        <v>257</v>
      </c>
      <c r="J1123">
        <v>2026</v>
      </c>
      <c r="K1123">
        <v>5</v>
      </c>
      <c r="L1123" t="s">
        <v>95</v>
      </c>
      <c r="M1123">
        <v>150.65</v>
      </c>
      <c r="N1123">
        <v>1</v>
      </c>
      <c r="O1123">
        <v>150.65</v>
      </c>
      <c r="P1123" t="s">
        <v>2111</v>
      </c>
    </row>
    <row r="1124" spans="1:17">
      <c r="A1124" t="s">
        <v>879</v>
      </c>
      <c r="B1124" t="s">
        <v>209</v>
      </c>
      <c r="C1124" t="s">
        <v>133</v>
      </c>
      <c r="D1124" t="s">
        <v>2113</v>
      </c>
      <c r="E1124" t="s">
        <v>106</v>
      </c>
      <c r="F1124">
        <v>40700</v>
      </c>
      <c r="G1124" t="s">
        <v>784</v>
      </c>
      <c r="I1124" t="s">
        <v>112</v>
      </c>
      <c r="J1124">
        <v>2026</v>
      </c>
      <c r="K1124">
        <v>5</v>
      </c>
      <c r="L1124" t="s">
        <v>95</v>
      </c>
      <c r="M1124">
        <v>95.63</v>
      </c>
      <c r="N1124">
        <v>1</v>
      </c>
      <c r="O1124">
        <v>95.63</v>
      </c>
      <c r="P1124" t="s">
        <v>2111</v>
      </c>
    </row>
    <row r="1125" spans="1:17">
      <c r="A1125" t="s">
        <v>879</v>
      </c>
      <c r="B1125" t="s">
        <v>2172</v>
      </c>
      <c r="C1125" t="s">
        <v>133</v>
      </c>
      <c r="D1125" t="s">
        <v>2113</v>
      </c>
      <c r="E1125" t="s">
        <v>103</v>
      </c>
      <c r="F1125">
        <v>40700</v>
      </c>
      <c r="G1125" t="s">
        <v>784</v>
      </c>
      <c r="I1125" t="s">
        <v>120</v>
      </c>
      <c r="J1125">
        <v>2026</v>
      </c>
      <c r="K1125">
        <v>5</v>
      </c>
      <c r="L1125" t="s">
        <v>95</v>
      </c>
      <c r="M1125">
        <v>145.18</v>
      </c>
      <c r="N1125">
        <v>1</v>
      </c>
      <c r="O1125">
        <v>145.18</v>
      </c>
      <c r="P1125" t="s">
        <v>2111</v>
      </c>
      <c r="Q1125">
        <v>1</v>
      </c>
    </row>
    <row r="1126" spans="1:17">
      <c r="A1126" t="s">
        <v>879</v>
      </c>
      <c r="B1126" t="s">
        <v>2172</v>
      </c>
      <c r="C1126" t="s">
        <v>133</v>
      </c>
      <c r="D1126" t="s">
        <v>2113</v>
      </c>
      <c r="E1126" t="s">
        <v>106</v>
      </c>
      <c r="F1126">
        <v>40700</v>
      </c>
      <c r="G1126" t="s">
        <v>784</v>
      </c>
      <c r="I1126" t="s">
        <v>112</v>
      </c>
      <c r="J1126">
        <v>2026</v>
      </c>
      <c r="K1126">
        <v>5</v>
      </c>
      <c r="L1126" t="s">
        <v>95</v>
      </c>
      <c r="M1126">
        <v>95.63</v>
      </c>
      <c r="N1126">
        <v>1</v>
      </c>
      <c r="O1126">
        <v>95.63</v>
      </c>
      <c r="P1126" t="s">
        <v>2111</v>
      </c>
    </row>
    <row r="1127" spans="1:17">
      <c r="A1127" t="s">
        <v>879</v>
      </c>
      <c r="B1127" t="s">
        <v>679</v>
      </c>
      <c r="C1127" t="s">
        <v>133</v>
      </c>
      <c r="D1127" t="s">
        <v>2113</v>
      </c>
      <c r="E1127" t="s">
        <v>105</v>
      </c>
      <c r="F1127">
        <v>40700</v>
      </c>
      <c r="G1127" t="s">
        <v>784</v>
      </c>
      <c r="I1127" t="s">
        <v>122</v>
      </c>
      <c r="J1127">
        <v>2026</v>
      </c>
      <c r="K1127">
        <v>5</v>
      </c>
      <c r="L1127" t="s">
        <v>95</v>
      </c>
      <c r="M1127">
        <v>108.16</v>
      </c>
      <c r="N1127">
        <v>1</v>
      </c>
      <c r="O1127">
        <v>108.16</v>
      </c>
      <c r="P1127" t="s">
        <v>2111</v>
      </c>
    </row>
    <row r="1128" spans="1:17">
      <c r="A1128" t="s">
        <v>879</v>
      </c>
      <c r="B1128" t="s">
        <v>679</v>
      </c>
      <c r="C1128" t="s">
        <v>133</v>
      </c>
      <c r="D1128" t="s">
        <v>2113</v>
      </c>
      <c r="E1128" t="s">
        <v>105</v>
      </c>
      <c r="F1128">
        <v>40700</v>
      </c>
      <c r="G1128" t="s">
        <v>784</v>
      </c>
      <c r="I1128" t="s">
        <v>123</v>
      </c>
      <c r="J1128">
        <v>2026</v>
      </c>
      <c r="K1128">
        <v>5</v>
      </c>
      <c r="L1128" t="s">
        <v>95</v>
      </c>
      <c r="M1128">
        <v>270.39999999999998</v>
      </c>
      <c r="N1128">
        <v>1</v>
      </c>
      <c r="O1128">
        <v>270.39999999999998</v>
      </c>
      <c r="P1128" t="s">
        <v>2111</v>
      </c>
    </row>
    <row r="1129" spans="1:17">
      <c r="A1129" t="s">
        <v>879</v>
      </c>
      <c r="B1129" t="s">
        <v>679</v>
      </c>
      <c r="C1129" t="s">
        <v>133</v>
      </c>
      <c r="D1129" t="s">
        <v>2113</v>
      </c>
      <c r="E1129" t="s">
        <v>106</v>
      </c>
      <c r="F1129">
        <v>40700</v>
      </c>
      <c r="G1129" t="s">
        <v>784</v>
      </c>
      <c r="I1129" t="s">
        <v>112</v>
      </c>
      <c r="J1129">
        <v>2026</v>
      </c>
      <c r="K1129">
        <v>5</v>
      </c>
      <c r="L1129" t="s">
        <v>95</v>
      </c>
      <c r="M1129">
        <v>95.63</v>
      </c>
      <c r="N1129">
        <v>1</v>
      </c>
      <c r="O1129">
        <v>95.63</v>
      </c>
      <c r="P1129" t="s">
        <v>2111</v>
      </c>
    </row>
    <row r="1130" spans="1:17">
      <c r="A1130" t="s">
        <v>879</v>
      </c>
      <c r="B1130" t="s">
        <v>680</v>
      </c>
      <c r="C1130" t="s">
        <v>133</v>
      </c>
      <c r="D1130" t="s">
        <v>2113</v>
      </c>
      <c r="E1130" t="s">
        <v>103</v>
      </c>
      <c r="F1130">
        <v>40700</v>
      </c>
      <c r="G1130" t="s">
        <v>784</v>
      </c>
      <c r="I1130" t="s">
        <v>120</v>
      </c>
      <c r="J1130">
        <v>2026</v>
      </c>
      <c r="K1130">
        <v>5</v>
      </c>
      <c r="L1130" t="s">
        <v>95</v>
      </c>
      <c r="M1130">
        <v>72.59</v>
      </c>
      <c r="N1130">
        <v>1</v>
      </c>
      <c r="O1130">
        <v>72.59</v>
      </c>
      <c r="P1130" t="s">
        <v>2111</v>
      </c>
      <c r="Q1130">
        <v>1</v>
      </c>
    </row>
    <row r="1131" spans="1:17">
      <c r="A1131" t="s">
        <v>879</v>
      </c>
      <c r="B1131" t="s">
        <v>680</v>
      </c>
      <c r="C1131" t="s">
        <v>133</v>
      </c>
      <c r="D1131" t="s">
        <v>2113</v>
      </c>
      <c r="E1131" t="s">
        <v>106</v>
      </c>
      <c r="F1131">
        <v>40700</v>
      </c>
      <c r="G1131" t="s">
        <v>784</v>
      </c>
      <c r="I1131" t="s">
        <v>112</v>
      </c>
      <c r="J1131">
        <v>2026</v>
      </c>
      <c r="K1131">
        <v>5</v>
      </c>
      <c r="L1131" t="s">
        <v>95</v>
      </c>
      <c r="M1131">
        <v>95.63</v>
      </c>
      <c r="N1131">
        <v>1</v>
      </c>
      <c r="O1131">
        <v>95.63</v>
      </c>
      <c r="P1131" t="s">
        <v>2111</v>
      </c>
    </row>
    <row r="1132" spans="1:17">
      <c r="A1132" t="s">
        <v>879</v>
      </c>
      <c r="B1132" t="s">
        <v>210</v>
      </c>
      <c r="C1132" t="s">
        <v>133</v>
      </c>
      <c r="D1132" t="s">
        <v>2113</v>
      </c>
      <c r="E1132" t="s">
        <v>106</v>
      </c>
      <c r="F1132">
        <v>40700</v>
      </c>
      <c r="G1132" t="s">
        <v>784</v>
      </c>
      <c r="I1132" t="s">
        <v>112</v>
      </c>
      <c r="J1132">
        <v>2026</v>
      </c>
      <c r="K1132">
        <v>5</v>
      </c>
      <c r="L1132" t="s">
        <v>95</v>
      </c>
      <c r="M1132">
        <v>95.63</v>
      </c>
      <c r="N1132">
        <v>1</v>
      </c>
      <c r="O1132">
        <v>95.63</v>
      </c>
      <c r="P1132" t="s">
        <v>2111</v>
      </c>
    </row>
    <row r="1133" spans="1:17">
      <c r="A1133" t="s">
        <v>879</v>
      </c>
      <c r="B1133" t="s">
        <v>211</v>
      </c>
      <c r="C1133" t="s">
        <v>133</v>
      </c>
      <c r="D1133" t="s">
        <v>2113</v>
      </c>
      <c r="E1133" t="s">
        <v>103</v>
      </c>
      <c r="F1133">
        <v>40700</v>
      </c>
      <c r="G1133" t="s">
        <v>784</v>
      </c>
      <c r="I1133" t="s">
        <v>120</v>
      </c>
      <c r="J1133">
        <v>2026</v>
      </c>
      <c r="K1133">
        <v>5</v>
      </c>
      <c r="L1133" t="s">
        <v>95</v>
      </c>
      <c r="M1133">
        <v>72.59</v>
      </c>
      <c r="N1133">
        <v>1</v>
      </c>
      <c r="O1133">
        <v>72.59</v>
      </c>
      <c r="P1133" t="s">
        <v>2111</v>
      </c>
      <c r="Q1133">
        <v>1</v>
      </c>
    </row>
    <row r="1134" spans="1:17">
      <c r="A1134" t="s">
        <v>879</v>
      </c>
      <c r="B1134" t="s">
        <v>211</v>
      </c>
      <c r="C1134" t="s">
        <v>133</v>
      </c>
      <c r="D1134" t="s">
        <v>2113</v>
      </c>
      <c r="E1134" t="s">
        <v>106</v>
      </c>
      <c r="F1134">
        <v>40700</v>
      </c>
      <c r="G1134" t="s">
        <v>784</v>
      </c>
      <c r="I1134" t="s">
        <v>112</v>
      </c>
      <c r="J1134">
        <v>2026</v>
      </c>
      <c r="K1134">
        <v>5</v>
      </c>
      <c r="L1134" t="s">
        <v>95</v>
      </c>
      <c r="M1134">
        <v>95.63</v>
      </c>
      <c r="N1134">
        <v>1</v>
      </c>
      <c r="O1134">
        <v>95.63</v>
      </c>
      <c r="P1134" t="s">
        <v>2111</v>
      </c>
    </row>
    <row r="1135" spans="1:17">
      <c r="A1135" t="s">
        <v>879</v>
      </c>
      <c r="B1135" t="s">
        <v>214</v>
      </c>
      <c r="C1135" t="s">
        <v>133</v>
      </c>
      <c r="D1135" t="s">
        <v>2113</v>
      </c>
      <c r="E1135" t="s">
        <v>103</v>
      </c>
      <c r="F1135">
        <v>40700</v>
      </c>
      <c r="G1135" t="s">
        <v>784</v>
      </c>
      <c r="I1135" t="s">
        <v>120</v>
      </c>
      <c r="J1135">
        <v>2026</v>
      </c>
      <c r="K1135">
        <v>5</v>
      </c>
      <c r="L1135" t="s">
        <v>95</v>
      </c>
      <c r="M1135">
        <v>270.45</v>
      </c>
      <c r="N1135">
        <v>1</v>
      </c>
      <c r="O1135">
        <v>270.45</v>
      </c>
      <c r="P1135" t="s">
        <v>2111</v>
      </c>
      <c r="Q1135">
        <v>1</v>
      </c>
    </row>
    <row r="1136" spans="1:17">
      <c r="A1136" t="s">
        <v>879</v>
      </c>
      <c r="B1136" t="s">
        <v>214</v>
      </c>
      <c r="C1136" t="s">
        <v>133</v>
      </c>
      <c r="D1136" t="s">
        <v>2113</v>
      </c>
      <c r="E1136" t="s">
        <v>105</v>
      </c>
      <c r="F1136">
        <v>40700</v>
      </c>
      <c r="G1136" t="s">
        <v>784</v>
      </c>
      <c r="I1136" t="s">
        <v>122</v>
      </c>
      <c r="J1136">
        <v>2026</v>
      </c>
      <c r="K1136">
        <v>5</v>
      </c>
      <c r="L1136" t="s">
        <v>95</v>
      </c>
      <c r="M1136">
        <v>54.08</v>
      </c>
      <c r="N1136">
        <v>1</v>
      </c>
      <c r="O1136">
        <v>54.08</v>
      </c>
      <c r="P1136" t="s">
        <v>2111</v>
      </c>
    </row>
    <row r="1137" spans="1:17">
      <c r="A1137" t="s">
        <v>879</v>
      </c>
      <c r="B1137" t="s">
        <v>214</v>
      </c>
      <c r="C1137" t="s">
        <v>133</v>
      </c>
      <c r="D1137" t="s">
        <v>2113</v>
      </c>
      <c r="E1137" t="s">
        <v>105</v>
      </c>
      <c r="F1137">
        <v>40700</v>
      </c>
      <c r="G1137" t="s">
        <v>784</v>
      </c>
      <c r="I1137" t="s">
        <v>123</v>
      </c>
      <c r="J1137">
        <v>2026</v>
      </c>
      <c r="K1137">
        <v>5</v>
      </c>
      <c r="L1137" t="s">
        <v>95</v>
      </c>
      <c r="M1137">
        <v>135.19999999999999</v>
      </c>
      <c r="N1137">
        <v>1</v>
      </c>
      <c r="O1137">
        <v>135.19999999999999</v>
      </c>
      <c r="P1137" t="s">
        <v>2111</v>
      </c>
    </row>
    <row r="1138" spans="1:17">
      <c r="A1138" t="s">
        <v>879</v>
      </c>
      <c r="B1138" t="s">
        <v>214</v>
      </c>
      <c r="C1138" t="s">
        <v>133</v>
      </c>
      <c r="D1138" t="s">
        <v>2113</v>
      </c>
      <c r="E1138" t="s">
        <v>106</v>
      </c>
      <c r="F1138">
        <v>40700</v>
      </c>
      <c r="G1138" t="s">
        <v>784</v>
      </c>
      <c r="I1138" t="s">
        <v>112</v>
      </c>
      <c r="J1138">
        <v>2026</v>
      </c>
      <c r="K1138">
        <v>5</v>
      </c>
      <c r="L1138" t="s">
        <v>95</v>
      </c>
      <c r="M1138">
        <v>95.63</v>
      </c>
      <c r="N1138">
        <v>1</v>
      </c>
      <c r="O1138">
        <v>95.63</v>
      </c>
      <c r="P1138" t="s">
        <v>2111</v>
      </c>
    </row>
    <row r="1139" spans="1:17">
      <c r="A1139" t="s">
        <v>879</v>
      </c>
      <c r="B1139" t="s">
        <v>2173</v>
      </c>
      <c r="C1139" t="s">
        <v>133</v>
      </c>
      <c r="D1139" t="s">
        <v>2113</v>
      </c>
      <c r="E1139" t="s">
        <v>103</v>
      </c>
      <c r="F1139">
        <v>40700</v>
      </c>
      <c r="G1139" t="s">
        <v>784</v>
      </c>
      <c r="I1139" t="s">
        <v>120</v>
      </c>
      <c r="J1139">
        <v>2026</v>
      </c>
      <c r="K1139">
        <v>5</v>
      </c>
      <c r="L1139" t="s">
        <v>95</v>
      </c>
      <c r="M1139">
        <v>72.59</v>
      </c>
      <c r="N1139">
        <v>1</v>
      </c>
      <c r="O1139">
        <v>72.59</v>
      </c>
      <c r="P1139" t="s">
        <v>2111</v>
      </c>
      <c r="Q1139">
        <v>1</v>
      </c>
    </row>
    <row r="1140" spans="1:17">
      <c r="A1140" t="s">
        <v>879</v>
      </c>
      <c r="B1140" t="s">
        <v>2173</v>
      </c>
      <c r="C1140" t="s">
        <v>133</v>
      </c>
      <c r="D1140" t="s">
        <v>2113</v>
      </c>
      <c r="E1140" t="s">
        <v>105</v>
      </c>
      <c r="F1140">
        <v>40700</v>
      </c>
      <c r="G1140" t="s">
        <v>784</v>
      </c>
      <c r="I1140" t="s">
        <v>122</v>
      </c>
      <c r="J1140">
        <v>2026</v>
      </c>
      <c r="K1140">
        <v>5</v>
      </c>
      <c r="L1140" t="s">
        <v>95</v>
      </c>
      <c r="M1140">
        <v>54.08</v>
      </c>
      <c r="N1140">
        <v>1</v>
      </c>
      <c r="O1140">
        <v>54.08</v>
      </c>
      <c r="P1140" t="s">
        <v>2111</v>
      </c>
    </row>
    <row r="1141" spans="1:17">
      <c r="A1141" t="s">
        <v>879</v>
      </c>
      <c r="B1141" t="s">
        <v>2173</v>
      </c>
      <c r="C1141" t="s">
        <v>133</v>
      </c>
      <c r="D1141" t="s">
        <v>2113</v>
      </c>
      <c r="E1141" t="s">
        <v>105</v>
      </c>
      <c r="F1141">
        <v>40700</v>
      </c>
      <c r="G1141" t="s">
        <v>784</v>
      </c>
      <c r="I1141" t="s">
        <v>123</v>
      </c>
      <c r="J1141">
        <v>2026</v>
      </c>
      <c r="K1141">
        <v>5</v>
      </c>
      <c r="L1141" t="s">
        <v>95</v>
      </c>
      <c r="M1141">
        <v>135.19999999999999</v>
      </c>
      <c r="N1141">
        <v>1</v>
      </c>
      <c r="O1141">
        <v>135.19999999999999</v>
      </c>
      <c r="P1141" t="s">
        <v>2111</v>
      </c>
    </row>
    <row r="1142" spans="1:17">
      <c r="A1142" t="s">
        <v>879</v>
      </c>
      <c r="B1142" t="s">
        <v>2173</v>
      </c>
      <c r="C1142" t="s">
        <v>133</v>
      </c>
      <c r="D1142" t="s">
        <v>2113</v>
      </c>
      <c r="E1142" t="s">
        <v>106</v>
      </c>
      <c r="F1142">
        <v>40700</v>
      </c>
      <c r="G1142" t="s">
        <v>784</v>
      </c>
      <c r="I1142" t="s">
        <v>112</v>
      </c>
      <c r="J1142">
        <v>2026</v>
      </c>
      <c r="K1142">
        <v>5</v>
      </c>
      <c r="L1142" t="s">
        <v>95</v>
      </c>
      <c r="M1142">
        <v>95.63</v>
      </c>
      <c r="N1142">
        <v>1</v>
      </c>
      <c r="O1142">
        <v>95.63</v>
      </c>
      <c r="P1142" t="s">
        <v>2111</v>
      </c>
    </row>
    <row r="1143" spans="1:17">
      <c r="A1143" t="s">
        <v>879</v>
      </c>
      <c r="B1143" t="s">
        <v>216</v>
      </c>
      <c r="C1143" t="s">
        <v>133</v>
      </c>
      <c r="D1143" t="s">
        <v>2113</v>
      </c>
      <c r="E1143" t="s">
        <v>103</v>
      </c>
      <c r="F1143">
        <v>40700</v>
      </c>
      <c r="G1143" t="s">
        <v>784</v>
      </c>
      <c r="I1143" t="s">
        <v>120</v>
      </c>
      <c r="J1143">
        <v>2026</v>
      </c>
      <c r="K1143">
        <v>5</v>
      </c>
      <c r="L1143" t="s">
        <v>95</v>
      </c>
      <c r="M1143">
        <v>197.86</v>
      </c>
      <c r="N1143">
        <v>1</v>
      </c>
      <c r="O1143">
        <v>197.86</v>
      </c>
      <c r="P1143" t="s">
        <v>2111</v>
      </c>
      <c r="Q1143">
        <v>1</v>
      </c>
    </row>
    <row r="1144" spans="1:17">
      <c r="A1144" t="s">
        <v>879</v>
      </c>
      <c r="B1144" t="s">
        <v>216</v>
      </c>
      <c r="C1144" t="s">
        <v>133</v>
      </c>
      <c r="D1144" t="s">
        <v>2113</v>
      </c>
      <c r="E1144" t="s">
        <v>105</v>
      </c>
      <c r="F1144">
        <v>40700</v>
      </c>
      <c r="G1144" t="s">
        <v>784</v>
      </c>
      <c r="I1144" t="s">
        <v>122</v>
      </c>
      <c r="J1144">
        <v>2026</v>
      </c>
      <c r="K1144">
        <v>5</v>
      </c>
      <c r="L1144" t="s">
        <v>95</v>
      </c>
      <c r="M1144">
        <v>54.08</v>
      </c>
      <c r="N1144">
        <v>1</v>
      </c>
      <c r="O1144">
        <v>54.08</v>
      </c>
      <c r="P1144" t="s">
        <v>2111</v>
      </c>
    </row>
    <row r="1145" spans="1:17">
      <c r="A1145" t="s">
        <v>879</v>
      </c>
      <c r="B1145" t="s">
        <v>216</v>
      </c>
      <c r="C1145" t="s">
        <v>133</v>
      </c>
      <c r="D1145" t="s">
        <v>2113</v>
      </c>
      <c r="E1145" t="s">
        <v>105</v>
      </c>
      <c r="F1145">
        <v>40700</v>
      </c>
      <c r="G1145" t="s">
        <v>784</v>
      </c>
      <c r="I1145" t="s">
        <v>123</v>
      </c>
      <c r="J1145">
        <v>2026</v>
      </c>
      <c r="K1145">
        <v>5</v>
      </c>
      <c r="L1145" t="s">
        <v>95</v>
      </c>
      <c r="M1145">
        <v>135.19999999999999</v>
      </c>
      <c r="N1145">
        <v>1</v>
      </c>
      <c r="O1145">
        <v>135.19999999999999</v>
      </c>
      <c r="P1145" t="s">
        <v>2111</v>
      </c>
    </row>
    <row r="1146" spans="1:17">
      <c r="A1146" t="s">
        <v>879</v>
      </c>
      <c r="B1146" t="s">
        <v>216</v>
      </c>
      <c r="C1146" t="s">
        <v>133</v>
      </c>
      <c r="D1146" t="s">
        <v>2113</v>
      </c>
      <c r="E1146" t="s">
        <v>106</v>
      </c>
      <c r="F1146">
        <v>40700</v>
      </c>
      <c r="G1146" t="s">
        <v>784</v>
      </c>
      <c r="I1146" t="s">
        <v>112</v>
      </c>
      <c r="J1146">
        <v>2026</v>
      </c>
      <c r="K1146">
        <v>5</v>
      </c>
      <c r="L1146" t="s">
        <v>95</v>
      </c>
      <c r="M1146">
        <v>95.63</v>
      </c>
      <c r="N1146">
        <v>1</v>
      </c>
      <c r="O1146">
        <v>95.63</v>
      </c>
      <c r="P1146" t="s">
        <v>2111</v>
      </c>
    </row>
    <row r="1147" spans="1:17">
      <c r="A1147" t="s">
        <v>879</v>
      </c>
      <c r="B1147" t="s">
        <v>681</v>
      </c>
      <c r="C1147" t="s">
        <v>133</v>
      </c>
      <c r="D1147" t="s">
        <v>2113</v>
      </c>
      <c r="E1147" t="s">
        <v>103</v>
      </c>
      <c r="F1147">
        <v>40700</v>
      </c>
      <c r="G1147" t="s">
        <v>784</v>
      </c>
      <c r="I1147" t="s">
        <v>120</v>
      </c>
      <c r="J1147">
        <v>2026</v>
      </c>
      <c r="K1147">
        <v>5</v>
      </c>
      <c r="L1147" t="s">
        <v>95</v>
      </c>
      <c r="M1147">
        <v>72.59</v>
      </c>
      <c r="N1147">
        <v>1</v>
      </c>
      <c r="O1147">
        <v>72.59</v>
      </c>
      <c r="P1147" t="s">
        <v>2111</v>
      </c>
      <c r="Q1147">
        <v>1</v>
      </c>
    </row>
    <row r="1148" spans="1:17">
      <c r="A1148" t="s">
        <v>879</v>
      </c>
      <c r="B1148" t="s">
        <v>681</v>
      </c>
      <c r="C1148" t="s">
        <v>133</v>
      </c>
      <c r="D1148" t="s">
        <v>2113</v>
      </c>
      <c r="E1148" t="s">
        <v>105</v>
      </c>
      <c r="F1148">
        <v>40700</v>
      </c>
      <c r="G1148" t="s">
        <v>784</v>
      </c>
      <c r="I1148" t="s">
        <v>122</v>
      </c>
      <c r="J1148">
        <v>2026</v>
      </c>
      <c r="K1148">
        <v>5</v>
      </c>
      <c r="L1148" t="s">
        <v>95</v>
      </c>
      <c r="M1148">
        <v>54.08</v>
      </c>
      <c r="N1148">
        <v>1</v>
      </c>
      <c r="O1148">
        <v>54.08</v>
      </c>
      <c r="P1148" t="s">
        <v>2111</v>
      </c>
    </row>
    <row r="1149" spans="1:17">
      <c r="A1149" t="s">
        <v>879</v>
      </c>
      <c r="B1149" t="s">
        <v>681</v>
      </c>
      <c r="C1149" t="s">
        <v>133</v>
      </c>
      <c r="D1149" t="s">
        <v>2113</v>
      </c>
      <c r="E1149" t="s">
        <v>105</v>
      </c>
      <c r="F1149">
        <v>40700</v>
      </c>
      <c r="G1149" t="s">
        <v>784</v>
      </c>
      <c r="I1149" t="s">
        <v>123</v>
      </c>
      <c r="J1149">
        <v>2026</v>
      </c>
      <c r="K1149">
        <v>5</v>
      </c>
      <c r="L1149" t="s">
        <v>95</v>
      </c>
      <c r="M1149">
        <v>135.19999999999999</v>
      </c>
      <c r="N1149">
        <v>1</v>
      </c>
      <c r="O1149">
        <v>135.19999999999999</v>
      </c>
      <c r="P1149" t="s">
        <v>2111</v>
      </c>
    </row>
    <row r="1150" spans="1:17">
      <c r="A1150" t="s">
        <v>879</v>
      </c>
      <c r="B1150" t="s">
        <v>681</v>
      </c>
      <c r="C1150" t="s">
        <v>133</v>
      </c>
      <c r="D1150" t="s">
        <v>2113</v>
      </c>
      <c r="E1150" t="s">
        <v>106</v>
      </c>
      <c r="F1150">
        <v>40700</v>
      </c>
      <c r="G1150" t="s">
        <v>784</v>
      </c>
      <c r="I1150" t="s">
        <v>112</v>
      </c>
      <c r="J1150">
        <v>2026</v>
      </c>
      <c r="K1150">
        <v>5</v>
      </c>
      <c r="L1150" t="s">
        <v>95</v>
      </c>
      <c r="M1150">
        <v>95.63</v>
      </c>
      <c r="N1150">
        <v>1</v>
      </c>
      <c r="O1150">
        <v>95.63</v>
      </c>
      <c r="P1150" t="s">
        <v>2111</v>
      </c>
    </row>
    <row r="1151" spans="1:17">
      <c r="A1151" t="s">
        <v>879</v>
      </c>
      <c r="B1151" t="s">
        <v>682</v>
      </c>
      <c r="C1151" t="s">
        <v>133</v>
      </c>
      <c r="D1151" t="s">
        <v>2113</v>
      </c>
      <c r="E1151" t="s">
        <v>103</v>
      </c>
      <c r="F1151">
        <v>40700</v>
      </c>
      <c r="G1151" t="s">
        <v>784</v>
      </c>
      <c r="I1151" t="s">
        <v>120</v>
      </c>
      <c r="J1151">
        <v>2026</v>
      </c>
      <c r="K1151">
        <v>5</v>
      </c>
      <c r="L1151" t="s">
        <v>95</v>
      </c>
      <c r="M1151">
        <v>197.86</v>
      </c>
      <c r="N1151">
        <v>1</v>
      </c>
      <c r="O1151">
        <v>197.86</v>
      </c>
      <c r="P1151" t="s">
        <v>2111</v>
      </c>
      <c r="Q1151">
        <v>1</v>
      </c>
    </row>
    <row r="1152" spans="1:17">
      <c r="A1152" t="s">
        <v>879</v>
      </c>
      <c r="B1152" t="s">
        <v>682</v>
      </c>
      <c r="C1152" t="s">
        <v>133</v>
      </c>
      <c r="D1152" t="s">
        <v>2113</v>
      </c>
      <c r="E1152" t="s">
        <v>106</v>
      </c>
      <c r="F1152">
        <v>40700</v>
      </c>
      <c r="G1152" t="s">
        <v>784</v>
      </c>
      <c r="I1152" t="s">
        <v>112</v>
      </c>
      <c r="J1152">
        <v>2026</v>
      </c>
      <c r="K1152">
        <v>5</v>
      </c>
      <c r="L1152" t="s">
        <v>95</v>
      </c>
      <c r="M1152">
        <v>95.63</v>
      </c>
      <c r="N1152">
        <v>1</v>
      </c>
      <c r="O1152">
        <v>95.63</v>
      </c>
      <c r="P1152" t="s">
        <v>2111</v>
      </c>
    </row>
    <row r="1153" spans="1:17">
      <c r="A1153" t="s">
        <v>879</v>
      </c>
      <c r="B1153" t="s">
        <v>217</v>
      </c>
      <c r="C1153" t="s">
        <v>133</v>
      </c>
      <c r="D1153" t="s">
        <v>2113</v>
      </c>
      <c r="E1153" t="s">
        <v>103</v>
      </c>
      <c r="F1153">
        <v>40700</v>
      </c>
      <c r="G1153" t="s">
        <v>784</v>
      </c>
      <c r="I1153" t="s">
        <v>120</v>
      </c>
      <c r="J1153">
        <v>2026</v>
      </c>
      <c r="K1153">
        <v>5</v>
      </c>
      <c r="L1153" t="s">
        <v>95</v>
      </c>
      <c r="M1153">
        <v>323.13</v>
      </c>
      <c r="N1153">
        <v>1</v>
      </c>
      <c r="O1153">
        <v>323.13</v>
      </c>
      <c r="P1153" t="s">
        <v>2111</v>
      </c>
      <c r="Q1153">
        <v>1</v>
      </c>
    </row>
    <row r="1154" spans="1:17">
      <c r="A1154" t="s">
        <v>879</v>
      </c>
      <c r="B1154" t="s">
        <v>217</v>
      </c>
      <c r="C1154" t="s">
        <v>133</v>
      </c>
      <c r="D1154" t="s">
        <v>2113</v>
      </c>
      <c r="E1154" t="s">
        <v>105</v>
      </c>
      <c r="F1154">
        <v>40700</v>
      </c>
      <c r="G1154" t="s">
        <v>784</v>
      </c>
      <c r="I1154" t="s">
        <v>122</v>
      </c>
      <c r="J1154">
        <v>2026</v>
      </c>
      <c r="K1154">
        <v>5</v>
      </c>
      <c r="L1154" t="s">
        <v>95</v>
      </c>
      <c r="M1154">
        <v>54.08</v>
      </c>
      <c r="N1154">
        <v>1</v>
      </c>
      <c r="O1154">
        <v>54.08</v>
      </c>
      <c r="P1154" t="s">
        <v>2111</v>
      </c>
    </row>
    <row r="1155" spans="1:17">
      <c r="A1155" t="s">
        <v>879</v>
      </c>
      <c r="B1155" t="s">
        <v>217</v>
      </c>
      <c r="C1155" t="s">
        <v>133</v>
      </c>
      <c r="D1155" t="s">
        <v>2113</v>
      </c>
      <c r="E1155" t="s">
        <v>105</v>
      </c>
      <c r="F1155">
        <v>40700</v>
      </c>
      <c r="G1155" t="s">
        <v>784</v>
      </c>
      <c r="I1155" t="s">
        <v>123</v>
      </c>
      <c r="J1155">
        <v>2026</v>
      </c>
      <c r="K1155">
        <v>5</v>
      </c>
      <c r="L1155" t="s">
        <v>95</v>
      </c>
      <c r="M1155">
        <v>135.19999999999999</v>
      </c>
      <c r="N1155">
        <v>1</v>
      </c>
      <c r="O1155">
        <v>135.19999999999999</v>
      </c>
      <c r="P1155" t="s">
        <v>2111</v>
      </c>
    </row>
    <row r="1156" spans="1:17">
      <c r="A1156" t="s">
        <v>879</v>
      </c>
      <c r="B1156" t="s">
        <v>217</v>
      </c>
      <c r="C1156" t="s">
        <v>133</v>
      </c>
      <c r="D1156" t="s">
        <v>2113</v>
      </c>
      <c r="E1156" t="s">
        <v>106</v>
      </c>
      <c r="F1156">
        <v>40700</v>
      </c>
      <c r="G1156" t="s">
        <v>784</v>
      </c>
      <c r="I1156" t="s">
        <v>112</v>
      </c>
      <c r="J1156">
        <v>2026</v>
      </c>
      <c r="K1156">
        <v>5</v>
      </c>
      <c r="L1156" t="s">
        <v>95</v>
      </c>
      <c r="M1156">
        <v>95.63</v>
      </c>
      <c r="N1156">
        <v>1</v>
      </c>
      <c r="O1156">
        <v>95.63</v>
      </c>
      <c r="P1156" t="s">
        <v>2111</v>
      </c>
    </row>
    <row r="1157" spans="1:17">
      <c r="A1157" t="s">
        <v>879</v>
      </c>
      <c r="B1157" t="s">
        <v>218</v>
      </c>
      <c r="C1157" t="s">
        <v>133</v>
      </c>
      <c r="D1157" t="s">
        <v>2113</v>
      </c>
      <c r="E1157" t="s">
        <v>106</v>
      </c>
      <c r="F1157">
        <v>40700</v>
      </c>
      <c r="G1157" t="s">
        <v>784</v>
      </c>
      <c r="I1157" t="s">
        <v>112</v>
      </c>
      <c r="J1157">
        <v>2026</v>
      </c>
      <c r="K1157">
        <v>5</v>
      </c>
      <c r="L1157" t="s">
        <v>95</v>
      </c>
      <c r="M1157">
        <v>95.63</v>
      </c>
      <c r="N1157">
        <v>1</v>
      </c>
      <c r="O1157">
        <v>95.63</v>
      </c>
      <c r="P1157" t="s">
        <v>2111</v>
      </c>
    </row>
    <row r="1158" spans="1:17">
      <c r="A1158" t="s">
        <v>879</v>
      </c>
      <c r="B1158" t="s">
        <v>219</v>
      </c>
      <c r="C1158" t="s">
        <v>133</v>
      </c>
      <c r="D1158" t="s">
        <v>2113</v>
      </c>
      <c r="E1158" t="s">
        <v>106</v>
      </c>
      <c r="F1158">
        <v>40700</v>
      </c>
      <c r="G1158" t="s">
        <v>784</v>
      </c>
      <c r="I1158" t="s">
        <v>112</v>
      </c>
      <c r="J1158">
        <v>2026</v>
      </c>
      <c r="K1158">
        <v>5</v>
      </c>
      <c r="L1158" t="s">
        <v>95</v>
      </c>
      <c r="M1158">
        <v>95.63</v>
      </c>
      <c r="N1158">
        <v>1</v>
      </c>
      <c r="O1158">
        <v>95.63</v>
      </c>
      <c r="P1158" t="s">
        <v>2111</v>
      </c>
    </row>
    <row r="1159" spans="1:17">
      <c r="A1159" t="s">
        <v>879</v>
      </c>
      <c r="B1159" t="s">
        <v>2174</v>
      </c>
      <c r="C1159" t="s">
        <v>133</v>
      </c>
      <c r="D1159" t="s">
        <v>2113</v>
      </c>
      <c r="E1159" t="s">
        <v>106</v>
      </c>
      <c r="F1159">
        <v>40700</v>
      </c>
      <c r="G1159" t="s">
        <v>784</v>
      </c>
      <c r="I1159" t="s">
        <v>112</v>
      </c>
      <c r="J1159">
        <v>2026</v>
      </c>
      <c r="K1159">
        <v>5</v>
      </c>
      <c r="L1159" t="s">
        <v>95</v>
      </c>
      <c r="M1159">
        <v>95.63</v>
      </c>
      <c r="N1159">
        <v>1</v>
      </c>
      <c r="O1159">
        <v>95.63</v>
      </c>
      <c r="P1159" t="s">
        <v>2111</v>
      </c>
    </row>
    <row r="1160" spans="1:17">
      <c r="A1160" t="s">
        <v>879</v>
      </c>
      <c r="B1160" t="s">
        <v>224</v>
      </c>
      <c r="C1160" t="s">
        <v>133</v>
      </c>
      <c r="D1160" t="s">
        <v>2113</v>
      </c>
      <c r="E1160" t="s">
        <v>103</v>
      </c>
      <c r="F1160">
        <v>40700</v>
      </c>
      <c r="G1160" t="s">
        <v>784</v>
      </c>
      <c r="I1160" t="s">
        <v>120</v>
      </c>
      <c r="J1160">
        <v>2026</v>
      </c>
      <c r="K1160">
        <v>5</v>
      </c>
      <c r="L1160" t="s">
        <v>95</v>
      </c>
      <c r="M1160">
        <v>197.86</v>
      </c>
      <c r="N1160">
        <v>1</v>
      </c>
      <c r="O1160">
        <v>197.86</v>
      </c>
      <c r="P1160" t="s">
        <v>2111</v>
      </c>
      <c r="Q1160">
        <v>1</v>
      </c>
    </row>
    <row r="1161" spans="1:17">
      <c r="A1161" t="s">
        <v>879</v>
      </c>
      <c r="B1161" t="s">
        <v>224</v>
      </c>
      <c r="C1161" t="s">
        <v>133</v>
      </c>
      <c r="D1161" t="s">
        <v>2113</v>
      </c>
      <c r="E1161" t="s">
        <v>106</v>
      </c>
      <c r="F1161">
        <v>40700</v>
      </c>
      <c r="G1161" t="s">
        <v>784</v>
      </c>
      <c r="I1161" t="s">
        <v>112</v>
      </c>
      <c r="J1161">
        <v>2026</v>
      </c>
      <c r="K1161">
        <v>5</v>
      </c>
      <c r="L1161" t="s">
        <v>95</v>
      </c>
      <c r="M1161">
        <v>95.63</v>
      </c>
      <c r="N1161">
        <v>1</v>
      </c>
      <c r="O1161">
        <v>95.63</v>
      </c>
      <c r="P1161" t="s">
        <v>2111</v>
      </c>
    </row>
    <row r="1162" spans="1:17">
      <c r="A1162" t="s">
        <v>879</v>
      </c>
      <c r="B1162" t="s">
        <v>226</v>
      </c>
      <c r="C1162" t="s">
        <v>133</v>
      </c>
      <c r="D1162" t="s">
        <v>2113</v>
      </c>
      <c r="E1162" t="s">
        <v>103</v>
      </c>
      <c r="F1162">
        <v>40700</v>
      </c>
      <c r="G1162" t="s">
        <v>784</v>
      </c>
      <c r="I1162" t="s">
        <v>120</v>
      </c>
      <c r="J1162">
        <v>2026</v>
      </c>
      <c r="K1162">
        <v>5</v>
      </c>
      <c r="L1162" t="s">
        <v>95</v>
      </c>
      <c r="M1162">
        <v>400.39</v>
      </c>
      <c r="N1162">
        <v>1</v>
      </c>
      <c r="O1162">
        <v>400.39</v>
      </c>
      <c r="P1162" t="s">
        <v>2111</v>
      </c>
      <c r="Q1162">
        <v>1</v>
      </c>
    </row>
    <row r="1163" spans="1:17">
      <c r="A1163" t="s">
        <v>879</v>
      </c>
      <c r="B1163" t="s">
        <v>226</v>
      </c>
      <c r="C1163" t="s">
        <v>133</v>
      </c>
      <c r="D1163" t="s">
        <v>2113</v>
      </c>
      <c r="E1163" t="s">
        <v>105</v>
      </c>
      <c r="F1163">
        <v>40700</v>
      </c>
      <c r="G1163" t="s">
        <v>784</v>
      </c>
      <c r="I1163" t="s">
        <v>122</v>
      </c>
      <c r="J1163">
        <v>2026</v>
      </c>
      <c r="K1163">
        <v>5</v>
      </c>
      <c r="L1163" t="s">
        <v>95</v>
      </c>
      <c r="M1163">
        <v>54.08</v>
      </c>
      <c r="N1163">
        <v>1</v>
      </c>
      <c r="O1163">
        <v>54.08</v>
      </c>
      <c r="P1163" t="s">
        <v>2111</v>
      </c>
    </row>
    <row r="1164" spans="1:17">
      <c r="A1164" t="s">
        <v>879</v>
      </c>
      <c r="B1164" t="s">
        <v>226</v>
      </c>
      <c r="C1164" t="s">
        <v>133</v>
      </c>
      <c r="D1164" t="s">
        <v>2113</v>
      </c>
      <c r="E1164" t="s">
        <v>105</v>
      </c>
      <c r="F1164">
        <v>40700</v>
      </c>
      <c r="G1164" t="s">
        <v>784</v>
      </c>
      <c r="I1164" t="s">
        <v>123</v>
      </c>
      <c r="J1164">
        <v>2026</v>
      </c>
      <c r="K1164">
        <v>5</v>
      </c>
      <c r="L1164" t="s">
        <v>95</v>
      </c>
      <c r="M1164">
        <v>135.19999999999999</v>
      </c>
      <c r="N1164">
        <v>1</v>
      </c>
      <c r="O1164">
        <v>135.19999999999999</v>
      </c>
      <c r="P1164" t="s">
        <v>2111</v>
      </c>
    </row>
    <row r="1165" spans="1:17">
      <c r="A1165" t="s">
        <v>879</v>
      </c>
      <c r="B1165" t="s">
        <v>226</v>
      </c>
      <c r="C1165" t="s">
        <v>133</v>
      </c>
      <c r="D1165" t="s">
        <v>2113</v>
      </c>
      <c r="E1165" t="s">
        <v>106</v>
      </c>
      <c r="F1165">
        <v>40700</v>
      </c>
      <c r="G1165" t="s">
        <v>784</v>
      </c>
      <c r="I1165" t="s">
        <v>112</v>
      </c>
      <c r="J1165">
        <v>2026</v>
      </c>
      <c r="K1165">
        <v>5</v>
      </c>
      <c r="L1165" t="s">
        <v>95</v>
      </c>
      <c r="M1165">
        <v>95.63</v>
      </c>
      <c r="N1165">
        <v>1</v>
      </c>
      <c r="O1165">
        <v>95.63</v>
      </c>
      <c r="P1165" t="s">
        <v>2111</v>
      </c>
    </row>
    <row r="1166" spans="1:17">
      <c r="A1166" t="s">
        <v>879</v>
      </c>
      <c r="B1166" t="s">
        <v>2175</v>
      </c>
      <c r="C1166" t="s">
        <v>133</v>
      </c>
      <c r="D1166" t="s">
        <v>2113</v>
      </c>
      <c r="E1166" t="s">
        <v>106</v>
      </c>
      <c r="F1166">
        <v>40700</v>
      </c>
      <c r="G1166" t="s">
        <v>784</v>
      </c>
      <c r="I1166" t="s">
        <v>112</v>
      </c>
      <c r="J1166">
        <v>2026</v>
      </c>
      <c r="K1166">
        <v>5</v>
      </c>
      <c r="L1166" t="s">
        <v>95</v>
      </c>
      <c r="M1166">
        <v>95.63</v>
      </c>
      <c r="N1166">
        <v>1</v>
      </c>
      <c r="O1166">
        <v>95.63</v>
      </c>
      <c r="P1166" t="s">
        <v>2111</v>
      </c>
    </row>
    <row r="1167" spans="1:17">
      <c r="A1167" t="s">
        <v>879</v>
      </c>
      <c r="B1167" t="s">
        <v>2176</v>
      </c>
      <c r="C1167" t="s">
        <v>133</v>
      </c>
      <c r="D1167" t="s">
        <v>2113</v>
      </c>
      <c r="E1167" t="s">
        <v>103</v>
      </c>
      <c r="F1167">
        <v>40700</v>
      </c>
      <c r="G1167" t="s">
        <v>784</v>
      </c>
      <c r="I1167" t="s">
        <v>120</v>
      </c>
      <c r="J1167">
        <v>2026</v>
      </c>
      <c r="K1167">
        <v>5</v>
      </c>
      <c r="L1167" t="s">
        <v>95</v>
      </c>
      <c r="M1167">
        <v>145.18</v>
      </c>
      <c r="N1167">
        <v>1</v>
      </c>
      <c r="O1167">
        <v>145.18</v>
      </c>
      <c r="P1167" t="s">
        <v>2111</v>
      </c>
      <c r="Q1167">
        <v>1</v>
      </c>
    </row>
    <row r="1168" spans="1:17">
      <c r="A1168" t="s">
        <v>879</v>
      </c>
      <c r="B1168" t="s">
        <v>2176</v>
      </c>
      <c r="C1168" t="s">
        <v>133</v>
      </c>
      <c r="D1168" t="s">
        <v>2113</v>
      </c>
      <c r="E1168" t="s">
        <v>106</v>
      </c>
      <c r="F1168">
        <v>40700</v>
      </c>
      <c r="G1168" t="s">
        <v>784</v>
      </c>
      <c r="I1168" t="s">
        <v>112</v>
      </c>
      <c r="J1168">
        <v>2026</v>
      </c>
      <c r="K1168">
        <v>5</v>
      </c>
      <c r="L1168" t="s">
        <v>95</v>
      </c>
      <c r="M1168">
        <v>95.63</v>
      </c>
      <c r="N1168">
        <v>1</v>
      </c>
      <c r="O1168">
        <v>95.63</v>
      </c>
      <c r="P1168" t="s">
        <v>2111</v>
      </c>
    </row>
    <row r="1169" spans="1:17">
      <c r="A1169" t="s">
        <v>879</v>
      </c>
      <c r="B1169" t="s">
        <v>229</v>
      </c>
      <c r="C1169" t="s">
        <v>133</v>
      </c>
      <c r="D1169" t="s">
        <v>2113</v>
      </c>
      <c r="E1169" t="s">
        <v>106</v>
      </c>
      <c r="F1169">
        <v>40700</v>
      </c>
      <c r="G1169" t="s">
        <v>784</v>
      </c>
      <c r="I1169" t="s">
        <v>112</v>
      </c>
      <c r="J1169">
        <v>2026</v>
      </c>
      <c r="K1169">
        <v>5</v>
      </c>
      <c r="L1169" t="s">
        <v>95</v>
      </c>
      <c r="M1169">
        <v>95.63</v>
      </c>
      <c r="N1169">
        <v>1</v>
      </c>
      <c r="O1169">
        <v>95.63</v>
      </c>
      <c r="P1169" t="s">
        <v>2111</v>
      </c>
    </row>
    <row r="1170" spans="1:17">
      <c r="A1170" t="s">
        <v>879</v>
      </c>
      <c r="B1170" t="s">
        <v>231</v>
      </c>
      <c r="C1170" t="s">
        <v>133</v>
      </c>
      <c r="D1170" t="s">
        <v>2113</v>
      </c>
      <c r="E1170" t="s">
        <v>105</v>
      </c>
      <c r="F1170">
        <v>40700</v>
      </c>
      <c r="G1170" t="s">
        <v>784</v>
      </c>
      <c r="I1170" t="s">
        <v>123</v>
      </c>
      <c r="J1170">
        <v>2026</v>
      </c>
      <c r="K1170">
        <v>5</v>
      </c>
      <c r="L1170" t="s">
        <v>95</v>
      </c>
      <c r="M1170">
        <v>540.79999999999995</v>
      </c>
      <c r="N1170">
        <v>1</v>
      </c>
      <c r="O1170">
        <v>540.79999999999995</v>
      </c>
      <c r="P1170" t="s">
        <v>2111</v>
      </c>
    </row>
    <row r="1171" spans="1:17">
      <c r="A1171" t="s">
        <v>879</v>
      </c>
      <c r="B1171" t="s">
        <v>232</v>
      </c>
      <c r="C1171" t="s">
        <v>133</v>
      </c>
      <c r="D1171" t="s">
        <v>2113</v>
      </c>
      <c r="E1171" t="s">
        <v>103</v>
      </c>
      <c r="F1171">
        <v>40700</v>
      </c>
      <c r="G1171" t="s">
        <v>784</v>
      </c>
      <c r="I1171" t="s">
        <v>120</v>
      </c>
      <c r="J1171">
        <v>2026</v>
      </c>
      <c r="K1171">
        <v>5</v>
      </c>
      <c r="L1171" t="s">
        <v>95</v>
      </c>
      <c r="M1171">
        <v>72.59</v>
      </c>
      <c r="N1171">
        <v>1</v>
      </c>
      <c r="O1171">
        <v>72.59</v>
      </c>
      <c r="P1171" t="s">
        <v>2111</v>
      </c>
      <c r="Q1171">
        <v>1</v>
      </c>
    </row>
    <row r="1172" spans="1:17">
      <c r="A1172" t="s">
        <v>879</v>
      </c>
      <c r="B1172" t="s">
        <v>232</v>
      </c>
      <c r="C1172" t="s">
        <v>133</v>
      </c>
      <c r="D1172" t="s">
        <v>2113</v>
      </c>
      <c r="E1172" t="s">
        <v>105</v>
      </c>
      <c r="F1172">
        <v>40700</v>
      </c>
      <c r="G1172" t="s">
        <v>784</v>
      </c>
      <c r="I1172" t="s">
        <v>122</v>
      </c>
      <c r="J1172">
        <v>2026</v>
      </c>
      <c r="K1172">
        <v>5</v>
      </c>
      <c r="L1172" t="s">
        <v>95</v>
      </c>
      <c r="M1172">
        <v>54.08</v>
      </c>
      <c r="N1172">
        <v>1</v>
      </c>
      <c r="O1172">
        <v>54.08</v>
      </c>
      <c r="P1172" t="s">
        <v>2111</v>
      </c>
    </row>
    <row r="1173" spans="1:17">
      <c r="A1173" t="s">
        <v>879</v>
      </c>
      <c r="B1173" t="s">
        <v>232</v>
      </c>
      <c r="C1173" t="s">
        <v>133</v>
      </c>
      <c r="D1173" t="s">
        <v>2113</v>
      </c>
      <c r="E1173" t="s">
        <v>105</v>
      </c>
      <c r="F1173">
        <v>40700</v>
      </c>
      <c r="G1173" t="s">
        <v>784</v>
      </c>
      <c r="I1173" t="s">
        <v>123</v>
      </c>
      <c r="J1173">
        <v>2026</v>
      </c>
      <c r="K1173">
        <v>5</v>
      </c>
      <c r="L1173" t="s">
        <v>95</v>
      </c>
      <c r="M1173">
        <v>135.19999999999999</v>
      </c>
      <c r="N1173">
        <v>1</v>
      </c>
      <c r="O1173">
        <v>135.19999999999999</v>
      </c>
      <c r="P1173" t="s">
        <v>2111</v>
      </c>
    </row>
    <row r="1174" spans="1:17">
      <c r="A1174" t="s">
        <v>879</v>
      </c>
      <c r="B1174" t="s">
        <v>232</v>
      </c>
      <c r="C1174" t="s">
        <v>133</v>
      </c>
      <c r="D1174" t="s">
        <v>2113</v>
      </c>
      <c r="E1174" t="s">
        <v>106</v>
      </c>
      <c r="F1174">
        <v>40700</v>
      </c>
      <c r="G1174" t="s">
        <v>784</v>
      </c>
      <c r="I1174" t="s">
        <v>112</v>
      </c>
      <c r="J1174">
        <v>2026</v>
      </c>
      <c r="K1174">
        <v>5</v>
      </c>
      <c r="L1174" t="s">
        <v>95</v>
      </c>
      <c r="M1174">
        <v>95.63</v>
      </c>
      <c r="N1174">
        <v>1</v>
      </c>
      <c r="O1174">
        <v>95.63</v>
      </c>
      <c r="P1174" t="s">
        <v>2111</v>
      </c>
    </row>
    <row r="1175" spans="1:17">
      <c r="A1175" t="s">
        <v>879</v>
      </c>
      <c r="B1175" t="s">
        <v>2177</v>
      </c>
      <c r="C1175" t="s">
        <v>133</v>
      </c>
      <c r="D1175" t="s">
        <v>2113</v>
      </c>
      <c r="E1175" t="s">
        <v>105</v>
      </c>
      <c r="F1175">
        <v>40700</v>
      </c>
      <c r="G1175" t="s">
        <v>784</v>
      </c>
      <c r="I1175" t="s">
        <v>122</v>
      </c>
      <c r="J1175">
        <v>2026</v>
      </c>
      <c r="K1175">
        <v>5</v>
      </c>
      <c r="L1175" t="s">
        <v>95</v>
      </c>
      <c r="M1175">
        <v>54.08</v>
      </c>
      <c r="N1175">
        <v>1</v>
      </c>
      <c r="O1175">
        <v>54.08</v>
      </c>
      <c r="P1175" t="s">
        <v>2111</v>
      </c>
    </row>
    <row r="1176" spans="1:17">
      <c r="A1176" t="s">
        <v>879</v>
      </c>
      <c r="B1176" t="s">
        <v>2177</v>
      </c>
      <c r="C1176" t="s">
        <v>133</v>
      </c>
      <c r="D1176" t="s">
        <v>2113</v>
      </c>
      <c r="E1176" t="s">
        <v>105</v>
      </c>
      <c r="F1176">
        <v>40700</v>
      </c>
      <c r="G1176" t="s">
        <v>784</v>
      </c>
      <c r="I1176" t="s">
        <v>123</v>
      </c>
      <c r="J1176">
        <v>2026</v>
      </c>
      <c r="K1176">
        <v>5</v>
      </c>
      <c r="L1176" t="s">
        <v>95</v>
      </c>
      <c r="M1176">
        <v>135.19999999999999</v>
      </c>
      <c r="N1176">
        <v>1</v>
      </c>
      <c r="O1176">
        <v>135.19999999999999</v>
      </c>
      <c r="P1176" t="s">
        <v>2111</v>
      </c>
    </row>
    <row r="1177" spans="1:17">
      <c r="A1177" t="s">
        <v>879</v>
      </c>
      <c r="B1177" t="s">
        <v>2178</v>
      </c>
      <c r="C1177" t="s">
        <v>133</v>
      </c>
      <c r="D1177" t="s">
        <v>2113</v>
      </c>
      <c r="E1177" t="s">
        <v>103</v>
      </c>
      <c r="F1177">
        <v>40700</v>
      </c>
      <c r="G1177" t="s">
        <v>784</v>
      </c>
      <c r="I1177" t="s">
        <v>120</v>
      </c>
      <c r="J1177">
        <v>2026</v>
      </c>
      <c r="K1177">
        <v>5</v>
      </c>
      <c r="L1177" t="s">
        <v>95</v>
      </c>
      <c r="M1177">
        <v>72.59</v>
      </c>
      <c r="N1177">
        <v>1</v>
      </c>
      <c r="O1177">
        <v>72.59</v>
      </c>
      <c r="P1177" t="s">
        <v>2111</v>
      </c>
      <c r="Q1177">
        <v>1</v>
      </c>
    </row>
    <row r="1178" spans="1:17">
      <c r="A1178" t="s">
        <v>879</v>
      </c>
      <c r="B1178" t="s">
        <v>2178</v>
      </c>
      <c r="C1178" t="s">
        <v>133</v>
      </c>
      <c r="D1178" t="s">
        <v>2113</v>
      </c>
      <c r="E1178" t="s">
        <v>105</v>
      </c>
      <c r="F1178">
        <v>40700</v>
      </c>
      <c r="G1178" t="s">
        <v>784</v>
      </c>
      <c r="I1178" t="s">
        <v>122</v>
      </c>
      <c r="J1178">
        <v>2026</v>
      </c>
      <c r="K1178">
        <v>5</v>
      </c>
      <c r="L1178" t="s">
        <v>95</v>
      </c>
      <c r="M1178">
        <v>54.08</v>
      </c>
      <c r="N1178">
        <v>1</v>
      </c>
      <c r="O1178">
        <v>54.08</v>
      </c>
      <c r="P1178" t="s">
        <v>2111</v>
      </c>
    </row>
    <row r="1179" spans="1:17">
      <c r="A1179" t="s">
        <v>879</v>
      </c>
      <c r="B1179" t="s">
        <v>2178</v>
      </c>
      <c r="C1179" t="s">
        <v>133</v>
      </c>
      <c r="D1179" t="s">
        <v>2113</v>
      </c>
      <c r="E1179" t="s">
        <v>105</v>
      </c>
      <c r="F1179">
        <v>40700</v>
      </c>
      <c r="G1179" t="s">
        <v>784</v>
      </c>
      <c r="I1179" t="s">
        <v>123</v>
      </c>
      <c r="J1179">
        <v>2026</v>
      </c>
      <c r="K1179">
        <v>5</v>
      </c>
      <c r="L1179" t="s">
        <v>95</v>
      </c>
      <c r="M1179">
        <v>135.19999999999999</v>
      </c>
      <c r="N1179">
        <v>1</v>
      </c>
      <c r="O1179">
        <v>135.19999999999999</v>
      </c>
      <c r="P1179" t="s">
        <v>2111</v>
      </c>
    </row>
    <row r="1180" spans="1:17">
      <c r="A1180" t="s">
        <v>879</v>
      </c>
      <c r="B1180" t="s">
        <v>2178</v>
      </c>
      <c r="C1180" t="s">
        <v>133</v>
      </c>
      <c r="D1180" t="s">
        <v>2113</v>
      </c>
      <c r="E1180" t="s">
        <v>106</v>
      </c>
      <c r="F1180">
        <v>40700</v>
      </c>
      <c r="G1180" t="s">
        <v>784</v>
      </c>
      <c r="I1180" t="s">
        <v>112</v>
      </c>
      <c r="J1180">
        <v>2026</v>
      </c>
      <c r="K1180">
        <v>5</v>
      </c>
      <c r="L1180" t="s">
        <v>95</v>
      </c>
      <c r="M1180">
        <v>95.63</v>
      </c>
      <c r="N1180">
        <v>1</v>
      </c>
      <c r="O1180">
        <v>95.63</v>
      </c>
      <c r="P1180" t="s">
        <v>2111</v>
      </c>
    </row>
    <row r="1181" spans="1:17">
      <c r="A1181" t="s">
        <v>879</v>
      </c>
      <c r="B1181" t="s">
        <v>235</v>
      </c>
      <c r="C1181" t="s">
        <v>133</v>
      </c>
      <c r="D1181" t="s">
        <v>2113</v>
      </c>
      <c r="E1181" t="s">
        <v>106</v>
      </c>
      <c r="F1181">
        <v>40700</v>
      </c>
      <c r="G1181" t="s">
        <v>784</v>
      </c>
      <c r="I1181" t="s">
        <v>112</v>
      </c>
      <c r="J1181">
        <v>2026</v>
      </c>
      <c r="K1181">
        <v>5</v>
      </c>
      <c r="L1181" t="s">
        <v>95</v>
      </c>
      <c r="M1181">
        <v>95.63</v>
      </c>
      <c r="N1181">
        <v>1</v>
      </c>
      <c r="O1181">
        <v>95.63</v>
      </c>
      <c r="P1181" t="s">
        <v>2111</v>
      </c>
    </row>
    <row r="1182" spans="1:17">
      <c r="A1182" t="s">
        <v>879</v>
      </c>
      <c r="B1182" t="s">
        <v>2179</v>
      </c>
      <c r="C1182" t="s">
        <v>133</v>
      </c>
      <c r="D1182" t="s">
        <v>2113</v>
      </c>
      <c r="E1182" t="s">
        <v>106</v>
      </c>
      <c r="F1182">
        <v>40700</v>
      </c>
      <c r="G1182" t="s">
        <v>784</v>
      </c>
      <c r="I1182" t="s">
        <v>112</v>
      </c>
      <c r="J1182">
        <v>2026</v>
      </c>
      <c r="K1182">
        <v>5</v>
      </c>
      <c r="L1182" t="s">
        <v>95</v>
      </c>
      <c r="M1182">
        <v>95.63</v>
      </c>
      <c r="N1182">
        <v>1</v>
      </c>
      <c r="O1182">
        <v>95.63</v>
      </c>
      <c r="P1182" t="s">
        <v>2111</v>
      </c>
    </row>
    <row r="1183" spans="1:17">
      <c r="A1183" t="s">
        <v>2438</v>
      </c>
      <c r="B1183" t="s">
        <v>2128</v>
      </c>
      <c r="C1183" t="s">
        <v>296</v>
      </c>
      <c r="D1183" t="s">
        <v>2113</v>
      </c>
      <c r="E1183" t="s">
        <v>2320</v>
      </c>
      <c r="F1183">
        <v>40700</v>
      </c>
      <c r="G1183" t="s">
        <v>784</v>
      </c>
      <c r="I1183" t="s">
        <v>2129</v>
      </c>
      <c r="J1183">
        <v>2026</v>
      </c>
      <c r="K1183">
        <v>5</v>
      </c>
      <c r="L1183" t="s">
        <v>95</v>
      </c>
      <c r="M1183">
        <v>-5125.9444800000001</v>
      </c>
      <c r="N1183">
        <v>1</v>
      </c>
      <c r="O1183">
        <v>-5125.9444800000001</v>
      </c>
      <c r="P1183" t="s">
        <v>2111</v>
      </c>
      <c r="Q1183">
        <v>1</v>
      </c>
    </row>
    <row r="1184" spans="1:17">
      <c r="A1184" t="s">
        <v>2295</v>
      </c>
      <c r="B1184" t="s">
        <v>2146</v>
      </c>
      <c r="C1184" t="s">
        <v>2100</v>
      </c>
      <c r="D1184" t="s">
        <v>2113</v>
      </c>
      <c r="E1184" t="s">
        <v>2320</v>
      </c>
      <c r="F1184">
        <v>40700</v>
      </c>
      <c r="G1184" t="s">
        <v>784</v>
      </c>
      <c r="I1184" t="s">
        <v>2147</v>
      </c>
      <c r="J1184">
        <v>2026</v>
      </c>
      <c r="K1184">
        <v>5</v>
      </c>
      <c r="L1184" t="s">
        <v>95</v>
      </c>
      <c r="M1184">
        <v>-105833.2</v>
      </c>
      <c r="N1184">
        <v>1</v>
      </c>
      <c r="O1184">
        <v>-105833.2</v>
      </c>
      <c r="P1184" t="s">
        <v>2111</v>
      </c>
      <c r="Q1184">
        <v>1</v>
      </c>
    </row>
    <row r="1185" spans="1:17">
      <c r="A1185" t="s">
        <v>2438</v>
      </c>
      <c r="B1185" t="s">
        <v>2128</v>
      </c>
      <c r="C1185" t="s">
        <v>296</v>
      </c>
      <c r="D1185" t="s">
        <v>2113</v>
      </c>
      <c r="E1185" t="s">
        <v>2320</v>
      </c>
      <c r="F1185">
        <v>40700</v>
      </c>
      <c r="G1185" t="s">
        <v>784</v>
      </c>
      <c r="I1185" t="s">
        <v>2180</v>
      </c>
      <c r="J1185">
        <v>2026</v>
      </c>
      <c r="K1185">
        <v>5</v>
      </c>
      <c r="L1185" t="s">
        <v>95</v>
      </c>
      <c r="M1185">
        <v>58734.928500000002</v>
      </c>
      <c r="N1185">
        <v>1</v>
      </c>
      <c r="O1185">
        <v>58734.928500000002</v>
      </c>
      <c r="P1185" t="s">
        <v>2111</v>
      </c>
      <c r="Q1185">
        <v>1</v>
      </c>
    </row>
    <row r="1186" spans="1:17">
      <c r="A1186" t="s">
        <v>2438</v>
      </c>
      <c r="B1186" t="s">
        <v>2128</v>
      </c>
      <c r="C1186" t="s">
        <v>296</v>
      </c>
      <c r="D1186" t="s">
        <v>2113</v>
      </c>
      <c r="E1186" t="s">
        <v>2320</v>
      </c>
      <c r="F1186">
        <v>40700</v>
      </c>
      <c r="G1186" t="s">
        <v>784</v>
      </c>
      <c r="I1186" t="s">
        <v>2147</v>
      </c>
      <c r="J1186">
        <v>2026</v>
      </c>
      <c r="K1186">
        <v>5</v>
      </c>
      <c r="L1186" t="s">
        <v>95</v>
      </c>
      <c r="M1186">
        <v>377.42664000000002</v>
      </c>
      <c r="N1186">
        <v>1</v>
      </c>
      <c r="O1186">
        <v>377.42664000000002</v>
      </c>
      <c r="P1186" t="s">
        <v>2111</v>
      </c>
      <c r="Q1186">
        <v>1</v>
      </c>
    </row>
    <row r="1187" spans="1:17">
      <c r="A1187" t="s">
        <v>2438</v>
      </c>
      <c r="B1187" t="s">
        <v>2128</v>
      </c>
      <c r="C1187" t="s">
        <v>296</v>
      </c>
      <c r="D1187" t="s">
        <v>2113</v>
      </c>
      <c r="E1187" t="s">
        <v>2320</v>
      </c>
      <c r="F1187">
        <v>40700</v>
      </c>
      <c r="G1187" t="s">
        <v>784</v>
      </c>
      <c r="I1187" t="s">
        <v>2181</v>
      </c>
      <c r="J1187">
        <v>2026</v>
      </c>
      <c r="K1187">
        <v>5</v>
      </c>
      <c r="L1187" t="s">
        <v>95</v>
      </c>
      <c r="M1187">
        <v>3591.4410084000001</v>
      </c>
      <c r="N1187">
        <v>1</v>
      </c>
      <c r="O1187">
        <v>3591.4410084000001</v>
      </c>
      <c r="P1187" t="s">
        <v>2111</v>
      </c>
    </row>
    <row r="1188" spans="1:17">
      <c r="A1188" t="s">
        <v>2438</v>
      </c>
      <c r="B1188" t="s">
        <v>2128</v>
      </c>
      <c r="C1188" t="s">
        <v>296</v>
      </c>
      <c r="D1188" t="s">
        <v>2113</v>
      </c>
      <c r="E1188" t="s">
        <v>2320</v>
      </c>
      <c r="F1188">
        <v>40700</v>
      </c>
      <c r="G1188" t="s">
        <v>784</v>
      </c>
      <c r="I1188" t="s">
        <v>2182</v>
      </c>
      <c r="J1188">
        <v>2026</v>
      </c>
      <c r="K1188">
        <v>5</v>
      </c>
      <c r="L1188" t="s">
        <v>95</v>
      </c>
      <c r="M1188">
        <v>555</v>
      </c>
      <c r="N1188">
        <v>1</v>
      </c>
      <c r="O1188">
        <v>555</v>
      </c>
      <c r="P1188" t="s">
        <v>2111</v>
      </c>
    </row>
    <row r="1189" spans="1:17">
      <c r="A1189" t="s">
        <v>2438</v>
      </c>
      <c r="B1189" t="s">
        <v>2128</v>
      </c>
      <c r="C1189" t="s">
        <v>296</v>
      </c>
      <c r="D1189" t="s">
        <v>2113</v>
      </c>
      <c r="E1189" t="s">
        <v>2320</v>
      </c>
      <c r="F1189">
        <v>40700</v>
      </c>
      <c r="G1189" t="s">
        <v>784</v>
      </c>
      <c r="I1189" t="s">
        <v>2129</v>
      </c>
      <c r="J1189">
        <v>2026</v>
      </c>
      <c r="K1189">
        <v>5</v>
      </c>
      <c r="L1189" t="s">
        <v>95</v>
      </c>
      <c r="M1189">
        <v>120459.69528000001</v>
      </c>
      <c r="N1189">
        <v>1</v>
      </c>
      <c r="O1189">
        <v>120459.69528000001</v>
      </c>
      <c r="P1189" t="s">
        <v>2111</v>
      </c>
      <c r="Q1189">
        <v>1</v>
      </c>
    </row>
    <row r="1190" spans="1:17">
      <c r="A1190" t="s">
        <v>2295</v>
      </c>
      <c r="B1190" t="s">
        <v>314</v>
      </c>
      <c r="C1190" t="s">
        <v>314</v>
      </c>
      <c r="D1190" t="s">
        <v>2113</v>
      </c>
      <c r="E1190" t="s">
        <v>102</v>
      </c>
      <c r="F1190">
        <v>40700</v>
      </c>
      <c r="G1190" t="s">
        <v>784</v>
      </c>
      <c r="I1190" t="s">
        <v>2183</v>
      </c>
      <c r="J1190">
        <v>2026</v>
      </c>
      <c r="K1190">
        <v>5</v>
      </c>
      <c r="L1190" t="s">
        <v>95</v>
      </c>
      <c r="M1190">
        <v>-4368.7313400000003</v>
      </c>
      <c r="N1190">
        <v>1</v>
      </c>
      <c r="O1190">
        <v>-4368.7313400000003</v>
      </c>
      <c r="P1190" t="s">
        <v>2111</v>
      </c>
    </row>
    <row r="1191" spans="1:17">
      <c r="A1191" t="s">
        <v>2295</v>
      </c>
      <c r="B1191" t="s">
        <v>314</v>
      </c>
      <c r="C1191" t="s">
        <v>314</v>
      </c>
      <c r="D1191" t="s">
        <v>2113</v>
      </c>
      <c r="E1191" t="s">
        <v>103</v>
      </c>
      <c r="F1191">
        <v>40700</v>
      </c>
      <c r="G1191" t="s">
        <v>784</v>
      </c>
      <c r="I1191" t="s">
        <v>2184</v>
      </c>
      <c r="J1191">
        <v>2026</v>
      </c>
      <c r="K1191">
        <v>5</v>
      </c>
      <c r="L1191" t="s">
        <v>95</v>
      </c>
      <c r="M1191">
        <v>0</v>
      </c>
      <c r="N1191">
        <v>1</v>
      </c>
      <c r="O1191">
        <v>0</v>
      </c>
      <c r="P1191" t="s">
        <v>2111</v>
      </c>
      <c r="Q1191" t="s">
        <v>97</v>
      </c>
    </row>
    <row r="1192" spans="1:17">
      <c r="A1192" t="s">
        <v>2295</v>
      </c>
      <c r="B1192" t="s">
        <v>314</v>
      </c>
      <c r="C1192" t="s">
        <v>314</v>
      </c>
      <c r="D1192" t="s">
        <v>2113</v>
      </c>
      <c r="E1192" t="s">
        <v>92</v>
      </c>
      <c r="F1192">
        <v>40700</v>
      </c>
      <c r="G1192" t="s">
        <v>784</v>
      </c>
      <c r="I1192" t="s">
        <v>2185</v>
      </c>
      <c r="J1192">
        <v>2026</v>
      </c>
      <c r="K1192">
        <v>5</v>
      </c>
      <c r="L1192" t="s">
        <v>95</v>
      </c>
      <c r="M1192">
        <v>0</v>
      </c>
      <c r="N1192">
        <v>1</v>
      </c>
      <c r="O1192">
        <v>0</v>
      </c>
      <c r="P1192" t="s">
        <v>2111</v>
      </c>
      <c r="Q1192" t="s">
        <v>97</v>
      </c>
    </row>
    <row r="1193" spans="1:17">
      <c r="A1193" t="s">
        <v>2295</v>
      </c>
      <c r="B1193" t="s">
        <v>314</v>
      </c>
      <c r="C1193" t="s">
        <v>314</v>
      </c>
      <c r="D1193" t="s">
        <v>2113</v>
      </c>
      <c r="E1193" t="s">
        <v>103</v>
      </c>
      <c r="F1193">
        <v>40700</v>
      </c>
      <c r="G1193" t="s">
        <v>784</v>
      </c>
      <c r="I1193" t="s">
        <v>2185</v>
      </c>
      <c r="J1193">
        <v>2026</v>
      </c>
      <c r="K1193">
        <v>5</v>
      </c>
      <c r="L1193" t="s">
        <v>95</v>
      </c>
      <c r="M1193">
        <v>0</v>
      </c>
      <c r="N1193">
        <v>1</v>
      </c>
      <c r="O1193">
        <v>0</v>
      </c>
      <c r="P1193" t="s">
        <v>2111</v>
      </c>
      <c r="Q1193" t="s">
        <v>97</v>
      </c>
    </row>
    <row r="1194" spans="1:17">
      <c r="A1194" t="s">
        <v>2295</v>
      </c>
      <c r="B1194" t="s">
        <v>314</v>
      </c>
      <c r="C1194" t="s">
        <v>314</v>
      </c>
      <c r="D1194" t="s">
        <v>2113</v>
      </c>
      <c r="E1194" t="s">
        <v>106</v>
      </c>
      <c r="F1194">
        <v>40700</v>
      </c>
      <c r="G1194" t="s">
        <v>784</v>
      </c>
      <c r="I1194" t="s">
        <v>2185</v>
      </c>
      <c r="J1194">
        <v>2026</v>
      </c>
      <c r="K1194">
        <v>5</v>
      </c>
      <c r="L1194" t="s">
        <v>95</v>
      </c>
      <c r="M1194">
        <v>0</v>
      </c>
      <c r="N1194">
        <v>1</v>
      </c>
      <c r="O1194">
        <v>0</v>
      </c>
      <c r="P1194" t="s">
        <v>2111</v>
      </c>
      <c r="Q1194" t="s">
        <v>97</v>
      </c>
    </row>
    <row r="1195" spans="1:17">
      <c r="A1195" t="s">
        <v>2516</v>
      </c>
      <c r="B1195" t="s">
        <v>314</v>
      </c>
      <c r="C1195" t="s">
        <v>315</v>
      </c>
      <c r="D1195" t="s">
        <v>2113</v>
      </c>
      <c r="E1195" t="s">
        <v>2320</v>
      </c>
      <c r="F1195">
        <v>40700</v>
      </c>
      <c r="G1195" t="s">
        <v>784</v>
      </c>
      <c r="I1195" t="s">
        <v>2186</v>
      </c>
      <c r="J1195">
        <v>2026</v>
      </c>
      <c r="K1195">
        <v>5</v>
      </c>
      <c r="L1195" t="s">
        <v>95</v>
      </c>
      <c r="M1195">
        <v>0</v>
      </c>
      <c r="N1195">
        <v>1</v>
      </c>
      <c r="O1195">
        <v>0</v>
      </c>
      <c r="P1195" t="s">
        <v>2111</v>
      </c>
      <c r="Q1195" t="s">
        <v>97</v>
      </c>
    </row>
    <row r="1196" spans="1:17">
      <c r="A1196" t="s">
        <v>2516</v>
      </c>
      <c r="B1196" t="s">
        <v>314</v>
      </c>
      <c r="C1196" t="s">
        <v>315</v>
      </c>
      <c r="D1196" t="s">
        <v>2113</v>
      </c>
      <c r="E1196" t="s">
        <v>103</v>
      </c>
      <c r="F1196">
        <v>40700</v>
      </c>
      <c r="G1196" t="s">
        <v>784</v>
      </c>
      <c r="I1196" t="s">
        <v>2186</v>
      </c>
      <c r="J1196">
        <v>2026</v>
      </c>
      <c r="K1196">
        <v>5</v>
      </c>
      <c r="L1196" t="s">
        <v>95</v>
      </c>
      <c r="M1196">
        <v>-43714.199273020669</v>
      </c>
      <c r="N1196">
        <v>1</v>
      </c>
      <c r="O1196">
        <v>-43714.199273020669</v>
      </c>
      <c r="P1196" t="s">
        <v>2111</v>
      </c>
      <c r="Q1196" t="s">
        <v>97</v>
      </c>
    </row>
    <row r="1197" spans="1:17">
      <c r="A1197" t="s">
        <v>2516</v>
      </c>
      <c r="B1197" t="s">
        <v>314</v>
      </c>
      <c r="C1197" t="s">
        <v>315</v>
      </c>
      <c r="D1197" t="s">
        <v>2113</v>
      </c>
      <c r="E1197" t="s">
        <v>92</v>
      </c>
      <c r="F1197">
        <v>40700</v>
      </c>
      <c r="G1197" t="s">
        <v>784</v>
      </c>
      <c r="I1197" t="s">
        <v>2186</v>
      </c>
      <c r="J1197">
        <v>2026</v>
      </c>
      <c r="K1197">
        <v>5</v>
      </c>
      <c r="L1197" t="s">
        <v>95</v>
      </c>
      <c r="M1197">
        <v>-77792.488687999983</v>
      </c>
      <c r="N1197">
        <v>1</v>
      </c>
      <c r="O1197">
        <v>-77792.488687999983</v>
      </c>
      <c r="P1197" t="s">
        <v>2111</v>
      </c>
      <c r="Q1197" t="s">
        <v>97</v>
      </c>
    </row>
    <row r="1198" spans="1:17">
      <c r="A1198" t="s">
        <v>2516</v>
      </c>
      <c r="B1198" t="s">
        <v>314</v>
      </c>
      <c r="C1198" t="s">
        <v>315</v>
      </c>
      <c r="D1198" t="s">
        <v>2113</v>
      </c>
      <c r="E1198" t="s">
        <v>103</v>
      </c>
      <c r="F1198">
        <v>40700</v>
      </c>
      <c r="G1198" t="s">
        <v>784</v>
      </c>
      <c r="I1198" t="s">
        <v>2186</v>
      </c>
      <c r="J1198">
        <v>2026</v>
      </c>
      <c r="K1198">
        <v>5</v>
      </c>
      <c r="L1198" t="s">
        <v>95</v>
      </c>
      <c r="M1198">
        <v>0</v>
      </c>
      <c r="N1198">
        <v>1</v>
      </c>
      <c r="O1198">
        <v>0</v>
      </c>
      <c r="P1198" t="s">
        <v>2111</v>
      </c>
      <c r="Q1198" t="s">
        <v>97</v>
      </c>
    </row>
    <row r="1199" spans="1:17">
      <c r="A1199" t="s">
        <v>2516</v>
      </c>
      <c r="B1199" t="s">
        <v>314</v>
      </c>
      <c r="C1199" t="s">
        <v>315</v>
      </c>
      <c r="D1199" t="s">
        <v>2113</v>
      </c>
      <c r="E1199" t="s">
        <v>103</v>
      </c>
      <c r="F1199">
        <v>40700</v>
      </c>
      <c r="G1199" t="s">
        <v>784</v>
      </c>
      <c r="I1199" t="s">
        <v>2187</v>
      </c>
      <c r="J1199">
        <v>2026</v>
      </c>
      <c r="K1199">
        <v>5</v>
      </c>
      <c r="L1199" t="s">
        <v>95</v>
      </c>
      <c r="M1199">
        <v>33445.225011580151</v>
      </c>
      <c r="N1199">
        <v>1</v>
      </c>
      <c r="O1199">
        <v>33445.225011580151</v>
      </c>
      <c r="P1199" t="s">
        <v>2111</v>
      </c>
      <c r="Q1199" t="s">
        <v>97</v>
      </c>
    </row>
    <row r="1200" spans="1:17">
      <c r="A1200" t="s">
        <v>2516</v>
      </c>
      <c r="B1200" t="s">
        <v>314</v>
      </c>
      <c r="C1200" t="s">
        <v>315</v>
      </c>
      <c r="D1200" t="s">
        <v>2113</v>
      </c>
      <c r="E1200" t="s">
        <v>92</v>
      </c>
      <c r="F1200">
        <v>40700</v>
      </c>
      <c r="G1200" t="s">
        <v>784</v>
      </c>
      <c r="I1200" t="s">
        <v>2187</v>
      </c>
      <c r="J1200">
        <v>2026</v>
      </c>
      <c r="K1200">
        <v>5</v>
      </c>
      <c r="L1200" t="s">
        <v>95</v>
      </c>
      <c r="M1200">
        <v>101715.29544807249</v>
      </c>
      <c r="N1200">
        <v>1</v>
      </c>
      <c r="O1200">
        <v>101715.29544807249</v>
      </c>
      <c r="P1200" t="s">
        <v>2111</v>
      </c>
      <c r="Q1200" t="s">
        <v>97</v>
      </c>
    </row>
    <row r="1201" spans="1:17">
      <c r="A1201" t="s">
        <v>2516</v>
      </c>
      <c r="B1201" t="s">
        <v>314</v>
      </c>
      <c r="C1201" t="s">
        <v>315</v>
      </c>
      <c r="D1201" t="s">
        <v>2113</v>
      </c>
      <c r="E1201" t="s">
        <v>103</v>
      </c>
      <c r="F1201">
        <v>40700</v>
      </c>
      <c r="G1201" t="s">
        <v>784</v>
      </c>
      <c r="I1201" t="s">
        <v>2187</v>
      </c>
      <c r="J1201">
        <v>2026</v>
      </c>
      <c r="K1201">
        <v>5</v>
      </c>
      <c r="L1201" t="s">
        <v>95</v>
      </c>
      <c r="M1201">
        <v>0</v>
      </c>
      <c r="N1201">
        <v>1</v>
      </c>
      <c r="O1201">
        <v>0</v>
      </c>
      <c r="P1201" t="s">
        <v>2111</v>
      </c>
      <c r="Q1201" t="s">
        <v>97</v>
      </c>
    </row>
    <row r="1202" spans="1:17">
      <c r="A1202" t="s">
        <v>2295</v>
      </c>
      <c r="B1202" t="s">
        <v>314</v>
      </c>
      <c r="C1202" t="s">
        <v>314</v>
      </c>
      <c r="D1202" t="s">
        <v>2113</v>
      </c>
      <c r="E1202" t="s">
        <v>2350</v>
      </c>
      <c r="F1202">
        <v>40700</v>
      </c>
      <c r="G1202" t="s">
        <v>784</v>
      </c>
      <c r="I1202" t="s">
        <v>326</v>
      </c>
      <c r="J1202">
        <v>2026</v>
      </c>
      <c r="K1202">
        <v>5</v>
      </c>
      <c r="L1202" t="s">
        <v>95</v>
      </c>
      <c r="M1202">
        <v>-1</v>
      </c>
      <c r="N1202">
        <v>1</v>
      </c>
      <c r="O1202">
        <v>-1</v>
      </c>
      <c r="P1202" t="s">
        <v>2111</v>
      </c>
      <c r="Q1202" t="s">
        <v>97</v>
      </c>
    </row>
    <row r="1203" spans="1:17">
      <c r="A1203" t="s">
        <v>2295</v>
      </c>
      <c r="B1203" t="s">
        <v>314</v>
      </c>
      <c r="C1203" t="s">
        <v>314</v>
      </c>
      <c r="D1203" t="s">
        <v>2113</v>
      </c>
      <c r="E1203" t="s">
        <v>2320</v>
      </c>
      <c r="F1203">
        <v>40700</v>
      </c>
      <c r="G1203" t="s">
        <v>784</v>
      </c>
      <c r="I1203" t="s">
        <v>326</v>
      </c>
      <c r="J1203">
        <v>2026</v>
      </c>
      <c r="K1203">
        <v>5</v>
      </c>
      <c r="L1203" t="s">
        <v>95</v>
      </c>
      <c r="M1203">
        <v>-14042.166828400001</v>
      </c>
      <c r="N1203">
        <v>1</v>
      </c>
      <c r="O1203">
        <v>-14042.166828400001</v>
      </c>
      <c r="P1203" t="s">
        <v>2111</v>
      </c>
      <c r="Q1203" t="s">
        <v>97</v>
      </c>
    </row>
    <row r="1204" spans="1:17">
      <c r="A1204" t="s">
        <v>2295</v>
      </c>
      <c r="B1204" t="s">
        <v>314</v>
      </c>
      <c r="C1204" t="s">
        <v>314</v>
      </c>
      <c r="D1204" t="s">
        <v>2113</v>
      </c>
      <c r="E1204" t="s">
        <v>102</v>
      </c>
      <c r="F1204">
        <v>40700</v>
      </c>
      <c r="G1204" t="s">
        <v>784</v>
      </c>
      <c r="I1204" t="s">
        <v>326</v>
      </c>
      <c r="J1204">
        <v>2026</v>
      </c>
      <c r="K1204">
        <v>5</v>
      </c>
      <c r="L1204" t="s">
        <v>95</v>
      </c>
      <c r="M1204">
        <v>-296.85495999999694</v>
      </c>
      <c r="N1204">
        <v>1</v>
      </c>
      <c r="O1204">
        <v>-296.85495999999694</v>
      </c>
      <c r="P1204" t="s">
        <v>2111</v>
      </c>
      <c r="Q1204" t="s">
        <v>97</v>
      </c>
    </row>
    <row r="1205" spans="1:17">
      <c r="A1205" t="s">
        <v>2295</v>
      </c>
      <c r="B1205" t="s">
        <v>314</v>
      </c>
      <c r="C1205" t="s">
        <v>314</v>
      </c>
      <c r="D1205" t="s">
        <v>2113</v>
      </c>
      <c r="E1205" t="s">
        <v>92</v>
      </c>
      <c r="F1205">
        <v>40700</v>
      </c>
      <c r="G1205" t="s">
        <v>784</v>
      </c>
      <c r="I1205" t="s">
        <v>326</v>
      </c>
      <c r="J1205">
        <v>2026</v>
      </c>
      <c r="K1205">
        <v>5</v>
      </c>
      <c r="L1205" t="s">
        <v>95</v>
      </c>
      <c r="M1205">
        <v>-2149.6521600725246</v>
      </c>
      <c r="N1205">
        <v>1</v>
      </c>
      <c r="O1205">
        <v>-2149.6521600725246</v>
      </c>
      <c r="P1205" t="s">
        <v>2111</v>
      </c>
      <c r="Q1205" t="s">
        <v>97</v>
      </c>
    </row>
    <row r="1206" spans="1:17">
      <c r="A1206" t="s">
        <v>2295</v>
      </c>
      <c r="B1206" t="s">
        <v>314</v>
      </c>
      <c r="C1206" t="s">
        <v>314</v>
      </c>
      <c r="D1206" t="s">
        <v>2113</v>
      </c>
      <c r="E1206" t="s">
        <v>103</v>
      </c>
      <c r="F1206">
        <v>40700</v>
      </c>
      <c r="G1206" t="s">
        <v>784</v>
      </c>
      <c r="I1206" t="s">
        <v>326</v>
      </c>
      <c r="J1206">
        <v>2026</v>
      </c>
      <c r="K1206">
        <v>5</v>
      </c>
      <c r="L1206" t="s">
        <v>95</v>
      </c>
      <c r="M1206">
        <v>-354.18303855948398</v>
      </c>
      <c r="N1206">
        <v>1</v>
      </c>
      <c r="O1206">
        <v>-354.18303855948398</v>
      </c>
      <c r="P1206" t="s">
        <v>2111</v>
      </c>
      <c r="Q1206" t="s">
        <v>97</v>
      </c>
    </row>
    <row r="1207" spans="1:17">
      <c r="A1207" t="s">
        <v>2295</v>
      </c>
      <c r="B1207" t="s">
        <v>314</v>
      </c>
      <c r="C1207" t="s">
        <v>314</v>
      </c>
      <c r="D1207" t="s">
        <v>2113</v>
      </c>
      <c r="E1207" t="s">
        <v>104</v>
      </c>
      <c r="F1207">
        <v>40700</v>
      </c>
      <c r="G1207" t="s">
        <v>784</v>
      </c>
      <c r="I1207" t="s">
        <v>326</v>
      </c>
      <c r="J1207">
        <v>2026</v>
      </c>
      <c r="K1207">
        <v>5</v>
      </c>
      <c r="L1207" t="s">
        <v>95</v>
      </c>
      <c r="M1207">
        <v>0</v>
      </c>
      <c r="N1207">
        <v>1</v>
      </c>
      <c r="O1207">
        <v>0</v>
      </c>
      <c r="P1207" t="s">
        <v>2111</v>
      </c>
      <c r="Q1207" t="s">
        <v>97</v>
      </c>
    </row>
    <row r="1208" spans="1:17">
      <c r="A1208" t="s">
        <v>2295</v>
      </c>
      <c r="B1208" t="s">
        <v>314</v>
      </c>
      <c r="C1208" t="s">
        <v>314</v>
      </c>
      <c r="D1208" t="s">
        <v>2113</v>
      </c>
      <c r="E1208" t="s">
        <v>105</v>
      </c>
      <c r="F1208">
        <v>40700</v>
      </c>
      <c r="G1208" t="s">
        <v>784</v>
      </c>
      <c r="I1208" t="s">
        <v>326</v>
      </c>
      <c r="J1208">
        <v>2026</v>
      </c>
      <c r="K1208">
        <v>5</v>
      </c>
      <c r="L1208" t="s">
        <v>95</v>
      </c>
      <c r="M1208">
        <v>-137.78757000000587</v>
      </c>
      <c r="N1208">
        <v>1</v>
      </c>
      <c r="O1208">
        <v>-137.78757000000587</v>
      </c>
      <c r="P1208" t="s">
        <v>2111</v>
      </c>
      <c r="Q1208" t="s">
        <v>97</v>
      </c>
    </row>
    <row r="1209" spans="1:17">
      <c r="A1209" t="s">
        <v>2295</v>
      </c>
      <c r="B1209" t="s">
        <v>314</v>
      </c>
      <c r="C1209" t="s">
        <v>314</v>
      </c>
      <c r="D1209" t="s">
        <v>2113</v>
      </c>
      <c r="E1209" t="s">
        <v>2350</v>
      </c>
      <c r="F1209">
        <v>40700</v>
      </c>
      <c r="G1209" t="s">
        <v>784</v>
      </c>
      <c r="I1209" t="s">
        <v>326</v>
      </c>
      <c r="J1209">
        <v>2026</v>
      </c>
      <c r="K1209">
        <v>5</v>
      </c>
      <c r="L1209" t="s">
        <v>95</v>
      </c>
      <c r="M1209">
        <v>0</v>
      </c>
      <c r="N1209">
        <v>1</v>
      </c>
      <c r="O1209">
        <v>0</v>
      </c>
      <c r="P1209" t="s">
        <v>2111</v>
      </c>
      <c r="Q1209" t="s">
        <v>97</v>
      </c>
    </row>
    <row r="1210" spans="1:17">
      <c r="A1210" t="s">
        <v>2295</v>
      </c>
      <c r="B1210" t="s">
        <v>314</v>
      </c>
      <c r="C1210" t="s">
        <v>314</v>
      </c>
      <c r="D1210" t="s">
        <v>2113</v>
      </c>
      <c r="E1210" t="s">
        <v>106</v>
      </c>
      <c r="F1210">
        <v>40700</v>
      </c>
      <c r="G1210" t="s">
        <v>784</v>
      </c>
      <c r="I1210" t="s">
        <v>326</v>
      </c>
      <c r="J1210">
        <v>2026</v>
      </c>
      <c r="K1210">
        <v>5</v>
      </c>
      <c r="L1210" t="s">
        <v>95</v>
      </c>
      <c r="M1210">
        <v>-1492.4861999998102</v>
      </c>
      <c r="N1210">
        <v>1</v>
      </c>
      <c r="O1210">
        <v>-1492.4861999998102</v>
      </c>
      <c r="P1210" t="s">
        <v>2111</v>
      </c>
      <c r="Q1210" t="s">
        <v>97</v>
      </c>
    </row>
    <row r="1211" spans="1:17">
      <c r="A1211" t="s">
        <v>2461</v>
      </c>
      <c r="B1211">
        <v>20307</v>
      </c>
      <c r="C1211" t="s">
        <v>336</v>
      </c>
      <c r="D1211" t="s">
        <v>705</v>
      </c>
      <c r="E1211" t="s">
        <v>106</v>
      </c>
      <c r="F1211">
        <v>40700</v>
      </c>
      <c r="G1211" t="s">
        <v>784</v>
      </c>
      <c r="I1211" t="s">
        <v>706</v>
      </c>
      <c r="J1211">
        <v>2026</v>
      </c>
      <c r="K1211">
        <v>5</v>
      </c>
      <c r="L1211" t="s">
        <v>95</v>
      </c>
      <c r="M1211">
        <v>201.26</v>
      </c>
      <c r="N1211">
        <v>1</v>
      </c>
      <c r="O1211">
        <v>201.26</v>
      </c>
      <c r="P1211" t="s">
        <v>704</v>
      </c>
    </row>
    <row r="1212" spans="1:17">
      <c r="A1212" t="s">
        <v>2461</v>
      </c>
      <c r="B1212" t="s">
        <v>707</v>
      </c>
      <c r="C1212" t="s">
        <v>336</v>
      </c>
      <c r="D1212" t="s">
        <v>705</v>
      </c>
      <c r="E1212" t="s">
        <v>92</v>
      </c>
      <c r="F1212">
        <v>40700</v>
      </c>
      <c r="G1212" t="s">
        <v>784</v>
      </c>
      <c r="I1212" t="s">
        <v>260</v>
      </c>
      <c r="J1212">
        <v>2026</v>
      </c>
      <c r="K1212">
        <v>5</v>
      </c>
      <c r="L1212" t="s">
        <v>95</v>
      </c>
      <c r="M1212">
        <v>385.40000000000003</v>
      </c>
      <c r="N1212">
        <v>1</v>
      </c>
      <c r="O1212">
        <v>385.40000000000003</v>
      </c>
      <c r="P1212" t="s">
        <v>704</v>
      </c>
    </row>
    <row r="1213" spans="1:17">
      <c r="A1213" t="s">
        <v>2461</v>
      </c>
      <c r="B1213" t="s">
        <v>707</v>
      </c>
      <c r="C1213" t="s">
        <v>336</v>
      </c>
      <c r="D1213" t="s">
        <v>705</v>
      </c>
      <c r="E1213" t="s">
        <v>106</v>
      </c>
      <c r="F1213">
        <v>40700</v>
      </c>
      <c r="G1213" t="s">
        <v>784</v>
      </c>
      <c r="I1213" t="s">
        <v>706</v>
      </c>
      <c r="J1213">
        <v>2026</v>
      </c>
      <c r="K1213">
        <v>5</v>
      </c>
      <c r="L1213" t="s">
        <v>95</v>
      </c>
      <c r="M1213">
        <v>201.26</v>
      </c>
      <c r="N1213">
        <v>1</v>
      </c>
      <c r="O1213">
        <v>201.26</v>
      </c>
      <c r="P1213" t="s">
        <v>704</v>
      </c>
    </row>
    <row r="1214" spans="1:17">
      <c r="A1214" t="s">
        <v>2461</v>
      </c>
      <c r="B1214" t="s">
        <v>708</v>
      </c>
      <c r="C1214" t="s">
        <v>336</v>
      </c>
      <c r="D1214" t="s">
        <v>705</v>
      </c>
      <c r="E1214" t="s">
        <v>106</v>
      </c>
      <c r="F1214">
        <v>40700</v>
      </c>
      <c r="G1214" t="s">
        <v>784</v>
      </c>
      <c r="I1214" t="s">
        <v>706</v>
      </c>
      <c r="J1214">
        <v>2026</v>
      </c>
      <c r="K1214">
        <v>5</v>
      </c>
      <c r="L1214" t="s">
        <v>95</v>
      </c>
      <c r="M1214">
        <v>201.26</v>
      </c>
      <c r="N1214">
        <v>1</v>
      </c>
      <c r="O1214">
        <v>201.26</v>
      </c>
      <c r="P1214" t="s">
        <v>704</v>
      </c>
    </row>
    <row r="1215" spans="1:17">
      <c r="A1215" t="s">
        <v>2461</v>
      </c>
      <c r="B1215" t="s">
        <v>708</v>
      </c>
      <c r="C1215" t="s">
        <v>336</v>
      </c>
      <c r="D1215" t="s">
        <v>705</v>
      </c>
      <c r="E1215" t="s">
        <v>105</v>
      </c>
      <c r="F1215">
        <v>40700</v>
      </c>
      <c r="G1215" t="s">
        <v>784</v>
      </c>
      <c r="I1215" t="s">
        <v>136</v>
      </c>
      <c r="J1215">
        <v>2026</v>
      </c>
      <c r="K1215">
        <v>5</v>
      </c>
      <c r="L1215" t="s">
        <v>95</v>
      </c>
      <c r="M1215">
        <v>55.019999999999996</v>
      </c>
      <c r="N1215">
        <v>1</v>
      </c>
      <c r="O1215">
        <v>55.019999999999996</v>
      </c>
      <c r="P1215" t="s">
        <v>704</v>
      </c>
      <c r="Q1215">
        <v>1</v>
      </c>
    </row>
    <row r="1216" spans="1:17">
      <c r="A1216" t="s">
        <v>2461</v>
      </c>
      <c r="B1216" t="s">
        <v>708</v>
      </c>
      <c r="C1216" t="s">
        <v>336</v>
      </c>
      <c r="D1216" t="s">
        <v>705</v>
      </c>
      <c r="E1216" t="s">
        <v>105</v>
      </c>
      <c r="F1216">
        <v>40700</v>
      </c>
      <c r="G1216" t="s">
        <v>784</v>
      </c>
      <c r="I1216" t="s">
        <v>137</v>
      </c>
      <c r="J1216">
        <v>2026</v>
      </c>
      <c r="K1216">
        <v>5</v>
      </c>
      <c r="L1216" t="s">
        <v>95</v>
      </c>
      <c r="M1216">
        <v>384.22</v>
      </c>
      <c r="N1216">
        <v>1</v>
      </c>
      <c r="O1216">
        <v>384.22</v>
      </c>
      <c r="P1216" t="s">
        <v>704</v>
      </c>
    </row>
    <row r="1217" spans="1:17">
      <c r="A1217" t="s">
        <v>2461</v>
      </c>
      <c r="B1217" t="s">
        <v>708</v>
      </c>
      <c r="C1217" t="s">
        <v>336</v>
      </c>
      <c r="D1217" t="s">
        <v>705</v>
      </c>
      <c r="E1217" t="s">
        <v>92</v>
      </c>
      <c r="F1217">
        <v>40700</v>
      </c>
      <c r="G1217" t="s">
        <v>784</v>
      </c>
      <c r="I1217" t="s">
        <v>260</v>
      </c>
      <c r="J1217">
        <v>2026</v>
      </c>
      <c r="K1217">
        <v>5</v>
      </c>
      <c r="L1217" t="s">
        <v>95</v>
      </c>
      <c r="M1217">
        <v>469.15999999999997</v>
      </c>
      <c r="N1217">
        <v>1</v>
      </c>
      <c r="O1217">
        <v>469.15999999999997</v>
      </c>
      <c r="P1217" t="s">
        <v>704</v>
      </c>
    </row>
    <row r="1218" spans="1:17">
      <c r="A1218" t="s">
        <v>2461</v>
      </c>
      <c r="B1218" t="s">
        <v>708</v>
      </c>
      <c r="C1218" t="s">
        <v>336</v>
      </c>
      <c r="D1218" t="s">
        <v>705</v>
      </c>
      <c r="E1218" t="s">
        <v>106</v>
      </c>
      <c r="F1218">
        <v>40700</v>
      </c>
      <c r="G1218" t="s">
        <v>784</v>
      </c>
      <c r="I1218" t="s">
        <v>146</v>
      </c>
      <c r="J1218">
        <v>2026</v>
      </c>
      <c r="K1218">
        <v>5</v>
      </c>
      <c r="L1218" t="s">
        <v>95</v>
      </c>
      <c r="M1218">
        <v>142.30000000000001</v>
      </c>
      <c r="N1218">
        <v>1</v>
      </c>
      <c r="O1218">
        <v>142.30000000000001</v>
      </c>
      <c r="P1218" t="s">
        <v>704</v>
      </c>
    </row>
    <row r="1219" spans="1:17">
      <c r="A1219" t="s">
        <v>2461</v>
      </c>
      <c r="B1219" t="s">
        <v>708</v>
      </c>
      <c r="C1219" t="s">
        <v>336</v>
      </c>
      <c r="D1219" t="s">
        <v>705</v>
      </c>
      <c r="E1219" t="s">
        <v>106</v>
      </c>
      <c r="F1219">
        <v>40700</v>
      </c>
      <c r="G1219" t="s">
        <v>784</v>
      </c>
      <c r="I1219" t="s">
        <v>664</v>
      </c>
      <c r="J1219">
        <v>2026</v>
      </c>
      <c r="K1219">
        <v>5</v>
      </c>
      <c r="L1219" t="s">
        <v>95</v>
      </c>
      <c r="M1219">
        <v>71.150000000000006</v>
      </c>
      <c r="N1219">
        <v>1</v>
      </c>
      <c r="O1219">
        <v>71.150000000000006</v>
      </c>
      <c r="P1219" t="s">
        <v>704</v>
      </c>
    </row>
    <row r="1220" spans="1:17">
      <c r="A1220" t="s">
        <v>2530</v>
      </c>
      <c r="B1220" t="s">
        <v>277</v>
      </c>
      <c r="C1220" t="s">
        <v>270</v>
      </c>
      <c r="D1220" t="s">
        <v>705</v>
      </c>
      <c r="E1220" t="s">
        <v>92</v>
      </c>
      <c r="F1220">
        <v>40700</v>
      </c>
      <c r="G1220" t="s">
        <v>784</v>
      </c>
      <c r="I1220" t="s">
        <v>709</v>
      </c>
      <c r="J1220">
        <v>2026</v>
      </c>
      <c r="K1220">
        <v>5</v>
      </c>
      <c r="L1220" t="s">
        <v>95</v>
      </c>
      <c r="M1220">
        <v>12264.780999999999</v>
      </c>
      <c r="N1220">
        <v>1</v>
      </c>
      <c r="O1220">
        <v>12264.780999999999</v>
      </c>
      <c r="P1220" t="s">
        <v>704</v>
      </c>
    </row>
    <row r="1221" spans="1:17">
      <c r="A1221" t="s">
        <v>2530</v>
      </c>
      <c r="B1221" t="s">
        <v>277</v>
      </c>
      <c r="C1221" t="s">
        <v>270</v>
      </c>
      <c r="D1221" t="s">
        <v>705</v>
      </c>
      <c r="E1221" t="s">
        <v>106</v>
      </c>
      <c r="F1221">
        <v>40700</v>
      </c>
      <c r="G1221" t="s">
        <v>784</v>
      </c>
      <c r="I1221" t="s">
        <v>110</v>
      </c>
      <c r="J1221">
        <v>2026</v>
      </c>
      <c r="K1221">
        <v>5</v>
      </c>
      <c r="L1221" t="s">
        <v>95</v>
      </c>
      <c r="M1221">
        <v>6878.1353999999992</v>
      </c>
      <c r="N1221">
        <v>1</v>
      </c>
      <c r="O1221">
        <v>6878.1353999999992</v>
      </c>
      <c r="P1221" t="s">
        <v>704</v>
      </c>
    </row>
    <row r="1222" spans="1:17">
      <c r="A1222" t="s">
        <v>2530</v>
      </c>
      <c r="B1222" t="s">
        <v>277</v>
      </c>
      <c r="C1222" t="s">
        <v>270</v>
      </c>
      <c r="D1222" t="s">
        <v>705</v>
      </c>
      <c r="E1222" t="s">
        <v>92</v>
      </c>
      <c r="F1222">
        <v>40700</v>
      </c>
      <c r="G1222" t="s">
        <v>784</v>
      </c>
      <c r="I1222" t="s">
        <v>141</v>
      </c>
      <c r="J1222">
        <v>2026</v>
      </c>
      <c r="K1222">
        <v>5</v>
      </c>
      <c r="L1222" t="s">
        <v>95</v>
      </c>
      <c r="M1222">
        <v>98.121200000000002</v>
      </c>
      <c r="N1222">
        <v>1</v>
      </c>
      <c r="O1222">
        <v>98.121200000000002</v>
      </c>
      <c r="P1222" t="s">
        <v>704</v>
      </c>
    </row>
    <row r="1223" spans="1:17">
      <c r="A1223" t="s">
        <v>2530</v>
      </c>
      <c r="B1223" t="s">
        <v>277</v>
      </c>
      <c r="C1223" t="s">
        <v>270</v>
      </c>
      <c r="D1223" t="s">
        <v>705</v>
      </c>
      <c r="E1223" t="s">
        <v>106</v>
      </c>
      <c r="F1223">
        <v>40700</v>
      </c>
      <c r="G1223" t="s">
        <v>784</v>
      </c>
      <c r="I1223" t="s">
        <v>146</v>
      </c>
      <c r="J1223">
        <v>2026</v>
      </c>
      <c r="K1223">
        <v>5</v>
      </c>
      <c r="L1223" t="s">
        <v>95</v>
      </c>
      <c r="M1223">
        <v>14258.282999999999</v>
      </c>
      <c r="N1223">
        <v>1</v>
      </c>
      <c r="O1223">
        <v>14258.282999999999</v>
      </c>
      <c r="P1223" t="s">
        <v>704</v>
      </c>
    </row>
    <row r="1224" spans="1:17">
      <c r="A1224" t="s">
        <v>2530</v>
      </c>
      <c r="B1224" t="s">
        <v>277</v>
      </c>
      <c r="C1224" t="s">
        <v>270</v>
      </c>
      <c r="D1224" t="s">
        <v>705</v>
      </c>
      <c r="E1224" t="s">
        <v>106</v>
      </c>
      <c r="F1224">
        <v>40700</v>
      </c>
      <c r="G1224" t="s">
        <v>784</v>
      </c>
      <c r="I1224" t="s">
        <v>710</v>
      </c>
      <c r="J1224">
        <v>2026</v>
      </c>
      <c r="K1224">
        <v>5</v>
      </c>
      <c r="L1224" t="s">
        <v>95</v>
      </c>
      <c r="M1224">
        <v>1011.5027999999999</v>
      </c>
      <c r="N1224">
        <v>1</v>
      </c>
      <c r="O1224">
        <v>1011.5027999999999</v>
      </c>
      <c r="P1224" t="s">
        <v>704</v>
      </c>
    </row>
    <row r="1225" spans="1:17">
      <c r="A1225" t="s">
        <v>2530</v>
      </c>
      <c r="B1225" t="s">
        <v>277</v>
      </c>
      <c r="C1225" t="s">
        <v>270</v>
      </c>
      <c r="D1225" t="s">
        <v>705</v>
      </c>
      <c r="E1225" t="s">
        <v>106</v>
      </c>
      <c r="F1225">
        <v>40700</v>
      </c>
      <c r="G1225" t="s">
        <v>784</v>
      </c>
      <c r="I1225" t="s">
        <v>711</v>
      </c>
      <c r="J1225">
        <v>2026</v>
      </c>
      <c r="K1225">
        <v>5</v>
      </c>
      <c r="L1225" t="s">
        <v>95</v>
      </c>
      <c r="M1225">
        <v>36067.929600000003</v>
      </c>
      <c r="N1225">
        <v>1</v>
      </c>
      <c r="O1225">
        <v>36067.929600000003</v>
      </c>
      <c r="P1225" t="s">
        <v>704</v>
      </c>
    </row>
    <row r="1226" spans="1:17">
      <c r="A1226" t="s">
        <v>2530</v>
      </c>
      <c r="B1226" t="s">
        <v>277</v>
      </c>
      <c r="C1226" t="s">
        <v>270</v>
      </c>
      <c r="D1226" t="s">
        <v>705</v>
      </c>
      <c r="E1226" t="s">
        <v>106</v>
      </c>
      <c r="F1226">
        <v>40700</v>
      </c>
      <c r="G1226" t="s">
        <v>784</v>
      </c>
      <c r="I1226" t="s">
        <v>712</v>
      </c>
      <c r="J1226">
        <v>2026</v>
      </c>
      <c r="K1226">
        <v>5</v>
      </c>
      <c r="L1226" t="s">
        <v>95</v>
      </c>
      <c r="M1226">
        <v>2872.1894000000002</v>
      </c>
      <c r="N1226">
        <v>1</v>
      </c>
      <c r="O1226">
        <v>2872.1894000000002</v>
      </c>
      <c r="P1226" t="s">
        <v>704</v>
      </c>
    </row>
    <row r="1227" spans="1:17">
      <c r="A1227" t="s">
        <v>2530</v>
      </c>
      <c r="B1227" t="s">
        <v>277</v>
      </c>
      <c r="C1227" t="s">
        <v>270</v>
      </c>
      <c r="D1227" t="s">
        <v>705</v>
      </c>
      <c r="E1227" t="s">
        <v>106</v>
      </c>
      <c r="F1227">
        <v>40700</v>
      </c>
      <c r="G1227" t="s">
        <v>784</v>
      </c>
      <c r="I1227" t="s">
        <v>163</v>
      </c>
      <c r="J1227">
        <v>2026</v>
      </c>
      <c r="K1227">
        <v>5</v>
      </c>
      <c r="L1227" t="s">
        <v>95</v>
      </c>
      <c r="M1227">
        <v>70402.592399999994</v>
      </c>
      <c r="N1227">
        <v>1</v>
      </c>
      <c r="O1227">
        <v>70402.592399999994</v>
      </c>
      <c r="P1227" t="s">
        <v>704</v>
      </c>
    </row>
    <row r="1228" spans="1:17">
      <c r="A1228" t="s">
        <v>2530</v>
      </c>
      <c r="B1228" t="s">
        <v>277</v>
      </c>
      <c r="C1228" t="s">
        <v>270</v>
      </c>
      <c r="D1228" t="s">
        <v>705</v>
      </c>
      <c r="E1228" t="s">
        <v>106</v>
      </c>
      <c r="F1228">
        <v>40700</v>
      </c>
      <c r="G1228" t="s">
        <v>784</v>
      </c>
      <c r="I1228" t="s">
        <v>713</v>
      </c>
      <c r="J1228">
        <v>2026</v>
      </c>
      <c r="K1228">
        <v>5</v>
      </c>
      <c r="L1228" t="s">
        <v>95</v>
      </c>
      <c r="M1228">
        <v>4142.4431999999997</v>
      </c>
      <c r="N1228">
        <v>1</v>
      </c>
      <c r="O1228">
        <v>4142.4431999999997</v>
      </c>
      <c r="P1228" t="s">
        <v>704</v>
      </c>
    </row>
    <row r="1229" spans="1:17">
      <c r="A1229" t="s">
        <v>2530</v>
      </c>
      <c r="B1229" t="s">
        <v>714</v>
      </c>
      <c r="C1229" t="s">
        <v>270</v>
      </c>
      <c r="D1229" t="s">
        <v>705</v>
      </c>
      <c r="E1229" t="s">
        <v>92</v>
      </c>
      <c r="F1229">
        <v>40700</v>
      </c>
      <c r="G1229" t="s">
        <v>784</v>
      </c>
      <c r="I1229" t="s">
        <v>715</v>
      </c>
      <c r="J1229">
        <v>2026</v>
      </c>
      <c r="K1229">
        <v>5</v>
      </c>
      <c r="L1229" t="s">
        <v>95</v>
      </c>
      <c r="M1229">
        <v>266.93459999999999</v>
      </c>
      <c r="N1229">
        <v>1</v>
      </c>
      <c r="O1229">
        <v>266.93459999999999</v>
      </c>
      <c r="P1229" t="s">
        <v>704</v>
      </c>
    </row>
    <row r="1230" spans="1:17">
      <c r="A1230" t="s">
        <v>2530</v>
      </c>
      <c r="B1230" t="s">
        <v>714</v>
      </c>
      <c r="C1230" t="s">
        <v>270</v>
      </c>
      <c r="D1230" t="s">
        <v>705</v>
      </c>
      <c r="E1230" t="s">
        <v>92</v>
      </c>
      <c r="F1230">
        <v>40700</v>
      </c>
      <c r="G1230" t="s">
        <v>784</v>
      </c>
      <c r="I1230" t="s">
        <v>716</v>
      </c>
      <c r="J1230">
        <v>2026</v>
      </c>
      <c r="K1230">
        <v>5</v>
      </c>
      <c r="L1230" t="s">
        <v>95</v>
      </c>
      <c r="M1230">
        <v>97.92</v>
      </c>
      <c r="N1230">
        <v>1</v>
      </c>
      <c r="O1230">
        <v>97.92</v>
      </c>
      <c r="P1230" t="s">
        <v>704</v>
      </c>
      <c r="Q1230">
        <v>1</v>
      </c>
    </row>
    <row r="1231" spans="1:17">
      <c r="A1231" t="s">
        <v>2530</v>
      </c>
      <c r="B1231" t="s">
        <v>714</v>
      </c>
      <c r="C1231" t="s">
        <v>270</v>
      </c>
      <c r="D1231" t="s">
        <v>705</v>
      </c>
      <c r="E1231" t="s">
        <v>105</v>
      </c>
      <c r="F1231">
        <v>40700</v>
      </c>
      <c r="G1231" t="s">
        <v>784</v>
      </c>
      <c r="I1231" t="s">
        <v>136</v>
      </c>
      <c r="J1231">
        <v>2026</v>
      </c>
      <c r="K1231">
        <v>5</v>
      </c>
      <c r="L1231" t="s">
        <v>95</v>
      </c>
      <c r="M1231">
        <v>65.28</v>
      </c>
      <c r="N1231">
        <v>1</v>
      </c>
      <c r="O1231">
        <v>65.28</v>
      </c>
      <c r="P1231" t="s">
        <v>704</v>
      </c>
      <c r="Q1231">
        <v>1</v>
      </c>
    </row>
    <row r="1232" spans="1:17">
      <c r="A1232" t="s">
        <v>2530</v>
      </c>
      <c r="B1232" t="s">
        <v>714</v>
      </c>
      <c r="C1232" t="s">
        <v>270</v>
      </c>
      <c r="D1232" t="s">
        <v>705</v>
      </c>
      <c r="E1232" t="s">
        <v>105</v>
      </c>
      <c r="F1232">
        <v>40700</v>
      </c>
      <c r="G1232" t="s">
        <v>784</v>
      </c>
      <c r="I1232" t="s">
        <v>137</v>
      </c>
      <c r="J1232">
        <v>2026</v>
      </c>
      <c r="K1232">
        <v>5</v>
      </c>
      <c r="L1232" t="s">
        <v>95</v>
      </c>
      <c r="M1232">
        <v>468.29380000000003</v>
      </c>
      <c r="N1232">
        <v>1</v>
      </c>
      <c r="O1232">
        <v>468.29380000000003</v>
      </c>
      <c r="P1232" t="s">
        <v>704</v>
      </c>
    </row>
    <row r="1233" spans="1:17">
      <c r="A1233" t="s">
        <v>2530</v>
      </c>
      <c r="B1233" t="s">
        <v>714</v>
      </c>
      <c r="C1233" t="s">
        <v>270</v>
      </c>
      <c r="D1233" t="s">
        <v>705</v>
      </c>
      <c r="E1233" t="s">
        <v>103</v>
      </c>
      <c r="F1233">
        <v>40700</v>
      </c>
      <c r="G1233" t="s">
        <v>784</v>
      </c>
      <c r="I1233" t="s">
        <v>130</v>
      </c>
      <c r="J1233">
        <v>2026</v>
      </c>
      <c r="K1233">
        <v>5</v>
      </c>
      <c r="L1233" t="s">
        <v>95</v>
      </c>
      <c r="M1233">
        <v>2265.16</v>
      </c>
      <c r="N1233">
        <v>1</v>
      </c>
      <c r="O1233">
        <v>2265.16</v>
      </c>
      <c r="P1233" t="s">
        <v>704</v>
      </c>
      <c r="Q1233">
        <v>1</v>
      </c>
    </row>
    <row r="1234" spans="1:17">
      <c r="A1234" t="s">
        <v>2530</v>
      </c>
      <c r="B1234" t="s">
        <v>714</v>
      </c>
      <c r="C1234" t="s">
        <v>270</v>
      </c>
      <c r="D1234" t="s">
        <v>705</v>
      </c>
      <c r="E1234" t="s">
        <v>92</v>
      </c>
      <c r="F1234">
        <v>40700</v>
      </c>
      <c r="G1234" t="s">
        <v>784</v>
      </c>
      <c r="I1234" t="s">
        <v>257</v>
      </c>
      <c r="J1234">
        <v>2026</v>
      </c>
      <c r="K1234">
        <v>5</v>
      </c>
      <c r="L1234" t="s">
        <v>95</v>
      </c>
      <c r="M1234">
        <v>187.32079999999999</v>
      </c>
      <c r="N1234">
        <v>1</v>
      </c>
      <c r="O1234">
        <v>187.32079999999999</v>
      </c>
      <c r="P1234" t="s">
        <v>704</v>
      </c>
    </row>
    <row r="1235" spans="1:17">
      <c r="A1235" t="s">
        <v>2530</v>
      </c>
      <c r="B1235" t="s">
        <v>714</v>
      </c>
      <c r="C1235" t="s">
        <v>270</v>
      </c>
      <c r="D1235" t="s">
        <v>705</v>
      </c>
      <c r="E1235" t="s">
        <v>92</v>
      </c>
      <c r="F1235">
        <v>40700</v>
      </c>
      <c r="G1235" t="s">
        <v>784</v>
      </c>
      <c r="I1235" t="s">
        <v>717</v>
      </c>
      <c r="J1235">
        <v>2026</v>
      </c>
      <c r="K1235">
        <v>5</v>
      </c>
      <c r="L1235" t="s">
        <v>95</v>
      </c>
      <c r="M1235">
        <v>107.0346</v>
      </c>
      <c r="N1235">
        <v>1</v>
      </c>
      <c r="O1235">
        <v>107.0346</v>
      </c>
      <c r="P1235" t="s">
        <v>704</v>
      </c>
    </row>
    <row r="1236" spans="1:17">
      <c r="A1236" t="s">
        <v>2530</v>
      </c>
      <c r="B1236" t="s">
        <v>718</v>
      </c>
      <c r="C1236" t="s">
        <v>270</v>
      </c>
      <c r="D1236" t="s">
        <v>705</v>
      </c>
      <c r="E1236" t="s">
        <v>92</v>
      </c>
      <c r="F1236">
        <v>40700</v>
      </c>
      <c r="G1236" t="s">
        <v>784</v>
      </c>
      <c r="I1236" t="s">
        <v>719</v>
      </c>
      <c r="J1236">
        <v>2026</v>
      </c>
      <c r="K1236">
        <v>5</v>
      </c>
      <c r="L1236" t="s">
        <v>95</v>
      </c>
      <c r="M1236">
        <v>93.660399999999996</v>
      </c>
      <c r="N1236">
        <v>1</v>
      </c>
      <c r="O1236">
        <v>93.660399999999996</v>
      </c>
      <c r="P1236" t="s">
        <v>704</v>
      </c>
    </row>
    <row r="1237" spans="1:17">
      <c r="A1237" t="s">
        <v>2530</v>
      </c>
      <c r="B1237" t="s">
        <v>718</v>
      </c>
      <c r="C1237" t="s">
        <v>270</v>
      </c>
      <c r="D1237" t="s">
        <v>705</v>
      </c>
      <c r="E1237" t="s">
        <v>92</v>
      </c>
      <c r="F1237">
        <v>40700</v>
      </c>
      <c r="G1237" t="s">
        <v>784</v>
      </c>
      <c r="I1237" t="s">
        <v>716</v>
      </c>
      <c r="J1237">
        <v>2026</v>
      </c>
      <c r="K1237">
        <v>5</v>
      </c>
      <c r="L1237" t="s">
        <v>95</v>
      </c>
      <c r="M1237">
        <v>21.759999999999998</v>
      </c>
      <c r="N1237">
        <v>1</v>
      </c>
      <c r="O1237">
        <v>21.759999999999998</v>
      </c>
      <c r="P1237" t="s">
        <v>704</v>
      </c>
      <c r="Q1237">
        <v>1</v>
      </c>
    </row>
    <row r="1238" spans="1:17">
      <c r="A1238" t="s">
        <v>2530</v>
      </c>
      <c r="B1238" t="s">
        <v>718</v>
      </c>
      <c r="C1238" t="s">
        <v>270</v>
      </c>
      <c r="D1238" t="s">
        <v>705</v>
      </c>
      <c r="E1238" t="s">
        <v>92</v>
      </c>
      <c r="F1238">
        <v>40700</v>
      </c>
      <c r="G1238" t="s">
        <v>784</v>
      </c>
      <c r="I1238" t="s">
        <v>717</v>
      </c>
      <c r="J1238">
        <v>2026</v>
      </c>
      <c r="K1238">
        <v>5</v>
      </c>
      <c r="L1238" t="s">
        <v>95</v>
      </c>
      <c r="M1238">
        <v>35.678200000000004</v>
      </c>
      <c r="N1238">
        <v>1</v>
      </c>
      <c r="O1238">
        <v>35.678200000000004</v>
      </c>
      <c r="P1238" t="s">
        <v>704</v>
      </c>
    </row>
    <row r="1239" spans="1:17">
      <c r="A1239" t="s">
        <v>2530</v>
      </c>
      <c r="B1239" t="s">
        <v>720</v>
      </c>
      <c r="C1239" t="s">
        <v>270</v>
      </c>
      <c r="D1239" t="s">
        <v>705</v>
      </c>
      <c r="E1239" t="s">
        <v>92</v>
      </c>
      <c r="F1239">
        <v>40700</v>
      </c>
      <c r="G1239" t="s">
        <v>784</v>
      </c>
      <c r="I1239" t="s">
        <v>719</v>
      </c>
      <c r="J1239">
        <v>2026</v>
      </c>
      <c r="K1239">
        <v>5</v>
      </c>
      <c r="L1239" t="s">
        <v>95</v>
      </c>
      <c r="M1239">
        <v>187.32079999999999</v>
      </c>
      <c r="N1239">
        <v>1</v>
      </c>
      <c r="O1239">
        <v>187.32079999999999</v>
      </c>
      <c r="P1239" t="s">
        <v>704</v>
      </c>
    </row>
    <row r="1240" spans="1:17">
      <c r="A1240" t="s">
        <v>2530</v>
      </c>
      <c r="B1240" t="s">
        <v>720</v>
      </c>
      <c r="C1240" t="s">
        <v>270</v>
      </c>
      <c r="D1240" t="s">
        <v>705</v>
      </c>
      <c r="E1240" t="s">
        <v>92</v>
      </c>
      <c r="F1240">
        <v>40700</v>
      </c>
      <c r="G1240" t="s">
        <v>784</v>
      </c>
      <c r="I1240" t="s">
        <v>716</v>
      </c>
      <c r="J1240">
        <v>2026</v>
      </c>
      <c r="K1240">
        <v>5</v>
      </c>
      <c r="L1240" t="s">
        <v>95</v>
      </c>
      <c r="M1240">
        <v>43.519999999999996</v>
      </c>
      <c r="N1240">
        <v>1</v>
      </c>
      <c r="O1240">
        <v>43.519999999999996</v>
      </c>
      <c r="P1240" t="s">
        <v>704</v>
      </c>
      <c r="Q1240">
        <v>1</v>
      </c>
    </row>
    <row r="1241" spans="1:17">
      <c r="A1241" t="s">
        <v>2530</v>
      </c>
      <c r="B1241" t="s">
        <v>720</v>
      </c>
      <c r="C1241" t="s">
        <v>270</v>
      </c>
      <c r="D1241" t="s">
        <v>705</v>
      </c>
      <c r="E1241" t="s">
        <v>105</v>
      </c>
      <c r="F1241">
        <v>40700</v>
      </c>
      <c r="G1241" t="s">
        <v>784</v>
      </c>
      <c r="I1241" t="s">
        <v>136</v>
      </c>
      <c r="J1241">
        <v>2026</v>
      </c>
      <c r="K1241">
        <v>5</v>
      </c>
      <c r="L1241" t="s">
        <v>95</v>
      </c>
      <c r="M1241">
        <v>108.8</v>
      </c>
      <c r="N1241">
        <v>1</v>
      </c>
      <c r="O1241">
        <v>108.8</v>
      </c>
      <c r="P1241" t="s">
        <v>704</v>
      </c>
      <c r="Q1241">
        <v>1</v>
      </c>
    </row>
    <row r="1242" spans="1:17">
      <c r="A1242" t="s">
        <v>2530</v>
      </c>
      <c r="B1242" t="s">
        <v>720</v>
      </c>
      <c r="C1242" t="s">
        <v>270</v>
      </c>
      <c r="D1242" t="s">
        <v>705</v>
      </c>
      <c r="E1242" t="s">
        <v>105</v>
      </c>
      <c r="F1242">
        <v>40700</v>
      </c>
      <c r="G1242" t="s">
        <v>784</v>
      </c>
      <c r="I1242" t="s">
        <v>137</v>
      </c>
      <c r="J1242">
        <v>2026</v>
      </c>
      <c r="K1242">
        <v>5</v>
      </c>
      <c r="L1242" t="s">
        <v>95</v>
      </c>
      <c r="M1242">
        <v>936.58760000000007</v>
      </c>
      <c r="N1242">
        <v>1</v>
      </c>
      <c r="O1242">
        <v>936.58760000000007</v>
      </c>
      <c r="P1242" t="s">
        <v>704</v>
      </c>
    </row>
    <row r="1243" spans="1:17">
      <c r="A1243" t="s">
        <v>2530</v>
      </c>
      <c r="B1243" t="s">
        <v>720</v>
      </c>
      <c r="C1243" t="s">
        <v>270</v>
      </c>
      <c r="D1243" t="s">
        <v>705</v>
      </c>
      <c r="E1243" t="s">
        <v>103</v>
      </c>
      <c r="F1243">
        <v>40700</v>
      </c>
      <c r="G1243" t="s">
        <v>784</v>
      </c>
      <c r="I1243" t="s">
        <v>120</v>
      </c>
      <c r="J1243">
        <v>2026</v>
      </c>
      <c r="K1243">
        <v>5</v>
      </c>
      <c r="L1243" t="s">
        <v>95</v>
      </c>
      <c r="M1243">
        <v>307.14</v>
      </c>
      <c r="N1243">
        <v>1</v>
      </c>
      <c r="O1243">
        <v>307.14</v>
      </c>
      <c r="P1243" t="s">
        <v>704</v>
      </c>
      <c r="Q1243">
        <v>1</v>
      </c>
    </row>
    <row r="1244" spans="1:17">
      <c r="A1244" t="s">
        <v>2530</v>
      </c>
      <c r="B1244" t="s">
        <v>720</v>
      </c>
      <c r="C1244" t="s">
        <v>270</v>
      </c>
      <c r="D1244" t="s">
        <v>705</v>
      </c>
      <c r="E1244" t="s">
        <v>103</v>
      </c>
      <c r="F1244">
        <v>40700</v>
      </c>
      <c r="G1244" t="s">
        <v>784</v>
      </c>
      <c r="I1244" t="s">
        <v>130</v>
      </c>
      <c r="J1244">
        <v>2026</v>
      </c>
      <c r="K1244">
        <v>5</v>
      </c>
      <c r="L1244" t="s">
        <v>95</v>
      </c>
      <c r="M1244">
        <v>1906.6600000000003</v>
      </c>
      <c r="N1244">
        <v>1</v>
      </c>
      <c r="O1244">
        <v>1906.6600000000003</v>
      </c>
      <c r="P1244" t="s">
        <v>704</v>
      </c>
      <c r="Q1244">
        <v>1</v>
      </c>
    </row>
    <row r="1245" spans="1:17">
      <c r="A1245" t="s">
        <v>2530</v>
      </c>
      <c r="B1245" t="s">
        <v>720</v>
      </c>
      <c r="C1245" t="s">
        <v>270</v>
      </c>
      <c r="D1245" t="s">
        <v>705</v>
      </c>
      <c r="E1245" t="s">
        <v>92</v>
      </c>
      <c r="F1245">
        <v>40700</v>
      </c>
      <c r="G1245" t="s">
        <v>784</v>
      </c>
      <c r="I1245" t="s">
        <v>717</v>
      </c>
      <c r="J1245">
        <v>2026</v>
      </c>
      <c r="K1245">
        <v>5</v>
      </c>
      <c r="L1245" t="s">
        <v>95</v>
      </c>
      <c r="M1245">
        <v>71.356400000000008</v>
      </c>
      <c r="N1245">
        <v>1</v>
      </c>
      <c r="O1245">
        <v>71.356400000000008</v>
      </c>
      <c r="P1245" t="s">
        <v>704</v>
      </c>
    </row>
    <row r="1246" spans="1:17">
      <c r="A1246" t="s">
        <v>2530</v>
      </c>
      <c r="B1246" t="s">
        <v>721</v>
      </c>
      <c r="C1246" t="s">
        <v>270</v>
      </c>
      <c r="D1246" t="s">
        <v>705</v>
      </c>
      <c r="E1246" t="s">
        <v>103</v>
      </c>
      <c r="F1246">
        <v>40700</v>
      </c>
      <c r="G1246" t="s">
        <v>784</v>
      </c>
      <c r="I1246" t="s">
        <v>130</v>
      </c>
      <c r="J1246">
        <v>2026</v>
      </c>
      <c r="K1246">
        <v>5</v>
      </c>
      <c r="L1246" t="s">
        <v>95</v>
      </c>
      <c r="M1246">
        <v>1792.56</v>
      </c>
      <c r="N1246">
        <v>1</v>
      </c>
      <c r="O1246">
        <v>1792.56</v>
      </c>
      <c r="P1246" t="s">
        <v>704</v>
      </c>
      <c r="Q1246">
        <v>1</v>
      </c>
    </row>
    <row r="1247" spans="1:17">
      <c r="A1247" t="s">
        <v>2530</v>
      </c>
      <c r="B1247" t="s">
        <v>721</v>
      </c>
      <c r="C1247" t="s">
        <v>270</v>
      </c>
      <c r="D1247" t="s">
        <v>705</v>
      </c>
      <c r="E1247" t="s">
        <v>92</v>
      </c>
      <c r="F1247">
        <v>40700</v>
      </c>
      <c r="G1247" t="s">
        <v>784</v>
      </c>
      <c r="I1247" t="s">
        <v>716</v>
      </c>
      <c r="J1247">
        <v>2026</v>
      </c>
      <c r="K1247">
        <v>5</v>
      </c>
      <c r="L1247" t="s">
        <v>95</v>
      </c>
      <c r="M1247">
        <v>43.519999999999996</v>
      </c>
      <c r="N1247">
        <v>1</v>
      </c>
      <c r="O1247">
        <v>43.519999999999996</v>
      </c>
      <c r="P1247" t="s">
        <v>704</v>
      </c>
      <c r="Q1247">
        <v>1</v>
      </c>
    </row>
    <row r="1248" spans="1:17">
      <c r="A1248" t="s">
        <v>2530</v>
      </c>
      <c r="B1248" t="s">
        <v>721</v>
      </c>
      <c r="C1248" t="s">
        <v>270</v>
      </c>
      <c r="D1248" t="s">
        <v>705</v>
      </c>
      <c r="E1248" t="s">
        <v>92</v>
      </c>
      <c r="F1248">
        <v>40700</v>
      </c>
      <c r="G1248" t="s">
        <v>784</v>
      </c>
      <c r="I1248" t="s">
        <v>257</v>
      </c>
      <c r="J1248">
        <v>2026</v>
      </c>
      <c r="K1248">
        <v>5</v>
      </c>
      <c r="L1248" t="s">
        <v>95</v>
      </c>
      <c r="M1248">
        <v>187.32079999999999</v>
      </c>
      <c r="N1248">
        <v>1</v>
      </c>
      <c r="O1248">
        <v>187.32079999999999</v>
      </c>
      <c r="P1248" t="s">
        <v>704</v>
      </c>
    </row>
    <row r="1249" spans="1:17">
      <c r="A1249" t="s">
        <v>2530</v>
      </c>
      <c r="B1249" t="s">
        <v>721</v>
      </c>
      <c r="C1249" t="s">
        <v>270</v>
      </c>
      <c r="D1249" t="s">
        <v>705</v>
      </c>
      <c r="E1249" t="s">
        <v>92</v>
      </c>
      <c r="F1249">
        <v>40700</v>
      </c>
      <c r="G1249" t="s">
        <v>784</v>
      </c>
      <c r="I1249" t="s">
        <v>717</v>
      </c>
      <c r="J1249">
        <v>2026</v>
      </c>
      <c r="K1249">
        <v>5</v>
      </c>
      <c r="L1249" t="s">
        <v>95</v>
      </c>
      <c r="M1249">
        <v>71.356400000000008</v>
      </c>
      <c r="N1249">
        <v>1</v>
      </c>
      <c r="O1249">
        <v>71.356400000000008</v>
      </c>
      <c r="P1249" t="s">
        <v>704</v>
      </c>
    </row>
    <row r="1250" spans="1:17">
      <c r="A1250" t="s">
        <v>2530</v>
      </c>
      <c r="B1250" t="s">
        <v>722</v>
      </c>
      <c r="C1250" t="s">
        <v>270</v>
      </c>
      <c r="D1250" t="s">
        <v>705</v>
      </c>
      <c r="E1250" t="s">
        <v>105</v>
      </c>
      <c r="F1250">
        <v>40700</v>
      </c>
      <c r="G1250" t="s">
        <v>784</v>
      </c>
      <c r="I1250" t="s">
        <v>136</v>
      </c>
      <c r="J1250">
        <v>2026</v>
      </c>
      <c r="K1250">
        <v>5</v>
      </c>
      <c r="L1250" t="s">
        <v>95</v>
      </c>
      <c r="M1250">
        <v>65.28</v>
      </c>
      <c r="N1250">
        <v>1</v>
      </c>
      <c r="O1250">
        <v>65.28</v>
      </c>
      <c r="P1250" t="s">
        <v>704</v>
      </c>
      <c r="Q1250">
        <v>1</v>
      </c>
    </row>
    <row r="1251" spans="1:17">
      <c r="A1251" t="s">
        <v>2530</v>
      </c>
      <c r="B1251" t="s">
        <v>722</v>
      </c>
      <c r="C1251" t="s">
        <v>270</v>
      </c>
      <c r="D1251" t="s">
        <v>705</v>
      </c>
      <c r="E1251" t="s">
        <v>105</v>
      </c>
      <c r="F1251">
        <v>40700</v>
      </c>
      <c r="G1251" t="s">
        <v>784</v>
      </c>
      <c r="I1251" t="s">
        <v>137</v>
      </c>
      <c r="J1251">
        <v>2026</v>
      </c>
      <c r="K1251">
        <v>5</v>
      </c>
      <c r="L1251" t="s">
        <v>95</v>
      </c>
      <c r="M1251">
        <v>936.58760000000007</v>
      </c>
      <c r="N1251">
        <v>1</v>
      </c>
      <c r="O1251">
        <v>936.58760000000007</v>
      </c>
      <c r="P1251" t="s">
        <v>704</v>
      </c>
    </row>
    <row r="1252" spans="1:17">
      <c r="A1252" t="s">
        <v>2530</v>
      </c>
      <c r="B1252" t="s">
        <v>723</v>
      </c>
      <c r="C1252" t="s">
        <v>270</v>
      </c>
      <c r="D1252" t="s">
        <v>705</v>
      </c>
      <c r="E1252" t="s">
        <v>105</v>
      </c>
      <c r="F1252">
        <v>40700</v>
      </c>
      <c r="G1252" t="s">
        <v>784</v>
      </c>
      <c r="I1252" t="s">
        <v>136</v>
      </c>
      <c r="J1252">
        <v>2026</v>
      </c>
      <c r="K1252">
        <v>5</v>
      </c>
      <c r="L1252" t="s">
        <v>95</v>
      </c>
      <c r="M1252">
        <v>239.36</v>
      </c>
      <c r="N1252">
        <v>1</v>
      </c>
      <c r="O1252">
        <v>239.36</v>
      </c>
      <c r="P1252" t="s">
        <v>704</v>
      </c>
      <c r="Q1252">
        <v>1</v>
      </c>
    </row>
    <row r="1253" spans="1:17">
      <c r="A1253" t="s">
        <v>2530</v>
      </c>
      <c r="B1253" t="s">
        <v>723</v>
      </c>
      <c r="C1253" t="s">
        <v>270</v>
      </c>
      <c r="D1253" t="s">
        <v>705</v>
      </c>
      <c r="E1253" t="s">
        <v>105</v>
      </c>
      <c r="F1253">
        <v>40700</v>
      </c>
      <c r="G1253" t="s">
        <v>784</v>
      </c>
      <c r="I1253" t="s">
        <v>137</v>
      </c>
      <c r="J1253">
        <v>2026</v>
      </c>
      <c r="K1253">
        <v>5</v>
      </c>
      <c r="L1253" t="s">
        <v>95</v>
      </c>
      <c r="M1253">
        <v>936.58760000000007</v>
      </c>
      <c r="N1253">
        <v>1</v>
      </c>
      <c r="O1253">
        <v>936.58760000000007</v>
      </c>
      <c r="P1253" t="s">
        <v>704</v>
      </c>
    </row>
    <row r="1254" spans="1:17">
      <c r="A1254" t="s">
        <v>2530</v>
      </c>
      <c r="B1254" t="s">
        <v>723</v>
      </c>
      <c r="C1254" t="s">
        <v>270</v>
      </c>
      <c r="D1254" t="s">
        <v>705</v>
      </c>
      <c r="E1254" t="s">
        <v>103</v>
      </c>
      <c r="F1254">
        <v>40700</v>
      </c>
      <c r="G1254" t="s">
        <v>784</v>
      </c>
      <c r="I1254" t="s">
        <v>120</v>
      </c>
      <c r="J1254">
        <v>2026</v>
      </c>
      <c r="K1254">
        <v>5</v>
      </c>
      <c r="L1254" t="s">
        <v>95</v>
      </c>
      <c r="M1254">
        <v>745.88000000000011</v>
      </c>
      <c r="N1254">
        <v>1</v>
      </c>
      <c r="O1254">
        <v>745.88000000000011</v>
      </c>
      <c r="P1254" t="s">
        <v>704</v>
      </c>
      <c r="Q1254">
        <v>1</v>
      </c>
    </row>
    <row r="1255" spans="1:17">
      <c r="A1255" t="s">
        <v>2530</v>
      </c>
      <c r="B1255" t="s">
        <v>724</v>
      </c>
      <c r="C1255" t="s">
        <v>270</v>
      </c>
      <c r="D1255" t="s">
        <v>705</v>
      </c>
      <c r="E1255" t="s">
        <v>105</v>
      </c>
      <c r="F1255">
        <v>40700</v>
      </c>
      <c r="G1255" t="s">
        <v>784</v>
      </c>
      <c r="I1255" t="s">
        <v>136</v>
      </c>
      <c r="J1255">
        <v>2026</v>
      </c>
      <c r="K1255">
        <v>5</v>
      </c>
      <c r="L1255" t="s">
        <v>95</v>
      </c>
      <c r="M1255">
        <v>43.519999999999996</v>
      </c>
      <c r="N1255">
        <v>1</v>
      </c>
      <c r="O1255">
        <v>43.519999999999996</v>
      </c>
      <c r="P1255" t="s">
        <v>704</v>
      </c>
      <c r="Q1255">
        <v>1</v>
      </c>
    </row>
    <row r="1256" spans="1:17">
      <c r="A1256" t="s">
        <v>2530</v>
      </c>
      <c r="B1256" t="s">
        <v>724</v>
      </c>
      <c r="C1256" t="s">
        <v>270</v>
      </c>
      <c r="D1256" t="s">
        <v>705</v>
      </c>
      <c r="E1256" t="s">
        <v>105</v>
      </c>
      <c r="F1256">
        <v>40700</v>
      </c>
      <c r="G1256" t="s">
        <v>784</v>
      </c>
      <c r="I1256" t="s">
        <v>137</v>
      </c>
      <c r="J1256">
        <v>2026</v>
      </c>
      <c r="K1256">
        <v>5</v>
      </c>
      <c r="L1256" t="s">
        <v>95</v>
      </c>
      <c r="M1256">
        <v>468.29380000000003</v>
      </c>
      <c r="N1256">
        <v>1</v>
      </c>
      <c r="O1256">
        <v>468.29380000000003</v>
      </c>
      <c r="P1256" t="s">
        <v>704</v>
      </c>
    </row>
    <row r="1257" spans="1:17">
      <c r="A1257" t="s">
        <v>2530</v>
      </c>
      <c r="B1257" t="s">
        <v>406</v>
      </c>
      <c r="C1257" t="s">
        <v>270</v>
      </c>
      <c r="D1257" t="s">
        <v>705</v>
      </c>
      <c r="E1257" t="s">
        <v>92</v>
      </c>
      <c r="F1257">
        <v>40700</v>
      </c>
      <c r="G1257" t="s">
        <v>784</v>
      </c>
      <c r="I1257" t="s">
        <v>716</v>
      </c>
      <c r="J1257">
        <v>2026</v>
      </c>
      <c r="K1257">
        <v>5</v>
      </c>
      <c r="L1257" t="s">
        <v>95</v>
      </c>
      <c r="M1257">
        <v>21.759999999999998</v>
      </c>
      <c r="N1257">
        <v>1</v>
      </c>
      <c r="O1257">
        <v>21.759999999999998</v>
      </c>
      <c r="P1257" t="s">
        <v>704</v>
      </c>
      <c r="Q1257">
        <v>1</v>
      </c>
    </row>
    <row r="1258" spans="1:17">
      <c r="A1258" t="s">
        <v>2530</v>
      </c>
      <c r="B1258" t="s">
        <v>406</v>
      </c>
      <c r="C1258" t="s">
        <v>270</v>
      </c>
      <c r="D1258" t="s">
        <v>705</v>
      </c>
      <c r="E1258" t="s">
        <v>92</v>
      </c>
      <c r="F1258">
        <v>40700</v>
      </c>
      <c r="G1258" t="s">
        <v>784</v>
      </c>
      <c r="I1258" t="s">
        <v>257</v>
      </c>
      <c r="J1258">
        <v>2026</v>
      </c>
      <c r="K1258">
        <v>5</v>
      </c>
      <c r="L1258" t="s">
        <v>95</v>
      </c>
      <c r="M1258">
        <v>93.660399999999996</v>
      </c>
      <c r="N1258">
        <v>1</v>
      </c>
      <c r="O1258">
        <v>93.660399999999996</v>
      </c>
      <c r="P1258" t="s">
        <v>704</v>
      </c>
    </row>
    <row r="1259" spans="1:17">
      <c r="A1259" t="s">
        <v>2530</v>
      </c>
      <c r="B1259" t="s">
        <v>406</v>
      </c>
      <c r="C1259" t="s">
        <v>270</v>
      </c>
      <c r="D1259" t="s">
        <v>705</v>
      </c>
      <c r="E1259" t="s">
        <v>92</v>
      </c>
      <c r="F1259">
        <v>40700</v>
      </c>
      <c r="G1259" t="s">
        <v>784</v>
      </c>
      <c r="I1259" t="s">
        <v>717</v>
      </c>
      <c r="J1259">
        <v>2026</v>
      </c>
      <c r="K1259">
        <v>5</v>
      </c>
      <c r="L1259" t="s">
        <v>95</v>
      </c>
      <c r="M1259">
        <v>35.678200000000004</v>
      </c>
      <c r="N1259">
        <v>1</v>
      </c>
      <c r="O1259">
        <v>35.678200000000004</v>
      </c>
      <c r="P1259" t="s">
        <v>704</v>
      </c>
    </row>
    <row r="1260" spans="1:17">
      <c r="A1260" t="s">
        <v>2530</v>
      </c>
      <c r="B1260" t="s">
        <v>725</v>
      </c>
      <c r="C1260" t="s">
        <v>270</v>
      </c>
      <c r="D1260" t="s">
        <v>705</v>
      </c>
      <c r="E1260" t="s">
        <v>92</v>
      </c>
      <c r="F1260">
        <v>40700</v>
      </c>
      <c r="G1260" t="s">
        <v>784</v>
      </c>
      <c r="I1260" t="s">
        <v>726</v>
      </c>
      <c r="J1260">
        <v>2026</v>
      </c>
      <c r="K1260">
        <v>5</v>
      </c>
      <c r="L1260" t="s">
        <v>95</v>
      </c>
      <c r="M1260">
        <v>102.58199999999999</v>
      </c>
      <c r="N1260">
        <v>1</v>
      </c>
      <c r="O1260">
        <v>102.58199999999999</v>
      </c>
      <c r="P1260" t="s">
        <v>704</v>
      </c>
    </row>
    <row r="1261" spans="1:17">
      <c r="A1261" t="s">
        <v>2530</v>
      </c>
      <c r="B1261" t="s">
        <v>725</v>
      </c>
      <c r="C1261" t="s">
        <v>270</v>
      </c>
      <c r="D1261" t="s">
        <v>705</v>
      </c>
      <c r="E1261" t="s">
        <v>92</v>
      </c>
      <c r="F1261">
        <v>40700</v>
      </c>
      <c r="G1261" t="s">
        <v>784</v>
      </c>
      <c r="I1261" t="s">
        <v>716</v>
      </c>
      <c r="J1261">
        <v>2026</v>
      </c>
      <c r="K1261">
        <v>5</v>
      </c>
      <c r="L1261" t="s">
        <v>95</v>
      </c>
      <c r="M1261">
        <v>65.28</v>
      </c>
      <c r="N1261">
        <v>1</v>
      </c>
      <c r="O1261">
        <v>65.28</v>
      </c>
      <c r="P1261" t="s">
        <v>704</v>
      </c>
      <c r="Q1261">
        <v>1</v>
      </c>
    </row>
    <row r="1262" spans="1:17">
      <c r="A1262" t="s">
        <v>2530</v>
      </c>
      <c r="B1262" t="s">
        <v>725</v>
      </c>
      <c r="C1262" t="s">
        <v>270</v>
      </c>
      <c r="D1262" t="s">
        <v>705</v>
      </c>
      <c r="E1262" t="s">
        <v>105</v>
      </c>
      <c r="F1262">
        <v>40700</v>
      </c>
      <c r="G1262" t="s">
        <v>784</v>
      </c>
      <c r="I1262" t="s">
        <v>136</v>
      </c>
      <c r="J1262">
        <v>2026</v>
      </c>
      <c r="K1262">
        <v>5</v>
      </c>
      <c r="L1262" t="s">
        <v>95</v>
      </c>
      <c r="M1262">
        <v>21.759999999999998</v>
      </c>
      <c r="N1262">
        <v>1</v>
      </c>
      <c r="O1262">
        <v>21.759999999999998</v>
      </c>
      <c r="P1262" t="s">
        <v>704</v>
      </c>
      <c r="Q1262">
        <v>1</v>
      </c>
    </row>
    <row r="1263" spans="1:17">
      <c r="A1263" t="s">
        <v>2530</v>
      </c>
      <c r="B1263" t="s">
        <v>725</v>
      </c>
      <c r="C1263" t="s">
        <v>270</v>
      </c>
      <c r="D1263" t="s">
        <v>705</v>
      </c>
      <c r="E1263" t="s">
        <v>105</v>
      </c>
      <c r="F1263">
        <v>40700</v>
      </c>
      <c r="G1263" t="s">
        <v>784</v>
      </c>
      <c r="I1263" t="s">
        <v>137</v>
      </c>
      <c r="J1263">
        <v>2026</v>
      </c>
      <c r="K1263">
        <v>5</v>
      </c>
      <c r="L1263" t="s">
        <v>95</v>
      </c>
      <c r="M1263">
        <v>468.29380000000003</v>
      </c>
      <c r="N1263">
        <v>1</v>
      </c>
      <c r="O1263">
        <v>468.29380000000003</v>
      </c>
      <c r="P1263" t="s">
        <v>704</v>
      </c>
    </row>
    <row r="1264" spans="1:17">
      <c r="A1264" t="s">
        <v>2530</v>
      </c>
      <c r="B1264" t="s">
        <v>725</v>
      </c>
      <c r="C1264" t="s">
        <v>270</v>
      </c>
      <c r="D1264" t="s">
        <v>705</v>
      </c>
      <c r="E1264" t="s">
        <v>103</v>
      </c>
      <c r="F1264">
        <v>40700</v>
      </c>
      <c r="G1264" t="s">
        <v>784</v>
      </c>
      <c r="I1264" t="s">
        <v>130</v>
      </c>
      <c r="J1264">
        <v>2026</v>
      </c>
      <c r="K1264">
        <v>5</v>
      </c>
      <c r="L1264" t="s">
        <v>95</v>
      </c>
      <c r="M1264">
        <v>6800.36</v>
      </c>
      <c r="N1264">
        <v>1</v>
      </c>
      <c r="O1264">
        <v>6800.36</v>
      </c>
      <c r="P1264" t="s">
        <v>704</v>
      </c>
      <c r="Q1264">
        <v>1</v>
      </c>
    </row>
    <row r="1265" spans="1:17">
      <c r="A1265" t="s">
        <v>2530</v>
      </c>
      <c r="B1265" t="s">
        <v>725</v>
      </c>
      <c r="C1265" t="s">
        <v>270</v>
      </c>
      <c r="D1265" t="s">
        <v>705</v>
      </c>
      <c r="E1265" t="s">
        <v>92</v>
      </c>
      <c r="F1265">
        <v>40700</v>
      </c>
      <c r="G1265" t="s">
        <v>784</v>
      </c>
      <c r="I1265" t="s">
        <v>257</v>
      </c>
      <c r="J1265">
        <v>2026</v>
      </c>
      <c r="K1265">
        <v>5</v>
      </c>
      <c r="L1265" t="s">
        <v>95</v>
      </c>
      <c r="M1265">
        <v>280.9812</v>
      </c>
      <c r="N1265">
        <v>1</v>
      </c>
      <c r="O1265">
        <v>280.9812</v>
      </c>
      <c r="P1265" t="s">
        <v>704</v>
      </c>
    </row>
    <row r="1266" spans="1:17">
      <c r="A1266" t="s">
        <v>2530</v>
      </c>
      <c r="B1266" t="s">
        <v>725</v>
      </c>
      <c r="C1266" t="s">
        <v>270</v>
      </c>
      <c r="D1266" t="s">
        <v>705</v>
      </c>
      <c r="E1266" t="s">
        <v>92</v>
      </c>
      <c r="F1266">
        <v>40700</v>
      </c>
      <c r="G1266" t="s">
        <v>784</v>
      </c>
      <c r="I1266" t="s">
        <v>727</v>
      </c>
      <c r="J1266">
        <v>2026</v>
      </c>
      <c r="K1266">
        <v>5</v>
      </c>
      <c r="L1266" t="s">
        <v>95</v>
      </c>
      <c r="M1266">
        <v>196.23420000000002</v>
      </c>
      <c r="N1266">
        <v>1</v>
      </c>
      <c r="O1266">
        <v>196.23420000000002</v>
      </c>
      <c r="P1266" t="s">
        <v>704</v>
      </c>
    </row>
    <row r="1267" spans="1:17">
      <c r="A1267" t="s">
        <v>2530</v>
      </c>
      <c r="B1267" t="s">
        <v>725</v>
      </c>
      <c r="C1267" t="s">
        <v>270</v>
      </c>
      <c r="D1267" t="s">
        <v>705</v>
      </c>
      <c r="E1267" t="s">
        <v>92</v>
      </c>
      <c r="F1267">
        <v>40700</v>
      </c>
      <c r="G1267" t="s">
        <v>784</v>
      </c>
      <c r="I1267" t="s">
        <v>717</v>
      </c>
      <c r="J1267">
        <v>2026</v>
      </c>
      <c r="K1267">
        <v>5</v>
      </c>
      <c r="L1267" t="s">
        <v>95</v>
      </c>
      <c r="M1267">
        <v>107.0346</v>
      </c>
      <c r="N1267">
        <v>1</v>
      </c>
      <c r="O1267">
        <v>107.0346</v>
      </c>
      <c r="P1267" t="s">
        <v>704</v>
      </c>
    </row>
    <row r="1268" spans="1:17">
      <c r="A1268" t="s">
        <v>2530</v>
      </c>
      <c r="B1268" t="s">
        <v>728</v>
      </c>
      <c r="C1268" t="s">
        <v>270</v>
      </c>
      <c r="D1268" t="s">
        <v>705</v>
      </c>
      <c r="E1268" t="s">
        <v>105</v>
      </c>
      <c r="F1268">
        <v>40700</v>
      </c>
      <c r="G1268" t="s">
        <v>784</v>
      </c>
      <c r="I1268" t="s">
        <v>136</v>
      </c>
      <c r="J1268">
        <v>2026</v>
      </c>
      <c r="K1268">
        <v>5</v>
      </c>
      <c r="L1268" t="s">
        <v>95</v>
      </c>
      <c r="M1268">
        <v>87.039999999999992</v>
      </c>
      <c r="N1268">
        <v>1</v>
      </c>
      <c r="O1268">
        <v>87.039999999999992</v>
      </c>
      <c r="P1268" t="s">
        <v>704</v>
      </c>
      <c r="Q1268">
        <v>1</v>
      </c>
    </row>
    <row r="1269" spans="1:17">
      <c r="A1269" t="s">
        <v>2530</v>
      </c>
      <c r="B1269" t="s">
        <v>728</v>
      </c>
      <c r="C1269" t="s">
        <v>270</v>
      </c>
      <c r="D1269" t="s">
        <v>705</v>
      </c>
      <c r="E1269" t="s">
        <v>105</v>
      </c>
      <c r="F1269">
        <v>40700</v>
      </c>
      <c r="G1269" t="s">
        <v>784</v>
      </c>
      <c r="I1269" t="s">
        <v>137</v>
      </c>
      <c r="J1269">
        <v>2026</v>
      </c>
      <c r="K1269">
        <v>5</v>
      </c>
      <c r="L1269" t="s">
        <v>95</v>
      </c>
      <c r="M1269">
        <v>468.29380000000003</v>
      </c>
      <c r="N1269">
        <v>1</v>
      </c>
      <c r="O1269">
        <v>468.29380000000003</v>
      </c>
      <c r="P1269" t="s">
        <v>704</v>
      </c>
    </row>
    <row r="1270" spans="1:17">
      <c r="A1270" t="s">
        <v>2530</v>
      </c>
      <c r="B1270" t="s">
        <v>279</v>
      </c>
      <c r="C1270" t="s">
        <v>270</v>
      </c>
      <c r="D1270" t="s">
        <v>705</v>
      </c>
      <c r="E1270" t="s">
        <v>92</v>
      </c>
      <c r="F1270">
        <v>40700</v>
      </c>
      <c r="G1270" t="s">
        <v>784</v>
      </c>
      <c r="I1270" t="s">
        <v>715</v>
      </c>
      <c r="J1270">
        <v>2026</v>
      </c>
      <c r="K1270">
        <v>5</v>
      </c>
      <c r="L1270" t="s">
        <v>95</v>
      </c>
      <c r="M1270">
        <v>88.978200000000001</v>
      </c>
      <c r="N1270">
        <v>1</v>
      </c>
      <c r="O1270">
        <v>88.978200000000001</v>
      </c>
      <c r="P1270" t="s">
        <v>704</v>
      </c>
    </row>
    <row r="1271" spans="1:17">
      <c r="A1271" t="s">
        <v>2530</v>
      </c>
      <c r="B1271" t="s">
        <v>279</v>
      </c>
      <c r="C1271" t="s">
        <v>270</v>
      </c>
      <c r="D1271" t="s">
        <v>705</v>
      </c>
      <c r="E1271" t="s">
        <v>92</v>
      </c>
      <c r="F1271">
        <v>40700</v>
      </c>
      <c r="G1271" t="s">
        <v>784</v>
      </c>
      <c r="I1271" t="s">
        <v>726</v>
      </c>
      <c r="J1271">
        <v>2026</v>
      </c>
      <c r="K1271">
        <v>5</v>
      </c>
      <c r="L1271" t="s">
        <v>95</v>
      </c>
      <c r="M1271">
        <v>102.58199999999999</v>
      </c>
      <c r="N1271">
        <v>1</v>
      </c>
      <c r="O1271">
        <v>102.58199999999999</v>
      </c>
      <c r="P1271" t="s">
        <v>704</v>
      </c>
    </row>
    <row r="1272" spans="1:17">
      <c r="A1272" t="s">
        <v>2530</v>
      </c>
      <c r="B1272" t="s">
        <v>279</v>
      </c>
      <c r="C1272" t="s">
        <v>270</v>
      </c>
      <c r="D1272" t="s">
        <v>705</v>
      </c>
      <c r="E1272" t="s">
        <v>92</v>
      </c>
      <c r="F1272">
        <v>40700</v>
      </c>
      <c r="G1272" t="s">
        <v>784</v>
      </c>
      <c r="I1272" t="s">
        <v>716</v>
      </c>
      <c r="J1272">
        <v>2026</v>
      </c>
      <c r="K1272">
        <v>5</v>
      </c>
      <c r="L1272" t="s">
        <v>95</v>
      </c>
      <c r="M1272">
        <v>32.64</v>
      </c>
      <c r="N1272">
        <v>1</v>
      </c>
      <c r="O1272">
        <v>32.64</v>
      </c>
      <c r="P1272" t="s">
        <v>704</v>
      </c>
      <c r="Q1272">
        <v>1</v>
      </c>
    </row>
    <row r="1273" spans="1:17">
      <c r="A1273" t="s">
        <v>2530</v>
      </c>
      <c r="B1273" t="s">
        <v>279</v>
      </c>
      <c r="C1273" t="s">
        <v>270</v>
      </c>
      <c r="D1273" t="s">
        <v>705</v>
      </c>
      <c r="E1273" t="s">
        <v>105</v>
      </c>
      <c r="F1273">
        <v>40700</v>
      </c>
      <c r="G1273" t="s">
        <v>784</v>
      </c>
      <c r="I1273" t="s">
        <v>136</v>
      </c>
      <c r="J1273">
        <v>2026</v>
      </c>
      <c r="K1273">
        <v>5</v>
      </c>
      <c r="L1273" t="s">
        <v>95</v>
      </c>
      <c r="M1273">
        <v>21.759999999999998</v>
      </c>
      <c r="N1273">
        <v>1</v>
      </c>
      <c r="O1273">
        <v>21.759999999999998</v>
      </c>
      <c r="P1273" t="s">
        <v>704</v>
      </c>
      <c r="Q1273">
        <v>1</v>
      </c>
    </row>
    <row r="1274" spans="1:17">
      <c r="A1274" t="s">
        <v>2530</v>
      </c>
      <c r="B1274" t="s">
        <v>279</v>
      </c>
      <c r="C1274" t="s">
        <v>270</v>
      </c>
      <c r="D1274" t="s">
        <v>705</v>
      </c>
      <c r="E1274" t="s">
        <v>105</v>
      </c>
      <c r="F1274">
        <v>40700</v>
      </c>
      <c r="G1274" t="s">
        <v>784</v>
      </c>
      <c r="I1274" t="s">
        <v>137</v>
      </c>
      <c r="J1274">
        <v>2026</v>
      </c>
      <c r="K1274">
        <v>5</v>
      </c>
      <c r="L1274" t="s">
        <v>95</v>
      </c>
      <c r="M1274">
        <v>468.29380000000003</v>
      </c>
      <c r="N1274">
        <v>1</v>
      </c>
      <c r="O1274">
        <v>468.29380000000003</v>
      </c>
      <c r="P1274" t="s">
        <v>704</v>
      </c>
    </row>
    <row r="1275" spans="1:17">
      <c r="A1275" t="s">
        <v>2530</v>
      </c>
      <c r="B1275" t="s">
        <v>279</v>
      </c>
      <c r="C1275" t="s">
        <v>270</v>
      </c>
      <c r="D1275" t="s">
        <v>705</v>
      </c>
      <c r="E1275" t="s">
        <v>103</v>
      </c>
      <c r="F1275">
        <v>40700</v>
      </c>
      <c r="G1275" t="s">
        <v>784</v>
      </c>
      <c r="I1275" t="s">
        <v>130</v>
      </c>
      <c r="J1275">
        <v>2026</v>
      </c>
      <c r="K1275">
        <v>5</v>
      </c>
      <c r="L1275" t="s">
        <v>95</v>
      </c>
      <c r="M1275">
        <v>2898.24</v>
      </c>
      <c r="N1275">
        <v>1</v>
      </c>
      <c r="O1275">
        <v>2898.24</v>
      </c>
      <c r="P1275" t="s">
        <v>704</v>
      </c>
      <c r="Q1275">
        <v>1</v>
      </c>
    </row>
    <row r="1276" spans="1:17">
      <c r="A1276" t="s">
        <v>2530</v>
      </c>
      <c r="B1276" t="s">
        <v>279</v>
      </c>
      <c r="C1276" t="s">
        <v>270</v>
      </c>
      <c r="D1276" t="s">
        <v>705</v>
      </c>
      <c r="E1276" t="s">
        <v>92</v>
      </c>
      <c r="F1276">
        <v>40700</v>
      </c>
      <c r="G1276" t="s">
        <v>784</v>
      </c>
      <c r="I1276" t="s">
        <v>257</v>
      </c>
      <c r="J1276">
        <v>2026</v>
      </c>
      <c r="K1276">
        <v>5</v>
      </c>
      <c r="L1276" t="s">
        <v>95</v>
      </c>
      <c r="M1276">
        <v>93.660399999999996</v>
      </c>
      <c r="N1276">
        <v>1</v>
      </c>
      <c r="O1276">
        <v>93.660399999999996</v>
      </c>
      <c r="P1276" t="s">
        <v>704</v>
      </c>
    </row>
    <row r="1277" spans="1:17">
      <c r="A1277" t="s">
        <v>2530</v>
      </c>
      <c r="B1277" t="s">
        <v>279</v>
      </c>
      <c r="C1277" t="s">
        <v>270</v>
      </c>
      <c r="D1277" t="s">
        <v>705</v>
      </c>
      <c r="E1277" t="s">
        <v>92</v>
      </c>
      <c r="F1277">
        <v>40700</v>
      </c>
      <c r="G1277" t="s">
        <v>784</v>
      </c>
      <c r="I1277" t="s">
        <v>729</v>
      </c>
      <c r="J1277">
        <v>2026</v>
      </c>
      <c r="K1277">
        <v>5</v>
      </c>
      <c r="L1277" t="s">
        <v>95</v>
      </c>
      <c r="M1277">
        <v>196.23420000000002</v>
      </c>
      <c r="N1277">
        <v>1</v>
      </c>
      <c r="O1277">
        <v>196.23420000000002</v>
      </c>
      <c r="P1277" t="s">
        <v>704</v>
      </c>
    </row>
    <row r="1278" spans="1:17">
      <c r="A1278" t="s">
        <v>2530</v>
      </c>
      <c r="B1278" t="s">
        <v>279</v>
      </c>
      <c r="C1278" t="s">
        <v>270</v>
      </c>
      <c r="D1278" t="s">
        <v>705</v>
      </c>
      <c r="E1278" t="s">
        <v>92</v>
      </c>
      <c r="F1278">
        <v>40700</v>
      </c>
      <c r="G1278" t="s">
        <v>784</v>
      </c>
      <c r="I1278" t="s">
        <v>717</v>
      </c>
      <c r="J1278">
        <v>2026</v>
      </c>
      <c r="K1278">
        <v>5</v>
      </c>
      <c r="L1278" t="s">
        <v>95</v>
      </c>
      <c r="M1278">
        <v>35.678200000000004</v>
      </c>
      <c r="N1278">
        <v>1</v>
      </c>
      <c r="O1278">
        <v>35.678200000000004</v>
      </c>
      <c r="P1278" t="s">
        <v>704</v>
      </c>
    </row>
    <row r="1279" spans="1:17">
      <c r="A1279" t="s">
        <v>2530</v>
      </c>
      <c r="B1279" t="s">
        <v>279</v>
      </c>
      <c r="C1279" t="s">
        <v>270</v>
      </c>
      <c r="D1279" t="s">
        <v>705</v>
      </c>
      <c r="E1279" t="s">
        <v>105</v>
      </c>
      <c r="F1279">
        <v>40700</v>
      </c>
      <c r="G1279" t="s">
        <v>784</v>
      </c>
      <c r="I1279" t="s">
        <v>123</v>
      </c>
      <c r="J1279">
        <v>2026</v>
      </c>
      <c r="K1279">
        <v>5</v>
      </c>
      <c r="L1279" t="s">
        <v>95</v>
      </c>
      <c r="M1279">
        <v>178.39920000000001</v>
      </c>
      <c r="N1279">
        <v>1</v>
      </c>
      <c r="O1279">
        <v>178.39920000000001</v>
      </c>
      <c r="P1279" t="s">
        <v>704</v>
      </c>
    </row>
    <row r="1280" spans="1:17">
      <c r="A1280" t="s">
        <v>2530</v>
      </c>
      <c r="B1280" t="s">
        <v>730</v>
      </c>
      <c r="C1280" t="s">
        <v>270</v>
      </c>
      <c r="D1280" t="s">
        <v>705</v>
      </c>
      <c r="E1280" t="s">
        <v>105</v>
      </c>
      <c r="F1280">
        <v>40700</v>
      </c>
      <c r="G1280" t="s">
        <v>784</v>
      </c>
      <c r="I1280" t="s">
        <v>136</v>
      </c>
      <c r="J1280">
        <v>2026</v>
      </c>
      <c r="K1280">
        <v>5</v>
      </c>
      <c r="L1280" t="s">
        <v>95</v>
      </c>
      <c r="M1280">
        <v>21.759999999999998</v>
      </c>
      <c r="N1280">
        <v>1</v>
      </c>
      <c r="O1280">
        <v>21.759999999999998</v>
      </c>
      <c r="P1280" t="s">
        <v>704</v>
      </c>
      <c r="Q1280">
        <v>1</v>
      </c>
    </row>
    <row r="1281" spans="1:17">
      <c r="A1281" t="s">
        <v>2530</v>
      </c>
      <c r="B1281" t="s">
        <v>730</v>
      </c>
      <c r="C1281" t="s">
        <v>270</v>
      </c>
      <c r="D1281" t="s">
        <v>705</v>
      </c>
      <c r="E1281" t="s">
        <v>105</v>
      </c>
      <c r="F1281">
        <v>40700</v>
      </c>
      <c r="G1281" t="s">
        <v>784</v>
      </c>
      <c r="I1281" t="s">
        <v>137</v>
      </c>
      <c r="J1281">
        <v>2026</v>
      </c>
      <c r="K1281">
        <v>5</v>
      </c>
      <c r="L1281" t="s">
        <v>95</v>
      </c>
      <c r="M1281">
        <v>468.29380000000003</v>
      </c>
      <c r="N1281">
        <v>1</v>
      </c>
      <c r="O1281">
        <v>468.29380000000003</v>
      </c>
      <c r="P1281" t="s">
        <v>704</v>
      </c>
    </row>
    <row r="1282" spans="1:17">
      <c r="A1282" t="s">
        <v>2530</v>
      </c>
      <c r="B1282" t="s">
        <v>730</v>
      </c>
      <c r="C1282" t="s">
        <v>270</v>
      </c>
      <c r="D1282" t="s">
        <v>705</v>
      </c>
      <c r="E1282" t="s">
        <v>103</v>
      </c>
      <c r="F1282">
        <v>40700</v>
      </c>
      <c r="G1282" t="s">
        <v>784</v>
      </c>
      <c r="I1282" t="s">
        <v>120</v>
      </c>
      <c r="J1282">
        <v>2026</v>
      </c>
      <c r="K1282">
        <v>5</v>
      </c>
      <c r="L1282" t="s">
        <v>95</v>
      </c>
      <c r="M1282">
        <v>307.14</v>
      </c>
      <c r="N1282">
        <v>1</v>
      </c>
      <c r="O1282">
        <v>307.14</v>
      </c>
      <c r="P1282" t="s">
        <v>704</v>
      </c>
      <c r="Q1282">
        <v>1</v>
      </c>
    </row>
    <row r="1283" spans="1:17">
      <c r="A1283" t="s">
        <v>2530</v>
      </c>
      <c r="B1283" t="s">
        <v>730</v>
      </c>
      <c r="C1283" t="s">
        <v>270</v>
      </c>
      <c r="D1283" t="s">
        <v>705</v>
      </c>
      <c r="E1283" t="s">
        <v>103</v>
      </c>
      <c r="F1283">
        <v>40700</v>
      </c>
      <c r="G1283" t="s">
        <v>784</v>
      </c>
      <c r="I1283" t="s">
        <v>130</v>
      </c>
      <c r="J1283">
        <v>2026</v>
      </c>
      <c r="K1283">
        <v>5</v>
      </c>
      <c r="L1283" t="s">
        <v>95</v>
      </c>
      <c r="M1283">
        <v>877.48</v>
      </c>
      <c r="N1283">
        <v>1</v>
      </c>
      <c r="O1283">
        <v>877.48</v>
      </c>
      <c r="P1283" t="s">
        <v>704</v>
      </c>
      <c r="Q1283">
        <v>1</v>
      </c>
    </row>
    <row r="1284" spans="1:17">
      <c r="A1284" t="s">
        <v>2530</v>
      </c>
      <c r="B1284" t="s">
        <v>280</v>
      </c>
      <c r="C1284" t="s">
        <v>270</v>
      </c>
      <c r="D1284" t="s">
        <v>705</v>
      </c>
      <c r="E1284" t="s">
        <v>92</v>
      </c>
      <c r="F1284">
        <v>40700</v>
      </c>
      <c r="G1284" t="s">
        <v>784</v>
      </c>
      <c r="I1284" t="s">
        <v>726</v>
      </c>
      <c r="J1284">
        <v>2026</v>
      </c>
      <c r="K1284">
        <v>5</v>
      </c>
      <c r="L1284" t="s">
        <v>95</v>
      </c>
      <c r="M1284">
        <v>102.58199999999999</v>
      </c>
      <c r="N1284">
        <v>1</v>
      </c>
      <c r="O1284">
        <v>102.58199999999999</v>
      </c>
      <c r="P1284" t="s">
        <v>704</v>
      </c>
    </row>
    <row r="1285" spans="1:17">
      <c r="A1285" t="s">
        <v>2530</v>
      </c>
      <c r="B1285" t="s">
        <v>280</v>
      </c>
      <c r="C1285" t="s">
        <v>270</v>
      </c>
      <c r="D1285" t="s">
        <v>705</v>
      </c>
      <c r="E1285" t="s">
        <v>92</v>
      </c>
      <c r="F1285">
        <v>40700</v>
      </c>
      <c r="G1285" t="s">
        <v>784</v>
      </c>
      <c r="I1285" t="s">
        <v>716</v>
      </c>
      <c r="J1285">
        <v>2026</v>
      </c>
      <c r="K1285">
        <v>5</v>
      </c>
      <c r="L1285" t="s">
        <v>95</v>
      </c>
      <c r="M1285">
        <v>5331.2</v>
      </c>
      <c r="N1285">
        <v>1</v>
      </c>
      <c r="O1285">
        <v>5331.2</v>
      </c>
      <c r="P1285" t="s">
        <v>704</v>
      </c>
      <c r="Q1285">
        <v>1</v>
      </c>
    </row>
    <row r="1286" spans="1:17">
      <c r="A1286" t="s">
        <v>2530</v>
      </c>
      <c r="B1286" t="s">
        <v>280</v>
      </c>
      <c r="C1286" t="s">
        <v>270</v>
      </c>
      <c r="D1286" t="s">
        <v>705</v>
      </c>
      <c r="E1286" t="s">
        <v>92</v>
      </c>
      <c r="F1286">
        <v>40700</v>
      </c>
      <c r="G1286" t="s">
        <v>784</v>
      </c>
      <c r="I1286" t="s">
        <v>731</v>
      </c>
      <c r="J1286">
        <v>2026</v>
      </c>
      <c r="K1286">
        <v>5</v>
      </c>
      <c r="L1286" t="s">
        <v>95</v>
      </c>
      <c r="M1286">
        <v>624.38080000000002</v>
      </c>
      <c r="N1286">
        <v>1</v>
      </c>
      <c r="O1286">
        <v>624.38080000000002</v>
      </c>
      <c r="P1286" t="s">
        <v>704</v>
      </c>
    </row>
    <row r="1287" spans="1:17">
      <c r="A1287" t="s">
        <v>2530</v>
      </c>
      <c r="B1287" t="s">
        <v>280</v>
      </c>
      <c r="C1287" t="s">
        <v>270</v>
      </c>
      <c r="D1287" t="s">
        <v>705</v>
      </c>
      <c r="E1287" t="s">
        <v>105</v>
      </c>
      <c r="F1287">
        <v>40700</v>
      </c>
      <c r="G1287" t="s">
        <v>784</v>
      </c>
      <c r="I1287" t="s">
        <v>136</v>
      </c>
      <c r="J1287">
        <v>2026</v>
      </c>
      <c r="K1287">
        <v>5</v>
      </c>
      <c r="L1287" t="s">
        <v>95</v>
      </c>
      <c r="M1287">
        <v>282.88</v>
      </c>
      <c r="N1287">
        <v>1</v>
      </c>
      <c r="O1287">
        <v>282.88</v>
      </c>
      <c r="P1287" t="s">
        <v>704</v>
      </c>
      <c r="Q1287">
        <v>1</v>
      </c>
    </row>
    <row r="1288" spans="1:17">
      <c r="A1288" t="s">
        <v>2530</v>
      </c>
      <c r="B1288" t="s">
        <v>280</v>
      </c>
      <c r="C1288" t="s">
        <v>270</v>
      </c>
      <c r="D1288" t="s">
        <v>705</v>
      </c>
      <c r="E1288" t="s">
        <v>105</v>
      </c>
      <c r="F1288">
        <v>40700</v>
      </c>
      <c r="G1288" t="s">
        <v>784</v>
      </c>
      <c r="I1288" t="s">
        <v>137</v>
      </c>
      <c r="J1288">
        <v>2026</v>
      </c>
      <c r="K1288">
        <v>5</v>
      </c>
      <c r="L1288" t="s">
        <v>95</v>
      </c>
      <c r="M1288">
        <v>468.29380000000003</v>
      </c>
      <c r="N1288">
        <v>1</v>
      </c>
      <c r="O1288">
        <v>468.29380000000003</v>
      </c>
      <c r="P1288" t="s">
        <v>704</v>
      </c>
    </row>
    <row r="1289" spans="1:17">
      <c r="A1289" t="s">
        <v>2530</v>
      </c>
      <c r="B1289" t="s">
        <v>280</v>
      </c>
      <c r="C1289" t="s">
        <v>270</v>
      </c>
      <c r="D1289" t="s">
        <v>705</v>
      </c>
      <c r="E1289" t="s">
        <v>92</v>
      </c>
      <c r="F1289">
        <v>40700</v>
      </c>
      <c r="G1289" t="s">
        <v>784</v>
      </c>
      <c r="I1289" t="s">
        <v>250</v>
      </c>
      <c r="J1289">
        <v>2026</v>
      </c>
      <c r="K1289">
        <v>5</v>
      </c>
      <c r="L1289" t="s">
        <v>95</v>
      </c>
      <c r="M1289">
        <v>60.876799999999996</v>
      </c>
      <c r="N1289">
        <v>1</v>
      </c>
      <c r="O1289">
        <v>60.876799999999996</v>
      </c>
      <c r="P1289" t="s">
        <v>704</v>
      </c>
    </row>
    <row r="1290" spans="1:17">
      <c r="A1290" t="s">
        <v>2530</v>
      </c>
      <c r="B1290" t="s">
        <v>280</v>
      </c>
      <c r="C1290" t="s">
        <v>270</v>
      </c>
      <c r="D1290" t="s">
        <v>705</v>
      </c>
      <c r="E1290" t="s">
        <v>103</v>
      </c>
      <c r="F1290">
        <v>40700</v>
      </c>
      <c r="G1290" t="s">
        <v>784</v>
      </c>
      <c r="I1290" t="s">
        <v>130</v>
      </c>
      <c r="J1290">
        <v>2026</v>
      </c>
      <c r="K1290">
        <v>5</v>
      </c>
      <c r="L1290" t="s">
        <v>95</v>
      </c>
      <c r="M1290">
        <v>216230.3799999991</v>
      </c>
      <c r="N1290">
        <v>1</v>
      </c>
      <c r="O1290">
        <v>216230.3799999991</v>
      </c>
      <c r="P1290" t="s">
        <v>704</v>
      </c>
      <c r="Q1290">
        <v>1</v>
      </c>
    </row>
    <row r="1291" spans="1:17">
      <c r="A1291" t="s">
        <v>2530</v>
      </c>
      <c r="B1291" t="s">
        <v>280</v>
      </c>
      <c r="C1291" t="s">
        <v>270</v>
      </c>
      <c r="D1291" t="s">
        <v>705</v>
      </c>
      <c r="E1291" t="s">
        <v>92</v>
      </c>
      <c r="F1291">
        <v>40700</v>
      </c>
      <c r="G1291" t="s">
        <v>784</v>
      </c>
      <c r="I1291" t="s">
        <v>257</v>
      </c>
      <c r="J1291">
        <v>2026</v>
      </c>
      <c r="K1291">
        <v>5</v>
      </c>
      <c r="L1291" t="s">
        <v>95</v>
      </c>
      <c r="M1291">
        <v>22853.137600000002</v>
      </c>
      <c r="N1291">
        <v>1</v>
      </c>
      <c r="O1291">
        <v>22853.137600000002</v>
      </c>
      <c r="P1291" t="s">
        <v>704</v>
      </c>
    </row>
    <row r="1292" spans="1:17">
      <c r="A1292" t="s">
        <v>2530</v>
      </c>
      <c r="B1292" t="s">
        <v>280</v>
      </c>
      <c r="C1292" t="s">
        <v>270</v>
      </c>
      <c r="D1292" t="s">
        <v>705</v>
      </c>
      <c r="E1292" t="s">
        <v>102</v>
      </c>
      <c r="F1292">
        <v>40700</v>
      </c>
      <c r="G1292" t="s">
        <v>784</v>
      </c>
      <c r="I1292" t="s">
        <v>273</v>
      </c>
      <c r="J1292">
        <v>2026</v>
      </c>
      <c r="K1292">
        <v>5</v>
      </c>
      <c r="L1292" t="s">
        <v>95</v>
      </c>
      <c r="M1292">
        <v>23700.28</v>
      </c>
      <c r="N1292">
        <v>1</v>
      </c>
      <c r="O1292">
        <v>23700.28</v>
      </c>
      <c r="P1292" t="s">
        <v>704</v>
      </c>
      <c r="Q1292">
        <v>1</v>
      </c>
    </row>
    <row r="1293" spans="1:17">
      <c r="A1293" t="s">
        <v>2530</v>
      </c>
      <c r="B1293" t="s">
        <v>280</v>
      </c>
      <c r="C1293" t="s">
        <v>270</v>
      </c>
      <c r="D1293" t="s">
        <v>705</v>
      </c>
      <c r="E1293" t="s">
        <v>92</v>
      </c>
      <c r="F1293">
        <v>40700</v>
      </c>
      <c r="G1293" t="s">
        <v>784</v>
      </c>
      <c r="I1293" t="s">
        <v>727</v>
      </c>
      <c r="J1293">
        <v>2026</v>
      </c>
      <c r="K1293">
        <v>5</v>
      </c>
      <c r="L1293" t="s">
        <v>95</v>
      </c>
      <c r="M1293">
        <v>196.23420000000002</v>
      </c>
      <c r="N1293">
        <v>1</v>
      </c>
      <c r="O1293">
        <v>196.23420000000002</v>
      </c>
      <c r="P1293" t="s">
        <v>704</v>
      </c>
    </row>
    <row r="1294" spans="1:17">
      <c r="A1294" t="s">
        <v>2530</v>
      </c>
      <c r="B1294" t="s">
        <v>280</v>
      </c>
      <c r="C1294" t="s">
        <v>270</v>
      </c>
      <c r="D1294" t="s">
        <v>705</v>
      </c>
      <c r="E1294" t="s">
        <v>92</v>
      </c>
      <c r="F1294">
        <v>40700</v>
      </c>
      <c r="G1294" t="s">
        <v>784</v>
      </c>
      <c r="I1294" t="s">
        <v>732</v>
      </c>
      <c r="J1294">
        <v>2026</v>
      </c>
      <c r="K1294">
        <v>5</v>
      </c>
      <c r="L1294" t="s">
        <v>95</v>
      </c>
      <c r="M1294">
        <v>647.63599999999997</v>
      </c>
      <c r="N1294">
        <v>1</v>
      </c>
      <c r="O1294">
        <v>647.63599999999997</v>
      </c>
      <c r="P1294" t="s">
        <v>704</v>
      </c>
    </row>
    <row r="1295" spans="1:17">
      <c r="A1295" t="s">
        <v>2530</v>
      </c>
      <c r="B1295" t="s">
        <v>280</v>
      </c>
      <c r="C1295" t="s">
        <v>270</v>
      </c>
      <c r="D1295" t="s">
        <v>705</v>
      </c>
      <c r="E1295" t="s">
        <v>92</v>
      </c>
      <c r="F1295">
        <v>40700</v>
      </c>
      <c r="G1295" t="s">
        <v>784</v>
      </c>
      <c r="I1295" t="s">
        <v>717</v>
      </c>
      <c r="J1295">
        <v>2026</v>
      </c>
      <c r="K1295">
        <v>5</v>
      </c>
      <c r="L1295" t="s">
        <v>95</v>
      </c>
      <c r="M1295">
        <v>8741.1589999999997</v>
      </c>
      <c r="N1295">
        <v>1</v>
      </c>
      <c r="O1295">
        <v>8741.1589999999997</v>
      </c>
      <c r="P1295" t="s">
        <v>704</v>
      </c>
    </row>
    <row r="1296" spans="1:17">
      <c r="A1296" t="s">
        <v>2530</v>
      </c>
      <c r="B1296" t="s">
        <v>733</v>
      </c>
      <c r="C1296" t="s">
        <v>270</v>
      </c>
      <c r="D1296" t="s">
        <v>705</v>
      </c>
      <c r="E1296" t="s">
        <v>92</v>
      </c>
      <c r="F1296">
        <v>40700</v>
      </c>
      <c r="G1296" t="s">
        <v>784</v>
      </c>
      <c r="I1296" t="s">
        <v>716</v>
      </c>
      <c r="J1296">
        <v>2026</v>
      </c>
      <c r="K1296">
        <v>5</v>
      </c>
      <c r="L1296" t="s">
        <v>95</v>
      </c>
      <c r="M1296">
        <v>87.039999999999992</v>
      </c>
      <c r="N1296">
        <v>1</v>
      </c>
      <c r="O1296">
        <v>87.039999999999992</v>
      </c>
      <c r="P1296" t="s">
        <v>704</v>
      </c>
      <c r="Q1296">
        <v>1</v>
      </c>
    </row>
    <row r="1297" spans="1:17">
      <c r="A1297" t="s">
        <v>2530</v>
      </c>
      <c r="B1297" t="s">
        <v>733</v>
      </c>
      <c r="C1297" t="s">
        <v>270</v>
      </c>
      <c r="D1297" t="s">
        <v>705</v>
      </c>
      <c r="E1297" t="s">
        <v>105</v>
      </c>
      <c r="F1297">
        <v>40700</v>
      </c>
      <c r="G1297" t="s">
        <v>784</v>
      </c>
      <c r="I1297" t="s">
        <v>136</v>
      </c>
      <c r="J1297">
        <v>2026</v>
      </c>
      <c r="K1297">
        <v>5</v>
      </c>
      <c r="L1297" t="s">
        <v>95</v>
      </c>
      <c r="M1297">
        <v>522.24</v>
      </c>
      <c r="N1297">
        <v>1</v>
      </c>
      <c r="O1297">
        <v>522.24</v>
      </c>
      <c r="P1297" t="s">
        <v>704</v>
      </c>
      <c r="Q1297">
        <v>1</v>
      </c>
    </row>
    <row r="1298" spans="1:17">
      <c r="A1298" t="s">
        <v>2530</v>
      </c>
      <c r="B1298" t="s">
        <v>733</v>
      </c>
      <c r="C1298" t="s">
        <v>270</v>
      </c>
      <c r="D1298" t="s">
        <v>705</v>
      </c>
      <c r="E1298" t="s">
        <v>105</v>
      </c>
      <c r="F1298">
        <v>40700</v>
      </c>
      <c r="G1298" t="s">
        <v>784</v>
      </c>
      <c r="I1298" t="s">
        <v>137</v>
      </c>
      <c r="J1298">
        <v>2026</v>
      </c>
      <c r="K1298">
        <v>5</v>
      </c>
      <c r="L1298" t="s">
        <v>95</v>
      </c>
      <c r="M1298">
        <v>1873.1752000000001</v>
      </c>
      <c r="N1298">
        <v>1</v>
      </c>
      <c r="O1298">
        <v>1873.1752000000001</v>
      </c>
      <c r="P1298" t="s">
        <v>704</v>
      </c>
    </row>
    <row r="1299" spans="1:17">
      <c r="A1299" t="s">
        <v>2530</v>
      </c>
      <c r="B1299" t="s">
        <v>733</v>
      </c>
      <c r="C1299" t="s">
        <v>270</v>
      </c>
      <c r="D1299" t="s">
        <v>705</v>
      </c>
      <c r="E1299" t="s">
        <v>103</v>
      </c>
      <c r="F1299">
        <v>40700</v>
      </c>
      <c r="G1299" t="s">
        <v>784</v>
      </c>
      <c r="I1299" t="s">
        <v>130</v>
      </c>
      <c r="J1299">
        <v>2026</v>
      </c>
      <c r="K1299">
        <v>5</v>
      </c>
      <c r="L1299" t="s">
        <v>95</v>
      </c>
      <c r="M1299">
        <v>5038.84</v>
      </c>
      <c r="N1299">
        <v>1</v>
      </c>
      <c r="O1299">
        <v>5038.84</v>
      </c>
      <c r="P1299" t="s">
        <v>704</v>
      </c>
      <c r="Q1299">
        <v>1</v>
      </c>
    </row>
    <row r="1300" spans="1:17">
      <c r="A1300" t="s">
        <v>2530</v>
      </c>
      <c r="B1300" t="s">
        <v>733</v>
      </c>
      <c r="C1300" t="s">
        <v>270</v>
      </c>
      <c r="D1300" t="s">
        <v>705</v>
      </c>
      <c r="E1300" t="s">
        <v>92</v>
      </c>
      <c r="F1300">
        <v>40700</v>
      </c>
      <c r="G1300" t="s">
        <v>784</v>
      </c>
      <c r="I1300" t="s">
        <v>257</v>
      </c>
      <c r="J1300">
        <v>2026</v>
      </c>
      <c r="K1300">
        <v>5</v>
      </c>
      <c r="L1300" t="s">
        <v>95</v>
      </c>
      <c r="M1300">
        <v>280.9812</v>
      </c>
      <c r="N1300">
        <v>1</v>
      </c>
      <c r="O1300">
        <v>280.9812</v>
      </c>
      <c r="P1300" t="s">
        <v>704</v>
      </c>
    </row>
    <row r="1301" spans="1:17">
      <c r="A1301" t="s">
        <v>2530</v>
      </c>
      <c r="B1301" t="s">
        <v>733</v>
      </c>
      <c r="C1301" t="s">
        <v>270</v>
      </c>
      <c r="D1301" t="s">
        <v>705</v>
      </c>
      <c r="E1301" t="s">
        <v>92</v>
      </c>
      <c r="F1301">
        <v>40700</v>
      </c>
      <c r="G1301" t="s">
        <v>784</v>
      </c>
      <c r="I1301" t="s">
        <v>717</v>
      </c>
      <c r="J1301">
        <v>2026</v>
      </c>
      <c r="K1301">
        <v>5</v>
      </c>
      <c r="L1301" t="s">
        <v>95</v>
      </c>
      <c r="M1301">
        <v>142.71280000000002</v>
      </c>
      <c r="N1301">
        <v>1</v>
      </c>
      <c r="O1301">
        <v>142.71280000000002</v>
      </c>
      <c r="P1301" t="s">
        <v>704</v>
      </c>
    </row>
    <row r="1302" spans="1:17">
      <c r="A1302" t="s">
        <v>2530</v>
      </c>
      <c r="B1302" t="s">
        <v>734</v>
      </c>
      <c r="C1302" t="s">
        <v>270</v>
      </c>
      <c r="D1302" t="s">
        <v>705</v>
      </c>
      <c r="E1302" t="s">
        <v>92</v>
      </c>
      <c r="F1302">
        <v>40700</v>
      </c>
      <c r="G1302" t="s">
        <v>784</v>
      </c>
      <c r="I1302" t="s">
        <v>716</v>
      </c>
      <c r="J1302">
        <v>2026</v>
      </c>
      <c r="K1302">
        <v>5</v>
      </c>
      <c r="L1302" t="s">
        <v>95</v>
      </c>
      <c r="M1302">
        <v>87.039999999999992</v>
      </c>
      <c r="N1302">
        <v>1</v>
      </c>
      <c r="O1302">
        <v>87.039999999999992</v>
      </c>
      <c r="P1302" t="s">
        <v>704</v>
      </c>
      <c r="Q1302">
        <v>1</v>
      </c>
    </row>
    <row r="1303" spans="1:17">
      <c r="A1303" t="s">
        <v>2530</v>
      </c>
      <c r="B1303" t="s">
        <v>734</v>
      </c>
      <c r="C1303" t="s">
        <v>270</v>
      </c>
      <c r="D1303" t="s">
        <v>705</v>
      </c>
      <c r="E1303" t="s">
        <v>103</v>
      </c>
      <c r="F1303">
        <v>40700</v>
      </c>
      <c r="G1303" t="s">
        <v>784</v>
      </c>
      <c r="I1303" t="s">
        <v>120</v>
      </c>
      <c r="J1303">
        <v>2026</v>
      </c>
      <c r="K1303">
        <v>5</v>
      </c>
      <c r="L1303" t="s">
        <v>95</v>
      </c>
      <c r="M1303">
        <v>114.1</v>
      </c>
      <c r="N1303">
        <v>1</v>
      </c>
      <c r="O1303">
        <v>114.1</v>
      </c>
      <c r="P1303" t="s">
        <v>704</v>
      </c>
      <c r="Q1303">
        <v>1</v>
      </c>
    </row>
    <row r="1304" spans="1:17">
      <c r="A1304" t="s">
        <v>2530</v>
      </c>
      <c r="B1304" t="s">
        <v>734</v>
      </c>
      <c r="C1304" t="s">
        <v>270</v>
      </c>
      <c r="D1304" t="s">
        <v>705</v>
      </c>
      <c r="E1304" t="s">
        <v>103</v>
      </c>
      <c r="F1304">
        <v>40700</v>
      </c>
      <c r="G1304" t="s">
        <v>784</v>
      </c>
      <c r="I1304" t="s">
        <v>130</v>
      </c>
      <c r="J1304">
        <v>2026</v>
      </c>
      <c r="K1304">
        <v>5</v>
      </c>
      <c r="L1304" t="s">
        <v>95</v>
      </c>
      <c r="M1304">
        <v>4880.62</v>
      </c>
      <c r="N1304">
        <v>1</v>
      </c>
      <c r="O1304">
        <v>4880.62</v>
      </c>
      <c r="P1304" t="s">
        <v>704</v>
      </c>
      <c r="Q1304">
        <v>1</v>
      </c>
    </row>
    <row r="1305" spans="1:17">
      <c r="A1305" t="s">
        <v>2530</v>
      </c>
      <c r="B1305" t="s">
        <v>734</v>
      </c>
      <c r="C1305" t="s">
        <v>270</v>
      </c>
      <c r="D1305" t="s">
        <v>705</v>
      </c>
      <c r="E1305" t="s">
        <v>92</v>
      </c>
      <c r="F1305">
        <v>40700</v>
      </c>
      <c r="G1305" t="s">
        <v>784</v>
      </c>
      <c r="I1305" t="s">
        <v>257</v>
      </c>
      <c r="J1305">
        <v>2026</v>
      </c>
      <c r="K1305">
        <v>5</v>
      </c>
      <c r="L1305" t="s">
        <v>95</v>
      </c>
      <c r="M1305">
        <v>374.64159999999998</v>
      </c>
      <c r="N1305">
        <v>1</v>
      </c>
      <c r="O1305">
        <v>374.64159999999998</v>
      </c>
      <c r="P1305" t="s">
        <v>704</v>
      </c>
    </row>
    <row r="1306" spans="1:17">
      <c r="A1306" t="s">
        <v>2530</v>
      </c>
      <c r="B1306" t="s">
        <v>734</v>
      </c>
      <c r="C1306" t="s">
        <v>270</v>
      </c>
      <c r="D1306" t="s">
        <v>705</v>
      </c>
      <c r="E1306" t="s">
        <v>105</v>
      </c>
      <c r="F1306">
        <v>40700</v>
      </c>
      <c r="G1306" t="s">
        <v>784</v>
      </c>
      <c r="I1306" t="s">
        <v>735</v>
      </c>
      <c r="J1306">
        <v>2026</v>
      </c>
      <c r="K1306">
        <v>5</v>
      </c>
      <c r="L1306" t="s">
        <v>95</v>
      </c>
      <c r="M1306">
        <v>63.599199999999996</v>
      </c>
      <c r="N1306">
        <v>1</v>
      </c>
      <c r="O1306">
        <v>63.599199999999996</v>
      </c>
      <c r="P1306" t="s">
        <v>704</v>
      </c>
    </row>
    <row r="1307" spans="1:17">
      <c r="A1307" t="s">
        <v>2530</v>
      </c>
      <c r="B1307" t="s">
        <v>734</v>
      </c>
      <c r="C1307" t="s">
        <v>270</v>
      </c>
      <c r="D1307" t="s">
        <v>705</v>
      </c>
      <c r="E1307" t="s">
        <v>92</v>
      </c>
      <c r="F1307">
        <v>40700</v>
      </c>
      <c r="G1307" t="s">
        <v>784</v>
      </c>
      <c r="I1307" t="s">
        <v>717</v>
      </c>
      <c r="J1307">
        <v>2026</v>
      </c>
      <c r="K1307">
        <v>5</v>
      </c>
      <c r="L1307" t="s">
        <v>95</v>
      </c>
      <c r="M1307">
        <v>142.71280000000002</v>
      </c>
      <c r="N1307">
        <v>1</v>
      </c>
      <c r="O1307">
        <v>142.71280000000002</v>
      </c>
      <c r="P1307" t="s">
        <v>704</v>
      </c>
    </row>
    <row r="1308" spans="1:17">
      <c r="A1308" t="s">
        <v>2530</v>
      </c>
      <c r="B1308" t="s">
        <v>734</v>
      </c>
      <c r="C1308" t="s">
        <v>270</v>
      </c>
      <c r="D1308" t="s">
        <v>705</v>
      </c>
      <c r="E1308" t="s">
        <v>105</v>
      </c>
      <c r="F1308">
        <v>40700</v>
      </c>
      <c r="G1308" t="s">
        <v>784</v>
      </c>
      <c r="I1308" t="s">
        <v>123</v>
      </c>
      <c r="J1308">
        <v>2026</v>
      </c>
      <c r="K1308">
        <v>5</v>
      </c>
      <c r="L1308" t="s">
        <v>95</v>
      </c>
      <c r="M1308">
        <v>178.39920000000001</v>
      </c>
      <c r="N1308">
        <v>1</v>
      </c>
      <c r="O1308">
        <v>178.39920000000001</v>
      </c>
      <c r="P1308" t="s">
        <v>704</v>
      </c>
    </row>
    <row r="1309" spans="1:17">
      <c r="A1309" t="s">
        <v>2530</v>
      </c>
      <c r="B1309" t="s">
        <v>281</v>
      </c>
      <c r="C1309" t="s">
        <v>270</v>
      </c>
      <c r="D1309" t="s">
        <v>705</v>
      </c>
      <c r="E1309" t="s">
        <v>92</v>
      </c>
      <c r="F1309">
        <v>40700</v>
      </c>
      <c r="G1309" t="s">
        <v>784</v>
      </c>
      <c r="I1309" t="s">
        <v>719</v>
      </c>
      <c r="J1309">
        <v>2026</v>
      </c>
      <c r="K1309">
        <v>5</v>
      </c>
      <c r="L1309" t="s">
        <v>95</v>
      </c>
      <c r="M1309">
        <v>1123.9248</v>
      </c>
      <c r="N1309">
        <v>1</v>
      </c>
      <c r="O1309">
        <v>1123.9248</v>
      </c>
      <c r="P1309" t="s">
        <v>704</v>
      </c>
    </row>
    <row r="1310" spans="1:17">
      <c r="A1310" t="s">
        <v>2530</v>
      </c>
      <c r="B1310" t="s">
        <v>281</v>
      </c>
      <c r="C1310" t="s">
        <v>270</v>
      </c>
      <c r="D1310" t="s">
        <v>705</v>
      </c>
      <c r="E1310" t="s">
        <v>92</v>
      </c>
      <c r="F1310">
        <v>40700</v>
      </c>
      <c r="G1310" t="s">
        <v>784</v>
      </c>
      <c r="I1310" t="s">
        <v>715</v>
      </c>
      <c r="J1310">
        <v>2026</v>
      </c>
      <c r="K1310">
        <v>5</v>
      </c>
      <c r="L1310" t="s">
        <v>95</v>
      </c>
      <c r="M1310">
        <v>177.9564</v>
      </c>
      <c r="N1310">
        <v>1</v>
      </c>
      <c r="O1310">
        <v>177.9564</v>
      </c>
      <c r="P1310" t="s">
        <v>704</v>
      </c>
    </row>
    <row r="1311" spans="1:17">
      <c r="A1311" t="s">
        <v>2530</v>
      </c>
      <c r="B1311" t="s">
        <v>281</v>
      </c>
      <c r="C1311" t="s">
        <v>270</v>
      </c>
      <c r="D1311" t="s">
        <v>705</v>
      </c>
      <c r="E1311" t="s">
        <v>92</v>
      </c>
      <c r="F1311">
        <v>40700</v>
      </c>
      <c r="G1311" t="s">
        <v>784</v>
      </c>
      <c r="I1311" t="s">
        <v>716</v>
      </c>
      <c r="J1311">
        <v>2026</v>
      </c>
      <c r="K1311">
        <v>5</v>
      </c>
      <c r="L1311" t="s">
        <v>95</v>
      </c>
      <c r="M1311">
        <v>304.64</v>
      </c>
      <c r="N1311">
        <v>1</v>
      </c>
      <c r="O1311">
        <v>304.64</v>
      </c>
      <c r="P1311" t="s">
        <v>704</v>
      </c>
      <c r="Q1311">
        <v>1</v>
      </c>
    </row>
    <row r="1312" spans="1:17">
      <c r="A1312" t="s">
        <v>2530</v>
      </c>
      <c r="B1312" t="s">
        <v>281</v>
      </c>
      <c r="C1312" t="s">
        <v>270</v>
      </c>
      <c r="D1312" t="s">
        <v>705</v>
      </c>
      <c r="E1312" t="s">
        <v>105</v>
      </c>
      <c r="F1312">
        <v>40700</v>
      </c>
      <c r="G1312" t="s">
        <v>784</v>
      </c>
      <c r="I1312" t="s">
        <v>136</v>
      </c>
      <c r="J1312">
        <v>2026</v>
      </c>
      <c r="K1312">
        <v>5</v>
      </c>
      <c r="L1312" t="s">
        <v>95</v>
      </c>
      <c r="M1312">
        <v>87.039999999999992</v>
      </c>
      <c r="N1312">
        <v>1</v>
      </c>
      <c r="O1312">
        <v>87.039999999999992</v>
      </c>
      <c r="P1312" t="s">
        <v>704</v>
      </c>
      <c r="Q1312">
        <v>1</v>
      </c>
    </row>
    <row r="1313" spans="1:17">
      <c r="A1313" t="s">
        <v>2530</v>
      </c>
      <c r="B1313" t="s">
        <v>281</v>
      </c>
      <c r="C1313" t="s">
        <v>270</v>
      </c>
      <c r="D1313" t="s">
        <v>705</v>
      </c>
      <c r="E1313" t="s">
        <v>105</v>
      </c>
      <c r="F1313">
        <v>40700</v>
      </c>
      <c r="G1313" t="s">
        <v>784</v>
      </c>
      <c r="I1313" t="s">
        <v>137</v>
      </c>
      <c r="J1313">
        <v>2026</v>
      </c>
      <c r="K1313">
        <v>5</v>
      </c>
      <c r="L1313" t="s">
        <v>95</v>
      </c>
      <c r="M1313">
        <v>468.29380000000003</v>
      </c>
      <c r="N1313">
        <v>1</v>
      </c>
      <c r="O1313">
        <v>468.29380000000003</v>
      </c>
      <c r="P1313" t="s">
        <v>704</v>
      </c>
    </row>
    <row r="1314" spans="1:17">
      <c r="A1314" t="s">
        <v>2530</v>
      </c>
      <c r="B1314" t="s">
        <v>281</v>
      </c>
      <c r="C1314" t="s">
        <v>270</v>
      </c>
      <c r="D1314" t="s">
        <v>705</v>
      </c>
      <c r="E1314" t="s">
        <v>103</v>
      </c>
      <c r="F1314">
        <v>40700</v>
      </c>
      <c r="G1314" t="s">
        <v>784</v>
      </c>
      <c r="I1314" t="s">
        <v>120</v>
      </c>
      <c r="J1314">
        <v>2026</v>
      </c>
      <c r="K1314">
        <v>5</v>
      </c>
      <c r="L1314" t="s">
        <v>95</v>
      </c>
      <c r="M1314">
        <v>1649.8</v>
      </c>
      <c r="N1314">
        <v>1</v>
      </c>
      <c r="O1314">
        <v>1649.8</v>
      </c>
      <c r="P1314" t="s">
        <v>704</v>
      </c>
      <c r="Q1314">
        <v>1</v>
      </c>
    </row>
    <row r="1315" spans="1:17">
      <c r="A1315" t="s">
        <v>2530</v>
      </c>
      <c r="B1315" t="s">
        <v>281</v>
      </c>
      <c r="C1315" t="s">
        <v>270</v>
      </c>
      <c r="D1315" t="s">
        <v>705</v>
      </c>
      <c r="E1315" t="s">
        <v>103</v>
      </c>
      <c r="F1315">
        <v>40700</v>
      </c>
      <c r="G1315" t="s">
        <v>784</v>
      </c>
      <c r="I1315" t="s">
        <v>130</v>
      </c>
      <c r="J1315">
        <v>2026</v>
      </c>
      <c r="K1315">
        <v>5</v>
      </c>
      <c r="L1315" t="s">
        <v>95</v>
      </c>
      <c r="M1315">
        <v>11583.859999999999</v>
      </c>
      <c r="N1315">
        <v>1</v>
      </c>
      <c r="O1315">
        <v>11583.859999999999</v>
      </c>
      <c r="P1315" t="s">
        <v>704</v>
      </c>
      <c r="Q1315">
        <v>1</v>
      </c>
    </row>
    <row r="1316" spans="1:17">
      <c r="A1316" t="s">
        <v>2530</v>
      </c>
      <c r="B1316" t="s">
        <v>281</v>
      </c>
      <c r="C1316" t="s">
        <v>270</v>
      </c>
      <c r="D1316" t="s">
        <v>705</v>
      </c>
      <c r="E1316" t="s">
        <v>105</v>
      </c>
      <c r="F1316">
        <v>40700</v>
      </c>
      <c r="G1316" t="s">
        <v>784</v>
      </c>
      <c r="I1316" t="s">
        <v>735</v>
      </c>
      <c r="J1316">
        <v>2026</v>
      </c>
      <c r="K1316">
        <v>5</v>
      </c>
      <c r="L1316" t="s">
        <v>95</v>
      </c>
      <c r="M1316">
        <v>47.699400000000004</v>
      </c>
      <c r="N1316">
        <v>1</v>
      </c>
      <c r="O1316">
        <v>47.699400000000004</v>
      </c>
      <c r="P1316" t="s">
        <v>704</v>
      </c>
    </row>
    <row r="1317" spans="1:17">
      <c r="A1317" t="s">
        <v>2530</v>
      </c>
      <c r="B1317" t="s">
        <v>281</v>
      </c>
      <c r="C1317" t="s">
        <v>270</v>
      </c>
      <c r="D1317" t="s">
        <v>705</v>
      </c>
      <c r="E1317" t="s">
        <v>92</v>
      </c>
      <c r="F1317">
        <v>40700</v>
      </c>
      <c r="G1317" t="s">
        <v>784</v>
      </c>
      <c r="I1317" t="s">
        <v>717</v>
      </c>
      <c r="J1317">
        <v>2026</v>
      </c>
      <c r="K1317">
        <v>5</v>
      </c>
      <c r="L1317" t="s">
        <v>95</v>
      </c>
      <c r="M1317">
        <v>463.81659999999999</v>
      </c>
      <c r="N1317">
        <v>1</v>
      </c>
      <c r="O1317">
        <v>463.81659999999999</v>
      </c>
      <c r="P1317" t="s">
        <v>704</v>
      </c>
    </row>
    <row r="1318" spans="1:17">
      <c r="A1318" t="s">
        <v>2530</v>
      </c>
      <c r="B1318" t="s">
        <v>281</v>
      </c>
      <c r="C1318" t="s">
        <v>270</v>
      </c>
      <c r="D1318" t="s">
        <v>705</v>
      </c>
      <c r="E1318" t="s">
        <v>105</v>
      </c>
      <c r="F1318">
        <v>40700</v>
      </c>
      <c r="G1318" t="s">
        <v>784</v>
      </c>
      <c r="I1318" t="s">
        <v>123</v>
      </c>
      <c r="J1318">
        <v>2026</v>
      </c>
      <c r="K1318">
        <v>5</v>
      </c>
      <c r="L1318" t="s">
        <v>95</v>
      </c>
      <c r="M1318">
        <v>1070.3951999999999</v>
      </c>
      <c r="N1318">
        <v>1</v>
      </c>
      <c r="O1318">
        <v>1070.3951999999999</v>
      </c>
      <c r="P1318" t="s">
        <v>704</v>
      </c>
    </row>
    <row r="1319" spans="1:17">
      <c r="A1319" t="s">
        <v>2530</v>
      </c>
      <c r="B1319" t="s">
        <v>348</v>
      </c>
      <c r="C1319" t="s">
        <v>270</v>
      </c>
      <c r="D1319" t="s">
        <v>705</v>
      </c>
      <c r="E1319" t="s">
        <v>92</v>
      </c>
      <c r="F1319">
        <v>40700</v>
      </c>
      <c r="G1319" t="s">
        <v>784</v>
      </c>
      <c r="I1319" t="s">
        <v>716</v>
      </c>
      <c r="J1319">
        <v>2026</v>
      </c>
      <c r="K1319">
        <v>5</v>
      </c>
      <c r="L1319" t="s">
        <v>95</v>
      </c>
      <c r="M1319">
        <v>21.759999999999998</v>
      </c>
      <c r="N1319">
        <v>1</v>
      </c>
      <c r="O1319">
        <v>21.759999999999998</v>
      </c>
      <c r="P1319" t="s">
        <v>704</v>
      </c>
      <c r="Q1319">
        <v>1</v>
      </c>
    </row>
    <row r="1320" spans="1:17">
      <c r="A1320" t="s">
        <v>2530</v>
      </c>
      <c r="B1320" t="s">
        <v>348</v>
      </c>
      <c r="C1320" t="s">
        <v>270</v>
      </c>
      <c r="D1320" t="s">
        <v>705</v>
      </c>
      <c r="E1320" t="s">
        <v>103</v>
      </c>
      <c r="F1320">
        <v>40700</v>
      </c>
      <c r="G1320" t="s">
        <v>784</v>
      </c>
      <c r="I1320" t="s">
        <v>120</v>
      </c>
      <c r="J1320">
        <v>2026</v>
      </c>
      <c r="K1320">
        <v>5</v>
      </c>
      <c r="L1320" t="s">
        <v>95</v>
      </c>
      <c r="M1320">
        <v>448.84000000000003</v>
      </c>
      <c r="N1320">
        <v>1</v>
      </c>
      <c r="O1320">
        <v>448.84000000000003</v>
      </c>
      <c r="P1320" t="s">
        <v>704</v>
      </c>
      <c r="Q1320">
        <v>1</v>
      </c>
    </row>
    <row r="1321" spans="1:17">
      <c r="A1321" t="s">
        <v>2530</v>
      </c>
      <c r="B1321" t="s">
        <v>348</v>
      </c>
      <c r="C1321" t="s">
        <v>270</v>
      </c>
      <c r="D1321" t="s">
        <v>705</v>
      </c>
      <c r="E1321" t="s">
        <v>92</v>
      </c>
      <c r="F1321">
        <v>40700</v>
      </c>
      <c r="G1321" t="s">
        <v>784</v>
      </c>
      <c r="I1321" t="s">
        <v>257</v>
      </c>
      <c r="J1321">
        <v>2026</v>
      </c>
      <c r="K1321">
        <v>5</v>
      </c>
      <c r="L1321" t="s">
        <v>95</v>
      </c>
      <c r="M1321">
        <v>93.660399999999996</v>
      </c>
      <c r="N1321">
        <v>1</v>
      </c>
      <c r="O1321">
        <v>93.660399999999996</v>
      </c>
      <c r="P1321" t="s">
        <v>704</v>
      </c>
    </row>
    <row r="1322" spans="1:17">
      <c r="A1322" t="s">
        <v>2530</v>
      </c>
      <c r="B1322" t="s">
        <v>348</v>
      </c>
      <c r="C1322" t="s">
        <v>270</v>
      </c>
      <c r="D1322" t="s">
        <v>705</v>
      </c>
      <c r="E1322" t="s">
        <v>105</v>
      </c>
      <c r="F1322">
        <v>40700</v>
      </c>
      <c r="G1322" t="s">
        <v>784</v>
      </c>
      <c r="I1322" t="s">
        <v>735</v>
      </c>
      <c r="J1322">
        <v>2026</v>
      </c>
      <c r="K1322">
        <v>5</v>
      </c>
      <c r="L1322" t="s">
        <v>95</v>
      </c>
      <c r="M1322">
        <v>72.684799999999996</v>
      </c>
      <c r="N1322">
        <v>1</v>
      </c>
      <c r="O1322">
        <v>72.684799999999996</v>
      </c>
      <c r="P1322" t="s">
        <v>704</v>
      </c>
    </row>
    <row r="1323" spans="1:17">
      <c r="A1323" t="s">
        <v>2530</v>
      </c>
      <c r="B1323" t="s">
        <v>348</v>
      </c>
      <c r="C1323" t="s">
        <v>270</v>
      </c>
      <c r="D1323" t="s">
        <v>705</v>
      </c>
      <c r="E1323" t="s">
        <v>92</v>
      </c>
      <c r="F1323">
        <v>40700</v>
      </c>
      <c r="G1323" t="s">
        <v>784</v>
      </c>
      <c r="I1323" t="s">
        <v>717</v>
      </c>
      <c r="J1323">
        <v>2026</v>
      </c>
      <c r="K1323">
        <v>5</v>
      </c>
      <c r="L1323" t="s">
        <v>95</v>
      </c>
      <c r="M1323">
        <v>35.678200000000004</v>
      </c>
      <c r="N1323">
        <v>1</v>
      </c>
      <c r="O1323">
        <v>35.678200000000004</v>
      </c>
      <c r="P1323" t="s">
        <v>704</v>
      </c>
    </row>
    <row r="1324" spans="1:17">
      <c r="A1324" t="s">
        <v>2530</v>
      </c>
      <c r="B1324" t="s">
        <v>348</v>
      </c>
      <c r="C1324" t="s">
        <v>270</v>
      </c>
      <c r="D1324" t="s">
        <v>705</v>
      </c>
      <c r="E1324" t="s">
        <v>105</v>
      </c>
      <c r="F1324">
        <v>40700</v>
      </c>
      <c r="G1324" t="s">
        <v>784</v>
      </c>
      <c r="I1324" t="s">
        <v>123</v>
      </c>
      <c r="J1324">
        <v>2026</v>
      </c>
      <c r="K1324">
        <v>5</v>
      </c>
      <c r="L1324" t="s">
        <v>95</v>
      </c>
      <c r="M1324">
        <v>356.79840000000002</v>
      </c>
      <c r="N1324">
        <v>1</v>
      </c>
      <c r="O1324">
        <v>356.79840000000002</v>
      </c>
      <c r="P1324" t="s">
        <v>704</v>
      </c>
    </row>
    <row r="1325" spans="1:17">
      <c r="A1325" t="s">
        <v>2530</v>
      </c>
      <c r="B1325" t="s">
        <v>736</v>
      </c>
      <c r="C1325" t="s">
        <v>270</v>
      </c>
      <c r="D1325" t="s">
        <v>705</v>
      </c>
      <c r="E1325" t="s">
        <v>105</v>
      </c>
      <c r="F1325">
        <v>40700</v>
      </c>
      <c r="G1325" t="s">
        <v>784</v>
      </c>
      <c r="I1325" t="s">
        <v>136</v>
      </c>
      <c r="J1325">
        <v>2026</v>
      </c>
      <c r="K1325">
        <v>5</v>
      </c>
      <c r="L1325" t="s">
        <v>95</v>
      </c>
      <c r="M1325">
        <v>152.32</v>
      </c>
      <c r="N1325">
        <v>1</v>
      </c>
      <c r="O1325">
        <v>152.32</v>
      </c>
      <c r="P1325" t="s">
        <v>704</v>
      </c>
      <c r="Q1325">
        <v>1</v>
      </c>
    </row>
    <row r="1326" spans="1:17">
      <c r="A1326" t="s">
        <v>2530</v>
      </c>
      <c r="B1326" t="s">
        <v>736</v>
      </c>
      <c r="C1326" t="s">
        <v>270</v>
      </c>
      <c r="D1326" t="s">
        <v>705</v>
      </c>
      <c r="E1326" t="s">
        <v>105</v>
      </c>
      <c r="F1326">
        <v>40700</v>
      </c>
      <c r="G1326" t="s">
        <v>784</v>
      </c>
      <c r="I1326" t="s">
        <v>137</v>
      </c>
      <c r="J1326">
        <v>2026</v>
      </c>
      <c r="K1326">
        <v>5</v>
      </c>
      <c r="L1326" t="s">
        <v>95</v>
      </c>
      <c r="M1326">
        <v>468.29380000000003</v>
      </c>
      <c r="N1326">
        <v>1</v>
      </c>
      <c r="O1326">
        <v>468.29380000000003</v>
      </c>
      <c r="P1326" t="s">
        <v>704</v>
      </c>
    </row>
    <row r="1327" spans="1:17">
      <c r="A1327" t="s">
        <v>2530</v>
      </c>
      <c r="B1327" t="s">
        <v>736</v>
      </c>
      <c r="C1327" t="s">
        <v>270</v>
      </c>
      <c r="D1327" t="s">
        <v>705</v>
      </c>
      <c r="E1327" t="s">
        <v>103</v>
      </c>
      <c r="F1327">
        <v>40700</v>
      </c>
      <c r="G1327" t="s">
        <v>784</v>
      </c>
      <c r="I1327" t="s">
        <v>120</v>
      </c>
      <c r="J1327">
        <v>2026</v>
      </c>
      <c r="K1327">
        <v>5</v>
      </c>
      <c r="L1327" t="s">
        <v>95</v>
      </c>
      <c r="M1327">
        <v>2475.2400000000002</v>
      </c>
      <c r="N1327">
        <v>1</v>
      </c>
      <c r="O1327">
        <v>2475.2400000000002</v>
      </c>
      <c r="P1327" t="s">
        <v>704</v>
      </c>
      <c r="Q1327">
        <v>1</v>
      </c>
    </row>
    <row r="1328" spans="1:17">
      <c r="A1328" t="s">
        <v>2530</v>
      </c>
      <c r="B1328" t="s">
        <v>736</v>
      </c>
      <c r="C1328" t="s">
        <v>270</v>
      </c>
      <c r="D1328" t="s">
        <v>705</v>
      </c>
      <c r="E1328" t="s">
        <v>105</v>
      </c>
      <c r="F1328">
        <v>40700</v>
      </c>
      <c r="G1328" t="s">
        <v>784</v>
      </c>
      <c r="I1328" t="s">
        <v>735</v>
      </c>
      <c r="J1328">
        <v>2026</v>
      </c>
      <c r="K1328">
        <v>5</v>
      </c>
      <c r="L1328" t="s">
        <v>95</v>
      </c>
      <c r="M1328">
        <v>36.342399999999998</v>
      </c>
      <c r="N1328">
        <v>1</v>
      </c>
      <c r="O1328">
        <v>36.342399999999998</v>
      </c>
      <c r="P1328" t="s">
        <v>704</v>
      </c>
    </row>
    <row r="1329" spans="1:17">
      <c r="A1329" t="s">
        <v>2530</v>
      </c>
      <c r="B1329" t="s">
        <v>736</v>
      </c>
      <c r="C1329" t="s">
        <v>270</v>
      </c>
      <c r="D1329" t="s">
        <v>705</v>
      </c>
      <c r="E1329" t="s">
        <v>105</v>
      </c>
      <c r="F1329">
        <v>40700</v>
      </c>
      <c r="G1329" t="s">
        <v>784</v>
      </c>
      <c r="I1329" t="s">
        <v>123</v>
      </c>
      <c r="J1329">
        <v>2026</v>
      </c>
      <c r="K1329">
        <v>5</v>
      </c>
      <c r="L1329" t="s">
        <v>95</v>
      </c>
      <c r="M1329">
        <v>2140.7903999999999</v>
      </c>
      <c r="N1329">
        <v>1</v>
      </c>
      <c r="O1329">
        <v>2140.7903999999999</v>
      </c>
      <c r="P1329" t="s">
        <v>704</v>
      </c>
    </row>
    <row r="1330" spans="1:17">
      <c r="A1330" t="s">
        <v>2530</v>
      </c>
      <c r="B1330" t="s">
        <v>737</v>
      </c>
      <c r="C1330" t="s">
        <v>270</v>
      </c>
      <c r="D1330" t="s">
        <v>705</v>
      </c>
      <c r="E1330" t="s">
        <v>105</v>
      </c>
      <c r="F1330">
        <v>40700</v>
      </c>
      <c r="G1330" t="s">
        <v>784</v>
      </c>
      <c r="I1330" t="s">
        <v>136</v>
      </c>
      <c r="J1330">
        <v>2026</v>
      </c>
      <c r="K1330">
        <v>5</v>
      </c>
      <c r="L1330" t="s">
        <v>95</v>
      </c>
      <c r="M1330">
        <v>2894.08</v>
      </c>
      <c r="N1330">
        <v>1</v>
      </c>
      <c r="O1330">
        <v>2894.08</v>
      </c>
      <c r="P1330" t="s">
        <v>704</v>
      </c>
      <c r="Q1330">
        <v>1</v>
      </c>
    </row>
    <row r="1331" spans="1:17">
      <c r="A1331" t="s">
        <v>2530</v>
      </c>
      <c r="B1331" t="s">
        <v>737</v>
      </c>
      <c r="C1331" t="s">
        <v>270</v>
      </c>
      <c r="D1331" t="s">
        <v>705</v>
      </c>
      <c r="E1331" t="s">
        <v>105</v>
      </c>
      <c r="F1331">
        <v>40700</v>
      </c>
      <c r="G1331" t="s">
        <v>784</v>
      </c>
      <c r="I1331" t="s">
        <v>137</v>
      </c>
      <c r="J1331">
        <v>2026</v>
      </c>
      <c r="K1331">
        <v>5</v>
      </c>
      <c r="L1331" t="s">
        <v>95</v>
      </c>
      <c r="M1331">
        <v>3746.3504000000003</v>
      </c>
      <c r="N1331">
        <v>1</v>
      </c>
      <c r="O1331">
        <v>3746.3504000000003</v>
      </c>
      <c r="P1331" t="s">
        <v>704</v>
      </c>
    </row>
    <row r="1332" spans="1:17">
      <c r="A1332" t="s">
        <v>2530</v>
      </c>
      <c r="B1332" t="s">
        <v>737</v>
      </c>
      <c r="C1332" t="s">
        <v>270</v>
      </c>
      <c r="D1332" t="s">
        <v>705</v>
      </c>
      <c r="E1332" t="s">
        <v>103</v>
      </c>
      <c r="F1332">
        <v>40700</v>
      </c>
      <c r="G1332" t="s">
        <v>784</v>
      </c>
      <c r="I1332" t="s">
        <v>120</v>
      </c>
      <c r="J1332">
        <v>2026</v>
      </c>
      <c r="K1332">
        <v>5</v>
      </c>
      <c r="L1332" t="s">
        <v>95</v>
      </c>
      <c r="M1332">
        <v>2989.64</v>
      </c>
      <c r="N1332">
        <v>1</v>
      </c>
      <c r="O1332">
        <v>2989.64</v>
      </c>
      <c r="P1332" t="s">
        <v>704</v>
      </c>
      <c r="Q1332">
        <v>1</v>
      </c>
    </row>
    <row r="1333" spans="1:17">
      <c r="A1333" t="s">
        <v>2530</v>
      </c>
      <c r="B1333" t="s">
        <v>737</v>
      </c>
      <c r="C1333" t="s">
        <v>270</v>
      </c>
      <c r="D1333" t="s">
        <v>705</v>
      </c>
      <c r="E1333" t="s">
        <v>105</v>
      </c>
      <c r="F1333">
        <v>40700</v>
      </c>
      <c r="G1333" t="s">
        <v>784</v>
      </c>
      <c r="I1333" t="s">
        <v>123</v>
      </c>
      <c r="J1333">
        <v>2026</v>
      </c>
      <c r="K1333">
        <v>5</v>
      </c>
      <c r="L1333" t="s">
        <v>95</v>
      </c>
      <c r="M1333">
        <v>891.99599999999987</v>
      </c>
      <c r="N1333">
        <v>1</v>
      </c>
      <c r="O1333">
        <v>891.99599999999987</v>
      </c>
      <c r="P1333" t="s">
        <v>704</v>
      </c>
    </row>
    <row r="1334" spans="1:17">
      <c r="A1334" t="s">
        <v>2530</v>
      </c>
      <c r="B1334" t="s">
        <v>738</v>
      </c>
      <c r="C1334" t="s">
        <v>270</v>
      </c>
      <c r="D1334" t="s">
        <v>705</v>
      </c>
      <c r="E1334" t="s">
        <v>105</v>
      </c>
      <c r="F1334">
        <v>40700</v>
      </c>
      <c r="G1334" t="s">
        <v>784</v>
      </c>
      <c r="I1334" t="s">
        <v>136</v>
      </c>
      <c r="J1334">
        <v>2026</v>
      </c>
      <c r="K1334">
        <v>5</v>
      </c>
      <c r="L1334" t="s">
        <v>95</v>
      </c>
      <c r="M1334">
        <v>87.039999999999992</v>
      </c>
      <c r="N1334">
        <v>1</v>
      </c>
      <c r="O1334">
        <v>87.039999999999992</v>
      </c>
      <c r="P1334" t="s">
        <v>704</v>
      </c>
      <c r="Q1334">
        <v>1</v>
      </c>
    </row>
    <row r="1335" spans="1:17">
      <c r="A1335" t="s">
        <v>2530</v>
      </c>
      <c r="B1335" t="s">
        <v>738</v>
      </c>
      <c r="C1335" t="s">
        <v>270</v>
      </c>
      <c r="D1335" t="s">
        <v>705</v>
      </c>
      <c r="E1335" t="s">
        <v>105</v>
      </c>
      <c r="F1335">
        <v>40700</v>
      </c>
      <c r="G1335" t="s">
        <v>784</v>
      </c>
      <c r="I1335" t="s">
        <v>137</v>
      </c>
      <c r="J1335">
        <v>2026</v>
      </c>
      <c r="K1335">
        <v>5</v>
      </c>
      <c r="L1335" t="s">
        <v>95</v>
      </c>
      <c r="M1335">
        <v>468.29380000000003</v>
      </c>
      <c r="N1335">
        <v>1</v>
      </c>
      <c r="O1335">
        <v>468.29380000000003</v>
      </c>
      <c r="P1335" t="s">
        <v>704</v>
      </c>
    </row>
    <row r="1336" spans="1:17">
      <c r="A1336" t="s">
        <v>2530</v>
      </c>
      <c r="B1336" t="s">
        <v>738</v>
      </c>
      <c r="C1336" t="s">
        <v>270</v>
      </c>
      <c r="D1336" t="s">
        <v>705</v>
      </c>
      <c r="E1336" t="s">
        <v>103</v>
      </c>
      <c r="F1336">
        <v>40700</v>
      </c>
      <c r="G1336" t="s">
        <v>784</v>
      </c>
      <c r="I1336" t="s">
        <v>120</v>
      </c>
      <c r="J1336">
        <v>2026</v>
      </c>
      <c r="K1336">
        <v>5</v>
      </c>
      <c r="L1336" t="s">
        <v>95</v>
      </c>
      <c r="M1336">
        <v>307.14</v>
      </c>
      <c r="N1336">
        <v>1</v>
      </c>
      <c r="O1336">
        <v>307.14</v>
      </c>
      <c r="P1336" t="s">
        <v>704</v>
      </c>
      <c r="Q1336">
        <v>1</v>
      </c>
    </row>
    <row r="1337" spans="1:17">
      <c r="A1337" t="s">
        <v>2530</v>
      </c>
      <c r="B1337" t="s">
        <v>738</v>
      </c>
      <c r="C1337" t="s">
        <v>270</v>
      </c>
      <c r="D1337" t="s">
        <v>705</v>
      </c>
      <c r="E1337" t="s">
        <v>103</v>
      </c>
      <c r="F1337">
        <v>40700</v>
      </c>
      <c r="G1337" t="s">
        <v>784</v>
      </c>
      <c r="I1337" t="s">
        <v>130</v>
      </c>
      <c r="J1337">
        <v>2026</v>
      </c>
      <c r="K1337">
        <v>5</v>
      </c>
      <c r="L1337" t="s">
        <v>95</v>
      </c>
      <c r="M1337">
        <v>896.28</v>
      </c>
      <c r="N1337">
        <v>1</v>
      </c>
      <c r="O1337">
        <v>896.28</v>
      </c>
      <c r="P1337" t="s">
        <v>704</v>
      </c>
      <c r="Q1337">
        <v>1</v>
      </c>
    </row>
    <row r="1338" spans="1:17">
      <c r="A1338" t="s">
        <v>2530</v>
      </c>
      <c r="B1338" t="s">
        <v>738</v>
      </c>
      <c r="C1338" t="s">
        <v>270</v>
      </c>
      <c r="D1338" t="s">
        <v>705</v>
      </c>
      <c r="E1338" t="s">
        <v>92</v>
      </c>
      <c r="F1338">
        <v>40700</v>
      </c>
      <c r="G1338" t="s">
        <v>784</v>
      </c>
      <c r="I1338" t="s">
        <v>200</v>
      </c>
      <c r="J1338">
        <v>2026</v>
      </c>
      <c r="K1338">
        <v>5</v>
      </c>
      <c r="L1338" t="s">
        <v>95</v>
      </c>
      <c r="M1338">
        <v>655.6228000000001</v>
      </c>
      <c r="N1338">
        <v>1</v>
      </c>
      <c r="O1338">
        <v>655.6228000000001</v>
      </c>
      <c r="P1338" t="s">
        <v>704</v>
      </c>
    </row>
    <row r="1339" spans="1:17">
      <c r="A1339" t="s">
        <v>2530</v>
      </c>
      <c r="B1339" t="s">
        <v>739</v>
      </c>
      <c r="C1339" t="s">
        <v>270</v>
      </c>
      <c r="D1339" t="s">
        <v>705</v>
      </c>
      <c r="E1339" t="s">
        <v>105</v>
      </c>
      <c r="F1339">
        <v>40700</v>
      </c>
      <c r="G1339" t="s">
        <v>784</v>
      </c>
      <c r="I1339" t="s">
        <v>136</v>
      </c>
      <c r="J1339">
        <v>2026</v>
      </c>
      <c r="K1339">
        <v>5</v>
      </c>
      <c r="L1339" t="s">
        <v>95</v>
      </c>
      <c r="M1339">
        <v>43.519999999999996</v>
      </c>
      <c r="N1339">
        <v>1</v>
      </c>
      <c r="O1339">
        <v>43.519999999999996</v>
      </c>
      <c r="P1339" t="s">
        <v>704</v>
      </c>
      <c r="Q1339">
        <v>1</v>
      </c>
    </row>
    <row r="1340" spans="1:17">
      <c r="A1340" t="s">
        <v>2530</v>
      </c>
      <c r="B1340" t="s">
        <v>739</v>
      </c>
      <c r="C1340" t="s">
        <v>270</v>
      </c>
      <c r="D1340" t="s">
        <v>705</v>
      </c>
      <c r="E1340" t="s">
        <v>105</v>
      </c>
      <c r="F1340">
        <v>40700</v>
      </c>
      <c r="G1340" t="s">
        <v>784</v>
      </c>
      <c r="I1340" t="s">
        <v>137</v>
      </c>
      <c r="J1340">
        <v>2026</v>
      </c>
      <c r="K1340">
        <v>5</v>
      </c>
      <c r="L1340" t="s">
        <v>95</v>
      </c>
      <c r="M1340">
        <v>468.29380000000003</v>
      </c>
      <c r="N1340">
        <v>1</v>
      </c>
      <c r="O1340">
        <v>468.29380000000003</v>
      </c>
      <c r="P1340" t="s">
        <v>704</v>
      </c>
    </row>
    <row r="1341" spans="1:17">
      <c r="A1341" t="s">
        <v>2530</v>
      </c>
      <c r="B1341" t="s">
        <v>739</v>
      </c>
      <c r="C1341" t="s">
        <v>270</v>
      </c>
      <c r="D1341" t="s">
        <v>705</v>
      </c>
      <c r="E1341" t="s">
        <v>103</v>
      </c>
      <c r="F1341">
        <v>40700</v>
      </c>
      <c r="G1341" t="s">
        <v>784</v>
      </c>
      <c r="I1341" t="s">
        <v>120</v>
      </c>
      <c r="J1341">
        <v>2026</v>
      </c>
      <c r="K1341">
        <v>5</v>
      </c>
      <c r="L1341" t="s">
        <v>95</v>
      </c>
      <c r="M1341">
        <v>307.14</v>
      </c>
      <c r="N1341">
        <v>1</v>
      </c>
      <c r="O1341">
        <v>307.14</v>
      </c>
      <c r="P1341" t="s">
        <v>704</v>
      </c>
      <c r="Q1341">
        <v>1</v>
      </c>
    </row>
    <row r="1342" spans="1:17">
      <c r="A1342" t="s">
        <v>2530</v>
      </c>
      <c r="B1342" t="s">
        <v>739</v>
      </c>
      <c r="C1342" t="s">
        <v>270</v>
      </c>
      <c r="D1342" t="s">
        <v>705</v>
      </c>
      <c r="E1342" t="s">
        <v>105</v>
      </c>
      <c r="F1342">
        <v>40700</v>
      </c>
      <c r="G1342" t="s">
        <v>784</v>
      </c>
      <c r="I1342" t="s">
        <v>123</v>
      </c>
      <c r="J1342">
        <v>2026</v>
      </c>
      <c r="K1342">
        <v>5</v>
      </c>
      <c r="L1342" t="s">
        <v>95</v>
      </c>
      <c r="M1342">
        <v>178.39920000000001</v>
      </c>
      <c r="N1342">
        <v>1</v>
      </c>
      <c r="O1342">
        <v>178.39920000000001</v>
      </c>
      <c r="P1342" t="s">
        <v>704</v>
      </c>
    </row>
    <row r="1343" spans="1:17">
      <c r="A1343" t="s">
        <v>2530</v>
      </c>
      <c r="B1343" t="s">
        <v>740</v>
      </c>
      <c r="C1343" t="s">
        <v>270</v>
      </c>
      <c r="D1343" t="s">
        <v>705</v>
      </c>
      <c r="E1343" t="s">
        <v>92</v>
      </c>
      <c r="F1343">
        <v>40700</v>
      </c>
      <c r="G1343" t="s">
        <v>784</v>
      </c>
      <c r="I1343" t="s">
        <v>716</v>
      </c>
      <c r="J1343">
        <v>2026</v>
      </c>
      <c r="K1343">
        <v>5</v>
      </c>
      <c r="L1343" t="s">
        <v>95</v>
      </c>
      <c r="M1343">
        <v>108.8</v>
      </c>
      <c r="N1343">
        <v>1</v>
      </c>
      <c r="O1343">
        <v>108.8</v>
      </c>
      <c r="P1343" t="s">
        <v>704</v>
      </c>
      <c r="Q1343">
        <v>1</v>
      </c>
    </row>
    <row r="1344" spans="1:17">
      <c r="A1344" t="s">
        <v>2530</v>
      </c>
      <c r="B1344" t="s">
        <v>740</v>
      </c>
      <c r="C1344" t="s">
        <v>270</v>
      </c>
      <c r="D1344" t="s">
        <v>705</v>
      </c>
      <c r="E1344" t="s">
        <v>103</v>
      </c>
      <c r="F1344">
        <v>40700</v>
      </c>
      <c r="G1344" t="s">
        <v>784</v>
      </c>
      <c r="I1344" t="s">
        <v>120</v>
      </c>
      <c r="J1344">
        <v>2026</v>
      </c>
      <c r="K1344">
        <v>5</v>
      </c>
      <c r="L1344" t="s">
        <v>95</v>
      </c>
      <c r="M1344">
        <v>911.38000000000011</v>
      </c>
      <c r="N1344">
        <v>1</v>
      </c>
      <c r="O1344">
        <v>911.38000000000011</v>
      </c>
      <c r="P1344" t="s">
        <v>704</v>
      </c>
      <c r="Q1344">
        <v>1</v>
      </c>
    </row>
    <row r="1345" spans="1:17">
      <c r="A1345" t="s">
        <v>2530</v>
      </c>
      <c r="B1345" t="s">
        <v>740</v>
      </c>
      <c r="C1345" t="s">
        <v>270</v>
      </c>
      <c r="D1345" t="s">
        <v>705</v>
      </c>
      <c r="E1345" t="s">
        <v>103</v>
      </c>
      <c r="F1345">
        <v>40700</v>
      </c>
      <c r="G1345" t="s">
        <v>784</v>
      </c>
      <c r="I1345" t="s">
        <v>130</v>
      </c>
      <c r="J1345">
        <v>2026</v>
      </c>
      <c r="K1345">
        <v>5</v>
      </c>
      <c r="L1345" t="s">
        <v>95</v>
      </c>
      <c r="M1345">
        <v>3605.16</v>
      </c>
      <c r="N1345">
        <v>1</v>
      </c>
      <c r="O1345">
        <v>3605.16</v>
      </c>
      <c r="P1345" t="s">
        <v>704</v>
      </c>
      <c r="Q1345">
        <v>1</v>
      </c>
    </row>
    <row r="1346" spans="1:17">
      <c r="A1346" t="s">
        <v>2530</v>
      </c>
      <c r="B1346" t="s">
        <v>740</v>
      </c>
      <c r="C1346" t="s">
        <v>270</v>
      </c>
      <c r="D1346" t="s">
        <v>705</v>
      </c>
      <c r="E1346" t="s">
        <v>92</v>
      </c>
      <c r="F1346">
        <v>40700</v>
      </c>
      <c r="G1346" t="s">
        <v>784</v>
      </c>
      <c r="I1346" t="s">
        <v>257</v>
      </c>
      <c r="J1346">
        <v>2026</v>
      </c>
      <c r="K1346">
        <v>5</v>
      </c>
      <c r="L1346" t="s">
        <v>95</v>
      </c>
      <c r="M1346">
        <v>468.30200000000002</v>
      </c>
      <c r="N1346">
        <v>1</v>
      </c>
      <c r="O1346">
        <v>468.30200000000002</v>
      </c>
      <c r="P1346" t="s">
        <v>704</v>
      </c>
    </row>
    <row r="1347" spans="1:17">
      <c r="A1347" t="s">
        <v>2530</v>
      </c>
      <c r="B1347" t="s">
        <v>740</v>
      </c>
      <c r="C1347" t="s">
        <v>270</v>
      </c>
      <c r="D1347" t="s">
        <v>705</v>
      </c>
      <c r="E1347" t="s">
        <v>92</v>
      </c>
      <c r="F1347">
        <v>40700</v>
      </c>
      <c r="G1347" t="s">
        <v>784</v>
      </c>
      <c r="I1347" t="s">
        <v>717</v>
      </c>
      <c r="J1347">
        <v>2026</v>
      </c>
      <c r="K1347">
        <v>5</v>
      </c>
      <c r="L1347" t="s">
        <v>95</v>
      </c>
      <c r="M1347">
        <v>178.39099999999999</v>
      </c>
      <c r="N1347">
        <v>1</v>
      </c>
      <c r="O1347">
        <v>178.39099999999999</v>
      </c>
      <c r="P1347" t="s">
        <v>704</v>
      </c>
    </row>
    <row r="1348" spans="1:17">
      <c r="A1348" t="s">
        <v>2530</v>
      </c>
      <c r="B1348" t="s">
        <v>740</v>
      </c>
      <c r="C1348" t="s">
        <v>270</v>
      </c>
      <c r="D1348" t="s">
        <v>705</v>
      </c>
      <c r="E1348" t="s">
        <v>105</v>
      </c>
      <c r="F1348">
        <v>40700</v>
      </c>
      <c r="G1348" t="s">
        <v>784</v>
      </c>
      <c r="I1348" t="s">
        <v>123</v>
      </c>
      <c r="J1348">
        <v>2026</v>
      </c>
      <c r="K1348">
        <v>5</v>
      </c>
      <c r="L1348" t="s">
        <v>95</v>
      </c>
      <c r="M1348">
        <v>535.19759999999997</v>
      </c>
      <c r="N1348">
        <v>1</v>
      </c>
      <c r="O1348">
        <v>535.19759999999997</v>
      </c>
      <c r="P1348" t="s">
        <v>704</v>
      </c>
    </row>
    <row r="1349" spans="1:17">
      <c r="A1349" t="s">
        <v>2530</v>
      </c>
      <c r="B1349" t="s">
        <v>741</v>
      </c>
      <c r="C1349" t="s">
        <v>270</v>
      </c>
      <c r="D1349" t="s">
        <v>705</v>
      </c>
      <c r="E1349" t="s">
        <v>105</v>
      </c>
      <c r="F1349">
        <v>40700</v>
      </c>
      <c r="G1349" t="s">
        <v>784</v>
      </c>
      <c r="I1349" t="s">
        <v>136</v>
      </c>
      <c r="J1349">
        <v>2026</v>
      </c>
      <c r="K1349">
        <v>5</v>
      </c>
      <c r="L1349" t="s">
        <v>95</v>
      </c>
      <c r="M1349">
        <v>174.07999999999998</v>
      </c>
      <c r="N1349">
        <v>1</v>
      </c>
      <c r="O1349">
        <v>174.07999999999998</v>
      </c>
      <c r="P1349" t="s">
        <v>704</v>
      </c>
      <c r="Q1349">
        <v>1</v>
      </c>
    </row>
    <row r="1350" spans="1:17">
      <c r="A1350" t="s">
        <v>2530</v>
      </c>
      <c r="B1350" t="s">
        <v>741</v>
      </c>
      <c r="C1350" t="s">
        <v>270</v>
      </c>
      <c r="D1350" t="s">
        <v>705</v>
      </c>
      <c r="E1350" t="s">
        <v>105</v>
      </c>
      <c r="F1350">
        <v>40700</v>
      </c>
      <c r="G1350" t="s">
        <v>784</v>
      </c>
      <c r="I1350" t="s">
        <v>137</v>
      </c>
      <c r="J1350">
        <v>2026</v>
      </c>
      <c r="K1350">
        <v>5</v>
      </c>
      <c r="L1350" t="s">
        <v>95</v>
      </c>
      <c r="M1350">
        <v>936.58760000000007</v>
      </c>
      <c r="N1350">
        <v>1</v>
      </c>
      <c r="O1350">
        <v>936.58760000000007</v>
      </c>
      <c r="P1350" t="s">
        <v>704</v>
      </c>
    </row>
    <row r="1351" spans="1:17">
      <c r="A1351" t="s">
        <v>2530</v>
      </c>
      <c r="B1351" t="s">
        <v>350</v>
      </c>
      <c r="C1351" t="s">
        <v>270</v>
      </c>
      <c r="D1351" t="s">
        <v>705</v>
      </c>
      <c r="E1351" t="s">
        <v>92</v>
      </c>
      <c r="F1351">
        <v>40700</v>
      </c>
      <c r="G1351" t="s">
        <v>784</v>
      </c>
      <c r="I1351" t="s">
        <v>719</v>
      </c>
      <c r="J1351">
        <v>2026</v>
      </c>
      <c r="K1351">
        <v>5</v>
      </c>
      <c r="L1351" t="s">
        <v>95</v>
      </c>
      <c r="M1351">
        <v>561.9624</v>
      </c>
      <c r="N1351">
        <v>1</v>
      </c>
      <c r="O1351">
        <v>561.9624</v>
      </c>
      <c r="P1351" t="s">
        <v>704</v>
      </c>
    </row>
    <row r="1352" spans="1:17">
      <c r="A1352" t="s">
        <v>2530</v>
      </c>
      <c r="B1352" t="s">
        <v>350</v>
      </c>
      <c r="C1352" t="s">
        <v>270</v>
      </c>
      <c r="D1352" t="s">
        <v>705</v>
      </c>
      <c r="E1352" t="s">
        <v>92</v>
      </c>
      <c r="F1352">
        <v>40700</v>
      </c>
      <c r="G1352" t="s">
        <v>784</v>
      </c>
      <c r="I1352" t="s">
        <v>715</v>
      </c>
      <c r="J1352">
        <v>2026</v>
      </c>
      <c r="K1352">
        <v>5</v>
      </c>
      <c r="L1352" t="s">
        <v>95</v>
      </c>
      <c r="M1352">
        <v>177.9564</v>
      </c>
      <c r="N1352">
        <v>1</v>
      </c>
      <c r="O1352">
        <v>177.9564</v>
      </c>
      <c r="P1352" t="s">
        <v>704</v>
      </c>
    </row>
    <row r="1353" spans="1:17">
      <c r="A1353" t="s">
        <v>2530</v>
      </c>
      <c r="B1353" t="s">
        <v>350</v>
      </c>
      <c r="C1353" t="s">
        <v>270</v>
      </c>
      <c r="D1353" t="s">
        <v>705</v>
      </c>
      <c r="E1353" t="s">
        <v>92</v>
      </c>
      <c r="F1353">
        <v>40700</v>
      </c>
      <c r="G1353" t="s">
        <v>784</v>
      </c>
      <c r="I1353" t="s">
        <v>716</v>
      </c>
      <c r="J1353">
        <v>2026</v>
      </c>
      <c r="K1353">
        <v>5</v>
      </c>
      <c r="L1353" t="s">
        <v>95</v>
      </c>
      <c r="M1353">
        <v>152.32</v>
      </c>
      <c r="N1353">
        <v>1</v>
      </c>
      <c r="O1353">
        <v>152.32</v>
      </c>
      <c r="P1353" t="s">
        <v>704</v>
      </c>
      <c r="Q1353">
        <v>1</v>
      </c>
    </row>
    <row r="1354" spans="1:17">
      <c r="A1354" t="s">
        <v>2530</v>
      </c>
      <c r="B1354" t="s">
        <v>350</v>
      </c>
      <c r="C1354" t="s">
        <v>270</v>
      </c>
      <c r="D1354" t="s">
        <v>705</v>
      </c>
      <c r="E1354" t="s">
        <v>103</v>
      </c>
      <c r="F1354">
        <v>40700</v>
      </c>
      <c r="G1354" t="s">
        <v>784</v>
      </c>
      <c r="I1354" t="s">
        <v>130</v>
      </c>
      <c r="J1354">
        <v>2026</v>
      </c>
      <c r="K1354">
        <v>5</v>
      </c>
      <c r="L1354" t="s">
        <v>95</v>
      </c>
      <c r="M1354">
        <v>4569.42</v>
      </c>
      <c r="N1354">
        <v>1</v>
      </c>
      <c r="O1354">
        <v>4569.42</v>
      </c>
      <c r="P1354" t="s">
        <v>704</v>
      </c>
      <c r="Q1354">
        <v>1</v>
      </c>
    </row>
    <row r="1355" spans="1:17">
      <c r="A1355" t="s">
        <v>2530</v>
      </c>
      <c r="B1355" t="s">
        <v>350</v>
      </c>
      <c r="C1355" t="s">
        <v>270</v>
      </c>
      <c r="D1355" t="s">
        <v>705</v>
      </c>
      <c r="E1355" t="s">
        <v>92</v>
      </c>
      <c r="F1355">
        <v>40700</v>
      </c>
      <c r="G1355" t="s">
        <v>784</v>
      </c>
      <c r="I1355" t="s">
        <v>742</v>
      </c>
      <c r="J1355">
        <v>2026</v>
      </c>
      <c r="K1355">
        <v>5</v>
      </c>
      <c r="L1355" t="s">
        <v>95</v>
      </c>
      <c r="M1355">
        <v>133.79939999999999</v>
      </c>
      <c r="N1355">
        <v>1</v>
      </c>
      <c r="O1355">
        <v>133.79939999999999</v>
      </c>
      <c r="P1355" t="s">
        <v>704</v>
      </c>
    </row>
    <row r="1356" spans="1:17">
      <c r="A1356" t="s">
        <v>2530</v>
      </c>
      <c r="B1356" t="s">
        <v>350</v>
      </c>
      <c r="C1356" t="s">
        <v>270</v>
      </c>
      <c r="D1356" t="s">
        <v>705</v>
      </c>
      <c r="E1356" t="s">
        <v>92</v>
      </c>
      <c r="F1356">
        <v>40700</v>
      </c>
      <c r="G1356" t="s">
        <v>784</v>
      </c>
      <c r="I1356" t="s">
        <v>717</v>
      </c>
      <c r="J1356">
        <v>2026</v>
      </c>
      <c r="K1356">
        <v>5</v>
      </c>
      <c r="L1356" t="s">
        <v>95</v>
      </c>
      <c r="M1356">
        <v>214.0692</v>
      </c>
      <c r="N1356">
        <v>1</v>
      </c>
      <c r="O1356">
        <v>214.0692</v>
      </c>
      <c r="P1356" t="s">
        <v>704</v>
      </c>
    </row>
    <row r="1357" spans="1:17">
      <c r="A1357" t="s">
        <v>2530</v>
      </c>
      <c r="B1357" t="s">
        <v>743</v>
      </c>
      <c r="C1357" t="s">
        <v>270</v>
      </c>
      <c r="D1357" t="s">
        <v>705</v>
      </c>
      <c r="E1357" t="s">
        <v>103</v>
      </c>
      <c r="F1357">
        <v>40700</v>
      </c>
      <c r="G1357" t="s">
        <v>784</v>
      </c>
      <c r="I1357" t="s">
        <v>120</v>
      </c>
      <c r="J1357">
        <v>2026</v>
      </c>
      <c r="K1357">
        <v>5</v>
      </c>
      <c r="L1357" t="s">
        <v>95</v>
      </c>
      <c r="M1357">
        <v>1053.02</v>
      </c>
      <c r="N1357">
        <v>1</v>
      </c>
      <c r="O1357">
        <v>1053.02</v>
      </c>
      <c r="P1357" t="s">
        <v>704</v>
      </c>
      <c r="Q1357">
        <v>1</v>
      </c>
    </row>
    <row r="1358" spans="1:17">
      <c r="A1358" t="s">
        <v>2530</v>
      </c>
      <c r="B1358" t="s">
        <v>743</v>
      </c>
      <c r="C1358" t="s">
        <v>270</v>
      </c>
      <c r="D1358" t="s">
        <v>705</v>
      </c>
      <c r="E1358" t="s">
        <v>105</v>
      </c>
      <c r="F1358">
        <v>40700</v>
      </c>
      <c r="G1358" t="s">
        <v>784</v>
      </c>
      <c r="I1358" t="s">
        <v>123</v>
      </c>
      <c r="J1358">
        <v>2026</v>
      </c>
      <c r="K1358">
        <v>5</v>
      </c>
      <c r="L1358" t="s">
        <v>95</v>
      </c>
      <c r="M1358">
        <v>535.19759999999997</v>
      </c>
      <c r="N1358">
        <v>1</v>
      </c>
      <c r="O1358">
        <v>535.19759999999997</v>
      </c>
      <c r="P1358" t="s">
        <v>704</v>
      </c>
    </row>
    <row r="1359" spans="1:17">
      <c r="A1359" t="s">
        <v>2530</v>
      </c>
      <c r="B1359" t="s">
        <v>470</v>
      </c>
      <c r="C1359" t="s">
        <v>270</v>
      </c>
      <c r="D1359" t="s">
        <v>705</v>
      </c>
      <c r="E1359" t="s">
        <v>92</v>
      </c>
      <c r="F1359">
        <v>40700</v>
      </c>
      <c r="G1359" t="s">
        <v>784</v>
      </c>
      <c r="I1359" t="s">
        <v>726</v>
      </c>
      <c r="J1359">
        <v>2026</v>
      </c>
      <c r="K1359">
        <v>5</v>
      </c>
      <c r="L1359" t="s">
        <v>95</v>
      </c>
      <c r="M1359">
        <v>102.58199999999999</v>
      </c>
      <c r="N1359">
        <v>1</v>
      </c>
      <c r="O1359">
        <v>102.58199999999999</v>
      </c>
      <c r="P1359" t="s">
        <v>704</v>
      </c>
    </row>
    <row r="1360" spans="1:17">
      <c r="A1360" t="s">
        <v>2530</v>
      </c>
      <c r="B1360" t="s">
        <v>470</v>
      </c>
      <c r="C1360" t="s">
        <v>270</v>
      </c>
      <c r="D1360" t="s">
        <v>705</v>
      </c>
      <c r="E1360" t="s">
        <v>92</v>
      </c>
      <c r="F1360">
        <v>40700</v>
      </c>
      <c r="G1360" t="s">
        <v>784</v>
      </c>
      <c r="I1360" t="s">
        <v>716</v>
      </c>
      <c r="J1360">
        <v>2026</v>
      </c>
      <c r="K1360">
        <v>5</v>
      </c>
      <c r="L1360" t="s">
        <v>95</v>
      </c>
      <c r="M1360">
        <v>43.519999999999996</v>
      </c>
      <c r="N1360">
        <v>1</v>
      </c>
      <c r="O1360">
        <v>43.519999999999996</v>
      </c>
      <c r="P1360" t="s">
        <v>704</v>
      </c>
      <c r="Q1360">
        <v>1</v>
      </c>
    </row>
    <row r="1361" spans="1:17">
      <c r="A1361" t="s">
        <v>2530</v>
      </c>
      <c r="B1361" t="s">
        <v>470</v>
      </c>
      <c r="C1361" t="s">
        <v>270</v>
      </c>
      <c r="D1361" t="s">
        <v>705</v>
      </c>
      <c r="E1361" t="s">
        <v>92</v>
      </c>
      <c r="F1361">
        <v>40700</v>
      </c>
      <c r="G1361" t="s">
        <v>784</v>
      </c>
      <c r="I1361" t="s">
        <v>731</v>
      </c>
      <c r="J1361">
        <v>2026</v>
      </c>
      <c r="K1361">
        <v>5</v>
      </c>
      <c r="L1361" t="s">
        <v>95</v>
      </c>
      <c r="M1361">
        <v>312.19040000000001</v>
      </c>
      <c r="N1361">
        <v>1</v>
      </c>
      <c r="O1361">
        <v>312.19040000000001</v>
      </c>
      <c r="P1361" t="s">
        <v>704</v>
      </c>
    </row>
    <row r="1362" spans="1:17">
      <c r="A1362" t="s">
        <v>2530</v>
      </c>
      <c r="B1362" t="s">
        <v>470</v>
      </c>
      <c r="C1362" t="s">
        <v>270</v>
      </c>
      <c r="D1362" t="s">
        <v>705</v>
      </c>
      <c r="E1362" t="s">
        <v>103</v>
      </c>
      <c r="F1362">
        <v>40700</v>
      </c>
      <c r="G1362" t="s">
        <v>784</v>
      </c>
      <c r="I1362" t="s">
        <v>130</v>
      </c>
      <c r="J1362">
        <v>2026</v>
      </c>
      <c r="K1362">
        <v>5</v>
      </c>
      <c r="L1362" t="s">
        <v>95</v>
      </c>
      <c r="M1362">
        <v>14183.92</v>
      </c>
      <c r="N1362">
        <v>1</v>
      </c>
      <c r="O1362">
        <v>14183.92</v>
      </c>
      <c r="P1362" t="s">
        <v>704</v>
      </c>
      <c r="Q1362">
        <v>1</v>
      </c>
    </row>
    <row r="1363" spans="1:17">
      <c r="A1363" t="s">
        <v>2530</v>
      </c>
      <c r="B1363" t="s">
        <v>470</v>
      </c>
      <c r="C1363" t="s">
        <v>270</v>
      </c>
      <c r="D1363" t="s">
        <v>705</v>
      </c>
      <c r="E1363" t="s">
        <v>92</v>
      </c>
      <c r="F1363">
        <v>40700</v>
      </c>
      <c r="G1363" t="s">
        <v>784</v>
      </c>
      <c r="I1363" t="s">
        <v>257</v>
      </c>
      <c r="J1363">
        <v>2026</v>
      </c>
      <c r="K1363">
        <v>5</v>
      </c>
      <c r="L1363" t="s">
        <v>95</v>
      </c>
      <c r="M1363">
        <v>187.32079999999999</v>
      </c>
      <c r="N1363">
        <v>1</v>
      </c>
      <c r="O1363">
        <v>187.32079999999999</v>
      </c>
      <c r="P1363" t="s">
        <v>704</v>
      </c>
    </row>
    <row r="1364" spans="1:17">
      <c r="A1364" t="s">
        <v>2530</v>
      </c>
      <c r="B1364" t="s">
        <v>470</v>
      </c>
      <c r="C1364" t="s">
        <v>270</v>
      </c>
      <c r="D1364" t="s">
        <v>705</v>
      </c>
      <c r="E1364" t="s">
        <v>102</v>
      </c>
      <c r="F1364">
        <v>40700</v>
      </c>
      <c r="G1364" t="s">
        <v>784</v>
      </c>
      <c r="I1364" t="s">
        <v>273</v>
      </c>
      <c r="J1364">
        <v>2026</v>
      </c>
      <c r="K1364">
        <v>5</v>
      </c>
      <c r="L1364" t="s">
        <v>95</v>
      </c>
      <c r="M1364">
        <v>1391.52</v>
      </c>
      <c r="N1364">
        <v>1</v>
      </c>
      <c r="O1364">
        <v>1391.52</v>
      </c>
      <c r="P1364" t="s">
        <v>704</v>
      </c>
      <c r="Q1364">
        <v>1</v>
      </c>
    </row>
    <row r="1365" spans="1:17">
      <c r="A1365" t="s">
        <v>2530</v>
      </c>
      <c r="B1365" t="s">
        <v>470</v>
      </c>
      <c r="C1365" t="s">
        <v>270</v>
      </c>
      <c r="D1365" t="s">
        <v>705</v>
      </c>
      <c r="E1365" t="s">
        <v>92</v>
      </c>
      <c r="F1365">
        <v>40700</v>
      </c>
      <c r="G1365" t="s">
        <v>784</v>
      </c>
      <c r="I1365" t="s">
        <v>727</v>
      </c>
      <c r="J1365">
        <v>2026</v>
      </c>
      <c r="K1365">
        <v>5</v>
      </c>
      <c r="L1365" t="s">
        <v>95</v>
      </c>
      <c r="M1365">
        <v>196.23420000000002</v>
      </c>
      <c r="N1365">
        <v>1</v>
      </c>
      <c r="O1365">
        <v>196.23420000000002</v>
      </c>
      <c r="P1365" t="s">
        <v>704</v>
      </c>
    </row>
    <row r="1366" spans="1:17">
      <c r="A1366" t="s">
        <v>2530</v>
      </c>
      <c r="B1366" t="s">
        <v>470</v>
      </c>
      <c r="C1366" t="s">
        <v>270</v>
      </c>
      <c r="D1366" t="s">
        <v>705</v>
      </c>
      <c r="E1366" t="s">
        <v>92</v>
      </c>
      <c r="F1366">
        <v>40700</v>
      </c>
      <c r="G1366" t="s">
        <v>784</v>
      </c>
      <c r="I1366" t="s">
        <v>717</v>
      </c>
      <c r="J1366">
        <v>2026</v>
      </c>
      <c r="K1366">
        <v>5</v>
      </c>
      <c r="L1366" t="s">
        <v>95</v>
      </c>
      <c r="M1366">
        <v>71.356400000000008</v>
      </c>
      <c r="N1366">
        <v>1</v>
      </c>
      <c r="O1366">
        <v>71.356400000000008</v>
      </c>
      <c r="P1366" t="s">
        <v>704</v>
      </c>
    </row>
    <row r="1367" spans="1:17">
      <c r="A1367" t="s">
        <v>2530</v>
      </c>
      <c r="B1367" t="s">
        <v>282</v>
      </c>
      <c r="C1367" t="s">
        <v>270</v>
      </c>
      <c r="D1367" t="s">
        <v>705</v>
      </c>
      <c r="E1367" t="s">
        <v>92</v>
      </c>
      <c r="F1367">
        <v>40700</v>
      </c>
      <c r="G1367" t="s">
        <v>784</v>
      </c>
      <c r="I1367" t="s">
        <v>716</v>
      </c>
      <c r="J1367">
        <v>2026</v>
      </c>
      <c r="K1367">
        <v>5</v>
      </c>
      <c r="L1367" t="s">
        <v>95</v>
      </c>
      <c r="M1367">
        <v>1544.96</v>
      </c>
      <c r="N1367">
        <v>1</v>
      </c>
      <c r="O1367">
        <v>1544.96</v>
      </c>
      <c r="P1367" t="s">
        <v>704</v>
      </c>
      <c r="Q1367">
        <v>1</v>
      </c>
    </row>
    <row r="1368" spans="1:17">
      <c r="A1368" t="s">
        <v>2530</v>
      </c>
      <c r="B1368" t="s">
        <v>282</v>
      </c>
      <c r="C1368" t="s">
        <v>270</v>
      </c>
      <c r="D1368" t="s">
        <v>705</v>
      </c>
      <c r="E1368" t="s">
        <v>105</v>
      </c>
      <c r="F1368">
        <v>40700</v>
      </c>
      <c r="G1368" t="s">
        <v>784</v>
      </c>
      <c r="I1368" t="s">
        <v>136</v>
      </c>
      <c r="J1368">
        <v>2026</v>
      </c>
      <c r="K1368">
        <v>5</v>
      </c>
      <c r="L1368" t="s">
        <v>95</v>
      </c>
      <c r="M1368">
        <v>1697.2800000000002</v>
      </c>
      <c r="N1368">
        <v>1</v>
      </c>
      <c r="O1368">
        <v>1697.2800000000002</v>
      </c>
      <c r="P1368" t="s">
        <v>704</v>
      </c>
      <c r="Q1368">
        <v>1</v>
      </c>
    </row>
    <row r="1369" spans="1:17">
      <c r="A1369" t="s">
        <v>2530</v>
      </c>
      <c r="B1369" t="s">
        <v>282</v>
      </c>
      <c r="C1369" t="s">
        <v>270</v>
      </c>
      <c r="D1369" t="s">
        <v>705</v>
      </c>
      <c r="E1369" t="s">
        <v>105</v>
      </c>
      <c r="F1369">
        <v>40700</v>
      </c>
      <c r="G1369" t="s">
        <v>784</v>
      </c>
      <c r="I1369" t="s">
        <v>137</v>
      </c>
      <c r="J1369">
        <v>2026</v>
      </c>
      <c r="K1369">
        <v>5</v>
      </c>
      <c r="L1369" t="s">
        <v>95</v>
      </c>
      <c r="M1369">
        <v>468.29380000000003</v>
      </c>
      <c r="N1369">
        <v>1</v>
      </c>
      <c r="O1369">
        <v>468.29380000000003</v>
      </c>
      <c r="P1369" t="s">
        <v>704</v>
      </c>
    </row>
    <row r="1370" spans="1:17">
      <c r="A1370" t="s">
        <v>2530</v>
      </c>
      <c r="B1370" t="s">
        <v>282</v>
      </c>
      <c r="C1370" t="s">
        <v>270</v>
      </c>
      <c r="D1370" t="s">
        <v>705</v>
      </c>
      <c r="E1370" t="s">
        <v>103</v>
      </c>
      <c r="F1370">
        <v>40700</v>
      </c>
      <c r="G1370" t="s">
        <v>784</v>
      </c>
      <c r="I1370" t="s">
        <v>120</v>
      </c>
      <c r="J1370">
        <v>2026</v>
      </c>
      <c r="K1370">
        <v>5</v>
      </c>
      <c r="L1370" t="s">
        <v>95</v>
      </c>
      <c r="M1370">
        <v>3843.5</v>
      </c>
      <c r="N1370">
        <v>1</v>
      </c>
      <c r="O1370">
        <v>3843.5</v>
      </c>
      <c r="P1370" t="s">
        <v>704</v>
      </c>
      <c r="Q1370">
        <v>1</v>
      </c>
    </row>
    <row r="1371" spans="1:17">
      <c r="A1371" t="s">
        <v>2530</v>
      </c>
      <c r="B1371" t="s">
        <v>282</v>
      </c>
      <c r="C1371" t="s">
        <v>270</v>
      </c>
      <c r="D1371" t="s">
        <v>705</v>
      </c>
      <c r="E1371" t="s">
        <v>103</v>
      </c>
      <c r="F1371">
        <v>40700</v>
      </c>
      <c r="G1371" t="s">
        <v>784</v>
      </c>
      <c r="I1371" t="s">
        <v>130</v>
      </c>
      <c r="J1371">
        <v>2026</v>
      </c>
      <c r="K1371">
        <v>5</v>
      </c>
      <c r="L1371" t="s">
        <v>95</v>
      </c>
      <c r="M1371">
        <v>69110.8</v>
      </c>
      <c r="N1371">
        <v>1</v>
      </c>
      <c r="O1371">
        <v>69110.8</v>
      </c>
      <c r="P1371" t="s">
        <v>704</v>
      </c>
      <c r="Q1371">
        <v>1</v>
      </c>
    </row>
    <row r="1372" spans="1:17">
      <c r="A1372" t="s">
        <v>2530</v>
      </c>
      <c r="B1372" t="s">
        <v>282</v>
      </c>
      <c r="C1372" t="s">
        <v>270</v>
      </c>
      <c r="D1372" t="s">
        <v>705</v>
      </c>
      <c r="E1372" t="s">
        <v>92</v>
      </c>
      <c r="F1372">
        <v>40700</v>
      </c>
      <c r="G1372" t="s">
        <v>784</v>
      </c>
      <c r="I1372" t="s">
        <v>257</v>
      </c>
      <c r="J1372">
        <v>2026</v>
      </c>
      <c r="K1372">
        <v>5</v>
      </c>
      <c r="L1372" t="s">
        <v>95</v>
      </c>
      <c r="M1372">
        <v>6368.9071999999996</v>
      </c>
      <c r="N1372">
        <v>1</v>
      </c>
      <c r="O1372">
        <v>6368.9071999999996</v>
      </c>
      <c r="P1372" t="s">
        <v>704</v>
      </c>
    </row>
    <row r="1373" spans="1:17">
      <c r="A1373" t="s">
        <v>2530</v>
      </c>
      <c r="B1373" t="s">
        <v>282</v>
      </c>
      <c r="C1373" t="s">
        <v>270</v>
      </c>
      <c r="D1373" t="s">
        <v>705</v>
      </c>
      <c r="E1373" t="s">
        <v>105</v>
      </c>
      <c r="F1373">
        <v>40700</v>
      </c>
      <c r="G1373" t="s">
        <v>784</v>
      </c>
      <c r="I1373" t="s">
        <v>735</v>
      </c>
      <c r="J1373">
        <v>2026</v>
      </c>
      <c r="K1373">
        <v>5</v>
      </c>
      <c r="L1373" t="s">
        <v>95</v>
      </c>
      <c r="M1373">
        <v>9.0855999999999995</v>
      </c>
      <c r="N1373">
        <v>1</v>
      </c>
      <c r="O1373">
        <v>9.0855999999999995</v>
      </c>
      <c r="P1373" t="s">
        <v>704</v>
      </c>
    </row>
    <row r="1374" spans="1:17">
      <c r="A1374" t="s">
        <v>2530</v>
      </c>
      <c r="B1374" t="s">
        <v>282</v>
      </c>
      <c r="C1374" t="s">
        <v>270</v>
      </c>
      <c r="D1374" t="s">
        <v>705</v>
      </c>
      <c r="E1374" t="s">
        <v>92</v>
      </c>
      <c r="F1374">
        <v>40700</v>
      </c>
      <c r="G1374" t="s">
        <v>784</v>
      </c>
      <c r="I1374" t="s">
        <v>717</v>
      </c>
      <c r="J1374">
        <v>2026</v>
      </c>
      <c r="K1374">
        <v>5</v>
      </c>
      <c r="L1374" t="s">
        <v>95</v>
      </c>
      <c r="M1374">
        <v>2533.1522</v>
      </c>
      <c r="N1374">
        <v>1</v>
      </c>
      <c r="O1374">
        <v>2533.1522</v>
      </c>
      <c r="P1374" t="s">
        <v>704</v>
      </c>
    </row>
    <row r="1375" spans="1:17">
      <c r="A1375" t="s">
        <v>2530</v>
      </c>
      <c r="B1375" t="s">
        <v>282</v>
      </c>
      <c r="C1375" t="s">
        <v>270</v>
      </c>
      <c r="D1375" t="s">
        <v>705</v>
      </c>
      <c r="E1375" t="s">
        <v>105</v>
      </c>
      <c r="F1375">
        <v>40700</v>
      </c>
      <c r="G1375" t="s">
        <v>784</v>
      </c>
      <c r="I1375" t="s">
        <v>123</v>
      </c>
      <c r="J1375">
        <v>2026</v>
      </c>
      <c r="K1375">
        <v>5</v>
      </c>
      <c r="L1375" t="s">
        <v>95</v>
      </c>
      <c r="M1375">
        <v>1070.3951999999999</v>
      </c>
      <c r="N1375">
        <v>1</v>
      </c>
      <c r="O1375">
        <v>1070.3951999999999</v>
      </c>
      <c r="P1375" t="s">
        <v>704</v>
      </c>
    </row>
    <row r="1376" spans="1:17">
      <c r="A1376" t="s">
        <v>2530</v>
      </c>
      <c r="B1376" t="s">
        <v>744</v>
      </c>
      <c r="C1376" t="s">
        <v>270</v>
      </c>
      <c r="D1376" t="s">
        <v>705</v>
      </c>
      <c r="E1376" t="s">
        <v>92</v>
      </c>
      <c r="F1376">
        <v>40700</v>
      </c>
      <c r="G1376" t="s">
        <v>784</v>
      </c>
      <c r="I1376" t="s">
        <v>716</v>
      </c>
      <c r="J1376">
        <v>2026</v>
      </c>
      <c r="K1376">
        <v>5</v>
      </c>
      <c r="L1376" t="s">
        <v>95</v>
      </c>
      <c r="M1376">
        <v>674.56</v>
      </c>
      <c r="N1376">
        <v>1</v>
      </c>
      <c r="O1376">
        <v>674.56</v>
      </c>
      <c r="P1376" t="s">
        <v>704</v>
      </c>
      <c r="Q1376">
        <v>1</v>
      </c>
    </row>
    <row r="1377" spans="1:17">
      <c r="A1377" t="s">
        <v>2530</v>
      </c>
      <c r="B1377" t="s">
        <v>744</v>
      </c>
      <c r="C1377" t="s">
        <v>270</v>
      </c>
      <c r="D1377" t="s">
        <v>705</v>
      </c>
      <c r="E1377" t="s">
        <v>105</v>
      </c>
      <c r="F1377">
        <v>40700</v>
      </c>
      <c r="G1377" t="s">
        <v>784</v>
      </c>
      <c r="I1377" t="s">
        <v>136</v>
      </c>
      <c r="J1377">
        <v>2026</v>
      </c>
      <c r="K1377">
        <v>5</v>
      </c>
      <c r="L1377" t="s">
        <v>95</v>
      </c>
      <c r="M1377">
        <v>217.6</v>
      </c>
      <c r="N1377">
        <v>1</v>
      </c>
      <c r="O1377">
        <v>217.6</v>
      </c>
      <c r="P1377" t="s">
        <v>704</v>
      </c>
      <c r="Q1377">
        <v>1</v>
      </c>
    </row>
    <row r="1378" spans="1:17">
      <c r="A1378" t="s">
        <v>2530</v>
      </c>
      <c r="B1378" t="s">
        <v>744</v>
      </c>
      <c r="C1378" t="s">
        <v>270</v>
      </c>
      <c r="D1378" t="s">
        <v>705</v>
      </c>
      <c r="E1378" t="s">
        <v>105</v>
      </c>
      <c r="F1378">
        <v>40700</v>
      </c>
      <c r="G1378" t="s">
        <v>784</v>
      </c>
      <c r="I1378" t="s">
        <v>137</v>
      </c>
      <c r="J1378">
        <v>2026</v>
      </c>
      <c r="K1378">
        <v>5</v>
      </c>
      <c r="L1378" t="s">
        <v>95</v>
      </c>
      <c r="M1378">
        <v>936.58760000000007</v>
      </c>
      <c r="N1378">
        <v>1</v>
      </c>
      <c r="O1378">
        <v>936.58760000000007</v>
      </c>
      <c r="P1378" t="s">
        <v>704</v>
      </c>
    </row>
    <row r="1379" spans="1:17">
      <c r="A1379" t="s">
        <v>2530</v>
      </c>
      <c r="B1379" t="s">
        <v>744</v>
      </c>
      <c r="C1379" t="s">
        <v>270</v>
      </c>
      <c r="D1379" t="s">
        <v>705</v>
      </c>
      <c r="E1379" t="s">
        <v>103</v>
      </c>
      <c r="F1379">
        <v>40700</v>
      </c>
      <c r="G1379" t="s">
        <v>784</v>
      </c>
      <c r="I1379" t="s">
        <v>120</v>
      </c>
      <c r="J1379">
        <v>2026</v>
      </c>
      <c r="K1379">
        <v>5</v>
      </c>
      <c r="L1379" t="s">
        <v>95</v>
      </c>
      <c r="M1379">
        <v>155.5</v>
      </c>
      <c r="N1379">
        <v>1</v>
      </c>
      <c r="O1379">
        <v>155.5</v>
      </c>
      <c r="P1379" t="s">
        <v>704</v>
      </c>
      <c r="Q1379">
        <v>1</v>
      </c>
    </row>
    <row r="1380" spans="1:17">
      <c r="A1380" t="s">
        <v>2530</v>
      </c>
      <c r="B1380" t="s">
        <v>744</v>
      </c>
      <c r="C1380" t="s">
        <v>270</v>
      </c>
      <c r="D1380" t="s">
        <v>705</v>
      </c>
      <c r="E1380" t="s">
        <v>103</v>
      </c>
      <c r="F1380">
        <v>40700</v>
      </c>
      <c r="G1380" t="s">
        <v>784</v>
      </c>
      <c r="I1380" t="s">
        <v>130</v>
      </c>
      <c r="J1380">
        <v>2026</v>
      </c>
      <c r="K1380">
        <v>5</v>
      </c>
      <c r="L1380" t="s">
        <v>95</v>
      </c>
      <c r="M1380">
        <v>45493.11</v>
      </c>
      <c r="N1380">
        <v>1</v>
      </c>
      <c r="O1380">
        <v>45493.11</v>
      </c>
      <c r="P1380" t="s">
        <v>704</v>
      </c>
      <c r="Q1380">
        <v>1</v>
      </c>
    </row>
    <row r="1381" spans="1:17">
      <c r="A1381" t="s">
        <v>2530</v>
      </c>
      <c r="B1381" t="s">
        <v>744</v>
      </c>
      <c r="C1381" t="s">
        <v>270</v>
      </c>
      <c r="D1381" t="s">
        <v>705</v>
      </c>
      <c r="E1381" t="s">
        <v>92</v>
      </c>
      <c r="F1381">
        <v>40700</v>
      </c>
      <c r="G1381" t="s">
        <v>784</v>
      </c>
      <c r="I1381" t="s">
        <v>637</v>
      </c>
      <c r="J1381">
        <v>2026</v>
      </c>
      <c r="K1381">
        <v>5</v>
      </c>
      <c r="L1381" t="s">
        <v>95</v>
      </c>
      <c r="M1381">
        <v>624.38900000000001</v>
      </c>
      <c r="N1381">
        <v>1</v>
      </c>
      <c r="O1381">
        <v>624.38900000000001</v>
      </c>
      <c r="P1381" t="s">
        <v>704</v>
      </c>
    </row>
    <row r="1382" spans="1:17">
      <c r="A1382" t="s">
        <v>2530</v>
      </c>
      <c r="B1382" t="s">
        <v>744</v>
      </c>
      <c r="C1382" t="s">
        <v>270</v>
      </c>
      <c r="D1382" t="s">
        <v>705</v>
      </c>
      <c r="E1382" t="s">
        <v>92</v>
      </c>
      <c r="F1382">
        <v>40700</v>
      </c>
      <c r="G1382" t="s">
        <v>784</v>
      </c>
      <c r="I1382" t="s">
        <v>257</v>
      </c>
      <c r="J1382">
        <v>2026</v>
      </c>
      <c r="K1382">
        <v>5</v>
      </c>
      <c r="L1382" t="s">
        <v>95</v>
      </c>
      <c r="M1382">
        <v>2903.4723999999997</v>
      </c>
      <c r="N1382">
        <v>1</v>
      </c>
      <c r="O1382">
        <v>2903.4723999999997</v>
      </c>
      <c r="P1382" t="s">
        <v>704</v>
      </c>
    </row>
    <row r="1383" spans="1:17">
      <c r="A1383" t="s">
        <v>2530</v>
      </c>
      <c r="B1383" t="s">
        <v>744</v>
      </c>
      <c r="C1383" t="s">
        <v>270</v>
      </c>
      <c r="D1383" t="s">
        <v>705</v>
      </c>
      <c r="E1383" t="s">
        <v>92</v>
      </c>
      <c r="F1383">
        <v>40700</v>
      </c>
      <c r="G1383" t="s">
        <v>784</v>
      </c>
      <c r="I1383" t="s">
        <v>717</v>
      </c>
      <c r="J1383">
        <v>2026</v>
      </c>
      <c r="K1383">
        <v>5</v>
      </c>
      <c r="L1383" t="s">
        <v>95</v>
      </c>
      <c r="M1383">
        <v>1106.0242000000001</v>
      </c>
      <c r="N1383">
        <v>1</v>
      </c>
      <c r="O1383">
        <v>1106.0242000000001</v>
      </c>
      <c r="P1383" t="s">
        <v>704</v>
      </c>
    </row>
    <row r="1384" spans="1:17">
      <c r="A1384" t="s">
        <v>2530</v>
      </c>
      <c r="B1384" t="s">
        <v>744</v>
      </c>
      <c r="C1384" t="s">
        <v>270</v>
      </c>
      <c r="D1384" t="s">
        <v>705</v>
      </c>
      <c r="E1384" t="s">
        <v>105</v>
      </c>
      <c r="F1384">
        <v>40700</v>
      </c>
      <c r="G1384" t="s">
        <v>784</v>
      </c>
      <c r="I1384" t="s">
        <v>123</v>
      </c>
      <c r="J1384">
        <v>2026</v>
      </c>
      <c r="K1384">
        <v>5</v>
      </c>
      <c r="L1384" t="s">
        <v>95</v>
      </c>
      <c r="M1384">
        <v>356.79840000000002</v>
      </c>
      <c r="N1384">
        <v>1</v>
      </c>
      <c r="O1384">
        <v>356.79840000000002</v>
      </c>
      <c r="P1384" t="s">
        <v>704</v>
      </c>
    </row>
    <row r="1385" spans="1:17">
      <c r="A1385" t="s">
        <v>2530</v>
      </c>
      <c r="B1385" t="s">
        <v>283</v>
      </c>
      <c r="C1385" t="s">
        <v>270</v>
      </c>
      <c r="D1385" t="s">
        <v>705</v>
      </c>
      <c r="E1385" t="s">
        <v>92</v>
      </c>
      <c r="F1385">
        <v>40700</v>
      </c>
      <c r="G1385" t="s">
        <v>784</v>
      </c>
      <c r="I1385" t="s">
        <v>726</v>
      </c>
      <c r="J1385">
        <v>2026</v>
      </c>
      <c r="K1385">
        <v>5</v>
      </c>
      <c r="L1385" t="s">
        <v>95</v>
      </c>
      <c r="M1385">
        <v>205.16399999999999</v>
      </c>
      <c r="N1385">
        <v>1</v>
      </c>
      <c r="O1385">
        <v>205.16399999999999</v>
      </c>
      <c r="P1385" t="s">
        <v>704</v>
      </c>
    </row>
    <row r="1386" spans="1:17">
      <c r="A1386" t="s">
        <v>2530</v>
      </c>
      <c r="B1386" t="s">
        <v>283</v>
      </c>
      <c r="C1386" t="s">
        <v>270</v>
      </c>
      <c r="D1386" t="s">
        <v>705</v>
      </c>
      <c r="E1386" t="s">
        <v>92</v>
      </c>
      <c r="F1386">
        <v>40700</v>
      </c>
      <c r="G1386" t="s">
        <v>784</v>
      </c>
      <c r="I1386" t="s">
        <v>716</v>
      </c>
      <c r="J1386">
        <v>2026</v>
      </c>
      <c r="K1386">
        <v>5</v>
      </c>
      <c r="L1386" t="s">
        <v>95</v>
      </c>
      <c r="M1386">
        <v>478.72</v>
      </c>
      <c r="N1386">
        <v>1</v>
      </c>
      <c r="O1386">
        <v>478.72</v>
      </c>
      <c r="P1386" t="s">
        <v>704</v>
      </c>
      <c r="Q1386">
        <v>1</v>
      </c>
    </row>
    <row r="1387" spans="1:17">
      <c r="A1387" t="s">
        <v>2530</v>
      </c>
      <c r="B1387" t="s">
        <v>283</v>
      </c>
      <c r="C1387" t="s">
        <v>270</v>
      </c>
      <c r="D1387" t="s">
        <v>705</v>
      </c>
      <c r="E1387" t="s">
        <v>92</v>
      </c>
      <c r="F1387">
        <v>40700</v>
      </c>
      <c r="G1387" t="s">
        <v>784</v>
      </c>
      <c r="I1387" t="s">
        <v>731</v>
      </c>
      <c r="J1387">
        <v>2026</v>
      </c>
      <c r="K1387">
        <v>5</v>
      </c>
      <c r="L1387" t="s">
        <v>95</v>
      </c>
      <c r="M1387">
        <v>312.19040000000001</v>
      </c>
      <c r="N1387">
        <v>1</v>
      </c>
      <c r="O1387">
        <v>312.19040000000001</v>
      </c>
      <c r="P1387" t="s">
        <v>704</v>
      </c>
    </row>
    <row r="1388" spans="1:17">
      <c r="A1388" t="s">
        <v>2530</v>
      </c>
      <c r="B1388" t="s">
        <v>283</v>
      </c>
      <c r="C1388" t="s">
        <v>270</v>
      </c>
      <c r="D1388" t="s">
        <v>705</v>
      </c>
      <c r="E1388" t="s">
        <v>105</v>
      </c>
      <c r="F1388">
        <v>40700</v>
      </c>
      <c r="G1388" t="s">
        <v>784</v>
      </c>
      <c r="I1388" t="s">
        <v>136</v>
      </c>
      <c r="J1388">
        <v>2026</v>
      </c>
      <c r="K1388">
        <v>5</v>
      </c>
      <c r="L1388" t="s">
        <v>95</v>
      </c>
      <c r="M1388">
        <v>565.76</v>
      </c>
      <c r="N1388">
        <v>1</v>
      </c>
      <c r="O1388">
        <v>565.76</v>
      </c>
      <c r="P1388" t="s">
        <v>704</v>
      </c>
      <c r="Q1388">
        <v>1</v>
      </c>
    </row>
    <row r="1389" spans="1:17">
      <c r="A1389" t="s">
        <v>2530</v>
      </c>
      <c r="B1389" t="s">
        <v>283</v>
      </c>
      <c r="C1389" t="s">
        <v>270</v>
      </c>
      <c r="D1389" t="s">
        <v>705</v>
      </c>
      <c r="E1389" t="s">
        <v>105</v>
      </c>
      <c r="F1389">
        <v>40700</v>
      </c>
      <c r="G1389" t="s">
        <v>784</v>
      </c>
      <c r="I1389" t="s">
        <v>137</v>
      </c>
      <c r="J1389">
        <v>2026</v>
      </c>
      <c r="K1389">
        <v>5</v>
      </c>
      <c r="L1389" t="s">
        <v>95</v>
      </c>
      <c r="M1389">
        <v>468.29380000000003</v>
      </c>
      <c r="N1389">
        <v>1</v>
      </c>
      <c r="O1389">
        <v>468.29380000000003</v>
      </c>
      <c r="P1389" t="s">
        <v>704</v>
      </c>
    </row>
    <row r="1390" spans="1:17">
      <c r="A1390" t="s">
        <v>2530</v>
      </c>
      <c r="B1390" t="s">
        <v>283</v>
      </c>
      <c r="C1390" t="s">
        <v>270</v>
      </c>
      <c r="D1390" t="s">
        <v>705</v>
      </c>
      <c r="E1390" t="s">
        <v>103</v>
      </c>
      <c r="F1390">
        <v>40700</v>
      </c>
      <c r="G1390" t="s">
        <v>784</v>
      </c>
      <c r="I1390" t="s">
        <v>120</v>
      </c>
      <c r="J1390">
        <v>2026</v>
      </c>
      <c r="K1390">
        <v>5</v>
      </c>
      <c r="L1390" t="s">
        <v>95</v>
      </c>
      <c r="M1390">
        <v>1663.56</v>
      </c>
      <c r="N1390">
        <v>1</v>
      </c>
      <c r="O1390">
        <v>1663.56</v>
      </c>
      <c r="P1390" t="s">
        <v>704</v>
      </c>
      <c r="Q1390">
        <v>1</v>
      </c>
    </row>
    <row r="1391" spans="1:17">
      <c r="A1391" t="s">
        <v>2530</v>
      </c>
      <c r="B1391" t="s">
        <v>283</v>
      </c>
      <c r="C1391" t="s">
        <v>270</v>
      </c>
      <c r="D1391" t="s">
        <v>705</v>
      </c>
      <c r="E1391" t="s">
        <v>103</v>
      </c>
      <c r="F1391">
        <v>40700</v>
      </c>
      <c r="G1391" t="s">
        <v>784</v>
      </c>
      <c r="I1391" t="s">
        <v>130</v>
      </c>
      <c r="J1391">
        <v>2026</v>
      </c>
      <c r="K1391">
        <v>5</v>
      </c>
      <c r="L1391" t="s">
        <v>95</v>
      </c>
      <c r="M1391">
        <v>29282.840000000095</v>
      </c>
      <c r="N1391">
        <v>1</v>
      </c>
      <c r="O1391">
        <v>29282.840000000095</v>
      </c>
      <c r="P1391" t="s">
        <v>704</v>
      </c>
      <c r="Q1391">
        <v>1</v>
      </c>
    </row>
    <row r="1392" spans="1:17">
      <c r="A1392" t="s">
        <v>2530</v>
      </c>
      <c r="B1392" t="s">
        <v>283</v>
      </c>
      <c r="C1392" t="s">
        <v>270</v>
      </c>
      <c r="D1392" t="s">
        <v>705</v>
      </c>
      <c r="E1392" t="s">
        <v>92</v>
      </c>
      <c r="F1392">
        <v>40700</v>
      </c>
      <c r="G1392" t="s">
        <v>784</v>
      </c>
      <c r="I1392" t="s">
        <v>257</v>
      </c>
      <c r="J1392">
        <v>2026</v>
      </c>
      <c r="K1392">
        <v>5</v>
      </c>
      <c r="L1392" t="s">
        <v>95</v>
      </c>
      <c r="M1392">
        <v>2060.5288</v>
      </c>
      <c r="N1392">
        <v>1</v>
      </c>
      <c r="O1392">
        <v>2060.5288</v>
      </c>
      <c r="P1392" t="s">
        <v>704</v>
      </c>
    </row>
    <row r="1393" spans="1:17">
      <c r="A1393" t="s">
        <v>2530</v>
      </c>
      <c r="B1393" t="s">
        <v>283</v>
      </c>
      <c r="C1393" t="s">
        <v>270</v>
      </c>
      <c r="D1393" t="s">
        <v>705</v>
      </c>
      <c r="E1393" t="s">
        <v>102</v>
      </c>
      <c r="F1393">
        <v>40700</v>
      </c>
      <c r="G1393" t="s">
        <v>784</v>
      </c>
      <c r="I1393" t="s">
        <v>273</v>
      </c>
      <c r="J1393">
        <v>2026</v>
      </c>
      <c r="K1393">
        <v>5</v>
      </c>
      <c r="L1393" t="s">
        <v>95</v>
      </c>
      <c r="M1393">
        <v>2997.25</v>
      </c>
      <c r="N1393">
        <v>1</v>
      </c>
      <c r="O1393">
        <v>2997.25</v>
      </c>
      <c r="P1393" t="s">
        <v>704</v>
      </c>
      <c r="Q1393">
        <v>1</v>
      </c>
    </row>
    <row r="1394" spans="1:17">
      <c r="A1394" t="s">
        <v>2530</v>
      </c>
      <c r="B1394" t="s">
        <v>283</v>
      </c>
      <c r="C1394" t="s">
        <v>270</v>
      </c>
      <c r="D1394" t="s">
        <v>705</v>
      </c>
      <c r="E1394" t="s">
        <v>92</v>
      </c>
      <c r="F1394">
        <v>40700</v>
      </c>
      <c r="G1394" t="s">
        <v>784</v>
      </c>
      <c r="I1394" t="s">
        <v>727</v>
      </c>
      <c r="J1394">
        <v>2026</v>
      </c>
      <c r="K1394">
        <v>5</v>
      </c>
      <c r="L1394" t="s">
        <v>95</v>
      </c>
      <c r="M1394">
        <v>392.46840000000003</v>
      </c>
      <c r="N1394">
        <v>1</v>
      </c>
      <c r="O1394">
        <v>392.46840000000003</v>
      </c>
      <c r="P1394" t="s">
        <v>704</v>
      </c>
    </row>
    <row r="1395" spans="1:17">
      <c r="A1395" t="s">
        <v>2530</v>
      </c>
      <c r="B1395" t="s">
        <v>283</v>
      </c>
      <c r="C1395" t="s">
        <v>270</v>
      </c>
      <c r="D1395" t="s">
        <v>705</v>
      </c>
      <c r="E1395" t="s">
        <v>92</v>
      </c>
      <c r="F1395">
        <v>40700</v>
      </c>
      <c r="G1395" t="s">
        <v>784</v>
      </c>
      <c r="I1395" t="s">
        <v>732</v>
      </c>
      <c r="J1395">
        <v>2026</v>
      </c>
      <c r="K1395">
        <v>5</v>
      </c>
      <c r="L1395" t="s">
        <v>95</v>
      </c>
      <c r="M1395">
        <v>824.26400000000001</v>
      </c>
      <c r="N1395">
        <v>1</v>
      </c>
      <c r="O1395">
        <v>824.26400000000001</v>
      </c>
      <c r="P1395" t="s">
        <v>704</v>
      </c>
    </row>
    <row r="1396" spans="1:17">
      <c r="A1396" t="s">
        <v>2530</v>
      </c>
      <c r="B1396" t="s">
        <v>283</v>
      </c>
      <c r="C1396" t="s">
        <v>270</v>
      </c>
      <c r="D1396" t="s">
        <v>705</v>
      </c>
      <c r="E1396" t="s">
        <v>92</v>
      </c>
      <c r="F1396">
        <v>40700</v>
      </c>
      <c r="G1396" t="s">
        <v>784</v>
      </c>
      <c r="I1396" t="s">
        <v>717</v>
      </c>
      <c r="J1396">
        <v>2026</v>
      </c>
      <c r="K1396">
        <v>5</v>
      </c>
      <c r="L1396" t="s">
        <v>95</v>
      </c>
      <c r="M1396">
        <v>784.92039999999997</v>
      </c>
      <c r="N1396">
        <v>1</v>
      </c>
      <c r="O1396">
        <v>784.92039999999997</v>
      </c>
      <c r="P1396" t="s">
        <v>704</v>
      </c>
    </row>
    <row r="1397" spans="1:17">
      <c r="A1397" t="s">
        <v>2530</v>
      </c>
      <c r="B1397" t="s">
        <v>283</v>
      </c>
      <c r="C1397" t="s">
        <v>270</v>
      </c>
      <c r="D1397" t="s">
        <v>705</v>
      </c>
      <c r="E1397" t="s">
        <v>105</v>
      </c>
      <c r="F1397">
        <v>40700</v>
      </c>
      <c r="G1397" t="s">
        <v>784</v>
      </c>
      <c r="I1397" t="s">
        <v>123</v>
      </c>
      <c r="J1397">
        <v>2026</v>
      </c>
      <c r="K1397">
        <v>5</v>
      </c>
      <c r="L1397" t="s">
        <v>95</v>
      </c>
      <c r="M1397">
        <v>713.59680000000003</v>
      </c>
      <c r="N1397">
        <v>1</v>
      </c>
      <c r="O1397">
        <v>713.59680000000003</v>
      </c>
      <c r="P1397" t="s">
        <v>704</v>
      </c>
    </row>
    <row r="1398" spans="1:17">
      <c r="A1398" t="s">
        <v>2530</v>
      </c>
      <c r="B1398" t="s">
        <v>745</v>
      </c>
      <c r="C1398" t="s">
        <v>270</v>
      </c>
      <c r="D1398" t="s">
        <v>705</v>
      </c>
      <c r="E1398" t="s">
        <v>105</v>
      </c>
      <c r="F1398">
        <v>40700</v>
      </c>
      <c r="G1398" t="s">
        <v>784</v>
      </c>
      <c r="I1398" t="s">
        <v>136</v>
      </c>
      <c r="J1398">
        <v>2026</v>
      </c>
      <c r="K1398">
        <v>5</v>
      </c>
      <c r="L1398" t="s">
        <v>95</v>
      </c>
      <c r="M1398">
        <v>478.72</v>
      </c>
      <c r="N1398">
        <v>1</v>
      </c>
      <c r="O1398">
        <v>478.72</v>
      </c>
      <c r="P1398" t="s">
        <v>704</v>
      </c>
      <c r="Q1398">
        <v>1</v>
      </c>
    </row>
    <row r="1399" spans="1:17">
      <c r="A1399" t="s">
        <v>2530</v>
      </c>
      <c r="B1399" t="s">
        <v>745</v>
      </c>
      <c r="C1399" t="s">
        <v>270</v>
      </c>
      <c r="D1399" t="s">
        <v>705</v>
      </c>
      <c r="E1399" t="s">
        <v>105</v>
      </c>
      <c r="F1399">
        <v>40700</v>
      </c>
      <c r="G1399" t="s">
        <v>784</v>
      </c>
      <c r="I1399" t="s">
        <v>137</v>
      </c>
      <c r="J1399">
        <v>2026</v>
      </c>
      <c r="K1399">
        <v>5</v>
      </c>
      <c r="L1399" t="s">
        <v>95</v>
      </c>
      <c r="M1399">
        <v>468.29380000000003</v>
      </c>
      <c r="N1399">
        <v>1</v>
      </c>
      <c r="O1399">
        <v>468.29380000000003</v>
      </c>
      <c r="P1399" t="s">
        <v>704</v>
      </c>
    </row>
    <row r="1400" spans="1:17">
      <c r="A1400" t="s">
        <v>2530</v>
      </c>
      <c r="B1400" t="s">
        <v>745</v>
      </c>
      <c r="C1400" t="s">
        <v>270</v>
      </c>
      <c r="D1400" t="s">
        <v>705</v>
      </c>
      <c r="E1400" t="s">
        <v>103</v>
      </c>
      <c r="F1400">
        <v>40700</v>
      </c>
      <c r="G1400" t="s">
        <v>784</v>
      </c>
      <c r="I1400" t="s">
        <v>120</v>
      </c>
      <c r="J1400">
        <v>2026</v>
      </c>
      <c r="K1400">
        <v>5</v>
      </c>
      <c r="L1400" t="s">
        <v>95</v>
      </c>
      <c r="M1400">
        <v>307.14</v>
      </c>
      <c r="N1400">
        <v>1</v>
      </c>
      <c r="O1400">
        <v>307.14</v>
      </c>
      <c r="P1400" t="s">
        <v>704</v>
      </c>
      <c r="Q1400">
        <v>1</v>
      </c>
    </row>
    <row r="1401" spans="1:17">
      <c r="A1401" t="s">
        <v>2530</v>
      </c>
      <c r="B1401" t="s">
        <v>745</v>
      </c>
      <c r="C1401" t="s">
        <v>270</v>
      </c>
      <c r="D1401" t="s">
        <v>705</v>
      </c>
      <c r="E1401" t="s">
        <v>105</v>
      </c>
      <c r="F1401">
        <v>40700</v>
      </c>
      <c r="G1401" t="s">
        <v>784</v>
      </c>
      <c r="I1401" t="s">
        <v>123</v>
      </c>
      <c r="J1401">
        <v>2026</v>
      </c>
      <c r="K1401">
        <v>5</v>
      </c>
      <c r="L1401" t="s">
        <v>95</v>
      </c>
      <c r="M1401">
        <v>178.39920000000001</v>
      </c>
      <c r="N1401">
        <v>1</v>
      </c>
      <c r="O1401">
        <v>178.39920000000001</v>
      </c>
      <c r="P1401" t="s">
        <v>704</v>
      </c>
    </row>
    <row r="1402" spans="1:17">
      <c r="A1402" t="s">
        <v>2530</v>
      </c>
      <c r="B1402" t="s">
        <v>746</v>
      </c>
      <c r="C1402" t="s">
        <v>270</v>
      </c>
      <c r="D1402" t="s">
        <v>705</v>
      </c>
      <c r="E1402" t="s">
        <v>92</v>
      </c>
      <c r="F1402">
        <v>40700</v>
      </c>
      <c r="G1402" t="s">
        <v>784</v>
      </c>
      <c r="I1402" t="s">
        <v>716</v>
      </c>
      <c r="J1402">
        <v>2026</v>
      </c>
      <c r="K1402">
        <v>5</v>
      </c>
      <c r="L1402" t="s">
        <v>95</v>
      </c>
      <c r="M1402">
        <v>652.80000000000007</v>
      </c>
      <c r="N1402">
        <v>1</v>
      </c>
      <c r="O1402">
        <v>652.80000000000007</v>
      </c>
      <c r="P1402" t="s">
        <v>704</v>
      </c>
      <c r="Q1402">
        <v>1</v>
      </c>
    </row>
    <row r="1403" spans="1:17">
      <c r="A1403" t="s">
        <v>2530</v>
      </c>
      <c r="B1403" t="s">
        <v>746</v>
      </c>
      <c r="C1403" t="s">
        <v>270</v>
      </c>
      <c r="D1403" t="s">
        <v>705</v>
      </c>
      <c r="E1403" t="s">
        <v>105</v>
      </c>
      <c r="F1403">
        <v>40700</v>
      </c>
      <c r="G1403" t="s">
        <v>784</v>
      </c>
      <c r="I1403" t="s">
        <v>136</v>
      </c>
      <c r="J1403">
        <v>2026</v>
      </c>
      <c r="K1403">
        <v>5</v>
      </c>
      <c r="L1403" t="s">
        <v>95</v>
      </c>
      <c r="M1403">
        <v>195.84</v>
      </c>
      <c r="N1403">
        <v>1</v>
      </c>
      <c r="O1403">
        <v>195.84</v>
      </c>
      <c r="P1403" t="s">
        <v>704</v>
      </c>
      <c r="Q1403">
        <v>1</v>
      </c>
    </row>
    <row r="1404" spans="1:17">
      <c r="A1404" t="s">
        <v>2530</v>
      </c>
      <c r="B1404" t="s">
        <v>746</v>
      </c>
      <c r="C1404" t="s">
        <v>270</v>
      </c>
      <c r="D1404" t="s">
        <v>705</v>
      </c>
      <c r="E1404" t="s">
        <v>105</v>
      </c>
      <c r="F1404">
        <v>40700</v>
      </c>
      <c r="G1404" t="s">
        <v>784</v>
      </c>
      <c r="I1404" t="s">
        <v>137</v>
      </c>
      <c r="J1404">
        <v>2026</v>
      </c>
      <c r="K1404">
        <v>5</v>
      </c>
      <c r="L1404" t="s">
        <v>95</v>
      </c>
      <c r="M1404">
        <v>468.29380000000003</v>
      </c>
      <c r="N1404">
        <v>1</v>
      </c>
      <c r="O1404">
        <v>468.29380000000003</v>
      </c>
      <c r="P1404" t="s">
        <v>704</v>
      </c>
    </row>
    <row r="1405" spans="1:17">
      <c r="A1405" t="s">
        <v>2530</v>
      </c>
      <c r="B1405" t="s">
        <v>746</v>
      </c>
      <c r="C1405" t="s">
        <v>270</v>
      </c>
      <c r="D1405" t="s">
        <v>705</v>
      </c>
      <c r="E1405" t="s">
        <v>103</v>
      </c>
      <c r="F1405">
        <v>40700</v>
      </c>
      <c r="G1405" t="s">
        <v>784</v>
      </c>
      <c r="I1405" t="s">
        <v>120</v>
      </c>
      <c r="J1405">
        <v>2026</v>
      </c>
      <c r="K1405">
        <v>5</v>
      </c>
      <c r="L1405" t="s">
        <v>95</v>
      </c>
      <c r="M1405">
        <v>307.14</v>
      </c>
      <c r="N1405">
        <v>1</v>
      </c>
      <c r="O1405">
        <v>307.14</v>
      </c>
      <c r="P1405" t="s">
        <v>704</v>
      </c>
      <c r="Q1405">
        <v>1</v>
      </c>
    </row>
    <row r="1406" spans="1:17">
      <c r="A1406" t="s">
        <v>2530</v>
      </c>
      <c r="B1406" t="s">
        <v>746</v>
      </c>
      <c r="C1406" t="s">
        <v>270</v>
      </c>
      <c r="D1406" t="s">
        <v>705</v>
      </c>
      <c r="E1406" t="s">
        <v>103</v>
      </c>
      <c r="F1406">
        <v>40700</v>
      </c>
      <c r="G1406" t="s">
        <v>784</v>
      </c>
      <c r="I1406" t="s">
        <v>130</v>
      </c>
      <c r="J1406">
        <v>2026</v>
      </c>
      <c r="K1406">
        <v>5</v>
      </c>
      <c r="L1406" t="s">
        <v>95</v>
      </c>
      <c r="M1406">
        <v>23089.48</v>
      </c>
      <c r="N1406">
        <v>1</v>
      </c>
      <c r="O1406">
        <v>23089.48</v>
      </c>
      <c r="P1406" t="s">
        <v>704</v>
      </c>
      <c r="Q1406">
        <v>1</v>
      </c>
    </row>
    <row r="1407" spans="1:17">
      <c r="A1407" t="s">
        <v>2530</v>
      </c>
      <c r="B1407" t="s">
        <v>746</v>
      </c>
      <c r="C1407" t="s">
        <v>270</v>
      </c>
      <c r="D1407" t="s">
        <v>705</v>
      </c>
      <c r="E1407" t="s">
        <v>92</v>
      </c>
      <c r="F1407">
        <v>40700</v>
      </c>
      <c r="G1407" t="s">
        <v>784</v>
      </c>
      <c r="I1407" t="s">
        <v>257</v>
      </c>
      <c r="J1407">
        <v>2026</v>
      </c>
      <c r="K1407">
        <v>5</v>
      </c>
      <c r="L1407" t="s">
        <v>95</v>
      </c>
      <c r="M1407">
        <v>2809.8119999999999</v>
      </c>
      <c r="N1407">
        <v>1</v>
      </c>
      <c r="O1407">
        <v>2809.8119999999999</v>
      </c>
      <c r="P1407" t="s">
        <v>704</v>
      </c>
    </row>
    <row r="1408" spans="1:17">
      <c r="A1408" t="s">
        <v>2530</v>
      </c>
      <c r="B1408" t="s">
        <v>746</v>
      </c>
      <c r="C1408" t="s">
        <v>270</v>
      </c>
      <c r="D1408" t="s">
        <v>705</v>
      </c>
      <c r="E1408" t="s">
        <v>92</v>
      </c>
      <c r="F1408">
        <v>40700</v>
      </c>
      <c r="G1408" t="s">
        <v>784</v>
      </c>
      <c r="I1408" t="s">
        <v>717</v>
      </c>
      <c r="J1408">
        <v>2026</v>
      </c>
      <c r="K1408">
        <v>5</v>
      </c>
      <c r="L1408" t="s">
        <v>95</v>
      </c>
      <c r="M1408">
        <v>1070.346</v>
      </c>
      <c r="N1408">
        <v>1</v>
      </c>
      <c r="O1408">
        <v>1070.346</v>
      </c>
      <c r="P1408" t="s">
        <v>704</v>
      </c>
    </row>
    <row r="1409" spans="1:17">
      <c r="A1409" t="s">
        <v>2530</v>
      </c>
      <c r="B1409" t="s">
        <v>747</v>
      </c>
      <c r="C1409" t="s">
        <v>270</v>
      </c>
      <c r="D1409" t="s">
        <v>705</v>
      </c>
      <c r="E1409" t="s">
        <v>92</v>
      </c>
      <c r="F1409">
        <v>40700</v>
      </c>
      <c r="G1409" t="s">
        <v>784</v>
      </c>
      <c r="I1409" t="s">
        <v>719</v>
      </c>
      <c r="J1409">
        <v>2026</v>
      </c>
      <c r="K1409">
        <v>5</v>
      </c>
      <c r="L1409" t="s">
        <v>95</v>
      </c>
      <c r="M1409">
        <v>374.64159999999998</v>
      </c>
      <c r="N1409">
        <v>1</v>
      </c>
      <c r="O1409">
        <v>374.64159999999998</v>
      </c>
      <c r="P1409" t="s">
        <v>704</v>
      </c>
    </row>
    <row r="1410" spans="1:17">
      <c r="A1410" t="s">
        <v>2530</v>
      </c>
      <c r="B1410" t="s">
        <v>747</v>
      </c>
      <c r="C1410" t="s">
        <v>270</v>
      </c>
      <c r="D1410" t="s">
        <v>705</v>
      </c>
      <c r="E1410" t="s">
        <v>92</v>
      </c>
      <c r="F1410">
        <v>40700</v>
      </c>
      <c r="G1410" t="s">
        <v>784</v>
      </c>
      <c r="I1410" t="s">
        <v>715</v>
      </c>
      <c r="J1410">
        <v>2026</v>
      </c>
      <c r="K1410">
        <v>5</v>
      </c>
      <c r="L1410" t="s">
        <v>95</v>
      </c>
      <c r="M1410">
        <v>88.978200000000001</v>
      </c>
      <c r="N1410">
        <v>1</v>
      </c>
      <c r="O1410">
        <v>88.978200000000001</v>
      </c>
      <c r="P1410" t="s">
        <v>704</v>
      </c>
    </row>
    <row r="1411" spans="1:17">
      <c r="A1411" t="s">
        <v>2530</v>
      </c>
      <c r="B1411" t="s">
        <v>747</v>
      </c>
      <c r="C1411" t="s">
        <v>270</v>
      </c>
      <c r="D1411" t="s">
        <v>705</v>
      </c>
      <c r="E1411" t="s">
        <v>92</v>
      </c>
      <c r="F1411">
        <v>40700</v>
      </c>
      <c r="G1411" t="s">
        <v>784</v>
      </c>
      <c r="I1411" t="s">
        <v>716</v>
      </c>
      <c r="J1411">
        <v>2026</v>
      </c>
      <c r="K1411">
        <v>5</v>
      </c>
      <c r="L1411" t="s">
        <v>95</v>
      </c>
      <c r="M1411">
        <v>97.92</v>
      </c>
      <c r="N1411">
        <v>1</v>
      </c>
      <c r="O1411">
        <v>97.92</v>
      </c>
      <c r="P1411" t="s">
        <v>704</v>
      </c>
      <c r="Q1411">
        <v>1</v>
      </c>
    </row>
    <row r="1412" spans="1:17">
      <c r="A1412" t="s">
        <v>2530</v>
      </c>
      <c r="B1412" t="s">
        <v>747</v>
      </c>
      <c r="C1412" t="s">
        <v>270</v>
      </c>
      <c r="D1412" t="s">
        <v>705</v>
      </c>
      <c r="E1412" t="s">
        <v>105</v>
      </c>
      <c r="F1412">
        <v>40700</v>
      </c>
      <c r="G1412" t="s">
        <v>784</v>
      </c>
      <c r="I1412" t="s">
        <v>136</v>
      </c>
      <c r="J1412">
        <v>2026</v>
      </c>
      <c r="K1412">
        <v>5</v>
      </c>
      <c r="L1412" t="s">
        <v>95</v>
      </c>
      <c r="M1412">
        <v>87.039999999999992</v>
      </c>
      <c r="N1412">
        <v>1</v>
      </c>
      <c r="O1412">
        <v>87.039999999999992</v>
      </c>
      <c r="P1412" t="s">
        <v>704</v>
      </c>
      <c r="Q1412">
        <v>1</v>
      </c>
    </row>
    <row r="1413" spans="1:17">
      <c r="A1413" t="s">
        <v>2530</v>
      </c>
      <c r="B1413" t="s">
        <v>747</v>
      </c>
      <c r="C1413" t="s">
        <v>270</v>
      </c>
      <c r="D1413" t="s">
        <v>705</v>
      </c>
      <c r="E1413" t="s">
        <v>105</v>
      </c>
      <c r="F1413">
        <v>40700</v>
      </c>
      <c r="G1413" t="s">
        <v>784</v>
      </c>
      <c r="I1413" t="s">
        <v>137</v>
      </c>
      <c r="J1413">
        <v>2026</v>
      </c>
      <c r="K1413">
        <v>5</v>
      </c>
      <c r="L1413" t="s">
        <v>95</v>
      </c>
      <c r="M1413">
        <v>468.29380000000003</v>
      </c>
      <c r="N1413">
        <v>1</v>
      </c>
      <c r="O1413">
        <v>468.29380000000003</v>
      </c>
      <c r="P1413" t="s">
        <v>704</v>
      </c>
    </row>
    <row r="1414" spans="1:17">
      <c r="A1414" t="s">
        <v>2530</v>
      </c>
      <c r="B1414" t="s">
        <v>747</v>
      </c>
      <c r="C1414" t="s">
        <v>270</v>
      </c>
      <c r="D1414" t="s">
        <v>705</v>
      </c>
      <c r="E1414" t="s">
        <v>103</v>
      </c>
      <c r="F1414">
        <v>40700</v>
      </c>
      <c r="G1414" t="s">
        <v>784</v>
      </c>
      <c r="I1414" t="s">
        <v>130</v>
      </c>
      <c r="J1414">
        <v>2026</v>
      </c>
      <c r="K1414">
        <v>5</v>
      </c>
      <c r="L1414" t="s">
        <v>95</v>
      </c>
      <c r="M1414">
        <v>3012.34</v>
      </c>
      <c r="N1414">
        <v>1</v>
      </c>
      <c r="O1414">
        <v>3012.34</v>
      </c>
      <c r="P1414" t="s">
        <v>704</v>
      </c>
      <c r="Q1414">
        <v>1</v>
      </c>
    </row>
    <row r="1415" spans="1:17">
      <c r="A1415" t="s">
        <v>2530</v>
      </c>
      <c r="B1415" t="s">
        <v>747</v>
      </c>
      <c r="C1415" t="s">
        <v>270</v>
      </c>
      <c r="D1415" t="s">
        <v>705</v>
      </c>
      <c r="E1415" t="s">
        <v>92</v>
      </c>
      <c r="F1415">
        <v>40700</v>
      </c>
      <c r="G1415" t="s">
        <v>784</v>
      </c>
      <c r="I1415" t="s">
        <v>717</v>
      </c>
      <c r="J1415">
        <v>2026</v>
      </c>
      <c r="K1415">
        <v>5</v>
      </c>
      <c r="L1415" t="s">
        <v>95</v>
      </c>
      <c r="M1415">
        <v>142.71280000000002</v>
      </c>
      <c r="N1415">
        <v>1</v>
      </c>
      <c r="O1415">
        <v>142.71280000000002</v>
      </c>
      <c r="P1415" t="s">
        <v>704</v>
      </c>
    </row>
    <row r="1416" spans="1:17">
      <c r="A1416" t="s">
        <v>2530</v>
      </c>
      <c r="B1416" t="s">
        <v>285</v>
      </c>
      <c r="C1416" t="s">
        <v>270</v>
      </c>
      <c r="D1416" t="s">
        <v>705</v>
      </c>
      <c r="E1416" t="s">
        <v>92</v>
      </c>
      <c r="F1416">
        <v>40700</v>
      </c>
      <c r="G1416" t="s">
        <v>784</v>
      </c>
      <c r="I1416" t="s">
        <v>719</v>
      </c>
      <c r="J1416">
        <v>2026</v>
      </c>
      <c r="K1416">
        <v>5</v>
      </c>
      <c r="L1416" t="s">
        <v>95</v>
      </c>
      <c r="M1416">
        <v>561.9624</v>
      </c>
      <c r="N1416">
        <v>1</v>
      </c>
      <c r="O1416">
        <v>561.9624</v>
      </c>
      <c r="P1416" t="s">
        <v>704</v>
      </c>
    </row>
    <row r="1417" spans="1:17">
      <c r="A1417" t="s">
        <v>2530</v>
      </c>
      <c r="B1417" t="s">
        <v>285</v>
      </c>
      <c r="C1417" t="s">
        <v>270</v>
      </c>
      <c r="D1417" t="s">
        <v>705</v>
      </c>
      <c r="E1417" t="s">
        <v>92</v>
      </c>
      <c r="F1417">
        <v>40700</v>
      </c>
      <c r="G1417" t="s">
        <v>784</v>
      </c>
      <c r="I1417" t="s">
        <v>715</v>
      </c>
      <c r="J1417">
        <v>2026</v>
      </c>
      <c r="K1417">
        <v>5</v>
      </c>
      <c r="L1417" t="s">
        <v>95</v>
      </c>
      <c r="M1417">
        <v>177.9564</v>
      </c>
      <c r="N1417">
        <v>1</v>
      </c>
      <c r="O1417">
        <v>177.9564</v>
      </c>
      <c r="P1417" t="s">
        <v>704</v>
      </c>
    </row>
    <row r="1418" spans="1:17">
      <c r="A1418" t="s">
        <v>2530</v>
      </c>
      <c r="B1418" t="s">
        <v>285</v>
      </c>
      <c r="C1418" t="s">
        <v>270</v>
      </c>
      <c r="D1418" t="s">
        <v>705</v>
      </c>
      <c r="E1418" t="s">
        <v>92</v>
      </c>
      <c r="F1418">
        <v>40700</v>
      </c>
      <c r="G1418" t="s">
        <v>784</v>
      </c>
      <c r="I1418" t="s">
        <v>726</v>
      </c>
      <c r="J1418">
        <v>2026</v>
      </c>
      <c r="K1418">
        <v>5</v>
      </c>
      <c r="L1418" t="s">
        <v>95</v>
      </c>
      <c r="M1418">
        <v>102.58199999999999</v>
      </c>
      <c r="N1418">
        <v>1</v>
      </c>
      <c r="O1418">
        <v>102.58199999999999</v>
      </c>
      <c r="P1418" t="s">
        <v>704</v>
      </c>
    </row>
    <row r="1419" spans="1:17">
      <c r="A1419" t="s">
        <v>2530</v>
      </c>
      <c r="B1419" t="s">
        <v>285</v>
      </c>
      <c r="C1419" t="s">
        <v>270</v>
      </c>
      <c r="D1419" t="s">
        <v>705</v>
      </c>
      <c r="E1419" t="s">
        <v>92</v>
      </c>
      <c r="F1419">
        <v>40700</v>
      </c>
      <c r="G1419" t="s">
        <v>784</v>
      </c>
      <c r="I1419" t="s">
        <v>716</v>
      </c>
      <c r="J1419">
        <v>2026</v>
      </c>
      <c r="K1419">
        <v>5</v>
      </c>
      <c r="L1419" t="s">
        <v>95</v>
      </c>
      <c r="M1419">
        <v>152.32</v>
      </c>
      <c r="N1419">
        <v>1</v>
      </c>
      <c r="O1419">
        <v>152.32</v>
      </c>
      <c r="P1419" t="s">
        <v>704</v>
      </c>
      <c r="Q1419">
        <v>1</v>
      </c>
    </row>
    <row r="1420" spans="1:17">
      <c r="A1420" t="s">
        <v>2530</v>
      </c>
      <c r="B1420" t="s">
        <v>285</v>
      </c>
      <c r="C1420" t="s">
        <v>270</v>
      </c>
      <c r="D1420" t="s">
        <v>705</v>
      </c>
      <c r="E1420" t="s">
        <v>92</v>
      </c>
      <c r="F1420">
        <v>40700</v>
      </c>
      <c r="G1420" t="s">
        <v>784</v>
      </c>
      <c r="I1420" t="s">
        <v>731</v>
      </c>
      <c r="J1420">
        <v>2026</v>
      </c>
      <c r="K1420">
        <v>5</v>
      </c>
      <c r="L1420" t="s">
        <v>95</v>
      </c>
      <c r="M1420">
        <v>312.19040000000001</v>
      </c>
      <c r="N1420">
        <v>1</v>
      </c>
      <c r="O1420">
        <v>312.19040000000001</v>
      </c>
      <c r="P1420" t="s">
        <v>704</v>
      </c>
    </row>
    <row r="1421" spans="1:17">
      <c r="A1421" t="s">
        <v>2530</v>
      </c>
      <c r="B1421" t="s">
        <v>285</v>
      </c>
      <c r="C1421" t="s">
        <v>270</v>
      </c>
      <c r="D1421" t="s">
        <v>705</v>
      </c>
      <c r="E1421" t="s">
        <v>105</v>
      </c>
      <c r="F1421">
        <v>40700</v>
      </c>
      <c r="G1421" t="s">
        <v>784</v>
      </c>
      <c r="I1421" t="s">
        <v>136</v>
      </c>
      <c r="J1421">
        <v>2026</v>
      </c>
      <c r="K1421">
        <v>5</v>
      </c>
      <c r="L1421" t="s">
        <v>95</v>
      </c>
      <c r="M1421">
        <v>108.8</v>
      </c>
      <c r="N1421">
        <v>1</v>
      </c>
      <c r="O1421">
        <v>108.8</v>
      </c>
      <c r="P1421" t="s">
        <v>704</v>
      </c>
      <c r="Q1421">
        <v>1</v>
      </c>
    </row>
    <row r="1422" spans="1:17">
      <c r="A1422" t="s">
        <v>2530</v>
      </c>
      <c r="B1422" t="s">
        <v>285</v>
      </c>
      <c r="C1422" t="s">
        <v>270</v>
      </c>
      <c r="D1422" t="s">
        <v>705</v>
      </c>
      <c r="E1422" t="s">
        <v>105</v>
      </c>
      <c r="F1422">
        <v>40700</v>
      </c>
      <c r="G1422" t="s">
        <v>784</v>
      </c>
      <c r="I1422" t="s">
        <v>137</v>
      </c>
      <c r="J1422">
        <v>2026</v>
      </c>
      <c r="K1422">
        <v>5</v>
      </c>
      <c r="L1422" t="s">
        <v>95</v>
      </c>
      <c r="M1422">
        <v>936.58760000000007</v>
      </c>
      <c r="N1422">
        <v>1</v>
      </c>
      <c r="O1422">
        <v>936.58760000000007</v>
      </c>
      <c r="P1422" t="s">
        <v>704</v>
      </c>
    </row>
    <row r="1423" spans="1:17">
      <c r="A1423" t="s">
        <v>2530</v>
      </c>
      <c r="B1423" t="s">
        <v>285</v>
      </c>
      <c r="C1423" t="s">
        <v>270</v>
      </c>
      <c r="D1423" t="s">
        <v>705</v>
      </c>
      <c r="E1423" t="s">
        <v>103</v>
      </c>
      <c r="F1423">
        <v>40700</v>
      </c>
      <c r="G1423" t="s">
        <v>784</v>
      </c>
      <c r="I1423" t="s">
        <v>130</v>
      </c>
      <c r="J1423">
        <v>2026</v>
      </c>
      <c r="K1423">
        <v>5</v>
      </c>
      <c r="L1423" t="s">
        <v>95</v>
      </c>
      <c r="M1423">
        <v>8238.32</v>
      </c>
      <c r="N1423">
        <v>1</v>
      </c>
      <c r="O1423">
        <v>8238.32</v>
      </c>
      <c r="P1423" t="s">
        <v>704</v>
      </c>
      <c r="Q1423">
        <v>1</v>
      </c>
    </row>
    <row r="1424" spans="1:17">
      <c r="A1424" t="s">
        <v>2530</v>
      </c>
      <c r="B1424" t="s">
        <v>285</v>
      </c>
      <c r="C1424" t="s">
        <v>270</v>
      </c>
      <c r="D1424" t="s">
        <v>705</v>
      </c>
      <c r="E1424" t="s">
        <v>102</v>
      </c>
      <c r="F1424">
        <v>40700</v>
      </c>
      <c r="G1424" t="s">
        <v>784</v>
      </c>
      <c r="I1424" t="s">
        <v>273</v>
      </c>
      <c r="J1424">
        <v>2026</v>
      </c>
      <c r="K1424">
        <v>5</v>
      </c>
      <c r="L1424" t="s">
        <v>95</v>
      </c>
      <c r="M1424">
        <v>1757.04</v>
      </c>
      <c r="N1424">
        <v>1</v>
      </c>
      <c r="O1424">
        <v>1757.04</v>
      </c>
      <c r="P1424" t="s">
        <v>704</v>
      </c>
      <c r="Q1424">
        <v>1</v>
      </c>
    </row>
    <row r="1425" spans="1:17">
      <c r="A1425" t="s">
        <v>2530</v>
      </c>
      <c r="B1425" t="s">
        <v>285</v>
      </c>
      <c r="C1425" t="s">
        <v>270</v>
      </c>
      <c r="D1425" t="s">
        <v>705</v>
      </c>
      <c r="E1425" t="s">
        <v>92</v>
      </c>
      <c r="F1425">
        <v>40700</v>
      </c>
      <c r="G1425" t="s">
        <v>784</v>
      </c>
      <c r="I1425" t="s">
        <v>729</v>
      </c>
      <c r="J1425">
        <v>2026</v>
      </c>
      <c r="K1425">
        <v>5</v>
      </c>
      <c r="L1425" t="s">
        <v>95</v>
      </c>
      <c r="M1425">
        <v>196.23420000000002</v>
      </c>
      <c r="N1425">
        <v>1</v>
      </c>
      <c r="O1425">
        <v>196.23420000000002</v>
      </c>
      <c r="P1425" t="s">
        <v>704</v>
      </c>
    </row>
    <row r="1426" spans="1:17">
      <c r="A1426" t="s">
        <v>2530</v>
      </c>
      <c r="B1426" t="s">
        <v>285</v>
      </c>
      <c r="C1426" t="s">
        <v>270</v>
      </c>
      <c r="D1426" t="s">
        <v>705</v>
      </c>
      <c r="E1426" t="s">
        <v>92</v>
      </c>
      <c r="F1426">
        <v>40700</v>
      </c>
      <c r="G1426" t="s">
        <v>784</v>
      </c>
      <c r="I1426" t="s">
        <v>717</v>
      </c>
      <c r="J1426">
        <v>2026</v>
      </c>
      <c r="K1426">
        <v>5</v>
      </c>
      <c r="L1426" t="s">
        <v>95</v>
      </c>
      <c r="M1426">
        <v>214.0692</v>
      </c>
      <c r="N1426">
        <v>1</v>
      </c>
      <c r="O1426">
        <v>214.0692</v>
      </c>
      <c r="P1426" t="s">
        <v>704</v>
      </c>
    </row>
    <row r="1427" spans="1:17">
      <c r="A1427" t="s">
        <v>2530</v>
      </c>
      <c r="B1427" t="s">
        <v>748</v>
      </c>
      <c r="C1427" t="s">
        <v>270</v>
      </c>
      <c r="D1427" t="s">
        <v>705</v>
      </c>
      <c r="E1427" t="s">
        <v>105</v>
      </c>
      <c r="F1427">
        <v>40700</v>
      </c>
      <c r="G1427" t="s">
        <v>784</v>
      </c>
      <c r="I1427" t="s">
        <v>136</v>
      </c>
      <c r="J1427">
        <v>2026</v>
      </c>
      <c r="K1427">
        <v>5</v>
      </c>
      <c r="L1427" t="s">
        <v>95</v>
      </c>
      <c r="M1427">
        <v>87.039999999999992</v>
      </c>
      <c r="N1427">
        <v>1</v>
      </c>
      <c r="O1427">
        <v>87.039999999999992</v>
      </c>
      <c r="P1427" t="s">
        <v>704</v>
      </c>
      <c r="Q1427">
        <v>1</v>
      </c>
    </row>
    <row r="1428" spans="1:17">
      <c r="A1428" t="s">
        <v>2530</v>
      </c>
      <c r="B1428" t="s">
        <v>748</v>
      </c>
      <c r="C1428" t="s">
        <v>270</v>
      </c>
      <c r="D1428" t="s">
        <v>705</v>
      </c>
      <c r="E1428" t="s">
        <v>105</v>
      </c>
      <c r="F1428">
        <v>40700</v>
      </c>
      <c r="G1428" t="s">
        <v>784</v>
      </c>
      <c r="I1428" t="s">
        <v>137</v>
      </c>
      <c r="J1428">
        <v>2026</v>
      </c>
      <c r="K1428">
        <v>5</v>
      </c>
      <c r="L1428" t="s">
        <v>95</v>
      </c>
      <c r="M1428">
        <v>468.29380000000003</v>
      </c>
      <c r="N1428">
        <v>1</v>
      </c>
      <c r="O1428">
        <v>468.29380000000003</v>
      </c>
      <c r="P1428" t="s">
        <v>704</v>
      </c>
    </row>
    <row r="1429" spans="1:17">
      <c r="A1429" t="s">
        <v>2530</v>
      </c>
      <c r="B1429" t="s">
        <v>287</v>
      </c>
      <c r="C1429" t="s">
        <v>270</v>
      </c>
      <c r="D1429" t="s">
        <v>705</v>
      </c>
      <c r="E1429" t="s">
        <v>92</v>
      </c>
      <c r="F1429">
        <v>40700</v>
      </c>
      <c r="G1429" t="s">
        <v>784</v>
      </c>
      <c r="I1429" t="s">
        <v>716</v>
      </c>
      <c r="J1429">
        <v>2026</v>
      </c>
      <c r="K1429">
        <v>5</v>
      </c>
      <c r="L1429" t="s">
        <v>95</v>
      </c>
      <c r="M1429">
        <v>152.32</v>
      </c>
      <c r="N1429">
        <v>1</v>
      </c>
      <c r="O1429">
        <v>152.32</v>
      </c>
      <c r="P1429" t="s">
        <v>704</v>
      </c>
      <c r="Q1429">
        <v>1</v>
      </c>
    </row>
    <row r="1430" spans="1:17">
      <c r="A1430" t="s">
        <v>2530</v>
      </c>
      <c r="B1430" t="s">
        <v>287</v>
      </c>
      <c r="C1430" t="s">
        <v>270</v>
      </c>
      <c r="D1430" t="s">
        <v>705</v>
      </c>
      <c r="E1430" t="s">
        <v>103</v>
      </c>
      <c r="F1430">
        <v>40700</v>
      </c>
      <c r="G1430" t="s">
        <v>784</v>
      </c>
      <c r="I1430" t="s">
        <v>130</v>
      </c>
      <c r="J1430">
        <v>2026</v>
      </c>
      <c r="K1430">
        <v>5</v>
      </c>
      <c r="L1430" t="s">
        <v>95</v>
      </c>
      <c r="M1430">
        <v>23047</v>
      </c>
      <c r="N1430">
        <v>1</v>
      </c>
      <c r="O1430">
        <v>23047</v>
      </c>
      <c r="P1430" t="s">
        <v>704</v>
      </c>
      <c r="Q1430">
        <v>1</v>
      </c>
    </row>
    <row r="1431" spans="1:17">
      <c r="A1431" t="s">
        <v>2530</v>
      </c>
      <c r="B1431" t="s">
        <v>287</v>
      </c>
      <c r="C1431" t="s">
        <v>270</v>
      </c>
      <c r="D1431" t="s">
        <v>705</v>
      </c>
      <c r="E1431" t="s">
        <v>92</v>
      </c>
      <c r="F1431">
        <v>40700</v>
      </c>
      <c r="G1431" t="s">
        <v>784</v>
      </c>
      <c r="I1431" t="s">
        <v>257</v>
      </c>
      <c r="J1431">
        <v>2026</v>
      </c>
      <c r="K1431">
        <v>5</v>
      </c>
      <c r="L1431" t="s">
        <v>95</v>
      </c>
      <c r="M1431">
        <v>655.6228000000001</v>
      </c>
      <c r="N1431">
        <v>1</v>
      </c>
      <c r="O1431">
        <v>655.6228000000001</v>
      </c>
      <c r="P1431" t="s">
        <v>704</v>
      </c>
    </row>
    <row r="1432" spans="1:17">
      <c r="A1432" t="s">
        <v>2530</v>
      </c>
      <c r="B1432" t="s">
        <v>287</v>
      </c>
      <c r="C1432" t="s">
        <v>270</v>
      </c>
      <c r="D1432" t="s">
        <v>705</v>
      </c>
      <c r="E1432" t="s">
        <v>92</v>
      </c>
      <c r="F1432">
        <v>40700</v>
      </c>
      <c r="G1432" t="s">
        <v>784</v>
      </c>
      <c r="I1432" t="s">
        <v>717</v>
      </c>
      <c r="J1432">
        <v>2026</v>
      </c>
      <c r="K1432">
        <v>5</v>
      </c>
      <c r="L1432" t="s">
        <v>95</v>
      </c>
      <c r="M1432">
        <v>249.74739999999997</v>
      </c>
      <c r="N1432">
        <v>1</v>
      </c>
      <c r="O1432">
        <v>249.74739999999997</v>
      </c>
      <c r="P1432" t="s">
        <v>704</v>
      </c>
    </row>
    <row r="1433" spans="1:17">
      <c r="A1433" t="s">
        <v>2530</v>
      </c>
      <c r="B1433" t="s">
        <v>510</v>
      </c>
      <c r="C1433" t="s">
        <v>270</v>
      </c>
      <c r="D1433" t="s">
        <v>705</v>
      </c>
      <c r="E1433" t="s">
        <v>92</v>
      </c>
      <c r="F1433">
        <v>40700</v>
      </c>
      <c r="G1433" t="s">
        <v>784</v>
      </c>
      <c r="I1433" t="s">
        <v>726</v>
      </c>
      <c r="J1433">
        <v>2026</v>
      </c>
      <c r="K1433">
        <v>5</v>
      </c>
      <c r="L1433" t="s">
        <v>95</v>
      </c>
      <c r="M1433">
        <v>102.58199999999999</v>
      </c>
      <c r="N1433">
        <v>1</v>
      </c>
      <c r="O1433">
        <v>102.58199999999999</v>
      </c>
      <c r="P1433" t="s">
        <v>704</v>
      </c>
    </row>
    <row r="1434" spans="1:17">
      <c r="A1434" t="s">
        <v>2530</v>
      </c>
      <c r="B1434" t="s">
        <v>510</v>
      </c>
      <c r="C1434" t="s">
        <v>270</v>
      </c>
      <c r="D1434" t="s">
        <v>705</v>
      </c>
      <c r="E1434" t="s">
        <v>92</v>
      </c>
      <c r="F1434">
        <v>40700</v>
      </c>
      <c r="G1434" t="s">
        <v>784</v>
      </c>
      <c r="I1434" t="s">
        <v>716</v>
      </c>
      <c r="J1434">
        <v>2026</v>
      </c>
      <c r="K1434">
        <v>5</v>
      </c>
      <c r="L1434" t="s">
        <v>95</v>
      </c>
      <c r="M1434">
        <v>304.64</v>
      </c>
      <c r="N1434">
        <v>1</v>
      </c>
      <c r="O1434">
        <v>304.64</v>
      </c>
      <c r="P1434" t="s">
        <v>704</v>
      </c>
      <c r="Q1434">
        <v>1</v>
      </c>
    </row>
    <row r="1435" spans="1:17">
      <c r="A1435" t="s">
        <v>2530</v>
      </c>
      <c r="B1435" t="s">
        <v>510</v>
      </c>
      <c r="C1435" t="s">
        <v>270</v>
      </c>
      <c r="D1435" t="s">
        <v>705</v>
      </c>
      <c r="E1435" t="s">
        <v>103</v>
      </c>
      <c r="F1435">
        <v>40700</v>
      </c>
      <c r="G1435" t="s">
        <v>784</v>
      </c>
      <c r="I1435" t="s">
        <v>130</v>
      </c>
      <c r="J1435">
        <v>2026</v>
      </c>
      <c r="K1435">
        <v>5</v>
      </c>
      <c r="L1435" t="s">
        <v>95</v>
      </c>
      <c r="M1435">
        <v>24971.55</v>
      </c>
      <c r="N1435">
        <v>1</v>
      </c>
      <c r="O1435">
        <v>24971.55</v>
      </c>
      <c r="P1435" t="s">
        <v>704</v>
      </c>
      <c r="Q1435">
        <v>1</v>
      </c>
    </row>
    <row r="1436" spans="1:17">
      <c r="A1436" t="s">
        <v>2530</v>
      </c>
      <c r="B1436" t="s">
        <v>510</v>
      </c>
      <c r="C1436" t="s">
        <v>270</v>
      </c>
      <c r="D1436" t="s">
        <v>705</v>
      </c>
      <c r="E1436" t="s">
        <v>92</v>
      </c>
      <c r="F1436">
        <v>40700</v>
      </c>
      <c r="G1436" t="s">
        <v>784</v>
      </c>
      <c r="I1436" t="s">
        <v>257</v>
      </c>
      <c r="J1436">
        <v>2026</v>
      </c>
      <c r="K1436">
        <v>5</v>
      </c>
      <c r="L1436" t="s">
        <v>95</v>
      </c>
      <c r="M1436">
        <v>1311.2456000000002</v>
      </c>
      <c r="N1436">
        <v>1</v>
      </c>
      <c r="O1436">
        <v>1311.2456000000002</v>
      </c>
      <c r="P1436" t="s">
        <v>704</v>
      </c>
    </row>
    <row r="1437" spans="1:17">
      <c r="A1437" t="s">
        <v>2530</v>
      </c>
      <c r="B1437" t="s">
        <v>510</v>
      </c>
      <c r="C1437" t="s">
        <v>270</v>
      </c>
      <c r="D1437" t="s">
        <v>705</v>
      </c>
      <c r="E1437" t="s">
        <v>92</v>
      </c>
      <c r="F1437">
        <v>40700</v>
      </c>
      <c r="G1437" t="s">
        <v>784</v>
      </c>
      <c r="I1437" t="s">
        <v>727</v>
      </c>
      <c r="J1437">
        <v>2026</v>
      </c>
      <c r="K1437">
        <v>5</v>
      </c>
      <c r="L1437" t="s">
        <v>95</v>
      </c>
      <c r="M1437">
        <v>196.23420000000002</v>
      </c>
      <c r="N1437">
        <v>1</v>
      </c>
      <c r="O1437">
        <v>196.23420000000002</v>
      </c>
      <c r="P1437" t="s">
        <v>704</v>
      </c>
    </row>
    <row r="1438" spans="1:17">
      <c r="A1438" t="s">
        <v>2530</v>
      </c>
      <c r="B1438" t="s">
        <v>510</v>
      </c>
      <c r="C1438" t="s">
        <v>270</v>
      </c>
      <c r="D1438" t="s">
        <v>705</v>
      </c>
      <c r="E1438" t="s">
        <v>92</v>
      </c>
      <c r="F1438">
        <v>40700</v>
      </c>
      <c r="G1438" t="s">
        <v>784</v>
      </c>
      <c r="I1438" t="s">
        <v>717</v>
      </c>
      <c r="J1438">
        <v>2026</v>
      </c>
      <c r="K1438">
        <v>5</v>
      </c>
      <c r="L1438" t="s">
        <v>95</v>
      </c>
      <c r="M1438">
        <v>499.49479999999994</v>
      </c>
      <c r="N1438">
        <v>1</v>
      </c>
      <c r="O1438">
        <v>499.49479999999994</v>
      </c>
      <c r="P1438" t="s">
        <v>704</v>
      </c>
    </row>
    <row r="1439" spans="1:17">
      <c r="A1439" t="s">
        <v>2530</v>
      </c>
      <c r="B1439" t="s">
        <v>289</v>
      </c>
      <c r="C1439" t="s">
        <v>270</v>
      </c>
      <c r="D1439" t="s">
        <v>705</v>
      </c>
      <c r="E1439" t="s">
        <v>92</v>
      </c>
      <c r="F1439">
        <v>40700</v>
      </c>
      <c r="G1439" t="s">
        <v>784</v>
      </c>
      <c r="I1439" t="s">
        <v>719</v>
      </c>
      <c r="J1439">
        <v>2026</v>
      </c>
      <c r="K1439">
        <v>5</v>
      </c>
      <c r="L1439" t="s">
        <v>95</v>
      </c>
      <c r="M1439">
        <v>468.30200000000002</v>
      </c>
      <c r="N1439">
        <v>1</v>
      </c>
      <c r="O1439">
        <v>468.30200000000002</v>
      </c>
      <c r="P1439" t="s">
        <v>704</v>
      </c>
    </row>
    <row r="1440" spans="1:17">
      <c r="A1440" t="s">
        <v>2530</v>
      </c>
      <c r="B1440" t="s">
        <v>289</v>
      </c>
      <c r="C1440" t="s">
        <v>270</v>
      </c>
      <c r="D1440" t="s">
        <v>705</v>
      </c>
      <c r="E1440" t="s">
        <v>92</v>
      </c>
      <c r="F1440">
        <v>40700</v>
      </c>
      <c r="G1440" t="s">
        <v>784</v>
      </c>
      <c r="I1440" t="s">
        <v>716</v>
      </c>
      <c r="J1440">
        <v>2026</v>
      </c>
      <c r="K1440">
        <v>5</v>
      </c>
      <c r="L1440" t="s">
        <v>95</v>
      </c>
      <c r="M1440">
        <v>108.8</v>
      </c>
      <c r="N1440">
        <v>1</v>
      </c>
      <c r="O1440">
        <v>108.8</v>
      </c>
      <c r="P1440" t="s">
        <v>704</v>
      </c>
      <c r="Q1440">
        <v>1</v>
      </c>
    </row>
    <row r="1441" spans="1:17">
      <c r="A1441" t="s">
        <v>2530</v>
      </c>
      <c r="B1441" t="s">
        <v>289</v>
      </c>
      <c r="C1441" t="s">
        <v>270</v>
      </c>
      <c r="D1441" t="s">
        <v>705</v>
      </c>
      <c r="E1441" t="s">
        <v>103</v>
      </c>
      <c r="F1441">
        <v>40700</v>
      </c>
      <c r="G1441" t="s">
        <v>784</v>
      </c>
      <c r="I1441" t="s">
        <v>130</v>
      </c>
      <c r="J1441">
        <v>2026</v>
      </c>
      <c r="K1441">
        <v>5</v>
      </c>
      <c r="L1441" t="s">
        <v>95</v>
      </c>
      <c r="M1441">
        <v>17787.440000000002</v>
      </c>
      <c r="N1441">
        <v>1</v>
      </c>
      <c r="O1441">
        <v>17787.440000000002</v>
      </c>
      <c r="P1441" t="s">
        <v>704</v>
      </c>
      <c r="Q1441">
        <v>1</v>
      </c>
    </row>
    <row r="1442" spans="1:17">
      <c r="A1442" t="s">
        <v>2530</v>
      </c>
      <c r="B1442" t="s">
        <v>289</v>
      </c>
      <c r="C1442" t="s">
        <v>270</v>
      </c>
      <c r="D1442" t="s">
        <v>705</v>
      </c>
      <c r="E1442" t="s">
        <v>92</v>
      </c>
      <c r="F1442">
        <v>40700</v>
      </c>
      <c r="G1442" t="s">
        <v>784</v>
      </c>
      <c r="I1442" t="s">
        <v>717</v>
      </c>
      <c r="J1442">
        <v>2026</v>
      </c>
      <c r="K1442">
        <v>5</v>
      </c>
      <c r="L1442" t="s">
        <v>95</v>
      </c>
      <c r="M1442">
        <v>178.39099999999999</v>
      </c>
      <c r="N1442">
        <v>1</v>
      </c>
      <c r="O1442">
        <v>178.39099999999999</v>
      </c>
      <c r="P1442" t="s">
        <v>704</v>
      </c>
    </row>
    <row r="1443" spans="1:17">
      <c r="A1443" t="s">
        <v>2530</v>
      </c>
      <c r="B1443" t="s">
        <v>525</v>
      </c>
      <c r="C1443" t="s">
        <v>270</v>
      </c>
      <c r="D1443" t="s">
        <v>705</v>
      </c>
      <c r="E1443" t="s">
        <v>92</v>
      </c>
      <c r="F1443">
        <v>40700</v>
      </c>
      <c r="G1443" t="s">
        <v>784</v>
      </c>
      <c r="I1443" t="s">
        <v>719</v>
      </c>
      <c r="J1443">
        <v>2026</v>
      </c>
      <c r="K1443">
        <v>5</v>
      </c>
      <c r="L1443" t="s">
        <v>95</v>
      </c>
      <c r="M1443">
        <v>749.28319999999997</v>
      </c>
      <c r="N1443">
        <v>1</v>
      </c>
      <c r="O1443">
        <v>749.28319999999997</v>
      </c>
      <c r="P1443" t="s">
        <v>704</v>
      </c>
    </row>
    <row r="1444" spans="1:17">
      <c r="A1444" t="s">
        <v>2530</v>
      </c>
      <c r="B1444" t="s">
        <v>525</v>
      </c>
      <c r="C1444" t="s">
        <v>270</v>
      </c>
      <c r="D1444" t="s">
        <v>705</v>
      </c>
      <c r="E1444" t="s">
        <v>92</v>
      </c>
      <c r="F1444">
        <v>40700</v>
      </c>
      <c r="G1444" t="s">
        <v>784</v>
      </c>
      <c r="I1444" t="s">
        <v>715</v>
      </c>
      <c r="J1444">
        <v>2026</v>
      </c>
      <c r="K1444">
        <v>5</v>
      </c>
      <c r="L1444" t="s">
        <v>95</v>
      </c>
      <c r="M1444">
        <v>88.978200000000001</v>
      </c>
      <c r="N1444">
        <v>1</v>
      </c>
      <c r="O1444">
        <v>88.978200000000001</v>
      </c>
      <c r="P1444" t="s">
        <v>704</v>
      </c>
    </row>
    <row r="1445" spans="1:17">
      <c r="A1445" t="s">
        <v>2530</v>
      </c>
      <c r="B1445" t="s">
        <v>525</v>
      </c>
      <c r="C1445" t="s">
        <v>270</v>
      </c>
      <c r="D1445" t="s">
        <v>705</v>
      </c>
      <c r="E1445" t="s">
        <v>92</v>
      </c>
      <c r="F1445">
        <v>40700</v>
      </c>
      <c r="G1445" t="s">
        <v>784</v>
      </c>
      <c r="I1445" t="s">
        <v>716</v>
      </c>
      <c r="J1445">
        <v>2026</v>
      </c>
      <c r="K1445">
        <v>5</v>
      </c>
      <c r="L1445" t="s">
        <v>95</v>
      </c>
      <c r="M1445">
        <v>184.95999999999998</v>
      </c>
      <c r="N1445">
        <v>1</v>
      </c>
      <c r="O1445">
        <v>184.95999999999998</v>
      </c>
      <c r="P1445" t="s">
        <v>704</v>
      </c>
      <c r="Q1445">
        <v>1</v>
      </c>
    </row>
    <row r="1446" spans="1:17">
      <c r="A1446" t="s">
        <v>2530</v>
      </c>
      <c r="B1446" t="s">
        <v>525</v>
      </c>
      <c r="C1446" t="s">
        <v>270</v>
      </c>
      <c r="D1446" t="s">
        <v>705</v>
      </c>
      <c r="E1446" t="s">
        <v>105</v>
      </c>
      <c r="F1446">
        <v>40700</v>
      </c>
      <c r="G1446" t="s">
        <v>784</v>
      </c>
      <c r="I1446" t="s">
        <v>136</v>
      </c>
      <c r="J1446">
        <v>2026</v>
      </c>
      <c r="K1446">
        <v>5</v>
      </c>
      <c r="L1446" t="s">
        <v>95</v>
      </c>
      <c r="M1446">
        <v>21.759999999999998</v>
      </c>
      <c r="N1446">
        <v>1</v>
      </c>
      <c r="O1446">
        <v>21.759999999999998</v>
      </c>
      <c r="P1446" t="s">
        <v>704</v>
      </c>
      <c r="Q1446">
        <v>1</v>
      </c>
    </row>
    <row r="1447" spans="1:17">
      <c r="A1447" t="s">
        <v>2530</v>
      </c>
      <c r="B1447" t="s">
        <v>525</v>
      </c>
      <c r="C1447" t="s">
        <v>270</v>
      </c>
      <c r="D1447" t="s">
        <v>705</v>
      </c>
      <c r="E1447" t="s">
        <v>105</v>
      </c>
      <c r="F1447">
        <v>40700</v>
      </c>
      <c r="G1447" t="s">
        <v>784</v>
      </c>
      <c r="I1447" t="s">
        <v>137</v>
      </c>
      <c r="J1447">
        <v>2026</v>
      </c>
      <c r="K1447">
        <v>5</v>
      </c>
      <c r="L1447" t="s">
        <v>95</v>
      </c>
      <c r="M1447">
        <v>468.29380000000003</v>
      </c>
      <c r="N1447">
        <v>1</v>
      </c>
      <c r="O1447">
        <v>468.29380000000003</v>
      </c>
      <c r="P1447" t="s">
        <v>704</v>
      </c>
    </row>
    <row r="1448" spans="1:17">
      <c r="A1448" t="s">
        <v>2530</v>
      </c>
      <c r="B1448" t="s">
        <v>525</v>
      </c>
      <c r="C1448" t="s">
        <v>270</v>
      </c>
      <c r="D1448" t="s">
        <v>705</v>
      </c>
      <c r="E1448" t="s">
        <v>103</v>
      </c>
      <c r="F1448">
        <v>40700</v>
      </c>
      <c r="G1448" t="s">
        <v>784</v>
      </c>
      <c r="I1448" t="s">
        <v>130</v>
      </c>
      <c r="J1448">
        <v>2026</v>
      </c>
      <c r="K1448">
        <v>5</v>
      </c>
      <c r="L1448" t="s">
        <v>95</v>
      </c>
      <c r="M1448">
        <v>11595.24</v>
      </c>
      <c r="N1448">
        <v>1</v>
      </c>
      <c r="O1448">
        <v>11595.24</v>
      </c>
      <c r="P1448" t="s">
        <v>704</v>
      </c>
      <c r="Q1448">
        <v>1</v>
      </c>
    </row>
    <row r="1449" spans="1:17">
      <c r="A1449" t="s">
        <v>2530</v>
      </c>
      <c r="B1449" t="s">
        <v>525</v>
      </c>
      <c r="C1449" t="s">
        <v>270</v>
      </c>
      <c r="D1449" t="s">
        <v>705</v>
      </c>
      <c r="E1449" t="s">
        <v>92</v>
      </c>
      <c r="F1449">
        <v>40700</v>
      </c>
      <c r="G1449" t="s">
        <v>784</v>
      </c>
      <c r="I1449" t="s">
        <v>717</v>
      </c>
      <c r="J1449">
        <v>2026</v>
      </c>
      <c r="K1449">
        <v>5</v>
      </c>
      <c r="L1449" t="s">
        <v>95</v>
      </c>
      <c r="M1449">
        <v>285.42560000000003</v>
      </c>
      <c r="N1449">
        <v>1</v>
      </c>
      <c r="O1449">
        <v>285.42560000000003</v>
      </c>
      <c r="P1449" t="s">
        <v>704</v>
      </c>
    </row>
    <row r="1450" spans="1:17">
      <c r="A1450" t="s">
        <v>2530</v>
      </c>
      <c r="B1450" t="s">
        <v>749</v>
      </c>
      <c r="C1450" t="s">
        <v>270</v>
      </c>
      <c r="D1450" t="s">
        <v>705</v>
      </c>
      <c r="E1450" t="s">
        <v>92</v>
      </c>
      <c r="F1450">
        <v>40700</v>
      </c>
      <c r="G1450" t="s">
        <v>784</v>
      </c>
      <c r="I1450" t="s">
        <v>726</v>
      </c>
      <c r="J1450">
        <v>2026</v>
      </c>
      <c r="K1450">
        <v>5</v>
      </c>
      <c r="L1450" t="s">
        <v>95</v>
      </c>
      <c r="M1450">
        <v>205.16399999999999</v>
      </c>
      <c r="N1450">
        <v>1</v>
      </c>
      <c r="O1450">
        <v>205.16399999999999</v>
      </c>
      <c r="P1450" t="s">
        <v>704</v>
      </c>
    </row>
    <row r="1451" spans="1:17">
      <c r="A1451" t="s">
        <v>2530</v>
      </c>
      <c r="B1451" t="s">
        <v>749</v>
      </c>
      <c r="C1451" t="s">
        <v>270</v>
      </c>
      <c r="D1451" t="s">
        <v>705</v>
      </c>
      <c r="E1451" t="s">
        <v>92</v>
      </c>
      <c r="F1451">
        <v>40700</v>
      </c>
      <c r="G1451" t="s">
        <v>784</v>
      </c>
      <c r="I1451" t="s">
        <v>731</v>
      </c>
      <c r="J1451">
        <v>2026</v>
      </c>
      <c r="K1451">
        <v>5</v>
      </c>
      <c r="L1451" t="s">
        <v>95</v>
      </c>
      <c r="M1451">
        <v>624.38080000000002</v>
      </c>
      <c r="N1451">
        <v>1</v>
      </c>
      <c r="O1451">
        <v>624.38080000000002</v>
      </c>
      <c r="P1451" t="s">
        <v>704</v>
      </c>
    </row>
    <row r="1452" spans="1:17">
      <c r="A1452" t="s">
        <v>2530</v>
      </c>
      <c r="B1452" t="s">
        <v>749</v>
      </c>
      <c r="C1452" t="s">
        <v>270</v>
      </c>
      <c r="D1452" t="s">
        <v>705</v>
      </c>
      <c r="E1452" t="s">
        <v>92</v>
      </c>
      <c r="F1452">
        <v>40700</v>
      </c>
      <c r="G1452" t="s">
        <v>784</v>
      </c>
      <c r="I1452" t="s">
        <v>750</v>
      </c>
      <c r="J1452">
        <v>2026</v>
      </c>
      <c r="K1452">
        <v>5</v>
      </c>
      <c r="L1452" t="s">
        <v>95</v>
      </c>
      <c r="M1452">
        <v>196.2424</v>
      </c>
      <c r="N1452">
        <v>1</v>
      </c>
      <c r="O1452">
        <v>196.2424</v>
      </c>
      <c r="P1452" t="s">
        <v>704</v>
      </c>
    </row>
    <row r="1453" spans="1:17">
      <c r="A1453" t="s">
        <v>2530</v>
      </c>
      <c r="B1453" t="s">
        <v>749</v>
      </c>
      <c r="C1453" t="s">
        <v>270</v>
      </c>
      <c r="D1453" t="s">
        <v>705</v>
      </c>
      <c r="E1453" t="s">
        <v>102</v>
      </c>
      <c r="F1453">
        <v>40700</v>
      </c>
      <c r="G1453" t="s">
        <v>784</v>
      </c>
      <c r="I1453" t="s">
        <v>273</v>
      </c>
      <c r="J1453">
        <v>2026</v>
      </c>
      <c r="K1453">
        <v>5</v>
      </c>
      <c r="L1453" t="s">
        <v>95</v>
      </c>
      <c r="M1453">
        <v>7899.65</v>
      </c>
      <c r="N1453">
        <v>1</v>
      </c>
      <c r="O1453">
        <v>7899.65</v>
      </c>
      <c r="P1453" t="s">
        <v>704</v>
      </c>
      <c r="Q1453">
        <v>1</v>
      </c>
    </row>
    <row r="1454" spans="1:17">
      <c r="A1454" t="s">
        <v>2530</v>
      </c>
      <c r="B1454" t="s">
        <v>749</v>
      </c>
      <c r="C1454" t="s">
        <v>270</v>
      </c>
      <c r="D1454" t="s">
        <v>705</v>
      </c>
      <c r="E1454" t="s">
        <v>92</v>
      </c>
      <c r="F1454">
        <v>40700</v>
      </c>
      <c r="G1454" t="s">
        <v>784</v>
      </c>
      <c r="I1454" t="s">
        <v>729</v>
      </c>
      <c r="J1454">
        <v>2026</v>
      </c>
      <c r="K1454">
        <v>5</v>
      </c>
      <c r="L1454" t="s">
        <v>95</v>
      </c>
      <c r="M1454">
        <v>196.23420000000002</v>
      </c>
      <c r="N1454">
        <v>1</v>
      </c>
      <c r="O1454">
        <v>196.23420000000002</v>
      </c>
      <c r="P1454" t="s">
        <v>704</v>
      </c>
    </row>
    <row r="1455" spans="1:17">
      <c r="A1455" t="s">
        <v>2530</v>
      </c>
      <c r="B1455" t="s">
        <v>749</v>
      </c>
      <c r="C1455" t="s">
        <v>270</v>
      </c>
      <c r="D1455" t="s">
        <v>705</v>
      </c>
      <c r="E1455" t="s">
        <v>92</v>
      </c>
      <c r="F1455">
        <v>40700</v>
      </c>
      <c r="G1455" t="s">
        <v>784</v>
      </c>
      <c r="I1455" t="s">
        <v>727</v>
      </c>
      <c r="J1455">
        <v>2026</v>
      </c>
      <c r="K1455">
        <v>5</v>
      </c>
      <c r="L1455" t="s">
        <v>95</v>
      </c>
      <c r="M1455">
        <v>392.46840000000003</v>
      </c>
      <c r="N1455">
        <v>1</v>
      </c>
      <c r="O1455">
        <v>392.46840000000003</v>
      </c>
      <c r="P1455" t="s">
        <v>704</v>
      </c>
    </row>
    <row r="1456" spans="1:17">
      <c r="A1456" t="s">
        <v>2530</v>
      </c>
      <c r="B1456" t="s">
        <v>749</v>
      </c>
      <c r="C1456" t="s">
        <v>270</v>
      </c>
      <c r="D1456" t="s">
        <v>705</v>
      </c>
      <c r="E1456" t="s">
        <v>92</v>
      </c>
      <c r="F1456">
        <v>40700</v>
      </c>
      <c r="G1456" t="s">
        <v>784</v>
      </c>
      <c r="I1456" t="s">
        <v>732</v>
      </c>
      <c r="J1456">
        <v>2026</v>
      </c>
      <c r="K1456">
        <v>5</v>
      </c>
      <c r="L1456" t="s">
        <v>95</v>
      </c>
      <c r="M1456">
        <v>176.62799999999999</v>
      </c>
      <c r="N1456">
        <v>1</v>
      </c>
      <c r="O1456">
        <v>176.62799999999999</v>
      </c>
      <c r="P1456" t="s">
        <v>704</v>
      </c>
    </row>
    <row r="1457" spans="1:17">
      <c r="A1457" t="s">
        <v>2530</v>
      </c>
      <c r="B1457" t="s">
        <v>526</v>
      </c>
      <c r="C1457" t="s">
        <v>270</v>
      </c>
      <c r="D1457" t="s">
        <v>705</v>
      </c>
      <c r="E1457" t="s">
        <v>92</v>
      </c>
      <c r="F1457">
        <v>40700</v>
      </c>
      <c r="G1457" t="s">
        <v>784</v>
      </c>
      <c r="I1457" t="s">
        <v>716</v>
      </c>
      <c r="J1457">
        <v>2026</v>
      </c>
      <c r="K1457">
        <v>5</v>
      </c>
      <c r="L1457" t="s">
        <v>95</v>
      </c>
      <c r="M1457">
        <v>217.6</v>
      </c>
      <c r="N1457">
        <v>1</v>
      </c>
      <c r="O1457">
        <v>217.6</v>
      </c>
      <c r="P1457" t="s">
        <v>704</v>
      </c>
      <c r="Q1457">
        <v>1</v>
      </c>
    </row>
    <row r="1458" spans="1:17">
      <c r="A1458" t="s">
        <v>2530</v>
      </c>
      <c r="B1458" t="s">
        <v>526</v>
      </c>
      <c r="C1458" t="s">
        <v>270</v>
      </c>
      <c r="D1458" t="s">
        <v>705</v>
      </c>
      <c r="E1458" t="s">
        <v>103</v>
      </c>
      <c r="F1458">
        <v>40700</v>
      </c>
      <c r="G1458" t="s">
        <v>784</v>
      </c>
      <c r="I1458" t="s">
        <v>130</v>
      </c>
      <c r="J1458">
        <v>2026</v>
      </c>
      <c r="K1458">
        <v>5</v>
      </c>
      <c r="L1458" t="s">
        <v>95</v>
      </c>
      <c r="M1458">
        <v>9064.02</v>
      </c>
      <c r="N1458">
        <v>1</v>
      </c>
      <c r="O1458">
        <v>9064.02</v>
      </c>
      <c r="P1458" t="s">
        <v>704</v>
      </c>
      <c r="Q1458">
        <v>1</v>
      </c>
    </row>
    <row r="1459" spans="1:17">
      <c r="A1459" t="s">
        <v>2530</v>
      </c>
      <c r="B1459" t="s">
        <v>526</v>
      </c>
      <c r="C1459" t="s">
        <v>270</v>
      </c>
      <c r="D1459" t="s">
        <v>705</v>
      </c>
      <c r="E1459" t="s">
        <v>92</v>
      </c>
      <c r="F1459">
        <v>40700</v>
      </c>
      <c r="G1459" t="s">
        <v>784</v>
      </c>
      <c r="I1459" t="s">
        <v>257</v>
      </c>
      <c r="J1459">
        <v>2026</v>
      </c>
      <c r="K1459">
        <v>5</v>
      </c>
      <c r="L1459" t="s">
        <v>95</v>
      </c>
      <c r="M1459">
        <v>936.60400000000004</v>
      </c>
      <c r="N1459">
        <v>1</v>
      </c>
      <c r="O1459">
        <v>936.60400000000004</v>
      </c>
      <c r="P1459" t="s">
        <v>704</v>
      </c>
    </row>
    <row r="1460" spans="1:17">
      <c r="A1460" t="s">
        <v>2530</v>
      </c>
      <c r="B1460" t="s">
        <v>526</v>
      </c>
      <c r="C1460" t="s">
        <v>270</v>
      </c>
      <c r="D1460" t="s">
        <v>705</v>
      </c>
      <c r="E1460" t="s">
        <v>92</v>
      </c>
      <c r="F1460">
        <v>40700</v>
      </c>
      <c r="G1460" t="s">
        <v>784</v>
      </c>
      <c r="I1460" t="s">
        <v>717</v>
      </c>
      <c r="J1460">
        <v>2026</v>
      </c>
      <c r="K1460">
        <v>5</v>
      </c>
      <c r="L1460" t="s">
        <v>95</v>
      </c>
      <c r="M1460">
        <v>356.78199999999998</v>
      </c>
      <c r="N1460">
        <v>1</v>
      </c>
      <c r="O1460">
        <v>356.78199999999998</v>
      </c>
      <c r="P1460" t="s">
        <v>704</v>
      </c>
    </row>
    <row r="1461" spans="1:17">
      <c r="A1461" t="s">
        <v>2530</v>
      </c>
      <c r="B1461" t="s">
        <v>357</v>
      </c>
      <c r="C1461" t="s">
        <v>270</v>
      </c>
      <c r="D1461" t="s">
        <v>705</v>
      </c>
      <c r="E1461" t="s">
        <v>92</v>
      </c>
      <c r="F1461">
        <v>40700</v>
      </c>
      <c r="G1461" t="s">
        <v>784</v>
      </c>
      <c r="I1461" t="s">
        <v>716</v>
      </c>
      <c r="J1461">
        <v>2026</v>
      </c>
      <c r="K1461">
        <v>5</v>
      </c>
      <c r="L1461" t="s">
        <v>95</v>
      </c>
      <c r="M1461">
        <v>65.28</v>
      </c>
      <c r="N1461">
        <v>1</v>
      </c>
      <c r="O1461">
        <v>65.28</v>
      </c>
      <c r="P1461" t="s">
        <v>704</v>
      </c>
      <c r="Q1461">
        <v>1</v>
      </c>
    </row>
    <row r="1462" spans="1:17">
      <c r="A1462" t="s">
        <v>2530</v>
      </c>
      <c r="B1462" t="s">
        <v>357</v>
      </c>
      <c r="C1462" t="s">
        <v>270</v>
      </c>
      <c r="D1462" t="s">
        <v>705</v>
      </c>
      <c r="E1462" t="s">
        <v>103</v>
      </c>
      <c r="F1462">
        <v>40700</v>
      </c>
      <c r="G1462" t="s">
        <v>784</v>
      </c>
      <c r="I1462" t="s">
        <v>130</v>
      </c>
      <c r="J1462">
        <v>2026</v>
      </c>
      <c r="K1462">
        <v>5</v>
      </c>
      <c r="L1462" t="s">
        <v>95</v>
      </c>
      <c r="M1462">
        <v>896.28</v>
      </c>
      <c r="N1462">
        <v>1</v>
      </c>
      <c r="O1462">
        <v>896.28</v>
      </c>
      <c r="P1462" t="s">
        <v>704</v>
      </c>
      <c r="Q1462">
        <v>1</v>
      </c>
    </row>
    <row r="1463" spans="1:17">
      <c r="A1463" t="s">
        <v>2530</v>
      </c>
      <c r="B1463" t="s">
        <v>357</v>
      </c>
      <c r="C1463" t="s">
        <v>270</v>
      </c>
      <c r="D1463" t="s">
        <v>705</v>
      </c>
      <c r="E1463" t="s">
        <v>92</v>
      </c>
      <c r="F1463">
        <v>40700</v>
      </c>
      <c r="G1463" t="s">
        <v>784</v>
      </c>
      <c r="I1463" t="s">
        <v>257</v>
      </c>
      <c r="J1463">
        <v>2026</v>
      </c>
      <c r="K1463">
        <v>5</v>
      </c>
      <c r="L1463" t="s">
        <v>95</v>
      </c>
      <c r="M1463">
        <v>280.9812</v>
      </c>
      <c r="N1463">
        <v>1</v>
      </c>
      <c r="O1463">
        <v>280.9812</v>
      </c>
      <c r="P1463" t="s">
        <v>704</v>
      </c>
    </row>
    <row r="1464" spans="1:17">
      <c r="A1464" t="s">
        <v>2530</v>
      </c>
      <c r="B1464" t="s">
        <v>357</v>
      </c>
      <c r="C1464" t="s">
        <v>270</v>
      </c>
      <c r="D1464" t="s">
        <v>705</v>
      </c>
      <c r="E1464" t="s">
        <v>92</v>
      </c>
      <c r="F1464">
        <v>40700</v>
      </c>
      <c r="G1464" t="s">
        <v>784</v>
      </c>
      <c r="I1464" t="s">
        <v>717</v>
      </c>
      <c r="J1464">
        <v>2026</v>
      </c>
      <c r="K1464">
        <v>5</v>
      </c>
      <c r="L1464" t="s">
        <v>95</v>
      </c>
      <c r="M1464">
        <v>107.0346</v>
      </c>
      <c r="N1464">
        <v>1</v>
      </c>
      <c r="O1464">
        <v>107.0346</v>
      </c>
      <c r="P1464" t="s">
        <v>704</v>
      </c>
    </row>
    <row r="1465" spans="1:17">
      <c r="A1465" t="s">
        <v>2530</v>
      </c>
      <c r="B1465" t="s">
        <v>291</v>
      </c>
      <c r="C1465" t="s">
        <v>270</v>
      </c>
      <c r="D1465" t="s">
        <v>705</v>
      </c>
      <c r="E1465" t="s">
        <v>92</v>
      </c>
      <c r="F1465">
        <v>40700</v>
      </c>
      <c r="G1465" t="s">
        <v>784</v>
      </c>
      <c r="I1465" t="s">
        <v>719</v>
      </c>
      <c r="J1465">
        <v>2026</v>
      </c>
      <c r="K1465">
        <v>5</v>
      </c>
      <c r="L1465" t="s">
        <v>95</v>
      </c>
      <c r="M1465">
        <v>1873.2080000000001</v>
      </c>
      <c r="N1465">
        <v>1</v>
      </c>
      <c r="O1465">
        <v>1873.2080000000001</v>
      </c>
      <c r="P1465" t="s">
        <v>704</v>
      </c>
    </row>
    <row r="1466" spans="1:17">
      <c r="A1466" t="s">
        <v>2530</v>
      </c>
      <c r="B1466" t="s">
        <v>291</v>
      </c>
      <c r="C1466" t="s">
        <v>270</v>
      </c>
      <c r="D1466" t="s">
        <v>705</v>
      </c>
      <c r="E1466" t="s">
        <v>92</v>
      </c>
      <c r="F1466">
        <v>40700</v>
      </c>
      <c r="G1466" t="s">
        <v>784</v>
      </c>
      <c r="I1466" t="s">
        <v>715</v>
      </c>
      <c r="J1466">
        <v>2026</v>
      </c>
      <c r="K1466">
        <v>5</v>
      </c>
      <c r="L1466" t="s">
        <v>95</v>
      </c>
      <c r="M1466">
        <v>444.89100000000008</v>
      </c>
      <c r="N1466">
        <v>1</v>
      </c>
      <c r="O1466">
        <v>444.89100000000008</v>
      </c>
      <c r="P1466" t="s">
        <v>704</v>
      </c>
    </row>
    <row r="1467" spans="1:17">
      <c r="A1467" t="s">
        <v>2530</v>
      </c>
      <c r="B1467" t="s">
        <v>291</v>
      </c>
      <c r="C1467" t="s">
        <v>270</v>
      </c>
      <c r="D1467" t="s">
        <v>705</v>
      </c>
      <c r="E1467" t="s">
        <v>92</v>
      </c>
      <c r="F1467">
        <v>40700</v>
      </c>
      <c r="G1467" t="s">
        <v>784</v>
      </c>
      <c r="I1467" t="s">
        <v>716</v>
      </c>
      <c r="J1467">
        <v>2026</v>
      </c>
      <c r="K1467">
        <v>5</v>
      </c>
      <c r="L1467" t="s">
        <v>95</v>
      </c>
      <c r="M1467">
        <v>489.6</v>
      </c>
      <c r="N1467">
        <v>1</v>
      </c>
      <c r="O1467">
        <v>489.6</v>
      </c>
      <c r="P1467" t="s">
        <v>704</v>
      </c>
      <c r="Q1467">
        <v>1</v>
      </c>
    </row>
    <row r="1468" spans="1:17">
      <c r="A1468" t="s">
        <v>2530</v>
      </c>
      <c r="B1468" t="s">
        <v>291</v>
      </c>
      <c r="C1468" t="s">
        <v>270</v>
      </c>
      <c r="D1468" t="s">
        <v>705</v>
      </c>
      <c r="E1468" t="s">
        <v>103</v>
      </c>
      <c r="F1468">
        <v>40700</v>
      </c>
      <c r="G1468" t="s">
        <v>784</v>
      </c>
      <c r="I1468" t="s">
        <v>130</v>
      </c>
      <c r="J1468">
        <v>2026</v>
      </c>
      <c r="K1468">
        <v>5</v>
      </c>
      <c r="L1468" t="s">
        <v>95</v>
      </c>
      <c r="M1468">
        <v>25023.179999999989</v>
      </c>
      <c r="N1468">
        <v>1</v>
      </c>
      <c r="O1468">
        <v>25023.179999999989</v>
      </c>
      <c r="P1468" t="s">
        <v>704</v>
      </c>
      <c r="Q1468">
        <v>1</v>
      </c>
    </row>
    <row r="1469" spans="1:17">
      <c r="A1469" t="s">
        <v>2530</v>
      </c>
      <c r="B1469" t="s">
        <v>291</v>
      </c>
      <c r="C1469" t="s">
        <v>270</v>
      </c>
      <c r="D1469" t="s">
        <v>705</v>
      </c>
      <c r="E1469" t="s">
        <v>92</v>
      </c>
      <c r="F1469">
        <v>40700</v>
      </c>
      <c r="G1469" t="s">
        <v>784</v>
      </c>
      <c r="I1469" t="s">
        <v>717</v>
      </c>
      <c r="J1469">
        <v>2026</v>
      </c>
      <c r="K1469">
        <v>5</v>
      </c>
      <c r="L1469" t="s">
        <v>95</v>
      </c>
      <c r="M1469">
        <v>713.56399999999996</v>
      </c>
      <c r="N1469">
        <v>1</v>
      </c>
      <c r="O1469">
        <v>713.56399999999996</v>
      </c>
      <c r="P1469" t="s">
        <v>704</v>
      </c>
    </row>
    <row r="1470" spans="1:17">
      <c r="A1470" t="s">
        <v>2530</v>
      </c>
      <c r="B1470" t="s">
        <v>528</v>
      </c>
      <c r="C1470" t="s">
        <v>270</v>
      </c>
      <c r="D1470" t="s">
        <v>705</v>
      </c>
      <c r="E1470" t="s">
        <v>92</v>
      </c>
      <c r="F1470">
        <v>40700</v>
      </c>
      <c r="G1470" t="s">
        <v>784</v>
      </c>
      <c r="I1470" t="s">
        <v>726</v>
      </c>
      <c r="J1470">
        <v>2026</v>
      </c>
      <c r="K1470">
        <v>5</v>
      </c>
      <c r="L1470" t="s">
        <v>95</v>
      </c>
      <c r="M1470">
        <v>102.58199999999999</v>
      </c>
      <c r="N1470">
        <v>1</v>
      </c>
      <c r="O1470">
        <v>102.58199999999999</v>
      </c>
      <c r="P1470" t="s">
        <v>704</v>
      </c>
    </row>
    <row r="1471" spans="1:17">
      <c r="A1471" t="s">
        <v>2530</v>
      </c>
      <c r="B1471" t="s">
        <v>528</v>
      </c>
      <c r="C1471" t="s">
        <v>270</v>
      </c>
      <c r="D1471" t="s">
        <v>705</v>
      </c>
      <c r="E1471" t="s">
        <v>92</v>
      </c>
      <c r="F1471">
        <v>40700</v>
      </c>
      <c r="G1471" t="s">
        <v>784</v>
      </c>
      <c r="I1471" t="s">
        <v>716</v>
      </c>
      <c r="J1471">
        <v>2026</v>
      </c>
      <c r="K1471">
        <v>5</v>
      </c>
      <c r="L1471" t="s">
        <v>95</v>
      </c>
      <c r="M1471">
        <v>65.28</v>
      </c>
      <c r="N1471">
        <v>1</v>
      </c>
      <c r="O1471">
        <v>65.28</v>
      </c>
      <c r="P1471" t="s">
        <v>704</v>
      </c>
      <c r="Q1471">
        <v>1</v>
      </c>
    </row>
    <row r="1472" spans="1:17">
      <c r="A1472" t="s">
        <v>2530</v>
      </c>
      <c r="B1472" t="s">
        <v>528</v>
      </c>
      <c r="C1472" t="s">
        <v>270</v>
      </c>
      <c r="D1472" t="s">
        <v>705</v>
      </c>
      <c r="E1472" t="s">
        <v>92</v>
      </c>
      <c r="F1472">
        <v>40700</v>
      </c>
      <c r="G1472" t="s">
        <v>784</v>
      </c>
      <c r="I1472" t="s">
        <v>731</v>
      </c>
      <c r="J1472">
        <v>2026</v>
      </c>
      <c r="K1472">
        <v>5</v>
      </c>
      <c r="L1472" t="s">
        <v>95</v>
      </c>
      <c r="M1472">
        <v>624.38080000000002</v>
      </c>
      <c r="N1472">
        <v>1</v>
      </c>
      <c r="O1472">
        <v>624.38080000000002</v>
      </c>
      <c r="P1472" t="s">
        <v>704</v>
      </c>
    </row>
    <row r="1473" spans="1:17">
      <c r="A1473" t="s">
        <v>2530</v>
      </c>
      <c r="B1473" t="s">
        <v>528</v>
      </c>
      <c r="C1473" t="s">
        <v>270</v>
      </c>
      <c r="D1473" t="s">
        <v>705</v>
      </c>
      <c r="E1473" t="s">
        <v>103</v>
      </c>
      <c r="F1473">
        <v>40700</v>
      </c>
      <c r="G1473" t="s">
        <v>784</v>
      </c>
      <c r="I1473" t="s">
        <v>130</v>
      </c>
      <c r="J1473">
        <v>2026</v>
      </c>
      <c r="K1473">
        <v>5</v>
      </c>
      <c r="L1473" t="s">
        <v>95</v>
      </c>
      <c r="M1473">
        <v>2651.24</v>
      </c>
      <c r="N1473">
        <v>1</v>
      </c>
      <c r="O1473">
        <v>2651.24</v>
      </c>
      <c r="P1473" t="s">
        <v>704</v>
      </c>
      <c r="Q1473">
        <v>1</v>
      </c>
    </row>
    <row r="1474" spans="1:17">
      <c r="A1474" t="s">
        <v>2530</v>
      </c>
      <c r="B1474" t="s">
        <v>528</v>
      </c>
      <c r="C1474" t="s">
        <v>270</v>
      </c>
      <c r="D1474" t="s">
        <v>705</v>
      </c>
      <c r="E1474" t="s">
        <v>92</v>
      </c>
      <c r="F1474">
        <v>40700</v>
      </c>
      <c r="G1474" t="s">
        <v>784</v>
      </c>
      <c r="I1474" t="s">
        <v>257</v>
      </c>
      <c r="J1474">
        <v>2026</v>
      </c>
      <c r="K1474">
        <v>5</v>
      </c>
      <c r="L1474" t="s">
        <v>95</v>
      </c>
      <c r="M1474">
        <v>280.9812</v>
      </c>
      <c r="N1474">
        <v>1</v>
      </c>
      <c r="O1474">
        <v>280.9812</v>
      </c>
      <c r="P1474" t="s">
        <v>704</v>
      </c>
    </row>
    <row r="1475" spans="1:17">
      <c r="A1475" t="s">
        <v>2530</v>
      </c>
      <c r="B1475" t="s">
        <v>528</v>
      </c>
      <c r="C1475" t="s">
        <v>270</v>
      </c>
      <c r="D1475" t="s">
        <v>705</v>
      </c>
      <c r="E1475" t="s">
        <v>102</v>
      </c>
      <c r="F1475">
        <v>40700</v>
      </c>
      <c r="G1475" t="s">
        <v>784</v>
      </c>
      <c r="I1475" t="s">
        <v>273</v>
      </c>
      <c r="J1475">
        <v>2026</v>
      </c>
      <c r="K1475">
        <v>5</v>
      </c>
      <c r="L1475" t="s">
        <v>95</v>
      </c>
      <c r="M1475">
        <v>13868.73</v>
      </c>
      <c r="N1475">
        <v>1</v>
      </c>
      <c r="O1475">
        <v>13868.73</v>
      </c>
      <c r="P1475" t="s">
        <v>704</v>
      </c>
      <c r="Q1475">
        <v>1</v>
      </c>
    </row>
    <row r="1476" spans="1:17">
      <c r="A1476" t="s">
        <v>2530</v>
      </c>
      <c r="B1476" t="s">
        <v>528</v>
      </c>
      <c r="C1476" t="s">
        <v>270</v>
      </c>
      <c r="D1476" t="s">
        <v>705</v>
      </c>
      <c r="E1476" t="s">
        <v>92</v>
      </c>
      <c r="F1476">
        <v>40700</v>
      </c>
      <c r="G1476" t="s">
        <v>784</v>
      </c>
      <c r="I1476" t="s">
        <v>727</v>
      </c>
      <c r="J1476">
        <v>2026</v>
      </c>
      <c r="K1476">
        <v>5</v>
      </c>
      <c r="L1476" t="s">
        <v>95</v>
      </c>
      <c r="M1476">
        <v>196.23420000000002</v>
      </c>
      <c r="N1476">
        <v>1</v>
      </c>
      <c r="O1476">
        <v>196.23420000000002</v>
      </c>
      <c r="P1476" t="s">
        <v>704</v>
      </c>
    </row>
    <row r="1477" spans="1:17">
      <c r="A1477" t="s">
        <v>2530</v>
      </c>
      <c r="B1477" t="s">
        <v>528</v>
      </c>
      <c r="C1477" t="s">
        <v>270</v>
      </c>
      <c r="D1477" t="s">
        <v>705</v>
      </c>
      <c r="E1477" t="s">
        <v>92</v>
      </c>
      <c r="F1477">
        <v>40700</v>
      </c>
      <c r="G1477" t="s">
        <v>784</v>
      </c>
      <c r="I1477" t="s">
        <v>732</v>
      </c>
      <c r="J1477">
        <v>2026</v>
      </c>
      <c r="K1477">
        <v>5</v>
      </c>
      <c r="L1477" t="s">
        <v>95</v>
      </c>
      <c r="M1477">
        <v>294.38</v>
      </c>
      <c r="N1477">
        <v>1</v>
      </c>
      <c r="O1477">
        <v>294.38</v>
      </c>
      <c r="P1477" t="s">
        <v>704</v>
      </c>
    </row>
    <row r="1478" spans="1:17">
      <c r="A1478" t="s">
        <v>2530</v>
      </c>
      <c r="B1478" t="s">
        <v>528</v>
      </c>
      <c r="C1478" t="s">
        <v>270</v>
      </c>
      <c r="D1478" t="s">
        <v>705</v>
      </c>
      <c r="E1478" t="s">
        <v>92</v>
      </c>
      <c r="F1478">
        <v>40700</v>
      </c>
      <c r="G1478" t="s">
        <v>784</v>
      </c>
      <c r="I1478" t="s">
        <v>717</v>
      </c>
      <c r="J1478">
        <v>2026</v>
      </c>
      <c r="K1478">
        <v>5</v>
      </c>
      <c r="L1478" t="s">
        <v>95</v>
      </c>
      <c r="M1478">
        <v>107.0346</v>
      </c>
      <c r="N1478">
        <v>1</v>
      </c>
      <c r="O1478">
        <v>107.0346</v>
      </c>
      <c r="P1478" t="s">
        <v>704</v>
      </c>
    </row>
    <row r="1479" spans="1:17">
      <c r="A1479" t="s">
        <v>2530</v>
      </c>
      <c r="B1479" t="s">
        <v>293</v>
      </c>
      <c r="C1479" t="s">
        <v>270</v>
      </c>
      <c r="D1479" t="s">
        <v>705</v>
      </c>
      <c r="E1479" t="s">
        <v>92</v>
      </c>
      <c r="F1479">
        <v>40700</v>
      </c>
      <c r="G1479" t="s">
        <v>784</v>
      </c>
      <c r="I1479" t="s">
        <v>716</v>
      </c>
      <c r="J1479">
        <v>2026</v>
      </c>
      <c r="K1479">
        <v>5</v>
      </c>
      <c r="L1479" t="s">
        <v>95</v>
      </c>
      <c r="M1479">
        <v>65.28</v>
      </c>
      <c r="N1479">
        <v>1</v>
      </c>
      <c r="O1479">
        <v>65.28</v>
      </c>
      <c r="P1479" t="s">
        <v>704</v>
      </c>
      <c r="Q1479">
        <v>1</v>
      </c>
    </row>
    <row r="1480" spans="1:17">
      <c r="A1480" t="s">
        <v>2530</v>
      </c>
      <c r="B1480" t="s">
        <v>293</v>
      </c>
      <c r="C1480" t="s">
        <v>270</v>
      </c>
      <c r="D1480" t="s">
        <v>705</v>
      </c>
      <c r="E1480" t="s">
        <v>92</v>
      </c>
      <c r="F1480">
        <v>40700</v>
      </c>
      <c r="G1480" t="s">
        <v>784</v>
      </c>
      <c r="I1480" t="s">
        <v>731</v>
      </c>
      <c r="J1480">
        <v>2026</v>
      </c>
      <c r="K1480">
        <v>5</v>
      </c>
      <c r="L1480" t="s">
        <v>95</v>
      </c>
      <c r="M1480">
        <v>312.19040000000001</v>
      </c>
      <c r="N1480">
        <v>1</v>
      </c>
      <c r="O1480">
        <v>312.19040000000001</v>
      </c>
      <c r="P1480" t="s">
        <v>704</v>
      </c>
    </row>
    <row r="1481" spans="1:17">
      <c r="A1481" t="s">
        <v>2530</v>
      </c>
      <c r="B1481" t="s">
        <v>293</v>
      </c>
      <c r="C1481" t="s">
        <v>270</v>
      </c>
      <c r="D1481" t="s">
        <v>705</v>
      </c>
      <c r="E1481" t="s">
        <v>103</v>
      </c>
      <c r="F1481">
        <v>40700</v>
      </c>
      <c r="G1481" t="s">
        <v>784</v>
      </c>
      <c r="I1481" t="s">
        <v>130</v>
      </c>
      <c r="J1481">
        <v>2026</v>
      </c>
      <c r="K1481">
        <v>5</v>
      </c>
      <c r="L1481" t="s">
        <v>95</v>
      </c>
      <c r="M1481">
        <v>2632.44</v>
      </c>
      <c r="N1481">
        <v>1</v>
      </c>
      <c r="O1481">
        <v>2632.44</v>
      </c>
      <c r="P1481" t="s">
        <v>704</v>
      </c>
      <c r="Q1481">
        <v>1</v>
      </c>
    </row>
    <row r="1482" spans="1:17">
      <c r="A1482" t="s">
        <v>2530</v>
      </c>
      <c r="B1482" t="s">
        <v>293</v>
      </c>
      <c r="C1482" t="s">
        <v>270</v>
      </c>
      <c r="D1482" t="s">
        <v>705</v>
      </c>
      <c r="E1482" t="s">
        <v>92</v>
      </c>
      <c r="F1482">
        <v>40700</v>
      </c>
      <c r="G1482" t="s">
        <v>784</v>
      </c>
      <c r="I1482" t="s">
        <v>257</v>
      </c>
      <c r="J1482">
        <v>2026</v>
      </c>
      <c r="K1482">
        <v>5</v>
      </c>
      <c r="L1482" t="s">
        <v>95</v>
      </c>
      <c r="M1482">
        <v>280.9812</v>
      </c>
      <c r="N1482">
        <v>1</v>
      </c>
      <c r="O1482">
        <v>280.9812</v>
      </c>
      <c r="P1482" t="s">
        <v>704</v>
      </c>
    </row>
    <row r="1483" spans="1:17">
      <c r="A1483" t="s">
        <v>2530</v>
      </c>
      <c r="B1483" t="s">
        <v>293</v>
      </c>
      <c r="C1483" t="s">
        <v>270</v>
      </c>
      <c r="D1483" t="s">
        <v>705</v>
      </c>
      <c r="E1483" t="s">
        <v>102</v>
      </c>
      <c r="F1483">
        <v>40700</v>
      </c>
      <c r="G1483" t="s">
        <v>784</v>
      </c>
      <c r="I1483" t="s">
        <v>273</v>
      </c>
      <c r="J1483">
        <v>2026</v>
      </c>
      <c r="K1483">
        <v>5</v>
      </c>
      <c r="L1483" t="s">
        <v>95</v>
      </c>
      <c r="M1483">
        <v>3988.3599999999997</v>
      </c>
      <c r="N1483">
        <v>1</v>
      </c>
      <c r="O1483">
        <v>3988.3599999999997</v>
      </c>
      <c r="P1483" t="s">
        <v>704</v>
      </c>
      <c r="Q1483">
        <v>1</v>
      </c>
    </row>
    <row r="1484" spans="1:17">
      <c r="A1484" t="s">
        <v>2530</v>
      </c>
      <c r="B1484" t="s">
        <v>293</v>
      </c>
      <c r="C1484" t="s">
        <v>270</v>
      </c>
      <c r="D1484" t="s">
        <v>705</v>
      </c>
      <c r="E1484" t="s">
        <v>92</v>
      </c>
      <c r="F1484">
        <v>40700</v>
      </c>
      <c r="G1484" t="s">
        <v>784</v>
      </c>
      <c r="I1484" t="s">
        <v>717</v>
      </c>
      <c r="J1484">
        <v>2026</v>
      </c>
      <c r="K1484">
        <v>5</v>
      </c>
      <c r="L1484" t="s">
        <v>95</v>
      </c>
      <c r="M1484">
        <v>107.0346</v>
      </c>
      <c r="N1484">
        <v>1</v>
      </c>
      <c r="O1484">
        <v>107.0346</v>
      </c>
      <c r="P1484" t="s">
        <v>704</v>
      </c>
    </row>
    <row r="1485" spans="1:17">
      <c r="A1485" t="s">
        <v>2530</v>
      </c>
      <c r="B1485" t="s">
        <v>751</v>
      </c>
      <c r="C1485" t="s">
        <v>270</v>
      </c>
      <c r="D1485" t="s">
        <v>705</v>
      </c>
      <c r="E1485" t="s">
        <v>92</v>
      </c>
      <c r="F1485">
        <v>40700</v>
      </c>
      <c r="G1485" t="s">
        <v>784</v>
      </c>
      <c r="I1485" t="s">
        <v>719</v>
      </c>
      <c r="J1485">
        <v>2026</v>
      </c>
      <c r="K1485">
        <v>5</v>
      </c>
      <c r="L1485" t="s">
        <v>95</v>
      </c>
      <c r="M1485">
        <v>1311.2456000000002</v>
      </c>
      <c r="N1485">
        <v>1</v>
      </c>
      <c r="O1485">
        <v>1311.2456000000002</v>
      </c>
      <c r="P1485" t="s">
        <v>704</v>
      </c>
    </row>
    <row r="1486" spans="1:17">
      <c r="A1486" t="s">
        <v>2530</v>
      </c>
      <c r="B1486" t="s">
        <v>751</v>
      </c>
      <c r="C1486" t="s">
        <v>270</v>
      </c>
      <c r="D1486" t="s">
        <v>705</v>
      </c>
      <c r="E1486" t="s">
        <v>92</v>
      </c>
      <c r="F1486">
        <v>40700</v>
      </c>
      <c r="G1486" t="s">
        <v>784</v>
      </c>
      <c r="I1486" t="s">
        <v>715</v>
      </c>
      <c r="J1486">
        <v>2026</v>
      </c>
      <c r="K1486">
        <v>5</v>
      </c>
      <c r="L1486" t="s">
        <v>95</v>
      </c>
      <c r="M1486">
        <v>533.86919999999998</v>
      </c>
      <c r="N1486">
        <v>1</v>
      </c>
      <c r="O1486">
        <v>533.86919999999998</v>
      </c>
      <c r="P1486" t="s">
        <v>704</v>
      </c>
    </row>
    <row r="1487" spans="1:17">
      <c r="A1487" t="s">
        <v>2530</v>
      </c>
      <c r="B1487" t="s">
        <v>751</v>
      </c>
      <c r="C1487" t="s">
        <v>270</v>
      </c>
      <c r="D1487" t="s">
        <v>705</v>
      </c>
      <c r="E1487" t="s">
        <v>92</v>
      </c>
      <c r="F1487">
        <v>40700</v>
      </c>
      <c r="G1487" t="s">
        <v>784</v>
      </c>
      <c r="I1487" t="s">
        <v>726</v>
      </c>
      <c r="J1487">
        <v>2026</v>
      </c>
      <c r="K1487">
        <v>5</v>
      </c>
      <c r="L1487" t="s">
        <v>95</v>
      </c>
      <c r="M1487">
        <v>307.74600000000004</v>
      </c>
      <c r="N1487">
        <v>1</v>
      </c>
      <c r="O1487">
        <v>307.74600000000004</v>
      </c>
      <c r="P1487" t="s">
        <v>704</v>
      </c>
    </row>
    <row r="1488" spans="1:17">
      <c r="A1488" t="s">
        <v>2530</v>
      </c>
      <c r="B1488" t="s">
        <v>751</v>
      </c>
      <c r="C1488" t="s">
        <v>270</v>
      </c>
      <c r="D1488" t="s">
        <v>705</v>
      </c>
      <c r="E1488" t="s">
        <v>92</v>
      </c>
      <c r="F1488">
        <v>40700</v>
      </c>
      <c r="G1488" t="s">
        <v>784</v>
      </c>
      <c r="I1488" t="s">
        <v>716</v>
      </c>
      <c r="J1488">
        <v>2026</v>
      </c>
      <c r="K1488">
        <v>5</v>
      </c>
      <c r="L1488" t="s">
        <v>95</v>
      </c>
      <c r="M1488">
        <v>391.68</v>
      </c>
      <c r="N1488">
        <v>1</v>
      </c>
      <c r="O1488">
        <v>391.68</v>
      </c>
      <c r="P1488" t="s">
        <v>704</v>
      </c>
      <c r="Q1488">
        <v>1</v>
      </c>
    </row>
    <row r="1489" spans="1:17">
      <c r="A1489" t="s">
        <v>2530</v>
      </c>
      <c r="B1489" t="s">
        <v>751</v>
      </c>
      <c r="C1489" t="s">
        <v>270</v>
      </c>
      <c r="D1489" t="s">
        <v>705</v>
      </c>
      <c r="E1489" t="s">
        <v>92</v>
      </c>
      <c r="F1489">
        <v>40700</v>
      </c>
      <c r="G1489" t="s">
        <v>784</v>
      </c>
      <c r="I1489" t="s">
        <v>731</v>
      </c>
      <c r="J1489">
        <v>2026</v>
      </c>
      <c r="K1489">
        <v>5</v>
      </c>
      <c r="L1489" t="s">
        <v>95</v>
      </c>
      <c r="M1489">
        <v>624.38080000000002</v>
      </c>
      <c r="N1489">
        <v>1</v>
      </c>
      <c r="O1489">
        <v>624.38080000000002</v>
      </c>
      <c r="P1489" t="s">
        <v>704</v>
      </c>
    </row>
    <row r="1490" spans="1:17">
      <c r="A1490" t="s">
        <v>2530</v>
      </c>
      <c r="B1490" t="s">
        <v>751</v>
      </c>
      <c r="C1490" t="s">
        <v>270</v>
      </c>
      <c r="D1490" t="s">
        <v>705</v>
      </c>
      <c r="E1490" t="s">
        <v>103</v>
      </c>
      <c r="F1490">
        <v>40700</v>
      </c>
      <c r="G1490" t="s">
        <v>784</v>
      </c>
      <c r="I1490" t="s">
        <v>130</v>
      </c>
      <c r="J1490">
        <v>2026</v>
      </c>
      <c r="K1490">
        <v>5</v>
      </c>
      <c r="L1490" t="s">
        <v>95</v>
      </c>
      <c r="M1490">
        <v>7570.24</v>
      </c>
      <c r="N1490">
        <v>1</v>
      </c>
      <c r="O1490">
        <v>7570.24</v>
      </c>
      <c r="P1490" t="s">
        <v>704</v>
      </c>
      <c r="Q1490">
        <v>1</v>
      </c>
    </row>
    <row r="1491" spans="1:17">
      <c r="A1491" t="s">
        <v>2530</v>
      </c>
      <c r="B1491" t="s">
        <v>751</v>
      </c>
      <c r="C1491" t="s">
        <v>270</v>
      </c>
      <c r="D1491" t="s">
        <v>705</v>
      </c>
      <c r="E1491" t="s">
        <v>102</v>
      </c>
      <c r="F1491">
        <v>40700</v>
      </c>
      <c r="G1491" t="s">
        <v>784</v>
      </c>
      <c r="I1491" t="s">
        <v>273</v>
      </c>
      <c r="J1491">
        <v>2026</v>
      </c>
      <c r="K1491">
        <v>5</v>
      </c>
      <c r="L1491" t="s">
        <v>95</v>
      </c>
      <c r="M1491">
        <v>7635.51</v>
      </c>
      <c r="N1491">
        <v>1</v>
      </c>
      <c r="O1491">
        <v>7635.51</v>
      </c>
      <c r="P1491" t="s">
        <v>704</v>
      </c>
      <c r="Q1491">
        <v>1</v>
      </c>
    </row>
    <row r="1492" spans="1:17">
      <c r="A1492" t="s">
        <v>2530</v>
      </c>
      <c r="B1492" t="s">
        <v>751</v>
      </c>
      <c r="C1492" t="s">
        <v>270</v>
      </c>
      <c r="D1492" t="s">
        <v>705</v>
      </c>
      <c r="E1492" t="s">
        <v>92</v>
      </c>
      <c r="F1492">
        <v>40700</v>
      </c>
      <c r="G1492" t="s">
        <v>784</v>
      </c>
      <c r="I1492" t="s">
        <v>729</v>
      </c>
      <c r="J1492">
        <v>2026</v>
      </c>
      <c r="K1492">
        <v>5</v>
      </c>
      <c r="L1492" t="s">
        <v>95</v>
      </c>
      <c r="M1492">
        <v>3139.7472000000002</v>
      </c>
      <c r="N1492">
        <v>1</v>
      </c>
      <c r="O1492">
        <v>3139.7472000000002</v>
      </c>
      <c r="P1492" t="s">
        <v>704</v>
      </c>
    </row>
    <row r="1493" spans="1:17">
      <c r="A1493" t="s">
        <v>2530</v>
      </c>
      <c r="B1493" t="s">
        <v>751</v>
      </c>
      <c r="C1493" t="s">
        <v>270</v>
      </c>
      <c r="D1493" t="s">
        <v>705</v>
      </c>
      <c r="E1493" t="s">
        <v>92</v>
      </c>
      <c r="F1493">
        <v>40700</v>
      </c>
      <c r="G1493" t="s">
        <v>784</v>
      </c>
      <c r="I1493" t="s">
        <v>732</v>
      </c>
      <c r="J1493">
        <v>2026</v>
      </c>
      <c r="K1493">
        <v>5</v>
      </c>
      <c r="L1493" t="s">
        <v>95</v>
      </c>
      <c r="M1493">
        <v>58.876000000000005</v>
      </c>
      <c r="N1493">
        <v>1</v>
      </c>
      <c r="O1493">
        <v>58.876000000000005</v>
      </c>
      <c r="P1493" t="s">
        <v>704</v>
      </c>
    </row>
    <row r="1494" spans="1:17">
      <c r="A1494" t="s">
        <v>2530</v>
      </c>
      <c r="B1494" t="s">
        <v>751</v>
      </c>
      <c r="C1494" t="s">
        <v>270</v>
      </c>
      <c r="D1494" t="s">
        <v>705</v>
      </c>
      <c r="E1494" t="s">
        <v>92</v>
      </c>
      <c r="F1494">
        <v>40700</v>
      </c>
      <c r="G1494" t="s">
        <v>784</v>
      </c>
      <c r="I1494" t="s">
        <v>717</v>
      </c>
      <c r="J1494">
        <v>2026</v>
      </c>
      <c r="K1494">
        <v>5</v>
      </c>
      <c r="L1494" t="s">
        <v>95</v>
      </c>
      <c r="M1494">
        <v>535.173</v>
      </c>
      <c r="N1494">
        <v>1</v>
      </c>
      <c r="O1494">
        <v>535.173</v>
      </c>
      <c r="P1494" t="s">
        <v>704</v>
      </c>
    </row>
    <row r="1495" spans="1:17">
      <c r="A1495" t="s">
        <v>2530</v>
      </c>
      <c r="B1495" t="s">
        <v>752</v>
      </c>
      <c r="C1495" t="s">
        <v>270</v>
      </c>
      <c r="D1495" t="s">
        <v>705</v>
      </c>
      <c r="E1495" t="s">
        <v>92</v>
      </c>
      <c r="F1495">
        <v>40700</v>
      </c>
      <c r="G1495" t="s">
        <v>784</v>
      </c>
      <c r="I1495" t="s">
        <v>719</v>
      </c>
      <c r="J1495">
        <v>2026</v>
      </c>
      <c r="K1495">
        <v>5</v>
      </c>
      <c r="L1495" t="s">
        <v>95</v>
      </c>
      <c r="M1495">
        <v>655.6228000000001</v>
      </c>
      <c r="N1495">
        <v>1</v>
      </c>
      <c r="O1495">
        <v>655.6228000000001</v>
      </c>
      <c r="P1495" t="s">
        <v>704</v>
      </c>
    </row>
    <row r="1496" spans="1:17">
      <c r="A1496" t="s">
        <v>2530</v>
      </c>
      <c r="B1496" t="s">
        <v>752</v>
      </c>
      <c r="C1496" t="s">
        <v>270</v>
      </c>
      <c r="D1496" t="s">
        <v>705</v>
      </c>
      <c r="E1496" t="s">
        <v>92</v>
      </c>
      <c r="F1496">
        <v>40700</v>
      </c>
      <c r="G1496" t="s">
        <v>784</v>
      </c>
      <c r="I1496" t="s">
        <v>716</v>
      </c>
      <c r="J1496">
        <v>2026</v>
      </c>
      <c r="K1496">
        <v>5</v>
      </c>
      <c r="L1496" t="s">
        <v>95</v>
      </c>
      <c r="M1496">
        <v>239.36</v>
      </c>
      <c r="N1496">
        <v>1</v>
      </c>
      <c r="O1496">
        <v>239.36</v>
      </c>
      <c r="P1496" t="s">
        <v>704</v>
      </c>
      <c r="Q1496">
        <v>1</v>
      </c>
    </row>
    <row r="1497" spans="1:17">
      <c r="A1497" t="s">
        <v>2530</v>
      </c>
      <c r="B1497" t="s">
        <v>752</v>
      </c>
      <c r="C1497" t="s">
        <v>270</v>
      </c>
      <c r="D1497" t="s">
        <v>705</v>
      </c>
      <c r="E1497" t="s">
        <v>92</v>
      </c>
      <c r="F1497">
        <v>40700</v>
      </c>
      <c r="G1497" t="s">
        <v>784</v>
      </c>
      <c r="I1497" t="s">
        <v>731</v>
      </c>
      <c r="J1497">
        <v>2026</v>
      </c>
      <c r="K1497">
        <v>5</v>
      </c>
      <c r="L1497" t="s">
        <v>95</v>
      </c>
      <c r="M1497">
        <v>312.19040000000001</v>
      </c>
      <c r="N1497">
        <v>1</v>
      </c>
      <c r="O1497">
        <v>312.19040000000001</v>
      </c>
      <c r="P1497" t="s">
        <v>704</v>
      </c>
    </row>
    <row r="1498" spans="1:17">
      <c r="A1498" t="s">
        <v>2530</v>
      </c>
      <c r="B1498" t="s">
        <v>752</v>
      </c>
      <c r="C1498" t="s">
        <v>270</v>
      </c>
      <c r="D1498" t="s">
        <v>705</v>
      </c>
      <c r="E1498" t="s">
        <v>103</v>
      </c>
      <c r="F1498">
        <v>40700</v>
      </c>
      <c r="G1498" t="s">
        <v>784</v>
      </c>
      <c r="I1498" t="s">
        <v>130</v>
      </c>
      <c r="J1498">
        <v>2026</v>
      </c>
      <c r="K1498">
        <v>5</v>
      </c>
      <c r="L1498" t="s">
        <v>95</v>
      </c>
      <c r="M1498">
        <v>4443.8</v>
      </c>
      <c r="N1498">
        <v>1</v>
      </c>
      <c r="O1498">
        <v>4443.8</v>
      </c>
      <c r="P1498" t="s">
        <v>704</v>
      </c>
      <c r="Q1498">
        <v>1</v>
      </c>
    </row>
    <row r="1499" spans="1:17">
      <c r="A1499" t="s">
        <v>2530</v>
      </c>
      <c r="B1499" t="s">
        <v>752</v>
      </c>
      <c r="C1499" t="s">
        <v>270</v>
      </c>
      <c r="D1499" t="s">
        <v>705</v>
      </c>
      <c r="E1499" t="s">
        <v>102</v>
      </c>
      <c r="F1499">
        <v>40700</v>
      </c>
      <c r="G1499" t="s">
        <v>784</v>
      </c>
      <c r="I1499" t="s">
        <v>273</v>
      </c>
      <c r="J1499">
        <v>2026</v>
      </c>
      <c r="K1499">
        <v>5</v>
      </c>
      <c r="L1499" t="s">
        <v>95</v>
      </c>
      <c r="M1499">
        <v>8758.6200000000008</v>
      </c>
      <c r="N1499">
        <v>1</v>
      </c>
      <c r="O1499">
        <v>8758.6200000000008</v>
      </c>
      <c r="P1499" t="s">
        <v>704</v>
      </c>
      <c r="Q1499">
        <v>1</v>
      </c>
    </row>
    <row r="1500" spans="1:17">
      <c r="A1500" t="s">
        <v>2530</v>
      </c>
      <c r="B1500" t="s">
        <v>752</v>
      </c>
      <c r="C1500" t="s">
        <v>270</v>
      </c>
      <c r="D1500" t="s">
        <v>705</v>
      </c>
      <c r="E1500" t="s">
        <v>92</v>
      </c>
      <c r="F1500">
        <v>40700</v>
      </c>
      <c r="G1500" t="s">
        <v>784</v>
      </c>
      <c r="I1500" t="s">
        <v>717</v>
      </c>
      <c r="J1500">
        <v>2026</v>
      </c>
      <c r="K1500">
        <v>5</v>
      </c>
      <c r="L1500" t="s">
        <v>95</v>
      </c>
      <c r="M1500">
        <v>392.46019999999999</v>
      </c>
      <c r="N1500">
        <v>1</v>
      </c>
      <c r="O1500">
        <v>392.46019999999999</v>
      </c>
      <c r="P1500" t="s">
        <v>704</v>
      </c>
    </row>
    <row r="1501" spans="1:17">
      <c r="A1501" t="s">
        <v>424</v>
      </c>
      <c r="B1501" t="s">
        <v>753</v>
      </c>
      <c r="C1501" t="s">
        <v>424</v>
      </c>
      <c r="D1501" t="s">
        <v>705</v>
      </c>
      <c r="E1501" t="s">
        <v>106</v>
      </c>
      <c r="F1501">
        <v>40700</v>
      </c>
      <c r="G1501" t="s">
        <v>784</v>
      </c>
      <c r="I1501" t="s">
        <v>112</v>
      </c>
      <c r="J1501">
        <v>2026</v>
      </c>
      <c r="K1501">
        <v>5</v>
      </c>
      <c r="L1501" t="s">
        <v>95</v>
      </c>
      <c r="M1501">
        <v>311.44</v>
      </c>
      <c r="N1501">
        <v>1</v>
      </c>
      <c r="O1501">
        <v>311.44</v>
      </c>
      <c r="P1501" t="s">
        <v>704</v>
      </c>
    </row>
    <row r="1502" spans="1:17">
      <c r="A1502" t="s">
        <v>2305</v>
      </c>
      <c r="B1502" t="s">
        <v>119</v>
      </c>
      <c r="C1502" t="s">
        <v>108</v>
      </c>
      <c r="D1502" t="s">
        <v>705</v>
      </c>
      <c r="E1502" t="s">
        <v>106</v>
      </c>
      <c r="F1502">
        <v>40700</v>
      </c>
      <c r="G1502" t="s">
        <v>784</v>
      </c>
      <c r="I1502" t="s">
        <v>112</v>
      </c>
      <c r="J1502">
        <v>2026</v>
      </c>
      <c r="K1502">
        <v>5</v>
      </c>
      <c r="L1502" t="s">
        <v>95</v>
      </c>
      <c r="M1502">
        <v>436.68187499999999</v>
      </c>
      <c r="N1502">
        <v>1</v>
      </c>
      <c r="O1502">
        <v>436.68187499999999</v>
      </c>
      <c r="P1502" t="s">
        <v>704</v>
      </c>
    </row>
    <row r="1503" spans="1:17">
      <c r="A1503" t="s">
        <v>2305</v>
      </c>
      <c r="B1503" t="s">
        <v>121</v>
      </c>
      <c r="C1503" t="s">
        <v>108</v>
      </c>
      <c r="D1503" t="s">
        <v>705</v>
      </c>
      <c r="E1503" t="s">
        <v>103</v>
      </c>
      <c r="F1503">
        <v>40700</v>
      </c>
      <c r="G1503" t="s">
        <v>784</v>
      </c>
      <c r="I1503" t="s">
        <v>120</v>
      </c>
      <c r="J1503">
        <v>2026</v>
      </c>
      <c r="K1503">
        <v>5</v>
      </c>
      <c r="L1503" t="s">
        <v>95</v>
      </c>
      <c r="M1503">
        <v>325.94</v>
      </c>
      <c r="N1503">
        <v>1</v>
      </c>
      <c r="O1503">
        <v>325.94</v>
      </c>
      <c r="P1503" t="s">
        <v>704</v>
      </c>
      <c r="Q1503">
        <v>1</v>
      </c>
    </row>
    <row r="1504" spans="1:17">
      <c r="A1504" t="s">
        <v>2305</v>
      </c>
      <c r="B1504" t="s">
        <v>121</v>
      </c>
      <c r="C1504" t="s">
        <v>108</v>
      </c>
      <c r="D1504" t="s">
        <v>705</v>
      </c>
      <c r="E1504" t="s">
        <v>105</v>
      </c>
      <c r="F1504">
        <v>40700</v>
      </c>
      <c r="G1504" t="s">
        <v>784</v>
      </c>
      <c r="I1504" t="s">
        <v>122</v>
      </c>
      <c r="J1504">
        <v>2026</v>
      </c>
      <c r="K1504">
        <v>5</v>
      </c>
      <c r="L1504" t="s">
        <v>95</v>
      </c>
      <c r="M1504">
        <v>101.88815</v>
      </c>
      <c r="N1504">
        <v>1</v>
      </c>
      <c r="O1504">
        <v>101.88815</v>
      </c>
      <c r="P1504" t="s">
        <v>704</v>
      </c>
    </row>
    <row r="1505" spans="1:17">
      <c r="A1505" t="s">
        <v>2305</v>
      </c>
      <c r="B1505" t="s">
        <v>121</v>
      </c>
      <c r="C1505" t="s">
        <v>108</v>
      </c>
      <c r="D1505" t="s">
        <v>705</v>
      </c>
      <c r="E1505" t="s">
        <v>105</v>
      </c>
      <c r="F1505">
        <v>40700</v>
      </c>
      <c r="G1505" t="s">
        <v>784</v>
      </c>
      <c r="I1505" t="s">
        <v>123</v>
      </c>
      <c r="J1505">
        <v>2026</v>
      </c>
      <c r="K1505">
        <v>5</v>
      </c>
      <c r="L1505" t="s">
        <v>95</v>
      </c>
      <c r="M1505">
        <v>267.45425</v>
      </c>
      <c r="N1505">
        <v>1</v>
      </c>
      <c r="O1505">
        <v>267.45425</v>
      </c>
      <c r="P1505" t="s">
        <v>704</v>
      </c>
    </row>
    <row r="1506" spans="1:17">
      <c r="A1506" t="s">
        <v>2305</v>
      </c>
      <c r="B1506" t="s">
        <v>121</v>
      </c>
      <c r="C1506" t="s">
        <v>108</v>
      </c>
      <c r="D1506" t="s">
        <v>705</v>
      </c>
      <c r="E1506" t="s">
        <v>106</v>
      </c>
      <c r="F1506">
        <v>40700</v>
      </c>
      <c r="G1506" t="s">
        <v>784</v>
      </c>
      <c r="I1506" t="s">
        <v>112</v>
      </c>
      <c r="J1506">
        <v>2026</v>
      </c>
      <c r="K1506">
        <v>5</v>
      </c>
      <c r="L1506" t="s">
        <v>95</v>
      </c>
      <c r="M1506">
        <v>174.67274999999998</v>
      </c>
      <c r="N1506">
        <v>1</v>
      </c>
      <c r="O1506">
        <v>174.67274999999998</v>
      </c>
      <c r="P1506" t="s">
        <v>704</v>
      </c>
    </row>
    <row r="1507" spans="1:17">
      <c r="A1507" t="s">
        <v>2305</v>
      </c>
      <c r="B1507" t="s">
        <v>754</v>
      </c>
      <c r="C1507" t="s">
        <v>108</v>
      </c>
      <c r="D1507" t="s">
        <v>705</v>
      </c>
      <c r="E1507" t="s">
        <v>106</v>
      </c>
      <c r="F1507">
        <v>40700</v>
      </c>
      <c r="G1507" t="s">
        <v>784</v>
      </c>
      <c r="I1507" t="s">
        <v>112</v>
      </c>
      <c r="J1507">
        <v>2026</v>
      </c>
      <c r="K1507">
        <v>5</v>
      </c>
      <c r="L1507" t="s">
        <v>95</v>
      </c>
      <c r="M1507">
        <v>87.33637499999999</v>
      </c>
      <c r="N1507">
        <v>1</v>
      </c>
      <c r="O1507">
        <v>87.33637499999999</v>
      </c>
      <c r="P1507" t="s">
        <v>704</v>
      </c>
    </row>
    <row r="1508" spans="1:17">
      <c r="A1508" t="s">
        <v>2305</v>
      </c>
      <c r="B1508" t="s">
        <v>755</v>
      </c>
      <c r="C1508" t="s">
        <v>108</v>
      </c>
      <c r="D1508" t="s">
        <v>705</v>
      </c>
      <c r="E1508" t="s">
        <v>103</v>
      </c>
      <c r="F1508">
        <v>40700</v>
      </c>
      <c r="G1508" t="s">
        <v>784</v>
      </c>
      <c r="I1508" t="s">
        <v>120</v>
      </c>
      <c r="J1508">
        <v>2026</v>
      </c>
      <c r="K1508">
        <v>5</v>
      </c>
      <c r="L1508" t="s">
        <v>95</v>
      </c>
      <c r="M1508">
        <v>440.03999999999996</v>
      </c>
      <c r="N1508">
        <v>1</v>
      </c>
      <c r="O1508">
        <v>440.03999999999996</v>
      </c>
      <c r="P1508" t="s">
        <v>704</v>
      </c>
      <c r="Q1508">
        <v>1</v>
      </c>
    </row>
    <row r="1509" spans="1:17">
      <c r="A1509" t="s">
        <v>2305</v>
      </c>
      <c r="B1509" t="s">
        <v>755</v>
      </c>
      <c r="C1509" t="s">
        <v>108</v>
      </c>
      <c r="D1509" t="s">
        <v>705</v>
      </c>
      <c r="E1509" t="s">
        <v>106</v>
      </c>
      <c r="F1509">
        <v>40700</v>
      </c>
      <c r="G1509" t="s">
        <v>784</v>
      </c>
      <c r="I1509" t="s">
        <v>110</v>
      </c>
      <c r="J1509">
        <v>2026</v>
      </c>
      <c r="K1509">
        <v>5</v>
      </c>
      <c r="L1509" t="s">
        <v>95</v>
      </c>
      <c r="M1509">
        <v>87.33637499999999</v>
      </c>
      <c r="N1509">
        <v>1</v>
      </c>
      <c r="O1509">
        <v>87.33637499999999</v>
      </c>
      <c r="P1509" t="s">
        <v>704</v>
      </c>
    </row>
    <row r="1510" spans="1:17">
      <c r="A1510" t="s">
        <v>2305</v>
      </c>
      <c r="B1510" t="s">
        <v>755</v>
      </c>
      <c r="C1510" t="s">
        <v>108</v>
      </c>
      <c r="D1510" t="s">
        <v>705</v>
      </c>
      <c r="E1510" t="s">
        <v>105</v>
      </c>
      <c r="F1510">
        <v>40700</v>
      </c>
      <c r="G1510" t="s">
        <v>784</v>
      </c>
      <c r="I1510" t="s">
        <v>122</v>
      </c>
      <c r="J1510">
        <v>2026</v>
      </c>
      <c r="K1510">
        <v>5</v>
      </c>
      <c r="L1510" t="s">
        <v>95</v>
      </c>
      <c r="M1510">
        <v>50.944074999999998</v>
      </c>
      <c r="N1510">
        <v>1</v>
      </c>
      <c r="O1510">
        <v>50.944074999999998</v>
      </c>
      <c r="P1510" t="s">
        <v>704</v>
      </c>
    </row>
    <row r="1511" spans="1:17">
      <c r="A1511" t="s">
        <v>2305</v>
      </c>
      <c r="B1511" t="s">
        <v>755</v>
      </c>
      <c r="C1511" t="s">
        <v>108</v>
      </c>
      <c r="D1511" t="s">
        <v>705</v>
      </c>
      <c r="E1511" t="s">
        <v>105</v>
      </c>
      <c r="F1511">
        <v>40700</v>
      </c>
      <c r="G1511" t="s">
        <v>784</v>
      </c>
      <c r="I1511" t="s">
        <v>123</v>
      </c>
      <c r="J1511">
        <v>2026</v>
      </c>
      <c r="K1511">
        <v>5</v>
      </c>
      <c r="L1511" t="s">
        <v>95</v>
      </c>
      <c r="M1511">
        <v>133.727125</v>
      </c>
      <c r="N1511">
        <v>1</v>
      </c>
      <c r="O1511">
        <v>133.727125</v>
      </c>
      <c r="P1511" t="s">
        <v>704</v>
      </c>
    </row>
    <row r="1512" spans="1:17">
      <c r="A1512" t="s">
        <v>2305</v>
      </c>
      <c r="B1512" t="s">
        <v>755</v>
      </c>
      <c r="C1512" t="s">
        <v>108</v>
      </c>
      <c r="D1512" t="s">
        <v>705</v>
      </c>
      <c r="E1512" t="s">
        <v>106</v>
      </c>
      <c r="F1512">
        <v>40700</v>
      </c>
      <c r="G1512" t="s">
        <v>784</v>
      </c>
      <c r="I1512" t="s">
        <v>112</v>
      </c>
      <c r="J1512">
        <v>2026</v>
      </c>
      <c r="K1512">
        <v>5</v>
      </c>
      <c r="L1512" t="s">
        <v>95</v>
      </c>
      <c r="M1512">
        <v>349.34549999999996</v>
      </c>
      <c r="N1512">
        <v>1</v>
      </c>
      <c r="O1512">
        <v>349.34549999999996</v>
      </c>
      <c r="P1512" t="s">
        <v>704</v>
      </c>
    </row>
    <row r="1513" spans="1:17">
      <c r="A1513" t="s">
        <v>2305</v>
      </c>
      <c r="B1513" t="s">
        <v>126</v>
      </c>
      <c r="C1513" t="s">
        <v>108</v>
      </c>
      <c r="D1513" t="s">
        <v>705</v>
      </c>
      <c r="E1513" t="s">
        <v>106</v>
      </c>
      <c r="F1513">
        <v>40700</v>
      </c>
      <c r="G1513" t="s">
        <v>784</v>
      </c>
      <c r="I1513" t="s">
        <v>118</v>
      </c>
      <c r="J1513">
        <v>2026</v>
      </c>
      <c r="K1513">
        <v>5</v>
      </c>
      <c r="L1513" t="s">
        <v>95</v>
      </c>
      <c r="M1513">
        <v>181.94434999999999</v>
      </c>
      <c r="N1513">
        <v>1</v>
      </c>
      <c r="O1513">
        <v>181.94434999999999</v>
      </c>
      <c r="P1513" t="s">
        <v>704</v>
      </c>
    </row>
    <row r="1514" spans="1:17">
      <c r="A1514" t="s">
        <v>2305</v>
      </c>
      <c r="B1514" t="s">
        <v>756</v>
      </c>
      <c r="C1514" t="s">
        <v>108</v>
      </c>
      <c r="D1514" t="s">
        <v>705</v>
      </c>
      <c r="E1514" t="s">
        <v>106</v>
      </c>
      <c r="F1514">
        <v>40700</v>
      </c>
      <c r="G1514" t="s">
        <v>784</v>
      </c>
      <c r="I1514" t="s">
        <v>112</v>
      </c>
      <c r="J1514">
        <v>2026</v>
      </c>
      <c r="K1514">
        <v>5</v>
      </c>
      <c r="L1514" t="s">
        <v>95</v>
      </c>
      <c r="M1514">
        <v>262.00912499999998</v>
      </c>
      <c r="N1514">
        <v>1</v>
      </c>
      <c r="O1514">
        <v>262.00912499999998</v>
      </c>
      <c r="P1514" t="s">
        <v>704</v>
      </c>
    </row>
    <row r="1515" spans="1:17">
      <c r="A1515" t="s">
        <v>2305</v>
      </c>
      <c r="B1515" t="s">
        <v>131</v>
      </c>
      <c r="C1515" t="s">
        <v>108</v>
      </c>
      <c r="D1515" t="s">
        <v>705</v>
      </c>
      <c r="E1515" t="s">
        <v>106</v>
      </c>
      <c r="F1515">
        <v>40700</v>
      </c>
      <c r="G1515" t="s">
        <v>784</v>
      </c>
      <c r="I1515" t="s">
        <v>110</v>
      </c>
      <c r="J1515">
        <v>2026</v>
      </c>
      <c r="K1515">
        <v>5</v>
      </c>
      <c r="L1515" t="s">
        <v>95</v>
      </c>
      <c r="M1515">
        <v>87.33637499999999</v>
      </c>
      <c r="N1515">
        <v>1</v>
      </c>
      <c r="O1515">
        <v>87.33637499999999</v>
      </c>
      <c r="P1515" t="s">
        <v>704</v>
      </c>
    </row>
    <row r="1516" spans="1:17">
      <c r="A1516" t="s">
        <v>2305</v>
      </c>
      <c r="B1516" t="s">
        <v>131</v>
      </c>
      <c r="C1516" t="s">
        <v>108</v>
      </c>
      <c r="D1516" t="s">
        <v>705</v>
      </c>
      <c r="E1516" t="s">
        <v>106</v>
      </c>
      <c r="F1516">
        <v>40700</v>
      </c>
      <c r="G1516" t="s">
        <v>784</v>
      </c>
      <c r="I1516" t="s">
        <v>118</v>
      </c>
      <c r="J1516">
        <v>2026</v>
      </c>
      <c r="K1516">
        <v>5</v>
      </c>
      <c r="L1516" t="s">
        <v>95</v>
      </c>
      <c r="M1516">
        <v>181.94434999999999</v>
      </c>
      <c r="N1516">
        <v>1</v>
      </c>
      <c r="O1516">
        <v>181.94434999999999</v>
      </c>
      <c r="P1516" t="s">
        <v>704</v>
      </c>
    </row>
    <row r="1517" spans="1:17">
      <c r="A1517" t="s">
        <v>2305</v>
      </c>
      <c r="B1517" t="s">
        <v>131</v>
      </c>
      <c r="C1517" t="s">
        <v>108</v>
      </c>
      <c r="D1517" t="s">
        <v>705</v>
      </c>
      <c r="E1517" t="s">
        <v>106</v>
      </c>
      <c r="F1517">
        <v>40700</v>
      </c>
      <c r="G1517" t="s">
        <v>784</v>
      </c>
      <c r="I1517" t="s">
        <v>112</v>
      </c>
      <c r="J1517">
        <v>2026</v>
      </c>
      <c r="K1517">
        <v>5</v>
      </c>
      <c r="L1517" t="s">
        <v>95</v>
      </c>
      <c r="M1517">
        <v>87.33637499999999</v>
      </c>
      <c r="N1517">
        <v>1</v>
      </c>
      <c r="O1517">
        <v>87.33637499999999</v>
      </c>
      <c r="P1517" t="s">
        <v>704</v>
      </c>
    </row>
    <row r="1518" spans="1:17">
      <c r="A1518" t="s">
        <v>2305</v>
      </c>
      <c r="B1518" t="s">
        <v>757</v>
      </c>
      <c r="C1518" t="s">
        <v>108</v>
      </c>
      <c r="D1518" t="s">
        <v>705</v>
      </c>
      <c r="E1518" t="s">
        <v>106</v>
      </c>
      <c r="F1518">
        <v>40700</v>
      </c>
      <c r="G1518" t="s">
        <v>784</v>
      </c>
      <c r="I1518" t="s">
        <v>110</v>
      </c>
      <c r="J1518">
        <v>2026</v>
      </c>
      <c r="K1518">
        <v>5</v>
      </c>
      <c r="L1518" t="s">
        <v>95</v>
      </c>
      <c r="M1518">
        <v>174.67274999999998</v>
      </c>
      <c r="N1518">
        <v>1</v>
      </c>
      <c r="O1518">
        <v>174.67274999999998</v>
      </c>
      <c r="P1518" t="s">
        <v>704</v>
      </c>
    </row>
    <row r="1519" spans="1:17">
      <c r="A1519" t="s">
        <v>879</v>
      </c>
      <c r="B1519" t="s">
        <v>145</v>
      </c>
      <c r="C1519" t="s">
        <v>133</v>
      </c>
      <c r="D1519" t="s">
        <v>705</v>
      </c>
      <c r="E1519" t="s">
        <v>103</v>
      </c>
      <c r="F1519">
        <v>40700</v>
      </c>
      <c r="G1519" t="s">
        <v>784</v>
      </c>
      <c r="I1519" t="s">
        <v>120</v>
      </c>
      <c r="J1519">
        <v>2026</v>
      </c>
      <c r="K1519">
        <v>5</v>
      </c>
      <c r="L1519" t="s">
        <v>95</v>
      </c>
      <c r="M1519">
        <v>1004.0400000000001</v>
      </c>
      <c r="N1519">
        <v>1</v>
      </c>
      <c r="O1519">
        <v>1004.0400000000001</v>
      </c>
      <c r="P1519" t="s">
        <v>704</v>
      </c>
      <c r="Q1519">
        <v>1</v>
      </c>
    </row>
    <row r="1520" spans="1:17">
      <c r="A1520" t="s">
        <v>879</v>
      </c>
      <c r="B1520" t="s">
        <v>145</v>
      </c>
      <c r="C1520" t="s">
        <v>133</v>
      </c>
      <c r="D1520" t="s">
        <v>705</v>
      </c>
      <c r="E1520" t="s">
        <v>106</v>
      </c>
      <c r="F1520">
        <v>40700</v>
      </c>
      <c r="G1520" t="s">
        <v>784</v>
      </c>
      <c r="I1520" t="s">
        <v>112</v>
      </c>
      <c r="J1520">
        <v>2026</v>
      </c>
      <c r="K1520">
        <v>5</v>
      </c>
      <c r="L1520" t="s">
        <v>95</v>
      </c>
      <c r="M1520">
        <v>115.89</v>
      </c>
      <c r="N1520">
        <v>1</v>
      </c>
      <c r="O1520">
        <v>115.89</v>
      </c>
      <c r="P1520" t="s">
        <v>704</v>
      </c>
    </row>
    <row r="1521" spans="1:17">
      <c r="A1521" t="s">
        <v>879</v>
      </c>
      <c r="B1521" t="s">
        <v>148</v>
      </c>
      <c r="C1521" t="s">
        <v>133</v>
      </c>
      <c r="D1521" t="s">
        <v>705</v>
      </c>
      <c r="E1521" t="s">
        <v>105</v>
      </c>
      <c r="F1521">
        <v>40700</v>
      </c>
      <c r="G1521" t="s">
        <v>784</v>
      </c>
      <c r="I1521" t="s">
        <v>122</v>
      </c>
      <c r="J1521">
        <v>2026</v>
      </c>
      <c r="K1521">
        <v>5</v>
      </c>
      <c r="L1521" t="s">
        <v>95</v>
      </c>
      <c r="M1521">
        <v>81.11999999999999</v>
      </c>
      <c r="N1521">
        <v>1</v>
      </c>
      <c r="O1521">
        <v>81.11999999999999</v>
      </c>
      <c r="P1521" t="s">
        <v>704</v>
      </c>
    </row>
    <row r="1522" spans="1:17">
      <c r="A1522" t="s">
        <v>879</v>
      </c>
      <c r="B1522" t="s">
        <v>148</v>
      </c>
      <c r="C1522" t="s">
        <v>133</v>
      </c>
      <c r="D1522" t="s">
        <v>705</v>
      </c>
      <c r="E1522" t="s">
        <v>105</v>
      </c>
      <c r="F1522">
        <v>40700</v>
      </c>
      <c r="G1522" t="s">
        <v>784</v>
      </c>
      <c r="I1522" t="s">
        <v>123</v>
      </c>
      <c r="J1522">
        <v>2026</v>
      </c>
      <c r="K1522">
        <v>5</v>
      </c>
      <c r="L1522" t="s">
        <v>95</v>
      </c>
      <c r="M1522">
        <v>135.19999999999999</v>
      </c>
      <c r="N1522">
        <v>1</v>
      </c>
      <c r="O1522">
        <v>135.19999999999999</v>
      </c>
      <c r="P1522" t="s">
        <v>704</v>
      </c>
    </row>
    <row r="1523" spans="1:17">
      <c r="A1523" t="s">
        <v>879</v>
      </c>
      <c r="B1523" t="s">
        <v>148</v>
      </c>
      <c r="C1523" t="s">
        <v>133</v>
      </c>
      <c r="D1523" t="s">
        <v>705</v>
      </c>
      <c r="E1523" t="s">
        <v>106</v>
      </c>
      <c r="F1523">
        <v>40700</v>
      </c>
      <c r="G1523" t="s">
        <v>784</v>
      </c>
      <c r="I1523" t="s">
        <v>112</v>
      </c>
      <c r="J1523">
        <v>2026</v>
      </c>
      <c r="K1523">
        <v>5</v>
      </c>
      <c r="L1523" t="s">
        <v>95</v>
      </c>
      <c r="M1523">
        <v>115.89</v>
      </c>
      <c r="N1523">
        <v>1</v>
      </c>
      <c r="O1523">
        <v>115.89</v>
      </c>
      <c r="P1523" t="s">
        <v>704</v>
      </c>
    </row>
    <row r="1524" spans="1:17">
      <c r="A1524" t="s">
        <v>879</v>
      </c>
      <c r="B1524" t="s">
        <v>758</v>
      </c>
      <c r="C1524" t="s">
        <v>133</v>
      </c>
      <c r="D1524" t="s">
        <v>705</v>
      </c>
      <c r="E1524" t="s">
        <v>103</v>
      </c>
      <c r="F1524">
        <v>40700</v>
      </c>
      <c r="G1524" t="s">
        <v>784</v>
      </c>
      <c r="I1524" t="s">
        <v>120</v>
      </c>
      <c r="J1524">
        <v>2026</v>
      </c>
      <c r="K1524">
        <v>5</v>
      </c>
      <c r="L1524" t="s">
        <v>95</v>
      </c>
      <c r="M1524">
        <v>571.14</v>
      </c>
      <c r="N1524">
        <v>1</v>
      </c>
      <c r="O1524">
        <v>571.14</v>
      </c>
      <c r="P1524" t="s">
        <v>704</v>
      </c>
      <c r="Q1524">
        <v>1</v>
      </c>
    </row>
    <row r="1525" spans="1:17">
      <c r="A1525" t="s">
        <v>879</v>
      </c>
      <c r="B1525" t="s">
        <v>758</v>
      </c>
      <c r="C1525" t="s">
        <v>133</v>
      </c>
      <c r="D1525" t="s">
        <v>705</v>
      </c>
      <c r="E1525" t="s">
        <v>105</v>
      </c>
      <c r="F1525">
        <v>40700</v>
      </c>
      <c r="G1525" t="s">
        <v>784</v>
      </c>
      <c r="I1525" t="s">
        <v>122</v>
      </c>
      <c r="J1525">
        <v>2026</v>
      </c>
      <c r="K1525">
        <v>5</v>
      </c>
      <c r="L1525" t="s">
        <v>95</v>
      </c>
      <c r="M1525">
        <v>540.79999999999995</v>
      </c>
      <c r="N1525">
        <v>1</v>
      </c>
      <c r="O1525">
        <v>540.79999999999995</v>
      </c>
      <c r="P1525" t="s">
        <v>704</v>
      </c>
    </row>
    <row r="1526" spans="1:17">
      <c r="A1526" t="s">
        <v>879</v>
      </c>
      <c r="B1526" t="s">
        <v>758</v>
      </c>
      <c r="C1526" t="s">
        <v>133</v>
      </c>
      <c r="D1526" t="s">
        <v>705</v>
      </c>
      <c r="E1526" t="s">
        <v>105</v>
      </c>
      <c r="F1526">
        <v>40700</v>
      </c>
      <c r="G1526" t="s">
        <v>784</v>
      </c>
      <c r="I1526" t="s">
        <v>123</v>
      </c>
      <c r="J1526">
        <v>2026</v>
      </c>
      <c r="K1526">
        <v>5</v>
      </c>
      <c r="L1526" t="s">
        <v>95</v>
      </c>
      <c r="M1526">
        <v>811.19999999999993</v>
      </c>
      <c r="N1526">
        <v>1</v>
      </c>
      <c r="O1526">
        <v>811.19999999999993</v>
      </c>
      <c r="P1526" t="s">
        <v>704</v>
      </c>
    </row>
    <row r="1527" spans="1:17">
      <c r="A1527" t="s">
        <v>879</v>
      </c>
      <c r="B1527" t="s">
        <v>758</v>
      </c>
      <c r="C1527" t="s">
        <v>133</v>
      </c>
      <c r="D1527" t="s">
        <v>705</v>
      </c>
      <c r="E1527" t="s">
        <v>106</v>
      </c>
      <c r="F1527">
        <v>40700</v>
      </c>
      <c r="G1527" t="s">
        <v>784</v>
      </c>
      <c r="I1527" t="s">
        <v>112</v>
      </c>
      <c r="J1527">
        <v>2026</v>
      </c>
      <c r="K1527">
        <v>5</v>
      </c>
      <c r="L1527" t="s">
        <v>95</v>
      </c>
      <c r="M1527">
        <v>231.78</v>
      </c>
      <c r="N1527">
        <v>1</v>
      </c>
      <c r="O1527">
        <v>231.78</v>
      </c>
      <c r="P1527" t="s">
        <v>704</v>
      </c>
    </row>
    <row r="1528" spans="1:17">
      <c r="A1528" t="s">
        <v>879</v>
      </c>
      <c r="B1528" t="s">
        <v>155</v>
      </c>
      <c r="C1528" t="s">
        <v>133</v>
      </c>
      <c r="D1528" t="s">
        <v>705</v>
      </c>
      <c r="E1528" t="s">
        <v>103</v>
      </c>
      <c r="F1528">
        <v>40700</v>
      </c>
      <c r="G1528" t="s">
        <v>784</v>
      </c>
      <c r="I1528" t="s">
        <v>120</v>
      </c>
      <c r="J1528">
        <v>2026</v>
      </c>
      <c r="K1528">
        <v>5</v>
      </c>
      <c r="L1528" t="s">
        <v>95</v>
      </c>
      <c r="M1528">
        <v>889.94</v>
      </c>
      <c r="N1528">
        <v>1</v>
      </c>
      <c r="O1528">
        <v>889.94</v>
      </c>
      <c r="P1528" t="s">
        <v>704</v>
      </c>
      <c r="Q1528">
        <v>1</v>
      </c>
    </row>
    <row r="1529" spans="1:17">
      <c r="A1529" t="s">
        <v>879</v>
      </c>
      <c r="B1529" t="s">
        <v>155</v>
      </c>
      <c r="C1529" t="s">
        <v>133</v>
      </c>
      <c r="D1529" t="s">
        <v>705</v>
      </c>
      <c r="E1529" t="s">
        <v>106</v>
      </c>
      <c r="F1529">
        <v>40700</v>
      </c>
      <c r="G1529" t="s">
        <v>784</v>
      </c>
      <c r="I1529" t="s">
        <v>112</v>
      </c>
      <c r="J1529">
        <v>2026</v>
      </c>
      <c r="K1529">
        <v>5</v>
      </c>
      <c r="L1529" t="s">
        <v>95</v>
      </c>
      <c r="M1529">
        <v>115.89</v>
      </c>
      <c r="N1529">
        <v>1</v>
      </c>
      <c r="O1529">
        <v>115.89</v>
      </c>
      <c r="P1529" t="s">
        <v>704</v>
      </c>
    </row>
    <row r="1530" spans="1:17">
      <c r="A1530" t="s">
        <v>879</v>
      </c>
      <c r="B1530" t="s">
        <v>659</v>
      </c>
      <c r="C1530" t="s">
        <v>133</v>
      </c>
      <c r="D1530" t="s">
        <v>705</v>
      </c>
      <c r="E1530" t="s">
        <v>103</v>
      </c>
      <c r="F1530">
        <v>40700</v>
      </c>
      <c r="G1530" t="s">
        <v>784</v>
      </c>
      <c r="I1530" t="s">
        <v>120</v>
      </c>
      <c r="J1530">
        <v>2026</v>
      </c>
      <c r="K1530">
        <v>5</v>
      </c>
      <c r="L1530" t="s">
        <v>95</v>
      </c>
      <c r="M1530">
        <v>783.48</v>
      </c>
      <c r="N1530">
        <v>1</v>
      </c>
      <c r="O1530">
        <v>783.48</v>
      </c>
      <c r="P1530" t="s">
        <v>704</v>
      </c>
      <c r="Q1530">
        <v>1</v>
      </c>
    </row>
    <row r="1531" spans="1:17">
      <c r="A1531" t="s">
        <v>879</v>
      </c>
      <c r="B1531" t="s">
        <v>659</v>
      </c>
      <c r="C1531" t="s">
        <v>133</v>
      </c>
      <c r="D1531" t="s">
        <v>705</v>
      </c>
      <c r="E1531" t="s">
        <v>106</v>
      </c>
      <c r="F1531">
        <v>40700</v>
      </c>
      <c r="G1531" t="s">
        <v>784</v>
      </c>
      <c r="I1531" t="s">
        <v>112</v>
      </c>
      <c r="J1531">
        <v>2026</v>
      </c>
      <c r="K1531">
        <v>5</v>
      </c>
      <c r="L1531" t="s">
        <v>95</v>
      </c>
      <c r="M1531">
        <v>231.78</v>
      </c>
      <c r="N1531">
        <v>1</v>
      </c>
      <c r="O1531">
        <v>231.78</v>
      </c>
      <c r="P1531" t="s">
        <v>704</v>
      </c>
    </row>
    <row r="1532" spans="1:17">
      <c r="A1532" t="s">
        <v>879</v>
      </c>
      <c r="B1532" t="s">
        <v>661</v>
      </c>
      <c r="C1532" t="s">
        <v>133</v>
      </c>
      <c r="D1532" t="s">
        <v>705</v>
      </c>
      <c r="E1532" t="s">
        <v>106</v>
      </c>
      <c r="F1532">
        <v>40700</v>
      </c>
      <c r="G1532" t="s">
        <v>784</v>
      </c>
      <c r="I1532" t="s">
        <v>112</v>
      </c>
      <c r="J1532">
        <v>2026</v>
      </c>
      <c r="K1532">
        <v>5</v>
      </c>
      <c r="L1532" t="s">
        <v>95</v>
      </c>
      <c r="M1532">
        <v>115.89</v>
      </c>
      <c r="N1532">
        <v>1</v>
      </c>
      <c r="O1532">
        <v>115.89</v>
      </c>
      <c r="P1532" t="s">
        <v>704</v>
      </c>
    </row>
    <row r="1533" spans="1:17">
      <c r="A1533" t="s">
        <v>879</v>
      </c>
      <c r="B1533" t="s">
        <v>759</v>
      </c>
      <c r="C1533" t="s">
        <v>133</v>
      </c>
      <c r="D1533" t="s">
        <v>705</v>
      </c>
      <c r="E1533" t="s">
        <v>103</v>
      </c>
      <c r="F1533">
        <v>40700</v>
      </c>
      <c r="G1533" t="s">
        <v>784</v>
      </c>
      <c r="I1533" t="s">
        <v>120</v>
      </c>
      <c r="J1533">
        <v>2026</v>
      </c>
      <c r="K1533">
        <v>5</v>
      </c>
      <c r="L1533" t="s">
        <v>95</v>
      </c>
      <c r="M1533">
        <v>363.53999999999996</v>
      </c>
      <c r="N1533">
        <v>1</v>
      </c>
      <c r="O1533">
        <v>363.53999999999996</v>
      </c>
      <c r="P1533" t="s">
        <v>704</v>
      </c>
      <c r="Q1533">
        <v>1</v>
      </c>
    </row>
    <row r="1534" spans="1:17">
      <c r="A1534" t="s">
        <v>879</v>
      </c>
      <c r="B1534" t="s">
        <v>759</v>
      </c>
      <c r="C1534" t="s">
        <v>133</v>
      </c>
      <c r="D1534" t="s">
        <v>705</v>
      </c>
      <c r="E1534" t="s">
        <v>106</v>
      </c>
      <c r="F1534">
        <v>40700</v>
      </c>
      <c r="G1534" t="s">
        <v>784</v>
      </c>
      <c r="I1534" t="s">
        <v>112</v>
      </c>
      <c r="J1534">
        <v>2026</v>
      </c>
      <c r="K1534">
        <v>5</v>
      </c>
      <c r="L1534" t="s">
        <v>95</v>
      </c>
      <c r="M1534">
        <v>115.89</v>
      </c>
      <c r="N1534">
        <v>1</v>
      </c>
      <c r="O1534">
        <v>115.89</v>
      </c>
      <c r="P1534" t="s">
        <v>704</v>
      </c>
    </row>
    <row r="1535" spans="1:17">
      <c r="A1535" t="s">
        <v>879</v>
      </c>
      <c r="B1535" t="s">
        <v>166</v>
      </c>
      <c r="C1535" t="s">
        <v>133</v>
      </c>
      <c r="D1535" t="s">
        <v>705</v>
      </c>
      <c r="E1535" t="s">
        <v>105</v>
      </c>
      <c r="F1535">
        <v>40700</v>
      </c>
      <c r="G1535" t="s">
        <v>784</v>
      </c>
      <c r="I1535" t="s">
        <v>122</v>
      </c>
      <c r="J1535">
        <v>2026</v>
      </c>
      <c r="K1535">
        <v>5</v>
      </c>
      <c r="L1535" t="s">
        <v>95</v>
      </c>
      <c r="M1535">
        <v>81.11999999999999</v>
      </c>
      <c r="N1535">
        <v>1</v>
      </c>
      <c r="O1535">
        <v>81.11999999999999</v>
      </c>
      <c r="P1535" t="s">
        <v>704</v>
      </c>
    </row>
    <row r="1536" spans="1:17">
      <c r="A1536" t="s">
        <v>879</v>
      </c>
      <c r="B1536" t="s">
        <v>166</v>
      </c>
      <c r="C1536" t="s">
        <v>133</v>
      </c>
      <c r="D1536" t="s">
        <v>705</v>
      </c>
      <c r="E1536" t="s">
        <v>105</v>
      </c>
      <c r="F1536">
        <v>40700</v>
      </c>
      <c r="G1536" t="s">
        <v>784</v>
      </c>
      <c r="I1536" t="s">
        <v>123</v>
      </c>
      <c r="J1536">
        <v>2026</v>
      </c>
      <c r="K1536">
        <v>5</v>
      </c>
      <c r="L1536" t="s">
        <v>95</v>
      </c>
      <c r="M1536">
        <v>135.19999999999999</v>
      </c>
      <c r="N1536">
        <v>1</v>
      </c>
      <c r="O1536">
        <v>135.19999999999999</v>
      </c>
      <c r="P1536" t="s">
        <v>704</v>
      </c>
    </row>
    <row r="1537" spans="1:17">
      <c r="A1537" t="s">
        <v>879</v>
      </c>
      <c r="B1537" t="s">
        <v>166</v>
      </c>
      <c r="C1537" t="s">
        <v>133</v>
      </c>
      <c r="D1537" t="s">
        <v>705</v>
      </c>
      <c r="E1537" t="s">
        <v>106</v>
      </c>
      <c r="F1537">
        <v>40700</v>
      </c>
      <c r="G1537" t="s">
        <v>784</v>
      </c>
      <c r="I1537" t="s">
        <v>112</v>
      </c>
      <c r="J1537">
        <v>2026</v>
      </c>
      <c r="K1537">
        <v>5</v>
      </c>
      <c r="L1537" t="s">
        <v>95</v>
      </c>
      <c r="M1537">
        <v>115.89</v>
      </c>
      <c r="N1537">
        <v>1</v>
      </c>
      <c r="O1537">
        <v>115.89</v>
      </c>
      <c r="P1537" t="s">
        <v>704</v>
      </c>
    </row>
    <row r="1538" spans="1:17">
      <c r="A1538" t="s">
        <v>879</v>
      </c>
      <c r="B1538" t="s">
        <v>169</v>
      </c>
      <c r="C1538" t="s">
        <v>133</v>
      </c>
      <c r="D1538" t="s">
        <v>705</v>
      </c>
      <c r="E1538" t="s">
        <v>106</v>
      </c>
      <c r="F1538">
        <v>40700</v>
      </c>
      <c r="G1538" t="s">
        <v>784</v>
      </c>
      <c r="I1538" t="s">
        <v>110</v>
      </c>
      <c r="J1538">
        <v>2026</v>
      </c>
      <c r="K1538">
        <v>5</v>
      </c>
      <c r="L1538" t="s">
        <v>95</v>
      </c>
      <c r="M1538">
        <v>95.63000000000001</v>
      </c>
      <c r="N1538">
        <v>1</v>
      </c>
      <c r="O1538">
        <v>95.63000000000001</v>
      </c>
      <c r="P1538" t="s">
        <v>704</v>
      </c>
    </row>
    <row r="1539" spans="1:17">
      <c r="A1539" t="s">
        <v>879</v>
      </c>
      <c r="B1539" t="s">
        <v>175</v>
      </c>
      <c r="C1539" t="s">
        <v>133</v>
      </c>
      <c r="D1539" t="s">
        <v>705</v>
      </c>
      <c r="E1539" t="s">
        <v>106</v>
      </c>
      <c r="F1539">
        <v>40700</v>
      </c>
      <c r="G1539" t="s">
        <v>784</v>
      </c>
      <c r="I1539" t="s">
        <v>112</v>
      </c>
      <c r="J1539">
        <v>2026</v>
      </c>
      <c r="K1539">
        <v>5</v>
      </c>
      <c r="L1539" t="s">
        <v>95</v>
      </c>
      <c r="M1539">
        <v>115.89</v>
      </c>
      <c r="N1539">
        <v>1</v>
      </c>
      <c r="O1539">
        <v>115.89</v>
      </c>
      <c r="P1539" t="s">
        <v>704</v>
      </c>
    </row>
    <row r="1540" spans="1:17">
      <c r="A1540" t="s">
        <v>879</v>
      </c>
      <c r="B1540" t="s">
        <v>176</v>
      </c>
      <c r="C1540" t="s">
        <v>133</v>
      </c>
      <c r="D1540" t="s">
        <v>705</v>
      </c>
      <c r="E1540" t="s">
        <v>106</v>
      </c>
      <c r="F1540">
        <v>40700</v>
      </c>
      <c r="G1540" t="s">
        <v>784</v>
      </c>
      <c r="I1540" t="s">
        <v>112</v>
      </c>
      <c r="J1540">
        <v>2026</v>
      </c>
      <c r="K1540">
        <v>5</v>
      </c>
      <c r="L1540" t="s">
        <v>95</v>
      </c>
      <c r="M1540">
        <v>115.89</v>
      </c>
      <c r="N1540">
        <v>1</v>
      </c>
      <c r="O1540">
        <v>115.89</v>
      </c>
      <c r="P1540" t="s">
        <v>704</v>
      </c>
    </row>
    <row r="1541" spans="1:17">
      <c r="A1541" t="s">
        <v>879</v>
      </c>
      <c r="B1541" t="s">
        <v>760</v>
      </c>
      <c r="C1541" t="s">
        <v>133</v>
      </c>
      <c r="D1541" t="s">
        <v>705</v>
      </c>
      <c r="E1541" t="s">
        <v>103</v>
      </c>
      <c r="F1541">
        <v>40700</v>
      </c>
      <c r="G1541" t="s">
        <v>784</v>
      </c>
      <c r="I1541" t="s">
        <v>120</v>
      </c>
      <c r="J1541">
        <v>2026</v>
      </c>
      <c r="K1541">
        <v>5</v>
      </c>
      <c r="L1541" t="s">
        <v>95</v>
      </c>
      <c r="M1541">
        <v>228.2</v>
      </c>
      <c r="N1541">
        <v>1</v>
      </c>
      <c r="O1541">
        <v>228.2</v>
      </c>
      <c r="P1541" t="s">
        <v>704</v>
      </c>
      <c r="Q1541">
        <v>1</v>
      </c>
    </row>
    <row r="1542" spans="1:17">
      <c r="A1542" t="s">
        <v>879</v>
      </c>
      <c r="B1542" t="s">
        <v>760</v>
      </c>
      <c r="C1542" t="s">
        <v>133</v>
      </c>
      <c r="D1542" t="s">
        <v>705</v>
      </c>
      <c r="E1542" t="s">
        <v>105</v>
      </c>
      <c r="F1542">
        <v>40700</v>
      </c>
      <c r="G1542" t="s">
        <v>784</v>
      </c>
      <c r="I1542" t="s">
        <v>122</v>
      </c>
      <c r="J1542">
        <v>2026</v>
      </c>
      <c r="K1542">
        <v>5</v>
      </c>
      <c r="L1542" t="s">
        <v>95</v>
      </c>
      <c r="M1542">
        <v>81.11999999999999</v>
      </c>
      <c r="N1542">
        <v>1</v>
      </c>
      <c r="O1542">
        <v>81.11999999999999</v>
      </c>
      <c r="P1542" t="s">
        <v>704</v>
      </c>
    </row>
    <row r="1543" spans="1:17">
      <c r="A1543" t="s">
        <v>879</v>
      </c>
      <c r="B1543" t="s">
        <v>760</v>
      </c>
      <c r="C1543" t="s">
        <v>133</v>
      </c>
      <c r="D1543" t="s">
        <v>705</v>
      </c>
      <c r="E1543" t="s">
        <v>105</v>
      </c>
      <c r="F1543">
        <v>40700</v>
      </c>
      <c r="G1543" t="s">
        <v>784</v>
      </c>
      <c r="I1543" t="s">
        <v>123</v>
      </c>
      <c r="J1543">
        <v>2026</v>
      </c>
      <c r="K1543">
        <v>5</v>
      </c>
      <c r="L1543" t="s">
        <v>95</v>
      </c>
      <c r="M1543">
        <v>135.19999999999999</v>
      </c>
      <c r="N1543">
        <v>1</v>
      </c>
      <c r="O1543">
        <v>135.19999999999999</v>
      </c>
      <c r="P1543" t="s">
        <v>704</v>
      </c>
    </row>
    <row r="1544" spans="1:17">
      <c r="A1544" t="s">
        <v>879</v>
      </c>
      <c r="B1544" t="s">
        <v>760</v>
      </c>
      <c r="C1544" t="s">
        <v>133</v>
      </c>
      <c r="D1544" t="s">
        <v>705</v>
      </c>
      <c r="E1544" t="s">
        <v>106</v>
      </c>
      <c r="F1544">
        <v>40700</v>
      </c>
      <c r="G1544" t="s">
        <v>784</v>
      </c>
      <c r="I1544" t="s">
        <v>112</v>
      </c>
      <c r="J1544">
        <v>2026</v>
      </c>
      <c r="K1544">
        <v>5</v>
      </c>
      <c r="L1544" t="s">
        <v>95</v>
      </c>
      <c r="M1544">
        <v>115.89</v>
      </c>
      <c r="N1544">
        <v>1</v>
      </c>
      <c r="O1544">
        <v>115.89</v>
      </c>
      <c r="P1544" t="s">
        <v>704</v>
      </c>
    </row>
    <row r="1545" spans="1:17">
      <c r="A1545" t="s">
        <v>879</v>
      </c>
      <c r="B1545" t="s">
        <v>669</v>
      </c>
      <c r="C1545" t="s">
        <v>133</v>
      </c>
      <c r="D1545" t="s">
        <v>705</v>
      </c>
      <c r="E1545" t="s">
        <v>106</v>
      </c>
      <c r="F1545">
        <v>40700</v>
      </c>
      <c r="G1545" t="s">
        <v>784</v>
      </c>
      <c r="I1545" t="s">
        <v>112</v>
      </c>
      <c r="J1545">
        <v>2026</v>
      </c>
      <c r="K1545">
        <v>5</v>
      </c>
      <c r="L1545" t="s">
        <v>95</v>
      </c>
      <c r="M1545">
        <v>115.89</v>
      </c>
      <c r="N1545">
        <v>1</v>
      </c>
      <c r="O1545">
        <v>115.89</v>
      </c>
      <c r="P1545" t="s">
        <v>704</v>
      </c>
    </row>
    <row r="1546" spans="1:17">
      <c r="A1546" t="s">
        <v>879</v>
      </c>
      <c r="B1546" t="s">
        <v>761</v>
      </c>
      <c r="C1546" t="s">
        <v>133</v>
      </c>
      <c r="D1546" t="s">
        <v>705</v>
      </c>
      <c r="E1546" t="s">
        <v>106</v>
      </c>
      <c r="F1546">
        <v>40700</v>
      </c>
      <c r="G1546" t="s">
        <v>784</v>
      </c>
      <c r="I1546" t="s">
        <v>110</v>
      </c>
      <c r="J1546">
        <v>2026</v>
      </c>
      <c r="K1546">
        <v>5</v>
      </c>
      <c r="L1546" t="s">
        <v>95</v>
      </c>
      <c r="M1546">
        <v>95.63000000000001</v>
      </c>
      <c r="N1546">
        <v>1</v>
      </c>
      <c r="O1546">
        <v>95.63000000000001</v>
      </c>
      <c r="P1546" t="s">
        <v>704</v>
      </c>
    </row>
    <row r="1547" spans="1:17">
      <c r="A1547" t="s">
        <v>879</v>
      </c>
      <c r="B1547" t="s">
        <v>671</v>
      </c>
      <c r="C1547" t="s">
        <v>133</v>
      </c>
      <c r="D1547" t="s">
        <v>705</v>
      </c>
      <c r="E1547" t="s">
        <v>103</v>
      </c>
      <c r="F1547">
        <v>40700</v>
      </c>
      <c r="G1547" t="s">
        <v>784</v>
      </c>
      <c r="I1547" t="s">
        <v>120</v>
      </c>
      <c r="J1547">
        <v>2026</v>
      </c>
      <c r="K1547">
        <v>5</v>
      </c>
      <c r="L1547" t="s">
        <v>95</v>
      </c>
      <c r="M1547">
        <v>633.07999999999993</v>
      </c>
      <c r="N1547">
        <v>1</v>
      </c>
      <c r="O1547">
        <v>633.07999999999993</v>
      </c>
      <c r="P1547" t="s">
        <v>704</v>
      </c>
      <c r="Q1547">
        <v>1</v>
      </c>
    </row>
    <row r="1548" spans="1:17">
      <c r="A1548" t="s">
        <v>879</v>
      </c>
      <c r="B1548" t="s">
        <v>671</v>
      </c>
      <c r="C1548" t="s">
        <v>133</v>
      </c>
      <c r="D1548" t="s">
        <v>705</v>
      </c>
      <c r="E1548" t="s">
        <v>105</v>
      </c>
      <c r="F1548">
        <v>40700</v>
      </c>
      <c r="G1548" t="s">
        <v>784</v>
      </c>
      <c r="I1548" t="s">
        <v>122</v>
      </c>
      <c r="J1548">
        <v>2026</v>
      </c>
      <c r="K1548">
        <v>5</v>
      </c>
      <c r="L1548" t="s">
        <v>95</v>
      </c>
      <c r="M1548">
        <v>162.23999999999998</v>
      </c>
      <c r="N1548">
        <v>1</v>
      </c>
      <c r="O1548">
        <v>162.23999999999998</v>
      </c>
      <c r="P1548" t="s">
        <v>704</v>
      </c>
    </row>
    <row r="1549" spans="1:17">
      <c r="A1549" t="s">
        <v>879</v>
      </c>
      <c r="B1549" t="s">
        <v>671</v>
      </c>
      <c r="C1549" t="s">
        <v>133</v>
      </c>
      <c r="D1549" t="s">
        <v>705</v>
      </c>
      <c r="E1549" t="s">
        <v>105</v>
      </c>
      <c r="F1549">
        <v>40700</v>
      </c>
      <c r="G1549" t="s">
        <v>784</v>
      </c>
      <c r="I1549" t="s">
        <v>123</v>
      </c>
      <c r="J1549">
        <v>2026</v>
      </c>
      <c r="K1549">
        <v>5</v>
      </c>
      <c r="L1549" t="s">
        <v>95</v>
      </c>
      <c r="M1549">
        <v>270.39999999999998</v>
      </c>
      <c r="N1549">
        <v>1</v>
      </c>
      <c r="O1549">
        <v>270.39999999999998</v>
      </c>
      <c r="P1549" t="s">
        <v>704</v>
      </c>
    </row>
    <row r="1550" spans="1:17">
      <c r="A1550" t="s">
        <v>879</v>
      </c>
      <c r="B1550" t="s">
        <v>671</v>
      </c>
      <c r="C1550" t="s">
        <v>133</v>
      </c>
      <c r="D1550" t="s">
        <v>705</v>
      </c>
      <c r="E1550" t="s">
        <v>106</v>
      </c>
      <c r="F1550">
        <v>40700</v>
      </c>
      <c r="G1550" t="s">
        <v>784</v>
      </c>
      <c r="I1550" t="s">
        <v>112</v>
      </c>
      <c r="J1550">
        <v>2026</v>
      </c>
      <c r="K1550">
        <v>5</v>
      </c>
      <c r="L1550" t="s">
        <v>95</v>
      </c>
      <c r="M1550">
        <v>115.89</v>
      </c>
      <c r="N1550">
        <v>1</v>
      </c>
      <c r="O1550">
        <v>115.89</v>
      </c>
      <c r="P1550" t="s">
        <v>704</v>
      </c>
    </row>
    <row r="1551" spans="1:17">
      <c r="A1551" t="s">
        <v>879</v>
      </c>
      <c r="B1551" t="s">
        <v>182</v>
      </c>
      <c r="C1551" t="s">
        <v>133</v>
      </c>
      <c r="D1551" t="s">
        <v>705</v>
      </c>
      <c r="E1551" t="s">
        <v>106</v>
      </c>
      <c r="F1551">
        <v>40700</v>
      </c>
      <c r="G1551" t="s">
        <v>784</v>
      </c>
      <c r="I1551" t="s">
        <v>112</v>
      </c>
      <c r="J1551">
        <v>2026</v>
      </c>
      <c r="K1551">
        <v>5</v>
      </c>
      <c r="L1551" t="s">
        <v>95</v>
      </c>
      <c r="M1551">
        <v>115.89</v>
      </c>
      <c r="N1551">
        <v>1</v>
      </c>
      <c r="O1551">
        <v>115.89</v>
      </c>
      <c r="P1551" t="s">
        <v>704</v>
      </c>
    </row>
    <row r="1552" spans="1:17">
      <c r="A1552" t="s">
        <v>879</v>
      </c>
      <c r="B1552" t="s">
        <v>762</v>
      </c>
      <c r="C1552" t="s">
        <v>133</v>
      </c>
      <c r="D1552" t="s">
        <v>705</v>
      </c>
      <c r="E1552" t="s">
        <v>106</v>
      </c>
      <c r="F1552">
        <v>40700</v>
      </c>
      <c r="G1552" t="s">
        <v>784</v>
      </c>
      <c r="I1552" t="s">
        <v>112</v>
      </c>
      <c r="J1552">
        <v>2026</v>
      </c>
      <c r="K1552">
        <v>5</v>
      </c>
      <c r="L1552" t="s">
        <v>95</v>
      </c>
      <c r="M1552">
        <v>115.89</v>
      </c>
      <c r="N1552">
        <v>1</v>
      </c>
      <c r="O1552">
        <v>115.89</v>
      </c>
      <c r="P1552" t="s">
        <v>704</v>
      </c>
    </row>
    <row r="1553" spans="1:17">
      <c r="A1553" t="s">
        <v>879</v>
      </c>
      <c r="B1553" t="s">
        <v>186</v>
      </c>
      <c r="C1553" t="s">
        <v>133</v>
      </c>
      <c r="D1553" t="s">
        <v>705</v>
      </c>
      <c r="E1553" t="s">
        <v>106</v>
      </c>
      <c r="F1553">
        <v>40700</v>
      </c>
      <c r="G1553" t="s">
        <v>784</v>
      </c>
      <c r="I1553" t="s">
        <v>112</v>
      </c>
      <c r="J1553">
        <v>2026</v>
      </c>
      <c r="K1553">
        <v>5</v>
      </c>
      <c r="L1553" t="s">
        <v>95</v>
      </c>
      <c r="M1553">
        <v>115.89</v>
      </c>
      <c r="N1553">
        <v>1</v>
      </c>
      <c r="O1553">
        <v>115.89</v>
      </c>
      <c r="P1553" t="s">
        <v>704</v>
      </c>
    </row>
    <row r="1554" spans="1:17">
      <c r="A1554" t="s">
        <v>879</v>
      </c>
      <c r="B1554" t="s">
        <v>674</v>
      </c>
      <c r="C1554" t="s">
        <v>133</v>
      </c>
      <c r="D1554" t="s">
        <v>705</v>
      </c>
      <c r="E1554" t="s">
        <v>103</v>
      </c>
      <c r="F1554">
        <v>40700</v>
      </c>
      <c r="G1554" t="s">
        <v>784</v>
      </c>
      <c r="I1554" t="s">
        <v>120</v>
      </c>
      <c r="J1554">
        <v>2026</v>
      </c>
      <c r="K1554">
        <v>5</v>
      </c>
      <c r="L1554" t="s">
        <v>95</v>
      </c>
      <c r="M1554">
        <v>683.14</v>
      </c>
      <c r="N1554">
        <v>1</v>
      </c>
      <c r="O1554">
        <v>683.14</v>
      </c>
      <c r="P1554" t="s">
        <v>704</v>
      </c>
      <c r="Q1554">
        <v>1</v>
      </c>
    </row>
    <row r="1555" spans="1:17">
      <c r="A1555" t="s">
        <v>879</v>
      </c>
      <c r="B1555" t="s">
        <v>674</v>
      </c>
      <c r="C1555" t="s">
        <v>133</v>
      </c>
      <c r="D1555" t="s">
        <v>705</v>
      </c>
      <c r="E1555" t="s">
        <v>106</v>
      </c>
      <c r="F1555">
        <v>40700</v>
      </c>
      <c r="G1555" t="s">
        <v>784</v>
      </c>
      <c r="I1555" t="s">
        <v>112</v>
      </c>
      <c r="J1555">
        <v>2026</v>
      </c>
      <c r="K1555">
        <v>5</v>
      </c>
      <c r="L1555" t="s">
        <v>95</v>
      </c>
      <c r="M1555">
        <v>231.78</v>
      </c>
      <c r="N1555">
        <v>1</v>
      </c>
      <c r="O1555">
        <v>231.78</v>
      </c>
      <c r="P1555" t="s">
        <v>704</v>
      </c>
    </row>
    <row r="1556" spans="1:17">
      <c r="A1556" t="s">
        <v>879</v>
      </c>
      <c r="B1556" t="s">
        <v>763</v>
      </c>
      <c r="C1556" t="s">
        <v>133</v>
      </c>
      <c r="D1556" t="s">
        <v>705</v>
      </c>
      <c r="E1556" t="s">
        <v>106</v>
      </c>
      <c r="F1556">
        <v>40700</v>
      </c>
      <c r="G1556" t="s">
        <v>784</v>
      </c>
      <c r="I1556" t="s">
        <v>118</v>
      </c>
      <c r="J1556">
        <v>2026</v>
      </c>
      <c r="K1556">
        <v>5</v>
      </c>
      <c r="L1556" t="s">
        <v>95</v>
      </c>
      <c r="M1556">
        <v>115.89</v>
      </c>
      <c r="N1556">
        <v>1</v>
      </c>
      <c r="O1556">
        <v>115.89</v>
      </c>
      <c r="P1556" t="s">
        <v>704</v>
      </c>
    </row>
    <row r="1557" spans="1:17">
      <c r="A1557" t="s">
        <v>879</v>
      </c>
      <c r="B1557" t="s">
        <v>763</v>
      </c>
      <c r="C1557" t="s">
        <v>133</v>
      </c>
      <c r="D1557" t="s">
        <v>705</v>
      </c>
      <c r="E1557" t="s">
        <v>103</v>
      </c>
      <c r="F1557">
        <v>40700</v>
      </c>
      <c r="G1557" t="s">
        <v>784</v>
      </c>
      <c r="I1557" t="s">
        <v>120</v>
      </c>
      <c r="J1557">
        <v>2026</v>
      </c>
      <c r="K1557">
        <v>5</v>
      </c>
      <c r="L1557" t="s">
        <v>95</v>
      </c>
      <c r="M1557">
        <v>307.14</v>
      </c>
      <c r="N1557">
        <v>1</v>
      </c>
      <c r="O1557">
        <v>307.14</v>
      </c>
      <c r="P1557" t="s">
        <v>704</v>
      </c>
      <c r="Q1557">
        <v>1</v>
      </c>
    </row>
    <row r="1558" spans="1:17">
      <c r="A1558" t="s">
        <v>879</v>
      </c>
      <c r="B1558" t="s">
        <v>763</v>
      </c>
      <c r="C1558" t="s">
        <v>133</v>
      </c>
      <c r="D1558" t="s">
        <v>705</v>
      </c>
      <c r="E1558" t="s">
        <v>105</v>
      </c>
      <c r="F1558">
        <v>40700</v>
      </c>
      <c r="G1558" t="s">
        <v>784</v>
      </c>
      <c r="I1558" t="s">
        <v>122</v>
      </c>
      <c r="J1558">
        <v>2026</v>
      </c>
      <c r="K1558">
        <v>5</v>
      </c>
      <c r="L1558" t="s">
        <v>95</v>
      </c>
      <c r="M1558">
        <v>81.11999999999999</v>
      </c>
      <c r="N1558">
        <v>1</v>
      </c>
      <c r="O1558">
        <v>81.11999999999999</v>
      </c>
      <c r="P1558" t="s">
        <v>704</v>
      </c>
    </row>
    <row r="1559" spans="1:17">
      <c r="A1559" t="s">
        <v>879</v>
      </c>
      <c r="B1559" t="s">
        <v>763</v>
      </c>
      <c r="C1559" t="s">
        <v>133</v>
      </c>
      <c r="D1559" t="s">
        <v>705</v>
      </c>
      <c r="E1559" t="s">
        <v>105</v>
      </c>
      <c r="F1559">
        <v>40700</v>
      </c>
      <c r="G1559" t="s">
        <v>784</v>
      </c>
      <c r="I1559" t="s">
        <v>123</v>
      </c>
      <c r="J1559">
        <v>2026</v>
      </c>
      <c r="K1559">
        <v>5</v>
      </c>
      <c r="L1559" t="s">
        <v>95</v>
      </c>
      <c r="M1559">
        <v>135.19999999999999</v>
      </c>
      <c r="N1559">
        <v>1</v>
      </c>
      <c r="O1559">
        <v>135.19999999999999</v>
      </c>
      <c r="P1559" t="s">
        <v>704</v>
      </c>
    </row>
    <row r="1560" spans="1:17">
      <c r="A1560" t="s">
        <v>879</v>
      </c>
      <c r="B1560" t="s">
        <v>763</v>
      </c>
      <c r="C1560" t="s">
        <v>133</v>
      </c>
      <c r="D1560" t="s">
        <v>705</v>
      </c>
      <c r="E1560" t="s">
        <v>106</v>
      </c>
      <c r="F1560">
        <v>40700</v>
      </c>
      <c r="G1560" t="s">
        <v>784</v>
      </c>
      <c r="I1560" t="s">
        <v>112</v>
      </c>
      <c r="J1560">
        <v>2026</v>
      </c>
      <c r="K1560">
        <v>5</v>
      </c>
      <c r="L1560" t="s">
        <v>95</v>
      </c>
      <c r="M1560">
        <v>115.89</v>
      </c>
      <c r="N1560">
        <v>1</v>
      </c>
      <c r="O1560">
        <v>115.89</v>
      </c>
      <c r="P1560" t="s">
        <v>704</v>
      </c>
    </row>
    <row r="1561" spans="1:17">
      <c r="A1561" t="s">
        <v>879</v>
      </c>
      <c r="B1561" t="s">
        <v>189</v>
      </c>
      <c r="C1561" t="s">
        <v>133</v>
      </c>
      <c r="D1561" t="s">
        <v>705</v>
      </c>
      <c r="E1561" t="s">
        <v>106</v>
      </c>
      <c r="F1561">
        <v>40700</v>
      </c>
      <c r="G1561" t="s">
        <v>784</v>
      </c>
      <c r="I1561" t="s">
        <v>118</v>
      </c>
      <c r="J1561">
        <v>2026</v>
      </c>
      <c r="K1561">
        <v>5</v>
      </c>
      <c r="L1561" t="s">
        <v>95</v>
      </c>
      <c r="M1561">
        <v>115.89</v>
      </c>
      <c r="N1561">
        <v>1</v>
      </c>
      <c r="O1561">
        <v>115.89</v>
      </c>
      <c r="P1561" t="s">
        <v>704</v>
      </c>
    </row>
    <row r="1562" spans="1:17">
      <c r="A1562" t="s">
        <v>879</v>
      </c>
      <c r="B1562" t="s">
        <v>189</v>
      </c>
      <c r="C1562" t="s">
        <v>133</v>
      </c>
      <c r="D1562" t="s">
        <v>705</v>
      </c>
      <c r="E1562" t="s">
        <v>103</v>
      </c>
      <c r="F1562">
        <v>40700</v>
      </c>
      <c r="G1562" t="s">
        <v>784</v>
      </c>
      <c r="I1562" t="s">
        <v>120</v>
      </c>
      <c r="J1562">
        <v>2026</v>
      </c>
      <c r="K1562">
        <v>5</v>
      </c>
      <c r="L1562" t="s">
        <v>95</v>
      </c>
      <c r="M1562">
        <v>2056.6</v>
      </c>
      <c r="N1562">
        <v>1</v>
      </c>
      <c r="O1562">
        <v>2056.6</v>
      </c>
      <c r="P1562" t="s">
        <v>704</v>
      </c>
      <c r="Q1562">
        <v>1</v>
      </c>
    </row>
    <row r="1563" spans="1:17">
      <c r="A1563" t="s">
        <v>879</v>
      </c>
      <c r="B1563" t="s">
        <v>189</v>
      </c>
      <c r="C1563" t="s">
        <v>133</v>
      </c>
      <c r="D1563" t="s">
        <v>705</v>
      </c>
      <c r="E1563" t="s">
        <v>105</v>
      </c>
      <c r="F1563">
        <v>40700</v>
      </c>
      <c r="G1563" t="s">
        <v>784</v>
      </c>
      <c r="I1563" t="s">
        <v>122</v>
      </c>
      <c r="J1563">
        <v>2026</v>
      </c>
      <c r="K1563">
        <v>5</v>
      </c>
      <c r="L1563" t="s">
        <v>95</v>
      </c>
      <c r="M1563">
        <v>378.56</v>
      </c>
      <c r="N1563">
        <v>1</v>
      </c>
      <c r="O1563">
        <v>378.56</v>
      </c>
      <c r="P1563" t="s">
        <v>704</v>
      </c>
    </row>
    <row r="1564" spans="1:17">
      <c r="A1564" t="s">
        <v>879</v>
      </c>
      <c r="B1564" t="s">
        <v>189</v>
      </c>
      <c r="C1564" t="s">
        <v>133</v>
      </c>
      <c r="D1564" t="s">
        <v>705</v>
      </c>
      <c r="E1564" t="s">
        <v>105</v>
      </c>
      <c r="F1564">
        <v>40700</v>
      </c>
      <c r="G1564" t="s">
        <v>784</v>
      </c>
      <c r="I1564" t="s">
        <v>123</v>
      </c>
      <c r="J1564">
        <v>2026</v>
      </c>
      <c r="K1564">
        <v>5</v>
      </c>
      <c r="L1564" t="s">
        <v>95</v>
      </c>
      <c r="M1564">
        <v>540.79999999999995</v>
      </c>
      <c r="N1564">
        <v>1</v>
      </c>
      <c r="O1564">
        <v>540.79999999999995</v>
      </c>
      <c r="P1564" t="s">
        <v>704</v>
      </c>
    </row>
    <row r="1565" spans="1:17">
      <c r="A1565" t="s">
        <v>879</v>
      </c>
      <c r="B1565" t="s">
        <v>189</v>
      </c>
      <c r="C1565" t="s">
        <v>133</v>
      </c>
      <c r="D1565" t="s">
        <v>705</v>
      </c>
      <c r="E1565" t="s">
        <v>106</v>
      </c>
      <c r="F1565">
        <v>40700</v>
      </c>
      <c r="G1565" t="s">
        <v>784</v>
      </c>
      <c r="I1565" t="s">
        <v>112</v>
      </c>
      <c r="J1565">
        <v>2026</v>
      </c>
      <c r="K1565">
        <v>5</v>
      </c>
      <c r="L1565" t="s">
        <v>95</v>
      </c>
      <c r="M1565">
        <v>695.33999999999992</v>
      </c>
      <c r="N1565">
        <v>1</v>
      </c>
      <c r="O1565">
        <v>695.33999999999992</v>
      </c>
      <c r="P1565" t="s">
        <v>704</v>
      </c>
    </row>
    <row r="1566" spans="1:17">
      <c r="A1566" t="s">
        <v>879</v>
      </c>
      <c r="B1566" t="s">
        <v>191</v>
      </c>
      <c r="C1566" t="s">
        <v>133</v>
      </c>
      <c r="D1566" t="s">
        <v>705</v>
      </c>
      <c r="E1566" t="s">
        <v>106</v>
      </c>
      <c r="F1566">
        <v>40700</v>
      </c>
      <c r="G1566" t="s">
        <v>784</v>
      </c>
      <c r="I1566" t="s">
        <v>118</v>
      </c>
      <c r="J1566">
        <v>2026</v>
      </c>
      <c r="K1566">
        <v>5</v>
      </c>
      <c r="L1566" t="s">
        <v>95</v>
      </c>
      <c r="M1566">
        <v>115.89</v>
      </c>
      <c r="N1566">
        <v>1</v>
      </c>
      <c r="O1566">
        <v>115.89</v>
      </c>
      <c r="P1566" t="s">
        <v>704</v>
      </c>
    </row>
    <row r="1567" spans="1:17">
      <c r="A1567" t="s">
        <v>879</v>
      </c>
      <c r="B1567" t="s">
        <v>191</v>
      </c>
      <c r="C1567" t="s">
        <v>133</v>
      </c>
      <c r="D1567" t="s">
        <v>705</v>
      </c>
      <c r="E1567" t="s">
        <v>103</v>
      </c>
      <c r="F1567">
        <v>40700</v>
      </c>
      <c r="G1567" t="s">
        <v>784</v>
      </c>
      <c r="I1567" t="s">
        <v>120</v>
      </c>
      <c r="J1567">
        <v>2026</v>
      </c>
      <c r="K1567">
        <v>5</v>
      </c>
      <c r="L1567" t="s">
        <v>95</v>
      </c>
      <c r="M1567">
        <v>728.38</v>
      </c>
      <c r="N1567">
        <v>1</v>
      </c>
      <c r="O1567">
        <v>728.38</v>
      </c>
      <c r="P1567" t="s">
        <v>704</v>
      </c>
      <c r="Q1567">
        <v>1</v>
      </c>
    </row>
    <row r="1568" spans="1:17">
      <c r="A1568" t="s">
        <v>879</v>
      </c>
      <c r="B1568" t="s">
        <v>191</v>
      </c>
      <c r="C1568" t="s">
        <v>133</v>
      </c>
      <c r="D1568" t="s">
        <v>705</v>
      </c>
      <c r="E1568" t="s">
        <v>105</v>
      </c>
      <c r="F1568">
        <v>40700</v>
      </c>
      <c r="G1568" t="s">
        <v>784</v>
      </c>
      <c r="I1568" t="s">
        <v>122</v>
      </c>
      <c r="J1568">
        <v>2026</v>
      </c>
      <c r="K1568">
        <v>5</v>
      </c>
      <c r="L1568" t="s">
        <v>95</v>
      </c>
      <c r="M1568">
        <v>405.59999999999997</v>
      </c>
      <c r="N1568">
        <v>1</v>
      </c>
      <c r="O1568">
        <v>405.59999999999997</v>
      </c>
      <c r="P1568" t="s">
        <v>704</v>
      </c>
    </row>
    <row r="1569" spans="1:17">
      <c r="A1569" t="s">
        <v>879</v>
      </c>
      <c r="B1569" t="s">
        <v>191</v>
      </c>
      <c r="C1569" t="s">
        <v>133</v>
      </c>
      <c r="D1569" t="s">
        <v>705</v>
      </c>
      <c r="E1569" t="s">
        <v>105</v>
      </c>
      <c r="F1569">
        <v>40700</v>
      </c>
      <c r="G1569" t="s">
        <v>784</v>
      </c>
      <c r="I1569" t="s">
        <v>123</v>
      </c>
      <c r="J1569">
        <v>2026</v>
      </c>
      <c r="K1569">
        <v>5</v>
      </c>
      <c r="L1569" t="s">
        <v>95</v>
      </c>
      <c r="M1569">
        <v>676</v>
      </c>
      <c r="N1569">
        <v>1</v>
      </c>
      <c r="O1569">
        <v>676</v>
      </c>
      <c r="P1569" t="s">
        <v>704</v>
      </c>
    </row>
    <row r="1570" spans="1:17">
      <c r="A1570" t="s">
        <v>879</v>
      </c>
      <c r="B1570" t="s">
        <v>191</v>
      </c>
      <c r="C1570" t="s">
        <v>133</v>
      </c>
      <c r="D1570" t="s">
        <v>705</v>
      </c>
      <c r="E1570" t="s">
        <v>106</v>
      </c>
      <c r="F1570">
        <v>40700</v>
      </c>
      <c r="G1570" t="s">
        <v>784</v>
      </c>
      <c r="I1570" t="s">
        <v>112</v>
      </c>
      <c r="J1570">
        <v>2026</v>
      </c>
      <c r="K1570">
        <v>5</v>
      </c>
      <c r="L1570" t="s">
        <v>95</v>
      </c>
      <c r="M1570">
        <v>231.78</v>
      </c>
      <c r="N1570">
        <v>1</v>
      </c>
      <c r="O1570">
        <v>231.78</v>
      </c>
      <c r="P1570" t="s">
        <v>704</v>
      </c>
    </row>
    <row r="1571" spans="1:17">
      <c r="A1571" t="s">
        <v>879</v>
      </c>
      <c r="B1571" t="s">
        <v>676</v>
      </c>
      <c r="C1571" t="s">
        <v>133</v>
      </c>
      <c r="D1571" t="s">
        <v>705</v>
      </c>
      <c r="E1571" t="s">
        <v>103</v>
      </c>
      <c r="F1571">
        <v>40700</v>
      </c>
      <c r="G1571" t="s">
        <v>784</v>
      </c>
      <c r="I1571" t="s">
        <v>120</v>
      </c>
      <c r="J1571">
        <v>2026</v>
      </c>
      <c r="K1571">
        <v>5</v>
      </c>
      <c r="L1571" t="s">
        <v>95</v>
      </c>
      <c r="M1571">
        <v>325.94</v>
      </c>
      <c r="N1571">
        <v>1</v>
      </c>
      <c r="O1571">
        <v>325.94</v>
      </c>
      <c r="P1571" t="s">
        <v>704</v>
      </c>
      <c r="Q1571">
        <v>1</v>
      </c>
    </row>
    <row r="1572" spans="1:17">
      <c r="A1572" t="s">
        <v>879</v>
      </c>
      <c r="B1572" t="s">
        <v>676</v>
      </c>
      <c r="C1572" t="s">
        <v>133</v>
      </c>
      <c r="D1572" t="s">
        <v>705</v>
      </c>
      <c r="E1572" t="s">
        <v>106</v>
      </c>
      <c r="F1572">
        <v>40700</v>
      </c>
      <c r="G1572" t="s">
        <v>784</v>
      </c>
      <c r="I1572" t="s">
        <v>112</v>
      </c>
      <c r="J1572">
        <v>2026</v>
      </c>
      <c r="K1572">
        <v>5</v>
      </c>
      <c r="L1572" t="s">
        <v>95</v>
      </c>
      <c r="M1572">
        <v>115.89</v>
      </c>
      <c r="N1572">
        <v>1</v>
      </c>
      <c r="O1572">
        <v>115.89</v>
      </c>
      <c r="P1572" t="s">
        <v>704</v>
      </c>
    </row>
    <row r="1573" spans="1:17">
      <c r="A1573" t="s">
        <v>879</v>
      </c>
      <c r="B1573" t="s">
        <v>195</v>
      </c>
      <c r="C1573" t="s">
        <v>133</v>
      </c>
      <c r="D1573" t="s">
        <v>705</v>
      </c>
      <c r="E1573" t="s">
        <v>106</v>
      </c>
      <c r="F1573">
        <v>40700</v>
      </c>
      <c r="G1573" t="s">
        <v>784</v>
      </c>
      <c r="I1573" t="s">
        <v>110</v>
      </c>
      <c r="J1573">
        <v>2026</v>
      </c>
      <c r="K1573">
        <v>5</v>
      </c>
      <c r="L1573" t="s">
        <v>95</v>
      </c>
      <c r="M1573">
        <v>95.63000000000001</v>
      </c>
      <c r="N1573">
        <v>1</v>
      </c>
      <c r="O1573">
        <v>95.63000000000001</v>
      </c>
      <c r="P1573" t="s">
        <v>704</v>
      </c>
    </row>
    <row r="1574" spans="1:17">
      <c r="A1574" t="s">
        <v>879</v>
      </c>
      <c r="B1574" t="s">
        <v>195</v>
      </c>
      <c r="C1574" t="s">
        <v>133</v>
      </c>
      <c r="D1574" t="s">
        <v>705</v>
      </c>
      <c r="E1574" t="s">
        <v>106</v>
      </c>
      <c r="F1574">
        <v>40700</v>
      </c>
      <c r="G1574" t="s">
        <v>784</v>
      </c>
      <c r="I1574" t="s">
        <v>118</v>
      </c>
      <c r="J1574">
        <v>2026</v>
      </c>
      <c r="K1574">
        <v>5</v>
      </c>
      <c r="L1574" t="s">
        <v>95</v>
      </c>
      <c r="M1574">
        <v>115.89</v>
      </c>
      <c r="N1574">
        <v>1</v>
      </c>
      <c r="O1574">
        <v>115.89</v>
      </c>
      <c r="P1574" t="s">
        <v>704</v>
      </c>
    </row>
    <row r="1575" spans="1:17">
      <c r="A1575" t="s">
        <v>879</v>
      </c>
      <c r="B1575" t="s">
        <v>195</v>
      </c>
      <c r="C1575" t="s">
        <v>133</v>
      </c>
      <c r="D1575" t="s">
        <v>705</v>
      </c>
      <c r="E1575" t="s">
        <v>103</v>
      </c>
      <c r="F1575">
        <v>40700</v>
      </c>
      <c r="G1575" t="s">
        <v>784</v>
      </c>
      <c r="I1575" t="s">
        <v>120</v>
      </c>
      <c r="J1575">
        <v>2026</v>
      </c>
      <c r="K1575">
        <v>5</v>
      </c>
      <c r="L1575" t="s">
        <v>95</v>
      </c>
      <c r="M1575">
        <v>307.14</v>
      </c>
      <c r="N1575">
        <v>1</v>
      </c>
      <c r="O1575">
        <v>307.14</v>
      </c>
      <c r="P1575" t="s">
        <v>704</v>
      </c>
      <c r="Q1575">
        <v>1</v>
      </c>
    </row>
    <row r="1576" spans="1:17">
      <c r="A1576" t="s">
        <v>879</v>
      </c>
      <c r="B1576" t="s">
        <v>195</v>
      </c>
      <c r="C1576" t="s">
        <v>133</v>
      </c>
      <c r="D1576" t="s">
        <v>705</v>
      </c>
      <c r="E1576" t="s">
        <v>105</v>
      </c>
      <c r="F1576">
        <v>40700</v>
      </c>
      <c r="G1576" t="s">
        <v>784</v>
      </c>
      <c r="I1576" t="s">
        <v>122</v>
      </c>
      <c r="J1576">
        <v>2026</v>
      </c>
      <c r="K1576">
        <v>5</v>
      </c>
      <c r="L1576" t="s">
        <v>95</v>
      </c>
      <c r="M1576">
        <v>162.23999999999998</v>
      </c>
      <c r="N1576">
        <v>1</v>
      </c>
      <c r="O1576">
        <v>162.23999999999998</v>
      </c>
      <c r="P1576" t="s">
        <v>704</v>
      </c>
    </row>
    <row r="1577" spans="1:17">
      <c r="A1577" t="s">
        <v>879</v>
      </c>
      <c r="B1577" t="s">
        <v>195</v>
      </c>
      <c r="C1577" t="s">
        <v>133</v>
      </c>
      <c r="D1577" t="s">
        <v>705</v>
      </c>
      <c r="E1577" t="s">
        <v>105</v>
      </c>
      <c r="F1577">
        <v>40700</v>
      </c>
      <c r="G1577" t="s">
        <v>784</v>
      </c>
      <c r="I1577" t="s">
        <v>123</v>
      </c>
      <c r="J1577">
        <v>2026</v>
      </c>
      <c r="K1577">
        <v>5</v>
      </c>
      <c r="L1577" t="s">
        <v>95</v>
      </c>
      <c r="M1577">
        <v>270.39999999999998</v>
      </c>
      <c r="N1577">
        <v>1</v>
      </c>
      <c r="O1577">
        <v>270.39999999999998</v>
      </c>
      <c r="P1577" t="s">
        <v>704</v>
      </c>
    </row>
    <row r="1578" spans="1:17">
      <c r="A1578" t="s">
        <v>879</v>
      </c>
      <c r="B1578" t="s">
        <v>195</v>
      </c>
      <c r="C1578" t="s">
        <v>133</v>
      </c>
      <c r="D1578" t="s">
        <v>705</v>
      </c>
      <c r="E1578" t="s">
        <v>106</v>
      </c>
      <c r="F1578">
        <v>40700</v>
      </c>
      <c r="G1578" t="s">
        <v>784</v>
      </c>
      <c r="I1578" t="s">
        <v>112</v>
      </c>
      <c r="J1578">
        <v>2026</v>
      </c>
      <c r="K1578">
        <v>5</v>
      </c>
      <c r="L1578" t="s">
        <v>95</v>
      </c>
      <c r="M1578">
        <v>231.78</v>
      </c>
      <c r="N1578">
        <v>1</v>
      </c>
      <c r="O1578">
        <v>231.78</v>
      </c>
      <c r="P1578" t="s">
        <v>704</v>
      </c>
    </row>
    <row r="1579" spans="1:17">
      <c r="A1579" t="s">
        <v>879</v>
      </c>
      <c r="B1579" t="s">
        <v>199</v>
      </c>
      <c r="C1579" t="s">
        <v>133</v>
      </c>
      <c r="D1579" t="s">
        <v>705</v>
      </c>
      <c r="E1579" t="s">
        <v>106</v>
      </c>
      <c r="F1579">
        <v>40700</v>
      </c>
      <c r="G1579" t="s">
        <v>784</v>
      </c>
      <c r="I1579" t="s">
        <v>118</v>
      </c>
      <c r="J1579">
        <v>2026</v>
      </c>
      <c r="K1579">
        <v>5</v>
      </c>
      <c r="L1579" t="s">
        <v>95</v>
      </c>
      <c r="M1579">
        <v>231.78</v>
      </c>
      <c r="N1579">
        <v>1</v>
      </c>
      <c r="O1579">
        <v>231.78</v>
      </c>
      <c r="P1579" t="s">
        <v>704</v>
      </c>
    </row>
    <row r="1580" spans="1:17">
      <c r="A1580" t="s">
        <v>879</v>
      </c>
      <c r="B1580" t="s">
        <v>199</v>
      </c>
      <c r="C1580" t="s">
        <v>133</v>
      </c>
      <c r="D1580" t="s">
        <v>705</v>
      </c>
      <c r="E1580" t="s">
        <v>103</v>
      </c>
      <c r="F1580">
        <v>40700</v>
      </c>
      <c r="G1580" t="s">
        <v>784</v>
      </c>
      <c r="I1580" t="s">
        <v>120</v>
      </c>
      <c r="J1580">
        <v>2026</v>
      </c>
      <c r="K1580">
        <v>5</v>
      </c>
      <c r="L1580" t="s">
        <v>95</v>
      </c>
      <c r="M1580">
        <v>664.34</v>
      </c>
      <c r="N1580">
        <v>1</v>
      </c>
      <c r="O1580">
        <v>664.34</v>
      </c>
      <c r="P1580" t="s">
        <v>704</v>
      </c>
      <c r="Q1580">
        <v>1</v>
      </c>
    </row>
    <row r="1581" spans="1:17">
      <c r="A1581" t="s">
        <v>879</v>
      </c>
      <c r="B1581" t="s">
        <v>199</v>
      </c>
      <c r="C1581" t="s">
        <v>133</v>
      </c>
      <c r="D1581" t="s">
        <v>705</v>
      </c>
      <c r="E1581" t="s">
        <v>105</v>
      </c>
      <c r="F1581">
        <v>40700</v>
      </c>
      <c r="G1581" t="s">
        <v>784</v>
      </c>
      <c r="I1581" t="s">
        <v>122</v>
      </c>
      <c r="J1581">
        <v>2026</v>
      </c>
      <c r="K1581">
        <v>5</v>
      </c>
      <c r="L1581" t="s">
        <v>95</v>
      </c>
      <c r="M1581">
        <v>135.19999999999999</v>
      </c>
      <c r="N1581">
        <v>1</v>
      </c>
      <c r="O1581">
        <v>135.19999999999999</v>
      </c>
      <c r="P1581" t="s">
        <v>704</v>
      </c>
    </row>
    <row r="1582" spans="1:17">
      <c r="A1582" t="s">
        <v>879</v>
      </c>
      <c r="B1582" t="s">
        <v>199</v>
      </c>
      <c r="C1582" t="s">
        <v>133</v>
      </c>
      <c r="D1582" t="s">
        <v>705</v>
      </c>
      <c r="E1582" t="s">
        <v>105</v>
      </c>
      <c r="F1582">
        <v>40700</v>
      </c>
      <c r="G1582" t="s">
        <v>784</v>
      </c>
      <c r="I1582" t="s">
        <v>123</v>
      </c>
      <c r="J1582">
        <v>2026</v>
      </c>
      <c r="K1582">
        <v>5</v>
      </c>
      <c r="L1582" t="s">
        <v>95</v>
      </c>
      <c r="M1582">
        <v>135.19999999999999</v>
      </c>
      <c r="N1582">
        <v>1</v>
      </c>
      <c r="O1582">
        <v>135.19999999999999</v>
      </c>
      <c r="P1582" t="s">
        <v>704</v>
      </c>
    </row>
    <row r="1583" spans="1:17">
      <c r="A1583" t="s">
        <v>879</v>
      </c>
      <c r="B1583" t="s">
        <v>199</v>
      </c>
      <c r="C1583" t="s">
        <v>133</v>
      </c>
      <c r="D1583" t="s">
        <v>705</v>
      </c>
      <c r="E1583" t="s">
        <v>106</v>
      </c>
      <c r="F1583">
        <v>40700</v>
      </c>
      <c r="G1583" t="s">
        <v>784</v>
      </c>
      <c r="I1583" t="s">
        <v>112</v>
      </c>
      <c r="J1583">
        <v>2026</v>
      </c>
      <c r="K1583">
        <v>5</v>
      </c>
      <c r="L1583" t="s">
        <v>95</v>
      </c>
      <c r="M1583">
        <v>115.89</v>
      </c>
      <c r="N1583">
        <v>1</v>
      </c>
      <c r="O1583">
        <v>115.89</v>
      </c>
      <c r="P1583" t="s">
        <v>704</v>
      </c>
    </row>
    <row r="1584" spans="1:17">
      <c r="A1584" t="s">
        <v>879</v>
      </c>
      <c r="B1584" t="s">
        <v>201</v>
      </c>
      <c r="C1584" t="s">
        <v>133</v>
      </c>
      <c r="D1584" t="s">
        <v>705</v>
      </c>
      <c r="E1584" t="s">
        <v>103</v>
      </c>
      <c r="F1584">
        <v>40700</v>
      </c>
      <c r="G1584" t="s">
        <v>784</v>
      </c>
      <c r="I1584" t="s">
        <v>120</v>
      </c>
      <c r="J1584">
        <v>2026</v>
      </c>
      <c r="K1584">
        <v>5</v>
      </c>
      <c r="L1584" t="s">
        <v>95</v>
      </c>
      <c r="M1584">
        <v>457.53999999999996</v>
      </c>
      <c r="N1584">
        <v>1</v>
      </c>
      <c r="O1584">
        <v>457.53999999999996</v>
      </c>
      <c r="P1584" t="s">
        <v>704</v>
      </c>
      <c r="Q1584">
        <v>1</v>
      </c>
    </row>
    <row r="1585" spans="1:17">
      <c r="A1585" t="s">
        <v>879</v>
      </c>
      <c r="B1585" t="s">
        <v>201</v>
      </c>
      <c r="C1585" t="s">
        <v>133</v>
      </c>
      <c r="D1585" t="s">
        <v>705</v>
      </c>
      <c r="E1585" t="s">
        <v>106</v>
      </c>
      <c r="F1585">
        <v>40700</v>
      </c>
      <c r="G1585" t="s">
        <v>784</v>
      </c>
      <c r="I1585" t="s">
        <v>112</v>
      </c>
      <c r="J1585">
        <v>2026</v>
      </c>
      <c r="K1585">
        <v>5</v>
      </c>
      <c r="L1585" t="s">
        <v>95</v>
      </c>
      <c r="M1585">
        <v>115.89</v>
      </c>
      <c r="N1585">
        <v>1</v>
      </c>
      <c r="O1585">
        <v>115.89</v>
      </c>
      <c r="P1585" t="s">
        <v>704</v>
      </c>
    </row>
    <row r="1586" spans="1:17">
      <c r="A1586" t="s">
        <v>879</v>
      </c>
      <c r="B1586" t="s">
        <v>611</v>
      </c>
      <c r="C1586" t="s">
        <v>133</v>
      </c>
      <c r="D1586" t="s">
        <v>705</v>
      </c>
      <c r="E1586" t="s">
        <v>106</v>
      </c>
      <c r="F1586">
        <v>40700</v>
      </c>
      <c r="G1586" t="s">
        <v>784</v>
      </c>
      <c r="I1586" t="s">
        <v>118</v>
      </c>
      <c r="J1586">
        <v>2026</v>
      </c>
      <c r="K1586">
        <v>5</v>
      </c>
      <c r="L1586" t="s">
        <v>95</v>
      </c>
      <c r="M1586">
        <v>231.78</v>
      </c>
      <c r="N1586">
        <v>1</v>
      </c>
      <c r="O1586">
        <v>231.78</v>
      </c>
      <c r="P1586" t="s">
        <v>704</v>
      </c>
    </row>
    <row r="1587" spans="1:17">
      <c r="A1587" t="s">
        <v>879</v>
      </c>
      <c r="B1587" t="s">
        <v>611</v>
      </c>
      <c r="C1587" t="s">
        <v>133</v>
      </c>
      <c r="D1587" t="s">
        <v>705</v>
      </c>
      <c r="E1587" t="s">
        <v>103</v>
      </c>
      <c r="F1587">
        <v>40700</v>
      </c>
      <c r="G1587" t="s">
        <v>784</v>
      </c>
      <c r="I1587" t="s">
        <v>120</v>
      </c>
      <c r="J1587">
        <v>2026</v>
      </c>
      <c r="K1587">
        <v>5</v>
      </c>
      <c r="L1587" t="s">
        <v>95</v>
      </c>
      <c r="M1587">
        <v>127.9</v>
      </c>
      <c r="N1587">
        <v>1</v>
      </c>
      <c r="O1587">
        <v>127.9</v>
      </c>
      <c r="P1587" t="s">
        <v>704</v>
      </c>
      <c r="Q1587">
        <v>1</v>
      </c>
    </row>
    <row r="1588" spans="1:17">
      <c r="A1588" t="s">
        <v>879</v>
      </c>
      <c r="B1588" t="s">
        <v>611</v>
      </c>
      <c r="C1588" t="s">
        <v>133</v>
      </c>
      <c r="D1588" t="s">
        <v>705</v>
      </c>
      <c r="E1588" t="s">
        <v>105</v>
      </c>
      <c r="F1588">
        <v>40700</v>
      </c>
      <c r="G1588" t="s">
        <v>784</v>
      </c>
      <c r="I1588" t="s">
        <v>122</v>
      </c>
      <c r="J1588">
        <v>2026</v>
      </c>
      <c r="K1588">
        <v>5</v>
      </c>
      <c r="L1588" t="s">
        <v>95</v>
      </c>
      <c r="M1588">
        <v>81.11999999999999</v>
      </c>
      <c r="N1588">
        <v>1</v>
      </c>
      <c r="O1588">
        <v>81.11999999999999</v>
      </c>
      <c r="P1588" t="s">
        <v>704</v>
      </c>
    </row>
    <row r="1589" spans="1:17">
      <c r="A1589" t="s">
        <v>879</v>
      </c>
      <c r="B1589" t="s">
        <v>611</v>
      </c>
      <c r="C1589" t="s">
        <v>133</v>
      </c>
      <c r="D1589" t="s">
        <v>705</v>
      </c>
      <c r="E1589" t="s">
        <v>105</v>
      </c>
      <c r="F1589">
        <v>40700</v>
      </c>
      <c r="G1589" t="s">
        <v>784</v>
      </c>
      <c r="I1589" t="s">
        <v>123</v>
      </c>
      <c r="J1589">
        <v>2026</v>
      </c>
      <c r="K1589">
        <v>5</v>
      </c>
      <c r="L1589" t="s">
        <v>95</v>
      </c>
      <c r="M1589">
        <v>135.19999999999999</v>
      </c>
      <c r="N1589">
        <v>1</v>
      </c>
      <c r="O1589">
        <v>135.19999999999999</v>
      </c>
      <c r="P1589" t="s">
        <v>704</v>
      </c>
    </row>
    <row r="1590" spans="1:17">
      <c r="A1590" t="s">
        <v>879</v>
      </c>
      <c r="B1590" t="s">
        <v>611</v>
      </c>
      <c r="C1590" t="s">
        <v>133</v>
      </c>
      <c r="D1590" t="s">
        <v>705</v>
      </c>
      <c r="E1590" t="s">
        <v>106</v>
      </c>
      <c r="F1590">
        <v>40700</v>
      </c>
      <c r="G1590" t="s">
        <v>784</v>
      </c>
      <c r="I1590" t="s">
        <v>112</v>
      </c>
      <c r="J1590">
        <v>2026</v>
      </c>
      <c r="K1590">
        <v>5</v>
      </c>
      <c r="L1590" t="s">
        <v>95</v>
      </c>
      <c r="M1590">
        <v>115.89</v>
      </c>
      <c r="N1590">
        <v>1</v>
      </c>
      <c r="O1590">
        <v>115.89</v>
      </c>
      <c r="P1590" t="s">
        <v>704</v>
      </c>
    </row>
    <row r="1591" spans="1:17">
      <c r="A1591" t="s">
        <v>879</v>
      </c>
      <c r="B1591" t="s">
        <v>202</v>
      </c>
      <c r="C1591" t="s">
        <v>133</v>
      </c>
      <c r="D1591" t="s">
        <v>705</v>
      </c>
      <c r="E1591" t="s">
        <v>103</v>
      </c>
      <c r="F1591">
        <v>40700</v>
      </c>
      <c r="G1591" t="s">
        <v>784</v>
      </c>
      <c r="I1591" t="s">
        <v>120</v>
      </c>
      <c r="J1591">
        <v>2026</v>
      </c>
      <c r="K1591">
        <v>5</v>
      </c>
      <c r="L1591" t="s">
        <v>95</v>
      </c>
      <c r="M1591">
        <v>134.79999999999998</v>
      </c>
      <c r="N1591">
        <v>1</v>
      </c>
      <c r="O1591">
        <v>134.79999999999998</v>
      </c>
      <c r="P1591" t="s">
        <v>704</v>
      </c>
      <c r="Q1591">
        <v>1</v>
      </c>
    </row>
    <row r="1592" spans="1:17">
      <c r="A1592" t="s">
        <v>879</v>
      </c>
      <c r="B1592" t="s">
        <v>202</v>
      </c>
      <c r="C1592" t="s">
        <v>133</v>
      </c>
      <c r="D1592" t="s">
        <v>705</v>
      </c>
      <c r="E1592" t="s">
        <v>105</v>
      </c>
      <c r="F1592">
        <v>40700</v>
      </c>
      <c r="G1592" t="s">
        <v>784</v>
      </c>
      <c r="I1592" t="s">
        <v>122</v>
      </c>
      <c r="J1592">
        <v>2026</v>
      </c>
      <c r="K1592">
        <v>5</v>
      </c>
      <c r="L1592" t="s">
        <v>95</v>
      </c>
      <c r="M1592">
        <v>81.11999999999999</v>
      </c>
      <c r="N1592">
        <v>1</v>
      </c>
      <c r="O1592">
        <v>81.11999999999999</v>
      </c>
      <c r="P1592" t="s">
        <v>704</v>
      </c>
    </row>
    <row r="1593" spans="1:17">
      <c r="A1593" t="s">
        <v>879</v>
      </c>
      <c r="B1593" t="s">
        <v>202</v>
      </c>
      <c r="C1593" t="s">
        <v>133</v>
      </c>
      <c r="D1593" t="s">
        <v>705</v>
      </c>
      <c r="E1593" t="s">
        <v>105</v>
      </c>
      <c r="F1593">
        <v>40700</v>
      </c>
      <c r="G1593" t="s">
        <v>784</v>
      </c>
      <c r="I1593" t="s">
        <v>123</v>
      </c>
      <c r="J1593">
        <v>2026</v>
      </c>
      <c r="K1593">
        <v>5</v>
      </c>
      <c r="L1593" t="s">
        <v>95</v>
      </c>
      <c r="M1593">
        <v>135.19999999999999</v>
      </c>
      <c r="N1593">
        <v>1</v>
      </c>
      <c r="O1593">
        <v>135.19999999999999</v>
      </c>
      <c r="P1593" t="s">
        <v>704</v>
      </c>
    </row>
    <row r="1594" spans="1:17">
      <c r="A1594" t="s">
        <v>879</v>
      </c>
      <c r="B1594" t="s">
        <v>202</v>
      </c>
      <c r="C1594" t="s">
        <v>133</v>
      </c>
      <c r="D1594" t="s">
        <v>705</v>
      </c>
      <c r="E1594" t="s">
        <v>106</v>
      </c>
      <c r="F1594">
        <v>40700</v>
      </c>
      <c r="G1594" t="s">
        <v>784</v>
      </c>
      <c r="I1594" t="s">
        <v>112</v>
      </c>
      <c r="J1594">
        <v>2026</v>
      </c>
      <c r="K1594">
        <v>5</v>
      </c>
      <c r="L1594" t="s">
        <v>95</v>
      </c>
      <c r="M1594">
        <v>231.78</v>
      </c>
      <c r="N1594">
        <v>1</v>
      </c>
      <c r="O1594">
        <v>231.78</v>
      </c>
      <c r="P1594" t="s">
        <v>704</v>
      </c>
    </row>
    <row r="1595" spans="1:17">
      <c r="A1595" t="s">
        <v>879</v>
      </c>
      <c r="B1595" t="s">
        <v>206</v>
      </c>
      <c r="C1595" t="s">
        <v>133</v>
      </c>
      <c r="D1595" t="s">
        <v>705</v>
      </c>
      <c r="E1595" t="s">
        <v>106</v>
      </c>
      <c r="F1595">
        <v>40700</v>
      </c>
      <c r="G1595" t="s">
        <v>784</v>
      </c>
      <c r="I1595" t="s">
        <v>112</v>
      </c>
      <c r="J1595">
        <v>2026</v>
      </c>
      <c r="K1595">
        <v>5</v>
      </c>
      <c r="L1595" t="s">
        <v>95</v>
      </c>
      <c r="M1595">
        <v>115.89</v>
      </c>
      <c r="N1595">
        <v>1</v>
      </c>
      <c r="O1595">
        <v>115.89</v>
      </c>
      <c r="P1595" t="s">
        <v>704</v>
      </c>
    </row>
    <row r="1596" spans="1:17">
      <c r="A1596" t="s">
        <v>879</v>
      </c>
      <c r="B1596" t="s">
        <v>207</v>
      </c>
      <c r="C1596" t="s">
        <v>133</v>
      </c>
      <c r="D1596" t="s">
        <v>705</v>
      </c>
      <c r="E1596" t="s">
        <v>106</v>
      </c>
      <c r="F1596">
        <v>40700</v>
      </c>
      <c r="G1596" t="s">
        <v>784</v>
      </c>
      <c r="I1596" t="s">
        <v>118</v>
      </c>
      <c r="J1596">
        <v>2026</v>
      </c>
      <c r="K1596">
        <v>5</v>
      </c>
      <c r="L1596" t="s">
        <v>95</v>
      </c>
      <c r="M1596">
        <v>115.89</v>
      </c>
      <c r="N1596">
        <v>1</v>
      </c>
      <c r="O1596">
        <v>115.89</v>
      </c>
      <c r="P1596" t="s">
        <v>704</v>
      </c>
    </row>
    <row r="1597" spans="1:17">
      <c r="A1597" t="s">
        <v>879</v>
      </c>
      <c r="B1597" t="s">
        <v>207</v>
      </c>
      <c r="C1597" t="s">
        <v>133</v>
      </c>
      <c r="D1597" t="s">
        <v>705</v>
      </c>
      <c r="E1597" t="s">
        <v>103</v>
      </c>
      <c r="F1597">
        <v>40700</v>
      </c>
      <c r="G1597" t="s">
        <v>784</v>
      </c>
      <c r="I1597" t="s">
        <v>120</v>
      </c>
      <c r="J1597">
        <v>2026</v>
      </c>
      <c r="K1597">
        <v>5</v>
      </c>
      <c r="L1597" t="s">
        <v>95</v>
      </c>
      <c r="M1597">
        <v>114.1</v>
      </c>
      <c r="N1597">
        <v>1</v>
      </c>
      <c r="O1597">
        <v>114.1</v>
      </c>
      <c r="P1597" t="s">
        <v>704</v>
      </c>
      <c r="Q1597">
        <v>1</v>
      </c>
    </row>
    <row r="1598" spans="1:17">
      <c r="A1598" t="s">
        <v>879</v>
      </c>
      <c r="B1598" t="s">
        <v>207</v>
      </c>
      <c r="C1598" t="s">
        <v>133</v>
      </c>
      <c r="D1598" t="s">
        <v>705</v>
      </c>
      <c r="E1598" t="s">
        <v>105</v>
      </c>
      <c r="F1598">
        <v>40700</v>
      </c>
      <c r="G1598" t="s">
        <v>784</v>
      </c>
      <c r="I1598" t="s">
        <v>122</v>
      </c>
      <c r="J1598">
        <v>2026</v>
      </c>
      <c r="K1598">
        <v>5</v>
      </c>
      <c r="L1598" t="s">
        <v>95</v>
      </c>
      <c r="M1598">
        <v>162.23999999999998</v>
      </c>
      <c r="N1598">
        <v>1</v>
      </c>
      <c r="O1598">
        <v>162.23999999999998</v>
      </c>
      <c r="P1598" t="s">
        <v>704</v>
      </c>
    </row>
    <row r="1599" spans="1:17">
      <c r="A1599" t="s">
        <v>879</v>
      </c>
      <c r="B1599" t="s">
        <v>207</v>
      </c>
      <c r="C1599" t="s">
        <v>133</v>
      </c>
      <c r="D1599" t="s">
        <v>705</v>
      </c>
      <c r="E1599" t="s">
        <v>105</v>
      </c>
      <c r="F1599">
        <v>40700</v>
      </c>
      <c r="G1599" t="s">
        <v>784</v>
      </c>
      <c r="I1599" t="s">
        <v>123</v>
      </c>
      <c r="J1599">
        <v>2026</v>
      </c>
      <c r="K1599">
        <v>5</v>
      </c>
      <c r="L1599" t="s">
        <v>95</v>
      </c>
      <c r="M1599">
        <v>270.39999999999998</v>
      </c>
      <c r="N1599">
        <v>1</v>
      </c>
      <c r="O1599">
        <v>270.39999999999998</v>
      </c>
      <c r="P1599" t="s">
        <v>704</v>
      </c>
    </row>
    <row r="1600" spans="1:17">
      <c r="A1600" t="s">
        <v>879</v>
      </c>
      <c r="B1600" t="s">
        <v>207</v>
      </c>
      <c r="C1600" t="s">
        <v>133</v>
      </c>
      <c r="D1600" t="s">
        <v>705</v>
      </c>
      <c r="E1600" t="s">
        <v>106</v>
      </c>
      <c r="F1600">
        <v>40700</v>
      </c>
      <c r="G1600" t="s">
        <v>784</v>
      </c>
      <c r="I1600" t="s">
        <v>112</v>
      </c>
      <c r="J1600">
        <v>2026</v>
      </c>
      <c r="K1600">
        <v>5</v>
      </c>
      <c r="L1600" t="s">
        <v>95</v>
      </c>
      <c r="M1600">
        <v>231.78</v>
      </c>
      <c r="N1600">
        <v>1</v>
      </c>
      <c r="O1600">
        <v>231.78</v>
      </c>
      <c r="P1600" t="s">
        <v>704</v>
      </c>
    </row>
    <row r="1601" spans="1:17">
      <c r="A1601" t="s">
        <v>879</v>
      </c>
      <c r="B1601" t="s">
        <v>208</v>
      </c>
      <c r="C1601" t="s">
        <v>133</v>
      </c>
      <c r="D1601" t="s">
        <v>705</v>
      </c>
      <c r="E1601" t="s">
        <v>106</v>
      </c>
      <c r="F1601">
        <v>40700</v>
      </c>
      <c r="G1601" t="s">
        <v>784</v>
      </c>
      <c r="I1601" t="s">
        <v>118</v>
      </c>
      <c r="J1601">
        <v>2026</v>
      </c>
      <c r="K1601">
        <v>5</v>
      </c>
      <c r="L1601" t="s">
        <v>95</v>
      </c>
      <c r="M1601">
        <v>115.89</v>
      </c>
      <c r="N1601">
        <v>1</v>
      </c>
      <c r="O1601">
        <v>115.89</v>
      </c>
      <c r="P1601" t="s">
        <v>704</v>
      </c>
    </row>
    <row r="1602" spans="1:17">
      <c r="A1602" t="s">
        <v>879</v>
      </c>
      <c r="B1602" t="s">
        <v>208</v>
      </c>
      <c r="C1602" t="s">
        <v>133</v>
      </c>
      <c r="D1602" t="s">
        <v>705</v>
      </c>
      <c r="E1602" t="s">
        <v>103</v>
      </c>
      <c r="F1602">
        <v>40700</v>
      </c>
      <c r="G1602" t="s">
        <v>784</v>
      </c>
      <c r="I1602" t="s">
        <v>120</v>
      </c>
      <c r="J1602">
        <v>2026</v>
      </c>
      <c r="K1602">
        <v>5</v>
      </c>
      <c r="L1602" t="s">
        <v>95</v>
      </c>
      <c r="M1602">
        <v>114.1</v>
      </c>
      <c r="N1602">
        <v>1</v>
      </c>
      <c r="O1602">
        <v>114.1</v>
      </c>
      <c r="P1602" t="s">
        <v>704</v>
      </c>
      <c r="Q1602">
        <v>1</v>
      </c>
    </row>
    <row r="1603" spans="1:17">
      <c r="A1603" t="s">
        <v>879</v>
      </c>
      <c r="B1603" t="s">
        <v>208</v>
      </c>
      <c r="C1603" t="s">
        <v>133</v>
      </c>
      <c r="D1603" t="s">
        <v>705</v>
      </c>
      <c r="E1603" t="s">
        <v>105</v>
      </c>
      <c r="F1603">
        <v>40700</v>
      </c>
      <c r="G1603" t="s">
        <v>784</v>
      </c>
      <c r="I1603" t="s">
        <v>122</v>
      </c>
      <c r="J1603">
        <v>2026</v>
      </c>
      <c r="K1603">
        <v>5</v>
      </c>
      <c r="L1603" t="s">
        <v>95</v>
      </c>
      <c r="M1603">
        <v>162.23999999999998</v>
      </c>
      <c r="N1603">
        <v>1</v>
      </c>
      <c r="O1603">
        <v>162.23999999999998</v>
      </c>
      <c r="P1603" t="s">
        <v>704</v>
      </c>
    </row>
    <row r="1604" spans="1:17">
      <c r="A1604" t="s">
        <v>879</v>
      </c>
      <c r="B1604" t="s">
        <v>208</v>
      </c>
      <c r="C1604" t="s">
        <v>133</v>
      </c>
      <c r="D1604" t="s">
        <v>705</v>
      </c>
      <c r="E1604" t="s">
        <v>105</v>
      </c>
      <c r="F1604">
        <v>40700</v>
      </c>
      <c r="G1604" t="s">
        <v>784</v>
      </c>
      <c r="I1604" t="s">
        <v>123</v>
      </c>
      <c r="J1604">
        <v>2026</v>
      </c>
      <c r="K1604">
        <v>5</v>
      </c>
      <c r="L1604" t="s">
        <v>95</v>
      </c>
      <c r="M1604">
        <v>270.39999999999998</v>
      </c>
      <c r="N1604">
        <v>1</v>
      </c>
      <c r="O1604">
        <v>270.39999999999998</v>
      </c>
      <c r="P1604" t="s">
        <v>704</v>
      </c>
    </row>
    <row r="1605" spans="1:17">
      <c r="A1605" t="s">
        <v>879</v>
      </c>
      <c r="B1605" t="s">
        <v>208</v>
      </c>
      <c r="C1605" t="s">
        <v>133</v>
      </c>
      <c r="D1605" t="s">
        <v>705</v>
      </c>
      <c r="E1605" t="s">
        <v>106</v>
      </c>
      <c r="F1605">
        <v>40700</v>
      </c>
      <c r="G1605" t="s">
        <v>784</v>
      </c>
      <c r="I1605" t="s">
        <v>112</v>
      </c>
      <c r="J1605">
        <v>2026</v>
      </c>
      <c r="K1605">
        <v>5</v>
      </c>
      <c r="L1605" t="s">
        <v>95</v>
      </c>
      <c r="M1605">
        <v>115.89</v>
      </c>
      <c r="N1605">
        <v>1</v>
      </c>
      <c r="O1605">
        <v>115.89</v>
      </c>
      <c r="P1605" t="s">
        <v>704</v>
      </c>
    </row>
    <row r="1606" spans="1:17">
      <c r="A1606" t="s">
        <v>879</v>
      </c>
      <c r="B1606" t="s">
        <v>680</v>
      </c>
      <c r="C1606" t="s">
        <v>133</v>
      </c>
      <c r="D1606" t="s">
        <v>705</v>
      </c>
      <c r="E1606" t="s">
        <v>106</v>
      </c>
      <c r="F1606">
        <v>40700</v>
      </c>
      <c r="G1606" t="s">
        <v>784</v>
      </c>
      <c r="I1606" t="s">
        <v>112</v>
      </c>
      <c r="J1606">
        <v>2026</v>
      </c>
      <c r="K1606">
        <v>5</v>
      </c>
      <c r="L1606" t="s">
        <v>95</v>
      </c>
      <c r="M1606">
        <v>115.89</v>
      </c>
      <c r="N1606">
        <v>1</v>
      </c>
      <c r="O1606">
        <v>115.89</v>
      </c>
      <c r="P1606" t="s">
        <v>704</v>
      </c>
    </row>
    <row r="1607" spans="1:17">
      <c r="A1607" t="s">
        <v>879</v>
      </c>
      <c r="B1607" t="s">
        <v>210</v>
      </c>
      <c r="C1607" t="s">
        <v>133</v>
      </c>
      <c r="D1607" t="s">
        <v>705</v>
      </c>
      <c r="E1607" t="s">
        <v>106</v>
      </c>
      <c r="F1607">
        <v>40700</v>
      </c>
      <c r="G1607" t="s">
        <v>784</v>
      </c>
      <c r="I1607" t="s">
        <v>112</v>
      </c>
      <c r="J1607">
        <v>2026</v>
      </c>
      <c r="K1607">
        <v>5</v>
      </c>
      <c r="L1607" t="s">
        <v>95</v>
      </c>
      <c r="M1607">
        <v>115.89</v>
      </c>
      <c r="N1607">
        <v>1</v>
      </c>
      <c r="O1607">
        <v>115.89</v>
      </c>
      <c r="P1607" t="s">
        <v>704</v>
      </c>
    </row>
    <row r="1608" spans="1:17">
      <c r="A1608" t="s">
        <v>879</v>
      </c>
      <c r="B1608" t="s">
        <v>211</v>
      </c>
      <c r="C1608" t="s">
        <v>133</v>
      </c>
      <c r="D1608" t="s">
        <v>705</v>
      </c>
      <c r="E1608" t="s">
        <v>105</v>
      </c>
      <c r="F1608">
        <v>40700</v>
      </c>
      <c r="G1608" t="s">
        <v>784</v>
      </c>
      <c r="I1608" t="s">
        <v>122</v>
      </c>
      <c r="J1608">
        <v>2026</v>
      </c>
      <c r="K1608">
        <v>5</v>
      </c>
      <c r="L1608" t="s">
        <v>95</v>
      </c>
      <c r="M1608">
        <v>81.11999999999999</v>
      </c>
      <c r="N1608">
        <v>1</v>
      </c>
      <c r="O1608">
        <v>81.11999999999999</v>
      </c>
      <c r="P1608" t="s">
        <v>704</v>
      </c>
    </row>
    <row r="1609" spans="1:17">
      <c r="A1609" t="s">
        <v>879</v>
      </c>
      <c r="B1609" t="s">
        <v>211</v>
      </c>
      <c r="C1609" t="s">
        <v>133</v>
      </c>
      <c r="D1609" t="s">
        <v>705</v>
      </c>
      <c r="E1609" t="s">
        <v>105</v>
      </c>
      <c r="F1609">
        <v>40700</v>
      </c>
      <c r="G1609" t="s">
        <v>784</v>
      </c>
      <c r="I1609" t="s">
        <v>123</v>
      </c>
      <c r="J1609">
        <v>2026</v>
      </c>
      <c r="K1609">
        <v>5</v>
      </c>
      <c r="L1609" t="s">
        <v>95</v>
      </c>
      <c r="M1609">
        <v>135.19999999999999</v>
      </c>
      <c r="N1609">
        <v>1</v>
      </c>
      <c r="O1609">
        <v>135.19999999999999</v>
      </c>
      <c r="P1609" t="s">
        <v>704</v>
      </c>
    </row>
    <row r="1610" spans="1:17">
      <c r="A1610" t="s">
        <v>879</v>
      </c>
      <c r="B1610" t="s">
        <v>211</v>
      </c>
      <c r="C1610" t="s">
        <v>133</v>
      </c>
      <c r="D1610" t="s">
        <v>705</v>
      </c>
      <c r="E1610" t="s">
        <v>106</v>
      </c>
      <c r="F1610">
        <v>40700</v>
      </c>
      <c r="G1610" t="s">
        <v>784</v>
      </c>
      <c r="I1610" t="s">
        <v>112</v>
      </c>
      <c r="J1610">
        <v>2026</v>
      </c>
      <c r="K1610">
        <v>5</v>
      </c>
      <c r="L1610" t="s">
        <v>95</v>
      </c>
      <c r="M1610">
        <v>115.89</v>
      </c>
      <c r="N1610">
        <v>1</v>
      </c>
      <c r="O1610">
        <v>115.89</v>
      </c>
      <c r="P1610" t="s">
        <v>704</v>
      </c>
    </row>
    <row r="1611" spans="1:17">
      <c r="A1611" t="s">
        <v>879</v>
      </c>
      <c r="B1611" t="s">
        <v>212</v>
      </c>
      <c r="C1611" t="s">
        <v>133</v>
      </c>
      <c r="D1611" t="s">
        <v>705</v>
      </c>
      <c r="E1611" t="s">
        <v>106</v>
      </c>
      <c r="F1611">
        <v>40700</v>
      </c>
      <c r="G1611" t="s">
        <v>784</v>
      </c>
      <c r="I1611" t="s">
        <v>118</v>
      </c>
      <c r="J1611">
        <v>2026</v>
      </c>
      <c r="K1611">
        <v>5</v>
      </c>
      <c r="L1611" t="s">
        <v>95</v>
      </c>
      <c r="M1611">
        <v>115.89</v>
      </c>
      <c r="N1611">
        <v>1</v>
      </c>
      <c r="O1611">
        <v>115.89</v>
      </c>
      <c r="P1611" t="s">
        <v>704</v>
      </c>
    </row>
    <row r="1612" spans="1:17">
      <c r="A1612" t="s">
        <v>879</v>
      </c>
      <c r="B1612" t="s">
        <v>212</v>
      </c>
      <c r="C1612" t="s">
        <v>133</v>
      </c>
      <c r="D1612" t="s">
        <v>705</v>
      </c>
      <c r="E1612" t="s">
        <v>103</v>
      </c>
      <c r="F1612">
        <v>40700</v>
      </c>
      <c r="G1612" t="s">
        <v>784</v>
      </c>
      <c r="I1612" t="s">
        <v>120</v>
      </c>
      <c r="J1612">
        <v>2026</v>
      </c>
      <c r="K1612">
        <v>5</v>
      </c>
      <c r="L1612" t="s">
        <v>95</v>
      </c>
      <c r="M1612">
        <v>325.94</v>
      </c>
      <c r="N1612">
        <v>1</v>
      </c>
      <c r="O1612">
        <v>325.94</v>
      </c>
      <c r="P1612" t="s">
        <v>704</v>
      </c>
      <c r="Q1612">
        <v>1</v>
      </c>
    </row>
    <row r="1613" spans="1:17">
      <c r="A1613" t="s">
        <v>879</v>
      </c>
      <c r="B1613" t="s">
        <v>212</v>
      </c>
      <c r="C1613" t="s">
        <v>133</v>
      </c>
      <c r="D1613" t="s">
        <v>705</v>
      </c>
      <c r="E1613" t="s">
        <v>105</v>
      </c>
      <c r="F1613">
        <v>40700</v>
      </c>
      <c r="G1613" t="s">
        <v>784</v>
      </c>
      <c r="I1613" t="s">
        <v>122</v>
      </c>
      <c r="J1613">
        <v>2026</v>
      </c>
      <c r="K1613">
        <v>5</v>
      </c>
      <c r="L1613" t="s">
        <v>95</v>
      </c>
      <c r="M1613">
        <v>162.23999999999998</v>
      </c>
      <c r="N1613">
        <v>1</v>
      </c>
      <c r="O1613">
        <v>162.23999999999998</v>
      </c>
      <c r="P1613" t="s">
        <v>704</v>
      </c>
    </row>
    <row r="1614" spans="1:17">
      <c r="A1614" t="s">
        <v>879</v>
      </c>
      <c r="B1614" t="s">
        <v>212</v>
      </c>
      <c r="C1614" t="s">
        <v>133</v>
      </c>
      <c r="D1614" t="s">
        <v>705</v>
      </c>
      <c r="E1614" t="s">
        <v>105</v>
      </c>
      <c r="F1614">
        <v>40700</v>
      </c>
      <c r="G1614" t="s">
        <v>784</v>
      </c>
      <c r="I1614" t="s">
        <v>123</v>
      </c>
      <c r="J1614">
        <v>2026</v>
      </c>
      <c r="K1614">
        <v>5</v>
      </c>
      <c r="L1614" t="s">
        <v>95</v>
      </c>
      <c r="M1614">
        <v>270.39999999999998</v>
      </c>
      <c r="N1614">
        <v>1</v>
      </c>
      <c r="O1614">
        <v>270.39999999999998</v>
      </c>
      <c r="P1614" t="s">
        <v>704</v>
      </c>
    </row>
    <row r="1615" spans="1:17">
      <c r="A1615" t="s">
        <v>879</v>
      </c>
      <c r="B1615" t="s">
        <v>212</v>
      </c>
      <c r="C1615" t="s">
        <v>133</v>
      </c>
      <c r="D1615" t="s">
        <v>705</v>
      </c>
      <c r="E1615" t="s">
        <v>106</v>
      </c>
      <c r="F1615">
        <v>40700</v>
      </c>
      <c r="G1615" t="s">
        <v>784</v>
      </c>
      <c r="I1615" t="s">
        <v>112</v>
      </c>
      <c r="J1615">
        <v>2026</v>
      </c>
      <c r="K1615">
        <v>5</v>
      </c>
      <c r="L1615" t="s">
        <v>95</v>
      </c>
      <c r="M1615">
        <v>115.89</v>
      </c>
      <c r="N1615">
        <v>1</v>
      </c>
      <c r="O1615">
        <v>115.89</v>
      </c>
      <c r="P1615" t="s">
        <v>704</v>
      </c>
    </row>
    <row r="1616" spans="1:17">
      <c r="A1616" t="s">
        <v>879</v>
      </c>
      <c r="B1616" t="s">
        <v>216</v>
      </c>
      <c r="C1616" t="s">
        <v>133</v>
      </c>
      <c r="D1616" t="s">
        <v>705</v>
      </c>
      <c r="E1616" t="s">
        <v>106</v>
      </c>
      <c r="F1616">
        <v>40700</v>
      </c>
      <c r="G1616" t="s">
        <v>784</v>
      </c>
      <c r="I1616" t="s">
        <v>112</v>
      </c>
      <c r="J1616">
        <v>2026</v>
      </c>
      <c r="K1616">
        <v>5</v>
      </c>
      <c r="L1616" t="s">
        <v>95</v>
      </c>
      <c r="M1616">
        <v>115.89</v>
      </c>
      <c r="N1616">
        <v>1</v>
      </c>
      <c r="O1616">
        <v>115.89</v>
      </c>
      <c r="P1616" t="s">
        <v>704</v>
      </c>
    </row>
    <row r="1617" spans="1:17">
      <c r="A1617" t="s">
        <v>879</v>
      </c>
      <c r="B1617" t="s">
        <v>682</v>
      </c>
      <c r="C1617" t="s">
        <v>133</v>
      </c>
      <c r="D1617" t="s">
        <v>705</v>
      </c>
      <c r="E1617" t="s">
        <v>106</v>
      </c>
      <c r="F1617">
        <v>40700</v>
      </c>
      <c r="G1617" t="s">
        <v>784</v>
      </c>
      <c r="I1617" t="s">
        <v>118</v>
      </c>
      <c r="J1617">
        <v>2026</v>
      </c>
      <c r="K1617">
        <v>5</v>
      </c>
      <c r="L1617" t="s">
        <v>95</v>
      </c>
      <c r="M1617">
        <v>115.89</v>
      </c>
      <c r="N1617">
        <v>1</v>
      </c>
      <c r="O1617">
        <v>115.89</v>
      </c>
      <c r="P1617" t="s">
        <v>704</v>
      </c>
    </row>
    <row r="1618" spans="1:17">
      <c r="A1618" t="s">
        <v>879</v>
      </c>
      <c r="B1618" t="s">
        <v>682</v>
      </c>
      <c r="C1618" t="s">
        <v>133</v>
      </c>
      <c r="D1618" t="s">
        <v>705</v>
      </c>
      <c r="E1618" t="s">
        <v>103</v>
      </c>
      <c r="F1618">
        <v>40700</v>
      </c>
      <c r="G1618" t="s">
        <v>784</v>
      </c>
      <c r="I1618" t="s">
        <v>120</v>
      </c>
      <c r="J1618">
        <v>2026</v>
      </c>
      <c r="K1618">
        <v>5</v>
      </c>
      <c r="L1618" t="s">
        <v>95</v>
      </c>
      <c r="M1618">
        <v>401.14</v>
      </c>
      <c r="N1618">
        <v>1</v>
      </c>
      <c r="O1618">
        <v>401.14</v>
      </c>
      <c r="P1618" t="s">
        <v>704</v>
      </c>
      <c r="Q1618">
        <v>1</v>
      </c>
    </row>
    <row r="1619" spans="1:17">
      <c r="A1619" t="s">
        <v>879</v>
      </c>
      <c r="B1619" t="s">
        <v>682</v>
      </c>
      <c r="C1619" t="s">
        <v>133</v>
      </c>
      <c r="D1619" t="s">
        <v>705</v>
      </c>
      <c r="E1619" t="s">
        <v>105</v>
      </c>
      <c r="F1619">
        <v>40700</v>
      </c>
      <c r="G1619" t="s">
        <v>784</v>
      </c>
      <c r="I1619" t="s">
        <v>122</v>
      </c>
      <c r="J1619">
        <v>2026</v>
      </c>
      <c r="K1619">
        <v>5</v>
      </c>
      <c r="L1619" t="s">
        <v>95</v>
      </c>
      <c r="M1619">
        <v>162.23999999999998</v>
      </c>
      <c r="N1619">
        <v>1</v>
      </c>
      <c r="O1619">
        <v>162.23999999999998</v>
      </c>
      <c r="P1619" t="s">
        <v>704</v>
      </c>
    </row>
    <row r="1620" spans="1:17">
      <c r="A1620" t="s">
        <v>879</v>
      </c>
      <c r="B1620" t="s">
        <v>682</v>
      </c>
      <c r="C1620" t="s">
        <v>133</v>
      </c>
      <c r="D1620" t="s">
        <v>705</v>
      </c>
      <c r="E1620" t="s">
        <v>105</v>
      </c>
      <c r="F1620">
        <v>40700</v>
      </c>
      <c r="G1620" t="s">
        <v>784</v>
      </c>
      <c r="I1620" t="s">
        <v>123</v>
      </c>
      <c r="J1620">
        <v>2026</v>
      </c>
      <c r="K1620">
        <v>5</v>
      </c>
      <c r="L1620" t="s">
        <v>95</v>
      </c>
      <c r="M1620">
        <v>270.39999999999998</v>
      </c>
      <c r="N1620">
        <v>1</v>
      </c>
      <c r="O1620">
        <v>270.39999999999998</v>
      </c>
      <c r="P1620" t="s">
        <v>704</v>
      </c>
    </row>
    <row r="1621" spans="1:17">
      <c r="A1621" t="s">
        <v>879</v>
      </c>
      <c r="B1621" t="s">
        <v>682</v>
      </c>
      <c r="C1621" t="s">
        <v>133</v>
      </c>
      <c r="D1621" t="s">
        <v>705</v>
      </c>
      <c r="E1621" t="s">
        <v>106</v>
      </c>
      <c r="F1621">
        <v>40700</v>
      </c>
      <c r="G1621" t="s">
        <v>784</v>
      </c>
      <c r="I1621" t="s">
        <v>112</v>
      </c>
      <c r="J1621">
        <v>2026</v>
      </c>
      <c r="K1621">
        <v>5</v>
      </c>
      <c r="L1621" t="s">
        <v>95</v>
      </c>
      <c r="M1621">
        <v>231.78</v>
      </c>
      <c r="N1621">
        <v>1</v>
      </c>
      <c r="O1621">
        <v>231.78</v>
      </c>
      <c r="P1621" t="s">
        <v>704</v>
      </c>
    </row>
    <row r="1622" spans="1:17">
      <c r="A1622" t="s">
        <v>879</v>
      </c>
      <c r="B1622" t="s">
        <v>217</v>
      </c>
      <c r="C1622" t="s">
        <v>133</v>
      </c>
      <c r="D1622" t="s">
        <v>705</v>
      </c>
      <c r="E1622" t="s">
        <v>106</v>
      </c>
      <c r="F1622">
        <v>40700</v>
      </c>
      <c r="G1622" t="s">
        <v>784</v>
      </c>
      <c r="I1622" t="s">
        <v>118</v>
      </c>
      <c r="J1622">
        <v>2026</v>
      </c>
      <c r="K1622">
        <v>5</v>
      </c>
      <c r="L1622" t="s">
        <v>95</v>
      </c>
      <c r="M1622">
        <v>115.89</v>
      </c>
      <c r="N1622">
        <v>1</v>
      </c>
      <c r="O1622">
        <v>115.89</v>
      </c>
      <c r="P1622" t="s">
        <v>704</v>
      </c>
    </row>
    <row r="1623" spans="1:17">
      <c r="A1623" t="s">
        <v>879</v>
      </c>
      <c r="B1623" t="s">
        <v>217</v>
      </c>
      <c r="C1623" t="s">
        <v>133</v>
      </c>
      <c r="D1623" t="s">
        <v>705</v>
      </c>
      <c r="E1623" t="s">
        <v>103</v>
      </c>
      <c r="F1623">
        <v>40700</v>
      </c>
      <c r="G1623" t="s">
        <v>784</v>
      </c>
      <c r="I1623" t="s">
        <v>120</v>
      </c>
      <c r="J1623">
        <v>2026</v>
      </c>
      <c r="K1623">
        <v>5</v>
      </c>
      <c r="L1623" t="s">
        <v>95</v>
      </c>
      <c r="M1623">
        <v>344.74</v>
      </c>
      <c r="N1623">
        <v>1</v>
      </c>
      <c r="O1623">
        <v>344.74</v>
      </c>
      <c r="P1623" t="s">
        <v>704</v>
      </c>
      <c r="Q1623">
        <v>1</v>
      </c>
    </row>
    <row r="1624" spans="1:17">
      <c r="A1624" t="s">
        <v>879</v>
      </c>
      <c r="B1624" t="s">
        <v>217</v>
      </c>
      <c r="C1624" t="s">
        <v>133</v>
      </c>
      <c r="D1624" t="s">
        <v>705</v>
      </c>
      <c r="E1624" t="s">
        <v>105</v>
      </c>
      <c r="F1624">
        <v>40700</v>
      </c>
      <c r="G1624" t="s">
        <v>784</v>
      </c>
      <c r="I1624" t="s">
        <v>122</v>
      </c>
      <c r="J1624">
        <v>2026</v>
      </c>
      <c r="K1624">
        <v>5</v>
      </c>
      <c r="L1624" t="s">
        <v>95</v>
      </c>
      <c r="M1624">
        <v>162.23999999999998</v>
      </c>
      <c r="N1624">
        <v>1</v>
      </c>
      <c r="O1624">
        <v>162.23999999999998</v>
      </c>
      <c r="P1624" t="s">
        <v>704</v>
      </c>
    </row>
    <row r="1625" spans="1:17">
      <c r="A1625" t="s">
        <v>879</v>
      </c>
      <c r="B1625" t="s">
        <v>217</v>
      </c>
      <c r="C1625" t="s">
        <v>133</v>
      </c>
      <c r="D1625" t="s">
        <v>705</v>
      </c>
      <c r="E1625" t="s">
        <v>105</v>
      </c>
      <c r="F1625">
        <v>40700</v>
      </c>
      <c r="G1625" t="s">
        <v>784</v>
      </c>
      <c r="I1625" t="s">
        <v>123</v>
      </c>
      <c r="J1625">
        <v>2026</v>
      </c>
      <c r="K1625">
        <v>5</v>
      </c>
      <c r="L1625" t="s">
        <v>95</v>
      </c>
      <c r="M1625">
        <v>270.39999999999998</v>
      </c>
      <c r="N1625">
        <v>1</v>
      </c>
      <c r="O1625">
        <v>270.39999999999998</v>
      </c>
      <c r="P1625" t="s">
        <v>704</v>
      </c>
    </row>
    <row r="1626" spans="1:17">
      <c r="A1626" t="s">
        <v>879</v>
      </c>
      <c r="B1626" t="s">
        <v>217</v>
      </c>
      <c r="C1626" t="s">
        <v>133</v>
      </c>
      <c r="D1626" t="s">
        <v>705</v>
      </c>
      <c r="E1626" t="s">
        <v>106</v>
      </c>
      <c r="F1626">
        <v>40700</v>
      </c>
      <c r="G1626" t="s">
        <v>784</v>
      </c>
      <c r="I1626" t="s">
        <v>112</v>
      </c>
      <c r="J1626">
        <v>2026</v>
      </c>
      <c r="K1626">
        <v>5</v>
      </c>
      <c r="L1626" t="s">
        <v>95</v>
      </c>
      <c r="M1626">
        <v>231.78</v>
      </c>
      <c r="N1626">
        <v>1</v>
      </c>
      <c r="O1626">
        <v>231.78</v>
      </c>
      <c r="P1626" t="s">
        <v>704</v>
      </c>
    </row>
    <row r="1627" spans="1:17">
      <c r="A1627" t="s">
        <v>879</v>
      </c>
      <c r="B1627" t="s">
        <v>764</v>
      </c>
      <c r="C1627" t="s">
        <v>133</v>
      </c>
      <c r="D1627" t="s">
        <v>705</v>
      </c>
      <c r="E1627" t="s">
        <v>106</v>
      </c>
      <c r="F1627">
        <v>40700</v>
      </c>
      <c r="G1627" t="s">
        <v>784</v>
      </c>
      <c r="I1627" t="s">
        <v>112</v>
      </c>
      <c r="J1627">
        <v>2026</v>
      </c>
      <c r="K1627">
        <v>5</v>
      </c>
      <c r="L1627" t="s">
        <v>95</v>
      </c>
      <c r="M1627">
        <v>115.89</v>
      </c>
      <c r="N1627">
        <v>1</v>
      </c>
      <c r="O1627">
        <v>115.89</v>
      </c>
      <c r="P1627" t="s">
        <v>704</v>
      </c>
    </row>
    <row r="1628" spans="1:17">
      <c r="A1628" t="s">
        <v>879</v>
      </c>
      <c r="B1628" t="s">
        <v>222</v>
      </c>
      <c r="C1628" t="s">
        <v>133</v>
      </c>
      <c r="D1628" t="s">
        <v>705</v>
      </c>
      <c r="E1628" t="s">
        <v>106</v>
      </c>
      <c r="F1628">
        <v>40700</v>
      </c>
      <c r="G1628" t="s">
        <v>784</v>
      </c>
      <c r="I1628" t="s">
        <v>110</v>
      </c>
      <c r="J1628">
        <v>2026</v>
      </c>
      <c r="K1628">
        <v>5</v>
      </c>
      <c r="L1628" t="s">
        <v>95</v>
      </c>
      <c r="M1628">
        <v>191.26000000000002</v>
      </c>
      <c r="N1628">
        <v>1</v>
      </c>
      <c r="O1628">
        <v>191.26000000000002</v>
      </c>
      <c r="P1628" t="s">
        <v>704</v>
      </c>
    </row>
    <row r="1629" spans="1:17">
      <c r="A1629" t="s">
        <v>879</v>
      </c>
      <c r="B1629" t="s">
        <v>223</v>
      </c>
      <c r="C1629" t="s">
        <v>133</v>
      </c>
      <c r="D1629" t="s">
        <v>705</v>
      </c>
      <c r="E1629" t="s">
        <v>106</v>
      </c>
      <c r="F1629">
        <v>40700</v>
      </c>
      <c r="G1629" t="s">
        <v>784</v>
      </c>
      <c r="I1629" t="s">
        <v>118</v>
      </c>
      <c r="J1629">
        <v>2026</v>
      </c>
      <c r="K1629">
        <v>5</v>
      </c>
      <c r="L1629" t="s">
        <v>95</v>
      </c>
      <c r="M1629">
        <v>115.89</v>
      </c>
      <c r="N1629">
        <v>1</v>
      </c>
      <c r="O1629">
        <v>115.89</v>
      </c>
      <c r="P1629" t="s">
        <v>704</v>
      </c>
    </row>
    <row r="1630" spans="1:17">
      <c r="A1630" t="s">
        <v>879</v>
      </c>
      <c r="B1630" t="s">
        <v>223</v>
      </c>
      <c r="C1630" t="s">
        <v>133</v>
      </c>
      <c r="D1630" t="s">
        <v>705</v>
      </c>
      <c r="E1630" t="s">
        <v>103</v>
      </c>
      <c r="F1630">
        <v>40700</v>
      </c>
      <c r="G1630" t="s">
        <v>784</v>
      </c>
      <c r="I1630" t="s">
        <v>120</v>
      </c>
      <c r="J1630">
        <v>2026</v>
      </c>
      <c r="K1630">
        <v>5</v>
      </c>
      <c r="L1630" t="s">
        <v>95</v>
      </c>
      <c r="M1630">
        <v>633.07999999999993</v>
      </c>
      <c r="N1630">
        <v>1</v>
      </c>
      <c r="O1630">
        <v>633.07999999999993</v>
      </c>
      <c r="P1630" t="s">
        <v>704</v>
      </c>
      <c r="Q1630">
        <v>1</v>
      </c>
    </row>
    <row r="1631" spans="1:17">
      <c r="A1631" t="s">
        <v>879</v>
      </c>
      <c r="B1631" t="s">
        <v>223</v>
      </c>
      <c r="C1631" t="s">
        <v>133</v>
      </c>
      <c r="D1631" t="s">
        <v>705</v>
      </c>
      <c r="E1631" t="s">
        <v>105</v>
      </c>
      <c r="F1631">
        <v>40700</v>
      </c>
      <c r="G1631" t="s">
        <v>784</v>
      </c>
      <c r="I1631" t="s">
        <v>122</v>
      </c>
      <c r="J1631">
        <v>2026</v>
      </c>
      <c r="K1631">
        <v>5</v>
      </c>
      <c r="L1631" t="s">
        <v>95</v>
      </c>
      <c r="M1631">
        <v>243.35999999999999</v>
      </c>
      <c r="N1631">
        <v>1</v>
      </c>
      <c r="O1631">
        <v>243.35999999999999</v>
      </c>
      <c r="P1631" t="s">
        <v>704</v>
      </c>
    </row>
    <row r="1632" spans="1:17">
      <c r="A1632" t="s">
        <v>879</v>
      </c>
      <c r="B1632" t="s">
        <v>223</v>
      </c>
      <c r="C1632" t="s">
        <v>133</v>
      </c>
      <c r="D1632" t="s">
        <v>705</v>
      </c>
      <c r="E1632" t="s">
        <v>105</v>
      </c>
      <c r="F1632">
        <v>40700</v>
      </c>
      <c r="G1632" t="s">
        <v>784</v>
      </c>
      <c r="I1632" t="s">
        <v>123</v>
      </c>
      <c r="J1632">
        <v>2026</v>
      </c>
      <c r="K1632">
        <v>5</v>
      </c>
      <c r="L1632" t="s">
        <v>95</v>
      </c>
      <c r="M1632">
        <v>405.59999999999997</v>
      </c>
      <c r="N1632">
        <v>1</v>
      </c>
      <c r="O1632">
        <v>405.59999999999997</v>
      </c>
      <c r="P1632" t="s">
        <v>704</v>
      </c>
    </row>
    <row r="1633" spans="1:17">
      <c r="A1633" t="s">
        <v>879</v>
      </c>
      <c r="B1633" t="s">
        <v>223</v>
      </c>
      <c r="C1633" t="s">
        <v>133</v>
      </c>
      <c r="D1633" t="s">
        <v>705</v>
      </c>
      <c r="E1633" t="s">
        <v>106</v>
      </c>
      <c r="F1633">
        <v>40700</v>
      </c>
      <c r="G1633" t="s">
        <v>784</v>
      </c>
      <c r="I1633" t="s">
        <v>112</v>
      </c>
      <c r="J1633">
        <v>2026</v>
      </c>
      <c r="K1633">
        <v>5</v>
      </c>
      <c r="L1633" t="s">
        <v>95</v>
      </c>
      <c r="M1633">
        <v>115.89</v>
      </c>
      <c r="N1633">
        <v>1</v>
      </c>
      <c r="O1633">
        <v>115.89</v>
      </c>
      <c r="P1633" t="s">
        <v>704</v>
      </c>
    </row>
    <row r="1634" spans="1:17">
      <c r="A1634" t="s">
        <v>879</v>
      </c>
      <c r="B1634" t="s">
        <v>224</v>
      </c>
      <c r="C1634" t="s">
        <v>133</v>
      </c>
      <c r="D1634" t="s">
        <v>705</v>
      </c>
      <c r="E1634" t="s">
        <v>106</v>
      </c>
      <c r="F1634">
        <v>40700</v>
      </c>
      <c r="G1634" t="s">
        <v>784</v>
      </c>
      <c r="I1634" t="s">
        <v>112</v>
      </c>
      <c r="J1634">
        <v>2026</v>
      </c>
      <c r="K1634">
        <v>5</v>
      </c>
      <c r="L1634" t="s">
        <v>95</v>
      </c>
      <c r="M1634">
        <v>115.89</v>
      </c>
      <c r="N1634">
        <v>1</v>
      </c>
      <c r="O1634">
        <v>115.89</v>
      </c>
      <c r="P1634" t="s">
        <v>704</v>
      </c>
    </row>
    <row r="1635" spans="1:17">
      <c r="A1635" t="s">
        <v>879</v>
      </c>
      <c r="B1635" t="s">
        <v>226</v>
      </c>
      <c r="C1635" t="s">
        <v>133</v>
      </c>
      <c r="D1635" t="s">
        <v>705</v>
      </c>
      <c r="E1635" t="s">
        <v>106</v>
      </c>
      <c r="F1635">
        <v>40700</v>
      </c>
      <c r="G1635" t="s">
        <v>784</v>
      </c>
      <c r="I1635" t="s">
        <v>118</v>
      </c>
      <c r="J1635">
        <v>2026</v>
      </c>
      <c r="K1635">
        <v>5</v>
      </c>
      <c r="L1635" t="s">
        <v>95</v>
      </c>
      <c r="M1635">
        <v>115.89</v>
      </c>
      <c r="N1635">
        <v>1</v>
      </c>
      <c r="O1635">
        <v>115.89</v>
      </c>
      <c r="P1635" t="s">
        <v>704</v>
      </c>
    </row>
    <row r="1636" spans="1:17">
      <c r="A1636" t="s">
        <v>879</v>
      </c>
      <c r="B1636" t="s">
        <v>226</v>
      </c>
      <c r="C1636" t="s">
        <v>133</v>
      </c>
      <c r="D1636" t="s">
        <v>705</v>
      </c>
      <c r="E1636" t="s">
        <v>106</v>
      </c>
      <c r="F1636">
        <v>40700</v>
      </c>
      <c r="G1636" t="s">
        <v>784</v>
      </c>
      <c r="I1636" t="s">
        <v>112</v>
      </c>
      <c r="J1636">
        <v>2026</v>
      </c>
      <c r="K1636">
        <v>5</v>
      </c>
      <c r="L1636" t="s">
        <v>95</v>
      </c>
      <c r="M1636">
        <v>115.89</v>
      </c>
      <c r="N1636">
        <v>1</v>
      </c>
      <c r="O1636">
        <v>115.89</v>
      </c>
      <c r="P1636" t="s">
        <v>704</v>
      </c>
    </row>
    <row r="1637" spans="1:17">
      <c r="A1637" t="s">
        <v>879</v>
      </c>
      <c r="B1637" t="s">
        <v>230</v>
      </c>
      <c r="C1637" t="s">
        <v>133</v>
      </c>
      <c r="D1637" t="s">
        <v>705</v>
      </c>
      <c r="E1637" t="s">
        <v>103</v>
      </c>
      <c r="F1637">
        <v>40700</v>
      </c>
      <c r="G1637" t="s">
        <v>784</v>
      </c>
      <c r="I1637" t="s">
        <v>130</v>
      </c>
      <c r="J1637">
        <v>2026</v>
      </c>
      <c r="K1637">
        <v>5</v>
      </c>
      <c r="L1637" t="s">
        <v>95</v>
      </c>
      <c r="M1637">
        <v>114.1</v>
      </c>
      <c r="N1637">
        <v>1</v>
      </c>
      <c r="O1637">
        <v>114.1</v>
      </c>
      <c r="P1637" t="s">
        <v>704</v>
      </c>
      <c r="Q1637">
        <v>1</v>
      </c>
    </row>
    <row r="1638" spans="1:17">
      <c r="A1638" t="s">
        <v>879</v>
      </c>
      <c r="B1638" t="s">
        <v>230</v>
      </c>
      <c r="C1638" t="s">
        <v>133</v>
      </c>
      <c r="D1638" t="s">
        <v>705</v>
      </c>
      <c r="E1638" t="s">
        <v>92</v>
      </c>
      <c r="F1638">
        <v>40700</v>
      </c>
      <c r="G1638" t="s">
        <v>784</v>
      </c>
      <c r="I1638" t="s">
        <v>196</v>
      </c>
      <c r="J1638">
        <v>2026</v>
      </c>
      <c r="K1638">
        <v>5</v>
      </c>
      <c r="L1638" t="s">
        <v>95</v>
      </c>
      <c r="M1638">
        <v>125.55000000000001</v>
      </c>
      <c r="N1638">
        <v>1</v>
      </c>
      <c r="O1638">
        <v>125.55000000000001</v>
      </c>
      <c r="P1638" t="s">
        <v>704</v>
      </c>
    </row>
    <row r="1639" spans="1:17">
      <c r="A1639" t="s">
        <v>879</v>
      </c>
      <c r="B1639" t="s">
        <v>230</v>
      </c>
      <c r="C1639" t="s">
        <v>133</v>
      </c>
      <c r="D1639" t="s">
        <v>705</v>
      </c>
      <c r="E1639" t="s">
        <v>106</v>
      </c>
      <c r="F1639">
        <v>40700</v>
      </c>
      <c r="G1639" t="s">
        <v>784</v>
      </c>
      <c r="I1639" t="s">
        <v>118</v>
      </c>
      <c r="J1639">
        <v>2026</v>
      </c>
      <c r="K1639">
        <v>5</v>
      </c>
      <c r="L1639" t="s">
        <v>95</v>
      </c>
      <c r="M1639">
        <v>115.89</v>
      </c>
      <c r="N1639">
        <v>1</v>
      </c>
      <c r="O1639">
        <v>115.89</v>
      </c>
      <c r="P1639" t="s">
        <v>704</v>
      </c>
    </row>
    <row r="1640" spans="1:17">
      <c r="A1640" t="s">
        <v>879</v>
      </c>
      <c r="B1640" t="s">
        <v>231</v>
      </c>
      <c r="C1640" t="s">
        <v>133</v>
      </c>
      <c r="D1640" t="s">
        <v>705</v>
      </c>
      <c r="E1640" t="s">
        <v>106</v>
      </c>
      <c r="F1640">
        <v>40700</v>
      </c>
      <c r="G1640" t="s">
        <v>784</v>
      </c>
      <c r="I1640" t="s">
        <v>110</v>
      </c>
      <c r="J1640">
        <v>2026</v>
      </c>
      <c r="K1640">
        <v>5</v>
      </c>
      <c r="L1640" t="s">
        <v>95</v>
      </c>
      <c r="M1640">
        <v>286.89</v>
      </c>
      <c r="N1640">
        <v>1</v>
      </c>
      <c r="O1640">
        <v>286.89</v>
      </c>
      <c r="P1640" t="s">
        <v>704</v>
      </c>
    </row>
    <row r="1641" spans="1:17">
      <c r="A1641" t="s">
        <v>879</v>
      </c>
      <c r="B1641" t="s">
        <v>239</v>
      </c>
      <c r="C1641" t="s">
        <v>133</v>
      </c>
      <c r="D1641" t="s">
        <v>705</v>
      </c>
      <c r="E1641" t="s">
        <v>106</v>
      </c>
      <c r="F1641">
        <v>40700</v>
      </c>
      <c r="G1641" t="s">
        <v>784</v>
      </c>
      <c r="I1641" t="s">
        <v>118</v>
      </c>
      <c r="J1641">
        <v>2026</v>
      </c>
      <c r="K1641">
        <v>5</v>
      </c>
      <c r="L1641" t="s">
        <v>95</v>
      </c>
      <c r="M1641">
        <v>231.78</v>
      </c>
      <c r="N1641">
        <v>1</v>
      </c>
      <c r="O1641">
        <v>231.78</v>
      </c>
      <c r="P1641" t="s">
        <v>704</v>
      </c>
    </row>
    <row r="1642" spans="1:17">
      <c r="A1642" t="s">
        <v>879</v>
      </c>
      <c r="B1642" t="s">
        <v>243</v>
      </c>
      <c r="C1642" t="s">
        <v>133</v>
      </c>
      <c r="D1642" t="s">
        <v>705</v>
      </c>
      <c r="E1642" t="s">
        <v>103</v>
      </c>
      <c r="F1642">
        <v>40700</v>
      </c>
      <c r="G1642" t="s">
        <v>784</v>
      </c>
      <c r="I1642" t="s">
        <v>130</v>
      </c>
      <c r="J1642">
        <v>2026</v>
      </c>
      <c r="K1642">
        <v>5</v>
      </c>
      <c r="L1642" t="s">
        <v>95</v>
      </c>
      <c r="M1642">
        <v>1352.02</v>
      </c>
      <c r="N1642">
        <v>1</v>
      </c>
      <c r="O1642">
        <v>1352.02</v>
      </c>
      <c r="P1642" t="s">
        <v>704</v>
      </c>
      <c r="Q1642">
        <v>1</v>
      </c>
    </row>
    <row r="1643" spans="1:17">
      <c r="A1643" t="s">
        <v>879</v>
      </c>
      <c r="B1643" t="s">
        <v>243</v>
      </c>
      <c r="C1643" t="s">
        <v>133</v>
      </c>
      <c r="D1643" t="s">
        <v>705</v>
      </c>
      <c r="E1643" t="s">
        <v>92</v>
      </c>
      <c r="F1643">
        <v>40700</v>
      </c>
      <c r="G1643" t="s">
        <v>784</v>
      </c>
      <c r="I1643" t="s">
        <v>196</v>
      </c>
      <c r="J1643">
        <v>2026</v>
      </c>
      <c r="K1643">
        <v>5</v>
      </c>
      <c r="L1643" t="s">
        <v>95</v>
      </c>
      <c r="M1643">
        <v>502.20000000000005</v>
      </c>
      <c r="N1643">
        <v>1</v>
      </c>
      <c r="O1643">
        <v>502.20000000000005</v>
      </c>
      <c r="P1643" t="s">
        <v>704</v>
      </c>
    </row>
    <row r="1644" spans="1:17">
      <c r="A1644" t="s">
        <v>879</v>
      </c>
      <c r="B1644" t="s">
        <v>243</v>
      </c>
      <c r="C1644" t="s">
        <v>133</v>
      </c>
      <c r="D1644" t="s">
        <v>705</v>
      </c>
      <c r="E1644" t="s">
        <v>106</v>
      </c>
      <c r="F1644">
        <v>40700</v>
      </c>
      <c r="G1644" t="s">
        <v>784</v>
      </c>
      <c r="I1644" t="s">
        <v>118</v>
      </c>
      <c r="J1644">
        <v>2026</v>
      </c>
      <c r="K1644">
        <v>5</v>
      </c>
      <c r="L1644" t="s">
        <v>95</v>
      </c>
      <c r="M1644">
        <v>115.89</v>
      </c>
      <c r="N1644">
        <v>1</v>
      </c>
      <c r="O1644">
        <v>115.89</v>
      </c>
      <c r="P1644" t="s">
        <v>704</v>
      </c>
    </row>
    <row r="1645" spans="1:17">
      <c r="A1645" t="s">
        <v>879</v>
      </c>
      <c r="B1645" t="s">
        <v>244</v>
      </c>
      <c r="C1645" t="s">
        <v>133</v>
      </c>
      <c r="D1645" t="s">
        <v>705</v>
      </c>
      <c r="E1645" t="s">
        <v>106</v>
      </c>
      <c r="F1645">
        <v>40700</v>
      </c>
      <c r="G1645" t="s">
        <v>784</v>
      </c>
      <c r="I1645" t="s">
        <v>118</v>
      </c>
      <c r="J1645">
        <v>2026</v>
      </c>
      <c r="K1645">
        <v>5</v>
      </c>
      <c r="L1645" t="s">
        <v>95</v>
      </c>
      <c r="M1645">
        <v>115.89</v>
      </c>
      <c r="N1645">
        <v>1</v>
      </c>
      <c r="O1645">
        <v>115.89</v>
      </c>
      <c r="P1645" t="s">
        <v>704</v>
      </c>
    </row>
    <row r="1646" spans="1:17">
      <c r="A1646" t="s">
        <v>879</v>
      </c>
      <c r="B1646" t="s">
        <v>249</v>
      </c>
      <c r="C1646" t="s">
        <v>133</v>
      </c>
      <c r="D1646" t="s">
        <v>705</v>
      </c>
      <c r="E1646" t="s">
        <v>106</v>
      </c>
      <c r="F1646">
        <v>40700</v>
      </c>
      <c r="G1646" t="s">
        <v>784</v>
      </c>
      <c r="I1646" t="s">
        <v>110</v>
      </c>
      <c r="J1646">
        <v>2026</v>
      </c>
      <c r="K1646">
        <v>5</v>
      </c>
      <c r="L1646" t="s">
        <v>95</v>
      </c>
      <c r="M1646">
        <v>286.89</v>
      </c>
      <c r="N1646">
        <v>1</v>
      </c>
      <c r="O1646">
        <v>286.89</v>
      </c>
      <c r="P1646" t="s">
        <v>704</v>
      </c>
    </row>
    <row r="1647" spans="1:17">
      <c r="A1647" t="s">
        <v>879</v>
      </c>
      <c r="B1647" t="s">
        <v>249</v>
      </c>
      <c r="C1647" t="s">
        <v>133</v>
      </c>
      <c r="D1647" t="s">
        <v>705</v>
      </c>
      <c r="E1647" t="s">
        <v>92</v>
      </c>
      <c r="F1647">
        <v>40700</v>
      </c>
      <c r="G1647" t="s">
        <v>784</v>
      </c>
      <c r="I1647" t="s">
        <v>141</v>
      </c>
      <c r="J1647">
        <v>2026</v>
      </c>
      <c r="K1647">
        <v>5</v>
      </c>
      <c r="L1647" t="s">
        <v>95</v>
      </c>
      <c r="M1647">
        <v>1381.05</v>
      </c>
      <c r="N1647">
        <v>1</v>
      </c>
      <c r="O1647">
        <v>1381.05</v>
      </c>
      <c r="P1647" t="s">
        <v>704</v>
      </c>
    </row>
    <row r="1648" spans="1:17">
      <c r="A1648" t="s">
        <v>879</v>
      </c>
      <c r="B1648" t="s">
        <v>249</v>
      </c>
      <c r="C1648" t="s">
        <v>133</v>
      </c>
      <c r="D1648" t="s">
        <v>705</v>
      </c>
      <c r="E1648" t="s">
        <v>106</v>
      </c>
      <c r="F1648">
        <v>40700</v>
      </c>
      <c r="G1648" t="s">
        <v>784</v>
      </c>
      <c r="I1648" t="s">
        <v>118</v>
      </c>
      <c r="J1648">
        <v>2026</v>
      </c>
      <c r="K1648">
        <v>5</v>
      </c>
      <c r="L1648" t="s">
        <v>95</v>
      </c>
      <c r="M1648">
        <v>115.89</v>
      </c>
      <c r="N1648">
        <v>1</v>
      </c>
      <c r="O1648">
        <v>115.89</v>
      </c>
      <c r="P1648" t="s">
        <v>704</v>
      </c>
    </row>
    <row r="1649" spans="1:17">
      <c r="A1649" t="s">
        <v>2295</v>
      </c>
      <c r="B1649" t="s">
        <v>314</v>
      </c>
      <c r="C1649" t="s">
        <v>314</v>
      </c>
      <c r="D1649" t="s">
        <v>705</v>
      </c>
      <c r="E1649" t="s">
        <v>2320</v>
      </c>
      <c r="F1649">
        <v>40700</v>
      </c>
      <c r="G1649" t="s">
        <v>784</v>
      </c>
      <c r="I1649" t="s">
        <v>314</v>
      </c>
      <c r="J1649">
        <v>2026</v>
      </c>
      <c r="K1649">
        <v>5</v>
      </c>
      <c r="L1649" t="s">
        <v>95</v>
      </c>
      <c r="M1649">
        <v>0</v>
      </c>
      <c r="N1649">
        <v>1</v>
      </c>
      <c r="O1649">
        <v>0</v>
      </c>
      <c r="P1649" t="s">
        <v>704</v>
      </c>
      <c r="Q1649" t="s">
        <v>97</v>
      </c>
    </row>
    <row r="1650" spans="1:17">
      <c r="A1650" t="s">
        <v>2295</v>
      </c>
      <c r="B1650" t="s">
        <v>314</v>
      </c>
      <c r="C1650" t="s">
        <v>314</v>
      </c>
      <c r="D1650" t="s">
        <v>705</v>
      </c>
      <c r="E1650" t="s">
        <v>92</v>
      </c>
      <c r="F1650">
        <v>40700</v>
      </c>
      <c r="G1650" t="s">
        <v>784</v>
      </c>
      <c r="I1650" t="s">
        <v>314</v>
      </c>
      <c r="J1650">
        <v>2026</v>
      </c>
      <c r="K1650">
        <v>5</v>
      </c>
      <c r="L1650" t="s">
        <v>95</v>
      </c>
      <c r="M1650">
        <v>-338137.51152106043</v>
      </c>
      <c r="N1650">
        <v>1</v>
      </c>
      <c r="O1650">
        <v>-338137.51152106043</v>
      </c>
      <c r="P1650" t="s">
        <v>704</v>
      </c>
      <c r="Q1650" t="s">
        <v>97</v>
      </c>
    </row>
    <row r="1651" spans="1:17">
      <c r="A1651" t="s">
        <v>2295</v>
      </c>
      <c r="B1651" t="s">
        <v>314</v>
      </c>
      <c r="C1651" t="s">
        <v>314</v>
      </c>
      <c r="D1651" t="s">
        <v>705</v>
      </c>
      <c r="E1651" t="s">
        <v>102</v>
      </c>
      <c r="F1651">
        <v>40700</v>
      </c>
      <c r="G1651" t="s">
        <v>784</v>
      </c>
      <c r="I1651" t="s">
        <v>314</v>
      </c>
      <c r="J1651">
        <v>2026</v>
      </c>
      <c r="K1651">
        <v>5</v>
      </c>
      <c r="L1651" t="s">
        <v>95</v>
      </c>
      <c r="M1651">
        <v>-126239.03006649998</v>
      </c>
      <c r="N1651">
        <v>1</v>
      </c>
      <c r="O1651">
        <v>-126239.03006649998</v>
      </c>
      <c r="P1651" t="s">
        <v>704</v>
      </c>
      <c r="Q1651" t="s">
        <v>97</v>
      </c>
    </row>
    <row r="1652" spans="1:17">
      <c r="A1652" t="s">
        <v>2295</v>
      </c>
      <c r="B1652" t="s">
        <v>314</v>
      </c>
      <c r="C1652" t="s">
        <v>314</v>
      </c>
      <c r="D1652" t="s">
        <v>705</v>
      </c>
      <c r="E1652" t="s">
        <v>103</v>
      </c>
      <c r="F1652">
        <v>40700</v>
      </c>
      <c r="G1652" t="s">
        <v>784</v>
      </c>
      <c r="I1652" t="s">
        <v>314</v>
      </c>
      <c r="J1652">
        <v>2026</v>
      </c>
      <c r="K1652">
        <v>5</v>
      </c>
      <c r="L1652" t="s">
        <v>95</v>
      </c>
      <c r="M1652">
        <v>-410107.87493348337</v>
      </c>
      <c r="N1652">
        <v>1</v>
      </c>
      <c r="O1652">
        <v>-410107.87493348337</v>
      </c>
      <c r="P1652" t="s">
        <v>704</v>
      </c>
      <c r="Q1652" t="s">
        <v>97</v>
      </c>
    </row>
    <row r="1653" spans="1:17">
      <c r="A1653" t="s">
        <v>2295</v>
      </c>
      <c r="B1653" t="s">
        <v>314</v>
      </c>
      <c r="C1653" t="s">
        <v>314</v>
      </c>
      <c r="D1653" t="s">
        <v>705</v>
      </c>
      <c r="E1653" t="s">
        <v>104</v>
      </c>
      <c r="F1653">
        <v>40700</v>
      </c>
      <c r="G1653" t="s">
        <v>784</v>
      </c>
      <c r="I1653" t="s">
        <v>314</v>
      </c>
      <c r="J1653">
        <v>2026</v>
      </c>
      <c r="K1653">
        <v>5</v>
      </c>
      <c r="L1653" t="s">
        <v>95</v>
      </c>
      <c r="M1653">
        <v>0</v>
      </c>
      <c r="N1653">
        <v>1</v>
      </c>
      <c r="O1653">
        <v>0</v>
      </c>
      <c r="P1653" t="s">
        <v>704</v>
      </c>
      <c r="Q1653" t="s">
        <v>97</v>
      </c>
    </row>
    <row r="1654" spans="1:17">
      <c r="A1654" t="s">
        <v>2295</v>
      </c>
      <c r="B1654" t="s">
        <v>314</v>
      </c>
      <c r="C1654" t="s">
        <v>314</v>
      </c>
      <c r="D1654" t="s">
        <v>705</v>
      </c>
      <c r="E1654" t="s">
        <v>105</v>
      </c>
      <c r="F1654">
        <v>40700</v>
      </c>
      <c r="G1654" t="s">
        <v>784</v>
      </c>
      <c r="I1654" t="s">
        <v>314</v>
      </c>
      <c r="J1654">
        <v>2026</v>
      </c>
      <c r="K1654">
        <v>5</v>
      </c>
      <c r="L1654" t="s">
        <v>95</v>
      </c>
      <c r="M1654">
        <v>-55637.288897909268</v>
      </c>
      <c r="N1654">
        <v>1</v>
      </c>
      <c r="O1654">
        <v>-55637.288897909268</v>
      </c>
      <c r="P1654" t="s">
        <v>704</v>
      </c>
      <c r="Q1654" t="s">
        <v>97</v>
      </c>
    </row>
    <row r="1655" spans="1:17">
      <c r="A1655" t="s">
        <v>2295</v>
      </c>
      <c r="B1655" t="s">
        <v>314</v>
      </c>
      <c r="C1655" t="s">
        <v>314</v>
      </c>
      <c r="D1655" t="s">
        <v>705</v>
      </c>
      <c r="E1655" t="s">
        <v>106</v>
      </c>
      <c r="F1655">
        <v>40700</v>
      </c>
      <c r="G1655" t="s">
        <v>784</v>
      </c>
      <c r="I1655" t="s">
        <v>314</v>
      </c>
      <c r="J1655">
        <v>2026</v>
      </c>
      <c r="K1655">
        <v>5</v>
      </c>
      <c r="L1655" t="s">
        <v>95</v>
      </c>
      <c r="M1655">
        <v>4.7999999253079295E-2</v>
      </c>
      <c r="N1655">
        <v>1</v>
      </c>
      <c r="O1655">
        <v>4.7999999253079295E-2</v>
      </c>
      <c r="P1655" t="s">
        <v>704</v>
      </c>
      <c r="Q1655" t="s">
        <v>97</v>
      </c>
    </row>
    <row r="1656" spans="1:17">
      <c r="A1656" t="s">
        <v>2295</v>
      </c>
      <c r="B1656" t="s">
        <v>314</v>
      </c>
      <c r="C1656" t="s">
        <v>314</v>
      </c>
      <c r="D1656" t="s">
        <v>705</v>
      </c>
      <c r="E1656" t="s">
        <v>2320</v>
      </c>
      <c r="F1656">
        <v>40700</v>
      </c>
      <c r="G1656" t="s">
        <v>784</v>
      </c>
      <c r="I1656" t="s">
        <v>314</v>
      </c>
      <c r="J1656">
        <v>2026</v>
      </c>
      <c r="K1656">
        <v>5</v>
      </c>
      <c r="L1656" t="s">
        <v>95</v>
      </c>
      <c r="M1656">
        <v>64909</v>
      </c>
      <c r="N1656">
        <v>1</v>
      </c>
      <c r="O1656">
        <v>64909</v>
      </c>
      <c r="P1656" t="s">
        <v>704</v>
      </c>
      <c r="Q1656" t="s">
        <v>97</v>
      </c>
    </row>
    <row r="1657" spans="1:17">
      <c r="A1657" t="s">
        <v>2295</v>
      </c>
      <c r="B1657" t="s">
        <v>314</v>
      </c>
      <c r="C1657" t="s">
        <v>314</v>
      </c>
      <c r="D1657" t="s">
        <v>705</v>
      </c>
      <c r="E1657" t="s">
        <v>92</v>
      </c>
      <c r="F1657">
        <v>40700</v>
      </c>
      <c r="G1657" t="s">
        <v>784</v>
      </c>
      <c r="I1657" t="s">
        <v>314</v>
      </c>
      <c r="J1657">
        <v>2026</v>
      </c>
      <c r="K1657">
        <v>5</v>
      </c>
      <c r="L1657" t="s">
        <v>95</v>
      </c>
      <c r="M1657">
        <v>355966.49872105988</v>
      </c>
      <c r="N1657">
        <v>1</v>
      </c>
      <c r="O1657">
        <v>355966.49872105988</v>
      </c>
      <c r="P1657" t="s">
        <v>704</v>
      </c>
      <c r="Q1657" t="s">
        <v>97</v>
      </c>
    </row>
    <row r="1658" spans="1:17">
      <c r="A1658" t="s">
        <v>2295</v>
      </c>
      <c r="B1658" t="s">
        <v>314</v>
      </c>
      <c r="C1658" t="s">
        <v>314</v>
      </c>
      <c r="D1658" t="s">
        <v>705</v>
      </c>
      <c r="E1658" t="s">
        <v>102</v>
      </c>
      <c r="F1658">
        <v>40700</v>
      </c>
      <c r="G1658" t="s">
        <v>784</v>
      </c>
      <c r="I1658" t="s">
        <v>314</v>
      </c>
      <c r="J1658">
        <v>2026</v>
      </c>
      <c r="K1658">
        <v>5</v>
      </c>
      <c r="L1658" t="s">
        <v>95</v>
      </c>
      <c r="M1658">
        <v>116128.30006649999</v>
      </c>
      <c r="N1658">
        <v>1</v>
      </c>
      <c r="O1658">
        <v>116128.30006649999</v>
      </c>
      <c r="P1658" t="s">
        <v>704</v>
      </c>
      <c r="Q1658" t="s">
        <v>97</v>
      </c>
    </row>
    <row r="1659" spans="1:17">
      <c r="A1659" t="s">
        <v>2295</v>
      </c>
      <c r="B1659" t="s">
        <v>314</v>
      </c>
      <c r="C1659" t="s">
        <v>314</v>
      </c>
      <c r="D1659" t="s">
        <v>705</v>
      </c>
      <c r="E1659" t="s">
        <v>103</v>
      </c>
      <c r="F1659">
        <v>40700</v>
      </c>
      <c r="G1659" t="s">
        <v>784</v>
      </c>
      <c r="I1659" t="s">
        <v>314</v>
      </c>
      <c r="J1659">
        <v>2026</v>
      </c>
      <c r="K1659">
        <v>5</v>
      </c>
      <c r="L1659" t="s">
        <v>95</v>
      </c>
      <c r="M1659">
        <v>437311.70493348443</v>
      </c>
      <c r="N1659">
        <v>1</v>
      </c>
      <c r="O1659">
        <v>437311.70493348443</v>
      </c>
      <c r="P1659" t="s">
        <v>704</v>
      </c>
      <c r="Q1659" t="s">
        <v>97</v>
      </c>
    </row>
    <row r="1660" spans="1:17">
      <c r="A1660" t="s">
        <v>2295</v>
      </c>
      <c r="B1660" t="s">
        <v>314</v>
      </c>
      <c r="C1660" t="s">
        <v>314</v>
      </c>
      <c r="D1660" t="s">
        <v>705</v>
      </c>
      <c r="E1660" t="s">
        <v>104</v>
      </c>
      <c r="F1660">
        <v>40700</v>
      </c>
      <c r="G1660" t="s">
        <v>784</v>
      </c>
      <c r="I1660" t="s">
        <v>314</v>
      </c>
      <c r="J1660">
        <v>2026</v>
      </c>
      <c r="K1660">
        <v>5</v>
      </c>
      <c r="L1660" t="s">
        <v>95</v>
      </c>
      <c r="M1660">
        <v>0.23000000000000398</v>
      </c>
      <c r="N1660">
        <v>1</v>
      </c>
      <c r="O1660">
        <v>0.23000000000000398</v>
      </c>
      <c r="P1660" t="s">
        <v>704</v>
      </c>
      <c r="Q1660" t="s">
        <v>97</v>
      </c>
    </row>
    <row r="1661" spans="1:17">
      <c r="A1661" t="s">
        <v>2295</v>
      </c>
      <c r="B1661" t="s">
        <v>314</v>
      </c>
      <c r="C1661" t="s">
        <v>314</v>
      </c>
      <c r="D1661" t="s">
        <v>705</v>
      </c>
      <c r="E1661" t="s">
        <v>105</v>
      </c>
      <c r="F1661">
        <v>40700</v>
      </c>
      <c r="G1661" t="s">
        <v>784</v>
      </c>
      <c r="I1661" t="s">
        <v>314</v>
      </c>
      <c r="J1661">
        <v>2026</v>
      </c>
      <c r="K1661">
        <v>5</v>
      </c>
      <c r="L1661" t="s">
        <v>95</v>
      </c>
      <c r="M1661">
        <v>49455.171897909349</v>
      </c>
      <c r="N1661">
        <v>1</v>
      </c>
      <c r="O1661">
        <v>49455.171897909349</v>
      </c>
      <c r="P1661" t="s">
        <v>704</v>
      </c>
      <c r="Q1661" t="s">
        <v>97</v>
      </c>
    </row>
    <row r="1662" spans="1:17">
      <c r="A1662" t="s">
        <v>2295</v>
      </c>
      <c r="B1662" t="s">
        <v>314</v>
      </c>
      <c r="C1662" t="s">
        <v>314</v>
      </c>
      <c r="D1662" t="s">
        <v>705</v>
      </c>
      <c r="E1662" t="s">
        <v>2350</v>
      </c>
      <c r="F1662">
        <v>40700</v>
      </c>
      <c r="G1662" t="s">
        <v>784</v>
      </c>
      <c r="I1662" t="s">
        <v>314</v>
      </c>
      <c r="J1662">
        <v>2026</v>
      </c>
      <c r="K1662">
        <v>5</v>
      </c>
      <c r="L1662" t="s">
        <v>95</v>
      </c>
      <c r="M1662">
        <v>0</v>
      </c>
      <c r="N1662">
        <v>1</v>
      </c>
      <c r="O1662">
        <v>0</v>
      </c>
      <c r="P1662" t="s">
        <v>704</v>
      </c>
      <c r="Q1662" t="s">
        <v>97</v>
      </c>
    </row>
    <row r="1663" spans="1:17">
      <c r="A1663" t="s">
        <v>2295</v>
      </c>
      <c r="B1663" t="s">
        <v>386</v>
      </c>
      <c r="C1663" t="s">
        <v>387</v>
      </c>
      <c r="D1663" t="s">
        <v>332</v>
      </c>
      <c r="E1663" t="s">
        <v>103</v>
      </c>
      <c r="F1663">
        <v>40700</v>
      </c>
      <c r="G1663" t="s">
        <v>784</v>
      </c>
      <c r="I1663" t="s">
        <v>120</v>
      </c>
      <c r="J1663">
        <v>2026</v>
      </c>
      <c r="K1663">
        <v>5</v>
      </c>
      <c r="L1663" t="s">
        <v>95</v>
      </c>
      <c r="M1663">
        <v>1755.0773461000001</v>
      </c>
      <c r="N1663">
        <v>1</v>
      </c>
      <c r="O1663">
        <v>1755.0773461000001</v>
      </c>
      <c r="P1663" t="s">
        <v>614</v>
      </c>
      <c r="Q1663">
        <v>1</v>
      </c>
    </row>
    <row r="1664" spans="1:17">
      <c r="A1664" t="s">
        <v>2295</v>
      </c>
      <c r="B1664" t="s">
        <v>386</v>
      </c>
      <c r="C1664" t="s">
        <v>387</v>
      </c>
      <c r="D1664" t="s">
        <v>332</v>
      </c>
      <c r="E1664" t="s">
        <v>103</v>
      </c>
      <c r="F1664">
        <v>40700</v>
      </c>
      <c r="G1664" t="s">
        <v>784</v>
      </c>
      <c r="I1664" t="s">
        <v>130</v>
      </c>
      <c r="J1664">
        <v>2026</v>
      </c>
      <c r="K1664">
        <v>5</v>
      </c>
      <c r="L1664" t="s">
        <v>95</v>
      </c>
      <c r="M1664">
        <v>2814.7655544999998</v>
      </c>
      <c r="N1664">
        <v>1</v>
      </c>
      <c r="O1664">
        <v>2814.7655544999998</v>
      </c>
      <c r="P1664" t="s">
        <v>614</v>
      </c>
      <c r="Q1664">
        <v>1</v>
      </c>
    </row>
    <row r="1665" spans="1:17">
      <c r="A1665" t="s">
        <v>2295</v>
      </c>
      <c r="B1665" t="s">
        <v>386</v>
      </c>
      <c r="C1665" t="s">
        <v>387</v>
      </c>
      <c r="D1665" t="s">
        <v>332</v>
      </c>
      <c r="E1665" t="s">
        <v>92</v>
      </c>
      <c r="F1665">
        <v>40700</v>
      </c>
      <c r="G1665" t="s">
        <v>784</v>
      </c>
      <c r="I1665" t="s">
        <v>203</v>
      </c>
      <c r="J1665">
        <v>2026</v>
      </c>
      <c r="K1665">
        <v>5</v>
      </c>
      <c r="L1665" t="s">
        <v>95</v>
      </c>
      <c r="M1665">
        <v>174.59476199999997</v>
      </c>
      <c r="N1665">
        <v>1</v>
      </c>
      <c r="O1665">
        <v>174.59476199999997</v>
      </c>
      <c r="P1665" t="s">
        <v>614</v>
      </c>
      <c r="Q1665">
        <v>1</v>
      </c>
    </row>
    <row r="1666" spans="1:17">
      <c r="A1666" t="s">
        <v>2295</v>
      </c>
      <c r="B1666" t="s">
        <v>386</v>
      </c>
      <c r="C1666" t="s">
        <v>387</v>
      </c>
      <c r="D1666" t="s">
        <v>332</v>
      </c>
      <c r="E1666" t="s">
        <v>92</v>
      </c>
      <c r="F1666">
        <v>40700</v>
      </c>
      <c r="G1666" t="s">
        <v>784</v>
      </c>
      <c r="I1666" t="s">
        <v>204</v>
      </c>
      <c r="J1666">
        <v>2026</v>
      </c>
      <c r="K1666">
        <v>5</v>
      </c>
      <c r="L1666" t="s">
        <v>95</v>
      </c>
      <c r="M1666">
        <v>415.52753380000001</v>
      </c>
      <c r="N1666">
        <v>1</v>
      </c>
      <c r="O1666">
        <v>415.52753380000001</v>
      </c>
      <c r="P1666" t="s">
        <v>614</v>
      </c>
    </row>
    <row r="1667" spans="1:17">
      <c r="A1667" t="s">
        <v>2295</v>
      </c>
      <c r="B1667" t="s">
        <v>386</v>
      </c>
      <c r="C1667" t="s">
        <v>387</v>
      </c>
      <c r="D1667" t="s">
        <v>332</v>
      </c>
      <c r="E1667" t="s">
        <v>92</v>
      </c>
      <c r="F1667">
        <v>40700</v>
      </c>
      <c r="G1667" t="s">
        <v>784</v>
      </c>
      <c r="I1667" t="s">
        <v>260</v>
      </c>
      <c r="J1667">
        <v>2026</v>
      </c>
      <c r="K1667">
        <v>5</v>
      </c>
      <c r="L1667" t="s">
        <v>95</v>
      </c>
      <c r="M1667">
        <v>986.90039209999975</v>
      </c>
      <c r="N1667">
        <v>1</v>
      </c>
      <c r="O1667">
        <v>986.90039209999975</v>
      </c>
      <c r="P1667" t="s">
        <v>614</v>
      </c>
    </row>
    <row r="1668" spans="1:17">
      <c r="A1668" t="s">
        <v>2295</v>
      </c>
      <c r="B1668" t="s">
        <v>386</v>
      </c>
      <c r="C1668" t="s">
        <v>387</v>
      </c>
      <c r="D1668" t="s">
        <v>332</v>
      </c>
      <c r="E1668" t="s">
        <v>105</v>
      </c>
      <c r="F1668">
        <v>40700</v>
      </c>
      <c r="G1668" t="s">
        <v>784</v>
      </c>
      <c r="I1668" t="s">
        <v>122</v>
      </c>
      <c r="J1668">
        <v>2026</v>
      </c>
      <c r="K1668">
        <v>5</v>
      </c>
      <c r="L1668" t="s">
        <v>95</v>
      </c>
      <c r="M1668">
        <v>277.03168880000004</v>
      </c>
      <c r="N1668">
        <v>1</v>
      </c>
      <c r="O1668">
        <v>277.03168880000004</v>
      </c>
      <c r="P1668" t="s">
        <v>614</v>
      </c>
    </row>
    <row r="1669" spans="1:17">
      <c r="A1669" t="s">
        <v>2295</v>
      </c>
      <c r="B1669" t="s">
        <v>386</v>
      </c>
      <c r="C1669" t="s">
        <v>387</v>
      </c>
      <c r="D1669" t="s">
        <v>332</v>
      </c>
      <c r="E1669" t="s">
        <v>105</v>
      </c>
      <c r="F1669">
        <v>40700</v>
      </c>
      <c r="G1669" t="s">
        <v>784</v>
      </c>
      <c r="I1669" t="s">
        <v>123</v>
      </c>
      <c r="J1669">
        <v>2026</v>
      </c>
      <c r="K1669">
        <v>5</v>
      </c>
      <c r="L1669" t="s">
        <v>95</v>
      </c>
      <c r="M1669">
        <v>692.57922199999996</v>
      </c>
      <c r="N1669">
        <v>1</v>
      </c>
      <c r="O1669">
        <v>692.57922199999996</v>
      </c>
      <c r="P1669" t="s">
        <v>614</v>
      </c>
    </row>
    <row r="1670" spans="1:17">
      <c r="A1670" t="s">
        <v>2295</v>
      </c>
      <c r="B1670" t="s">
        <v>386</v>
      </c>
      <c r="C1670" t="s">
        <v>387</v>
      </c>
      <c r="D1670" t="s">
        <v>332</v>
      </c>
      <c r="E1670" t="s">
        <v>106</v>
      </c>
      <c r="F1670">
        <v>40700</v>
      </c>
      <c r="G1670" t="s">
        <v>784</v>
      </c>
      <c r="I1670" t="s">
        <v>146</v>
      </c>
      <c r="J1670">
        <v>2026</v>
      </c>
      <c r="K1670">
        <v>5</v>
      </c>
      <c r="L1670" t="s">
        <v>95</v>
      </c>
      <c r="M1670">
        <v>2960.9111699999999</v>
      </c>
      <c r="N1670">
        <v>1</v>
      </c>
      <c r="O1670">
        <v>2960.9111699999999</v>
      </c>
      <c r="P1670" t="s">
        <v>614</v>
      </c>
    </row>
    <row r="1671" spans="1:17">
      <c r="A1671" t="s">
        <v>2295</v>
      </c>
      <c r="B1671" t="s">
        <v>386</v>
      </c>
      <c r="C1671" t="s">
        <v>387</v>
      </c>
      <c r="D1671" t="s">
        <v>332</v>
      </c>
      <c r="E1671" t="s">
        <v>106</v>
      </c>
      <c r="F1671">
        <v>40700</v>
      </c>
      <c r="G1671" t="s">
        <v>784</v>
      </c>
      <c r="I1671" t="s">
        <v>112</v>
      </c>
      <c r="J1671">
        <v>2026</v>
      </c>
      <c r="K1671">
        <v>5</v>
      </c>
      <c r="L1671" t="s">
        <v>95</v>
      </c>
      <c r="M1671">
        <v>1113.8065848000001</v>
      </c>
      <c r="N1671">
        <v>1</v>
      </c>
      <c r="O1671">
        <v>1113.8065848000001</v>
      </c>
      <c r="P1671" t="s">
        <v>614</v>
      </c>
    </row>
    <row r="1672" spans="1:17">
      <c r="A1672" t="s">
        <v>2295</v>
      </c>
      <c r="B1672" t="s">
        <v>386</v>
      </c>
      <c r="C1672" t="s">
        <v>387</v>
      </c>
      <c r="D1672" t="s">
        <v>332</v>
      </c>
      <c r="E1672" t="s">
        <v>92</v>
      </c>
      <c r="F1672">
        <v>40700</v>
      </c>
      <c r="G1672" t="s">
        <v>784</v>
      </c>
      <c r="I1672" t="s">
        <v>617</v>
      </c>
      <c r="J1672">
        <v>2026</v>
      </c>
      <c r="K1672">
        <v>5</v>
      </c>
      <c r="L1672" t="s">
        <v>95</v>
      </c>
      <c r="M1672">
        <v>77.597672000000003</v>
      </c>
      <c r="N1672">
        <v>1</v>
      </c>
      <c r="O1672">
        <v>77.597672000000003</v>
      </c>
      <c r="P1672" t="s">
        <v>614</v>
      </c>
      <c r="Q1672">
        <v>1</v>
      </c>
    </row>
    <row r="1673" spans="1:17">
      <c r="A1673" t="s">
        <v>2295</v>
      </c>
      <c r="B1673" t="s">
        <v>618</v>
      </c>
      <c r="C1673" t="s">
        <v>387</v>
      </c>
      <c r="D1673" t="s">
        <v>332</v>
      </c>
      <c r="E1673" t="s">
        <v>106</v>
      </c>
      <c r="F1673">
        <v>40700</v>
      </c>
      <c r="G1673" t="s">
        <v>784</v>
      </c>
      <c r="I1673" t="s">
        <v>146</v>
      </c>
      <c r="J1673">
        <v>2026</v>
      </c>
      <c r="K1673">
        <v>5</v>
      </c>
      <c r="L1673" t="s">
        <v>95</v>
      </c>
      <c r="M1673">
        <v>528.73413749999986</v>
      </c>
      <c r="N1673">
        <v>1</v>
      </c>
      <c r="O1673">
        <v>528.73413749999986</v>
      </c>
      <c r="P1673" t="s">
        <v>614</v>
      </c>
    </row>
    <row r="1674" spans="1:17">
      <c r="A1674" t="s">
        <v>2295</v>
      </c>
      <c r="B1674" t="s">
        <v>619</v>
      </c>
      <c r="C1674" t="s">
        <v>387</v>
      </c>
      <c r="D1674" t="s">
        <v>332</v>
      </c>
      <c r="E1674" t="s">
        <v>92</v>
      </c>
      <c r="F1674">
        <v>40700</v>
      </c>
      <c r="G1674" t="s">
        <v>784</v>
      </c>
      <c r="I1674" t="s">
        <v>260</v>
      </c>
      <c r="J1674">
        <v>2026</v>
      </c>
      <c r="K1674">
        <v>5</v>
      </c>
      <c r="L1674" t="s">
        <v>95</v>
      </c>
      <c r="M1674">
        <v>888.21335280000005</v>
      </c>
      <c r="N1674">
        <v>1</v>
      </c>
      <c r="O1674">
        <v>888.21335280000005</v>
      </c>
      <c r="P1674" t="s">
        <v>614</v>
      </c>
    </row>
    <row r="1675" spans="1:17">
      <c r="A1675" t="s">
        <v>2295</v>
      </c>
      <c r="B1675" t="s">
        <v>619</v>
      </c>
      <c r="C1675" t="s">
        <v>387</v>
      </c>
      <c r="D1675" t="s">
        <v>332</v>
      </c>
      <c r="E1675" t="s">
        <v>106</v>
      </c>
      <c r="F1675">
        <v>40700</v>
      </c>
      <c r="G1675" t="s">
        <v>784</v>
      </c>
      <c r="I1675" t="s">
        <v>146</v>
      </c>
      <c r="J1675">
        <v>2026</v>
      </c>
      <c r="K1675">
        <v>5</v>
      </c>
      <c r="L1675" t="s">
        <v>95</v>
      </c>
      <c r="M1675">
        <v>317.24048250000004</v>
      </c>
      <c r="N1675">
        <v>1</v>
      </c>
      <c r="O1675">
        <v>317.24048250000004</v>
      </c>
      <c r="P1675" t="s">
        <v>614</v>
      </c>
    </row>
    <row r="1676" spans="1:17">
      <c r="A1676" t="s">
        <v>2295</v>
      </c>
      <c r="B1676" t="s">
        <v>619</v>
      </c>
      <c r="C1676" t="s">
        <v>387</v>
      </c>
      <c r="D1676" t="s">
        <v>332</v>
      </c>
      <c r="E1676" t="s">
        <v>106</v>
      </c>
      <c r="F1676">
        <v>40700</v>
      </c>
      <c r="G1676" t="s">
        <v>784</v>
      </c>
      <c r="I1676" t="s">
        <v>163</v>
      </c>
      <c r="J1676">
        <v>2026</v>
      </c>
      <c r="K1676">
        <v>5</v>
      </c>
      <c r="L1676" t="s">
        <v>95</v>
      </c>
      <c r="M1676">
        <v>444.10667640000003</v>
      </c>
      <c r="N1676">
        <v>1</v>
      </c>
      <c r="O1676">
        <v>444.10667640000003</v>
      </c>
      <c r="P1676" t="s">
        <v>614</v>
      </c>
    </row>
    <row r="1677" spans="1:17">
      <c r="A1677" t="s">
        <v>2438</v>
      </c>
      <c r="B1677" t="s">
        <v>620</v>
      </c>
      <c r="C1677" t="s">
        <v>296</v>
      </c>
      <c r="D1677" t="s">
        <v>332</v>
      </c>
      <c r="E1677" t="s">
        <v>106</v>
      </c>
      <c r="F1677">
        <v>40700</v>
      </c>
      <c r="G1677" t="s">
        <v>784</v>
      </c>
      <c r="I1677" t="s">
        <v>112</v>
      </c>
      <c r="J1677">
        <v>2026</v>
      </c>
      <c r="K1677">
        <v>5</v>
      </c>
      <c r="L1677" t="s">
        <v>95</v>
      </c>
      <c r="M1677">
        <v>472.11275453191917</v>
      </c>
      <c r="N1677">
        <v>1</v>
      </c>
      <c r="O1677">
        <v>472.11275453191917</v>
      </c>
      <c r="P1677" t="s">
        <v>614</v>
      </c>
    </row>
    <row r="1678" spans="1:17">
      <c r="A1678" t="s">
        <v>2438</v>
      </c>
      <c r="B1678" t="s">
        <v>621</v>
      </c>
      <c r="C1678" t="s">
        <v>296</v>
      </c>
      <c r="D1678" t="s">
        <v>332</v>
      </c>
      <c r="E1678" t="s">
        <v>103</v>
      </c>
      <c r="F1678">
        <v>40700</v>
      </c>
      <c r="G1678" t="s">
        <v>784</v>
      </c>
      <c r="I1678" t="s">
        <v>120</v>
      </c>
      <c r="J1678">
        <v>2026</v>
      </c>
      <c r="K1678">
        <v>5</v>
      </c>
      <c r="L1678" t="s">
        <v>95</v>
      </c>
      <c r="M1678">
        <v>719.93937840374338</v>
      </c>
      <c r="N1678">
        <v>1</v>
      </c>
      <c r="O1678">
        <v>719.93937840374338</v>
      </c>
      <c r="P1678" t="s">
        <v>614</v>
      </c>
      <c r="Q1678">
        <v>1</v>
      </c>
    </row>
    <row r="1679" spans="1:17">
      <c r="A1679" t="s">
        <v>2438</v>
      </c>
      <c r="B1679" t="s">
        <v>621</v>
      </c>
      <c r="C1679" t="s">
        <v>296</v>
      </c>
      <c r="D1679" t="s">
        <v>332</v>
      </c>
      <c r="E1679" t="s">
        <v>106</v>
      </c>
      <c r="F1679">
        <v>40700</v>
      </c>
      <c r="G1679" t="s">
        <v>784</v>
      </c>
      <c r="I1679" t="s">
        <v>112</v>
      </c>
      <c r="J1679">
        <v>2026</v>
      </c>
      <c r="K1679">
        <v>5</v>
      </c>
      <c r="L1679" t="s">
        <v>95</v>
      </c>
      <c r="M1679">
        <v>343.0099983715902</v>
      </c>
      <c r="N1679">
        <v>1</v>
      </c>
      <c r="O1679">
        <v>343.0099983715902</v>
      </c>
      <c r="P1679" t="s">
        <v>614</v>
      </c>
    </row>
    <row r="1680" spans="1:17">
      <c r="A1680" t="s">
        <v>2438</v>
      </c>
      <c r="B1680" t="s">
        <v>622</v>
      </c>
      <c r="C1680" t="s">
        <v>296</v>
      </c>
      <c r="D1680" t="s">
        <v>332</v>
      </c>
      <c r="E1680" t="s">
        <v>106</v>
      </c>
      <c r="F1680">
        <v>40700</v>
      </c>
      <c r="G1680" t="s">
        <v>784</v>
      </c>
      <c r="I1680" t="s">
        <v>112</v>
      </c>
      <c r="J1680">
        <v>2026</v>
      </c>
      <c r="K1680">
        <v>5</v>
      </c>
      <c r="L1680" t="s">
        <v>95</v>
      </c>
      <c r="M1680">
        <v>366.81991642875602</v>
      </c>
      <c r="N1680">
        <v>1</v>
      </c>
      <c r="O1680">
        <v>366.81991642875602</v>
      </c>
      <c r="P1680" t="s">
        <v>614</v>
      </c>
    </row>
    <row r="1681" spans="1:17">
      <c r="A1681" t="s">
        <v>2438</v>
      </c>
      <c r="B1681" t="s">
        <v>623</v>
      </c>
      <c r="C1681" t="s">
        <v>296</v>
      </c>
      <c r="D1681" t="s">
        <v>332</v>
      </c>
      <c r="E1681" t="s">
        <v>103</v>
      </c>
      <c r="F1681">
        <v>40700</v>
      </c>
      <c r="G1681" t="s">
        <v>784</v>
      </c>
      <c r="I1681" t="s">
        <v>120</v>
      </c>
      <c r="J1681">
        <v>2026</v>
      </c>
      <c r="K1681">
        <v>5</v>
      </c>
      <c r="L1681" t="s">
        <v>95</v>
      </c>
      <c r="M1681">
        <v>122.7210064631964</v>
      </c>
      <c r="N1681">
        <v>1</v>
      </c>
      <c r="O1681">
        <v>122.7210064631964</v>
      </c>
      <c r="P1681" t="s">
        <v>614</v>
      </c>
      <c r="Q1681">
        <v>1</v>
      </c>
    </row>
    <row r="1682" spans="1:17">
      <c r="A1682" t="s">
        <v>2438</v>
      </c>
      <c r="B1682" t="s">
        <v>623</v>
      </c>
      <c r="C1682" t="s">
        <v>296</v>
      </c>
      <c r="D1682" t="s">
        <v>332</v>
      </c>
      <c r="E1682" t="s">
        <v>105</v>
      </c>
      <c r="F1682">
        <v>40700</v>
      </c>
      <c r="G1682" t="s">
        <v>784</v>
      </c>
      <c r="I1682" t="s">
        <v>123</v>
      </c>
      <c r="J1682">
        <v>2026</v>
      </c>
      <c r="K1682">
        <v>5</v>
      </c>
      <c r="L1682" t="s">
        <v>95</v>
      </c>
      <c r="M1682">
        <v>195.91207529590619</v>
      </c>
      <c r="N1682">
        <v>1</v>
      </c>
      <c r="O1682">
        <v>195.91207529590619</v>
      </c>
      <c r="P1682" t="s">
        <v>614</v>
      </c>
    </row>
    <row r="1683" spans="1:17">
      <c r="A1683" t="s">
        <v>2438</v>
      </c>
      <c r="B1683" t="s">
        <v>623</v>
      </c>
      <c r="C1683" t="s">
        <v>296</v>
      </c>
      <c r="D1683" t="s">
        <v>332</v>
      </c>
      <c r="E1683" t="s">
        <v>106</v>
      </c>
      <c r="F1683">
        <v>40700</v>
      </c>
      <c r="G1683" t="s">
        <v>784</v>
      </c>
      <c r="I1683" t="s">
        <v>112</v>
      </c>
      <c r="J1683">
        <v>2026</v>
      </c>
      <c r="K1683">
        <v>5</v>
      </c>
      <c r="L1683" t="s">
        <v>95</v>
      </c>
      <c r="M1683">
        <v>240.70093989997864</v>
      </c>
      <c r="N1683">
        <v>1</v>
      </c>
      <c r="O1683">
        <v>240.70093989997864</v>
      </c>
      <c r="P1683" t="s">
        <v>614</v>
      </c>
    </row>
    <row r="1684" spans="1:17">
      <c r="A1684" t="s">
        <v>2438</v>
      </c>
      <c r="B1684" t="s">
        <v>624</v>
      </c>
      <c r="C1684" t="s">
        <v>296</v>
      </c>
      <c r="D1684" t="s">
        <v>332</v>
      </c>
      <c r="E1684" t="s">
        <v>106</v>
      </c>
      <c r="F1684">
        <v>40700</v>
      </c>
      <c r="G1684" t="s">
        <v>784</v>
      </c>
      <c r="I1684" t="s">
        <v>112</v>
      </c>
      <c r="J1684">
        <v>2026</v>
      </c>
      <c r="K1684">
        <v>5</v>
      </c>
      <c r="L1684" t="s">
        <v>95</v>
      </c>
      <c r="M1684">
        <v>240.70093989997864</v>
      </c>
      <c r="N1684">
        <v>1</v>
      </c>
      <c r="O1684">
        <v>240.70093989997864</v>
      </c>
      <c r="P1684" t="s">
        <v>614</v>
      </c>
    </row>
    <row r="1685" spans="1:17">
      <c r="A1685" t="s">
        <v>2438</v>
      </c>
      <c r="B1685" t="s">
        <v>625</v>
      </c>
      <c r="C1685" t="s">
        <v>296</v>
      </c>
      <c r="D1685" t="s">
        <v>332</v>
      </c>
      <c r="E1685" t="s">
        <v>105</v>
      </c>
      <c r="F1685">
        <v>40700</v>
      </c>
      <c r="G1685" t="s">
        <v>784</v>
      </c>
      <c r="I1685" t="s">
        <v>123</v>
      </c>
      <c r="J1685">
        <v>2026</v>
      </c>
      <c r="K1685">
        <v>5</v>
      </c>
      <c r="L1685" t="s">
        <v>95</v>
      </c>
      <c r="M1685">
        <v>181.85976003653008</v>
      </c>
      <c r="N1685">
        <v>1</v>
      </c>
      <c r="O1685">
        <v>181.85976003653008</v>
      </c>
      <c r="P1685" t="s">
        <v>614</v>
      </c>
    </row>
    <row r="1686" spans="1:17">
      <c r="A1686" t="s">
        <v>2438</v>
      </c>
      <c r="B1686" t="s">
        <v>625</v>
      </c>
      <c r="C1686" t="s">
        <v>296</v>
      </c>
      <c r="D1686" t="s">
        <v>332</v>
      </c>
      <c r="E1686" t="s">
        <v>106</v>
      </c>
      <c r="F1686">
        <v>40700</v>
      </c>
      <c r="G1686" t="s">
        <v>784</v>
      </c>
      <c r="I1686" t="s">
        <v>112</v>
      </c>
      <c r="J1686">
        <v>2026</v>
      </c>
      <c r="K1686">
        <v>5</v>
      </c>
      <c r="L1686" t="s">
        <v>95</v>
      </c>
      <c r="M1686">
        <v>183.40995821437801</v>
      </c>
      <c r="N1686">
        <v>1</v>
      </c>
      <c r="O1686">
        <v>183.40995821437801</v>
      </c>
      <c r="P1686" t="s">
        <v>614</v>
      </c>
    </row>
    <row r="1687" spans="1:17">
      <c r="A1687" t="s">
        <v>2438</v>
      </c>
      <c r="B1687" t="s">
        <v>626</v>
      </c>
      <c r="C1687" t="s">
        <v>296</v>
      </c>
      <c r="D1687" t="s">
        <v>332</v>
      </c>
      <c r="E1687" t="s">
        <v>106</v>
      </c>
      <c r="F1687">
        <v>40700</v>
      </c>
      <c r="G1687" t="s">
        <v>784</v>
      </c>
      <c r="I1687" t="s">
        <v>112</v>
      </c>
      <c r="J1687">
        <v>2026</v>
      </c>
      <c r="K1687">
        <v>5</v>
      </c>
      <c r="L1687" t="s">
        <v>95</v>
      </c>
      <c r="M1687">
        <v>453.9728220279714</v>
      </c>
      <c r="N1687">
        <v>1</v>
      </c>
      <c r="O1687">
        <v>453.9728220279714</v>
      </c>
      <c r="P1687" t="s">
        <v>614</v>
      </c>
    </row>
    <row r="1688" spans="1:17">
      <c r="A1688" t="s">
        <v>2438</v>
      </c>
      <c r="B1688" t="s">
        <v>627</v>
      </c>
      <c r="C1688" t="s">
        <v>296</v>
      </c>
      <c r="D1688" t="s">
        <v>332</v>
      </c>
      <c r="E1688" t="s">
        <v>106</v>
      </c>
      <c r="F1688">
        <v>40700</v>
      </c>
      <c r="G1688" t="s">
        <v>784</v>
      </c>
      <c r="I1688" t="s">
        <v>112</v>
      </c>
      <c r="J1688">
        <v>2026</v>
      </c>
      <c r="K1688">
        <v>5</v>
      </c>
      <c r="L1688" t="s">
        <v>95</v>
      </c>
      <c r="M1688">
        <v>366.81991642875602</v>
      </c>
      <c r="N1688">
        <v>1</v>
      </c>
      <c r="O1688">
        <v>366.81991642875602</v>
      </c>
      <c r="P1688" t="s">
        <v>614</v>
      </c>
    </row>
    <row r="1689" spans="1:17">
      <c r="A1689" t="s">
        <v>2438</v>
      </c>
      <c r="B1689" t="s">
        <v>628</v>
      </c>
      <c r="C1689" t="s">
        <v>296</v>
      </c>
      <c r="D1689" t="s">
        <v>332</v>
      </c>
      <c r="E1689" t="s">
        <v>106</v>
      </c>
      <c r="F1689">
        <v>40700</v>
      </c>
      <c r="G1689" t="s">
        <v>784</v>
      </c>
      <c r="I1689" t="s">
        <v>112</v>
      </c>
      <c r="J1689">
        <v>2026</v>
      </c>
      <c r="K1689">
        <v>5</v>
      </c>
      <c r="L1689" t="s">
        <v>95</v>
      </c>
      <c r="M1689">
        <v>119.16821764314811</v>
      </c>
      <c r="N1689">
        <v>1</v>
      </c>
      <c r="O1689">
        <v>119.16821764314811</v>
      </c>
      <c r="P1689" t="s">
        <v>614</v>
      </c>
    </row>
    <row r="1690" spans="1:17">
      <c r="A1690" t="s">
        <v>2438</v>
      </c>
      <c r="B1690" t="s">
        <v>629</v>
      </c>
      <c r="C1690" t="s">
        <v>296</v>
      </c>
      <c r="D1690" t="s">
        <v>332</v>
      </c>
      <c r="E1690" t="s">
        <v>106</v>
      </c>
      <c r="F1690">
        <v>40700</v>
      </c>
      <c r="G1690" t="s">
        <v>784</v>
      </c>
      <c r="I1690" t="s">
        <v>112</v>
      </c>
      <c r="J1690">
        <v>2026</v>
      </c>
      <c r="K1690">
        <v>5</v>
      </c>
      <c r="L1690" t="s">
        <v>95</v>
      </c>
      <c r="M1690">
        <v>130.21061503969889</v>
      </c>
      <c r="N1690">
        <v>1</v>
      </c>
      <c r="O1690">
        <v>130.21061503969889</v>
      </c>
      <c r="P1690" t="s">
        <v>614</v>
      </c>
    </row>
    <row r="1691" spans="1:17">
      <c r="A1691" t="s">
        <v>2438</v>
      </c>
      <c r="B1691" t="s">
        <v>630</v>
      </c>
      <c r="C1691" t="s">
        <v>296</v>
      </c>
      <c r="D1691" t="s">
        <v>332</v>
      </c>
      <c r="E1691" t="s">
        <v>105</v>
      </c>
      <c r="F1691">
        <v>40700</v>
      </c>
      <c r="G1691" t="s">
        <v>784</v>
      </c>
      <c r="I1691" t="s">
        <v>136</v>
      </c>
      <c r="J1691">
        <v>2026</v>
      </c>
      <c r="K1691">
        <v>5</v>
      </c>
      <c r="L1691" t="s">
        <v>95</v>
      </c>
      <c r="M1691">
        <v>3131.3158726594124</v>
      </c>
      <c r="N1691">
        <v>1</v>
      </c>
      <c r="O1691">
        <v>3131.3158726594124</v>
      </c>
      <c r="P1691" t="s">
        <v>614</v>
      </c>
      <c r="Q1691">
        <v>1</v>
      </c>
    </row>
    <row r="1692" spans="1:17">
      <c r="A1692" t="s">
        <v>2438</v>
      </c>
      <c r="B1692" t="s">
        <v>630</v>
      </c>
      <c r="C1692" t="s">
        <v>296</v>
      </c>
      <c r="D1692" t="s">
        <v>332</v>
      </c>
      <c r="E1692" t="s">
        <v>105</v>
      </c>
      <c r="F1692">
        <v>40700</v>
      </c>
      <c r="G1692" t="s">
        <v>784</v>
      </c>
      <c r="I1692" t="s">
        <v>137</v>
      </c>
      <c r="J1692">
        <v>2026</v>
      </c>
      <c r="K1692">
        <v>5</v>
      </c>
      <c r="L1692" t="s">
        <v>95</v>
      </c>
      <c r="M1692">
        <v>589.21002000492024</v>
      </c>
      <c r="N1692">
        <v>1</v>
      </c>
      <c r="O1692">
        <v>589.21002000492024</v>
      </c>
      <c r="P1692" t="s">
        <v>614</v>
      </c>
    </row>
    <row r="1693" spans="1:17">
      <c r="A1693" t="s">
        <v>2438</v>
      </c>
      <c r="B1693" t="s">
        <v>630</v>
      </c>
      <c r="C1693" t="s">
        <v>296</v>
      </c>
      <c r="D1693" t="s">
        <v>332</v>
      </c>
      <c r="E1693" t="s">
        <v>106</v>
      </c>
      <c r="F1693">
        <v>40700</v>
      </c>
      <c r="G1693" t="s">
        <v>784</v>
      </c>
      <c r="I1693" t="s">
        <v>112</v>
      </c>
      <c r="J1693">
        <v>2026</v>
      </c>
      <c r="K1693">
        <v>5</v>
      </c>
      <c r="L1693" t="s">
        <v>95</v>
      </c>
      <c r="M1693">
        <v>299.65672585439637</v>
      </c>
      <c r="N1693">
        <v>1</v>
      </c>
      <c r="O1693">
        <v>299.65672585439637</v>
      </c>
      <c r="P1693" t="s">
        <v>614</v>
      </c>
    </row>
    <row r="1694" spans="1:17">
      <c r="A1694" t="s">
        <v>2438</v>
      </c>
      <c r="B1694" t="s">
        <v>631</v>
      </c>
      <c r="C1694" t="s">
        <v>296</v>
      </c>
      <c r="D1694" t="s">
        <v>332</v>
      </c>
      <c r="E1694" t="s">
        <v>103</v>
      </c>
      <c r="F1694">
        <v>40700</v>
      </c>
      <c r="G1694" t="s">
        <v>784</v>
      </c>
      <c r="I1694" t="s">
        <v>120</v>
      </c>
      <c r="J1694">
        <v>2026</v>
      </c>
      <c r="K1694">
        <v>5</v>
      </c>
      <c r="L1694" t="s">
        <v>95</v>
      </c>
      <c r="M1694">
        <v>1559.5114307140366</v>
      </c>
      <c r="N1694">
        <v>1</v>
      </c>
      <c r="O1694">
        <v>1559.5114307140366</v>
      </c>
      <c r="P1694" t="s">
        <v>614</v>
      </c>
      <c r="Q1694">
        <v>1</v>
      </c>
    </row>
    <row r="1695" spans="1:17">
      <c r="A1695" t="s">
        <v>2438</v>
      </c>
      <c r="B1695" t="s">
        <v>631</v>
      </c>
      <c r="C1695" t="s">
        <v>296</v>
      </c>
      <c r="D1695" t="s">
        <v>332</v>
      </c>
      <c r="E1695" t="s">
        <v>103</v>
      </c>
      <c r="F1695">
        <v>40700</v>
      </c>
      <c r="G1695" t="s">
        <v>784</v>
      </c>
      <c r="I1695" t="s">
        <v>399</v>
      </c>
      <c r="J1695">
        <v>2026</v>
      </c>
      <c r="K1695">
        <v>5</v>
      </c>
      <c r="L1695" t="s">
        <v>95</v>
      </c>
      <c r="M1695">
        <v>308.06117252547847</v>
      </c>
      <c r="N1695">
        <v>1</v>
      </c>
      <c r="O1695">
        <v>308.06117252547847</v>
      </c>
      <c r="P1695" t="s">
        <v>614</v>
      </c>
      <c r="Q1695">
        <v>1</v>
      </c>
    </row>
    <row r="1696" spans="1:17">
      <c r="A1696" t="s">
        <v>2438</v>
      </c>
      <c r="B1696" t="s">
        <v>631</v>
      </c>
      <c r="C1696" t="s">
        <v>296</v>
      </c>
      <c r="D1696" t="s">
        <v>332</v>
      </c>
      <c r="E1696" t="s">
        <v>105</v>
      </c>
      <c r="F1696">
        <v>40700</v>
      </c>
      <c r="G1696" t="s">
        <v>784</v>
      </c>
      <c r="I1696" t="s">
        <v>123</v>
      </c>
      <c r="J1696">
        <v>2026</v>
      </c>
      <c r="K1696">
        <v>5</v>
      </c>
      <c r="L1696" t="s">
        <v>95</v>
      </c>
      <c r="M1696">
        <v>825.08342965196414</v>
      </c>
      <c r="N1696">
        <v>1</v>
      </c>
      <c r="O1696">
        <v>825.08342965196414</v>
      </c>
      <c r="P1696" t="s">
        <v>614</v>
      </c>
    </row>
    <row r="1697" spans="1:17">
      <c r="A1697" t="s">
        <v>2438</v>
      </c>
      <c r="B1697" t="s">
        <v>631</v>
      </c>
      <c r="C1697" t="s">
        <v>296</v>
      </c>
      <c r="D1697" t="s">
        <v>332</v>
      </c>
      <c r="E1697" t="s">
        <v>106</v>
      </c>
      <c r="F1697">
        <v>40700</v>
      </c>
      <c r="G1697" t="s">
        <v>784</v>
      </c>
      <c r="I1697" t="s">
        <v>112</v>
      </c>
      <c r="J1697">
        <v>2026</v>
      </c>
      <c r="K1697">
        <v>5</v>
      </c>
      <c r="L1697" t="s">
        <v>95</v>
      </c>
      <c r="M1697">
        <v>520.84246015879557</v>
      </c>
      <c r="N1697">
        <v>1</v>
      </c>
      <c r="O1697">
        <v>520.84246015879557</v>
      </c>
      <c r="P1697" t="s">
        <v>614</v>
      </c>
    </row>
    <row r="1698" spans="1:17">
      <c r="A1698" t="s">
        <v>2438</v>
      </c>
      <c r="B1698" t="s">
        <v>632</v>
      </c>
      <c r="C1698" t="s">
        <v>296</v>
      </c>
      <c r="D1698" t="s">
        <v>332</v>
      </c>
      <c r="E1698" t="s">
        <v>103</v>
      </c>
      <c r="F1698">
        <v>40700</v>
      </c>
      <c r="G1698" t="s">
        <v>784</v>
      </c>
      <c r="I1698" t="s">
        <v>120</v>
      </c>
      <c r="J1698">
        <v>2026</v>
      </c>
      <c r="K1698">
        <v>5</v>
      </c>
      <c r="L1698" t="s">
        <v>95</v>
      </c>
      <c r="M1698">
        <v>2776.7758160449998</v>
      </c>
      <c r="N1698">
        <v>1</v>
      </c>
      <c r="O1698">
        <v>2776.7758160449998</v>
      </c>
      <c r="P1698" t="s">
        <v>614</v>
      </c>
      <c r="Q1698">
        <v>1</v>
      </c>
    </row>
    <row r="1699" spans="1:17">
      <c r="A1699" t="s">
        <v>2438</v>
      </c>
      <c r="B1699" t="s">
        <v>632</v>
      </c>
      <c r="C1699" t="s">
        <v>296</v>
      </c>
      <c r="D1699" t="s">
        <v>332</v>
      </c>
      <c r="E1699" t="s">
        <v>103</v>
      </c>
      <c r="F1699">
        <v>40700</v>
      </c>
      <c r="G1699" t="s">
        <v>784</v>
      </c>
      <c r="I1699" t="s">
        <v>399</v>
      </c>
      <c r="J1699">
        <v>2026</v>
      </c>
      <c r="K1699">
        <v>5</v>
      </c>
      <c r="L1699" t="s">
        <v>95</v>
      </c>
      <c r="M1699">
        <v>302.514991415</v>
      </c>
      <c r="N1699">
        <v>1</v>
      </c>
      <c r="O1699">
        <v>302.514991415</v>
      </c>
      <c r="P1699" t="s">
        <v>614</v>
      </c>
      <c r="Q1699">
        <v>1</v>
      </c>
    </row>
    <row r="1700" spans="1:17">
      <c r="A1700" t="s">
        <v>2438</v>
      </c>
      <c r="B1700" t="s">
        <v>632</v>
      </c>
      <c r="C1700" t="s">
        <v>296</v>
      </c>
      <c r="D1700" t="s">
        <v>332</v>
      </c>
      <c r="E1700" t="s">
        <v>105</v>
      </c>
      <c r="F1700">
        <v>40700</v>
      </c>
      <c r="G1700" t="s">
        <v>784</v>
      </c>
      <c r="I1700" t="s">
        <v>123</v>
      </c>
      <c r="J1700">
        <v>2026</v>
      </c>
      <c r="K1700">
        <v>5</v>
      </c>
      <c r="L1700" t="s">
        <v>95</v>
      </c>
      <c r="M1700">
        <v>1594.46630826</v>
      </c>
      <c r="N1700">
        <v>1</v>
      </c>
      <c r="O1700">
        <v>1594.46630826</v>
      </c>
      <c r="P1700" t="s">
        <v>614</v>
      </c>
    </row>
    <row r="1701" spans="1:17">
      <c r="A1701" t="s">
        <v>2438</v>
      </c>
      <c r="B1701" t="s">
        <v>632</v>
      </c>
      <c r="C1701" t="s">
        <v>296</v>
      </c>
      <c r="D1701" t="s">
        <v>332</v>
      </c>
      <c r="E1701" t="s">
        <v>106</v>
      </c>
      <c r="F1701">
        <v>40700</v>
      </c>
      <c r="G1701" t="s">
        <v>784</v>
      </c>
      <c r="I1701" t="s">
        <v>112</v>
      </c>
      <c r="J1701">
        <v>2026</v>
      </c>
      <c r="K1701">
        <v>5</v>
      </c>
      <c r="L1701" t="s">
        <v>95</v>
      </c>
      <c r="M1701">
        <v>3716.5213215899998</v>
      </c>
      <c r="N1701">
        <v>1</v>
      </c>
      <c r="O1701">
        <v>3716.5213215899998</v>
      </c>
      <c r="P1701" t="s">
        <v>614</v>
      </c>
    </row>
    <row r="1702" spans="1:17">
      <c r="A1702" t="s">
        <v>2438</v>
      </c>
      <c r="B1702" t="s">
        <v>633</v>
      </c>
      <c r="C1702" t="s">
        <v>296</v>
      </c>
      <c r="D1702" t="s">
        <v>332</v>
      </c>
      <c r="E1702" t="s">
        <v>106</v>
      </c>
      <c r="F1702">
        <v>40700</v>
      </c>
      <c r="G1702" t="s">
        <v>784</v>
      </c>
      <c r="I1702" t="s">
        <v>112</v>
      </c>
      <c r="J1702">
        <v>2026</v>
      </c>
      <c r="K1702">
        <v>5</v>
      </c>
      <c r="L1702" t="s">
        <v>95</v>
      </c>
      <c r="M1702">
        <v>124.83217129684139</v>
      </c>
      <c r="N1702">
        <v>1</v>
      </c>
      <c r="O1702">
        <v>124.83217129684139</v>
      </c>
      <c r="P1702" t="s">
        <v>614</v>
      </c>
    </row>
    <row r="1703" spans="1:17">
      <c r="A1703" t="s">
        <v>2438</v>
      </c>
      <c r="B1703" t="s">
        <v>634</v>
      </c>
      <c r="C1703" t="s">
        <v>296</v>
      </c>
      <c r="D1703" t="s">
        <v>332</v>
      </c>
      <c r="E1703" t="s">
        <v>106</v>
      </c>
      <c r="F1703">
        <v>40700</v>
      </c>
      <c r="G1703" t="s">
        <v>784</v>
      </c>
      <c r="I1703" t="s">
        <v>112</v>
      </c>
      <c r="J1703">
        <v>2026</v>
      </c>
      <c r="K1703">
        <v>5</v>
      </c>
      <c r="L1703" t="s">
        <v>95</v>
      </c>
      <c r="M1703">
        <v>125.51980784265719</v>
      </c>
      <c r="N1703">
        <v>1</v>
      </c>
      <c r="O1703">
        <v>125.51980784265719</v>
      </c>
      <c r="P1703" t="s">
        <v>614</v>
      </c>
    </row>
    <row r="1704" spans="1:17">
      <c r="A1704" t="s">
        <v>2438</v>
      </c>
      <c r="B1704" t="s">
        <v>635</v>
      </c>
      <c r="C1704" t="s">
        <v>296</v>
      </c>
      <c r="D1704" t="s">
        <v>332</v>
      </c>
      <c r="E1704" t="s">
        <v>92</v>
      </c>
      <c r="F1704">
        <v>40700</v>
      </c>
      <c r="G1704" t="s">
        <v>784</v>
      </c>
      <c r="I1704" t="s">
        <v>636</v>
      </c>
      <c r="J1704">
        <v>2026</v>
      </c>
      <c r="K1704">
        <v>5</v>
      </c>
      <c r="L1704" t="s">
        <v>95</v>
      </c>
      <c r="M1704">
        <v>443.85129462552482</v>
      </c>
      <c r="N1704">
        <v>1</v>
      </c>
      <c r="O1704">
        <v>443.85129462552482</v>
      </c>
      <c r="P1704" t="s">
        <v>614</v>
      </c>
    </row>
    <row r="1705" spans="1:17">
      <c r="A1705" t="s">
        <v>2438</v>
      </c>
      <c r="B1705" t="s">
        <v>635</v>
      </c>
      <c r="C1705" t="s">
        <v>296</v>
      </c>
      <c r="D1705" t="s">
        <v>332</v>
      </c>
      <c r="E1705" t="s">
        <v>106</v>
      </c>
      <c r="F1705">
        <v>40700</v>
      </c>
      <c r="G1705" t="s">
        <v>784</v>
      </c>
      <c r="I1705" t="s">
        <v>110</v>
      </c>
      <c r="J1705">
        <v>2026</v>
      </c>
      <c r="K1705">
        <v>5</v>
      </c>
      <c r="L1705" t="s">
        <v>95</v>
      </c>
      <c r="M1705">
        <v>252.26208065565359</v>
      </c>
      <c r="N1705">
        <v>1</v>
      </c>
      <c r="O1705">
        <v>252.26208065565359</v>
      </c>
      <c r="P1705" t="s">
        <v>614</v>
      </c>
    </row>
    <row r="1706" spans="1:17">
      <c r="A1706" t="s">
        <v>2438</v>
      </c>
      <c r="B1706" t="s">
        <v>635</v>
      </c>
      <c r="C1706" t="s">
        <v>296</v>
      </c>
      <c r="D1706" t="s">
        <v>332</v>
      </c>
      <c r="E1706" t="s">
        <v>92</v>
      </c>
      <c r="F1706">
        <v>40700</v>
      </c>
      <c r="G1706" t="s">
        <v>784</v>
      </c>
      <c r="I1706" t="s">
        <v>260</v>
      </c>
      <c r="J1706">
        <v>2026</v>
      </c>
      <c r="K1706">
        <v>5</v>
      </c>
      <c r="L1706" t="s">
        <v>95</v>
      </c>
      <c r="M1706">
        <v>425.16044863165439</v>
      </c>
      <c r="N1706">
        <v>1</v>
      </c>
      <c r="O1706">
        <v>425.16044863165439</v>
      </c>
      <c r="P1706" t="s">
        <v>614</v>
      </c>
    </row>
    <row r="1707" spans="1:17">
      <c r="A1707" t="s">
        <v>2295</v>
      </c>
      <c r="B1707" t="s">
        <v>330</v>
      </c>
      <c r="C1707" t="s">
        <v>331</v>
      </c>
      <c r="D1707" t="s">
        <v>332</v>
      </c>
      <c r="E1707" t="s">
        <v>103</v>
      </c>
      <c r="F1707">
        <v>40700</v>
      </c>
      <c r="G1707" t="s">
        <v>784</v>
      </c>
      <c r="I1707" t="s">
        <v>130</v>
      </c>
      <c r="J1707">
        <v>2026</v>
      </c>
      <c r="K1707">
        <v>5</v>
      </c>
      <c r="L1707" t="s">
        <v>95</v>
      </c>
      <c r="M1707">
        <v>563.68930072000001</v>
      </c>
      <c r="N1707">
        <v>1</v>
      </c>
      <c r="O1707">
        <v>563.68930072000001</v>
      </c>
      <c r="P1707" t="s">
        <v>614</v>
      </c>
      <c r="Q1707">
        <v>1</v>
      </c>
    </row>
    <row r="1708" spans="1:17">
      <c r="A1708" t="s">
        <v>2295</v>
      </c>
      <c r="B1708" t="s">
        <v>330</v>
      </c>
      <c r="C1708" t="s">
        <v>331</v>
      </c>
      <c r="D1708" t="s">
        <v>332</v>
      </c>
      <c r="E1708" t="s">
        <v>92</v>
      </c>
      <c r="F1708">
        <v>40700</v>
      </c>
      <c r="G1708" t="s">
        <v>784</v>
      </c>
      <c r="I1708" t="s">
        <v>637</v>
      </c>
      <c r="J1708">
        <v>2026</v>
      </c>
      <c r="K1708">
        <v>5</v>
      </c>
      <c r="L1708" t="s">
        <v>95</v>
      </c>
      <c r="M1708">
        <v>1836.7703062100002</v>
      </c>
      <c r="N1708">
        <v>1</v>
      </c>
      <c r="O1708">
        <v>1836.7703062100002</v>
      </c>
      <c r="P1708" t="s">
        <v>614</v>
      </c>
    </row>
    <row r="1709" spans="1:17">
      <c r="A1709" t="s">
        <v>2295</v>
      </c>
      <c r="B1709" t="s">
        <v>330</v>
      </c>
      <c r="C1709" t="s">
        <v>331</v>
      </c>
      <c r="D1709" t="s">
        <v>332</v>
      </c>
      <c r="E1709" t="s">
        <v>92</v>
      </c>
      <c r="F1709">
        <v>40700</v>
      </c>
      <c r="G1709" t="s">
        <v>784</v>
      </c>
      <c r="I1709" t="s">
        <v>638</v>
      </c>
      <c r="J1709">
        <v>2026</v>
      </c>
      <c r="K1709">
        <v>5</v>
      </c>
      <c r="L1709" t="s">
        <v>95</v>
      </c>
      <c r="M1709">
        <v>141.512334915</v>
      </c>
      <c r="N1709">
        <v>1</v>
      </c>
      <c r="O1709">
        <v>141.512334915</v>
      </c>
      <c r="P1709" t="s">
        <v>614</v>
      </c>
      <c r="Q1709">
        <v>1</v>
      </c>
    </row>
    <row r="1710" spans="1:17">
      <c r="A1710" t="s">
        <v>2295</v>
      </c>
      <c r="B1710" t="s">
        <v>330</v>
      </c>
      <c r="C1710" t="s">
        <v>331</v>
      </c>
      <c r="D1710" t="s">
        <v>332</v>
      </c>
      <c r="E1710" t="s">
        <v>92</v>
      </c>
      <c r="F1710">
        <v>40700</v>
      </c>
      <c r="G1710" t="s">
        <v>784</v>
      </c>
      <c r="I1710" t="s">
        <v>639</v>
      </c>
      <c r="J1710">
        <v>2026</v>
      </c>
      <c r="K1710">
        <v>5</v>
      </c>
      <c r="L1710" t="s">
        <v>95</v>
      </c>
      <c r="M1710">
        <v>505.93834784500007</v>
      </c>
      <c r="N1710">
        <v>1</v>
      </c>
      <c r="O1710">
        <v>505.93834784500007</v>
      </c>
      <c r="P1710" t="s">
        <v>614</v>
      </c>
    </row>
    <row r="1711" spans="1:17">
      <c r="A1711" t="s">
        <v>2295</v>
      </c>
      <c r="B1711" t="s">
        <v>330</v>
      </c>
      <c r="C1711" t="s">
        <v>331</v>
      </c>
      <c r="D1711" t="s">
        <v>332</v>
      </c>
      <c r="E1711" t="s">
        <v>92</v>
      </c>
      <c r="F1711">
        <v>40700</v>
      </c>
      <c r="G1711" t="s">
        <v>784</v>
      </c>
      <c r="I1711" t="s">
        <v>260</v>
      </c>
      <c r="J1711">
        <v>2026</v>
      </c>
      <c r="K1711">
        <v>5</v>
      </c>
      <c r="L1711" t="s">
        <v>95</v>
      </c>
      <c r="M1711">
        <v>2019.8133263699999</v>
      </c>
      <c r="N1711">
        <v>1</v>
      </c>
      <c r="O1711">
        <v>2019.8133263699999</v>
      </c>
      <c r="P1711" t="s">
        <v>614</v>
      </c>
    </row>
    <row r="1712" spans="1:17">
      <c r="A1712" t="s">
        <v>2295</v>
      </c>
      <c r="B1712" t="s">
        <v>330</v>
      </c>
      <c r="C1712" t="s">
        <v>331</v>
      </c>
      <c r="D1712" t="s">
        <v>332</v>
      </c>
      <c r="E1712" t="s">
        <v>102</v>
      </c>
      <c r="F1712">
        <v>40700</v>
      </c>
      <c r="G1712" t="s">
        <v>784</v>
      </c>
      <c r="I1712" t="s">
        <v>273</v>
      </c>
      <c r="J1712">
        <v>2026</v>
      </c>
      <c r="K1712">
        <v>5</v>
      </c>
      <c r="L1712" t="s">
        <v>95</v>
      </c>
      <c r="M1712">
        <v>36109.848075000002</v>
      </c>
      <c r="N1712">
        <v>1</v>
      </c>
      <c r="O1712">
        <v>36109.848075000002</v>
      </c>
      <c r="P1712" t="s">
        <v>614</v>
      </c>
      <c r="Q1712">
        <v>1</v>
      </c>
    </row>
    <row r="1713" spans="1:17">
      <c r="A1713" t="s">
        <v>2295</v>
      </c>
      <c r="B1713" t="s">
        <v>330</v>
      </c>
      <c r="C1713" t="s">
        <v>331</v>
      </c>
      <c r="D1713" t="s">
        <v>332</v>
      </c>
      <c r="E1713" t="s">
        <v>92</v>
      </c>
      <c r="F1713">
        <v>40700</v>
      </c>
      <c r="G1713" t="s">
        <v>784</v>
      </c>
      <c r="I1713" t="s">
        <v>640</v>
      </c>
      <c r="J1713">
        <v>2026</v>
      </c>
      <c r="K1713">
        <v>5</v>
      </c>
      <c r="L1713" t="s">
        <v>95</v>
      </c>
      <c r="M1713">
        <v>2154.4555479300002</v>
      </c>
      <c r="N1713">
        <v>1</v>
      </c>
      <c r="O1713">
        <v>2154.4555479300002</v>
      </c>
      <c r="P1713" t="s">
        <v>614</v>
      </c>
    </row>
    <row r="1714" spans="1:17">
      <c r="A1714" t="s">
        <v>2295</v>
      </c>
      <c r="B1714" t="s">
        <v>330</v>
      </c>
      <c r="C1714" t="s">
        <v>331</v>
      </c>
      <c r="D1714" t="s">
        <v>332</v>
      </c>
      <c r="E1714" t="s">
        <v>106</v>
      </c>
      <c r="F1714">
        <v>40700</v>
      </c>
      <c r="G1714" t="s">
        <v>784</v>
      </c>
      <c r="I1714" t="s">
        <v>641</v>
      </c>
      <c r="J1714">
        <v>2026</v>
      </c>
      <c r="K1714">
        <v>5</v>
      </c>
      <c r="L1714" t="s">
        <v>95</v>
      </c>
      <c r="M1714">
        <v>7271.3399751299994</v>
      </c>
      <c r="N1714">
        <v>1</v>
      </c>
      <c r="O1714">
        <v>7271.3399751299994</v>
      </c>
      <c r="P1714" t="s">
        <v>614</v>
      </c>
    </row>
    <row r="1715" spans="1:17">
      <c r="A1715" t="s">
        <v>2295</v>
      </c>
      <c r="B1715" t="s">
        <v>330</v>
      </c>
      <c r="C1715" t="s">
        <v>331</v>
      </c>
      <c r="D1715" t="s">
        <v>332</v>
      </c>
      <c r="E1715" t="s">
        <v>92</v>
      </c>
      <c r="F1715">
        <v>40700</v>
      </c>
      <c r="G1715" t="s">
        <v>784</v>
      </c>
      <c r="I1715" t="s">
        <v>617</v>
      </c>
      <c r="J1715">
        <v>2026</v>
      </c>
      <c r="K1715">
        <v>5</v>
      </c>
      <c r="L1715" t="s">
        <v>95</v>
      </c>
      <c r="M1715">
        <v>132.62218823000003</v>
      </c>
      <c r="N1715">
        <v>1</v>
      </c>
      <c r="O1715">
        <v>132.62218823000003</v>
      </c>
      <c r="P1715" t="s">
        <v>614</v>
      </c>
      <c r="Q1715">
        <v>1</v>
      </c>
    </row>
    <row r="1716" spans="1:17">
      <c r="A1716" t="s">
        <v>2461</v>
      </c>
      <c r="B1716" t="s">
        <v>335</v>
      </c>
      <c r="C1716" t="s">
        <v>336</v>
      </c>
      <c r="D1716" t="s">
        <v>332</v>
      </c>
      <c r="E1716" t="s">
        <v>92</v>
      </c>
      <c r="F1716">
        <v>40700</v>
      </c>
      <c r="G1716" t="s">
        <v>784</v>
      </c>
      <c r="I1716" t="s">
        <v>637</v>
      </c>
      <c r="J1716">
        <v>2026</v>
      </c>
      <c r="K1716">
        <v>5</v>
      </c>
      <c r="L1716" t="s">
        <v>95</v>
      </c>
      <c r="M1716">
        <v>1766.12914065</v>
      </c>
      <c r="N1716">
        <v>1</v>
      </c>
      <c r="O1716">
        <v>1766.12914065</v>
      </c>
      <c r="P1716" t="s">
        <v>614</v>
      </c>
    </row>
    <row r="1717" spans="1:17">
      <c r="A1717" t="s">
        <v>2461</v>
      </c>
      <c r="B1717" t="s">
        <v>335</v>
      </c>
      <c r="C1717" t="s">
        <v>336</v>
      </c>
      <c r="D1717" t="s">
        <v>332</v>
      </c>
      <c r="E1717" t="s">
        <v>92</v>
      </c>
      <c r="F1717">
        <v>40700</v>
      </c>
      <c r="G1717" t="s">
        <v>784</v>
      </c>
      <c r="I1717" t="s">
        <v>636</v>
      </c>
      <c r="J1717">
        <v>2026</v>
      </c>
      <c r="K1717">
        <v>5</v>
      </c>
      <c r="L1717" t="s">
        <v>95</v>
      </c>
      <c r="M1717">
        <v>1468.3442272799998</v>
      </c>
      <c r="N1717">
        <v>1</v>
      </c>
      <c r="O1717">
        <v>1468.3442272799998</v>
      </c>
      <c r="P1717" t="s">
        <v>614</v>
      </c>
    </row>
    <row r="1718" spans="1:17">
      <c r="A1718" t="s">
        <v>2461</v>
      </c>
      <c r="B1718" t="s">
        <v>335</v>
      </c>
      <c r="C1718" t="s">
        <v>336</v>
      </c>
      <c r="D1718" t="s">
        <v>332</v>
      </c>
      <c r="E1718" t="s">
        <v>102</v>
      </c>
      <c r="F1718">
        <v>40700</v>
      </c>
      <c r="G1718" t="s">
        <v>784</v>
      </c>
      <c r="I1718" t="s">
        <v>273</v>
      </c>
      <c r="J1718">
        <v>2026</v>
      </c>
      <c r="K1718">
        <v>5</v>
      </c>
      <c r="L1718" t="s">
        <v>95</v>
      </c>
      <c r="M1718">
        <v>161028.70734999998</v>
      </c>
      <c r="N1718">
        <v>1</v>
      </c>
      <c r="O1718">
        <v>161028.70734999998</v>
      </c>
      <c r="P1718" t="s">
        <v>614</v>
      </c>
      <c r="Q1718">
        <v>1</v>
      </c>
    </row>
    <row r="1719" spans="1:17">
      <c r="A1719" t="s">
        <v>2461</v>
      </c>
      <c r="B1719" t="s">
        <v>642</v>
      </c>
      <c r="C1719" t="s">
        <v>336</v>
      </c>
      <c r="D1719" t="s">
        <v>332</v>
      </c>
      <c r="E1719" t="s">
        <v>106</v>
      </c>
      <c r="F1719">
        <v>40700</v>
      </c>
      <c r="G1719" t="s">
        <v>784</v>
      </c>
      <c r="I1719" t="s">
        <v>110</v>
      </c>
      <c r="J1719">
        <v>2026</v>
      </c>
      <c r="K1719">
        <v>5</v>
      </c>
      <c r="L1719" t="s">
        <v>95</v>
      </c>
      <c r="M1719">
        <v>409.84676235999996</v>
      </c>
      <c r="N1719">
        <v>1</v>
      </c>
      <c r="O1719">
        <v>409.84676235999996</v>
      </c>
      <c r="P1719" t="s">
        <v>614</v>
      </c>
    </row>
    <row r="1720" spans="1:17">
      <c r="A1720" t="s">
        <v>2461</v>
      </c>
      <c r="B1720" t="s">
        <v>642</v>
      </c>
      <c r="C1720" t="s">
        <v>336</v>
      </c>
      <c r="D1720" t="s">
        <v>332</v>
      </c>
      <c r="E1720" t="s">
        <v>92</v>
      </c>
      <c r="F1720">
        <v>40700</v>
      </c>
      <c r="G1720" t="s">
        <v>784</v>
      </c>
      <c r="I1720" t="s">
        <v>260</v>
      </c>
      <c r="J1720">
        <v>2026</v>
      </c>
      <c r="K1720">
        <v>5</v>
      </c>
      <c r="L1720" t="s">
        <v>95</v>
      </c>
      <c r="M1720">
        <v>407.95673117500002</v>
      </c>
      <c r="N1720">
        <v>1</v>
      </c>
      <c r="O1720">
        <v>407.95673117500002</v>
      </c>
      <c r="P1720" t="s">
        <v>614</v>
      </c>
    </row>
    <row r="1721" spans="1:17">
      <c r="A1721" t="s">
        <v>2461</v>
      </c>
      <c r="B1721" t="s">
        <v>643</v>
      </c>
      <c r="C1721" t="s">
        <v>336</v>
      </c>
      <c r="D1721" t="s">
        <v>332</v>
      </c>
      <c r="E1721" t="s">
        <v>106</v>
      </c>
      <c r="F1721">
        <v>40700</v>
      </c>
      <c r="G1721" t="s">
        <v>784</v>
      </c>
      <c r="I1721" t="s">
        <v>110</v>
      </c>
      <c r="J1721">
        <v>2026</v>
      </c>
      <c r="K1721">
        <v>5</v>
      </c>
      <c r="L1721" t="s">
        <v>95</v>
      </c>
      <c r="M1721">
        <v>409.84676235999996</v>
      </c>
      <c r="N1721">
        <v>1</v>
      </c>
      <c r="O1721">
        <v>409.84676235999996</v>
      </c>
      <c r="P1721" t="s">
        <v>614</v>
      </c>
    </row>
    <row r="1722" spans="1:17">
      <c r="A1722" t="s">
        <v>2461</v>
      </c>
      <c r="B1722" t="s">
        <v>643</v>
      </c>
      <c r="C1722" t="s">
        <v>336</v>
      </c>
      <c r="D1722" t="s">
        <v>332</v>
      </c>
      <c r="E1722" t="s">
        <v>92</v>
      </c>
      <c r="F1722">
        <v>40700</v>
      </c>
      <c r="G1722" t="s">
        <v>784</v>
      </c>
      <c r="I1722" t="s">
        <v>260</v>
      </c>
      <c r="J1722">
        <v>2026</v>
      </c>
      <c r="K1722">
        <v>5</v>
      </c>
      <c r="L1722" t="s">
        <v>95</v>
      </c>
      <c r="M1722">
        <v>407.95673117500002</v>
      </c>
      <c r="N1722">
        <v>1</v>
      </c>
      <c r="O1722">
        <v>407.95673117500002</v>
      </c>
      <c r="P1722" t="s">
        <v>614</v>
      </c>
    </row>
    <row r="1723" spans="1:17">
      <c r="A1723" t="s">
        <v>2461</v>
      </c>
      <c r="B1723" t="s">
        <v>644</v>
      </c>
      <c r="C1723" t="s">
        <v>336</v>
      </c>
      <c r="D1723" t="s">
        <v>332</v>
      </c>
      <c r="E1723" t="s">
        <v>106</v>
      </c>
      <c r="F1723">
        <v>40700</v>
      </c>
      <c r="G1723" t="s">
        <v>784</v>
      </c>
      <c r="I1723" t="s">
        <v>110</v>
      </c>
      <c r="J1723">
        <v>2026</v>
      </c>
      <c r="K1723">
        <v>5</v>
      </c>
      <c r="L1723" t="s">
        <v>95</v>
      </c>
      <c r="M1723">
        <v>409.84676235999996</v>
      </c>
      <c r="N1723">
        <v>1</v>
      </c>
      <c r="O1723">
        <v>409.84676235999996</v>
      </c>
      <c r="P1723" t="s">
        <v>614</v>
      </c>
    </row>
    <row r="1724" spans="1:17">
      <c r="A1724" t="s">
        <v>2461</v>
      </c>
      <c r="B1724" t="s">
        <v>644</v>
      </c>
      <c r="C1724" t="s">
        <v>336</v>
      </c>
      <c r="D1724" t="s">
        <v>332</v>
      </c>
      <c r="E1724" t="s">
        <v>92</v>
      </c>
      <c r="F1724">
        <v>40700</v>
      </c>
      <c r="G1724" t="s">
        <v>784</v>
      </c>
      <c r="I1724" t="s">
        <v>260</v>
      </c>
      <c r="J1724">
        <v>2026</v>
      </c>
      <c r="K1724">
        <v>5</v>
      </c>
      <c r="L1724" t="s">
        <v>95</v>
      </c>
      <c r="M1724">
        <v>407.95673117500002</v>
      </c>
      <c r="N1724">
        <v>1</v>
      </c>
      <c r="O1724">
        <v>407.95673117500002</v>
      </c>
      <c r="P1724" t="s">
        <v>614</v>
      </c>
    </row>
    <row r="1725" spans="1:17">
      <c r="A1725" t="s">
        <v>2461</v>
      </c>
      <c r="B1725" t="s">
        <v>644</v>
      </c>
      <c r="C1725" t="s">
        <v>336</v>
      </c>
      <c r="D1725" t="s">
        <v>332</v>
      </c>
      <c r="E1725" t="s">
        <v>92</v>
      </c>
      <c r="F1725">
        <v>40700</v>
      </c>
      <c r="G1725" t="s">
        <v>784</v>
      </c>
      <c r="I1725" t="s">
        <v>141</v>
      </c>
      <c r="J1725">
        <v>2026</v>
      </c>
      <c r="K1725">
        <v>5</v>
      </c>
      <c r="L1725" t="s">
        <v>95</v>
      </c>
      <c r="M1725">
        <v>432.60713790000011</v>
      </c>
      <c r="N1725">
        <v>1</v>
      </c>
      <c r="O1725">
        <v>432.60713790000011</v>
      </c>
      <c r="P1725" t="s">
        <v>614</v>
      </c>
    </row>
    <row r="1726" spans="1:17">
      <c r="A1726" t="s">
        <v>2305</v>
      </c>
      <c r="B1726" t="s">
        <v>645</v>
      </c>
      <c r="C1726" t="s">
        <v>108</v>
      </c>
      <c r="D1726" t="s">
        <v>332</v>
      </c>
      <c r="E1726" t="s">
        <v>103</v>
      </c>
      <c r="F1726">
        <v>40700</v>
      </c>
      <c r="G1726" t="s">
        <v>784</v>
      </c>
      <c r="I1726" t="s">
        <v>120</v>
      </c>
      <c r="J1726">
        <v>2026</v>
      </c>
      <c r="K1726">
        <v>5</v>
      </c>
      <c r="L1726" t="s">
        <v>95</v>
      </c>
      <c r="M1726">
        <v>7990.008929172086</v>
      </c>
      <c r="N1726">
        <v>1</v>
      </c>
      <c r="O1726">
        <v>7990.008929172086</v>
      </c>
      <c r="P1726" t="s">
        <v>614</v>
      </c>
      <c r="Q1726">
        <v>1</v>
      </c>
    </row>
    <row r="1727" spans="1:17">
      <c r="A1727" t="s">
        <v>2305</v>
      </c>
      <c r="B1727" t="s">
        <v>645</v>
      </c>
      <c r="C1727" t="s">
        <v>108</v>
      </c>
      <c r="D1727" t="s">
        <v>332</v>
      </c>
      <c r="E1727" t="s">
        <v>105</v>
      </c>
      <c r="F1727">
        <v>40700</v>
      </c>
      <c r="G1727" t="s">
        <v>784</v>
      </c>
      <c r="I1727" t="s">
        <v>646</v>
      </c>
      <c r="J1727">
        <v>2026</v>
      </c>
      <c r="K1727">
        <v>5</v>
      </c>
      <c r="L1727" t="s">
        <v>95</v>
      </c>
      <c r="M1727">
        <v>1402.2406437443681</v>
      </c>
      <c r="N1727">
        <v>1</v>
      </c>
      <c r="O1727">
        <v>1402.2406437443681</v>
      </c>
      <c r="P1727" t="s">
        <v>614</v>
      </c>
    </row>
    <row r="1728" spans="1:17">
      <c r="A1728" t="s">
        <v>2305</v>
      </c>
      <c r="B1728" t="s">
        <v>645</v>
      </c>
      <c r="C1728" t="s">
        <v>108</v>
      </c>
      <c r="D1728" t="s">
        <v>332</v>
      </c>
      <c r="E1728" t="s">
        <v>105</v>
      </c>
      <c r="F1728">
        <v>40700</v>
      </c>
      <c r="G1728" t="s">
        <v>784</v>
      </c>
      <c r="I1728" t="s">
        <v>647</v>
      </c>
      <c r="J1728">
        <v>2026</v>
      </c>
      <c r="K1728">
        <v>5</v>
      </c>
      <c r="L1728" t="s">
        <v>95</v>
      </c>
      <c r="M1728">
        <v>3505.2214413535012</v>
      </c>
      <c r="N1728">
        <v>1</v>
      </c>
      <c r="O1728">
        <v>3505.2214413535012</v>
      </c>
      <c r="P1728" t="s">
        <v>614</v>
      </c>
    </row>
    <row r="1729" spans="1:17">
      <c r="A1729" t="s">
        <v>2305</v>
      </c>
      <c r="B1729" t="s">
        <v>645</v>
      </c>
      <c r="C1729" t="s">
        <v>108</v>
      </c>
      <c r="D1729" t="s">
        <v>332</v>
      </c>
      <c r="E1729" t="s">
        <v>105</v>
      </c>
      <c r="F1729">
        <v>40700</v>
      </c>
      <c r="G1729" t="s">
        <v>784</v>
      </c>
      <c r="I1729" t="s">
        <v>123</v>
      </c>
      <c r="J1729">
        <v>2026</v>
      </c>
      <c r="K1729">
        <v>5</v>
      </c>
      <c r="L1729" t="s">
        <v>95</v>
      </c>
      <c r="M1729">
        <v>3651.2076803202003</v>
      </c>
      <c r="N1729">
        <v>1</v>
      </c>
      <c r="O1729">
        <v>3651.2076803202003</v>
      </c>
      <c r="P1729" t="s">
        <v>614</v>
      </c>
    </row>
    <row r="1730" spans="1:17">
      <c r="A1730" t="s">
        <v>2305</v>
      </c>
      <c r="B1730" t="s">
        <v>645</v>
      </c>
      <c r="C1730" t="s">
        <v>108</v>
      </c>
      <c r="D1730" t="s">
        <v>332</v>
      </c>
      <c r="E1730" t="s">
        <v>106</v>
      </c>
      <c r="F1730">
        <v>40700</v>
      </c>
      <c r="G1730" t="s">
        <v>784</v>
      </c>
      <c r="I1730" t="s">
        <v>648</v>
      </c>
      <c r="J1730">
        <v>2026</v>
      </c>
      <c r="K1730">
        <v>5</v>
      </c>
      <c r="L1730" t="s">
        <v>95</v>
      </c>
      <c r="M1730">
        <v>1758.2106557701552</v>
      </c>
      <c r="N1730">
        <v>1</v>
      </c>
      <c r="O1730">
        <v>1758.2106557701552</v>
      </c>
      <c r="P1730" t="s">
        <v>614</v>
      </c>
    </row>
    <row r="1731" spans="1:17">
      <c r="A1731" t="s">
        <v>2305</v>
      </c>
      <c r="B1731" t="s">
        <v>645</v>
      </c>
      <c r="C1731" t="s">
        <v>108</v>
      </c>
      <c r="D1731" t="s">
        <v>332</v>
      </c>
      <c r="E1731" t="s">
        <v>106</v>
      </c>
      <c r="F1731">
        <v>40700</v>
      </c>
      <c r="G1731" t="s">
        <v>784</v>
      </c>
      <c r="I1731" t="s">
        <v>112</v>
      </c>
      <c r="J1731">
        <v>2026</v>
      </c>
      <c r="K1731">
        <v>5</v>
      </c>
      <c r="L1731" t="s">
        <v>95</v>
      </c>
      <c r="M1731">
        <v>858.45039487430631</v>
      </c>
      <c r="N1731">
        <v>1</v>
      </c>
      <c r="O1731">
        <v>858.45039487430631</v>
      </c>
      <c r="P1731" t="s">
        <v>614</v>
      </c>
    </row>
    <row r="1732" spans="1:17">
      <c r="A1732" t="s">
        <v>2305</v>
      </c>
      <c r="B1732" t="s">
        <v>649</v>
      </c>
      <c r="C1732" t="s">
        <v>108</v>
      </c>
      <c r="D1732" t="s">
        <v>332</v>
      </c>
      <c r="E1732" t="s">
        <v>92</v>
      </c>
      <c r="F1732">
        <v>40700</v>
      </c>
      <c r="G1732" t="s">
        <v>784</v>
      </c>
      <c r="I1732" t="s">
        <v>260</v>
      </c>
      <c r="J1732">
        <v>2026</v>
      </c>
      <c r="K1732">
        <v>5</v>
      </c>
      <c r="L1732" t="s">
        <v>95</v>
      </c>
      <c r="M1732">
        <v>514.52679494753897</v>
      </c>
      <c r="N1732">
        <v>1</v>
      </c>
      <c r="O1732">
        <v>514.52679494753897</v>
      </c>
      <c r="P1732" t="s">
        <v>614</v>
      </c>
    </row>
    <row r="1733" spans="1:17">
      <c r="A1733" t="s">
        <v>2305</v>
      </c>
      <c r="B1733" t="s">
        <v>649</v>
      </c>
      <c r="C1733" t="s">
        <v>108</v>
      </c>
      <c r="D1733" t="s">
        <v>332</v>
      </c>
      <c r="E1733" t="s">
        <v>106</v>
      </c>
      <c r="F1733">
        <v>40700</v>
      </c>
      <c r="G1733" t="s">
        <v>784</v>
      </c>
      <c r="I1733" t="s">
        <v>146</v>
      </c>
      <c r="J1733">
        <v>2026</v>
      </c>
      <c r="K1733">
        <v>5</v>
      </c>
      <c r="L1733" t="s">
        <v>95</v>
      </c>
      <c r="M1733">
        <v>233.86970310343122</v>
      </c>
      <c r="N1733">
        <v>1</v>
      </c>
      <c r="O1733">
        <v>233.86970310343122</v>
      </c>
      <c r="P1733" t="s">
        <v>614</v>
      </c>
    </row>
    <row r="1734" spans="1:17">
      <c r="A1734" t="s">
        <v>2305</v>
      </c>
      <c r="B1734" t="s">
        <v>650</v>
      </c>
      <c r="C1734" t="s">
        <v>108</v>
      </c>
      <c r="D1734" t="s">
        <v>332</v>
      </c>
      <c r="E1734" t="s">
        <v>103</v>
      </c>
      <c r="F1734">
        <v>40700</v>
      </c>
      <c r="G1734" t="s">
        <v>784</v>
      </c>
      <c r="I1734" t="s">
        <v>130</v>
      </c>
      <c r="J1734">
        <v>2026</v>
      </c>
      <c r="K1734">
        <v>5</v>
      </c>
      <c r="L1734" t="s">
        <v>95</v>
      </c>
      <c r="M1734">
        <v>132.44040723066303</v>
      </c>
      <c r="N1734">
        <v>1</v>
      </c>
      <c r="O1734">
        <v>132.44040723066303</v>
      </c>
      <c r="P1734" t="s">
        <v>614</v>
      </c>
      <c r="Q1734">
        <v>1</v>
      </c>
    </row>
    <row r="1735" spans="1:17">
      <c r="A1735" t="s">
        <v>2305</v>
      </c>
      <c r="B1735" t="s">
        <v>650</v>
      </c>
      <c r="C1735" t="s">
        <v>108</v>
      </c>
      <c r="D1735" t="s">
        <v>332</v>
      </c>
      <c r="E1735" t="s">
        <v>92</v>
      </c>
      <c r="F1735">
        <v>40700</v>
      </c>
      <c r="G1735" t="s">
        <v>784</v>
      </c>
      <c r="I1735" t="s">
        <v>196</v>
      </c>
      <c r="J1735">
        <v>2026</v>
      </c>
      <c r="K1735">
        <v>5</v>
      </c>
      <c r="L1735" t="s">
        <v>95</v>
      </c>
      <c r="M1735">
        <v>109.52459261346056</v>
      </c>
      <c r="N1735">
        <v>1</v>
      </c>
      <c r="O1735">
        <v>109.52459261346056</v>
      </c>
      <c r="P1735" t="s">
        <v>614</v>
      </c>
    </row>
    <row r="1736" spans="1:17">
      <c r="A1736" t="s">
        <v>2305</v>
      </c>
      <c r="B1736" t="s">
        <v>650</v>
      </c>
      <c r="C1736" t="s">
        <v>108</v>
      </c>
      <c r="D1736" t="s">
        <v>332</v>
      </c>
      <c r="E1736" t="s">
        <v>92</v>
      </c>
      <c r="F1736">
        <v>40700</v>
      </c>
      <c r="G1736" t="s">
        <v>784</v>
      </c>
      <c r="I1736" t="s">
        <v>260</v>
      </c>
      <c r="J1736">
        <v>2026</v>
      </c>
      <c r="K1736">
        <v>5</v>
      </c>
      <c r="L1736" t="s">
        <v>95</v>
      </c>
      <c r="M1736">
        <v>521.54567911171682</v>
      </c>
      <c r="N1736">
        <v>1</v>
      </c>
      <c r="O1736">
        <v>521.54567911171682</v>
      </c>
      <c r="P1736" t="s">
        <v>614</v>
      </c>
    </row>
    <row r="1737" spans="1:17">
      <c r="A1737" t="s">
        <v>2305</v>
      </c>
      <c r="B1737" t="s">
        <v>650</v>
      </c>
      <c r="C1737" t="s">
        <v>108</v>
      </c>
      <c r="D1737" t="s">
        <v>332</v>
      </c>
      <c r="E1737" t="s">
        <v>106</v>
      </c>
      <c r="F1737">
        <v>40700</v>
      </c>
      <c r="G1737" t="s">
        <v>784</v>
      </c>
      <c r="I1737" t="s">
        <v>146</v>
      </c>
      <c r="J1737">
        <v>2026</v>
      </c>
      <c r="K1737">
        <v>5</v>
      </c>
      <c r="L1737" t="s">
        <v>95</v>
      </c>
      <c r="M1737">
        <v>1659.4635244463718</v>
      </c>
      <c r="N1737">
        <v>1</v>
      </c>
      <c r="O1737">
        <v>1659.4635244463718</v>
      </c>
      <c r="P1737" t="s">
        <v>614</v>
      </c>
    </row>
    <row r="1738" spans="1:17">
      <c r="A1738" t="s">
        <v>2305</v>
      </c>
      <c r="B1738" t="s">
        <v>651</v>
      </c>
      <c r="C1738" t="s">
        <v>108</v>
      </c>
      <c r="D1738" t="s">
        <v>332</v>
      </c>
      <c r="E1738" t="s">
        <v>103</v>
      </c>
      <c r="F1738">
        <v>40700</v>
      </c>
      <c r="G1738" t="s">
        <v>784</v>
      </c>
      <c r="I1738" t="s">
        <v>130</v>
      </c>
      <c r="J1738">
        <v>2026</v>
      </c>
      <c r="K1738">
        <v>5</v>
      </c>
      <c r="L1738" t="s">
        <v>95</v>
      </c>
      <c r="M1738">
        <v>1675.2696144925542</v>
      </c>
      <c r="N1738">
        <v>1</v>
      </c>
      <c r="O1738">
        <v>1675.2696144925542</v>
      </c>
      <c r="P1738" t="s">
        <v>614</v>
      </c>
      <c r="Q1738">
        <v>1</v>
      </c>
    </row>
    <row r="1739" spans="1:17">
      <c r="A1739" t="s">
        <v>2305</v>
      </c>
      <c r="B1739" t="s">
        <v>651</v>
      </c>
      <c r="C1739" t="s">
        <v>108</v>
      </c>
      <c r="D1739" t="s">
        <v>332</v>
      </c>
      <c r="E1739" t="s">
        <v>92</v>
      </c>
      <c r="F1739">
        <v>40700</v>
      </c>
      <c r="G1739" t="s">
        <v>784</v>
      </c>
      <c r="I1739" t="s">
        <v>196</v>
      </c>
      <c r="J1739">
        <v>2026</v>
      </c>
      <c r="K1739">
        <v>5</v>
      </c>
      <c r="L1739" t="s">
        <v>95</v>
      </c>
      <c r="M1739">
        <v>357.4768911118818</v>
      </c>
      <c r="N1739">
        <v>1</v>
      </c>
      <c r="O1739">
        <v>357.4768911118818</v>
      </c>
      <c r="P1739" t="s">
        <v>614</v>
      </c>
    </row>
    <row r="1740" spans="1:17">
      <c r="A1740" t="s">
        <v>2305</v>
      </c>
      <c r="B1740" t="s">
        <v>651</v>
      </c>
      <c r="C1740" t="s">
        <v>108</v>
      </c>
      <c r="D1740" t="s">
        <v>332</v>
      </c>
      <c r="E1740" t="s">
        <v>92</v>
      </c>
      <c r="F1740">
        <v>40700</v>
      </c>
      <c r="G1740" t="s">
        <v>784</v>
      </c>
      <c r="I1740" t="s">
        <v>260</v>
      </c>
      <c r="J1740">
        <v>2026</v>
      </c>
      <c r="K1740">
        <v>5</v>
      </c>
      <c r="L1740" t="s">
        <v>95</v>
      </c>
      <c r="M1740">
        <v>567.39687180691362</v>
      </c>
      <c r="N1740">
        <v>1</v>
      </c>
      <c r="O1740">
        <v>567.39687180691362</v>
      </c>
      <c r="P1740" t="s">
        <v>614</v>
      </c>
    </row>
    <row r="1741" spans="1:17">
      <c r="A1741" t="s">
        <v>2305</v>
      </c>
      <c r="B1741" t="s">
        <v>651</v>
      </c>
      <c r="C1741" t="s">
        <v>108</v>
      </c>
      <c r="D1741" t="s">
        <v>332</v>
      </c>
      <c r="E1741" t="s">
        <v>106</v>
      </c>
      <c r="F1741">
        <v>40700</v>
      </c>
      <c r="G1741" t="s">
        <v>784</v>
      </c>
      <c r="I1741" t="s">
        <v>146</v>
      </c>
      <c r="J1741">
        <v>2026</v>
      </c>
      <c r="K1741">
        <v>5</v>
      </c>
      <c r="L1741" t="s">
        <v>95</v>
      </c>
      <c r="M1741">
        <v>128.9502295276811</v>
      </c>
      <c r="N1741">
        <v>1</v>
      </c>
      <c r="O1741">
        <v>128.9502295276811</v>
      </c>
      <c r="P1741" t="s">
        <v>614</v>
      </c>
    </row>
    <row r="1742" spans="1:17">
      <c r="A1742" t="s">
        <v>2305</v>
      </c>
      <c r="B1742" t="s">
        <v>607</v>
      </c>
      <c r="C1742" t="s">
        <v>108</v>
      </c>
      <c r="D1742" t="s">
        <v>332</v>
      </c>
      <c r="E1742" t="s">
        <v>103</v>
      </c>
      <c r="F1742">
        <v>40700</v>
      </c>
      <c r="G1742" t="s">
        <v>784</v>
      </c>
      <c r="I1742" t="s">
        <v>130</v>
      </c>
      <c r="J1742">
        <v>2026</v>
      </c>
      <c r="K1742">
        <v>5</v>
      </c>
      <c r="L1742" t="s">
        <v>95</v>
      </c>
      <c r="M1742">
        <v>9386.4539881353849</v>
      </c>
      <c r="N1742">
        <v>1</v>
      </c>
      <c r="O1742">
        <v>9386.4539881353849</v>
      </c>
      <c r="P1742" t="s">
        <v>614</v>
      </c>
      <c r="Q1742">
        <v>1</v>
      </c>
    </row>
    <row r="1743" spans="1:17">
      <c r="A1743" t="s">
        <v>2305</v>
      </c>
      <c r="B1743" t="s">
        <v>607</v>
      </c>
      <c r="C1743" t="s">
        <v>108</v>
      </c>
      <c r="D1743" t="s">
        <v>332</v>
      </c>
      <c r="E1743" t="s">
        <v>92</v>
      </c>
      <c r="F1743">
        <v>40700</v>
      </c>
      <c r="G1743" t="s">
        <v>784</v>
      </c>
      <c r="I1743" t="s">
        <v>203</v>
      </c>
      <c r="J1743">
        <v>2026</v>
      </c>
      <c r="K1743">
        <v>5</v>
      </c>
      <c r="L1743" t="s">
        <v>95</v>
      </c>
      <c r="M1743">
        <v>897.97290350843878</v>
      </c>
      <c r="N1743">
        <v>1</v>
      </c>
      <c r="O1743">
        <v>897.97290350843878</v>
      </c>
      <c r="P1743" t="s">
        <v>614</v>
      </c>
      <c r="Q1743">
        <v>1</v>
      </c>
    </row>
    <row r="1744" spans="1:17">
      <c r="A1744" t="s">
        <v>2305</v>
      </c>
      <c r="B1744" t="s">
        <v>607</v>
      </c>
      <c r="C1744" t="s">
        <v>108</v>
      </c>
      <c r="D1744" t="s">
        <v>332</v>
      </c>
      <c r="E1744" t="s">
        <v>92</v>
      </c>
      <c r="F1744">
        <v>40700</v>
      </c>
      <c r="G1744" t="s">
        <v>784</v>
      </c>
      <c r="I1744" t="s">
        <v>257</v>
      </c>
      <c r="J1744">
        <v>2026</v>
      </c>
      <c r="K1744">
        <v>5</v>
      </c>
      <c r="L1744" t="s">
        <v>95</v>
      </c>
      <c r="M1744">
        <v>290.15525761675724</v>
      </c>
      <c r="N1744">
        <v>1</v>
      </c>
      <c r="O1744">
        <v>290.15525761675724</v>
      </c>
      <c r="P1744" t="s">
        <v>614</v>
      </c>
    </row>
    <row r="1745" spans="1:17">
      <c r="A1745" t="s">
        <v>2305</v>
      </c>
      <c r="B1745" t="s">
        <v>607</v>
      </c>
      <c r="C1745" t="s">
        <v>108</v>
      </c>
      <c r="D1745" t="s">
        <v>332</v>
      </c>
      <c r="E1745" t="s">
        <v>92</v>
      </c>
      <c r="F1745">
        <v>40700</v>
      </c>
      <c r="G1745" t="s">
        <v>784</v>
      </c>
      <c r="I1745" t="s">
        <v>260</v>
      </c>
      <c r="J1745">
        <v>2026</v>
      </c>
      <c r="K1745">
        <v>5</v>
      </c>
      <c r="L1745" t="s">
        <v>95</v>
      </c>
      <c r="M1745">
        <v>613.78426518377557</v>
      </c>
      <c r="N1745">
        <v>1</v>
      </c>
      <c r="O1745">
        <v>613.78426518377557</v>
      </c>
      <c r="P1745" t="s">
        <v>614</v>
      </c>
    </row>
    <row r="1746" spans="1:17">
      <c r="A1746" t="s">
        <v>2305</v>
      </c>
      <c r="B1746" t="s">
        <v>607</v>
      </c>
      <c r="C1746" t="s">
        <v>108</v>
      </c>
      <c r="D1746" t="s">
        <v>332</v>
      </c>
      <c r="E1746" t="s">
        <v>106</v>
      </c>
      <c r="F1746">
        <v>40700</v>
      </c>
      <c r="G1746" t="s">
        <v>784</v>
      </c>
      <c r="I1746" t="s">
        <v>163</v>
      </c>
      <c r="J1746">
        <v>2026</v>
      </c>
      <c r="K1746">
        <v>5</v>
      </c>
      <c r="L1746" t="s">
        <v>95</v>
      </c>
      <c r="M1746">
        <v>368.27159358103376</v>
      </c>
      <c r="N1746">
        <v>1</v>
      </c>
      <c r="O1746">
        <v>368.27159358103376</v>
      </c>
      <c r="P1746" t="s">
        <v>614</v>
      </c>
    </row>
    <row r="1747" spans="1:17">
      <c r="A1747" t="s">
        <v>2305</v>
      </c>
      <c r="B1747" t="s">
        <v>652</v>
      </c>
      <c r="C1747" t="s">
        <v>108</v>
      </c>
      <c r="D1747" t="s">
        <v>332</v>
      </c>
      <c r="E1747" t="s">
        <v>92</v>
      </c>
      <c r="F1747">
        <v>40700</v>
      </c>
      <c r="G1747" t="s">
        <v>784</v>
      </c>
      <c r="I1747" t="s">
        <v>260</v>
      </c>
      <c r="J1747">
        <v>2026</v>
      </c>
      <c r="K1747">
        <v>5</v>
      </c>
      <c r="L1747" t="s">
        <v>95</v>
      </c>
      <c r="M1747">
        <v>514.52679494753897</v>
      </c>
      <c r="N1747">
        <v>1</v>
      </c>
      <c r="O1747">
        <v>514.52679494753897</v>
      </c>
      <c r="P1747" t="s">
        <v>614</v>
      </c>
    </row>
    <row r="1748" spans="1:17">
      <c r="A1748" t="s">
        <v>2305</v>
      </c>
      <c r="B1748" t="s">
        <v>652</v>
      </c>
      <c r="C1748" t="s">
        <v>108</v>
      </c>
      <c r="D1748" t="s">
        <v>332</v>
      </c>
      <c r="E1748" t="s">
        <v>106</v>
      </c>
      <c r="F1748">
        <v>40700</v>
      </c>
      <c r="G1748" t="s">
        <v>784</v>
      </c>
      <c r="I1748" t="s">
        <v>163</v>
      </c>
      <c r="J1748">
        <v>2026</v>
      </c>
      <c r="K1748">
        <v>5</v>
      </c>
      <c r="L1748" t="s">
        <v>95</v>
      </c>
      <c r="M1748">
        <v>552.40739037155072</v>
      </c>
      <c r="N1748">
        <v>1</v>
      </c>
      <c r="O1748">
        <v>552.40739037155072</v>
      </c>
      <c r="P1748" t="s">
        <v>614</v>
      </c>
    </row>
    <row r="1749" spans="1:17">
      <c r="A1749" t="s">
        <v>2305</v>
      </c>
      <c r="B1749" t="s">
        <v>608</v>
      </c>
      <c r="C1749" t="s">
        <v>108</v>
      </c>
      <c r="D1749" t="s">
        <v>332</v>
      </c>
      <c r="E1749" t="s">
        <v>103</v>
      </c>
      <c r="F1749">
        <v>40700</v>
      </c>
      <c r="G1749" t="s">
        <v>784</v>
      </c>
      <c r="I1749" t="s">
        <v>130</v>
      </c>
      <c r="J1749">
        <v>2026</v>
      </c>
      <c r="K1749">
        <v>5</v>
      </c>
      <c r="L1749" t="s">
        <v>95</v>
      </c>
      <c r="M1749">
        <v>845.50744144259818</v>
      </c>
      <c r="N1749">
        <v>1</v>
      </c>
      <c r="O1749">
        <v>845.50744144259818</v>
      </c>
      <c r="P1749" t="s">
        <v>614</v>
      </c>
      <c r="Q1749">
        <v>1</v>
      </c>
    </row>
    <row r="1750" spans="1:17">
      <c r="A1750" t="s">
        <v>2305</v>
      </c>
      <c r="B1750" t="s">
        <v>608</v>
      </c>
      <c r="C1750" t="s">
        <v>108</v>
      </c>
      <c r="D1750" t="s">
        <v>332</v>
      </c>
      <c r="E1750" t="s">
        <v>92</v>
      </c>
      <c r="F1750">
        <v>40700</v>
      </c>
      <c r="G1750" t="s">
        <v>784</v>
      </c>
      <c r="I1750" t="s">
        <v>203</v>
      </c>
      <c r="J1750">
        <v>2026</v>
      </c>
      <c r="K1750">
        <v>5</v>
      </c>
      <c r="L1750" t="s">
        <v>95</v>
      </c>
      <c r="M1750">
        <v>419.47035674668746</v>
      </c>
      <c r="N1750">
        <v>1</v>
      </c>
      <c r="O1750">
        <v>419.47035674668746</v>
      </c>
      <c r="P1750" t="s">
        <v>614</v>
      </c>
      <c r="Q1750">
        <v>1</v>
      </c>
    </row>
    <row r="1751" spans="1:17">
      <c r="A1751" t="s">
        <v>2305</v>
      </c>
      <c r="B1751" t="s">
        <v>608</v>
      </c>
      <c r="C1751" t="s">
        <v>108</v>
      </c>
      <c r="D1751" t="s">
        <v>332</v>
      </c>
      <c r="E1751" t="s">
        <v>92</v>
      </c>
      <c r="F1751">
        <v>40700</v>
      </c>
      <c r="G1751" t="s">
        <v>784</v>
      </c>
      <c r="I1751" t="s">
        <v>204</v>
      </c>
      <c r="J1751">
        <v>2026</v>
      </c>
      <c r="K1751">
        <v>5</v>
      </c>
      <c r="L1751" t="s">
        <v>95</v>
      </c>
      <c r="M1751">
        <v>135.53980832293723</v>
      </c>
      <c r="N1751">
        <v>1</v>
      </c>
      <c r="O1751">
        <v>135.53980832293723</v>
      </c>
      <c r="P1751" t="s">
        <v>614</v>
      </c>
    </row>
    <row r="1752" spans="1:17">
      <c r="A1752" t="s">
        <v>2305</v>
      </c>
      <c r="B1752" t="s">
        <v>608</v>
      </c>
      <c r="C1752" t="s">
        <v>108</v>
      </c>
      <c r="D1752" t="s">
        <v>332</v>
      </c>
      <c r="E1752" t="s">
        <v>92</v>
      </c>
      <c r="F1752">
        <v>40700</v>
      </c>
      <c r="G1752" t="s">
        <v>784</v>
      </c>
      <c r="I1752" t="s">
        <v>260</v>
      </c>
      <c r="J1752">
        <v>2026</v>
      </c>
      <c r="K1752">
        <v>5</v>
      </c>
      <c r="L1752" t="s">
        <v>95</v>
      </c>
      <c r="M1752">
        <v>573.43300874102965</v>
      </c>
      <c r="N1752">
        <v>1</v>
      </c>
      <c r="O1752">
        <v>573.43300874102965</v>
      </c>
      <c r="P1752" t="s">
        <v>614</v>
      </c>
    </row>
    <row r="1753" spans="1:17">
      <c r="A1753" t="s">
        <v>2305</v>
      </c>
      <c r="B1753" t="s">
        <v>608</v>
      </c>
      <c r="C1753" t="s">
        <v>108</v>
      </c>
      <c r="D1753" t="s">
        <v>332</v>
      </c>
      <c r="E1753" t="s">
        <v>106</v>
      </c>
      <c r="F1753">
        <v>40700</v>
      </c>
      <c r="G1753" t="s">
        <v>784</v>
      </c>
      <c r="I1753" t="s">
        <v>146</v>
      </c>
      <c r="J1753">
        <v>2026</v>
      </c>
      <c r="K1753">
        <v>5</v>
      </c>
      <c r="L1753" t="s">
        <v>95</v>
      </c>
      <c r="M1753">
        <v>390.9678822416177</v>
      </c>
      <c r="N1753">
        <v>1</v>
      </c>
      <c r="O1753">
        <v>390.9678822416177</v>
      </c>
      <c r="P1753" t="s">
        <v>614</v>
      </c>
    </row>
    <row r="1754" spans="1:17">
      <c r="A1754" t="s">
        <v>879</v>
      </c>
      <c r="B1754" t="s">
        <v>653</v>
      </c>
      <c r="C1754" t="s">
        <v>133</v>
      </c>
      <c r="D1754" t="s">
        <v>332</v>
      </c>
      <c r="E1754" t="s">
        <v>92</v>
      </c>
      <c r="F1754">
        <v>40700</v>
      </c>
      <c r="G1754" t="s">
        <v>784</v>
      </c>
      <c r="I1754" t="s">
        <v>260</v>
      </c>
      <c r="J1754">
        <v>2026</v>
      </c>
      <c r="K1754">
        <v>5</v>
      </c>
      <c r="L1754" t="s">
        <v>95</v>
      </c>
      <c r="M1754">
        <v>304.50841137500004</v>
      </c>
      <c r="N1754">
        <v>1</v>
      </c>
      <c r="O1754">
        <v>304.50841137500004</v>
      </c>
      <c r="P1754" t="s">
        <v>614</v>
      </c>
    </row>
    <row r="1755" spans="1:17">
      <c r="A1755" t="s">
        <v>879</v>
      </c>
      <c r="B1755" t="s">
        <v>653</v>
      </c>
      <c r="C1755" t="s">
        <v>133</v>
      </c>
      <c r="D1755" t="s">
        <v>332</v>
      </c>
      <c r="E1755" t="s">
        <v>106</v>
      </c>
      <c r="F1755">
        <v>40700</v>
      </c>
      <c r="G1755" t="s">
        <v>784</v>
      </c>
      <c r="I1755" t="s">
        <v>146</v>
      </c>
      <c r="J1755">
        <v>2026</v>
      </c>
      <c r="K1755">
        <v>5</v>
      </c>
      <c r="L1755" t="s">
        <v>95</v>
      </c>
      <c r="M1755">
        <v>99.350743187499987</v>
      </c>
      <c r="N1755">
        <v>1</v>
      </c>
      <c r="O1755">
        <v>99.350743187499987</v>
      </c>
      <c r="P1755" t="s">
        <v>614</v>
      </c>
    </row>
    <row r="1756" spans="1:17">
      <c r="A1756" t="s">
        <v>879</v>
      </c>
      <c r="B1756" t="s">
        <v>132</v>
      </c>
      <c r="C1756" t="s">
        <v>133</v>
      </c>
      <c r="D1756" t="s">
        <v>332</v>
      </c>
      <c r="E1756" t="s">
        <v>103</v>
      </c>
      <c r="F1756">
        <v>40700</v>
      </c>
      <c r="G1756" t="s">
        <v>784</v>
      </c>
      <c r="I1756" t="s">
        <v>120</v>
      </c>
      <c r="J1756">
        <v>2026</v>
      </c>
      <c r="K1756">
        <v>5</v>
      </c>
      <c r="L1756" t="s">
        <v>95</v>
      </c>
      <c r="M1756">
        <v>118.974009</v>
      </c>
      <c r="N1756">
        <v>1</v>
      </c>
      <c r="O1756">
        <v>118.974009</v>
      </c>
      <c r="P1756" t="s">
        <v>614</v>
      </c>
      <c r="Q1756">
        <v>1</v>
      </c>
    </row>
    <row r="1757" spans="1:17">
      <c r="A1757" t="s">
        <v>879</v>
      </c>
      <c r="B1757" t="s">
        <v>132</v>
      </c>
      <c r="C1757" t="s">
        <v>133</v>
      </c>
      <c r="D1757" t="s">
        <v>332</v>
      </c>
      <c r="E1757" t="s">
        <v>92</v>
      </c>
      <c r="F1757">
        <v>40700</v>
      </c>
      <c r="G1757" t="s">
        <v>784</v>
      </c>
      <c r="I1757" t="s">
        <v>260</v>
      </c>
      <c r="J1757">
        <v>2026</v>
      </c>
      <c r="K1757">
        <v>5</v>
      </c>
      <c r="L1757" t="s">
        <v>95</v>
      </c>
      <c r="M1757">
        <v>304.50841137500004</v>
      </c>
      <c r="N1757">
        <v>1</v>
      </c>
      <c r="O1757">
        <v>304.50841137500004</v>
      </c>
      <c r="P1757" t="s">
        <v>614</v>
      </c>
    </row>
    <row r="1758" spans="1:17">
      <c r="A1758" t="s">
        <v>879</v>
      </c>
      <c r="B1758" t="s">
        <v>132</v>
      </c>
      <c r="C1758" t="s">
        <v>133</v>
      </c>
      <c r="D1758" t="s">
        <v>332</v>
      </c>
      <c r="E1758" t="s">
        <v>105</v>
      </c>
      <c r="F1758">
        <v>40700</v>
      </c>
      <c r="G1758" t="s">
        <v>784</v>
      </c>
      <c r="I1758" t="s">
        <v>654</v>
      </c>
      <c r="J1758">
        <v>2026</v>
      </c>
      <c r="K1758">
        <v>5</v>
      </c>
      <c r="L1758" t="s">
        <v>95</v>
      </c>
      <c r="M1758">
        <v>52.981838000000003</v>
      </c>
      <c r="N1758">
        <v>1</v>
      </c>
      <c r="O1758">
        <v>52.981838000000003</v>
      </c>
      <c r="P1758" t="s">
        <v>614</v>
      </c>
    </row>
    <row r="1759" spans="1:17">
      <c r="A1759" t="s">
        <v>879</v>
      </c>
      <c r="B1759" t="s">
        <v>132</v>
      </c>
      <c r="C1759" t="s">
        <v>133</v>
      </c>
      <c r="D1759" t="s">
        <v>332</v>
      </c>
      <c r="E1759" t="s">
        <v>105</v>
      </c>
      <c r="F1759">
        <v>40700</v>
      </c>
      <c r="G1759" t="s">
        <v>784</v>
      </c>
      <c r="I1759" t="s">
        <v>123</v>
      </c>
      <c r="J1759">
        <v>2026</v>
      </c>
      <c r="K1759">
        <v>5</v>
      </c>
      <c r="L1759" t="s">
        <v>95</v>
      </c>
      <c r="M1759">
        <v>132.45459499999996</v>
      </c>
      <c r="N1759">
        <v>1</v>
      </c>
      <c r="O1759">
        <v>132.45459499999996</v>
      </c>
      <c r="P1759" t="s">
        <v>614</v>
      </c>
    </row>
    <row r="1760" spans="1:17">
      <c r="A1760" t="s">
        <v>879</v>
      </c>
      <c r="B1760" t="s">
        <v>132</v>
      </c>
      <c r="C1760" t="s">
        <v>133</v>
      </c>
      <c r="D1760" t="s">
        <v>332</v>
      </c>
      <c r="E1760" t="s">
        <v>106</v>
      </c>
      <c r="F1760">
        <v>40700</v>
      </c>
      <c r="G1760" t="s">
        <v>784</v>
      </c>
      <c r="I1760" t="s">
        <v>146</v>
      </c>
      <c r="J1760">
        <v>2026</v>
      </c>
      <c r="K1760">
        <v>5</v>
      </c>
      <c r="L1760" t="s">
        <v>95</v>
      </c>
      <c r="M1760">
        <v>99.350743187499987</v>
      </c>
      <c r="N1760">
        <v>1</v>
      </c>
      <c r="O1760">
        <v>99.350743187499987</v>
      </c>
      <c r="P1760" t="s">
        <v>614</v>
      </c>
    </row>
    <row r="1761" spans="1:17">
      <c r="A1761" t="s">
        <v>879</v>
      </c>
      <c r="B1761" t="s">
        <v>139</v>
      </c>
      <c r="C1761" t="s">
        <v>133</v>
      </c>
      <c r="D1761" t="s">
        <v>332</v>
      </c>
      <c r="E1761" t="s">
        <v>92</v>
      </c>
      <c r="F1761">
        <v>40700</v>
      </c>
      <c r="G1761" t="s">
        <v>784</v>
      </c>
      <c r="I1761" t="s">
        <v>636</v>
      </c>
      <c r="J1761">
        <v>2026</v>
      </c>
      <c r="K1761">
        <v>5</v>
      </c>
      <c r="L1761" t="s">
        <v>95</v>
      </c>
      <c r="M1761">
        <v>121.39385256249999</v>
      </c>
      <c r="N1761">
        <v>1</v>
      </c>
      <c r="O1761">
        <v>121.39385256249999</v>
      </c>
      <c r="P1761" t="s">
        <v>614</v>
      </c>
    </row>
    <row r="1762" spans="1:17">
      <c r="A1762" t="s">
        <v>879</v>
      </c>
      <c r="B1762" t="s">
        <v>139</v>
      </c>
      <c r="C1762" t="s">
        <v>133</v>
      </c>
      <c r="D1762" t="s">
        <v>332</v>
      </c>
      <c r="E1762" t="s">
        <v>106</v>
      </c>
      <c r="F1762">
        <v>40700</v>
      </c>
      <c r="G1762" t="s">
        <v>784</v>
      </c>
      <c r="I1762" t="s">
        <v>266</v>
      </c>
      <c r="J1762">
        <v>2026</v>
      </c>
      <c r="K1762">
        <v>5</v>
      </c>
      <c r="L1762" t="s">
        <v>95</v>
      </c>
      <c r="M1762">
        <v>99.350743187499987</v>
      </c>
      <c r="N1762">
        <v>1</v>
      </c>
      <c r="O1762">
        <v>99.350743187499987</v>
      </c>
      <c r="P1762" t="s">
        <v>614</v>
      </c>
    </row>
    <row r="1763" spans="1:17">
      <c r="A1763" t="s">
        <v>879</v>
      </c>
      <c r="B1763" t="s">
        <v>139</v>
      </c>
      <c r="C1763" t="s">
        <v>133</v>
      </c>
      <c r="D1763" t="s">
        <v>332</v>
      </c>
      <c r="E1763" t="s">
        <v>92</v>
      </c>
      <c r="F1763">
        <v>40700</v>
      </c>
      <c r="G1763" t="s">
        <v>784</v>
      </c>
      <c r="I1763" t="s">
        <v>260</v>
      </c>
      <c r="J1763">
        <v>2026</v>
      </c>
      <c r="K1763">
        <v>5</v>
      </c>
      <c r="L1763" t="s">
        <v>95</v>
      </c>
      <c r="M1763">
        <v>304.50841137500004</v>
      </c>
      <c r="N1763">
        <v>1</v>
      </c>
      <c r="O1763">
        <v>304.50841137500004</v>
      </c>
      <c r="P1763" t="s">
        <v>614</v>
      </c>
    </row>
    <row r="1764" spans="1:17">
      <c r="A1764" t="s">
        <v>879</v>
      </c>
      <c r="B1764" t="s">
        <v>142</v>
      </c>
      <c r="C1764" t="s">
        <v>133</v>
      </c>
      <c r="D1764" t="s">
        <v>332</v>
      </c>
      <c r="E1764" t="s">
        <v>105</v>
      </c>
      <c r="F1764">
        <v>40700</v>
      </c>
      <c r="G1764" t="s">
        <v>784</v>
      </c>
      <c r="I1764" t="s">
        <v>136</v>
      </c>
      <c r="J1764">
        <v>2026</v>
      </c>
      <c r="K1764">
        <v>5</v>
      </c>
      <c r="L1764" t="s">
        <v>95</v>
      </c>
      <c r="M1764">
        <v>162.88388287499998</v>
      </c>
      <c r="N1764">
        <v>1</v>
      </c>
      <c r="O1764">
        <v>162.88388287499998</v>
      </c>
      <c r="P1764" t="s">
        <v>614</v>
      </c>
      <c r="Q1764">
        <v>1</v>
      </c>
    </row>
    <row r="1765" spans="1:17">
      <c r="A1765" t="s">
        <v>879</v>
      </c>
      <c r="B1765" t="s">
        <v>142</v>
      </c>
      <c r="C1765" t="s">
        <v>133</v>
      </c>
      <c r="D1765" t="s">
        <v>332</v>
      </c>
      <c r="E1765" t="s">
        <v>105</v>
      </c>
      <c r="F1765">
        <v>40700</v>
      </c>
      <c r="G1765" t="s">
        <v>784</v>
      </c>
      <c r="I1765" t="s">
        <v>137</v>
      </c>
      <c r="J1765">
        <v>2026</v>
      </c>
      <c r="K1765">
        <v>5</v>
      </c>
      <c r="L1765" t="s">
        <v>95</v>
      </c>
      <c r="M1765">
        <v>662.26317806249995</v>
      </c>
      <c r="N1765">
        <v>1</v>
      </c>
      <c r="O1765">
        <v>662.26317806249995</v>
      </c>
      <c r="P1765" t="s">
        <v>614</v>
      </c>
    </row>
    <row r="1766" spans="1:17">
      <c r="A1766" t="s">
        <v>879</v>
      </c>
      <c r="B1766" t="s">
        <v>142</v>
      </c>
      <c r="C1766" t="s">
        <v>133</v>
      </c>
      <c r="D1766" t="s">
        <v>332</v>
      </c>
      <c r="E1766" t="s">
        <v>106</v>
      </c>
      <c r="F1766">
        <v>40700</v>
      </c>
      <c r="G1766" t="s">
        <v>784</v>
      </c>
      <c r="I1766" t="s">
        <v>266</v>
      </c>
      <c r="J1766">
        <v>2026</v>
      </c>
      <c r="K1766">
        <v>5</v>
      </c>
      <c r="L1766" t="s">
        <v>95</v>
      </c>
      <c r="M1766">
        <v>99.350743187499987</v>
      </c>
      <c r="N1766">
        <v>1</v>
      </c>
      <c r="O1766">
        <v>99.350743187499987</v>
      </c>
      <c r="P1766" t="s">
        <v>614</v>
      </c>
    </row>
    <row r="1767" spans="1:17">
      <c r="A1767" t="s">
        <v>879</v>
      </c>
      <c r="B1767" t="s">
        <v>142</v>
      </c>
      <c r="C1767" t="s">
        <v>133</v>
      </c>
      <c r="D1767" t="s">
        <v>332</v>
      </c>
      <c r="E1767" t="s">
        <v>92</v>
      </c>
      <c r="F1767">
        <v>40700</v>
      </c>
      <c r="G1767" t="s">
        <v>784</v>
      </c>
      <c r="I1767" t="s">
        <v>260</v>
      </c>
      <c r="J1767">
        <v>2026</v>
      </c>
      <c r="K1767">
        <v>5</v>
      </c>
      <c r="L1767" t="s">
        <v>95</v>
      </c>
      <c r="M1767">
        <v>304.50841137500004</v>
      </c>
      <c r="N1767">
        <v>1</v>
      </c>
      <c r="O1767">
        <v>304.50841137500004</v>
      </c>
      <c r="P1767" t="s">
        <v>614</v>
      </c>
    </row>
    <row r="1768" spans="1:17">
      <c r="A1768" t="s">
        <v>879</v>
      </c>
      <c r="B1768" t="s">
        <v>655</v>
      </c>
      <c r="C1768" t="s">
        <v>133</v>
      </c>
      <c r="D1768" t="s">
        <v>332</v>
      </c>
      <c r="E1768" t="s">
        <v>105</v>
      </c>
      <c r="F1768">
        <v>40700</v>
      </c>
      <c r="G1768" t="s">
        <v>784</v>
      </c>
      <c r="I1768" t="s">
        <v>136</v>
      </c>
      <c r="J1768">
        <v>2026</v>
      </c>
      <c r="K1768">
        <v>5</v>
      </c>
      <c r="L1768" t="s">
        <v>95</v>
      </c>
      <c r="M1768">
        <v>1140.1871801249999</v>
      </c>
      <c r="N1768">
        <v>1</v>
      </c>
      <c r="O1768">
        <v>1140.1871801249999</v>
      </c>
      <c r="P1768" t="s">
        <v>614</v>
      </c>
      <c r="Q1768">
        <v>1</v>
      </c>
    </row>
    <row r="1769" spans="1:17">
      <c r="A1769" t="s">
        <v>879</v>
      </c>
      <c r="B1769" t="s">
        <v>655</v>
      </c>
      <c r="C1769" t="s">
        <v>133</v>
      </c>
      <c r="D1769" t="s">
        <v>332</v>
      </c>
      <c r="E1769" t="s">
        <v>105</v>
      </c>
      <c r="F1769">
        <v>40700</v>
      </c>
      <c r="G1769" t="s">
        <v>784</v>
      </c>
      <c r="I1769" t="s">
        <v>137</v>
      </c>
      <c r="J1769">
        <v>2026</v>
      </c>
      <c r="K1769">
        <v>5</v>
      </c>
      <c r="L1769" t="s">
        <v>95</v>
      </c>
      <c r="M1769">
        <v>662.26317806249995</v>
      </c>
      <c r="N1769">
        <v>1</v>
      </c>
      <c r="O1769">
        <v>662.26317806249995</v>
      </c>
      <c r="P1769" t="s">
        <v>614</v>
      </c>
    </row>
    <row r="1770" spans="1:17">
      <c r="A1770" t="s">
        <v>879</v>
      </c>
      <c r="B1770" t="s">
        <v>655</v>
      </c>
      <c r="C1770" t="s">
        <v>133</v>
      </c>
      <c r="D1770" t="s">
        <v>332</v>
      </c>
      <c r="E1770" t="s">
        <v>106</v>
      </c>
      <c r="F1770">
        <v>40700</v>
      </c>
      <c r="G1770" t="s">
        <v>784</v>
      </c>
      <c r="I1770" t="s">
        <v>112</v>
      </c>
      <c r="J1770">
        <v>2026</v>
      </c>
      <c r="K1770">
        <v>5</v>
      </c>
      <c r="L1770" t="s">
        <v>95</v>
      </c>
      <c r="M1770">
        <v>6277.1035919374999</v>
      </c>
      <c r="N1770">
        <v>1</v>
      </c>
      <c r="O1770">
        <v>6277.1035919374999</v>
      </c>
      <c r="P1770" t="s">
        <v>614</v>
      </c>
    </row>
    <row r="1771" spans="1:17">
      <c r="A1771" t="s">
        <v>879</v>
      </c>
      <c r="B1771" t="s">
        <v>656</v>
      </c>
      <c r="C1771" t="s">
        <v>133</v>
      </c>
      <c r="D1771" t="s">
        <v>332</v>
      </c>
      <c r="E1771" t="s">
        <v>106</v>
      </c>
      <c r="F1771">
        <v>40700</v>
      </c>
      <c r="G1771" t="s">
        <v>784</v>
      </c>
      <c r="I1771" t="s">
        <v>266</v>
      </c>
      <c r="J1771">
        <v>2026</v>
      </c>
      <c r="K1771">
        <v>5</v>
      </c>
      <c r="L1771" t="s">
        <v>95</v>
      </c>
      <c r="M1771">
        <v>99.350743187499987</v>
      </c>
      <c r="N1771">
        <v>1</v>
      </c>
      <c r="O1771">
        <v>99.350743187499987</v>
      </c>
      <c r="P1771" t="s">
        <v>614</v>
      </c>
    </row>
    <row r="1772" spans="1:17">
      <c r="A1772" t="s">
        <v>879</v>
      </c>
      <c r="B1772" t="s">
        <v>656</v>
      </c>
      <c r="C1772" t="s">
        <v>133</v>
      </c>
      <c r="D1772" t="s">
        <v>332</v>
      </c>
      <c r="E1772" t="s">
        <v>92</v>
      </c>
      <c r="F1772">
        <v>40700</v>
      </c>
      <c r="G1772" t="s">
        <v>784</v>
      </c>
      <c r="I1772" t="s">
        <v>260</v>
      </c>
      <c r="J1772">
        <v>2026</v>
      </c>
      <c r="K1772">
        <v>5</v>
      </c>
      <c r="L1772" t="s">
        <v>95</v>
      </c>
      <c r="M1772">
        <v>304.50841137500004</v>
      </c>
      <c r="N1772">
        <v>1</v>
      </c>
      <c r="O1772">
        <v>304.50841137500004</v>
      </c>
      <c r="P1772" t="s">
        <v>614</v>
      </c>
    </row>
    <row r="1773" spans="1:17">
      <c r="A1773" t="s">
        <v>879</v>
      </c>
      <c r="B1773" t="s">
        <v>144</v>
      </c>
      <c r="C1773" t="s">
        <v>133</v>
      </c>
      <c r="D1773" t="s">
        <v>332</v>
      </c>
      <c r="E1773" t="s">
        <v>92</v>
      </c>
      <c r="F1773">
        <v>40700</v>
      </c>
      <c r="G1773" t="s">
        <v>784</v>
      </c>
      <c r="I1773" t="s">
        <v>260</v>
      </c>
      <c r="J1773">
        <v>2026</v>
      </c>
      <c r="K1773">
        <v>5</v>
      </c>
      <c r="L1773" t="s">
        <v>95</v>
      </c>
      <c r="M1773">
        <v>304.50841137500004</v>
      </c>
      <c r="N1773">
        <v>1</v>
      </c>
      <c r="O1773">
        <v>304.50841137500004</v>
      </c>
      <c r="P1773" t="s">
        <v>614</v>
      </c>
    </row>
    <row r="1774" spans="1:17">
      <c r="A1774" t="s">
        <v>879</v>
      </c>
      <c r="B1774" t="s">
        <v>144</v>
      </c>
      <c r="C1774" t="s">
        <v>133</v>
      </c>
      <c r="D1774" t="s">
        <v>332</v>
      </c>
      <c r="E1774" t="s">
        <v>106</v>
      </c>
      <c r="F1774">
        <v>40700</v>
      </c>
      <c r="G1774" t="s">
        <v>784</v>
      </c>
      <c r="I1774" t="s">
        <v>146</v>
      </c>
      <c r="J1774">
        <v>2026</v>
      </c>
      <c r="K1774">
        <v>5</v>
      </c>
      <c r="L1774" t="s">
        <v>95</v>
      </c>
      <c r="M1774">
        <v>99.350743187499987</v>
      </c>
      <c r="N1774">
        <v>1</v>
      </c>
      <c r="O1774">
        <v>99.350743187499987</v>
      </c>
      <c r="P1774" t="s">
        <v>614</v>
      </c>
    </row>
    <row r="1775" spans="1:17">
      <c r="A1775" t="s">
        <v>879</v>
      </c>
      <c r="B1775" t="s">
        <v>609</v>
      </c>
      <c r="C1775" t="s">
        <v>133</v>
      </c>
      <c r="D1775" t="s">
        <v>332</v>
      </c>
      <c r="E1775" t="s">
        <v>103</v>
      </c>
      <c r="F1775">
        <v>40700</v>
      </c>
      <c r="G1775" t="s">
        <v>784</v>
      </c>
      <c r="I1775" t="s">
        <v>130</v>
      </c>
      <c r="J1775">
        <v>2026</v>
      </c>
      <c r="K1775">
        <v>5</v>
      </c>
      <c r="L1775" t="s">
        <v>95</v>
      </c>
      <c r="M1775">
        <v>297.1509113125</v>
      </c>
      <c r="N1775">
        <v>1</v>
      </c>
      <c r="O1775">
        <v>297.1509113125</v>
      </c>
      <c r="P1775" t="s">
        <v>614</v>
      </c>
      <c r="Q1775">
        <v>1</v>
      </c>
    </row>
    <row r="1776" spans="1:17">
      <c r="A1776" t="s">
        <v>879</v>
      </c>
      <c r="B1776" t="s">
        <v>609</v>
      </c>
      <c r="C1776" t="s">
        <v>133</v>
      </c>
      <c r="D1776" t="s">
        <v>332</v>
      </c>
      <c r="E1776" t="s">
        <v>92</v>
      </c>
      <c r="F1776">
        <v>40700</v>
      </c>
      <c r="G1776" t="s">
        <v>784</v>
      </c>
      <c r="I1776" t="s">
        <v>636</v>
      </c>
      <c r="J1776">
        <v>2026</v>
      </c>
      <c r="K1776">
        <v>5</v>
      </c>
      <c r="L1776" t="s">
        <v>95</v>
      </c>
      <c r="M1776">
        <v>242.78770512499997</v>
      </c>
      <c r="N1776">
        <v>1</v>
      </c>
      <c r="O1776">
        <v>242.78770512499997</v>
      </c>
      <c r="P1776" t="s">
        <v>614</v>
      </c>
    </row>
    <row r="1777" spans="1:17">
      <c r="A1777" t="s">
        <v>879</v>
      </c>
      <c r="B1777" t="s">
        <v>609</v>
      </c>
      <c r="C1777" t="s">
        <v>133</v>
      </c>
      <c r="D1777" t="s">
        <v>332</v>
      </c>
      <c r="E1777" t="s">
        <v>92</v>
      </c>
      <c r="F1777">
        <v>40700</v>
      </c>
      <c r="G1777" t="s">
        <v>784</v>
      </c>
      <c r="I1777" t="s">
        <v>203</v>
      </c>
      <c r="J1777">
        <v>2026</v>
      </c>
      <c r="K1777">
        <v>5</v>
      </c>
      <c r="L1777" t="s">
        <v>95</v>
      </c>
      <c r="M1777">
        <v>173.97401612499999</v>
      </c>
      <c r="N1777">
        <v>1</v>
      </c>
      <c r="O1777">
        <v>173.97401612499999</v>
      </c>
      <c r="P1777" t="s">
        <v>614</v>
      </c>
      <c r="Q1777">
        <v>1</v>
      </c>
    </row>
    <row r="1778" spans="1:17">
      <c r="A1778" t="s">
        <v>879</v>
      </c>
      <c r="B1778" t="s">
        <v>609</v>
      </c>
      <c r="C1778" t="s">
        <v>133</v>
      </c>
      <c r="D1778" t="s">
        <v>332</v>
      </c>
      <c r="E1778" t="s">
        <v>104</v>
      </c>
      <c r="F1778">
        <v>40700</v>
      </c>
      <c r="G1778" t="s">
        <v>784</v>
      </c>
      <c r="I1778" t="s">
        <v>173</v>
      </c>
      <c r="J1778">
        <v>2026</v>
      </c>
      <c r="K1778">
        <v>5</v>
      </c>
      <c r="L1778" t="s">
        <v>95</v>
      </c>
      <c r="M1778">
        <v>6.0545073749999991</v>
      </c>
      <c r="N1778">
        <v>1</v>
      </c>
      <c r="O1778">
        <v>6.0545073749999991</v>
      </c>
      <c r="P1778" t="s">
        <v>614</v>
      </c>
    </row>
    <row r="1779" spans="1:17">
      <c r="A1779" t="s">
        <v>879</v>
      </c>
      <c r="B1779" t="s">
        <v>609</v>
      </c>
      <c r="C1779" t="s">
        <v>133</v>
      </c>
      <c r="D1779" t="s">
        <v>332</v>
      </c>
      <c r="E1779" t="s">
        <v>106</v>
      </c>
      <c r="F1779">
        <v>40700</v>
      </c>
      <c r="G1779" t="s">
        <v>784</v>
      </c>
      <c r="I1779" t="s">
        <v>266</v>
      </c>
      <c r="J1779">
        <v>2026</v>
      </c>
      <c r="K1779">
        <v>5</v>
      </c>
      <c r="L1779" t="s">
        <v>95</v>
      </c>
      <c r="M1779">
        <v>198.70148637499997</v>
      </c>
      <c r="N1779">
        <v>1</v>
      </c>
      <c r="O1779">
        <v>198.70148637499997</v>
      </c>
      <c r="P1779" t="s">
        <v>614</v>
      </c>
    </row>
    <row r="1780" spans="1:17">
      <c r="A1780" t="s">
        <v>879</v>
      </c>
      <c r="B1780" t="s">
        <v>609</v>
      </c>
      <c r="C1780" t="s">
        <v>133</v>
      </c>
      <c r="D1780" t="s">
        <v>332</v>
      </c>
      <c r="E1780" t="s">
        <v>92</v>
      </c>
      <c r="F1780">
        <v>40700</v>
      </c>
      <c r="G1780" t="s">
        <v>784</v>
      </c>
      <c r="I1780" t="s">
        <v>204</v>
      </c>
      <c r="J1780">
        <v>2026</v>
      </c>
      <c r="K1780">
        <v>5</v>
      </c>
      <c r="L1780" t="s">
        <v>95</v>
      </c>
      <c r="M1780">
        <v>123.00055031250001</v>
      </c>
      <c r="N1780">
        <v>1</v>
      </c>
      <c r="O1780">
        <v>123.00055031250001</v>
      </c>
      <c r="P1780" t="s">
        <v>614</v>
      </c>
    </row>
    <row r="1781" spans="1:17">
      <c r="A1781" t="s">
        <v>879</v>
      </c>
      <c r="B1781" t="s">
        <v>609</v>
      </c>
      <c r="C1781" t="s">
        <v>133</v>
      </c>
      <c r="D1781" t="s">
        <v>332</v>
      </c>
      <c r="E1781" t="s">
        <v>92</v>
      </c>
      <c r="F1781">
        <v>40700</v>
      </c>
      <c r="G1781" t="s">
        <v>784</v>
      </c>
      <c r="I1781" t="s">
        <v>260</v>
      </c>
      <c r="J1781">
        <v>2026</v>
      </c>
      <c r="K1781">
        <v>5</v>
      </c>
      <c r="L1781" t="s">
        <v>95</v>
      </c>
      <c r="M1781">
        <v>304.50841137500004</v>
      </c>
      <c r="N1781">
        <v>1</v>
      </c>
      <c r="O1781">
        <v>304.50841137500004</v>
      </c>
      <c r="P1781" t="s">
        <v>614</v>
      </c>
    </row>
    <row r="1782" spans="1:17">
      <c r="A1782" t="s">
        <v>879</v>
      </c>
      <c r="B1782" t="s">
        <v>609</v>
      </c>
      <c r="C1782" t="s">
        <v>133</v>
      </c>
      <c r="D1782" t="s">
        <v>332</v>
      </c>
      <c r="E1782" t="s">
        <v>106</v>
      </c>
      <c r="F1782">
        <v>40700</v>
      </c>
      <c r="G1782" t="s">
        <v>784</v>
      </c>
      <c r="I1782" t="s">
        <v>146</v>
      </c>
      <c r="J1782">
        <v>2026</v>
      </c>
      <c r="K1782">
        <v>5</v>
      </c>
      <c r="L1782" t="s">
        <v>95</v>
      </c>
      <c r="M1782">
        <v>695.45520231249998</v>
      </c>
      <c r="N1782">
        <v>1</v>
      </c>
      <c r="O1782">
        <v>695.45520231249998</v>
      </c>
      <c r="P1782" t="s">
        <v>614</v>
      </c>
    </row>
    <row r="1783" spans="1:17">
      <c r="A1783" t="s">
        <v>879</v>
      </c>
      <c r="B1783" t="s">
        <v>609</v>
      </c>
      <c r="C1783" t="s">
        <v>133</v>
      </c>
      <c r="D1783" t="s">
        <v>332</v>
      </c>
      <c r="E1783" t="s">
        <v>92</v>
      </c>
      <c r="F1783">
        <v>40700</v>
      </c>
      <c r="G1783" t="s">
        <v>784</v>
      </c>
      <c r="I1783" t="s">
        <v>617</v>
      </c>
      <c r="J1783">
        <v>2026</v>
      </c>
      <c r="K1783">
        <v>5</v>
      </c>
      <c r="L1783" t="s">
        <v>95</v>
      </c>
      <c r="M1783">
        <v>124.93054699999999</v>
      </c>
      <c r="N1783">
        <v>1</v>
      </c>
      <c r="O1783">
        <v>124.93054699999999</v>
      </c>
      <c r="P1783" t="s">
        <v>614</v>
      </c>
      <c r="Q1783">
        <v>1</v>
      </c>
    </row>
    <row r="1784" spans="1:17">
      <c r="A1784" t="s">
        <v>879</v>
      </c>
      <c r="B1784" t="s">
        <v>609</v>
      </c>
      <c r="C1784" t="s">
        <v>133</v>
      </c>
      <c r="D1784" t="s">
        <v>332</v>
      </c>
      <c r="E1784" t="s">
        <v>104</v>
      </c>
      <c r="F1784">
        <v>40700</v>
      </c>
      <c r="G1784" t="s">
        <v>784</v>
      </c>
      <c r="I1784" t="s">
        <v>657</v>
      </c>
      <c r="J1784">
        <v>2026</v>
      </c>
      <c r="K1784">
        <v>5</v>
      </c>
      <c r="L1784" t="s">
        <v>95</v>
      </c>
      <c r="M1784">
        <v>3.4093342499999997</v>
      </c>
      <c r="N1784">
        <v>1</v>
      </c>
      <c r="O1784">
        <v>3.4093342499999997</v>
      </c>
      <c r="P1784" t="s">
        <v>614</v>
      </c>
    </row>
    <row r="1785" spans="1:17">
      <c r="A1785" t="s">
        <v>879</v>
      </c>
      <c r="B1785" t="s">
        <v>147</v>
      </c>
      <c r="C1785" t="s">
        <v>133</v>
      </c>
      <c r="D1785" t="s">
        <v>332</v>
      </c>
      <c r="E1785" t="s">
        <v>106</v>
      </c>
      <c r="F1785">
        <v>40700</v>
      </c>
      <c r="G1785" t="s">
        <v>784</v>
      </c>
      <c r="I1785" t="s">
        <v>266</v>
      </c>
      <c r="J1785">
        <v>2026</v>
      </c>
      <c r="K1785">
        <v>5</v>
      </c>
      <c r="L1785" t="s">
        <v>95</v>
      </c>
      <c r="M1785">
        <v>99.350743187499987</v>
      </c>
      <c r="N1785">
        <v>1</v>
      </c>
      <c r="O1785">
        <v>99.350743187499987</v>
      </c>
      <c r="P1785" t="s">
        <v>614</v>
      </c>
    </row>
    <row r="1786" spans="1:17">
      <c r="A1786" t="s">
        <v>879</v>
      </c>
      <c r="B1786" t="s">
        <v>147</v>
      </c>
      <c r="C1786" t="s">
        <v>133</v>
      </c>
      <c r="D1786" t="s">
        <v>332</v>
      </c>
      <c r="E1786" t="s">
        <v>92</v>
      </c>
      <c r="F1786">
        <v>40700</v>
      </c>
      <c r="G1786" t="s">
        <v>784</v>
      </c>
      <c r="I1786" t="s">
        <v>221</v>
      </c>
      <c r="J1786">
        <v>2026</v>
      </c>
      <c r="K1786">
        <v>5</v>
      </c>
      <c r="L1786" t="s">
        <v>95</v>
      </c>
      <c r="M1786">
        <v>123.00055031250001</v>
      </c>
      <c r="N1786">
        <v>1</v>
      </c>
      <c r="O1786">
        <v>123.00055031250001</v>
      </c>
      <c r="P1786" t="s">
        <v>614</v>
      </c>
    </row>
    <row r="1787" spans="1:17">
      <c r="A1787" t="s">
        <v>879</v>
      </c>
      <c r="B1787" t="s">
        <v>147</v>
      </c>
      <c r="C1787" t="s">
        <v>133</v>
      </c>
      <c r="D1787" t="s">
        <v>332</v>
      </c>
      <c r="E1787" t="s">
        <v>92</v>
      </c>
      <c r="F1787">
        <v>40700</v>
      </c>
      <c r="G1787" t="s">
        <v>784</v>
      </c>
      <c r="I1787" t="s">
        <v>260</v>
      </c>
      <c r="J1787">
        <v>2026</v>
      </c>
      <c r="K1787">
        <v>5</v>
      </c>
      <c r="L1787" t="s">
        <v>95</v>
      </c>
      <c r="M1787">
        <v>304.50841137500004</v>
      </c>
      <c r="N1787">
        <v>1</v>
      </c>
      <c r="O1787">
        <v>304.50841137500004</v>
      </c>
      <c r="P1787" t="s">
        <v>614</v>
      </c>
    </row>
    <row r="1788" spans="1:17">
      <c r="A1788" t="s">
        <v>879</v>
      </c>
      <c r="B1788" t="s">
        <v>148</v>
      </c>
      <c r="C1788" t="s">
        <v>133</v>
      </c>
      <c r="D1788" t="s">
        <v>332</v>
      </c>
      <c r="E1788" t="s">
        <v>106</v>
      </c>
      <c r="F1788">
        <v>40700</v>
      </c>
      <c r="G1788" t="s">
        <v>784</v>
      </c>
      <c r="I1788" t="s">
        <v>266</v>
      </c>
      <c r="J1788">
        <v>2026</v>
      </c>
      <c r="K1788">
        <v>5</v>
      </c>
      <c r="L1788" t="s">
        <v>95</v>
      </c>
      <c r="M1788">
        <v>397.40297274999995</v>
      </c>
      <c r="N1788">
        <v>1</v>
      </c>
      <c r="O1788">
        <v>397.40297274999995</v>
      </c>
      <c r="P1788" t="s">
        <v>614</v>
      </c>
    </row>
    <row r="1789" spans="1:17">
      <c r="A1789" t="s">
        <v>879</v>
      </c>
      <c r="B1789" t="s">
        <v>148</v>
      </c>
      <c r="C1789" t="s">
        <v>133</v>
      </c>
      <c r="D1789" t="s">
        <v>332</v>
      </c>
      <c r="E1789" t="s">
        <v>92</v>
      </c>
      <c r="F1789">
        <v>40700</v>
      </c>
      <c r="G1789" t="s">
        <v>784</v>
      </c>
      <c r="I1789" t="s">
        <v>260</v>
      </c>
      <c r="J1789">
        <v>2026</v>
      </c>
      <c r="K1789">
        <v>5</v>
      </c>
      <c r="L1789" t="s">
        <v>95</v>
      </c>
      <c r="M1789">
        <v>304.50841137500004</v>
      </c>
      <c r="N1789">
        <v>1</v>
      </c>
      <c r="O1789">
        <v>304.50841137500004</v>
      </c>
      <c r="P1789" t="s">
        <v>614</v>
      </c>
    </row>
    <row r="1790" spans="1:17">
      <c r="A1790" t="s">
        <v>879</v>
      </c>
      <c r="B1790" t="s">
        <v>149</v>
      </c>
      <c r="C1790" t="s">
        <v>133</v>
      </c>
      <c r="D1790" t="s">
        <v>332</v>
      </c>
      <c r="E1790" t="s">
        <v>103</v>
      </c>
      <c r="F1790">
        <v>40700</v>
      </c>
      <c r="G1790" t="s">
        <v>784</v>
      </c>
      <c r="I1790" t="s">
        <v>120</v>
      </c>
      <c r="J1790">
        <v>2026</v>
      </c>
      <c r="K1790">
        <v>5</v>
      </c>
      <c r="L1790" t="s">
        <v>95</v>
      </c>
      <c r="M1790">
        <v>118.06289381250002</v>
      </c>
      <c r="N1790">
        <v>1</v>
      </c>
      <c r="O1790">
        <v>118.06289381250002</v>
      </c>
      <c r="P1790" t="s">
        <v>614</v>
      </c>
      <c r="Q1790">
        <v>1</v>
      </c>
    </row>
    <row r="1791" spans="1:17">
      <c r="A1791" t="s">
        <v>879</v>
      </c>
      <c r="B1791" t="s">
        <v>149</v>
      </c>
      <c r="C1791" t="s">
        <v>133</v>
      </c>
      <c r="D1791" t="s">
        <v>332</v>
      </c>
      <c r="E1791" t="s">
        <v>106</v>
      </c>
      <c r="F1791">
        <v>40700</v>
      </c>
      <c r="G1791" t="s">
        <v>784</v>
      </c>
      <c r="I1791" t="s">
        <v>266</v>
      </c>
      <c r="J1791">
        <v>2026</v>
      </c>
      <c r="K1791">
        <v>5</v>
      </c>
      <c r="L1791" t="s">
        <v>95</v>
      </c>
      <c r="M1791">
        <v>298.05222956250003</v>
      </c>
      <c r="N1791">
        <v>1</v>
      </c>
      <c r="O1791">
        <v>298.05222956250003</v>
      </c>
      <c r="P1791" t="s">
        <v>614</v>
      </c>
    </row>
    <row r="1792" spans="1:17">
      <c r="A1792" t="s">
        <v>879</v>
      </c>
      <c r="B1792" t="s">
        <v>149</v>
      </c>
      <c r="C1792" t="s">
        <v>133</v>
      </c>
      <c r="D1792" t="s">
        <v>332</v>
      </c>
      <c r="E1792" t="s">
        <v>92</v>
      </c>
      <c r="F1792">
        <v>40700</v>
      </c>
      <c r="G1792" t="s">
        <v>784</v>
      </c>
      <c r="I1792" t="s">
        <v>260</v>
      </c>
      <c r="J1792">
        <v>2026</v>
      </c>
      <c r="K1792">
        <v>5</v>
      </c>
      <c r="L1792" t="s">
        <v>95</v>
      </c>
      <c r="M1792">
        <v>304.50841137500004</v>
      </c>
      <c r="N1792">
        <v>1</v>
      </c>
      <c r="O1792">
        <v>304.50841137500004</v>
      </c>
      <c r="P1792" t="s">
        <v>614</v>
      </c>
    </row>
    <row r="1793" spans="1:17">
      <c r="A1793" t="s">
        <v>879</v>
      </c>
      <c r="B1793" t="s">
        <v>149</v>
      </c>
      <c r="C1793" t="s">
        <v>133</v>
      </c>
      <c r="D1793" t="s">
        <v>332</v>
      </c>
      <c r="E1793" t="s">
        <v>105</v>
      </c>
      <c r="F1793">
        <v>40700</v>
      </c>
      <c r="G1793" t="s">
        <v>784</v>
      </c>
      <c r="I1793" t="s">
        <v>123</v>
      </c>
      <c r="J1793">
        <v>2026</v>
      </c>
      <c r="K1793">
        <v>5</v>
      </c>
      <c r="L1793" t="s">
        <v>95</v>
      </c>
      <c r="M1793">
        <v>132.45459499999996</v>
      </c>
      <c r="N1793">
        <v>1</v>
      </c>
      <c r="O1793">
        <v>132.45459499999996</v>
      </c>
      <c r="P1793" t="s">
        <v>614</v>
      </c>
    </row>
    <row r="1794" spans="1:17">
      <c r="A1794" t="s">
        <v>879</v>
      </c>
      <c r="B1794" t="s">
        <v>658</v>
      </c>
      <c r="C1794" t="s">
        <v>133</v>
      </c>
      <c r="D1794" t="s">
        <v>332</v>
      </c>
      <c r="E1794" t="s">
        <v>103</v>
      </c>
      <c r="F1794">
        <v>40700</v>
      </c>
      <c r="G1794" t="s">
        <v>784</v>
      </c>
      <c r="I1794" t="s">
        <v>120</v>
      </c>
      <c r="J1794">
        <v>2026</v>
      </c>
      <c r="K1794">
        <v>5</v>
      </c>
      <c r="L1794" t="s">
        <v>95</v>
      </c>
      <c r="M1794">
        <v>265.35005218750001</v>
      </c>
      <c r="N1794">
        <v>1</v>
      </c>
      <c r="O1794">
        <v>265.35005218750001</v>
      </c>
      <c r="P1794" t="s">
        <v>614</v>
      </c>
      <c r="Q1794">
        <v>1</v>
      </c>
    </row>
    <row r="1795" spans="1:17">
      <c r="A1795" t="s">
        <v>879</v>
      </c>
      <c r="B1795" t="s">
        <v>658</v>
      </c>
      <c r="C1795" t="s">
        <v>133</v>
      </c>
      <c r="D1795" t="s">
        <v>332</v>
      </c>
      <c r="E1795" t="s">
        <v>106</v>
      </c>
      <c r="F1795">
        <v>40700</v>
      </c>
      <c r="G1795" t="s">
        <v>784</v>
      </c>
      <c r="I1795" t="s">
        <v>266</v>
      </c>
      <c r="J1795">
        <v>2026</v>
      </c>
      <c r="K1795">
        <v>5</v>
      </c>
      <c r="L1795" t="s">
        <v>95</v>
      </c>
      <c r="M1795">
        <v>198.70148637499997</v>
      </c>
      <c r="N1795">
        <v>1</v>
      </c>
      <c r="O1795">
        <v>198.70148637499997</v>
      </c>
      <c r="P1795" t="s">
        <v>614</v>
      </c>
    </row>
    <row r="1796" spans="1:17">
      <c r="A1796" t="s">
        <v>879</v>
      </c>
      <c r="B1796" t="s">
        <v>658</v>
      </c>
      <c r="C1796" t="s">
        <v>133</v>
      </c>
      <c r="D1796" t="s">
        <v>332</v>
      </c>
      <c r="E1796" t="s">
        <v>92</v>
      </c>
      <c r="F1796">
        <v>40700</v>
      </c>
      <c r="G1796" t="s">
        <v>784</v>
      </c>
      <c r="I1796" t="s">
        <v>260</v>
      </c>
      <c r="J1796">
        <v>2026</v>
      </c>
      <c r="K1796">
        <v>5</v>
      </c>
      <c r="L1796" t="s">
        <v>95</v>
      </c>
      <c r="M1796">
        <v>304.50841137500004</v>
      </c>
      <c r="N1796">
        <v>1</v>
      </c>
      <c r="O1796">
        <v>304.50841137500004</v>
      </c>
      <c r="P1796" t="s">
        <v>614</v>
      </c>
    </row>
    <row r="1797" spans="1:17">
      <c r="A1797" t="s">
        <v>879</v>
      </c>
      <c r="B1797" t="s">
        <v>152</v>
      </c>
      <c r="C1797" t="s">
        <v>133</v>
      </c>
      <c r="D1797" t="s">
        <v>332</v>
      </c>
      <c r="E1797" t="s">
        <v>92</v>
      </c>
      <c r="F1797">
        <v>40700</v>
      </c>
      <c r="G1797" t="s">
        <v>784</v>
      </c>
      <c r="I1797" t="s">
        <v>221</v>
      </c>
      <c r="J1797">
        <v>2026</v>
      </c>
      <c r="K1797">
        <v>5</v>
      </c>
      <c r="L1797" t="s">
        <v>95</v>
      </c>
      <c r="M1797">
        <v>123.00055031250001</v>
      </c>
      <c r="N1797">
        <v>1</v>
      </c>
      <c r="O1797">
        <v>123.00055031250001</v>
      </c>
      <c r="P1797" t="s">
        <v>614</v>
      </c>
    </row>
    <row r="1798" spans="1:17">
      <c r="A1798" t="s">
        <v>879</v>
      </c>
      <c r="B1798" t="s">
        <v>152</v>
      </c>
      <c r="C1798" t="s">
        <v>133</v>
      </c>
      <c r="D1798" t="s">
        <v>332</v>
      </c>
      <c r="E1798" t="s">
        <v>92</v>
      </c>
      <c r="F1798">
        <v>40700</v>
      </c>
      <c r="G1798" t="s">
        <v>784</v>
      </c>
      <c r="I1798" t="s">
        <v>260</v>
      </c>
      <c r="J1798">
        <v>2026</v>
      </c>
      <c r="K1798">
        <v>5</v>
      </c>
      <c r="L1798" t="s">
        <v>95</v>
      </c>
      <c r="M1798">
        <v>304.50841137500004</v>
      </c>
      <c r="N1798">
        <v>1</v>
      </c>
      <c r="O1798">
        <v>304.50841137500004</v>
      </c>
      <c r="P1798" t="s">
        <v>614</v>
      </c>
    </row>
    <row r="1799" spans="1:17">
      <c r="A1799" t="s">
        <v>879</v>
      </c>
      <c r="B1799" t="s">
        <v>154</v>
      </c>
      <c r="C1799" t="s">
        <v>133</v>
      </c>
      <c r="D1799" t="s">
        <v>332</v>
      </c>
      <c r="E1799" t="s">
        <v>92</v>
      </c>
      <c r="F1799">
        <v>40700</v>
      </c>
      <c r="G1799" t="s">
        <v>784</v>
      </c>
      <c r="I1799" t="s">
        <v>636</v>
      </c>
      <c r="J1799">
        <v>2026</v>
      </c>
      <c r="K1799">
        <v>5</v>
      </c>
      <c r="L1799" t="s">
        <v>95</v>
      </c>
      <c r="M1799">
        <v>121.39385256249999</v>
      </c>
      <c r="N1799">
        <v>1</v>
      </c>
      <c r="O1799">
        <v>121.39385256249999</v>
      </c>
      <c r="P1799" t="s">
        <v>614</v>
      </c>
    </row>
    <row r="1800" spans="1:17">
      <c r="A1800" t="s">
        <v>879</v>
      </c>
      <c r="B1800" t="s">
        <v>154</v>
      </c>
      <c r="C1800" t="s">
        <v>133</v>
      </c>
      <c r="D1800" t="s">
        <v>332</v>
      </c>
      <c r="E1800" t="s">
        <v>106</v>
      </c>
      <c r="F1800">
        <v>40700</v>
      </c>
      <c r="G1800" t="s">
        <v>784</v>
      </c>
      <c r="I1800" t="s">
        <v>266</v>
      </c>
      <c r="J1800">
        <v>2026</v>
      </c>
      <c r="K1800">
        <v>5</v>
      </c>
      <c r="L1800" t="s">
        <v>95</v>
      </c>
      <c r="M1800">
        <v>99.350743187499987</v>
      </c>
      <c r="N1800">
        <v>1</v>
      </c>
      <c r="O1800">
        <v>99.350743187499987</v>
      </c>
      <c r="P1800" t="s">
        <v>614</v>
      </c>
    </row>
    <row r="1801" spans="1:17">
      <c r="A1801" t="s">
        <v>879</v>
      </c>
      <c r="B1801" t="s">
        <v>154</v>
      </c>
      <c r="C1801" t="s">
        <v>133</v>
      </c>
      <c r="D1801" t="s">
        <v>332</v>
      </c>
      <c r="E1801" t="s">
        <v>92</v>
      </c>
      <c r="F1801">
        <v>40700</v>
      </c>
      <c r="G1801" t="s">
        <v>784</v>
      </c>
      <c r="I1801" t="s">
        <v>260</v>
      </c>
      <c r="J1801">
        <v>2026</v>
      </c>
      <c r="K1801">
        <v>5</v>
      </c>
      <c r="L1801" t="s">
        <v>95</v>
      </c>
      <c r="M1801">
        <v>304.50841137500004</v>
      </c>
      <c r="N1801">
        <v>1</v>
      </c>
      <c r="O1801">
        <v>304.50841137500004</v>
      </c>
      <c r="P1801" t="s">
        <v>614</v>
      </c>
    </row>
    <row r="1802" spans="1:17">
      <c r="A1802" t="s">
        <v>879</v>
      </c>
      <c r="B1802" t="s">
        <v>659</v>
      </c>
      <c r="C1802" t="s">
        <v>133</v>
      </c>
      <c r="D1802" t="s">
        <v>332</v>
      </c>
      <c r="E1802" t="s">
        <v>103</v>
      </c>
      <c r="F1802">
        <v>40700</v>
      </c>
      <c r="G1802" t="s">
        <v>784</v>
      </c>
      <c r="I1802" t="s">
        <v>120</v>
      </c>
      <c r="J1802">
        <v>2026</v>
      </c>
      <c r="K1802">
        <v>5</v>
      </c>
      <c r="L1802" t="s">
        <v>95</v>
      </c>
      <c r="M1802">
        <v>234.85218574999999</v>
      </c>
      <c r="N1802">
        <v>1</v>
      </c>
      <c r="O1802">
        <v>234.85218574999999</v>
      </c>
      <c r="P1802" t="s">
        <v>614</v>
      </c>
      <c r="Q1802">
        <v>1</v>
      </c>
    </row>
    <row r="1803" spans="1:17">
      <c r="A1803" t="s">
        <v>879</v>
      </c>
      <c r="B1803" t="s">
        <v>659</v>
      </c>
      <c r="C1803" t="s">
        <v>133</v>
      </c>
      <c r="D1803" t="s">
        <v>332</v>
      </c>
      <c r="E1803" t="s">
        <v>106</v>
      </c>
      <c r="F1803">
        <v>40700</v>
      </c>
      <c r="G1803" t="s">
        <v>784</v>
      </c>
      <c r="I1803" t="s">
        <v>266</v>
      </c>
      <c r="J1803">
        <v>2026</v>
      </c>
      <c r="K1803">
        <v>5</v>
      </c>
      <c r="L1803" t="s">
        <v>95</v>
      </c>
      <c r="M1803">
        <v>99.350743187499987</v>
      </c>
      <c r="N1803">
        <v>1</v>
      </c>
      <c r="O1803">
        <v>99.350743187499987</v>
      </c>
      <c r="P1803" t="s">
        <v>614</v>
      </c>
    </row>
    <row r="1804" spans="1:17">
      <c r="A1804" t="s">
        <v>879</v>
      </c>
      <c r="B1804" t="s">
        <v>659</v>
      </c>
      <c r="C1804" t="s">
        <v>133</v>
      </c>
      <c r="D1804" t="s">
        <v>332</v>
      </c>
      <c r="E1804" t="s">
        <v>92</v>
      </c>
      <c r="F1804">
        <v>40700</v>
      </c>
      <c r="G1804" t="s">
        <v>784</v>
      </c>
      <c r="I1804" t="s">
        <v>260</v>
      </c>
      <c r="J1804">
        <v>2026</v>
      </c>
      <c r="K1804">
        <v>5</v>
      </c>
      <c r="L1804" t="s">
        <v>95</v>
      </c>
      <c r="M1804">
        <v>304.50841137500004</v>
      </c>
      <c r="N1804">
        <v>1</v>
      </c>
      <c r="O1804">
        <v>304.50841137500004</v>
      </c>
      <c r="P1804" t="s">
        <v>614</v>
      </c>
    </row>
    <row r="1805" spans="1:17">
      <c r="A1805" t="s">
        <v>879</v>
      </c>
      <c r="B1805" t="s">
        <v>659</v>
      </c>
      <c r="C1805" t="s">
        <v>133</v>
      </c>
      <c r="D1805" t="s">
        <v>332</v>
      </c>
      <c r="E1805" t="s">
        <v>105</v>
      </c>
      <c r="F1805">
        <v>40700</v>
      </c>
      <c r="G1805" t="s">
        <v>784</v>
      </c>
      <c r="I1805" t="s">
        <v>123</v>
      </c>
      <c r="J1805">
        <v>2026</v>
      </c>
      <c r="K1805">
        <v>5</v>
      </c>
      <c r="L1805" t="s">
        <v>95</v>
      </c>
      <c r="M1805">
        <v>397.36378500000001</v>
      </c>
      <c r="N1805">
        <v>1</v>
      </c>
      <c r="O1805">
        <v>397.36378500000001</v>
      </c>
      <c r="P1805" t="s">
        <v>614</v>
      </c>
    </row>
    <row r="1806" spans="1:17">
      <c r="A1806" t="s">
        <v>879</v>
      </c>
      <c r="B1806" t="s">
        <v>659</v>
      </c>
      <c r="C1806" t="s">
        <v>133</v>
      </c>
      <c r="D1806" t="s">
        <v>332</v>
      </c>
      <c r="E1806" t="s">
        <v>106</v>
      </c>
      <c r="F1806">
        <v>40700</v>
      </c>
      <c r="G1806" t="s">
        <v>784</v>
      </c>
      <c r="I1806" t="s">
        <v>146</v>
      </c>
      <c r="J1806">
        <v>2026</v>
      </c>
      <c r="K1806">
        <v>5</v>
      </c>
      <c r="L1806" t="s">
        <v>95</v>
      </c>
      <c r="M1806">
        <v>99.350743187499987</v>
      </c>
      <c r="N1806">
        <v>1</v>
      </c>
      <c r="O1806">
        <v>99.350743187499987</v>
      </c>
      <c r="P1806" t="s">
        <v>614</v>
      </c>
    </row>
    <row r="1807" spans="1:17">
      <c r="A1807" t="s">
        <v>879</v>
      </c>
      <c r="B1807" t="s">
        <v>659</v>
      </c>
      <c r="C1807" t="s">
        <v>133</v>
      </c>
      <c r="D1807" t="s">
        <v>332</v>
      </c>
      <c r="E1807" t="s">
        <v>106</v>
      </c>
      <c r="F1807">
        <v>40700</v>
      </c>
      <c r="G1807" t="s">
        <v>784</v>
      </c>
      <c r="I1807" t="s">
        <v>163</v>
      </c>
      <c r="J1807">
        <v>2026</v>
      </c>
      <c r="K1807">
        <v>5</v>
      </c>
      <c r="L1807" t="s">
        <v>95</v>
      </c>
      <c r="M1807">
        <v>170.29036762500002</v>
      </c>
      <c r="N1807">
        <v>1</v>
      </c>
      <c r="O1807">
        <v>170.29036762500002</v>
      </c>
      <c r="P1807" t="s">
        <v>614</v>
      </c>
    </row>
    <row r="1808" spans="1:17">
      <c r="A1808" t="s">
        <v>879</v>
      </c>
      <c r="B1808" t="s">
        <v>156</v>
      </c>
      <c r="C1808" t="s">
        <v>133</v>
      </c>
      <c r="D1808" t="s">
        <v>332</v>
      </c>
      <c r="E1808" t="s">
        <v>103</v>
      </c>
      <c r="F1808">
        <v>40700</v>
      </c>
      <c r="G1808" t="s">
        <v>784</v>
      </c>
      <c r="I1808" t="s">
        <v>120</v>
      </c>
      <c r="J1808">
        <v>2026</v>
      </c>
      <c r="K1808">
        <v>5</v>
      </c>
      <c r="L1808" t="s">
        <v>95</v>
      </c>
      <c r="M1808">
        <v>118.06289381250002</v>
      </c>
      <c r="N1808">
        <v>1</v>
      </c>
      <c r="O1808">
        <v>118.06289381250002</v>
      </c>
      <c r="P1808" t="s">
        <v>614</v>
      </c>
      <c r="Q1808">
        <v>1</v>
      </c>
    </row>
    <row r="1809" spans="1:17">
      <c r="A1809" t="s">
        <v>879</v>
      </c>
      <c r="B1809" t="s">
        <v>156</v>
      </c>
      <c r="C1809" t="s">
        <v>133</v>
      </c>
      <c r="D1809" t="s">
        <v>332</v>
      </c>
      <c r="E1809" t="s">
        <v>103</v>
      </c>
      <c r="F1809">
        <v>40700</v>
      </c>
      <c r="G1809" t="s">
        <v>784</v>
      </c>
      <c r="I1809" t="s">
        <v>130</v>
      </c>
      <c r="J1809">
        <v>2026</v>
      </c>
      <c r="K1809">
        <v>5</v>
      </c>
      <c r="L1809" t="s">
        <v>95</v>
      </c>
      <c r="M1809">
        <v>1009.1433441250001</v>
      </c>
      <c r="N1809">
        <v>1</v>
      </c>
      <c r="O1809">
        <v>1009.1433441250001</v>
      </c>
      <c r="P1809" t="s">
        <v>614</v>
      </c>
      <c r="Q1809">
        <v>1</v>
      </c>
    </row>
    <row r="1810" spans="1:17">
      <c r="A1810" t="s">
        <v>879</v>
      </c>
      <c r="B1810" t="s">
        <v>156</v>
      </c>
      <c r="C1810" t="s">
        <v>133</v>
      </c>
      <c r="D1810" t="s">
        <v>332</v>
      </c>
      <c r="E1810" t="s">
        <v>92</v>
      </c>
      <c r="F1810">
        <v>40700</v>
      </c>
      <c r="G1810" t="s">
        <v>784</v>
      </c>
      <c r="I1810" t="s">
        <v>203</v>
      </c>
      <c r="J1810">
        <v>2026</v>
      </c>
      <c r="K1810">
        <v>5</v>
      </c>
      <c r="L1810" t="s">
        <v>95</v>
      </c>
      <c r="M1810">
        <v>173.97401612499999</v>
      </c>
      <c r="N1810">
        <v>1</v>
      </c>
      <c r="O1810">
        <v>173.97401612499999</v>
      </c>
      <c r="P1810" t="s">
        <v>614</v>
      </c>
      <c r="Q1810">
        <v>1</v>
      </c>
    </row>
    <row r="1811" spans="1:17">
      <c r="A1811" t="s">
        <v>879</v>
      </c>
      <c r="B1811" t="s">
        <v>156</v>
      </c>
      <c r="C1811" t="s">
        <v>133</v>
      </c>
      <c r="D1811" t="s">
        <v>332</v>
      </c>
      <c r="E1811" t="s">
        <v>92</v>
      </c>
      <c r="F1811">
        <v>40700</v>
      </c>
      <c r="G1811" t="s">
        <v>784</v>
      </c>
      <c r="I1811" t="s">
        <v>638</v>
      </c>
      <c r="J1811">
        <v>2026</v>
      </c>
      <c r="K1811">
        <v>5</v>
      </c>
      <c r="L1811" t="s">
        <v>95</v>
      </c>
      <c r="M1811">
        <v>229.06219568750001</v>
      </c>
      <c r="N1811">
        <v>1</v>
      </c>
      <c r="O1811">
        <v>229.06219568750001</v>
      </c>
      <c r="P1811" t="s">
        <v>614</v>
      </c>
      <c r="Q1811">
        <v>1</v>
      </c>
    </row>
    <row r="1812" spans="1:17">
      <c r="A1812" t="s">
        <v>879</v>
      </c>
      <c r="B1812" t="s">
        <v>156</v>
      </c>
      <c r="C1812" t="s">
        <v>133</v>
      </c>
      <c r="D1812" t="s">
        <v>332</v>
      </c>
      <c r="E1812" t="s">
        <v>104</v>
      </c>
      <c r="F1812">
        <v>40700</v>
      </c>
      <c r="G1812" t="s">
        <v>784</v>
      </c>
      <c r="I1812" t="s">
        <v>173</v>
      </c>
      <c r="J1812">
        <v>2026</v>
      </c>
      <c r="K1812">
        <v>5</v>
      </c>
      <c r="L1812" t="s">
        <v>95</v>
      </c>
      <c r="M1812">
        <v>6.0545073749999991</v>
      </c>
      <c r="N1812">
        <v>1</v>
      </c>
      <c r="O1812">
        <v>6.0545073749999991</v>
      </c>
      <c r="P1812" t="s">
        <v>614</v>
      </c>
    </row>
    <row r="1813" spans="1:17">
      <c r="A1813" t="s">
        <v>879</v>
      </c>
      <c r="B1813" t="s">
        <v>156</v>
      </c>
      <c r="C1813" t="s">
        <v>133</v>
      </c>
      <c r="D1813" t="s">
        <v>332</v>
      </c>
      <c r="E1813" t="s">
        <v>92</v>
      </c>
      <c r="F1813">
        <v>40700</v>
      </c>
      <c r="G1813" t="s">
        <v>784</v>
      </c>
      <c r="I1813" t="s">
        <v>204</v>
      </c>
      <c r="J1813">
        <v>2026</v>
      </c>
      <c r="K1813">
        <v>5</v>
      </c>
      <c r="L1813" t="s">
        <v>95</v>
      </c>
      <c r="M1813">
        <v>246.00110062500002</v>
      </c>
      <c r="N1813">
        <v>1</v>
      </c>
      <c r="O1813">
        <v>246.00110062500002</v>
      </c>
      <c r="P1813" t="s">
        <v>614</v>
      </c>
    </row>
    <row r="1814" spans="1:17">
      <c r="A1814" t="s">
        <v>879</v>
      </c>
      <c r="B1814" t="s">
        <v>156</v>
      </c>
      <c r="C1814" t="s">
        <v>133</v>
      </c>
      <c r="D1814" t="s">
        <v>332</v>
      </c>
      <c r="E1814" t="s">
        <v>92</v>
      </c>
      <c r="F1814">
        <v>40700</v>
      </c>
      <c r="G1814" t="s">
        <v>784</v>
      </c>
      <c r="I1814" t="s">
        <v>260</v>
      </c>
      <c r="J1814">
        <v>2026</v>
      </c>
      <c r="K1814">
        <v>5</v>
      </c>
      <c r="L1814" t="s">
        <v>95</v>
      </c>
      <c r="M1814">
        <v>304.50841137500004</v>
      </c>
      <c r="N1814">
        <v>1</v>
      </c>
      <c r="O1814">
        <v>304.50841137500004</v>
      </c>
      <c r="P1814" t="s">
        <v>614</v>
      </c>
    </row>
    <row r="1815" spans="1:17">
      <c r="A1815" t="s">
        <v>879</v>
      </c>
      <c r="B1815" t="s">
        <v>156</v>
      </c>
      <c r="C1815" t="s">
        <v>133</v>
      </c>
      <c r="D1815" t="s">
        <v>332</v>
      </c>
      <c r="E1815" t="s">
        <v>106</v>
      </c>
      <c r="F1815">
        <v>40700</v>
      </c>
      <c r="G1815" t="s">
        <v>784</v>
      </c>
      <c r="I1815" t="s">
        <v>146</v>
      </c>
      <c r="J1815">
        <v>2026</v>
      </c>
      <c r="K1815">
        <v>5</v>
      </c>
      <c r="L1815" t="s">
        <v>95</v>
      </c>
      <c r="M1815">
        <v>99.350743187499987</v>
      </c>
      <c r="N1815">
        <v>1</v>
      </c>
      <c r="O1815">
        <v>99.350743187499987</v>
      </c>
      <c r="P1815" t="s">
        <v>614</v>
      </c>
    </row>
    <row r="1816" spans="1:17">
      <c r="A1816" t="s">
        <v>879</v>
      </c>
      <c r="B1816" t="s">
        <v>156</v>
      </c>
      <c r="C1816" t="s">
        <v>133</v>
      </c>
      <c r="D1816" t="s">
        <v>332</v>
      </c>
      <c r="E1816" t="s">
        <v>92</v>
      </c>
      <c r="F1816">
        <v>40700</v>
      </c>
      <c r="G1816" t="s">
        <v>784</v>
      </c>
      <c r="I1816" t="s">
        <v>617</v>
      </c>
      <c r="J1816">
        <v>2026</v>
      </c>
      <c r="K1816">
        <v>5</v>
      </c>
      <c r="L1816" t="s">
        <v>95</v>
      </c>
      <c r="M1816">
        <v>249.86109399999998</v>
      </c>
      <c r="N1816">
        <v>1</v>
      </c>
      <c r="O1816">
        <v>249.86109399999998</v>
      </c>
      <c r="P1816" t="s">
        <v>614</v>
      </c>
      <c r="Q1816">
        <v>1</v>
      </c>
    </row>
    <row r="1817" spans="1:17">
      <c r="A1817" t="s">
        <v>879</v>
      </c>
      <c r="B1817" t="s">
        <v>156</v>
      </c>
      <c r="C1817" t="s">
        <v>133</v>
      </c>
      <c r="D1817" t="s">
        <v>332</v>
      </c>
      <c r="E1817" t="s">
        <v>104</v>
      </c>
      <c r="F1817">
        <v>40700</v>
      </c>
      <c r="G1817" t="s">
        <v>784</v>
      </c>
      <c r="I1817" t="s">
        <v>657</v>
      </c>
      <c r="J1817">
        <v>2026</v>
      </c>
      <c r="K1817">
        <v>5</v>
      </c>
      <c r="L1817" t="s">
        <v>95</v>
      </c>
      <c r="M1817">
        <v>34.093342499999991</v>
      </c>
      <c r="N1817">
        <v>1</v>
      </c>
      <c r="O1817">
        <v>34.093342499999991</v>
      </c>
      <c r="P1817" t="s">
        <v>614</v>
      </c>
    </row>
    <row r="1818" spans="1:17">
      <c r="A1818" t="s">
        <v>879</v>
      </c>
      <c r="B1818" t="s">
        <v>660</v>
      </c>
      <c r="C1818" t="s">
        <v>133</v>
      </c>
      <c r="D1818" t="s">
        <v>332</v>
      </c>
      <c r="E1818" t="s">
        <v>92</v>
      </c>
      <c r="F1818">
        <v>40700</v>
      </c>
      <c r="G1818" t="s">
        <v>784</v>
      </c>
      <c r="I1818" t="s">
        <v>260</v>
      </c>
      <c r="J1818">
        <v>2026</v>
      </c>
      <c r="K1818">
        <v>5</v>
      </c>
      <c r="L1818" t="s">
        <v>95</v>
      </c>
      <c r="M1818">
        <v>609.01682275000007</v>
      </c>
      <c r="N1818">
        <v>1</v>
      </c>
      <c r="O1818">
        <v>609.01682275000007</v>
      </c>
      <c r="P1818" t="s">
        <v>614</v>
      </c>
    </row>
    <row r="1819" spans="1:17">
      <c r="A1819" t="s">
        <v>879</v>
      </c>
      <c r="B1819" t="s">
        <v>660</v>
      </c>
      <c r="C1819" t="s">
        <v>133</v>
      </c>
      <c r="D1819" t="s">
        <v>332</v>
      </c>
      <c r="E1819" t="s">
        <v>105</v>
      </c>
      <c r="F1819">
        <v>40700</v>
      </c>
      <c r="G1819" t="s">
        <v>784</v>
      </c>
      <c r="I1819" t="s">
        <v>123</v>
      </c>
      <c r="J1819">
        <v>2026</v>
      </c>
      <c r="K1819">
        <v>5</v>
      </c>
      <c r="L1819" t="s">
        <v>95</v>
      </c>
      <c r="M1819">
        <v>132.45459499999996</v>
      </c>
      <c r="N1819">
        <v>1</v>
      </c>
      <c r="O1819">
        <v>132.45459499999996</v>
      </c>
      <c r="P1819" t="s">
        <v>614</v>
      </c>
    </row>
    <row r="1820" spans="1:17">
      <c r="A1820" t="s">
        <v>879</v>
      </c>
      <c r="B1820" t="s">
        <v>157</v>
      </c>
      <c r="C1820" t="s">
        <v>133</v>
      </c>
      <c r="D1820" t="s">
        <v>332</v>
      </c>
      <c r="E1820" t="s">
        <v>106</v>
      </c>
      <c r="F1820">
        <v>40700</v>
      </c>
      <c r="G1820" t="s">
        <v>784</v>
      </c>
      <c r="I1820" t="s">
        <v>266</v>
      </c>
      <c r="J1820">
        <v>2026</v>
      </c>
      <c r="K1820">
        <v>5</v>
      </c>
      <c r="L1820" t="s">
        <v>95</v>
      </c>
      <c r="M1820">
        <v>99.350743187499987</v>
      </c>
      <c r="N1820">
        <v>1</v>
      </c>
      <c r="O1820">
        <v>99.350743187499987</v>
      </c>
      <c r="P1820" t="s">
        <v>614</v>
      </c>
    </row>
    <row r="1821" spans="1:17">
      <c r="A1821" t="s">
        <v>879</v>
      </c>
      <c r="B1821" t="s">
        <v>157</v>
      </c>
      <c r="C1821" t="s">
        <v>133</v>
      </c>
      <c r="D1821" t="s">
        <v>332</v>
      </c>
      <c r="E1821" t="s">
        <v>92</v>
      </c>
      <c r="F1821">
        <v>40700</v>
      </c>
      <c r="G1821" t="s">
        <v>784</v>
      </c>
      <c r="I1821" t="s">
        <v>260</v>
      </c>
      <c r="J1821">
        <v>2026</v>
      </c>
      <c r="K1821">
        <v>5</v>
      </c>
      <c r="L1821" t="s">
        <v>95</v>
      </c>
      <c r="M1821">
        <v>304.50841137500004</v>
      </c>
      <c r="N1821">
        <v>1</v>
      </c>
      <c r="O1821">
        <v>304.50841137500004</v>
      </c>
      <c r="P1821" t="s">
        <v>614</v>
      </c>
    </row>
    <row r="1822" spans="1:17">
      <c r="A1822" t="s">
        <v>879</v>
      </c>
      <c r="B1822" t="s">
        <v>661</v>
      </c>
      <c r="C1822" t="s">
        <v>133</v>
      </c>
      <c r="D1822" t="s">
        <v>332</v>
      </c>
      <c r="E1822" t="s">
        <v>103</v>
      </c>
      <c r="F1822">
        <v>40700</v>
      </c>
      <c r="G1822" t="s">
        <v>784</v>
      </c>
      <c r="I1822" t="s">
        <v>120</v>
      </c>
      <c r="J1822">
        <v>2026</v>
      </c>
      <c r="K1822">
        <v>5</v>
      </c>
      <c r="L1822" t="s">
        <v>95</v>
      </c>
      <c r="M1822">
        <v>352.91507956250001</v>
      </c>
      <c r="N1822">
        <v>1</v>
      </c>
      <c r="O1822">
        <v>352.91507956250001</v>
      </c>
      <c r="P1822" t="s">
        <v>614</v>
      </c>
      <c r="Q1822">
        <v>1</v>
      </c>
    </row>
    <row r="1823" spans="1:17">
      <c r="A1823" t="s">
        <v>879</v>
      </c>
      <c r="B1823" t="s">
        <v>661</v>
      </c>
      <c r="C1823" t="s">
        <v>133</v>
      </c>
      <c r="D1823" t="s">
        <v>332</v>
      </c>
      <c r="E1823" t="s">
        <v>92</v>
      </c>
      <c r="F1823">
        <v>40700</v>
      </c>
      <c r="G1823" t="s">
        <v>784</v>
      </c>
      <c r="I1823" t="s">
        <v>260</v>
      </c>
      <c r="J1823">
        <v>2026</v>
      </c>
      <c r="K1823">
        <v>5</v>
      </c>
      <c r="L1823" t="s">
        <v>95</v>
      </c>
      <c r="M1823">
        <v>304.50841137500004</v>
      </c>
      <c r="N1823">
        <v>1</v>
      </c>
      <c r="O1823">
        <v>304.50841137500004</v>
      </c>
      <c r="P1823" t="s">
        <v>614</v>
      </c>
    </row>
    <row r="1824" spans="1:17">
      <c r="A1824" t="s">
        <v>879</v>
      </c>
      <c r="B1824" t="s">
        <v>661</v>
      </c>
      <c r="C1824" t="s">
        <v>133</v>
      </c>
      <c r="D1824" t="s">
        <v>332</v>
      </c>
      <c r="E1824" t="s">
        <v>105</v>
      </c>
      <c r="F1824">
        <v>40700</v>
      </c>
      <c r="G1824" t="s">
        <v>784</v>
      </c>
      <c r="I1824" t="s">
        <v>123</v>
      </c>
      <c r="J1824">
        <v>2026</v>
      </c>
      <c r="K1824">
        <v>5</v>
      </c>
      <c r="L1824" t="s">
        <v>95</v>
      </c>
      <c r="M1824">
        <v>132.45459499999996</v>
      </c>
      <c r="N1824">
        <v>1</v>
      </c>
      <c r="O1824">
        <v>132.45459499999996</v>
      </c>
      <c r="P1824" t="s">
        <v>614</v>
      </c>
    </row>
    <row r="1825" spans="1:17">
      <c r="A1825" t="s">
        <v>879</v>
      </c>
      <c r="B1825" t="s">
        <v>166</v>
      </c>
      <c r="C1825" t="s">
        <v>133</v>
      </c>
      <c r="D1825" t="s">
        <v>332</v>
      </c>
      <c r="E1825" t="s">
        <v>106</v>
      </c>
      <c r="F1825">
        <v>40700</v>
      </c>
      <c r="G1825" t="s">
        <v>784</v>
      </c>
      <c r="I1825" t="s">
        <v>266</v>
      </c>
      <c r="J1825">
        <v>2026</v>
      </c>
      <c r="K1825">
        <v>5</v>
      </c>
      <c r="L1825" t="s">
        <v>95</v>
      </c>
      <c r="M1825">
        <v>99.350743187499987</v>
      </c>
      <c r="N1825">
        <v>1</v>
      </c>
      <c r="O1825">
        <v>99.350743187499987</v>
      </c>
      <c r="P1825" t="s">
        <v>614</v>
      </c>
    </row>
    <row r="1826" spans="1:17">
      <c r="A1826" t="s">
        <v>879</v>
      </c>
      <c r="B1826" t="s">
        <v>166</v>
      </c>
      <c r="C1826" t="s">
        <v>133</v>
      </c>
      <c r="D1826" t="s">
        <v>332</v>
      </c>
      <c r="E1826" t="s">
        <v>92</v>
      </c>
      <c r="F1826">
        <v>40700</v>
      </c>
      <c r="G1826" t="s">
        <v>784</v>
      </c>
      <c r="I1826" t="s">
        <v>260</v>
      </c>
      <c r="J1826">
        <v>2026</v>
      </c>
      <c r="K1826">
        <v>5</v>
      </c>
      <c r="L1826" t="s">
        <v>95</v>
      </c>
      <c r="M1826">
        <v>304.50841137500004</v>
      </c>
      <c r="N1826">
        <v>1</v>
      </c>
      <c r="O1826">
        <v>304.50841137500004</v>
      </c>
      <c r="P1826" t="s">
        <v>614</v>
      </c>
    </row>
    <row r="1827" spans="1:17">
      <c r="A1827" t="s">
        <v>879</v>
      </c>
      <c r="B1827" t="s">
        <v>168</v>
      </c>
      <c r="C1827" t="s">
        <v>133</v>
      </c>
      <c r="D1827" t="s">
        <v>332</v>
      </c>
      <c r="E1827" t="s">
        <v>106</v>
      </c>
      <c r="F1827">
        <v>40700</v>
      </c>
      <c r="G1827" t="s">
        <v>784</v>
      </c>
      <c r="I1827" t="s">
        <v>266</v>
      </c>
      <c r="J1827">
        <v>2026</v>
      </c>
      <c r="K1827">
        <v>5</v>
      </c>
      <c r="L1827" t="s">
        <v>95</v>
      </c>
      <c r="M1827">
        <v>99.350743187499987</v>
      </c>
      <c r="N1827">
        <v>1</v>
      </c>
      <c r="O1827">
        <v>99.350743187499987</v>
      </c>
      <c r="P1827" t="s">
        <v>614</v>
      </c>
    </row>
    <row r="1828" spans="1:17">
      <c r="A1828" t="s">
        <v>879</v>
      </c>
      <c r="B1828" t="s">
        <v>168</v>
      </c>
      <c r="C1828" t="s">
        <v>133</v>
      </c>
      <c r="D1828" t="s">
        <v>332</v>
      </c>
      <c r="E1828" t="s">
        <v>92</v>
      </c>
      <c r="F1828">
        <v>40700</v>
      </c>
      <c r="G1828" t="s">
        <v>784</v>
      </c>
      <c r="I1828" t="s">
        <v>260</v>
      </c>
      <c r="J1828">
        <v>2026</v>
      </c>
      <c r="K1828">
        <v>5</v>
      </c>
      <c r="L1828" t="s">
        <v>95</v>
      </c>
      <c r="M1828">
        <v>304.50841137500004</v>
      </c>
      <c r="N1828">
        <v>1</v>
      </c>
      <c r="O1828">
        <v>304.50841137500004</v>
      </c>
      <c r="P1828" t="s">
        <v>614</v>
      </c>
    </row>
    <row r="1829" spans="1:17">
      <c r="A1829" t="s">
        <v>879</v>
      </c>
      <c r="B1829" t="s">
        <v>168</v>
      </c>
      <c r="C1829" t="s">
        <v>133</v>
      </c>
      <c r="D1829" t="s">
        <v>332</v>
      </c>
      <c r="E1829" t="s">
        <v>105</v>
      </c>
      <c r="F1829">
        <v>40700</v>
      </c>
      <c r="G1829" t="s">
        <v>784</v>
      </c>
      <c r="I1829" t="s">
        <v>123</v>
      </c>
      <c r="J1829">
        <v>2026</v>
      </c>
      <c r="K1829">
        <v>5</v>
      </c>
      <c r="L1829" t="s">
        <v>95</v>
      </c>
      <c r="M1829">
        <v>132.45459499999996</v>
      </c>
      <c r="N1829">
        <v>1</v>
      </c>
      <c r="O1829">
        <v>132.45459499999996</v>
      </c>
      <c r="P1829" t="s">
        <v>614</v>
      </c>
    </row>
    <row r="1830" spans="1:17">
      <c r="A1830" t="s">
        <v>879</v>
      </c>
      <c r="B1830" t="s">
        <v>662</v>
      </c>
      <c r="C1830" t="s">
        <v>133</v>
      </c>
      <c r="D1830" t="s">
        <v>332</v>
      </c>
      <c r="E1830" t="s">
        <v>106</v>
      </c>
      <c r="F1830">
        <v>40700</v>
      </c>
      <c r="G1830" t="s">
        <v>784</v>
      </c>
      <c r="I1830" t="s">
        <v>266</v>
      </c>
      <c r="J1830">
        <v>2026</v>
      </c>
      <c r="K1830">
        <v>5</v>
      </c>
      <c r="L1830" t="s">
        <v>95</v>
      </c>
      <c r="M1830">
        <v>198.70148637499997</v>
      </c>
      <c r="N1830">
        <v>1</v>
      </c>
      <c r="O1830">
        <v>198.70148637499997</v>
      </c>
      <c r="P1830" t="s">
        <v>614</v>
      </c>
    </row>
    <row r="1831" spans="1:17">
      <c r="A1831" t="s">
        <v>879</v>
      </c>
      <c r="B1831" t="s">
        <v>662</v>
      </c>
      <c r="C1831" t="s">
        <v>133</v>
      </c>
      <c r="D1831" t="s">
        <v>332</v>
      </c>
      <c r="E1831" t="s">
        <v>92</v>
      </c>
      <c r="F1831">
        <v>40700</v>
      </c>
      <c r="G1831" t="s">
        <v>784</v>
      </c>
      <c r="I1831" t="s">
        <v>260</v>
      </c>
      <c r="J1831">
        <v>2026</v>
      </c>
      <c r="K1831">
        <v>5</v>
      </c>
      <c r="L1831" t="s">
        <v>95</v>
      </c>
      <c r="M1831">
        <v>304.50841137500004</v>
      </c>
      <c r="N1831">
        <v>1</v>
      </c>
      <c r="O1831">
        <v>304.50841137500004</v>
      </c>
      <c r="P1831" t="s">
        <v>614</v>
      </c>
    </row>
    <row r="1832" spans="1:17">
      <c r="A1832" t="s">
        <v>879</v>
      </c>
      <c r="B1832" t="s">
        <v>169</v>
      </c>
      <c r="C1832" t="s">
        <v>133</v>
      </c>
      <c r="D1832" t="s">
        <v>332</v>
      </c>
      <c r="E1832" t="s">
        <v>103</v>
      </c>
      <c r="F1832">
        <v>40700</v>
      </c>
      <c r="G1832" t="s">
        <v>784</v>
      </c>
      <c r="I1832" t="s">
        <v>120</v>
      </c>
      <c r="J1832">
        <v>2026</v>
      </c>
      <c r="K1832">
        <v>5</v>
      </c>
      <c r="L1832" t="s">
        <v>95</v>
      </c>
      <c r="M1832">
        <v>118.06289381250002</v>
      </c>
      <c r="N1832">
        <v>1</v>
      </c>
      <c r="O1832">
        <v>118.06289381250002</v>
      </c>
      <c r="P1832" t="s">
        <v>614</v>
      </c>
      <c r="Q1832">
        <v>1</v>
      </c>
    </row>
    <row r="1833" spans="1:17">
      <c r="A1833" t="s">
        <v>879</v>
      </c>
      <c r="B1833" t="s">
        <v>169</v>
      </c>
      <c r="C1833" t="s">
        <v>133</v>
      </c>
      <c r="D1833" t="s">
        <v>332</v>
      </c>
      <c r="E1833" t="s">
        <v>92</v>
      </c>
      <c r="F1833">
        <v>40700</v>
      </c>
      <c r="G1833" t="s">
        <v>784</v>
      </c>
      <c r="I1833" t="s">
        <v>260</v>
      </c>
      <c r="J1833">
        <v>2026</v>
      </c>
      <c r="K1833">
        <v>5</v>
      </c>
      <c r="L1833" t="s">
        <v>95</v>
      </c>
      <c r="M1833">
        <v>304.50841137500004</v>
      </c>
      <c r="N1833">
        <v>1</v>
      </c>
      <c r="O1833">
        <v>304.50841137500004</v>
      </c>
      <c r="P1833" t="s">
        <v>614</v>
      </c>
    </row>
    <row r="1834" spans="1:17">
      <c r="A1834" t="s">
        <v>879</v>
      </c>
      <c r="B1834" t="s">
        <v>169</v>
      </c>
      <c r="C1834" t="s">
        <v>133</v>
      </c>
      <c r="D1834" t="s">
        <v>332</v>
      </c>
      <c r="E1834" t="s">
        <v>106</v>
      </c>
      <c r="F1834">
        <v>40700</v>
      </c>
      <c r="G1834" t="s">
        <v>784</v>
      </c>
      <c r="I1834" t="s">
        <v>163</v>
      </c>
      <c r="J1834">
        <v>2026</v>
      </c>
      <c r="K1834">
        <v>5</v>
      </c>
      <c r="L1834" t="s">
        <v>95</v>
      </c>
      <c r="M1834">
        <v>170.29036762500002</v>
      </c>
      <c r="N1834">
        <v>1</v>
      </c>
      <c r="O1834">
        <v>170.29036762500002</v>
      </c>
      <c r="P1834" t="s">
        <v>614</v>
      </c>
    </row>
    <row r="1835" spans="1:17">
      <c r="A1835" t="s">
        <v>879</v>
      </c>
      <c r="B1835" t="s">
        <v>663</v>
      </c>
      <c r="C1835" t="s">
        <v>133</v>
      </c>
      <c r="D1835" t="s">
        <v>332</v>
      </c>
      <c r="E1835" t="s">
        <v>106</v>
      </c>
      <c r="F1835">
        <v>40700</v>
      </c>
      <c r="G1835" t="s">
        <v>784</v>
      </c>
      <c r="I1835" t="s">
        <v>266</v>
      </c>
      <c r="J1835">
        <v>2026</v>
      </c>
      <c r="K1835">
        <v>5</v>
      </c>
      <c r="L1835" t="s">
        <v>95</v>
      </c>
      <c r="M1835">
        <v>99.350743187499987</v>
      </c>
      <c r="N1835">
        <v>1</v>
      </c>
      <c r="O1835">
        <v>99.350743187499987</v>
      </c>
      <c r="P1835" t="s">
        <v>614</v>
      </c>
    </row>
    <row r="1836" spans="1:17">
      <c r="A1836" t="s">
        <v>879</v>
      </c>
      <c r="B1836" t="s">
        <v>663</v>
      </c>
      <c r="C1836" t="s">
        <v>133</v>
      </c>
      <c r="D1836" t="s">
        <v>332</v>
      </c>
      <c r="E1836" t="s">
        <v>92</v>
      </c>
      <c r="F1836">
        <v>40700</v>
      </c>
      <c r="G1836" t="s">
        <v>784</v>
      </c>
      <c r="I1836" t="s">
        <v>260</v>
      </c>
      <c r="J1836">
        <v>2026</v>
      </c>
      <c r="K1836">
        <v>5</v>
      </c>
      <c r="L1836" t="s">
        <v>95</v>
      </c>
      <c r="M1836">
        <v>304.50841137500004</v>
      </c>
      <c r="N1836">
        <v>1</v>
      </c>
      <c r="O1836">
        <v>304.50841137500004</v>
      </c>
      <c r="P1836" t="s">
        <v>614</v>
      </c>
    </row>
    <row r="1837" spans="1:17">
      <c r="A1837" t="s">
        <v>879</v>
      </c>
      <c r="B1837" t="s">
        <v>663</v>
      </c>
      <c r="C1837" t="s">
        <v>133</v>
      </c>
      <c r="D1837" t="s">
        <v>332</v>
      </c>
      <c r="E1837" t="s">
        <v>106</v>
      </c>
      <c r="F1837">
        <v>40700</v>
      </c>
      <c r="G1837" t="s">
        <v>784</v>
      </c>
      <c r="I1837" t="s">
        <v>146</v>
      </c>
      <c r="J1837">
        <v>2026</v>
      </c>
      <c r="K1837">
        <v>5</v>
      </c>
      <c r="L1837" t="s">
        <v>95</v>
      </c>
      <c r="M1837">
        <v>99.350743187499987</v>
      </c>
      <c r="N1837">
        <v>1</v>
      </c>
      <c r="O1837">
        <v>99.350743187499987</v>
      </c>
      <c r="P1837" t="s">
        <v>614</v>
      </c>
    </row>
    <row r="1838" spans="1:17">
      <c r="A1838" t="s">
        <v>879</v>
      </c>
      <c r="B1838" t="s">
        <v>663</v>
      </c>
      <c r="C1838" t="s">
        <v>133</v>
      </c>
      <c r="D1838" t="s">
        <v>332</v>
      </c>
      <c r="E1838" t="s">
        <v>106</v>
      </c>
      <c r="F1838">
        <v>40700</v>
      </c>
      <c r="G1838" t="s">
        <v>784</v>
      </c>
      <c r="I1838" t="s">
        <v>664</v>
      </c>
      <c r="J1838">
        <v>2026</v>
      </c>
      <c r="K1838">
        <v>5</v>
      </c>
      <c r="L1838" t="s">
        <v>95</v>
      </c>
      <c r="M1838">
        <v>99.350743187499987</v>
      </c>
      <c r="N1838">
        <v>1</v>
      </c>
      <c r="O1838">
        <v>99.350743187499987</v>
      </c>
      <c r="P1838" t="s">
        <v>614</v>
      </c>
    </row>
    <row r="1839" spans="1:17">
      <c r="A1839" t="s">
        <v>879</v>
      </c>
      <c r="B1839" t="s">
        <v>665</v>
      </c>
      <c r="C1839" t="s">
        <v>133</v>
      </c>
      <c r="D1839" t="s">
        <v>332</v>
      </c>
      <c r="E1839" t="s">
        <v>92</v>
      </c>
      <c r="F1839">
        <v>40700</v>
      </c>
      <c r="G1839" t="s">
        <v>784</v>
      </c>
      <c r="I1839" t="s">
        <v>636</v>
      </c>
      <c r="J1839">
        <v>2026</v>
      </c>
      <c r="K1839">
        <v>5</v>
      </c>
      <c r="L1839" t="s">
        <v>95</v>
      </c>
      <c r="M1839">
        <v>121.39385256249999</v>
      </c>
      <c r="N1839">
        <v>1</v>
      </c>
      <c r="O1839">
        <v>121.39385256249999</v>
      </c>
      <c r="P1839" t="s">
        <v>614</v>
      </c>
    </row>
    <row r="1840" spans="1:17">
      <c r="A1840" t="s">
        <v>879</v>
      </c>
      <c r="B1840" t="s">
        <v>665</v>
      </c>
      <c r="C1840" t="s">
        <v>133</v>
      </c>
      <c r="D1840" t="s">
        <v>332</v>
      </c>
      <c r="E1840" t="s">
        <v>106</v>
      </c>
      <c r="F1840">
        <v>40700</v>
      </c>
      <c r="G1840" t="s">
        <v>784</v>
      </c>
      <c r="I1840" t="s">
        <v>266</v>
      </c>
      <c r="J1840">
        <v>2026</v>
      </c>
      <c r="K1840">
        <v>5</v>
      </c>
      <c r="L1840" t="s">
        <v>95</v>
      </c>
      <c r="M1840">
        <v>298.05222956250003</v>
      </c>
      <c r="N1840">
        <v>1</v>
      </c>
      <c r="O1840">
        <v>298.05222956250003</v>
      </c>
      <c r="P1840" t="s">
        <v>614</v>
      </c>
    </row>
    <row r="1841" spans="1:17">
      <c r="A1841" t="s">
        <v>879</v>
      </c>
      <c r="B1841" t="s">
        <v>665</v>
      </c>
      <c r="C1841" t="s">
        <v>133</v>
      </c>
      <c r="D1841" t="s">
        <v>332</v>
      </c>
      <c r="E1841" t="s">
        <v>92</v>
      </c>
      <c r="F1841">
        <v>40700</v>
      </c>
      <c r="G1841" t="s">
        <v>784</v>
      </c>
      <c r="I1841" t="s">
        <v>260</v>
      </c>
      <c r="J1841">
        <v>2026</v>
      </c>
      <c r="K1841">
        <v>5</v>
      </c>
      <c r="L1841" t="s">
        <v>95</v>
      </c>
      <c r="M1841">
        <v>304.50841137500004</v>
      </c>
      <c r="N1841">
        <v>1</v>
      </c>
      <c r="O1841">
        <v>304.50841137500004</v>
      </c>
      <c r="P1841" t="s">
        <v>614</v>
      </c>
    </row>
    <row r="1842" spans="1:17">
      <c r="A1842" t="s">
        <v>879</v>
      </c>
      <c r="B1842" t="s">
        <v>666</v>
      </c>
      <c r="C1842" t="s">
        <v>133</v>
      </c>
      <c r="D1842" t="s">
        <v>332</v>
      </c>
      <c r="E1842" t="s">
        <v>106</v>
      </c>
      <c r="F1842">
        <v>40700</v>
      </c>
      <c r="G1842" t="s">
        <v>784</v>
      </c>
      <c r="I1842" t="s">
        <v>266</v>
      </c>
      <c r="J1842">
        <v>2026</v>
      </c>
      <c r="K1842">
        <v>5</v>
      </c>
      <c r="L1842" t="s">
        <v>95</v>
      </c>
      <c r="M1842">
        <v>99.350743187499987</v>
      </c>
      <c r="N1842">
        <v>1</v>
      </c>
      <c r="O1842">
        <v>99.350743187499987</v>
      </c>
      <c r="P1842" t="s">
        <v>614</v>
      </c>
    </row>
    <row r="1843" spans="1:17">
      <c r="A1843" t="s">
        <v>879</v>
      </c>
      <c r="B1843" t="s">
        <v>666</v>
      </c>
      <c r="C1843" t="s">
        <v>133</v>
      </c>
      <c r="D1843" t="s">
        <v>332</v>
      </c>
      <c r="E1843" t="s">
        <v>92</v>
      </c>
      <c r="F1843">
        <v>40700</v>
      </c>
      <c r="G1843" t="s">
        <v>784</v>
      </c>
      <c r="I1843" t="s">
        <v>260</v>
      </c>
      <c r="J1843">
        <v>2026</v>
      </c>
      <c r="K1843">
        <v>5</v>
      </c>
      <c r="L1843" t="s">
        <v>95</v>
      </c>
      <c r="M1843">
        <v>304.50841137500004</v>
      </c>
      <c r="N1843">
        <v>1</v>
      </c>
      <c r="O1843">
        <v>304.50841137500004</v>
      </c>
      <c r="P1843" t="s">
        <v>614</v>
      </c>
    </row>
    <row r="1844" spans="1:17">
      <c r="A1844" t="s">
        <v>879</v>
      </c>
      <c r="B1844" t="s">
        <v>610</v>
      </c>
      <c r="C1844" t="s">
        <v>133</v>
      </c>
      <c r="D1844" t="s">
        <v>332</v>
      </c>
      <c r="E1844" t="s">
        <v>103</v>
      </c>
      <c r="F1844">
        <v>40700</v>
      </c>
      <c r="G1844" t="s">
        <v>784</v>
      </c>
      <c r="I1844" t="s">
        <v>130</v>
      </c>
      <c r="J1844">
        <v>2026</v>
      </c>
      <c r="K1844">
        <v>5</v>
      </c>
      <c r="L1844" t="s">
        <v>95</v>
      </c>
      <c r="M1844">
        <v>665.05530524999995</v>
      </c>
      <c r="N1844">
        <v>1</v>
      </c>
      <c r="O1844">
        <v>665.05530524999995</v>
      </c>
      <c r="P1844" t="s">
        <v>614</v>
      </c>
      <c r="Q1844">
        <v>1</v>
      </c>
    </row>
    <row r="1845" spans="1:17">
      <c r="A1845" t="s">
        <v>879</v>
      </c>
      <c r="B1845" t="s">
        <v>610</v>
      </c>
      <c r="C1845" t="s">
        <v>133</v>
      </c>
      <c r="D1845" t="s">
        <v>332</v>
      </c>
      <c r="E1845" t="s">
        <v>92</v>
      </c>
      <c r="F1845">
        <v>40700</v>
      </c>
      <c r="G1845" t="s">
        <v>784</v>
      </c>
      <c r="I1845" t="s">
        <v>636</v>
      </c>
      <c r="J1845">
        <v>2026</v>
      </c>
      <c r="K1845">
        <v>5</v>
      </c>
      <c r="L1845" t="s">
        <v>95</v>
      </c>
      <c r="M1845">
        <v>121.39385256249999</v>
      </c>
      <c r="N1845">
        <v>1</v>
      </c>
      <c r="O1845">
        <v>121.39385256249999</v>
      </c>
      <c r="P1845" t="s">
        <v>614</v>
      </c>
    </row>
    <row r="1846" spans="1:17">
      <c r="A1846" t="s">
        <v>879</v>
      </c>
      <c r="B1846" t="s">
        <v>610</v>
      </c>
      <c r="C1846" t="s">
        <v>133</v>
      </c>
      <c r="D1846" t="s">
        <v>332</v>
      </c>
      <c r="E1846" t="s">
        <v>106</v>
      </c>
      <c r="F1846">
        <v>40700</v>
      </c>
      <c r="G1846" t="s">
        <v>784</v>
      </c>
      <c r="I1846" t="s">
        <v>266</v>
      </c>
      <c r="J1846">
        <v>2026</v>
      </c>
      <c r="K1846">
        <v>5</v>
      </c>
      <c r="L1846" t="s">
        <v>95</v>
      </c>
      <c r="M1846">
        <v>198.70148637499997</v>
      </c>
      <c r="N1846">
        <v>1</v>
      </c>
      <c r="O1846">
        <v>198.70148637499997</v>
      </c>
      <c r="P1846" t="s">
        <v>614</v>
      </c>
    </row>
    <row r="1847" spans="1:17">
      <c r="A1847" t="s">
        <v>879</v>
      </c>
      <c r="B1847" t="s">
        <v>610</v>
      </c>
      <c r="C1847" t="s">
        <v>133</v>
      </c>
      <c r="D1847" t="s">
        <v>332</v>
      </c>
      <c r="E1847" t="s">
        <v>92</v>
      </c>
      <c r="F1847">
        <v>40700</v>
      </c>
      <c r="G1847" t="s">
        <v>784</v>
      </c>
      <c r="I1847" t="s">
        <v>221</v>
      </c>
      <c r="J1847">
        <v>2026</v>
      </c>
      <c r="K1847">
        <v>5</v>
      </c>
      <c r="L1847" t="s">
        <v>95</v>
      </c>
      <c r="M1847">
        <v>246.00110062500002</v>
      </c>
      <c r="N1847">
        <v>1</v>
      </c>
      <c r="O1847">
        <v>246.00110062500002</v>
      </c>
      <c r="P1847" t="s">
        <v>614</v>
      </c>
    </row>
    <row r="1848" spans="1:17">
      <c r="A1848" t="s">
        <v>879</v>
      </c>
      <c r="B1848" t="s">
        <v>610</v>
      </c>
      <c r="C1848" t="s">
        <v>133</v>
      </c>
      <c r="D1848" t="s">
        <v>332</v>
      </c>
      <c r="E1848" t="s">
        <v>92</v>
      </c>
      <c r="F1848">
        <v>40700</v>
      </c>
      <c r="G1848" t="s">
        <v>784</v>
      </c>
      <c r="I1848" t="s">
        <v>260</v>
      </c>
      <c r="J1848">
        <v>2026</v>
      </c>
      <c r="K1848">
        <v>5</v>
      </c>
      <c r="L1848" t="s">
        <v>95</v>
      </c>
      <c r="M1848">
        <v>304.50841137500004</v>
      </c>
      <c r="N1848">
        <v>1</v>
      </c>
      <c r="O1848">
        <v>304.50841137500004</v>
      </c>
      <c r="P1848" t="s">
        <v>614</v>
      </c>
    </row>
    <row r="1849" spans="1:17">
      <c r="A1849" t="s">
        <v>879</v>
      </c>
      <c r="B1849" t="s">
        <v>667</v>
      </c>
      <c r="C1849" t="s">
        <v>133</v>
      </c>
      <c r="D1849" t="s">
        <v>332</v>
      </c>
      <c r="E1849" t="s">
        <v>92</v>
      </c>
      <c r="F1849">
        <v>40700</v>
      </c>
      <c r="G1849" t="s">
        <v>784</v>
      </c>
      <c r="I1849" t="s">
        <v>260</v>
      </c>
      <c r="J1849">
        <v>2026</v>
      </c>
      <c r="K1849">
        <v>5</v>
      </c>
      <c r="L1849" t="s">
        <v>95</v>
      </c>
      <c r="M1849">
        <v>304.50841137500004</v>
      </c>
      <c r="N1849">
        <v>1</v>
      </c>
      <c r="O1849">
        <v>304.50841137500004</v>
      </c>
      <c r="P1849" t="s">
        <v>614</v>
      </c>
    </row>
    <row r="1850" spans="1:17">
      <c r="A1850" t="s">
        <v>879</v>
      </c>
      <c r="B1850" t="s">
        <v>667</v>
      </c>
      <c r="C1850" t="s">
        <v>133</v>
      </c>
      <c r="D1850" t="s">
        <v>332</v>
      </c>
      <c r="E1850" t="s">
        <v>106</v>
      </c>
      <c r="F1850">
        <v>40700</v>
      </c>
      <c r="G1850" t="s">
        <v>784</v>
      </c>
      <c r="I1850" t="s">
        <v>146</v>
      </c>
      <c r="J1850">
        <v>2026</v>
      </c>
      <c r="K1850">
        <v>5</v>
      </c>
      <c r="L1850" t="s">
        <v>95</v>
      </c>
      <c r="M1850">
        <v>99.350743187499987</v>
      </c>
      <c r="N1850">
        <v>1</v>
      </c>
      <c r="O1850">
        <v>99.350743187499987</v>
      </c>
      <c r="P1850" t="s">
        <v>614</v>
      </c>
    </row>
    <row r="1851" spans="1:17">
      <c r="A1851" t="s">
        <v>879</v>
      </c>
      <c r="B1851" t="s">
        <v>668</v>
      </c>
      <c r="C1851" t="s">
        <v>133</v>
      </c>
      <c r="D1851" t="s">
        <v>332</v>
      </c>
      <c r="E1851" t="s">
        <v>103</v>
      </c>
      <c r="F1851">
        <v>40700</v>
      </c>
      <c r="G1851" t="s">
        <v>784</v>
      </c>
      <c r="I1851" t="s">
        <v>120</v>
      </c>
      <c r="J1851">
        <v>2026</v>
      </c>
      <c r="K1851">
        <v>5</v>
      </c>
      <c r="L1851" t="s">
        <v>95</v>
      </c>
      <c r="M1851">
        <v>118.06289381250002</v>
      </c>
      <c r="N1851">
        <v>1</v>
      </c>
      <c r="O1851">
        <v>118.06289381250002</v>
      </c>
      <c r="P1851" t="s">
        <v>614</v>
      </c>
      <c r="Q1851">
        <v>1</v>
      </c>
    </row>
    <row r="1852" spans="1:17">
      <c r="A1852" t="s">
        <v>879</v>
      </c>
      <c r="B1852" t="s">
        <v>668</v>
      </c>
      <c r="C1852" t="s">
        <v>133</v>
      </c>
      <c r="D1852" t="s">
        <v>332</v>
      </c>
      <c r="E1852" t="s">
        <v>106</v>
      </c>
      <c r="F1852">
        <v>40700</v>
      </c>
      <c r="G1852" t="s">
        <v>784</v>
      </c>
      <c r="I1852" t="s">
        <v>266</v>
      </c>
      <c r="J1852">
        <v>2026</v>
      </c>
      <c r="K1852">
        <v>5</v>
      </c>
      <c r="L1852" t="s">
        <v>95</v>
      </c>
      <c r="M1852">
        <v>198.70148637499997</v>
      </c>
      <c r="N1852">
        <v>1</v>
      </c>
      <c r="O1852">
        <v>198.70148637499997</v>
      </c>
      <c r="P1852" t="s">
        <v>614</v>
      </c>
    </row>
    <row r="1853" spans="1:17">
      <c r="A1853" t="s">
        <v>879</v>
      </c>
      <c r="B1853" t="s">
        <v>668</v>
      </c>
      <c r="C1853" t="s">
        <v>133</v>
      </c>
      <c r="D1853" t="s">
        <v>332</v>
      </c>
      <c r="E1853" t="s">
        <v>92</v>
      </c>
      <c r="F1853">
        <v>40700</v>
      </c>
      <c r="G1853" t="s">
        <v>784</v>
      </c>
      <c r="I1853" t="s">
        <v>260</v>
      </c>
      <c r="J1853">
        <v>2026</v>
      </c>
      <c r="K1853">
        <v>5</v>
      </c>
      <c r="L1853" t="s">
        <v>95</v>
      </c>
      <c r="M1853">
        <v>304.50841137500004</v>
      </c>
      <c r="N1853">
        <v>1</v>
      </c>
      <c r="O1853">
        <v>304.50841137500004</v>
      </c>
      <c r="P1853" t="s">
        <v>614</v>
      </c>
    </row>
    <row r="1854" spans="1:17">
      <c r="A1854" t="s">
        <v>879</v>
      </c>
      <c r="B1854" t="s">
        <v>668</v>
      </c>
      <c r="C1854" t="s">
        <v>133</v>
      </c>
      <c r="D1854" t="s">
        <v>332</v>
      </c>
      <c r="E1854" t="s">
        <v>105</v>
      </c>
      <c r="F1854">
        <v>40700</v>
      </c>
      <c r="G1854" t="s">
        <v>784</v>
      </c>
      <c r="I1854" t="s">
        <v>123</v>
      </c>
      <c r="J1854">
        <v>2026</v>
      </c>
      <c r="K1854">
        <v>5</v>
      </c>
      <c r="L1854" t="s">
        <v>95</v>
      </c>
      <c r="M1854">
        <v>132.45459499999996</v>
      </c>
      <c r="N1854">
        <v>1</v>
      </c>
      <c r="O1854">
        <v>132.45459499999996</v>
      </c>
      <c r="P1854" t="s">
        <v>614</v>
      </c>
    </row>
    <row r="1855" spans="1:17">
      <c r="A1855" t="s">
        <v>879</v>
      </c>
      <c r="B1855" t="s">
        <v>668</v>
      </c>
      <c r="C1855" t="s">
        <v>133</v>
      </c>
      <c r="D1855" t="s">
        <v>332</v>
      </c>
      <c r="E1855" t="s">
        <v>106</v>
      </c>
      <c r="F1855">
        <v>40700</v>
      </c>
      <c r="G1855" t="s">
        <v>784</v>
      </c>
      <c r="I1855" t="s">
        <v>146</v>
      </c>
      <c r="J1855">
        <v>2026</v>
      </c>
      <c r="K1855">
        <v>5</v>
      </c>
      <c r="L1855" t="s">
        <v>95</v>
      </c>
      <c r="M1855">
        <v>99.350743187499987</v>
      </c>
      <c r="N1855">
        <v>1</v>
      </c>
      <c r="O1855">
        <v>99.350743187499987</v>
      </c>
      <c r="P1855" t="s">
        <v>614</v>
      </c>
    </row>
    <row r="1856" spans="1:17">
      <c r="A1856" t="s">
        <v>879</v>
      </c>
      <c r="B1856" t="s">
        <v>668</v>
      </c>
      <c r="C1856" t="s">
        <v>133</v>
      </c>
      <c r="D1856" t="s">
        <v>332</v>
      </c>
      <c r="E1856" t="s">
        <v>106</v>
      </c>
      <c r="F1856">
        <v>40700</v>
      </c>
      <c r="G1856" t="s">
        <v>784</v>
      </c>
      <c r="I1856" t="s">
        <v>163</v>
      </c>
      <c r="J1856">
        <v>2026</v>
      </c>
      <c r="K1856">
        <v>5</v>
      </c>
      <c r="L1856" t="s">
        <v>95</v>
      </c>
      <c r="M1856">
        <v>170.29036762500002</v>
      </c>
      <c r="N1856">
        <v>1</v>
      </c>
      <c r="O1856">
        <v>170.29036762500002</v>
      </c>
      <c r="P1856" t="s">
        <v>614</v>
      </c>
    </row>
    <row r="1857" spans="1:17">
      <c r="A1857" t="s">
        <v>879</v>
      </c>
      <c r="B1857" t="s">
        <v>669</v>
      </c>
      <c r="C1857" t="s">
        <v>133</v>
      </c>
      <c r="D1857" t="s">
        <v>332</v>
      </c>
      <c r="E1857" t="s">
        <v>106</v>
      </c>
      <c r="F1857">
        <v>40700</v>
      </c>
      <c r="G1857" t="s">
        <v>784</v>
      </c>
      <c r="I1857" t="s">
        <v>266</v>
      </c>
      <c r="J1857">
        <v>2026</v>
      </c>
      <c r="K1857">
        <v>5</v>
      </c>
      <c r="L1857" t="s">
        <v>95</v>
      </c>
      <c r="M1857">
        <v>99.350743187499987</v>
      </c>
      <c r="N1857">
        <v>1</v>
      </c>
      <c r="O1857">
        <v>99.350743187499987</v>
      </c>
      <c r="P1857" t="s">
        <v>614</v>
      </c>
    </row>
    <row r="1858" spans="1:17">
      <c r="A1858" t="s">
        <v>879</v>
      </c>
      <c r="B1858" t="s">
        <v>669</v>
      </c>
      <c r="C1858" t="s">
        <v>133</v>
      </c>
      <c r="D1858" t="s">
        <v>332</v>
      </c>
      <c r="E1858" t="s">
        <v>92</v>
      </c>
      <c r="F1858">
        <v>40700</v>
      </c>
      <c r="G1858" t="s">
        <v>784</v>
      </c>
      <c r="I1858" t="s">
        <v>260</v>
      </c>
      <c r="J1858">
        <v>2026</v>
      </c>
      <c r="K1858">
        <v>5</v>
      </c>
      <c r="L1858" t="s">
        <v>95</v>
      </c>
      <c r="M1858">
        <v>304.50841137500004</v>
      </c>
      <c r="N1858">
        <v>1</v>
      </c>
      <c r="O1858">
        <v>304.50841137500004</v>
      </c>
      <c r="P1858" t="s">
        <v>614</v>
      </c>
    </row>
    <row r="1859" spans="1:17">
      <c r="A1859" t="s">
        <v>879</v>
      </c>
      <c r="B1859" t="s">
        <v>669</v>
      </c>
      <c r="C1859" t="s">
        <v>133</v>
      </c>
      <c r="D1859" t="s">
        <v>332</v>
      </c>
      <c r="E1859" t="s">
        <v>106</v>
      </c>
      <c r="F1859">
        <v>40700</v>
      </c>
      <c r="G1859" t="s">
        <v>784</v>
      </c>
      <c r="I1859" t="s">
        <v>146</v>
      </c>
      <c r="J1859">
        <v>2026</v>
      </c>
      <c r="K1859">
        <v>5</v>
      </c>
      <c r="L1859" t="s">
        <v>95</v>
      </c>
      <c r="M1859">
        <v>298.05222956250003</v>
      </c>
      <c r="N1859">
        <v>1</v>
      </c>
      <c r="O1859">
        <v>298.05222956250003</v>
      </c>
      <c r="P1859" t="s">
        <v>614</v>
      </c>
    </row>
    <row r="1860" spans="1:17">
      <c r="A1860" t="s">
        <v>879</v>
      </c>
      <c r="B1860" t="s">
        <v>669</v>
      </c>
      <c r="C1860" t="s">
        <v>133</v>
      </c>
      <c r="D1860" t="s">
        <v>332</v>
      </c>
      <c r="E1860" t="s">
        <v>106</v>
      </c>
      <c r="F1860">
        <v>40700</v>
      </c>
      <c r="G1860" t="s">
        <v>784</v>
      </c>
      <c r="I1860" t="s">
        <v>163</v>
      </c>
      <c r="J1860">
        <v>2026</v>
      </c>
      <c r="K1860">
        <v>5</v>
      </c>
      <c r="L1860" t="s">
        <v>95</v>
      </c>
      <c r="M1860">
        <v>510.87110287500008</v>
      </c>
      <c r="N1860">
        <v>1</v>
      </c>
      <c r="O1860">
        <v>510.87110287500008</v>
      </c>
      <c r="P1860" t="s">
        <v>614</v>
      </c>
    </row>
    <row r="1861" spans="1:17">
      <c r="A1861" t="s">
        <v>879</v>
      </c>
      <c r="B1861" t="s">
        <v>670</v>
      </c>
      <c r="C1861" t="s">
        <v>133</v>
      </c>
      <c r="D1861" t="s">
        <v>332</v>
      </c>
      <c r="E1861" t="s">
        <v>106</v>
      </c>
      <c r="F1861">
        <v>40700</v>
      </c>
      <c r="G1861" t="s">
        <v>784</v>
      </c>
      <c r="I1861" t="s">
        <v>266</v>
      </c>
      <c r="J1861">
        <v>2026</v>
      </c>
      <c r="K1861">
        <v>5</v>
      </c>
      <c r="L1861" t="s">
        <v>95</v>
      </c>
      <c r="M1861">
        <v>99.350743187499987</v>
      </c>
      <c r="N1861">
        <v>1</v>
      </c>
      <c r="O1861">
        <v>99.350743187499987</v>
      </c>
      <c r="P1861" t="s">
        <v>614</v>
      </c>
    </row>
    <row r="1862" spans="1:17">
      <c r="A1862" t="s">
        <v>879</v>
      </c>
      <c r="B1862" t="s">
        <v>670</v>
      </c>
      <c r="C1862" t="s">
        <v>133</v>
      </c>
      <c r="D1862" t="s">
        <v>332</v>
      </c>
      <c r="E1862" t="s">
        <v>92</v>
      </c>
      <c r="F1862">
        <v>40700</v>
      </c>
      <c r="G1862" t="s">
        <v>784</v>
      </c>
      <c r="I1862" t="s">
        <v>260</v>
      </c>
      <c r="J1862">
        <v>2026</v>
      </c>
      <c r="K1862">
        <v>5</v>
      </c>
      <c r="L1862" t="s">
        <v>95</v>
      </c>
      <c r="M1862">
        <v>304.50841137500004</v>
      </c>
      <c r="N1862">
        <v>1</v>
      </c>
      <c r="O1862">
        <v>304.50841137500004</v>
      </c>
      <c r="P1862" t="s">
        <v>614</v>
      </c>
    </row>
    <row r="1863" spans="1:17">
      <c r="A1863" t="s">
        <v>879</v>
      </c>
      <c r="B1863" t="s">
        <v>180</v>
      </c>
      <c r="C1863" t="s">
        <v>133</v>
      </c>
      <c r="D1863" t="s">
        <v>332</v>
      </c>
      <c r="E1863" t="s">
        <v>103</v>
      </c>
      <c r="F1863">
        <v>40700</v>
      </c>
      <c r="G1863" t="s">
        <v>784</v>
      </c>
      <c r="I1863" t="s">
        <v>120</v>
      </c>
      <c r="J1863">
        <v>2026</v>
      </c>
      <c r="K1863">
        <v>5</v>
      </c>
      <c r="L1863" t="s">
        <v>95</v>
      </c>
      <c r="M1863">
        <v>246.06967918749996</v>
      </c>
      <c r="N1863">
        <v>1</v>
      </c>
      <c r="O1863">
        <v>246.06967918749996</v>
      </c>
      <c r="P1863" t="s">
        <v>614</v>
      </c>
      <c r="Q1863">
        <v>1</v>
      </c>
    </row>
    <row r="1864" spans="1:17">
      <c r="A1864" t="s">
        <v>879</v>
      </c>
      <c r="B1864" t="s">
        <v>180</v>
      </c>
      <c r="C1864" t="s">
        <v>133</v>
      </c>
      <c r="D1864" t="s">
        <v>332</v>
      </c>
      <c r="E1864" t="s">
        <v>106</v>
      </c>
      <c r="F1864">
        <v>40700</v>
      </c>
      <c r="G1864" t="s">
        <v>784</v>
      </c>
      <c r="I1864" t="s">
        <v>266</v>
      </c>
      <c r="J1864">
        <v>2026</v>
      </c>
      <c r="K1864">
        <v>5</v>
      </c>
      <c r="L1864" t="s">
        <v>95</v>
      </c>
      <c r="M1864">
        <v>496.75371593749998</v>
      </c>
      <c r="N1864">
        <v>1</v>
      </c>
      <c r="O1864">
        <v>496.75371593749998</v>
      </c>
      <c r="P1864" t="s">
        <v>614</v>
      </c>
    </row>
    <row r="1865" spans="1:17">
      <c r="A1865" t="s">
        <v>879</v>
      </c>
      <c r="B1865" t="s">
        <v>180</v>
      </c>
      <c r="C1865" t="s">
        <v>133</v>
      </c>
      <c r="D1865" t="s">
        <v>332</v>
      </c>
      <c r="E1865" t="s">
        <v>92</v>
      </c>
      <c r="F1865">
        <v>40700</v>
      </c>
      <c r="G1865" t="s">
        <v>784</v>
      </c>
      <c r="I1865" t="s">
        <v>260</v>
      </c>
      <c r="J1865">
        <v>2026</v>
      </c>
      <c r="K1865">
        <v>5</v>
      </c>
      <c r="L1865" t="s">
        <v>95</v>
      </c>
      <c r="M1865">
        <v>304.50841137500004</v>
      </c>
      <c r="N1865">
        <v>1</v>
      </c>
      <c r="O1865">
        <v>304.50841137500004</v>
      </c>
      <c r="P1865" t="s">
        <v>614</v>
      </c>
    </row>
    <row r="1866" spans="1:17">
      <c r="A1866" t="s">
        <v>879</v>
      </c>
      <c r="B1866" t="s">
        <v>180</v>
      </c>
      <c r="C1866" t="s">
        <v>133</v>
      </c>
      <c r="D1866" t="s">
        <v>332</v>
      </c>
      <c r="E1866" t="s">
        <v>106</v>
      </c>
      <c r="F1866">
        <v>40700</v>
      </c>
      <c r="G1866" t="s">
        <v>784</v>
      </c>
      <c r="I1866" t="s">
        <v>163</v>
      </c>
      <c r="J1866">
        <v>2026</v>
      </c>
      <c r="K1866">
        <v>5</v>
      </c>
      <c r="L1866" t="s">
        <v>95</v>
      </c>
      <c r="M1866">
        <v>170.29036762500002</v>
      </c>
      <c r="N1866">
        <v>1</v>
      </c>
      <c r="O1866">
        <v>170.29036762500002</v>
      </c>
      <c r="P1866" t="s">
        <v>614</v>
      </c>
    </row>
    <row r="1867" spans="1:17">
      <c r="A1867" t="s">
        <v>879</v>
      </c>
      <c r="B1867" t="s">
        <v>671</v>
      </c>
      <c r="C1867" t="s">
        <v>133</v>
      </c>
      <c r="D1867" t="s">
        <v>332</v>
      </c>
      <c r="E1867" t="s">
        <v>92</v>
      </c>
      <c r="F1867">
        <v>40700</v>
      </c>
      <c r="G1867" t="s">
        <v>784</v>
      </c>
      <c r="I1867" t="s">
        <v>636</v>
      </c>
      <c r="J1867">
        <v>2026</v>
      </c>
      <c r="K1867">
        <v>5</v>
      </c>
      <c r="L1867" t="s">
        <v>95</v>
      </c>
      <c r="M1867">
        <v>121.39385256249999</v>
      </c>
      <c r="N1867">
        <v>1</v>
      </c>
      <c r="O1867">
        <v>121.39385256249999</v>
      </c>
      <c r="P1867" t="s">
        <v>614</v>
      </c>
    </row>
    <row r="1868" spans="1:17">
      <c r="A1868" t="s">
        <v>879</v>
      </c>
      <c r="B1868" t="s">
        <v>671</v>
      </c>
      <c r="C1868" t="s">
        <v>133</v>
      </c>
      <c r="D1868" t="s">
        <v>332</v>
      </c>
      <c r="E1868" t="s">
        <v>106</v>
      </c>
      <c r="F1868">
        <v>40700</v>
      </c>
      <c r="G1868" t="s">
        <v>784</v>
      </c>
      <c r="I1868" t="s">
        <v>266</v>
      </c>
      <c r="J1868">
        <v>2026</v>
      </c>
      <c r="K1868">
        <v>5</v>
      </c>
      <c r="L1868" t="s">
        <v>95</v>
      </c>
      <c r="M1868">
        <v>99.350743187499987</v>
      </c>
      <c r="N1868">
        <v>1</v>
      </c>
      <c r="O1868">
        <v>99.350743187499987</v>
      </c>
      <c r="P1868" t="s">
        <v>614</v>
      </c>
    </row>
    <row r="1869" spans="1:17">
      <c r="A1869" t="s">
        <v>879</v>
      </c>
      <c r="B1869" t="s">
        <v>671</v>
      </c>
      <c r="C1869" t="s">
        <v>133</v>
      </c>
      <c r="D1869" t="s">
        <v>332</v>
      </c>
      <c r="E1869" t="s">
        <v>92</v>
      </c>
      <c r="F1869">
        <v>40700</v>
      </c>
      <c r="G1869" t="s">
        <v>784</v>
      </c>
      <c r="I1869" t="s">
        <v>260</v>
      </c>
      <c r="J1869">
        <v>2026</v>
      </c>
      <c r="K1869">
        <v>5</v>
      </c>
      <c r="L1869" t="s">
        <v>95</v>
      </c>
      <c r="M1869">
        <v>304.50841137500004</v>
      </c>
      <c r="N1869">
        <v>1</v>
      </c>
      <c r="O1869">
        <v>304.50841137500004</v>
      </c>
      <c r="P1869" t="s">
        <v>614</v>
      </c>
    </row>
    <row r="1870" spans="1:17">
      <c r="A1870" t="s">
        <v>879</v>
      </c>
      <c r="B1870" t="s">
        <v>672</v>
      </c>
      <c r="C1870" t="s">
        <v>133</v>
      </c>
      <c r="D1870" t="s">
        <v>332</v>
      </c>
      <c r="E1870" t="s">
        <v>103</v>
      </c>
      <c r="F1870">
        <v>40700</v>
      </c>
      <c r="G1870" t="s">
        <v>784</v>
      </c>
      <c r="I1870" t="s">
        <v>130</v>
      </c>
      <c r="J1870">
        <v>2026</v>
      </c>
      <c r="K1870">
        <v>5</v>
      </c>
      <c r="L1870" t="s">
        <v>95</v>
      </c>
      <c r="M1870">
        <v>467.90173500000003</v>
      </c>
      <c r="N1870">
        <v>1</v>
      </c>
      <c r="O1870">
        <v>467.90173500000003</v>
      </c>
      <c r="P1870" t="s">
        <v>614</v>
      </c>
      <c r="Q1870">
        <v>1</v>
      </c>
    </row>
    <row r="1871" spans="1:17">
      <c r="A1871" t="s">
        <v>879</v>
      </c>
      <c r="B1871" t="s">
        <v>672</v>
      </c>
      <c r="C1871" t="s">
        <v>133</v>
      </c>
      <c r="D1871" t="s">
        <v>332</v>
      </c>
      <c r="E1871" t="s">
        <v>92</v>
      </c>
      <c r="F1871">
        <v>40700</v>
      </c>
      <c r="G1871" t="s">
        <v>784</v>
      </c>
      <c r="I1871" t="s">
        <v>636</v>
      </c>
      <c r="J1871">
        <v>2026</v>
      </c>
      <c r="K1871">
        <v>5</v>
      </c>
      <c r="L1871" t="s">
        <v>95</v>
      </c>
      <c r="M1871">
        <v>242.78770512499997</v>
      </c>
      <c r="N1871">
        <v>1</v>
      </c>
      <c r="O1871">
        <v>242.78770512499997</v>
      </c>
      <c r="P1871" t="s">
        <v>614</v>
      </c>
    </row>
    <row r="1872" spans="1:17">
      <c r="A1872" t="s">
        <v>879</v>
      </c>
      <c r="B1872" t="s">
        <v>672</v>
      </c>
      <c r="C1872" t="s">
        <v>133</v>
      </c>
      <c r="D1872" t="s">
        <v>332</v>
      </c>
      <c r="E1872" t="s">
        <v>92</v>
      </c>
      <c r="F1872">
        <v>40700</v>
      </c>
      <c r="G1872" t="s">
        <v>784</v>
      </c>
      <c r="I1872" t="s">
        <v>203</v>
      </c>
      <c r="J1872">
        <v>2026</v>
      </c>
      <c r="K1872">
        <v>5</v>
      </c>
      <c r="L1872" t="s">
        <v>95</v>
      </c>
      <c r="M1872">
        <v>173.97401612499999</v>
      </c>
      <c r="N1872">
        <v>1</v>
      </c>
      <c r="O1872">
        <v>173.97401612499999</v>
      </c>
      <c r="P1872" t="s">
        <v>614</v>
      </c>
      <c r="Q1872">
        <v>1</v>
      </c>
    </row>
    <row r="1873" spans="1:17">
      <c r="A1873" t="s">
        <v>879</v>
      </c>
      <c r="B1873" t="s">
        <v>672</v>
      </c>
      <c r="C1873" t="s">
        <v>133</v>
      </c>
      <c r="D1873" t="s">
        <v>332</v>
      </c>
      <c r="E1873" t="s">
        <v>106</v>
      </c>
      <c r="F1873">
        <v>40700</v>
      </c>
      <c r="G1873" t="s">
        <v>784</v>
      </c>
      <c r="I1873" t="s">
        <v>266</v>
      </c>
      <c r="J1873">
        <v>2026</v>
      </c>
      <c r="K1873">
        <v>5</v>
      </c>
      <c r="L1873" t="s">
        <v>95</v>
      </c>
      <c r="M1873">
        <v>99.350743187499987</v>
      </c>
      <c r="N1873">
        <v>1</v>
      </c>
      <c r="O1873">
        <v>99.350743187499987</v>
      </c>
      <c r="P1873" t="s">
        <v>614</v>
      </c>
    </row>
    <row r="1874" spans="1:17">
      <c r="A1874" t="s">
        <v>879</v>
      </c>
      <c r="B1874" t="s">
        <v>672</v>
      </c>
      <c r="C1874" t="s">
        <v>133</v>
      </c>
      <c r="D1874" t="s">
        <v>332</v>
      </c>
      <c r="E1874" t="s">
        <v>92</v>
      </c>
      <c r="F1874">
        <v>40700</v>
      </c>
      <c r="G1874" t="s">
        <v>784</v>
      </c>
      <c r="I1874" t="s">
        <v>204</v>
      </c>
      <c r="J1874">
        <v>2026</v>
      </c>
      <c r="K1874">
        <v>5</v>
      </c>
      <c r="L1874" t="s">
        <v>95</v>
      </c>
      <c r="M1874">
        <v>123.00055031250001</v>
      </c>
      <c r="N1874">
        <v>1</v>
      </c>
      <c r="O1874">
        <v>123.00055031250001</v>
      </c>
      <c r="P1874" t="s">
        <v>614</v>
      </c>
    </row>
    <row r="1875" spans="1:17">
      <c r="A1875" t="s">
        <v>879</v>
      </c>
      <c r="B1875" t="s">
        <v>672</v>
      </c>
      <c r="C1875" t="s">
        <v>133</v>
      </c>
      <c r="D1875" t="s">
        <v>332</v>
      </c>
      <c r="E1875" t="s">
        <v>92</v>
      </c>
      <c r="F1875">
        <v>40700</v>
      </c>
      <c r="G1875" t="s">
        <v>784</v>
      </c>
      <c r="I1875" t="s">
        <v>260</v>
      </c>
      <c r="J1875">
        <v>2026</v>
      </c>
      <c r="K1875">
        <v>5</v>
      </c>
      <c r="L1875" t="s">
        <v>95</v>
      </c>
      <c r="M1875">
        <v>304.50841137500004</v>
      </c>
      <c r="N1875">
        <v>1</v>
      </c>
      <c r="O1875">
        <v>304.50841137500004</v>
      </c>
      <c r="P1875" t="s">
        <v>614</v>
      </c>
    </row>
    <row r="1876" spans="1:17">
      <c r="A1876" t="s">
        <v>879</v>
      </c>
      <c r="B1876" t="s">
        <v>672</v>
      </c>
      <c r="C1876" t="s">
        <v>133</v>
      </c>
      <c r="D1876" t="s">
        <v>332</v>
      </c>
      <c r="E1876" t="s">
        <v>106</v>
      </c>
      <c r="F1876">
        <v>40700</v>
      </c>
      <c r="G1876" t="s">
        <v>784</v>
      </c>
      <c r="I1876" t="s">
        <v>146</v>
      </c>
      <c r="J1876">
        <v>2026</v>
      </c>
      <c r="K1876">
        <v>5</v>
      </c>
      <c r="L1876" t="s">
        <v>95</v>
      </c>
      <c r="M1876">
        <v>99.350743187499987</v>
      </c>
      <c r="N1876">
        <v>1</v>
      </c>
      <c r="O1876">
        <v>99.350743187499987</v>
      </c>
      <c r="P1876" t="s">
        <v>614</v>
      </c>
    </row>
    <row r="1877" spans="1:17">
      <c r="A1877" t="s">
        <v>879</v>
      </c>
      <c r="B1877" t="s">
        <v>672</v>
      </c>
      <c r="C1877" t="s">
        <v>133</v>
      </c>
      <c r="D1877" t="s">
        <v>332</v>
      </c>
      <c r="E1877" t="s">
        <v>92</v>
      </c>
      <c r="F1877">
        <v>40700</v>
      </c>
      <c r="G1877" t="s">
        <v>784</v>
      </c>
      <c r="I1877" t="s">
        <v>617</v>
      </c>
      <c r="J1877">
        <v>2026</v>
      </c>
      <c r="K1877">
        <v>5</v>
      </c>
      <c r="L1877" t="s">
        <v>95</v>
      </c>
      <c r="M1877">
        <v>124.93054699999999</v>
      </c>
      <c r="N1877">
        <v>1</v>
      </c>
      <c r="O1877">
        <v>124.93054699999999</v>
      </c>
      <c r="P1877" t="s">
        <v>614</v>
      </c>
      <c r="Q1877">
        <v>1</v>
      </c>
    </row>
    <row r="1878" spans="1:17">
      <c r="A1878" t="s">
        <v>879</v>
      </c>
      <c r="B1878" t="s">
        <v>673</v>
      </c>
      <c r="C1878" t="s">
        <v>133</v>
      </c>
      <c r="D1878" t="s">
        <v>332</v>
      </c>
      <c r="E1878" t="s">
        <v>92</v>
      </c>
      <c r="F1878">
        <v>40700</v>
      </c>
      <c r="G1878" t="s">
        <v>784</v>
      </c>
      <c r="I1878" t="s">
        <v>636</v>
      </c>
      <c r="J1878">
        <v>2026</v>
      </c>
      <c r="K1878">
        <v>5</v>
      </c>
      <c r="L1878" t="s">
        <v>95</v>
      </c>
      <c r="M1878">
        <v>121.39385256249999</v>
      </c>
      <c r="N1878">
        <v>1</v>
      </c>
      <c r="O1878">
        <v>121.39385256249999</v>
      </c>
      <c r="P1878" t="s">
        <v>614</v>
      </c>
    </row>
    <row r="1879" spans="1:17">
      <c r="A1879" t="s">
        <v>879</v>
      </c>
      <c r="B1879" t="s">
        <v>673</v>
      </c>
      <c r="C1879" t="s">
        <v>133</v>
      </c>
      <c r="D1879" t="s">
        <v>332</v>
      </c>
      <c r="E1879" t="s">
        <v>106</v>
      </c>
      <c r="F1879">
        <v>40700</v>
      </c>
      <c r="G1879" t="s">
        <v>784</v>
      </c>
      <c r="I1879" t="s">
        <v>266</v>
      </c>
      <c r="J1879">
        <v>2026</v>
      </c>
      <c r="K1879">
        <v>5</v>
      </c>
      <c r="L1879" t="s">
        <v>95</v>
      </c>
      <c r="M1879">
        <v>99.350743187499987</v>
      </c>
      <c r="N1879">
        <v>1</v>
      </c>
      <c r="O1879">
        <v>99.350743187499987</v>
      </c>
      <c r="P1879" t="s">
        <v>614</v>
      </c>
    </row>
    <row r="1880" spans="1:17">
      <c r="A1880" t="s">
        <v>879</v>
      </c>
      <c r="B1880" t="s">
        <v>673</v>
      </c>
      <c r="C1880" t="s">
        <v>133</v>
      </c>
      <c r="D1880" t="s">
        <v>332</v>
      </c>
      <c r="E1880" t="s">
        <v>92</v>
      </c>
      <c r="F1880">
        <v>40700</v>
      </c>
      <c r="G1880" t="s">
        <v>784</v>
      </c>
      <c r="I1880" t="s">
        <v>260</v>
      </c>
      <c r="J1880">
        <v>2026</v>
      </c>
      <c r="K1880">
        <v>5</v>
      </c>
      <c r="L1880" t="s">
        <v>95</v>
      </c>
      <c r="M1880">
        <v>304.50841137500004</v>
      </c>
      <c r="N1880">
        <v>1</v>
      </c>
      <c r="O1880">
        <v>304.50841137500004</v>
      </c>
      <c r="P1880" t="s">
        <v>614</v>
      </c>
    </row>
    <row r="1881" spans="1:17">
      <c r="A1881" t="s">
        <v>879</v>
      </c>
      <c r="B1881" t="s">
        <v>673</v>
      </c>
      <c r="C1881" t="s">
        <v>133</v>
      </c>
      <c r="D1881" t="s">
        <v>332</v>
      </c>
      <c r="E1881" t="s">
        <v>106</v>
      </c>
      <c r="F1881">
        <v>40700</v>
      </c>
      <c r="G1881" t="s">
        <v>784</v>
      </c>
      <c r="I1881" t="s">
        <v>146</v>
      </c>
      <c r="J1881">
        <v>2026</v>
      </c>
      <c r="K1881">
        <v>5</v>
      </c>
      <c r="L1881" t="s">
        <v>95</v>
      </c>
      <c r="M1881">
        <v>99.350743187499987</v>
      </c>
      <c r="N1881">
        <v>1</v>
      </c>
      <c r="O1881">
        <v>99.350743187499987</v>
      </c>
      <c r="P1881" t="s">
        <v>614</v>
      </c>
    </row>
    <row r="1882" spans="1:17">
      <c r="A1882" t="s">
        <v>879</v>
      </c>
      <c r="B1882" t="s">
        <v>673</v>
      </c>
      <c r="C1882" t="s">
        <v>133</v>
      </c>
      <c r="D1882" t="s">
        <v>332</v>
      </c>
      <c r="E1882" t="s">
        <v>106</v>
      </c>
      <c r="F1882">
        <v>40700</v>
      </c>
      <c r="G1882" t="s">
        <v>784</v>
      </c>
      <c r="I1882" t="s">
        <v>163</v>
      </c>
      <c r="J1882">
        <v>2026</v>
      </c>
      <c r="K1882">
        <v>5</v>
      </c>
      <c r="L1882" t="s">
        <v>95</v>
      </c>
      <c r="M1882">
        <v>170.29036762500002</v>
      </c>
      <c r="N1882">
        <v>1</v>
      </c>
      <c r="O1882">
        <v>170.29036762500002</v>
      </c>
      <c r="P1882" t="s">
        <v>614</v>
      </c>
    </row>
    <row r="1883" spans="1:17">
      <c r="A1883" t="s">
        <v>879</v>
      </c>
      <c r="B1883" t="s">
        <v>674</v>
      </c>
      <c r="C1883" t="s">
        <v>133</v>
      </c>
      <c r="D1883" t="s">
        <v>332</v>
      </c>
      <c r="E1883" t="s">
        <v>103</v>
      </c>
      <c r="F1883">
        <v>40700</v>
      </c>
      <c r="G1883" t="s">
        <v>784</v>
      </c>
      <c r="I1883" t="s">
        <v>120</v>
      </c>
      <c r="J1883">
        <v>2026</v>
      </c>
      <c r="K1883">
        <v>5</v>
      </c>
      <c r="L1883" t="s">
        <v>95</v>
      </c>
      <c r="M1883">
        <v>118.06289381250002</v>
      </c>
      <c r="N1883">
        <v>1</v>
      </c>
      <c r="O1883">
        <v>118.06289381250002</v>
      </c>
      <c r="P1883" t="s">
        <v>614</v>
      </c>
      <c r="Q1883">
        <v>1</v>
      </c>
    </row>
    <row r="1884" spans="1:17">
      <c r="A1884" t="s">
        <v>879</v>
      </c>
      <c r="B1884" t="s">
        <v>674</v>
      </c>
      <c r="C1884" t="s">
        <v>133</v>
      </c>
      <c r="D1884" t="s">
        <v>332</v>
      </c>
      <c r="E1884" t="s">
        <v>106</v>
      </c>
      <c r="F1884">
        <v>40700</v>
      </c>
      <c r="G1884" t="s">
        <v>784</v>
      </c>
      <c r="I1884" t="s">
        <v>266</v>
      </c>
      <c r="J1884">
        <v>2026</v>
      </c>
      <c r="K1884">
        <v>5</v>
      </c>
      <c r="L1884" t="s">
        <v>95</v>
      </c>
      <c r="M1884">
        <v>99.350743187499987</v>
      </c>
      <c r="N1884">
        <v>1</v>
      </c>
      <c r="O1884">
        <v>99.350743187499987</v>
      </c>
      <c r="P1884" t="s">
        <v>614</v>
      </c>
    </row>
    <row r="1885" spans="1:17">
      <c r="A1885" t="s">
        <v>879</v>
      </c>
      <c r="B1885" t="s">
        <v>674</v>
      </c>
      <c r="C1885" t="s">
        <v>133</v>
      </c>
      <c r="D1885" t="s">
        <v>332</v>
      </c>
      <c r="E1885" t="s">
        <v>92</v>
      </c>
      <c r="F1885">
        <v>40700</v>
      </c>
      <c r="G1885" t="s">
        <v>784</v>
      </c>
      <c r="I1885" t="s">
        <v>260</v>
      </c>
      <c r="J1885">
        <v>2026</v>
      </c>
      <c r="K1885">
        <v>5</v>
      </c>
      <c r="L1885" t="s">
        <v>95</v>
      </c>
      <c r="M1885">
        <v>304.50841137500004</v>
      </c>
      <c r="N1885">
        <v>1</v>
      </c>
      <c r="O1885">
        <v>304.50841137500004</v>
      </c>
      <c r="P1885" t="s">
        <v>614</v>
      </c>
    </row>
    <row r="1886" spans="1:17">
      <c r="A1886" t="s">
        <v>879</v>
      </c>
      <c r="B1886" t="s">
        <v>674</v>
      </c>
      <c r="C1886" t="s">
        <v>133</v>
      </c>
      <c r="D1886" t="s">
        <v>332</v>
      </c>
      <c r="E1886" t="s">
        <v>105</v>
      </c>
      <c r="F1886">
        <v>40700</v>
      </c>
      <c r="G1886" t="s">
        <v>784</v>
      </c>
      <c r="I1886" t="s">
        <v>123</v>
      </c>
      <c r="J1886">
        <v>2026</v>
      </c>
      <c r="K1886">
        <v>5</v>
      </c>
      <c r="L1886" t="s">
        <v>95</v>
      </c>
      <c r="M1886">
        <v>132.45459499999996</v>
      </c>
      <c r="N1886">
        <v>1</v>
      </c>
      <c r="O1886">
        <v>132.45459499999996</v>
      </c>
      <c r="P1886" t="s">
        <v>614</v>
      </c>
    </row>
    <row r="1887" spans="1:17">
      <c r="A1887" t="s">
        <v>879</v>
      </c>
      <c r="B1887" t="s">
        <v>187</v>
      </c>
      <c r="C1887" t="s">
        <v>133</v>
      </c>
      <c r="D1887" t="s">
        <v>332</v>
      </c>
      <c r="E1887" t="s">
        <v>103</v>
      </c>
      <c r="F1887">
        <v>40700</v>
      </c>
      <c r="G1887" t="s">
        <v>784</v>
      </c>
      <c r="I1887" t="s">
        <v>120</v>
      </c>
      <c r="J1887">
        <v>2026</v>
      </c>
      <c r="K1887">
        <v>5</v>
      </c>
      <c r="L1887" t="s">
        <v>95</v>
      </c>
      <c r="M1887">
        <v>118.06289381250002</v>
      </c>
      <c r="N1887">
        <v>1</v>
      </c>
      <c r="O1887">
        <v>118.06289381250002</v>
      </c>
      <c r="P1887" t="s">
        <v>614</v>
      </c>
      <c r="Q1887">
        <v>1</v>
      </c>
    </row>
    <row r="1888" spans="1:17">
      <c r="A1888" t="s">
        <v>879</v>
      </c>
      <c r="B1888" t="s">
        <v>187</v>
      </c>
      <c r="C1888" t="s">
        <v>133</v>
      </c>
      <c r="D1888" t="s">
        <v>332</v>
      </c>
      <c r="E1888" t="s">
        <v>92</v>
      </c>
      <c r="F1888">
        <v>40700</v>
      </c>
      <c r="G1888" t="s">
        <v>784</v>
      </c>
      <c r="I1888" t="s">
        <v>260</v>
      </c>
      <c r="J1888">
        <v>2026</v>
      </c>
      <c r="K1888">
        <v>5</v>
      </c>
      <c r="L1888" t="s">
        <v>95</v>
      </c>
      <c r="M1888">
        <v>304.50841137500004</v>
      </c>
      <c r="N1888">
        <v>1</v>
      </c>
      <c r="O1888">
        <v>304.50841137500004</v>
      </c>
      <c r="P1888" t="s">
        <v>614</v>
      </c>
    </row>
    <row r="1889" spans="1:17">
      <c r="A1889" t="s">
        <v>879</v>
      </c>
      <c r="B1889" t="s">
        <v>187</v>
      </c>
      <c r="C1889" t="s">
        <v>133</v>
      </c>
      <c r="D1889" t="s">
        <v>332</v>
      </c>
      <c r="E1889" t="s">
        <v>105</v>
      </c>
      <c r="F1889">
        <v>40700</v>
      </c>
      <c r="G1889" t="s">
        <v>784</v>
      </c>
      <c r="I1889" t="s">
        <v>123</v>
      </c>
      <c r="J1889">
        <v>2026</v>
      </c>
      <c r="K1889">
        <v>5</v>
      </c>
      <c r="L1889" t="s">
        <v>95</v>
      </c>
      <c r="M1889">
        <v>132.45459499999996</v>
      </c>
      <c r="N1889">
        <v>1</v>
      </c>
      <c r="O1889">
        <v>132.45459499999996</v>
      </c>
      <c r="P1889" t="s">
        <v>614</v>
      </c>
    </row>
    <row r="1890" spans="1:17">
      <c r="A1890" t="s">
        <v>879</v>
      </c>
      <c r="B1890" t="s">
        <v>188</v>
      </c>
      <c r="C1890" t="s">
        <v>133</v>
      </c>
      <c r="D1890" t="s">
        <v>332</v>
      </c>
      <c r="E1890" t="s">
        <v>106</v>
      </c>
      <c r="F1890">
        <v>40700</v>
      </c>
      <c r="G1890" t="s">
        <v>784</v>
      </c>
      <c r="I1890" t="s">
        <v>266</v>
      </c>
      <c r="J1890">
        <v>2026</v>
      </c>
      <c r="K1890">
        <v>5</v>
      </c>
      <c r="L1890" t="s">
        <v>95</v>
      </c>
      <c r="M1890">
        <v>198.70148637499997</v>
      </c>
      <c r="N1890">
        <v>1</v>
      </c>
      <c r="O1890">
        <v>198.70148637499997</v>
      </c>
      <c r="P1890" t="s">
        <v>614</v>
      </c>
    </row>
    <row r="1891" spans="1:17">
      <c r="A1891" t="s">
        <v>879</v>
      </c>
      <c r="B1891" t="s">
        <v>188</v>
      </c>
      <c r="C1891" t="s">
        <v>133</v>
      </c>
      <c r="D1891" t="s">
        <v>332</v>
      </c>
      <c r="E1891" t="s">
        <v>92</v>
      </c>
      <c r="F1891">
        <v>40700</v>
      </c>
      <c r="G1891" t="s">
        <v>784</v>
      </c>
      <c r="I1891" t="s">
        <v>260</v>
      </c>
      <c r="J1891">
        <v>2026</v>
      </c>
      <c r="K1891">
        <v>5</v>
      </c>
      <c r="L1891" t="s">
        <v>95</v>
      </c>
      <c r="M1891">
        <v>304.50841137500004</v>
      </c>
      <c r="N1891">
        <v>1</v>
      </c>
      <c r="O1891">
        <v>304.50841137500004</v>
      </c>
      <c r="P1891" t="s">
        <v>614</v>
      </c>
    </row>
    <row r="1892" spans="1:17">
      <c r="A1892" t="s">
        <v>879</v>
      </c>
      <c r="B1892" t="s">
        <v>189</v>
      </c>
      <c r="C1892" t="s">
        <v>133</v>
      </c>
      <c r="D1892" t="s">
        <v>332</v>
      </c>
      <c r="E1892" t="s">
        <v>103</v>
      </c>
      <c r="F1892">
        <v>40700</v>
      </c>
      <c r="G1892" t="s">
        <v>784</v>
      </c>
      <c r="I1892" t="s">
        <v>120</v>
      </c>
      <c r="J1892">
        <v>2026</v>
      </c>
      <c r="K1892">
        <v>5</v>
      </c>
      <c r="L1892" t="s">
        <v>95</v>
      </c>
      <c r="M1892">
        <v>289.14681337500002</v>
      </c>
      <c r="N1892">
        <v>1</v>
      </c>
      <c r="O1892">
        <v>289.14681337500002</v>
      </c>
      <c r="P1892" t="s">
        <v>614</v>
      </c>
      <c r="Q1892">
        <v>1</v>
      </c>
    </row>
    <row r="1893" spans="1:17">
      <c r="A1893" t="s">
        <v>879</v>
      </c>
      <c r="B1893" t="s">
        <v>189</v>
      </c>
      <c r="C1893" t="s">
        <v>133</v>
      </c>
      <c r="D1893" t="s">
        <v>332</v>
      </c>
      <c r="E1893" t="s">
        <v>92</v>
      </c>
      <c r="F1893">
        <v>40700</v>
      </c>
      <c r="G1893" t="s">
        <v>784</v>
      </c>
      <c r="I1893" t="s">
        <v>636</v>
      </c>
      <c r="J1893">
        <v>2026</v>
      </c>
      <c r="K1893">
        <v>5</v>
      </c>
      <c r="L1893" t="s">
        <v>95</v>
      </c>
      <c r="M1893">
        <v>971.1508204999999</v>
      </c>
      <c r="N1893">
        <v>1</v>
      </c>
      <c r="O1893">
        <v>971.1508204999999</v>
      </c>
      <c r="P1893" t="s">
        <v>614</v>
      </c>
    </row>
    <row r="1894" spans="1:17">
      <c r="A1894" t="s">
        <v>879</v>
      </c>
      <c r="B1894" t="s">
        <v>189</v>
      </c>
      <c r="C1894" t="s">
        <v>133</v>
      </c>
      <c r="D1894" t="s">
        <v>332</v>
      </c>
      <c r="E1894" t="s">
        <v>92</v>
      </c>
      <c r="F1894">
        <v>40700</v>
      </c>
      <c r="G1894" t="s">
        <v>784</v>
      </c>
      <c r="I1894" t="s">
        <v>260</v>
      </c>
      <c r="J1894">
        <v>2026</v>
      </c>
      <c r="K1894">
        <v>5</v>
      </c>
      <c r="L1894" t="s">
        <v>95</v>
      </c>
      <c r="M1894">
        <v>304.50841137500004</v>
      </c>
      <c r="N1894">
        <v>1</v>
      </c>
      <c r="O1894">
        <v>304.50841137500004</v>
      </c>
      <c r="P1894" t="s">
        <v>614</v>
      </c>
    </row>
    <row r="1895" spans="1:17">
      <c r="A1895" t="s">
        <v>879</v>
      </c>
      <c r="B1895" t="s">
        <v>189</v>
      </c>
      <c r="C1895" t="s">
        <v>133</v>
      </c>
      <c r="D1895" t="s">
        <v>332</v>
      </c>
      <c r="E1895" t="s">
        <v>105</v>
      </c>
      <c r="F1895">
        <v>40700</v>
      </c>
      <c r="G1895" t="s">
        <v>784</v>
      </c>
      <c r="I1895" t="s">
        <v>123</v>
      </c>
      <c r="J1895">
        <v>2026</v>
      </c>
      <c r="K1895">
        <v>5</v>
      </c>
      <c r="L1895" t="s">
        <v>95</v>
      </c>
      <c r="M1895">
        <v>132.45459499999996</v>
      </c>
      <c r="N1895">
        <v>1</v>
      </c>
      <c r="O1895">
        <v>132.45459499999996</v>
      </c>
      <c r="P1895" t="s">
        <v>614</v>
      </c>
    </row>
    <row r="1896" spans="1:17">
      <c r="A1896" t="s">
        <v>879</v>
      </c>
      <c r="B1896" t="s">
        <v>675</v>
      </c>
      <c r="C1896" t="s">
        <v>133</v>
      </c>
      <c r="D1896" t="s">
        <v>332</v>
      </c>
      <c r="E1896" t="s">
        <v>92</v>
      </c>
      <c r="F1896">
        <v>40700</v>
      </c>
      <c r="G1896" t="s">
        <v>784</v>
      </c>
      <c r="I1896" t="s">
        <v>260</v>
      </c>
      <c r="J1896">
        <v>2026</v>
      </c>
      <c r="K1896">
        <v>5</v>
      </c>
      <c r="L1896" t="s">
        <v>95</v>
      </c>
      <c r="M1896">
        <v>304.50841137500004</v>
      </c>
      <c r="N1896">
        <v>1</v>
      </c>
      <c r="O1896">
        <v>304.50841137500004</v>
      </c>
      <c r="P1896" t="s">
        <v>614</v>
      </c>
    </row>
    <row r="1897" spans="1:17">
      <c r="A1897" t="s">
        <v>879</v>
      </c>
      <c r="B1897" t="s">
        <v>675</v>
      </c>
      <c r="C1897" t="s">
        <v>133</v>
      </c>
      <c r="D1897" t="s">
        <v>332</v>
      </c>
      <c r="E1897" t="s">
        <v>106</v>
      </c>
      <c r="F1897">
        <v>40700</v>
      </c>
      <c r="G1897" t="s">
        <v>784</v>
      </c>
      <c r="I1897" t="s">
        <v>163</v>
      </c>
      <c r="J1897">
        <v>2026</v>
      </c>
      <c r="K1897">
        <v>5</v>
      </c>
      <c r="L1897" t="s">
        <v>95</v>
      </c>
      <c r="M1897">
        <v>170.29036762500002</v>
      </c>
      <c r="N1897">
        <v>1</v>
      </c>
      <c r="O1897">
        <v>170.29036762500002</v>
      </c>
      <c r="P1897" t="s">
        <v>614</v>
      </c>
    </row>
    <row r="1898" spans="1:17">
      <c r="A1898" t="s">
        <v>879</v>
      </c>
      <c r="B1898" t="s">
        <v>191</v>
      </c>
      <c r="C1898" t="s">
        <v>133</v>
      </c>
      <c r="D1898" t="s">
        <v>332</v>
      </c>
      <c r="E1898" t="s">
        <v>92</v>
      </c>
      <c r="F1898">
        <v>40700</v>
      </c>
      <c r="G1898" t="s">
        <v>784</v>
      </c>
      <c r="I1898" t="s">
        <v>636</v>
      </c>
      <c r="J1898">
        <v>2026</v>
      </c>
      <c r="K1898">
        <v>5</v>
      </c>
      <c r="L1898" t="s">
        <v>95</v>
      </c>
      <c r="M1898">
        <v>485.57541024999995</v>
      </c>
      <c r="N1898">
        <v>1</v>
      </c>
      <c r="O1898">
        <v>485.57541024999995</v>
      </c>
      <c r="P1898" t="s">
        <v>614</v>
      </c>
    </row>
    <row r="1899" spans="1:17">
      <c r="A1899" t="s">
        <v>879</v>
      </c>
      <c r="B1899" t="s">
        <v>191</v>
      </c>
      <c r="C1899" t="s">
        <v>133</v>
      </c>
      <c r="D1899" t="s">
        <v>332</v>
      </c>
      <c r="E1899" t="s">
        <v>106</v>
      </c>
      <c r="F1899">
        <v>40700</v>
      </c>
      <c r="G1899" t="s">
        <v>784</v>
      </c>
      <c r="I1899" t="s">
        <v>266</v>
      </c>
      <c r="J1899">
        <v>2026</v>
      </c>
      <c r="K1899">
        <v>5</v>
      </c>
      <c r="L1899" t="s">
        <v>95</v>
      </c>
      <c r="M1899">
        <v>99.350743187499987</v>
      </c>
      <c r="N1899">
        <v>1</v>
      </c>
      <c r="O1899">
        <v>99.350743187499987</v>
      </c>
      <c r="P1899" t="s">
        <v>614</v>
      </c>
    </row>
    <row r="1900" spans="1:17">
      <c r="A1900" t="s">
        <v>879</v>
      </c>
      <c r="B1900" t="s">
        <v>191</v>
      </c>
      <c r="C1900" t="s">
        <v>133</v>
      </c>
      <c r="D1900" t="s">
        <v>332</v>
      </c>
      <c r="E1900" t="s">
        <v>92</v>
      </c>
      <c r="F1900">
        <v>40700</v>
      </c>
      <c r="G1900" t="s">
        <v>784</v>
      </c>
      <c r="I1900" t="s">
        <v>260</v>
      </c>
      <c r="J1900">
        <v>2026</v>
      </c>
      <c r="K1900">
        <v>5</v>
      </c>
      <c r="L1900" t="s">
        <v>95</v>
      </c>
      <c r="M1900">
        <v>304.50841137500004</v>
      </c>
      <c r="N1900">
        <v>1</v>
      </c>
      <c r="O1900">
        <v>304.50841137500004</v>
      </c>
      <c r="P1900" t="s">
        <v>614</v>
      </c>
    </row>
    <row r="1901" spans="1:17">
      <c r="A1901" t="s">
        <v>879</v>
      </c>
      <c r="B1901" t="s">
        <v>191</v>
      </c>
      <c r="C1901" t="s">
        <v>133</v>
      </c>
      <c r="D1901" t="s">
        <v>332</v>
      </c>
      <c r="E1901" t="s">
        <v>92</v>
      </c>
      <c r="F1901">
        <v>40700</v>
      </c>
      <c r="G1901" t="s">
        <v>784</v>
      </c>
      <c r="I1901" t="s">
        <v>141</v>
      </c>
      <c r="J1901">
        <v>2026</v>
      </c>
      <c r="K1901">
        <v>5</v>
      </c>
      <c r="L1901" t="s">
        <v>95</v>
      </c>
      <c r="M1901">
        <v>123.00055031250001</v>
      </c>
      <c r="N1901">
        <v>1</v>
      </c>
      <c r="O1901">
        <v>123.00055031250001</v>
      </c>
      <c r="P1901" t="s">
        <v>614</v>
      </c>
    </row>
    <row r="1902" spans="1:17">
      <c r="A1902" t="s">
        <v>879</v>
      </c>
      <c r="B1902" t="s">
        <v>676</v>
      </c>
      <c r="C1902" t="s">
        <v>133</v>
      </c>
      <c r="D1902" t="s">
        <v>332</v>
      </c>
      <c r="E1902" t="s">
        <v>103</v>
      </c>
      <c r="F1902">
        <v>40700</v>
      </c>
      <c r="G1902" t="s">
        <v>784</v>
      </c>
      <c r="I1902" t="s">
        <v>120</v>
      </c>
      <c r="J1902">
        <v>2026</v>
      </c>
      <c r="K1902">
        <v>5</v>
      </c>
      <c r="L1902" t="s">
        <v>95</v>
      </c>
      <c r="M1902">
        <v>517.32728468749985</v>
      </c>
      <c r="N1902">
        <v>1</v>
      </c>
      <c r="O1902">
        <v>517.32728468749985</v>
      </c>
      <c r="P1902" t="s">
        <v>614</v>
      </c>
      <c r="Q1902">
        <v>1</v>
      </c>
    </row>
    <row r="1903" spans="1:17">
      <c r="A1903" t="s">
        <v>879</v>
      </c>
      <c r="B1903" t="s">
        <v>676</v>
      </c>
      <c r="C1903" t="s">
        <v>133</v>
      </c>
      <c r="D1903" t="s">
        <v>332</v>
      </c>
      <c r="E1903" t="s">
        <v>92</v>
      </c>
      <c r="F1903">
        <v>40700</v>
      </c>
      <c r="G1903" t="s">
        <v>784</v>
      </c>
      <c r="I1903" t="s">
        <v>636</v>
      </c>
      <c r="J1903">
        <v>2026</v>
      </c>
      <c r="K1903">
        <v>5</v>
      </c>
      <c r="L1903" t="s">
        <v>95</v>
      </c>
      <c r="M1903">
        <v>242.78770512499997</v>
      </c>
      <c r="N1903">
        <v>1</v>
      </c>
      <c r="O1903">
        <v>242.78770512499997</v>
      </c>
      <c r="P1903" t="s">
        <v>614</v>
      </c>
    </row>
    <row r="1904" spans="1:17">
      <c r="A1904" t="s">
        <v>879</v>
      </c>
      <c r="B1904" t="s">
        <v>676</v>
      </c>
      <c r="C1904" t="s">
        <v>133</v>
      </c>
      <c r="D1904" t="s">
        <v>332</v>
      </c>
      <c r="E1904" t="s">
        <v>106</v>
      </c>
      <c r="F1904">
        <v>40700</v>
      </c>
      <c r="G1904" t="s">
        <v>784</v>
      </c>
      <c r="I1904" t="s">
        <v>266</v>
      </c>
      <c r="J1904">
        <v>2026</v>
      </c>
      <c r="K1904">
        <v>5</v>
      </c>
      <c r="L1904" t="s">
        <v>95</v>
      </c>
      <c r="M1904">
        <v>99.350743187499987</v>
      </c>
      <c r="N1904">
        <v>1</v>
      </c>
      <c r="O1904">
        <v>99.350743187499987</v>
      </c>
      <c r="P1904" t="s">
        <v>614</v>
      </c>
    </row>
    <row r="1905" spans="1:17">
      <c r="A1905" t="s">
        <v>879</v>
      </c>
      <c r="B1905" t="s">
        <v>676</v>
      </c>
      <c r="C1905" t="s">
        <v>133</v>
      </c>
      <c r="D1905" t="s">
        <v>332</v>
      </c>
      <c r="E1905" t="s">
        <v>92</v>
      </c>
      <c r="F1905">
        <v>40700</v>
      </c>
      <c r="G1905" t="s">
        <v>784</v>
      </c>
      <c r="I1905" t="s">
        <v>260</v>
      </c>
      <c r="J1905">
        <v>2026</v>
      </c>
      <c r="K1905">
        <v>5</v>
      </c>
      <c r="L1905" t="s">
        <v>95</v>
      </c>
      <c r="M1905">
        <v>304.50841137500004</v>
      </c>
      <c r="N1905">
        <v>1</v>
      </c>
      <c r="O1905">
        <v>304.50841137500004</v>
      </c>
      <c r="P1905" t="s">
        <v>614</v>
      </c>
    </row>
    <row r="1906" spans="1:17">
      <c r="A1906" t="s">
        <v>879</v>
      </c>
      <c r="B1906" t="s">
        <v>676</v>
      </c>
      <c r="C1906" t="s">
        <v>133</v>
      </c>
      <c r="D1906" t="s">
        <v>332</v>
      </c>
      <c r="E1906" t="s">
        <v>105</v>
      </c>
      <c r="F1906">
        <v>40700</v>
      </c>
      <c r="G1906" t="s">
        <v>784</v>
      </c>
      <c r="I1906" t="s">
        <v>123</v>
      </c>
      <c r="J1906">
        <v>2026</v>
      </c>
      <c r="K1906">
        <v>5</v>
      </c>
      <c r="L1906" t="s">
        <v>95</v>
      </c>
      <c r="M1906">
        <v>132.45459499999996</v>
      </c>
      <c r="N1906">
        <v>1</v>
      </c>
      <c r="O1906">
        <v>132.45459499999996</v>
      </c>
      <c r="P1906" t="s">
        <v>614</v>
      </c>
    </row>
    <row r="1907" spans="1:17">
      <c r="A1907" t="s">
        <v>879</v>
      </c>
      <c r="B1907" t="s">
        <v>677</v>
      </c>
      <c r="C1907" t="s">
        <v>133</v>
      </c>
      <c r="D1907" t="s">
        <v>332</v>
      </c>
      <c r="E1907" t="s">
        <v>106</v>
      </c>
      <c r="F1907">
        <v>40700</v>
      </c>
      <c r="G1907" t="s">
        <v>784</v>
      </c>
      <c r="I1907" t="s">
        <v>266</v>
      </c>
      <c r="J1907">
        <v>2026</v>
      </c>
      <c r="K1907">
        <v>5</v>
      </c>
      <c r="L1907" t="s">
        <v>95</v>
      </c>
      <c r="M1907">
        <v>695.45520231249998</v>
      </c>
      <c r="N1907">
        <v>1</v>
      </c>
      <c r="O1907">
        <v>695.45520231249998</v>
      </c>
      <c r="P1907" t="s">
        <v>614</v>
      </c>
    </row>
    <row r="1908" spans="1:17">
      <c r="A1908" t="s">
        <v>879</v>
      </c>
      <c r="B1908" t="s">
        <v>677</v>
      </c>
      <c r="C1908" t="s">
        <v>133</v>
      </c>
      <c r="D1908" t="s">
        <v>332</v>
      </c>
      <c r="E1908" t="s">
        <v>92</v>
      </c>
      <c r="F1908">
        <v>40700</v>
      </c>
      <c r="G1908" t="s">
        <v>784</v>
      </c>
      <c r="I1908" t="s">
        <v>260</v>
      </c>
      <c r="J1908">
        <v>2026</v>
      </c>
      <c r="K1908">
        <v>5</v>
      </c>
      <c r="L1908" t="s">
        <v>95</v>
      </c>
      <c r="M1908">
        <v>304.50841137500004</v>
      </c>
      <c r="N1908">
        <v>1</v>
      </c>
      <c r="O1908">
        <v>304.50841137500004</v>
      </c>
      <c r="P1908" t="s">
        <v>614</v>
      </c>
    </row>
    <row r="1909" spans="1:17">
      <c r="A1909" t="s">
        <v>879</v>
      </c>
      <c r="B1909" t="s">
        <v>677</v>
      </c>
      <c r="C1909" t="s">
        <v>133</v>
      </c>
      <c r="D1909" t="s">
        <v>332</v>
      </c>
      <c r="E1909" t="s">
        <v>92</v>
      </c>
      <c r="F1909">
        <v>40700</v>
      </c>
      <c r="G1909" t="s">
        <v>784</v>
      </c>
      <c r="I1909" t="s">
        <v>141</v>
      </c>
      <c r="J1909">
        <v>2026</v>
      </c>
      <c r="K1909">
        <v>5</v>
      </c>
      <c r="L1909" t="s">
        <v>95</v>
      </c>
      <c r="M1909">
        <v>492.00220125000004</v>
      </c>
      <c r="N1909">
        <v>1</v>
      </c>
      <c r="O1909">
        <v>492.00220125000004</v>
      </c>
      <c r="P1909" t="s">
        <v>614</v>
      </c>
    </row>
    <row r="1910" spans="1:17">
      <c r="A1910" t="s">
        <v>879</v>
      </c>
      <c r="B1910" t="s">
        <v>195</v>
      </c>
      <c r="C1910" t="s">
        <v>133</v>
      </c>
      <c r="D1910" t="s">
        <v>332</v>
      </c>
      <c r="E1910" t="s">
        <v>103</v>
      </c>
      <c r="F1910">
        <v>40700</v>
      </c>
      <c r="G1910" t="s">
        <v>784</v>
      </c>
      <c r="I1910" t="s">
        <v>120</v>
      </c>
      <c r="J1910">
        <v>2026</v>
      </c>
      <c r="K1910">
        <v>5</v>
      </c>
      <c r="L1910" t="s">
        <v>95</v>
      </c>
      <c r="M1910">
        <v>781.72703393749987</v>
      </c>
      <c r="N1910">
        <v>1</v>
      </c>
      <c r="O1910">
        <v>781.72703393749987</v>
      </c>
      <c r="P1910" t="s">
        <v>614</v>
      </c>
      <c r="Q1910">
        <v>1</v>
      </c>
    </row>
    <row r="1911" spans="1:17">
      <c r="A1911" t="s">
        <v>879</v>
      </c>
      <c r="B1911" t="s">
        <v>195</v>
      </c>
      <c r="C1911" t="s">
        <v>133</v>
      </c>
      <c r="D1911" t="s">
        <v>332</v>
      </c>
      <c r="E1911" t="s">
        <v>106</v>
      </c>
      <c r="F1911">
        <v>40700</v>
      </c>
      <c r="G1911" t="s">
        <v>784</v>
      </c>
      <c r="I1911" t="s">
        <v>266</v>
      </c>
      <c r="J1911">
        <v>2026</v>
      </c>
      <c r="K1911">
        <v>5</v>
      </c>
      <c r="L1911" t="s">
        <v>95</v>
      </c>
      <c r="M1911">
        <v>198.70148637499997</v>
      </c>
      <c r="N1911">
        <v>1</v>
      </c>
      <c r="O1911">
        <v>198.70148637499997</v>
      </c>
      <c r="P1911" t="s">
        <v>614</v>
      </c>
    </row>
    <row r="1912" spans="1:17">
      <c r="A1912" t="s">
        <v>879</v>
      </c>
      <c r="B1912" t="s">
        <v>195</v>
      </c>
      <c r="C1912" t="s">
        <v>133</v>
      </c>
      <c r="D1912" t="s">
        <v>332</v>
      </c>
      <c r="E1912" t="s">
        <v>92</v>
      </c>
      <c r="F1912">
        <v>40700</v>
      </c>
      <c r="G1912" t="s">
        <v>784</v>
      </c>
      <c r="I1912" t="s">
        <v>260</v>
      </c>
      <c r="J1912">
        <v>2026</v>
      </c>
      <c r="K1912">
        <v>5</v>
      </c>
      <c r="L1912" t="s">
        <v>95</v>
      </c>
      <c r="M1912">
        <v>304.50841137500004</v>
      </c>
      <c r="N1912">
        <v>1</v>
      </c>
      <c r="O1912">
        <v>304.50841137500004</v>
      </c>
      <c r="P1912" t="s">
        <v>614</v>
      </c>
    </row>
    <row r="1913" spans="1:17">
      <c r="A1913" t="s">
        <v>879</v>
      </c>
      <c r="B1913" t="s">
        <v>198</v>
      </c>
      <c r="C1913" t="s">
        <v>133</v>
      </c>
      <c r="D1913" t="s">
        <v>332</v>
      </c>
      <c r="E1913" t="s">
        <v>92</v>
      </c>
      <c r="F1913">
        <v>40700</v>
      </c>
      <c r="G1913" t="s">
        <v>784</v>
      </c>
      <c r="I1913" t="s">
        <v>221</v>
      </c>
      <c r="J1913">
        <v>2026</v>
      </c>
      <c r="K1913">
        <v>5</v>
      </c>
      <c r="L1913" t="s">
        <v>95</v>
      </c>
      <c r="M1913">
        <v>123.00055031250001</v>
      </c>
      <c r="N1913">
        <v>1</v>
      </c>
      <c r="O1913">
        <v>123.00055031250001</v>
      </c>
      <c r="P1913" t="s">
        <v>614</v>
      </c>
    </row>
    <row r="1914" spans="1:17">
      <c r="A1914" t="s">
        <v>879</v>
      </c>
      <c r="B1914" t="s">
        <v>198</v>
      </c>
      <c r="C1914" t="s">
        <v>133</v>
      </c>
      <c r="D1914" t="s">
        <v>332</v>
      </c>
      <c r="E1914" t="s">
        <v>92</v>
      </c>
      <c r="F1914">
        <v>40700</v>
      </c>
      <c r="G1914" t="s">
        <v>784</v>
      </c>
      <c r="I1914" t="s">
        <v>260</v>
      </c>
      <c r="J1914">
        <v>2026</v>
      </c>
      <c r="K1914">
        <v>5</v>
      </c>
      <c r="L1914" t="s">
        <v>95</v>
      </c>
      <c r="M1914">
        <v>304.50841137500004</v>
      </c>
      <c r="N1914">
        <v>1</v>
      </c>
      <c r="O1914">
        <v>304.50841137500004</v>
      </c>
      <c r="P1914" t="s">
        <v>614</v>
      </c>
    </row>
    <row r="1915" spans="1:17">
      <c r="A1915" t="s">
        <v>879</v>
      </c>
      <c r="B1915" t="s">
        <v>199</v>
      </c>
      <c r="C1915" t="s">
        <v>133</v>
      </c>
      <c r="D1915" t="s">
        <v>332</v>
      </c>
      <c r="E1915" t="s">
        <v>103</v>
      </c>
      <c r="F1915">
        <v>40700</v>
      </c>
      <c r="G1915" t="s">
        <v>784</v>
      </c>
      <c r="I1915" t="s">
        <v>130</v>
      </c>
      <c r="J1915">
        <v>2026</v>
      </c>
      <c r="K1915">
        <v>5</v>
      </c>
      <c r="L1915" t="s">
        <v>95</v>
      </c>
      <c r="M1915">
        <v>1027.3166631874999</v>
      </c>
      <c r="N1915">
        <v>1</v>
      </c>
      <c r="O1915">
        <v>1027.3166631874999</v>
      </c>
      <c r="P1915" t="s">
        <v>614</v>
      </c>
      <c r="Q1915">
        <v>1</v>
      </c>
    </row>
    <row r="1916" spans="1:17">
      <c r="A1916" t="s">
        <v>879</v>
      </c>
      <c r="B1916" t="s">
        <v>199</v>
      </c>
      <c r="C1916" t="s">
        <v>133</v>
      </c>
      <c r="D1916" t="s">
        <v>332</v>
      </c>
      <c r="E1916" t="s">
        <v>92</v>
      </c>
      <c r="F1916">
        <v>40700</v>
      </c>
      <c r="G1916" t="s">
        <v>784</v>
      </c>
      <c r="I1916" t="s">
        <v>636</v>
      </c>
      <c r="J1916">
        <v>2026</v>
      </c>
      <c r="K1916">
        <v>5</v>
      </c>
      <c r="L1916" t="s">
        <v>95</v>
      </c>
      <c r="M1916">
        <v>606.96926281250001</v>
      </c>
      <c r="N1916">
        <v>1</v>
      </c>
      <c r="O1916">
        <v>606.96926281250001</v>
      </c>
      <c r="P1916" t="s">
        <v>614</v>
      </c>
    </row>
    <row r="1917" spans="1:17">
      <c r="A1917" t="s">
        <v>879</v>
      </c>
      <c r="B1917" t="s">
        <v>199</v>
      </c>
      <c r="C1917" t="s">
        <v>133</v>
      </c>
      <c r="D1917" t="s">
        <v>332</v>
      </c>
      <c r="E1917" t="s">
        <v>92</v>
      </c>
      <c r="F1917">
        <v>40700</v>
      </c>
      <c r="G1917" t="s">
        <v>784</v>
      </c>
      <c r="I1917" t="s">
        <v>203</v>
      </c>
      <c r="J1917">
        <v>2026</v>
      </c>
      <c r="K1917">
        <v>5</v>
      </c>
      <c r="L1917" t="s">
        <v>95</v>
      </c>
      <c r="M1917">
        <v>347.94803224999998</v>
      </c>
      <c r="N1917">
        <v>1</v>
      </c>
      <c r="O1917">
        <v>347.94803224999998</v>
      </c>
      <c r="P1917" t="s">
        <v>614</v>
      </c>
      <c r="Q1917">
        <v>1</v>
      </c>
    </row>
    <row r="1918" spans="1:17">
      <c r="A1918" t="s">
        <v>879</v>
      </c>
      <c r="B1918" t="s">
        <v>199</v>
      </c>
      <c r="C1918" t="s">
        <v>133</v>
      </c>
      <c r="D1918" t="s">
        <v>332</v>
      </c>
      <c r="E1918" t="s">
        <v>104</v>
      </c>
      <c r="F1918">
        <v>40700</v>
      </c>
      <c r="G1918" t="s">
        <v>784</v>
      </c>
      <c r="I1918" t="s">
        <v>173</v>
      </c>
      <c r="J1918">
        <v>2026</v>
      </c>
      <c r="K1918">
        <v>5</v>
      </c>
      <c r="L1918" t="s">
        <v>95</v>
      </c>
      <c r="M1918">
        <v>12.109014749999998</v>
      </c>
      <c r="N1918">
        <v>1</v>
      </c>
      <c r="O1918">
        <v>12.109014749999998</v>
      </c>
      <c r="P1918" t="s">
        <v>614</v>
      </c>
    </row>
    <row r="1919" spans="1:17">
      <c r="A1919" t="s">
        <v>879</v>
      </c>
      <c r="B1919" t="s">
        <v>199</v>
      </c>
      <c r="C1919" t="s">
        <v>133</v>
      </c>
      <c r="D1919" t="s">
        <v>332</v>
      </c>
      <c r="E1919" t="s">
        <v>106</v>
      </c>
      <c r="F1919">
        <v>40700</v>
      </c>
      <c r="G1919" t="s">
        <v>784</v>
      </c>
      <c r="I1919" t="s">
        <v>266</v>
      </c>
      <c r="J1919">
        <v>2026</v>
      </c>
      <c r="K1919">
        <v>5</v>
      </c>
      <c r="L1919" t="s">
        <v>95</v>
      </c>
      <c r="M1919">
        <v>99.350743187499987</v>
      </c>
      <c r="N1919">
        <v>1</v>
      </c>
      <c r="O1919">
        <v>99.350743187499987</v>
      </c>
      <c r="P1919" t="s">
        <v>614</v>
      </c>
    </row>
    <row r="1920" spans="1:17">
      <c r="A1920" t="s">
        <v>879</v>
      </c>
      <c r="B1920" t="s">
        <v>199</v>
      </c>
      <c r="C1920" t="s">
        <v>133</v>
      </c>
      <c r="D1920" t="s">
        <v>332</v>
      </c>
      <c r="E1920" t="s">
        <v>103</v>
      </c>
      <c r="F1920">
        <v>40700</v>
      </c>
      <c r="G1920" t="s">
        <v>784</v>
      </c>
      <c r="I1920" t="s">
        <v>399</v>
      </c>
      <c r="J1920">
        <v>2026</v>
      </c>
      <c r="K1920">
        <v>5</v>
      </c>
      <c r="L1920" t="s">
        <v>95</v>
      </c>
      <c r="M1920">
        <v>54.784474500000002</v>
      </c>
      <c r="N1920">
        <v>1</v>
      </c>
      <c r="O1920">
        <v>54.784474500000002</v>
      </c>
      <c r="P1920" t="s">
        <v>614</v>
      </c>
      <c r="Q1920">
        <v>1</v>
      </c>
    </row>
    <row r="1921" spans="1:17">
      <c r="A1921" t="s">
        <v>879</v>
      </c>
      <c r="B1921" t="s">
        <v>199</v>
      </c>
      <c r="C1921" t="s">
        <v>133</v>
      </c>
      <c r="D1921" t="s">
        <v>332</v>
      </c>
      <c r="E1921" t="s">
        <v>92</v>
      </c>
      <c r="F1921">
        <v>40700</v>
      </c>
      <c r="G1921" t="s">
        <v>784</v>
      </c>
      <c r="I1921" t="s">
        <v>204</v>
      </c>
      <c r="J1921">
        <v>2026</v>
      </c>
      <c r="K1921">
        <v>5</v>
      </c>
      <c r="L1921" t="s">
        <v>95</v>
      </c>
      <c r="M1921">
        <v>246.00110062500002</v>
      </c>
      <c r="N1921">
        <v>1</v>
      </c>
      <c r="O1921">
        <v>246.00110062500002</v>
      </c>
      <c r="P1921" t="s">
        <v>614</v>
      </c>
    </row>
    <row r="1922" spans="1:17">
      <c r="A1922" t="s">
        <v>879</v>
      </c>
      <c r="B1922" t="s">
        <v>199</v>
      </c>
      <c r="C1922" t="s">
        <v>133</v>
      </c>
      <c r="D1922" t="s">
        <v>332</v>
      </c>
      <c r="E1922" t="s">
        <v>92</v>
      </c>
      <c r="F1922">
        <v>40700</v>
      </c>
      <c r="G1922" t="s">
        <v>784</v>
      </c>
      <c r="I1922" t="s">
        <v>260</v>
      </c>
      <c r="J1922">
        <v>2026</v>
      </c>
      <c r="K1922">
        <v>5</v>
      </c>
      <c r="L1922" t="s">
        <v>95</v>
      </c>
      <c r="M1922">
        <v>304.50841137500004</v>
      </c>
      <c r="N1922">
        <v>1</v>
      </c>
      <c r="O1922">
        <v>304.50841137500004</v>
      </c>
      <c r="P1922" t="s">
        <v>614</v>
      </c>
    </row>
    <row r="1923" spans="1:17">
      <c r="A1923" t="s">
        <v>879</v>
      </c>
      <c r="B1923" t="s">
        <v>199</v>
      </c>
      <c r="C1923" t="s">
        <v>133</v>
      </c>
      <c r="D1923" t="s">
        <v>332</v>
      </c>
      <c r="E1923" t="s">
        <v>106</v>
      </c>
      <c r="F1923">
        <v>40700</v>
      </c>
      <c r="G1923" t="s">
        <v>784</v>
      </c>
      <c r="I1923" t="s">
        <v>146</v>
      </c>
      <c r="J1923">
        <v>2026</v>
      </c>
      <c r="K1923">
        <v>5</v>
      </c>
      <c r="L1923" t="s">
        <v>95</v>
      </c>
      <c r="M1923">
        <v>397.40297274999995</v>
      </c>
      <c r="N1923">
        <v>1</v>
      </c>
      <c r="O1923">
        <v>397.40297274999995</v>
      </c>
      <c r="P1923" t="s">
        <v>614</v>
      </c>
    </row>
    <row r="1924" spans="1:17">
      <c r="A1924" t="s">
        <v>879</v>
      </c>
      <c r="B1924" t="s">
        <v>199</v>
      </c>
      <c r="C1924" t="s">
        <v>133</v>
      </c>
      <c r="D1924" t="s">
        <v>332</v>
      </c>
      <c r="E1924" t="s">
        <v>92</v>
      </c>
      <c r="F1924">
        <v>40700</v>
      </c>
      <c r="G1924" t="s">
        <v>784</v>
      </c>
      <c r="I1924" t="s">
        <v>617</v>
      </c>
      <c r="J1924">
        <v>2026</v>
      </c>
      <c r="K1924">
        <v>5</v>
      </c>
      <c r="L1924" t="s">
        <v>95</v>
      </c>
      <c r="M1924">
        <v>249.86109399999998</v>
      </c>
      <c r="N1924">
        <v>1</v>
      </c>
      <c r="O1924">
        <v>249.86109399999998</v>
      </c>
      <c r="P1924" t="s">
        <v>614</v>
      </c>
      <c r="Q1924">
        <v>1</v>
      </c>
    </row>
    <row r="1925" spans="1:17">
      <c r="A1925" t="s">
        <v>879</v>
      </c>
      <c r="B1925" t="s">
        <v>199</v>
      </c>
      <c r="C1925" t="s">
        <v>133</v>
      </c>
      <c r="D1925" t="s">
        <v>332</v>
      </c>
      <c r="E1925" t="s">
        <v>104</v>
      </c>
      <c r="F1925">
        <v>40700</v>
      </c>
      <c r="G1925" t="s">
        <v>784</v>
      </c>
      <c r="I1925" t="s">
        <v>657</v>
      </c>
      <c r="J1925">
        <v>2026</v>
      </c>
      <c r="K1925">
        <v>5</v>
      </c>
      <c r="L1925" t="s">
        <v>95</v>
      </c>
      <c r="M1925">
        <v>28.41111875</v>
      </c>
      <c r="N1925">
        <v>1</v>
      </c>
      <c r="O1925">
        <v>28.41111875</v>
      </c>
      <c r="P1925" t="s">
        <v>614</v>
      </c>
    </row>
    <row r="1926" spans="1:17">
      <c r="A1926" t="s">
        <v>879</v>
      </c>
      <c r="B1926" t="s">
        <v>201</v>
      </c>
      <c r="C1926" t="s">
        <v>133</v>
      </c>
      <c r="D1926" t="s">
        <v>332</v>
      </c>
      <c r="E1926" t="s">
        <v>92</v>
      </c>
      <c r="F1926">
        <v>40700</v>
      </c>
      <c r="G1926" t="s">
        <v>784</v>
      </c>
      <c r="I1926" t="s">
        <v>636</v>
      </c>
      <c r="J1926">
        <v>2026</v>
      </c>
      <c r="K1926">
        <v>5</v>
      </c>
      <c r="L1926" t="s">
        <v>95</v>
      </c>
      <c r="M1926">
        <v>121.39385256249999</v>
      </c>
      <c r="N1926">
        <v>1</v>
      </c>
      <c r="O1926">
        <v>121.39385256249999</v>
      </c>
      <c r="P1926" t="s">
        <v>614</v>
      </c>
    </row>
    <row r="1927" spans="1:17">
      <c r="A1927" t="s">
        <v>879</v>
      </c>
      <c r="B1927" t="s">
        <v>201</v>
      </c>
      <c r="C1927" t="s">
        <v>133</v>
      </c>
      <c r="D1927" t="s">
        <v>332</v>
      </c>
      <c r="E1927" t="s">
        <v>92</v>
      </c>
      <c r="F1927">
        <v>40700</v>
      </c>
      <c r="G1927" t="s">
        <v>784</v>
      </c>
      <c r="I1927" t="s">
        <v>260</v>
      </c>
      <c r="J1927">
        <v>2026</v>
      </c>
      <c r="K1927">
        <v>5</v>
      </c>
      <c r="L1927" t="s">
        <v>95</v>
      </c>
      <c r="M1927">
        <v>304.50841137500004</v>
      </c>
      <c r="N1927">
        <v>1</v>
      </c>
      <c r="O1927">
        <v>304.50841137500004</v>
      </c>
      <c r="P1927" t="s">
        <v>614</v>
      </c>
    </row>
    <row r="1928" spans="1:17">
      <c r="A1928" t="s">
        <v>879</v>
      </c>
      <c r="B1928" t="s">
        <v>201</v>
      </c>
      <c r="C1928" t="s">
        <v>133</v>
      </c>
      <c r="D1928" t="s">
        <v>332</v>
      </c>
      <c r="E1928" t="s">
        <v>105</v>
      </c>
      <c r="F1928">
        <v>40700</v>
      </c>
      <c r="G1928" t="s">
        <v>784</v>
      </c>
      <c r="I1928" t="s">
        <v>123</v>
      </c>
      <c r="J1928">
        <v>2026</v>
      </c>
      <c r="K1928">
        <v>5</v>
      </c>
      <c r="L1928" t="s">
        <v>95</v>
      </c>
      <c r="M1928">
        <v>132.45459499999996</v>
      </c>
      <c r="N1928">
        <v>1</v>
      </c>
      <c r="O1928">
        <v>132.45459499999996</v>
      </c>
      <c r="P1928" t="s">
        <v>614</v>
      </c>
    </row>
    <row r="1929" spans="1:17">
      <c r="A1929" t="s">
        <v>879</v>
      </c>
      <c r="B1929" t="s">
        <v>611</v>
      </c>
      <c r="C1929" t="s">
        <v>133</v>
      </c>
      <c r="D1929" t="s">
        <v>332</v>
      </c>
      <c r="E1929" t="s">
        <v>103</v>
      </c>
      <c r="F1929">
        <v>40700</v>
      </c>
      <c r="G1929" t="s">
        <v>784</v>
      </c>
      <c r="I1929" t="s">
        <v>120</v>
      </c>
      <c r="J1929">
        <v>2026</v>
      </c>
      <c r="K1929">
        <v>5</v>
      </c>
      <c r="L1929" t="s">
        <v>95</v>
      </c>
      <c r="M1929">
        <v>553.86986156249998</v>
      </c>
      <c r="N1929">
        <v>1</v>
      </c>
      <c r="O1929">
        <v>553.86986156249998</v>
      </c>
      <c r="P1929" t="s">
        <v>614</v>
      </c>
      <c r="Q1929">
        <v>1</v>
      </c>
    </row>
    <row r="1930" spans="1:17">
      <c r="A1930" t="s">
        <v>879</v>
      </c>
      <c r="B1930" t="s">
        <v>611</v>
      </c>
      <c r="C1930" t="s">
        <v>133</v>
      </c>
      <c r="D1930" t="s">
        <v>332</v>
      </c>
      <c r="E1930" t="s">
        <v>103</v>
      </c>
      <c r="F1930">
        <v>40700</v>
      </c>
      <c r="G1930" t="s">
        <v>784</v>
      </c>
      <c r="I1930" t="s">
        <v>130</v>
      </c>
      <c r="J1930">
        <v>2026</v>
      </c>
      <c r="K1930">
        <v>5</v>
      </c>
      <c r="L1930" t="s">
        <v>95</v>
      </c>
      <c r="M1930">
        <v>290.54777543749998</v>
      </c>
      <c r="N1930">
        <v>1</v>
      </c>
      <c r="O1930">
        <v>290.54777543749998</v>
      </c>
      <c r="P1930" t="s">
        <v>614</v>
      </c>
      <c r="Q1930">
        <v>1</v>
      </c>
    </row>
    <row r="1931" spans="1:17">
      <c r="A1931" t="s">
        <v>879</v>
      </c>
      <c r="B1931" t="s">
        <v>611</v>
      </c>
      <c r="C1931" t="s">
        <v>133</v>
      </c>
      <c r="D1931" t="s">
        <v>332</v>
      </c>
      <c r="E1931" t="s">
        <v>92</v>
      </c>
      <c r="F1931">
        <v>40700</v>
      </c>
      <c r="G1931" t="s">
        <v>784</v>
      </c>
      <c r="I1931" t="s">
        <v>636</v>
      </c>
      <c r="J1931">
        <v>2026</v>
      </c>
      <c r="K1931">
        <v>5</v>
      </c>
      <c r="L1931" t="s">
        <v>95</v>
      </c>
      <c r="M1931">
        <v>1335.3323781874999</v>
      </c>
      <c r="N1931">
        <v>1</v>
      </c>
      <c r="O1931">
        <v>1335.3323781874999</v>
      </c>
      <c r="P1931" t="s">
        <v>614</v>
      </c>
    </row>
    <row r="1932" spans="1:17">
      <c r="A1932" t="s">
        <v>879</v>
      </c>
      <c r="B1932" t="s">
        <v>611</v>
      </c>
      <c r="C1932" t="s">
        <v>133</v>
      </c>
      <c r="D1932" t="s">
        <v>332</v>
      </c>
      <c r="E1932" t="s">
        <v>92</v>
      </c>
      <c r="F1932">
        <v>40700</v>
      </c>
      <c r="G1932" t="s">
        <v>784</v>
      </c>
      <c r="I1932" t="s">
        <v>203</v>
      </c>
      <c r="J1932">
        <v>2026</v>
      </c>
      <c r="K1932">
        <v>5</v>
      </c>
      <c r="L1932" t="s">
        <v>95</v>
      </c>
      <c r="M1932">
        <v>173.97401612499999</v>
      </c>
      <c r="N1932">
        <v>1</v>
      </c>
      <c r="O1932">
        <v>173.97401612499999</v>
      </c>
      <c r="P1932" t="s">
        <v>614</v>
      </c>
      <c r="Q1932">
        <v>1</v>
      </c>
    </row>
    <row r="1933" spans="1:17">
      <c r="A1933" t="s">
        <v>879</v>
      </c>
      <c r="B1933" t="s">
        <v>611</v>
      </c>
      <c r="C1933" t="s">
        <v>133</v>
      </c>
      <c r="D1933" t="s">
        <v>332</v>
      </c>
      <c r="E1933" t="s">
        <v>104</v>
      </c>
      <c r="F1933">
        <v>40700</v>
      </c>
      <c r="G1933" t="s">
        <v>784</v>
      </c>
      <c r="I1933" t="s">
        <v>173</v>
      </c>
      <c r="J1933">
        <v>2026</v>
      </c>
      <c r="K1933">
        <v>5</v>
      </c>
      <c r="L1933" t="s">
        <v>95</v>
      </c>
      <c r="M1933">
        <v>6.0545073749999991</v>
      </c>
      <c r="N1933">
        <v>1</v>
      </c>
      <c r="O1933">
        <v>6.0545073749999991</v>
      </c>
      <c r="P1933" t="s">
        <v>614</v>
      </c>
    </row>
    <row r="1934" spans="1:17">
      <c r="A1934" t="s">
        <v>879</v>
      </c>
      <c r="B1934" t="s">
        <v>611</v>
      </c>
      <c r="C1934" t="s">
        <v>133</v>
      </c>
      <c r="D1934" t="s">
        <v>332</v>
      </c>
      <c r="E1934" t="s">
        <v>106</v>
      </c>
      <c r="F1934">
        <v>40700</v>
      </c>
      <c r="G1934" t="s">
        <v>784</v>
      </c>
      <c r="I1934" t="s">
        <v>266</v>
      </c>
      <c r="J1934">
        <v>2026</v>
      </c>
      <c r="K1934">
        <v>5</v>
      </c>
      <c r="L1934" t="s">
        <v>95</v>
      </c>
      <c r="M1934">
        <v>198.70148637499997</v>
      </c>
      <c r="N1934">
        <v>1</v>
      </c>
      <c r="O1934">
        <v>198.70148637499997</v>
      </c>
      <c r="P1934" t="s">
        <v>614</v>
      </c>
    </row>
    <row r="1935" spans="1:17">
      <c r="A1935" t="s">
        <v>879</v>
      </c>
      <c r="B1935" t="s">
        <v>611</v>
      </c>
      <c r="C1935" t="s">
        <v>133</v>
      </c>
      <c r="D1935" t="s">
        <v>332</v>
      </c>
      <c r="E1935" t="s">
        <v>92</v>
      </c>
      <c r="F1935">
        <v>40700</v>
      </c>
      <c r="G1935" t="s">
        <v>784</v>
      </c>
      <c r="I1935" t="s">
        <v>204</v>
      </c>
      <c r="J1935">
        <v>2026</v>
      </c>
      <c r="K1935">
        <v>5</v>
      </c>
      <c r="L1935" t="s">
        <v>95</v>
      </c>
      <c r="M1935">
        <v>123.00055031250001</v>
      </c>
      <c r="N1935">
        <v>1</v>
      </c>
      <c r="O1935">
        <v>123.00055031250001</v>
      </c>
      <c r="P1935" t="s">
        <v>614</v>
      </c>
    </row>
    <row r="1936" spans="1:17">
      <c r="A1936" t="s">
        <v>879</v>
      </c>
      <c r="B1936" t="s">
        <v>611</v>
      </c>
      <c r="C1936" t="s">
        <v>133</v>
      </c>
      <c r="D1936" t="s">
        <v>332</v>
      </c>
      <c r="E1936" t="s">
        <v>92</v>
      </c>
      <c r="F1936">
        <v>40700</v>
      </c>
      <c r="G1936" t="s">
        <v>784</v>
      </c>
      <c r="I1936" t="s">
        <v>260</v>
      </c>
      <c r="J1936">
        <v>2026</v>
      </c>
      <c r="K1936">
        <v>5</v>
      </c>
      <c r="L1936" t="s">
        <v>95</v>
      </c>
      <c r="M1936">
        <v>304.50841137500004</v>
      </c>
      <c r="N1936">
        <v>1</v>
      </c>
      <c r="O1936">
        <v>304.50841137500004</v>
      </c>
      <c r="P1936" t="s">
        <v>614</v>
      </c>
    </row>
    <row r="1937" spans="1:17">
      <c r="A1937" t="s">
        <v>879</v>
      </c>
      <c r="B1937" t="s">
        <v>611</v>
      </c>
      <c r="C1937" t="s">
        <v>133</v>
      </c>
      <c r="D1937" t="s">
        <v>332</v>
      </c>
      <c r="E1937" t="s">
        <v>105</v>
      </c>
      <c r="F1937">
        <v>40700</v>
      </c>
      <c r="G1937" t="s">
        <v>784</v>
      </c>
      <c r="I1937" t="s">
        <v>123</v>
      </c>
      <c r="J1937">
        <v>2026</v>
      </c>
      <c r="K1937">
        <v>5</v>
      </c>
      <c r="L1937" t="s">
        <v>95</v>
      </c>
      <c r="M1937">
        <v>264.90918999999991</v>
      </c>
      <c r="N1937">
        <v>1</v>
      </c>
      <c r="O1937">
        <v>264.90918999999991</v>
      </c>
      <c r="P1937" t="s">
        <v>614</v>
      </c>
    </row>
    <row r="1938" spans="1:17">
      <c r="A1938" t="s">
        <v>879</v>
      </c>
      <c r="B1938" t="s">
        <v>611</v>
      </c>
      <c r="C1938" t="s">
        <v>133</v>
      </c>
      <c r="D1938" t="s">
        <v>332</v>
      </c>
      <c r="E1938" t="s">
        <v>106</v>
      </c>
      <c r="F1938">
        <v>40700</v>
      </c>
      <c r="G1938" t="s">
        <v>784</v>
      </c>
      <c r="I1938" t="s">
        <v>146</v>
      </c>
      <c r="J1938">
        <v>2026</v>
      </c>
      <c r="K1938">
        <v>5</v>
      </c>
      <c r="L1938" t="s">
        <v>95</v>
      </c>
      <c r="M1938">
        <v>198.70148637499997</v>
      </c>
      <c r="N1938">
        <v>1</v>
      </c>
      <c r="O1938">
        <v>198.70148637499997</v>
      </c>
      <c r="P1938" t="s">
        <v>614</v>
      </c>
    </row>
    <row r="1939" spans="1:17">
      <c r="A1939" t="s">
        <v>879</v>
      </c>
      <c r="B1939" t="s">
        <v>611</v>
      </c>
      <c r="C1939" t="s">
        <v>133</v>
      </c>
      <c r="D1939" t="s">
        <v>332</v>
      </c>
      <c r="E1939" t="s">
        <v>92</v>
      </c>
      <c r="F1939">
        <v>40700</v>
      </c>
      <c r="G1939" t="s">
        <v>784</v>
      </c>
      <c r="I1939" t="s">
        <v>617</v>
      </c>
      <c r="J1939">
        <v>2026</v>
      </c>
      <c r="K1939">
        <v>5</v>
      </c>
      <c r="L1939" t="s">
        <v>95</v>
      </c>
      <c r="M1939">
        <v>124.93054699999999</v>
      </c>
      <c r="N1939">
        <v>1</v>
      </c>
      <c r="O1939">
        <v>124.93054699999999</v>
      </c>
      <c r="P1939" t="s">
        <v>614</v>
      </c>
      <c r="Q1939">
        <v>1</v>
      </c>
    </row>
    <row r="1940" spans="1:17">
      <c r="A1940" t="s">
        <v>879</v>
      </c>
      <c r="B1940" t="s">
        <v>611</v>
      </c>
      <c r="C1940" t="s">
        <v>133</v>
      </c>
      <c r="D1940" t="s">
        <v>332</v>
      </c>
      <c r="E1940" t="s">
        <v>104</v>
      </c>
      <c r="F1940">
        <v>40700</v>
      </c>
      <c r="G1940" t="s">
        <v>784</v>
      </c>
      <c r="I1940" t="s">
        <v>657</v>
      </c>
      <c r="J1940">
        <v>2026</v>
      </c>
      <c r="K1940">
        <v>5</v>
      </c>
      <c r="L1940" t="s">
        <v>95</v>
      </c>
      <c r="M1940">
        <v>10.22800275</v>
      </c>
      <c r="N1940">
        <v>1</v>
      </c>
      <c r="O1940">
        <v>10.22800275</v>
      </c>
      <c r="P1940" t="s">
        <v>614</v>
      </c>
    </row>
    <row r="1941" spans="1:17">
      <c r="A1941" t="s">
        <v>879</v>
      </c>
      <c r="B1941" t="s">
        <v>202</v>
      </c>
      <c r="C1941" t="s">
        <v>133</v>
      </c>
      <c r="D1941" t="s">
        <v>332</v>
      </c>
      <c r="E1941" t="s">
        <v>103</v>
      </c>
      <c r="F1941">
        <v>40700</v>
      </c>
      <c r="G1941" t="s">
        <v>784</v>
      </c>
      <c r="I1941" t="s">
        <v>120</v>
      </c>
      <c r="J1941">
        <v>2026</v>
      </c>
      <c r="K1941">
        <v>5</v>
      </c>
      <c r="L1941" t="s">
        <v>95</v>
      </c>
      <c r="M1941">
        <v>352.91507956250001</v>
      </c>
      <c r="N1941">
        <v>1</v>
      </c>
      <c r="O1941">
        <v>352.91507956250001</v>
      </c>
      <c r="P1941" t="s">
        <v>614</v>
      </c>
      <c r="Q1941">
        <v>1</v>
      </c>
    </row>
    <row r="1942" spans="1:17">
      <c r="A1942" t="s">
        <v>879</v>
      </c>
      <c r="B1942" t="s">
        <v>202</v>
      </c>
      <c r="C1942" t="s">
        <v>133</v>
      </c>
      <c r="D1942" t="s">
        <v>332</v>
      </c>
      <c r="E1942" t="s">
        <v>92</v>
      </c>
      <c r="F1942">
        <v>40700</v>
      </c>
      <c r="G1942" t="s">
        <v>784</v>
      </c>
      <c r="I1942" t="s">
        <v>636</v>
      </c>
      <c r="J1942">
        <v>2026</v>
      </c>
      <c r="K1942">
        <v>5</v>
      </c>
      <c r="L1942" t="s">
        <v>95</v>
      </c>
      <c r="M1942">
        <v>242.78770512499997</v>
      </c>
      <c r="N1942">
        <v>1</v>
      </c>
      <c r="O1942">
        <v>242.78770512499997</v>
      </c>
      <c r="P1942" t="s">
        <v>614</v>
      </c>
    </row>
    <row r="1943" spans="1:17">
      <c r="A1943" t="s">
        <v>879</v>
      </c>
      <c r="B1943" t="s">
        <v>202</v>
      </c>
      <c r="C1943" t="s">
        <v>133</v>
      </c>
      <c r="D1943" t="s">
        <v>332</v>
      </c>
      <c r="E1943" t="s">
        <v>106</v>
      </c>
      <c r="F1943">
        <v>40700</v>
      </c>
      <c r="G1943" t="s">
        <v>784</v>
      </c>
      <c r="I1943" t="s">
        <v>266</v>
      </c>
      <c r="J1943">
        <v>2026</v>
      </c>
      <c r="K1943">
        <v>5</v>
      </c>
      <c r="L1943" t="s">
        <v>95</v>
      </c>
      <c r="M1943">
        <v>99.350743187499987</v>
      </c>
      <c r="N1943">
        <v>1</v>
      </c>
      <c r="O1943">
        <v>99.350743187499987</v>
      </c>
      <c r="P1943" t="s">
        <v>614</v>
      </c>
    </row>
    <row r="1944" spans="1:17">
      <c r="A1944" t="s">
        <v>879</v>
      </c>
      <c r="B1944" t="s">
        <v>202</v>
      </c>
      <c r="C1944" t="s">
        <v>133</v>
      </c>
      <c r="D1944" t="s">
        <v>332</v>
      </c>
      <c r="E1944" t="s">
        <v>92</v>
      </c>
      <c r="F1944">
        <v>40700</v>
      </c>
      <c r="G1944" t="s">
        <v>784</v>
      </c>
      <c r="I1944" t="s">
        <v>260</v>
      </c>
      <c r="J1944">
        <v>2026</v>
      </c>
      <c r="K1944">
        <v>5</v>
      </c>
      <c r="L1944" t="s">
        <v>95</v>
      </c>
      <c r="M1944">
        <v>304.50841137500004</v>
      </c>
      <c r="N1944">
        <v>1</v>
      </c>
      <c r="O1944">
        <v>304.50841137500004</v>
      </c>
      <c r="P1944" t="s">
        <v>614</v>
      </c>
    </row>
    <row r="1945" spans="1:17">
      <c r="A1945" t="s">
        <v>879</v>
      </c>
      <c r="B1945" t="s">
        <v>202</v>
      </c>
      <c r="C1945" t="s">
        <v>133</v>
      </c>
      <c r="D1945" t="s">
        <v>332</v>
      </c>
      <c r="E1945" t="s">
        <v>105</v>
      </c>
      <c r="F1945">
        <v>40700</v>
      </c>
      <c r="G1945" t="s">
        <v>784</v>
      </c>
      <c r="I1945" t="s">
        <v>123</v>
      </c>
      <c r="J1945">
        <v>2026</v>
      </c>
      <c r="K1945">
        <v>5</v>
      </c>
      <c r="L1945" t="s">
        <v>95</v>
      </c>
      <c r="M1945">
        <v>264.90918999999991</v>
      </c>
      <c r="N1945">
        <v>1</v>
      </c>
      <c r="O1945">
        <v>264.90918999999991</v>
      </c>
      <c r="P1945" t="s">
        <v>614</v>
      </c>
    </row>
    <row r="1946" spans="1:17">
      <c r="A1946" t="s">
        <v>879</v>
      </c>
      <c r="B1946" t="s">
        <v>202</v>
      </c>
      <c r="C1946" t="s">
        <v>133</v>
      </c>
      <c r="D1946" t="s">
        <v>332</v>
      </c>
      <c r="E1946" t="s">
        <v>106</v>
      </c>
      <c r="F1946">
        <v>40700</v>
      </c>
      <c r="G1946" t="s">
        <v>784</v>
      </c>
      <c r="I1946" t="s">
        <v>146</v>
      </c>
      <c r="J1946">
        <v>2026</v>
      </c>
      <c r="K1946">
        <v>5</v>
      </c>
      <c r="L1946" t="s">
        <v>95</v>
      </c>
      <c r="M1946">
        <v>397.40297274999995</v>
      </c>
      <c r="N1946">
        <v>1</v>
      </c>
      <c r="O1946">
        <v>397.40297274999995</v>
      </c>
      <c r="P1946" t="s">
        <v>614</v>
      </c>
    </row>
    <row r="1947" spans="1:17">
      <c r="A1947" t="s">
        <v>879</v>
      </c>
      <c r="B1947" t="s">
        <v>202</v>
      </c>
      <c r="C1947" t="s">
        <v>133</v>
      </c>
      <c r="D1947" t="s">
        <v>332</v>
      </c>
      <c r="E1947" t="s">
        <v>106</v>
      </c>
      <c r="F1947">
        <v>40700</v>
      </c>
      <c r="G1947" t="s">
        <v>784</v>
      </c>
      <c r="I1947" t="s">
        <v>163</v>
      </c>
      <c r="J1947">
        <v>2026</v>
      </c>
      <c r="K1947">
        <v>5</v>
      </c>
      <c r="L1947" t="s">
        <v>95</v>
      </c>
      <c r="M1947">
        <v>170.29036762500002</v>
      </c>
      <c r="N1947">
        <v>1</v>
      </c>
      <c r="O1947">
        <v>170.29036762500002</v>
      </c>
      <c r="P1947" t="s">
        <v>614</v>
      </c>
    </row>
    <row r="1948" spans="1:17">
      <c r="A1948" t="s">
        <v>879</v>
      </c>
      <c r="B1948" t="s">
        <v>678</v>
      </c>
      <c r="C1948" t="s">
        <v>133</v>
      </c>
      <c r="D1948" t="s">
        <v>332</v>
      </c>
      <c r="E1948" t="s">
        <v>92</v>
      </c>
      <c r="F1948">
        <v>40700</v>
      </c>
      <c r="G1948" t="s">
        <v>784</v>
      </c>
      <c r="I1948" t="s">
        <v>636</v>
      </c>
      <c r="J1948">
        <v>2026</v>
      </c>
      <c r="K1948">
        <v>5</v>
      </c>
      <c r="L1948" t="s">
        <v>95</v>
      </c>
      <c r="M1948">
        <v>121.39385256249999</v>
      </c>
      <c r="N1948">
        <v>1</v>
      </c>
      <c r="O1948">
        <v>121.39385256249999</v>
      </c>
      <c r="P1948" t="s">
        <v>614</v>
      </c>
    </row>
    <row r="1949" spans="1:17">
      <c r="A1949" t="s">
        <v>879</v>
      </c>
      <c r="B1949" t="s">
        <v>678</v>
      </c>
      <c r="C1949" t="s">
        <v>133</v>
      </c>
      <c r="D1949" t="s">
        <v>332</v>
      </c>
      <c r="E1949" t="s">
        <v>92</v>
      </c>
      <c r="F1949">
        <v>40700</v>
      </c>
      <c r="G1949" t="s">
        <v>784</v>
      </c>
      <c r="I1949" t="s">
        <v>260</v>
      </c>
      <c r="J1949">
        <v>2026</v>
      </c>
      <c r="K1949">
        <v>5</v>
      </c>
      <c r="L1949" t="s">
        <v>95</v>
      </c>
      <c r="M1949">
        <v>304.50841137500004</v>
      </c>
      <c r="N1949">
        <v>1</v>
      </c>
      <c r="O1949">
        <v>304.50841137500004</v>
      </c>
      <c r="P1949" t="s">
        <v>614</v>
      </c>
    </row>
    <row r="1950" spans="1:17">
      <c r="A1950" t="s">
        <v>879</v>
      </c>
      <c r="B1950" t="s">
        <v>206</v>
      </c>
      <c r="C1950" t="s">
        <v>133</v>
      </c>
      <c r="D1950" t="s">
        <v>332</v>
      </c>
      <c r="E1950" t="s">
        <v>92</v>
      </c>
      <c r="F1950">
        <v>40700</v>
      </c>
      <c r="G1950" t="s">
        <v>784</v>
      </c>
      <c r="I1950" t="s">
        <v>636</v>
      </c>
      <c r="J1950">
        <v>2026</v>
      </c>
      <c r="K1950">
        <v>5</v>
      </c>
      <c r="L1950" t="s">
        <v>95</v>
      </c>
      <c r="M1950">
        <v>606.96926281250001</v>
      </c>
      <c r="N1950">
        <v>1</v>
      </c>
      <c r="O1950">
        <v>606.96926281250001</v>
      </c>
      <c r="P1950" t="s">
        <v>614</v>
      </c>
    </row>
    <row r="1951" spans="1:17">
      <c r="A1951" t="s">
        <v>879</v>
      </c>
      <c r="B1951" t="s">
        <v>206</v>
      </c>
      <c r="C1951" t="s">
        <v>133</v>
      </c>
      <c r="D1951" t="s">
        <v>332</v>
      </c>
      <c r="E1951" t="s">
        <v>106</v>
      </c>
      <c r="F1951">
        <v>40700</v>
      </c>
      <c r="G1951" t="s">
        <v>784</v>
      </c>
      <c r="I1951" t="s">
        <v>266</v>
      </c>
      <c r="J1951">
        <v>2026</v>
      </c>
      <c r="K1951">
        <v>5</v>
      </c>
      <c r="L1951" t="s">
        <v>95</v>
      </c>
      <c r="M1951">
        <v>99.350743187499987</v>
      </c>
      <c r="N1951">
        <v>1</v>
      </c>
      <c r="O1951">
        <v>99.350743187499987</v>
      </c>
      <c r="P1951" t="s">
        <v>614</v>
      </c>
    </row>
    <row r="1952" spans="1:17">
      <c r="A1952" t="s">
        <v>879</v>
      </c>
      <c r="B1952" t="s">
        <v>206</v>
      </c>
      <c r="C1952" t="s">
        <v>133</v>
      </c>
      <c r="D1952" t="s">
        <v>332</v>
      </c>
      <c r="E1952" t="s">
        <v>92</v>
      </c>
      <c r="F1952">
        <v>40700</v>
      </c>
      <c r="G1952" t="s">
        <v>784</v>
      </c>
      <c r="I1952" t="s">
        <v>260</v>
      </c>
      <c r="J1952">
        <v>2026</v>
      </c>
      <c r="K1952">
        <v>5</v>
      </c>
      <c r="L1952" t="s">
        <v>95</v>
      </c>
      <c r="M1952">
        <v>304.50841137500004</v>
      </c>
      <c r="N1952">
        <v>1</v>
      </c>
      <c r="O1952">
        <v>304.50841137500004</v>
      </c>
      <c r="P1952" t="s">
        <v>614</v>
      </c>
    </row>
    <row r="1953" spans="1:17">
      <c r="A1953" t="s">
        <v>879</v>
      </c>
      <c r="B1953" t="s">
        <v>207</v>
      </c>
      <c r="C1953" t="s">
        <v>133</v>
      </c>
      <c r="D1953" t="s">
        <v>332</v>
      </c>
      <c r="E1953" t="s">
        <v>103</v>
      </c>
      <c r="F1953">
        <v>40700</v>
      </c>
      <c r="G1953" t="s">
        <v>784</v>
      </c>
      <c r="I1953" t="s">
        <v>130</v>
      </c>
      <c r="J1953">
        <v>2026</v>
      </c>
      <c r="K1953">
        <v>5</v>
      </c>
      <c r="L1953" t="s">
        <v>95</v>
      </c>
      <c r="M1953">
        <v>522.45108299999993</v>
      </c>
      <c r="N1953">
        <v>1</v>
      </c>
      <c r="O1953">
        <v>522.45108299999993</v>
      </c>
      <c r="P1953" t="s">
        <v>614</v>
      </c>
      <c r="Q1953">
        <v>1</v>
      </c>
    </row>
    <row r="1954" spans="1:17">
      <c r="A1954" t="s">
        <v>879</v>
      </c>
      <c r="B1954" t="s">
        <v>207</v>
      </c>
      <c r="C1954" t="s">
        <v>133</v>
      </c>
      <c r="D1954" t="s">
        <v>332</v>
      </c>
      <c r="E1954" t="s">
        <v>92</v>
      </c>
      <c r="F1954">
        <v>40700</v>
      </c>
      <c r="G1954" t="s">
        <v>784</v>
      </c>
      <c r="I1954" t="s">
        <v>203</v>
      </c>
      <c r="J1954">
        <v>2026</v>
      </c>
      <c r="K1954">
        <v>5</v>
      </c>
      <c r="L1954" t="s">
        <v>95</v>
      </c>
      <c r="M1954">
        <v>173.97401612499999</v>
      </c>
      <c r="N1954">
        <v>1</v>
      </c>
      <c r="O1954">
        <v>173.97401612499999</v>
      </c>
      <c r="P1954" t="s">
        <v>614</v>
      </c>
      <c r="Q1954">
        <v>1</v>
      </c>
    </row>
    <row r="1955" spans="1:17">
      <c r="A1955" t="s">
        <v>879</v>
      </c>
      <c r="B1955" t="s">
        <v>207</v>
      </c>
      <c r="C1955" t="s">
        <v>133</v>
      </c>
      <c r="D1955" t="s">
        <v>332</v>
      </c>
      <c r="E1955" t="s">
        <v>106</v>
      </c>
      <c r="F1955">
        <v>40700</v>
      </c>
      <c r="G1955" t="s">
        <v>784</v>
      </c>
      <c r="I1955" t="s">
        <v>266</v>
      </c>
      <c r="J1955">
        <v>2026</v>
      </c>
      <c r="K1955">
        <v>5</v>
      </c>
      <c r="L1955" t="s">
        <v>95</v>
      </c>
      <c r="M1955">
        <v>99.350743187499987</v>
      </c>
      <c r="N1955">
        <v>1</v>
      </c>
      <c r="O1955">
        <v>99.350743187499987</v>
      </c>
      <c r="P1955" t="s">
        <v>614</v>
      </c>
    </row>
    <row r="1956" spans="1:17">
      <c r="A1956" t="s">
        <v>879</v>
      </c>
      <c r="B1956" t="s">
        <v>207</v>
      </c>
      <c r="C1956" t="s">
        <v>133</v>
      </c>
      <c r="D1956" t="s">
        <v>332</v>
      </c>
      <c r="E1956" t="s">
        <v>92</v>
      </c>
      <c r="F1956">
        <v>40700</v>
      </c>
      <c r="G1956" t="s">
        <v>784</v>
      </c>
      <c r="I1956" t="s">
        <v>204</v>
      </c>
      <c r="J1956">
        <v>2026</v>
      </c>
      <c r="K1956">
        <v>5</v>
      </c>
      <c r="L1956" t="s">
        <v>95</v>
      </c>
      <c r="M1956">
        <v>123.00055031250001</v>
      </c>
      <c r="N1956">
        <v>1</v>
      </c>
      <c r="O1956">
        <v>123.00055031250001</v>
      </c>
      <c r="P1956" t="s">
        <v>614</v>
      </c>
    </row>
    <row r="1957" spans="1:17">
      <c r="A1957" t="s">
        <v>879</v>
      </c>
      <c r="B1957" t="s">
        <v>207</v>
      </c>
      <c r="C1957" t="s">
        <v>133</v>
      </c>
      <c r="D1957" t="s">
        <v>332</v>
      </c>
      <c r="E1957" t="s">
        <v>92</v>
      </c>
      <c r="F1957">
        <v>40700</v>
      </c>
      <c r="G1957" t="s">
        <v>784</v>
      </c>
      <c r="I1957" t="s">
        <v>260</v>
      </c>
      <c r="J1957">
        <v>2026</v>
      </c>
      <c r="K1957">
        <v>5</v>
      </c>
      <c r="L1957" t="s">
        <v>95</v>
      </c>
      <c r="M1957">
        <v>304.50841137500004</v>
      </c>
      <c r="N1957">
        <v>1</v>
      </c>
      <c r="O1957">
        <v>304.50841137500004</v>
      </c>
      <c r="P1957" t="s">
        <v>614</v>
      </c>
    </row>
    <row r="1958" spans="1:17">
      <c r="A1958" t="s">
        <v>879</v>
      </c>
      <c r="B1958" t="s">
        <v>207</v>
      </c>
      <c r="C1958" t="s">
        <v>133</v>
      </c>
      <c r="D1958" t="s">
        <v>332</v>
      </c>
      <c r="E1958" t="s">
        <v>105</v>
      </c>
      <c r="F1958">
        <v>40700</v>
      </c>
      <c r="G1958" t="s">
        <v>784</v>
      </c>
      <c r="I1958" t="s">
        <v>123</v>
      </c>
      <c r="J1958">
        <v>2026</v>
      </c>
      <c r="K1958">
        <v>5</v>
      </c>
      <c r="L1958" t="s">
        <v>95</v>
      </c>
      <c r="M1958">
        <v>132.45459499999996</v>
      </c>
      <c r="N1958">
        <v>1</v>
      </c>
      <c r="O1958">
        <v>132.45459499999996</v>
      </c>
      <c r="P1958" t="s">
        <v>614</v>
      </c>
    </row>
    <row r="1959" spans="1:17">
      <c r="A1959" t="s">
        <v>879</v>
      </c>
      <c r="B1959" t="s">
        <v>207</v>
      </c>
      <c r="C1959" t="s">
        <v>133</v>
      </c>
      <c r="D1959" t="s">
        <v>332</v>
      </c>
      <c r="E1959" t="s">
        <v>106</v>
      </c>
      <c r="F1959">
        <v>40700</v>
      </c>
      <c r="G1959" t="s">
        <v>784</v>
      </c>
      <c r="I1959" t="s">
        <v>146</v>
      </c>
      <c r="J1959">
        <v>2026</v>
      </c>
      <c r="K1959">
        <v>5</v>
      </c>
      <c r="L1959" t="s">
        <v>95</v>
      </c>
      <c r="M1959">
        <v>695.45520231249998</v>
      </c>
      <c r="N1959">
        <v>1</v>
      </c>
      <c r="O1959">
        <v>695.45520231249998</v>
      </c>
      <c r="P1959" t="s">
        <v>614</v>
      </c>
    </row>
    <row r="1960" spans="1:17">
      <c r="A1960" t="s">
        <v>879</v>
      </c>
      <c r="B1960" t="s">
        <v>207</v>
      </c>
      <c r="C1960" t="s">
        <v>133</v>
      </c>
      <c r="D1960" t="s">
        <v>332</v>
      </c>
      <c r="E1960" t="s">
        <v>106</v>
      </c>
      <c r="F1960">
        <v>40700</v>
      </c>
      <c r="G1960" t="s">
        <v>784</v>
      </c>
      <c r="I1960" t="s">
        <v>664</v>
      </c>
      <c r="J1960">
        <v>2026</v>
      </c>
      <c r="K1960">
        <v>5</v>
      </c>
      <c r="L1960" t="s">
        <v>95</v>
      </c>
      <c r="M1960">
        <v>99.350743187499987</v>
      </c>
      <c r="N1960">
        <v>1</v>
      </c>
      <c r="O1960">
        <v>99.350743187499987</v>
      </c>
      <c r="P1960" t="s">
        <v>614</v>
      </c>
    </row>
    <row r="1961" spans="1:17">
      <c r="A1961" t="s">
        <v>879</v>
      </c>
      <c r="B1961" t="s">
        <v>207</v>
      </c>
      <c r="C1961" t="s">
        <v>133</v>
      </c>
      <c r="D1961" t="s">
        <v>332</v>
      </c>
      <c r="E1961" t="s">
        <v>92</v>
      </c>
      <c r="F1961">
        <v>40700</v>
      </c>
      <c r="G1961" t="s">
        <v>784</v>
      </c>
      <c r="I1961" t="s">
        <v>617</v>
      </c>
      <c r="J1961">
        <v>2026</v>
      </c>
      <c r="K1961">
        <v>5</v>
      </c>
      <c r="L1961" t="s">
        <v>95</v>
      </c>
      <c r="M1961">
        <v>124.93054699999999</v>
      </c>
      <c r="N1961">
        <v>1</v>
      </c>
      <c r="O1961">
        <v>124.93054699999999</v>
      </c>
      <c r="P1961" t="s">
        <v>614</v>
      </c>
      <c r="Q1961">
        <v>1</v>
      </c>
    </row>
    <row r="1962" spans="1:17">
      <c r="A1962" t="s">
        <v>879</v>
      </c>
      <c r="B1962" t="s">
        <v>208</v>
      </c>
      <c r="C1962" t="s">
        <v>133</v>
      </c>
      <c r="D1962" t="s">
        <v>332</v>
      </c>
      <c r="E1962" t="s">
        <v>103</v>
      </c>
      <c r="F1962">
        <v>40700</v>
      </c>
      <c r="G1962" t="s">
        <v>784</v>
      </c>
      <c r="I1962" t="s">
        <v>120</v>
      </c>
      <c r="J1962">
        <v>2026</v>
      </c>
      <c r="K1962">
        <v>5</v>
      </c>
      <c r="L1962" t="s">
        <v>95</v>
      </c>
      <c r="M1962">
        <v>247.38246881249998</v>
      </c>
      <c r="N1962">
        <v>1</v>
      </c>
      <c r="O1962">
        <v>247.38246881249998</v>
      </c>
      <c r="P1962" t="s">
        <v>614</v>
      </c>
      <c r="Q1962">
        <v>1</v>
      </c>
    </row>
    <row r="1963" spans="1:17">
      <c r="A1963" t="s">
        <v>879</v>
      </c>
      <c r="B1963" t="s">
        <v>208</v>
      </c>
      <c r="C1963" t="s">
        <v>133</v>
      </c>
      <c r="D1963" t="s">
        <v>332</v>
      </c>
      <c r="E1963" t="s">
        <v>92</v>
      </c>
      <c r="F1963">
        <v>40700</v>
      </c>
      <c r="G1963" t="s">
        <v>784</v>
      </c>
      <c r="I1963" t="s">
        <v>636</v>
      </c>
      <c r="J1963">
        <v>2026</v>
      </c>
      <c r="K1963">
        <v>5</v>
      </c>
      <c r="L1963" t="s">
        <v>95</v>
      </c>
      <c r="M1963">
        <v>1092.5446730624999</v>
      </c>
      <c r="N1963">
        <v>1</v>
      </c>
      <c r="O1963">
        <v>1092.5446730624999</v>
      </c>
      <c r="P1963" t="s">
        <v>614</v>
      </c>
    </row>
    <row r="1964" spans="1:17">
      <c r="A1964" t="s">
        <v>879</v>
      </c>
      <c r="B1964" t="s">
        <v>208</v>
      </c>
      <c r="C1964" t="s">
        <v>133</v>
      </c>
      <c r="D1964" t="s">
        <v>332</v>
      </c>
      <c r="E1964" t="s">
        <v>92</v>
      </c>
      <c r="F1964">
        <v>40700</v>
      </c>
      <c r="G1964" t="s">
        <v>784</v>
      </c>
      <c r="I1964" t="s">
        <v>260</v>
      </c>
      <c r="J1964">
        <v>2026</v>
      </c>
      <c r="K1964">
        <v>5</v>
      </c>
      <c r="L1964" t="s">
        <v>95</v>
      </c>
      <c r="M1964">
        <v>304.50841137500004</v>
      </c>
      <c r="N1964">
        <v>1</v>
      </c>
      <c r="O1964">
        <v>304.50841137500004</v>
      </c>
      <c r="P1964" t="s">
        <v>614</v>
      </c>
    </row>
    <row r="1965" spans="1:17">
      <c r="A1965" t="s">
        <v>879</v>
      </c>
      <c r="B1965" t="s">
        <v>208</v>
      </c>
      <c r="C1965" t="s">
        <v>133</v>
      </c>
      <c r="D1965" t="s">
        <v>332</v>
      </c>
      <c r="E1965" t="s">
        <v>106</v>
      </c>
      <c r="F1965">
        <v>40700</v>
      </c>
      <c r="G1965" t="s">
        <v>784</v>
      </c>
      <c r="I1965" t="s">
        <v>146</v>
      </c>
      <c r="J1965">
        <v>2026</v>
      </c>
      <c r="K1965">
        <v>5</v>
      </c>
      <c r="L1965" t="s">
        <v>95</v>
      </c>
      <c r="M1965">
        <v>99.350743187499987</v>
      </c>
      <c r="N1965">
        <v>1</v>
      </c>
      <c r="O1965">
        <v>99.350743187499987</v>
      </c>
      <c r="P1965" t="s">
        <v>614</v>
      </c>
    </row>
    <row r="1966" spans="1:17">
      <c r="A1966" t="s">
        <v>879</v>
      </c>
      <c r="B1966" t="s">
        <v>679</v>
      </c>
      <c r="C1966" t="s">
        <v>133</v>
      </c>
      <c r="D1966" t="s">
        <v>332</v>
      </c>
      <c r="E1966" t="s">
        <v>103</v>
      </c>
      <c r="F1966">
        <v>40700</v>
      </c>
      <c r="G1966" t="s">
        <v>784</v>
      </c>
      <c r="I1966" t="s">
        <v>120</v>
      </c>
      <c r="J1966">
        <v>2026</v>
      </c>
      <c r="K1966">
        <v>5</v>
      </c>
      <c r="L1966" t="s">
        <v>95</v>
      </c>
      <c r="M1966">
        <v>118.06289381250002</v>
      </c>
      <c r="N1966">
        <v>1</v>
      </c>
      <c r="O1966">
        <v>118.06289381250002</v>
      </c>
      <c r="P1966" t="s">
        <v>614</v>
      </c>
      <c r="Q1966">
        <v>1</v>
      </c>
    </row>
    <row r="1967" spans="1:17">
      <c r="A1967" t="s">
        <v>879</v>
      </c>
      <c r="B1967" t="s">
        <v>679</v>
      </c>
      <c r="C1967" t="s">
        <v>133</v>
      </c>
      <c r="D1967" t="s">
        <v>332</v>
      </c>
      <c r="E1967" t="s">
        <v>92</v>
      </c>
      <c r="F1967">
        <v>40700</v>
      </c>
      <c r="G1967" t="s">
        <v>784</v>
      </c>
      <c r="I1967" t="s">
        <v>636</v>
      </c>
      <c r="J1967">
        <v>2026</v>
      </c>
      <c r="K1967">
        <v>5</v>
      </c>
      <c r="L1967" t="s">
        <v>95</v>
      </c>
      <c r="M1967">
        <v>121.39385256249999</v>
      </c>
      <c r="N1967">
        <v>1</v>
      </c>
      <c r="O1967">
        <v>121.39385256249999</v>
      </c>
      <c r="P1967" t="s">
        <v>614</v>
      </c>
    </row>
    <row r="1968" spans="1:17">
      <c r="A1968" t="s">
        <v>879</v>
      </c>
      <c r="B1968" t="s">
        <v>679</v>
      </c>
      <c r="C1968" t="s">
        <v>133</v>
      </c>
      <c r="D1968" t="s">
        <v>332</v>
      </c>
      <c r="E1968" t="s">
        <v>106</v>
      </c>
      <c r="F1968">
        <v>40700</v>
      </c>
      <c r="G1968" t="s">
        <v>784</v>
      </c>
      <c r="I1968" t="s">
        <v>266</v>
      </c>
      <c r="J1968">
        <v>2026</v>
      </c>
      <c r="K1968">
        <v>5</v>
      </c>
      <c r="L1968" t="s">
        <v>95</v>
      </c>
      <c r="M1968">
        <v>99.350743187499987</v>
      </c>
      <c r="N1968">
        <v>1</v>
      </c>
      <c r="O1968">
        <v>99.350743187499987</v>
      </c>
      <c r="P1968" t="s">
        <v>614</v>
      </c>
    </row>
    <row r="1969" spans="1:17">
      <c r="A1969" t="s">
        <v>879</v>
      </c>
      <c r="B1969" t="s">
        <v>679</v>
      </c>
      <c r="C1969" t="s">
        <v>133</v>
      </c>
      <c r="D1969" t="s">
        <v>332</v>
      </c>
      <c r="E1969" t="s">
        <v>92</v>
      </c>
      <c r="F1969">
        <v>40700</v>
      </c>
      <c r="G1969" t="s">
        <v>784</v>
      </c>
      <c r="I1969" t="s">
        <v>260</v>
      </c>
      <c r="J1969">
        <v>2026</v>
      </c>
      <c r="K1969">
        <v>5</v>
      </c>
      <c r="L1969" t="s">
        <v>95</v>
      </c>
      <c r="M1969">
        <v>304.50841137500004</v>
      </c>
      <c r="N1969">
        <v>1</v>
      </c>
      <c r="O1969">
        <v>304.50841137500004</v>
      </c>
      <c r="P1969" t="s">
        <v>614</v>
      </c>
    </row>
    <row r="1970" spans="1:17">
      <c r="A1970" t="s">
        <v>879</v>
      </c>
      <c r="B1970" t="s">
        <v>679</v>
      </c>
      <c r="C1970" t="s">
        <v>133</v>
      </c>
      <c r="D1970" t="s">
        <v>332</v>
      </c>
      <c r="E1970" t="s">
        <v>105</v>
      </c>
      <c r="F1970">
        <v>40700</v>
      </c>
      <c r="G1970" t="s">
        <v>784</v>
      </c>
      <c r="I1970" t="s">
        <v>123</v>
      </c>
      <c r="J1970">
        <v>2026</v>
      </c>
      <c r="K1970">
        <v>5</v>
      </c>
      <c r="L1970" t="s">
        <v>95</v>
      </c>
      <c r="M1970">
        <v>132.45459499999996</v>
      </c>
      <c r="N1970">
        <v>1</v>
      </c>
      <c r="O1970">
        <v>132.45459499999996</v>
      </c>
      <c r="P1970" t="s">
        <v>614</v>
      </c>
    </row>
    <row r="1971" spans="1:17">
      <c r="A1971" t="s">
        <v>879</v>
      </c>
      <c r="B1971" t="s">
        <v>679</v>
      </c>
      <c r="C1971" t="s">
        <v>133</v>
      </c>
      <c r="D1971" t="s">
        <v>332</v>
      </c>
      <c r="E1971" t="s">
        <v>106</v>
      </c>
      <c r="F1971">
        <v>40700</v>
      </c>
      <c r="G1971" t="s">
        <v>784</v>
      </c>
      <c r="I1971" t="s">
        <v>146</v>
      </c>
      <c r="J1971">
        <v>2026</v>
      </c>
      <c r="K1971">
        <v>5</v>
      </c>
      <c r="L1971" t="s">
        <v>95</v>
      </c>
      <c r="M1971">
        <v>99.350743187499987</v>
      </c>
      <c r="N1971">
        <v>1</v>
      </c>
      <c r="O1971">
        <v>99.350743187499987</v>
      </c>
      <c r="P1971" t="s">
        <v>614</v>
      </c>
    </row>
    <row r="1972" spans="1:17">
      <c r="A1972" t="s">
        <v>879</v>
      </c>
      <c r="B1972" t="s">
        <v>680</v>
      </c>
      <c r="C1972" t="s">
        <v>133</v>
      </c>
      <c r="D1972" t="s">
        <v>332</v>
      </c>
      <c r="E1972" t="s">
        <v>92</v>
      </c>
      <c r="F1972">
        <v>40700</v>
      </c>
      <c r="G1972" t="s">
        <v>784</v>
      </c>
      <c r="I1972" t="s">
        <v>636</v>
      </c>
      <c r="J1972">
        <v>2026</v>
      </c>
      <c r="K1972">
        <v>5</v>
      </c>
      <c r="L1972" t="s">
        <v>95</v>
      </c>
      <c r="M1972">
        <v>121.39385256249999</v>
      </c>
      <c r="N1972">
        <v>1</v>
      </c>
      <c r="O1972">
        <v>121.39385256249999</v>
      </c>
      <c r="P1972" t="s">
        <v>614</v>
      </c>
    </row>
    <row r="1973" spans="1:17">
      <c r="A1973" t="s">
        <v>879</v>
      </c>
      <c r="B1973" t="s">
        <v>680</v>
      </c>
      <c r="C1973" t="s">
        <v>133</v>
      </c>
      <c r="D1973" t="s">
        <v>332</v>
      </c>
      <c r="E1973" t="s">
        <v>106</v>
      </c>
      <c r="F1973">
        <v>40700</v>
      </c>
      <c r="G1973" t="s">
        <v>784</v>
      </c>
      <c r="I1973" t="s">
        <v>266</v>
      </c>
      <c r="J1973">
        <v>2026</v>
      </c>
      <c r="K1973">
        <v>5</v>
      </c>
      <c r="L1973" t="s">
        <v>95</v>
      </c>
      <c r="M1973">
        <v>198.70148637499997</v>
      </c>
      <c r="N1973">
        <v>1</v>
      </c>
      <c r="O1973">
        <v>198.70148637499997</v>
      </c>
      <c r="P1973" t="s">
        <v>614</v>
      </c>
    </row>
    <row r="1974" spans="1:17">
      <c r="A1974" t="s">
        <v>879</v>
      </c>
      <c r="B1974" t="s">
        <v>680</v>
      </c>
      <c r="C1974" t="s">
        <v>133</v>
      </c>
      <c r="D1974" t="s">
        <v>332</v>
      </c>
      <c r="E1974" t="s">
        <v>92</v>
      </c>
      <c r="F1974">
        <v>40700</v>
      </c>
      <c r="G1974" t="s">
        <v>784</v>
      </c>
      <c r="I1974" t="s">
        <v>260</v>
      </c>
      <c r="J1974">
        <v>2026</v>
      </c>
      <c r="K1974">
        <v>5</v>
      </c>
      <c r="L1974" t="s">
        <v>95</v>
      </c>
      <c r="M1974">
        <v>304.50841137500004</v>
      </c>
      <c r="N1974">
        <v>1</v>
      </c>
      <c r="O1974">
        <v>304.50841137500004</v>
      </c>
      <c r="P1974" t="s">
        <v>614</v>
      </c>
    </row>
    <row r="1975" spans="1:17">
      <c r="A1975" t="s">
        <v>879</v>
      </c>
      <c r="B1975" t="s">
        <v>680</v>
      </c>
      <c r="C1975" t="s">
        <v>133</v>
      </c>
      <c r="D1975" t="s">
        <v>332</v>
      </c>
      <c r="E1975" t="s">
        <v>106</v>
      </c>
      <c r="F1975">
        <v>40700</v>
      </c>
      <c r="G1975" t="s">
        <v>784</v>
      </c>
      <c r="I1975" t="s">
        <v>146</v>
      </c>
      <c r="J1975">
        <v>2026</v>
      </c>
      <c r="K1975">
        <v>5</v>
      </c>
      <c r="L1975" t="s">
        <v>95</v>
      </c>
      <c r="M1975">
        <v>99.350743187499987</v>
      </c>
      <c r="N1975">
        <v>1</v>
      </c>
      <c r="O1975">
        <v>99.350743187499987</v>
      </c>
      <c r="P1975" t="s">
        <v>614</v>
      </c>
    </row>
    <row r="1976" spans="1:17">
      <c r="A1976" t="s">
        <v>879</v>
      </c>
      <c r="B1976" t="s">
        <v>210</v>
      </c>
      <c r="C1976" t="s">
        <v>133</v>
      </c>
      <c r="D1976" t="s">
        <v>332</v>
      </c>
      <c r="E1976" t="s">
        <v>103</v>
      </c>
      <c r="F1976">
        <v>40700</v>
      </c>
      <c r="G1976" t="s">
        <v>784</v>
      </c>
      <c r="I1976" t="s">
        <v>120</v>
      </c>
      <c r="J1976">
        <v>2026</v>
      </c>
      <c r="K1976">
        <v>5</v>
      </c>
      <c r="L1976" t="s">
        <v>95</v>
      </c>
      <c r="M1976">
        <v>234.85218574999999</v>
      </c>
      <c r="N1976">
        <v>1</v>
      </c>
      <c r="O1976">
        <v>234.85218574999999</v>
      </c>
      <c r="P1976" t="s">
        <v>614</v>
      </c>
      <c r="Q1976">
        <v>1</v>
      </c>
    </row>
    <row r="1977" spans="1:17">
      <c r="A1977" t="s">
        <v>879</v>
      </c>
      <c r="B1977" t="s">
        <v>210</v>
      </c>
      <c r="C1977" t="s">
        <v>133</v>
      </c>
      <c r="D1977" t="s">
        <v>332</v>
      </c>
      <c r="E1977" t="s">
        <v>92</v>
      </c>
      <c r="F1977">
        <v>40700</v>
      </c>
      <c r="G1977" t="s">
        <v>784</v>
      </c>
      <c r="I1977" t="s">
        <v>636</v>
      </c>
      <c r="J1977">
        <v>2026</v>
      </c>
      <c r="K1977">
        <v>5</v>
      </c>
      <c r="L1977" t="s">
        <v>95</v>
      </c>
      <c r="M1977">
        <v>1335.3323781874999</v>
      </c>
      <c r="N1977">
        <v>1</v>
      </c>
      <c r="O1977">
        <v>1335.3323781874999</v>
      </c>
      <c r="P1977" t="s">
        <v>614</v>
      </c>
    </row>
    <row r="1978" spans="1:17">
      <c r="A1978" t="s">
        <v>879</v>
      </c>
      <c r="B1978" t="s">
        <v>210</v>
      </c>
      <c r="C1978" t="s">
        <v>133</v>
      </c>
      <c r="D1978" t="s">
        <v>332</v>
      </c>
      <c r="E1978" t="s">
        <v>106</v>
      </c>
      <c r="F1978">
        <v>40700</v>
      </c>
      <c r="G1978" t="s">
        <v>784</v>
      </c>
      <c r="I1978" t="s">
        <v>266</v>
      </c>
      <c r="J1978">
        <v>2026</v>
      </c>
      <c r="K1978">
        <v>5</v>
      </c>
      <c r="L1978" t="s">
        <v>95</v>
      </c>
      <c r="M1978">
        <v>99.350743187499987</v>
      </c>
      <c r="N1978">
        <v>1</v>
      </c>
      <c r="O1978">
        <v>99.350743187499987</v>
      </c>
      <c r="P1978" t="s">
        <v>614</v>
      </c>
    </row>
    <row r="1979" spans="1:17">
      <c r="A1979" t="s">
        <v>879</v>
      </c>
      <c r="B1979" t="s">
        <v>210</v>
      </c>
      <c r="C1979" t="s">
        <v>133</v>
      </c>
      <c r="D1979" t="s">
        <v>332</v>
      </c>
      <c r="E1979" t="s">
        <v>92</v>
      </c>
      <c r="F1979">
        <v>40700</v>
      </c>
      <c r="G1979" t="s">
        <v>784</v>
      </c>
      <c r="I1979" t="s">
        <v>260</v>
      </c>
      <c r="J1979">
        <v>2026</v>
      </c>
      <c r="K1979">
        <v>5</v>
      </c>
      <c r="L1979" t="s">
        <v>95</v>
      </c>
      <c r="M1979">
        <v>304.50841137500004</v>
      </c>
      <c r="N1979">
        <v>1</v>
      </c>
      <c r="O1979">
        <v>304.50841137500004</v>
      </c>
      <c r="P1979" t="s">
        <v>614</v>
      </c>
    </row>
    <row r="1980" spans="1:17">
      <c r="A1980" t="s">
        <v>879</v>
      </c>
      <c r="B1980" t="s">
        <v>210</v>
      </c>
      <c r="C1980" t="s">
        <v>133</v>
      </c>
      <c r="D1980" t="s">
        <v>332</v>
      </c>
      <c r="E1980" t="s">
        <v>105</v>
      </c>
      <c r="F1980">
        <v>40700</v>
      </c>
      <c r="G1980" t="s">
        <v>784</v>
      </c>
      <c r="I1980" t="s">
        <v>123</v>
      </c>
      <c r="J1980">
        <v>2026</v>
      </c>
      <c r="K1980">
        <v>5</v>
      </c>
      <c r="L1980" t="s">
        <v>95</v>
      </c>
      <c r="M1980">
        <v>132.45459499999996</v>
      </c>
      <c r="N1980">
        <v>1</v>
      </c>
      <c r="O1980">
        <v>132.45459499999996</v>
      </c>
      <c r="P1980" t="s">
        <v>614</v>
      </c>
    </row>
    <row r="1981" spans="1:17">
      <c r="A1981" t="s">
        <v>879</v>
      </c>
      <c r="B1981" t="s">
        <v>211</v>
      </c>
      <c r="C1981" t="s">
        <v>133</v>
      </c>
      <c r="D1981" t="s">
        <v>332</v>
      </c>
      <c r="E1981" t="s">
        <v>103</v>
      </c>
      <c r="F1981">
        <v>40700</v>
      </c>
      <c r="G1981" t="s">
        <v>784</v>
      </c>
      <c r="I1981" t="s">
        <v>120</v>
      </c>
      <c r="J1981">
        <v>2026</v>
      </c>
      <c r="K1981">
        <v>5</v>
      </c>
      <c r="L1981" t="s">
        <v>95</v>
      </c>
      <c r="M1981">
        <v>362.42790587500002</v>
      </c>
      <c r="N1981">
        <v>1</v>
      </c>
      <c r="O1981">
        <v>362.42790587500002</v>
      </c>
      <c r="P1981" t="s">
        <v>614</v>
      </c>
      <c r="Q1981">
        <v>1</v>
      </c>
    </row>
    <row r="1982" spans="1:17">
      <c r="A1982" t="s">
        <v>879</v>
      </c>
      <c r="B1982" t="s">
        <v>211</v>
      </c>
      <c r="C1982" t="s">
        <v>133</v>
      </c>
      <c r="D1982" t="s">
        <v>332</v>
      </c>
      <c r="E1982" t="s">
        <v>92</v>
      </c>
      <c r="F1982">
        <v>40700</v>
      </c>
      <c r="G1982" t="s">
        <v>784</v>
      </c>
      <c r="I1982" t="s">
        <v>636</v>
      </c>
      <c r="J1982">
        <v>2026</v>
      </c>
      <c r="K1982">
        <v>5</v>
      </c>
      <c r="L1982" t="s">
        <v>95</v>
      </c>
      <c r="M1982">
        <v>121.39385256249999</v>
      </c>
      <c r="N1982">
        <v>1</v>
      </c>
      <c r="O1982">
        <v>121.39385256249999</v>
      </c>
      <c r="P1982" t="s">
        <v>614</v>
      </c>
    </row>
    <row r="1983" spans="1:17">
      <c r="A1983" t="s">
        <v>879</v>
      </c>
      <c r="B1983" t="s">
        <v>211</v>
      </c>
      <c r="C1983" t="s">
        <v>133</v>
      </c>
      <c r="D1983" t="s">
        <v>332</v>
      </c>
      <c r="E1983" t="s">
        <v>106</v>
      </c>
      <c r="F1983">
        <v>40700</v>
      </c>
      <c r="G1983" t="s">
        <v>784</v>
      </c>
      <c r="I1983" t="s">
        <v>266</v>
      </c>
      <c r="J1983">
        <v>2026</v>
      </c>
      <c r="K1983">
        <v>5</v>
      </c>
      <c r="L1983" t="s">
        <v>95</v>
      </c>
      <c r="M1983">
        <v>99.350743187499987</v>
      </c>
      <c r="N1983">
        <v>1</v>
      </c>
      <c r="O1983">
        <v>99.350743187499987</v>
      </c>
      <c r="P1983" t="s">
        <v>614</v>
      </c>
    </row>
    <row r="1984" spans="1:17">
      <c r="A1984" t="s">
        <v>879</v>
      </c>
      <c r="B1984" t="s">
        <v>211</v>
      </c>
      <c r="C1984" t="s">
        <v>133</v>
      </c>
      <c r="D1984" t="s">
        <v>332</v>
      </c>
      <c r="E1984" t="s">
        <v>92</v>
      </c>
      <c r="F1984">
        <v>40700</v>
      </c>
      <c r="G1984" t="s">
        <v>784</v>
      </c>
      <c r="I1984" t="s">
        <v>260</v>
      </c>
      <c r="J1984">
        <v>2026</v>
      </c>
      <c r="K1984">
        <v>5</v>
      </c>
      <c r="L1984" t="s">
        <v>95</v>
      </c>
      <c r="M1984">
        <v>304.50841137500004</v>
      </c>
      <c r="N1984">
        <v>1</v>
      </c>
      <c r="O1984">
        <v>304.50841137500004</v>
      </c>
      <c r="P1984" t="s">
        <v>614</v>
      </c>
    </row>
    <row r="1985" spans="1:17">
      <c r="A1985" t="s">
        <v>879</v>
      </c>
      <c r="B1985" t="s">
        <v>211</v>
      </c>
      <c r="C1985" t="s">
        <v>133</v>
      </c>
      <c r="D1985" t="s">
        <v>332</v>
      </c>
      <c r="E1985" t="s">
        <v>105</v>
      </c>
      <c r="F1985">
        <v>40700</v>
      </c>
      <c r="G1985" t="s">
        <v>784</v>
      </c>
      <c r="I1985" t="s">
        <v>654</v>
      </c>
      <c r="J1985">
        <v>2026</v>
      </c>
      <c r="K1985">
        <v>5</v>
      </c>
      <c r="L1985" t="s">
        <v>95</v>
      </c>
      <c r="M1985">
        <v>105.96367600000001</v>
      </c>
      <c r="N1985">
        <v>1</v>
      </c>
      <c r="O1985">
        <v>105.96367600000001</v>
      </c>
      <c r="P1985" t="s">
        <v>614</v>
      </c>
    </row>
    <row r="1986" spans="1:17">
      <c r="A1986" t="s">
        <v>879</v>
      </c>
      <c r="B1986" t="s">
        <v>211</v>
      </c>
      <c r="C1986" t="s">
        <v>133</v>
      </c>
      <c r="D1986" t="s">
        <v>332</v>
      </c>
      <c r="E1986" t="s">
        <v>105</v>
      </c>
      <c r="F1986">
        <v>40700</v>
      </c>
      <c r="G1986" t="s">
        <v>784</v>
      </c>
      <c r="I1986" t="s">
        <v>123</v>
      </c>
      <c r="J1986">
        <v>2026</v>
      </c>
      <c r="K1986">
        <v>5</v>
      </c>
      <c r="L1986" t="s">
        <v>95</v>
      </c>
      <c r="M1986">
        <v>927.18216499999994</v>
      </c>
      <c r="N1986">
        <v>1</v>
      </c>
      <c r="O1986">
        <v>927.18216499999994</v>
      </c>
      <c r="P1986" t="s">
        <v>614</v>
      </c>
    </row>
    <row r="1987" spans="1:17">
      <c r="A1987" t="s">
        <v>879</v>
      </c>
      <c r="B1987" t="s">
        <v>211</v>
      </c>
      <c r="C1987" t="s">
        <v>133</v>
      </c>
      <c r="D1987" t="s">
        <v>332</v>
      </c>
      <c r="E1987" t="s">
        <v>106</v>
      </c>
      <c r="F1987">
        <v>40700</v>
      </c>
      <c r="G1987" t="s">
        <v>784</v>
      </c>
      <c r="I1987" t="s">
        <v>146</v>
      </c>
      <c r="J1987">
        <v>2026</v>
      </c>
      <c r="K1987">
        <v>5</v>
      </c>
      <c r="L1987" t="s">
        <v>95</v>
      </c>
      <c r="M1987">
        <v>397.40297274999995</v>
      </c>
      <c r="N1987">
        <v>1</v>
      </c>
      <c r="O1987">
        <v>397.40297274999995</v>
      </c>
      <c r="P1987" t="s">
        <v>614</v>
      </c>
    </row>
    <row r="1988" spans="1:17">
      <c r="A1988" t="s">
        <v>879</v>
      </c>
      <c r="B1988" t="s">
        <v>211</v>
      </c>
      <c r="C1988" t="s">
        <v>133</v>
      </c>
      <c r="D1988" t="s">
        <v>332</v>
      </c>
      <c r="E1988" t="s">
        <v>106</v>
      </c>
      <c r="F1988">
        <v>40700</v>
      </c>
      <c r="G1988" t="s">
        <v>784</v>
      </c>
      <c r="I1988" t="s">
        <v>163</v>
      </c>
      <c r="J1988">
        <v>2026</v>
      </c>
      <c r="K1988">
        <v>5</v>
      </c>
      <c r="L1988" t="s">
        <v>95</v>
      </c>
      <c r="M1988">
        <v>170.29036762500002</v>
      </c>
      <c r="N1988">
        <v>1</v>
      </c>
      <c r="O1988">
        <v>170.29036762500002</v>
      </c>
      <c r="P1988" t="s">
        <v>614</v>
      </c>
    </row>
    <row r="1989" spans="1:17">
      <c r="A1989" t="s">
        <v>879</v>
      </c>
      <c r="B1989" t="s">
        <v>214</v>
      </c>
      <c r="C1989" t="s">
        <v>133</v>
      </c>
      <c r="D1989" t="s">
        <v>332</v>
      </c>
      <c r="E1989" t="s">
        <v>103</v>
      </c>
      <c r="F1989">
        <v>40700</v>
      </c>
      <c r="G1989" t="s">
        <v>784</v>
      </c>
      <c r="I1989" t="s">
        <v>130</v>
      </c>
      <c r="J1989">
        <v>2026</v>
      </c>
      <c r="K1989">
        <v>5</v>
      </c>
      <c r="L1989" t="s">
        <v>95</v>
      </c>
      <c r="M1989">
        <v>1056.2862073750002</v>
      </c>
      <c r="N1989">
        <v>1</v>
      </c>
      <c r="O1989">
        <v>1056.2862073750002</v>
      </c>
      <c r="P1989" t="s">
        <v>614</v>
      </c>
      <c r="Q1989">
        <v>1</v>
      </c>
    </row>
    <row r="1990" spans="1:17">
      <c r="A1990" t="s">
        <v>879</v>
      </c>
      <c r="B1990" t="s">
        <v>214</v>
      </c>
      <c r="C1990" t="s">
        <v>133</v>
      </c>
      <c r="D1990" t="s">
        <v>332</v>
      </c>
      <c r="E1990" t="s">
        <v>92</v>
      </c>
      <c r="F1990">
        <v>40700</v>
      </c>
      <c r="G1990" t="s">
        <v>784</v>
      </c>
      <c r="I1990" t="s">
        <v>636</v>
      </c>
      <c r="J1990">
        <v>2026</v>
      </c>
      <c r="K1990">
        <v>5</v>
      </c>
      <c r="L1990" t="s">
        <v>95</v>
      </c>
      <c r="M1990">
        <v>364.1815576875</v>
      </c>
      <c r="N1990">
        <v>1</v>
      </c>
      <c r="O1990">
        <v>364.1815576875</v>
      </c>
      <c r="P1990" t="s">
        <v>614</v>
      </c>
    </row>
    <row r="1991" spans="1:17">
      <c r="A1991" t="s">
        <v>879</v>
      </c>
      <c r="B1991" t="s">
        <v>214</v>
      </c>
      <c r="C1991" t="s">
        <v>133</v>
      </c>
      <c r="D1991" t="s">
        <v>332</v>
      </c>
      <c r="E1991" t="s">
        <v>92</v>
      </c>
      <c r="F1991">
        <v>40700</v>
      </c>
      <c r="G1991" t="s">
        <v>784</v>
      </c>
      <c r="I1991" t="s">
        <v>203</v>
      </c>
      <c r="J1991">
        <v>2026</v>
      </c>
      <c r="K1991">
        <v>5</v>
      </c>
      <c r="L1991" t="s">
        <v>95</v>
      </c>
      <c r="M1991">
        <v>173.97401612499999</v>
      </c>
      <c r="N1991">
        <v>1</v>
      </c>
      <c r="O1991">
        <v>173.97401612499999</v>
      </c>
      <c r="P1991" t="s">
        <v>614</v>
      </c>
      <c r="Q1991">
        <v>1</v>
      </c>
    </row>
    <row r="1992" spans="1:17">
      <c r="A1992" t="s">
        <v>879</v>
      </c>
      <c r="B1992" t="s">
        <v>214</v>
      </c>
      <c r="C1992" t="s">
        <v>133</v>
      </c>
      <c r="D1992" t="s">
        <v>332</v>
      </c>
      <c r="E1992" t="s">
        <v>106</v>
      </c>
      <c r="F1992">
        <v>40700</v>
      </c>
      <c r="G1992" t="s">
        <v>784</v>
      </c>
      <c r="I1992" t="s">
        <v>266</v>
      </c>
      <c r="J1992">
        <v>2026</v>
      </c>
      <c r="K1992">
        <v>5</v>
      </c>
      <c r="L1992" t="s">
        <v>95</v>
      </c>
      <c r="M1992">
        <v>99.350743187499987</v>
      </c>
      <c r="N1992">
        <v>1</v>
      </c>
      <c r="O1992">
        <v>99.350743187499987</v>
      </c>
      <c r="P1992" t="s">
        <v>614</v>
      </c>
    </row>
    <row r="1993" spans="1:17">
      <c r="A1993" t="s">
        <v>879</v>
      </c>
      <c r="B1993" t="s">
        <v>214</v>
      </c>
      <c r="C1993" t="s">
        <v>133</v>
      </c>
      <c r="D1993" t="s">
        <v>332</v>
      </c>
      <c r="E1993" t="s">
        <v>92</v>
      </c>
      <c r="F1993">
        <v>40700</v>
      </c>
      <c r="G1993" t="s">
        <v>784</v>
      </c>
      <c r="I1993" t="s">
        <v>204</v>
      </c>
      <c r="J1993">
        <v>2026</v>
      </c>
      <c r="K1993">
        <v>5</v>
      </c>
      <c r="L1993" t="s">
        <v>95</v>
      </c>
      <c r="M1993">
        <v>123.00055031250001</v>
      </c>
      <c r="N1993">
        <v>1</v>
      </c>
      <c r="O1993">
        <v>123.00055031250001</v>
      </c>
      <c r="P1993" t="s">
        <v>614</v>
      </c>
    </row>
    <row r="1994" spans="1:17">
      <c r="A1994" t="s">
        <v>879</v>
      </c>
      <c r="B1994" t="s">
        <v>214</v>
      </c>
      <c r="C1994" t="s">
        <v>133</v>
      </c>
      <c r="D1994" t="s">
        <v>332</v>
      </c>
      <c r="E1994" t="s">
        <v>92</v>
      </c>
      <c r="F1994">
        <v>40700</v>
      </c>
      <c r="G1994" t="s">
        <v>784</v>
      </c>
      <c r="I1994" t="s">
        <v>221</v>
      </c>
      <c r="J1994">
        <v>2026</v>
      </c>
      <c r="K1994">
        <v>5</v>
      </c>
      <c r="L1994" t="s">
        <v>95</v>
      </c>
      <c r="M1994">
        <v>246.00110062500002</v>
      </c>
      <c r="N1994">
        <v>1</v>
      </c>
      <c r="O1994">
        <v>246.00110062500002</v>
      </c>
      <c r="P1994" t="s">
        <v>614</v>
      </c>
    </row>
    <row r="1995" spans="1:17">
      <c r="A1995" t="s">
        <v>879</v>
      </c>
      <c r="B1995" t="s">
        <v>214</v>
      </c>
      <c r="C1995" t="s">
        <v>133</v>
      </c>
      <c r="D1995" t="s">
        <v>332</v>
      </c>
      <c r="E1995" t="s">
        <v>92</v>
      </c>
      <c r="F1995">
        <v>40700</v>
      </c>
      <c r="G1995" t="s">
        <v>784</v>
      </c>
      <c r="I1995" t="s">
        <v>260</v>
      </c>
      <c r="J1995">
        <v>2026</v>
      </c>
      <c r="K1995">
        <v>5</v>
      </c>
      <c r="L1995" t="s">
        <v>95</v>
      </c>
      <c r="M1995">
        <v>304.50841137500004</v>
      </c>
      <c r="N1995">
        <v>1</v>
      </c>
      <c r="O1995">
        <v>304.50841137500004</v>
      </c>
      <c r="P1995" t="s">
        <v>614</v>
      </c>
    </row>
    <row r="1996" spans="1:17">
      <c r="A1996" t="s">
        <v>879</v>
      </c>
      <c r="B1996" t="s">
        <v>214</v>
      </c>
      <c r="C1996" t="s">
        <v>133</v>
      </c>
      <c r="D1996" t="s">
        <v>332</v>
      </c>
      <c r="E1996" t="s">
        <v>106</v>
      </c>
      <c r="F1996">
        <v>40700</v>
      </c>
      <c r="G1996" t="s">
        <v>784</v>
      </c>
      <c r="I1996" t="s">
        <v>146</v>
      </c>
      <c r="J1996">
        <v>2026</v>
      </c>
      <c r="K1996">
        <v>5</v>
      </c>
      <c r="L1996" t="s">
        <v>95</v>
      </c>
      <c r="M1996">
        <v>99.350743187499987</v>
      </c>
      <c r="N1996">
        <v>1</v>
      </c>
      <c r="O1996">
        <v>99.350743187499987</v>
      </c>
      <c r="P1996" t="s">
        <v>614</v>
      </c>
    </row>
    <row r="1997" spans="1:17">
      <c r="A1997" t="s">
        <v>879</v>
      </c>
      <c r="B1997" t="s">
        <v>214</v>
      </c>
      <c r="C1997" t="s">
        <v>133</v>
      </c>
      <c r="D1997" t="s">
        <v>332</v>
      </c>
      <c r="E1997" t="s">
        <v>106</v>
      </c>
      <c r="F1997">
        <v>40700</v>
      </c>
      <c r="G1997" t="s">
        <v>784</v>
      </c>
      <c r="I1997" t="s">
        <v>664</v>
      </c>
      <c r="J1997">
        <v>2026</v>
      </c>
      <c r="K1997">
        <v>5</v>
      </c>
      <c r="L1997" t="s">
        <v>95</v>
      </c>
      <c r="M1997">
        <v>99.350743187499987</v>
      </c>
      <c r="N1997">
        <v>1</v>
      </c>
      <c r="O1997">
        <v>99.350743187499987</v>
      </c>
      <c r="P1997" t="s">
        <v>614</v>
      </c>
    </row>
    <row r="1998" spans="1:17">
      <c r="A1998" t="s">
        <v>879</v>
      </c>
      <c r="B1998" t="s">
        <v>214</v>
      </c>
      <c r="C1998" t="s">
        <v>133</v>
      </c>
      <c r="D1998" t="s">
        <v>332</v>
      </c>
      <c r="E1998" t="s">
        <v>92</v>
      </c>
      <c r="F1998">
        <v>40700</v>
      </c>
      <c r="G1998" t="s">
        <v>784</v>
      </c>
      <c r="I1998" t="s">
        <v>617</v>
      </c>
      <c r="J1998">
        <v>2026</v>
      </c>
      <c r="K1998">
        <v>5</v>
      </c>
      <c r="L1998" t="s">
        <v>95</v>
      </c>
      <c r="M1998">
        <v>124.93054699999999</v>
      </c>
      <c r="N1998">
        <v>1</v>
      </c>
      <c r="O1998">
        <v>124.93054699999999</v>
      </c>
      <c r="P1998" t="s">
        <v>614</v>
      </c>
      <c r="Q1998">
        <v>1</v>
      </c>
    </row>
    <row r="1999" spans="1:17">
      <c r="A1999" t="s">
        <v>879</v>
      </c>
      <c r="B1999" t="s">
        <v>216</v>
      </c>
      <c r="C1999" t="s">
        <v>133</v>
      </c>
      <c r="D1999" t="s">
        <v>332</v>
      </c>
      <c r="E1999" t="s">
        <v>92</v>
      </c>
      <c r="F1999">
        <v>40700</v>
      </c>
      <c r="G1999" t="s">
        <v>784</v>
      </c>
      <c r="I1999" t="s">
        <v>636</v>
      </c>
      <c r="J1999">
        <v>2026</v>
      </c>
      <c r="K1999">
        <v>5</v>
      </c>
      <c r="L1999" t="s">
        <v>95</v>
      </c>
      <c r="M1999">
        <v>121.39385256249999</v>
      </c>
      <c r="N1999">
        <v>1</v>
      </c>
      <c r="O1999">
        <v>121.39385256249999</v>
      </c>
      <c r="P1999" t="s">
        <v>614</v>
      </c>
    </row>
    <row r="2000" spans="1:17">
      <c r="A2000" t="s">
        <v>879</v>
      </c>
      <c r="B2000" t="s">
        <v>216</v>
      </c>
      <c r="C2000" t="s">
        <v>133</v>
      </c>
      <c r="D2000" t="s">
        <v>332</v>
      </c>
      <c r="E2000" t="s">
        <v>92</v>
      </c>
      <c r="F2000">
        <v>40700</v>
      </c>
      <c r="G2000" t="s">
        <v>784</v>
      </c>
      <c r="I2000" t="s">
        <v>260</v>
      </c>
      <c r="J2000">
        <v>2026</v>
      </c>
      <c r="K2000">
        <v>5</v>
      </c>
      <c r="L2000" t="s">
        <v>95</v>
      </c>
      <c r="M2000">
        <v>304.50841137500004</v>
      </c>
      <c r="N2000">
        <v>1</v>
      </c>
      <c r="O2000">
        <v>304.50841137500004</v>
      </c>
      <c r="P2000" t="s">
        <v>614</v>
      </c>
    </row>
    <row r="2001" spans="1:17">
      <c r="A2001" t="s">
        <v>879</v>
      </c>
      <c r="B2001" t="s">
        <v>681</v>
      </c>
      <c r="C2001" t="s">
        <v>133</v>
      </c>
      <c r="D2001" t="s">
        <v>332</v>
      </c>
      <c r="E2001" t="s">
        <v>92</v>
      </c>
      <c r="F2001">
        <v>40700</v>
      </c>
      <c r="G2001" t="s">
        <v>784</v>
      </c>
      <c r="I2001" t="s">
        <v>636</v>
      </c>
      <c r="J2001">
        <v>2026</v>
      </c>
      <c r="K2001">
        <v>5</v>
      </c>
      <c r="L2001" t="s">
        <v>95</v>
      </c>
      <c r="M2001">
        <v>121.39385256249999</v>
      </c>
      <c r="N2001">
        <v>1</v>
      </c>
      <c r="O2001">
        <v>121.39385256249999</v>
      </c>
      <c r="P2001" t="s">
        <v>614</v>
      </c>
    </row>
    <row r="2002" spans="1:17">
      <c r="A2002" t="s">
        <v>879</v>
      </c>
      <c r="B2002" t="s">
        <v>681</v>
      </c>
      <c r="C2002" t="s">
        <v>133</v>
      </c>
      <c r="D2002" t="s">
        <v>332</v>
      </c>
      <c r="E2002" t="s">
        <v>106</v>
      </c>
      <c r="F2002">
        <v>40700</v>
      </c>
      <c r="G2002" t="s">
        <v>784</v>
      </c>
      <c r="I2002" t="s">
        <v>266</v>
      </c>
      <c r="J2002">
        <v>2026</v>
      </c>
      <c r="K2002">
        <v>5</v>
      </c>
      <c r="L2002" t="s">
        <v>95</v>
      </c>
      <c r="M2002">
        <v>198.70148637499997</v>
      </c>
      <c r="N2002">
        <v>1</v>
      </c>
      <c r="O2002">
        <v>198.70148637499997</v>
      </c>
      <c r="P2002" t="s">
        <v>614</v>
      </c>
    </row>
    <row r="2003" spans="1:17">
      <c r="A2003" t="s">
        <v>879</v>
      </c>
      <c r="B2003" t="s">
        <v>681</v>
      </c>
      <c r="C2003" t="s">
        <v>133</v>
      </c>
      <c r="D2003" t="s">
        <v>332</v>
      </c>
      <c r="E2003" t="s">
        <v>92</v>
      </c>
      <c r="F2003">
        <v>40700</v>
      </c>
      <c r="G2003" t="s">
        <v>784</v>
      </c>
      <c r="I2003" t="s">
        <v>260</v>
      </c>
      <c r="J2003">
        <v>2026</v>
      </c>
      <c r="K2003">
        <v>5</v>
      </c>
      <c r="L2003" t="s">
        <v>95</v>
      </c>
      <c r="M2003">
        <v>304.50841137500004</v>
      </c>
      <c r="N2003">
        <v>1</v>
      </c>
      <c r="O2003">
        <v>304.50841137500004</v>
      </c>
      <c r="P2003" t="s">
        <v>614</v>
      </c>
    </row>
    <row r="2004" spans="1:17">
      <c r="A2004" t="s">
        <v>879</v>
      </c>
      <c r="B2004" t="s">
        <v>682</v>
      </c>
      <c r="C2004" t="s">
        <v>133</v>
      </c>
      <c r="D2004" t="s">
        <v>332</v>
      </c>
      <c r="E2004" t="s">
        <v>103</v>
      </c>
      <c r="F2004">
        <v>40700</v>
      </c>
      <c r="G2004" t="s">
        <v>784</v>
      </c>
      <c r="I2004" t="s">
        <v>120</v>
      </c>
      <c r="J2004">
        <v>2026</v>
      </c>
      <c r="K2004">
        <v>5</v>
      </c>
      <c r="L2004" t="s">
        <v>95</v>
      </c>
      <c r="M2004">
        <v>217.90348387500001</v>
      </c>
      <c r="N2004">
        <v>1</v>
      </c>
      <c r="O2004">
        <v>217.90348387500001</v>
      </c>
      <c r="P2004" t="s">
        <v>614</v>
      </c>
      <c r="Q2004">
        <v>1</v>
      </c>
    </row>
    <row r="2005" spans="1:17">
      <c r="A2005" t="s">
        <v>879</v>
      </c>
      <c r="B2005" t="s">
        <v>682</v>
      </c>
      <c r="C2005" t="s">
        <v>133</v>
      </c>
      <c r="D2005" t="s">
        <v>332</v>
      </c>
      <c r="E2005" t="s">
        <v>92</v>
      </c>
      <c r="F2005">
        <v>40700</v>
      </c>
      <c r="G2005" t="s">
        <v>784</v>
      </c>
      <c r="I2005" t="s">
        <v>636</v>
      </c>
      <c r="J2005">
        <v>2026</v>
      </c>
      <c r="K2005">
        <v>5</v>
      </c>
      <c r="L2005" t="s">
        <v>95</v>
      </c>
      <c r="M2005">
        <v>728.36311537500001</v>
      </c>
      <c r="N2005">
        <v>1</v>
      </c>
      <c r="O2005">
        <v>728.36311537500001</v>
      </c>
      <c r="P2005" t="s">
        <v>614</v>
      </c>
    </row>
    <row r="2006" spans="1:17">
      <c r="A2006" t="s">
        <v>879</v>
      </c>
      <c r="B2006" t="s">
        <v>682</v>
      </c>
      <c r="C2006" t="s">
        <v>133</v>
      </c>
      <c r="D2006" t="s">
        <v>332</v>
      </c>
      <c r="E2006" t="s">
        <v>106</v>
      </c>
      <c r="F2006">
        <v>40700</v>
      </c>
      <c r="G2006" t="s">
        <v>784</v>
      </c>
      <c r="I2006" t="s">
        <v>266</v>
      </c>
      <c r="J2006">
        <v>2026</v>
      </c>
      <c r="K2006">
        <v>5</v>
      </c>
      <c r="L2006" t="s">
        <v>95</v>
      </c>
      <c r="M2006">
        <v>99.350743187499987</v>
      </c>
      <c r="N2006">
        <v>1</v>
      </c>
      <c r="O2006">
        <v>99.350743187499987</v>
      </c>
      <c r="P2006" t="s">
        <v>614</v>
      </c>
    </row>
    <row r="2007" spans="1:17">
      <c r="A2007" t="s">
        <v>879</v>
      </c>
      <c r="B2007" t="s">
        <v>682</v>
      </c>
      <c r="C2007" t="s">
        <v>133</v>
      </c>
      <c r="D2007" t="s">
        <v>332</v>
      </c>
      <c r="E2007" t="s">
        <v>103</v>
      </c>
      <c r="F2007">
        <v>40700</v>
      </c>
      <c r="G2007" t="s">
        <v>784</v>
      </c>
      <c r="I2007" t="s">
        <v>399</v>
      </c>
      <c r="J2007">
        <v>2026</v>
      </c>
      <c r="K2007">
        <v>5</v>
      </c>
      <c r="L2007" t="s">
        <v>95</v>
      </c>
      <c r="M2007">
        <v>54.676708187500004</v>
      </c>
      <c r="N2007">
        <v>1</v>
      </c>
      <c r="O2007">
        <v>54.676708187500004</v>
      </c>
      <c r="P2007" t="s">
        <v>614</v>
      </c>
      <c r="Q2007">
        <v>1</v>
      </c>
    </row>
    <row r="2008" spans="1:17">
      <c r="A2008" t="s">
        <v>879</v>
      </c>
      <c r="B2008" t="s">
        <v>682</v>
      </c>
      <c r="C2008" t="s">
        <v>133</v>
      </c>
      <c r="D2008" t="s">
        <v>332</v>
      </c>
      <c r="E2008" t="s">
        <v>92</v>
      </c>
      <c r="F2008">
        <v>40700</v>
      </c>
      <c r="G2008" t="s">
        <v>784</v>
      </c>
      <c r="I2008" t="s">
        <v>221</v>
      </c>
      <c r="J2008">
        <v>2026</v>
      </c>
      <c r="K2008">
        <v>5</v>
      </c>
      <c r="L2008" t="s">
        <v>95</v>
      </c>
      <c r="M2008">
        <v>123.00055031250001</v>
      </c>
      <c r="N2008">
        <v>1</v>
      </c>
      <c r="O2008">
        <v>123.00055031250001</v>
      </c>
      <c r="P2008" t="s">
        <v>614</v>
      </c>
    </row>
    <row r="2009" spans="1:17">
      <c r="A2009" t="s">
        <v>879</v>
      </c>
      <c r="B2009" t="s">
        <v>682</v>
      </c>
      <c r="C2009" t="s">
        <v>133</v>
      </c>
      <c r="D2009" t="s">
        <v>332</v>
      </c>
      <c r="E2009" t="s">
        <v>92</v>
      </c>
      <c r="F2009">
        <v>40700</v>
      </c>
      <c r="G2009" t="s">
        <v>784</v>
      </c>
      <c r="I2009" t="s">
        <v>260</v>
      </c>
      <c r="J2009">
        <v>2026</v>
      </c>
      <c r="K2009">
        <v>5</v>
      </c>
      <c r="L2009" t="s">
        <v>95</v>
      </c>
      <c r="M2009">
        <v>304.50841137500004</v>
      </c>
      <c r="N2009">
        <v>1</v>
      </c>
      <c r="O2009">
        <v>304.50841137500004</v>
      </c>
      <c r="P2009" t="s">
        <v>614</v>
      </c>
    </row>
    <row r="2010" spans="1:17">
      <c r="A2010" t="s">
        <v>879</v>
      </c>
      <c r="B2010" t="s">
        <v>682</v>
      </c>
      <c r="C2010" t="s">
        <v>133</v>
      </c>
      <c r="D2010" t="s">
        <v>332</v>
      </c>
      <c r="E2010" t="s">
        <v>105</v>
      </c>
      <c r="F2010">
        <v>40700</v>
      </c>
      <c r="G2010" t="s">
        <v>784</v>
      </c>
      <c r="I2010" t="s">
        <v>123</v>
      </c>
      <c r="J2010">
        <v>2026</v>
      </c>
      <c r="K2010">
        <v>5</v>
      </c>
      <c r="L2010" t="s">
        <v>95</v>
      </c>
      <c r="M2010">
        <v>132.45459499999996</v>
      </c>
      <c r="N2010">
        <v>1</v>
      </c>
      <c r="O2010">
        <v>132.45459499999996</v>
      </c>
      <c r="P2010" t="s">
        <v>614</v>
      </c>
    </row>
    <row r="2011" spans="1:17">
      <c r="A2011" t="s">
        <v>879</v>
      </c>
      <c r="B2011" t="s">
        <v>219</v>
      </c>
      <c r="C2011" t="s">
        <v>133</v>
      </c>
      <c r="D2011" t="s">
        <v>332</v>
      </c>
      <c r="E2011" t="s">
        <v>103</v>
      </c>
      <c r="F2011">
        <v>40700</v>
      </c>
      <c r="G2011" t="s">
        <v>784</v>
      </c>
      <c r="I2011" t="s">
        <v>120</v>
      </c>
      <c r="J2011">
        <v>2026</v>
      </c>
      <c r="K2011">
        <v>5</v>
      </c>
      <c r="L2011" t="s">
        <v>95</v>
      </c>
      <c r="M2011">
        <v>2077.8422713125001</v>
      </c>
      <c r="N2011">
        <v>1</v>
      </c>
      <c r="O2011">
        <v>2077.8422713125001</v>
      </c>
      <c r="P2011" t="s">
        <v>614</v>
      </c>
      <c r="Q2011">
        <v>1</v>
      </c>
    </row>
    <row r="2012" spans="1:17">
      <c r="A2012" t="s">
        <v>879</v>
      </c>
      <c r="B2012" t="s">
        <v>219</v>
      </c>
      <c r="C2012" t="s">
        <v>133</v>
      </c>
      <c r="D2012" t="s">
        <v>332</v>
      </c>
      <c r="E2012" t="s">
        <v>92</v>
      </c>
      <c r="F2012">
        <v>40700</v>
      </c>
      <c r="G2012" t="s">
        <v>784</v>
      </c>
      <c r="I2012" t="s">
        <v>636</v>
      </c>
      <c r="J2012">
        <v>2026</v>
      </c>
      <c r="K2012">
        <v>5</v>
      </c>
      <c r="L2012" t="s">
        <v>95</v>
      </c>
      <c r="M2012">
        <v>728.36311537500001</v>
      </c>
      <c r="N2012">
        <v>1</v>
      </c>
      <c r="O2012">
        <v>728.36311537500001</v>
      </c>
      <c r="P2012" t="s">
        <v>614</v>
      </c>
    </row>
    <row r="2013" spans="1:17">
      <c r="A2013" t="s">
        <v>879</v>
      </c>
      <c r="B2013" t="s">
        <v>219</v>
      </c>
      <c r="C2013" t="s">
        <v>133</v>
      </c>
      <c r="D2013" t="s">
        <v>332</v>
      </c>
      <c r="E2013" t="s">
        <v>106</v>
      </c>
      <c r="F2013">
        <v>40700</v>
      </c>
      <c r="G2013" t="s">
        <v>784</v>
      </c>
      <c r="I2013" t="s">
        <v>266</v>
      </c>
      <c r="J2013">
        <v>2026</v>
      </c>
      <c r="K2013">
        <v>5</v>
      </c>
      <c r="L2013" t="s">
        <v>95</v>
      </c>
      <c r="M2013">
        <v>198.70148637499997</v>
      </c>
      <c r="N2013">
        <v>1</v>
      </c>
      <c r="O2013">
        <v>198.70148637499997</v>
      </c>
      <c r="P2013" t="s">
        <v>614</v>
      </c>
    </row>
    <row r="2014" spans="1:17">
      <c r="A2014" t="s">
        <v>879</v>
      </c>
      <c r="B2014" t="s">
        <v>219</v>
      </c>
      <c r="C2014" t="s">
        <v>133</v>
      </c>
      <c r="D2014" t="s">
        <v>332</v>
      </c>
      <c r="E2014" t="s">
        <v>92</v>
      </c>
      <c r="F2014">
        <v>40700</v>
      </c>
      <c r="G2014" t="s">
        <v>784</v>
      </c>
      <c r="I2014" t="s">
        <v>221</v>
      </c>
      <c r="J2014">
        <v>2026</v>
      </c>
      <c r="K2014">
        <v>5</v>
      </c>
      <c r="L2014" t="s">
        <v>95</v>
      </c>
      <c r="M2014">
        <v>123.00055031250001</v>
      </c>
      <c r="N2014">
        <v>1</v>
      </c>
      <c r="O2014">
        <v>123.00055031250001</v>
      </c>
      <c r="P2014" t="s">
        <v>614</v>
      </c>
    </row>
    <row r="2015" spans="1:17">
      <c r="A2015" t="s">
        <v>879</v>
      </c>
      <c r="B2015" t="s">
        <v>219</v>
      </c>
      <c r="C2015" t="s">
        <v>133</v>
      </c>
      <c r="D2015" t="s">
        <v>332</v>
      </c>
      <c r="E2015" t="s">
        <v>92</v>
      </c>
      <c r="F2015">
        <v>40700</v>
      </c>
      <c r="G2015" t="s">
        <v>784</v>
      </c>
      <c r="I2015" t="s">
        <v>260</v>
      </c>
      <c r="J2015">
        <v>2026</v>
      </c>
      <c r="K2015">
        <v>5</v>
      </c>
      <c r="L2015" t="s">
        <v>95</v>
      </c>
      <c r="M2015">
        <v>304.50841137500004</v>
      </c>
      <c r="N2015">
        <v>1</v>
      </c>
      <c r="O2015">
        <v>304.50841137500004</v>
      </c>
      <c r="P2015" t="s">
        <v>614</v>
      </c>
    </row>
    <row r="2016" spans="1:17">
      <c r="A2016" t="s">
        <v>879</v>
      </c>
      <c r="B2016" t="s">
        <v>219</v>
      </c>
      <c r="C2016" t="s">
        <v>133</v>
      </c>
      <c r="D2016" t="s">
        <v>332</v>
      </c>
      <c r="E2016" t="s">
        <v>105</v>
      </c>
      <c r="F2016">
        <v>40700</v>
      </c>
      <c r="G2016" t="s">
        <v>784</v>
      </c>
      <c r="I2016" t="s">
        <v>123</v>
      </c>
      <c r="J2016">
        <v>2026</v>
      </c>
      <c r="K2016">
        <v>5</v>
      </c>
      <c r="L2016" t="s">
        <v>95</v>
      </c>
      <c r="M2016">
        <v>397.36378500000001</v>
      </c>
      <c r="N2016">
        <v>1</v>
      </c>
      <c r="O2016">
        <v>397.36378500000001</v>
      </c>
      <c r="P2016" t="s">
        <v>614</v>
      </c>
    </row>
    <row r="2017" spans="1:17">
      <c r="A2017" t="s">
        <v>879</v>
      </c>
      <c r="B2017" t="s">
        <v>219</v>
      </c>
      <c r="C2017" t="s">
        <v>133</v>
      </c>
      <c r="D2017" t="s">
        <v>332</v>
      </c>
      <c r="E2017" t="s">
        <v>106</v>
      </c>
      <c r="F2017">
        <v>40700</v>
      </c>
      <c r="G2017" t="s">
        <v>784</v>
      </c>
      <c r="I2017" t="s">
        <v>146</v>
      </c>
      <c r="J2017">
        <v>2026</v>
      </c>
      <c r="K2017">
        <v>5</v>
      </c>
      <c r="L2017" t="s">
        <v>95</v>
      </c>
      <c r="M2017">
        <v>198.70148637499997</v>
      </c>
      <c r="N2017">
        <v>1</v>
      </c>
      <c r="O2017">
        <v>198.70148637499997</v>
      </c>
      <c r="P2017" t="s">
        <v>614</v>
      </c>
    </row>
    <row r="2018" spans="1:17">
      <c r="A2018" t="s">
        <v>879</v>
      </c>
      <c r="B2018" t="s">
        <v>219</v>
      </c>
      <c r="C2018" t="s">
        <v>133</v>
      </c>
      <c r="D2018" t="s">
        <v>332</v>
      </c>
      <c r="E2018" t="s">
        <v>106</v>
      </c>
      <c r="F2018">
        <v>40700</v>
      </c>
      <c r="G2018" t="s">
        <v>784</v>
      </c>
      <c r="I2018" t="s">
        <v>664</v>
      </c>
      <c r="J2018">
        <v>2026</v>
      </c>
      <c r="K2018">
        <v>5</v>
      </c>
      <c r="L2018" t="s">
        <v>95</v>
      </c>
      <c r="M2018">
        <v>99.350743187499987</v>
      </c>
      <c r="N2018">
        <v>1</v>
      </c>
      <c r="O2018">
        <v>99.350743187499987</v>
      </c>
      <c r="P2018" t="s">
        <v>614</v>
      </c>
    </row>
    <row r="2019" spans="1:17">
      <c r="A2019" t="s">
        <v>879</v>
      </c>
      <c r="B2019" t="s">
        <v>222</v>
      </c>
      <c r="C2019" t="s">
        <v>133</v>
      </c>
      <c r="D2019" t="s">
        <v>332</v>
      </c>
      <c r="E2019" t="s">
        <v>92</v>
      </c>
      <c r="F2019">
        <v>40700</v>
      </c>
      <c r="G2019" t="s">
        <v>784</v>
      </c>
      <c r="I2019" t="s">
        <v>250</v>
      </c>
      <c r="J2019">
        <v>2026</v>
      </c>
      <c r="K2019">
        <v>5</v>
      </c>
      <c r="L2019" t="s">
        <v>95</v>
      </c>
      <c r="M2019">
        <v>61.495376687500006</v>
      </c>
      <c r="N2019">
        <v>1</v>
      </c>
      <c r="O2019">
        <v>61.495376687500006</v>
      </c>
      <c r="P2019" t="s">
        <v>614</v>
      </c>
    </row>
    <row r="2020" spans="1:17">
      <c r="A2020" t="s">
        <v>879</v>
      </c>
      <c r="B2020" t="s">
        <v>222</v>
      </c>
      <c r="C2020" t="s">
        <v>133</v>
      </c>
      <c r="D2020" t="s">
        <v>332</v>
      </c>
      <c r="E2020" t="s">
        <v>103</v>
      </c>
      <c r="F2020">
        <v>40700</v>
      </c>
      <c r="G2020" t="s">
        <v>784</v>
      </c>
      <c r="I2020" t="s">
        <v>130</v>
      </c>
      <c r="J2020">
        <v>2026</v>
      </c>
      <c r="K2020">
        <v>5</v>
      </c>
      <c r="L2020" t="s">
        <v>95</v>
      </c>
      <c r="M2020">
        <v>2527.2669821875002</v>
      </c>
      <c r="N2020">
        <v>1</v>
      </c>
      <c r="O2020">
        <v>2527.2669821875002</v>
      </c>
      <c r="P2020" t="s">
        <v>614</v>
      </c>
      <c r="Q2020">
        <v>1</v>
      </c>
    </row>
    <row r="2021" spans="1:17">
      <c r="A2021" t="s">
        <v>879</v>
      </c>
      <c r="B2021" t="s">
        <v>222</v>
      </c>
      <c r="C2021" t="s">
        <v>133</v>
      </c>
      <c r="D2021" t="s">
        <v>332</v>
      </c>
      <c r="E2021" t="s">
        <v>92</v>
      </c>
      <c r="F2021">
        <v>40700</v>
      </c>
      <c r="G2021" t="s">
        <v>784</v>
      </c>
      <c r="I2021" t="s">
        <v>636</v>
      </c>
      <c r="J2021">
        <v>2026</v>
      </c>
      <c r="K2021">
        <v>5</v>
      </c>
      <c r="L2021" t="s">
        <v>95</v>
      </c>
      <c r="M2021">
        <v>242.78770512499997</v>
      </c>
      <c r="N2021">
        <v>1</v>
      </c>
      <c r="O2021">
        <v>242.78770512499997</v>
      </c>
      <c r="P2021" t="s">
        <v>614</v>
      </c>
    </row>
    <row r="2022" spans="1:17">
      <c r="A2022" t="s">
        <v>879</v>
      </c>
      <c r="B2022" t="s">
        <v>222</v>
      </c>
      <c r="C2022" t="s">
        <v>133</v>
      </c>
      <c r="D2022" t="s">
        <v>332</v>
      </c>
      <c r="E2022" t="s">
        <v>92</v>
      </c>
      <c r="F2022">
        <v>40700</v>
      </c>
      <c r="G2022" t="s">
        <v>784</v>
      </c>
      <c r="I2022" t="s">
        <v>203</v>
      </c>
      <c r="J2022">
        <v>2026</v>
      </c>
      <c r="K2022">
        <v>5</v>
      </c>
      <c r="L2022" t="s">
        <v>95</v>
      </c>
      <c r="M2022">
        <v>173.97401612499999</v>
      </c>
      <c r="N2022">
        <v>1</v>
      </c>
      <c r="O2022">
        <v>173.97401612499999</v>
      </c>
      <c r="P2022" t="s">
        <v>614</v>
      </c>
      <c r="Q2022">
        <v>1</v>
      </c>
    </row>
    <row r="2023" spans="1:17">
      <c r="A2023" t="s">
        <v>879</v>
      </c>
      <c r="B2023" t="s">
        <v>222</v>
      </c>
      <c r="C2023" t="s">
        <v>133</v>
      </c>
      <c r="D2023" t="s">
        <v>332</v>
      </c>
      <c r="E2023" t="s">
        <v>92</v>
      </c>
      <c r="F2023">
        <v>40700</v>
      </c>
      <c r="G2023" t="s">
        <v>784</v>
      </c>
      <c r="I2023" t="s">
        <v>256</v>
      </c>
      <c r="J2023">
        <v>2026</v>
      </c>
      <c r="K2023">
        <v>5</v>
      </c>
      <c r="L2023" t="s">
        <v>95</v>
      </c>
      <c r="M2023">
        <v>333.56612799999999</v>
      </c>
      <c r="N2023">
        <v>1</v>
      </c>
      <c r="O2023">
        <v>333.56612799999999</v>
      </c>
      <c r="P2023" t="s">
        <v>614</v>
      </c>
      <c r="Q2023">
        <v>1</v>
      </c>
    </row>
    <row r="2024" spans="1:17">
      <c r="A2024" t="s">
        <v>879</v>
      </c>
      <c r="B2024" t="s">
        <v>222</v>
      </c>
      <c r="C2024" t="s">
        <v>133</v>
      </c>
      <c r="D2024" t="s">
        <v>332</v>
      </c>
      <c r="E2024" t="s">
        <v>106</v>
      </c>
      <c r="F2024">
        <v>40700</v>
      </c>
      <c r="G2024" t="s">
        <v>784</v>
      </c>
      <c r="I2024" t="s">
        <v>266</v>
      </c>
      <c r="J2024">
        <v>2026</v>
      </c>
      <c r="K2024">
        <v>5</v>
      </c>
      <c r="L2024" t="s">
        <v>95</v>
      </c>
      <c r="M2024">
        <v>99.350743187499987</v>
      </c>
      <c r="N2024">
        <v>1</v>
      </c>
      <c r="O2024">
        <v>99.350743187499987</v>
      </c>
      <c r="P2024" t="s">
        <v>614</v>
      </c>
    </row>
    <row r="2025" spans="1:17">
      <c r="A2025" t="s">
        <v>879</v>
      </c>
      <c r="B2025" t="s">
        <v>222</v>
      </c>
      <c r="C2025" t="s">
        <v>133</v>
      </c>
      <c r="D2025" t="s">
        <v>332</v>
      </c>
      <c r="E2025" t="s">
        <v>92</v>
      </c>
      <c r="F2025">
        <v>40700</v>
      </c>
      <c r="G2025" t="s">
        <v>784</v>
      </c>
      <c r="I2025" t="s">
        <v>204</v>
      </c>
      <c r="J2025">
        <v>2026</v>
      </c>
      <c r="K2025">
        <v>5</v>
      </c>
      <c r="L2025" t="s">
        <v>95</v>
      </c>
      <c r="M2025">
        <v>123.00055031250001</v>
      </c>
      <c r="N2025">
        <v>1</v>
      </c>
      <c r="O2025">
        <v>123.00055031250001</v>
      </c>
      <c r="P2025" t="s">
        <v>614</v>
      </c>
    </row>
    <row r="2026" spans="1:17">
      <c r="A2026" t="s">
        <v>879</v>
      </c>
      <c r="B2026" t="s">
        <v>222</v>
      </c>
      <c r="C2026" t="s">
        <v>133</v>
      </c>
      <c r="D2026" t="s">
        <v>332</v>
      </c>
      <c r="E2026" t="s">
        <v>92</v>
      </c>
      <c r="F2026">
        <v>40700</v>
      </c>
      <c r="G2026" t="s">
        <v>784</v>
      </c>
      <c r="I2026" t="s">
        <v>257</v>
      </c>
      <c r="J2026">
        <v>2026</v>
      </c>
      <c r="K2026">
        <v>5</v>
      </c>
      <c r="L2026" t="s">
        <v>95</v>
      </c>
      <c r="M2026">
        <v>295.18172687500004</v>
      </c>
      <c r="N2026">
        <v>1</v>
      </c>
      <c r="O2026">
        <v>295.18172687500004</v>
      </c>
      <c r="P2026" t="s">
        <v>614</v>
      </c>
    </row>
    <row r="2027" spans="1:17">
      <c r="A2027" t="s">
        <v>879</v>
      </c>
      <c r="B2027" t="s">
        <v>222</v>
      </c>
      <c r="C2027" t="s">
        <v>133</v>
      </c>
      <c r="D2027" t="s">
        <v>332</v>
      </c>
      <c r="E2027" t="s">
        <v>92</v>
      </c>
      <c r="F2027">
        <v>40700</v>
      </c>
      <c r="G2027" t="s">
        <v>784</v>
      </c>
      <c r="I2027" t="s">
        <v>221</v>
      </c>
      <c r="J2027">
        <v>2026</v>
      </c>
      <c r="K2027">
        <v>5</v>
      </c>
      <c r="L2027" t="s">
        <v>95</v>
      </c>
      <c r="M2027">
        <v>246.00110062500002</v>
      </c>
      <c r="N2027">
        <v>1</v>
      </c>
      <c r="O2027">
        <v>246.00110062500002</v>
      </c>
      <c r="P2027" t="s">
        <v>614</v>
      </c>
    </row>
    <row r="2028" spans="1:17">
      <c r="A2028" t="s">
        <v>879</v>
      </c>
      <c r="B2028" t="s">
        <v>222</v>
      </c>
      <c r="C2028" t="s">
        <v>133</v>
      </c>
      <c r="D2028" t="s">
        <v>332</v>
      </c>
      <c r="E2028" t="s">
        <v>92</v>
      </c>
      <c r="F2028">
        <v>40700</v>
      </c>
      <c r="G2028" t="s">
        <v>784</v>
      </c>
      <c r="I2028" t="s">
        <v>260</v>
      </c>
      <c r="J2028">
        <v>2026</v>
      </c>
      <c r="K2028">
        <v>5</v>
      </c>
      <c r="L2028" t="s">
        <v>95</v>
      </c>
      <c r="M2028">
        <v>304.50841137500004</v>
      </c>
      <c r="N2028">
        <v>1</v>
      </c>
      <c r="O2028">
        <v>304.50841137500004</v>
      </c>
      <c r="P2028" t="s">
        <v>614</v>
      </c>
    </row>
    <row r="2029" spans="1:17">
      <c r="A2029" t="s">
        <v>879</v>
      </c>
      <c r="B2029" t="s">
        <v>222</v>
      </c>
      <c r="C2029" t="s">
        <v>133</v>
      </c>
      <c r="D2029" t="s">
        <v>332</v>
      </c>
      <c r="E2029" t="s">
        <v>92</v>
      </c>
      <c r="F2029">
        <v>40700</v>
      </c>
      <c r="G2029" t="s">
        <v>784</v>
      </c>
      <c r="I2029" t="s">
        <v>141</v>
      </c>
      <c r="J2029">
        <v>2026</v>
      </c>
      <c r="K2029">
        <v>5</v>
      </c>
      <c r="L2029" t="s">
        <v>95</v>
      </c>
      <c r="M2029">
        <v>123.00055031250001</v>
      </c>
      <c r="N2029">
        <v>1</v>
      </c>
      <c r="O2029">
        <v>123.00055031250001</v>
      </c>
      <c r="P2029" t="s">
        <v>614</v>
      </c>
    </row>
    <row r="2030" spans="1:17">
      <c r="A2030" t="s">
        <v>879</v>
      </c>
      <c r="B2030" t="s">
        <v>222</v>
      </c>
      <c r="C2030" t="s">
        <v>133</v>
      </c>
      <c r="D2030" t="s">
        <v>332</v>
      </c>
      <c r="E2030" t="s">
        <v>106</v>
      </c>
      <c r="F2030">
        <v>40700</v>
      </c>
      <c r="G2030" t="s">
        <v>784</v>
      </c>
      <c r="I2030" t="s">
        <v>146</v>
      </c>
      <c r="J2030">
        <v>2026</v>
      </c>
      <c r="K2030">
        <v>5</v>
      </c>
      <c r="L2030" t="s">
        <v>95</v>
      </c>
      <c r="M2030">
        <v>99.350743187499987</v>
      </c>
      <c r="N2030">
        <v>1</v>
      </c>
      <c r="O2030">
        <v>99.350743187499987</v>
      </c>
      <c r="P2030" t="s">
        <v>614</v>
      </c>
    </row>
    <row r="2031" spans="1:17">
      <c r="A2031" t="s">
        <v>879</v>
      </c>
      <c r="B2031" t="s">
        <v>222</v>
      </c>
      <c r="C2031" t="s">
        <v>133</v>
      </c>
      <c r="D2031" t="s">
        <v>332</v>
      </c>
      <c r="E2031" t="s">
        <v>106</v>
      </c>
      <c r="F2031">
        <v>40700</v>
      </c>
      <c r="G2031" t="s">
        <v>784</v>
      </c>
      <c r="I2031" t="s">
        <v>163</v>
      </c>
      <c r="J2031">
        <v>2026</v>
      </c>
      <c r="K2031">
        <v>5</v>
      </c>
      <c r="L2031" t="s">
        <v>95</v>
      </c>
      <c r="M2031">
        <v>170.29036762500002</v>
      </c>
      <c r="N2031">
        <v>1</v>
      </c>
      <c r="O2031">
        <v>170.29036762500002</v>
      </c>
      <c r="P2031" t="s">
        <v>614</v>
      </c>
    </row>
    <row r="2032" spans="1:17">
      <c r="A2032" t="s">
        <v>879</v>
      </c>
      <c r="B2032" t="s">
        <v>222</v>
      </c>
      <c r="C2032" t="s">
        <v>133</v>
      </c>
      <c r="D2032" t="s">
        <v>332</v>
      </c>
      <c r="E2032" t="s">
        <v>92</v>
      </c>
      <c r="F2032">
        <v>40700</v>
      </c>
      <c r="G2032" t="s">
        <v>784</v>
      </c>
      <c r="I2032" t="s">
        <v>617</v>
      </c>
      <c r="J2032">
        <v>2026</v>
      </c>
      <c r="K2032">
        <v>5</v>
      </c>
      <c r="L2032" t="s">
        <v>95</v>
      </c>
      <c r="M2032">
        <v>124.93054699999999</v>
      </c>
      <c r="N2032">
        <v>1</v>
      </c>
      <c r="O2032">
        <v>124.93054699999999</v>
      </c>
      <c r="P2032" t="s">
        <v>614</v>
      </c>
      <c r="Q2032">
        <v>1</v>
      </c>
    </row>
    <row r="2033" spans="1:17">
      <c r="A2033" t="s">
        <v>879</v>
      </c>
      <c r="B2033" t="s">
        <v>222</v>
      </c>
      <c r="C2033" t="s">
        <v>133</v>
      </c>
      <c r="D2033" t="s">
        <v>332</v>
      </c>
      <c r="E2033" t="s">
        <v>92</v>
      </c>
      <c r="F2033">
        <v>40700</v>
      </c>
      <c r="G2033" t="s">
        <v>784</v>
      </c>
      <c r="I2033" t="s">
        <v>683</v>
      </c>
      <c r="J2033">
        <v>2026</v>
      </c>
      <c r="K2033">
        <v>5</v>
      </c>
      <c r="L2033" t="s">
        <v>95</v>
      </c>
      <c r="M2033">
        <v>374.79164099999997</v>
      </c>
      <c r="N2033">
        <v>1</v>
      </c>
      <c r="O2033">
        <v>374.79164099999997</v>
      </c>
      <c r="P2033" t="s">
        <v>614</v>
      </c>
      <c r="Q2033">
        <v>1</v>
      </c>
    </row>
    <row r="2034" spans="1:17">
      <c r="A2034" t="s">
        <v>879</v>
      </c>
      <c r="B2034" t="s">
        <v>223</v>
      </c>
      <c r="C2034" t="s">
        <v>133</v>
      </c>
      <c r="D2034" t="s">
        <v>332</v>
      </c>
      <c r="E2034" t="s">
        <v>103</v>
      </c>
      <c r="F2034">
        <v>40700</v>
      </c>
      <c r="G2034" t="s">
        <v>784</v>
      </c>
      <c r="I2034" t="s">
        <v>130</v>
      </c>
      <c r="J2034">
        <v>2026</v>
      </c>
      <c r="K2034">
        <v>5</v>
      </c>
      <c r="L2034" t="s">
        <v>95</v>
      </c>
      <c r="M2034">
        <v>1309.4586662499999</v>
      </c>
      <c r="N2034">
        <v>1</v>
      </c>
      <c r="O2034">
        <v>1309.4586662499999</v>
      </c>
      <c r="P2034" t="s">
        <v>614</v>
      </c>
      <c r="Q2034">
        <v>1</v>
      </c>
    </row>
    <row r="2035" spans="1:17">
      <c r="A2035" t="s">
        <v>879</v>
      </c>
      <c r="B2035" t="s">
        <v>223</v>
      </c>
      <c r="C2035" t="s">
        <v>133</v>
      </c>
      <c r="D2035" t="s">
        <v>332</v>
      </c>
      <c r="E2035" t="s">
        <v>106</v>
      </c>
      <c r="F2035">
        <v>40700</v>
      </c>
      <c r="G2035" t="s">
        <v>784</v>
      </c>
      <c r="I2035" t="s">
        <v>266</v>
      </c>
      <c r="J2035">
        <v>2026</v>
      </c>
      <c r="K2035">
        <v>5</v>
      </c>
      <c r="L2035" t="s">
        <v>95</v>
      </c>
      <c r="M2035">
        <v>596.10445912500006</v>
      </c>
      <c r="N2035">
        <v>1</v>
      </c>
      <c r="O2035">
        <v>596.10445912500006</v>
      </c>
      <c r="P2035" t="s">
        <v>614</v>
      </c>
    </row>
    <row r="2036" spans="1:17">
      <c r="A2036" t="s">
        <v>879</v>
      </c>
      <c r="B2036" t="s">
        <v>223</v>
      </c>
      <c r="C2036" t="s">
        <v>133</v>
      </c>
      <c r="D2036" t="s">
        <v>332</v>
      </c>
      <c r="E2036" t="s">
        <v>92</v>
      </c>
      <c r="F2036">
        <v>40700</v>
      </c>
      <c r="G2036" t="s">
        <v>784</v>
      </c>
      <c r="I2036" t="s">
        <v>221</v>
      </c>
      <c r="J2036">
        <v>2026</v>
      </c>
      <c r="K2036">
        <v>5</v>
      </c>
      <c r="L2036" t="s">
        <v>95</v>
      </c>
      <c r="M2036">
        <v>615.00275156250007</v>
      </c>
      <c r="N2036">
        <v>1</v>
      </c>
      <c r="O2036">
        <v>615.00275156250007</v>
      </c>
      <c r="P2036" t="s">
        <v>614</v>
      </c>
    </row>
    <row r="2037" spans="1:17">
      <c r="A2037" t="s">
        <v>879</v>
      </c>
      <c r="B2037" t="s">
        <v>223</v>
      </c>
      <c r="C2037" t="s">
        <v>133</v>
      </c>
      <c r="D2037" t="s">
        <v>332</v>
      </c>
      <c r="E2037" t="s">
        <v>92</v>
      </c>
      <c r="F2037">
        <v>40700</v>
      </c>
      <c r="G2037" t="s">
        <v>784</v>
      </c>
      <c r="I2037" t="s">
        <v>260</v>
      </c>
      <c r="J2037">
        <v>2026</v>
      </c>
      <c r="K2037">
        <v>5</v>
      </c>
      <c r="L2037" t="s">
        <v>95</v>
      </c>
      <c r="M2037">
        <v>304.50841137500004</v>
      </c>
      <c r="N2037">
        <v>1</v>
      </c>
      <c r="O2037">
        <v>304.50841137500004</v>
      </c>
      <c r="P2037" t="s">
        <v>614</v>
      </c>
    </row>
    <row r="2038" spans="1:17">
      <c r="A2038" t="s">
        <v>879</v>
      </c>
      <c r="B2038" t="s">
        <v>224</v>
      </c>
      <c r="C2038" t="s">
        <v>133</v>
      </c>
      <c r="D2038" t="s">
        <v>332</v>
      </c>
      <c r="E2038" t="s">
        <v>106</v>
      </c>
      <c r="F2038">
        <v>40700</v>
      </c>
      <c r="G2038" t="s">
        <v>784</v>
      </c>
      <c r="I2038" t="s">
        <v>266</v>
      </c>
      <c r="J2038">
        <v>2026</v>
      </c>
      <c r="K2038">
        <v>5</v>
      </c>
      <c r="L2038" t="s">
        <v>95</v>
      </c>
      <c r="M2038">
        <v>99.350743187499987</v>
      </c>
      <c r="N2038">
        <v>1</v>
      </c>
      <c r="O2038">
        <v>99.350743187499987</v>
      </c>
      <c r="P2038" t="s">
        <v>614</v>
      </c>
    </row>
    <row r="2039" spans="1:17">
      <c r="A2039" t="s">
        <v>879</v>
      </c>
      <c r="B2039" t="s">
        <v>224</v>
      </c>
      <c r="C2039" t="s">
        <v>133</v>
      </c>
      <c r="D2039" t="s">
        <v>332</v>
      </c>
      <c r="E2039" t="s">
        <v>92</v>
      </c>
      <c r="F2039">
        <v>40700</v>
      </c>
      <c r="G2039" t="s">
        <v>784</v>
      </c>
      <c r="I2039" t="s">
        <v>260</v>
      </c>
      <c r="J2039">
        <v>2026</v>
      </c>
      <c r="K2039">
        <v>5</v>
      </c>
      <c r="L2039" t="s">
        <v>95</v>
      </c>
      <c r="M2039">
        <v>304.50841137500004</v>
      </c>
      <c r="N2039">
        <v>1</v>
      </c>
      <c r="O2039">
        <v>304.50841137500004</v>
      </c>
      <c r="P2039" t="s">
        <v>614</v>
      </c>
    </row>
    <row r="2040" spans="1:17">
      <c r="A2040" t="s">
        <v>879</v>
      </c>
      <c r="B2040" t="s">
        <v>224</v>
      </c>
      <c r="C2040" t="s">
        <v>133</v>
      </c>
      <c r="D2040" t="s">
        <v>332</v>
      </c>
      <c r="E2040" t="s">
        <v>106</v>
      </c>
      <c r="F2040">
        <v>40700</v>
      </c>
      <c r="G2040" t="s">
        <v>784</v>
      </c>
      <c r="I2040" t="s">
        <v>163</v>
      </c>
      <c r="J2040">
        <v>2026</v>
      </c>
      <c r="K2040">
        <v>5</v>
      </c>
      <c r="L2040" t="s">
        <v>95</v>
      </c>
      <c r="M2040">
        <v>170.29036762500002</v>
      </c>
      <c r="N2040">
        <v>1</v>
      </c>
      <c r="O2040">
        <v>170.29036762500002</v>
      </c>
      <c r="P2040" t="s">
        <v>614</v>
      </c>
    </row>
    <row r="2041" spans="1:17">
      <c r="A2041" t="s">
        <v>879</v>
      </c>
      <c r="B2041" t="s">
        <v>226</v>
      </c>
      <c r="C2041" t="s">
        <v>133</v>
      </c>
      <c r="D2041" t="s">
        <v>332</v>
      </c>
      <c r="E2041" t="s">
        <v>103</v>
      </c>
      <c r="F2041">
        <v>40700</v>
      </c>
      <c r="G2041" t="s">
        <v>784</v>
      </c>
      <c r="I2041" t="s">
        <v>120</v>
      </c>
      <c r="J2041">
        <v>2026</v>
      </c>
      <c r="K2041">
        <v>5</v>
      </c>
      <c r="L2041" t="s">
        <v>95</v>
      </c>
      <c r="M2041">
        <v>364.13257300000004</v>
      </c>
      <c r="N2041">
        <v>1</v>
      </c>
      <c r="O2041">
        <v>364.13257300000004</v>
      </c>
      <c r="P2041" t="s">
        <v>614</v>
      </c>
      <c r="Q2041">
        <v>1</v>
      </c>
    </row>
    <row r="2042" spans="1:17">
      <c r="A2042" t="s">
        <v>879</v>
      </c>
      <c r="B2042" t="s">
        <v>226</v>
      </c>
      <c r="C2042" t="s">
        <v>133</v>
      </c>
      <c r="D2042" t="s">
        <v>332</v>
      </c>
      <c r="E2042" t="s">
        <v>106</v>
      </c>
      <c r="F2042">
        <v>40700</v>
      </c>
      <c r="G2042" t="s">
        <v>784</v>
      </c>
      <c r="I2042" t="s">
        <v>266</v>
      </c>
      <c r="J2042">
        <v>2026</v>
      </c>
      <c r="K2042">
        <v>5</v>
      </c>
      <c r="L2042" t="s">
        <v>95</v>
      </c>
      <c r="M2042">
        <v>99.350743187499987</v>
      </c>
      <c r="N2042">
        <v>1</v>
      </c>
      <c r="O2042">
        <v>99.350743187499987</v>
      </c>
      <c r="P2042" t="s">
        <v>614</v>
      </c>
    </row>
    <row r="2043" spans="1:17">
      <c r="A2043" t="s">
        <v>879</v>
      </c>
      <c r="B2043" t="s">
        <v>226</v>
      </c>
      <c r="C2043" t="s">
        <v>133</v>
      </c>
      <c r="D2043" t="s">
        <v>332</v>
      </c>
      <c r="E2043" t="s">
        <v>92</v>
      </c>
      <c r="F2043">
        <v>40700</v>
      </c>
      <c r="G2043" t="s">
        <v>784</v>
      </c>
      <c r="I2043" t="s">
        <v>260</v>
      </c>
      <c r="J2043">
        <v>2026</v>
      </c>
      <c r="K2043">
        <v>5</v>
      </c>
      <c r="L2043" t="s">
        <v>95</v>
      </c>
      <c r="M2043">
        <v>304.50841137500004</v>
      </c>
      <c r="N2043">
        <v>1</v>
      </c>
      <c r="O2043">
        <v>304.50841137500004</v>
      </c>
      <c r="P2043" t="s">
        <v>614</v>
      </c>
    </row>
    <row r="2044" spans="1:17">
      <c r="A2044" t="s">
        <v>879</v>
      </c>
      <c r="B2044" t="s">
        <v>226</v>
      </c>
      <c r="C2044" t="s">
        <v>133</v>
      </c>
      <c r="D2044" t="s">
        <v>332</v>
      </c>
      <c r="E2044" t="s">
        <v>105</v>
      </c>
      <c r="F2044">
        <v>40700</v>
      </c>
      <c r="G2044" t="s">
        <v>784</v>
      </c>
      <c r="I2044" t="s">
        <v>123</v>
      </c>
      <c r="J2044">
        <v>2026</v>
      </c>
      <c r="K2044">
        <v>5</v>
      </c>
      <c r="L2044" t="s">
        <v>95</v>
      </c>
      <c r="M2044">
        <v>132.45459499999996</v>
      </c>
      <c r="N2044">
        <v>1</v>
      </c>
      <c r="O2044">
        <v>132.45459499999996</v>
      </c>
      <c r="P2044" t="s">
        <v>614</v>
      </c>
    </row>
    <row r="2045" spans="1:17">
      <c r="A2045" t="s">
        <v>879</v>
      </c>
      <c r="B2045" t="s">
        <v>684</v>
      </c>
      <c r="C2045" t="s">
        <v>133</v>
      </c>
      <c r="D2045" t="s">
        <v>332</v>
      </c>
      <c r="E2045" t="s">
        <v>103</v>
      </c>
      <c r="F2045">
        <v>40700</v>
      </c>
      <c r="G2045" t="s">
        <v>784</v>
      </c>
      <c r="I2045" t="s">
        <v>130</v>
      </c>
      <c r="J2045">
        <v>2026</v>
      </c>
      <c r="K2045">
        <v>5</v>
      </c>
      <c r="L2045" t="s">
        <v>95</v>
      </c>
      <c r="M2045">
        <v>546.6789094374999</v>
      </c>
      <c r="N2045">
        <v>1</v>
      </c>
      <c r="O2045">
        <v>546.6789094374999</v>
      </c>
      <c r="P2045" t="s">
        <v>614</v>
      </c>
      <c r="Q2045">
        <v>1</v>
      </c>
    </row>
    <row r="2046" spans="1:17">
      <c r="A2046" t="s">
        <v>879</v>
      </c>
      <c r="B2046" t="s">
        <v>684</v>
      </c>
      <c r="C2046" t="s">
        <v>133</v>
      </c>
      <c r="D2046" t="s">
        <v>332</v>
      </c>
      <c r="E2046" t="s">
        <v>92</v>
      </c>
      <c r="F2046">
        <v>40700</v>
      </c>
      <c r="G2046" t="s">
        <v>784</v>
      </c>
      <c r="I2046" t="s">
        <v>203</v>
      </c>
      <c r="J2046">
        <v>2026</v>
      </c>
      <c r="K2046">
        <v>5</v>
      </c>
      <c r="L2046" t="s">
        <v>95</v>
      </c>
      <c r="M2046">
        <v>173.97401612499999</v>
      </c>
      <c r="N2046">
        <v>1</v>
      </c>
      <c r="O2046">
        <v>173.97401612499999</v>
      </c>
      <c r="P2046" t="s">
        <v>614</v>
      </c>
      <c r="Q2046">
        <v>1</v>
      </c>
    </row>
    <row r="2047" spans="1:17">
      <c r="A2047" t="s">
        <v>879</v>
      </c>
      <c r="B2047" t="s">
        <v>684</v>
      </c>
      <c r="C2047" t="s">
        <v>133</v>
      </c>
      <c r="D2047" t="s">
        <v>332</v>
      </c>
      <c r="E2047" t="s">
        <v>92</v>
      </c>
      <c r="F2047">
        <v>40700</v>
      </c>
      <c r="G2047" t="s">
        <v>784</v>
      </c>
      <c r="I2047" t="s">
        <v>256</v>
      </c>
      <c r="J2047">
        <v>2026</v>
      </c>
      <c r="K2047">
        <v>5</v>
      </c>
      <c r="L2047" t="s">
        <v>95</v>
      </c>
      <c r="M2047">
        <v>333.56612799999999</v>
      </c>
      <c r="N2047">
        <v>1</v>
      </c>
      <c r="O2047">
        <v>333.56612799999999</v>
      </c>
      <c r="P2047" t="s">
        <v>614</v>
      </c>
      <c r="Q2047">
        <v>1</v>
      </c>
    </row>
    <row r="2048" spans="1:17">
      <c r="A2048" t="s">
        <v>879</v>
      </c>
      <c r="B2048" t="s">
        <v>684</v>
      </c>
      <c r="C2048" t="s">
        <v>133</v>
      </c>
      <c r="D2048" t="s">
        <v>332</v>
      </c>
      <c r="E2048" t="s">
        <v>92</v>
      </c>
      <c r="F2048">
        <v>40700</v>
      </c>
      <c r="G2048" t="s">
        <v>784</v>
      </c>
      <c r="I2048" t="s">
        <v>204</v>
      </c>
      <c r="J2048">
        <v>2026</v>
      </c>
      <c r="K2048">
        <v>5</v>
      </c>
      <c r="L2048" t="s">
        <v>95</v>
      </c>
      <c r="M2048">
        <v>123.00055031250001</v>
      </c>
      <c r="N2048">
        <v>1</v>
      </c>
      <c r="O2048">
        <v>123.00055031250001</v>
      </c>
      <c r="P2048" t="s">
        <v>614</v>
      </c>
    </row>
    <row r="2049" spans="1:17">
      <c r="A2049" t="s">
        <v>879</v>
      </c>
      <c r="B2049" t="s">
        <v>684</v>
      </c>
      <c r="C2049" t="s">
        <v>133</v>
      </c>
      <c r="D2049" t="s">
        <v>332</v>
      </c>
      <c r="E2049" t="s">
        <v>92</v>
      </c>
      <c r="F2049">
        <v>40700</v>
      </c>
      <c r="G2049" t="s">
        <v>784</v>
      </c>
      <c r="I2049" t="s">
        <v>257</v>
      </c>
      <c r="J2049">
        <v>2026</v>
      </c>
      <c r="K2049">
        <v>5</v>
      </c>
      <c r="L2049" t="s">
        <v>95</v>
      </c>
      <c r="M2049">
        <v>295.18172687500004</v>
      </c>
      <c r="N2049">
        <v>1</v>
      </c>
      <c r="O2049">
        <v>295.18172687500004</v>
      </c>
      <c r="P2049" t="s">
        <v>614</v>
      </c>
    </row>
    <row r="2050" spans="1:17">
      <c r="A2050" t="s">
        <v>879</v>
      </c>
      <c r="B2050" t="s">
        <v>684</v>
      </c>
      <c r="C2050" t="s">
        <v>133</v>
      </c>
      <c r="D2050" t="s">
        <v>332</v>
      </c>
      <c r="E2050" t="s">
        <v>92</v>
      </c>
      <c r="F2050">
        <v>40700</v>
      </c>
      <c r="G2050" t="s">
        <v>784</v>
      </c>
      <c r="I2050" t="s">
        <v>260</v>
      </c>
      <c r="J2050">
        <v>2026</v>
      </c>
      <c r="K2050">
        <v>5</v>
      </c>
      <c r="L2050" t="s">
        <v>95</v>
      </c>
      <c r="M2050">
        <v>304.50841137500004</v>
      </c>
      <c r="N2050">
        <v>1</v>
      </c>
      <c r="O2050">
        <v>304.50841137500004</v>
      </c>
      <c r="P2050" t="s">
        <v>614</v>
      </c>
    </row>
    <row r="2051" spans="1:17">
      <c r="A2051" t="s">
        <v>879</v>
      </c>
      <c r="B2051" t="s">
        <v>684</v>
      </c>
      <c r="C2051" t="s">
        <v>133</v>
      </c>
      <c r="D2051" t="s">
        <v>332</v>
      </c>
      <c r="E2051" t="s">
        <v>106</v>
      </c>
      <c r="F2051">
        <v>40700</v>
      </c>
      <c r="G2051" t="s">
        <v>784</v>
      </c>
      <c r="I2051" t="s">
        <v>146</v>
      </c>
      <c r="J2051">
        <v>2026</v>
      </c>
      <c r="K2051">
        <v>5</v>
      </c>
      <c r="L2051" t="s">
        <v>95</v>
      </c>
      <c r="M2051">
        <v>99.350743187499987</v>
      </c>
      <c r="N2051">
        <v>1</v>
      </c>
      <c r="O2051">
        <v>99.350743187499987</v>
      </c>
      <c r="P2051" t="s">
        <v>614</v>
      </c>
    </row>
    <row r="2052" spans="1:17">
      <c r="A2052" t="s">
        <v>879</v>
      </c>
      <c r="B2052" t="s">
        <v>684</v>
      </c>
      <c r="C2052" t="s">
        <v>133</v>
      </c>
      <c r="D2052" t="s">
        <v>332</v>
      </c>
      <c r="E2052" t="s">
        <v>106</v>
      </c>
      <c r="F2052">
        <v>40700</v>
      </c>
      <c r="G2052" t="s">
        <v>784</v>
      </c>
      <c r="I2052" t="s">
        <v>664</v>
      </c>
      <c r="J2052">
        <v>2026</v>
      </c>
      <c r="K2052">
        <v>5</v>
      </c>
      <c r="L2052" t="s">
        <v>95</v>
      </c>
      <c r="M2052">
        <v>99.350743187499987</v>
      </c>
      <c r="N2052">
        <v>1</v>
      </c>
      <c r="O2052">
        <v>99.350743187499987</v>
      </c>
      <c r="P2052" t="s">
        <v>614</v>
      </c>
    </row>
    <row r="2053" spans="1:17">
      <c r="A2053" t="s">
        <v>879</v>
      </c>
      <c r="B2053" t="s">
        <v>684</v>
      </c>
      <c r="C2053" t="s">
        <v>133</v>
      </c>
      <c r="D2053" t="s">
        <v>332</v>
      </c>
      <c r="E2053" t="s">
        <v>106</v>
      </c>
      <c r="F2053">
        <v>40700</v>
      </c>
      <c r="G2053" t="s">
        <v>784</v>
      </c>
      <c r="I2053" t="s">
        <v>163</v>
      </c>
      <c r="J2053">
        <v>2026</v>
      </c>
      <c r="K2053">
        <v>5</v>
      </c>
      <c r="L2053" t="s">
        <v>95</v>
      </c>
      <c r="M2053">
        <v>510.87110287500008</v>
      </c>
      <c r="N2053">
        <v>1</v>
      </c>
      <c r="O2053">
        <v>510.87110287500008</v>
      </c>
      <c r="P2053" t="s">
        <v>614</v>
      </c>
    </row>
    <row r="2054" spans="1:17">
      <c r="A2054" t="s">
        <v>879</v>
      </c>
      <c r="B2054" t="s">
        <v>684</v>
      </c>
      <c r="C2054" t="s">
        <v>133</v>
      </c>
      <c r="D2054" t="s">
        <v>332</v>
      </c>
      <c r="E2054" t="s">
        <v>92</v>
      </c>
      <c r="F2054">
        <v>40700</v>
      </c>
      <c r="G2054" t="s">
        <v>784</v>
      </c>
      <c r="I2054" t="s">
        <v>617</v>
      </c>
      <c r="J2054">
        <v>2026</v>
      </c>
      <c r="K2054">
        <v>5</v>
      </c>
      <c r="L2054" t="s">
        <v>95</v>
      </c>
      <c r="M2054">
        <v>124.93054699999999</v>
      </c>
      <c r="N2054">
        <v>1</v>
      </c>
      <c r="O2054">
        <v>124.93054699999999</v>
      </c>
      <c r="P2054" t="s">
        <v>614</v>
      </c>
      <c r="Q2054">
        <v>1</v>
      </c>
    </row>
    <row r="2055" spans="1:17">
      <c r="A2055" t="s">
        <v>879</v>
      </c>
      <c r="B2055" t="s">
        <v>684</v>
      </c>
      <c r="C2055" t="s">
        <v>133</v>
      </c>
      <c r="D2055" t="s">
        <v>332</v>
      </c>
      <c r="E2055" t="s">
        <v>92</v>
      </c>
      <c r="F2055">
        <v>40700</v>
      </c>
      <c r="G2055" t="s">
        <v>784</v>
      </c>
      <c r="I2055" t="s">
        <v>683</v>
      </c>
      <c r="J2055">
        <v>2026</v>
      </c>
      <c r="K2055">
        <v>5</v>
      </c>
      <c r="L2055" t="s">
        <v>95</v>
      </c>
      <c r="M2055">
        <v>374.79164099999997</v>
      </c>
      <c r="N2055">
        <v>1</v>
      </c>
      <c r="O2055">
        <v>374.79164099999997</v>
      </c>
      <c r="P2055" t="s">
        <v>614</v>
      </c>
      <c r="Q2055">
        <v>1</v>
      </c>
    </row>
    <row r="2056" spans="1:17">
      <c r="A2056" t="s">
        <v>879</v>
      </c>
      <c r="B2056" t="s">
        <v>685</v>
      </c>
      <c r="C2056" t="s">
        <v>133</v>
      </c>
      <c r="D2056" t="s">
        <v>332</v>
      </c>
      <c r="E2056" t="s">
        <v>92</v>
      </c>
      <c r="F2056">
        <v>40700</v>
      </c>
      <c r="G2056" t="s">
        <v>784</v>
      </c>
      <c r="I2056" t="s">
        <v>636</v>
      </c>
      <c r="J2056">
        <v>2026</v>
      </c>
      <c r="K2056">
        <v>5</v>
      </c>
      <c r="L2056" t="s">
        <v>95</v>
      </c>
      <c r="M2056">
        <v>242.78770512499997</v>
      </c>
      <c r="N2056">
        <v>1</v>
      </c>
      <c r="O2056">
        <v>242.78770512499997</v>
      </c>
      <c r="P2056" t="s">
        <v>614</v>
      </c>
    </row>
    <row r="2057" spans="1:17">
      <c r="A2057" t="s">
        <v>879</v>
      </c>
      <c r="B2057" t="s">
        <v>685</v>
      </c>
      <c r="C2057" t="s">
        <v>133</v>
      </c>
      <c r="D2057" t="s">
        <v>332</v>
      </c>
      <c r="E2057" t="s">
        <v>92</v>
      </c>
      <c r="F2057">
        <v>40700</v>
      </c>
      <c r="G2057" t="s">
        <v>784</v>
      </c>
      <c r="I2057" t="s">
        <v>260</v>
      </c>
      <c r="J2057">
        <v>2026</v>
      </c>
      <c r="K2057">
        <v>5</v>
      </c>
      <c r="L2057" t="s">
        <v>95</v>
      </c>
      <c r="M2057">
        <v>304.50841137500004</v>
      </c>
      <c r="N2057">
        <v>1</v>
      </c>
      <c r="O2057">
        <v>304.50841137500004</v>
      </c>
      <c r="P2057" t="s">
        <v>614</v>
      </c>
    </row>
    <row r="2058" spans="1:17">
      <c r="A2058" t="s">
        <v>879</v>
      </c>
      <c r="B2058" t="s">
        <v>229</v>
      </c>
      <c r="C2058" t="s">
        <v>133</v>
      </c>
      <c r="D2058" t="s">
        <v>332</v>
      </c>
      <c r="E2058" t="s">
        <v>92</v>
      </c>
      <c r="F2058">
        <v>40700</v>
      </c>
      <c r="G2058" t="s">
        <v>784</v>
      </c>
      <c r="I2058" t="s">
        <v>637</v>
      </c>
      <c r="J2058">
        <v>2026</v>
      </c>
      <c r="K2058">
        <v>5</v>
      </c>
      <c r="L2058" t="s">
        <v>95</v>
      </c>
      <c r="M2058">
        <v>630.72683624999991</v>
      </c>
      <c r="N2058">
        <v>1</v>
      </c>
      <c r="O2058">
        <v>630.72683624999991</v>
      </c>
      <c r="P2058" t="s">
        <v>614</v>
      </c>
    </row>
    <row r="2059" spans="1:17">
      <c r="A2059" t="s">
        <v>879</v>
      </c>
      <c r="B2059" t="s">
        <v>229</v>
      </c>
      <c r="C2059" t="s">
        <v>133</v>
      </c>
      <c r="D2059" t="s">
        <v>332</v>
      </c>
      <c r="E2059" t="s">
        <v>92</v>
      </c>
      <c r="F2059">
        <v>40700</v>
      </c>
      <c r="G2059" t="s">
        <v>784</v>
      </c>
      <c r="I2059" t="s">
        <v>636</v>
      </c>
      <c r="J2059">
        <v>2026</v>
      </c>
      <c r="K2059">
        <v>5</v>
      </c>
      <c r="L2059" t="s">
        <v>95</v>
      </c>
      <c r="M2059">
        <v>364.1815576875</v>
      </c>
      <c r="N2059">
        <v>1</v>
      </c>
      <c r="O2059">
        <v>364.1815576875</v>
      </c>
      <c r="P2059" t="s">
        <v>614</v>
      </c>
    </row>
    <row r="2060" spans="1:17">
      <c r="A2060" t="s">
        <v>879</v>
      </c>
      <c r="B2060" t="s">
        <v>229</v>
      </c>
      <c r="C2060" t="s">
        <v>133</v>
      </c>
      <c r="D2060" t="s">
        <v>332</v>
      </c>
      <c r="E2060" t="s">
        <v>106</v>
      </c>
      <c r="F2060">
        <v>40700</v>
      </c>
      <c r="G2060" t="s">
        <v>784</v>
      </c>
      <c r="I2060" t="s">
        <v>266</v>
      </c>
      <c r="J2060">
        <v>2026</v>
      </c>
      <c r="K2060">
        <v>5</v>
      </c>
      <c r="L2060" t="s">
        <v>95</v>
      </c>
      <c r="M2060">
        <v>198.70148637499997</v>
      </c>
      <c r="N2060">
        <v>1</v>
      </c>
      <c r="O2060">
        <v>198.70148637499997</v>
      </c>
      <c r="P2060" t="s">
        <v>614</v>
      </c>
    </row>
    <row r="2061" spans="1:17">
      <c r="A2061" t="s">
        <v>879</v>
      </c>
      <c r="B2061" t="s">
        <v>229</v>
      </c>
      <c r="C2061" t="s">
        <v>133</v>
      </c>
      <c r="D2061" t="s">
        <v>332</v>
      </c>
      <c r="E2061" t="s">
        <v>92</v>
      </c>
      <c r="F2061">
        <v>40700</v>
      </c>
      <c r="G2061" t="s">
        <v>784</v>
      </c>
      <c r="I2061" t="s">
        <v>260</v>
      </c>
      <c r="J2061">
        <v>2026</v>
      </c>
      <c r="K2061">
        <v>5</v>
      </c>
      <c r="L2061" t="s">
        <v>95</v>
      </c>
      <c r="M2061">
        <v>304.50841137500004</v>
      </c>
      <c r="N2061">
        <v>1</v>
      </c>
      <c r="O2061">
        <v>304.50841137500004</v>
      </c>
      <c r="P2061" t="s">
        <v>614</v>
      </c>
    </row>
    <row r="2062" spans="1:17">
      <c r="A2062" t="s">
        <v>879</v>
      </c>
      <c r="B2062" t="s">
        <v>229</v>
      </c>
      <c r="C2062" t="s">
        <v>133</v>
      </c>
      <c r="D2062" t="s">
        <v>332</v>
      </c>
      <c r="E2062" t="s">
        <v>102</v>
      </c>
      <c r="F2062">
        <v>40700</v>
      </c>
      <c r="G2062" t="s">
        <v>784</v>
      </c>
      <c r="I2062" t="s">
        <v>273</v>
      </c>
      <c r="J2062">
        <v>2026</v>
      </c>
      <c r="K2062">
        <v>5</v>
      </c>
      <c r="L2062" t="s">
        <v>95</v>
      </c>
      <c r="M2062">
        <v>1253.0904749999997</v>
      </c>
      <c r="N2062">
        <v>1</v>
      </c>
      <c r="O2062">
        <v>1253.0904749999997</v>
      </c>
      <c r="P2062" t="s">
        <v>614</v>
      </c>
      <c r="Q2062">
        <v>1</v>
      </c>
    </row>
    <row r="2063" spans="1:17">
      <c r="A2063" t="s">
        <v>879</v>
      </c>
      <c r="B2063" t="s">
        <v>230</v>
      </c>
      <c r="C2063" t="s">
        <v>133</v>
      </c>
      <c r="D2063" t="s">
        <v>332</v>
      </c>
      <c r="E2063" t="s">
        <v>103</v>
      </c>
      <c r="F2063">
        <v>40700</v>
      </c>
      <c r="G2063" t="s">
        <v>784</v>
      </c>
      <c r="I2063" t="s">
        <v>130</v>
      </c>
      <c r="J2063">
        <v>2026</v>
      </c>
      <c r="K2063">
        <v>5</v>
      </c>
      <c r="L2063" t="s">
        <v>95</v>
      </c>
      <c r="M2063">
        <v>529.40690862499991</v>
      </c>
      <c r="N2063">
        <v>1</v>
      </c>
      <c r="O2063">
        <v>529.40690862499991</v>
      </c>
      <c r="P2063" t="s">
        <v>614</v>
      </c>
      <c r="Q2063">
        <v>1</v>
      </c>
    </row>
    <row r="2064" spans="1:17">
      <c r="A2064" t="s">
        <v>879</v>
      </c>
      <c r="B2064" t="s">
        <v>230</v>
      </c>
      <c r="C2064" t="s">
        <v>133</v>
      </c>
      <c r="D2064" t="s">
        <v>332</v>
      </c>
      <c r="E2064" t="s">
        <v>92</v>
      </c>
      <c r="F2064">
        <v>40700</v>
      </c>
      <c r="G2064" t="s">
        <v>784</v>
      </c>
      <c r="I2064" t="s">
        <v>636</v>
      </c>
      <c r="J2064">
        <v>2026</v>
      </c>
      <c r="K2064">
        <v>5</v>
      </c>
      <c r="L2064" t="s">
        <v>95</v>
      </c>
      <c r="M2064">
        <v>364.1815576875</v>
      </c>
      <c r="N2064">
        <v>1</v>
      </c>
      <c r="O2064">
        <v>364.1815576875</v>
      </c>
      <c r="P2064" t="s">
        <v>614</v>
      </c>
    </row>
    <row r="2065" spans="1:17">
      <c r="A2065" t="s">
        <v>879</v>
      </c>
      <c r="B2065" t="s">
        <v>230</v>
      </c>
      <c r="C2065" t="s">
        <v>133</v>
      </c>
      <c r="D2065" t="s">
        <v>332</v>
      </c>
      <c r="E2065" t="s">
        <v>92</v>
      </c>
      <c r="F2065">
        <v>40700</v>
      </c>
      <c r="G2065" t="s">
        <v>784</v>
      </c>
      <c r="I2065" t="s">
        <v>203</v>
      </c>
      <c r="J2065">
        <v>2026</v>
      </c>
      <c r="K2065">
        <v>5</v>
      </c>
      <c r="L2065" t="s">
        <v>95</v>
      </c>
      <c r="M2065">
        <v>347.94803224999998</v>
      </c>
      <c r="N2065">
        <v>1</v>
      </c>
      <c r="O2065">
        <v>347.94803224999998</v>
      </c>
      <c r="P2065" t="s">
        <v>614</v>
      </c>
      <c r="Q2065">
        <v>1</v>
      </c>
    </row>
    <row r="2066" spans="1:17">
      <c r="A2066" t="s">
        <v>879</v>
      </c>
      <c r="B2066" t="s">
        <v>230</v>
      </c>
      <c r="C2066" t="s">
        <v>133</v>
      </c>
      <c r="D2066" t="s">
        <v>332</v>
      </c>
      <c r="E2066" t="s">
        <v>106</v>
      </c>
      <c r="F2066">
        <v>40700</v>
      </c>
      <c r="G2066" t="s">
        <v>784</v>
      </c>
      <c r="I2066" t="s">
        <v>266</v>
      </c>
      <c r="J2066">
        <v>2026</v>
      </c>
      <c r="K2066">
        <v>5</v>
      </c>
      <c r="L2066" t="s">
        <v>95</v>
      </c>
      <c r="M2066">
        <v>198.70148637499997</v>
      </c>
      <c r="N2066">
        <v>1</v>
      </c>
      <c r="O2066">
        <v>198.70148637499997</v>
      </c>
      <c r="P2066" t="s">
        <v>614</v>
      </c>
    </row>
    <row r="2067" spans="1:17">
      <c r="A2067" t="s">
        <v>879</v>
      </c>
      <c r="B2067" t="s">
        <v>230</v>
      </c>
      <c r="C2067" t="s">
        <v>133</v>
      </c>
      <c r="D2067" t="s">
        <v>332</v>
      </c>
      <c r="E2067" t="s">
        <v>92</v>
      </c>
      <c r="F2067">
        <v>40700</v>
      </c>
      <c r="G2067" t="s">
        <v>784</v>
      </c>
      <c r="I2067" t="s">
        <v>204</v>
      </c>
      <c r="J2067">
        <v>2026</v>
      </c>
      <c r="K2067">
        <v>5</v>
      </c>
      <c r="L2067" t="s">
        <v>95</v>
      </c>
      <c r="M2067">
        <v>246.00110062500002</v>
      </c>
      <c r="N2067">
        <v>1</v>
      </c>
      <c r="O2067">
        <v>246.00110062500002</v>
      </c>
      <c r="P2067" t="s">
        <v>614</v>
      </c>
    </row>
    <row r="2068" spans="1:17">
      <c r="A2068" t="s">
        <v>879</v>
      </c>
      <c r="B2068" t="s">
        <v>230</v>
      </c>
      <c r="C2068" t="s">
        <v>133</v>
      </c>
      <c r="D2068" t="s">
        <v>332</v>
      </c>
      <c r="E2068" t="s">
        <v>92</v>
      </c>
      <c r="F2068">
        <v>40700</v>
      </c>
      <c r="G2068" t="s">
        <v>784</v>
      </c>
      <c r="I2068" t="s">
        <v>260</v>
      </c>
      <c r="J2068">
        <v>2026</v>
      </c>
      <c r="K2068">
        <v>5</v>
      </c>
      <c r="L2068" t="s">
        <v>95</v>
      </c>
      <c r="M2068">
        <v>304.50841137500004</v>
      </c>
      <c r="N2068">
        <v>1</v>
      </c>
      <c r="O2068">
        <v>304.50841137500004</v>
      </c>
      <c r="P2068" t="s">
        <v>614</v>
      </c>
    </row>
    <row r="2069" spans="1:17">
      <c r="A2069" t="s">
        <v>879</v>
      </c>
      <c r="B2069" t="s">
        <v>230</v>
      </c>
      <c r="C2069" t="s">
        <v>133</v>
      </c>
      <c r="D2069" t="s">
        <v>332</v>
      </c>
      <c r="E2069" t="s">
        <v>106</v>
      </c>
      <c r="F2069">
        <v>40700</v>
      </c>
      <c r="G2069" t="s">
        <v>784</v>
      </c>
      <c r="I2069" t="s">
        <v>146</v>
      </c>
      <c r="J2069">
        <v>2026</v>
      </c>
      <c r="K2069">
        <v>5</v>
      </c>
      <c r="L2069" t="s">
        <v>95</v>
      </c>
      <c r="M2069">
        <v>99.350743187499987</v>
      </c>
      <c r="N2069">
        <v>1</v>
      </c>
      <c r="O2069">
        <v>99.350743187499987</v>
      </c>
      <c r="P2069" t="s">
        <v>614</v>
      </c>
    </row>
    <row r="2070" spans="1:17">
      <c r="A2070" t="s">
        <v>879</v>
      </c>
      <c r="B2070" t="s">
        <v>230</v>
      </c>
      <c r="C2070" t="s">
        <v>133</v>
      </c>
      <c r="D2070" t="s">
        <v>332</v>
      </c>
      <c r="E2070" t="s">
        <v>92</v>
      </c>
      <c r="F2070">
        <v>40700</v>
      </c>
      <c r="G2070" t="s">
        <v>784</v>
      </c>
      <c r="I2070" t="s">
        <v>617</v>
      </c>
      <c r="J2070">
        <v>2026</v>
      </c>
      <c r="K2070">
        <v>5</v>
      </c>
      <c r="L2070" t="s">
        <v>95</v>
      </c>
      <c r="M2070">
        <v>249.86109399999998</v>
      </c>
      <c r="N2070">
        <v>1</v>
      </c>
      <c r="O2070">
        <v>249.86109399999998</v>
      </c>
      <c r="P2070" t="s">
        <v>614</v>
      </c>
      <c r="Q2070">
        <v>1</v>
      </c>
    </row>
    <row r="2071" spans="1:17">
      <c r="A2071" t="s">
        <v>879</v>
      </c>
      <c r="B2071" t="s">
        <v>231</v>
      </c>
      <c r="C2071" t="s">
        <v>133</v>
      </c>
      <c r="D2071" t="s">
        <v>332</v>
      </c>
      <c r="E2071" t="s">
        <v>92</v>
      </c>
      <c r="F2071">
        <v>40700</v>
      </c>
      <c r="G2071" t="s">
        <v>784</v>
      </c>
      <c r="I2071" t="s">
        <v>636</v>
      </c>
      <c r="J2071">
        <v>2026</v>
      </c>
      <c r="K2071">
        <v>5</v>
      </c>
      <c r="L2071" t="s">
        <v>95</v>
      </c>
      <c r="M2071">
        <v>242.78770512499997</v>
      </c>
      <c r="N2071">
        <v>1</v>
      </c>
      <c r="O2071">
        <v>242.78770512499997</v>
      </c>
      <c r="P2071" t="s">
        <v>614</v>
      </c>
    </row>
    <row r="2072" spans="1:17">
      <c r="A2072" t="s">
        <v>879</v>
      </c>
      <c r="B2072" t="s">
        <v>231</v>
      </c>
      <c r="C2072" t="s">
        <v>133</v>
      </c>
      <c r="D2072" t="s">
        <v>332</v>
      </c>
      <c r="E2072" t="s">
        <v>106</v>
      </c>
      <c r="F2072">
        <v>40700</v>
      </c>
      <c r="G2072" t="s">
        <v>784</v>
      </c>
      <c r="I2072" t="s">
        <v>266</v>
      </c>
      <c r="J2072">
        <v>2026</v>
      </c>
      <c r="K2072">
        <v>5</v>
      </c>
      <c r="L2072" t="s">
        <v>95</v>
      </c>
      <c r="M2072">
        <v>99.350743187499987</v>
      </c>
      <c r="N2072">
        <v>1</v>
      </c>
      <c r="O2072">
        <v>99.350743187499987</v>
      </c>
      <c r="P2072" t="s">
        <v>614</v>
      </c>
    </row>
    <row r="2073" spans="1:17">
      <c r="A2073" t="s">
        <v>879</v>
      </c>
      <c r="B2073" t="s">
        <v>231</v>
      </c>
      <c r="C2073" t="s">
        <v>133</v>
      </c>
      <c r="D2073" t="s">
        <v>332</v>
      </c>
      <c r="E2073" t="s">
        <v>92</v>
      </c>
      <c r="F2073">
        <v>40700</v>
      </c>
      <c r="G2073" t="s">
        <v>784</v>
      </c>
      <c r="I2073" t="s">
        <v>260</v>
      </c>
      <c r="J2073">
        <v>2026</v>
      </c>
      <c r="K2073">
        <v>5</v>
      </c>
      <c r="L2073" t="s">
        <v>95</v>
      </c>
      <c r="M2073">
        <v>304.50841137500004</v>
      </c>
      <c r="N2073">
        <v>1</v>
      </c>
      <c r="O2073">
        <v>304.50841137500004</v>
      </c>
      <c r="P2073" t="s">
        <v>614</v>
      </c>
    </row>
    <row r="2074" spans="1:17">
      <c r="A2074" t="s">
        <v>879</v>
      </c>
      <c r="B2074" t="s">
        <v>231</v>
      </c>
      <c r="C2074" t="s">
        <v>133</v>
      </c>
      <c r="D2074" t="s">
        <v>332</v>
      </c>
      <c r="E2074" t="s">
        <v>106</v>
      </c>
      <c r="F2074">
        <v>40700</v>
      </c>
      <c r="G2074" t="s">
        <v>784</v>
      </c>
      <c r="I2074" t="s">
        <v>146</v>
      </c>
      <c r="J2074">
        <v>2026</v>
      </c>
      <c r="K2074">
        <v>5</v>
      </c>
      <c r="L2074" t="s">
        <v>95</v>
      </c>
      <c r="M2074">
        <v>99.350743187499987</v>
      </c>
      <c r="N2074">
        <v>1</v>
      </c>
      <c r="O2074">
        <v>99.350743187499987</v>
      </c>
      <c r="P2074" t="s">
        <v>614</v>
      </c>
    </row>
    <row r="2075" spans="1:17">
      <c r="A2075" t="s">
        <v>879</v>
      </c>
      <c r="B2075" t="s">
        <v>233</v>
      </c>
      <c r="C2075" t="s">
        <v>133</v>
      </c>
      <c r="D2075" t="s">
        <v>332</v>
      </c>
      <c r="E2075" t="s">
        <v>106</v>
      </c>
      <c r="F2075">
        <v>40700</v>
      </c>
      <c r="G2075" t="s">
        <v>784</v>
      </c>
      <c r="I2075" t="s">
        <v>110</v>
      </c>
      <c r="J2075">
        <v>2026</v>
      </c>
      <c r="K2075">
        <v>5</v>
      </c>
      <c r="L2075" t="s">
        <v>95</v>
      </c>
      <c r="M2075">
        <v>187.37622662499999</v>
      </c>
      <c r="N2075">
        <v>1</v>
      </c>
      <c r="O2075">
        <v>187.37622662499999</v>
      </c>
      <c r="P2075" t="s">
        <v>614</v>
      </c>
    </row>
    <row r="2076" spans="1:17">
      <c r="A2076" t="s">
        <v>879</v>
      </c>
      <c r="B2076" t="s">
        <v>233</v>
      </c>
      <c r="C2076" t="s">
        <v>133</v>
      </c>
      <c r="D2076" t="s">
        <v>332</v>
      </c>
      <c r="E2076" t="s">
        <v>92</v>
      </c>
      <c r="F2076">
        <v>40700</v>
      </c>
      <c r="G2076" t="s">
        <v>784</v>
      </c>
      <c r="I2076" t="s">
        <v>260</v>
      </c>
      <c r="J2076">
        <v>2026</v>
      </c>
      <c r="K2076">
        <v>5</v>
      </c>
      <c r="L2076" t="s">
        <v>95</v>
      </c>
      <c r="M2076">
        <v>304.50841137500004</v>
      </c>
      <c r="N2076">
        <v>1</v>
      </c>
      <c r="O2076">
        <v>304.50841137500004</v>
      </c>
      <c r="P2076" t="s">
        <v>614</v>
      </c>
    </row>
    <row r="2077" spans="1:17">
      <c r="A2077" t="s">
        <v>879</v>
      </c>
      <c r="B2077" t="s">
        <v>233</v>
      </c>
      <c r="C2077" t="s">
        <v>133</v>
      </c>
      <c r="D2077" t="s">
        <v>332</v>
      </c>
      <c r="E2077" t="s">
        <v>92</v>
      </c>
      <c r="F2077">
        <v>40700</v>
      </c>
      <c r="G2077" t="s">
        <v>784</v>
      </c>
      <c r="I2077" t="s">
        <v>141</v>
      </c>
      <c r="J2077">
        <v>2026</v>
      </c>
      <c r="K2077">
        <v>5</v>
      </c>
      <c r="L2077" t="s">
        <v>95</v>
      </c>
      <c r="M2077">
        <v>615.00275156250007</v>
      </c>
      <c r="N2077">
        <v>1</v>
      </c>
      <c r="O2077">
        <v>615.00275156250007</v>
      </c>
      <c r="P2077" t="s">
        <v>614</v>
      </c>
    </row>
    <row r="2078" spans="1:17">
      <c r="A2078" t="s">
        <v>879</v>
      </c>
      <c r="B2078" t="s">
        <v>235</v>
      </c>
      <c r="C2078" t="s">
        <v>133</v>
      </c>
      <c r="D2078" t="s">
        <v>332</v>
      </c>
      <c r="E2078" t="s">
        <v>92</v>
      </c>
      <c r="F2078">
        <v>40700</v>
      </c>
      <c r="G2078" t="s">
        <v>784</v>
      </c>
      <c r="I2078" t="s">
        <v>636</v>
      </c>
      <c r="J2078">
        <v>2026</v>
      </c>
      <c r="K2078">
        <v>5</v>
      </c>
      <c r="L2078" t="s">
        <v>95</v>
      </c>
      <c r="M2078">
        <v>606.96926281250001</v>
      </c>
      <c r="N2078">
        <v>1</v>
      </c>
      <c r="O2078">
        <v>606.96926281250001</v>
      </c>
      <c r="P2078" t="s">
        <v>614</v>
      </c>
    </row>
    <row r="2079" spans="1:17">
      <c r="A2079" t="s">
        <v>879</v>
      </c>
      <c r="B2079" t="s">
        <v>235</v>
      </c>
      <c r="C2079" t="s">
        <v>133</v>
      </c>
      <c r="D2079" t="s">
        <v>332</v>
      </c>
      <c r="E2079" t="s">
        <v>106</v>
      </c>
      <c r="F2079">
        <v>40700</v>
      </c>
      <c r="G2079" t="s">
        <v>784</v>
      </c>
      <c r="I2079" t="s">
        <v>266</v>
      </c>
      <c r="J2079">
        <v>2026</v>
      </c>
      <c r="K2079">
        <v>5</v>
      </c>
      <c r="L2079" t="s">
        <v>95</v>
      </c>
      <c r="M2079">
        <v>496.75371593749998</v>
      </c>
      <c r="N2079">
        <v>1</v>
      </c>
      <c r="O2079">
        <v>496.75371593749998</v>
      </c>
      <c r="P2079" t="s">
        <v>614</v>
      </c>
    </row>
    <row r="2080" spans="1:17">
      <c r="A2080" t="s">
        <v>879</v>
      </c>
      <c r="B2080" t="s">
        <v>235</v>
      </c>
      <c r="C2080" t="s">
        <v>133</v>
      </c>
      <c r="D2080" t="s">
        <v>332</v>
      </c>
      <c r="E2080" t="s">
        <v>92</v>
      </c>
      <c r="F2080">
        <v>40700</v>
      </c>
      <c r="G2080" t="s">
        <v>784</v>
      </c>
      <c r="I2080" t="s">
        <v>260</v>
      </c>
      <c r="J2080">
        <v>2026</v>
      </c>
      <c r="K2080">
        <v>5</v>
      </c>
      <c r="L2080" t="s">
        <v>95</v>
      </c>
      <c r="M2080">
        <v>304.50841137500004</v>
      </c>
      <c r="N2080">
        <v>1</v>
      </c>
      <c r="O2080">
        <v>304.50841137500004</v>
      </c>
      <c r="P2080" t="s">
        <v>614</v>
      </c>
    </row>
    <row r="2081" spans="1:17">
      <c r="A2081" t="s">
        <v>879</v>
      </c>
      <c r="B2081" t="s">
        <v>235</v>
      </c>
      <c r="C2081" t="s">
        <v>133</v>
      </c>
      <c r="D2081" t="s">
        <v>332</v>
      </c>
      <c r="E2081" t="s">
        <v>106</v>
      </c>
      <c r="F2081">
        <v>40700</v>
      </c>
      <c r="G2081" t="s">
        <v>784</v>
      </c>
      <c r="I2081" t="s">
        <v>146</v>
      </c>
      <c r="J2081">
        <v>2026</v>
      </c>
      <c r="K2081">
        <v>5</v>
      </c>
      <c r="L2081" t="s">
        <v>95</v>
      </c>
      <c r="M2081">
        <v>198.70148637499997</v>
      </c>
      <c r="N2081">
        <v>1</v>
      </c>
      <c r="O2081">
        <v>198.70148637499997</v>
      </c>
      <c r="P2081" t="s">
        <v>614</v>
      </c>
    </row>
    <row r="2082" spans="1:17">
      <c r="A2082" t="s">
        <v>879</v>
      </c>
      <c r="B2082" t="s">
        <v>236</v>
      </c>
      <c r="C2082" t="s">
        <v>133</v>
      </c>
      <c r="D2082" t="s">
        <v>332</v>
      </c>
      <c r="E2082" t="s">
        <v>92</v>
      </c>
      <c r="F2082">
        <v>40700</v>
      </c>
      <c r="G2082" t="s">
        <v>784</v>
      </c>
      <c r="I2082" t="s">
        <v>636</v>
      </c>
      <c r="J2082">
        <v>2026</v>
      </c>
      <c r="K2082">
        <v>5</v>
      </c>
      <c r="L2082" t="s">
        <v>95</v>
      </c>
      <c r="M2082">
        <v>606.96926281250001</v>
      </c>
      <c r="N2082">
        <v>1</v>
      </c>
      <c r="O2082">
        <v>606.96926281250001</v>
      </c>
      <c r="P2082" t="s">
        <v>614</v>
      </c>
    </row>
    <row r="2083" spans="1:17">
      <c r="A2083" t="s">
        <v>879</v>
      </c>
      <c r="B2083" t="s">
        <v>236</v>
      </c>
      <c r="C2083" t="s">
        <v>133</v>
      </c>
      <c r="D2083" t="s">
        <v>332</v>
      </c>
      <c r="E2083" t="s">
        <v>92</v>
      </c>
      <c r="F2083">
        <v>40700</v>
      </c>
      <c r="G2083" t="s">
        <v>784</v>
      </c>
      <c r="I2083" t="s">
        <v>260</v>
      </c>
      <c r="J2083">
        <v>2026</v>
      </c>
      <c r="K2083">
        <v>5</v>
      </c>
      <c r="L2083" t="s">
        <v>95</v>
      </c>
      <c r="M2083">
        <v>304.50841137500004</v>
      </c>
      <c r="N2083">
        <v>1</v>
      </c>
      <c r="O2083">
        <v>304.50841137500004</v>
      </c>
      <c r="P2083" t="s">
        <v>614</v>
      </c>
    </row>
    <row r="2084" spans="1:17">
      <c r="A2084" t="s">
        <v>879</v>
      </c>
      <c r="B2084" t="s">
        <v>236</v>
      </c>
      <c r="C2084" t="s">
        <v>133</v>
      </c>
      <c r="D2084" t="s">
        <v>332</v>
      </c>
      <c r="E2084" t="s">
        <v>106</v>
      </c>
      <c r="F2084">
        <v>40700</v>
      </c>
      <c r="G2084" t="s">
        <v>784</v>
      </c>
      <c r="I2084" t="s">
        <v>146</v>
      </c>
      <c r="J2084">
        <v>2026</v>
      </c>
      <c r="K2084">
        <v>5</v>
      </c>
      <c r="L2084" t="s">
        <v>95</v>
      </c>
      <c r="M2084">
        <v>198.70148637499997</v>
      </c>
      <c r="N2084">
        <v>1</v>
      </c>
      <c r="O2084">
        <v>198.70148637499997</v>
      </c>
      <c r="P2084" t="s">
        <v>614</v>
      </c>
    </row>
    <row r="2085" spans="1:17">
      <c r="A2085" t="s">
        <v>879</v>
      </c>
      <c r="B2085" t="s">
        <v>237</v>
      </c>
      <c r="C2085" t="s">
        <v>133</v>
      </c>
      <c r="D2085" t="s">
        <v>332</v>
      </c>
      <c r="E2085" t="s">
        <v>103</v>
      </c>
      <c r="F2085">
        <v>40700</v>
      </c>
      <c r="G2085" t="s">
        <v>784</v>
      </c>
      <c r="I2085" t="s">
        <v>120</v>
      </c>
      <c r="J2085">
        <v>2026</v>
      </c>
      <c r="K2085">
        <v>5</v>
      </c>
      <c r="L2085" t="s">
        <v>95</v>
      </c>
      <c r="M2085">
        <v>246.51054137499997</v>
      </c>
      <c r="N2085">
        <v>1</v>
      </c>
      <c r="O2085">
        <v>246.51054137499997</v>
      </c>
      <c r="P2085" t="s">
        <v>614</v>
      </c>
      <c r="Q2085">
        <v>1</v>
      </c>
    </row>
    <row r="2086" spans="1:17">
      <c r="A2086" t="s">
        <v>879</v>
      </c>
      <c r="B2086" t="s">
        <v>237</v>
      </c>
      <c r="C2086" t="s">
        <v>133</v>
      </c>
      <c r="D2086" t="s">
        <v>332</v>
      </c>
      <c r="E2086" t="s">
        <v>92</v>
      </c>
      <c r="F2086">
        <v>40700</v>
      </c>
      <c r="G2086" t="s">
        <v>784</v>
      </c>
      <c r="I2086" t="s">
        <v>636</v>
      </c>
      <c r="J2086">
        <v>2026</v>
      </c>
      <c r="K2086">
        <v>5</v>
      </c>
      <c r="L2086" t="s">
        <v>95</v>
      </c>
      <c r="M2086">
        <v>485.57541024999995</v>
      </c>
      <c r="N2086">
        <v>1</v>
      </c>
      <c r="O2086">
        <v>485.57541024999995</v>
      </c>
      <c r="P2086" t="s">
        <v>614</v>
      </c>
    </row>
    <row r="2087" spans="1:17">
      <c r="A2087" t="s">
        <v>879</v>
      </c>
      <c r="B2087" t="s">
        <v>237</v>
      </c>
      <c r="C2087" t="s">
        <v>133</v>
      </c>
      <c r="D2087" t="s">
        <v>332</v>
      </c>
      <c r="E2087" t="s">
        <v>106</v>
      </c>
      <c r="F2087">
        <v>40700</v>
      </c>
      <c r="G2087" t="s">
        <v>784</v>
      </c>
      <c r="I2087" t="s">
        <v>266</v>
      </c>
      <c r="J2087">
        <v>2026</v>
      </c>
      <c r="K2087">
        <v>5</v>
      </c>
      <c r="L2087" t="s">
        <v>95</v>
      </c>
      <c r="M2087">
        <v>99.350743187499987</v>
      </c>
      <c r="N2087">
        <v>1</v>
      </c>
      <c r="O2087">
        <v>99.350743187499987</v>
      </c>
      <c r="P2087" t="s">
        <v>614</v>
      </c>
    </row>
    <row r="2088" spans="1:17">
      <c r="A2088" t="s">
        <v>879</v>
      </c>
      <c r="B2088" t="s">
        <v>237</v>
      </c>
      <c r="C2088" t="s">
        <v>133</v>
      </c>
      <c r="D2088" t="s">
        <v>332</v>
      </c>
      <c r="E2088" t="s">
        <v>92</v>
      </c>
      <c r="F2088">
        <v>40700</v>
      </c>
      <c r="G2088" t="s">
        <v>784</v>
      </c>
      <c r="I2088" t="s">
        <v>260</v>
      </c>
      <c r="J2088">
        <v>2026</v>
      </c>
      <c r="K2088">
        <v>5</v>
      </c>
      <c r="L2088" t="s">
        <v>95</v>
      </c>
      <c r="M2088">
        <v>304.50841137500004</v>
      </c>
      <c r="N2088">
        <v>1</v>
      </c>
      <c r="O2088">
        <v>304.50841137500004</v>
      </c>
      <c r="P2088" t="s">
        <v>614</v>
      </c>
    </row>
    <row r="2089" spans="1:17">
      <c r="A2089" t="s">
        <v>879</v>
      </c>
      <c r="B2089" t="s">
        <v>237</v>
      </c>
      <c r="C2089" t="s">
        <v>133</v>
      </c>
      <c r="D2089" t="s">
        <v>332</v>
      </c>
      <c r="E2089" t="s">
        <v>106</v>
      </c>
      <c r="F2089">
        <v>40700</v>
      </c>
      <c r="G2089" t="s">
        <v>784</v>
      </c>
      <c r="I2089" t="s">
        <v>146</v>
      </c>
      <c r="J2089">
        <v>2026</v>
      </c>
      <c r="K2089">
        <v>5</v>
      </c>
      <c r="L2089" t="s">
        <v>95</v>
      </c>
      <c r="M2089">
        <v>99.350743187499987</v>
      </c>
      <c r="N2089">
        <v>1</v>
      </c>
      <c r="O2089">
        <v>99.350743187499987</v>
      </c>
      <c r="P2089" t="s">
        <v>614</v>
      </c>
    </row>
    <row r="2090" spans="1:17">
      <c r="A2090" t="s">
        <v>879</v>
      </c>
      <c r="B2090" t="s">
        <v>239</v>
      </c>
      <c r="C2090" t="s">
        <v>133</v>
      </c>
      <c r="D2090" t="s">
        <v>332</v>
      </c>
      <c r="E2090" t="s">
        <v>103</v>
      </c>
      <c r="F2090">
        <v>40700</v>
      </c>
      <c r="G2090" t="s">
        <v>784</v>
      </c>
      <c r="I2090" t="s">
        <v>130</v>
      </c>
      <c r="J2090">
        <v>2026</v>
      </c>
      <c r="K2090">
        <v>5</v>
      </c>
      <c r="L2090" t="s">
        <v>95</v>
      </c>
      <c r="M2090">
        <v>2572.8913201249998</v>
      </c>
      <c r="N2090">
        <v>1</v>
      </c>
      <c r="O2090">
        <v>2572.8913201249998</v>
      </c>
      <c r="P2090" t="s">
        <v>614</v>
      </c>
      <c r="Q2090">
        <v>1</v>
      </c>
    </row>
    <row r="2091" spans="1:17">
      <c r="A2091" t="s">
        <v>879</v>
      </c>
      <c r="B2091" t="s">
        <v>239</v>
      </c>
      <c r="C2091" t="s">
        <v>133</v>
      </c>
      <c r="D2091" t="s">
        <v>332</v>
      </c>
      <c r="E2091" t="s">
        <v>106</v>
      </c>
      <c r="F2091">
        <v>40700</v>
      </c>
      <c r="G2091" t="s">
        <v>784</v>
      </c>
      <c r="I2091" t="s">
        <v>266</v>
      </c>
      <c r="J2091">
        <v>2026</v>
      </c>
      <c r="K2091">
        <v>5</v>
      </c>
      <c r="L2091" t="s">
        <v>95</v>
      </c>
      <c r="M2091">
        <v>397.40297274999995</v>
      </c>
      <c r="N2091">
        <v>1</v>
      </c>
      <c r="O2091">
        <v>397.40297274999995</v>
      </c>
      <c r="P2091" t="s">
        <v>614</v>
      </c>
    </row>
    <row r="2092" spans="1:17">
      <c r="A2092" t="s">
        <v>879</v>
      </c>
      <c r="B2092" t="s">
        <v>239</v>
      </c>
      <c r="C2092" t="s">
        <v>133</v>
      </c>
      <c r="D2092" t="s">
        <v>332</v>
      </c>
      <c r="E2092" t="s">
        <v>92</v>
      </c>
      <c r="F2092">
        <v>40700</v>
      </c>
      <c r="G2092" t="s">
        <v>784</v>
      </c>
      <c r="I2092" t="s">
        <v>221</v>
      </c>
      <c r="J2092">
        <v>2026</v>
      </c>
      <c r="K2092">
        <v>5</v>
      </c>
      <c r="L2092" t="s">
        <v>95</v>
      </c>
      <c r="M2092">
        <v>246.00110062500002</v>
      </c>
      <c r="N2092">
        <v>1</v>
      </c>
      <c r="O2092">
        <v>246.00110062500002</v>
      </c>
      <c r="P2092" t="s">
        <v>614</v>
      </c>
    </row>
    <row r="2093" spans="1:17">
      <c r="A2093" t="s">
        <v>879</v>
      </c>
      <c r="B2093" t="s">
        <v>239</v>
      </c>
      <c r="C2093" t="s">
        <v>133</v>
      </c>
      <c r="D2093" t="s">
        <v>332</v>
      </c>
      <c r="E2093" t="s">
        <v>92</v>
      </c>
      <c r="F2093">
        <v>40700</v>
      </c>
      <c r="G2093" t="s">
        <v>784</v>
      </c>
      <c r="I2093" t="s">
        <v>260</v>
      </c>
      <c r="J2093">
        <v>2026</v>
      </c>
      <c r="K2093">
        <v>5</v>
      </c>
      <c r="L2093" t="s">
        <v>95</v>
      </c>
      <c r="M2093">
        <v>304.50841137500004</v>
      </c>
      <c r="N2093">
        <v>1</v>
      </c>
      <c r="O2093">
        <v>304.50841137500004</v>
      </c>
      <c r="P2093" t="s">
        <v>614</v>
      </c>
    </row>
    <row r="2094" spans="1:17">
      <c r="A2094" t="s">
        <v>879</v>
      </c>
      <c r="B2094" t="s">
        <v>240</v>
      </c>
      <c r="C2094" t="s">
        <v>133</v>
      </c>
      <c r="D2094" t="s">
        <v>332</v>
      </c>
      <c r="E2094" t="s">
        <v>92</v>
      </c>
      <c r="F2094">
        <v>40700</v>
      </c>
      <c r="G2094" t="s">
        <v>784</v>
      </c>
      <c r="I2094" t="s">
        <v>636</v>
      </c>
      <c r="J2094">
        <v>2026</v>
      </c>
      <c r="K2094">
        <v>5</v>
      </c>
      <c r="L2094" t="s">
        <v>95</v>
      </c>
      <c r="M2094">
        <v>3884.6032819999996</v>
      </c>
      <c r="N2094">
        <v>1</v>
      </c>
      <c r="O2094">
        <v>3884.6032819999996</v>
      </c>
      <c r="P2094" t="s">
        <v>614</v>
      </c>
    </row>
    <row r="2095" spans="1:17">
      <c r="A2095" t="s">
        <v>879</v>
      </c>
      <c r="B2095" t="s">
        <v>240</v>
      </c>
      <c r="C2095" t="s">
        <v>133</v>
      </c>
      <c r="D2095" t="s">
        <v>332</v>
      </c>
      <c r="E2095" t="s">
        <v>106</v>
      </c>
      <c r="F2095">
        <v>40700</v>
      </c>
      <c r="G2095" t="s">
        <v>784</v>
      </c>
      <c r="I2095" t="s">
        <v>686</v>
      </c>
      <c r="J2095">
        <v>2026</v>
      </c>
      <c r="K2095">
        <v>5</v>
      </c>
      <c r="L2095" t="s">
        <v>95</v>
      </c>
      <c r="M2095">
        <v>510.87110287500008</v>
      </c>
      <c r="N2095">
        <v>1</v>
      </c>
      <c r="O2095">
        <v>510.87110287500008</v>
      </c>
      <c r="P2095" t="s">
        <v>614</v>
      </c>
    </row>
    <row r="2096" spans="1:17">
      <c r="A2096" t="s">
        <v>879</v>
      </c>
      <c r="B2096" t="s">
        <v>240</v>
      </c>
      <c r="C2096" t="s">
        <v>133</v>
      </c>
      <c r="D2096" t="s">
        <v>332</v>
      </c>
      <c r="E2096" t="s">
        <v>92</v>
      </c>
      <c r="F2096">
        <v>40700</v>
      </c>
      <c r="G2096" t="s">
        <v>784</v>
      </c>
      <c r="I2096" t="s">
        <v>260</v>
      </c>
      <c r="J2096">
        <v>2026</v>
      </c>
      <c r="K2096">
        <v>5</v>
      </c>
      <c r="L2096" t="s">
        <v>95</v>
      </c>
      <c r="M2096">
        <v>304.50841137500004</v>
      </c>
      <c r="N2096">
        <v>1</v>
      </c>
      <c r="O2096">
        <v>304.50841137500004</v>
      </c>
      <c r="P2096" t="s">
        <v>614</v>
      </c>
    </row>
    <row r="2097" spans="1:17">
      <c r="A2097" t="s">
        <v>879</v>
      </c>
      <c r="B2097" t="s">
        <v>240</v>
      </c>
      <c r="C2097" t="s">
        <v>133</v>
      </c>
      <c r="D2097" t="s">
        <v>332</v>
      </c>
      <c r="E2097" t="s">
        <v>92</v>
      </c>
      <c r="F2097">
        <v>40700</v>
      </c>
      <c r="G2097" t="s">
        <v>784</v>
      </c>
      <c r="I2097" t="s">
        <v>215</v>
      </c>
      <c r="J2097">
        <v>2026</v>
      </c>
      <c r="K2097">
        <v>5</v>
      </c>
      <c r="L2097" t="s">
        <v>95</v>
      </c>
      <c r="M2097">
        <v>123.00055031250001</v>
      </c>
      <c r="N2097">
        <v>1</v>
      </c>
      <c r="O2097">
        <v>123.00055031250001</v>
      </c>
      <c r="P2097" t="s">
        <v>614</v>
      </c>
    </row>
    <row r="2098" spans="1:17">
      <c r="A2098" t="s">
        <v>879</v>
      </c>
      <c r="B2098" t="s">
        <v>241</v>
      </c>
      <c r="C2098" t="s">
        <v>133</v>
      </c>
      <c r="D2098" t="s">
        <v>332</v>
      </c>
      <c r="E2098" t="s">
        <v>103</v>
      </c>
      <c r="F2098">
        <v>40700</v>
      </c>
      <c r="G2098" t="s">
        <v>784</v>
      </c>
      <c r="I2098" t="s">
        <v>130</v>
      </c>
      <c r="J2098">
        <v>2026</v>
      </c>
      <c r="K2098">
        <v>5</v>
      </c>
      <c r="L2098" t="s">
        <v>95</v>
      </c>
      <c r="M2098">
        <v>1720.3716158124998</v>
      </c>
      <c r="N2098">
        <v>1</v>
      </c>
      <c r="O2098">
        <v>1720.3716158124998</v>
      </c>
      <c r="P2098" t="s">
        <v>614</v>
      </c>
      <c r="Q2098">
        <v>1</v>
      </c>
    </row>
    <row r="2099" spans="1:17">
      <c r="A2099" t="s">
        <v>879</v>
      </c>
      <c r="B2099" t="s">
        <v>241</v>
      </c>
      <c r="C2099" t="s">
        <v>133</v>
      </c>
      <c r="D2099" t="s">
        <v>332</v>
      </c>
      <c r="E2099" t="s">
        <v>92</v>
      </c>
      <c r="F2099">
        <v>40700</v>
      </c>
      <c r="G2099" t="s">
        <v>784</v>
      </c>
      <c r="I2099" t="s">
        <v>636</v>
      </c>
      <c r="J2099">
        <v>2026</v>
      </c>
      <c r="K2099">
        <v>5</v>
      </c>
      <c r="L2099" t="s">
        <v>95</v>
      </c>
      <c r="M2099">
        <v>364.1815576875</v>
      </c>
      <c r="N2099">
        <v>1</v>
      </c>
      <c r="O2099">
        <v>364.1815576875</v>
      </c>
      <c r="P2099" t="s">
        <v>614</v>
      </c>
    </row>
    <row r="2100" spans="1:17">
      <c r="A2100" t="s">
        <v>879</v>
      </c>
      <c r="B2100" t="s">
        <v>241</v>
      </c>
      <c r="C2100" t="s">
        <v>133</v>
      </c>
      <c r="D2100" t="s">
        <v>332</v>
      </c>
      <c r="E2100" t="s">
        <v>106</v>
      </c>
      <c r="F2100">
        <v>40700</v>
      </c>
      <c r="G2100" t="s">
        <v>784</v>
      </c>
      <c r="I2100" t="s">
        <v>266</v>
      </c>
      <c r="J2100">
        <v>2026</v>
      </c>
      <c r="K2100">
        <v>5</v>
      </c>
      <c r="L2100" t="s">
        <v>95</v>
      </c>
      <c r="M2100">
        <v>198.70148637499997</v>
      </c>
      <c r="N2100">
        <v>1</v>
      </c>
      <c r="O2100">
        <v>198.70148637499997</v>
      </c>
      <c r="P2100" t="s">
        <v>614</v>
      </c>
    </row>
    <row r="2101" spans="1:17">
      <c r="A2101" t="s">
        <v>879</v>
      </c>
      <c r="B2101" t="s">
        <v>241</v>
      </c>
      <c r="C2101" t="s">
        <v>133</v>
      </c>
      <c r="D2101" t="s">
        <v>332</v>
      </c>
      <c r="E2101" t="s">
        <v>92</v>
      </c>
      <c r="F2101">
        <v>40700</v>
      </c>
      <c r="G2101" t="s">
        <v>784</v>
      </c>
      <c r="I2101" t="s">
        <v>221</v>
      </c>
      <c r="J2101">
        <v>2026</v>
      </c>
      <c r="K2101">
        <v>5</v>
      </c>
      <c r="L2101" t="s">
        <v>95</v>
      </c>
      <c r="M2101">
        <v>123.00055031250001</v>
      </c>
      <c r="N2101">
        <v>1</v>
      </c>
      <c r="O2101">
        <v>123.00055031250001</v>
      </c>
      <c r="P2101" t="s">
        <v>614</v>
      </c>
    </row>
    <row r="2102" spans="1:17">
      <c r="A2102" t="s">
        <v>879</v>
      </c>
      <c r="B2102" t="s">
        <v>241</v>
      </c>
      <c r="C2102" t="s">
        <v>133</v>
      </c>
      <c r="D2102" t="s">
        <v>332</v>
      </c>
      <c r="E2102" t="s">
        <v>92</v>
      </c>
      <c r="F2102">
        <v>40700</v>
      </c>
      <c r="G2102" t="s">
        <v>784</v>
      </c>
      <c r="I2102" t="s">
        <v>260</v>
      </c>
      <c r="J2102">
        <v>2026</v>
      </c>
      <c r="K2102">
        <v>5</v>
      </c>
      <c r="L2102" t="s">
        <v>95</v>
      </c>
      <c r="M2102">
        <v>304.50841137500004</v>
      </c>
      <c r="N2102">
        <v>1</v>
      </c>
      <c r="O2102">
        <v>304.50841137500004</v>
      </c>
      <c r="P2102" t="s">
        <v>614</v>
      </c>
    </row>
    <row r="2103" spans="1:17">
      <c r="A2103" t="s">
        <v>879</v>
      </c>
      <c r="B2103" t="s">
        <v>241</v>
      </c>
      <c r="C2103" t="s">
        <v>133</v>
      </c>
      <c r="D2103" t="s">
        <v>332</v>
      </c>
      <c r="E2103" t="s">
        <v>106</v>
      </c>
      <c r="F2103">
        <v>40700</v>
      </c>
      <c r="G2103" t="s">
        <v>784</v>
      </c>
      <c r="I2103" t="s">
        <v>146</v>
      </c>
      <c r="J2103">
        <v>2026</v>
      </c>
      <c r="K2103">
        <v>5</v>
      </c>
      <c r="L2103" t="s">
        <v>95</v>
      </c>
      <c r="M2103">
        <v>198.70148637499997</v>
      </c>
      <c r="N2103">
        <v>1</v>
      </c>
      <c r="O2103">
        <v>198.70148637499997</v>
      </c>
      <c r="P2103" t="s">
        <v>614</v>
      </c>
    </row>
    <row r="2104" spans="1:17">
      <c r="A2104" t="s">
        <v>879</v>
      </c>
      <c r="B2104" t="s">
        <v>241</v>
      </c>
      <c r="C2104" t="s">
        <v>133</v>
      </c>
      <c r="D2104" t="s">
        <v>332</v>
      </c>
      <c r="E2104" t="s">
        <v>106</v>
      </c>
      <c r="F2104">
        <v>40700</v>
      </c>
      <c r="G2104" t="s">
        <v>784</v>
      </c>
      <c r="I2104" t="s">
        <v>664</v>
      </c>
      <c r="J2104">
        <v>2026</v>
      </c>
      <c r="K2104">
        <v>5</v>
      </c>
      <c r="L2104" t="s">
        <v>95</v>
      </c>
      <c r="M2104">
        <v>99.350743187499987</v>
      </c>
      <c r="N2104">
        <v>1</v>
      </c>
      <c r="O2104">
        <v>99.350743187499987</v>
      </c>
      <c r="P2104" t="s">
        <v>614</v>
      </c>
    </row>
    <row r="2105" spans="1:17">
      <c r="A2105" t="s">
        <v>879</v>
      </c>
      <c r="B2105" t="s">
        <v>687</v>
      </c>
      <c r="C2105" t="s">
        <v>133</v>
      </c>
      <c r="D2105" t="s">
        <v>332</v>
      </c>
      <c r="E2105" t="s">
        <v>92</v>
      </c>
      <c r="F2105">
        <v>40700</v>
      </c>
      <c r="G2105" t="s">
        <v>784</v>
      </c>
      <c r="I2105" t="s">
        <v>636</v>
      </c>
      <c r="J2105">
        <v>2026</v>
      </c>
      <c r="K2105">
        <v>5</v>
      </c>
      <c r="L2105" t="s">
        <v>95</v>
      </c>
      <c r="M2105">
        <v>121.39385256249999</v>
      </c>
      <c r="N2105">
        <v>1</v>
      </c>
      <c r="O2105">
        <v>121.39385256249999</v>
      </c>
      <c r="P2105" t="s">
        <v>614</v>
      </c>
    </row>
    <row r="2106" spans="1:17">
      <c r="A2106" t="s">
        <v>879</v>
      </c>
      <c r="B2106" t="s">
        <v>687</v>
      </c>
      <c r="C2106" t="s">
        <v>133</v>
      </c>
      <c r="D2106" t="s">
        <v>332</v>
      </c>
      <c r="E2106" t="s">
        <v>92</v>
      </c>
      <c r="F2106">
        <v>40700</v>
      </c>
      <c r="G2106" t="s">
        <v>784</v>
      </c>
      <c r="I2106" t="s">
        <v>260</v>
      </c>
      <c r="J2106">
        <v>2026</v>
      </c>
      <c r="K2106">
        <v>5</v>
      </c>
      <c r="L2106" t="s">
        <v>95</v>
      </c>
      <c r="M2106">
        <v>304.50841137500004</v>
      </c>
      <c r="N2106">
        <v>1</v>
      </c>
      <c r="O2106">
        <v>304.50841137500004</v>
      </c>
      <c r="P2106" t="s">
        <v>614</v>
      </c>
    </row>
    <row r="2107" spans="1:17">
      <c r="A2107" t="s">
        <v>879</v>
      </c>
      <c r="B2107" t="s">
        <v>688</v>
      </c>
      <c r="C2107" t="s">
        <v>133</v>
      </c>
      <c r="D2107" t="s">
        <v>332</v>
      </c>
      <c r="E2107" t="s">
        <v>92</v>
      </c>
      <c r="F2107">
        <v>40700</v>
      </c>
      <c r="G2107" t="s">
        <v>784</v>
      </c>
      <c r="I2107" t="s">
        <v>636</v>
      </c>
      <c r="J2107">
        <v>2026</v>
      </c>
      <c r="K2107">
        <v>5</v>
      </c>
      <c r="L2107" t="s">
        <v>95</v>
      </c>
      <c r="M2107">
        <v>485.57541024999995</v>
      </c>
      <c r="N2107">
        <v>1</v>
      </c>
      <c r="O2107">
        <v>485.57541024999995</v>
      </c>
      <c r="P2107" t="s">
        <v>614</v>
      </c>
    </row>
    <row r="2108" spans="1:17">
      <c r="A2108" t="s">
        <v>879</v>
      </c>
      <c r="B2108" t="s">
        <v>688</v>
      </c>
      <c r="C2108" t="s">
        <v>133</v>
      </c>
      <c r="D2108" t="s">
        <v>332</v>
      </c>
      <c r="E2108" t="s">
        <v>106</v>
      </c>
      <c r="F2108">
        <v>40700</v>
      </c>
      <c r="G2108" t="s">
        <v>784</v>
      </c>
      <c r="I2108" t="s">
        <v>266</v>
      </c>
      <c r="J2108">
        <v>2026</v>
      </c>
      <c r="K2108">
        <v>5</v>
      </c>
      <c r="L2108" t="s">
        <v>95</v>
      </c>
      <c r="M2108">
        <v>99.350743187499987</v>
      </c>
      <c r="N2108">
        <v>1</v>
      </c>
      <c r="O2108">
        <v>99.350743187499987</v>
      </c>
      <c r="P2108" t="s">
        <v>614</v>
      </c>
    </row>
    <row r="2109" spans="1:17">
      <c r="A2109" t="s">
        <v>879</v>
      </c>
      <c r="B2109" t="s">
        <v>688</v>
      </c>
      <c r="C2109" t="s">
        <v>133</v>
      </c>
      <c r="D2109" t="s">
        <v>332</v>
      </c>
      <c r="E2109" t="s">
        <v>92</v>
      </c>
      <c r="F2109">
        <v>40700</v>
      </c>
      <c r="G2109" t="s">
        <v>784</v>
      </c>
      <c r="I2109" t="s">
        <v>260</v>
      </c>
      <c r="J2109">
        <v>2026</v>
      </c>
      <c r="K2109">
        <v>5</v>
      </c>
      <c r="L2109" t="s">
        <v>95</v>
      </c>
      <c r="M2109">
        <v>304.50841137500004</v>
      </c>
      <c r="N2109">
        <v>1</v>
      </c>
      <c r="O2109">
        <v>304.50841137500004</v>
      </c>
      <c r="P2109" t="s">
        <v>614</v>
      </c>
    </row>
    <row r="2110" spans="1:17">
      <c r="A2110" t="s">
        <v>879</v>
      </c>
      <c r="B2110" t="s">
        <v>243</v>
      </c>
      <c r="C2110" t="s">
        <v>133</v>
      </c>
      <c r="D2110" t="s">
        <v>332</v>
      </c>
      <c r="E2110" t="s">
        <v>92</v>
      </c>
      <c r="F2110">
        <v>40700</v>
      </c>
      <c r="G2110" t="s">
        <v>784</v>
      </c>
      <c r="I2110" t="s">
        <v>636</v>
      </c>
      <c r="J2110">
        <v>2026</v>
      </c>
      <c r="K2110">
        <v>5</v>
      </c>
      <c r="L2110" t="s">
        <v>95</v>
      </c>
      <c r="M2110">
        <v>485.57541024999995</v>
      </c>
      <c r="N2110">
        <v>1</v>
      </c>
      <c r="O2110">
        <v>485.57541024999995</v>
      </c>
      <c r="P2110" t="s">
        <v>614</v>
      </c>
    </row>
    <row r="2111" spans="1:17">
      <c r="A2111" t="s">
        <v>879</v>
      </c>
      <c r="B2111" t="s">
        <v>243</v>
      </c>
      <c r="C2111" t="s">
        <v>133</v>
      </c>
      <c r="D2111" t="s">
        <v>332</v>
      </c>
      <c r="E2111" t="s">
        <v>106</v>
      </c>
      <c r="F2111">
        <v>40700</v>
      </c>
      <c r="G2111" t="s">
        <v>784</v>
      </c>
      <c r="I2111" t="s">
        <v>266</v>
      </c>
      <c r="J2111">
        <v>2026</v>
      </c>
      <c r="K2111">
        <v>5</v>
      </c>
      <c r="L2111" t="s">
        <v>95</v>
      </c>
      <c r="M2111">
        <v>99.350743187499987</v>
      </c>
      <c r="N2111">
        <v>1</v>
      </c>
      <c r="O2111">
        <v>99.350743187499987</v>
      </c>
      <c r="P2111" t="s">
        <v>614</v>
      </c>
    </row>
    <row r="2112" spans="1:17">
      <c r="A2112" t="s">
        <v>879</v>
      </c>
      <c r="B2112" t="s">
        <v>243</v>
      </c>
      <c r="C2112" t="s">
        <v>133</v>
      </c>
      <c r="D2112" t="s">
        <v>332</v>
      </c>
      <c r="E2112" t="s">
        <v>92</v>
      </c>
      <c r="F2112">
        <v>40700</v>
      </c>
      <c r="G2112" t="s">
        <v>784</v>
      </c>
      <c r="I2112" t="s">
        <v>260</v>
      </c>
      <c r="J2112">
        <v>2026</v>
      </c>
      <c r="K2112">
        <v>5</v>
      </c>
      <c r="L2112" t="s">
        <v>95</v>
      </c>
      <c r="M2112">
        <v>304.50841137500004</v>
      </c>
      <c r="N2112">
        <v>1</v>
      </c>
      <c r="O2112">
        <v>304.50841137500004</v>
      </c>
      <c r="P2112" t="s">
        <v>614</v>
      </c>
    </row>
    <row r="2113" spans="1:17">
      <c r="A2113" t="s">
        <v>879</v>
      </c>
      <c r="B2113" t="s">
        <v>244</v>
      </c>
      <c r="C2113" t="s">
        <v>133</v>
      </c>
      <c r="D2113" t="s">
        <v>332</v>
      </c>
      <c r="E2113" t="s">
        <v>106</v>
      </c>
      <c r="F2113">
        <v>40700</v>
      </c>
      <c r="G2113" t="s">
        <v>784</v>
      </c>
      <c r="I2113" t="s">
        <v>266</v>
      </c>
      <c r="J2113">
        <v>2026</v>
      </c>
      <c r="K2113">
        <v>5</v>
      </c>
      <c r="L2113" t="s">
        <v>95</v>
      </c>
      <c r="M2113">
        <v>198.70148637499997</v>
      </c>
      <c r="N2113">
        <v>1</v>
      </c>
      <c r="O2113">
        <v>198.70148637499997</v>
      </c>
      <c r="P2113" t="s">
        <v>614</v>
      </c>
    </row>
    <row r="2114" spans="1:17">
      <c r="A2114" t="s">
        <v>879</v>
      </c>
      <c r="B2114" t="s">
        <v>244</v>
      </c>
      <c r="C2114" t="s">
        <v>133</v>
      </c>
      <c r="D2114" t="s">
        <v>332</v>
      </c>
      <c r="E2114" t="s">
        <v>92</v>
      </c>
      <c r="F2114">
        <v>40700</v>
      </c>
      <c r="G2114" t="s">
        <v>784</v>
      </c>
      <c r="I2114" t="s">
        <v>260</v>
      </c>
      <c r="J2114">
        <v>2026</v>
      </c>
      <c r="K2114">
        <v>5</v>
      </c>
      <c r="L2114" t="s">
        <v>95</v>
      </c>
      <c r="M2114">
        <v>304.50841137500004</v>
      </c>
      <c r="N2114">
        <v>1</v>
      </c>
      <c r="O2114">
        <v>304.50841137500004</v>
      </c>
      <c r="P2114" t="s">
        <v>614</v>
      </c>
    </row>
    <row r="2115" spans="1:17">
      <c r="A2115" t="s">
        <v>879</v>
      </c>
      <c r="B2115" t="s">
        <v>244</v>
      </c>
      <c r="C2115" t="s">
        <v>133</v>
      </c>
      <c r="D2115" t="s">
        <v>332</v>
      </c>
      <c r="E2115" t="s">
        <v>92</v>
      </c>
      <c r="F2115">
        <v>40700</v>
      </c>
      <c r="G2115" t="s">
        <v>784</v>
      </c>
      <c r="I2115" t="s">
        <v>141</v>
      </c>
      <c r="J2115">
        <v>2026</v>
      </c>
      <c r="K2115">
        <v>5</v>
      </c>
      <c r="L2115" t="s">
        <v>95</v>
      </c>
      <c r="M2115">
        <v>369.00165093749996</v>
      </c>
      <c r="N2115">
        <v>1</v>
      </c>
      <c r="O2115">
        <v>369.00165093749996</v>
      </c>
      <c r="P2115" t="s">
        <v>614</v>
      </c>
    </row>
    <row r="2116" spans="1:17">
      <c r="A2116" t="s">
        <v>879</v>
      </c>
      <c r="B2116" t="s">
        <v>689</v>
      </c>
      <c r="C2116" t="s">
        <v>133</v>
      </c>
      <c r="D2116" t="s">
        <v>332</v>
      </c>
      <c r="E2116" t="s">
        <v>92</v>
      </c>
      <c r="F2116">
        <v>40700</v>
      </c>
      <c r="G2116" t="s">
        <v>784</v>
      </c>
      <c r="I2116" t="s">
        <v>636</v>
      </c>
      <c r="J2116">
        <v>2026</v>
      </c>
      <c r="K2116">
        <v>5</v>
      </c>
      <c r="L2116" t="s">
        <v>95</v>
      </c>
      <c r="M2116">
        <v>121.39385256249999</v>
      </c>
      <c r="N2116">
        <v>1</v>
      </c>
      <c r="O2116">
        <v>121.39385256249999</v>
      </c>
      <c r="P2116" t="s">
        <v>614</v>
      </c>
    </row>
    <row r="2117" spans="1:17">
      <c r="A2117" t="s">
        <v>879</v>
      </c>
      <c r="B2117" t="s">
        <v>689</v>
      </c>
      <c r="C2117" t="s">
        <v>133</v>
      </c>
      <c r="D2117" t="s">
        <v>332</v>
      </c>
      <c r="E2117" t="s">
        <v>92</v>
      </c>
      <c r="F2117">
        <v>40700</v>
      </c>
      <c r="G2117" t="s">
        <v>784</v>
      </c>
      <c r="I2117" t="s">
        <v>260</v>
      </c>
      <c r="J2117">
        <v>2026</v>
      </c>
      <c r="K2117">
        <v>5</v>
      </c>
      <c r="L2117" t="s">
        <v>95</v>
      </c>
      <c r="M2117">
        <v>304.50841137500004</v>
      </c>
      <c r="N2117">
        <v>1</v>
      </c>
      <c r="O2117">
        <v>304.50841137500004</v>
      </c>
      <c r="P2117" t="s">
        <v>614</v>
      </c>
    </row>
    <row r="2118" spans="1:17">
      <c r="A2118" t="s">
        <v>879</v>
      </c>
      <c r="B2118" t="s">
        <v>246</v>
      </c>
      <c r="C2118" t="s">
        <v>133</v>
      </c>
      <c r="D2118" t="s">
        <v>332</v>
      </c>
      <c r="E2118" t="s">
        <v>92</v>
      </c>
      <c r="F2118">
        <v>40700</v>
      </c>
      <c r="G2118" t="s">
        <v>784</v>
      </c>
      <c r="I2118" t="s">
        <v>637</v>
      </c>
      <c r="J2118">
        <v>2026</v>
      </c>
      <c r="K2118">
        <v>5</v>
      </c>
      <c r="L2118" t="s">
        <v>95</v>
      </c>
      <c r="M2118">
        <v>630.72683624999991</v>
      </c>
      <c r="N2118">
        <v>1</v>
      </c>
      <c r="O2118">
        <v>630.72683624999991</v>
      </c>
      <c r="P2118" t="s">
        <v>614</v>
      </c>
    </row>
    <row r="2119" spans="1:17">
      <c r="A2119" t="s">
        <v>879</v>
      </c>
      <c r="B2119" t="s">
        <v>246</v>
      </c>
      <c r="C2119" t="s">
        <v>133</v>
      </c>
      <c r="D2119" t="s">
        <v>332</v>
      </c>
      <c r="E2119" t="s">
        <v>106</v>
      </c>
      <c r="F2119">
        <v>40700</v>
      </c>
      <c r="G2119" t="s">
        <v>784</v>
      </c>
      <c r="I2119" t="s">
        <v>266</v>
      </c>
      <c r="J2119">
        <v>2026</v>
      </c>
      <c r="K2119">
        <v>5</v>
      </c>
      <c r="L2119" t="s">
        <v>95</v>
      </c>
      <c r="M2119">
        <v>298.05222956250003</v>
      </c>
      <c r="N2119">
        <v>1</v>
      </c>
      <c r="O2119">
        <v>298.05222956250003</v>
      </c>
      <c r="P2119" t="s">
        <v>614</v>
      </c>
    </row>
    <row r="2120" spans="1:17">
      <c r="A2120" t="s">
        <v>879</v>
      </c>
      <c r="B2120" t="s">
        <v>246</v>
      </c>
      <c r="C2120" t="s">
        <v>133</v>
      </c>
      <c r="D2120" t="s">
        <v>332</v>
      </c>
      <c r="E2120" t="s">
        <v>92</v>
      </c>
      <c r="F2120">
        <v>40700</v>
      </c>
      <c r="G2120" t="s">
        <v>784</v>
      </c>
      <c r="I2120" t="s">
        <v>260</v>
      </c>
      <c r="J2120">
        <v>2026</v>
      </c>
      <c r="K2120">
        <v>5</v>
      </c>
      <c r="L2120" t="s">
        <v>95</v>
      </c>
      <c r="M2120">
        <v>304.50841137500004</v>
      </c>
      <c r="N2120">
        <v>1</v>
      </c>
      <c r="O2120">
        <v>304.50841137500004</v>
      </c>
      <c r="P2120" t="s">
        <v>614</v>
      </c>
    </row>
    <row r="2121" spans="1:17">
      <c r="A2121" t="s">
        <v>879</v>
      </c>
      <c r="B2121" t="s">
        <v>246</v>
      </c>
      <c r="C2121" t="s">
        <v>133</v>
      </c>
      <c r="D2121" t="s">
        <v>332</v>
      </c>
      <c r="E2121" t="s">
        <v>102</v>
      </c>
      <c r="F2121">
        <v>40700</v>
      </c>
      <c r="G2121" t="s">
        <v>784</v>
      </c>
      <c r="I2121" t="s">
        <v>273</v>
      </c>
      <c r="J2121">
        <v>2026</v>
      </c>
      <c r="K2121">
        <v>5</v>
      </c>
      <c r="L2121" t="s">
        <v>95</v>
      </c>
      <c r="M2121">
        <v>2721.9365249999996</v>
      </c>
      <c r="N2121">
        <v>1</v>
      </c>
      <c r="O2121">
        <v>2721.9365249999996</v>
      </c>
      <c r="P2121" t="s">
        <v>614</v>
      </c>
      <c r="Q2121">
        <v>1</v>
      </c>
    </row>
    <row r="2122" spans="1:17">
      <c r="A2122" t="s">
        <v>879</v>
      </c>
      <c r="B2122" t="s">
        <v>246</v>
      </c>
      <c r="C2122" t="s">
        <v>133</v>
      </c>
      <c r="D2122" t="s">
        <v>332</v>
      </c>
      <c r="E2122" t="s">
        <v>92</v>
      </c>
      <c r="F2122">
        <v>40700</v>
      </c>
      <c r="G2122" t="s">
        <v>784</v>
      </c>
      <c r="I2122" t="s">
        <v>141</v>
      </c>
      <c r="J2122">
        <v>2026</v>
      </c>
      <c r="K2122">
        <v>5</v>
      </c>
      <c r="L2122" t="s">
        <v>95</v>
      </c>
      <c r="M2122">
        <v>615.00275156250007</v>
      </c>
      <c r="N2122">
        <v>1</v>
      </c>
      <c r="O2122">
        <v>615.00275156250007</v>
      </c>
      <c r="P2122" t="s">
        <v>614</v>
      </c>
    </row>
    <row r="2123" spans="1:17">
      <c r="A2123" t="s">
        <v>879</v>
      </c>
      <c r="B2123" t="s">
        <v>247</v>
      </c>
      <c r="C2123" t="s">
        <v>133</v>
      </c>
      <c r="D2123" t="s">
        <v>332</v>
      </c>
      <c r="E2123" t="s">
        <v>103</v>
      </c>
      <c r="F2123">
        <v>40700</v>
      </c>
      <c r="G2123" t="s">
        <v>784</v>
      </c>
      <c r="I2123" t="s">
        <v>130</v>
      </c>
      <c r="J2123">
        <v>2026</v>
      </c>
      <c r="K2123">
        <v>5</v>
      </c>
      <c r="L2123" t="s">
        <v>95</v>
      </c>
      <c r="M2123">
        <v>2632.5742633750001</v>
      </c>
      <c r="N2123">
        <v>1</v>
      </c>
      <c r="O2123">
        <v>2632.5742633750001</v>
      </c>
      <c r="P2123" t="s">
        <v>614</v>
      </c>
      <c r="Q2123">
        <v>1</v>
      </c>
    </row>
    <row r="2124" spans="1:17">
      <c r="A2124" t="s">
        <v>879</v>
      </c>
      <c r="B2124" t="s">
        <v>247</v>
      </c>
      <c r="C2124" t="s">
        <v>133</v>
      </c>
      <c r="D2124" t="s">
        <v>332</v>
      </c>
      <c r="E2124" t="s">
        <v>106</v>
      </c>
      <c r="F2124">
        <v>40700</v>
      </c>
      <c r="G2124" t="s">
        <v>784</v>
      </c>
      <c r="I2124" t="s">
        <v>266</v>
      </c>
      <c r="J2124">
        <v>2026</v>
      </c>
      <c r="K2124">
        <v>5</v>
      </c>
      <c r="L2124" t="s">
        <v>95</v>
      </c>
      <c r="M2124">
        <v>99.350743187499987</v>
      </c>
      <c r="N2124">
        <v>1</v>
      </c>
      <c r="O2124">
        <v>99.350743187499987</v>
      </c>
      <c r="P2124" t="s">
        <v>614</v>
      </c>
    </row>
    <row r="2125" spans="1:17">
      <c r="A2125" t="s">
        <v>879</v>
      </c>
      <c r="B2125" t="s">
        <v>247</v>
      </c>
      <c r="C2125" t="s">
        <v>133</v>
      </c>
      <c r="D2125" t="s">
        <v>332</v>
      </c>
      <c r="E2125" t="s">
        <v>92</v>
      </c>
      <c r="F2125">
        <v>40700</v>
      </c>
      <c r="G2125" t="s">
        <v>784</v>
      </c>
      <c r="I2125" t="s">
        <v>221</v>
      </c>
      <c r="J2125">
        <v>2026</v>
      </c>
      <c r="K2125">
        <v>5</v>
      </c>
      <c r="L2125" t="s">
        <v>95</v>
      </c>
      <c r="M2125">
        <v>369.00165093749996</v>
      </c>
      <c r="N2125">
        <v>1</v>
      </c>
      <c r="O2125">
        <v>369.00165093749996</v>
      </c>
      <c r="P2125" t="s">
        <v>614</v>
      </c>
    </row>
    <row r="2126" spans="1:17">
      <c r="A2126" t="s">
        <v>879</v>
      </c>
      <c r="B2126" t="s">
        <v>247</v>
      </c>
      <c r="C2126" t="s">
        <v>133</v>
      </c>
      <c r="D2126" t="s">
        <v>332</v>
      </c>
      <c r="E2126" t="s">
        <v>92</v>
      </c>
      <c r="F2126">
        <v>40700</v>
      </c>
      <c r="G2126" t="s">
        <v>784</v>
      </c>
      <c r="I2126" t="s">
        <v>260</v>
      </c>
      <c r="J2126">
        <v>2026</v>
      </c>
      <c r="K2126">
        <v>5</v>
      </c>
      <c r="L2126" t="s">
        <v>95</v>
      </c>
      <c r="M2126">
        <v>304.50841137500004</v>
      </c>
      <c r="N2126">
        <v>1</v>
      </c>
      <c r="O2126">
        <v>304.50841137500004</v>
      </c>
      <c r="P2126" t="s">
        <v>614</v>
      </c>
    </row>
    <row r="2127" spans="1:17">
      <c r="A2127" t="s">
        <v>879</v>
      </c>
      <c r="B2127" t="s">
        <v>248</v>
      </c>
      <c r="C2127" t="s">
        <v>133</v>
      </c>
      <c r="D2127" t="s">
        <v>332</v>
      </c>
      <c r="E2127" t="s">
        <v>103</v>
      </c>
      <c r="F2127">
        <v>40700</v>
      </c>
      <c r="G2127" t="s">
        <v>784</v>
      </c>
      <c r="I2127" t="s">
        <v>130</v>
      </c>
      <c r="J2127">
        <v>2026</v>
      </c>
      <c r="K2127">
        <v>5</v>
      </c>
      <c r="L2127" t="s">
        <v>95</v>
      </c>
      <c r="M2127">
        <v>373.851135</v>
      </c>
      <c r="N2127">
        <v>1</v>
      </c>
      <c r="O2127">
        <v>373.851135</v>
      </c>
      <c r="P2127" t="s">
        <v>614</v>
      </c>
      <c r="Q2127">
        <v>1</v>
      </c>
    </row>
    <row r="2128" spans="1:17">
      <c r="A2128" t="s">
        <v>879</v>
      </c>
      <c r="B2128" t="s">
        <v>248</v>
      </c>
      <c r="C2128" t="s">
        <v>133</v>
      </c>
      <c r="D2128" t="s">
        <v>332</v>
      </c>
      <c r="E2128" t="s">
        <v>92</v>
      </c>
      <c r="F2128">
        <v>40700</v>
      </c>
      <c r="G2128" t="s">
        <v>784</v>
      </c>
      <c r="I2128" t="s">
        <v>636</v>
      </c>
      <c r="J2128">
        <v>2026</v>
      </c>
      <c r="K2128">
        <v>5</v>
      </c>
      <c r="L2128" t="s">
        <v>95</v>
      </c>
      <c r="M2128">
        <v>364.1815576875</v>
      </c>
      <c r="N2128">
        <v>1</v>
      </c>
      <c r="O2128">
        <v>364.1815576875</v>
      </c>
      <c r="P2128" t="s">
        <v>614</v>
      </c>
    </row>
    <row r="2129" spans="1:17">
      <c r="A2129" t="s">
        <v>879</v>
      </c>
      <c r="B2129" t="s">
        <v>248</v>
      </c>
      <c r="C2129" t="s">
        <v>133</v>
      </c>
      <c r="D2129" t="s">
        <v>332</v>
      </c>
      <c r="E2129" t="s">
        <v>106</v>
      </c>
      <c r="F2129">
        <v>40700</v>
      </c>
      <c r="G2129" t="s">
        <v>784</v>
      </c>
      <c r="I2129" t="s">
        <v>266</v>
      </c>
      <c r="J2129">
        <v>2026</v>
      </c>
      <c r="K2129">
        <v>5</v>
      </c>
      <c r="L2129" t="s">
        <v>95</v>
      </c>
      <c r="M2129">
        <v>298.05222956250003</v>
      </c>
      <c r="N2129">
        <v>1</v>
      </c>
      <c r="O2129">
        <v>298.05222956250003</v>
      </c>
      <c r="P2129" t="s">
        <v>614</v>
      </c>
    </row>
    <row r="2130" spans="1:17">
      <c r="A2130" t="s">
        <v>879</v>
      </c>
      <c r="B2130" t="s">
        <v>248</v>
      </c>
      <c r="C2130" t="s">
        <v>133</v>
      </c>
      <c r="D2130" t="s">
        <v>332</v>
      </c>
      <c r="E2130" t="s">
        <v>92</v>
      </c>
      <c r="F2130">
        <v>40700</v>
      </c>
      <c r="G2130" t="s">
        <v>784</v>
      </c>
      <c r="I2130" t="s">
        <v>221</v>
      </c>
      <c r="J2130">
        <v>2026</v>
      </c>
      <c r="K2130">
        <v>5</v>
      </c>
      <c r="L2130" t="s">
        <v>95</v>
      </c>
      <c r="M2130">
        <v>123.00055031250001</v>
      </c>
      <c r="N2130">
        <v>1</v>
      </c>
      <c r="O2130">
        <v>123.00055031250001</v>
      </c>
      <c r="P2130" t="s">
        <v>614</v>
      </c>
    </row>
    <row r="2131" spans="1:17">
      <c r="A2131" t="s">
        <v>879</v>
      </c>
      <c r="B2131" t="s">
        <v>248</v>
      </c>
      <c r="C2131" t="s">
        <v>133</v>
      </c>
      <c r="D2131" t="s">
        <v>332</v>
      </c>
      <c r="E2131" t="s">
        <v>92</v>
      </c>
      <c r="F2131">
        <v>40700</v>
      </c>
      <c r="G2131" t="s">
        <v>784</v>
      </c>
      <c r="I2131" t="s">
        <v>260</v>
      </c>
      <c r="J2131">
        <v>2026</v>
      </c>
      <c r="K2131">
        <v>5</v>
      </c>
      <c r="L2131" t="s">
        <v>95</v>
      </c>
      <c r="M2131">
        <v>304.50841137500004</v>
      </c>
      <c r="N2131">
        <v>1</v>
      </c>
      <c r="O2131">
        <v>304.50841137500004</v>
      </c>
      <c r="P2131" t="s">
        <v>614</v>
      </c>
    </row>
    <row r="2132" spans="1:17">
      <c r="A2132" t="s">
        <v>879</v>
      </c>
      <c r="B2132" t="s">
        <v>248</v>
      </c>
      <c r="C2132" t="s">
        <v>133</v>
      </c>
      <c r="D2132" t="s">
        <v>332</v>
      </c>
      <c r="E2132" t="s">
        <v>92</v>
      </c>
      <c r="F2132">
        <v>40700</v>
      </c>
      <c r="G2132" t="s">
        <v>784</v>
      </c>
      <c r="I2132" t="s">
        <v>141</v>
      </c>
      <c r="J2132">
        <v>2026</v>
      </c>
      <c r="K2132">
        <v>5</v>
      </c>
      <c r="L2132" t="s">
        <v>95</v>
      </c>
      <c r="M2132">
        <v>492.00220125000004</v>
      </c>
      <c r="N2132">
        <v>1</v>
      </c>
      <c r="O2132">
        <v>492.00220125000004</v>
      </c>
      <c r="P2132" t="s">
        <v>614</v>
      </c>
    </row>
    <row r="2133" spans="1:17">
      <c r="A2133" t="s">
        <v>879</v>
      </c>
      <c r="B2133" t="s">
        <v>690</v>
      </c>
      <c r="C2133" t="s">
        <v>133</v>
      </c>
      <c r="D2133" t="s">
        <v>332</v>
      </c>
      <c r="E2133" t="s">
        <v>92</v>
      </c>
      <c r="F2133">
        <v>40700</v>
      </c>
      <c r="G2133" t="s">
        <v>784</v>
      </c>
      <c r="I2133" t="s">
        <v>636</v>
      </c>
      <c r="J2133">
        <v>2026</v>
      </c>
      <c r="K2133">
        <v>5</v>
      </c>
      <c r="L2133" t="s">
        <v>95</v>
      </c>
      <c r="M2133">
        <v>364.1815576875</v>
      </c>
      <c r="N2133">
        <v>1</v>
      </c>
      <c r="O2133">
        <v>364.1815576875</v>
      </c>
      <c r="P2133" t="s">
        <v>614</v>
      </c>
    </row>
    <row r="2134" spans="1:17">
      <c r="A2134" t="s">
        <v>879</v>
      </c>
      <c r="B2134" t="s">
        <v>690</v>
      </c>
      <c r="C2134" t="s">
        <v>133</v>
      </c>
      <c r="D2134" t="s">
        <v>332</v>
      </c>
      <c r="E2134" t="s">
        <v>92</v>
      </c>
      <c r="F2134">
        <v>40700</v>
      </c>
      <c r="G2134" t="s">
        <v>784</v>
      </c>
      <c r="I2134" t="s">
        <v>260</v>
      </c>
      <c r="J2134">
        <v>2026</v>
      </c>
      <c r="K2134">
        <v>5</v>
      </c>
      <c r="L2134" t="s">
        <v>95</v>
      </c>
      <c r="M2134">
        <v>304.50841137500004</v>
      </c>
      <c r="N2134">
        <v>1</v>
      </c>
      <c r="O2134">
        <v>304.50841137500004</v>
      </c>
      <c r="P2134" t="s">
        <v>614</v>
      </c>
    </row>
    <row r="2135" spans="1:17">
      <c r="A2135" t="s">
        <v>879</v>
      </c>
      <c r="B2135" t="s">
        <v>691</v>
      </c>
      <c r="C2135" t="s">
        <v>133</v>
      </c>
      <c r="D2135" t="s">
        <v>332</v>
      </c>
      <c r="E2135" t="s">
        <v>92</v>
      </c>
      <c r="F2135">
        <v>40700</v>
      </c>
      <c r="G2135" t="s">
        <v>784</v>
      </c>
      <c r="I2135" t="s">
        <v>260</v>
      </c>
      <c r="J2135">
        <v>2026</v>
      </c>
      <c r="K2135">
        <v>5</v>
      </c>
      <c r="L2135" t="s">
        <v>95</v>
      </c>
      <c r="M2135">
        <v>304.50841137500004</v>
      </c>
      <c r="N2135">
        <v>1</v>
      </c>
      <c r="O2135">
        <v>304.50841137500004</v>
      </c>
      <c r="P2135" t="s">
        <v>614</v>
      </c>
    </row>
    <row r="2136" spans="1:17">
      <c r="A2136" t="s">
        <v>879</v>
      </c>
      <c r="B2136" t="s">
        <v>691</v>
      </c>
      <c r="C2136" t="s">
        <v>133</v>
      </c>
      <c r="D2136" t="s">
        <v>332</v>
      </c>
      <c r="E2136" t="s">
        <v>92</v>
      </c>
      <c r="F2136">
        <v>40700</v>
      </c>
      <c r="G2136" t="s">
        <v>784</v>
      </c>
      <c r="I2136" t="s">
        <v>197</v>
      </c>
      <c r="J2136">
        <v>2026</v>
      </c>
      <c r="K2136">
        <v>5</v>
      </c>
      <c r="L2136" t="s">
        <v>95</v>
      </c>
      <c r="M2136">
        <v>492.00220125000004</v>
      </c>
      <c r="N2136">
        <v>1</v>
      </c>
      <c r="O2136">
        <v>492.00220125000004</v>
      </c>
      <c r="P2136" t="s">
        <v>614</v>
      </c>
    </row>
    <row r="2137" spans="1:17">
      <c r="A2137" t="s">
        <v>879</v>
      </c>
      <c r="B2137" t="s">
        <v>691</v>
      </c>
      <c r="C2137" t="s">
        <v>133</v>
      </c>
      <c r="D2137" t="s">
        <v>332</v>
      </c>
      <c r="E2137" t="s">
        <v>92</v>
      </c>
      <c r="F2137">
        <v>40700</v>
      </c>
      <c r="G2137" t="s">
        <v>784</v>
      </c>
      <c r="I2137" t="s">
        <v>215</v>
      </c>
      <c r="J2137">
        <v>2026</v>
      </c>
      <c r="K2137">
        <v>5</v>
      </c>
      <c r="L2137" t="s">
        <v>95</v>
      </c>
      <c r="M2137">
        <v>123.00055031250001</v>
      </c>
      <c r="N2137">
        <v>1</v>
      </c>
      <c r="O2137">
        <v>123.00055031250001</v>
      </c>
      <c r="P2137" t="s">
        <v>614</v>
      </c>
    </row>
    <row r="2138" spans="1:17">
      <c r="A2138" t="s">
        <v>879</v>
      </c>
      <c r="B2138" t="s">
        <v>691</v>
      </c>
      <c r="C2138" t="s">
        <v>133</v>
      </c>
      <c r="D2138" t="s">
        <v>332</v>
      </c>
      <c r="E2138" t="s">
        <v>106</v>
      </c>
      <c r="F2138">
        <v>40700</v>
      </c>
      <c r="G2138" t="s">
        <v>784</v>
      </c>
      <c r="I2138" t="s">
        <v>146</v>
      </c>
      <c r="J2138">
        <v>2026</v>
      </c>
      <c r="K2138">
        <v>5</v>
      </c>
      <c r="L2138" t="s">
        <v>95</v>
      </c>
      <c r="M2138">
        <v>2185.7163501249997</v>
      </c>
      <c r="N2138">
        <v>1</v>
      </c>
      <c r="O2138">
        <v>2185.7163501249997</v>
      </c>
      <c r="P2138" t="s">
        <v>614</v>
      </c>
    </row>
    <row r="2139" spans="1:17">
      <c r="A2139" t="s">
        <v>879</v>
      </c>
      <c r="B2139" t="s">
        <v>691</v>
      </c>
      <c r="C2139" t="s">
        <v>133</v>
      </c>
      <c r="D2139" t="s">
        <v>332</v>
      </c>
      <c r="E2139" t="s">
        <v>106</v>
      </c>
      <c r="F2139">
        <v>40700</v>
      </c>
      <c r="G2139" t="s">
        <v>784</v>
      </c>
      <c r="I2139" t="s">
        <v>163</v>
      </c>
      <c r="J2139">
        <v>2026</v>
      </c>
      <c r="K2139">
        <v>5</v>
      </c>
      <c r="L2139" t="s">
        <v>95</v>
      </c>
      <c r="M2139">
        <v>681.16147050000006</v>
      </c>
      <c r="N2139">
        <v>1</v>
      </c>
      <c r="O2139">
        <v>681.16147050000006</v>
      </c>
      <c r="P2139" t="s">
        <v>614</v>
      </c>
    </row>
    <row r="2140" spans="1:17">
      <c r="A2140" t="s">
        <v>879</v>
      </c>
      <c r="B2140" t="s">
        <v>385</v>
      </c>
      <c r="C2140" t="s">
        <v>133</v>
      </c>
      <c r="D2140" t="s">
        <v>332</v>
      </c>
      <c r="E2140" t="s">
        <v>92</v>
      </c>
      <c r="F2140">
        <v>40700</v>
      </c>
      <c r="G2140" t="s">
        <v>784</v>
      </c>
      <c r="I2140" t="s">
        <v>637</v>
      </c>
      <c r="J2140">
        <v>2026</v>
      </c>
      <c r="K2140">
        <v>5</v>
      </c>
      <c r="L2140" t="s">
        <v>95</v>
      </c>
      <c r="M2140">
        <v>630.72683624999991</v>
      </c>
      <c r="N2140">
        <v>1</v>
      </c>
      <c r="O2140">
        <v>630.72683624999991</v>
      </c>
      <c r="P2140" t="s">
        <v>614</v>
      </c>
    </row>
    <row r="2141" spans="1:17">
      <c r="A2141" t="s">
        <v>879</v>
      </c>
      <c r="B2141" t="s">
        <v>385</v>
      </c>
      <c r="C2141" t="s">
        <v>133</v>
      </c>
      <c r="D2141" t="s">
        <v>332</v>
      </c>
      <c r="E2141" t="s">
        <v>92</v>
      </c>
      <c r="F2141">
        <v>40700</v>
      </c>
      <c r="G2141" t="s">
        <v>784</v>
      </c>
      <c r="I2141" t="s">
        <v>260</v>
      </c>
      <c r="J2141">
        <v>2026</v>
      </c>
      <c r="K2141">
        <v>5</v>
      </c>
      <c r="L2141" t="s">
        <v>95</v>
      </c>
      <c r="M2141">
        <v>304.50841137500004</v>
      </c>
      <c r="N2141">
        <v>1</v>
      </c>
      <c r="O2141">
        <v>304.50841137500004</v>
      </c>
      <c r="P2141" t="s">
        <v>614</v>
      </c>
    </row>
    <row r="2142" spans="1:17">
      <c r="A2142" t="s">
        <v>879</v>
      </c>
      <c r="B2142" t="s">
        <v>385</v>
      </c>
      <c r="C2142" t="s">
        <v>133</v>
      </c>
      <c r="D2142" t="s">
        <v>332</v>
      </c>
      <c r="E2142" t="s">
        <v>102</v>
      </c>
      <c r="F2142">
        <v>40700</v>
      </c>
      <c r="G2142" t="s">
        <v>784</v>
      </c>
      <c r="I2142" t="s">
        <v>273</v>
      </c>
      <c r="J2142">
        <v>2026</v>
      </c>
      <c r="K2142">
        <v>5</v>
      </c>
      <c r="L2142" t="s">
        <v>95</v>
      </c>
      <c r="M2142">
        <v>4051.7818249999996</v>
      </c>
      <c r="N2142">
        <v>1</v>
      </c>
      <c r="O2142">
        <v>4051.7818249999996</v>
      </c>
      <c r="P2142" t="s">
        <v>614</v>
      </c>
      <c r="Q2142">
        <v>1</v>
      </c>
    </row>
    <row r="2143" spans="1:17">
      <c r="A2143" t="s">
        <v>879</v>
      </c>
      <c r="B2143" t="s">
        <v>385</v>
      </c>
      <c r="C2143" t="s">
        <v>133</v>
      </c>
      <c r="D2143" t="s">
        <v>332</v>
      </c>
      <c r="E2143" t="s">
        <v>92</v>
      </c>
      <c r="F2143">
        <v>40700</v>
      </c>
      <c r="G2143" t="s">
        <v>784</v>
      </c>
      <c r="I2143" t="s">
        <v>141</v>
      </c>
      <c r="J2143">
        <v>2026</v>
      </c>
      <c r="K2143">
        <v>5</v>
      </c>
      <c r="L2143" t="s">
        <v>95</v>
      </c>
      <c r="M2143">
        <v>123.00055031250001</v>
      </c>
      <c r="N2143">
        <v>1</v>
      </c>
      <c r="O2143">
        <v>123.00055031250001</v>
      </c>
      <c r="P2143" t="s">
        <v>614</v>
      </c>
    </row>
    <row r="2144" spans="1:17">
      <c r="A2144" t="s">
        <v>879</v>
      </c>
      <c r="B2144" t="s">
        <v>385</v>
      </c>
      <c r="C2144" t="s">
        <v>133</v>
      </c>
      <c r="D2144" t="s">
        <v>332</v>
      </c>
      <c r="E2144" t="s">
        <v>92</v>
      </c>
      <c r="F2144">
        <v>40700</v>
      </c>
      <c r="G2144" t="s">
        <v>784</v>
      </c>
      <c r="I2144" t="s">
        <v>692</v>
      </c>
      <c r="J2144">
        <v>2026</v>
      </c>
      <c r="K2144">
        <v>5</v>
      </c>
      <c r="L2144" t="s">
        <v>95</v>
      </c>
      <c r="M2144">
        <v>473.05492412499996</v>
      </c>
      <c r="N2144">
        <v>1</v>
      </c>
      <c r="O2144">
        <v>473.05492412499996</v>
      </c>
      <c r="P2144" t="s">
        <v>614</v>
      </c>
    </row>
    <row r="2145" spans="1:17">
      <c r="A2145" t="s">
        <v>2295</v>
      </c>
      <c r="B2145" t="s">
        <v>612</v>
      </c>
      <c r="C2145" t="s">
        <v>613</v>
      </c>
      <c r="D2145" t="s">
        <v>332</v>
      </c>
      <c r="E2145" t="s">
        <v>103</v>
      </c>
      <c r="F2145">
        <v>40700</v>
      </c>
      <c r="G2145" t="s">
        <v>784</v>
      </c>
      <c r="I2145" t="s">
        <v>130</v>
      </c>
      <c r="J2145">
        <v>2026</v>
      </c>
      <c r="K2145">
        <v>5</v>
      </c>
      <c r="L2145" t="s">
        <v>95</v>
      </c>
      <c r="M2145">
        <v>11762.394076300003</v>
      </c>
      <c r="N2145">
        <v>1</v>
      </c>
      <c r="O2145">
        <v>11762.394076300003</v>
      </c>
      <c r="P2145" t="s">
        <v>614</v>
      </c>
      <c r="Q2145">
        <v>1</v>
      </c>
    </row>
    <row r="2146" spans="1:17">
      <c r="A2146" t="s">
        <v>2295</v>
      </c>
      <c r="B2146" t="s">
        <v>612</v>
      </c>
      <c r="C2146" t="s">
        <v>613</v>
      </c>
      <c r="D2146" t="s">
        <v>332</v>
      </c>
      <c r="E2146" t="s">
        <v>92</v>
      </c>
      <c r="F2146">
        <v>40700</v>
      </c>
      <c r="G2146" t="s">
        <v>784</v>
      </c>
      <c r="I2146" t="s">
        <v>203</v>
      </c>
      <c r="J2146">
        <v>2026</v>
      </c>
      <c r="K2146">
        <v>5</v>
      </c>
      <c r="L2146" t="s">
        <v>95</v>
      </c>
      <c r="M2146">
        <v>475.92785268</v>
      </c>
      <c r="N2146">
        <v>1</v>
      </c>
      <c r="O2146">
        <v>475.92785268</v>
      </c>
      <c r="P2146" t="s">
        <v>614</v>
      </c>
      <c r="Q2146">
        <v>1</v>
      </c>
    </row>
    <row r="2147" spans="1:17">
      <c r="A2147" t="s">
        <v>2295</v>
      </c>
      <c r="B2147" t="s">
        <v>612</v>
      </c>
      <c r="C2147" t="s">
        <v>613</v>
      </c>
      <c r="D2147" t="s">
        <v>332</v>
      </c>
      <c r="E2147" t="s">
        <v>92</v>
      </c>
      <c r="F2147">
        <v>40700</v>
      </c>
      <c r="G2147" t="s">
        <v>784</v>
      </c>
      <c r="I2147" t="s">
        <v>638</v>
      </c>
      <c r="J2147">
        <v>2026</v>
      </c>
      <c r="K2147">
        <v>5</v>
      </c>
      <c r="L2147" t="s">
        <v>95</v>
      </c>
      <c r="M2147">
        <v>283.02466982999999</v>
      </c>
      <c r="N2147">
        <v>1</v>
      </c>
      <c r="O2147">
        <v>283.02466982999999</v>
      </c>
      <c r="P2147" t="s">
        <v>614</v>
      </c>
      <c r="Q2147">
        <v>1</v>
      </c>
    </row>
    <row r="2148" spans="1:17">
      <c r="A2148" t="s">
        <v>2295</v>
      </c>
      <c r="B2148" t="s">
        <v>612</v>
      </c>
      <c r="C2148" t="s">
        <v>613</v>
      </c>
      <c r="D2148" t="s">
        <v>332</v>
      </c>
      <c r="E2148" t="s">
        <v>92</v>
      </c>
      <c r="F2148">
        <v>40700</v>
      </c>
      <c r="G2148" t="s">
        <v>784</v>
      </c>
      <c r="I2148" t="s">
        <v>204</v>
      </c>
      <c r="J2148">
        <v>2026</v>
      </c>
      <c r="K2148">
        <v>5</v>
      </c>
      <c r="L2148" t="s">
        <v>95</v>
      </c>
      <c r="M2148">
        <v>849.75402071000008</v>
      </c>
      <c r="N2148">
        <v>1</v>
      </c>
      <c r="O2148">
        <v>849.75402071000008</v>
      </c>
      <c r="P2148" t="s">
        <v>614</v>
      </c>
    </row>
    <row r="2149" spans="1:17">
      <c r="A2149" t="s">
        <v>2295</v>
      </c>
      <c r="B2149" t="s">
        <v>612</v>
      </c>
      <c r="C2149" t="s">
        <v>613</v>
      </c>
      <c r="D2149" t="s">
        <v>332</v>
      </c>
      <c r="E2149" t="s">
        <v>92</v>
      </c>
      <c r="F2149">
        <v>40700</v>
      </c>
      <c r="G2149" t="s">
        <v>784</v>
      </c>
      <c r="I2149" t="s">
        <v>257</v>
      </c>
      <c r="J2149">
        <v>2026</v>
      </c>
      <c r="K2149">
        <v>5</v>
      </c>
      <c r="L2149" t="s">
        <v>95</v>
      </c>
      <c r="M2149">
        <v>849.75402071000008</v>
      </c>
      <c r="N2149">
        <v>1</v>
      </c>
      <c r="O2149">
        <v>849.75402071000008</v>
      </c>
      <c r="P2149" t="s">
        <v>614</v>
      </c>
    </row>
    <row r="2150" spans="1:17">
      <c r="A2150" t="s">
        <v>2295</v>
      </c>
      <c r="B2150" t="s">
        <v>612</v>
      </c>
      <c r="C2150" t="s">
        <v>613</v>
      </c>
      <c r="D2150" t="s">
        <v>332</v>
      </c>
      <c r="E2150" t="s">
        <v>92</v>
      </c>
      <c r="F2150">
        <v>40700</v>
      </c>
      <c r="G2150" t="s">
        <v>784</v>
      </c>
      <c r="I2150" t="s">
        <v>260</v>
      </c>
      <c r="J2150">
        <v>2026</v>
      </c>
      <c r="K2150">
        <v>5</v>
      </c>
      <c r="L2150" t="s">
        <v>95</v>
      </c>
      <c r="M2150">
        <v>1696.9079985200001</v>
      </c>
      <c r="N2150">
        <v>1</v>
      </c>
      <c r="O2150">
        <v>1696.9079985200001</v>
      </c>
      <c r="P2150" t="s">
        <v>614</v>
      </c>
    </row>
    <row r="2151" spans="1:17">
      <c r="A2151" t="s">
        <v>2295</v>
      </c>
      <c r="B2151" t="s">
        <v>612</v>
      </c>
      <c r="C2151" t="s">
        <v>613</v>
      </c>
      <c r="D2151" t="s">
        <v>332</v>
      </c>
      <c r="E2151" t="s">
        <v>92</v>
      </c>
      <c r="F2151">
        <v>40700</v>
      </c>
      <c r="G2151" t="s">
        <v>784</v>
      </c>
      <c r="I2151" t="s">
        <v>692</v>
      </c>
      <c r="J2151">
        <v>2026</v>
      </c>
      <c r="K2151">
        <v>5</v>
      </c>
      <c r="L2151" t="s">
        <v>95</v>
      </c>
      <c r="M2151">
        <v>3535.0083266749994</v>
      </c>
      <c r="N2151">
        <v>1</v>
      </c>
      <c r="O2151">
        <v>3535.0083266749994</v>
      </c>
      <c r="P2151" t="s">
        <v>614</v>
      </c>
    </row>
    <row r="2152" spans="1:17">
      <c r="A2152" t="s">
        <v>2295</v>
      </c>
      <c r="B2152" t="s">
        <v>612</v>
      </c>
      <c r="C2152" t="s">
        <v>613</v>
      </c>
      <c r="D2152" t="s">
        <v>332</v>
      </c>
      <c r="E2152" t="s">
        <v>106</v>
      </c>
      <c r="F2152">
        <v>40700</v>
      </c>
      <c r="G2152" t="s">
        <v>784</v>
      </c>
      <c r="I2152" t="s">
        <v>146</v>
      </c>
      <c r="J2152">
        <v>2026</v>
      </c>
      <c r="K2152">
        <v>5</v>
      </c>
      <c r="L2152" t="s">
        <v>95</v>
      </c>
      <c r="M2152">
        <v>1215.8000603699998</v>
      </c>
      <c r="N2152">
        <v>1</v>
      </c>
      <c r="O2152">
        <v>1215.8000603699998</v>
      </c>
      <c r="P2152" t="s">
        <v>614</v>
      </c>
    </row>
    <row r="2153" spans="1:17">
      <c r="A2153" t="s">
        <v>2295</v>
      </c>
      <c r="B2153" t="s">
        <v>612</v>
      </c>
      <c r="C2153" t="s">
        <v>613</v>
      </c>
      <c r="D2153" t="s">
        <v>332</v>
      </c>
      <c r="E2153" t="s">
        <v>106</v>
      </c>
      <c r="F2153">
        <v>40700</v>
      </c>
      <c r="G2153" t="s">
        <v>784</v>
      </c>
      <c r="I2153" t="s">
        <v>163</v>
      </c>
      <c r="J2153">
        <v>2026</v>
      </c>
      <c r="K2153">
        <v>5</v>
      </c>
      <c r="L2153" t="s">
        <v>95</v>
      </c>
      <c r="M2153">
        <v>424.87701035500004</v>
      </c>
      <c r="N2153">
        <v>1</v>
      </c>
      <c r="O2153">
        <v>424.87701035500004</v>
      </c>
      <c r="P2153" t="s">
        <v>614</v>
      </c>
    </row>
    <row r="2154" spans="1:17">
      <c r="A2154" t="s">
        <v>2295</v>
      </c>
      <c r="B2154" t="s">
        <v>612</v>
      </c>
      <c r="C2154" t="s">
        <v>613</v>
      </c>
      <c r="D2154" t="s">
        <v>332</v>
      </c>
      <c r="E2154" t="s">
        <v>92</v>
      </c>
      <c r="F2154">
        <v>40700</v>
      </c>
      <c r="G2154" t="s">
        <v>784</v>
      </c>
      <c r="I2154" t="s">
        <v>617</v>
      </c>
      <c r="J2154">
        <v>2026</v>
      </c>
      <c r="K2154">
        <v>5</v>
      </c>
      <c r="L2154" t="s">
        <v>95</v>
      </c>
      <c r="M2154">
        <v>530.48875292000014</v>
      </c>
      <c r="N2154">
        <v>1</v>
      </c>
      <c r="O2154">
        <v>530.48875292000014</v>
      </c>
      <c r="P2154" t="s">
        <v>614</v>
      </c>
      <c r="Q2154">
        <v>1</v>
      </c>
    </row>
    <row r="2155" spans="1:17">
      <c r="A2155" t="s">
        <v>2295</v>
      </c>
      <c r="B2155" t="s">
        <v>612</v>
      </c>
      <c r="C2155" t="s">
        <v>613</v>
      </c>
      <c r="D2155" t="s">
        <v>332</v>
      </c>
      <c r="E2155" t="s">
        <v>92</v>
      </c>
      <c r="F2155">
        <v>40700</v>
      </c>
      <c r="G2155" t="s">
        <v>784</v>
      </c>
      <c r="I2155" t="s">
        <v>683</v>
      </c>
      <c r="J2155">
        <v>2026</v>
      </c>
      <c r="K2155">
        <v>5</v>
      </c>
      <c r="L2155" t="s">
        <v>95</v>
      </c>
      <c r="M2155">
        <v>265.24437646000007</v>
      </c>
      <c r="N2155">
        <v>1</v>
      </c>
      <c r="O2155">
        <v>265.24437646000007</v>
      </c>
      <c r="P2155" t="s">
        <v>614</v>
      </c>
      <c r="Q2155">
        <v>1</v>
      </c>
    </row>
    <row r="2156" spans="1:17">
      <c r="A2156" t="s">
        <v>2710</v>
      </c>
      <c r="B2156" t="s">
        <v>261</v>
      </c>
      <c r="C2156" t="s">
        <v>262</v>
      </c>
      <c r="D2156" t="s">
        <v>332</v>
      </c>
      <c r="E2156" t="s">
        <v>103</v>
      </c>
      <c r="F2156">
        <v>40700</v>
      </c>
      <c r="G2156" t="s">
        <v>784</v>
      </c>
      <c r="I2156" t="s">
        <v>120</v>
      </c>
      <c r="J2156">
        <v>2026</v>
      </c>
      <c r="K2156">
        <v>5</v>
      </c>
      <c r="L2156" t="s">
        <v>95</v>
      </c>
      <c r="M2156">
        <v>342.93565834499998</v>
      </c>
      <c r="N2156">
        <v>1</v>
      </c>
      <c r="O2156">
        <v>342.93565834499998</v>
      </c>
      <c r="P2156" t="s">
        <v>614</v>
      </c>
      <c r="Q2156">
        <v>1</v>
      </c>
    </row>
    <row r="2157" spans="1:17">
      <c r="A2157" t="s">
        <v>2710</v>
      </c>
      <c r="B2157" t="s">
        <v>261</v>
      </c>
      <c r="C2157" t="s">
        <v>262</v>
      </c>
      <c r="D2157" t="s">
        <v>332</v>
      </c>
      <c r="E2157" t="s">
        <v>103</v>
      </c>
      <c r="F2157">
        <v>40700</v>
      </c>
      <c r="G2157" t="s">
        <v>784</v>
      </c>
      <c r="I2157" t="s">
        <v>130</v>
      </c>
      <c r="J2157">
        <v>2026</v>
      </c>
      <c r="K2157">
        <v>5</v>
      </c>
      <c r="L2157" t="s">
        <v>95</v>
      </c>
      <c r="M2157">
        <v>147.81243886499999</v>
      </c>
      <c r="N2157">
        <v>1</v>
      </c>
      <c r="O2157">
        <v>147.81243886499999</v>
      </c>
      <c r="P2157" t="s">
        <v>614</v>
      </c>
      <c r="Q2157">
        <v>1</v>
      </c>
    </row>
    <row r="2158" spans="1:17">
      <c r="A2158" t="s">
        <v>2710</v>
      </c>
      <c r="B2158" t="s">
        <v>261</v>
      </c>
      <c r="C2158" t="s">
        <v>262</v>
      </c>
      <c r="D2158" t="s">
        <v>332</v>
      </c>
      <c r="E2158" t="s">
        <v>92</v>
      </c>
      <c r="F2158">
        <v>40700</v>
      </c>
      <c r="G2158" t="s">
        <v>784</v>
      </c>
      <c r="I2158" t="s">
        <v>203</v>
      </c>
      <c r="J2158">
        <v>2026</v>
      </c>
      <c r="K2158">
        <v>5</v>
      </c>
      <c r="L2158" t="s">
        <v>95</v>
      </c>
      <c r="M2158">
        <v>419.00691349999994</v>
      </c>
      <c r="N2158">
        <v>1</v>
      </c>
      <c r="O2158">
        <v>419.00691349999994</v>
      </c>
      <c r="P2158" t="s">
        <v>614</v>
      </c>
      <c r="Q2158">
        <v>1</v>
      </c>
    </row>
    <row r="2159" spans="1:17">
      <c r="A2159" t="s">
        <v>2710</v>
      </c>
      <c r="B2159" t="s">
        <v>261</v>
      </c>
      <c r="C2159" t="s">
        <v>262</v>
      </c>
      <c r="D2159" t="s">
        <v>332</v>
      </c>
      <c r="E2159" t="s">
        <v>92</v>
      </c>
      <c r="F2159">
        <v>40700</v>
      </c>
      <c r="G2159" t="s">
        <v>784</v>
      </c>
      <c r="I2159" t="s">
        <v>257</v>
      </c>
      <c r="J2159">
        <v>2026</v>
      </c>
      <c r="K2159">
        <v>5</v>
      </c>
      <c r="L2159" t="s">
        <v>95</v>
      </c>
      <c r="M2159">
        <v>392.20647130000003</v>
      </c>
      <c r="N2159">
        <v>1</v>
      </c>
      <c r="O2159">
        <v>392.20647130000003</v>
      </c>
      <c r="P2159" t="s">
        <v>614</v>
      </c>
    </row>
    <row r="2160" spans="1:17">
      <c r="A2160" t="s">
        <v>2710</v>
      </c>
      <c r="B2160" t="s">
        <v>261</v>
      </c>
      <c r="C2160" t="s">
        <v>262</v>
      </c>
      <c r="D2160" t="s">
        <v>332</v>
      </c>
      <c r="E2160" t="s">
        <v>92</v>
      </c>
      <c r="F2160">
        <v>40700</v>
      </c>
      <c r="G2160" t="s">
        <v>784</v>
      </c>
      <c r="I2160" t="s">
        <v>260</v>
      </c>
      <c r="J2160">
        <v>2026</v>
      </c>
      <c r="K2160">
        <v>5</v>
      </c>
      <c r="L2160" t="s">
        <v>95</v>
      </c>
      <c r="M2160">
        <v>1631.64692173</v>
      </c>
      <c r="N2160">
        <v>1</v>
      </c>
      <c r="O2160">
        <v>1631.64692173</v>
      </c>
      <c r="P2160" t="s">
        <v>614</v>
      </c>
    </row>
    <row r="2161" spans="1:17">
      <c r="A2161" t="s">
        <v>2710</v>
      </c>
      <c r="B2161" t="s">
        <v>261</v>
      </c>
      <c r="C2161" t="s">
        <v>262</v>
      </c>
      <c r="D2161" t="s">
        <v>332</v>
      </c>
      <c r="E2161" t="s">
        <v>92</v>
      </c>
      <c r="F2161">
        <v>40700</v>
      </c>
      <c r="G2161" t="s">
        <v>784</v>
      </c>
      <c r="I2161" t="s">
        <v>215</v>
      </c>
      <c r="J2161">
        <v>2026</v>
      </c>
      <c r="K2161">
        <v>5</v>
      </c>
      <c r="L2161" t="s">
        <v>95</v>
      </c>
      <c r="M2161">
        <v>959.12582531499993</v>
      </c>
      <c r="N2161">
        <v>1</v>
      </c>
      <c r="O2161">
        <v>959.12582531499993</v>
      </c>
      <c r="P2161" t="s">
        <v>614</v>
      </c>
    </row>
    <row r="2162" spans="1:17">
      <c r="A2162" t="s">
        <v>2710</v>
      </c>
      <c r="B2162" t="s">
        <v>261</v>
      </c>
      <c r="C2162" t="s">
        <v>262</v>
      </c>
      <c r="D2162" t="s">
        <v>332</v>
      </c>
      <c r="E2162" t="s">
        <v>106</v>
      </c>
      <c r="F2162">
        <v>40700</v>
      </c>
      <c r="G2162" t="s">
        <v>784</v>
      </c>
      <c r="I2162" t="s">
        <v>112</v>
      </c>
      <c r="J2162">
        <v>2026</v>
      </c>
      <c r="K2162">
        <v>5</v>
      </c>
      <c r="L2162" t="s">
        <v>95</v>
      </c>
      <c r="M2162">
        <v>204.90338085000002</v>
      </c>
      <c r="N2162">
        <v>1</v>
      </c>
      <c r="O2162">
        <v>204.90338085000002</v>
      </c>
      <c r="P2162" t="s">
        <v>614</v>
      </c>
    </row>
    <row r="2163" spans="1:17">
      <c r="A2163" t="s">
        <v>2710</v>
      </c>
      <c r="B2163" t="s">
        <v>261</v>
      </c>
      <c r="C2163" t="s">
        <v>262</v>
      </c>
      <c r="D2163" t="s">
        <v>332</v>
      </c>
      <c r="E2163" t="s">
        <v>106</v>
      </c>
      <c r="F2163">
        <v>40700</v>
      </c>
      <c r="G2163" t="s">
        <v>784</v>
      </c>
      <c r="I2163" t="s">
        <v>163</v>
      </c>
      <c r="J2163">
        <v>2026</v>
      </c>
      <c r="K2163">
        <v>5</v>
      </c>
      <c r="L2163" t="s">
        <v>95</v>
      </c>
      <c r="M2163">
        <v>2859.7571852149995</v>
      </c>
      <c r="N2163">
        <v>1</v>
      </c>
      <c r="O2163">
        <v>2859.7571852149995</v>
      </c>
      <c r="P2163" t="s">
        <v>614</v>
      </c>
    </row>
    <row r="2164" spans="1:17">
      <c r="A2164" t="s">
        <v>2710</v>
      </c>
      <c r="B2164" t="s">
        <v>261</v>
      </c>
      <c r="C2164" t="s">
        <v>262</v>
      </c>
      <c r="D2164" t="s">
        <v>332</v>
      </c>
      <c r="E2164" t="s">
        <v>92</v>
      </c>
      <c r="F2164">
        <v>40700</v>
      </c>
      <c r="G2164" t="s">
        <v>784</v>
      </c>
      <c r="I2164" t="s">
        <v>683</v>
      </c>
      <c r="J2164">
        <v>2026</v>
      </c>
      <c r="K2164">
        <v>5</v>
      </c>
      <c r="L2164" t="s">
        <v>95</v>
      </c>
      <c r="M2164">
        <v>127.52210407999999</v>
      </c>
      <c r="N2164">
        <v>1</v>
      </c>
      <c r="O2164">
        <v>127.52210407999999</v>
      </c>
      <c r="P2164" t="s">
        <v>614</v>
      </c>
      <c r="Q2164">
        <v>1</v>
      </c>
    </row>
    <row r="2165" spans="1:17">
      <c r="A2165" t="s">
        <v>2295</v>
      </c>
      <c r="B2165" t="s">
        <v>693</v>
      </c>
      <c r="C2165" t="s">
        <v>613</v>
      </c>
      <c r="D2165" t="s">
        <v>332</v>
      </c>
      <c r="E2165" t="s">
        <v>2320</v>
      </c>
      <c r="F2165">
        <v>40700</v>
      </c>
      <c r="G2165" t="s">
        <v>784</v>
      </c>
      <c r="I2165" t="s">
        <v>695</v>
      </c>
      <c r="J2165">
        <v>2026</v>
      </c>
      <c r="K2165">
        <v>5</v>
      </c>
      <c r="L2165" t="s">
        <v>95</v>
      </c>
      <c r="M2165">
        <v>833119</v>
      </c>
      <c r="N2165">
        <v>1</v>
      </c>
      <c r="O2165">
        <v>833119</v>
      </c>
      <c r="P2165" t="s">
        <v>614</v>
      </c>
      <c r="Q2165" t="s">
        <v>97</v>
      </c>
    </row>
    <row r="2166" spans="1:17">
      <c r="A2166" t="s">
        <v>2295</v>
      </c>
      <c r="B2166" t="s">
        <v>330</v>
      </c>
      <c r="C2166" t="s">
        <v>331</v>
      </c>
      <c r="D2166" t="s">
        <v>332</v>
      </c>
      <c r="E2166" t="s">
        <v>102</v>
      </c>
      <c r="F2166">
        <v>40700</v>
      </c>
      <c r="G2166" t="s">
        <v>784</v>
      </c>
      <c r="I2166" t="s">
        <v>273</v>
      </c>
      <c r="J2166">
        <v>2026</v>
      </c>
      <c r="K2166">
        <v>5</v>
      </c>
      <c r="L2166" t="s">
        <v>95</v>
      </c>
      <c r="M2166">
        <v>-17744.062126320001</v>
      </c>
      <c r="N2166">
        <v>1</v>
      </c>
      <c r="O2166">
        <v>-17744.062126320001</v>
      </c>
      <c r="P2166" t="s">
        <v>614</v>
      </c>
      <c r="Q2166">
        <v>1</v>
      </c>
    </row>
    <row r="2167" spans="1:17">
      <c r="A2167" t="s">
        <v>2461</v>
      </c>
      <c r="B2167" t="s">
        <v>335</v>
      </c>
      <c r="C2167" t="s">
        <v>336</v>
      </c>
      <c r="D2167" t="s">
        <v>332</v>
      </c>
      <c r="E2167" t="s">
        <v>102</v>
      </c>
      <c r="F2167">
        <v>40700</v>
      </c>
      <c r="G2167" t="s">
        <v>784</v>
      </c>
      <c r="I2167" t="s">
        <v>273</v>
      </c>
      <c r="J2167">
        <v>2026</v>
      </c>
      <c r="K2167">
        <v>5</v>
      </c>
      <c r="L2167" t="s">
        <v>95</v>
      </c>
      <c r="M2167">
        <v>-77437.282250519987</v>
      </c>
      <c r="N2167">
        <v>1</v>
      </c>
      <c r="O2167">
        <v>-77437.282250519987</v>
      </c>
      <c r="P2167" t="s">
        <v>614</v>
      </c>
      <c r="Q2167">
        <v>1</v>
      </c>
    </row>
    <row r="2168" spans="1:17">
      <c r="A2168" t="s">
        <v>2530</v>
      </c>
      <c r="B2168" t="s">
        <v>337</v>
      </c>
      <c r="C2168" t="s">
        <v>270</v>
      </c>
      <c r="D2168" t="s">
        <v>332</v>
      </c>
      <c r="E2168" t="s">
        <v>102</v>
      </c>
      <c r="F2168">
        <v>40700</v>
      </c>
      <c r="G2168" t="s">
        <v>784</v>
      </c>
      <c r="I2168" t="s">
        <v>273</v>
      </c>
      <c r="J2168">
        <v>2026</v>
      </c>
      <c r="K2168">
        <v>5</v>
      </c>
      <c r="L2168" t="s">
        <v>95</v>
      </c>
      <c r="M2168">
        <v>-4667.1100754400004</v>
      </c>
      <c r="N2168">
        <v>1</v>
      </c>
      <c r="O2168">
        <v>-4667.1100754400004</v>
      </c>
      <c r="P2168" t="s">
        <v>614</v>
      </c>
      <c r="Q2168">
        <v>1</v>
      </c>
    </row>
    <row r="2169" spans="1:17">
      <c r="A2169" t="s">
        <v>2530</v>
      </c>
      <c r="B2169" t="s">
        <v>338</v>
      </c>
      <c r="C2169" t="s">
        <v>270</v>
      </c>
      <c r="D2169" t="s">
        <v>332</v>
      </c>
      <c r="E2169" t="s">
        <v>102</v>
      </c>
      <c r="F2169">
        <v>40700</v>
      </c>
      <c r="G2169" t="s">
        <v>784</v>
      </c>
      <c r="I2169" t="s">
        <v>273</v>
      </c>
      <c r="J2169">
        <v>2026</v>
      </c>
      <c r="K2169">
        <v>5</v>
      </c>
      <c r="L2169" t="s">
        <v>95</v>
      </c>
      <c r="M2169">
        <v>-3376.5196075199997</v>
      </c>
      <c r="N2169">
        <v>1</v>
      </c>
      <c r="O2169">
        <v>-3376.5196075199997</v>
      </c>
      <c r="P2169" t="s">
        <v>614</v>
      </c>
      <c r="Q2169">
        <v>1</v>
      </c>
    </row>
    <row r="2170" spans="1:17">
      <c r="A2170" t="s">
        <v>2530</v>
      </c>
      <c r="B2170" t="s">
        <v>277</v>
      </c>
      <c r="C2170" t="s">
        <v>270</v>
      </c>
      <c r="D2170" t="s">
        <v>332</v>
      </c>
      <c r="E2170" t="s">
        <v>102</v>
      </c>
      <c r="F2170">
        <v>40700</v>
      </c>
      <c r="G2170" t="s">
        <v>784</v>
      </c>
      <c r="I2170" t="s">
        <v>273</v>
      </c>
      <c r="J2170">
        <v>2026</v>
      </c>
      <c r="K2170">
        <v>5</v>
      </c>
      <c r="L2170" t="s">
        <v>95</v>
      </c>
      <c r="M2170">
        <v>-617.06761631999996</v>
      </c>
      <c r="N2170">
        <v>1</v>
      </c>
      <c r="O2170">
        <v>-617.06761631999996</v>
      </c>
      <c r="P2170" t="s">
        <v>614</v>
      </c>
      <c r="Q2170">
        <v>1</v>
      </c>
    </row>
    <row r="2171" spans="1:17">
      <c r="A2171" t="s">
        <v>2305</v>
      </c>
      <c r="B2171" t="s">
        <v>339</v>
      </c>
      <c r="C2171" t="s">
        <v>108</v>
      </c>
      <c r="D2171" t="s">
        <v>332</v>
      </c>
      <c r="E2171" t="s">
        <v>102</v>
      </c>
      <c r="F2171">
        <v>40700</v>
      </c>
      <c r="G2171" t="s">
        <v>784</v>
      </c>
      <c r="I2171" t="s">
        <v>273</v>
      </c>
      <c r="J2171">
        <v>2026</v>
      </c>
      <c r="K2171">
        <v>5</v>
      </c>
      <c r="L2171" t="s">
        <v>95</v>
      </c>
      <c r="M2171">
        <v>-6030.38132064</v>
      </c>
      <c r="N2171">
        <v>1</v>
      </c>
      <c r="O2171">
        <v>-6030.38132064</v>
      </c>
      <c r="P2171" t="s">
        <v>614</v>
      </c>
      <c r="Q2171">
        <v>1</v>
      </c>
    </row>
    <row r="2172" spans="1:17">
      <c r="A2172" t="s">
        <v>2305</v>
      </c>
      <c r="B2172" t="s">
        <v>340</v>
      </c>
      <c r="C2172" t="s">
        <v>108</v>
      </c>
      <c r="D2172" t="s">
        <v>332</v>
      </c>
      <c r="E2172" t="s">
        <v>102</v>
      </c>
      <c r="F2172">
        <v>40700</v>
      </c>
      <c r="G2172" t="s">
        <v>784</v>
      </c>
      <c r="I2172" t="s">
        <v>273</v>
      </c>
      <c r="J2172">
        <v>2026</v>
      </c>
      <c r="K2172">
        <v>5</v>
      </c>
      <c r="L2172" t="s">
        <v>95</v>
      </c>
      <c r="M2172">
        <v>-250.55132112000001</v>
      </c>
      <c r="N2172">
        <v>1</v>
      </c>
      <c r="O2172">
        <v>-250.55132112000001</v>
      </c>
      <c r="P2172" t="s">
        <v>614</v>
      </c>
      <c r="Q2172">
        <v>1</v>
      </c>
    </row>
    <row r="2173" spans="1:17">
      <c r="A2173" t="s">
        <v>2530</v>
      </c>
      <c r="B2173" t="s">
        <v>341</v>
      </c>
      <c r="C2173" t="s">
        <v>270</v>
      </c>
      <c r="D2173" t="s">
        <v>332</v>
      </c>
      <c r="E2173" t="s">
        <v>102</v>
      </c>
      <c r="F2173">
        <v>40700</v>
      </c>
      <c r="G2173" t="s">
        <v>784</v>
      </c>
      <c r="I2173" t="s">
        <v>273</v>
      </c>
      <c r="J2173">
        <v>2026</v>
      </c>
      <c r="K2173">
        <v>5</v>
      </c>
      <c r="L2173" t="s">
        <v>95</v>
      </c>
      <c r="M2173">
        <v>-106998.38972640001</v>
      </c>
      <c r="N2173">
        <v>1</v>
      </c>
      <c r="O2173">
        <v>-106998.38972640001</v>
      </c>
      <c r="P2173" t="s">
        <v>614</v>
      </c>
      <c r="Q2173">
        <v>1</v>
      </c>
    </row>
    <row r="2174" spans="1:17">
      <c r="A2174" t="s">
        <v>2530</v>
      </c>
      <c r="B2174" t="s">
        <v>342</v>
      </c>
      <c r="C2174" t="s">
        <v>270</v>
      </c>
      <c r="D2174" t="s">
        <v>332</v>
      </c>
      <c r="E2174" t="s">
        <v>102</v>
      </c>
      <c r="F2174">
        <v>40700</v>
      </c>
      <c r="G2174" t="s">
        <v>784</v>
      </c>
      <c r="I2174" t="s">
        <v>273</v>
      </c>
      <c r="J2174">
        <v>2026</v>
      </c>
      <c r="K2174">
        <v>5</v>
      </c>
      <c r="L2174" t="s">
        <v>95</v>
      </c>
      <c r="M2174">
        <v>-7486.2624103199996</v>
      </c>
      <c r="N2174">
        <v>1</v>
      </c>
      <c r="O2174">
        <v>-7486.2624103199996</v>
      </c>
      <c r="P2174" t="s">
        <v>614</v>
      </c>
      <c r="Q2174">
        <v>1</v>
      </c>
    </row>
    <row r="2175" spans="1:17">
      <c r="A2175" t="s">
        <v>2305</v>
      </c>
      <c r="B2175" t="s">
        <v>343</v>
      </c>
      <c r="C2175" t="s">
        <v>108</v>
      </c>
      <c r="D2175" t="s">
        <v>332</v>
      </c>
      <c r="E2175" t="s">
        <v>102</v>
      </c>
      <c r="F2175">
        <v>40700</v>
      </c>
      <c r="G2175" t="s">
        <v>784</v>
      </c>
      <c r="I2175" t="s">
        <v>273</v>
      </c>
      <c r="J2175">
        <v>2026</v>
      </c>
      <c r="K2175">
        <v>5</v>
      </c>
      <c r="L2175" t="s">
        <v>95</v>
      </c>
      <c r="M2175">
        <v>-1468.321074</v>
      </c>
      <c r="N2175">
        <v>1</v>
      </c>
      <c r="O2175">
        <v>-1468.321074</v>
      </c>
      <c r="P2175" t="s">
        <v>614</v>
      </c>
      <c r="Q2175">
        <v>1</v>
      </c>
    </row>
    <row r="2176" spans="1:17">
      <c r="A2176" t="s">
        <v>2530</v>
      </c>
      <c r="B2176" t="s">
        <v>344</v>
      </c>
      <c r="C2176" t="s">
        <v>270</v>
      </c>
      <c r="D2176" t="s">
        <v>332</v>
      </c>
      <c r="E2176" t="s">
        <v>102</v>
      </c>
      <c r="F2176">
        <v>40700</v>
      </c>
      <c r="G2176" t="s">
        <v>784</v>
      </c>
      <c r="I2176" t="s">
        <v>273</v>
      </c>
      <c r="J2176">
        <v>2026</v>
      </c>
      <c r="K2176">
        <v>5</v>
      </c>
      <c r="L2176" t="s">
        <v>95</v>
      </c>
      <c r="M2176">
        <v>-30682.566271799999</v>
      </c>
      <c r="N2176">
        <v>1</v>
      </c>
      <c r="O2176">
        <v>-30682.566271799999</v>
      </c>
      <c r="P2176" t="s">
        <v>614</v>
      </c>
      <c r="Q2176">
        <v>1</v>
      </c>
    </row>
    <row r="2177" spans="1:17">
      <c r="A2177" t="s">
        <v>2530</v>
      </c>
      <c r="B2177" t="s">
        <v>345</v>
      </c>
      <c r="C2177" t="s">
        <v>270</v>
      </c>
      <c r="D2177" t="s">
        <v>332</v>
      </c>
      <c r="E2177" t="s">
        <v>102</v>
      </c>
      <c r="F2177">
        <v>40700</v>
      </c>
      <c r="G2177" t="s">
        <v>784</v>
      </c>
      <c r="I2177" t="s">
        <v>273</v>
      </c>
      <c r="J2177">
        <v>2026</v>
      </c>
      <c r="K2177">
        <v>5</v>
      </c>
      <c r="L2177" t="s">
        <v>95</v>
      </c>
      <c r="M2177">
        <v>-2912.7948235199997</v>
      </c>
      <c r="N2177">
        <v>1</v>
      </c>
      <c r="O2177">
        <v>-2912.7948235199997</v>
      </c>
      <c r="P2177" t="s">
        <v>614</v>
      </c>
      <c r="Q2177">
        <v>1</v>
      </c>
    </row>
    <row r="2178" spans="1:17">
      <c r="A2178" t="s">
        <v>2530</v>
      </c>
      <c r="B2178" t="s">
        <v>280</v>
      </c>
      <c r="C2178" t="s">
        <v>270</v>
      </c>
      <c r="D2178" t="s">
        <v>332</v>
      </c>
      <c r="E2178" t="s">
        <v>102</v>
      </c>
      <c r="F2178">
        <v>40700</v>
      </c>
      <c r="G2178" t="s">
        <v>784</v>
      </c>
      <c r="I2178" t="s">
        <v>273</v>
      </c>
      <c r="J2178">
        <v>2026</v>
      </c>
      <c r="K2178">
        <v>5</v>
      </c>
      <c r="L2178" t="s">
        <v>95</v>
      </c>
      <c r="M2178">
        <v>-15194.807507879999</v>
      </c>
      <c r="N2178">
        <v>1</v>
      </c>
      <c r="O2178">
        <v>-15194.807507879999</v>
      </c>
      <c r="P2178" t="s">
        <v>614</v>
      </c>
      <c r="Q2178">
        <v>1</v>
      </c>
    </row>
    <row r="2179" spans="1:17">
      <c r="A2179" t="s">
        <v>2305</v>
      </c>
      <c r="B2179" t="s">
        <v>346</v>
      </c>
      <c r="C2179" t="s">
        <v>108</v>
      </c>
      <c r="D2179" t="s">
        <v>332</v>
      </c>
      <c r="E2179" t="s">
        <v>102</v>
      </c>
      <c r="F2179">
        <v>40700</v>
      </c>
      <c r="G2179" t="s">
        <v>784</v>
      </c>
      <c r="I2179" t="s">
        <v>273</v>
      </c>
      <c r="J2179">
        <v>2026</v>
      </c>
      <c r="K2179">
        <v>5</v>
      </c>
      <c r="L2179" t="s">
        <v>95</v>
      </c>
      <c r="M2179">
        <v>-19131.184315079998</v>
      </c>
      <c r="N2179">
        <v>1</v>
      </c>
      <c r="O2179">
        <v>-19131.184315079998</v>
      </c>
      <c r="P2179" t="s">
        <v>614</v>
      </c>
      <c r="Q2179">
        <v>1</v>
      </c>
    </row>
    <row r="2180" spans="1:17">
      <c r="A2180" t="s">
        <v>2305</v>
      </c>
      <c r="B2180" t="s">
        <v>347</v>
      </c>
      <c r="C2180" t="s">
        <v>108</v>
      </c>
      <c r="D2180" t="s">
        <v>332</v>
      </c>
      <c r="E2180" t="s">
        <v>102</v>
      </c>
      <c r="F2180">
        <v>40700</v>
      </c>
      <c r="G2180" t="s">
        <v>784</v>
      </c>
      <c r="I2180" t="s">
        <v>273</v>
      </c>
      <c r="J2180">
        <v>2026</v>
      </c>
      <c r="K2180">
        <v>5</v>
      </c>
      <c r="L2180" t="s">
        <v>95</v>
      </c>
      <c r="M2180">
        <v>-6515.2741035600011</v>
      </c>
      <c r="N2180">
        <v>1</v>
      </c>
      <c r="O2180">
        <v>-6515.2741035600011</v>
      </c>
      <c r="P2180" t="s">
        <v>614</v>
      </c>
      <c r="Q2180">
        <v>1</v>
      </c>
    </row>
    <row r="2181" spans="1:17">
      <c r="A2181" t="s">
        <v>2530</v>
      </c>
      <c r="B2181" t="s">
        <v>348</v>
      </c>
      <c r="C2181" t="s">
        <v>270</v>
      </c>
      <c r="D2181" t="s">
        <v>332</v>
      </c>
      <c r="E2181" t="s">
        <v>102</v>
      </c>
      <c r="F2181">
        <v>40700</v>
      </c>
      <c r="G2181" t="s">
        <v>784</v>
      </c>
      <c r="I2181" t="s">
        <v>273</v>
      </c>
      <c r="J2181">
        <v>2026</v>
      </c>
      <c r="K2181">
        <v>5</v>
      </c>
      <c r="L2181" t="s">
        <v>95</v>
      </c>
      <c r="M2181">
        <v>-5767.9799252399998</v>
      </c>
      <c r="N2181">
        <v>1</v>
      </c>
      <c r="O2181">
        <v>-5767.9799252399998</v>
      </c>
      <c r="P2181" t="s">
        <v>614</v>
      </c>
      <c r="Q2181">
        <v>1</v>
      </c>
    </row>
    <row r="2182" spans="1:17">
      <c r="A2182" t="s">
        <v>2305</v>
      </c>
      <c r="B2182" t="s">
        <v>349</v>
      </c>
      <c r="C2182" t="s">
        <v>108</v>
      </c>
      <c r="D2182" t="s">
        <v>332</v>
      </c>
      <c r="E2182" t="s">
        <v>102</v>
      </c>
      <c r="F2182">
        <v>40700</v>
      </c>
      <c r="G2182" t="s">
        <v>784</v>
      </c>
      <c r="I2182" t="s">
        <v>273</v>
      </c>
      <c r="J2182">
        <v>2026</v>
      </c>
      <c r="K2182">
        <v>5</v>
      </c>
      <c r="L2182" t="s">
        <v>95</v>
      </c>
      <c r="M2182">
        <v>-750.69973260000006</v>
      </c>
      <c r="N2182">
        <v>1</v>
      </c>
      <c r="O2182">
        <v>-750.69973260000006</v>
      </c>
      <c r="P2182" t="s">
        <v>614</v>
      </c>
      <c r="Q2182">
        <v>1</v>
      </c>
    </row>
    <row r="2183" spans="1:17">
      <c r="A2183" t="s">
        <v>2530</v>
      </c>
      <c r="B2183" t="s">
        <v>350</v>
      </c>
      <c r="C2183" t="s">
        <v>270</v>
      </c>
      <c r="D2183" t="s">
        <v>332</v>
      </c>
      <c r="E2183" t="s">
        <v>102</v>
      </c>
      <c r="F2183">
        <v>40700</v>
      </c>
      <c r="G2183" t="s">
        <v>784</v>
      </c>
      <c r="I2183" t="s">
        <v>273</v>
      </c>
      <c r="J2183">
        <v>2026</v>
      </c>
      <c r="K2183">
        <v>5</v>
      </c>
      <c r="L2183" t="s">
        <v>95</v>
      </c>
      <c r="M2183">
        <v>-69752.997052559993</v>
      </c>
      <c r="N2183">
        <v>1</v>
      </c>
      <c r="O2183">
        <v>-69752.997052559993</v>
      </c>
      <c r="P2183" t="s">
        <v>614</v>
      </c>
      <c r="Q2183">
        <v>1</v>
      </c>
    </row>
    <row r="2184" spans="1:17">
      <c r="A2184" t="s">
        <v>2438</v>
      </c>
      <c r="B2184" t="s">
        <v>351</v>
      </c>
      <c r="C2184" t="s">
        <v>296</v>
      </c>
      <c r="D2184" t="s">
        <v>332</v>
      </c>
      <c r="E2184" t="s">
        <v>102</v>
      </c>
      <c r="F2184">
        <v>40700</v>
      </c>
      <c r="G2184" t="s">
        <v>784</v>
      </c>
      <c r="I2184" t="s">
        <v>273</v>
      </c>
      <c r="J2184">
        <v>2026</v>
      </c>
      <c r="K2184">
        <v>5</v>
      </c>
      <c r="L2184" t="s">
        <v>95</v>
      </c>
      <c r="M2184">
        <v>-13260.303088200002</v>
      </c>
      <c r="N2184">
        <v>1</v>
      </c>
      <c r="O2184">
        <v>-13260.303088200002</v>
      </c>
      <c r="P2184" t="s">
        <v>614</v>
      </c>
      <c r="Q2184">
        <v>1</v>
      </c>
    </row>
    <row r="2185" spans="1:17">
      <c r="A2185" t="s">
        <v>2305</v>
      </c>
      <c r="B2185" t="s">
        <v>352</v>
      </c>
      <c r="C2185" t="s">
        <v>108</v>
      </c>
      <c r="D2185" t="s">
        <v>332</v>
      </c>
      <c r="E2185" t="s">
        <v>102</v>
      </c>
      <c r="F2185">
        <v>40700</v>
      </c>
      <c r="G2185" t="s">
        <v>784</v>
      </c>
      <c r="I2185" t="s">
        <v>273</v>
      </c>
      <c r="J2185">
        <v>2026</v>
      </c>
      <c r="K2185">
        <v>5</v>
      </c>
      <c r="L2185" t="s">
        <v>95</v>
      </c>
      <c r="M2185">
        <v>-208.40954724000002</v>
      </c>
      <c r="N2185">
        <v>1</v>
      </c>
      <c r="O2185">
        <v>-208.40954724000002</v>
      </c>
      <c r="P2185" t="s">
        <v>614</v>
      </c>
      <c r="Q2185">
        <v>1</v>
      </c>
    </row>
    <row r="2186" spans="1:17">
      <c r="A2186" t="s">
        <v>2530</v>
      </c>
      <c r="B2186" t="s">
        <v>282</v>
      </c>
      <c r="C2186" t="s">
        <v>270</v>
      </c>
      <c r="D2186" t="s">
        <v>332</v>
      </c>
      <c r="E2186" t="s">
        <v>102</v>
      </c>
      <c r="F2186">
        <v>40700</v>
      </c>
      <c r="G2186" t="s">
        <v>784</v>
      </c>
      <c r="I2186" t="s">
        <v>273</v>
      </c>
      <c r="J2186">
        <v>2026</v>
      </c>
      <c r="K2186">
        <v>5</v>
      </c>
      <c r="L2186" t="s">
        <v>95</v>
      </c>
      <c r="M2186">
        <v>-49599.669941280001</v>
      </c>
      <c r="N2186">
        <v>1</v>
      </c>
      <c r="O2186">
        <v>-49599.669941280001</v>
      </c>
      <c r="P2186" t="s">
        <v>614</v>
      </c>
      <c r="Q2186">
        <v>1</v>
      </c>
    </row>
    <row r="2187" spans="1:17">
      <c r="A2187" t="s">
        <v>2305</v>
      </c>
      <c r="B2187" t="s">
        <v>353</v>
      </c>
      <c r="C2187" t="s">
        <v>108</v>
      </c>
      <c r="D2187" t="s">
        <v>332</v>
      </c>
      <c r="E2187" t="s">
        <v>102</v>
      </c>
      <c r="F2187">
        <v>40700</v>
      </c>
      <c r="G2187" t="s">
        <v>784</v>
      </c>
      <c r="I2187" t="s">
        <v>273</v>
      </c>
      <c r="J2187">
        <v>2026</v>
      </c>
      <c r="K2187">
        <v>5</v>
      </c>
      <c r="L2187" t="s">
        <v>95</v>
      </c>
      <c r="M2187">
        <v>-4343.4099093599998</v>
      </c>
      <c r="N2187">
        <v>1</v>
      </c>
      <c r="O2187">
        <v>-4343.4099093599998</v>
      </c>
      <c r="P2187" t="s">
        <v>614</v>
      </c>
      <c r="Q2187">
        <v>1</v>
      </c>
    </row>
    <row r="2188" spans="1:17">
      <c r="A2188" t="s">
        <v>2438</v>
      </c>
      <c r="B2188" t="s">
        <v>297</v>
      </c>
      <c r="C2188" t="s">
        <v>296</v>
      </c>
      <c r="D2188" t="s">
        <v>332</v>
      </c>
      <c r="E2188" t="s">
        <v>102</v>
      </c>
      <c r="F2188">
        <v>40700</v>
      </c>
      <c r="G2188" t="s">
        <v>784</v>
      </c>
      <c r="I2188" t="s">
        <v>273</v>
      </c>
      <c r="J2188">
        <v>2026</v>
      </c>
      <c r="K2188">
        <v>5</v>
      </c>
      <c r="L2188" t="s">
        <v>95</v>
      </c>
      <c r="M2188">
        <v>-55884.006930959993</v>
      </c>
      <c r="N2188">
        <v>1</v>
      </c>
      <c r="O2188">
        <v>-55884.006930959993</v>
      </c>
      <c r="P2188" t="s">
        <v>614</v>
      </c>
      <c r="Q2188">
        <v>1</v>
      </c>
    </row>
    <row r="2189" spans="1:17">
      <c r="A2189" t="s">
        <v>2305</v>
      </c>
      <c r="B2189" t="s">
        <v>354</v>
      </c>
      <c r="C2189" t="s">
        <v>108</v>
      </c>
      <c r="D2189" t="s">
        <v>332</v>
      </c>
      <c r="E2189" t="s">
        <v>102</v>
      </c>
      <c r="F2189">
        <v>40700</v>
      </c>
      <c r="G2189" t="s">
        <v>784</v>
      </c>
      <c r="I2189" t="s">
        <v>273</v>
      </c>
      <c r="J2189">
        <v>2026</v>
      </c>
      <c r="K2189">
        <v>5</v>
      </c>
      <c r="L2189" t="s">
        <v>95</v>
      </c>
      <c r="M2189">
        <v>-2222.1295963200005</v>
      </c>
      <c r="N2189">
        <v>1</v>
      </c>
      <c r="O2189">
        <v>-2222.1295963200005</v>
      </c>
      <c r="P2189" t="s">
        <v>614</v>
      </c>
      <c r="Q2189">
        <v>1</v>
      </c>
    </row>
    <row r="2190" spans="1:17">
      <c r="A2190" t="s">
        <v>2530</v>
      </c>
      <c r="B2190" t="s">
        <v>287</v>
      </c>
      <c r="C2190" t="s">
        <v>270</v>
      </c>
      <c r="D2190" t="s">
        <v>332</v>
      </c>
      <c r="E2190" t="s">
        <v>102</v>
      </c>
      <c r="F2190">
        <v>40700</v>
      </c>
      <c r="G2190" t="s">
        <v>784</v>
      </c>
      <c r="I2190" t="s">
        <v>273</v>
      </c>
      <c r="J2190">
        <v>2026</v>
      </c>
      <c r="K2190">
        <v>5</v>
      </c>
      <c r="L2190" t="s">
        <v>95</v>
      </c>
      <c r="M2190">
        <v>-33956.103751559996</v>
      </c>
      <c r="N2190">
        <v>1</v>
      </c>
      <c r="O2190">
        <v>-33956.103751559996</v>
      </c>
      <c r="P2190" t="s">
        <v>614</v>
      </c>
      <c r="Q2190">
        <v>1</v>
      </c>
    </row>
    <row r="2191" spans="1:17">
      <c r="A2191" t="s">
        <v>2305</v>
      </c>
      <c r="B2191" t="s">
        <v>355</v>
      </c>
      <c r="C2191" t="s">
        <v>108</v>
      </c>
      <c r="D2191" t="s">
        <v>332</v>
      </c>
      <c r="E2191" t="s">
        <v>102</v>
      </c>
      <c r="F2191">
        <v>40700</v>
      </c>
      <c r="G2191" t="s">
        <v>784</v>
      </c>
      <c r="I2191" t="s">
        <v>273</v>
      </c>
      <c r="J2191">
        <v>2026</v>
      </c>
      <c r="K2191">
        <v>5</v>
      </c>
      <c r="L2191" t="s">
        <v>95</v>
      </c>
      <c r="M2191">
        <v>-369.00622224000011</v>
      </c>
      <c r="N2191">
        <v>1</v>
      </c>
      <c r="O2191">
        <v>-369.00622224000011</v>
      </c>
      <c r="P2191" t="s">
        <v>614</v>
      </c>
      <c r="Q2191">
        <v>1</v>
      </c>
    </row>
    <row r="2192" spans="1:17">
      <c r="A2192" t="s">
        <v>2530</v>
      </c>
      <c r="B2192" t="s">
        <v>289</v>
      </c>
      <c r="C2192" t="s">
        <v>270</v>
      </c>
      <c r="D2192" t="s">
        <v>332</v>
      </c>
      <c r="E2192" t="s">
        <v>102</v>
      </c>
      <c r="F2192">
        <v>40700</v>
      </c>
      <c r="G2192" t="s">
        <v>784</v>
      </c>
      <c r="I2192" t="s">
        <v>273</v>
      </c>
      <c r="J2192">
        <v>2026</v>
      </c>
      <c r="K2192">
        <v>5</v>
      </c>
      <c r="L2192" t="s">
        <v>95</v>
      </c>
      <c r="M2192">
        <v>-3107.74742496</v>
      </c>
      <c r="N2192">
        <v>1</v>
      </c>
      <c r="O2192">
        <v>-3107.74742496</v>
      </c>
      <c r="P2192" t="s">
        <v>614</v>
      </c>
      <c r="Q2192">
        <v>1</v>
      </c>
    </row>
    <row r="2193" spans="1:17">
      <c r="A2193" t="s">
        <v>2305</v>
      </c>
      <c r="B2193" t="s">
        <v>356</v>
      </c>
      <c r="C2193" t="s">
        <v>108</v>
      </c>
      <c r="D2193" t="s">
        <v>332</v>
      </c>
      <c r="E2193" t="s">
        <v>102</v>
      </c>
      <c r="F2193">
        <v>40700</v>
      </c>
      <c r="G2193" t="s">
        <v>784</v>
      </c>
      <c r="I2193" t="s">
        <v>273</v>
      </c>
      <c r="J2193">
        <v>2026</v>
      </c>
      <c r="K2193">
        <v>5</v>
      </c>
      <c r="L2193" t="s">
        <v>95</v>
      </c>
      <c r="M2193">
        <v>-73443.251086199991</v>
      </c>
      <c r="N2193">
        <v>1</v>
      </c>
      <c r="O2193">
        <v>-73443.251086199991</v>
      </c>
      <c r="P2193" t="s">
        <v>614</v>
      </c>
      <c r="Q2193">
        <v>1</v>
      </c>
    </row>
    <row r="2194" spans="1:17">
      <c r="A2194" t="s">
        <v>2530</v>
      </c>
      <c r="B2194" t="s">
        <v>357</v>
      </c>
      <c r="C2194" t="s">
        <v>270</v>
      </c>
      <c r="D2194" t="s">
        <v>332</v>
      </c>
      <c r="E2194" t="s">
        <v>102</v>
      </c>
      <c r="F2194">
        <v>40700</v>
      </c>
      <c r="G2194" t="s">
        <v>784</v>
      </c>
      <c r="I2194" t="s">
        <v>273</v>
      </c>
      <c r="J2194">
        <v>2026</v>
      </c>
      <c r="K2194">
        <v>5</v>
      </c>
      <c r="L2194" t="s">
        <v>95</v>
      </c>
      <c r="M2194">
        <v>-4334.3211931200003</v>
      </c>
      <c r="N2194">
        <v>1</v>
      </c>
      <c r="O2194">
        <v>-4334.3211931200003</v>
      </c>
      <c r="P2194" t="s">
        <v>614</v>
      </c>
      <c r="Q2194">
        <v>1</v>
      </c>
    </row>
    <row r="2195" spans="1:17">
      <c r="A2195" t="s">
        <v>2530</v>
      </c>
      <c r="B2195" t="s">
        <v>358</v>
      </c>
      <c r="C2195" t="s">
        <v>270</v>
      </c>
      <c r="D2195" t="s">
        <v>332</v>
      </c>
      <c r="E2195" t="s">
        <v>102</v>
      </c>
      <c r="F2195">
        <v>40700</v>
      </c>
      <c r="G2195" t="s">
        <v>784</v>
      </c>
      <c r="I2195" t="s">
        <v>273</v>
      </c>
      <c r="J2195">
        <v>2026</v>
      </c>
      <c r="K2195">
        <v>5</v>
      </c>
      <c r="L2195" t="s">
        <v>95</v>
      </c>
      <c r="M2195">
        <v>-14398.219047239998</v>
      </c>
      <c r="N2195">
        <v>1</v>
      </c>
      <c r="O2195">
        <v>-14398.219047239998</v>
      </c>
      <c r="P2195" t="s">
        <v>614</v>
      </c>
      <c r="Q2195">
        <v>1</v>
      </c>
    </row>
    <row r="2196" spans="1:17">
      <c r="A2196" t="s">
        <v>2530</v>
      </c>
      <c r="B2196" t="s">
        <v>359</v>
      </c>
      <c r="C2196" t="s">
        <v>270</v>
      </c>
      <c r="D2196" t="s">
        <v>332</v>
      </c>
      <c r="E2196" t="s">
        <v>102</v>
      </c>
      <c r="F2196">
        <v>40700</v>
      </c>
      <c r="G2196" t="s">
        <v>784</v>
      </c>
      <c r="I2196" t="s">
        <v>273</v>
      </c>
      <c r="J2196">
        <v>2026</v>
      </c>
      <c r="K2196">
        <v>5</v>
      </c>
      <c r="L2196" t="s">
        <v>95</v>
      </c>
      <c r="M2196">
        <v>-3699.8819927999998</v>
      </c>
      <c r="N2196">
        <v>1</v>
      </c>
      <c r="O2196">
        <v>-3699.8819927999998</v>
      </c>
      <c r="P2196" t="s">
        <v>614</v>
      </c>
      <c r="Q2196">
        <v>1</v>
      </c>
    </row>
    <row r="2197" spans="1:17">
      <c r="A2197" t="s">
        <v>2530</v>
      </c>
      <c r="B2197" t="s">
        <v>291</v>
      </c>
      <c r="C2197" t="s">
        <v>270</v>
      </c>
      <c r="D2197" t="s">
        <v>332</v>
      </c>
      <c r="E2197" t="s">
        <v>102</v>
      </c>
      <c r="F2197">
        <v>40700</v>
      </c>
      <c r="G2197" t="s">
        <v>784</v>
      </c>
      <c r="I2197" t="s">
        <v>273</v>
      </c>
      <c r="J2197">
        <v>2026</v>
      </c>
      <c r="K2197">
        <v>5</v>
      </c>
      <c r="L2197" t="s">
        <v>95</v>
      </c>
      <c r="M2197">
        <v>-30060.956710079998</v>
      </c>
      <c r="N2197">
        <v>1</v>
      </c>
      <c r="O2197">
        <v>-30060.956710079998</v>
      </c>
      <c r="P2197" t="s">
        <v>614</v>
      </c>
      <c r="Q2197">
        <v>1</v>
      </c>
    </row>
    <row r="2198" spans="1:17">
      <c r="A2198" t="s">
        <v>2305</v>
      </c>
      <c r="B2198" t="s">
        <v>360</v>
      </c>
      <c r="C2198" t="s">
        <v>108</v>
      </c>
      <c r="D2198" t="s">
        <v>332</v>
      </c>
      <c r="E2198" t="s">
        <v>102</v>
      </c>
      <c r="F2198">
        <v>40700</v>
      </c>
      <c r="G2198" t="s">
        <v>784</v>
      </c>
      <c r="I2198" t="s">
        <v>273</v>
      </c>
      <c r="J2198">
        <v>2026</v>
      </c>
      <c r="K2198">
        <v>5</v>
      </c>
      <c r="L2198" t="s">
        <v>95</v>
      </c>
      <c r="M2198">
        <v>-31759.171396559996</v>
      </c>
      <c r="N2198">
        <v>1</v>
      </c>
      <c r="O2198">
        <v>-31759.171396559996</v>
      </c>
      <c r="P2198" t="s">
        <v>614</v>
      </c>
      <c r="Q2198">
        <v>1</v>
      </c>
    </row>
    <row r="2199" spans="1:17">
      <c r="A2199" t="s">
        <v>2305</v>
      </c>
      <c r="B2199" t="s">
        <v>361</v>
      </c>
      <c r="C2199" t="s">
        <v>108</v>
      </c>
      <c r="D2199" t="s">
        <v>332</v>
      </c>
      <c r="E2199" t="s">
        <v>102</v>
      </c>
      <c r="F2199">
        <v>40700</v>
      </c>
      <c r="G2199" t="s">
        <v>784</v>
      </c>
      <c r="I2199" t="s">
        <v>273</v>
      </c>
      <c r="J2199">
        <v>2026</v>
      </c>
      <c r="K2199">
        <v>5</v>
      </c>
      <c r="L2199" t="s">
        <v>95</v>
      </c>
      <c r="M2199">
        <v>-7347.5442802800007</v>
      </c>
      <c r="N2199">
        <v>1</v>
      </c>
      <c r="O2199">
        <v>-7347.5442802800007</v>
      </c>
      <c r="P2199" t="s">
        <v>614</v>
      </c>
      <c r="Q2199">
        <v>1</v>
      </c>
    </row>
    <row r="2200" spans="1:17">
      <c r="A2200" t="s">
        <v>2530</v>
      </c>
      <c r="B2200" t="s">
        <v>362</v>
      </c>
      <c r="C2200" t="s">
        <v>270</v>
      </c>
      <c r="D2200" t="s">
        <v>332</v>
      </c>
      <c r="E2200" t="s">
        <v>102</v>
      </c>
      <c r="F2200">
        <v>40700</v>
      </c>
      <c r="G2200" t="s">
        <v>784</v>
      </c>
      <c r="I2200" t="s">
        <v>273</v>
      </c>
      <c r="J2200">
        <v>2026</v>
      </c>
      <c r="K2200">
        <v>5</v>
      </c>
      <c r="L2200" t="s">
        <v>95</v>
      </c>
      <c r="M2200">
        <v>-773.02583712000012</v>
      </c>
      <c r="N2200">
        <v>1</v>
      </c>
      <c r="O2200">
        <v>-773.02583712000012</v>
      </c>
      <c r="P2200" t="s">
        <v>614</v>
      </c>
      <c r="Q2200">
        <v>1</v>
      </c>
    </row>
    <row r="2201" spans="1:17">
      <c r="A2201" t="s">
        <v>2438</v>
      </c>
      <c r="B2201" t="s">
        <v>363</v>
      </c>
      <c r="C2201" t="s">
        <v>296</v>
      </c>
      <c r="D2201" t="s">
        <v>332</v>
      </c>
      <c r="E2201" t="s">
        <v>102</v>
      </c>
      <c r="F2201">
        <v>40700</v>
      </c>
      <c r="G2201" t="s">
        <v>784</v>
      </c>
      <c r="I2201" t="s">
        <v>273</v>
      </c>
      <c r="J2201">
        <v>2026</v>
      </c>
      <c r="K2201">
        <v>5</v>
      </c>
      <c r="L2201" t="s">
        <v>95</v>
      </c>
      <c r="M2201">
        <v>-1437.9328656</v>
      </c>
      <c r="N2201">
        <v>1</v>
      </c>
      <c r="O2201">
        <v>-1437.9328656</v>
      </c>
      <c r="P2201" t="s">
        <v>614</v>
      </c>
      <c r="Q2201">
        <v>1</v>
      </c>
    </row>
    <row r="2202" spans="1:17">
      <c r="A2202" t="s">
        <v>2438</v>
      </c>
      <c r="B2202" t="s">
        <v>364</v>
      </c>
      <c r="C2202" t="s">
        <v>296</v>
      </c>
      <c r="D2202" t="s">
        <v>332</v>
      </c>
      <c r="E2202" t="s">
        <v>102</v>
      </c>
      <c r="F2202">
        <v>40700</v>
      </c>
      <c r="G2202" t="s">
        <v>784</v>
      </c>
      <c r="I2202" t="s">
        <v>273</v>
      </c>
      <c r="J2202">
        <v>2026</v>
      </c>
      <c r="K2202">
        <v>5</v>
      </c>
      <c r="L2202" t="s">
        <v>95</v>
      </c>
      <c r="M2202">
        <v>-3035.8350989999999</v>
      </c>
      <c r="N2202">
        <v>1</v>
      </c>
      <c r="O2202">
        <v>-3035.8350989999999</v>
      </c>
      <c r="P2202" t="s">
        <v>614</v>
      </c>
      <c r="Q2202">
        <v>1</v>
      </c>
    </row>
    <row r="2203" spans="1:17">
      <c r="A2203" t="s">
        <v>2295</v>
      </c>
      <c r="B2203" t="s">
        <v>365</v>
      </c>
      <c r="C2203" t="s">
        <v>366</v>
      </c>
      <c r="D2203" t="s">
        <v>332</v>
      </c>
      <c r="E2203" t="s">
        <v>102</v>
      </c>
      <c r="F2203">
        <v>40700</v>
      </c>
      <c r="G2203" t="s">
        <v>784</v>
      </c>
      <c r="I2203" t="s">
        <v>273</v>
      </c>
      <c r="J2203">
        <v>2026</v>
      </c>
      <c r="K2203">
        <v>5</v>
      </c>
      <c r="L2203" t="s">
        <v>95</v>
      </c>
      <c r="M2203">
        <v>-2981.8709971200001</v>
      </c>
      <c r="N2203">
        <v>1</v>
      </c>
      <c r="O2203">
        <v>-2981.8709971200001</v>
      </c>
      <c r="P2203" t="s">
        <v>614</v>
      </c>
      <c r="Q2203">
        <v>1</v>
      </c>
    </row>
    <row r="2204" spans="1:17">
      <c r="A2204" t="s">
        <v>2438</v>
      </c>
      <c r="B2204" t="s">
        <v>367</v>
      </c>
      <c r="C2204" t="s">
        <v>296</v>
      </c>
      <c r="D2204" t="s">
        <v>332</v>
      </c>
      <c r="E2204" t="s">
        <v>102</v>
      </c>
      <c r="F2204">
        <v>40700</v>
      </c>
      <c r="G2204" t="s">
        <v>784</v>
      </c>
      <c r="I2204" t="s">
        <v>273</v>
      </c>
      <c r="J2204">
        <v>2026</v>
      </c>
      <c r="K2204">
        <v>5</v>
      </c>
      <c r="L2204" t="s">
        <v>95</v>
      </c>
      <c r="M2204">
        <v>-19398.47508756</v>
      </c>
      <c r="N2204">
        <v>1</v>
      </c>
      <c r="O2204">
        <v>-19398.47508756</v>
      </c>
      <c r="P2204" t="s">
        <v>614</v>
      </c>
      <c r="Q2204">
        <v>1</v>
      </c>
    </row>
    <row r="2205" spans="1:17">
      <c r="A2205" t="s">
        <v>2438</v>
      </c>
      <c r="B2205" t="s">
        <v>368</v>
      </c>
      <c r="C2205" t="s">
        <v>296</v>
      </c>
      <c r="D2205" t="s">
        <v>332</v>
      </c>
      <c r="E2205" t="s">
        <v>102</v>
      </c>
      <c r="F2205">
        <v>40700</v>
      </c>
      <c r="G2205" t="s">
        <v>784</v>
      </c>
      <c r="I2205" t="s">
        <v>273</v>
      </c>
      <c r="J2205">
        <v>2026</v>
      </c>
      <c r="K2205">
        <v>5</v>
      </c>
      <c r="L2205" t="s">
        <v>95</v>
      </c>
      <c r="M2205">
        <v>-2135.4767575199994</v>
      </c>
      <c r="N2205">
        <v>1</v>
      </c>
      <c r="O2205">
        <v>-2135.4767575199994</v>
      </c>
      <c r="P2205" t="s">
        <v>614</v>
      </c>
      <c r="Q2205">
        <v>1</v>
      </c>
    </row>
    <row r="2206" spans="1:17">
      <c r="A2206" t="s">
        <v>2289</v>
      </c>
      <c r="B2206">
        <v>20190360</v>
      </c>
      <c r="C2206" t="s">
        <v>313</v>
      </c>
      <c r="D2206" t="s">
        <v>332</v>
      </c>
      <c r="E2206" t="s">
        <v>102</v>
      </c>
      <c r="F2206">
        <v>40700</v>
      </c>
      <c r="G2206" t="s">
        <v>784</v>
      </c>
      <c r="I2206" t="s">
        <v>273</v>
      </c>
      <c r="J2206">
        <v>2026</v>
      </c>
      <c r="K2206">
        <v>5</v>
      </c>
      <c r="L2206" t="s">
        <v>95</v>
      </c>
      <c r="M2206">
        <v>-2931.58870596</v>
      </c>
      <c r="N2206">
        <v>1</v>
      </c>
      <c r="O2206">
        <v>-2931.58870596</v>
      </c>
      <c r="P2206" t="s">
        <v>614</v>
      </c>
      <c r="Q2206">
        <v>1</v>
      </c>
    </row>
    <row r="2207" spans="1:17">
      <c r="A2207" t="s">
        <v>2621</v>
      </c>
      <c r="B2207" t="s">
        <v>369</v>
      </c>
      <c r="C2207" t="s">
        <v>370</v>
      </c>
      <c r="D2207" t="s">
        <v>332</v>
      </c>
      <c r="E2207" t="s">
        <v>102</v>
      </c>
      <c r="F2207">
        <v>40700</v>
      </c>
      <c r="G2207" t="s">
        <v>784</v>
      </c>
      <c r="I2207" t="s">
        <v>273</v>
      </c>
      <c r="J2207">
        <v>2026</v>
      </c>
      <c r="K2207">
        <v>5</v>
      </c>
      <c r="L2207" t="s">
        <v>95</v>
      </c>
      <c r="M2207">
        <v>-3111.9660658800003</v>
      </c>
      <c r="N2207">
        <v>1</v>
      </c>
      <c r="O2207">
        <v>-3111.9660658800003</v>
      </c>
      <c r="P2207" t="s">
        <v>614</v>
      </c>
      <c r="Q2207">
        <v>1</v>
      </c>
    </row>
    <row r="2208" spans="1:17">
      <c r="A2208" t="s">
        <v>2438</v>
      </c>
      <c r="B2208" t="s">
        <v>371</v>
      </c>
      <c r="C2208" t="s">
        <v>296</v>
      </c>
      <c r="D2208" t="s">
        <v>332</v>
      </c>
      <c r="E2208" t="s">
        <v>102</v>
      </c>
      <c r="F2208">
        <v>40700</v>
      </c>
      <c r="G2208" t="s">
        <v>784</v>
      </c>
      <c r="I2208" t="s">
        <v>273</v>
      </c>
      <c r="J2208">
        <v>2026</v>
      </c>
      <c r="K2208">
        <v>5</v>
      </c>
      <c r="L2208" t="s">
        <v>95</v>
      </c>
      <c r="M2208">
        <v>-1427.8669977599998</v>
      </c>
      <c r="N2208">
        <v>1</v>
      </c>
      <c r="O2208">
        <v>-1427.8669977599998</v>
      </c>
      <c r="P2208" t="s">
        <v>614</v>
      </c>
      <c r="Q2208">
        <v>1</v>
      </c>
    </row>
    <row r="2209" spans="1:17">
      <c r="A2209" t="s">
        <v>2438</v>
      </c>
      <c r="B2209" t="s">
        <v>307</v>
      </c>
      <c r="C2209" t="s">
        <v>296</v>
      </c>
      <c r="D2209" t="s">
        <v>332</v>
      </c>
      <c r="E2209" t="s">
        <v>102</v>
      </c>
      <c r="F2209">
        <v>40700</v>
      </c>
      <c r="G2209" t="s">
        <v>784</v>
      </c>
      <c r="I2209" t="s">
        <v>273</v>
      </c>
      <c r="J2209">
        <v>2026</v>
      </c>
      <c r="K2209">
        <v>5</v>
      </c>
      <c r="L2209" t="s">
        <v>95</v>
      </c>
      <c r="M2209">
        <v>-5680.4585072399996</v>
      </c>
      <c r="N2209">
        <v>1</v>
      </c>
      <c r="O2209">
        <v>-5680.4585072399996</v>
      </c>
      <c r="P2209" t="s">
        <v>614</v>
      </c>
      <c r="Q2209">
        <v>1</v>
      </c>
    </row>
    <row r="2210" spans="1:17">
      <c r="A2210" t="s">
        <v>2438</v>
      </c>
      <c r="B2210" t="s">
        <v>372</v>
      </c>
      <c r="C2210" t="s">
        <v>296</v>
      </c>
      <c r="D2210" t="s">
        <v>332</v>
      </c>
      <c r="E2210" t="s">
        <v>102</v>
      </c>
      <c r="F2210">
        <v>40700</v>
      </c>
      <c r="G2210" t="s">
        <v>784</v>
      </c>
      <c r="I2210" t="s">
        <v>273</v>
      </c>
      <c r="J2210">
        <v>2026</v>
      </c>
      <c r="K2210">
        <v>5</v>
      </c>
      <c r="L2210" t="s">
        <v>95</v>
      </c>
      <c r="M2210">
        <v>-19570.10030568</v>
      </c>
      <c r="N2210">
        <v>1</v>
      </c>
      <c r="O2210">
        <v>-19570.10030568</v>
      </c>
      <c r="P2210" t="s">
        <v>614</v>
      </c>
      <c r="Q2210">
        <v>1</v>
      </c>
    </row>
    <row r="2211" spans="1:17">
      <c r="A2211" t="s">
        <v>2438</v>
      </c>
      <c r="B2211" t="s">
        <v>373</v>
      </c>
      <c r="C2211" t="s">
        <v>296</v>
      </c>
      <c r="D2211" t="s">
        <v>332</v>
      </c>
      <c r="E2211" t="s">
        <v>102</v>
      </c>
      <c r="F2211">
        <v>40700</v>
      </c>
      <c r="G2211" t="s">
        <v>784</v>
      </c>
      <c r="I2211" t="s">
        <v>273</v>
      </c>
      <c r="J2211">
        <v>2026</v>
      </c>
      <c r="K2211">
        <v>5</v>
      </c>
      <c r="L2211" t="s">
        <v>95</v>
      </c>
      <c r="M2211">
        <v>-456.54091019999998</v>
      </c>
      <c r="N2211">
        <v>1</v>
      </c>
      <c r="O2211">
        <v>-456.54091019999998</v>
      </c>
      <c r="P2211" t="s">
        <v>614</v>
      </c>
      <c r="Q2211">
        <v>1</v>
      </c>
    </row>
    <row r="2212" spans="1:17">
      <c r="A2212" t="s">
        <v>2289</v>
      </c>
      <c r="B2212">
        <v>20200041</v>
      </c>
      <c r="C2212" t="s">
        <v>313</v>
      </c>
      <c r="D2212" t="s">
        <v>332</v>
      </c>
      <c r="E2212" t="s">
        <v>102</v>
      </c>
      <c r="F2212">
        <v>40700</v>
      </c>
      <c r="G2212" t="s">
        <v>784</v>
      </c>
      <c r="I2212" t="s">
        <v>273</v>
      </c>
      <c r="J2212">
        <v>2026</v>
      </c>
      <c r="K2212">
        <v>5</v>
      </c>
      <c r="L2212" t="s">
        <v>95</v>
      </c>
      <c r="M2212">
        <v>-3030.6658463999997</v>
      </c>
      <c r="N2212">
        <v>1</v>
      </c>
      <c r="O2212">
        <v>-3030.6658463999997</v>
      </c>
      <c r="P2212" t="s">
        <v>614</v>
      </c>
      <c r="Q2212">
        <v>1</v>
      </c>
    </row>
    <row r="2213" spans="1:17">
      <c r="A2213" t="s">
        <v>2438</v>
      </c>
      <c r="B2213" t="s">
        <v>374</v>
      </c>
      <c r="C2213" t="s">
        <v>296</v>
      </c>
      <c r="D2213" t="s">
        <v>332</v>
      </c>
      <c r="E2213" t="s">
        <v>102</v>
      </c>
      <c r="F2213">
        <v>40700</v>
      </c>
      <c r="G2213" t="s">
        <v>784</v>
      </c>
      <c r="I2213" t="s">
        <v>273</v>
      </c>
      <c r="J2213">
        <v>2026</v>
      </c>
      <c r="K2213">
        <v>5</v>
      </c>
      <c r="L2213" t="s">
        <v>95</v>
      </c>
      <c r="M2213">
        <v>-4990.1925851999995</v>
      </c>
      <c r="N2213">
        <v>1</v>
      </c>
      <c r="O2213">
        <v>-4990.1925851999995</v>
      </c>
      <c r="P2213" t="s">
        <v>614</v>
      </c>
      <c r="Q2213">
        <v>1</v>
      </c>
    </row>
    <row r="2214" spans="1:17">
      <c r="A2214" t="s">
        <v>2289</v>
      </c>
      <c r="B2214">
        <v>20230167</v>
      </c>
      <c r="C2214" t="s">
        <v>313</v>
      </c>
      <c r="D2214" t="s">
        <v>332</v>
      </c>
      <c r="E2214" t="s">
        <v>102</v>
      </c>
      <c r="F2214">
        <v>40700</v>
      </c>
      <c r="G2214" t="s">
        <v>784</v>
      </c>
      <c r="I2214" t="s">
        <v>273</v>
      </c>
      <c r="J2214">
        <v>2026</v>
      </c>
      <c r="K2214">
        <v>5</v>
      </c>
      <c r="L2214" t="s">
        <v>95</v>
      </c>
      <c r="M2214">
        <v>-26900.796562200001</v>
      </c>
      <c r="N2214">
        <v>1</v>
      </c>
      <c r="O2214">
        <v>-26900.796562200001</v>
      </c>
      <c r="P2214" t="s">
        <v>614</v>
      </c>
      <c r="Q2214">
        <v>1</v>
      </c>
    </row>
    <row r="2215" spans="1:17">
      <c r="A2215" t="s">
        <v>2438</v>
      </c>
      <c r="B2215" t="s">
        <v>375</v>
      </c>
      <c r="C2215" t="s">
        <v>296</v>
      </c>
      <c r="D2215" t="s">
        <v>332</v>
      </c>
      <c r="E2215" t="s">
        <v>102</v>
      </c>
      <c r="F2215">
        <v>40700</v>
      </c>
      <c r="G2215" t="s">
        <v>784</v>
      </c>
      <c r="I2215" t="s">
        <v>273</v>
      </c>
      <c r="J2215">
        <v>2026</v>
      </c>
      <c r="K2215">
        <v>5</v>
      </c>
      <c r="L2215" t="s">
        <v>95</v>
      </c>
      <c r="M2215">
        <v>-2067.3801482399999</v>
      </c>
      <c r="N2215">
        <v>1</v>
      </c>
      <c r="O2215">
        <v>-2067.3801482399999</v>
      </c>
      <c r="P2215" t="s">
        <v>614</v>
      </c>
      <c r="Q2215">
        <v>1</v>
      </c>
    </row>
    <row r="2216" spans="1:17">
      <c r="A2216" t="s">
        <v>2438</v>
      </c>
      <c r="B2216" t="s">
        <v>376</v>
      </c>
      <c r="C2216" t="s">
        <v>296</v>
      </c>
      <c r="D2216" t="s">
        <v>332</v>
      </c>
      <c r="E2216" t="s">
        <v>102</v>
      </c>
      <c r="F2216">
        <v>40700</v>
      </c>
      <c r="G2216" t="s">
        <v>784</v>
      </c>
      <c r="I2216" t="s">
        <v>273</v>
      </c>
      <c r="J2216">
        <v>2026</v>
      </c>
      <c r="K2216">
        <v>5</v>
      </c>
      <c r="L2216" t="s">
        <v>95</v>
      </c>
      <c r="M2216">
        <v>-423.35032752000001</v>
      </c>
      <c r="N2216">
        <v>1</v>
      </c>
      <c r="O2216">
        <v>-423.35032752000001</v>
      </c>
      <c r="P2216" t="s">
        <v>614</v>
      </c>
      <c r="Q2216">
        <v>1</v>
      </c>
    </row>
    <row r="2217" spans="1:17">
      <c r="A2217" t="s">
        <v>2289</v>
      </c>
      <c r="B2217">
        <v>20240178</v>
      </c>
      <c r="C2217" t="s">
        <v>313</v>
      </c>
      <c r="D2217" t="s">
        <v>332</v>
      </c>
      <c r="E2217" t="s">
        <v>102</v>
      </c>
      <c r="F2217">
        <v>40700</v>
      </c>
      <c r="G2217" t="s">
        <v>784</v>
      </c>
      <c r="I2217" t="s">
        <v>273</v>
      </c>
      <c r="J2217">
        <v>2026</v>
      </c>
      <c r="K2217">
        <v>5</v>
      </c>
      <c r="L2217" t="s">
        <v>95</v>
      </c>
      <c r="M2217">
        <v>-2388.9703906799996</v>
      </c>
      <c r="N2217">
        <v>1</v>
      </c>
      <c r="O2217">
        <v>-2388.9703906799996</v>
      </c>
      <c r="P2217" t="s">
        <v>614</v>
      </c>
      <c r="Q2217">
        <v>1</v>
      </c>
    </row>
    <row r="2218" spans="1:17">
      <c r="A2218" t="s">
        <v>2289</v>
      </c>
      <c r="B2218">
        <v>20220196</v>
      </c>
      <c r="C2218" t="s">
        <v>313</v>
      </c>
      <c r="D2218" t="s">
        <v>332</v>
      </c>
      <c r="E2218" t="s">
        <v>102</v>
      </c>
      <c r="F2218">
        <v>40700</v>
      </c>
      <c r="G2218" t="s">
        <v>784</v>
      </c>
      <c r="I2218" t="s">
        <v>273</v>
      </c>
      <c r="J2218">
        <v>2026</v>
      </c>
      <c r="K2218">
        <v>5</v>
      </c>
      <c r="L2218" t="s">
        <v>95</v>
      </c>
      <c r="M2218">
        <v>-85734.750585600006</v>
      </c>
      <c r="N2218">
        <v>1</v>
      </c>
      <c r="O2218">
        <v>-85734.750585600006</v>
      </c>
      <c r="P2218" t="s">
        <v>614</v>
      </c>
      <c r="Q2218">
        <v>1</v>
      </c>
    </row>
    <row r="2219" spans="1:17">
      <c r="A2219" t="s">
        <v>2289</v>
      </c>
      <c r="B2219">
        <v>20240236</v>
      </c>
      <c r="C2219" t="s">
        <v>313</v>
      </c>
      <c r="D2219" t="s">
        <v>332</v>
      </c>
      <c r="E2219" t="s">
        <v>102</v>
      </c>
      <c r="F2219">
        <v>40700</v>
      </c>
      <c r="G2219" t="s">
        <v>784</v>
      </c>
      <c r="I2219" t="s">
        <v>273</v>
      </c>
      <c r="J2219">
        <v>2026</v>
      </c>
      <c r="K2219">
        <v>5</v>
      </c>
      <c r="L2219" t="s">
        <v>95</v>
      </c>
      <c r="M2219">
        <v>-152011.71056879999</v>
      </c>
      <c r="N2219">
        <v>1</v>
      </c>
      <c r="O2219">
        <v>-152011.71056879999</v>
      </c>
      <c r="P2219" t="s">
        <v>614</v>
      </c>
      <c r="Q2219">
        <v>1</v>
      </c>
    </row>
    <row r="2220" spans="1:17">
      <c r="A2220" t="s">
        <v>2289</v>
      </c>
      <c r="B2220">
        <v>20240202</v>
      </c>
      <c r="C2220" t="s">
        <v>313</v>
      </c>
      <c r="D2220" t="s">
        <v>332</v>
      </c>
      <c r="E2220" t="s">
        <v>102</v>
      </c>
      <c r="F2220">
        <v>40700</v>
      </c>
      <c r="G2220" t="s">
        <v>784</v>
      </c>
      <c r="I2220" t="s">
        <v>273</v>
      </c>
      <c r="J2220">
        <v>2026</v>
      </c>
      <c r="K2220">
        <v>5</v>
      </c>
      <c r="L2220" t="s">
        <v>95</v>
      </c>
      <c r="M2220">
        <v>-181940.11002935999</v>
      </c>
      <c r="N2220">
        <v>1</v>
      </c>
      <c r="O2220">
        <v>-181940.11002935999</v>
      </c>
      <c r="P2220" t="s">
        <v>614</v>
      </c>
      <c r="Q2220">
        <v>1</v>
      </c>
    </row>
    <row r="2221" spans="1:17">
      <c r="A2221" t="s">
        <v>2289</v>
      </c>
      <c r="B2221">
        <v>20240113</v>
      </c>
      <c r="C2221" t="s">
        <v>313</v>
      </c>
      <c r="D2221" t="s">
        <v>332</v>
      </c>
      <c r="E2221" t="s">
        <v>102</v>
      </c>
      <c r="F2221">
        <v>40700</v>
      </c>
      <c r="G2221" t="s">
        <v>784</v>
      </c>
      <c r="I2221" t="s">
        <v>273</v>
      </c>
      <c r="J2221">
        <v>2026</v>
      </c>
      <c r="K2221">
        <v>5</v>
      </c>
      <c r="L2221" t="s">
        <v>95</v>
      </c>
      <c r="M2221">
        <v>-6164.6672840399997</v>
      </c>
      <c r="N2221">
        <v>1</v>
      </c>
      <c r="O2221">
        <v>-6164.6672840399997</v>
      </c>
      <c r="P2221" t="s">
        <v>614</v>
      </c>
      <c r="Q2221">
        <v>1</v>
      </c>
    </row>
    <row r="2222" spans="1:17">
      <c r="A2222" t="s">
        <v>2295</v>
      </c>
      <c r="B2222" t="s">
        <v>377</v>
      </c>
      <c r="C2222" t="s">
        <v>378</v>
      </c>
      <c r="D2222" t="s">
        <v>332</v>
      </c>
      <c r="E2222" t="s">
        <v>102</v>
      </c>
      <c r="F2222">
        <v>40700</v>
      </c>
      <c r="G2222" t="s">
        <v>784</v>
      </c>
      <c r="I2222" t="s">
        <v>273</v>
      </c>
      <c r="J2222">
        <v>2026</v>
      </c>
      <c r="K2222">
        <v>5</v>
      </c>
      <c r="L2222" t="s">
        <v>95</v>
      </c>
      <c r="M2222">
        <v>-16418.11445316</v>
      </c>
      <c r="N2222">
        <v>1</v>
      </c>
      <c r="O2222">
        <v>-16418.11445316</v>
      </c>
      <c r="P2222" t="s">
        <v>614</v>
      </c>
      <c r="Q2222">
        <v>1</v>
      </c>
    </row>
    <row r="2223" spans="1:17">
      <c r="A2223" t="s">
        <v>2295</v>
      </c>
      <c r="B2223" t="s">
        <v>379</v>
      </c>
      <c r="C2223" t="s">
        <v>380</v>
      </c>
      <c r="D2223" t="s">
        <v>332</v>
      </c>
      <c r="E2223" t="s">
        <v>102</v>
      </c>
      <c r="F2223">
        <v>40700</v>
      </c>
      <c r="G2223" t="s">
        <v>784</v>
      </c>
      <c r="I2223" t="s">
        <v>273</v>
      </c>
      <c r="J2223">
        <v>2026</v>
      </c>
      <c r="K2223">
        <v>5</v>
      </c>
      <c r="L2223" t="s">
        <v>95</v>
      </c>
      <c r="M2223">
        <v>-290.75085539999998</v>
      </c>
      <c r="N2223">
        <v>1</v>
      </c>
      <c r="O2223">
        <v>-290.75085539999998</v>
      </c>
      <c r="P2223" t="s">
        <v>614</v>
      </c>
      <c r="Q2223">
        <v>1</v>
      </c>
    </row>
    <row r="2224" spans="1:17">
      <c r="A2224" t="s">
        <v>2295</v>
      </c>
      <c r="B2224" t="s">
        <v>381</v>
      </c>
      <c r="C2224" t="s">
        <v>382</v>
      </c>
      <c r="D2224" t="s">
        <v>332</v>
      </c>
      <c r="E2224" t="s">
        <v>102</v>
      </c>
      <c r="F2224">
        <v>40700</v>
      </c>
      <c r="G2224" t="s">
        <v>784</v>
      </c>
      <c r="I2224" t="s">
        <v>273</v>
      </c>
      <c r="J2224">
        <v>2026</v>
      </c>
      <c r="K2224">
        <v>5</v>
      </c>
      <c r="L2224" t="s">
        <v>95</v>
      </c>
      <c r="M2224">
        <v>-5309.5595061600006</v>
      </c>
      <c r="N2224">
        <v>1</v>
      </c>
      <c r="O2224">
        <v>-5309.5595061600006</v>
      </c>
      <c r="P2224" t="s">
        <v>614</v>
      </c>
      <c r="Q2224">
        <v>1</v>
      </c>
    </row>
    <row r="2225" spans="1:17">
      <c r="A2225" t="s">
        <v>2295</v>
      </c>
      <c r="B2225" t="s">
        <v>383</v>
      </c>
      <c r="C2225" t="s">
        <v>382</v>
      </c>
      <c r="D2225" t="s">
        <v>332</v>
      </c>
      <c r="E2225" t="s">
        <v>102</v>
      </c>
      <c r="F2225">
        <v>40700</v>
      </c>
      <c r="G2225" t="s">
        <v>784</v>
      </c>
      <c r="I2225" t="s">
        <v>273</v>
      </c>
      <c r="J2225">
        <v>2026</v>
      </c>
      <c r="K2225">
        <v>5</v>
      </c>
      <c r="L2225" t="s">
        <v>95</v>
      </c>
      <c r="M2225">
        <v>-4868.3297170799997</v>
      </c>
      <c r="N2225">
        <v>1</v>
      </c>
      <c r="O2225">
        <v>-4868.3297170799997</v>
      </c>
      <c r="P2225" t="s">
        <v>614</v>
      </c>
      <c r="Q2225">
        <v>1</v>
      </c>
    </row>
    <row r="2226" spans="1:17">
      <c r="A2226" t="s">
        <v>2621</v>
      </c>
      <c r="B2226" t="s">
        <v>384</v>
      </c>
      <c r="C2226" t="s">
        <v>370</v>
      </c>
      <c r="D2226" t="s">
        <v>332</v>
      </c>
      <c r="E2226" t="s">
        <v>102</v>
      </c>
      <c r="F2226">
        <v>40700</v>
      </c>
      <c r="G2226" t="s">
        <v>784</v>
      </c>
      <c r="I2226" t="s">
        <v>273</v>
      </c>
      <c r="J2226">
        <v>2026</v>
      </c>
      <c r="K2226">
        <v>5</v>
      </c>
      <c r="L2226" t="s">
        <v>95</v>
      </c>
      <c r="M2226">
        <v>-3486.8291659199999</v>
      </c>
      <c r="N2226">
        <v>1</v>
      </c>
      <c r="O2226">
        <v>-3486.8291659199999</v>
      </c>
      <c r="P2226" t="s">
        <v>614</v>
      </c>
      <c r="Q2226">
        <v>1</v>
      </c>
    </row>
    <row r="2227" spans="1:17">
      <c r="A2227" t="s">
        <v>879</v>
      </c>
      <c r="B2227" t="s">
        <v>229</v>
      </c>
      <c r="C2227" t="s">
        <v>133</v>
      </c>
      <c r="D2227" t="s">
        <v>332</v>
      </c>
      <c r="E2227" t="s">
        <v>102</v>
      </c>
      <c r="F2227">
        <v>40700</v>
      </c>
      <c r="G2227" t="s">
        <v>784</v>
      </c>
      <c r="I2227" t="s">
        <v>273</v>
      </c>
      <c r="J2227">
        <v>2026</v>
      </c>
      <c r="K2227">
        <v>5</v>
      </c>
      <c r="L2227" t="s">
        <v>95</v>
      </c>
      <c r="M2227">
        <v>-377.51829839999994</v>
      </c>
      <c r="N2227">
        <v>1</v>
      </c>
      <c r="O2227">
        <v>-377.51829839999994</v>
      </c>
      <c r="P2227" t="s">
        <v>614</v>
      </c>
      <c r="Q2227">
        <v>1</v>
      </c>
    </row>
    <row r="2228" spans="1:17">
      <c r="A2228" t="s">
        <v>879</v>
      </c>
      <c r="B2228" t="s">
        <v>246</v>
      </c>
      <c r="C2228" t="s">
        <v>133</v>
      </c>
      <c r="D2228" t="s">
        <v>332</v>
      </c>
      <c r="E2228" t="s">
        <v>102</v>
      </c>
      <c r="F2228">
        <v>40700</v>
      </c>
      <c r="G2228" t="s">
        <v>784</v>
      </c>
      <c r="I2228" t="s">
        <v>273</v>
      </c>
      <c r="J2228">
        <v>2026</v>
      </c>
      <c r="K2228">
        <v>5</v>
      </c>
      <c r="L2228" t="s">
        <v>95</v>
      </c>
      <c r="M2228">
        <v>-950.88069827999993</v>
      </c>
      <c r="N2228">
        <v>1</v>
      </c>
      <c r="O2228">
        <v>-950.88069827999993</v>
      </c>
      <c r="P2228" t="s">
        <v>614</v>
      </c>
      <c r="Q2228">
        <v>1</v>
      </c>
    </row>
    <row r="2229" spans="1:17">
      <c r="A2229" t="s">
        <v>879</v>
      </c>
      <c r="B2229" t="s">
        <v>385</v>
      </c>
      <c r="C2229" t="s">
        <v>133</v>
      </c>
      <c r="D2229" t="s">
        <v>332</v>
      </c>
      <c r="E2229" t="s">
        <v>102</v>
      </c>
      <c r="F2229">
        <v>40700</v>
      </c>
      <c r="G2229" t="s">
        <v>784</v>
      </c>
      <c r="I2229" t="s">
        <v>273</v>
      </c>
      <c r="J2229">
        <v>2026</v>
      </c>
      <c r="K2229">
        <v>5</v>
      </c>
      <c r="L2229" t="s">
        <v>95</v>
      </c>
      <c r="M2229">
        <v>-1539.8690792399998</v>
      </c>
      <c r="N2229">
        <v>1</v>
      </c>
      <c r="O2229">
        <v>-1539.8690792399998</v>
      </c>
      <c r="P2229" t="s">
        <v>614</v>
      </c>
      <c r="Q2229">
        <v>1</v>
      </c>
    </row>
    <row r="2230" spans="1:17">
      <c r="A2230" t="s">
        <v>2295</v>
      </c>
      <c r="B2230" t="s">
        <v>386</v>
      </c>
      <c r="C2230" t="s">
        <v>387</v>
      </c>
      <c r="D2230" t="s">
        <v>332</v>
      </c>
      <c r="E2230" t="s">
        <v>103</v>
      </c>
      <c r="F2230">
        <v>40700</v>
      </c>
      <c r="G2230" t="s">
        <v>784</v>
      </c>
      <c r="I2230" t="s">
        <v>120</v>
      </c>
      <c r="J2230">
        <v>2026</v>
      </c>
      <c r="K2230">
        <v>5</v>
      </c>
      <c r="L2230" t="s">
        <v>95</v>
      </c>
      <c r="M2230">
        <v>-1129.4581690799998</v>
      </c>
      <c r="N2230">
        <v>1</v>
      </c>
      <c r="O2230">
        <v>-1129.4581690799998</v>
      </c>
      <c r="P2230" t="s">
        <v>614</v>
      </c>
      <c r="Q2230">
        <v>1</v>
      </c>
    </row>
    <row r="2231" spans="1:17">
      <c r="A2231" t="s">
        <v>2530</v>
      </c>
      <c r="B2231" t="s">
        <v>388</v>
      </c>
      <c r="C2231" t="s">
        <v>270</v>
      </c>
      <c r="D2231" t="s">
        <v>332</v>
      </c>
      <c r="E2231" t="s">
        <v>103</v>
      </c>
      <c r="F2231">
        <v>40700</v>
      </c>
      <c r="G2231" t="s">
        <v>784</v>
      </c>
      <c r="I2231" t="s">
        <v>130</v>
      </c>
      <c r="J2231">
        <v>2026</v>
      </c>
      <c r="K2231">
        <v>5</v>
      </c>
      <c r="L2231" t="s">
        <v>95</v>
      </c>
      <c r="M2231">
        <v>-287.11126727999999</v>
      </c>
      <c r="N2231">
        <v>1</v>
      </c>
      <c r="O2231">
        <v>-287.11126727999999</v>
      </c>
      <c r="P2231" t="s">
        <v>614</v>
      </c>
      <c r="Q2231">
        <v>1</v>
      </c>
    </row>
    <row r="2232" spans="1:17">
      <c r="A2232" t="s">
        <v>2530</v>
      </c>
      <c r="B2232" t="s">
        <v>389</v>
      </c>
      <c r="C2232" t="s">
        <v>270</v>
      </c>
      <c r="D2232" t="s">
        <v>332</v>
      </c>
      <c r="E2232" t="s">
        <v>103</v>
      </c>
      <c r="F2232">
        <v>40700</v>
      </c>
      <c r="G2232" t="s">
        <v>784</v>
      </c>
      <c r="I2232" t="s">
        <v>130</v>
      </c>
      <c r="J2232">
        <v>2026</v>
      </c>
      <c r="K2232">
        <v>5</v>
      </c>
      <c r="L2232" t="s">
        <v>95</v>
      </c>
      <c r="M2232">
        <v>-1.9518904799999999</v>
      </c>
      <c r="N2232">
        <v>1</v>
      </c>
      <c r="O2232">
        <v>-1.9518904799999999</v>
      </c>
      <c r="P2232" t="s">
        <v>614</v>
      </c>
      <c r="Q2232">
        <v>1</v>
      </c>
    </row>
    <row r="2233" spans="1:17">
      <c r="A2233" t="s">
        <v>2530</v>
      </c>
      <c r="B2233" t="s">
        <v>390</v>
      </c>
      <c r="C2233" t="s">
        <v>270</v>
      </c>
      <c r="D2233" t="s">
        <v>332</v>
      </c>
      <c r="E2233" t="s">
        <v>103</v>
      </c>
      <c r="F2233">
        <v>40700</v>
      </c>
      <c r="G2233" t="s">
        <v>784</v>
      </c>
      <c r="I2233" t="s">
        <v>130</v>
      </c>
      <c r="J2233">
        <v>2026</v>
      </c>
      <c r="K2233">
        <v>5</v>
      </c>
      <c r="L2233" t="s">
        <v>95</v>
      </c>
      <c r="M2233">
        <v>-40.584363120000006</v>
      </c>
      <c r="N2233">
        <v>1</v>
      </c>
      <c r="O2233">
        <v>-40.584363120000006</v>
      </c>
      <c r="P2233" t="s">
        <v>614</v>
      </c>
      <c r="Q2233">
        <v>1</v>
      </c>
    </row>
    <row r="2234" spans="1:17">
      <c r="A2234" t="s">
        <v>2530</v>
      </c>
      <c r="B2234" t="s">
        <v>391</v>
      </c>
      <c r="C2234" t="s">
        <v>270</v>
      </c>
      <c r="D2234" t="s">
        <v>332</v>
      </c>
      <c r="E2234" t="s">
        <v>103</v>
      </c>
      <c r="F2234">
        <v>40700</v>
      </c>
      <c r="G2234" t="s">
        <v>784</v>
      </c>
      <c r="I2234" t="s">
        <v>130</v>
      </c>
      <c r="J2234">
        <v>2026</v>
      </c>
      <c r="K2234">
        <v>5</v>
      </c>
      <c r="L2234" t="s">
        <v>95</v>
      </c>
      <c r="M2234">
        <v>-32.936040720000001</v>
      </c>
      <c r="N2234">
        <v>1</v>
      </c>
      <c r="O2234">
        <v>-32.936040720000001</v>
      </c>
      <c r="P2234" t="s">
        <v>614</v>
      </c>
      <c r="Q2234">
        <v>1</v>
      </c>
    </row>
    <row r="2235" spans="1:17">
      <c r="A2235" t="s">
        <v>2530</v>
      </c>
      <c r="B2235" t="s">
        <v>272</v>
      </c>
      <c r="C2235" t="s">
        <v>270</v>
      </c>
      <c r="D2235" t="s">
        <v>332</v>
      </c>
      <c r="E2235" t="s">
        <v>103</v>
      </c>
      <c r="F2235">
        <v>40700</v>
      </c>
      <c r="G2235" t="s">
        <v>784</v>
      </c>
      <c r="I2235" t="s">
        <v>130</v>
      </c>
      <c r="J2235">
        <v>2026</v>
      </c>
      <c r="K2235">
        <v>5</v>
      </c>
      <c r="L2235" t="s">
        <v>95</v>
      </c>
      <c r="M2235">
        <v>-181.80448380000004</v>
      </c>
      <c r="N2235">
        <v>1</v>
      </c>
      <c r="O2235">
        <v>-181.80448380000004</v>
      </c>
      <c r="P2235" t="s">
        <v>614</v>
      </c>
      <c r="Q2235">
        <v>1</v>
      </c>
    </row>
    <row r="2236" spans="1:17">
      <c r="A2236" t="s">
        <v>2530</v>
      </c>
      <c r="B2236" t="s">
        <v>392</v>
      </c>
      <c r="C2236" t="s">
        <v>270</v>
      </c>
      <c r="D2236" t="s">
        <v>332</v>
      </c>
      <c r="E2236" t="s">
        <v>103</v>
      </c>
      <c r="F2236">
        <v>40700</v>
      </c>
      <c r="G2236" t="s">
        <v>784</v>
      </c>
      <c r="I2236" t="s">
        <v>130</v>
      </c>
      <c r="J2236">
        <v>2026</v>
      </c>
      <c r="K2236">
        <v>5</v>
      </c>
      <c r="L2236" t="s">
        <v>95</v>
      </c>
      <c r="M2236">
        <v>-247.14697320000005</v>
      </c>
      <c r="N2236">
        <v>1</v>
      </c>
      <c r="O2236">
        <v>-247.14697320000005</v>
      </c>
      <c r="P2236" t="s">
        <v>614</v>
      </c>
      <c r="Q2236">
        <v>1</v>
      </c>
    </row>
    <row r="2237" spans="1:17">
      <c r="A2237" t="s">
        <v>2530</v>
      </c>
      <c r="B2237" t="s">
        <v>393</v>
      </c>
      <c r="C2237" t="s">
        <v>270</v>
      </c>
      <c r="D2237" t="s">
        <v>332</v>
      </c>
      <c r="E2237" t="s">
        <v>103</v>
      </c>
      <c r="F2237">
        <v>40700</v>
      </c>
      <c r="G2237" t="s">
        <v>784</v>
      </c>
      <c r="I2237" t="s">
        <v>130</v>
      </c>
      <c r="J2237">
        <v>2026</v>
      </c>
      <c r="K2237">
        <v>5</v>
      </c>
      <c r="L2237" t="s">
        <v>95</v>
      </c>
      <c r="M2237">
        <v>-96.868295279999998</v>
      </c>
      <c r="N2237">
        <v>1</v>
      </c>
      <c r="O2237">
        <v>-96.868295279999998</v>
      </c>
      <c r="P2237" t="s">
        <v>614</v>
      </c>
      <c r="Q2237">
        <v>1</v>
      </c>
    </row>
    <row r="2238" spans="1:17">
      <c r="A2238" t="s">
        <v>2530</v>
      </c>
      <c r="B2238" t="s">
        <v>394</v>
      </c>
      <c r="C2238" t="s">
        <v>270</v>
      </c>
      <c r="D2238" t="s">
        <v>332</v>
      </c>
      <c r="E2238" t="s">
        <v>103</v>
      </c>
      <c r="F2238">
        <v>40700</v>
      </c>
      <c r="G2238" t="s">
        <v>784</v>
      </c>
      <c r="I2238" t="s">
        <v>130</v>
      </c>
      <c r="J2238">
        <v>2026</v>
      </c>
      <c r="K2238">
        <v>5</v>
      </c>
      <c r="L2238" t="s">
        <v>95</v>
      </c>
      <c r="M2238">
        <v>-258.46504271999999</v>
      </c>
      <c r="N2238">
        <v>1</v>
      </c>
      <c r="O2238">
        <v>-258.46504271999999</v>
      </c>
      <c r="P2238" t="s">
        <v>614</v>
      </c>
      <c r="Q2238">
        <v>1</v>
      </c>
    </row>
    <row r="2239" spans="1:17">
      <c r="A2239" t="s">
        <v>2530</v>
      </c>
      <c r="B2239" t="s">
        <v>395</v>
      </c>
      <c r="C2239" t="s">
        <v>270</v>
      </c>
      <c r="D2239" t="s">
        <v>332</v>
      </c>
      <c r="E2239" t="s">
        <v>103</v>
      </c>
      <c r="F2239">
        <v>40700</v>
      </c>
      <c r="G2239" t="s">
        <v>784</v>
      </c>
      <c r="I2239" t="s">
        <v>130</v>
      </c>
      <c r="J2239">
        <v>2026</v>
      </c>
      <c r="K2239">
        <v>5</v>
      </c>
      <c r="L2239" t="s">
        <v>95</v>
      </c>
      <c r="M2239">
        <v>-512.99735184000008</v>
      </c>
      <c r="N2239">
        <v>1</v>
      </c>
      <c r="O2239">
        <v>-512.99735184000008</v>
      </c>
      <c r="P2239" t="s">
        <v>614</v>
      </c>
      <c r="Q2239">
        <v>1</v>
      </c>
    </row>
    <row r="2240" spans="1:17">
      <c r="A2240" t="s">
        <v>2530</v>
      </c>
      <c r="B2240" t="s">
        <v>396</v>
      </c>
      <c r="C2240" t="s">
        <v>270</v>
      </c>
      <c r="D2240" t="s">
        <v>332</v>
      </c>
      <c r="E2240" t="s">
        <v>103</v>
      </c>
      <c r="F2240">
        <v>40700</v>
      </c>
      <c r="G2240" t="s">
        <v>784</v>
      </c>
      <c r="I2240" t="s">
        <v>130</v>
      </c>
      <c r="J2240">
        <v>2026</v>
      </c>
      <c r="K2240">
        <v>5</v>
      </c>
      <c r="L2240" t="s">
        <v>95</v>
      </c>
      <c r="M2240">
        <v>-78.408574559999991</v>
      </c>
      <c r="N2240">
        <v>1</v>
      </c>
      <c r="O2240">
        <v>-78.408574559999991</v>
      </c>
      <c r="P2240" t="s">
        <v>614</v>
      </c>
      <c r="Q2240">
        <v>1</v>
      </c>
    </row>
    <row r="2241" spans="1:17">
      <c r="A2241" t="s">
        <v>2530</v>
      </c>
      <c r="B2241" t="s">
        <v>337</v>
      </c>
      <c r="C2241" t="s">
        <v>270</v>
      </c>
      <c r="D2241" t="s">
        <v>332</v>
      </c>
      <c r="E2241" t="s">
        <v>103</v>
      </c>
      <c r="F2241">
        <v>40700</v>
      </c>
      <c r="G2241" t="s">
        <v>784</v>
      </c>
      <c r="I2241" t="s">
        <v>130</v>
      </c>
      <c r="J2241">
        <v>2026</v>
      </c>
      <c r="K2241">
        <v>5</v>
      </c>
      <c r="L2241" t="s">
        <v>95</v>
      </c>
      <c r="M2241">
        <v>-129.99132179999998</v>
      </c>
      <c r="N2241">
        <v>1</v>
      </c>
      <c r="O2241">
        <v>-129.99132179999998</v>
      </c>
      <c r="P2241" t="s">
        <v>614</v>
      </c>
      <c r="Q2241">
        <v>1</v>
      </c>
    </row>
    <row r="2242" spans="1:17">
      <c r="A2242" t="s">
        <v>879</v>
      </c>
      <c r="B2242" t="s">
        <v>397</v>
      </c>
      <c r="C2242" t="s">
        <v>133</v>
      </c>
      <c r="D2242" t="s">
        <v>332</v>
      </c>
      <c r="E2242" t="s">
        <v>103</v>
      </c>
      <c r="F2242">
        <v>40700</v>
      </c>
      <c r="G2242" t="s">
        <v>784</v>
      </c>
      <c r="I2242" t="s">
        <v>130</v>
      </c>
      <c r="J2242">
        <v>2026</v>
      </c>
      <c r="K2242">
        <v>5</v>
      </c>
      <c r="L2242" t="s">
        <v>95</v>
      </c>
      <c r="M2242">
        <v>-869.20288812000001</v>
      </c>
      <c r="N2242">
        <v>1</v>
      </c>
      <c r="O2242">
        <v>-869.20288812000001</v>
      </c>
      <c r="P2242" t="s">
        <v>614</v>
      </c>
      <c r="Q2242">
        <v>1</v>
      </c>
    </row>
    <row r="2243" spans="1:17">
      <c r="A2243" t="s">
        <v>2305</v>
      </c>
      <c r="B2243" t="s">
        <v>398</v>
      </c>
      <c r="C2243" t="s">
        <v>108</v>
      </c>
      <c r="D2243" t="s">
        <v>332</v>
      </c>
      <c r="E2243" t="s">
        <v>103</v>
      </c>
      <c r="F2243">
        <v>40700</v>
      </c>
      <c r="G2243" t="s">
        <v>784</v>
      </c>
      <c r="I2243" t="s">
        <v>399</v>
      </c>
      <c r="J2243">
        <v>2026</v>
      </c>
      <c r="K2243">
        <v>5</v>
      </c>
      <c r="L2243" t="s">
        <v>95</v>
      </c>
      <c r="M2243">
        <v>-2973.6906699599999</v>
      </c>
      <c r="N2243">
        <v>1</v>
      </c>
      <c r="O2243">
        <v>-2973.6906699599999</v>
      </c>
      <c r="P2243" t="s">
        <v>614</v>
      </c>
      <c r="Q2243">
        <v>1</v>
      </c>
    </row>
    <row r="2244" spans="1:17">
      <c r="A2244" t="s">
        <v>2305</v>
      </c>
      <c r="B2244" t="s">
        <v>400</v>
      </c>
      <c r="C2244" t="s">
        <v>108</v>
      </c>
      <c r="D2244" t="s">
        <v>332</v>
      </c>
      <c r="E2244" t="s">
        <v>103</v>
      </c>
      <c r="F2244">
        <v>40700</v>
      </c>
      <c r="G2244" t="s">
        <v>784</v>
      </c>
      <c r="I2244" t="s">
        <v>130</v>
      </c>
      <c r="J2244">
        <v>2026</v>
      </c>
      <c r="K2244">
        <v>5</v>
      </c>
      <c r="L2244" t="s">
        <v>95</v>
      </c>
      <c r="M2244">
        <v>-177.425397</v>
      </c>
      <c r="N2244">
        <v>1</v>
      </c>
      <c r="O2244">
        <v>-177.425397</v>
      </c>
      <c r="P2244" t="s">
        <v>614</v>
      </c>
      <c r="Q2244">
        <v>1</v>
      </c>
    </row>
    <row r="2245" spans="1:17">
      <c r="A2245" t="s">
        <v>2305</v>
      </c>
      <c r="B2245" t="s">
        <v>401</v>
      </c>
      <c r="C2245" t="s">
        <v>108</v>
      </c>
      <c r="D2245" t="s">
        <v>332</v>
      </c>
      <c r="E2245" t="s">
        <v>103</v>
      </c>
      <c r="F2245">
        <v>40700</v>
      </c>
      <c r="G2245" t="s">
        <v>784</v>
      </c>
      <c r="I2245" t="s">
        <v>130</v>
      </c>
      <c r="J2245">
        <v>2026</v>
      </c>
      <c r="K2245">
        <v>5</v>
      </c>
      <c r="L2245" t="s">
        <v>95</v>
      </c>
      <c r="M2245">
        <v>-1442.1370301999998</v>
      </c>
      <c r="N2245">
        <v>1</v>
      </c>
      <c r="O2245">
        <v>-1442.1370301999998</v>
      </c>
      <c r="P2245" t="s">
        <v>614</v>
      </c>
      <c r="Q2245">
        <v>1</v>
      </c>
    </row>
    <row r="2246" spans="1:17">
      <c r="A2246" t="s">
        <v>2530</v>
      </c>
      <c r="B2246" t="s">
        <v>341</v>
      </c>
      <c r="C2246" t="s">
        <v>270</v>
      </c>
      <c r="D2246" t="s">
        <v>332</v>
      </c>
      <c r="E2246" t="s">
        <v>103</v>
      </c>
      <c r="F2246">
        <v>40700</v>
      </c>
      <c r="G2246" t="s">
        <v>784</v>
      </c>
      <c r="I2246" t="s">
        <v>130</v>
      </c>
      <c r="J2246">
        <v>2026</v>
      </c>
      <c r="K2246">
        <v>5</v>
      </c>
      <c r="L2246" t="s">
        <v>95</v>
      </c>
      <c r="M2246">
        <v>-16794.345565440002</v>
      </c>
      <c r="N2246">
        <v>1</v>
      </c>
      <c r="O2246">
        <v>-16794.345565440002</v>
      </c>
      <c r="P2246" t="s">
        <v>614</v>
      </c>
      <c r="Q2246">
        <v>1</v>
      </c>
    </row>
    <row r="2247" spans="1:17">
      <c r="A2247" t="s">
        <v>2530</v>
      </c>
      <c r="B2247" t="s">
        <v>342</v>
      </c>
      <c r="C2247" t="s">
        <v>270</v>
      </c>
      <c r="D2247" t="s">
        <v>332</v>
      </c>
      <c r="E2247" t="s">
        <v>103</v>
      </c>
      <c r="F2247">
        <v>40700</v>
      </c>
      <c r="G2247" t="s">
        <v>784</v>
      </c>
      <c r="I2247" t="s">
        <v>120</v>
      </c>
      <c r="J2247">
        <v>2026</v>
      </c>
      <c r="K2247">
        <v>5</v>
      </c>
      <c r="L2247" t="s">
        <v>95</v>
      </c>
      <c r="M2247">
        <v>-32.938453440000004</v>
      </c>
      <c r="N2247">
        <v>1</v>
      </c>
      <c r="O2247">
        <v>-32.938453440000004</v>
      </c>
      <c r="P2247" t="s">
        <v>614</v>
      </c>
      <c r="Q2247">
        <v>1</v>
      </c>
    </row>
    <row r="2248" spans="1:17">
      <c r="A2248" t="s">
        <v>2305</v>
      </c>
      <c r="B2248" t="s">
        <v>343</v>
      </c>
      <c r="C2248" t="s">
        <v>108</v>
      </c>
      <c r="D2248" t="s">
        <v>332</v>
      </c>
      <c r="E2248" t="s">
        <v>103</v>
      </c>
      <c r="F2248">
        <v>40700</v>
      </c>
      <c r="G2248" t="s">
        <v>784</v>
      </c>
      <c r="I2248" t="s">
        <v>130</v>
      </c>
      <c r="J2248">
        <v>2026</v>
      </c>
      <c r="K2248">
        <v>5</v>
      </c>
      <c r="L2248" t="s">
        <v>95</v>
      </c>
      <c r="M2248">
        <v>-1763.42930172</v>
      </c>
      <c r="N2248">
        <v>1</v>
      </c>
      <c r="O2248">
        <v>-1763.42930172</v>
      </c>
      <c r="P2248" t="s">
        <v>614</v>
      </c>
      <c r="Q2248">
        <v>1</v>
      </c>
    </row>
    <row r="2249" spans="1:17">
      <c r="A2249" t="s">
        <v>2305</v>
      </c>
      <c r="B2249" t="s">
        <v>402</v>
      </c>
      <c r="C2249" t="s">
        <v>108</v>
      </c>
      <c r="D2249" t="s">
        <v>332</v>
      </c>
      <c r="E2249" t="s">
        <v>103</v>
      </c>
      <c r="F2249">
        <v>40700</v>
      </c>
      <c r="G2249" t="s">
        <v>784</v>
      </c>
      <c r="I2249" t="s">
        <v>130</v>
      </c>
      <c r="J2249">
        <v>2026</v>
      </c>
      <c r="K2249">
        <v>5</v>
      </c>
      <c r="L2249" t="s">
        <v>95</v>
      </c>
      <c r="M2249">
        <v>-1132.2557179199998</v>
      </c>
      <c r="N2249">
        <v>1</v>
      </c>
      <c r="O2249">
        <v>-1132.2557179199998</v>
      </c>
      <c r="P2249" t="s">
        <v>614</v>
      </c>
      <c r="Q2249">
        <v>1</v>
      </c>
    </row>
    <row r="2250" spans="1:17">
      <c r="A2250" t="s">
        <v>2295</v>
      </c>
      <c r="B2250" t="s">
        <v>403</v>
      </c>
      <c r="C2250" t="s">
        <v>404</v>
      </c>
      <c r="D2250" t="s">
        <v>332</v>
      </c>
      <c r="E2250" t="s">
        <v>103</v>
      </c>
      <c r="F2250">
        <v>40700</v>
      </c>
      <c r="G2250" t="s">
        <v>784</v>
      </c>
      <c r="I2250" t="s">
        <v>130</v>
      </c>
      <c r="J2250">
        <v>2026</v>
      </c>
      <c r="K2250">
        <v>5</v>
      </c>
      <c r="L2250" t="s">
        <v>95</v>
      </c>
      <c r="M2250">
        <v>-19.503222119999997</v>
      </c>
      <c r="N2250">
        <v>1</v>
      </c>
      <c r="O2250">
        <v>-19.503222119999997</v>
      </c>
      <c r="P2250" t="s">
        <v>614</v>
      </c>
      <c r="Q2250">
        <v>1</v>
      </c>
    </row>
    <row r="2251" spans="1:17">
      <c r="A2251" t="s">
        <v>879</v>
      </c>
      <c r="B2251" t="s">
        <v>405</v>
      </c>
      <c r="C2251" t="s">
        <v>133</v>
      </c>
      <c r="D2251" t="s">
        <v>332</v>
      </c>
      <c r="E2251" t="s">
        <v>103</v>
      </c>
      <c r="F2251">
        <v>40700</v>
      </c>
      <c r="G2251" t="s">
        <v>784</v>
      </c>
      <c r="I2251" t="s">
        <v>130</v>
      </c>
      <c r="J2251">
        <v>2026</v>
      </c>
      <c r="K2251">
        <v>5</v>
      </c>
      <c r="L2251" t="s">
        <v>95</v>
      </c>
      <c r="M2251">
        <v>-1446.9902164800001</v>
      </c>
      <c r="N2251">
        <v>1</v>
      </c>
      <c r="O2251">
        <v>-1446.9902164800001</v>
      </c>
      <c r="P2251" t="s">
        <v>614</v>
      </c>
      <c r="Q2251">
        <v>1</v>
      </c>
    </row>
    <row r="2252" spans="1:17">
      <c r="A2252" t="s">
        <v>2530</v>
      </c>
      <c r="B2252" t="s">
        <v>406</v>
      </c>
      <c r="C2252" t="s">
        <v>270</v>
      </c>
      <c r="D2252" t="s">
        <v>332</v>
      </c>
      <c r="E2252" t="s">
        <v>103</v>
      </c>
      <c r="F2252">
        <v>40700</v>
      </c>
      <c r="G2252" t="s">
        <v>784</v>
      </c>
      <c r="I2252" t="s">
        <v>120</v>
      </c>
      <c r="J2252">
        <v>2026</v>
      </c>
      <c r="K2252">
        <v>5</v>
      </c>
      <c r="L2252" t="s">
        <v>95</v>
      </c>
      <c r="M2252">
        <v>-124.55667</v>
      </c>
      <c r="N2252">
        <v>1</v>
      </c>
      <c r="O2252">
        <v>-124.55667</v>
      </c>
      <c r="P2252" t="s">
        <v>614</v>
      </c>
      <c r="Q2252">
        <v>1</v>
      </c>
    </row>
    <row r="2253" spans="1:17">
      <c r="A2253" t="s">
        <v>879</v>
      </c>
      <c r="B2253" t="s">
        <v>407</v>
      </c>
      <c r="C2253" t="s">
        <v>133</v>
      </c>
      <c r="D2253" t="s">
        <v>332</v>
      </c>
      <c r="E2253" t="s">
        <v>103</v>
      </c>
      <c r="F2253">
        <v>40700</v>
      </c>
      <c r="G2253" t="s">
        <v>784</v>
      </c>
      <c r="I2253" t="s">
        <v>130</v>
      </c>
      <c r="J2253">
        <v>2026</v>
      </c>
      <c r="K2253">
        <v>5</v>
      </c>
      <c r="L2253" t="s">
        <v>95</v>
      </c>
      <c r="M2253">
        <v>-112.27351247999999</v>
      </c>
      <c r="N2253">
        <v>1</v>
      </c>
      <c r="O2253">
        <v>-112.27351247999999</v>
      </c>
      <c r="P2253" t="s">
        <v>614</v>
      </c>
      <c r="Q2253">
        <v>1</v>
      </c>
    </row>
    <row r="2254" spans="1:17">
      <c r="A2254" t="s">
        <v>2530</v>
      </c>
      <c r="B2254" t="s">
        <v>344</v>
      </c>
      <c r="C2254" t="s">
        <v>270</v>
      </c>
      <c r="D2254" t="s">
        <v>332</v>
      </c>
      <c r="E2254" t="s">
        <v>103</v>
      </c>
      <c r="F2254">
        <v>40700</v>
      </c>
      <c r="G2254" t="s">
        <v>784</v>
      </c>
      <c r="I2254" t="s">
        <v>130</v>
      </c>
      <c r="J2254">
        <v>2026</v>
      </c>
      <c r="K2254">
        <v>5</v>
      </c>
      <c r="L2254" t="s">
        <v>95</v>
      </c>
      <c r="M2254">
        <v>-1372.2067537199998</v>
      </c>
      <c r="N2254">
        <v>1</v>
      </c>
      <c r="O2254">
        <v>-1372.2067537199998</v>
      </c>
      <c r="P2254" t="s">
        <v>614</v>
      </c>
      <c r="Q2254">
        <v>1</v>
      </c>
    </row>
    <row r="2255" spans="1:17">
      <c r="A2255" t="s">
        <v>2438</v>
      </c>
      <c r="B2255" t="s">
        <v>408</v>
      </c>
      <c r="C2255" t="s">
        <v>296</v>
      </c>
      <c r="D2255" t="s">
        <v>332</v>
      </c>
      <c r="E2255" t="s">
        <v>103</v>
      </c>
      <c r="F2255">
        <v>40700</v>
      </c>
      <c r="G2255" t="s">
        <v>784</v>
      </c>
      <c r="I2255" t="s">
        <v>130</v>
      </c>
      <c r="J2255">
        <v>2026</v>
      </c>
      <c r="K2255">
        <v>5</v>
      </c>
      <c r="L2255" t="s">
        <v>95</v>
      </c>
      <c r="M2255">
        <v>-6961.3763806799998</v>
      </c>
      <c r="N2255">
        <v>1</v>
      </c>
      <c r="O2255">
        <v>-6961.3763806799998</v>
      </c>
      <c r="P2255" t="s">
        <v>614</v>
      </c>
      <c r="Q2255">
        <v>1</v>
      </c>
    </row>
    <row r="2256" spans="1:17">
      <c r="A2256" t="s">
        <v>2305</v>
      </c>
      <c r="B2256" t="s">
        <v>409</v>
      </c>
      <c r="C2256" t="s">
        <v>108</v>
      </c>
      <c r="D2256" t="s">
        <v>332</v>
      </c>
      <c r="E2256" t="s">
        <v>103</v>
      </c>
      <c r="F2256">
        <v>40700</v>
      </c>
      <c r="G2256" t="s">
        <v>784</v>
      </c>
      <c r="I2256" t="s">
        <v>130</v>
      </c>
      <c r="J2256">
        <v>2026</v>
      </c>
      <c r="K2256">
        <v>5</v>
      </c>
      <c r="L2256" t="s">
        <v>95</v>
      </c>
      <c r="M2256">
        <v>-385.80357887999998</v>
      </c>
      <c r="N2256">
        <v>1</v>
      </c>
      <c r="O2256">
        <v>-385.80357887999998</v>
      </c>
      <c r="P2256" t="s">
        <v>614</v>
      </c>
      <c r="Q2256">
        <v>1</v>
      </c>
    </row>
    <row r="2257" spans="1:17">
      <c r="A2257" t="s">
        <v>2305</v>
      </c>
      <c r="B2257" t="s">
        <v>410</v>
      </c>
      <c r="C2257" t="s">
        <v>108</v>
      </c>
      <c r="D2257" t="s">
        <v>332</v>
      </c>
      <c r="E2257" t="s">
        <v>103</v>
      </c>
      <c r="F2257">
        <v>40700</v>
      </c>
      <c r="G2257" t="s">
        <v>784</v>
      </c>
      <c r="I2257" t="s">
        <v>130</v>
      </c>
      <c r="J2257">
        <v>2026</v>
      </c>
      <c r="K2257">
        <v>5</v>
      </c>
      <c r="L2257" t="s">
        <v>95</v>
      </c>
      <c r="M2257">
        <v>-5753.4529381199991</v>
      </c>
      <c r="N2257">
        <v>1</v>
      </c>
      <c r="O2257">
        <v>-5753.4529381199991</v>
      </c>
      <c r="P2257" t="s">
        <v>614</v>
      </c>
      <c r="Q2257">
        <v>1</v>
      </c>
    </row>
    <row r="2258" spans="1:17">
      <c r="A2258" t="s">
        <v>2305</v>
      </c>
      <c r="B2258" t="s">
        <v>411</v>
      </c>
      <c r="C2258" t="s">
        <v>108</v>
      </c>
      <c r="D2258" t="s">
        <v>332</v>
      </c>
      <c r="E2258" t="s">
        <v>103</v>
      </c>
      <c r="F2258">
        <v>40700</v>
      </c>
      <c r="G2258" t="s">
        <v>784</v>
      </c>
      <c r="I2258" t="s">
        <v>130</v>
      </c>
      <c r="J2258">
        <v>2026</v>
      </c>
      <c r="K2258">
        <v>5</v>
      </c>
      <c r="L2258" t="s">
        <v>95</v>
      </c>
      <c r="M2258">
        <v>-1228.36038732</v>
      </c>
      <c r="N2258">
        <v>1</v>
      </c>
      <c r="O2258">
        <v>-1228.36038732</v>
      </c>
      <c r="P2258" t="s">
        <v>614</v>
      </c>
      <c r="Q2258">
        <v>1</v>
      </c>
    </row>
    <row r="2259" spans="1:17">
      <c r="A2259" t="s">
        <v>2305</v>
      </c>
      <c r="B2259" t="s">
        <v>412</v>
      </c>
      <c r="C2259" t="s">
        <v>108</v>
      </c>
      <c r="D2259" t="s">
        <v>332</v>
      </c>
      <c r="E2259" t="s">
        <v>103</v>
      </c>
      <c r="F2259">
        <v>40700</v>
      </c>
      <c r="G2259" t="s">
        <v>784</v>
      </c>
      <c r="I2259" t="s">
        <v>130</v>
      </c>
      <c r="J2259">
        <v>2026</v>
      </c>
      <c r="K2259">
        <v>5</v>
      </c>
      <c r="L2259" t="s">
        <v>95</v>
      </c>
      <c r="M2259">
        <v>-276.46272756000002</v>
      </c>
      <c r="N2259">
        <v>1</v>
      </c>
      <c r="O2259">
        <v>-276.46272756000002</v>
      </c>
      <c r="P2259" t="s">
        <v>614</v>
      </c>
      <c r="Q2259">
        <v>1</v>
      </c>
    </row>
    <row r="2260" spans="1:17">
      <c r="A2260" t="s">
        <v>879</v>
      </c>
      <c r="B2260" t="s">
        <v>413</v>
      </c>
      <c r="C2260" t="s">
        <v>133</v>
      </c>
      <c r="D2260" t="s">
        <v>332</v>
      </c>
      <c r="E2260" t="s">
        <v>103</v>
      </c>
      <c r="F2260">
        <v>40700</v>
      </c>
      <c r="G2260" t="s">
        <v>784</v>
      </c>
      <c r="I2260" t="s">
        <v>130</v>
      </c>
      <c r="J2260">
        <v>2026</v>
      </c>
      <c r="K2260">
        <v>5</v>
      </c>
      <c r="L2260" t="s">
        <v>95</v>
      </c>
      <c r="M2260">
        <v>-548.71646507999992</v>
      </c>
      <c r="N2260">
        <v>1</v>
      </c>
      <c r="O2260">
        <v>-548.71646507999992</v>
      </c>
      <c r="P2260" t="s">
        <v>614</v>
      </c>
      <c r="Q2260">
        <v>1</v>
      </c>
    </row>
    <row r="2261" spans="1:17">
      <c r="A2261" t="s">
        <v>2438</v>
      </c>
      <c r="B2261" t="s">
        <v>414</v>
      </c>
      <c r="C2261" t="s">
        <v>296</v>
      </c>
      <c r="D2261" t="s">
        <v>332</v>
      </c>
      <c r="E2261" t="s">
        <v>103</v>
      </c>
      <c r="F2261">
        <v>40700</v>
      </c>
      <c r="G2261" t="s">
        <v>784</v>
      </c>
      <c r="I2261" t="s">
        <v>130</v>
      </c>
      <c r="J2261">
        <v>2026</v>
      </c>
      <c r="K2261">
        <v>5</v>
      </c>
      <c r="L2261" t="s">
        <v>95</v>
      </c>
      <c r="M2261">
        <v>-272.31888096</v>
      </c>
      <c r="N2261">
        <v>1</v>
      </c>
      <c r="O2261">
        <v>-272.31888096</v>
      </c>
      <c r="P2261" t="s">
        <v>614</v>
      </c>
      <c r="Q2261">
        <v>1</v>
      </c>
    </row>
    <row r="2262" spans="1:17">
      <c r="A2262" t="s">
        <v>2530</v>
      </c>
      <c r="B2262" t="s">
        <v>415</v>
      </c>
      <c r="C2262" t="s">
        <v>270</v>
      </c>
      <c r="D2262" t="s">
        <v>332</v>
      </c>
      <c r="E2262" t="s">
        <v>103</v>
      </c>
      <c r="F2262">
        <v>40700</v>
      </c>
      <c r="G2262" t="s">
        <v>784</v>
      </c>
      <c r="I2262" t="s">
        <v>130</v>
      </c>
      <c r="J2262">
        <v>2026</v>
      </c>
      <c r="K2262">
        <v>5</v>
      </c>
      <c r="L2262" t="s">
        <v>95</v>
      </c>
      <c r="M2262">
        <v>-9.9657399600000005</v>
      </c>
      <c r="N2262">
        <v>1</v>
      </c>
      <c r="O2262">
        <v>-9.9657399600000005</v>
      </c>
      <c r="P2262" t="s">
        <v>614</v>
      </c>
      <c r="Q2262">
        <v>1</v>
      </c>
    </row>
    <row r="2263" spans="1:17">
      <c r="A2263" t="s">
        <v>879</v>
      </c>
      <c r="B2263" t="s">
        <v>416</v>
      </c>
      <c r="C2263" t="s">
        <v>133</v>
      </c>
      <c r="D2263" t="s">
        <v>332</v>
      </c>
      <c r="E2263" t="s">
        <v>103</v>
      </c>
      <c r="F2263">
        <v>40700</v>
      </c>
      <c r="G2263" t="s">
        <v>784</v>
      </c>
      <c r="I2263" t="s">
        <v>130</v>
      </c>
      <c r="J2263">
        <v>2026</v>
      </c>
      <c r="K2263">
        <v>5</v>
      </c>
      <c r="L2263" t="s">
        <v>95</v>
      </c>
      <c r="M2263">
        <v>-29.088958680000001</v>
      </c>
      <c r="N2263">
        <v>1</v>
      </c>
      <c r="O2263">
        <v>-29.088958680000001</v>
      </c>
      <c r="P2263" t="s">
        <v>614</v>
      </c>
      <c r="Q2263">
        <v>1</v>
      </c>
    </row>
    <row r="2264" spans="1:17">
      <c r="A2264" t="s">
        <v>2530</v>
      </c>
      <c r="B2264" t="s">
        <v>280</v>
      </c>
      <c r="C2264" t="s">
        <v>270</v>
      </c>
      <c r="D2264" t="s">
        <v>332</v>
      </c>
      <c r="E2264" t="s">
        <v>103</v>
      </c>
      <c r="F2264">
        <v>40700</v>
      </c>
      <c r="G2264" t="s">
        <v>784</v>
      </c>
      <c r="I2264" t="s">
        <v>120</v>
      </c>
      <c r="J2264">
        <v>2026</v>
      </c>
      <c r="K2264">
        <v>5</v>
      </c>
      <c r="L2264" t="s">
        <v>95</v>
      </c>
      <c r="M2264">
        <v>-5465.9676992399991</v>
      </c>
      <c r="N2264">
        <v>1</v>
      </c>
      <c r="O2264">
        <v>-5465.9676992399991</v>
      </c>
      <c r="P2264" t="s">
        <v>614</v>
      </c>
      <c r="Q2264">
        <v>1</v>
      </c>
    </row>
    <row r="2265" spans="1:17">
      <c r="A2265" t="s">
        <v>997</v>
      </c>
      <c r="B2265" t="s">
        <v>417</v>
      </c>
      <c r="C2265" t="s">
        <v>259</v>
      </c>
      <c r="D2265" t="s">
        <v>332</v>
      </c>
      <c r="E2265" t="s">
        <v>103</v>
      </c>
      <c r="F2265">
        <v>40700</v>
      </c>
      <c r="G2265" t="s">
        <v>784</v>
      </c>
      <c r="I2265" t="s">
        <v>130</v>
      </c>
      <c r="J2265">
        <v>2026</v>
      </c>
      <c r="K2265">
        <v>5</v>
      </c>
      <c r="L2265" t="s">
        <v>95</v>
      </c>
      <c r="M2265">
        <v>-1191.7690757999999</v>
      </c>
      <c r="N2265">
        <v>1</v>
      </c>
      <c r="O2265">
        <v>-1191.7690757999999</v>
      </c>
      <c r="P2265" t="s">
        <v>614</v>
      </c>
      <c r="Q2265">
        <v>1</v>
      </c>
    </row>
    <row r="2266" spans="1:17">
      <c r="A2266" t="s">
        <v>2305</v>
      </c>
      <c r="B2266" t="s">
        <v>418</v>
      </c>
      <c r="C2266" t="s">
        <v>108</v>
      </c>
      <c r="D2266" t="s">
        <v>332</v>
      </c>
      <c r="E2266" t="s">
        <v>103</v>
      </c>
      <c r="F2266">
        <v>40700</v>
      </c>
      <c r="G2266" t="s">
        <v>784</v>
      </c>
      <c r="I2266" t="s">
        <v>130</v>
      </c>
      <c r="J2266">
        <v>2026</v>
      </c>
      <c r="K2266">
        <v>5</v>
      </c>
      <c r="L2266" t="s">
        <v>95</v>
      </c>
      <c r="M2266">
        <v>-97.458205320000005</v>
      </c>
      <c r="N2266">
        <v>1</v>
      </c>
      <c r="O2266">
        <v>-97.458205320000005</v>
      </c>
      <c r="P2266" t="s">
        <v>614</v>
      </c>
      <c r="Q2266">
        <v>1</v>
      </c>
    </row>
    <row r="2267" spans="1:17">
      <c r="A2267" t="s">
        <v>2305</v>
      </c>
      <c r="B2267" t="s">
        <v>419</v>
      </c>
      <c r="C2267" t="s">
        <v>108</v>
      </c>
      <c r="D2267" t="s">
        <v>332</v>
      </c>
      <c r="E2267" t="s">
        <v>103</v>
      </c>
      <c r="F2267">
        <v>40700</v>
      </c>
      <c r="G2267" t="s">
        <v>784</v>
      </c>
      <c r="I2267" t="s">
        <v>130</v>
      </c>
      <c r="J2267">
        <v>2026</v>
      </c>
      <c r="K2267">
        <v>5</v>
      </c>
      <c r="L2267" t="s">
        <v>95</v>
      </c>
      <c r="M2267">
        <v>-368.90126891999995</v>
      </c>
      <c r="N2267">
        <v>1</v>
      </c>
      <c r="O2267">
        <v>-368.90126891999995</v>
      </c>
      <c r="P2267" t="s">
        <v>614</v>
      </c>
      <c r="Q2267">
        <v>1</v>
      </c>
    </row>
    <row r="2268" spans="1:17">
      <c r="A2268" t="s">
        <v>2530</v>
      </c>
      <c r="B2268" t="s">
        <v>420</v>
      </c>
      <c r="C2268" t="s">
        <v>270</v>
      </c>
      <c r="D2268" t="s">
        <v>332</v>
      </c>
      <c r="E2268" t="s">
        <v>103</v>
      </c>
      <c r="F2268">
        <v>40700</v>
      </c>
      <c r="G2268" t="s">
        <v>784</v>
      </c>
      <c r="I2268" t="s">
        <v>120</v>
      </c>
      <c r="J2268">
        <v>2026</v>
      </c>
      <c r="K2268">
        <v>5</v>
      </c>
      <c r="L2268" t="s">
        <v>95</v>
      </c>
      <c r="M2268">
        <v>-7245.9820382399994</v>
      </c>
      <c r="N2268">
        <v>1</v>
      </c>
      <c r="O2268">
        <v>-7245.9820382399994</v>
      </c>
      <c r="P2268" t="s">
        <v>614</v>
      </c>
      <c r="Q2268">
        <v>1</v>
      </c>
    </row>
    <row r="2269" spans="1:17">
      <c r="A2269" t="s">
        <v>2305</v>
      </c>
      <c r="B2269" t="s">
        <v>346</v>
      </c>
      <c r="C2269" t="s">
        <v>108</v>
      </c>
      <c r="D2269" t="s">
        <v>332</v>
      </c>
      <c r="E2269" t="s">
        <v>103</v>
      </c>
      <c r="F2269">
        <v>40700</v>
      </c>
      <c r="G2269" t="s">
        <v>784</v>
      </c>
      <c r="I2269" t="s">
        <v>130</v>
      </c>
      <c r="J2269">
        <v>2026</v>
      </c>
      <c r="K2269">
        <v>5</v>
      </c>
      <c r="L2269" t="s">
        <v>95</v>
      </c>
      <c r="M2269">
        <v>-12698.06332752</v>
      </c>
      <c r="N2269">
        <v>1</v>
      </c>
      <c r="O2269">
        <v>-12698.06332752</v>
      </c>
      <c r="P2269" t="s">
        <v>614</v>
      </c>
      <c r="Q2269">
        <v>1</v>
      </c>
    </row>
    <row r="2270" spans="1:17">
      <c r="A2270" t="s">
        <v>2305</v>
      </c>
      <c r="B2270" t="s">
        <v>421</v>
      </c>
      <c r="C2270" t="s">
        <v>108</v>
      </c>
      <c r="D2270" t="s">
        <v>332</v>
      </c>
      <c r="E2270" t="s">
        <v>103</v>
      </c>
      <c r="F2270">
        <v>40700</v>
      </c>
      <c r="G2270" t="s">
        <v>784</v>
      </c>
      <c r="I2270" t="s">
        <v>130</v>
      </c>
      <c r="J2270">
        <v>2026</v>
      </c>
      <c r="K2270">
        <v>5</v>
      </c>
      <c r="L2270" t="s">
        <v>95</v>
      </c>
      <c r="M2270">
        <v>-635.90975315999992</v>
      </c>
      <c r="N2270">
        <v>1</v>
      </c>
      <c r="O2270">
        <v>-635.90975315999992</v>
      </c>
      <c r="P2270" t="s">
        <v>614</v>
      </c>
      <c r="Q2270">
        <v>1</v>
      </c>
    </row>
    <row r="2271" spans="1:17">
      <c r="A2271" t="s">
        <v>2295</v>
      </c>
      <c r="B2271" t="s">
        <v>422</v>
      </c>
      <c r="C2271" t="s">
        <v>423</v>
      </c>
      <c r="D2271" t="s">
        <v>332</v>
      </c>
      <c r="E2271" t="s">
        <v>103</v>
      </c>
      <c r="F2271">
        <v>40700</v>
      </c>
      <c r="G2271" t="s">
        <v>784</v>
      </c>
      <c r="I2271" t="s">
        <v>130</v>
      </c>
      <c r="J2271">
        <v>2026</v>
      </c>
      <c r="K2271">
        <v>5</v>
      </c>
      <c r="L2271" t="s">
        <v>95</v>
      </c>
      <c r="M2271">
        <v>-1996.7936119199999</v>
      </c>
      <c r="N2271">
        <v>1</v>
      </c>
      <c r="O2271">
        <v>-1996.7936119199999</v>
      </c>
      <c r="P2271" t="s">
        <v>614</v>
      </c>
      <c r="Q2271">
        <v>1</v>
      </c>
    </row>
    <row r="2272" spans="1:17">
      <c r="A2272" t="s">
        <v>424</v>
      </c>
      <c r="B2272">
        <v>996</v>
      </c>
      <c r="C2272" t="s">
        <v>424</v>
      </c>
      <c r="D2272" t="s">
        <v>332</v>
      </c>
      <c r="E2272" t="s">
        <v>103</v>
      </c>
      <c r="F2272">
        <v>40700</v>
      </c>
      <c r="G2272" t="s">
        <v>784</v>
      </c>
      <c r="I2272" t="s">
        <v>130</v>
      </c>
      <c r="J2272">
        <v>2026</v>
      </c>
      <c r="K2272">
        <v>5</v>
      </c>
      <c r="L2272" t="s">
        <v>95</v>
      </c>
      <c r="M2272">
        <v>-2099.67923088</v>
      </c>
      <c r="N2272">
        <v>1</v>
      </c>
      <c r="O2272">
        <v>-2099.67923088</v>
      </c>
      <c r="P2272" t="s">
        <v>614</v>
      </c>
      <c r="Q2272">
        <v>1</v>
      </c>
    </row>
    <row r="2273" spans="1:17">
      <c r="A2273" t="s">
        <v>2305</v>
      </c>
      <c r="B2273" t="s">
        <v>425</v>
      </c>
      <c r="C2273" t="s">
        <v>108</v>
      </c>
      <c r="D2273" t="s">
        <v>332</v>
      </c>
      <c r="E2273" t="s">
        <v>103</v>
      </c>
      <c r="F2273">
        <v>40700</v>
      </c>
      <c r="G2273" t="s">
        <v>784</v>
      </c>
      <c r="I2273" t="s">
        <v>130</v>
      </c>
      <c r="J2273">
        <v>2026</v>
      </c>
      <c r="K2273">
        <v>5</v>
      </c>
      <c r="L2273" t="s">
        <v>95</v>
      </c>
      <c r="M2273">
        <v>-16275.12098328</v>
      </c>
      <c r="N2273">
        <v>1</v>
      </c>
      <c r="O2273">
        <v>-16275.12098328</v>
      </c>
      <c r="P2273" t="s">
        <v>614</v>
      </c>
      <c r="Q2273">
        <v>1</v>
      </c>
    </row>
    <row r="2274" spans="1:17">
      <c r="A2274" t="s">
        <v>2305</v>
      </c>
      <c r="B2274" t="s">
        <v>426</v>
      </c>
      <c r="C2274" t="s">
        <v>108</v>
      </c>
      <c r="D2274" t="s">
        <v>332</v>
      </c>
      <c r="E2274" t="s">
        <v>103</v>
      </c>
      <c r="F2274">
        <v>40700</v>
      </c>
      <c r="G2274" t="s">
        <v>784</v>
      </c>
      <c r="I2274" t="s">
        <v>130</v>
      </c>
      <c r="J2274">
        <v>2026</v>
      </c>
      <c r="K2274">
        <v>5</v>
      </c>
      <c r="L2274" t="s">
        <v>95</v>
      </c>
      <c r="M2274">
        <v>-143.59061807999998</v>
      </c>
      <c r="N2274">
        <v>1</v>
      </c>
      <c r="O2274">
        <v>-143.59061807999998</v>
      </c>
      <c r="P2274" t="s">
        <v>614</v>
      </c>
      <c r="Q2274">
        <v>1</v>
      </c>
    </row>
    <row r="2275" spans="1:17">
      <c r="A2275" t="s">
        <v>2305</v>
      </c>
      <c r="B2275" t="s">
        <v>427</v>
      </c>
      <c r="C2275" t="s">
        <v>108</v>
      </c>
      <c r="D2275" t="s">
        <v>332</v>
      </c>
      <c r="E2275" t="s">
        <v>103</v>
      </c>
      <c r="F2275">
        <v>40700</v>
      </c>
      <c r="G2275" t="s">
        <v>784</v>
      </c>
      <c r="I2275" t="s">
        <v>130</v>
      </c>
      <c r="J2275">
        <v>2026</v>
      </c>
      <c r="K2275">
        <v>5</v>
      </c>
      <c r="L2275" t="s">
        <v>95</v>
      </c>
      <c r="M2275">
        <v>-1549.6309443600001</v>
      </c>
      <c r="N2275">
        <v>1</v>
      </c>
      <c r="O2275">
        <v>-1549.6309443600001</v>
      </c>
      <c r="P2275" t="s">
        <v>614</v>
      </c>
      <c r="Q2275">
        <v>1</v>
      </c>
    </row>
    <row r="2276" spans="1:17">
      <c r="A2276" t="s">
        <v>2530</v>
      </c>
      <c r="B2276" t="s">
        <v>281</v>
      </c>
      <c r="C2276" t="s">
        <v>270</v>
      </c>
      <c r="D2276" t="s">
        <v>332</v>
      </c>
      <c r="E2276" t="s">
        <v>103</v>
      </c>
      <c r="F2276">
        <v>40700</v>
      </c>
      <c r="G2276" t="s">
        <v>784</v>
      </c>
      <c r="I2276" t="s">
        <v>120</v>
      </c>
      <c r="J2276">
        <v>2026</v>
      </c>
      <c r="K2276">
        <v>5</v>
      </c>
      <c r="L2276" t="s">
        <v>95</v>
      </c>
      <c r="M2276">
        <v>-44017.476694200006</v>
      </c>
      <c r="N2276">
        <v>1</v>
      </c>
      <c r="O2276">
        <v>-44017.476694200006</v>
      </c>
      <c r="P2276" t="s">
        <v>614</v>
      </c>
      <c r="Q2276">
        <v>1</v>
      </c>
    </row>
    <row r="2277" spans="1:17">
      <c r="A2277" t="s">
        <v>879</v>
      </c>
      <c r="B2277" t="s">
        <v>428</v>
      </c>
      <c r="C2277" t="s">
        <v>133</v>
      </c>
      <c r="D2277" t="s">
        <v>332</v>
      </c>
      <c r="E2277" t="s">
        <v>103</v>
      </c>
      <c r="F2277">
        <v>40700</v>
      </c>
      <c r="G2277" t="s">
        <v>784</v>
      </c>
      <c r="I2277" t="s">
        <v>130</v>
      </c>
      <c r="J2277">
        <v>2026</v>
      </c>
      <c r="K2277">
        <v>5</v>
      </c>
      <c r="L2277" t="s">
        <v>95</v>
      </c>
      <c r="M2277">
        <v>-2636.8411798799998</v>
      </c>
      <c r="N2277">
        <v>1</v>
      </c>
      <c r="O2277">
        <v>-2636.8411798799998</v>
      </c>
      <c r="P2277" t="s">
        <v>614</v>
      </c>
      <c r="Q2277">
        <v>1</v>
      </c>
    </row>
    <row r="2278" spans="1:17">
      <c r="A2278" t="s">
        <v>2305</v>
      </c>
      <c r="B2278" t="s">
        <v>429</v>
      </c>
      <c r="C2278" t="s">
        <v>108</v>
      </c>
      <c r="D2278" t="s">
        <v>332</v>
      </c>
      <c r="E2278" t="s">
        <v>103</v>
      </c>
      <c r="F2278">
        <v>40700</v>
      </c>
      <c r="G2278" t="s">
        <v>784</v>
      </c>
      <c r="I2278" t="s">
        <v>130</v>
      </c>
      <c r="J2278">
        <v>2026</v>
      </c>
      <c r="K2278">
        <v>5</v>
      </c>
      <c r="L2278" t="s">
        <v>95</v>
      </c>
      <c r="M2278">
        <v>-460.84520268</v>
      </c>
      <c r="N2278">
        <v>1</v>
      </c>
      <c r="O2278">
        <v>-460.84520268</v>
      </c>
      <c r="P2278" t="s">
        <v>614</v>
      </c>
      <c r="Q2278">
        <v>1</v>
      </c>
    </row>
    <row r="2279" spans="1:17">
      <c r="A2279" t="s">
        <v>2553</v>
      </c>
      <c r="B2279" t="s">
        <v>430</v>
      </c>
      <c r="C2279" t="s">
        <v>431</v>
      </c>
      <c r="D2279" t="s">
        <v>332</v>
      </c>
      <c r="E2279" t="s">
        <v>103</v>
      </c>
      <c r="F2279">
        <v>40700</v>
      </c>
      <c r="G2279" t="s">
        <v>784</v>
      </c>
      <c r="I2279" t="s">
        <v>130</v>
      </c>
      <c r="J2279">
        <v>2026</v>
      </c>
      <c r="K2279">
        <v>5</v>
      </c>
      <c r="L2279" t="s">
        <v>95</v>
      </c>
      <c r="M2279">
        <v>-3688.2430315199995</v>
      </c>
      <c r="N2279">
        <v>1</v>
      </c>
      <c r="O2279">
        <v>-3688.2430315199995</v>
      </c>
      <c r="P2279" t="s">
        <v>614</v>
      </c>
      <c r="Q2279">
        <v>1</v>
      </c>
    </row>
    <row r="2280" spans="1:17">
      <c r="A2280" t="s">
        <v>2305</v>
      </c>
      <c r="B2280" t="s">
        <v>347</v>
      </c>
      <c r="C2280" t="s">
        <v>108</v>
      </c>
      <c r="D2280" t="s">
        <v>332</v>
      </c>
      <c r="E2280" t="s">
        <v>103</v>
      </c>
      <c r="F2280">
        <v>40700</v>
      </c>
      <c r="G2280" t="s">
        <v>784</v>
      </c>
      <c r="I2280" t="s">
        <v>130</v>
      </c>
      <c r="J2280">
        <v>2026</v>
      </c>
      <c r="K2280">
        <v>5</v>
      </c>
      <c r="L2280" t="s">
        <v>95</v>
      </c>
      <c r="M2280">
        <v>-8838.7741306799981</v>
      </c>
      <c r="N2280">
        <v>1</v>
      </c>
      <c r="O2280">
        <v>-8838.7741306799981</v>
      </c>
      <c r="P2280" t="s">
        <v>614</v>
      </c>
      <c r="Q2280">
        <v>1</v>
      </c>
    </row>
    <row r="2281" spans="1:17">
      <c r="A2281" t="s">
        <v>2530</v>
      </c>
      <c r="B2281" t="s">
        <v>432</v>
      </c>
      <c r="C2281" t="s">
        <v>270</v>
      </c>
      <c r="D2281" t="s">
        <v>332</v>
      </c>
      <c r="E2281" t="s">
        <v>103</v>
      </c>
      <c r="F2281">
        <v>40700</v>
      </c>
      <c r="G2281" t="s">
        <v>784</v>
      </c>
      <c r="I2281" t="s">
        <v>120</v>
      </c>
      <c r="J2281">
        <v>2026</v>
      </c>
      <c r="K2281">
        <v>5</v>
      </c>
      <c r="L2281" t="s">
        <v>95</v>
      </c>
      <c r="M2281">
        <v>-10532.65315932</v>
      </c>
      <c r="N2281">
        <v>1</v>
      </c>
      <c r="O2281">
        <v>-10532.65315932</v>
      </c>
      <c r="P2281" t="s">
        <v>614</v>
      </c>
      <c r="Q2281">
        <v>1</v>
      </c>
    </row>
    <row r="2282" spans="1:17">
      <c r="A2282" t="s">
        <v>2305</v>
      </c>
      <c r="B2282" t="s">
        <v>433</v>
      </c>
      <c r="C2282" t="s">
        <v>108</v>
      </c>
      <c r="D2282" t="s">
        <v>332</v>
      </c>
      <c r="E2282" t="s">
        <v>103</v>
      </c>
      <c r="F2282">
        <v>40700</v>
      </c>
      <c r="G2282" t="s">
        <v>784</v>
      </c>
      <c r="I2282" t="s">
        <v>130</v>
      </c>
      <c r="J2282">
        <v>2026</v>
      </c>
      <c r="K2282">
        <v>5</v>
      </c>
      <c r="L2282" t="s">
        <v>95</v>
      </c>
      <c r="M2282">
        <v>-1477.33620228</v>
      </c>
      <c r="N2282">
        <v>1</v>
      </c>
      <c r="O2282">
        <v>-1477.33620228</v>
      </c>
      <c r="P2282" t="s">
        <v>614</v>
      </c>
      <c r="Q2282">
        <v>1</v>
      </c>
    </row>
    <row r="2283" spans="1:17">
      <c r="A2283" t="s">
        <v>2305</v>
      </c>
      <c r="B2283" t="s">
        <v>434</v>
      </c>
      <c r="C2283" t="s">
        <v>108</v>
      </c>
      <c r="D2283" t="s">
        <v>332</v>
      </c>
      <c r="E2283" t="s">
        <v>103</v>
      </c>
      <c r="F2283">
        <v>40700</v>
      </c>
      <c r="G2283" t="s">
        <v>784</v>
      </c>
      <c r="I2283" t="s">
        <v>130</v>
      </c>
      <c r="J2283">
        <v>2026</v>
      </c>
      <c r="K2283">
        <v>5</v>
      </c>
      <c r="L2283" t="s">
        <v>95</v>
      </c>
      <c r="M2283">
        <v>-34471.752682679995</v>
      </c>
      <c r="N2283">
        <v>1</v>
      </c>
      <c r="O2283">
        <v>-34471.752682679995</v>
      </c>
      <c r="P2283" t="s">
        <v>614</v>
      </c>
      <c r="Q2283">
        <v>1</v>
      </c>
    </row>
    <row r="2284" spans="1:17">
      <c r="A2284" t="s">
        <v>2511</v>
      </c>
      <c r="B2284" t="s">
        <v>435</v>
      </c>
      <c r="C2284" t="s">
        <v>436</v>
      </c>
      <c r="D2284" t="s">
        <v>332</v>
      </c>
      <c r="E2284" t="s">
        <v>103</v>
      </c>
      <c r="F2284">
        <v>40700</v>
      </c>
      <c r="G2284" t="s">
        <v>784</v>
      </c>
      <c r="I2284" t="s">
        <v>130</v>
      </c>
      <c r="J2284">
        <v>2026</v>
      </c>
      <c r="K2284">
        <v>5</v>
      </c>
      <c r="L2284" t="s">
        <v>95</v>
      </c>
      <c r="M2284">
        <v>-1090.0367369999999</v>
      </c>
      <c r="N2284">
        <v>1</v>
      </c>
      <c r="O2284">
        <v>-1090.0367369999999</v>
      </c>
      <c r="P2284" t="s">
        <v>614</v>
      </c>
      <c r="Q2284">
        <v>1</v>
      </c>
    </row>
    <row r="2285" spans="1:17">
      <c r="A2285" t="s">
        <v>879</v>
      </c>
      <c r="B2285" t="s">
        <v>437</v>
      </c>
      <c r="C2285" t="s">
        <v>133</v>
      </c>
      <c r="D2285" t="s">
        <v>332</v>
      </c>
      <c r="E2285" t="s">
        <v>103</v>
      </c>
      <c r="F2285">
        <v>40700</v>
      </c>
      <c r="G2285" t="s">
        <v>784</v>
      </c>
      <c r="I2285" t="s">
        <v>130</v>
      </c>
      <c r="J2285">
        <v>2026</v>
      </c>
      <c r="K2285">
        <v>5</v>
      </c>
      <c r="L2285" t="s">
        <v>95</v>
      </c>
      <c r="M2285">
        <v>-75.342007439999989</v>
      </c>
      <c r="N2285">
        <v>1</v>
      </c>
      <c r="O2285">
        <v>-75.342007439999989</v>
      </c>
      <c r="P2285" t="s">
        <v>614</v>
      </c>
      <c r="Q2285">
        <v>1</v>
      </c>
    </row>
    <row r="2286" spans="1:17">
      <c r="A2286" t="s">
        <v>2438</v>
      </c>
      <c r="B2286" t="s">
        <v>438</v>
      </c>
      <c r="C2286" t="s">
        <v>296</v>
      </c>
      <c r="D2286" t="s">
        <v>332</v>
      </c>
      <c r="E2286" t="s">
        <v>103</v>
      </c>
      <c r="F2286">
        <v>40700</v>
      </c>
      <c r="G2286" t="s">
        <v>784</v>
      </c>
      <c r="I2286" t="s">
        <v>399</v>
      </c>
      <c r="J2286">
        <v>2026</v>
      </c>
      <c r="K2286">
        <v>5</v>
      </c>
      <c r="L2286" t="s">
        <v>95</v>
      </c>
      <c r="M2286">
        <v>-36.863948879999995</v>
      </c>
      <c r="N2286">
        <v>1</v>
      </c>
      <c r="O2286">
        <v>-36.863948879999995</v>
      </c>
      <c r="P2286" t="s">
        <v>614</v>
      </c>
      <c r="Q2286">
        <v>1</v>
      </c>
    </row>
    <row r="2287" spans="1:17">
      <c r="A2287" t="s">
        <v>2530</v>
      </c>
      <c r="B2287" t="s">
        <v>439</v>
      </c>
      <c r="C2287" t="s">
        <v>270</v>
      </c>
      <c r="D2287" t="s">
        <v>332</v>
      </c>
      <c r="E2287" t="s">
        <v>103</v>
      </c>
      <c r="F2287">
        <v>40700</v>
      </c>
      <c r="G2287" t="s">
        <v>784</v>
      </c>
      <c r="I2287" t="s">
        <v>120</v>
      </c>
      <c r="J2287">
        <v>2026</v>
      </c>
      <c r="K2287">
        <v>5</v>
      </c>
      <c r="L2287" t="s">
        <v>95</v>
      </c>
      <c r="M2287">
        <v>-1064.3436817200002</v>
      </c>
      <c r="N2287">
        <v>1</v>
      </c>
      <c r="O2287">
        <v>-1064.3436817200002</v>
      </c>
      <c r="P2287" t="s">
        <v>614</v>
      </c>
      <c r="Q2287">
        <v>1</v>
      </c>
    </row>
    <row r="2288" spans="1:17">
      <c r="A2288" t="s">
        <v>879</v>
      </c>
      <c r="B2288" t="s">
        <v>440</v>
      </c>
      <c r="C2288" t="s">
        <v>133</v>
      </c>
      <c r="D2288" t="s">
        <v>332</v>
      </c>
      <c r="E2288" t="s">
        <v>103</v>
      </c>
      <c r="F2288">
        <v>40700</v>
      </c>
      <c r="G2288" t="s">
        <v>784</v>
      </c>
      <c r="I2288" t="s">
        <v>130</v>
      </c>
      <c r="J2288">
        <v>2026</v>
      </c>
      <c r="K2288">
        <v>5</v>
      </c>
      <c r="L2288" t="s">
        <v>95</v>
      </c>
      <c r="M2288">
        <v>-3086.02811952</v>
      </c>
      <c r="N2288">
        <v>1</v>
      </c>
      <c r="O2288">
        <v>-3086.02811952</v>
      </c>
      <c r="P2288" t="s">
        <v>614</v>
      </c>
      <c r="Q2288">
        <v>1</v>
      </c>
    </row>
    <row r="2289" spans="1:17">
      <c r="A2289" t="s">
        <v>2438</v>
      </c>
      <c r="B2289" t="s">
        <v>441</v>
      </c>
      <c r="C2289" t="s">
        <v>296</v>
      </c>
      <c r="D2289" t="s">
        <v>332</v>
      </c>
      <c r="E2289" t="s">
        <v>103</v>
      </c>
      <c r="F2289">
        <v>40700</v>
      </c>
      <c r="G2289" t="s">
        <v>784</v>
      </c>
      <c r="I2289" t="s">
        <v>130</v>
      </c>
      <c r="J2289">
        <v>2026</v>
      </c>
      <c r="K2289">
        <v>5</v>
      </c>
      <c r="L2289" t="s">
        <v>95</v>
      </c>
      <c r="M2289">
        <v>-1687.4901460799999</v>
      </c>
      <c r="N2289">
        <v>1</v>
      </c>
      <c r="O2289">
        <v>-1687.4901460799999</v>
      </c>
      <c r="P2289" t="s">
        <v>614</v>
      </c>
      <c r="Q2289">
        <v>1</v>
      </c>
    </row>
    <row r="2290" spans="1:17">
      <c r="A2290" t="s">
        <v>2295</v>
      </c>
      <c r="B2290" t="s">
        <v>442</v>
      </c>
      <c r="C2290" t="s">
        <v>443</v>
      </c>
      <c r="D2290" t="s">
        <v>332</v>
      </c>
      <c r="E2290" t="s">
        <v>103</v>
      </c>
      <c r="F2290">
        <v>40700</v>
      </c>
      <c r="G2290" t="s">
        <v>784</v>
      </c>
      <c r="I2290" t="s">
        <v>120</v>
      </c>
      <c r="J2290">
        <v>2026</v>
      </c>
      <c r="K2290">
        <v>5</v>
      </c>
      <c r="L2290" t="s">
        <v>95</v>
      </c>
      <c r="M2290">
        <v>-2384.7433052400002</v>
      </c>
      <c r="N2290">
        <v>1</v>
      </c>
      <c r="O2290">
        <v>-2384.7433052400002</v>
      </c>
      <c r="P2290" t="s">
        <v>614</v>
      </c>
      <c r="Q2290">
        <v>1</v>
      </c>
    </row>
    <row r="2291" spans="1:17">
      <c r="A2291" t="s">
        <v>2530</v>
      </c>
      <c r="B2291" t="s">
        <v>444</v>
      </c>
      <c r="C2291" t="s">
        <v>270</v>
      </c>
      <c r="D2291" t="s">
        <v>332</v>
      </c>
      <c r="E2291" t="s">
        <v>103</v>
      </c>
      <c r="F2291">
        <v>40700</v>
      </c>
      <c r="G2291" t="s">
        <v>784</v>
      </c>
      <c r="I2291" t="s">
        <v>130</v>
      </c>
      <c r="J2291">
        <v>2026</v>
      </c>
      <c r="K2291">
        <v>5</v>
      </c>
      <c r="L2291" t="s">
        <v>95</v>
      </c>
      <c r="M2291">
        <v>-1546.3255179600001</v>
      </c>
      <c r="N2291">
        <v>1</v>
      </c>
      <c r="O2291">
        <v>-1546.3255179600001</v>
      </c>
      <c r="P2291" t="s">
        <v>614</v>
      </c>
      <c r="Q2291">
        <v>1</v>
      </c>
    </row>
    <row r="2292" spans="1:17">
      <c r="A2292" t="s">
        <v>2305</v>
      </c>
      <c r="B2292" t="s">
        <v>349</v>
      </c>
      <c r="C2292" t="s">
        <v>108</v>
      </c>
      <c r="D2292" t="s">
        <v>332</v>
      </c>
      <c r="E2292" t="s">
        <v>103</v>
      </c>
      <c r="F2292">
        <v>40700</v>
      </c>
      <c r="G2292" t="s">
        <v>784</v>
      </c>
      <c r="I2292" t="s">
        <v>130</v>
      </c>
      <c r="J2292">
        <v>2026</v>
      </c>
      <c r="K2292">
        <v>5</v>
      </c>
      <c r="L2292" t="s">
        <v>95</v>
      </c>
      <c r="M2292">
        <v>-14389.04226672</v>
      </c>
      <c r="N2292">
        <v>1</v>
      </c>
      <c r="O2292">
        <v>-14389.04226672</v>
      </c>
      <c r="P2292" t="s">
        <v>614</v>
      </c>
      <c r="Q2292">
        <v>1</v>
      </c>
    </row>
    <row r="2293" spans="1:17">
      <c r="A2293" t="s">
        <v>2495</v>
      </c>
      <c r="B2293" t="s">
        <v>445</v>
      </c>
      <c r="C2293" t="s">
        <v>446</v>
      </c>
      <c r="D2293" t="s">
        <v>332</v>
      </c>
      <c r="E2293" t="s">
        <v>103</v>
      </c>
      <c r="F2293">
        <v>40700</v>
      </c>
      <c r="G2293" t="s">
        <v>784</v>
      </c>
      <c r="I2293" t="s">
        <v>130</v>
      </c>
      <c r="J2293">
        <v>2026</v>
      </c>
      <c r="K2293">
        <v>5</v>
      </c>
      <c r="L2293" t="s">
        <v>95</v>
      </c>
      <c r="M2293">
        <v>-637.87129451999999</v>
      </c>
      <c r="N2293">
        <v>1</v>
      </c>
      <c r="O2293">
        <v>-637.87129451999999</v>
      </c>
      <c r="P2293" t="s">
        <v>614</v>
      </c>
      <c r="Q2293">
        <v>1</v>
      </c>
    </row>
    <row r="2294" spans="1:17">
      <c r="A2294" t="s">
        <v>2438</v>
      </c>
      <c r="B2294" t="s">
        <v>447</v>
      </c>
      <c r="C2294" t="s">
        <v>296</v>
      </c>
      <c r="D2294" t="s">
        <v>332</v>
      </c>
      <c r="E2294" t="s">
        <v>103</v>
      </c>
      <c r="F2294">
        <v>40700</v>
      </c>
      <c r="G2294" t="s">
        <v>784</v>
      </c>
      <c r="I2294" t="s">
        <v>130</v>
      </c>
      <c r="J2294">
        <v>2026</v>
      </c>
      <c r="K2294">
        <v>5</v>
      </c>
      <c r="L2294" t="s">
        <v>95</v>
      </c>
      <c r="M2294">
        <v>-1784.9314623599998</v>
      </c>
      <c r="N2294">
        <v>1</v>
      </c>
      <c r="O2294">
        <v>-1784.9314623599998</v>
      </c>
      <c r="P2294" t="s">
        <v>614</v>
      </c>
      <c r="Q2294">
        <v>1</v>
      </c>
    </row>
    <row r="2295" spans="1:17">
      <c r="A2295" t="s">
        <v>2295</v>
      </c>
      <c r="B2295" t="s">
        <v>448</v>
      </c>
      <c r="C2295" t="s">
        <v>423</v>
      </c>
      <c r="D2295" t="s">
        <v>332</v>
      </c>
      <c r="E2295" t="s">
        <v>103</v>
      </c>
      <c r="F2295">
        <v>40700</v>
      </c>
      <c r="G2295" t="s">
        <v>784</v>
      </c>
      <c r="I2295" t="s">
        <v>130</v>
      </c>
      <c r="J2295">
        <v>2026</v>
      </c>
      <c r="K2295">
        <v>5</v>
      </c>
      <c r="L2295" t="s">
        <v>95</v>
      </c>
      <c r="M2295">
        <v>-5274.9743713200005</v>
      </c>
      <c r="N2295">
        <v>1</v>
      </c>
      <c r="O2295">
        <v>-5274.9743713200005</v>
      </c>
      <c r="P2295" t="s">
        <v>614</v>
      </c>
      <c r="Q2295">
        <v>1</v>
      </c>
    </row>
    <row r="2296" spans="1:17">
      <c r="A2296" t="s">
        <v>879</v>
      </c>
      <c r="B2296" t="s">
        <v>449</v>
      </c>
      <c r="C2296" t="s">
        <v>133</v>
      </c>
      <c r="D2296" t="s">
        <v>332</v>
      </c>
      <c r="E2296" t="s">
        <v>103</v>
      </c>
      <c r="F2296">
        <v>40700</v>
      </c>
      <c r="G2296" t="s">
        <v>784</v>
      </c>
      <c r="I2296" t="s">
        <v>130</v>
      </c>
      <c r="J2296">
        <v>2026</v>
      </c>
      <c r="K2296">
        <v>5</v>
      </c>
      <c r="L2296" t="s">
        <v>95</v>
      </c>
      <c r="M2296">
        <v>-3589.6110379200004</v>
      </c>
      <c r="N2296">
        <v>1</v>
      </c>
      <c r="O2296">
        <v>-3589.6110379200004</v>
      </c>
      <c r="P2296" t="s">
        <v>614</v>
      </c>
      <c r="Q2296">
        <v>1</v>
      </c>
    </row>
    <row r="2297" spans="1:17">
      <c r="A2297" t="s">
        <v>879</v>
      </c>
      <c r="B2297" t="s">
        <v>450</v>
      </c>
      <c r="C2297" t="s">
        <v>133</v>
      </c>
      <c r="D2297" t="s">
        <v>332</v>
      </c>
      <c r="E2297" t="s">
        <v>103</v>
      </c>
      <c r="F2297">
        <v>40700</v>
      </c>
      <c r="G2297" t="s">
        <v>784</v>
      </c>
      <c r="I2297" t="s">
        <v>130</v>
      </c>
      <c r="J2297">
        <v>2026</v>
      </c>
      <c r="K2297">
        <v>5</v>
      </c>
      <c r="L2297" t="s">
        <v>95</v>
      </c>
      <c r="M2297">
        <v>-25.210511279999999</v>
      </c>
      <c r="N2297">
        <v>1</v>
      </c>
      <c r="O2297">
        <v>-25.210511279999999</v>
      </c>
      <c r="P2297" t="s">
        <v>614</v>
      </c>
      <c r="Q2297">
        <v>1</v>
      </c>
    </row>
    <row r="2298" spans="1:17">
      <c r="A2298" t="s">
        <v>2438</v>
      </c>
      <c r="B2298" t="s">
        <v>451</v>
      </c>
      <c r="C2298" t="s">
        <v>296</v>
      </c>
      <c r="D2298" t="s">
        <v>332</v>
      </c>
      <c r="E2298" t="s">
        <v>103</v>
      </c>
      <c r="F2298">
        <v>40700</v>
      </c>
      <c r="G2298" t="s">
        <v>784</v>
      </c>
      <c r="I2298" t="s">
        <v>130</v>
      </c>
      <c r="J2298">
        <v>2026</v>
      </c>
      <c r="K2298">
        <v>5</v>
      </c>
      <c r="L2298" t="s">
        <v>95</v>
      </c>
      <c r="M2298">
        <v>-16.948151640000003</v>
      </c>
      <c r="N2298">
        <v>1</v>
      </c>
      <c r="O2298">
        <v>-16.948151640000003</v>
      </c>
      <c r="P2298" t="s">
        <v>614</v>
      </c>
      <c r="Q2298">
        <v>1</v>
      </c>
    </row>
    <row r="2299" spans="1:17">
      <c r="A2299" t="s">
        <v>879</v>
      </c>
      <c r="B2299" t="s">
        <v>452</v>
      </c>
      <c r="C2299" t="s">
        <v>133</v>
      </c>
      <c r="D2299" t="s">
        <v>332</v>
      </c>
      <c r="E2299" t="s">
        <v>103</v>
      </c>
      <c r="F2299">
        <v>40700</v>
      </c>
      <c r="G2299" t="s">
        <v>784</v>
      </c>
      <c r="I2299" t="s">
        <v>130</v>
      </c>
      <c r="J2299">
        <v>2026</v>
      </c>
      <c r="K2299">
        <v>5</v>
      </c>
      <c r="L2299" t="s">
        <v>95</v>
      </c>
      <c r="M2299">
        <v>-1799.4162268800003</v>
      </c>
      <c r="N2299">
        <v>1</v>
      </c>
      <c r="O2299">
        <v>-1799.4162268800003</v>
      </c>
      <c r="P2299" t="s">
        <v>614</v>
      </c>
      <c r="Q2299">
        <v>1</v>
      </c>
    </row>
    <row r="2300" spans="1:17">
      <c r="A2300" t="s">
        <v>879</v>
      </c>
      <c r="B2300" t="s">
        <v>453</v>
      </c>
      <c r="C2300" t="s">
        <v>133</v>
      </c>
      <c r="D2300" t="s">
        <v>332</v>
      </c>
      <c r="E2300" t="s">
        <v>103</v>
      </c>
      <c r="F2300">
        <v>40700</v>
      </c>
      <c r="G2300" t="s">
        <v>784</v>
      </c>
      <c r="I2300" t="s">
        <v>130</v>
      </c>
      <c r="J2300">
        <v>2026</v>
      </c>
      <c r="K2300">
        <v>5</v>
      </c>
      <c r="L2300" t="s">
        <v>95</v>
      </c>
      <c r="M2300">
        <v>-108.01988712000001</v>
      </c>
      <c r="N2300">
        <v>1</v>
      </c>
      <c r="O2300">
        <v>-108.01988712000001</v>
      </c>
      <c r="P2300" t="s">
        <v>614</v>
      </c>
      <c r="Q2300">
        <v>1</v>
      </c>
    </row>
    <row r="2301" spans="1:17">
      <c r="A2301" t="s">
        <v>2295</v>
      </c>
      <c r="B2301" t="s">
        <v>454</v>
      </c>
      <c r="C2301" t="s">
        <v>455</v>
      </c>
      <c r="D2301" t="s">
        <v>332</v>
      </c>
      <c r="E2301" t="s">
        <v>103</v>
      </c>
      <c r="F2301">
        <v>40700</v>
      </c>
      <c r="G2301" t="s">
        <v>784</v>
      </c>
      <c r="I2301" t="s">
        <v>130</v>
      </c>
      <c r="J2301">
        <v>2026</v>
      </c>
      <c r="K2301">
        <v>5</v>
      </c>
      <c r="L2301" t="s">
        <v>95</v>
      </c>
      <c r="M2301">
        <v>-33.430648320000003</v>
      </c>
      <c r="N2301">
        <v>1</v>
      </c>
      <c r="O2301">
        <v>-33.430648320000003</v>
      </c>
      <c r="P2301" t="s">
        <v>614</v>
      </c>
      <c r="Q2301">
        <v>1</v>
      </c>
    </row>
    <row r="2302" spans="1:17">
      <c r="A2302" t="s">
        <v>2530</v>
      </c>
      <c r="B2302" t="s">
        <v>350</v>
      </c>
      <c r="C2302" t="s">
        <v>270</v>
      </c>
      <c r="D2302" t="s">
        <v>332</v>
      </c>
      <c r="E2302" t="s">
        <v>103</v>
      </c>
      <c r="F2302">
        <v>40700</v>
      </c>
      <c r="G2302" t="s">
        <v>784</v>
      </c>
      <c r="I2302" t="s">
        <v>130</v>
      </c>
      <c r="J2302">
        <v>2026</v>
      </c>
      <c r="K2302">
        <v>5</v>
      </c>
      <c r="L2302" t="s">
        <v>95</v>
      </c>
      <c r="M2302">
        <v>-5164.5393514800007</v>
      </c>
      <c r="N2302">
        <v>1</v>
      </c>
      <c r="O2302">
        <v>-5164.5393514800007</v>
      </c>
      <c r="P2302" t="s">
        <v>614</v>
      </c>
      <c r="Q2302">
        <v>1</v>
      </c>
    </row>
    <row r="2303" spans="1:17">
      <c r="A2303" t="s">
        <v>879</v>
      </c>
      <c r="B2303" t="s">
        <v>456</v>
      </c>
      <c r="C2303" t="s">
        <v>133</v>
      </c>
      <c r="D2303" t="s">
        <v>332</v>
      </c>
      <c r="E2303" t="s">
        <v>103</v>
      </c>
      <c r="F2303">
        <v>40700</v>
      </c>
      <c r="G2303" t="s">
        <v>784</v>
      </c>
      <c r="I2303" t="s">
        <v>130</v>
      </c>
      <c r="J2303">
        <v>2026</v>
      </c>
      <c r="K2303">
        <v>5</v>
      </c>
      <c r="L2303" t="s">
        <v>95</v>
      </c>
      <c r="M2303">
        <v>-9.0778590000000001</v>
      </c>
      <c r="N2303">
        <v>1</v>
      </c>
      <c r="O2303">
        <v>-9.0778590000000001</v>
      </c>
      <c r="P2303" t="s">
        <v>614</v>
      </c>
      <c r="Q2303">
        <v>1</v>
      </c>
    </row>
    <row r="2304" spans="1:17">
      <c r="A2304" t="s">
        <v>2305</v>
      </c>
      <c r="B2304" t="s">
        <v>457</v>
      </c>
      <c r="C2304" t="s">
        <v>108</v>
      </c>
      <c r="D2304" t="s">
        <v>332</v>
      </c>
      <c r="E2304" t="s">
        <v>103</v>
      </c>
      <c r="F2304">
        <v>40700</v>
      </c>
      <c r="G2304" t="s">
        <v>784</v>
      </c>
      <c r="I2304" t="s">
        <v>130</v>
      </c>
      <c r="J2304">
        <v>2026</v>
      </c>
      <c r="K2304">
        <v>5</v>
      </c>
      <c r="L2304" t="s">
        <v>95</v>
      </c>
      <c r="M2304">
        <v>-961.91165411999998</v>
      </c>
      <c r="N2304">
        <v>1</v>
      </c>
      <c r="O2304">
        <v>-961.91165411999998</v>
      </c>
      <c r="P2304" t="s">
        <v>614</v>
      </c>
      <c r="Q2304">
        <v>1</v>
      </c>
    </row>
    <row r="2305" spans="1:17">
      <c r="A2305" t="s">
        <v>2438</v>
      </c>
      <c r="B2305" t="s">
        <v>351</v>
      </c>
      <c r="C2305" t="s">
        <v>296</v>
      </c>
      <c r="D2305" t="s">
        <v>332</v>
      </c>
      <c r="E2305" t="s">
        <v>103</v>
      </c>
      <c r="F2305">
        <v>40700</v>
      </c>
      <c r="G2305" t="s">
        <v>784</v>
      </c>
      <c r="I2305" t="s">
        <v>130</v>
      </c>
      <c r="J2305">
        <v>2026</v>
      </c>
      <c r="K2305">
        <v>5</v>
      </c>
      <c r="L2305" t="s">
        <v>95</v>
      </c>
      <c r="M2305">
        <v>-2367.2269580399998</v>
      </c>
      <c r="N2305">
        <v>1</v>
      </c>
      <c r="O2305">
        <v>-2367.2269580399998</v>
      </c>
      <c r="P2305" t="s">
        <v>614</v>
      </c>
      <c r="Q2305">
        <v>1</v>
      </c>
    </row>
    <row r="2306" spans="1:17">
      <c r="A2306" t="s">
        <v>2505</v>
      </c>
      <c r="B2306" t="s">
        <v>458</v>
      </c>
      <c r="C2306" t="s">
        <v>459</v>
      </c>
      <c r="D2306" t="s">
        <v>332</v>
      </c>
      <c r="E2306" t="s">
        <v>103</v>
      </c>
      <c r="F2306">
        <v>40700</v>
      </c>
      <c r="G2306" t="s">
        <v>784</v>
      </c>
      <c r="I2306" t="s">
        <v>130</v>
      </c>
      <c r="J2306">
        <v>2026</v>
      </c>
      <c r="K2306">
        <v>5</v>
      </c>
      <c r="L2306" t="s">
        <v>95</v>
      </c>
      <c r="M2306">
        <v>-2860.9732170000002</v>
      </c>
      <c r="N2306">
        <v>1</v>
      </c>
      <c r="O2306">
        <v>-2860.9732170000002</v>
      </c>
      <c r="P2306" t="s">
        <v>614</v>
      </c>
      <c r="Q2306">
        <v>1</v>
      </c>
    </row>
    <row r="2307" spans="1:17">
      <c r="A2307" t="s">
        <v>879</v>
      </c>
      <c r="B2307" t="s">
        <v>460</v>
      </c>
      <c r="C2307" t="s">
        <v>133</v>
      </c>
      <c r="D2307" t="s">
        <v>332</v>
      </c>
      <c r="E2307" t="s">
        <v>103</v>
      </c>
      <c r="F2307">
        <v>40700</v>
      </c>
      <c r="G2307" t="s">
        <v>784</v>
      </c>
      <c r="I2307" t="s">
        <v>130</v>
      </c>
      <c r="J2307">
        <v>2026</v>
      </c>
      <c r="K2307">
        <v>5</v>
      </c>
      <c r="L2307" t="s">
        <v>95</v>
      </c>
      <c r="M2307">
        <v>-393.70523688000003</v>
      </c>
      <c r="N2307">
        <v>1</v>
      </c>
      <c r="O2307">
        <v>-393.70523688000003</v>
      </c>
      <c r="P2307" t="s">
        <v>614</v>
      </c>
      <c r="Q2307">
        <v>1</v>
      </c>
    </row>
    <row r="2308" spans="1:17">
      <c r="A2308" t="s">
        <v>2305</v>
      </c>
      <c r="B2308" t="s">
        <v>461</v>
      </c>
      <c r="C2308" t="s">
        <v>108</v>
      </c>
      <c r="D2308" t="s">
        <v>332</v>
      </c>
      <c r="E2308" t="s">
        <v>103</v>
      </c>
      <c r="F2308">
        <v>40700</v>
      </c>
      <c r="G2308" t="s">
        <v>784</v>
      </c>
      <c r="I2308" t="s">
        <v>130</v>
      </c>
      <c r="J2308">
        <v>2026</v>
      </c>
      <c r="K2308">
        <v>5</v>
      </c>
      <c r="L2308" t="s">
        <v>95</v>
      </c>
      <c r="M2308">
        <v>-3953.1247030799996</v>
      </c>
      <c r="N2308">
        <v>1</v>
      </c>
      <c r="O2308">
        <v>-3953.1247030799996</v>
      </c>
      <c r="P2308" t="s">
        <v>614</v>
      </c>
      <c r="Q2308">
        <v>1</v>
      </c>
    </row>
    <row r="2309" spans="1:17">
      <c r="A2309" t="s">
        <v>879</v>
      </c>
      <c r="B2309" t="s">
        <v>462</v>
      </c>
      <c r="C2309" t="s">
        <v>133</v>
      </c>
      <c r="D2309" t="s">
        <v>332</v>
      </c>
      <c r="E2309" t="s">
        <v>103</v>
      </c>
      <c r="F2309">
        <v>40700</v>
      </c>
      <c r="G2309" t="s">
        <v>784</v>
      </c>
      <c r="I2309" t="s">
        <v>130</v>
      </c>
      <c r="J2309">
        <v>2026</v>
      </c>
      <c r="K2309">
        <v>5</v>
      </c>
      <c r="L2309" t="s">
        <v>95</v>
      </c>
      <c r="M2309">
        <v>-2102.6734164</v>
      </c>
      <c r="N2309">
        <v>1</v>
      </c>
      <c r="O2309">
        <v>-2102.6734164</v>
      </c>
      <c r="P2309" t="s">
        <v>614</v>
      </c>
      <c r="Q2309">
        <v>1</v>
      </c>
    </row>
    <row r="2310" spans="1:17">
      <c r="A2310" t="s">
        <v>2305</v>
      </c>
      <c r="B2310" t="s">
        <v>463</v>
      </c>
      <c r="C2310" t="s">
        <v>108</v>
      </c>
      <c r="D2310" t="s">
        <v>332</v>
      </c>
      <c r="E2310" t="s">
        <v>103</v>
      </c>
      <c r="F2310">
        <v>40700</v>
      </c>
      <c r="G2310" t="s">
        <v>784</v>
      </c>
      <c r="I2310" t="s">
        <v>130</v>
      </c>
      <c r="J2310">
        <v>2026</v>
      </c>
      <c r="K2310">
        <v>5</v>
      </c>
      <c r="L2310" t="s">
        <v>95</v>
      </c>
      <c r="M2310">
        <v>-693.61960283999997</v>
      </c>
      <c r="N2310">
        <v>1</v>
      </c>
      <c r="O2310">
        <v>-693.61960283999997</v>
      </c>
      <c r="P2310" t="s">
        <v>614</v>
      </c>
      <c r="Q2310">
        <v>1</v>
      </c>
    </row>
    <row r="2311" spans="1:17">
      <c r="A2311" t="s">
        <v>879</v>
      </c>
      <c r="B2311" t="s">
        <v>464</v>
      </c>
      <c r="C2311" t="s">
        <v>133</v>
      </c>
      <c r="D2311" t="s">
        <v>332</v>
      </c>
      <c r="E2311" t="s">
        <v>103</v>
      </c>
      <c r="F2311">
        <v>40700</v>
      </c>
      <c r="G2311" t="s">
        <v>784</v>
      </c>
      <c r="I2311" t="s">
        <v>130</v>
      </c>
      <c r="J2311">
        <v>2026</v>
      </c>
      <c r="K2311">
        <v>5</v>
      </c>
      <c r="L2311" t="s">
        <v>95</v>
      </c>
      <c r="M2311">
        <v>-330.32428883999995</v>
      </c>
      <c r="N2311">
        <v>1</v>
      </c>
      <c r="O2311">
        <v>-330.32428883999995</v>
      </c>
      <c r="P2311" t="s">
        <v>614</v>
      </c>
      <c r="Q2311">
        <v>1</v>
      </c>
    </row>
    <row r="2312" spans="1:17">
      <c r="A2312" t="s">
        <v>2305</v>
      </c>
      <c r="B2312" t="s">
        <v>465</v>
      </c>
      <c r="C2312" t="s">
        <v>108</v>
      </c>
      <c r="D2312" t="s">
        <v>332</v>
      </c>
      <c r="E2312" t="s">
        <v>103</v>
      </c>
      <c r="F2312">
        <v>40700</v>
      </c>
      <c r="G2312" t="s">
        <v>784</v>
      </c>
      <c r="I2312" t="s">
        <v>130</v>
      </c>
      <c r="J2312">
        <v>2026</v>
      </c>
      <c r="K2312">
        <v>5</v>
      </c>
      <c r="L2312" t="s">
        <v>95</v>
      </c>
      <c r="M2312">
        <v>-6305.2202876399997</v>
      </c>
      <c r="N2312">
        <v>1</v>
      </c>
      <c r="O2312">
        <v>-6305.2202876399997</v>
      </c>
      <c r="P2312" t="s">
        <v>614</v>
      </c>
      <c r="Q2312">
        <v>1</v>
      </c>
    </row>
    <row r="2313" spans="1:17">
      <c r="A2313" t="s">
        <v>879</v>
      </c>
      <c r="B2313" t="s">
        <v>466</v>
      </c>
      <c r="C2313" t="s">
        <v>133</v>
      </c>
      <c r="D2313" t="s">
        <v>332</v>
      </c>
      <c r="E2313" t="s">
        <v>103</v>
      </c>
      <c r="F2313">
        <v>40700</v>
      </c>
      <c r="G2313" t="s">
        <v>784</v>
      </c>
      <c r="I2313" t="s">
        <v>130</v>
      </c>
      <c r="J2313">
        <v>2026</v>
      </c>
      <c r="K2313">
        <v>5</v>
      </c>
      <c r="L2313" t="s">
        <v>95</v>
      </c>
      <c r="M2313">
        <v>-184.39212600000002</v>
      </c>
      <c r="N2313">
        <v>1</v>
      </c>
      <c r="O2313">
        <v>-184.39212600000002</v>
      </c>
      <c r="P2313" t="s">
        <v>614</v>
      </c>
      <c r="Q2313">
        <v>1</v>
      </c>
    </row>
    <row r="2314" spans="1:17">
      <c r="A2314" t="s">
        <v>879</v>
      </c>
      <c r="B2314" t="s">
        <v>467</v>
      </c>
      <c r="C2314" t="s">
        <v>133</v>
      </c>
      <c r="D2314" t="s">
        <v>332</v>
      </c>
      <c r="E2314" t="s">
        <v>103</v>
      </c>
      <c r="F2314">
        <v>40700</v>
      </c>
      <c r="G2314" t="s">
        <v>784</v>
      </c>
      <c r="I2314" t="s">
        <v>130</v>
      </c>
      <c r="J2314">
        <v>2026</v>
      </c>
      <c r="K2314">
        <v>5</v>
      </c>
      <c r="L2314" t="s">
        <v>95</v>
      </c>
      <c r="M2314">
        <v>-1435.357287</v>
      </c>
      <c r="N2314">
        <v>1</v>
      </c>
      <c r="O2314">
        <v>-1435.357287</v>
      </c>
      <c r="P2314" t="s">
        <v>614</v>
      </c>
      <c r="Q2314">
        <v>1</v>
      </c>
    </row>
    <row r="2315" spans="1:17">
      <c r="A2315" t="s">
        <v>2316</v>
      </c>
      <c r="B2315" t="s">
        <v>468</v>
      </c>
      <c r="C2315" t="s">
        <v>469</v>
      </c>
      <c r="D2315" t="s">
        <v>332</v>
      </c>
      <c r="E2315" t="s">
        <v>103</v>
      </c>
      <c r="F2315">
        <v>40700</v>
      </c>
      <c r="G2315" t="s">
        <v>784</v>
      </c>
      <c r="I2315" t="s">
        <v>130</v>
      </c>
      <c r="J2315">
        <v>2026</v>
      </c>
      <c r="K2315">
        <v>5</v>
      </c>
      <c r="L2315" t="s">
        <v>95</v>
      </c>
      <c r="M2315">
        <v>-1982.7612324000002</v>
      </c>
      <c r="N2315">
        <v>1</v>
      </c>
      <c r="O2315">
        <v>-1982.7612324000002</v>
      </c>
      <c r="P2315" t="s">
        <v>614</v>
      </c>
      <c r="Q2315">
        <v>1</v>
      </c>
    </row>
    <row r="2316" spans="1:17">
      <c r="A2316" t="s">
        <v>2530</v>
      </c>
      <c r="B2316" t="s">
        <v>470</v>
      </c>
      <c r="C2316" t="s">
        <v>270</v>
      </c>
      <c r="D2316" t="s">
        <v>332</v>
      </c>
      <c r="E2316" t="s">
        <v>103</v>
      </c>
      <c r="F2316">
        <v>40700</v>
      </c>
      <c r="G2316" t="s">
        <v>784</v>
      </c>
      <c r="I2316" t="s">
        <v>130</v>
      </c>
      <c r="J2316">
        <v>2026</v>
      </c>
      <c r="K2316">
        <v>5</v>
      </c>
      <c r="L2316" t="s">
        <v>95</v>
      </c>
      <c r="M2316">
        <v>-182.823858</v>
      </c>
      <c r="N2316">
        <v>1</v>
      </c>
      <c r="O2316">
        <v>-182.823858</v>
      </c>
      <c r="P2316" t="s">
        <v>614</v>
      </c>
      <c r="Q2316">
        <v>1</v>
      </c>
    </row>
    <row r="2317" spans="1:17">
      <c r="A2317" t="s">
        <v>2530</v>
      </c>
      <c r="B2317" t="s">
        <v>282</v>
      </c>
      <c r="C2317" t="s">
        <v>270</v>
      </c>
      <c r="D2317" t="s">
        <v>332</v>
      </c>
      <c r="E2317" t="s">
        <v>103</v>
      </c>
      <c r="F2317">
        <v>40700</v>
      </c>
      <c r="G2317" t="s">
        <v>784</v>
      </c>
      <c r="I2317" t="s">
        <v>120</v>
      </c>
      <c r="J2317">
        <v>2026</v>
      </c>
      <c r="K2317">
        <v>5</v>
      </c>
      <c r="L2317" t="s">
        <v>95</v>
      </c>
      <c r="M2317">
        <v>-16238.337860520003</v>
      </c>
      <c r="N2317">
        <v>1</v>
      </c>
      <c r="O2317">
        <v>-16238.337860520003</v>
      </c>
      <c r="P2317" t="s">
        <v>614</v>
      </c>
      <c r="Q2317">
        <v>1</v>
      </c>
    </row>
    <row r="2318" spans="1:17">
      <c r="A2318" t="s">
        <v>2530</v>
      </c>
      <c r="B2318" t="s">
        <v>283</v>
      </c>
      <c r="C2318" t="s">
        <v>270</v>
      </c>
      <c r="D2318" t="s">
        <v>332</v>
      </c>
      <c r="E2318" t="s">
        <v>103</v>
      </c>
      <c r="F2318">
        <v>40700</v>
      </c>
      <c r="G2318" t="s">
        <v>784</v>
      </c>
      <c r="I2318" t="s">
        <v>120</v>
      </c>
      <c r="J2318">
        <v>2026</v>
      </c>
      <c r="K2318">
        <v>5</v>
      </c>
      <c r="L2318" t="s">
        <v>95</v>
      </c>
      <c r="M2318">
        <v>-1393.4772932399999</v>
      </c>
      <c r="N2318">
        <v>1</v>
      </c>
      <c r="O2318">
        <v>-1393.4772932399999</v>
      </c>
      <c r="P2318" t="s">
        <v>614</v>
      </c>
      <c r="Q2318">
        <v>1</v>
      </c>
    </row>
    <row r="2319" spans="1:17">
      <c r="A2319" t="s">
        <v>879</v>
      </c>
      <c r="B2319" t="s">
        <v>471</v>
      </c>
      <c r="C2319" t="s">
        <v>133</v>
      </c>
      <c r="D2319" t="s">
        <v>332</v>
      </c>
      <c r="E2319" t="s">
        <v>103</v>
      </c>
      <c r="F2319">
        <v>40700</v>
      </c>
      <c r="G2319" t="s">
        <v>784</v>
      </c>
      <c r="I2319" t="s">
        <v>130</v>
      </c>
      <c r="J2319">
        <v>2026</v>
      </c>
      <c r="K2319">
        <v>5</v>
      </c>
      <c r="L2319" t="s">
        <v>95</v>
      </c>
      <c r="M2319">
        <v>-4012.0529763599993</v>
      </c>
      <c r="N2319">
        <v>1</v>
      </c>
      <c r="O2319">
        <v>-4012.0529763599993</v>
      </c>
      <c r="P2319" t="s">
        <v>614</v>
      </c>
      <c r="Q2319">
        <v>1</v>
      </c>
    </row>
    <row r="2320" spans="1:17">
      <c r="A2320" t="s">
        <v>879</v>
      </c>
      <c r="B2320" t="s">
        <v>472</v>
      </c>
      <c r="C2320" t="s">
        <v>133</v>
      </c>
      <c r="D2320" t="s">
        <v>332</v>
      </c>
      <c r="E2320" t="s">
        <v>103</v>
      </c>
      <c r="F2320">
        <v>40700</v>
      </c>
      <c r="G2320" t="s">
        <v>784</v>
      </c>
      <c r="I2320" t="s">
        <v>130</v>
      </c>
      <c r="J2320">
        <v>2026</v>
      </c>
      <c r="K2320">
        <v>5</v>
      </c>
      <c r="L2320" t="s">
        <v>95</v>
      </c>
      <c r="M2320">
        <v>-2405.51320536</v>
      </c>
      <c r="N2320">
        <v>1</v>
      </c>
      <c r="O2320">
        <v>-2405.51320536</v>
      </c>
      <c r="P2320" t="s">
        <v>614</v>
      </c>
      <c r="Q2320">
        <v>1</v>
      </c>
    </row>
    <row r="2321" spans="1:17">
      <c r="A2321" t="s">
        <v>879</v>
      </c>
      <c r="B2321" t="s">
        <v>473</v>
      </c>
      <c r="C2321" t="s">
        <v>133</v>
      </c>
      <c r="D2321" t="s">
        <v>332</v>
      </c>
      <c r="E2321" t="s">
        <v>103</v>
      </c>
      <c r="F2321">
        <v>40700</v>
      </c>
      <c r="G2321" t="s">
        <v>784</v>
      </c>
      <c r="I2321" t="s">
        <v>130</v>
      </c>
      <c r="J2321">
        <v>2026</v>
      </c>
      <c r="K2321">
        <v>5</v>
      </c>
      <c r="L2321" t="s">
        <v>95</v>
      </c>
      <c r="M2321">
        <v>-315.65736396</v>
      </c>
      <c r="N2321">
        <v>1</v>
      </c>
      <c r="O2321">
        <v>-315.65736396</v>
      </c>
      <c r="P2321" t="s">
        <v>614</v>
      </c>
      <c r="Q2321">
        <v>1</v>
      </c>
    </row>
    <row r="2322" spans="1:17">
      <c r="A2322" t="s">
        <v>879</v>
      </c>
      <c r="B2322" t="s">
        <v>474</v>
      </c>
      <c r="C2322" t="s">
        <v>133</v>
      </c>
      <c r="D2322" t="s">
        <v>332</v>
      </c>
      <c r="E2322" t="s">
        <v>103</v>
      </c>
      <c r="F2322">
        <v>40700</v>
      </c>
      <c r="G2322" t="s">
        <v>784</v>
      </c>
      <c r="I2322" t="s">
        <v>130</v>
      </c>
      <c r="J2322">
        <v>2026</v>
      </c>
      <c r="K2322">
        <v>5</v>
      </c>
      <c r="L2322" t="s">
        <v>95</v>
      </c>
      <c r="M2322">
        <v>-864.82621403999985</v>
      </c>
      <c r="N2322">
        <v>1</v>
      </c>
      <c r="O2322">
        <v>-864.82621403999985</v>
      </c>
      <c r="P2322" t="s">
        <v>614</v>
      </c>
      <c r="Q2322">
        <v>1</v>
      </c>
    </row>
    <row r="2323" spans="1:17">
      <c r="A2323" t="s">
        <v>879</v>
      </c>
      <c r="B2323" t="s">
        <v>475</v>
      </c>
      <c r="C2323" t="s">
        <v>133</v>
      </c>
      <c r="D2323" t="s">
        <v>332</v>
      </c>
      <c r="E2323" t="s">
        <v>103</v>
      </c>
      <c r="F2323">
        <v>40700</v>
      </c>
      <c r="G2323" t="s">
        <v>784</v>
      </c>
      <c r="I2323" t="s">
        <v>130</v>
      </c>
      <c r="J2323">
        <v>2026</v>
      </c>
      <c r="K2323">
        <v>5</v>
      </c>
      <c r="L2323" t="s">
        <v>95</v>
      </c>
      <c r="M2323">
        <v>-218.46455783999997</v>
      </c>
      <c r="N2323">
        <v>1</v>
      </c>
      <c r="O2323">
        <v>-218.46455783999997</v>
      </c>
      <c r="P2323" t="s">
        <v>614</v>
      </c>
      <c r="Q2323">
        <v>1</v>
      </c>
    </row>
    <row r="2324" spans="1:17">
      <c r="A2324" t="s">
        <v>2305</v>
      </c>
      <c r="B2324" t="s">
        <v>476</v>
      </c>
      <c r="C2324" t="s">
        <v>108</v>
      </c>
      <c r="D2324" t="s">
        <v>332</v>
      </c>
      <c r="E2324" t="s">
        <v>103</v>
      </c>
      <c r="F2324">
        <v>40700</v>
      </c>
      <c r="G2324" t="s">
        <v>784</v>
      </c>
      <c r="I2324" t="s">
        <v>130</v>
      </c>
      <c r="J2324">
        <v>2026</v>
      </c>
      <c r="K2324">
        <v>5</v>
      </c>
      <c r="L2324" t="s">
        <v>95</v>
      </c>
      <c r="M2324">
        <v>-1222.8231949199999</v>
      </c>
      <c r="N2324">
        <v>1</v>
      </c>
      <c r="O2324">
        <v>-1222.8231949199999</v>
      </c>
      <c r="P2324" t="s">
        <v>614</v>
      </c>
      <c r="Q2324">
        <v>1</v>
      </c>
    </row>
    <row r="2325" spans="1:17">
      <c r="A2325" t="s">
        <v>879</v>
      </c>
      <c r="B2325" t="s">
        <v>477</v>
      </c>
      <c r="C2325" t="s">
        <v>133</v>
      </c>
      <c r="D2325" t="s">
        <v>332</v>
      </c>
      <c r="E2325" t="s">
        <v>103</v>
      </c>
      <c r="F2325">
        <v>40700</v>
      </c>
      <c r="G2325" t="s">
        <v>784</v>
      </c>
      <c r="I2325" t="s">
        <v>130</v>
      </c>
      <c r="J2325">
        <v>2026</v>
      </c>
      <c r="K2325">
        <v>5</v>
      </c>
      <c r="L2325" t="s">
        <v>95</v>
      </c>
      <c r="M2325">
        <v>-302.99420304</v>
      </c>
      <c r="N2325">
        <v>1</v>
      </c>
      <c r="O2325">
        <v>-302.99420304</v>
      </c>
      <c r="P2325" t="s">
        <v>614</v>
      </c>
      <c r="Q2325">
        <v>1</v>
      </c>
    </row>
    <row r="2326" spans="1:17">
      <c r="A2326" t="s">
        <v>2305</v>
      </c>
      <c r="B2326" t="s">
        <v>478</v>
      </c>
      <c r="C2326" t="s">
        <v>108</v>
      </c>
      <c r="D2326" t="s">
        <v>332</v>
      </c>
      <c r="E2326" t="s">
        <v>103</v>
      </c>
      <c r="F2326">
        <v>40700</v>
      </c>
      <c r="G2326" t="s">
        <v>784</v>
      </c>
      <c r="I2326" t="s">
        <v>130</v>
      </c>
      <c r="J2326">
        <v>2026</v>
      </c>
      <c r="K2326">
        <v>5</v>
      </c>
      <c r="L2326" t="s">
        <v>95</v>
      </c>
      <c r="M2326">
        <v>-2336.3272529999999</v>
      </c>
      <c r="N2326">
        <v>1</v>
      </c>
      <c r="O2326">
        <v>-2336.3272529999999</v>
      </c>
      <c r="P2326" t="s">
        <v>614</v>
      </c>
      <c r="Q2326">
        <v>1</v>
      </c>
    </row>
    <row r="2327" spans="1:17">
      <c r="A2327" t="s">
        <v>879</v>
      </c>
      <c r="B2327" t="s">
        <v>479</v>
      </c>
      <c r="C2327" t="s">
        <v>133</v>
      </c>
      <c r="D2327" t="s">
        <v>332</v>
      </c>
      <c r="E2327" t="s">
        <v>103</v>
      </c>
      <c r="F2327">
        <v>40700</v>
      </c>
      <c r="G2327" t="s">
        <v>784</v>
      </c>
      <c r="I2327" t="s">
        <v>130</v>
      </c>
      <c r="J2327">
        <v>2026</v>
      </c>
      <c r="K2327">
        <v>5</v>
      </c>
      <c r="L2327" t="s">
        <v>95</v>
      </c>
      <c r="M2327">
        <v>-7247.7698637599988</v>
      </c>
      <c r="N2327">
        <v>1</v>
      </c>
      <c r="O2327">
        <v>-7247.7698637599988</v>
      </c>
      <c r="P2327" t="s">
        <v>614</v>
      </c>
      <c r="Q2327">
        <v>1</v>
      </c>
    </row>
    <row r="2328" spans="1:17">
      <c r="A2328" t="s">
        <v>2305</v>
      </c>
      <c r="B2328" t="s">
        <v>480</v>
      </c>
      <c r="C2328" t="s">
        <v>108</v>
      </c>
      <c r="D2328" t="s">
        <v>332</v>
      </c>
      <c r="E2328" t="s">
        <v>103</v>
      </c>
      <c r="F2328">
        <v>40700</v>
      </c>
      <c r="G2328" t="s">
        <v>784</v>
      </c>
      <c r="I2328" t="s">
        <v>130</v>
      </c>
      <c r="J2328">
        <v>2026</v>
      </c>
      <c r="K2328">
        <v>5</v>
      </c>
      <c r="L2328" t="s">
        <v>95</v>
      </c>
      <c r="M2328">
        <v>-511.65587952000004</v>
      </c>
      <c r="N2328">
        <v>1</v>
      </c>
      <c r="O2328">
        <v>-511.65587952000004</v>
      </c>
      <c r="P2328" t="s">
        <v>614</v>
      </c>
      <c r="Q2328">
        <v>1</v>
      </c>
    </row>
    <row r="2329" spans="1:17">
      <c r="A2329" t="s">
        <v>2305</v>
      </c>
      <c r="B2329" t="s">
        <v>481</v>
      </c>
      <c r="C2329" t="s">
        <v>108</v>
      </c>
      <c r="D2329" t="s">
        <v>332</v>
      </c>
      <c r="E2329" t="s">
        <v>103</v>
      </c>
      <c r="F2329">
        <v>40700</v>
      </c>
      <c r="G2329" t="s">
        <v>784</v>
      </c>
      <c r="I2329" t="s">
        <v>130</v>
      </c>
      <c r="J2329">
        <v>2026</v>
      </c>
      <c r="K2329">
        <v>5</v>
      </c>
      <c r="L2329" t="s">
        <v>95</v>
      </c>
      <c r="M2329">
        <v>-791.84746583999993</v>
      </c>
      <c r="N2329">
        <v>1</v>
      </c>
      <c r="O2329">
        <v>-791.84746583999993</v>
      </c>
      <c r="P2329" t="s">
        <v>614</v>
      </c>
      <c r="Q2329">
        <v>1</v>
      </c>
    </row>
    <row r="2330" spans="1:17">
      <c r="A2330" t="s">
        <v>879</v>
      </c>
      <c r="B2330" t="s">
        <v>482</v>
      </c>
      <c r="C2330" t="s">
        <v>133</v>
      </c>
      <c r="D2330" t="s">
        <v>332</v>
      </c>
      <c r="E2330" t="s">
        <v>103</v>
      </c>
      <c r="F2330">
        <v>40700</v>
      </c>
      <c r="G2330" t="s">
        <v>784</v>
      </c>
      <c r="I2330" t="s">
        <v>130</v>
      </c>
      <c r="J2330">
        <v>2026</v>
      </c>
      <c r="K2330">
        <v>5</v>
      </c>
      <c r="L2330" t="s">
        <v>95</v>
      </c>
      <c r="M2330">
        <v>-451.10625840000006</v>
      </c>
      <c r="N2330">
        <v>1</v>
      </c>
      <c r="O2330">
        <v>-451.10625840000006</v>
      </c>
      <c r="P2330" t="s">
        <v>614</v>
      </c>
      <c r="Q2330">
        <v>1</v>
      </c>
    </row>
    <row r="2331" spans="1:17">
      <c r="A2331" t="s">
        <v>2438</v>
      </c>
      <c r="B2331" t="s">
        <v>483</v>
      </c>
      <c r="C2331" t="s">
        <v>296</v>
      </c>
      <c r="D2331" t="s">
        <v>332</v>
      </c>
      <c r="E2331" t="s">
        <v>103</v>
      </c>
      <c r="F2331">
        <v>40700</v>
      </c>
      <c r="G2331" t="s">
        <v>784</v>
      </c>
      <c r="I2331" t="s">
        <v>130</v>
      </c>
      <c r="J2331">
        <v>2026</v>
      </c>
      <c r="K2331">
        <v>5</v>
      </c>
      <c r="L2331" t="s">
        <v>95</v>
      </c>
      <c r="M2331">
        <v>-2804.2755033600001</v>
      </c>
      <c r="N2331">
        <v>1</v>
      </c>
      <c r="O2331">
        <v>-2804.2755033600001</v>
      </c>
      <c r="P2331" t="s">
        <v>614</v>
      </c>
      <c r="Q2331">
        <v>1</v>
      </c>
    </row>
    <row r="2332" spans="1:17">
      <c r="A2332" t="s">
        <v>2505</v>
      </c>
      <c r="B2332" t="s">
        <v>484</v>
      </c>
      <c r="C2332" t="s">
        <v>459</v>
      </c>
      <c r="D2332" t="s">
        <v>332</v>
      </c>
      <c r="E2332" t="s">
        <v>103</v>
      </c>
      <c r="F2332">
        <v>40700</v>
      </c>
      <c r="G2332" t="s">
        <v>784</v>
      </c>
      <c r="I2332" t="s">
        <v>130</v>
      </c>
      <c r="J2332">
        <v>2026</v>
      </c>
      <c r="K2332">
        <v>5</v>
      </c>
      <c r="L2332" t="s">
        <v>95</v>
      </c>
      <c r="M2332">
        <v>-1869.3223761599997</v>
      </c>
      <c r="N2332">
        <v>1</v>
      </c>
      <c r="O2332">
        <v>-1869.3223761599997</v>
      </c>
      <c r="P2332" t="s">
        <v>614</v>
      </c>
      <c r="Q2332">
        <v>1</v>
      </c>
    </row>
    <row r="2333" spans="1:17">
      <c r="A2333" t="s">
        <v>2316</v>
      </c>
      <c r="B2333" t="s">
        <v>485</v>
      </c>
      <c r="C2333" t="s">
        <v>469</v>
      </c>
      <c r="D2333" t="s">
        <v>332</v>
      </c>
      <c r="E2333" t="s">
        <v>103</v>
      </c>
      <c r="F2333">
        <v>40700</v>
      </c>
      <c r="G2333" t="s">
        <v>784</v>
      </c>
      <c r="I2333" t="s">
        <v>130</v>
      </c>
      <c r="J2333">
        <v>2026</v>
      </c>
      <c r="K2333">
        <v>5</v>
      </c>
      <c r="L2333" t="s">
        <v>95</v>
      </c>
      <c r="M2333">
        <v>-85.682925359999999</v>
      </c>
      <c r="N2333">
        <v>1</v>
      </c>
      <c r="O2333">
        <v>-85.682925359999999</v>
      </c>
      <c r="P2333" t="s">
        <v>614</v>
      </c>
      <c r="Q2333">
        <v>1</v>
      </c>
    </row>
    <row r="2334" spans="1:17">
      <c r="A2334" t="s">
        <v>2295</v>
      </c>
      <c r="B2334" t="s">
        <v>486</v>
      </c>
      <c r="C2334" t="s">
        <v>382</v>
      </c>
      <c r="D2334" t="s">
        <v>332</v>
      </c>
      <c r="E2334" t="s">
        <v>103</v>
      </c>
      <c r="F2334">
        <v>40700</v>
      </c>
      <c r="G2334" t="s">
        <v>784</v>
      </c>
      <c r="I2334" t="s">
        <v>130</v>
      </c>
      <c r="J2334">
        <v>2026</v>
      </c>
      <c r="K2334">
        <v>5</v>
      </c>
      <c r="L2334" t="s">
        <v>95</v>
      </c>
      <c r="M2334">
        <v>-92.407175999999993</v>
      </c>
      <c r="N2334">
        <v>1</v>
      </c>
      <c r="O2334">
        <v>-92.407175999999993</v>
      </c>
      <c r="P2334" t="s">
        <v>614</v>
      </c>
      <c r="Q2334">
        <v>1</v>
      </c>
    </row>
    <row r="2335" spans="1:17">
      <c r="A2335" t="s">
        <v>2305</v>
      </c>
      <c r="B2335" t="s">
        <v>353</v>
      </c>
      <c r="C2335" t="s">
        <v>108</v>
      </c>
      <c r="D2335" t="s">
        <v>332</v>
      </c>
      <c r="E2335" t="s">
        <v>103</v>
      </c>
      <c r="F2335">
        <v>40700</v>
      </c>
      <c r="G2335" t="s">
        <v>784</v>
      </c>
      <c r="I2335" t="s">
        <v>130</v>
      </c>
      <c r="J2335">
        <v>2026</v>
      </c>
      <c r="K2335">
        <v>5</v>
      </c>
      <c r="L2335" t="s">
        <v>95</v>
      </c>
      <c r="M2335">
        <v>-678.34949796000012</v>
      </c>
      <c r="N2335">
        <v>1</v>
      </c>
      <c r="O2335">
        <v>-678.34949796000012</v>
      </c>
      <c r="P2335" t="s">
        <v>614</v>
      </c>
      <c r="Q2335">
        <v>1</v>
      </c>
    </row>
    <row r="2336" spans="1:17">
      <c r="A2336" t="s">
        <v>2438</v>
      </c>
      <c r="B2336" t="s">
        <v>487</v>
      </c>
      <c r="C2336" t="s">
        <v>296</v>
      </c>
      <c r="D2336" t="s">
        <v>332</v>
      </c>
      <c r="E2336" t="s">
        <v>103</v>
      </c>
      <c r="F2336">
        <v>40700</v>
      </c>
      <c r="G2336" t="s">
        <v>784</v>
      </c>
      <c r="I2336" t="s">
        <v>130</v>
      </c>
      <c r="J2336">
        <v>2026</v>
      </c>
      <c r="K2336">
        <v>5</v>
      </c>
      <c r="L2336" t="s">
        <v>95</v>
      </c>
      <c r="M2336">
        <v>-648.0626238000001</v>
      </c>
      <c r="N2336">
        <v>1</v>
      </c>
      <c r="O2336">
        <v>-648.0626238000001</v>
      </c>
      <c r="P2336" t="s">
        <v>614</v>
      </c>
      <c r="Q2336">
        <v>1</v>
      </c>
    </row>
    <row r="2337" spans="1:17">
      <c r="A2337" t="s">
        <v>2305</v>
      </c>
      <c r="B2337" t="s">
        <v>488</v>
      </c>
      <c r="C2337" t="s">
        <v>108</v>
      </c>
      <c r="D2337" t="s">
        <v>332</v>
      </c>
      <c r="E2337" t="s">
        <v>103</v>
      </c>
      <c r="F2337">
        <v>40700</v>
      </c>
      <c r="G2337" t="s">
        <v>784</v>
      </c>
      <c r="I2337" t="s">
        <v>130</v>
      </c>
      <c r="J2337">
        <v>2026</v>
      </c>
      <c r="K2337">
        <v>5</v>
      </c>
      <c r="L2337" t="s">
        <v>95</v>
      </c>
      <c r="M2337">
        <v>-1194.5461165200002</v>
      </c>
      <c r="N2337">
        <v>1</v>
      </c>
      <c r="O2337">
        <v>-1194.5461165200002</v>
      </c>
      <c r="P2337" t="s">
        <v>614</v>
      </c>
      <c r="Q2337">
        <v>1</v>
      </c>
    </row>
    <row r="2338" spans="1:17">
      <c r="A2338" t="s">
        <v>2305</v>
      </c>
      <c r="B2338" t="s">
        <v>489</v>
      </c>
      <c r="C2338" t="s">
        <v>108</v>
      </c>
      <c r="D2338" t="s">
        <v>332</v>
      </c>
      <c r="E2338" t="s">
        <v>103</v>
      </c>
      <c r="F2338">
        <v>40700</v>
      </c>
      <c r="G2338" t="s">
        <v>784</v>
      </c>
      <c r="I2338" t="s">
        <v>130</v>
      </c>
      <c r="J2338">
        <v>2026</v>
      </c>
      <c r="K2338">
        <v>5</v>
      </c>
      <c r="L2338" t="s">
        <v>95</v>
      </c>
      <c r="M2338">
        <v>-1387.32485724</v>
      </c>
      <c r="N2338">
        <v>1</v>
      </c>
      <c r="O2338">
        <v>-1387.32485724</v>
      </c>
      <c r="P2338" t="s">
        <v>614</v>
      </c>
      <c r="Q2338">
        <v>1</v>
      </c>
    </row>
    <row r="2339" spans="1:17">
      <c r="A2339" t="s">
        <v>879</v>
      </c>
      <c r="B2339" t="s">
        <v>490</v>
      </c>
      <c r="C2339" t="s">
        <v>133</v>
      </c>
      <c r="D2339" t="s">
        <v>332</v>
      </c>
      <c r="E2339" t="s">
        <v>103</v>
      </c>
      <c r="F2339">
        <v>40700</v>
      </c>
      <c r="G2339" t="s">
        <v>784</v>
      </c>
      <c r="I2339" t="s">
        <v>130</v>
      </c>
      <c r="J2339">
        <v>2026</v>
      </c>
      <c r="K2339">
        <v>5</v>
      </c>
      <c r="L2339" t="s">
        <v>95</v>
      </c>
      <c r="M2339">
        <v>-75.121243559999996</v>
      </c>
      <c r="N2339">
        <v>1</v>
      </c>
      <c r="O2339">
        <v>-75.121243559999996</v>
      </c>
      <c r="P2339" t="s">
        <v>614</v>
      </c>
      <c r="Q2339">
        <v>1</v>
      </c>
    </row>
    <row r="2340" spans="1:17">
      <c r="A2340" t="s">
        <v>2305</v>
      </c>
      <c r="B2340" t="s">
        <v>491</v>
      </c>
      <c r="C2340" t="s">
        <v>108</v>
      </c>
      <c r="D2340" t="s">
        <v>332</v>
      </c>
      <c r="E2340" t="s">
        <v>103</v>
      </c>
      <c r="F2340">
        <v>40700</v>
      </c>
      <c r="G2340" t="s">
        <v>784</v>
      </c>
      <c r="I2340" t="s">
        <v>130</v>
      </c>
      <c r="J2340">
        <v>2026</v>
      </c>
      <c r="K2340">
        <v>5</v>
      </c>
      <c r="L2340" t="s">
        <v>95</v>
      </c>
      <c r="M2340">
        <v>-603.50812991999999</v>
      </c>
      <c r="N2340">
        <v>1</v>
      </c>
      <c r="O2340">
        <v>-603.50812991999999</v>
      </c>
      <c r="P2340" t="s">
        <v>614</v>
      </c>
      <c r="Q2340">
        <v>1</v>
      </c>
    </row>
    <row r="2341" spans="1:17">
      <c r="A2341" t="s">
        <v>2438</v>
      </c>
      <c r="B2341" t="s">
        <v>297</v>
      </c>
      <c r="C2341" t="s">
        <v>296</v>
      </c>
      <c r="D2341" t="s">
        <v>332</v>
      </c>
      <c r="E2341" t="s">
        <v>103</v>
      </c>
      <c r="F2341">
        <v>40700</v>
      </c>
      <c r="G2341" t="s">
        <v>784</v>
      </c>
      <c r="I2341" t="s">
        <v>130</v>
      </c>
      <c r="J2341">
        <v>2026</v>
      </c>
      <c r="K2341">
        <v>5</v>
      </c>
      <c r="L2341" t="s">
        <v>95</v>
      </c>
      <c r="M2341">
        <v>-10821.466600559999</v>
      </c>
      <c r="N2341">
        <v>1</v>
      </c>
      <c r="O2341">
        <v>-10821.466600559999</v>
      </c>
      <c r="P2341" t="s">
        <v>614</v>
      </c>
      <c r="Q2341">
        <v>1</v>
      </c>
    </row>
    <row r="2342" spans="1:17">
      <c r="A2342" t="s">
        <v>2295</v>
      </c>
      <c r="B2342" t="s">
        <v>492</v>
      </c>
      <c r="C2342" t="s">
        <v>382</v>
      </c>
      <c r="D2342" t="s">
        <v>332</v>
      </c>
      <c r="E2342" t="s">
        <v>103</v>
      </c>
      <c r="F2342">
        <v>40700</v>
      </c>
      <c r="G2342" t="s">
        <v>784</v>
      </c>
      <c r="I2342" t="s">
        <v>130</v>
      </c>
      <c r="J2342">
        <v>2026</v>
      </c>
      <c r="K2342">
        <v>5</v>
      </c>
      <c r="L2342" t="s">
        <v>95</v>
      </c>
      <c r="M2342">
        <v>-202.99902263999999</v>
      </c>
      <c r="N2342">
        <v>1</v>
      </c>
      <c r="O2342">
        <v>-202.99902263999999</v>
      </c>
      <c r="P2342" t="s">
        <v>614</v>
      </c>
      <c r="Q2342">
        <v>1</v>
      </c>
    </row>
    <row r="2343" spans="1:17">
      <c r="A2343" t="s">
        <v>879</v>
      </c>
      <c r="B2343" t="s">
        <v>493</v>
      </c>
      <c r="C2343" t="s">
        <v>133</v>
      </c>
      <c r="D2343" t="s">
        <v>332</v>
      </c>
      <c r="E2343" t="s">
        <v>103</v>
      </c>
      <c r="F2343">
        <v>40700</v>
      </c>
      <c r="G2343" t="s">
        <v>784</v>
      </c>
      <c r="I2343" t="s">
        <v>130</v>
      </c>
      <c r="J2343">
        <v>2026</v>
      </c>
      <c r="K2343">
        <v>5</v>
      </c>
      <c r="L2343" t="s">
        <v>95</v>
      </c>
      <c r="M2343">
        <v>-4752.7797308400004</v>
      </c>
      <c r="N2343">
        <v>1</v>
      </c>
      <c r="O2343">
        <v>-4752.7797308400004</v>
      </c>
      <c r="P2343" t="s">
        <v>614</v>
      </c>
      <c r="Q2343">
        <v>1</v>
      </c>
    </row>
    <row r="2344" spans="1:17">
      <c r="A2344" t="s">
        <v>879</v>
      </c>
      <c r="B2344" t="s">
        <v>494</v>
      </c>
      <c r="C2344" t="s">
        <v>133</v>
      </c>
      <c r="D2344" t="s">
        <v>332</v>
      </c>
      <c r="E2344" t="s">
        <v>103</v>
      </c>
      <c r="F2344">
        <v>40700</v>
      </c>
      <c r="G2344" t="s">
        <v>784</v>
      </c>
      <c r="I2344" t="s">
        <v>130</v>
      </c>
      <c r="J2344">
        <v>2026</v>
      </c>
      <c r="K2344">
        <v>5</v>
      </c>
      <c r="L2344" t="s">
        <v>95</v>
      </c>
      <c r="M2344">
        <v>-315.57291875999994</v>
      </c>
      <c r="N2344">
        <v>1</v>
      </c>
      <c r="O2344">
        <v>-315.57291875999994</v>
      </c>
      <c r="P2344" t="s">
        <v>614</v>
      </c>
      <c r="Q2344">
        <v>1</v>
      </c>
    </row>
    <row r="2345" spans="1:17">
      <c r="A2345" t="s">
        <v>2295</v>
      </c>
      <c r="B2345" t="s">
        <v>495</v>
      </c>
      <c r="C2345" t="s">
        <v>382</v>
      </c>
      <c r="D2345" t="s">
        <v>332</v>
      </c>
      <c r="E2345" t="s">
        <v>103</v>
      </c>
      <c r="F2345">
        <v>40700</v>
      </c>
      <c r="G2345" t="s">
        <v>784</v>
      </c>
      <c r="I2345" t="s">
        <v>130</v>
      </c>
      <c r="J2345">
        <v>2026</v>
      </c>
      <c r="K2345">
        <v>5</v>
      </c>
      <c r="L2345" t="s">
        <v>95</v>
      </c>
      <c r="M2345">
        <v>-3.2113303200000001</v>
      </c>
      <c r="N2345">
        <v>1</v>
      </c>
      <c r="O2345">
        <v>-3.2113303200000001</v>
      </c>
      <c r="P2345" t="s">
        <v>614</v>
      </c>
      <c r="Q2345">
        <v>1</v>
      </c>
    </row>
    <row r="2346" spans="1:17">
      <c r="A2346" t="s">
        <v>879</v>
      </c>
      <c r="B2346" t="s">
        <v>496</v>
      </c>
      <c r="C2346" t="s">
        <v>133</v>
      </c>
      <c r="D2346" t="s">
        <v>332</v>
      </c>
      <c r="E2346" t="s">
        <v>103</v>
      </c>
      <c r="F2346">
        <v>40700</v>
      </c>
      <c r="G2346" t="s">
        <v>784</v>
      </c>
      <c r="I2346" t="s">
        <v>130</v>
      </c>
      <c r="J2346">
        <v>2026</v>
      </c>
      <c r="K2346">
        <v>5</v>
      </c>
      <c r="L2346" t="s">
        <v>95</v>
      </c>
      <c r="M2346">
        <v>-349.07836139999995</v>
      </c>
      <c r="N2346">
        <v>1</v>
      </c>
      <c r="O2346">
        <v>-349.07836139999995</v>
      </c>
      <c r="P2346" t="s">
        <v>614</v>
      </c>
      <c r="Q2346">
        <v>1</v>
      </c>
    </row>
    <row r="2347" spans="1:17">
      <c r="A2347" t="s">
        <v>879</v>
      </c>
      <c r="B2347" t="s">
        <v>497</v>
      </c>
      <c r="C2347" t="s">
        <v>133</v>
      </c>
      <c r="D2347" t="s">
        <v>332</v>
      </c>
      <c r="E2347" t="s">
        <v>103</v>
      </c>
      <c r="F2347">
        <v>40700</v>
      </c>
      <c r="G2347" t="s">
        <v>784</v>
      </c>
      <c r="I2347" t="s">
        <v>130</v>
      </c>
      <c r="J2347">
        <v>2026</v>
      </c>
      <c r="K2347">
        <v>5</v>
      </c>
      <c r="L2347" t="s">
        <v>95</v>
      </c>
      <c r="M2347">
        <v>-201.20516531999999</v>
      </c>
      <c r="N2347">
        <v>1</v>
      </c>
      <c r="O2347">
        <v>-201.20516531999999</v>
      </c>
      <c r="P2347" t="s">
        <v>614</v>
      </c>
      <c r="Q2347">
        <v>1</v>
      </c>
    </row>
    <row r="2348" spans="1:17">
      <c r="A2348" t="s">
        <v>879</v>
      </c>
      <c r="B2348" t="s">
        <v>498</v>
      </c>
      <c r="C2348" t="s">
        <v>133</v>
      </c>
      <c r="D2348" t="s">
        <v>332</v>
      </c>
      <c r="E2348" t="s">
        <v>103</v>
      </c>
      <c r="F2348">
        <v>40700</v>
      </c>
      <c r="G2348" t="s">
        <v>784</v>
      </c>
      <c r="I2348" t="s">
        <v>130</v>
      </c>
      <c r="J2348">
        <v>2026</v>
      </c>
      <c r="K2348">
        <v>5</v>
      </c>
      <c r="L2348" t="s">
        <v>95</v>
      </c>
      <c r="M2348">
        <v>-261.65707128000003</v>
      </c>
      <c r="N2348">
        <v>1</v>
      </c>
      <c r="O2348">
        <v>-261.65707128000003</v>
      </c>
      <c r="P2348" t="s">
        <v>614</v>
      </c>
      <c r="Q2348">
        <v>1</v>
      </c>
    </row>
    <row r="2349" spans="1:17">
      <c r="A2349" t="s">
        <v>879</v>
      </c>
      <c r="B2349" t="s">
        <v>499</v>
      </c>
      <c r="C2349" t="s">
        <v>133</v>
      </c>
      <c r="D2349" t="s">
        <v>332</v>
      </c>
      <c r="E2349" t="s">
        <v>103</v>
      </c>
      <c r="F2349">
        <v>40700</v>
      </c>
      <c r="G2349" t="s">
        <v>784</v>
      </c>
      <c r="I2349" t="s">
        <v>130</v>
      </c>
      <c r="J2349">
        <v>2026</v>
      </c>
      <c r="K2349">
        <v>5</v>
      </c>
      <c r="L2349" t="s">
        <v>95</v>
      </c>
      <c r="M2349">
        <v>-607.95959831999994</v>
      </c>
      <c r="N2349">
        <v>1</v>
      </c>
      <c r="O2349">
        <v>-607.95959831999994</v>
      </c>
      <c r="P2349" t="s">
        <v>614</v>
      </c>
      <c r="Q2349">
        <v>1</v>
      </c>
    </row>
    <row r="2350" spans="1:17">
      <c r="A2350" t="s">
        <v>879</v>
      </c>
      <c r="B2350" t="s">
        <v>500</v>
      </c>
      <c r="C2350" t="s">
        <v>133</v>
      </c>
      <c r="D2350" t="s">
        <v>332</v>
      </c>
      <c r="E2350" t="s">
        <v>103</v>
      </c>
      <c r="F2350">
        <v>40700</v>
      </c>
      <c r="G2350" t="s">
        <v>784</v>
      </c>
      <c r="I2350" t="s">
        <v>130</v>
      </c>
      <c r="J2350">
        <v>2026</v>
      </c>
      <c r="K2350">
        <v>5</v>
      </c>
      <c r="L2350" t="s">
        <v>95</v>
      </c>
      <c r="M2350">
        <v>-9399.9884853599979</v>
      </c>
      <c r="N2350">
        <v>1</v>
      </c>
      <c r="O2350">
        <v>-9399.9884853599979</v>
      </c>
      <c r="P2350" t="s">
        <v>614</v>
      </c>
      <c r="Q2350">
        <v>1</v>
      </c>
    </row>
    <row r="2351" spans="1:17">
      <c r="A2351" t="s">
        <v>879</v>
      </c>
      <c r="B2351" t="s">
        <v>501</v>
      </c>
      <c r="C2351" t="s">
        <v>133</v>
      </c>
      <c r="D2351" t="s">
        <v>332</v>
      </c>
      <c r="E2351" t="s">
        <v>103</v>
      </c>
      <c r="F2351">
        <v>40700</v>
      </c>
      <c r="G2351" t="s">
        <v>784</v>
      </c>
      <c r="I2351" t="s">
        <v>130</v>
      </c>
      <c r="J2351">
        <v>2026</v>
      </c>
      <c r="K2351">
        <v>5</v>
      </c>
      <c r="L2351" t="s">
        <v>95</v>
      </c>
      <c r="M2351">
        <v>-76.915100879999997</v>
      </c>
      <c r="N2351">
        <v>1</v>
      </c>
      <c r="O2351">
        <v>-76.915100879999997</v>
      </c>
      <c r="P2351" t="s">
        <v>614</v>
      </c>
      <c r="Q2351">
        <v>1</v>
      </c>
    </row>
    <row r="2352" spans="1:17">
      <c r="A2352" t="s">
        <v>2505</v>
      </c>
      <c r="B2352" t="s">
        <v>502</v>
      </c>
      <c r="C2352" t="s">
        <v>459</v>
      </c>
      <c r="D2352" t="s">
        <v>332</v>
      </c>
      <c r="E2352" t="s">
        <v>103</v>
      </c>
      <c r="F2352">
        <v>40700</v>
      </c>
      <c r="G2352" t="s">
        <v>784</v>
      </c>
      <c r="I2352" t="s">
        <v>130</v>
      </c>
      <c r="J2352">
        <v>2026</v>
      </c>
      <c r="K2352">
        <v>5</v>
      </c>
      <c r="L2352" t="s">
        <v>95</v>
      </c>
      <c r="M2352">
        <v>-7978.1303667599996</v>
      </c>
      <c r="N2352">
        <v>1</v>
      </c>
      <c r="O2352">
        <v>-7978.1303667599996</v>
      </c>
      <c r="P2352" t="s">
        <v>614</v>
      </c>
      <c r="Q2352">
        <v>1</v>
      </c>
    </row>
    <row r="2353" spans="1:17">
      <c r="A2353" t="s">
        <v>2530</v>
      </c>
      <c r="B2353" t="s">
        <v>503</v>
      </c>
      <c r="C2353" t="s">
        <v>270</v>
      </c>
      <c r="D2353" t="s">
        <v>332</v>
      </c>
      <c r="E2353" t="s">
        <v>103</v>
      </c>
      <c r="F2353">
        <v>40700</v>
      </c>
      <c r="G2353" t="s">
        <v>784</v>
      </c>
      <c r="I2353" t="s">
        <v>130</v>
      </c>
      <c r="J2353">
        <v>2026</v>
      </c>
      <c r="K2353">
        <v>5</v>
      </c>
      <c r="L2353" t="s">
        <v>95</v>
      </c>
      <c r="M2353">
        <v>-2038.9462430399999</v>
      </c>
      <c r="N2353">
        <v>1</v>
      </c>
      <c r="O2353">
        <v>-2038.9462430399999</v>
      </c>
      <c r="P2353" t="s">
        <v>614</v>
      </c>
      <c r="Q2353">
        <v>1</v>
      </c>
    </row>
    <row r="2354" spans="1:17">
      <c r="A2354" t="s">
        <v>2305</v>
      </c>
      <c r="B2354" t="s">
        <v>504</v>
      </c>
      <c r="C2354" t="s">
        <v>108</v>
      </c>
      <c r="D2354" t="s">
        <v>332</v>
      </c>
      <c r="E2354" t="s">
        <v>103</v>
      </c>
      <c r="F2354">
        <v>40700</v>
      </c>
      <c r="G2354" t="s">
        <v>784</v>
      </c>
      <c r="I2354" t="s">
        <v>130</v>
      </c>
      <c r="J2354">
        <v>2026</v>
      </c>
      <c r="K2354">
        <v>5</v>
      </c>
      <c r="L2354" t="s">
        <v>95</v>
      </c>
      <c r="M2354">
        <v>-760.84522020000009</v>
      </c>
      <c r="N2354">
        <v>1</v>
      </c>
      <c r="O2354">
        <v>-760.84522020000009</v>
      </c>
      <c r="P2354" t="s">
        <v>614</v>
      </c>
      <c r="Q2354">
        <v>1</v>
      </c>
    </row>
    <row r="2355" spans="1:17">
      <c r="A2355" t="s">
        <v>879</v>
      </c>
      <c r="B2355" t="s">
        <v>505</v>
      </c>
      <c r="C2355" t="s">
        <v>133</v>
      </c>
      <c r="D2355" t="s">
        <v>332</v>
      </c>
      <c r="E2355" t="s">
        <v>103</v>
      </c>
      <c r="F2355">
        <v>40700</v>
      </c>
      <c r="G2355" t="s">
        <v>784</v>
      </c>
      <c r="I2355" t="s">
        <v>130</v>
      </c>
      <c r="J2355">
        <v>2026</v>
      </c>
      <c r="K2355">
        <v>5</v>
      </c>
      <c r="L2355" t="s">
        <v>95</v>
      </c>
      <c r="M2355">
        <v>-9147.4961309999999</v>
      </c>
      <c r="N2355">
        <v>1</v>
      </c>
      <c r="O2355">
        <v>-9147.4961309999999</v>
      </c>
      <c r="P2355" t="s">
        <v>614</v>
      </c>
      <c r="Q2355">
        <v>1</v>
      </c>
    </row>
    <row r="2356" spans="1:17">
      <c r="A2356" t="s">
        <v>2305</v>
      </c>
      <c r="B2356" t="s">
        <v>506</v>
      </c>
      <c r="C2356" t="s">
        <v>108</v>
      </c>
      <c r="D2356" t="s">
        <v>332</v>
      </c>
      <c r="E2356" t="s">
        <v>103</v>
      </c>
      <c r="F2356">
        <v>40700</v>
      </c>
      <c r="G2356" t="s">
        <v>784</v>
      </c>
      <c r="I2356" t="s">
        <v>130</v>
      </c>
      <c r="J2356">
        <v>2026</v>
      </c>
      <c r="K2356">
        <v>5</v>
      </c>
      <c r="L2356" t="s">
        <v>95</v>
      </c>
      <c r="M2356">
        <v>-1902.4827998399999</v>
      </c>
      <c r="N2356">
        <v>1</v>
      </c>
      <c r="O2356">
        <v>-1902.4827998399999</v>
      </c>
      <c r="P2356" t="s">
        <v>614</v>
      </c>
      <c r="Q2356">
        <v>1</v>
      </c>
    </row>
    <row r="2357" spans="1:17">
      <c r="A2357" t="s">
        <v>2295</v>
      </c>
      <c r="B2357" t="s">
        <v>507</v>
      </c>
      <c r="C2357" t="s">
        <v>508</v>
      </c>
      <c r="D2357" t="s">
        <v>332</v>
      </c>
      <c r="E2357" t="s">
        <v>103</v>
      </c>
      <c r="F2357">
        <v>40700</v>
      </c>
      <c r="G2357" t="s">
        <v>784</v>
      </c>
      <c r="I2357" t="s">
        <v>130</v>
      </c>
      <c r="J2357">
        <v>2026</v>
      </c>
      <c r="K2357">
        <v>5</v>
      </c>
      <c r="L2357" t="s">
        <v>95</v>
      </c>
      <c r="M2357">
        <v>-6979.9470865200001</v>
      </c>
      <c r="N2357">
        <v>1</v>
      </c>
      <c r="O2357">
        <v>-6979.9470865200001</v>
      </c>
      <c r="P2357" t="s">
        <v>614</v>
      </c>
      <c r="Q2357">
        <v>1</v>
      </c>
    </row>
    <row r="2358" spans="1:17">
      <c r="A2358" t="s">
        <v>879</v>
      </c>
      <c r="B2358" t="s">
        <v>509</v>
      </c>
      <c r="C2358" t="s">
        <v>133</v>
      </c>
      <c r="D2358" t="s">
        <v>332</v>
      </c>
      <c r="E2358" t="s">
        <v>103</v>
      </c>
      <c r="F2358">
        <v>40700</v>
      </c>
      <c r="G2358" t="s">
        <v>784</v>
      </c>
      <c r="I2358" t="s">
        <v>130</v>
      </c>
      <c r="J2358">
        <v>2026</v>
      </c>
      <c r="K2358">
        <v>5</v>
      </c>
      <c r="L2358" t="s">
        <v>95</v>
      </c>
      <c r="M2358">
        <v>-354.60831564</v>
      </c>
      <c r="N2358">
        <v>1</v>
      </c>
      <c r="O2358">
        <v>-354.60831564</v>
      </c>
      <c r="P2358" t="s">
        <v>614</v>
      </c>
      <c r="Q2358">
        <v>1</v>
      </c>
    </row>
    <row r="2359" spans="1:17">
      <c r="A2359" t="s">
        <v>2530</v>
      </c>
      <c r="B2359" t="s">
        <v>287</v>
      </c>
      <c r="C2359" t="s">
        <v>270</v>
      </c>
      <c r="D2359" t="s">
        <v>332</v>
      </c>
      <c r="E2359" t="s">
        <v>103</v>
      </c>
      <c r="F2359">
        <v>40700</v>
      </c>
      <c r="G2359" t="s">
        <v>784</v>
      </c>
      <c r="I2359" t="s">
        <v>130</v>
      </c>
      <c r="J2359">
        <v>2026</v>
      </c>
      <c r="K2359">
        <v>5</v>
      </c>
      <c r="L2359" t="s">
        <v>95</v>
      </c>
      <c r="M2359">
        <v>-3792.7680937199993</v>
      </c>
      <c r="N2359">
        <v>1</v>
      </c>
      <c r="O2359">
        <v>-3792.7680937199993</v>
      </c>
      <c r="P2359" t="s">
        <v>614</v>
      </c>
      <c r="Q2359">
        <v>1</v>
      </c>
    </row>
    <row r="2360" spans="1:17">
      <c r="A2360" t="s">
        <v>2530</v>
      </c>
      <c r="B2360" t="s">
        <v>510</v>
      </c>
      <c r="C2360" t="s">
        <v>270</v>
      </c>
      <c r="D2360" t="s">
        <v>332</v>
      </c>
      <c r="E2360" t="s">
        <v>103</v>
      </c>
      <c r="F2360">
        <v>40700</v>
      </c>
      <c r="G2360" t="s">
        <v>784</v>
      </c>
      <c r="I2360" t="s">
        <v>130</v>
      </c>
      <c r="J2360">
        <v>2026</v>
      </c>
      <c r="K2360">
        <v>5</v>
      </c>
      <c r="L2360" t="s">
        <v>95</v>
      </c>
      <c r="M2360">
        <v>-1661.3519439599997</v>
      </c>
      <c r="N2360">
        <v>1</v>
      </c>
      <c r="O2360">
        <v>-1661.3519439599997</v>
      </c>
      <c r="P2360" t="s">
        <v>614</v>
      </c>
      <c r="Q2360">
        <v>1</v>
      </c>
    </row>
    <row r="2361" spans="1:17">
      <c r="A2361" t="s">
        <v>879</v>
      </c>
      <c r="B2361" t="s">
        <v>511</v>
      </c>
      <c r="C2361" t="s">
        <v>133</v>
      </c>
      <c r="D2361" t="s">
        <v>332</v>
      </c>
      <c r="E2361" t="s">
        <v>103</v>
      </c>
      <c r="F2361">
        <v>40700</v>
      </c>
      <c r="G2361" t="s">
        <v>784</v>
      </c>
      <c r="I2361" t="s">
        <v>130</v>
      </c>
      <c r="J2361">
        <v>2026</v>
      </c>
      <c r="K2361">
        <v>5</v>
      </c>
      <c r="L2361" t="s">
        <v>95</v>
      </c>
      <c r="M2361">
        <v>-9222.8067730799994</v>
      </c>
      <c r="N2361">
        <v>1</v>
      </c>
      <c r="O2361">
        <v>-9222.8067730799994</v>
      </c>
      <c r="P2361" t="s">
        <v>614</v>
      </c>
      <c r="Q2361">
        <v>1</v>
      </c>
    </row>
    <row r="2362" spans="1:17">
      <c r="A2362" t="s">
        <v>997</v>
      </c>
      <c r="B2362" t="s">
        <v>512</v>
      </c>
      <c r="C2362" t="s">
        <v>259</v>
      </c>
      <c r="D2362" t="s">
        <v>332</v>
      </c>
      <c r="E2362" t="s">
        <v>103</v>
      </c>
      <c r="F2362">
        <v>40700</v>
      </c>
      <c r="G2362" t="s">
        <v>784</v>
      </c>
      <c r="I2362" t="s">
        <v>130</v>
      </c>
      <c r="J2362">
        <v>2026</v>
      </c>
      <c r="K2362">
        <v>5</v>
      </c>
      <c r="L2362" t="s">
        <v>95</v>
      </c>
      <c r="M2362">
        <v>-5263.7081752799995</v>
      </c>
      <c r="N2362">
        <v>1</v>
      </c>
      <c r="O2362">
        <v>-5263.7081752799995</v>
      </c>
      <c r="P2362" t="s">
        <v>614</v>
      </c>
      <c r="Q2362">
        <v>1</v>
      </c>
    </row>
    <row r="2363" spans="1:17">
      <c r="A2363" t="s">
        <v>424</v>
      </c>
      <c r="B2363" t="s">
        <v>513</v>
      </c>
      <c r="C2363" t="s">
        <v>424</v>
      </c>
      <c r="D2363" t="s">
        <v>332</v>
      </c>
      <c r="E2363" t="s">
        <v>103</v>
      </c>
      <c r="F2363">
        <v>40700</v>
      </c>
      <c r="G2363" t="s">
        <v>784</v>
      </c>
      <c r="I2363" t="s">
        <v>130</v>
      </c>
      <c r="J2363">
        <v>2026</v>
      </c>
      <c r="K2363">
        <v>5</v>
      </c>
      <c r="L2363" t="s">
        <v>95</v>
      </c>
      <c r="M2363">
        <v>-388.85446331999998</v>
      </c>
      <c r="N2363">
        <v>1</v>
      </c>
      <c r="O2363">
        <v>-388.85446331999998</v>
      </c>
      <c r="P2363" t="s">
        <v>614</v>
      </c>
      <c r="Q2363">
        <v>1</v>
      </c>
    </row>
    <row r="2364" spans="1:17">
      <c r="A2364" t="s">
        <v>2305</v>
      </c>
      <c r="B2364" t="s">
        <v>514</v>
      </c>
      <c r="C2364" t="s">
        <v>108</v>
      </c>
      <c r="D2364" t="s">
        <v>332</v>
      </c>
      <c r="E2364" t="s">
        <v>103</v>
      </c>
      <c r="F2364">
        <v>40700</v>
      </c>
      <c r="G2364" t="s">
        <v>784</v>
      </c>
      <c r="I2364" t="s">
        <v>130</v>
      </c>
      <c r="J2364">
        <v>2026</v>
      </c>
      <c r="K2364">
        <v>5</v>
      </c>
      <c r="L2364" t="s">
        <v>95</v>
      </c>
      <c r="M2364">
        <v>-171.78445764</v>
      </c>
      <c r="N2364">
        <v>1</v>
      </c>
      <c r="O2364">
        <v>-171.78445764</v>
      </c>
      <c r="P2364" t="s">
        <v>614</v>
      </c>
      <c r="Q2364">
        <v>1</v>
      </c>
    </row>
    <row r="2365" spans="1:17">
      <c r="A2365" t="s">
        <v>879</v>
      </c>
      <c r="B2365" t="s">
        <v>515</v>
      </c>
      <c r="C2365" t="s">
        <v>133</v>
      </c>
      <c r="D2365" t="s">
        <v>332</v>
      </c>
      <c r="E2365" t="s">
        <v>103</v>
      </c>
      <c r="F2365">
        <v>40700</v>
      </c>
      <c r="G2365" t="s">
        <v>784</v>
      </c>
      <c r="I2365" t="s">
        <v>130</v>
      </c>
      <c r="J2365">
        <v>2026</v>
      </c>
      <c r="K2365">
        <v>5</v>
      </c>
      <c r="L2365" t="s">
        <v>95</v>
      </c>
      <c r="M2365">
        <v>-1914.6332577599999</v>
      </c>
      <c r="N2365">
        <v>1</v>
      </c>
      <c r="O2365">
        <v>-1914.6332577599999</v>
      </c>
      <c r="P2365" t="s">
        <v>614</v>
      </c>
      <c r="Q2365">
        <v>1</v>
      </c>
    </row>
    <row r="2366" spans="1:17">
      <c r="A2366" t="s">
        <v>997</v>
      </c>
      <c r="B2366" t="s">
        <v>516</v>
      </c>
      <c r="C2366" t="s">
        <v>259</v>
      </c>
      <c r="D2366" t="s">
        <v>332</v>
      </c>
      <c r="E2366" t="s">
        <v>103</v>
      </c>
      <c r="F2366">
        <v>40700</v>
      </c>
      <c r="G2366" t="s">
        <v>784</v>
      </c>
      <c r="I2366" t="s">
        <v>130</v>
      </c>
      <c r="J2366">
        <v>2026</v>
      </c>
      <c r="K2366">
        <v>5</v>
      </c>
      <c r="L2366" t="s">
        <v>95</v>
      </c>
      <c r="M2366">
        <v>-282.36062159999994</v>
      </c>
      <c r="N2366">
        <v>1</v>
      </c>
      <c r="O2366">
        <v>-282.36062159999994</v>
      </c>
      <c r="P2366" t="s">
        <v>614</v>
      </c>
      <c r="Q2366">
        <v>1</v>
      </c>
    </row>
    <row r="2367" spans="1:17">
      <c r="A2367" t="s">
        <v>997</v>
      </c>
      <c r="B2367" t="s">
        <v>517</v>
      </c>
      <c r="C2367" t="s">
        <v>259</v>
      </c>
      <c r="D2367" t="s">
        <v>332</v>
      </c>
      <c r="E2367" t="s">
        <v>103</v>
      </c>
      <c r="F2367">
        <v>40700</v>
      </c>
      <c r="G2367" t="s">
        <v>784</v>
      </c>
      <c r="I2367" t="s">
        <v>130</v>
      </c>
      <c r="J2367">
        <v>2026</v>
      </c>
      <c r="K2367">
        <v>5</v>
      </c>
      <c r="L2367" t="s">
        <v>95</v>
      </c>
      <c r="M2367">
        <v>-671.03533727999991</v>
      </c>
      <c r="N2367">
        <v>1</v>
      </c>
      <c r="O2367">
        <v>-671.03533727999991</v>
      </c>
      <c r="P2367" t="s">
        <v>614</v>
      </c>
      <c r="Q2367">
        <v>1</v>
      </c>
    </row>
    <row r="2368" spans="1:17">
      <c r="A2368" t="s">
        <v>2305</v>
      </c>
      <c r="B2368" t="s">
        <v>518</v>
      </c>
      <c r="C2368" t="s">
        <v>108</v>
      </c>
      <c r="D2368" t="s">
        <v>332</v>
      </c>
      <c r="E2368" t="s">
        <v>103</v>
      </c>
      <c r="F2368">
        <v>40700</v>
      </c>
      <c r="G2368" t="s">
        <v>784</v>
      </c>
      <c r="I2368" t="s">
        <v>130</v>
      </c>
      <c r="J2368">
        <v>2026</v>
      </c>
      <c r="K2368">
        <v>5</v>
      </c>
      <c r="L2368" t="s">
        <v>95</v>
      </c>
      <c r="M2368">
        <v>-4545.6742587600002</v>
      </c>
      <c r="N2368">
        <v>1</v>
      </c>
      <c r="O2368">
        <v>-4545.6742587600002</v>
      </c>
      <c r="P2368" t="s">
        <v>614</v>
      </c>
      <c r="Q2368">
        <v>1</v>
      </c>
    </row>
    <row r="2369" spans="1:17">
      <c r="A2369" t="s">
        <v>879</v>
      </c>
      <c r="B2369" t="s">
        <v>519</v>
      </c>
      <c r="C2369" t="s">
        <v>133</v>
      </c>
      <c r="D2369" t="s">
        <v>332</v>
      </c>
      <c r="E2369" t="s">
        <v>103</v>
      </c>
      <c r="F2369">
        <v>40700</v>
      </c>
      <c r="G2369" t="s">
        <v>784</v>
      </c>
      <c r="I2369" t="s">
        <v>130</v>
      </c>
      <c r="J2369">
        <v>2026</v>
      </c>
      <c r="K2369">
        <v>5</v>
      </c>
      <c r="L2369" t="s">
        <v>95</v>
      </c>
      <c r="M2369">
        <v>-96.696992159999994</v>
      </c>
      <c r="N2369">
        <v>1</v>
      </c>
      <c r="O2369">
        <v>-96.696992159999994</v>
      </c>
      <c r="P2369" t="s">
        <v>614</v>
      </c>
      <c r="Q2369">
        <v>1</v>
      </c>
    </row>
    <row r="2370" spans="1:17">
      <c r="A2370" t="s">
        <v>2530</v>
      </c>
      <c r="B2370" t="s">
        <v>289</v>
      </c>
      <c r="C2370" t="s">
        <v>270</v>
      </c>
      <c r="D2370" t="s">
        <v>332</v>
      </c>
      <c r="E2370" t="s">
        <v>103</v>
      </c>
      <c r="F2370">
        <v>40700</v>
      </c>
      <c r="G2370" t="s">
        <v>784</v>
      </c>
      <c r="I2370" t="s">
        <v>130</v>
      </c>
      <c r="J2370">
        <v>2026</v>
      </c>
      <c r="K2370">
        <v>5</v>
      </c>
      <c r="L2370" t="s">
        <v>95</v>
      </c>
      <c r="M2370">
        <v>-476.20699091999995</v>
      </c>
      <c r="N2370">
        <v>1</v>
      </c>
      <c r="O2370">
        <v>-476.20699091999995</v>
      </c>
      <c r="P2370" t="s">
        <v>614</v>
      </c>
      <c r="Q2370">
        <v>1</v>
      </c>
    </row>
    <row r="2371" spans="1:17">
      <c r="A2371" t="s">
        <v>879</v>
      </c>
      <c r="B2371" t="s">
        <v>520</v>
      </c>
      <c r="C2371" t="s">
        <v>133</v>
      </c>
      <c r="D2371" t="s">
        <v>332</v>
      </c>
      <c r="E2371" t="s">
        <v>103</v>
      </c>
      <c r="F2371">
        <v>40700</v>
      </c>
      <c r="G2371" t="s">
        <v>784</v>
      </c>
      <c r="I2371" t="s">
        <v>130</v>
      </c>
      <c r="J2371">
        <v>2026</v>
      </c>
      <c r="K2371">
        <v>5</v>
      </c>
      <c r="L2371" t="s">
        <v>95</v>
      </c>
      <c r="M2371">
        <v>-2112.8587138800003</v>
      </c>
      <c r="N2371">
        <v>1</v>
      </c>
      <c r="O2371">
        <v>-2112.8587138800003</v>
      </c>
      <c r="P2371" t="s">
        <v>614</v>
      </c>
      <c r="Q2371">
        <v>1</v>
      </c>
    </row>
    <row r="2372" spans="1:17">
      <c r="A2372" t="s">
        <v>2305</v>
      </c>
      <c r="B2372" t="s">
        <v>521</v>
      </c>
      <c r="C2372" t="s">
        <v>108</v>
      </c>
      <c r="D2372" t="s">
        <v>332</v>
      </c>
      <c r="E2372" t="s">
        <v>103</v>
      </c>
      <c r="F2372">
        <v>40700</v>
      </c>
      <c r="G2372" t="s">
        <v>784</v>
      </c>
      <c r="I2372" t="s">
        <v>130</v>
      </c>
      <c r="J2372">
        <v>2026</v>
      </c>
      <c r="K2372">
        <v>5</v>
      </c>
      <c r="L2372" t="s">
        <v>95</v>
      </c>
      <c r="M2372">
        <v>-1935.38626884</v>
      </c>
      <c r="N2372">
        <v>1</v>
      </c>
      <c r="O2372">
        <v>-1935.38626884</v>
      </c>
      <c r="P2372" t="s">
        <v>614</v>
      </c>
      <c r="Q2372">
        <v>1</v>
      </c>
    </row>
    <row r="2373" spans="1:17">
      <c r="A2373" t="s">
        <v>2305</v>
      </c>
      <c r="B2373" t="s">
        <v>356</v>
      </c>
      <c r="C2373" t="s">
        <v>108</v>
      </c>
      <c r="D2373" t="s">
        <v>332</v>
      </c>
      <c r="E2373" t="s">
        <v>103</v>
      </c>
      <c r="F2373">
        <v>40700</v>
      </c>
      <c r="G2373" t="s">
        <v>784</v>
      </c>
      <c r="I2373" t="s">
        <v>130</v>
      </c>
      <c r="J2373">
        <v>2026</v>
      </c>
      <c r="K2373">
        <v>5</v>
      </c>
      <c r="L2373" t="s">
        <v>95</v>
      </c>
      <c r="M2373">
        <v>-2163.2097675600003</v>
      </c>
      <c r="N2373">
        <v>1</v>
      </c>
      <c r="O2373">
        <v>-2163.2097675600003</v>
      </c>
      <c r="P2373" t="s">
        <v>614</v>
      </c>
      <c r="Q2373">
        <v>1</v>
      </c>
    </row>
    <row r="2374" spans="1:17">
      <c r="A2374" t="s">
        <v>997</v>
      </c>
      <c r="B2374" t="s">
        <v>522</v>
      </c>
      <c r="C2374" t="s">
        <v>259</v>
      </c>
      <c r="D2374" t="s">
        <v>332</v>
      </c>
      <c r="E2374" t="s">
        <v>103</v>
      </c>
      <c r="F2374">
        <v>40700</v>
      </c>
      <c r="G2374" t="s">
        <v>784</v>
      </c>
      <c r="I2374" t="s">
        <v>130</v>
      </c>
      <c r="J2374">
        <v>2026</v>
      </c>
      <c r="K2374">
        <v>5</v>
      </c>
      <c r="L2374" t="s">
        <v>95</v>
      </c>
      <c r="M2374">
        <v>-716.58266543999991</v>
      </c>
      <c r="N2374">
        <v>1</v>
      </c>
      <c r="O2374">
        <v>-716.58266543999991</v>
      </c>
      <c r="P2374" t="s">
        <v>614</v>
      </c>
      <c r="Q2374">
        <v>1</v>
      </c>
    </row>
    <row r="2375" spans="1:17">
      <c r="A2375" t="s">
        <v>879</v>
      </c>
      <c r="B2375" t="s">
        <v>523</v>
      </c>
      <c r="C2375" t="s">
        <v>133</v>
      </c>
      <c r="D2375" t="s">
        <v>332</v>
      </c>
      <c r="E2375" t="s">
        <v>103</v>
      </c>
      <c r="F2375">
        <v>40700</v>
      </c>
      <c r="G2375" t="s">
        <v>784</v>
      </c>
      <c r="I2375" t="s">
        <v>130</v>
      </c>
      <c r="J2375">
        <v>2026</v>
      </c>
      <c r="K2375">
        <v>5</v>
      </c>
      <c r="L2375" t="s">
        <v>95</v>
      </c>
      <c r="M2375">
        <v>-8220.445868159999</v>
      </c>
      <c r="N2375">
        <v>1</v>
      </c>
      <c r="O2375">
        <v>-8220.445868159999</v>
      </c>
      <c r="P2375" t="s">
        <v>614</v>
      </c>
      <c r="Q2375">
        <v>1</v>
      </c>
    </row>
    <row r="2376" spans="1:17">
      <c r="A2376" t="s">
        <v>879</v>
      </c>
      <c r="B2376" t="s">
        <v>524</v>
      </c>
      <c r="C2376" t="s">
        <v>133</v>
      </c>
      <c r="D2376" t="s">
        <v>332</v>
      </c>
      <c r="E2376" t="s">
        <v>103</v>
      </c>
      <c r="F2376">
        <v>40700</v>
      </c>
      <c r="G2376" t="s">
        <v>784</v>
      </c>
      <c r="I2376" t="s">
        <v>130</v>
      </c>
      <c r="J2376">
        <v>2026</v>
      </c>
      <c r="K2376">
        <v>5</v>
      </c>
      <c r="L2376" t="s">
        <v>95</v>
      </c>
      <c r="M2376">
        <v>-3457.5399514800001</v>
      </c>
      <c r="N2376">
        <v>1</v>
      </c>
      <c r="O2376">
        <v>-3457.5399514800001</v>
      </c>
      <c r="P2376" t="s">
        <v>614</v>
      </c>
      <c r="Q2376">
        <v>1</v>
      </c>
    </row>
    <row r="2377" spans="1:17">
      <c r="A2377" t="s">
        <v>2530</v>
      </c>
      <c r="B2377" t="s">
        <v>525</v>
      </c>
      <c r="C2377" t="s">
        <v>270</v>
      </c>
      <c r="D2377" t="s">
        <v>332</v>
      </c>
      <c r="E2377" t="s">
        <v>103</v>
      </c>
      <c r="F2377">
        <v>40700</v>
      </c>
      <c r="G2377" t="s">
        <v>784</v>
      </c>
      <c r="I2377" t="s">
        <v>130</v>
      </c>
      <c r="J2377">
        <v>2026</v>
      </c>
      <c r="K2377">
        <v>5</v>
      </c>
      <c r="L2377" t="s">
        <v>95</v>
      </c>
      <c r="M2377">
        <v>-7852.8679761599997</v>
      </c>
      <c r="N2377">
        <v>1</v>
      </c>
      <c r="O2377">
        <v>-7852.8679761599997</v>
      </c>
      <c r="P2377" t="s">
        <v>614</v>
      </c>
      <c r="Q2377">
        <v>1</v>
      </c>
    </row>
    <row r="2378" spans="1:17">
      <c r="A2378" t="s">
        <v>2530</v>
      </c>
      <c r="B2378" t="s">
        <v>526</v>
      </c>
      <c r="C2378" t="s">
        <v>270</v>
      </c>
      <c r="D2378" t="s">
        <v>332</v>
      </c>
      <c r="E2378" t="s">
        <v>103</v>
      </c>
      <c r="F2378">
        <v>40700</v>
      </c>
      <c r="G2378" t="s">
        <v>784</v>
      </c>
      <c r="I2378" t="s">
        <v>130</v>
      </c>
      <c r="J2378">
        <v>2026</v>
      </c>
      <c r="K2378">
        <v>5</v>
      </c>
      <c r="L2378" t="s">
        <v>95</v>
      </c>
      <c r="M2378">
        <v>-678.51597564000008</v>
      </c>
      <c r="N2378">
        <v>1</v>
      </c>
      <c r="O2378">
        <v>-678.51597564000008</v>
      </c>
      <c r="P2378" t="s">
        <v>614</v>
      </c>
      <c r="Q2378">
        <v>1</v>
      </c>
    </row>
    <row r="2379" spans="1:17">
      <c r="A2379" t="s">
        <v>2530</v>
      </c>
      <c r="B2379" t="s">
        <v>357</v>
      </c>
      <c r="C2379" t="s">
        <v>270</v>
      </c>
      <c r="D2379" t="s">
        <v>332</v>
      </c>
      <c r="E2379" t="s">
        <v>103</v>
      </c>
      <c r="F2379">
        <v>40700</v>
      </c>
      <c r="G2379" t="s">
        <v>784</v>
      </c>
      <c r="I2379" t="s">
        <v>130</v>
      </c>
      <c r="J2379">
        <v>2026</v>
      </c>
      <c r="K2379">
        <v>5</v>
      </c>
      <c r="L2379" t="s">
        <v>95</v>
      </c>
      <c r="M2379">
        <v>-593.04416327999991</v>
      </c>
      <c r="N2379">
        <v>1</v>
      </c>
      <c r="O2379">
        <v>-593.04416327999991</v>
      </c>
      <c r="P2379" t="s">
        <v>614</v>
      </c>
      <c r="Q2379">
        <v>1</v>
      </c>
    </row>
    <row r="2380" spans="1:17">
      <c r="A2380" t="s">
        <v>2530</v>
      </c>
      <c r="B2380" t="s">
        <v>291</v>
      </c>
      <c r="C2380" t="s">
        <v>270</v>
      </c>
      <c r="D2380" t="s">
        <v>332</v>
      </c>
      <c r="E2380" t="s">
        <v>103</v>
      </c>
      <c r="F2380">
        <v>40700</v>
      </c>
      <c r="G2380" t="s">
        <v>784</v>
      </c>
      <c r="I2380" t="s">
        <v>130</v>
      </c>
      <c r="J2380">
        <v>2026</v>
      </c>
      <c r="K2380">
        <v>5</v>
      </c>
      <c r="L2380" t="s">
        <v>95</v>
      </c>
      <c r="M2380">
        <v>-2583.4597498799999</v>
      </c>
      <c r="N2380">
        <v>1</v>
      </c>
      <c r="O2380">
        <v>-2583.4597498799999</v>
      </c>
      <c r="P2380" t="s">
        <v>614</v>
      </c>
      <c r="Q2380">
        <v>1</v>
      </c>
    </row>
    <row r="2381" spans="1:17">
      <c r="A2381" t="s">
        <v>2305</v>
      </c>
      <c r="B2381" t="s">
        <v>527</v>
      </c>
      <c r="C2381" t="s">
        <v>108</v>
      </c>
      <c r="D2381" t="s">
        <v>332</v>
      </c>
      <c r="E2381" t="s">
        <v>103</v>
      </c>
      <c r="F2381">
        <v>40700</v>
      </c>
      <c r="G2381" t="s">
        <v>784</v>
      </c>
      <c r="I2381" t="s">
        <v>130</v>
      </c>
      <c r="J2381">
        <v>2026</v>
      </c>
      <c r="K2381">
        <v>5</v>
      </c>
      <c r="L2381" t="s">
        <v>95</v>
      </c>
      <c r="M2381">
        <v>-468.04837823999998</v>
      </c>
      <c r="N2381">
        <v>1</v>
      </c>
      <c r="O2381">
        <v>-468.04837823999998</v>
      </c>
      <c r="P2381" t="s">
        <v>614</v>
      </c>
      <c r="Q2381">
        <v>1</v>
      </c>
    </row>
    <row r="2382" spans="1:17">
      <c r="A2382" t="s">
        <v>2530</v>
      </c>
      <c r="B2382" t="s">
        <v>528</v>
      </c>
      <c r="C2382" t="s">
        <v>270</v>
      </c>
      <c r="D2382" t="s">
        <v>332</v>
      </c>
      <c r="E2382" t="s">
        <v>103</v>
      </c>
      <c r="F2382">
        <v>40700</v>
      </c>
      <c r="G2382" t="s">
        <v>784</v>
      </c>
      <c r="I2382" t="s">
        <v>130</v>
      </c>
      <c r="J2382">
        <v>2026</v>
      </c>
      <c r="K2382">
        <v>5</v>
      </c>
      <c r="L2382" t="s">
        <v>95</v>
      </c>
      <c r="M2382">
        <v>-463.16382660000011</v>
      </c>
      <c r="N2382">
        <v>1</v>
      </c>
      <c r="O2382">
        <v>-463.16382660000011</v>
      </c>
      <c r="P2382" t="s">
        <v>614</v>
      </c>
      <c r="Q2382">
        <v>1</v>
      </c>
    </row>
    <row r="2383" spans="1:17">
      <c r="A2383" t="s">
        <v>2530</v>
      </c>
      <c r="B2383" t="s">
        <v>293</v>
      </c>
      <c r="C2383" t="s">
        <v>270</v>
      </c>
      <c r="D2383" t="s">
        <v>332</v>
      </c>
      <c r="E2383" t="s">
        <v>103</v>
      </c>
      <c r="F2383">
        <v>40700</v>
      </c>
      <c r="G2383" t="s">
        <v>784</v>
      </c>
      <c r="I2383" t="s">
        <v>130</v>
      </c>
      <c r="J2383">
        <v>2026</v>
      </c>
      <c r="K2383">
        <v>5</v>
      </c>
      <c r="L2383" t="s">
        <v>95</v>
      </c>
      <c r="M2383">
        <v>-435.14249652000007</v>
      </c>
      <c r="N2383">
        <v>1</v>
      </c>
      <c r="O2383">
        <v>-435.14249652000007</v>
      </c>
      <c r="P2383" t="s">
        <v>614</v>
      </c>
      <c r="Q2383">
        <v>1</v>
      </c>
    </row>
    <row r="2384" spans="1:17">
      <c r="A2384" t="s">
        <v>2305</v>
      </c>
      <c r="B2384" t="s">
        <v>361</v>
      </c>
      <c r="C2384" t="s">
        <v>108</v>
      </c>
      <c r="D2384" t="s">
        <v>332</v>
      </c>
      <c r="E2384" t="s">
        <v>103</v>
      </c>
      <c r="F2384">
        <v>40700</v>
      </c>
      <c r="G2384" t="s">
        <v>784</v>
      </c>
      <c r="I2384" t="s">
        <v>130</v>
      </c>
      <c r="J2384">
        <v>2026</v>
      </c>
      <c r="K2384">
        <v>5</v>
      </c>
      <c r="L2384" t="s">
        <v>95</v>
      </c>
      <c r="M2384">
        <v>-610.51949423999997</v>
      </c>
      <c r="N2384">
        <v>1</v>
      </c>
      <c r="O2384">
        <v>-610.51949423999997</v>
      </c>
      <c r="P2384" t="s">
        <v>614</v>
      </c>
      <c r="Q2384">
        <v>1</v>
      </c>
    </row>
    <row r="2385" spans="1:17">
      <c r="A2385" t="s">
        <v>2530</v>
      </c>
      <c r="B2385" t="s">
        <v>529</v>
      </c>
      <c r="C2385" t="s">
        <v>270</v>
      </c>
      <c r="D2385" t="s">
        <v>332</v>
      </c>
      <c r="E2385" t="s">
        <v>103</v>
      </c>
      <c r="F2385">
        <v>40700</v>
      </c>
      <c r="G2385" t="s">
        <v>784</v>
      </c>
      <c r="I2385" t="s">
        <v>130</v>
      </c>
      <c r="J2385">
        <v>2026</v>
      </c>
      <c r="K2385">
        <v>5</v>
      </c>
      <c r="L2385" t="s">
        <v>95</v>
      </c>
      <c r="M2385">
        <v>-1876.2094853999997</v>
      </c>
      <c r="N2385">
        <v>1</v>
      </c>
      <c r="O2385">
        <v>-1876.2094853999997</v>
      </c>
      <c r="P2385" t="s">
        <v>614</v>
      </c>
      <c r="Q2385">
        <v>1</v>
      </c>
    </row>
    <row r="2386" spans="1:17">
      <c r="A2386" t="s">
        <v>2530</v>
      </c>
      <c r="B2386" t="s">
        <v>530</v>
      </c>
      <c r="C2386" t="s">
        <v>270</v>
      </c>
      <c r="D2386" t="s">
        <v>332</v>
      </c>
      <c r="E2386" t="s">
        <v>103</v>
      </c>
      <c r="F2386">
        <v>40700</v>
      </c>
      <c r="G2386" t="s">
        <v>784</v>
      </c>
      <c r="I2386" t="s">
        <v>130</v>
      </c>
      <c r="J2386">
        <v>2026</v>
      </c>
      <c r="K2386">
        <v>5</v>
      </c>
      <c r="L2386" t="s">
        <v>95</v>
      </c>
      <c r="M2386">
        <v>-324.64715868000002</v>
      </c>
      <c r="N2386">
        <v>1</v>
      </c>
      <c r="O2386">
        <v>-324.64715868000002</v>
      </c>
      <c r="P2386" t="s">
        <v>614</v>
      </c>
      <c r="Q2386">
        <v>1</v>
      </c>
    </row>
    <row r="2387" spans="1:17">
      <c r="A2387" t="s">
        <v>2530</v>
      </c>
      <c r="B2387" t="s">
        <v>531</v>
      </c>
      <c r="C2387" t="s">
        <v>270</v>
      </c>
      <c r="D2387" t="s">
        <v>332</v>
      </c>
      <c r="E2387" t="s">
        <v>103</v>
      </c>
      <c r="F2387">
        <v>40700</v>
      </c>
      <c r="G2387" t="s">
        <v>784</v>
      </c>
      <c r="I2387" t="s">
        <v>130</v>
      </c>
      <c r="J2387">
        <v>2026</v>
      </c>
      <c r="K2387">
        <v>5</v>
      </c>
      <c r="L2387" t="s">
        <v>95</v>
      </c>
      <c r="M2387">
        <v>-90.872686080000008</v>
      </c>
      <c r="N2387">
        <v>1</v>
      </c>
      <c r="O2387">
        <v>-90.872686080000008</v>
      </c>
      <c r="P2387" t="s">
        <v>614</v>
      </c>
      <c r="Q2387">
        <v>1</v>
      </c>
    </row>
    <row r="2388" spans="1:17">
      <c r="A2388" t="s">
        <v>2530</v>
      </c>
      <c r="B2388" t="s">
        <v>532</v>
      </c>
      <c r="C2388" t="s">
        <v>270</v>
      </c>
      <c r="D2388" t="s">
        <v>332</v>
      </c>
      <c r="E2388" t="s">
        <v>103</v>
      </c>
      <c r="F2388">
        <v>40700</v>
      </c>
      <c r="G2388" t="s">
        <v>784</v>
      </c>
      <c r="I2388" t="s">
        <v>130</v>
      </c>
      <c r="J2388">
        <v>2026</v>
      </c>
      <c r="K2388">
        <v>5</v>
      </c>
      <c r="L2388" t="s">
        <v>95</v>
      </c>
      <c r="M2388">
        <v>-374.90532264000001</v>
      </c>
      <c r="N2388">
        <v>1</v>
      </c>
      <c r="O2388">
        <v>-374.90532264000001</v>
      </c>
      <c r="P2388" t="s">
        <v>614</v>
      </c>
      <c r="Q2388">
        <v>1</v>
      </c>
    </row>
    <row r="2389" spans="1:17">
      <c r="A2389" t="s">
        <v>2530</v>
      </c>
      <c r="B2389" t="s">
        <v>533</v>
      </c>
      <c r="C2389" t="s">
        <v>270</v>
      </c>
      <c r="D2389" t="s">
        <v>332</v>
      </c>
      <c r="E2389" t="s">
        <v>103</v>
      </c>
      <c r="F2389">
        <v>40700</v>
      </c>
      <c r="G2389" t="s">
        <v>784</v>
      </c>
      <c r="I2389" t="s">
        <v>130</v>
      </c>
      <c r="J2389">
        <v>2026</v>
      </c>
      <c r="K2389">
        <v>5</v>
      </c>
      <c r="L2389" t="s">
        <v>95</v>
      </c>
      <c r="M2389">
        <v>-709.26006023999992</v>
      </c>
      <c r="N2389">
        <v>1</v>
      </c>
      <c r="O2389">
        <v>-709.26006023999992</v>
      </c>
      <c r="P2389" t="s">
        <v>614</v>
      </c>
      <c r="Q2389">
        <v>1</v>
      </c>
    </row>
    <row r="2390" spans="1:17">
      <c r="A2390" t="s">
        <v>2660</v>
      </c>
      <c r="B2390" t="s">
        <v>534</v>
      </c>
      <c r="C2390" t="s">
        <v>305</v>
      </c>
      <c r="D2390" t="s">
        <v>332</v>
      </c>
      <c r="E2390" t="s">
        <v>103</v>
      </c>
      <c r="F2390">
        <v>40700</v>
      </c>
      <c r="G2390" t="s">
        <v>784</v>
      </c>
      <c r="I2390" t="s">
        <v>130</v>
      </c>
      <c r="J2390">
        <v>2026</v>
      </c>
      <c r="K2390">
        <v>5</v>
      </c>
      <c r="L2390" t="s">
        <v>95</v>
      </c>
      <c r="M2390">
        <v>-1997.9336221200001</v>
      </c>
      <c r="N2390">
        <v>1</v>
      </c>
      <c r="O2390">
        <v>-1997.9336221200001</v>
      </c>
      <c r="P2390" t="s">
        <v>614</v>
      </c>
      <c r="Q2390">
        <v>1</v>
      </c>
    </row>
    <row r="2391" spans="1:17">
      <c r="A2391" t="s">
        <v>2660</v>
      </c>
      <c r="B2391" t="s">
        <v>535</v>
      </c>
      <c r="C2391" t="s">
        <v>305</v>
      </c>
      <c r="D2391" t="s">
        <v>332</v>
      </c>
      <c r="E2391" t="s">
        <v>103</v>
      </c>
      <c r="F2391">
        <v>40700</v>
      </c>
      <c r="G2391" t="s">
        <v>784</v>
      </c>
      <c r="I2391" t="s">
        <v>130</v>
      </c>
      <c r="J2391">
        <v>2026</v>
      </c>
      <c r="K2391">
        <v>5</v>
      </c>
      <c r="L2391" t="s">
        <v>95</v>
      </c>
      <c r="M2391">
        <v>-8891.1265356000004</v>
      </c>
      <c r="N2391">
        <v>1</v>
      </c>
      <c r="O2391">
        <v>-8891.1265356000004</v>
      </c>
      <c r="P2391" t="s">
        <v>614</v>
      </c>
      <c r="Q2391">
        <v>1</v>
      </c>
    </row>
    <row r="2392" spans="1:17">
      <c r="A2392" t="s">
        <v>2660</v>
      </c>
      <c r="B2392" t="s">
        <v>536</v>
      </c>
      <c r="C2392" t="s">
        <v>305</v>
      </c>
      <c r="D2392" t="s">
        <v>332</v>
      </c>
      <c r="E2392" t="s">
        <v>103</v>
      </c>
      <c r="F2392">
        <v>40700</v>
      </c>
      <c r="G2392" t="s">
        <v>784</v>
      </c>
      <c r="I2392" t="s">
        <v>130</v>
      </c>
      <c r="J2392">
        <v>2026</v>
      </c>
      <c r="K2392">
        <v>5</v>
      </c>
      <c r="L2392" t="s">
        <v>95</v>
      </c>
      <c r="M2392">
        <v>-5496.3197168399993</v>
      </c>
      <c r="N2392">
        <v>1</v>
      </c>
      <c r="O2392">
        <v>-5496.3197168399993</v>
      </c>
      <c r="P2392" t="s">
        <v>614</v>
      </c>
      <c r="Q2392">
        <v>1</v>
      </c>
    </row>
    <row r="2393" spans="1:17">
      <c r="A2393" t="s">
        <v>2660</v>
      </c>
      <c r="B2393" t="s">
        <v>537</v>
      </c>
      <c r="C2393" t="s">
        <v>305</v>
      </c>
      <c r="D2393" t="s">
        <v>332</v>
      </c>
      <c r="E2393" t="s">
        <v>103</v>
      </c>
      <c r="F2393">
        <v>40700</v>
      </c>
      <c r="G2393" t="s">
        <v>784</v>
      </c>
      <c r="I2393" t="s">
        <v>130</v>
      </c>
      <c r="J2393">
        <v>2026</v>
      </c>
      <c r="K2393">
        <v>5</v>
      </c>
      <c r="L2393" t="s">
        <v>95</v>
      </c>
      <c r="M2393">
        <v>-6742.8840765600007</v>
      </c>
      <c r="N2393">
        <v>1</v>
      </c>
      <c r="O2393">
        <v>-6742.8840765600007</v>
      </c>
      <c r="P2393" t="s">
        <v>614</v>
      </c>
      <c r="Q2393">
        <v>1</v>
      </c>
    </row>
    <row r="2394" spans="1:17">
      <c r="A2394" t="s">
        <v>2660</v>
      </c>
      <c r="B2394" t="s">
        <v>538</v>
      </c>
      <c r="C2394" t="s">
        <v>305</v>
      </c>
      <c r="D2394" t="s">
        <v>332</v>
      </c>
      <c r="E2394" t="s">
        <v>103</v>
      </c>
      <c r="F2394">
        <v>40700</v>
      </c>
      <c r="G2394" t="s">
        <v>784</v>
      </c>
      <c r="I2394" t="s">
        <v>130</v>
      </c>
      <c r="J2394">
        <v>2026</v>
      </c>
      <c r="K2394">
        <v>5</v>
      </c>
      <c r="L2394" t="s">
        <v>95</v>
      </c>
      <c r="M2394">
        <v>-1059.8113872000001</v>
      </c>
      <c r="N2394">
        <v>1</v>
      </c>
      <c r="O2394">
        <v>-1059.8113872000001</v>
      </c>
      <c r="P2394" t="s">
        <v>614</v>
      </c>
      <c r="Q2394">
        <v>1</v>
      </c>
    </row>
    <row r="2395" spans="1:17">
      <c r="A2395" t="s">
        <v>2660</v>
      </c>
      <c r="B2395" t="s">
        <v>539</v>
      </c>
      <c r="C2395" t="s">
        <v>305</v>
      </c>
      <c r="D2395" t="s">
        <v>332</v>
      </c>
      <c r="E2395" t="s">
        <v>103</v>
      </c>
      <c r="F2395">
        <v>40700</v>
      </c>
      <c r="G2395" t="s">
        <v>784</v>
      </c>
      <c r="I2395" t="s">
        <v>130</v>
      </c>
      <c r="J2395">
        <v>2026</v>
      </c>
      <c r="K2395">
        <v>5</v>
      </c>
      <c r="L2395" t="s">
        <v>95</v>
      </c>
      <c r="M2395">
        <v>-159.41806128000002</v>
      </c>
      <c r="N2395">
        <v>1</v>
      </c>
      <c r="O2395">
        <v>-159.41806128000002</v>
      </c>
      <c r="P2395" t="s">
        <v>614</v>
      </c>
      <c r="Q2395">
        <v>1</v>
      </c>
    </row>
    <row r="2396" spans="1:17">
      <c r="A2396" t="s">
        <v>2660</v>
      </c>
      <c r="B2396" t="s">
        <v>540</v>
      </c>
      <c r="C2396" t="s">
        <v>305</v>
      </c>
      <c r="D2396" t="s">
        <v>332</v>
      </c>
      <c r="E2396" t="s">
        <v>103</v>
      </c>
      <c r="F2396">
        <v>40700</v>
      </c>
      <c r="G2396" t="s">
        <v>784</v>
      </c>
      <c r="I2396" t="s">
        <v>130</v>
      </c>
      <c r="J2396">
        <v>2026</v>
      </c>
      <c r="K2396">
        <v>5</v>
      </c>
      <c r="L2396" t="s">
        <v>95</v>
      </c>
      <c r="M2396">
        <v>-57.265909199999996</v>
      </c>
      <c r="N2396">
        <v>1</v>
      </c>
      <c r="O2396">
        <v>-57.265909199999996</v>
      </c>
      <c r="P2396" t="s">
        <v>614</v>
      </c>
      <c r="Q2396">
        <v>1</v>
      </c>
    </row>
    <row r="2397" spans="1:17">
      <c r="A2397" t="s">
        <v>2660</v>
      </c>
      <c r="B2397" t="s">
        <v>541</v>
      </c>
      <c r="C2397" t="s">
        <v>305</v>
      </c>
      <c r="D2397" t="s">
        <v>332</v>
      </c>
      <c r="E2397" t="s">
        <v>103</v>
      </c>
      <c r="F2397">
        <v>40700</v>
      </c>
      <c r="G2397" t="s">
        <v>784</v>
      </c>
      <c r="I2397" t="s">
        <v>130</v>
      </c>
      <c r="J2397">
        <v>2026</v>
      </c>
      <c r="K2397">
        <v>5</v>
      </c>
      <c r="L2397" t="s">
        <v>95</v>
      </c>
      <c r="M2397">
        <v>-3511.3074166799997</v>
      </c>
      <c r="N2397">
        <v>1</v>
      </c>
      <c r="O2397">
        <v>-3511.3074166799997</v>
      </c>
      <c r="P2397" t="s">
        <v>614</v>
      </c>
      <c r="Q2397">
        <v>1</v>
      </c>
    </row>
    <row r="2398" spans="1:17">
      <c r="A2398" t="s">
        <v>2660</v>
      </c>
      <c r="B2398" t="s">
        <v>542</v>
      </c>
      <c r="C2398" t="s">
        <v>305</v>
      </c>
      <c r="D2398" t="s">
        <v>332</v>
      </c>
      <c r="E2398" t="s">
        <v>103</v>
      </c>
      <c r="F2398">
        <v>40700</v>
      </c>
      <c r="G2398" t="s">
        <v>784</v>
      </c>
      <c r="I2398" t="s">
        <v>130</v>
      </c>
      <c r="J2398">
        <v>2026</v>
      </c>
      <c r="K2398">
        <v>5</v>
      </c>
      <c r="L2398" t="s">
        <v>95</v>
      </c>
      <c r="M2398">
        <v>-287.66860559999998</v>
      </c>
      <c r="N2398">
        <v>1</v>
      </c>
      <c r="O2398">
        <v>-287.66860559999998</v>
      </c>
      <c r="P2398" t="s">
        <v>614</v>
      </c>
      <c r="Q2398">
        <v>1</v>
      </c>
    </row>
    <row r="2399" spans="1:17">
      <c r="A2399" t="s">
        <v>2660</v>
      </c>
      <c r="B2399" t="s">
        <v>543</v>
      </c>
      <c r="C2399" t="s">
        <v>305</v>
      </c>
      <c r="D2399" t="s">
        <v>332</v>
      </c>
      <c r="E2399" t="s">
        <v>103</v>
      </c>
      <c r="F2399">
        <v>40700</v>
      </c>
      <c r="G2399" t="s">
        <v>784</v>
      </c>
      <c r="I2399" t="s">
        <v>130</v>
      </c>
      <c r="J2399">
        <v>2026</v>
      </c>
      <c r="K2399">
        <v>5</v>
      </c>
      <c r="L2399" t="s">
        <v>95</v>
      </c>
      <c r="M2399">
        <v>-75.222577799999996</v>
      </c>
      <c r="N2399">
        <v>1</v>
      </c>
      <c r="O2399">
        <v>-75.222577799999996</v>
      </c>
      <c r="P2399" t="s">
        <v>614</v>
      </c>
      <c r="Q2399">
        <v>1</v>
      </c>
    </row>
    <row r="2400" spans="1:17">
      <c r="A2400" t="s">
        <v>2461</v>
      </c>
      <c r="B2400" t="s">
        <v>544</v>
      </c>
      <c r="C2400" t="s">
        <v>545</v>
      </c>
      <c r="D2400" t="s">
        <v>332</v>
      </c>
      <c r="E2400" t="s">
        <v>103</v>
      </c>
      <c r="F2400">
        <v>40700</v>
      </c>
      <c r="G2400" t="s">
        <v>784</v>
      </c>
      <c r="I2400" t="s">
        <v>399</v>
      </c>
      <c r="J2400">
        <v>2026</v>
      </c>
      <c r="K2400">
        <v>5</v>
      </c>
      <c r="L2400" t="s">
        <v>95</v>
      </c>
      <c r="M2400">
        <v>-4998.5514536399996</v>
      </c>
      <c r="N2400">
        <v>1</v>
      </c>
      <c r="O2400">
        <v>-4998.5514536399996</v>
      </c>
      <c r="P2400" t="s">
        <v>614</v>
      </c>
      <c r="Q2400">
        <v>1</v>
      </c>
    </row>
    <row r="2401" spans="1:17">
      <c r="A2401" t="s">
        <v>2660</v>
      </c>
      <c r="B2401" t="s">
        <v>546</v>
      </c>
      <c r="C2401" t="s">
        <v>305</v>
      </c>
      <c r="D2401" t="s">
        <v>332</v>
      </c>
      <c r="E2401" t="s">
        <v>103</v>
      </c>
      <c r="F2401">
        <v>40700</v>
      </c>
      <c r="G2401" t="s">
        <v>784</v>
      </c>
      <c r="I2401" t="s">
        <v>130</v>
      </c>
      <c r="J2401">
        <v>2026</v>
      </c>
      <c r="K2401">
        <v>5</v>
      </c>
      <c r="L2401" t="s">
        <v>95</v>
      </c>
      <c r="M2401">
        <v>-135.45733895999999</v>
      </c>
      <c r="N2401">
        <v>1</v>
      </c>
      <c r="O2401">
        <v>-135.45733895999999</v>
      </c>
      <c r="P2401" t="s">
        <v>614</v>
      </c>
      <c r="Q2401">
        <v>1</v>
      </c>
    </row>
    <row r="2402" spans="1:17">
      <c r="A2402" t="s">
        <v>2660</v>
      </c>
      <c r="B2402" t="s">
        <v>547</v>
      </c>
      <c r="C2402" t="s">
        <v>305</v>
      </c>
      <c r="D2402" t="s">
        <v>332</v>
      </c>
      <c r="E2402" t="s">
        <v>103</v>
      </c>
      <c r="F2402">
        <v>40700</v>
      </c>
      <c r="G2402" t="s">
        <v>784</v>
      </c>
      <c r="I2402" t="s">
        <v>130</v>
      </c>
      <c r="J2402">
        <v>2026</v>
      </c>
      <c r="K2402">
        <v>5</v>
      </c>
      <c r="L2402" t="s">
        <v>95</v>
      </c>
      <c r="M2402">
        <v>-114.92750447999998</v>
      </c>
      <c r="N2402">
        <v>1</v>
      </c>
      <c r="O2402">
        <v>-114.92750447999998</v>
      </c>
      <c r="P2402" t="s">
        <v>614</v>
      </c>
      <c r="Q2402">
        <v>1</v>
      </c>
    </row>
    <row r="2403" spans="1:17">
      <c r="A2403" t="s">
        <v>2511</v>
      </c>
      <c r="B2403" t="s">
        <v>548</v>
      </c>
      <c r="C2403" t="s">
        <v>436</v>
      </c>
      <c r="D2403" t="s">
        <v>332</v>
      </c>
      <c r="E2403" t="s">
        <v>103</v>
      </c>
      <c r="F2403">
        <v>40700</v>
      </c>
      <c r="G2403" t="s">
        <v>784</v>
      </c>
      <c r="I2403" t="s">
        <v>130</v>
      </c>
      <c r="J2403">
        <v>2026</v>
      </c>
      <c r="K2403">
        <v>5</v>
      </c>
      <c r="L2403" t="s">
        <v>95</v>
      </c>
      <c r="M2403">
        <v>-9411.9604019999988</v>
      </c>
      <c r="N2403">
        <v>1</v>
      </c>
      <c r="O2403">
        <v>-9411.9604019999988</v>
      </c>
      <c r="P2403" t="s">
        <v>614</v>
      </c>
      <c r="Q2403">
        <v>1</v>
      </c>
    </row>
    <row r="2404" spans="1:17">
      <c r="A2404" t="s">
        <v>2660</v>
      </c>
      <c r="B2404" t="s">
        <v>549</v>
      </c>
      <c r="C2404" t="s">
        <v>305</v>
      </c>
      <c r="D2404" t="s">
        <v>332</v>
      </c>
      <c r="E2404" t="s">
        <v>103</v>
      </c>
      <c r="F2404">
        <v>40700</v>
      </c>
      <c r="G2404" t="s">
        <v>784</v>
      </c>
      <c r="I2404" t="s">
        <v>130</v>
      </c>
      <c r="J2404">
        <v>2026</v>
      </c>
      <c r="K2404">
        <v>5</v>
      </c>
      <c r="L2404" t="s">
        <v>95</v>
      </c>
      <c r="M2404">
        <v>-229.10706575999998</v>
      </c>
      <c r="N2404">
        <v>1</v>
      </c>
      <c r="O2404">
        <v>-229.10706575999998</v>
      </c>
      <c r="P2404" t="s">
        <v>614</v>
      </c>
      <c r="Q2404">
        <v>1</v>
      </c>
    </row>
    <row r="2405" spans="1:17">
      <c r="A2405" t="s">
        <v>2660</v>
      </c>
      <c r="B2405" t="s">
        <v>550</v>
      </c>
      <c r="C2405" t="s">
        <v>305</v>
      </c>
      <c r="D2405" t="s">
        <v>332</v>
      </c>
      <c r="E2405" t="s">
        <v>103</v>
      </c>
      <c r="F2405">
        <v>40700</v>
      </c>
      <c r="G2405" t="s">
        <v>784</v>
      </c>
      <c r="I2405" t="s">
        <v>130</v>
      </c>
      <c r="J2405">
        <v>2026</v>
      </c>
      <c r="K2405">
        <v>5</v>
      </c>
      <c r="L2405" t="s">
        <v>95</v>
      </c>
      <c r="M2405">
        <v>-164.17353240000003</v>
      </c>
      <c r="N2405">
        <v>1</v>
      </c>
      <c r="O2405">
        <v>-164.17353240000003</v>
      </c>
      <c r="P2405" t="s">
        <v>614</v>
      </c>
      <c r="Q2405">
        <v>1</v>
      </c>
    </row>
    <row r="2406" spans="1:17">
      <c r="A2406" t="s">
        <v>2660</v>
      </c>
      <c r="B2406" t="s">
        <v>551</v>
      </c>
      <c r="C2406" t="s">
        <v>305</v>
      </c>
      <c r="D2406" t="s">
        <v>332</v>
      </c>
      <c r="E2406" t="s">
        <v>103</v>
      </c>
      <c r="F2406">
        <v>40700</v>
      </c>
      <c r="G2406" t="s">
        <v>784</v>
      </c>
      <c r="I2406" t="s">
        <v>130</v>
      </c>
      <c r="J2406">
        <v>2026</v>
      </c>
      <c r="K2406">
        <v>5</v>
      </c>
      <c r="L2406" t="s">
        <v>95</v>
      </c>
      <c r="M2406">
        <v>-414.25557948000005</v>
      </c>
      <c r="N2406">
        <v>1</v>
      </c>
      <c r="O2406">
        <v>-414.25557948000005</v>
      </c>
      <c r="P2406" t="s">
        <v>614</v>
      </c>
      <c r="Q2406">
        <v>1</v>
      </c>
    </row>
    <row r="2407" spans="1:17">
      <c r="A2407" t="s">
        <v>2295</v>
      </c>
      <c r="B2407" t="s">
        <v>552</v>
      </c>
      <c r="C2407" t="s">
        <v>553</v>
      </c>
      <c r="D2407" t="s">
        <v>332</v>
      </c>
      <c r="E2407" t="s">
        <v>103</v>
      </c>
      <c r="F2407">
        <v>40700</v>
      </c>
      <c r="G2407" t="s">
        <v>784</v>
      </c>
      <c r="I2407" t="s">
        <v>130</v>
      </c>
      <c r="J2407">
        <v>2026</v>
      </c>
      <c r="K2407">
        <v>5</v>
      </c>
      <c r="L2407" t="s">
        <v>95</v>
      </c>
      <c r="M2407">
        <v>-231.58854828</v>
      </c>
      <c r="N2407">
        <v>1</v>
      </c>
      <c r="O2407">
        <v>-231.58854828</v>
      </c>
      <c r="P2407" t="s">
        <v>614</v>
      </c>
      <c r="Q2407">
        <v>1</v>
      </c>
    </row>
    <row r="2408" spans="1:17">
      <c r="A2408" t="s">
        <v>2660</v>
      </c>
      <c r="B2408" t="s">
        <v>554</v>
      </c>
      <c r="C2408" t="s">
        <v>305</v>
      </c>
      <c r="D2408" t="s">
        <v>332</v>
      </c>
      <c r="E2408" t="s">
        <v>103</v>
      </c>
      <c r="F2408">
        <v>40700</v>
      </c>
      <c r="G2408" t="s">
        <v>784</v>
      </c>
      <c r="I2408" t="s">
        <v>130</v>
      </c>
      <c r="J2408">
        <v>2026</v>
      </c>
      <c r="K2408">
        <v>5</v>
      </c>
      <c r="L2408" t="s">
        <v>95</v>
      </c>
      <c r="M2408">
        <v>-573.85459475999994</v>
      </c>
      <c r="N2408">
        <v>1</v>
      </c>
      <c r="O2408">
        <v>-573.85459475999994</v>
      </c>
      <c r="P2408" t="s">
        <v>614</v>
      </c>
      <c r="Q2408">
        <v>1</v>
      </c>
    </row>
    <row r="2409" spans="1:17">
      <c r="A2409" t="s">
        <v>2660</v>
      </c>
      <c r="B2409" t="s">
        <v>555</v>
      </c>
      <c r="C2409" t="s">
        <v>305</v>
      </c>
      <c r="D2409" t="s">
        <v>332</v>
      </c>
      <c r="E2409" t="s">
        <v>103</v>
      </c>
      <c r="F2409">
        <v>40700</v>
      </c>
      <c r="G2409" t="s">
        <v>784</v>
      </c>
      <c r="I2409" t="s">
        <v>130</v>
      </c>
      <c r="J2409">
        <v>2026</v>
      </c>
      <c r="K2409">
        <v>5</v>
      </c>
      <c r="L2409" t="s">
        <v>95</v>
      </c>
      <c r="M2409">
        <v>-155.71091699999999</v>
      </c>
      <c r="N2409">
        <v>1</v>
      </c>
      <c r="O2409">
        <v>-155.71091699999999</v>
      </c>
      <c r="P2409" t="s">
        <v>614</v>
      </c>
      <c r="Q2409">
        <v>1</v>
      </c>
    </row>
    <row r="2410" spans="1:17">
      <c r="A2410" t="s">
        <v>2295</v>
      </c>
      <c r="B2410" t="s">
        <v>556</v>
      </c>
      <c r="C2410" t="s">
        <v>557</v>
      </c>
      <c r="D2410" t="s">
        <v>332</v>
      </c>
      <c r="E2410" t="s">
        <v>103</v>
      </c>
      <c r="F2410">
        <v>40700</v>
      </c>
      <c r="G2410" t="s">
        <v>784</v>
      </c>
      <c r="I2410" t="s">
        <v>130</v>
      </c>
      <c r="J2410">
        <v>2026</v>
      </c>
      <c r="K2410">
        <v>5</v>
      </c>
      <c r="L2410" t="s">
        <v>95</v>
      </c>
      <c r="M2410">
        <v>-27.371102039999997</v>
      </c>
      <c r="N2410">
        <v>1</v>
      </c>
      <c r="O2410">
        <v>-27.371102039999997</v>
      </c>
      <c r="P2410" t="s">
        <v>614</v>
      </c>
      <c r="Q2410">
        <v>1</v>
      </c>
    </row>
    <row r="2411" spans="1:17">
      <c r="A2411" t="s">
        <v>2461</v>
      </c>
      <c r="B2411" t="s">
        <v>558</v>
      </c>
      <c r="C2411" t="s">
        <v>545</v>
      </c>
      <c r="D2411" t="s">
        <v>332</v>
      </c>
      <c r="E2411" t="s">
        <v>103</v>
      </c>
      <c r="F2411">
        <v>40700</v>
      </c>
      <c r="G2411" t="s">
        <v>784</v>
      </c>
      <c r="I2411" t="s">
        <v>399</v>
      </c>
      <c r="J2411">
        <v>2026</v>
      </c>
      <c r="K2411">
        <v>5</v>
      </c>
      <c r="L2411" t="s">
        <v>95</v>
      </c>
      <c r="M2411">
        <v>-154.76874984</v>
      </c>
      <c r="N2411">
        <v>1</v>
      </c>
      <c r="O2411">
        <v>-154.76874984</v>
      </c>
      <c r="P2411" t="s">
        <v>614</v>
      </c>
      <c r="Q2411">
        <v>1</v>
      </c>
    </row>
    <row r="2412" spans="1:17">
      <c r="A2412" t="s">
        <v>2660</v>
      </c>
      <c r="B2412" t="s">
        <v>559</v>
      </c>
      <c r="C2412" t="s">
        <v>305</v>
      </c>
      <c r="D2412" t="s">
        <v>332</v>
      </c>
      <c r="E2412" t="s">
        <v>103</v>
      </c>
      <c r="F2412">
        <v>40700</v>
      </c>
      <c r="G2412" t="s">
        <v>784</v>
      </c>
      <c r="I2412" t="s">
        <v>130</v>
      </c>
      <c r="J2412">
        <v>2026</v>
      </c>
      <c r="K2412">
        <v>5</v>
      </c>
      <c r="L2412" t="s">
        <v>95</v>
      </c>
      <c r="M2412">
        <v>-11.864550599999999</v>
      </c>
      <c r="N2412">
        <v>1</v>
      </c>
      <c r="O2412">
        <v>-11.864550599999999</v>
      </c>
      <c r="P2412" t="s">
        <v>614</v>
      </c>
      <c r="Q2412">
        <v>1</v>
      </c>
    </row>
    <row r="2413" spans="1:17">
      <c r="A2413" t="s">
        <v>2295</v>
      </c>
      <c r="B2413" t="s">
        <v>560</v>
      </c>
      <c r="C2413" t="s">
        <v>561</v>
      </c>
      <c r="D2413" t="s">
        <v>332</v>
      </c>
      <c r="E2413" t="s">
        <v>103</v>
      </c>
      <c r="F2413">
        <v>40700</v>
      </c>
      <c r="G2413" t="s">
        <v>784</v>
      </c>
      <c r="I2413" t="s">
        <v>130</v>
      </c>
      <c r="J2413">
        <v>2026</v>
      </c>
      <c r="K2413">
        <v>5</v>
      </c>
      <c r="L2413" t="s">
        <v>95</v>
      </c>
      <c r="M2413">
        <v>-124.26111179999999</v>
      </c>
      <c r="N2413">
        <v>1</v>
      </c>
      <c r="O2413">
        <v>-124.26111179999999</v>
      </c>
      <c r="P2413" t="s">
        <v>614</v>
      </c>
      <c r="Q2413">
        <v>1</v>
      </c>
    </row>
    <row r="2414" spans="1:17">
      <c r="A2414" t="s">
        <v>2660</v>
      </c>
      <c r="B2414" t="s">
        <v>562</v>
      </c>
      <c r="C2414" t="s">
        <v>305</v>
      </c>
      <c r="D2414" t="s">
        <v>332</v>
      </c>
      <c r="E2414" t="s">
        <v>103</v>
      </c>
      <c r="F2414">
        <v>40700</v>
      </c>
      <c r="G2414" t="s">
        <v>784</v>
      </c>
      <c r="I2414" t="s">
        <v>130</v>
      </c>
      <c r="J2414">
        <v>2026</v>
      </c>
      <c r="K2414">
        <v>5</v>
      </c>
      <c r="L2414" t="s">
        <v>95</v>
      </c>
      <c r="M2414">
        <v>-908.11644263999995</v>
      </c>
      <c r="N2414">
        <v>1</v>
      </c>
      <c r="O2414">
        <v>-908.11644263999995</v>
      </c>
      <c r="P2414" t="s">
        <v>614</v>
      </c>
      <c r="Q2414">
        <v>1</v>
      </c>
    </row>
    <row r="2415" spans="1:17">
      <c r="A2415" t="s">
        <v>2660</v>
      </c>
      <c r="B2415" t="s">
        <v>563</v>
      </c>
      <c r="C2415" t="s">
        <v>305</v>
      </c>
      <c r="D2415" t="s">
        <v>332</v>
      </c>
      <c r="E2415" t="s">
        <v>103</v>
      </c>
      <c r="F2415">
        <v>40700</v>
      </c>
      <c r="G2415" t="s">
        <v>784</v>
      </c>
      <c r="I2415" t="s">
        <v>130</v>
      </c>
      <c r="J2415">
        <v>2026</v>
      </c>
      <c r="K2415">
        <v>5</v>
      </c>
      <c r="L2415" t="s">
        <v>95</v>
      </c>
      <c r="M2415">
        <v>-298.82502288000001</v>
      </c>
      <c r="N2415">
        <v>1</v>
      </c>
      <c r="O2415">
        <v>-298.82502288000001</v>
      </c>
      <c r="P2415" t="s">
        <v>614</v>
      </c>
      <c r="Q2415">
        <v>1</v>
      </c>
    </row>
    <row r="2416" spans="1:17">
      <c r="A2416" t="s">
        <v>2461</v>
      </c>
      <c r="B2416" t="s">
        <v>564</v>
      </c>
      <c r="C2416" t="s">
        <v>545</v>
      </c>
      <c r="D2416" t="s">
        <v>332</v>
      </c>
      <c r="E2416" t="s">
        <v>103</v>
      </c>
      <c r="F2416">
        <v>40700</v>
      </c>
      <c r="G2416" t="s">
        <v>784</v>
      </c>
      <c r="I2416" t="s">
        <v>399</v>
      </c>
      <c r="J2416">
        <v>2026</v>
      </c>
      <c r="K2416">
        <v>5</v>
      </c>
      <c r="L2416" t="s">
        <v>95</v>
      </c>
      <c r="M2416">
        <v>-53.194444199999992</v>
      </c>
      <c r="N2416">
        <v>1</v>
      </c>
      <c r="O2416">
        <v>-53.194444199999992</v>
      </c>
      <c r="P2416" t="s">
        <v>614</v>
      </c>
      <c r="Q2416">
        <v>1</v>
      </c>
    </row>
    <row r="2417" spans="1:17">
      <c r="A2417" t="s">
        <v>2660</v>
      </c>
      <c r="B2417" t="s">
        <v>565</v>
      </c>
      <c r="C2417" t="s">
        <v>305</v>
      </c>
      <c r="D2417" t="s">
        <v>332</v>
      </c>
      <c r="E2417" t="s">
        <v>103</v>
      </c>
      <c r="F2417">
        <v>40700</v>
      </c>
      <c r="G2417" t="s">
        <v>784</v>
      </c>
      <c r="I2417" t="s">
        <v>130</v>
      </c>
      <c r="J2417">
        <v>2026</v>
      </c>
      <c r="K2417">
        <v>5</v>
      </c>
      <c r="L2417" t="s">
        <v>95</v>
      </c>
      <c r="M2417">
        <v>-222.58548359999998</v>
      </c>
      <c r="N2417">
        <v>1</v>
      </c>
      <c r="O2417">
        <v>-222.58548359999998</v>
      </c>
      <c r="P2417" t="s">
        <v>614</v>
      </c>
      <c r="Q2417">
        <v>1</v>
      </c>
    </row>
    <row r="2418" spans="1:17">
      <c r="A2418" t="s">
        <v>2295</v>
      </c>
      <c r="B2418" t="s">
        <v>566</v>
      </c>
      <c r="C2418" t="s">
        <v>387</v>
      </c>
      <c r="D2418" t="s">
        <v>332</v>
      </c>
      <c r="E2418" t="s">
        <v>103</v>
      </c>
      <c r="F2418">
        <v>40700</v>
      </c>
      <c r="G2418" t="s">
        <v>784</v>
      </c>
      <c r="I2418" t="s">
        <v>130</v>
      </c>
      <c r="J2418">
        <v>2026</v>
      </c>
      <c r="K2418">
        <v>5</v>
      </c>
      <c r="L2418" t="s">
        <v>95</v>
      </c>
      <c r="M2418">
        <v>-5812.8915016800011</v>
      </c>
      <c r="N2418">
        <v>1</v>
      </c>
      <c r="O2418">
        <v>-5812.8915016800011</v>
      </c>
      <c r="P2418" t="s">
        <v>614</v>
      </c>
      <c r="Q2418">
        <v>1</v>
      </c>
    </row>
    <row r="2419" spans="1:17">
      <c r="A2419" t="s">
        <v>2461</v>
      </c>
      <c r="B2419" t="s">
        <v>567</v>
      </c>
      <c r="C2419" t="s">
        <v>545</v>
      </c>
      <c r="D2419" t="s">
        <v>332</v>
      </c>
      <c r="E2419" t="s">
        <v>103</v>
      </c>
      <c r="F2419">
        <v>40700</v>
      </c>
      <c r="G2419" t="s">
        <v>784</v>
      </c>
      <c r="I2419" t="s">
        <v>399</v>
      </c>
      <c r="J2419">
        <v>2026</v>
      </c>
      <c r="K2419">
        <v>5</v>
      </c>
      <c r="L2419" t="s">
        <v>95</v>
      </c>
      <c r="M2419">
        <v>-24.602505839999999</v>
      </c>
      <c r="N2419">
        <v>1</v>
      </c>
      <c r="O2419">
        <v>-24.602505839999999</v>
      </c>
      <c r="P2419" t="s">
        <v>614</v>
      </c>
      <c r="Q2419">
        <v>1</v>
      </c>
    </row>
    <row r="2420" spans="1:17">
      <c r="A2420" t="s">
        <v>2553</v>
      </c>
      <c r="B2420" t="s">
        <v>568</v>
      </c>
      <c r="C2420" t="s">
        <v>431</v>
      </c>
      <c r="D2420" t="s">
        <v>332</v>
      </c>
      <c r="E2420" t="s">
        <v>103</v>
      </c>
      <c r="F2420">
        <v>40700</v>
      </c>
      <c r="G2420" t="s">
        <v>784</v>
      </c>
      <c r="I2420" t="s">
        <v>130</v>
      </c>
      <c r="J2420">
        <v>2026</v>
      </c>
      <c r="K2420">
        <v>5</v>
      </c>
      <c r="L2420" t="s">
        <v>95</v>
      </c>
      <c r="M2420">
        <v>-1646.4147944400002</v>
      </c>
      <c r="N2420">
        <v>1</v>
      </c>
      <c r="O2420">
        <v>-1646.4147944400002</v>
      </c>
      <c r="P2420" t="s">
        <v>614</v>
      </c>
      <c r="Q2420">
        <v>1</v>
      </c>
    </row>
    <row r="2421" spans="1:17">
      <c r="A2421" t="s">
        <v>2660</v>
      </c>
      <c r="B2421" t="s">
        <v>569</v>
      </c>
      <c r="C2421" t="s">
        <v>305</v>
      </c>
      <c r="D2421" t="s">
        <v>332</v>
      </c>
      <c r="E2421" t="s">
        <v>103</v>
      </c>
      <c r="F2421">
        <v>40700</v>
      </c>
      <c r="G2421" t="s">
        <v>784</v>
      </c>
      <c r="I2421" t="s">
        <v>130</v>
      </c>
      <c r="J2421">
        <v>2026</v>
      </c>
      <c r="K2421">
        <v>5</v>
      </c>
      <c r="L2421" t="s">
        <v>95</v>
      </c>
      <c r="M2421">
        <v>-22261.226479200002</v>
      </c>
      <c r="N2421">
        <v>1</v>
      </c>
      <c r="O2421">
        <v>-22261.226479200002</v>
      </c>
      <c r="P2421" t="s">
        <v>614</v>
      </c>
      <c r="Q2421">
        <v>1</v>
      </c>
    </row>
    <row r="2422" spans="1:17">
      <c r="A2422" t="s">
        <v>2438</v>
      </c>
      <c r="B2422" t="s">
        <v>570</v>
      </c>
      <c r="C2422" t="s">
        <v>296</v>
      </c>
      <c r="D2422" t="s">
        <v>332</v>
      </c>
      <c r="E2422" t="s">
        <v>103</v>
      </c>
      <c r="F2422">
        <v>40700</v>
      </c>
      <c r="G2422" t="s">
        <v>784</v>
      </c>
      <c r="I2422" t="s">
        <v>130</v>
      </c>
      <c r="J2422">
        <v>2026</v>
      </c>
      <c r="K2422">
        <v>5</v>
      </c>
      <c r="L2422" t="s">
        <v>95</v>
      </c>
      <c r="M2422">
        <v>-3324.4277763599998</v>
      </c>
      <c r="N2422">
        <v>1</v>
      </c>
      <c r="O2422">
        <v>-3324.4277763599998</v>
      </c>
      <c r="P2422" t="s">
        <v>614</v>
      </c>
      <c r="Q2422">
        <v>1</v>
      </c>
    </row>
    <row r="2423" spans="1:17">
      <c r="A2423" t="s">
        <v>2438</v>
      </c>
      <c r="B2423" t="s">
        <v>364</v>
      </c>
      <c r="C2423" t="s">
        <v>296</v>
      </c>
      <c r="D2423" t="s">
        <v>332</v>
      </c>
      <c r="E2423" t="s">
        <v>103</v>
      </c>
      <c r="F2423">
        <v>40700</v>
      </c>
      <c r="G2423" t="s">
        <v>784</v>
      </c>
      <c r="I2423" t="s">
        <v>130</v>
      </c>
      <c r="J2423">
        <v>2026</v>
      </c>
      <c r="K2423">
        <v>5</v>
      </c>
      <c r="L2423" t="s">
        <v>95</v>
      </c>
      <c r="M2423">
        <v>-75.613438439999996</v>
      </c>
      <c r="N2423">
        <v>1</v>
      </c>
      <c r="O2423">
        <v>-75.613438439999996</v>
      </c>
      <c r="P2423" t="s">
        <v>614</v>
      </c>
      <c r="Q2423">
        <v>1</v>
      </c>
    </row>
    <row r="2424" spans="1:17">
      <c r="A2424" t="s">
        <v>2438</v>
      </c>
      <c r="B2424" t="s">
        <v>306</v>
      </c>
      <c r="C2424" t="s">
        <v>296</v>
      </c>
      <c r="D2424" t="s">
        <v>332</v>
      </c>
      <c r="E2424" t="s">
        <v>103</v>
      </c>
      <c r="F2424">
        <v>40700</v>
      </c>
      <c r="G2424" t="s">
        <v>784</v>
      </c>
      <c r="I2424" t="s">
        <v>130</v>
      </c>
      <c r="J2424">
        <v>2026</v>
      </c>
      <c r="K2424">
        <v>5</v>
      </c>
      <c r="L2424" t="s">
        <v>95</v>
      </c>
      <c r="M2424">
        <v>-145.61850923999998</v>
      </c>
      <c r="N2424">
        <v>1</v>
      </c>
      <c r="O2424">
        <v>-145.61850923999998</v>
      </c>
      <c r="P2424" t="s">
        <v>614</v>
      </c>
      <c r="Q2424">
        <v>1</v>
      </c>
    </row>
    <row r="2425" spans="1:17">
      <c r="A2425" t="s">
        <v>2438</v>
      </c>
      <c r="B2425" t="s">
        <v>571</v>
      </c>
      <c r="C2425" t="s">
        <v>296</v>
      </c>
      <c r="D2425" t="s">
        <v>332</v>
      </c>
      <c r="E2425" t="s">
        <v>103</v>
      </c>
      <c r="F2425">
        <v>40700</v>
      </c>
      <c r="G2425" t="s">
        <v>784</v>
      </c>
      <c r="I2425" t="s">
        <v>130</v>
      </c>
      <c r="J2425">
        <v>2026</v>
      </c>
      <c r="K2425">
        <v>5</v>
      </c>
      <c r="L2425" t="s">
        <v>95</v>
      </c>
      <c r="M2425">
        <v>-2720.91844008</v>
      </c>
      <c r="N2425">
        <v>1</v>
      </c>
      <c r="O2425">
        <v>-2720.91844008</v>
      </c>
      <c r="P2425" t="s">
        <v>614</v>
      </c>
      <c r="Q2425">
        <v>1</v>
      </c>
    </row>
    <row r="2426" spans="1:17">
      <c r="A2426" t="s">
        <v>2438</v>
      </c>
      <c r="B2426" t="s">
        <v>572</v>
      </c>
      <c r="C2426" t="s">
        <v>296</v>
      </c>
      <c r="D2426" t="s">
        <v>332</v>
      </c>
      <c r="E2426" t="s">
        <v>103</v>
      </c>
      <c r="F2426">
        <v>40700</v>
      </c>
      <c r="G2426" t="s">
        <v>784</v>
      </c>
      <c r="I2426" t="s">
        <v>130</v>
      </c>
      <c r="J2426">
        <v>2026</v>
      </c>
      <c r="K2426">
        <v>5</v>
      </c>
      <c r="L2426" t="s">
        <v>95</v>
      </c>
      <c r="M2426">
        <v>-3948.0712610399996</v>
      </c>
      <c r="N2426">
        <v>1</v>
      </c>
      <c r="O2426">
        <v>-3948.0712610399996</v>
      </c>
      <c r="P2426" t="s">
        <v>614</v>
      </c>
      <c r="Q2426">
        <v>1</v>
      </c>
    </row>
    <row r="2427" spans="1:17">
      <c r="A2427" t="s">
        <v>2295</v>
      </c>
      <c r="B2427" t="s">
        <v>365</v>
      </c>
      <c r="C2427" t="s">
        <v>366</v>
      </c>
      <c r="D2427" t="s">
        <v>332</v>
      </c>
      <c r="E2427" t="s">
        <v>103</v>
      </c>
      <c r="F2427">
        <v>40700</v>
      </c>
      <c r="G2427" t="s">
        <v>784</v>
      </c>
      <c r="I2427" t="s">
        <v>130</v>
      </c>
      <c r="J2427">
        <v>2026</v>
      </c>
      <c r="K2427">
        <v>5</v>
      </c>
      <c r="L2427" t="s">
        <v>95</v>
      </c>
      <c r="M2427">
        <v>-214.92871668000001</v>
      </c>
      <c r="N2427">
        <v>1</v>
      </c>
      <c r="O2427">
        <v>-214.92871668000001</v>
      </c>
      <c r="P2427" t="s">
        <v>614</v>
      </c>
      <c r="Q2427">
        <v>1</v>
      </c>
    </row>
    <row r="2428" spans="1:17">
      <c r="A2428" t="s">
        <v>2438</v>
      </c>
      <c r="B2428" t="s">
        <v>573</v>
      </c>
      <c r="C2428" t="s">
        <v>296</v>
      </c>
      <c r="D2428" t="s">
        <v>332</v>
      </c>
      <c r="E2428" t="s">
        <v>103</v>
      </c>
      <c r="F2428">
        <v>40700</v>
      </c>
      <c r="G2428" t="s">
        <v>784</v>
      </c>
      <c r="I2428" t="s">
        <v>130</v>
      </c>
      <c r="J2428">
        <v>2026</v>
      </c>
      <c r="K2428">
        <v>5</v>
      </c>
      <c r="L2428" t="s">
        <v>95</v>
      </c>
      <c r="M2428">
        <v>-941.93433252</v>
      </c>
      <c r="N2428">
        <v>1</v>
      </c>
      <c r="O2428">
        <v>-941.93433252</v>
      </c>
      <c r="P2428" t="s">
        <v>614</v>
      </c>
      <c r="Q2428">
        <v>1</v>
      </c>
    </row>
    <row r="2429" spans="1:17">
      <c r="A2429" t="s">
        <v>2438</v>
      </c>
      <c r="B2429" t="s">
        <v>574</v>
      </c>
      <c r="C2429" t="s">
        <v>296</v>
      </c>
      <c r="D2429" t="s">
        <v>332</v>
      </c>
      <c r="E2429" t="s">
        <v>103</v>
      </c>
      <c r="F2429">
        <v>40700</v>
      </c>
      <c r="G2429" t="s">
        <v>784</v>
      </c>
      <c r="I2429" t="s">
        <v>130</v>
      </c>
      <c r="J2429">
        <v>2026</v>
      </c>
      <c r="K2429">
        <v>5</v>
      </c>
      <c r="L2429" t="s">
        <v>95</v>
      </c>
      <c r="M2429">
        <v>-126.79446779999998</v>
      </c>
      <c r="N2429">
        <v>1</v>
      </c>
      <c r="O2429">
        <v>-126.79446779999998</v>
      </c>
      <c r="P2429" t="s">
        <v>614</v>
      </c>
      <c r="Q2429">
        <v>1</v>
      </c>
    </row>
    <row r="2430" spans="1:17">
      <c r="A2430" t="s">
        <v>2438</v>
      </c>
      <c r="B2430" t="s">
        <v>575</v>
      </c>
      <c r="C2430" t="s">
        <v>296</v>
      </c>
      <c r="D2430" t="s">
        <v>332</v>
      </c>
      <c r="E2430" t="s">
        <v>103</v>
      </c>
      <c r="F2430">
        <v>40700</v>
      </c>
      <c r="G2430" t="s">
        <v>784</v>
      </c>
      <c r="I2430" t="s">
        <v>130</v>
      </c>
      <c r="J2430">
        <v>2026</v>
      </c>
      <c r="K2430">
        <v>5</v>
      </c>
      <c r="L2430" t="s">
        <v>95</v>
      </c>
      <c r="M2430">
        <v>-106.73028828000001</v>
      </c>
      <c r="N2430">
        <v>1</v>
      </c>
      <c r="O2430">
        <v>-106.73028828000001</v>
      </c>
      <c r="P2430" t="s">
        <v>614</v>
      </c>
      <c r="Q2430">
        <v>1</v>
      </c>
    </row>
    <row r="2431" spans="1:17">
      <c r="A2431" t="s">
        <v>2438</v>
      </c>
      <c r="B2431" t="s">
        <v>367</v>
      </c>
      <c r="C2431" t="s">
        <v>296</v>
      </c>
      <c r="D2431" t="s">
        <v>332</v>
      </c>
      <c r="E2431" t="s">
        <v>103</v>
      </c>
      <c r="F2431">
        <v>40700</v>
      </c>
      <c r="G2431" t="s">
        <v>784</v>
      </c>
      <c r="I2431" t="s">
        <v>130</v>
      </c>
      <c r="J2431">
        <v>2026</v>
      </c>
      <c r="K2431">
        <v>5</v>
      </c>
      <c r="L2431" t="s">
        <v>95</v>
      </c>
      <c r="M2431">
        <v>-877.51108943999998</v>
      </c>
      <c r="N2431">
        <v>1</v>
      </c>
      <c r="O2431">
        <v>-877.51108943999998</v>
      </c>
      <c r="P2431" t="s">
        <v>614</v>
      </c>
      <c r="Q2431">
        <v>1</v>
      </c>
    </row>
    <row r="2432" spans="1:17">
      <c r="A2432" t="s">
        <v>2438</v>
      </c>
      <c r="B2432" t="s">
        <v>368</v>
      </c>
      <c r="C2432" t="s">
        <v>296</v>
      </c>
      <c r="D2432" t="s">
        <v>332</v>
      </c>
      <c r="E2432" t="s">
        <v>103</v>
      </c>
      <c r="F2432">
        <v>40700</v>
      </c>
      <c r="G2432" t="s">
        <v>784</v>
      </c>
      <c r="I2432" t="s">
        <v>130</v>
      </c>
      <c r="J2432">
        <v>2026</v>
      </c>
      <c r="K2432">
        <v>5</v>
      </c>
      <c r="L2432" t="s">
        <v>95</v>
      </c>
      <c r="M2432">
        <v>-248.07948948000003</v>
      </c>
      <c r="N2432">
        <v>1</v>
      </c>
      <c r="O2432">
        <v>-248.07948948000003</v>
      </c>
      <c r="P2432" t="s">
        <v>614</v>
      </c>
      <c r="Q2432">
        <v>1</v>
      </c>
    </row>
    <row r="2433" spans="1:17">
      <c r="A2433" t="s">
        <v>997</v>
      </c>
      <c r="B2433" t="s">
        <v>576</v>
      </c>
      <c r="C2433" t="s">
        <v>259</v>
      </c>
      <c r="D2433" t="s">
        <v>332</v>
      </c>
      <c r="E2433" t="s">
        <v>103</v>
      </c>
      <c r="F2433">
        <v>40700</v>
      </c>
      <c r="G2433" t="s">
        <v>784</v>
      </c>
      <c r="I2433" t="s">
        <v>130</v>
      </c>
      <c r="J2433">
        <v>2026</v>
      </c>
      <c r="K2433">
        <v>5</v>
      </c>
      <c r="L2433" t="s">
        <v>95</v>
      </c>
      <c r="M2433">
        <v>-1191.0151007999998</v>
      </c>
      <c r="N2433">
        <v>1</v>
      </c>
      <c r="O2433">
        <v>-1191.0151007999998</v>
      </c>
      <c r="P2433" t="s">
        <v>614</v>
      </c>
      <c r="Q2433">
        <v>1</v>
      </c>
    </row>
    <row r="2434" spans="1:17">
      <c r="A2434" t="s">
        <v>2438</v>
      </c>
      <c r="B2434" t="s">
        <v>371</v>
      </c>
      <c r="C2434" t="s">
        <v>296</v>
      </c>
      <c r="D2434" t="s">
        <v>332</v>
      </c>
      <c r="E2434" t="s">
        <v>103</v>
      </c>
      <c r="F2434">
        <v>40700</v>
      </c>
      <c r="G2434" t="s">
        <v>784</v>
      </c>
      <c r="I2434" t="s">
        <v>130</v>
      </c>
      <c r="J2434">
        <v>2026</v>
      </c>
      <c r="K2434">
        <v>5</v>
      </c>
      <c r="L2434" t="s">
        <v>95</v>
      </c>
      <c r="M2434">
        <v>-919.39952772000004</v>
      </c>
      <c r="N2434">
        <v>1</v>
      </c>
      <c r="O2434">
        <v>-919.39952772000004</v>
      </c>
      <c r="P2434" t="s">
        <v>614</v>
      </c>
      <c r="Q2434">
        <v>1</v>
      </c>
    </row>
    <row r="2435" spans="1:17">
      <c r="A2435" t="s">
        <v>2289</v>
      </c>
      <c r="B2435">
        <v>20180244</v>
      </c>
      <c r="C2435" t="s">
        <v>313</v>
      </c>
      <c r="D2435" t="s">
        <v>332</v>
      </c>
      <c r="E2435" t="s">
        <v>103</v>
      </c>
      <c r="F2435">
        <v>40700</v>
      </c>
      <c r="G2435" t="s">
        <v>784</v>
      </c>
      <c r="I2435" t="s">
        <v>130</v>
      </c>
      <c r="J2435">
        <v>2026</v>
      </c>
      <c r="K2435">
        <v>5</v>
      </c>
      <c r="L2435" t="s">
        <v>95</v>
      </c>
      <c r="M2435">
        <v>-4632.8313560400002</v>
      </c>
      <c r="N2435">
        <v>1</v>
      </c>
      <c r="O2435">
        <v>-4632.8313560400002</v>
      </c>
      <c r="P2435" t="s">
        <v>614</v>
      </c>
      <c r="Q2435">
        <v>1</v>
      </c>
    </row>
    <row r="2436" spans="1:17">
      <c r="A2436" t="s">
        <v>2438</v>
      </c>
      <c r="B2436" t="s">
        <v>577</v>
      </c>
      <c r="C2436" t="s">
        <v>296</v>
      </c>
      <c r="D2436" t="s">
        <v>332</v>
      </c>
      <c r="E2436" t="s">
        <v>103</v>
      </c>
      <c r="F2436">
        <v>40700</v>
      </c>
      <c r="G2436" t="s">
        <v>784</v>
      </c>
      <c r="I2436" t="s">
        <v>130</v>
      </c>
      <c r="J2436">
        <v>2026</v>
      </c>
      <c r="K2436">
        <v>5</v>
      </c>
      <c r="L2436" t="s">
        <v>95</v>
      </c>
      <c r="M2436">
        <v>-12528.595081079999</v>
      </c>
      <c r="N2436">
        <v>1</v>
      </c>
      <c r="O2436">
        <v>-12528.595081079999</v>
      </c>
      <c r="P2436" t="s">
        <v>614</v>
      </c>
      <c r="Q2436">
        <v>1</v>
      </c>
    </row>
    <row r="2437" spans="1:17">
      <c r="A2437" t="s">
        <v>997</v>
      </c>
      <c r="B2437" t="s">
        <v>578</v>
      </c>
      <c r="C2437" t="s">
        <v>259</v>
      </c>
      <c r="D2437" t="s">
        <v>332</v>
      </c>
      <c r="E2437" t="s">
        <v>103</v>
      </c>
      <c r="F2437">
        <v>40700</v>
      </c>
      <c r="G2437" t="s">
        <v>784</v>
      </c>
      <c r="I2437" t="s">
        <v>130</v>
      </c>
      <c r="J2437">
        <v>2026</v>
      </c>
      <c r="K2437">
        <v>5</v>
      </c>
      <c r="L2437" t="s">
        <v>95</v>
      </c>
      <c r="M2437">
        <v>-3470.8087051199996</v>
      </c>
      <c r="N2437">
        <v>1</v>
      </c>
      <c r="O2437">
        <v>-3470.8087051199996</v>
      </c>
      <c r="P2437" t="s">
        <v>614</v>
      </c>
      <c r="Q2437">
        <v>1</v>
      </c>
    </row>
    <row r="2438" spans="1:17">
      <c r="A2438" t="s">
        <v>2289</v>
      </c>
      <c r="B2438">
        <v>20210004</v>
      </c>
      <c r="C2438" t="s">
        <v>313</v>
      </c>
      <c r="D2438" t="s">
        <v>332</v>
      </c>
      <c r="E2438" t="s">
        <v>103</v>
      </c>
      <c r="F2438">
        <v>40700</v>
      </c>
      <c r="G2438" t="s">
        <v>784</v>
      </c>
      <c r="I2438" t="s">
        <v>130</v>
      </c>
      <c r="J2438">
        <v>2026</v>
      </c>
      <c r="K2438">
        <v>5</v>
      </c>
      <c r="L2438" t="s">
        <v>95</v>
      </c>
      <c r="M2438">
        <v>-346.54983084000003</v>
      </c>
      <c r="N2438">
        <v>1</v>
      </c>
      <c r="O2438">
        <v>-346.54983084000003</v>
      </c>
      <c r="P2438" t="s">
        <v>614</v>
      </c>
      <c r="Q2438">
        <v>1</v>
      </c>
    </row>
    <row r="2439" spans="1:17">
      <c r="A2439" t="s">
        <v>2295</v>
      </c>
      <c r="B2439" t="s">
        <v>579</v>
      </c>
      <c r="C2439" t="s">
        <v>455</v>
      </c>
      <c r="D2439" t="s">
        <v>332</v>
      </c>
      <c r="E2439" t="s">
        <v>103</v>
      </c>
      <c r="F2439">
        <v>40700</v>
      </c>
      <c r="G2439" t="s">
        <v>784</v>
      </c>
      <c r="I2439" t="s">
        <v>130</v>
      </c>
      <c r="J2439">
        <v>2026</v>
      </c>
      <c r="K2439">
        <v>5</v>
      </c>
      <c r="L2439" t="s">
        <v>95</v>
      </c>
      <c r="M2439">
        <v>-433.66349915999996</v>
      </c>
      <c r="N2439">
        <v>1</v>
      </c>
      <c r="O2439">
        <v>-433.66349915999996</v>
      </c>
      <c r="P2439" t="s">
        <v>614</v>
      </c>
      <c r="Q2439">
        <v>1</v>
      </c>
    </row>
    <row r="2440" spans="1:17">
      <c r="A2440" t="s">
        <v>2438</v>
      </c>
      <c r="B2440" t="s">
        <v>309</v>
      </c>
      <c r="C2440" t="s">
        <v>296</v>
      </c>
      <c r="D2440" t="s">
        <v>332</v>
      </c>
      <c r="E2440" t="s">
        <v>103</v>
      </c>
      <c r="F2440">
        <v>40700</v>
      </c>
      <c r="G2440" t="s">
        <v>784</v>
      </c>
      <c r="I2440" t="s">
        <v>130</v>
      </c>
      <c r="J2440">
        <v>2026</v>
      </c>
      <c r="K2440">
        <v>5</v>
      </c>
      <c r="L2440" t="s">
        <v>95</v>
      </c>
      <c r="M2440">
        <v>-2550.96644328</v>
      </c>
      <c r="N2440">
        <v>1</v>
      </c>
      <c r="O2440">
        <v>-2550.96644328</v>
      </c>
      <c r="P2440" t="s">
        <v>614</v>
      </c>
      <c r="Q2440">
        <v>1</v>
      </c>
    </row>
    <row r="2441" spans="1:17">
      <c r="A2441" t="s">
        <v>2438</v>
      </c>
      <c r="B2441" t="s">
        <v>580</v>
      </c>
      <c r="C2441" t="s">
        <v>296</v>
      </c>
      <c r="D2441" t="s">
        <v>332</v>
      </c>
      <c r="E2441" t="s">
        <v>103</v>
      </c>
      <c r="F2441">
        <v>40700</v>
      </c>
      <c r="G2441" t="s">
        <v>784</v>
      </c>
      <c r="I2441" t="s">
        <v>130</v>
      </c>
      <c r="J2441">
        <v>2026</v>
      </c>
      <c r="K2441">
        <v>5</v>
      </c>
      <c r="L2441" t="s">
        <v>95</v>
      </c>
      <c r="M2441">
        <v>-630.23865480000006</v>
      </c>
      <c r="N2441">
        <v>1</v>
      </c>
      <c r="O2441">
        <v>-630.23865480000006</v>
      </c>
      <c r="P2441" t="s">
        <v>614</v>
      </c>
      <c r="Q2441">
        <v>1</v>
      </c>
    </row>
    <row r="2442" spans="1:17">
      <c r="A2442" t="s">
        <v>997</v>
      </c>
      <c r="B2442" t="s">
        <v>581</v>
      </c>
      <c r="C2442" t="s">
        <v>259</v>
      </c>
      <c r="D2442" t="s">
        <v>332</v>
      </c>
      <c r="E2442" t="s">
        <v>103</v>
      </c>
      <c r="F2442">
        <v>40700</v>
      </c>
      <c r="G2442" t="s">
        <v>784</v>
      </c>
      <c r="I2442" t="s">
        <v>130</v>
      </c>
      <c r="J2442">
        <v>2026</v>
      </c>
      <c r="K2442">
        <v>5</v>
      </c>
      <c r="L2442" t="s">
        <v>95</v>
      </c>
      <c r="M2442">
        <v>-1226.7137059200002</v>
      </c>
      <c r="N2442">
        <v>1</v>
      </c>
      <c r="O2442">
        <v>-1226.7137059200002</v>
      </c>
      <c r="P2442" t="s">
        <v>614</v>
      </c>
      <c r="Q2442">
        <v>1</v>
      </c>
    </row>
    <row r="2443" spans="1:17">
      <c r="A2443" t="s">
        <v>2438</v>
      </c>
      <c r="B2443" t="s">
        <v>372</v>
      </c>
      <c r="C2443" t="s">
        <v>296</v>
      </c>
      <c r="D2443" t="s">
        <v>332</v>
      </c>
      <c r="E2443" t="s">
        <v>103</v>
      </c>
      <c r="F2443">
        <v>40700</v>
      </c>
      <c r="G2443" t="s">
        <v>784</v>
      </c>
      <c r="I2443" t="s">
        <v>130</v>
      </c>
      <c r="J2443">
        <v>2026</v>
      </c>
      <c r="K2443">
        <v>5</v>
      </c>
      <c r="L2443" t="s">
        <v>95</v>
      </c>
      <c r="M2443">
        <v>-6459.3581112000011</v>
      </c>
      <c r="N2443">
        <v>1</v>
      </c>
      <c r="O2443">
        <v>-6459.3581112000011</v>
      </c>
      <c r="P2443" t="s">
        <v>614</v>
      </c>
      <c r="Q2443">
        <v>1</v>
      </c>
    </row>
    <row r="2444" spans="1:17">
      <c r="A2444" t="s">
        <v>2289</v>
      </c>
      <c r="B2444">
        <v>20190341</v>
      </c>
      <c r="C2444" t="s">
        <v>313</v>
      </c>
      <c r="D2444" t="s">
        <v>332</v>
      </c>
      <c r="E2444" t="s">
        <v>103</v>
      </c>
      <c r="F2444">
        <v>40700</v>
      </c>
      <c r="G2444" t="s">
        <v>784</v>
      </c>
      <c r="I2444" t="s">
        <v>130</v>
      </c>
      <c r="J2444">
        <v>2026</v>
      </c>
      <c r="K2444">
        <v>5</v>
      </c>
      <c r="L2444" t="s">
        <v>95</v>
      </c>
      <c r="M2444">
        <v>-6940.7681327999999</v>
      </c>
      <c r="N2444">
        <v>1</v>
      </c>
      <c r="O2444">
        <v>-6940.7681327999999</v>
      </c>
      <c r="P2444" t="s">
        <v>614</v>
      </c>
      <c r="Q2444">
        <v>1</v>
      </c>
    </row>
    <row r="2445" spans="1:17">
      <c r="A2445" t="s">
        <v>2438</v>
      </c>
      <c r="B2445" t="s">
        <v>582</v>
      </c>
      <c r="C2445" t="s">
        <v>296</v>
      </c>
      <c r="D2445" t="s">
        <v>332</v>
      </c>
      <c r="E2445" t="s">
        <v>103</v>
      </c>
      <c r="F2445">
        <v>40700</v>
      </c>
      <c r="G2445" t="s">
        <v>784</v>
      </c>
      <c r="I2445" t="s">
        <v>130</v>
      </c>
      <c r="J2445">
        <v>2026</v>
      </c>
      <c r="K2445">
        <v>5</v>
      </c>
      <c r="L2445" t="s">
        <v>95</v>
      </c>
      <c r="M2445">
        <v>-934.49832947999994</v>
      </c>
      <c r="N2445">
        <v>1</v>
      </c>
      <c r="O2445">
        <v>-934.49832947999994</v>
      </c>
      <c r="P2445" t="s">
        <v>614</v>
      </c>
      <c r="Q2445">
        <v>1</v>
      </c>
    </row>
    <row r="2446" spans="1:17">
      <c r="A2446" t="s">
        <v>2289</v>
      </c>
      <c r="B2446">
        <v>20200041</v>
      </c>
      <c r="C2446" t="s">
        <v>313</v>
      </c>
      <c r="D2446" t="s">
        <v>332</v>
      </c>
      <c r="E2446" t="s">
        <v>103</v>
      </c>
      <c r="F2446">
        <v>40700</v>
      </c>
      <c r="G2446" t="s">
        <v>784</v>
      </c>
      <c r="I2446" t="s">
        <v>130</v>
      </c>
      <c r="J2446">
        <v>2026</v>
      </c>
      <c r="K2446">
        <v>5</v>
      </c>
      <c r="L2446" t="s">
        <v>95</v>
      </c>
      <c r="M2446">
        <v>-183.57180120000001</v>
      </c>
      <c r="N2446">
        <v>1</v>
      </c>
      <c r="O2446">
        <v>-183.57180120000001</v>
      </c>
      <c r="P2446" t="s">
        <v>614</v>
      </c>
      <c r="Q2446">
        <v>1</v>
      </c>
    </row>
    <row r="2447" spans="1:17">
      <c r="A2447" t="s">
        <v>2438</v>
      </c>
      <c r="B2447" t="s">
        <v>583</v>
      </c>
      <c r="C2447" t="s">
        <v>296</v>
      </c>
      <c r="D2447" t="s">
        <v>332</v>
      </c>
      <c r="E2447" t="s">
        <v>103</v>
      </c>
      <c r="F2447">
        <v>40700</v>
      </c>
      <c r="G2447" t="s">
        <v>784</v>
      </c>
      <c r="I2447" t="s">
        <v>130</v>
      </c>
      <c r="J2447">
        <v>2026</v>
      </c>
      <c r="K2447">
        <v>5</v>
      </c>
      <c r="L2447" t="s">
        <v>95</v>
      </c>
      <c r="M2447">
        <v>-138.85686143999999</v>
      </c>
      <c r="N2447">
        <v>1</v>
      </c>
      <c r="O2447">
        <v>-138.85686143999999</v>
      </c>
      <c r="P2447" t="s">
        <v>614</v>
      </c>
      <c r="Q2447">
        <v>1</v>
      </c>
    </row>
    <row r="2448" spans="1:17">
      <c r="A2448" t="s">
        <v>2289</v>
      </c>
      <c r="B2448">
        <v>20210081</v>
      </c>
      <c r="C2448" t="s">
        <v>313</v>
      </c>
      <c r="D2448" t="s">
        <v>332</v>
      </c>
      <c r="E2448" t="s">
        <v>103</v>
      </c>
      <c r="F2448">
        <v>40700</v>
      </c>
      <c r="G2448" t="s">
        <v>784</v>
      </c>
      <c r="I2448" t="s">
        <v>130</v>
      </c>
      <c r="J2448">
        <v>2026</v>
      </c>
      <c r="K2448">
        <v>5</v>
      </c>
      <c r="L2448" t="s">
        <v>95</v>
      </c>
      <c r="M2448">
        <v>-2216.1400189199999</v>
      </c>
      <c r="N2448">
        <v>1</v>
      </c>
      <c r="O2448">
        <v>-2216.1400189199999</v>
      </c>
      <c r="P2448" t="s">
        <v>614</v>
      </c>
      <c r="Q2448">
        <v>1</v>
      </c>
    </row>
    <row r="2449" spans="1:17">
      <c r="A2449" t="s">
        <v>2438</v>
      </c>
      <c r="B2449" t="s">
        <v>310</v>
      </c>
      <c r="C2449" t="s">
        <v>296</v>
      </c>
      <c r="D2449" t="s">
        <v>332</v>
      </c>
      <c r="E2449" t="s">
        <v>103</v>
      </c>
      <c r="F2449">
        <v>40700</v>
      </c>
      <c r="G2449" t="s">
        <v>784</v>
      </c>
      <c r="I2449" t="s">
        <v>130</v>
      </c>
      <c r="J2449">
        <v>2026</v>
      </c>
      <c r="K2449">
        <v>5</v>
      </c>
      <c r="L2449" t="s">
        <v>95</v>
      </c>
      <c r="M2449">
        <v>-123.21640403999999</v>
      </c>
      <c r="N2449">
        <v>1</v>
      </c>
      <c r="O2449">
        <v>-123.21640403999999</v>
      </c>
      <c r="P2449" t="s">
        <v>614</v>
      </c>
      <c r="Q2449">
        <v>1</v>
      </c>
    </row>
    <row r="2450" spans="1:17">
      <c r="A2450" t="s">
        <v>997</v>
      </c>
      <c r="B2450" t="s">
        <v>584</v>
      </c>
      <c r="C2450" t="s">
        <v>259</v>
      </c>
      <c r="D2450" t="s">
        <v>332</v>
      </c>
      <c r="E2450" t="s">
        <v>103</v>
      </c>
      <c r="F2450">
        <v>40700</v>
      </c>
      <c r="G2450" t="s">
        <v>784</v>
      </c>
      <c r="I2450" t="s">
        <v>130</v>
      </c>
      <c r="J2450">
        <v>2026</v>
      </c>
      <c r="K2450">
        <v>5</v>
      </c>
      <c r="L2450" t="s">
        <v>95</v>
      </c>
      <c r="M2450">
        <v>-22551.212502360002</v>
      </c>
      <c r="N2450">
        <v>1</v>
      </c>
      <c r="O2450">
        <v>-22551.212502360002</v>
      </c>
      <c r="P2450" t="s">
        <v>614</v>
      </c>
      <c r="Q2450">
        <v>1</v>
      </c>
    </row>
    <row r="2451" spans="1:17">
      <c r="A2451" t="s">
        <v>2438</v>
      </c>
      <c r="B2451" t="s">
        <v>374</v>
      </c>
      <c r="C2451" t="s">
        <v>296</v>
      </c>
      <c r="D2451" t="s">
        <v>332</v>
      </c>
      <c r="E2451" t="s">
        <v>103</v>
      </c>
      <c r="F2451">
        <v>40700</v>
      </c>
      <c r="G2451" t="s">
        <v>784</v>
      </c>
      <c r="I2451" t="s">
        <v>130</v>
      </c>
      <c r="J2451">
        <v>2026</v>
      </c>
      <c r="K2451">
        <v>5</v>
      </c>
      <c r="L2451" t="s">
        <v>95</v>
      </c>
      <c r="M2451">
        <v>-599.54041187999997</v>
      </c>
      <c r="N2451">
        <v>1</v>
      </c>
      <c r="O2451">
        <v>-599.54041187999997</v>
      </c>
      <c r="P2451" t="s">
        <v>614</v>
      </c>
      <c r="Q2451">
        <v>1</v>
      </c>
    </row>
    <row r="2452" spans="1:17">
      <c r="A2452" t="s">
        <v>2438</v>
      </c>
      <c r="B2452" t="s">
        <v>585</v>
      </c>
      <c r="C2452" t="s">
        <v>296</v>
      </c>
      <c r="D2452" t="s">
        <v>332</v>
      </c>
      <c r="E2452" t="s">
        <v>103</v>
      </c>
      <c r="F2452">
        <v>40700</v>
      </c>
      <c r="G2452" t="s">
        <v>784</v>
      </c>
      <c r="I2452" t="s">
        <v>130</v>
      </c>
      <c r="J2452">
        <v>2026</v>
      </c>
      <c r="K2452">
        <v>5</v>
      </c>
      <c r="L2452" t="s">
        <v>95</v>
      </c>
      <c r="M2452">
        <v>-91.093449960000001</v>
      </c>
      <c r="N2452">
        <v>1</v>
      </c>
      <c r="O2452">
        <v>-91.093449960000001</v>
      </c>
      <c r="P2452" t="s">
        <v>614</v>
      </c>
      <c r="Q2452">
        <v>1</v>
      </c>
    </row>
    <row r="2453" spans="1:17">
      <c r="A2453" t="s">
        <v>2438</v>
      </c>
      <c r="B2453" t="s">
        <v>311</v>
      </c>
      <c r="C2453" t="s">
        <v>296</v>
      </c>
      <c r="D2453" t="s">
        <v>332</v>
      </c>
      <c r="E2453" t="s">
        <v>103</v>
      </c>
      <c r="F2453">
        <v>40700</v>
      </c>
      <c r="G2453" t="s">
        <v>784</v>
      </c>
      <c r="I2453" t="s">
        <v>130</v>
      </c>
      <c r="J2453">
        <v>2026</v>
      </c>
      <c r="K2453">
        <v>5</v>
      </c>
      <c r="L2453" t="s">
        <v>95</v>
      </c>
      <c r="M2453">
        <v>-84.933775799999992</v>
      </c>
      <c r="N2453">
        <v>1</v>
      </c>
      <c r="O2453">
        <v>-84.933775799999992</v>
      </c>
      <c r="P2453" t="s">
        <v>614</v>
      </c>
      <c r="Q2453">
        <v>1</v>
      </c>
    </row>
    <row r="2454" spans="1:17">
      <c r="A2454" t="s">
        <v>2438</v>
      </c>
      <c r="B2454" t="s">
        <v>375</v>
      </c>
      <c r="C2454" t="s">
        <v>296</v>
      </c>
      <c r="D2454" t="s">
        <v>332</v>
      </c>
      <c r="E2454" t="s">
        <v>103</v>
      </c>
      <c r="F2454">
        <v>40700</v>
      </c>
      <c r="G2454" t="s">
        <v>784</v>
      </c>
      <c r="I2454" t="s">
        <v>130</v>
      </c>
      <c r="J2454">
        <v>2026</v>
      </c>
      <c r="K2454">
        <v>5</v>
      </c>
      <c r="L2454" t="s">
        <v>95</v>
      </c>
      <c r="M2454">
        <v>-38.423772359999994</v>
      </c>
      <c r="N2454">
        <v>1</v>
      </c>
      <c r="O2454">
        <v>-38.423772359999994</v>
      </c>
      <c r="P2454" t="s">
        <v>614</v>
      </c>
      <c r="Q2454">
        <v>1</v>
      </c>
    </row>
    <row r="2455" spans="1:17">
      <c r="A2455" t="s">
        <v>2438</v>
      </c>
      <c r="B2455" t="s">
        <v>312</v>
      </c>
      <c r="C2455" t="s">
        <v>296</v>
      </c>
      <c r="D2455" t="s">
        <v>332</v>
      </c>
      <c r="E2455" t="s">
        <v>103</v>
      </c>
      <c r="F2455">
        <v>40700</v>
      </c>
      <c r="G2455" t="s">
        <v>784</v>
      </c>
      <c r="I2455" t="s">
        <v>130</v>
      </c>
      <c r="J2455">
        <v>2026</v>
      </c>
      <c r="K2455">
        <v>5</v>
      </c>
      <c r="L2455" t="s">
        <v>95</v>
      </c>
      <c r="M2455">
        <v>-421.14268872000002</v>
      </c>
      <c r="N2455">
        <v>1</v>
      </c>
      <c r="O2455">
        <v>-421.14268872000002</v>
      </c>
      <c r="P2455" t="s">
        <v>614</v>
      </c>
      <c r="Q2455">
        <v>1</v>
      </c>
    </row>
    <row r="2456" spans="1:17">
      <c r="A2456" t="s">
        <v>997</v>
      </c>
      <c r="B2456" t="s">
        <v>586</v>
      </c>
      <c r="C2456" t="s">
        <v>259</v>
      </c>
      <c r="D2456" t="s">
        <v>332</v>
      </c>
      <c r="E2456" t="s">
        <v>103</v>
      </c>
      <c r="F2456">
        <v>40700</v>
      </c>
      <c r="G2456" t="s">
        <v>784</v>
      </c>
      <c r="I2456" t="s">
        <v>130</v>
      </c>
      <c r="J2456">
        <v>2026</v>
      </c>
      <c r="K2456">
        <v>5</v>
      </c>
      <c r="L2456" t="s">
        <v>95</v>
      </c>
      <c r="M2456">
        <v>-4661.4462152399992</v>
      </c>
      <c r="N2456">
        <v>1</v>
      </c>
      <c r="O2456">
        <v>-4661.4462152399992</v>
      </c>
      <c r="P2456" t="s">
        <v>614</v>
      </c>
      <c r="Q2456">
        <v>1</v>
      </c>
    </row>
    <row r="2457" spans="1:17">
      <c r="A2457" t="s">
        <v>997</v>
      </c>
      <c r="B2457" t="s">
        <v>587</v>
      </c>
      <c r="C2457" t="s">
        <v>259</v>
      </c>
      <c r="D2457" t="s">
        <v>332</v>
      </c>
      <c r="E2457" t="s">
        <v>103</v>
      </c>
      <c r="F2457">
        <v>40700</v>
      </c>
      <c r="G2457" t="s">
        <v>784</v>
      </c>
      <c r="I2457" t="s">
        <v>130</v>
      </c>
      <c r="J2457">
        <v>2026</v>
      </c>
      <c r="K2457">
        <v>5</v>
      </c>
      <c r="L2457" t="s">
        <v>95</v>
      </c>
      <c r="M2457">
        <v>-31304.847776040002</v>
      </c>
      <c r="N2457">
        <v>1</v>
      </c>
      <c r="O2457">
        <v>-31304.847776040002</v>
      </c>
      <c r="P2457" t="s">
        <v>614</v>
      </c>
      <c r="Q2457">
        <v>1</v>
      </c>
    </row>
    <row r="2458" spans="1:17">
      <c r="A2458" t="s">
        <v>2289</v>
      </c>
      <c r="B2458">
        <v>20240092</v>
      </c>
      <c r="C2458" t="s">
        <v>313</v>
      </c>
      <c r="D2458" t="s">
        <v>332</v>
      </c>
      <c r="E2458" t="s">
        <v>103</v>
      </c>
      <c r="F2458">
        <v>40700</v>
      </c>
      <c r="G2458" t="s">
        <v>784</v>
      </c>
      <c r="I2458" t="s">
        <v>130</v>
      </c>
      <c r="J2458">
        <v>2026</v>
      </c>
      <c r="K2458">
        <v>5</v>
      </c>
      <c r="L2458" t="s">
        <v>95</v>
      </c>
      <c r="M2458">
        <v>-126.185256</v>
      </c>
      <c r="N2458">
        <v>1</v>
      </c>
      <c r="O2458">
        <v>-126.185256</v>
      </c>
      <c r="P2458" t="s">
        <v>614</v>
      </c>
      <c r="Q2458">
        <v>1</v>
      </c>
    </row>
    <row r="2459" spans="1:17">
      <c r="A2459" t="s">
        <v>2438</v>
      </c>
      <c r="B2459" t="s">
        <v>376</v>
      </c>
      <c r="C2459" t="s">
        <v>296</v>
      </c>
      <c r="D2459" t="s">
        <v>332</v>
      </c>
      <c r="E2459" t="s">
        <v>103</v>
      </c>
      <c r="F2459">
        <v>40700</v>
      </c>
      <c r="G2459" t="s">
        <v>784</v>
      </c>
      <c r="I2459" t="s">
        <v>130</v>
      </c>
      <c r="J2459">
        <v>2026</v>
      </c>
      <c r="K2459">
        <v>5</v>
      </c>
      <c r="L2459" t="s">
        <v>95</v>
      </c>
      <c r="M2459">
        <v>-58.620651479999999</v>
      </c>
      <c r="N2459">
        <v>1</v>
      </c>
      <c r="O2459">
        <v>-58.620651479999999</v>
      </c>
      <c r="P2459" t="s">
        <v>614</v>
      </c>
      <c r="Q2459">
        <v>1</v>
      </c>
    </row>
    <row r="2460" spans="1:17">
      <c r="A2460" t="s">
        <v>997</v>
      </c>
      <c r="B2460" t="s">
        <v>588</v>
      </c>
      <c r="C2460" t="s">
        <v>259</v>
      </c>
      <c r="D2460" t="s">
        <v>332</v>
      </c>
      <c r="E2460" t="s">
        <v>103</v>
      </c>
      <c r="F2460">
        <v>40700</v>
      </c>
      <c r="G2460" t="s">
        <v>784</v>
      </c>
      <c r="I2460" t="s">
        <v>130</v>
      </c>
      <c r="J2460">
        <v>2026</v>
      </c>
      <c r="K2460">
        <v>5</v>
      </c>
      <c r="L2460" t="s">
        <v>95</v>
      </c>
      <c r="M2460">
        <v>-5411.926390319999</v>
      </c>
      <c r="N2460">
        <v>1</v>
      </c>
      <c r="O2460">
        <v>-5411.926390319999</v>
      </c>
      <c r="P2460" t="s">
        <v>614</v>
      </c>
      <c r="Q2460">
        <v>1</v>
      </c>
    </row>
    <row r="2461" spans="1:17">
      <c r="A2461" t="s">
        <v>2438</v>
      </c>
      <c r="B2461" t="s">
        <v>589</v>
      </c>
      <c r="C2461" t="s">
        <v>296</v>
      </c>
      <c r="D2461" t="s">
        <v>332</v>
      </c>
      <c r="E2461" t="s">
        <v>103</v>
      </c>
      <c r="F2461">
        <v>40700</v>
      </c>
      <c r="G2461" t="s">
        <v>784</v>
      </c>
      <c r="I2461" t="s">
        <v>130</v>
      </c>
      <c r="J2461">
        <v>2026</v>
      </c>
      <c r="K2461">
        <v>5</v>
      </c>
      <c r="L2461" t="s">
        <v>95</v>
      </c>
      <c r="M2461">
        <v>-246.12397991999995</v>
      </c>
      <c r="N2461">
        <v>1</v>
      </c>
      <c r="O2461">
        <v>-246.12397991999995</v>
      </c>
      <c r="P2461" t="s">
        <v>614</v>
      </c>
      <c r="Q2461">
        <v>1</v>
      </c>
    </row>
    <row r="2462" spans="1:17">
      <c r="A2462" t="s">
        <v>2438</v>
      </c>
      <c r="B2462" t="s">
        <v>590</v>
      </c>
      <c r="C2462" t="s">
        <v>296</v>
      </c>
      <c r="D2462" t="s">
        <v>332</v>
      </c>
      <c r="E2462" t="s">
        <v>103</v>
      </c>
      <c r="F2462">
        <v>40700</v>
      </c>
      <c r="G2462" t="s">
        <v>784</v>
      </c>
      <c r="I2462" t="s">
        <v>130</v>
      </c>
      <c r="J2462">
        <v>2026</v>
      </c>
      <c r="K2462">
        <v>5</v>
      </c>
      <c r="L2462" t="s">
        <v>95</v>
      </c>
      <c r="M2462">
        <v>-3942.1407952800005</v>
      </c>
      <c r="N2462">
        <v>1</v>
      </c>
      <c r="O2462">
        <v>-3942.1407952800005</v>
      </c>
      <c r="P2462" t="s">
        <v>614</v>
      </c>
      <c r="Q2462">
        <v>1</v>
      </c>
    </row>
    <row r="2463" spans="1:17">
      <c r="A2463" t="s">
        <v>997</v>
      </c>
      <c r="B2463" t="s">
        <v>591</v>
      </c>
      <c r="C2463" t="s">
        <v>259</v>
      </c>
      <c r="D2463" t="s">
        <v>332</v>
      </c>
      <c r="E2463" t="s">
        <v>103</v>
      </c>
      <c r="F2463">
        <v>40700</v>
      </c>
      <c r="G2463" t="s">
        <v>784</v>
      </c>
      <c r="I2463" t="s">
        <v>130</v>
      </c>
      <c r="J2463">
        <v>2026</v>
      </c>
      <c r="K2463">
        <v>5</v>
      </c>
      <c r="L2463" t="s">
        <v>95</v>
      </c>
      <c r="M2463">
        <v>-41552.672101199998</v>
      </c>
      <c r="N2463">
        <v>1</v>
      </c>
      <c r="O2463">
        <v>-41552.672101199998</v>
      </c>
      <c r="P2463" t="s">
        <v>614</v>
      </c>
      <c r="Q2463">
        <v>1</v>
      </c>
    </row>
    <row r="2464" spans="1:17">
      <c r="A2464" t="s">
        <v>2289</v>
      </c>
      <c r="B2464">
        <v>20240178</v>
      </c>
      <c r="C2464" t="s">
        <v>313</v>
      </c>
      <c r="D2464" t="s">
        <v>332</v>
      </c>
      <c r="E2464" t="s">
        <v>103</v>
      </c>
      <c r="F2464">
        <v>40700</v>
      </c>
      <c r="G2464" t="s">
        <v>784</v>
      </c>
      <c r="I2464" t="s">
        <v>130</v>
      </c>
      <c r="J2464">
        <v>2026</v>
      </c>
      <c r="K2464">
        <v>5</v>
      </c>
      <c r="L2464" t="s">
        <v>95</v>
      </c>
      <c r="M2464">
        <v>-154.61916119999998</v>
      </c>
      <c r="N2464">
        <v>1</v>
      </c>
      <c r="O2464">
        <v>-154.61916119999998</v>
      </c>
      <c r="P2464" t="s">
        <v>614</v>
      </c>
      <c r="Q2464">
        <v>1</v>
      </c>
    </row>
    <row r="2465" spans="1:17">
      <c r="A2465" t="s">
        <v>2438</v>
      </c>
      <c r="B2465" t="s">
        <v>592</v>
      </c>
      <c r="C2465" t="s">
        <v>296</v>
      </c>
      <c r="D2465" t="s">
        <v>332</v>
      </c>
      <c r="E2465" t="s">
        <v>103</v>
      </c>
      <c r="F2465">
        <v>40700</v>
      </c>
      <c r="G2465" t="s">
        <v>784</v>
      </c>
      <c r="I2465" t="s">
        <v>130</v>
      </c>
      <c r="J2465">
        <v>2026</v>
      </c>
      <c r="K2465">
        <v>5</v>
      </c>
      <c r="L2465" t="s">
        <v>95</v>
      </c>
      <c r="M2465">
        <v>-1042.0501489200001</v>
      </c>
      <c r="N2465">
        <v>1</v>
      </c>
      <c r="O2465">
        <v>-1042.0501489200001</v>
      </c>
      <c r="P2465" t="s">
        <v>614</v>
      </c>
      <c r="Q2465">
        <v>1</v>
      </c>
    </row>
    <row r="2466" spans="1:17">
      <c r="A2466" t="s">
        <v>2289</v>
      </c>
      <c r="B2466">
        <v>20220196</v>
      </c>
      <c r="C2466" t="s">
        <v>313</v>
      </c>
      <c r="D2466" t="s">
        <v>332</v>
      </c>
      <c r="E2466" t="s">
        <v>103</v>
      </c>
      <c r="F2466">
        <v>40700</v>
      </c>
      <c r="G2466" t="s">
        <v>784</v>
      </c>
      <c r="I2466" t="s">
        <v>130</v>
      </c>
      <c r="J2466">
        <v>2026</v>
      </c>
      <c r="K2466">
        <v>5</v>
      </c>
      <c r="L2466" t="s">
        <v>95</v>
      </c>
      <c r="M2466">
        <v>-48775.471519320017</v>
      </c>
      <c r="N2466">
        <v>1</v>
      </c>
      <c r="O2466">
        <v>-48775.471519320017</v>
      </c>
      <c r="P2466" t="s">
        <v>614</v>
      </c>
      <c r="Q2466">
        <v>1</v>
      </c>
    </row>
    <row r="2467" spans="1:17">
      <c r="A2467" t="s">
        <v>2289</v>
      </c>
      <c r="B2467">
        <v>20230227</v>
      </c>
      <c r="C2467" t="s">
        <v>313</v>
      </c>
      <c r="D2467" t="s">
        <v>332</v>
      </c>
      <c r="E2467" t="s">
        <v>103</v>
      </c>
      <c r="F2467">
        <v>40700</v>
      </c>
      <c r="G2467" t="s">
        <v>784</v>
      </c>
      <c r="I2467" t="s">
        <v>130</v>
      </c>
      <c r="J2467">
        <v>2026</v>
      </c>
      <c r="K2467">
        <v>5</v>
      </c>
      <c r="L2467" t="s">
        <v>95</v>
      </c>
      <c r="M2467">
        <v>-1776.0237001199996</v>
      </c>
      <c r="N2467">
        <v>1</v>
      </c>
      <c r="O2467">
        <v>-1776.0237001199996</v>
      </c>
      <c r="P2467" t="s">
        <v>614</v>
      </c>
      <c r="Q2467">
        <v>1</v>
      </c>
    </row>
    <row r="2468" spans="1:17">
      <c r="A2468" t="s">
        <v>2289</v>
      </c>
      <c r="B2468">
        <v>20230225</v>
      </c>
      <c r="C2468" t="s">
        <v>313</v>
      </c>
      <c r="D2468" t="s">
        <v>332</v>
      </c>
      <c r="E2468" t="s">
        <v>103</v>
      </c>
      <c r="F2468">
        <v>40700</v>
      </c>
      <c r="G2468" t="s">
        <v>784</v>
      </c>
      <c r="I2468" t="s">
        <v>130</v>
      </c>
      <c r="J2468">
        <v>2026</v>
      </c>
      <c r="K2468">
        <v>5</v>
      </c>
      <c r="L2468" t="s">
        <v>95</v>
      </c>
      <c r="M2468">
        <v>-600.44880095999997</v>
      </c>
      <c r="N2468">
        <v>1</v>
      </c>
      <c r="O2468">
        <v>-600.44880095999997</v>
      </c>
      <c r="P2468" t="s">
        <v>614</v>
      </c>
      <c r="Q2468">
        <v>1</v>
      </c>
    </row>
    <row r="2469" spans="1:17">
      <c r="A2469" t="s">
        <v>2438</v>
      </c>
      <c r="B2469" t="s">
        <v>593</v>
      </c>
      <c r="C2469" t="s">
        <v>296</v>
      </c>
      <c r="D2469" t="s">
        <v>332</v>
      </c>
      <c r="E2469" t="s">
        <v>103</v>
      </c>
      <c r="F2469">
        <v>40700</v>
      </c>
      <c r="G2469" t="s">
        <v>784</v>
      </c>
      <c r="I2469" t="s">
        <v>130</v>
      </c>
      <c r="J2469">
        <v>2026</v>
      </c>
      <c r="K2469">
        <v>5</v>
      </c>
      <c r="L2469" t="s">
        <v>95</v>
      </c>
      <c r="M2469">
        <v>-136.76985864</v>
      </c>
      <c r="N2469">
        <v>1</v>
      </c>
      <c r="O2469">
        <v>-136.76985864</v>
      </c>
      <c r="P2469" t="s">
        <v>614</v>
      </c>
      <c r="Q2469">
        <v>1</v>
      </c>
    </row>
    <row r="2470" spans="1:17">
      <c r="A2470" t="s">
        <v>2621</v>
      </c>
      <c r="B2470" t="s">
        <v>594</v>
      </c>
      <c r="C2470" t="s">
        <v>370</v>
      </c>
      <c r="D2470" t="s">
        <v>332</v>
      </c>
      <c r="E2470" t="s">
        <v>103</v>
      </c>
      <c r="F2470">
        <v>40700</v>
      </c>
      <c r="G2470" t="s">
        <v>784</v>
      </c>
      <c r="I2470" t="s">
        <v>130</v>
      </c>
      <c r="J2470">
        <v>2026</v>
      </c>
      <c r="K2470">
        <v>5</v>
      </c>
      <c r="L2470" t="s">
        <v>95</v>
      </c>
      <c r="M2470">
        <v>-17.786571839999997</v>
      </c>
      <c r="N2470">
        <v>1</v>
      </c>
      <c r="O2470">
        <v>-17.786571839999997</v>
      </c>
      <c r="P2470" t="s">
        <v>614</v>
      </c>
      <c r="Q2470">
        <v>1</v>
      </c>
    </row>
    <row r="2471" spans="1:17">
      <c r="A2471" t="s">
        <v>2295</v>
      </c>
      <c r="B2471" t="s">
        <v>377</v>
      </c>
      <c r="C2471" t="s">
        <v>378</v>
      </c>
      <c r="D2471" t="s">
        <v>332</v>
      </c>
      <c r="E2471" t="s">
        <v>103</v>
      </c>
      <c r="F2471">
        <v>40700</v>
      </c>
      <c r="G2471" t="s">
        <v>784</v>
      </c>
      <c r="I2471" t="s">
        <v>130</v>
      </c>
      <c r="J2471">
        <v>2026</v>
      </c>
      <c r="K2471">
        <v>5</v>
      </c>
      <c r="L2471" t="s">
        <v>95</v>
      </c>
      <c r="M2471">
        <v>-2775.0188606399997</v>
      </c>
      <c r="N2471">
        <v>1</v>
      </c>
      <c r="O2471">
        <v>-2775.0188606399997</v>
      </c>
      <c r="P2471" t="s">
        <v>614</v>
      </c>
      <c r="Q2471">
        <v>1</v>
      </c>
    </row>
    <row r="2472" spans="1:17">
      <c r="A2472" t="s">
        <v>2553</v>
      </c>
      <c r="B2472" t="s">
        <v>595</v>
      </c>
      <c r="C2472" t="s">
        <v>431</v>
      </c>
      <c r="D2472" t="s">
        <v>332</v>
      </c>
      <c r="E2472" t="s">
        <v>103</v>
      </c>
      <c r="F2472">
        <v>40700</v>
      </c>
      <c r="G2472" t="s">
        <v>784</v>
      </c>
      <c r="I2472" t="s">
        <v>120</v>
      </c>
      <c r="J2472">
        <v>2026</v>
      </c>
      <c r="K2472">
        <v>5</v>
      </c>
      <c r="L2472" t="s">
        <v>95</v>
      </c>
      <c r="M2472">
        <v>-624.07415519999995</v>
      </c>
      <c r="N2472">
        <v>1</v>
      </c>
      <c r="O2472">
        <v>-624.07415519999995</v>
      </c>
      <c r="P2472" t="s">
        <v>614</v>
      </c>
      <c r="Q2472">
        <v>1</v>
      </c>
    </row>
    <row r="2473" spans="1:17">
      <c r="A2473" t="s">
        <v>2295</v>
      </c>
      <c r="B2473" t="s">
        <v>379</v>
      </c>
      <c r="C2473" t="s">
        <v>380</v>
      </c>
      <c r="D2473" t="s">
        <v>332</v>
      </c>
      <c r="E2473" t="s">
        <v>103</v>
      </c>
      <c r="F2473">
        <v>40700</v>
      </c>
      <c r="G2473" t="s">
        <v>784</v>
      </c>
      <c r="I2473" t="s">
        <v>130</v>
      </c>
      <c r="J2473">
        <v>2026</v>
      </c>
      <c r="K2473">
        <v>5</v>
      </c>
      <c r="L2473" t="s">
        <v>95</v>
      </c>
      <c r="M2473">
        <v>-2.59729308</v>
      </c>
      <c r="N2473">
        <v>1</v>
      </c>
      <c r="O2473">
        <v>-2.59729308</v>
      </c>
      <c r="P2473" t="s">
        <v>614</v>
      </c>
      <c r="Q2473">
        <v>1</v>
      </c>
    </row>
    <row r="2474" spans="1:17">
      <c r="A2474" t="s">
        <v>2295</v>
      </c>
      <c r="B2474" t="s">
        <v>596</v>
      </c>
      <c r="C2474" t="s">
        <v>597</v>
      </c>
      <c r="D2474" t="s">
        <v>332</v>
      </c>
      <c r="E2474" t="s">
        <v>103</v>
      </c>
      <c r="F2474">
        <v>40700</v>
      </c>
      <c r="G2474" t="s">
        <v>784</v>
      </c>
      <c r="I2474" t="s">
        <v>130</v>
      </c>
      <c r="J2474">
        <v>2026</v>
      </c>
      <c r="K2474">
        <v>5</v>
      </c>
      <c r="L2474" t="s">
        <v>95</v>
      </c>
      <c r="M2474">
        <v>-176.43738815999998</v>
      </c>
      <c r="N2474">
        <v>1</v>
      </c>
      <c r="O2474">
        <v>-176.43738815999998</v>
      </c>
      <c r="P2474" t="s">
        <v>614</v>
      </c>
      <c r="Q2474">
        <v>1</v>
      </c>
    </row>
    <row r="2475" spans="1:17">
      <c r="A2475" t="s">
        <v>2295</v>
      </c>
      <c r="B2475" t="s">
        <v>598</v>
      </c>
      <c r="C2475" t="s">
        <v>599</v>
      </c>
      <c r="D2475" t="s">
        <v>332</v>
      </c>
      <c r="E2475" t="s">
        <v>103</v>
      </c>
      <c r="F2475">
        <v>40700</v>
      </c>
      <c r="G2475" t="s">
        <v>784</v>
      </c>
      <c r="I2475" t="s">
        <v>130</v>
      </c>
      <c r="J2475">
        <v>2026</v>
      </c>
      <c r="K2475">
        <v>5</v>
      </c>
      <c r="L2475" t="s">
        <v>95</v>
      </c>
      <c r="M2475">
        <v>-760.14673776000006</v>
      </c>
      <c r="N2475">
        <v>1</v>
      </c>
      <c r="O2475">
        <v>-760.14673776000006</v>
      </c>
      <c r="P2475" t="s">
        <v>614</v>
      </c>
      <c r="Q2475">
        <v>1</v>
      </c>
    </row>
    <row r="2476" spans="1:17">
      <c r="A2476" t="s">
        <v>2295</v>
      </c>
      <c r="B2476" t="s">
        <v>600</v>
      </c>
      <c r="C2476" t="s">
        <v>601</v>
      </c>
      <c r="D2476" t="s">
        <v>332</v>
      </c>
      <c r="E2476" t="s">
        <v>103</v>
      </c>
      <c r="F2476">
        <v>40700</v>
      </c>
      <c r="G2476" t="s">
        <v>784</v>
      </c>
      <c r="I2476" t="s">
        <v>130</v>
      </c>
      <c r="J2476">
        <v>2026</v>
      </c>
      <c r="K2476">
        <v>5</v>
      </c>
      <c r="L2476" t="s">
        <v>95</v>
      </c>
      <c r="M2476">
        <v>-101.08331712</v>
      </c>
      <c r="N2476">
        <v>1</v>
      </c>
      <c r="O2476">
        <v>-101.08331712</v>
      </c>
      <c r="P2476" t="s">
        <v>614</v>
      </c>
      <c r="Q2476">
        <v>1</v>
      </c>
    </row>
    <row r="2477" spans="1:17">
      <c r="A2477" t="s">
        <v>2295</v>
      </c>
      <c r="B2477" t="s">
        <v>602</v>
      </c>
      <c r="C2477" t="s">
        <v>603</v>
      </c>
      <c r="D2477" t="s">
        <v>332</v>
      </c>
      <c r="E2477" t="s">
        <v>103</v>
      </c>
      <c r="F2477">
        <v>40700</v>
      </c>
      <c r="G2477" t="s">
        <v>784</v>
      </c>
      <c r="I2477" t="s">
        <v>130</v>
      </c>
      <c r="J2477">
        <v>2026</v>
      </c>
      <c r="K2477">
        <v>5</v>
      </c>
      <c r="L2477" t="s">
        <v>95</v>
      </c>
      <c r="M2477">
        <v>-435.73120019999999</v>
      </c>
      <c r="N2477">
        <v>1</v>
      </c>
      <c r="O2477">
        <v>-435.73120019999999</v>
      </c>
      <c r="P2477" t="s">
        <v>614</v>
      </c>
      <c r="Q2477">
        <v>1</v>
      </c>
    </row>
    <row r="2478" spans="1:17">
      <c r="A2478" t="s">
        <v>2295</v>
      </c>
      <c r="B2478" t="s">
        <v>381</v>
      </c>
      <c r="C2478" t="s">
        <v>382</v>
      </c>
      <c r="D2478" t="s">
        <v>332</v>
      </c>
      <c r="E2478" t="s">
        <v>103</v>
      </c>
      <c r="F2478">
        <v>40700</v>
      </c>
      <c r="G2478" t="s">
        <v>784</v>
      </c>
      <c r="I2478" t="s">
        <v>130</v>
      </c>
      <c r="J2478">
        <v>2026</v>
      </c>
      <c r="K2478">
        <v>5</v>
      </c>
      <c r="L2478" t="s">
        <v>95</v>
      </c>
      <c r="M2478">
        <v>-169.00621056</v>
      </c>
      <c r="N2478">
        <v>1</v>
      </c>
      <c r="O2478">
        <v>-169.00621056</v>
      </c>
      <c r="P2478" t="s">
        <v>614</v>
      </c>
      <c r="Q2478">
        <v>1</v>
      </c>
    </row>
    <row r="2479" spans="1:17">
      <c r="A2479" t="s">
        <v>2295</v>
      </c>
      <c r="B2479" t="s">
        <v>604</v>
      </c>
      <c r="C2479" t="s">
        <v>382</v>
      </c>
      <c r="D2479" t="s">
        <v>332</v>
      </c>
      <c r="E2479" t="s">
        <v>103</v>
      </c>
      <c r="F2479">
        <v>40700</v>
      </c>
      <c r="G2479" t="s">
        <v>784</v>
      </c>
      <c r="I2479" t="s">
        <v>130</v>
      </c>
      <c r="J2479">
        <v>2026</v>
      </c>
      <c r="K2479">
        <v>5</v>
      </c>
      <c r="L2479" t="s">
        <v>95</v>
      </c>
      <c r="M2479">
        <v>-31.849110359999997</v>
      </c>
      <c r="N2479">
        <v>1</v>
      </c>
      <c r="O2479">
        <v>-31.849110359999997</v>
      </c>
      <c r="P2479" t="s">
        <v>614</v>
      </c>
      <c r="Q2479">
        <v>1</v>
      </c>
    </row>
    <row r="2480" spans="1:17">
      <c r="A2480" t="s">
        <v>2295</v>
      </c>
      <c r="B2480" t="s">
        <v>383</v>
      </c>
      <c r="C2480" t="s">
        <v>382</v>
      </c>
      <c r="D2480" t="s">
        <v>332</v>
      </c>
      <c r="E2480" t="s">
        <v>103</v>
      </c>
      <c r="F2480">
        <v>40700</v>
      </c>
      <c r="G2480" t="s">
        <v>784</v>
      </c>
      <c r="I2480" t="s">
        <v>130</v>
      </c>
      <c r="J2480">
        <v>2026</v>
      </c>
      <c r="K2480">
        <v>5</v>
      </c>
      <c r="L2480" t="s">
        <v>95</v>
      </c>
      <c r="M2480">
        <v>-111.68842788000001</v>
      </c>
      <c r="N2480">
        <v>1</v>
      </c>
      <c r="O2480">
        <v>-111.68842788000001</v>
      </c>
      <c r="P2480" t="s">
        <v>614</v>
      </c>
      <c r="Q2480">
        <v>1</v>
      </c>
    </row>
    <row r="2481" spans="1:17">
      <c r="A2481" t="s">
        <v>2295</v>
      </c>
      <c r="B2481" t="s">
        <v>605</v>
      </c>
      <c r="C2481" t="s">
        <v>606</v>
      </c>
      <c r="D2481" t="s">
        <v>332</v>
      </c>
      <c r="E2481" t="s">
        <v>103</v>
      </c>
      <c r="F2481">
        <v>40700</v>
      </c>
      <c r="G2481" t="s">
        <v>784</v>
      </c>
      <c r="I2481" t="s">
        <v>130</v>
      </c>
      <c r="J2481">
        <v>2026</v>
      </c>
      <c r="K2481">
        <v>5</v>
      </c>
      <c r="L2481" t="s">
        <v>95</v>
      </c>
      <c r="M2481">
        <v>-3467.28130848</v>
      </c>
      <c r="N2481">
        <v>1</v>
      </c>
      <c r="O2481">
        <v>-3467.28130848</v>
      </c>
      <c r="P2481" t="s">
        <v>614</v>
      </c>
      <c r="Q2481">
        <v>1</v>
      </c>
    </row>
    <row r="2482" spans="1:17">
      <c r="A2482" t="s">
        <v>2305</v>
      </c>
      <c r="B2482" t="s">
        <v>607</v>
      </c>
      <c r="C2482" t="s">
        <v>108</v>
      </c>
      <c r="D2482" t="s">
        <v>332</v>
      </c>
      <c r="E2482" t="s">
        <v>103</v>
      </c>
      <c r="F2482">
        <v>40700</v>
      </c>
      <c r="G2482" t="s">
        <v>784</v>
      </c>
      <c r="I2482" t="s">
        <v>130</v>
      </c>
      <c r="J2482">
        <v>2026</v>
      </c>
      <c r="K2482">
        <v>5</v>
      </c>
      <c r="L2482" t="s">
        <v>95</v>
      </c>
      <c r="M2482">
        <v>-3643.5872034000004</v>
      </c>
      <c r="N2482">
        <v>1</v>
      </c>
      <c r="O2482">
        <v>-3643.5872034000004</v>
      </c>
      <c r="P2482" t="s">
        <v>614</v>
      </c>
      <c r="Q2482">
        <v>1</v>
      </c>
    </row>
    <row r="2483" spans="1:17">
      <c r="A2483" t="s">
        <v>2305</v>
      </c>
      <c r="B2483" t="s">
        <v>608</v>
      </c>
      <c r="C2483" t="s">
        <v>108</v>
      </c>
      <c r="D2483" t="s">
        <v>332</v>
      </c>
      <c r="E2483" t="s">
        <v>103</v>
      </c>
      <c r="F2483">
        <v>40700</v>
      </c>
      <c r="G2483" t="s">
        <v>784</v>
      </c>
      <c r="I2483" t="s">
        <v>130</v>
      </c>
      <c r="J2483">
        <v>2026</v>
      </c>
      <c r="K2483">
        <v>5</v>
      </c>
      <c r="L2483" t="s">
        <v>95</v>
      </c>
      <c r="M2483">
        <v>-211.02734844</v>
      </c>
      <c r="N2483">
        <v>1</v>
      </c>
      <c r="O2483">
        <v>-211.02734844</v>
      </c>
      <c r="P2483" t="s">
        <v>614</v>
      </c>
      <c r="Q2483">
        <v>1</v>
      </c>
    </row>
    <row r="2484" spans="1:17">
      <c r="A2484" t="s">
        <v>879</v>
      </c>
      <c r="B2484" t="s">
        <v>609</v>
      </c>
      <c r="C2484" t="s">
        <v>133</v>
      </c>
      <c r="D2484" t="s">
        <v>332</v>
      </c>
      <c r="E2484" t="s">
        <v>103</v>
      </c>
      <c r="F2484">
        <v>40700</v>
      </c>
      <c r="G2484" t="s">
        <v>784</v>
      </c>
      <c r="I2484" t="s">
        <v>130</v>
      </c>
      <c r="J2484">
        <v>2026</v>
      </c>
      <c r="K2484">
        <v>5</v>
      </c>
      <c r="L2484" t="s">
        <v>95</v>
      </c>
      <c r="M2484">
        <v>-5.8568777999999995</v>
      </c>
      <c r="N2484">
        <v>1</v>
      </c>
      <c r="O2484">
        <v>-5.8568777999999995</v>
      </c>
      <c r="P2484" t="s">
        <v>614</v>
      </c>
      <c r="Q2484">
        <v>1</v>
      </c>
    </row>
    <row r="2485" spans="1:17">
      <c r="A2485" t="s">
        <v>879</v>
      </c>
      <c r="B2485" t="s">
        <v>610</v>
      </c>
      <c r="C2485" t="s">
        <v>133</v>
      </c>
      <c r="D2485" t="s">
        <v>332</v>
      </c>
      <c r="E2485" t="s">
        <v>103</v>
      </c>
      <c r="F2485">
        <v>40700</v>
      </c>
      <c r="G2485" t="s">
        <v>784</v>
      </c>
      <c r="I2485" t="s">
        <v>130</v>
      </c>
      <c r="J2485">
        <v>2026</v>
      </c>
      <c r="K2485">
        <v>5</v>
      </c>
      <c r="L2485" t="s">
        <v>95</v>
      </c>
      <c r="M2485">
        <v>-3.6588898799999998</v>
      </c>
      <c r="N2485">
        <v>1</v>
      </c>
      <c r="O2485">
        <v>-3.6588898799999998</v>
      </c>
      <c r="P2485" t="s">
        <v>614</v>
      </c>
      <c r="Q2485">
        <v>1</v>
      </c>
    </row>
    <row r="2486" spans="1:17">
      <c r="A2486" t="s">
        <v>879</v>
      </c>
      <c r="B2486" t="s">
        <v>199</v>
      </c>
      <c r="C2486" t="s">
        <v>133</v>
      </c>
      <c r="D2486" t="s">
        <v>332</v>
      </c>
      <c r="E2486" t="s">
        <v>103</v>
      </c>
      <c r="F2486">
        <v>40700</v>
      </c>
      <c r="G2486" t="s">
        <v>784</v>
      </c>
      <c r="I2486" t="s">
        <v>130</v>
      </c>
      <c r="J2486">
        <v>2026</v>
      </c>
      <c r="K2486">
        <v>5</v>
      </c>
      <c r="L2486" t="s">
        <v>95</v>
      </c>
      <c r="M2486">
        <v>-2.99297916</v>
      </c>
      <c r="N2486">
        <v>1</v>
      </c>
      <c r="O2486">
        <v>-2.99297916</v>
      </c>
      <c r="P2486" t="s">
        <v>614</v>
      </c>
      <c r="Q2486">
        <v>1</v>
      </c>
    </row>
    <row r="2487" spans="1:17">
      <c r="A2487" t="s">
        <v>879</v>
      </c>
      <c r="B2487" t="s">
        <v>611</v>
      </c>
      <c r="C2487" t="s">
        <v>133</v>
      </c>
      <c r="D2487" t="s">
        <v>332</v>
      </c>
      <c r="E2487" t="s">
        <v>103</v>
      </c>
      <c r="F2487">
        <v>40700</v>
      </c>
      <c r="G2487" t="s">
        <v>784</v>
      </c>
      <c r="I2487" t="s">
        <v>120</v>
      </c>
      <c r="J2487">
        <v>2026</v>
      </c>
      <c r="K2487">
        <v>5</v>
      </c>
      <c r="L2487" t="s">
        <v>95</v>
      </c>
      <c r="M2487">
        <v>-1.5694743599999998</v>
      </c>
      <c r="N2487">
        <v>1</v>
      </c>
      <c r="O2487">
        <v>-1.5694743599999998</v>
      </c>
      <c r="P2487" t="s">
        <v>614</v>
      </c>
      <c r="Q2487">
        <v>1</v>
      </c>
    </row>
    <row r="2488" spans="1:17">
      <c r="A2488" t="s">
        <v>879</v>
      </c>
      <c r="B2488" t="s">
        <v>214</v>
      </c>
      <c r="C2488" t="s">
        <v>133</v>
      </c>
      <c r="D2488" t="s">
        <v>332</v>
      </c>
      <c r="E2488" t="s">
        <v>103</v>
      </c>
      <c r="F2488">
        <v>40700</v>
      </c>
      <c r="G2488" t="s">
        <v>784</v>
      </c>
      <c r="I2488" t="s">
        <v>130</v>
      </c>
      <c r="J2488">
        <v>2026</v>
      </c>
      <c r="K2488">
        <v>5</v>
      </c>
      <c r="L2488" t="s">
        <v>95</v>
      </c>
      <c r="M2488">
        <v>-10.290250799999999</v>
      </c>
      <c r="N2488">
        <v>1</v>
      </c>
      <c r="O2488">
        <v>-10.290250799999999</v>
      </c>
      <c r="P2488" t="s">
        <v>614</v>
      </c>
      <c r="Q2488">
        <v>1</v>
      </c>
    </row>
    <row r="2489" spans="1:17">
      <c r="A2489" t="s">
        <v>879</v>
      </c>
      <c r="B2489" t="s">
        <v>222</v>
      </c>
      <c r="C2489" t="s">
        <v>133</v>
      </c>
      <c r="D2489" t="s">
        <v>332</v>
      </c>
      <c r="E2489" t="s">
        <v>103</v>
      </c>
      <c r="F2489">
        <v>40700</v>
      </c>
      <c r="G2489" t="s">
        <v>784</v>
      </c>
      <c r="I2489" t="s">
        <v>130</v>
      </c>
      <c r="J2489">
        <v>2026</v>
      </c>
      <c r="K2489">
        <v>5</v>
      </c>
      <c r="L2489" t="s">
        <v>95</v>
      </c>
      <c r="M2489">
        <v>-266.39685972000001</v>
      </c>
      <c r="N2489">
        <v>1</v>
      </c>
      <c r="O2489">
        <v>-266.39685972000001</v>
      </c>
      <c r="P2489" t="s">
        <v>614</v>
      </c>
      <c r="Q2489">
        <v>1</v>
      </c>
    </row>
    <row r="2490" spans="1:17">
      <c r="A2490" t="s">
        <v>879</v>
      </c>
      <c r="B2490" t="s">
        <v>223</v>
      </c>
      <c r="C2490" t="s">
        <v>133</v>
      </c>
      <c r="D2490" t="s">
        <v>332</v>
      </c>
      <c r="E2490" t="s">
        <v>103</v>
      </c>
      <c r="F2490">
        <v>40700</v>
      </c>
      <c r="G2490" t="s">
        <v>784</v>
      </c>
      <c r="I2490" t="s">
        <v>130</v>
      </c>
      <c r="J2490">
        <v>2026</v>
      </c>
      <c r="K2490">
        <v>5</v>
      </c>
      <c r="L2490" t="s">
        <v>95</v>
      </c>
      <c r="M2490">
        <v>-36.547882560000005</v>
      </c>
      <c r="N2490">
        <v>1</v>
      </c>
      <c r="O2490">
        <v>-36.547882560000005</v>
      </c>
      <c r="P2490" t="s">
        <v>614</v>
      </c>
      <c r="Q2490">
        <v>1</v>
      </c>
    </row>
    <row r="2491" spans="1:17">
      <c r="A2491" t="s">
        <v>879</v>
      </c>
      <c r="B2491" t="s">
        <v>230</v>
      </c>
      <c r="C2491" t="s">
        <v>133</v>
      </c>
      <c r="D2491" t="s">
        <v>332</v>
      </c>
      <c r="E2491" t="s">
        <v>103</v>
      </c>
      <c r="F2491">
        <v>40700</v>
      </c>
      <c r="G2491" t="s">
        <v>784</v>
      </c>
      <c r="I2491" t="s">
        <v>130</v>
      </c>
      <c r="J2491">
        <v>2026</v>
      </c>
      <c r="K2491">
        <v>5</v>
      </c>
      <c r="L2491" t="s">
        <v>95</v>
      </c>
      <c r="M2491">
        <v>-44.733035159999993</v>
      </c>
      <c r="N2491">
        <v>1</v>
      </c>
      <c r="O2491">
        <v>-44.733035159999993</v>
      </c>
      <c r="P2491" t="s">
        <v>614</v>
      </c>
      <c r="Q2491">
        <v>1</v>
      </c>
    </row>
    <row r="2492" spans="1:17">
      <c r="A2492" t="s">
        <v>879</v>
      </c>
      <c r="B2492" t="s">
        <v>239</v>
      </c>
      <c r="C2492" t="s">
        <v>133</v>
      </c>
      <c r="D2492" t="s">
        <v>332</v>
      </c>
      <c r="E2492" t="s">
        <v>103</v>
      </c>
      <c r="F2492">
        <v>40700</v>
      </c>
      <c r="G2492" t="s">
        <v>784</v>
      </c>
      <c r="I2492" t="s">
        <v>130</v>
      </c>
      <c r="J2492">
        <v>2026</v>
      </c>
      <c r="K2492">
        <v>5</v>
      </c>
      <c r="L2492" t="s">
        <v>95</v>
      </c>
      <c r="M2492">
        <v>-923.66159759999994</v>
      </c>
      <c r="N2492">
        <v>1</v>
      </c>
      <c r="O2492">
        <v>-923.66159759999994</v>
      </c>
      <c r="P2492" t="s">
        <v>614</v>
      </c>
      <c r="Q2492">
        <v>1</v>
      </c>
    </row>
    <row r="2493" spans="1:17">
      <c r="A2493" t="s">
        <v>879</v>
      </c>
      <c r="B2493" t="s">
        <v>241</v>
      </c>
      <c r="C2493" t="s">
        <v>133</v>
      </c>
      <c r="D2493" t="s">
        <v>332</v>
      </c>
      <c r="E2493" t="s">
        <v>103</v>
      </c>
      <c r="F2493">
        <v>40700</v>
      </c>
      <c r="G2493" t="s">
        <v>784</v>
      </c>
      <c r="I2493" t="s">
        <v>130</v>
      </c>
      <c r="J2493">
        <v>2026</v>
      </c>
      <c r="K2493">
        <v>5</v>
      </c>
      <c r="L2493" t="s">
        <v>95</v>
      </c>
      <c r="M2493">
        <v>-397.39307940000003</v>
      </c>
      <c r="N2493">
        <v>1</v>
      </c>
      <c r="O2493">
        <v>-397.39307940000003</v>
      </c>
      <c r="P2493" t="s">
        <v>614</v>
      </c>
      <c r="Q2493">
        <v>1</v>
      </c>
    </row>
    <row r="2494" spans="1:17">
      <c r="A2494" t="s">
        <v>879</v>
      </c>
      <c r="B2494" t="s">
        <v>247</v>
      </c>
      <c r="C2494" t="s">
        <v>133</v>
      </c>
      <c r="D2494" t="s">
        <v>332</v>
      </c>
      <c r="E2494" t="s">
        <v>103</v>
      </c>
      <c r="F2494">
        <v>40700</v>
      </c>
      <c r="G2494" t="s">
        <v>784</v>
      </c>
      <c r="I2494" t="s">
        <v>130</v>
      </c>
      <c r="J2494">
        <v>2026</v>
      </c>
      <c r="K2494">
        <v>5</v>
      </c>
      <c r="L2494" t="s">
        <v>95</v>
      </c>
      <c r="M2494">
        <v>-1034.8964341200001</v>
      </c>
      <c r="N2494">
        <v>1</v>
      </c>
      <c r="O2494">
        <v>-1034.8964341200001</v>
      </c>
      <c r="P2494" t="s">
        <v>614</v>
      </c>
      <c r="Q2494">
        <v>1</v>
      </c>
    </row>
    <row r="2495" spans="1:17">
      <c r="A2495" t="s">
        <v>879</v>
      </c>
      <c r="B2495" t="s">
        <v>248</v>
      </c>
      <c r="C2495" t="s">
        <v>133</v>
      </c>
      <c r="D2495" t="s">
        <v>332</v>
      </c>
      <c r="E2495" t="s">
        <v>103</v>
      </c>
      <c r="F2495">
        <v>40700</v>
      </c>
      <c r="G2495" t="s">
        <v>784</v>
      </c>
      <c r="I2495" t="s">
        <v>130</v>
      </c>
      <c r="J2495">
        <v>2026</v>
      </c>
      <c r="K2495">
        <v>5</v>
      </c>
      <c r="L2495" t="s">
        <v>95</v>
      </c>
      <c r="M2495">
        <v>-70.019547119999999</v>
      </c>
      <c r="N2495">
        <v>1</v>
      </c>
      <c r="O2495">
        <v>-70.019547119999999</v>
      </c>
      <c r="P2495" t="s">
        <v>614</v>
      </c>
      <c r="Q2495">
        <v>1</v>
      </c>
    </row>
    <row r="2496" spans="1:17">
      <c r="A2496" t="s">
        <v>2295</v>
      </c>
      <c r="B2496" t="s">
        <v>612</v>
      </c>
      <c r="C2496" t="s">
        <v>613</v>
      </c>
      <c r="D2496" t="s">
        <v>332</v>
      </c>
      <c r="E2496" t="s">
        <v>103</v>
      </c>
      <c r="F2496">
        <v>40700</v>
      </c>
      <c r="G2496" t="s">
        <v>784</v>
      </c>
      <c r="I2496" t="s">
        <v>130</v>
      </c>
      <c r="J2496">
        <v>2026</v>
      </c>
      <c r="K2496">
        <v>5</v>
      </c>
      <c r="L2496" t="s">
        <v>95</v>
      </c>
      <c r="M2496">
        <v>-3955.8848547600001</v>
      </c>
      <c r="N2496">
        <v>1</v>
      </c>
      <c r="O2496">
        <v>-3955.8848547600001</v>
      </c>
      <c r="P2496" t="s">
        <v>614</v>
      </c>
      <c r="Q2496">
        <v>1</v>
      </c>
    </row>
    <row r="2497" spans="1:17">
      <c r="A2497" t="s">
        <v>2305</v>
      </c>
      <c r="B2497" t="s">
        <v>645</v>
      </c>
      <c r="C2497" t="s">
        <v>108</v>
      </c>
      <c r="D2497" t="s">
        <v>332</v>
      </c>
      <c r="E2497" t="s">
        <v>103</v>
      </c>
      <c r="F2497">
        <v>40700</v>
      </c>
      <c r="G2497" t="s">
        <v>784</v>
      </c>
      <c r="I2497" t="s">
        <v>696</v>
      </c>
      <c r="J2497">
        <v>2026</v>
      </c>
      <c r="K2497">
        <v>5</v>
      </c>
      <c r="L2497" t="s">
        <v>95</v>
      </c>
      <c r="M2497">
        <v>12391.60927184874</v>
      </c>
      <c r="N2497">
        <v>1</v>
      </c>
      <c r="O2497">
        <v>12391.60927184874</v>
      </c>
      <c r="P2497" t="s">
        <v>614</v>
      </c>
      <c r="Q2497" t="s">
        <v>97</v>
      </c>
    </row>
    <row r="2498" spans="1:17">
      <c r="A2498" t="s">
        <v>2305</v>
      </c>
      <c r="B2498" t="s">
        <v>645</v>
      </c>
      <c r="C2498" t="s">
        <v>108</v>
      </c>
      <c r="D2498" t="s">
        <v>332</v>
      </c>
      <c r="E2498" t="s">
        <v>105</v>
      </c>
      <c r="F2498">
        <v>40700</v>
      </c>
      <c r="G2498" t="s">
        <v>784</v>
      </c>
      <c r="I2498" t="s">
        <v>696</v>
      </c>
      <c r="J2498">
        <v>2026</v>
      </c>
      <c r="K2498">
        <v>5</v>
      </c>
      <c r="L2498" t="s">
        <v>95</v>
      </c>
      <c r="M2498">
        <v>29288.462161799725</v>
      </c>
      <c r="N2498">
        <v>1</v>
      </c>
      <c r="O2498">
        <v>29288.462161799725</v>
      </c>
      <c r="P2498" t="s">
        <v>614</v>
      </c>
      <c r="Q2498" t="s">
        <v>97</v>
      </c>
    </row>
    <row r="2499" spans="1:17">
      <c r="A2499" t="s">
        <v>2305</v>
      </c>
      <c r="B2499" t="s">
        <v>645</v>
      </c>
      <c r="C2499" t="s">
        <v>108</v>
      </c>
      <c r="D2499" t="s">
        <v>332</v>
      </c>
      <c r="E2499" t="s">
        <v>106</v>
      </c>
      <c r="F2499">
        <v>40700</v>
      </c>
      <c r="G2499" t="s">
        <v>784</v>
      </c>
      <c r="I2499" t="s">
        <v>696</v>
      </c>
      <c r="J2499">
        <v>2026</v>
      </c>
      <c r="K2499">
        <v>5</v>
      </c>
      <c r="L2499" t="s">
        <v>95</v>
      </c>
      <c r="M2499">
        <v>4163.3786169976393</v>
      </c>
      <c r="N2499">
        <v>1</v>
      </c>
      <c r="O2499">
        <v>4163.3786169976393</v>
      </c>
      <c r="P2499" t="s">
        <v>614</v>
      </c>
      <c r="Q2499" t="s">
        <v>97</v>
      </c>
    </row>
    <row r="2500" spans="1:17">
      <c r="A2500" t="s">
        <v>2295</v>
      </c>
      <c r="B2500" t="s">
        <v>314</v>
      </c>
      <c r="C2500" t="s">
        <v>314</v>
      </c>
      <c r="D2500" t="s">
        <v>332</v>
      </c>
      <c r="E2500" t="s">
        <v>92</v>
      </c>
      <c r="F2500">
        <v>40700</v>
      </c>
      <c r="G2500" t="s">
        <v>784</v>
      </c>
      <c r="I2500" t="s">
        <v>697</v>
      </c>
      <c r="J2500">
        <v>2026</v>
      </c>
      <c r="K2500">
        <v>5</v>
      </c>
      <c r="L2500" t="s">
        <v>95</v>
      </c>
      <c r="M2500">
        <v>-866603.88309688831</v>
      </c>
      <c r="N2500">
        <v>1</v>
      </c>
      <c r="O2500">
        <v>-866603.88309688831</v>
      </c>
      <c r="P2500" t="s">
        <v>614</v>
      </c>
      <c r="Q2500" t="s">
        <v>97</v>
      </c>
    </row>
    <row r="2501" spans="1:17">
      <c r="A2501" t="s">
        <v>2295</v>
      </c>
      <c r="B2501" t="s">
        <v>314</v>
      </c>
      <c r="C2501" t="s">
        <v>314</v>
      </c>
      <c r="D2501" t="s">
        <v>332</v>
      </c>
      <c r="E2501" t="s">
        <v>102</v>
      </c>
      <c r="F2501">
        <v>40700</v>
      </c>
      <c r="G2501" t="s">
        <v>784</v>
      </c>
      <c r="I2501" t="s">
        <v>697</v>
      </c>
      <c r="J2501">
        <v>2026</v>
      </c>
      <c r="K2501">
        <v>5</v>
      </c>
      <c r="L2501" t="s">
        <v>95</v>
      </c>
      <c r="M2501">
        <v>-265896.27054802206</v>
      </c>
      <c r="N2501">
        <v>1</v>
      </c>
      <c r="O2501">
        <v>-265896.27054802206</v>
      </c>
      <c r="P2501" t="s">
        <v>614</v>
      </c>
      <c r="Q2501" t="s">
        <v>97</v>
      </c>
    </row>
    <row r="2502" spans="1:17">
      <c r="A2502" t="s">
        <v>2295</v>
      </c>
      <c r="B2502" t="s">
        <v>314</v>
      </c>
      <c r="C2502" t="s">
        <v>314</v>
      </c>
      <c r="D2502" t="s">
        <v>332</v>
      </c>
      <c r="E2502" t="s">
        <v>103</v>
      </c>
      <c r="F2502">
        <v>40700</v>
      </c>
      <c r="G2502" t="s">
        <v>784</v>
      </c>
      <c r="I2502" t="s">
        <v>697</v>
      </c>
      <c r="J2502">
        <v>2026</v>
      </c>
      <c r="K2502">
        <v>5</v>
      </c>
      <c r="L2502" t="s">
        <v>95</v>
      </c>
      <c r="M2502">
        <v>-764359.95162525354</v>
      </c>
      <c r="N2502">
        <v>1</v>
      </c>
      <c r="O2502">
        <v>-764359.95162525354</v>
      </c>
      <c r="P2502" t="s">
        <v>614</v>
      </c>
      <c r="Q2502" t="s">
        <v>97</v>
      </c>
    </row>
    <row r="2503" spans="1:17">
      <c r="A2503" t="s">
        <v>2295</v>
      </c>
      <c r="B2503" t="s">
        <v>314</v>
      </c>
      <c r="C2503" t="s">
        <v>314</v>
      </c>
      <c r="D2503" t="s">
        <v>332</v>
      </c>
      <c r="E2503" t="s">
        <v>105</v>
      </c>
      <c r="F2503">
        <v>40700</v>
      </c>
      <c r="G2503" t="s">
        <v>784</v>
      </c>
      <c r="I2503" t="s">
        <v>697</v>
      </c>
      <c r="J2503">
        <v>2026</v>
      </c>
      <c r="K2503">
        <v>5</v>
      </c>
      <c r="L2503" t="s">
        <v>95</v>
      </c>
      <c r="M2503">
        <v>-82050.974249908002</v>
      </c>
      <c r="N2503">
        <v>1</v>
      </c>
      <c r="O2503">
        <v>-82050.974249908002</v>
      </c>
      <c r="P2503" t="s">
        <v>614</v>
      </c>
      <c r="Q2503" t="s">
        <v>97</v>
      </c>
    </row>
    <row r="2504" spans="1:17">
      <c r="A2504" t="s">
        <v>2295</v>
      </c>
      <c r="B2504" t="s">
        <v>314</v>
      </c>
      <c r="C2504" t="s">
        <v>314</v>
      </c>
      <c r="D2504" t="s">
        <v>332</v>
      </c>
      <c r="E2504" t="s">
        <v>92</v>
      </c>
      <c r="F2504">
        <v>40700</v>
      </c>
      <c r="G2504" t="s">
        <v>784</v>
      </c>
      <c r="I2504" t="s">
        <v>695</v>
      </c>
      <c r="J2504">
        <v>2026</v>
      </c>
      <c r="K2504">
        <v>5</v>
      </c>
      <c r="L2504" t="s">
        <v>95</v>
      </c>
      <c r="M2504">
        <v>57410.371186953271</v>
      </c>
      <c r="N2504">
        <v>1</v>
      </c>
      <c r="O2504">
        <v>57410.371186953271</v>
      </c>
      <c r="P2504" t="s">
        <v>614</v>
      </c>
      <c r="Q2504" t="s">
        <v>97</v>
      </c>
    </row>
    <row r="2505" spans="1:17">
      <c r="A2505" t="s">
        <v>2295</v>
      </c>
      <c r="B2505" t="s">
        <v>314</v>
      </c>
      <c r="C2505" t="s">
        <v>314</v>
      </c>
      <c r="D2505" t="s">
        <v>332</v>
      </c>
      <c r="E2505" t="s">
        <v>102</v>
      </c>
      <c r="F2505">
        <v>40700</v>
      </c>
      <c r="G2505" t="s">
        <v>784</v>
      </c>
      <c r="I2505" t="s">
        <v>695</v>
      </c>
      <c r="J2505">
        <v>2026</v>
      </c>
      <c r="K2505">
        <v>5</v>
      </c>
      <c r="L2505" t="s">
        <v>95</v>
      </c>
      <c r="M2505">
        <v>163922.55914814887</v>
      </c>
      <c r="N2505">
        <v>1</v>
      </c>
      <c r="O2505">
        <v>163922.55914814887</v>
      </c>
      <c r="P2505" t="s">
        <v>614</v>
      </c>
      <c r="Q2505" t="s">
        <v>97</v>
      </c>
    </row>
    <row r="2506" spans="1:17">
      <c r="A2506" t="s">
        <v>2295</v>
      </c>
      <c r="B2506" t="s">
        <v>314</v>
      </c>
      <c r="C2506" t="s">
        <v>314</v>
      </c>
      <c r="D2506" t="s">
        <v>332</v>
      </c>
      <c r="E2506" t="s">
        <v>103</v>
      </c>
      <c r="F2506">
        <v>40700</v>
      </c>
      <c r="G2506" t="s">
        <v>784</v>
      </c>
      <c r="I2506" t="s">
        <v>695</v>
      </c>
      <c r="J2506">
        <v>2026</v>
      </c>
      <c r="K2506">
        <v>5</v>
      </c>
      <c r="L2506" t="s">
        <v>95</v>
      </c>
      <c r="M2506">
        <v>72465.151424844051</v>
      </c>
      <c r="N2506">
        <v>1</v>
      </c>
      <c r="O2506">
        <v>72465.151424844051</v>
      </c>
      <c r="P2506" t="s">
        <v>614</v>
      </c>
      <c r="Q2506" t="s">
        <v>97</v>
      </c>
    </row>
    <row r="2507" spans="1:17">
      <c r="A2507" t="s">
        <v>2295</v>
      </c>
      <c r="B2507" t="s">
        <v>314</v>
      </c>
      <c r="C2507" t="s">
        <v>314</v>
      </c>
      <c r="D2507" t="s">
        <v>332</v>
      </c>
      <c r="E2507" t="s">
        <v>104</v>
      </c>
      <c r="F2507">
        <v>40700</v>
      </c>
      <c r="G2507" t="s">
        <v>784</v>
      </c>
      <c r="I2507" t="s">
        <v>695</v>
      </c>
      <c r="J2507">
        <v>2026</v>
      </c>
      <c r="K2507">
        <v>5</v>
      </c>
      <c r="L2507" t="s">
        <v>95</v>
      </c>
      <c r="M2507">
        <v>837.44322555905819</v>
      </c>
      <c r="N2507">
        <v>1</v>
      </c>
      <c r="O2507">
        <v>837.44322555905819</v>
      </c>
      <c r="P2507" t="s">
        <v>614</v>
      </c>
      <c r="Q2507" t="s">
        <v>97</v>
      </c>
    </row>
    <row r="2508" spans="1:17">
      <c r="A2508" t="s">
        <v>2295</v>
      </c>
      <c r="B2508" t="s">
        <v>314</v>
      </c>
      <c r="C2508" t="s">
        <v>314</v>
      </c>
      <c r="D2508" t="s">
        <v>332</v>
      </c>
      <c r="E2508" t="s">
        <v>105</v>
      </c>
      <c r="F2508">
        <v>40700</v>
      </c>
      <c r="G2508" t="s">
        <v>784</v>
      </c>
      <c r="I2508" t="s">
        <v>695</v>
      </c>
      <c r="J2508">
        <v>2026</v>
      </c>
      <c r="K2508">
        <v>5</v>
      </c>
      <c r="L2508" t="s">
        <v>95</v>
      </c>
      <c r="M2508">
        <v>-42321.020264339284</v>
      </c>
      <c r="N2508">
        <v>1</v>
      </c>
      <c r="O2508">
        <v>-42321.020264339284</v>
      </c>
      <c r="P2508" t="s">
        <v>614</v>
      </c>
      <c r="Q2508" t="s">
        <v>97</v>
      </c>
    </row>
    <row r="2509" spans="1:17">
      <c r="A2509" t="s">
        <v>2295</v>
      </c>
      <c r="B2509" t="s">
        <v>314</v>
      </c>
      <c r="C2509" t="s">
        <v>314</v>
      </c>
      <c r="D2509" t="s">
        <v>332</v>
      </c>
      <c r="E2509" t="s">
        <v>106</v>
      </c>
      <c r="F2509">
        <v>40700</v>
      </c>
      <c r="G2509" t="s">
        <v>784</v>
      </c>
      <c r="I2509" t="s">
        <v>695</v>
      </c>
      <c r="J2509">
        <v>2026</v>
      </c>
      <c r="K2509">
        <v>5</v>
      </c>
      <c r="L2509" t="s">
        <v>95</v>
      </c>
      <c r="M2509">
        <v>-52308.458780810586</v>
      </c>
      <c r="N2509">
        <v>1</v>
      </c>
      <c r="O2509">
        <v>-52308.458780810586</v>
      </c>
      <c r="P2509" t="s">
        <v>614</v>
      </c>
      <c r="Q2509" t="s">
        <v>97</v>
      </c>
    </row>
    <row r="2510" spans="1:17">
      <c r="A2510" t="s">
        <v>2295</v>
      </c>
      <c r="B2510" t="s">
        <v>314</v>
      </c>
      <c r="C2510" t="s">
        <v>314</v>
      </c>
      <c r="D2510" t="s">
        <v>332</v>
      </c>
      <c r="E2510" t="s">
        <v>2350</v>
      </c>
      <c r="F2510">
        <v>40700</v>
      </c>
      <c r="G2510" t="s">
        <v>784</v>
      </c>
      <c r="I2510" t="s">
        <v>695</v>
      </c>
      <c r="J2510">
        <v>2026</v>
      </c>
      <c r="K2510">
        <v>5</v>
      </c>
      <c r="L2510" t="s">
        <v>95</v>
      </c>
      <c r="M2510">
        <v>0</v>
      </c>
      <c r="N2510">
        <v>1</v>
      </c>
      <c r="O2510">
        <v>0</v>
      </c>
      <c r="P2510" t="s">
        <v>614</v>
      </c>
      <c r="Q2510" t="s">
        <v>97</v>
      </c>
    </row>
    <row r="2511" spans="1:17">
      <c r="A2511" t="s">
        <v>2295</v>
      </c>
      <c r="B2511" t="s">
        <v>314</v>
      </c>
      <c r="C2511" t="s">
        <v>314</v>
      </c>
      <c r="D2511" t="s">
        <v>332</v>
      </c>
      <c r="E2511" t="s">
        <v>2320</v>
      </c>
      <c r="F2511">
        <v>40700</v>
      </c>
      <c r="G2511" t="s">
        <v>784</v>
      </c>
      <c r="I2511" t="s">
        <v>695</v>
      </c>
      <c r="J2511">
        <v>2026</v>
      </c>
      <c r="K2511">
        <v>5</v>
      </c>
      <c r="L2511" t="s">
        <v>95</v>
      </c>
      <c r="M2511">
        <v>0.70347439998295158</v>
      </c>
      <c r="N2511">
        <v>1</v>
      </c>
      <c r="O2511">
        <v>0.70347439998295158</v>
      </c>
      <c r="P2511" t="s">
        <v>614</v>
      </c>
      <c r="Q2511" t="s">
        <v>97</v>
      </c>
    </row>
    <row r="2512" spans="1:17">
      <c r="A2512" t="s">
        <v>2295</v>
      </c>
      <c r="B2512" t="s">
        <v>314</v>
      </c>
      <c r="C2512" t="s">
        <v>314</v>
      </c>
      <c r="D2512" t="s">
        <v>332</v>
      </c>
      <c r="E2512" t="s">
        <v>92</v>
      </c>
      <c r="F2512">
        <v>40700</v>
      </c>
      <c r="G2512" t="s">
        <v>784</v>
      </c>
      <c r="I2512" t="s">
        <v>695</v>
      </c>
      <c r="J2512">
        <v>2026</v>
      </c>
      <c r="K2512">
        <v>5</v>
      </c>
      <c r="L2512" t="s">
        <v>95</v>
      </c>
      <c r="M2512">
        <v>-3629.5839557670988</v>
      </c>
      <c r="N2512">
        <v>1</v>
      </c>
      <c r="O2512">
        <v>-3629.5839557670988</v>
      </c>
      <c r="P2512" t="s">
        <v>614</v>
      </c>
      <c r="Q2512" t="s">
        <v>97</v>
      </c>
    </row>
    <row r="2513" spans="1:17">
      <c r="A2513" t="s">
        <v>2295</v>
      </c>
      <c r="B2513" t="s">
        <v>314</v>
      </c>
      <c r="C2513" t="s">
        <v>314</v>
      </c>
      <c r="D2513" t="s">
        <v>332</v>
      </c>
      <c r="E2513" t="s">
        <v>102</v>
      </c>
      <c r="F2513">
        <v>40700</v>
      </c>
      <c r="G2513" t="s">
        <v>784</v>
      </c>
      <c r="I2513" t="s">
        <v>695</v>
      </c>
      <c r="J2513">
        <v>2026</v>
      </c>
      <c r="K2513">
        <v>5</v>
      </c>
      <c r="L2513" t="s">
        <v>95</v>
      </c>
      <c r="M2513">
        <v>-109.23634172521997</v>
      </c>
      <c r="N2513">
        <v>1</v>
      </c>
      <c r="O2513">
        <v>-109.23634172521997</v>
      </c>
      <c r="P2513" t="s">
        <v>614</v>
      </c>
      <c r="Q2513" t="s">
        <v>97</v>
      </c>
    </row>
    <row r="2514" spans="1:17">
      <c r="A2514" t="s">
        <v>2295</v>
      </c>
      <c r="B2514" t="s">
        <v>314</v>
      </c>
      <c r="C2514" t="s">
        <v>314</v>
      </c>
      <c r="D2514" t="s">
        <v>332</v>
      </c>
      <c r="E2514" t="s">
        <v>103</v>
      </c>
      <c r="F2514">
        <v>40700</v>
      </c>
      <c r="G2514" t="s">
        <v>784</v>
      </c>
      <c r="I2514" t="s">
        <v>695</v>
      </c>
      <c r="J2514">
        <v>2026</v>
      </c>
      <c r="K2514">
        <v>5</v>
      </c>
      <c r="L2514" t="s">
        <v>95</v>
      </c>
      <c r="M2514">
        <v>-4776.9051399407908</v>
      </c>
      <c r="N2514">
        <v>1</v>
      </c>
      <c r="O2514">
        <v>-4776.9051399407908</v>
      </c>
      <c r="P2514" t="s">
        <v>614</v>
      </c>
      <c r="Q2514" t="s">
        <v>97</v>
      </c>
    </row>
    <row r="2515" spans="1:17">
      <c r="A2515" t="s">
        <v>2295</v>
      </c>
      <c r="B2515" t="s">
        <v>314</v>
      </c>
      <c r="C2515" t="s">
        <v>314</v>
      </c>
      <c r="D2515" t="s">
        <v>332</v>
      </c>
      <c r="E2515" t="s">
        <v>104</v>
      </c>
      <c r="F2515">
        <v>40700</v>
      </c>
      <c r="G2515" t="s">
        <v>784</v>
      </c>
      <c r="I2515" t="s">
        <v>695</v>
      </c>
      <c r="J2515">
        <v>2026</v>
      </c>
      <c r="K2515">
        <v>5</v>
      </c>
      <c r="L2515" t="s">
        <v>95</v>
      </c>
      <c r="M2515">
        <v>-9.4904299536192411</v>
      </c>
      <c r="N2515">
        <v>1</v>
      </c>
      <c r="O2515">
        <v>-9.4904299536192411</v>
      </c>
      <c r="P2515" t="s">
        <v>614</v>
      </c>
      <c r="Q2515" t="s">
        <v>97</v>
      </c>
    </row>
    <row r="2516" spans="1:17">
      <c r="A2516" t="s">
        <v>2295</v>
      </c>
      <c r="B2516" t="s">
        <v>314</v>
      </c>
      <c r="C2516" t="s">
        <v>314</v>
      </c>
      <c r="D2516" t="s">
        <v>332</v>
      </c>
      <c r="E2516" t="s">
        <v>105</v>
      </c>
      <c r="F2516">
        <v>40700</v>
      </c>
      <c r="G2516" t="s">
        <v>784</v>
      </c>
      <c r="I2516" t="s">
        <v>695</v>
      </c>
      <c r="J2516">
        <v>2026</v>
      </c>
      <c r="K2516">
        <v>5</v>
      </c>
      <c r="L2516" t="s">
        <v>95</v>
      </c>
      <c r="M2516">
        <v>-1570.9942233547044</v>
      </c>
      <c r="N2516">
        <v>1</v>
      </c>
      <c r="O2516">
        <v>-1570.9942233547044</v>
      </c>
      <c r="P2516" t="s">
        <v>614</v>
      </c>
      <c r="Q2516" t="s">
        <v>97</v>
      </c>
    </row>
    <row r="2517" spans="1:17">
      <c r="A2517" t="s">
        <v>2295</v>
      </c>
      <c r="B2517" t="s">
        <v>314</v>
      </c>
      <c r="C2517" t="s">
        <v>314</v>
      </c>
      <c r="D2517" t="s">
        <v>332</v>
      </c>
      <c r="E2517" t="s">
        <v>106</v>
      </c>
      <c r="F2517">
        <v>40700</v>
      </c>
      <c r="G2517" t="s">
        <v>784</v>
      </c>
      <c r="I2517" t="s">
        <v>695</v>
      </c>
      <c r="J2517">
        <v>2026</v>
      </c>
      <c r="K2517">
        <v>5</v>
      </c>
      <c r="L2517" t="s">
        <v>95</v>
      </c>
      <c r="M2517">
        <v>-4028.3694397110958</v>
      </c>
      <c r="N2517">
        <v>1</v>
      </c>
      <c r="O2517">
        <v>-4028.3694397110958</v>
      </c>
      <c r="P2517" t="s">
        <v>614</v>
      </c>
      <c r="Q2517" t="s">
        <v>97</v>
      </c>
    </row>
    <row r="2518" spans="1:17">
      <c r="A2518" t="s">
        <v>2295</v>
      </c>
      <c r="B2518" t="s">
        <v>314</v>
      </c>
      <c r="C2518" t="s">
        <v>314</v>
      </c>
      <c r="D2518" t="s">
        <v>332</v>
      </c>
      <c r="E2518" t="s">
        <v>92</v>
      </c>
      <c r="F2518">
        <v>40700</v>
      </c>
      <c r="G2518" t="s">
        <v>784</v>
      </c>
      <c r="I2518" t="s">
        <v>699</v>
      </c>
      <c r="J2518">
        <v>2026</v>
      </c>
      <c r="K2518">
        <v>5</v>
      </c>
      <c r="L2518" t="s">
        <v>95</v>
      </c>
      <c r="M2518">
        <v>918752.9038463484</v>
      </c>
      <c r="N2518">
        <v>1</v>
      </c>
      <c r="O2518">
        <v>918752.9038463484</v>
      </c>
      <c r="P2518" t="s">
        <v>614</v>
      </c>
      <c r="Q2518" t="s">
        <v>97</v>
      </c>
    </row>
    <row r="2519" spans="1:17">
      <c r="A2519" t="s">
        <v>2295</v>
      </c>
      <c r="B2519" t="s">
        <v>314</v>
      </c>
      <c r="C2519" t="s">
        <v>314</v>
      </c>
      <c r="D2519" t="s">
        <v>332</v>
      </c>
      <c r="E2519" t="s">
        <v>102</v>
      </c>
      <c r="F2519">
        <v>40700</v>
      </c>
      <c r="G2519" t="s">
        <v>784</v>
      </c>
      <c r="I2519" t="s">
        <v>699</v>
      </c>
      <c r="J2519">
        <v>2026</v>
      </c>
      <c r="K2519">
        <v>5</v>
      </c>
      <c r="L2519" t="s">
        <v>95</v>
      </c>
      <c r="M2519">
        <v>276386.29777418642</v>
      </c>
      <c r="N2519">
        <v>1</v>
      </c>
      <c r="O2519">
        <v>276386.29777418642</v>
      </c>
      <c r="P2519" t="s">
        <v>614</v>
      </c>
      <c r="Q2519" t="s">
        <v>97</v>
      </c>
    </row>
    <row r="2520" spans="1:17">
      <c r="A2520" t="s">
        <v>2295</v>
      </c>
      <c r="B2520" t="s">
        <v>314</v>
      </c>
      <c r="C2520" t="s">
        <v>314</v>
      </c>
      <c r="D2520" t="s">
        <v>332</v>
      </c>
      <c r="E2520" t="s">
        <v>103</v>
      </c>
      <c r="F2520">
        <v>40700</v>
      </c>
      <c r="G2520" t="s">
        <v>784</v>
      </c>
      <c r="I2520" t="s">
        <v>699</v>
      </c>
      <c r="J2520">
        <v>2026</v>
      </c>
      <c r="K2520">
        <v>5</v>
      </c>
      <c r="L2520" t="s">
        <v>95</v>
      </c>
      <c r="M2520">
        <v>807657.5614592582</v>
      </c>
      <c r="N2520">
        <v>1</v>
      </c>
      <c r="O2520">
        <v>807657.5614592582</v>
      </c>
      <c r="P2520" t="s">
        <v>614</v>
      </c>
      <c r="Q2520" t="s">
        <v>97</v>
      </c>
    </row>
    <row r="2521" spans="1:17">
      <c r="A2521" t="s">
        <v>2295</v>
      </c>
      <c r="B2521" t="s">
        <v>314</v>
      </c>
      <c r="C2521" t="s">
        <v>314</v>
      </c>
      <c r="D2521" t="s">
        <v>332</v>
      </c>
      <c r="E2521" t="s">
        <v>105</v>
      </c>
      <c r="F2521">
        <v>40700</v>
      </c>
      <c r="G2521" t="s">
        <v>784</v>
      </c>
      <c r="I2521" t="s">
        <v>699</v>
      </c>
      <c r="J2521">
        <v>2026</v>
      </c>
      <c r="K2521">
        <v>5</v>
      </c>
      <c r="L2521" t="s">
        <v>95</v>
      </c>
      <c r="M2521">
        <v>93599.42022018219</v>
      </c>
      <c r="N2521">
        <v>1</v>
      </c>
      <c r="O2521">
        <v>93599.42022018219</v>
      </c>
      <c r="P2521" t="s">
        <v>614</v>
      </c>
      <c r="Q2521" t="s">
        <v>97</v>
      </c>
    </row>
    <row r="2522" spans="1:17">
      <c r="A2522" t="s">
        <v>2295</v>
      </c>
      <c r="B2522" t="s">
        <v>314</v>
      </c>
      <c r="C2522" t="s">
        <v>314</v>
      </c>
      <c r="D2522" t="s">
        <v>332</v>
      </c>
      <c r="E2522" t="s">
        <v>104</v>
      </c>
      <c r="F2522">
        <v>40700</v>
      </c>
      <c r="G2522" t="s">
        <v>784</v>
      </c>
      <c r="I2522" t="s">
        <v>695</v>
      </c>
      <c r="J2522">
        <v>2026</v>
      </c>
      <c r="K2522">
        <v>5</v>
      </c>
      <c r="L2522" t="s">
        <v>95</v>
      </c>
      <c r="M2522">
        <v>-12.697130730439312</v>
      </c>
      <c r="N2522">
        <v>1</v>
      </c>
      <c r="O2522">
        <v>-12.697130730439312</v>
      </c>
      <c r="P2522" t="s">
        <v>614</v>
      </c>
      <c r="Q2522" t="s">
        <v>97</v>
      </c>
    </row>
    <row r="2523" spans="1:17">
      <c r="A2523" t="s">
        <v>2295</v>
      </c>
      <c r="B2523" t="s">
        <v>314</v>
      </c>
      <c r="C2523" t="s">
        <v>314</v>
      </c>
      <c r="D2523" t="s">
        <v>332</v>
      </c>
      <c r="E2523" t="s">
        <v>106</v>
      </c>
      <c r="F2523">
        <v>40700</v>
      </c>
      <c r="G2523" t="s">
        <v>784</v>
      </c>
      <c r="I2523" t="s">
        <v>695</v>
      </c>
      <c r="J2523">
        <v>2026</v>
      </c>
      <c r="K2523">
        <v>5</v>
      </c>
      <c r="L2523" t="s">
        <v>95</v>
      </c>
      <c r="M2523">
        <v>-6041.7325619740877</v>
      </c>
      <c r="N2523">
        <v>1</v>
      </c>
      <c r="O2523">
        <v>-6041.7325619740877</v>
      </c>
      <c r="P2523" t="s">
        <v>614</v>
      </c>
      <c r="Q2523" t="s">
        <v>97</v>
      </c>
    </row>
    <row r="2524" spans="1:17">
      <c r="A2524" t="s">
        <v>2295</v>
      </c>
      <c r="B2524" t="s">
        <v>314</v>
      </c>
      <c r="C2524" t="s">
        <v>314</v>
      </c>
      <c r="D2524" t="s">
        <v>332</v>
      </c>
      <c r="E2524" t="s">
        <v>92</v>
      </c>
      <c r="F2524">
        <v>40700</v>
      </c>
      <c r="G2524" t="s">
        <v>784</v>
      </c>
      <c r="I2524" t="s">
        <v>695</v>
      </c>
      <c r="J2524">
        <v>2026</v>
      </c>
      <c r="K2524">
        <v>5</v>
      </c>
      <c r="L2524" t="s">
        <v>95</v>
      </c>
      <c r="M2524">
        <v>-5445.229426429607</v>
      </c>
      <c r="N2524">
        <v>1</v>
      </c>
      <c r="O2524">
        <v>-5445.229426429607</v>
      </c>
      <c r="P2524" t="s">
        <v>614</v>
      </c>
      <c r="Q2524" t="s">
        <v>97</v>
      </c>
    </row>
    <row r="2525" spans="1:17">
      <c r="A2525" t="s">
        <v>2295</v>
      </c>
      <c r="B2525" t="s">
        <v>314</v>
      </c>
      <c r="C2525" t="s">
        <v>314</v>
      </c>
      <c r="D2525" t="s">
        <v>332</v>
      </c>
      <c r="E2525" t="s">
        <v>103</v>
      </c>
      <c r="F2525">
        <v>40700</v>
      </c>
      <c r="G2525" t="s">
        <v>784</v>
      </c>
      <c r="I2525" t="s">
        <v>695</v>
      </c>
      <c r="J2525">
        <v>2026</v>
      </c>
      <c r="K2525">
        <v>5</v>
      </c>
      <c r="L2525" t="s">
        <v>95</v>
      </c>
      <c r="M2525">
        <v>-9030.7508233143017</v>
      </c>
      <c r="N2525">
        <v>1</v>
      </c>
      <c r="O2525">
        <v>-9030.7508233143017</v>
      </c>
      <c r="P2525" t="s">
        <v>614</v>
      </c>
      <c r="Q2525" t="s">
        <v>97</v>
      </c>
    </row>
    <row r="2526" spans="1:17">
      <c r="A2526" t="s">
        <v>2295</v>
      </c>
      <c r="B2526" t="s">
        <v>314</v>
      </c>
      <c r="C2526" t="s">
        <v>314</v>
      </c>
      <c r="D2526" t="s">
        <v>332</v>
      </c>
      <c r="E2526" t="s">
        <v>105</v>
      </c>
      <c r="F2526">
        <v>40700</v>
      </c>
      <c r="G2526" t="s">
        <v>784</v>
      </c>
      <c r="I2526" t="s">
        <v>695</v>
      </c>
      <c r="J2526">
        <v>2026</v>
      </c>
      <c r="K2526">
        <v>5</v>
      </c>
      <c r="L2526" t="s">
        <v>95</v>
      </c>
      <c r="M2526">
        <v>-490.96635463176062</v>
      </c>
      <c r="N2526">
        <v>1</v>
      </c>
      <c r="O2526">
        <v>-490.96635463176062</v>
      </c>
      <c r="P2526" t="s">
        <v>614</v>
      </c>
      <c r="Q2526" t="s">
        <v>97</v>
      </c>
    </row>
    <row r="2527" spans="1:17">
      <c r="A2527" t="s">
        <v>2295</v>
      </c>
      <c r="B2527" t="s">
        <v>314</v>
      </c>
      <c r="C2527" t="s">
        <v>314</v>
      </c>
      <c r="D2527" t="s">
        <v>332</v>
      </c>
      <c r="E2527" t="s">
        <v>102</v>
      </c>
      <c r="F2527">
        <v>40700</v>
      </c>
      <c r="G2527" t="s">
        <v>784</v>
      </c>
      <c r="I2527" t="s">
        <v>695</v>
      </c>
      <c r="J2527">
        <v>2026</v>
      </c>
      <c r="K2527">
        <v>5</v>
      </c>
      <c r="L2527" t="s">
        <v>95</v>
      </c>
      <c r="M2527">
        <v>-163.97666502790526</v>
      </c>
      <c r="N2527">
        <v>1</v>
      </c>
      <c r="O2527">
        <v>-163.97666502790526</v>
      </c>
      <c r="P2527" t="s">
        <v>614</v>
      </c>
      <c r="Q2527" t="s">
        <v>97</v>
      </c>
    </row>
    <row r="2528" spans="1:17">
      <c r="A2528" t="s">
        <v>2295</v>
      </c>
      <c r="B2528" t="s">
        <v>314</v>
      </c>
      <c r="C2528" t="s">
        <v>314</v>
      </c>
      <c r="D2528" t="s">
        <v>332</v>
      </c>
      <c r="E2528" t="s">
        <v>2350</v>
      </c>
      <c r="F2528">
        <v>40700</v>
      </c>
      <c r="G2528" t="s">
        <v>784</v>
      </c>
      <c r="I2528" t="s">
        <v>695</v>
      </c>
      <c r="J2528">
        <v>2026</v>
      </c>
      <c r="K2528">
        <v>5</v>
      </c>
      <c r="L2528" t="s">
        <v>95</v>
      </c>
      <c r="M2528">
        <v>0</v>
      </c>
      <c r="N2528">
        <v>1</v>
      </c>
      <c r="O2528">
        <v>0</v>
      </c>
      <c r="P2528" t="s">
        <v>614</v>
      </c>
      <c r="Q2528" t="s">
        <v>97</v>
      </c>
    </row>
    <row r="2529" spans="1:17">
      <c r="A2529" t="s">
        <v>2295</v>
      </c>
      <c r="B2529" t="s">
        <v>314</v>
      </c>
      <c r="C2529" t="s">
        <v>314</v>
      </c>
      <c r="D2529" t="s">
        <v>332</v>
      </c>
      <c r="E2529" t="s">
        <v>2320</v>
      </c>
      <c r="F2529">
        <v>40700</v>
      </c>
      <c r="G2529" t="s">
        <v>784</v>
      </c>
      <c r="I2529" t="s">
        <v>695</v>
      </c>
      <c r="J2529">
        <v>2026</v>
      </c>
      <c r="K2529">
        <v>5</v>
      </c>
      <c r="L2529" t="s">
        <v>95</v>
      </c>
      <c r="M2529">
        <v>-0.70347439998295158</v>
      </c>
      <c r="N2529">
        <v>1</v>
      </c>
      <c r="O2529">
        <v>-0.70347439998295158</v>
      </c>
      <c r="P2529" t="s">
        <v>614</v>
      </c>
      <c r="Q2529" t="s">
        <v>97</v>
      </c>
    </row>
    <row r="2530" spans="1:17">
      <c r="A2530" t="s">
        <v>2305</v>
      </c>
      <c r="B2530" t="s">
        <v>107</v>
      </c>
      <c r="C2530" t="s">
        <v>108</v>
      </c>
      <c r="D2530" t="s">
        <v>109</v>
      </c>
      <c r="E2530" t="s">
        <v>106</v>
      </c>
      <c r="F2530">
        <v>40700</v>
      </c>
      <c r="G2530" t="s">
        <v>784</v>
      </c>
      <c r="I2530" t="s">
        <v>110</v>
      </c>
      <c r="J2530">
        <v>2026</v>
      </c>
      <c r="K2530">
        <v>5</v>
      </c>
      <c r="L2530" t="s">
        <v>95</v>
      </c>
      <c r="M2530">
        <v>727.77740000000006</v>
      </c>
      <c r="N2530">
        <v>1</v>
      </c>
      <c r="O2530">
        <v>727.77740000000006</v>
      </c>
      <c r="P2530" t="s">
        <v>96</v>
      </c>
    </row>
    <row r="2531" spans="1:17">
      <c r="A2531" t="s">
        <v>2305</v>
      </c>
      <c r="B2531" t="s">
        <v>111</v>
      </c>
      <c r="C2531" t="s">
        <v>108</v>
      </c>
      <c r="D2531" t="s">
        <v>109</v>
      </c>
      <c r="E2531" t="s">
        <v>106</v>
      </c>
      <c r="F2531">
        <v>40700</v>
      </c>
      <c r="G2531" t="s">
        <v>784</v>
      </c>
      <c r="I2531" t="s">
        <v>112</v>
      </c>
      <c r="J2531">
        <v>2026</v>
      </c>
      <c r="K2531">
        <v>5</v>
      </c>
      <c r="L2531" t="s">
        <v>95</v>
      </c>
      <c r="M2531">
        <v>262.00912500000004</v>
      </c>
      <c r="N2531">
        <v>1</v>
      </c>
      <c r="O2531">
        <v>262.00912500000004</v>
      </c>
      <c r="P2531" t="s">
        <v>96</v>
      </c>
    </row>
    <row r="2532" spans="1:17">
      <c r="A2532" t="s">
        <v>2305</v>
      </c>
      <c r="B2532" t="s">
        <v>114</v>
      </c>
      <c r="C2532" t="s">
        <v>108</v>
      </c>
      <c r="D2532" t="s">
        <v>109</v>
      </c>
      <c r="E2532" t="s">
        <v>106</v>
      </c>
      <c r="F2532">
        <v>40700</v>
      </c>
      <c r="G2532" t="s">
        <v>784</v>
      </c>
      <c r="I2532" t="s">
        <v>110</v>
      </c>
      <c r="J2532">
        <v>2026</v>
      </c>
      <c r="K2532">
        <v>5</v>
      </c>
      <c r="L2532" t="s">
        <v>95</v>
      </c>
      <c r="M2532">
        <v>181.94435000000001</v>
      </c>
      <c r="N2532">
        <v>1</v>
      </c>
      <c r="O2532">
        <v>181.94435000000001</v>
      </c>
      <c r="P2532" t="s">
        <v>96</v>
      </c>
    </row>
    <row r="2533" spans="1:17">
      <c r="A2533" t="s">
        <v>2305</v>
      </c>
      <c r="B2533" t="s">
        <v>114</v>
      </c>
      <c r="C2533" t="s">
        <v>108</v>
      </c>
      <c r="D2533" t="s">
        <v>109</v>
      </c>
      <c r="E2533" t="s">
        <v>106</v>
      </c>
      <c r="F2533">
        <v>40700</v>
      </c>
      <c r="G2533" t="s">
        <v>784</v>
      </c>
      <c r="I2533" t="s">
        <v>112</v>
      </c>
      <c r="J2533">
        <v>2026</v>
      </c>
      <c r="K2533">
        <v>5</v>
      </c>
      <c r="L2533" t="s">
        <v>95</v>
      </c>
      <c r="M2533">
        <v>87.33637499999999</v>
      </c>
      <c r="N2533">
        <v>1</v>
      </c>
      <c r="O2533">
        <v>87.33637499999999</v>
      </c>
      <c r="P2533" t="s">
        <v>96</v>
      </c>
    </row>
    <row r="2534" spans="1:17">
      <c r="A2534" t="s">
        <v>2305</v>
      </c>
      <c r="B2534" t="s">
        <v>115</v>
      </c>
      <c r="C2534" t="s">
        <v>108</v>
      </c>
      <c r="D2534" t="s">
        <v>109</v>
      </c>
      <c r="E2534" t="s">
        <v>106</v>
      </c>
      <c r="F2534">
        <v>40700</v>
      </c>
      <c r="G2534" t="s">
        <v>784</v>
      </c>
      <c r="I2534" t="s">
        <v>110</v>
      </c>
      <c r="J2534">
        <v>2026</v>
      </c>
      <c r="K2534">
        <v>5</v>
      </c>
      <c r="L2534" t="s">
        <v>95</v>
      </c>
      <c r="M2534">
        <v>1091.6660999999999</v>
      </c>
      <c r="N2534">
        <v>1</v>
      </c>
      <c r="O2534">
        <v>1091.6660999999999</v>
      </c>
      <c r="P2534" t="s">
        <v>96</v>
      </c>
    </row>
    <row r="2535" spans="1:17">
      <c r="A2535" t="s">
        <v>2305</v>
      </c>
      <c r="B2535" t="s">
        <v>115</v>
      </c>
      <c r="C2535" t="s">
        <v>108</v>
      </c>
      <c r="D2535" t="s">
        <v>109</v>
      </c>
      <c r="E2535" t="s">
        <v>106</v>
      </c>
      <c r="F2535">
        <v>40700</v>
      </c>
      <c r="G2535" t="s">
        <v>784</v>
      </c>
      <c r="I2535" t="s">
        <v>112</v>
      </c>
      <c r="J2535">
        <v>2026</v>
      </c>
      <c r="K2535">
        <v>5</v>
      </c>
      <c r="L2535" t="s">
        <v>95</v>
      </c>
      <c r="M2535">
        <v>436.68187499999999</v>
      </c>
      <c r="N2535">
        <v>1</v>
      </c>
      <c r="O2535">
        <v>436.68187499999999</v>
      </c>
      <c r="P2535" t="s">
        <v>96</v>
      </c>
    </row>
    <row r="2536" spans="1:17">
      <c r="A2536" t="s">
        <v>2305</v>
      </c>
      <c r="B2536" t="s">
        <v>117</v>
      </c>
      <c r="C2536" t="s">
        <v>108</v>
      </c>
      <c r="D2536" t="s">
        <v>109</v>
      </c>
      <c r="E2536" t="s">
        <v>106</v>
      </c>
      <c r="F2536">
        <v>40700</v>
      </c>
      <c r="G2536" t="s">
        <v>784</v>
      </c>
      <c r="I2536" t="s">
        <v>110</v>
      </c>
      <c r="J2536">
        <v>2026</v>
      </c>
      <c r="K2536">
        <v>5</v>
      </c>
      <c r="L2536" t="s">
        <v>95</v>
      </c>
      <c r="M2536">
        <v>181.94435000000001</v>
      </c>
      <c r="N2536">
        <v>1</v>
      </c>
      <c r="O2536">
        <v>181.94435000000001</v>
      </c>
      <c r="P2536" t="s">
        <v>96</v>
      </c>
    </row>
    <row r="2537" spans="1:17">
      <c r="A2537" t="s">
        <v>2305</v>
      </c>
      <c r="B2537" t="s">
        <v>117</v>
      </c>
      <c r="C2537" t="s">
        <v>108</v>
      </c>
      <c r="D2537" t="s">
        <v>109</v>
      </c>
      <c r="E2537" t="s">
        <v>106</v>
      </c>
      <c r="F2537">
        <v>40700</v>
      </c>
      <c r="G2537" t="s">
        <v>784</v>
      </c>
      <c r="I2537" t="s">
        <v>118</v>
      </c>
      <c r="J2537">
        <v>2026</v>
      </c>
      <c r="K2537">
        <v>5</v>
      </c>
      <c r="L2537" t="s">
        <v>95</v>
      </c>
      <c r="M2537">
        <v>545.83304999999996</v>
      </c>
      <c r="N2537">
        <v>1</v>
      </c>
      <c r="O2537">
        <v>545.83304999999996</v>
      </c>
      <c r="P2537" t="s">
        <v>96</v>
      </c>
    </row>
    <row r="2538" spans="1:17">
      <c r="A2538" t="s">
        <v>2305</v>
      </c>
      <c r="B2538" t="s">
        <v>117</v>
      </c>
      <c r="C2538" t="s">
        <v>108</v>
      </c>
      <c r="D2538" t="s">
        <v>109</v>
      </c>
      <c r="E2538" t="s">
        <v>106</v>
      </c>
      <c r="F2538">
        <v>40700</v>
      </c>
      <c r="G2538" t="s">
        <v>784</v>
      </c>
      <c r="I2538" t="s">
        <v>112</v>
      </c>
      <c r="J2538">
        <v>2026</v>
      </c>
      <c r="K2538">
        <v>5</v>
      </c>
      <c r="L2538" t="s">
        <v>95</v>
      </c>
      <c r="M2538">
        <v>611.35462500000006</v>
      </c>
      <c r="N2538">
        <v>1</v>
      </c>
      <c r="O2538">
        <v>611.35462500000006</v>
      </c>
      <c r="P2538" t="s">
        <v>96</v>
      </c>
    </row>
    <row r="2539" spans="1:17">
      <c r="A2539" t="s">
        <v>2305</v>
      </c>
      <c r="B2539" t="s">
        <v>119</v>
      </c>
      <c r="C2539" t="s">
        <v>108</v>
      </c>
      <c r="D2539" t="s">
        <v>109</v>
      </c>
      <c r="E2539" t="s">
        <v>103</v>
      </c>
      <c r="F2539">
        <v>40700</v>
      </c>
      <c r="G2539" t="s">
        <v>784</v>
      </c>
      <c r="I2539" t="s">
        <v>120</v>
      </c>
      <c r="J2539">
        <v>2026</v>
      </c>
      <c r="K2539">
        <v>5</v>
      </c>
      <c r="L2539" t="s">
        <v>95</v>
      </c>
      <c r="M2539">
        <v>333.03</v>
      </c>
      <c r="N2539">
        <v>1</v>
      </c>
      <c r="O2539">
        <v>333.03</v>
      </c>
      <c r="P2539" t="s">
        <v>96</v>
      </c>
      <c r="Q2539">
        <v>1</v>
      </c>
    </row>
    <row r="2540" spans="1:17">
      <c r="A2540" t="s">
        <v>2305</v>
      </c>
      <c r="B2540" t="s">
        <v>119</v>
      </c>
      <c r="C2540" t="s">
        <v>108</v>
      </c>
      <c r="D2540" t="s">
        <v>109</v>
      </c>
      <c r="E2540" t="s">
        <v>106</v>
      </c>
      <c r="F2540">
        <v>40700</v>
      </c>
      <c r="G2540" t="s">
        <v>784</v>
      </c>
      <c r="I2540" t="s">
        <v>112</v>
      </c>
      <c r="J2540">
        <v>2026</v>
      </c>
      <c r="K2540">
        <v>5</v>
      </c>
      <c r="L2540" t="s">
        <v>95</v>
      </c>
      <c r="M2540">
        <v>786.02737500000001</v>
      </c>
      <c r="N2540">
        <v>1</v>
      </c>
      <c r="O2540">
        <v>786.02737500000001</v>
      </c>
      <c r="P2540" t="s">
        <v>96</v>
      </c>
    </row>
    <row r="2541" spans="1:17">
      <c r="A2541" t="s">
        <v>2305</v>
      </c>
      <c r="B2541" t="s">
        <v>121</v>
      </c>
      <c r="C2541" t="s">
        <v>108</v>
      </c>
      <c r="D2541" t="s">
        <v>109</v>
      </c>
      <c r="E2541" t="s">
        <v>103</v>
      </c>
      <c r="F2541">
        <v>40700</v>
      </c>
      <c r="G2541" t="s">
        <v>784</v>
      </c>
      <c r="I2541" t="s">
        <v>120</v>
      </c>
      <c r="J2541">
        <v>2026</v>
      </c>
      <c r="K2541">
        <v>5</v>
      </c>
      <c r="L2541" t="s">
        <v>95</v>
      </c>
      <c r="M2541">
        <v>752.04</v>
      </c>
      <c r="N2541">
        <v>1</v>
      </c>
      <c r="O2541">
        <v>752.04</v>
      </c>
      <c r="P2541" t="s">
        <v>96</v>
      </c>
      <c r="Q2541">
        <v>1</v>
      </c>
    </row>
    <row r="2542" spans="1:17">
      <c r="A2542" t="s">
        <v>2305</v>
      </c>
      <c r="B2542" t="s">
        <v>121</v>
      </c>
      <c r="C2542" t="s">
        <v>108</v>
      </c>
      <c r="D2542" t="s">
        <v>109</v>
      </c>
      <c r="E2542" t="s">
        <v>106</v>
      </c>
      <c r="F2542">
        <v>40700</v>
      </c>
      <c r="G2542" t="s">
        <v>784</v>
      </c>
      <c r="I2542" t="s">
        <v>110</v>
      </c>
      <c r="J2542">
        <v>2026</v>
      </c>
      <c r="K2542">
        <v>5</v>
      </c>
      <c r="L2542" t="s">
        <v>95</v>
      </c>
      <c r="M2542">
        <v>181.94435000000001</v>
      </c>
      <c r="N2542">
        <v>1</v>
      </c>
      <c r="O2542">
        <v>181.94435000000001</v>
      </c>
      <c r="P2542" t="s">
        <v>96</v>
      </c>
    </row>
    <row r="2543" spans="1:17">
      <c r="A2543" t="s">
        <v>2305</v>
      </c>
      <c r="B2543" t="s">
        <v>121</v>
      </c>
      <c r="C2543" t="s">
        <v>108</v>
      </c>
      <c r="D2543" t="s">
        <v>109</v>
      </c>
      <c r="E2543" t="s">
        <v>105</v>
      </c>
      <c r="F2543">
        <v>40700</v>
      </c>
      <c r="G2543" t="s">
        <v>784</v>
      </c>
      <c r="I2543" t="s">
        <v>122</v>
      </c>
      <c r="J2543">
        <v>2026</v>
      </c>
      <c r="K2543">
        <v>5</v>
      </c>
      <c r="L2543" t="s">
        <v>95</v>
      </c>
      <c r="M2543">
        <v>50.944074999999998</v>
      </c>
      <c r="N2543">
        <v>1</v>
      </c>
      <c r="O2543">
        <v>50.944074999999998</v>
      </c>
      <c r="P2543" t="s">
        <v>96</v>
      </c>
    </row>
    <row r="2544" spans="1:17">
      <c r="A2544" t="s">
        <v>2305</v>
      </c>
      <c r="B2544" t="s">
        <v>121</v>
      </c>
      <c r="C2544" t="s">
        <v>108</v>
      </c>
      <c r="D2544" t="s">
        <v>109</v>
      </c>
      <c r="E2544" t="s">
        <v>105</v>
      </c>
      <c r="F2544">
        <v>40700</v>
      </c>
      <c r="G2544" t="s">
        <v>784</v>
      </c>
      <c r="I2544" t="s">
        <v>123</v>
      </c>
      <c r="J2544">
        <v>2026</v>
      </c>
      <c r="K2544">
        <v>5</v>
      </c>
      <c r="L2544" t="s">
        <v>95</v>
      </c>
      <c r="M2544">
        <v>133.727125</v>
      </c>
      <c r="N2544">
        <v>1</v>
      </c>
      <c r="O2544">
        <v>133.727125</v>
      </c>
      <c r="P2544" t="s">
        <v>96</v>
      </c>
    </row>
    <row r="2545" spans="1:17">
      <c r="A2545" t="s">
        <v>2305</v>
      </c>
      <c r="B2545" t="s">
        <v>121</v>
      </c>
      <c r="C2545" t="s">
        <v>108</v>
      </c>
      <c r="D2545" t="s">
        <v>109</v>
      </c>
      <c r="E2545" t="s">
        <v>106</v>
      </c>
      <c r="F2545">
        <v>40700</v>
      </c>
      <c r="G2545" t="s">
        <v>784</v>
      </c>
      <c r="I2545" t="s">
        <v>112</v>
      </c>
      <c r="J2545">
        <v>2026</v>
      </c>
      <c r="K2545">
        <v>5</v>
      </c>
      <c r="L2545" t="s">
        <v>95</v>
      </c>
      <c r="M2545">
        <v>611.35462500000006</v>
      </c>
      <c r="N2545">
        <v>1</v>
      </c>
      <c r="O2545">
        <v>611.35462500000006</v>
      </c>
      <c r="P2545" t="s">
        <v>96</v>
      </c>
    </row>
    <row r="2546" spans="1:17">
      <c r="A2546" t="s">
        <v>2305</v>
      </c>
      <c r="B2546" t="s">
        <v>124</v>
      </c>
      <c r="C2546" t="s">
        <v>108</v>
      </c>
      <c r="D2546" t="s">
        <v>109</v>
      </c>
      <c r="E2546" t="s">
        <v>103</v>
      </c>
      <c r="F2546">
        <v>40700</v>
      </c>
      <c r="G2546" t="s">
        <v>784</v>
      </c>
      <c r="I2546" t="s">
        <v>120</v>
      </c>
      <c r="J2546">
        <v>2026</v>
      </c>
      <c r="K2546">
        <v>5</v>
      </c>
      <c r="L2546" t="s">
        <v>95</v>
      </c>
      <c r="M2546">
        <v>191.15</v>
      </c>
      <c r="N2546">
        <v>1</v>
      </c>
      <c r="O2546">
        <v>191.15</v>
      </c>
      <c r="P2546" t="s">
        <v>96</v>
      </c>
      <c r="Q2546">
        <v>1</v>
      </c>
    </row>
    <row r="2547" spans="1:17">
      <c r="A2547" t="s">
        <v>2305</v>
      </c>
      <c r="B2547" t="s">
        <v>124</v>
      </c>
      <c r="C2547" t="s">
        <v>108</v>
      </c>
      <c r="D2547" t="s">
        <v>109</v>
      </c>
      <c r="E2547" t="s">
        <v>106</v>
      </c>
      <c r="F2547">
        <v>40700</v>
      </c>
      <c r="G2547" t="s">
        <v>784</v>
      </c>
      <c r="I2547" t="s">
        <v>112</v>
      </c>
      <c r="J2547">
        <v>2026</v>
      </c>
      <c r="K2547">
        <v>5</v>
      </c>
      <c r="L2547" t="s">
        <v>95</v>
      </c>
      <c r="M2547">
        <v>87.33637499999999</v>
      </c>
      <c r="N2547">
        <v>1</v>
      </c>
      <c r="O2547">
        <v>87.33637499999999</v>
      </c>
      <c r="P2547" t="s">
        <v>96</v>
      </c>
    </row>
    <row r="2548" spans="1:17">
      <c r="A2548" t="s">
        <v>2305</v>
      </c>
      <c r="B2548" t="s">
        <v>125</v>
      </c>
      <c r="C2548" t="s">
        <v>108</v>
      </c>
      <c r="D2548" t="s">
        <v>109</v>
      </c>
      <c r="E2548" t="s">
        <v>103</v>
      </c>
      <c r="F2548">
        <v>40700</v>
      </c>
      <c r="G2548" t="s">
        <v>784</v>
      </c>
      <c r="I2548" t="s">
        <v>120</v>
      </c>
      <c r="J2548">
        <v>2026</v>
      </c>
      <c r="K2548">
        <v>5</v>
      </c>
      <c r="L2548" t="s">
        <v>95</v>
      </c>
      <c r="M2548">
        <v>218</v>
      </c>
      <c r="N2548">
        <v>1</v>
      </c>
      <c r="O2548">
        <v>218</v>
      </c>
      <c r="P2548" t="s">
        <v>96</v>
      </c>
      <c r="Q2548">
        <v>1</v>
      </c>
    </row>
    <row r="2549" spans="1:17">
      <c r="A2549" t="s">
        <v>2305</v>
      </c>
      <c r="B2549" t="s">
        <v>125</v>
      </c>
      <c r="C2549" t="s">
        <v>108</v>
      </c>
      <c r="D2549" t="s">
        <v>109</v>
      </c>
      <c r="E2549" t="s">
        <v>106</v>
      </c>
      <c r="F2549">
        <v>40700</v>
      </c>
      <c r="G2549" t="s">
        <v>784</v>
      </c>
      <c r="I2549" t="s">
        <v>110</v>
      </c>
      <c r="J2549">
        <v>2026</v>
      </c>
      <c r="K2549">
        <v>5</v>
      </c>
      <c r="L2549" t="s">
        <v>95</v>
      </c>
      <c r="M2549">
        <v>181.94435000000001</v>
      </c>
      <c r="N2549">
        <v>1</v>
      </c>
      <c r="O2549">
        <v>181.94435000000001</v>
      </c>
      <c r="P2549" t="s">
        <v>96</v>
      </c>
    </row>
    <row r="2550" spans="1:17">
      <c r="A2550" t="s">
        <v>2305</v>
      </c>
      <c r="B2550" t="s">
        <v>125</v>
      </c>
      <c r="C2550" t="s">
        <v>108</v>
      </c>
      <c r="D2550" t="s">
        <v>109</v>
      </c>
      <c r="E2550" t="s">
        <v>105</v>
      </c>
      <c r="F2550">
        <v>40700</v>
      </c>
      <c r="G2550" t="s">
        <v>784</v>
      </c>
      <c r="I2550" t="s">
        <v>122</v>
      </c>
      <c r="J2550">
        <v>2026</v>
      </c>
      <c r="K2550">
        <v>5</v>
      </c>
      <c r="L2550" t="s">
        <v>95</v>
      </c>
      <c r="M2550">
        <v>50.944074999999998</v>
      </c>
      <c r="N2550">
        <v>1</v>
      </c>
      <c r="O2550">
        <v>50.944074999999998</v>
      </c>
      <c r="P2550" t="s">
        <v>96</v>
      </c>
    </row>
    <row r="2551" spans="1:17">
      <c r="A2551" t="s">
        <v>2305</v>
      </c>
      <c r="B2551" t="s">
        <v>125</v>
      </c>
      <c r="C2551" t="s">
        <v>108</v>
      </c>
      <c r="D2551" t="s">
        <v>109</v>
      </c>
      <c r="E2551" t="s">
        <v>105</v>
      </c>
      <c r="F2551">
        <v>40700</v>
      </c>
      <c r="G2551" t="s">
        <v>784</v>
      </c>
      <c r="I2551" t="s">
        <v>123</v>
      </c>
      <c r="J2551">
        <v>2026</v>
      </c>
      <c r="K2551">
        <v>5</v>
      </c>
      <c r="L2551" t="s">
        <v>95</v>
      </c>
      <c r="M2551">
        <v>133.727125</v>
      </c>
      <c r="N2551">
        <v>1</v>
      </c>
      <c r="O2551">
        <v>133.727125</v>
      </c>
      <c r="P2551" t="s">
        <v>96</v>
      </c>
    </row>
    <row r="2552" spans="1:17">
      <c r="A2552" t="s">
        <v>2305</v>
      </c>
      <c r="B2552" t="s">
        <v>125</v>
      </c>
      <c r="C2552" t="s">
        <v>108</v>
      </c>
      <c r="D2552" t="s">
        <v>109</v>
      </c>
      <c r="E2552" t="s">
        <v>106</v>
      </c>
      <c r="F2552">
        <v>40700</v>
      </c>
      <c r="G2552" t="s">
        <v>784</v>
      </c>
      <c r="I2552" t="s">
        <v>112</v>
      </c>
      <c r="J2552">
        <v>2026</v>
      </c>
      <c r="K2552">
        <v>5</v>
      </c>
      <c r="L2552" t="s">
        <v>95</v>
      </c>
      <c r="M2552">
        <v>436.68187499999999</v>
      </c>
      <c r="N2552">
        <v>1</v>
      </c>
      <c r="O2552">
        <v>436.68187499999999</v>
      </c>
      <c r="P2552" t="s">
        <v>96</v>
      </c>
    </row>
    <row r="2553" spans="1:17">
      <c r="A2553" t="s">
        <v>2305</v>
      </c>
      <c r="B2553" t="s">
        <v>126</v>
      </c>
      <c r="C2553" t="s">
        <v>108</v>
      </c>
      <c r="D2553" t="s">
        <v>109</v>
      </c>
      <c r="E2553" t="s">
        <v>103</v>
      </c>
      <c r="F2553">
        <v>40700</v>
      </c>
      <c r="G2553" t="s">
        <v>784</v>
      </c>
      <c r="I2553" t="s">
        <v>120</v>
      </c>
      <c r="J2553">
        <v>2026</v>
      </c>
      <c r="K2553">
        <v>5</v>
      </c>
      <c r="L2553" t="s">
        <v>95</v>
      </c>
      <c r="M2553">
        <v>125.09</v>
      </c>
      <c r="N2553">
        <v>1</v>
      </c>
      <c r="O2553">
        <v>125.09</v>
      </c>
      <c r="P2553" t="s">
        <v>96</v>
      </c>
      <c r="Q2553">
        <v>1</v>
      </c>
    </row>
    <row r="2554" spans="1:17">
      <c r="A2554" t="s">
        <v>2305</v>
      </c>
      <c r="B2554" t="s">
        <v>126</v>
      </c>
      <c r="C2554" t="s">
        <v>108</v>
      </c>
      <c r="D2554" t="s">
        <v>109</v>
      </c>
      <c r="E2554" t="s">
        <v>106</v>
      </c>
      <c r="F2554">
        <v>40700</v>
      </c>
      <c r="G2554" t="s">
        <v>784</v>
      </c>
      <c r="I2554" t="s">
        <v>118</v>
      </c>
      <c r="J2554">
        <v>2026</v>
      </c>
      <c r="K2554">
        <v>5</v>
      </c>
      <c r="L2554" t="s">
        <v>95</v>
      </c>
      <c r="M2554">
        <v>181.94435000000001</v>
      </c>
      <c r="N2554">
        <v>1</v>
      </c>
      <c r="O2554">
        <v>181.94435000000001</v>
      </c>
      <c r="P2554" t="s">
        <v>96</v>
      </c>
    </row>
    <row r="2555" spans="1:17">
      <c r="A2555" t="s">
        <v>2305</v>
      </c>
      <c r="B2555" t="s">
        <v>126</v>
      </c>
      <c r="C2555" t="s">
        <v>108</v>
      </c>
      <c r="D2555" t="s">
        <v>109</v>
      </c>
      <c r="E2555" t="s">
        <v>106</v>
      </c>
      <c r="F2555">
        <v>40700</v>
      </c>
      <c r="G2555" t="s">
        <v>784</v>
      </c>
      <c r="I2555" t="s">
        <v>112</v>
      </c>
      <c r="J2555">
        <v>2026</v>
      </c>
      <c r="K2555">
        <v>5</v>
      </c>
      <c r="L2555" t="s">
        <v>95</v>
      </c>
      <c r="M2555">
        <v>349.34549999999996</v>
      </c>
      <c r="N2555">
        <v>1</v>
      </c>
      <c r="O2555">
        <v>349.34549999999996</v>
      </c>
      <c r="P2555" t="s">
        <v>96</v>
      </c>
    </row>
    <row r="2556" spans="1:17">
      <c r="A2556" t="s">
        <v>2305</v>
      </c>
      <c r="B2556" t="s">
        <v>127</v>
      </c>
      <c r="C2556" t="s">
        <v>108</v>
      </c>
      <c r="D2556" t="s">
        <v>109</v>
      </c>
      <c r="E2556" t="s">
        <v>106</v>
      </c>
      <c r="F2556">
        <v>40700</v>
      </c>
      <c r="G2556" t="s">
        <v>784</v>
      </c>
      <c r="I2556" t="s">
        <v>110</v>
      </c>
      <c r="J2556">
        <v>2026</v>
      </c>
      <c r="K2556">
        <v>5</v>
      </c>
      <c r="L2556" t="s">
        <v>95</v>
      </c>
      <c r="M2556">
        <v>181.94435000000001</v>
      </c>
      <c r="N2556">
        <v>1</v>
      </c>
      <c r="O2556">
        <v>181.94435000000001</v>
      </c>
      <c r="P2556" t="s">
        <v>96</v>
      </c>
    </row>
    <row r="2557" spans="1:17">
      <c r="A2557" t="s">
        <v>2305</v>
      </c>
      <c r="B2557" t="s">
        <v>127</v>
      </c>
      <c r="C2557" t="s">
        <v>108</v>
      </c>
      <c r="D2557" t="s">
        <v>109</v>
      </c>
      <c r="E2557" t="s">
        <v>106</v>
      </c>
      <c r="F2557">
        <v>40700</v>
      </c>
      <c r="G2557" t="s">
        <v>784</v>
      </c>
      <c r="I2557" t="s">
        <v>112</v>
      </c>
      <c r="J2557">
        <v>2026</v>
      </c>
      <c r="K2557">
        <v>5</v>
      </c>
      <c r="L2557" t="s">
        <v>95</v>
      </c>
      <c r="M2557">
        <v>524.01825000000008</v>
      </c>
      <c r="N2557">
        <v>1</v>
      </c>
      <c r="O2557">
        <v>524.01825000000008</v>
      </c>
      <c r="P2557" t="s">
        <v>96</v>
      </c>
    </row>
    <row r="2558" spans="1:17">
      <c r="A2558" t="s">
        <v>2305</v>
      </c>
      <c r="B2558" t="s">
        <v>128</v>
      </c>
      <c r="C2558" t="s">
        <v>108</v>
      </c>
      <c r="D2558" t="s">
        <v>109</v>
      </c>
      <c r="E2558" t="s">
        <v>105</v>
      </c>
      <c r="F2558">
        <v>40700</v>
      </c>
      <c r="G2558" t="s">
        <v>784</v>
      </c>
      <c r="I2558" t="s">
        <v>122</v>
      </c>
      <c r="J2558">
        <v>2026</v>
      </c>
      <c r="K2558">
        <v>5</v>
      </c>
      <c r="L2558" t="s">
        <v>95</v>
      </c>
      <c r="M2558">
        <v>50.944074999999998</v>
      </c>
      <c r="N2558">
        <v>1</v>
      </c>
      <c r="O2558">
        <v>50.944074999999998</v>
      </c>
      <c r="P2558" t="s">
        <v>96</v>
      </c>
    </row>
    <row r="2559" spans="1:17">
      <c r="A2559" t="s">
        <v>2305</v>
      </c>
      <c r="B2559" t="s">
        <v>128</v>
      </c>
      <c r="C2559" t="s">
        <v>108</v>
      </c>
      <c r="D2559" t="s">
        <v>109</v>
      </c>
      <c r="E2559" t="s">
        <v>105</v>
      </c>
      <c r="F2559">
        <v>40700</v>
      </c>
      <c r="G2559" t="s">
        <v>784</v>
      </c>
      <c r="I2559" t="s">
        <v>123</v>
      </c>
      <c r="J2559">
        <v>2026</v>
      </c>
      <c r="K2559">
        <v>5</v>
      </c>
      <c r="L2559" t="s">
        <v>95</v>
      </c>
      <c r="M2559">
        <v>133.727125</v>
      </c>
      <c r="N2559">
        <v>1</v>
      </c>
      <c r="O2559">
        <v>133.727125</v>
      </c>
      <c r="P2559" t="s">
        <v>96</v>
      </c>
    </row>
    <row r="2560" spans="1:17">
      <c r="A2560" t="s">
        <v>2305</v>
      </c>
      <c r="B2560" t="s">
        <v>128</v>
      </c>
      <c r="C2560" t="s">
        <v>108</v>
      </c>
      <c r="D2560" t="s">
        <v>109</v>
      </c>
      <c r="E2560" t="s">
        <v>106</v>
      </c>
      <c r="F2560">
        <v>40700</v>
      </c>
      <c r="G2560" t="s">
        <v>784</v>
      </c>
      <c r="I2560" t="s">
        <v>112</v>
      </c>
      <c r="J2560">
        <v>2026</v>
      </c>
      <c r="K2560">
        <v>5</v>
      </c>
      <c r="L2560" t="s">
        <v>95</v>
      </c>
      <c r="M2560">
        <v>349.34549999999996</v>
      </c>
      <c r="N2560">
        <v>1</v>
      </c>
      <c r="O2560">
        <v>349.34549999999996</v>
      </c>
      <c r="P2560" t="s">
        <v>96</v>
      </c>
    </row>
    <row r="2561" spans="1:17">
      <c r="A2561" t="s">
        <v>2305</v>
      </c>
      <c r="B2561" t="s">
        <v>129</v>
      </c>
      <c r="C2561" t="s">
        <v>108</v>
      </c>
      <c r="D2561" t="s">
        <v>109</v>
      </c>
      <c r="E2561" t="s">
        <v>103</v>
      </c>
      <c r="F2561">
        <v>40700</v>
      </c>
      <c r="G2561" t="s">
        <v>784</v>
      </c>
      <c r="I2561" t="s">
        <v>130</v>
      </c>
      <c r="J2561">
        <v>2026</v>
      </c>
      <c r="K2561">
        <v>5</v>
      </c>
      <c r="L2561" t="s">
        <v>95</v>
      </c>
      <c r="M2561">
        <v>279.23</v>
      </c>
      <c r="N2561">
        <v>1</v>
      </c>
      <c r="O2561">
        <v>279.23</v>
      </c>
      <c r="P2561" t="s">
        <v>96</v>
      </c>
      <c r="Q2561">
        <v>1</v>
      </c>
    </row>
    <row r="2562" spans="1:17">
      <c r="A2562" t="s">
        <v>2305</v>
      </c>
      <c r="B2562" t="s">
        <v>129</v>
      </c>
      <c r="C2562" t="s">
        <v>108</v>
      </c>
      <c r="D2562" t="s">
        <v>109</v>
      </c>
      <c r="E2562" t="s">
        <v>106</v>
      </c>
      <c r="F2562">
        <v>40700</v>
      </c>
      <c r="G2562" t="s">
        <v>784</v>
      </c>
      <c r="I2562" t="s">
        <v>110</v>
      </c>
      <c r="J2562">
        <v>2026</v>
      </c>
      <c r="K2562">
        <v>5</v>
      </c>
      <c r="L2562" t="s">
        <v>95</v>
      </c>
      <c r="M2562">
        <v>1273.6104499999999</v>
      </c>
      <c r="N2562">
        <v>1</v>
      </c>
      <c r="O2562">
        <v>1273.6104499999999</v>
      </c>
      <c r="P2562" t="s">
        <v>96</v>
      </c>
    </row>
    <row r="2563" spans="1:17">
      <c r="A2563" t="s">
        <v>2305</v>
      </c>
      <c r="B2563" t="s">
        <v>129</v>
      </c>
      <c r="C2563" t="s">
        <v>108</v>
      </c>
      <c r="D2563" t="s">
        <v>109</v>
      </c>
      <c r="E2563" t="s">
        <v>106</v>
      </c>
      <c r="F2563">
        <v>40700</v>
      </c>
      <c r="G2563" t="s">
        <v>784</v>
      </c>
      <c r="I2563" t="s">
        <v>112</v>
      </c>
      <c r="J2563">
        <v>2026</v>
      </c>
      <c r="K2563">
        <v>5</v>
      </c>
      <c r="L2563" t="s">
        <v>95</v>
      </c>
      <c r="M2563">
        <v>262.00912500000004</v>
      </c>
      <c r="N2563">
        <v>1</v>
      </c>
      <c r="O2563">
        <v>262.00912500000004</v>
      </c>
      <c r="P2563" t="s">
        <v>96</v>
      </c>
    </row>
    <row r="2564" spans="1:17">
      <c r="A2564" t="s">
        <v>2305</v>
      </c>
      <c r="B2564" t="s">
        <v>131</v>
      </c>
      <c r="C2564" t="s">
        <v>108</v>
      </c>
      <c r="D2564" t="s">
        <v>109</v>
      </c>
      <c r="E2564" t="s">
        <v>106</v>
      </c>
      <c r="F2564">
        <v>40700</v>
      </c>
      <c r="G2564" t="s">
        <v>784</v>
      </c>
      <c r="I2564" t="s">
        <v>110</v>
      </c>
      <c r="J2564">
        <v>2026</v>
      </c>
      <c r="K2564">
        <v>5</v>
      </c>
      <c r="L2564" t="s">
        <v>95</v>
      </c>
      <c r="M2564">
        <v>1273.6104499999999</v>
      </c>
      <c r="N2564">
        <v>1</v>
      </c>
      <c r="O2564">
        <v>1273.6104499999999</v>
      </c>
      <c r="P2564" t="s">
        <v>96</v>
      </c>
    </row>
    <row r="2565" spans="1:17">
      <c r="A2565" t="s">
        <v>2305</v>
      </c>
      <c r="B2565" t="s">
        <v>131</v>
      </c>
      <c r="C2565" t="s">
        <v>108</v>
      </c>
      <c r="D2565" t="s">
        <v>109</v>
      </c>
      <c r="E2565" t="s">
        <v>106</v>
      </c>
      <c r="F2565">
        <v>40700</v>
      </c>
      <c r="G2565" t="s">
        <v>784</v>
      </c>
      <c r="I2565" t="s">
        <v>118</v>
      </c>
      <c r="J2565">
        <v>2026</v>
      </c>
      <c r="K2565">
        <v>5</v>
      </c>
      <c r="L2565" t="s">
        <v>95</v>
      </c>
      <c r="M2565">
        <v>181.94435000000001</v>
      </c>
      <c r="N2565">
        <v>1</v>
      </c>
      <c r="O2565">
        <v>181.94435000000001</v>
      </c>
      <c r="P2565" t="s">
        <v>96</v>
      </c>
    </row>
    <row r="2566" spans="1:17">
      <c r="A2566" t="s">
        <v>2305</v>
      </c>
      <c r="B2566" t="s">
        <v>131</v>
      </c>
      <c r="C2566" t="s">
        <v>108</v>
      </c>
      <c r="D2566" t="s">
        <v>109</v>
      </c>
      <c r="E2566" t="s">
        <v>106</v>
      </c>
      <c r="F2566">
        <v>40700</v>
      </c>
      <c r="G2566" t="s">
        <v>784</v>
      </c>
      <c r="I2566" t="s">
        <v>112</v>
      </c>
      <c r="J2566">
        <v>2026</v>
      </c>
      <c r="K2566">
        <v>5</v>
      </c>
      <c r="L2566" t="s">
        <v>95</v>
      </c>
      <c r="M2566">
        <v>611.35462500000006</v>
      </c>
      <c r="N2566">
        <v>1</v>
      </c>
      <c r="O2566">
        <v>611.35462500000006</v>
      </c>
      <c r="P2566" t="s">
        <v>96</v>
      </c>
    </row>
    <row r="2567" spans="1:17">
      <c r="A2567" t="s">
        <v>879</v>
      </c>
      <c r="B2567" t="s">
        <v>132</v>
      </c>
      <c r="C2567" t="s">
        <v>133</v>
      </c>
      <c r="D2567" t="s">
        <v>109</v>
      </c>
      <c r="E2567" t="s">
        <v>105</v>
      </c>
      <c r="F2567">
        <v>40700</v>
      </c>
      <c r="G2567" t="s">
        <v>784</v>
      </c>
      <c r="I2567" t="s">
        <v>134</v>
      </c>
      <c r="J2567">
        <v>2026</v>
      </c>
      <c r="K2567">
        <v>5</v>
      </c>
      <c r="L2567" t="s">
        <v>95</v>
      </c>
      <c r="M2567">
        <v>114.36</v>
      </c>
      <c r="N2567">
        <v>1</v>
      </c>
      <c r="O2567">
        <v>114.36</v>
      </c>
      <c r="P2567" t="s">
        <v>96</v>
      </c>
    </row>
    <row r="2568" spans="1:17">
      <c r="A2568" t="s">
        <v>879</v>
      </c>
      <c r="B2568" t="s">
        <v>132</v>
      </c>
      <c r="C2568" t="s">
        <v>133</v>
      </c>
      <c r="D2568" t="s">
        <v>109</v>
      </c>
      <c r="E2568" t="s">
        <v>106</v>
      </c>
      <c r="F2568">
        <v>40700</v>
      </c>
      <c r="G2568" t="s">
        <v>784</v>
      </c>
      <c r="I2568" t="s">
        <v>112</v>
      </c>
      <c r="J2568">
        <v>2026</v>
      </c>
      <c r="K2568">
        <v>5</v>
      </c>
      <c r="L2568" t="s">
        <v>95</v>
      </c>
      <c r="M2568">
        <v>95.63</v>
      </c>
      <c r="N2568">
        <v>1</v>
      </c>
      <c r="O2568">
        <v>95.63</v>
      </c>
      <c r="P2568" t="s">
        <v>96</v>
      </c>
    </row>
    <row r="2569" spans="1:17">
      <c r="A2569" t="s">
        <v>879</v>
      </c>
      <c r="B2569" t="s">
        <v>135</v>
      </c>
      <c r="C2569" t="s">
        <v>133</v>
      </c>
      <c r="D2569" t="s">
        <v>109</v>
      </c>
      <c r="E2569" t="s">
        <v>105</v>
      </c>
      <c r="F2569">
        <v>40700</v>
      </c>
      <c r="G2569" t="s">
        <v>784</v>
      </c>
      <c r="I2569" t="s">
        <v>136</v>
      </c>
      <c r="J2569">
        <v>2026</v>
      </c>
      <c r="K2569">
        <v>5</v>
      </c>
      <c r="L2569" t="s">
        <v>95</v>
      </c>
      <c r="M2569">
        <v>3408.33</v>
      </c>
      <c r="N2569">
        <v>1</v>
      </c>
      <c r="O2569">
        <v>3408.33</v>
      </c>
      <c r="P2569" t="s">
        <v>96</v>
      </c>
      <c r="Q2569">
        <v>1</v>
      </c>
    </row>
    <row r="2570" spans="1:17">
      <c r="A2570" t="s">
        <v>879</v>
      </c>
      <c r="B2570" t="s">
        <v>135</v>
      </c>
      <c r="C2570" t="s">
        <v>133</v>
      </c>
      <c r="D2570" t="s">
        <v>109</v>
      </c>
      <c r="E2570" t="s">
        <v>105</v>
      </c>
      <c r="F2570">
        <v>40700</v>
      </c>
      <c r="G2570" t="s">
        <v>784</v>
      </c>
      <c r="I2570" t="s">
        <v>137</v>
      </c>
      <c r="J2570">
        <v>2026</v>
      </c>
      <c r="K2570">
        <v>5</v>
      </c>
      <c r="L2570" t="s">
        <v>95</v>
      </c>
      <c r="M2570">
        <v>675.99</v>
      </c>
      <c r="N2570">
        <v>1</v>
      </c>
      <c r="O2570">
        <v>675.99</v>
      </c>
      <c r="P2570" t="s">
        <v>96</v>
      </c>
    </row>
    <row r="2571" spans="1:17">
      <c r="A2571" t="s">
        <v>879</v>
      </c>
      <c r="B2571" t="s">
        <v>135</v>
      </c>
      <c r="C2571" t="s">
        <v>133</v>
      </c>
      <c r="D2571" t="s">
        <v>109</v>
      </c>
      <c r="E2571" t="s">
        <v>106</v>
      </c>
      <c r="F2571">
        <v>40700</v>
      </c>
      <c r="G2571" t="s">
        <v>784</v>
      </c>
      <c r="I2571" t="s">
        <v>110</v>
      </c>
      <c r="J2571">
        <v>2026</v>
      </c>
      <c r="K2571">
        <v>5</v>
      </c>
      <c r="L2571" t="s">
        <v>95</v>
      </c>
      <c r="M2571">
        <v>95.63</v>
      </c>
      <c r="N2571">
        <v>1</v>
      </c>
      <c r="O2571">
        <v>95.63</v>
      </c>
      <c r="P2571" t="s">
        <v>96</v>
      </c>
    </row>
    <row r="2572" spans="1:17">
      <c r="A2572" t="s">
        <v>879</v>
      </c>
      <c r="B2572" t="s">
        <v>135</v>
      </c>
      <c r="C2572" t="s">
        <v>133</v>
      </c>
      <c r="D2572" t="s">
        <v>109</v>
      </c>
      <c r="E2572" t="s">
        <v>106</v>
      </c>
      <c r="F2572">
        <v>40700</v>
      </c>
      <c r="G2572" t="s">
        <v>784</v>
      </c>
      <c r="I2572" t="s">
        <v>112</v>
      </c>
      <c r="J2572">
        <v>2026</v>
      </c>
      <c r="K2572">
        <v>5</v>
      </c>
      <c r="L2572" t="s">
        <v>95</v>
      </c>
      <c r="M2572">
        <v>191.26</v>
      </c>
      <c r="N2572">
        <v>1</v>
      </c>
      <c r="O2572">
        <v>191.26</v>
      </c>
      <c r="P2572" t="s">
        <v>96</v>
      </c>
    </row>
    <row r="2573" spans="1:17">
      <c r="A2573" t="s">
        <v>879</v>
      </c>
      <c r="B2573" t="s">
        <v>138</v>
      </c>
      <c r="C2573" t="s">
        <v>133</v>
      </c>
      <c r="D2573" t="s">
        <v>109</v>
      </c>
      <c r="E2573" t="s">
        <v>106</v>
      </c>
      <c r="F2573">
        <v>40700</v>
      </c>
      <c r="G2573" t="s">
        <v>784</v>
      </c>
      <c r="I2573" t="s">
        <v>112</v>
      </c>
      <c r="J2573">
        <v>2026</v>
      </c>
      <c r="K2573">
        <v>5</v>
      </c>
      <c r="L2573" t="s">
        <v>95</v>
      </c>
      <c r="M2573">
        <v>95.63</v>
      </c>
      <c r="N2573">
        <v>1</v>
      </c>
      <c r="O2573">
        <v>95.63</v>
      </c>
      <c r="P2573" t="s">
        <v>96</v>
      </c>
    </row>
    <row r="2574" spans="1:17">
      <c r="A2574" t="s">
        <v>879</v>
      </c>
      <c r="B2574" t="s">
        <v>139</v>
      </c>
      <c r="C2574" t="s">
        <v>133</v>
      </c>
      <c r="D2574" t="s">
        <v>109</v>
      </c>
      <c r="E2574" t="s">
        <v>106</v>
      </c>
      <c r="F2574">
        <v>40700</v>
      </c>
      <c r="G2574" t="s">
        <v>784</v>
      </c>
      <c r="I2574" t="s">
        <v>110</v>
      </c>
      <c r="J2574">
        <v>2026</v>
      </c>
      <c r="K2574">
        <v>5</v>
      </c>
      <c r="L2574" t="s">
        <v>95</v>
      </c>
      <c r="M2574">
        <v>286.89</v>
      </c>
      <c r="N2574">
        <v>1</v>
      </c>
      <c r="O2574">
        <v>286.89</v>
      </c>
      <c r="P2574" t="s">
        <v>96</v>
      </c>
    </row>
    <row r="2575" spans="1:17">
      <c r="A2575" t="s">
        <v>879</v>
      </c>
      <c r="B2575" t="s">
        <v>139</v>
      </c>
      <c r="C2575" t="s">
        <v>133</v>
      </c>
      <c r="D2575" t="s">
        <v>109</v>
      </c>
      <c r="E2575" t="s">
        <v>106</v>
      </c>
      <c r="F2575">
        <v>40700</v>
      </c>
      <c r="G2575" t="s">
        <v>784</v>
      </c>
      <c r="I2575" t="s">
        <v>112</v>
      </c>
      <c r="J2575">
        <v>2026</v>
      </c>
      <c r="K2575">
        <v>5</v>
      </c>
      <c r="L2575" t="s">
        <v>95</v>
      </c>
      <c r="M2575">
        <v>191.26</v>
      </c>
      <c r="N2575">
        <v>1</v>
      </c>
      <c r="O2575">
        <v>191.26</v>
      </c>
      <c r="P2575" t="s">
        <v>96</v>
      </c>
    </row>
    <row r="2576" spans="1:17">
      <c r="A2576" t="s">
        <v>879</v>
      </c>
      <c r="B2576" t="s">
        <v>140</v>
      </c>
      <c r="C2576" t="s">
        <v>133</v>
      </c>
      <c r="D2576" t="s">
        <v>109</v>
      </c>
      <c r="E2576" t="s">
        <v>106</v>
      </c>
      <c r="F2576">
        <v>40700</v>
      </c>
      <c r="G2576" t="s">
        <v>784</v>
      </c>
      <c r="I2576" t="s">
        <v>110</v>
      </c>
      <c r="J2576">
        <v>2026</v>
      </c>
      <c r="K2576">
        <v>5</v>
      </c>
      <c r="L2576" t="s">
        <v>95</v>
      </c>
      <c r="M2576">
        <v>12049.38</v>
      </c>
      <c r="N2576">
        <v>1</v>
      </c>
      <c r="O2576">
        <v>12049.38</v>
      </c>
      <c r="P2576" t="s">
        <v>96</v>
      </c>
    </row>
    <row r="2577" spans="1:17">
      <c r="A2577" t="s">
        <v>879</v>
      </c>
      <c r="B2577" t="s">
        <v>140</v>
      </c>
      <c r="C2577" t="s">
        <v>133</v>
      </c>
      <c r="D2577" t="s">
        <v>109</v>
      </c>
      <c r="E2577" t="s">
        <v>92</v>
      </c>
      <c r="F2577">
        <v>40700</v>
      </c>
      <c r="G2577" t="s">
        <v>784</v>
      </c>
      <c r="I2577" t="s">
        <v>141</v>
      </c>
      <c r="J2577">
        <v>2026</v>
      </c>
      <c r="K2577">
        <v>5</v>
      </c>
      <c r="L2577" t="s">
        <v>95</v>
      </c>
      <c r="M2577">
        <v>753.3</v>
      </c>
      <c r="N2577">
        <v>1</v>
      </c>
      <c r="O2577">
        <v>753.3</v>
      </c>
      <c r="P2577" t="s">
        <v>96</v>
      </c>
    </row>
    <row r="2578" spans="1:17">
      <c r="A2578" t="s">
        <v>879</v>
      </c>
      <c r="B2578" t="s">
        <v>140</v>
      </c>
      <c r="C2578" t="s">
        <v>133</v>
      </c>
      <c r="D2578" t="s">
        <v>109</v>
      </c>
      <c r="E2578" t="s">
        <v>106</v>
      </c>
      <c r="F2578">
        <v>40700</v>
      </c>
      <c r="G2578" t="s">
        <v>784</v>
      </c>
      <c r="I2578" t="s">
        <v>118</v>
      </c>
      <c r="J2578">
        <v>2026</v>
      </c>
      <c r="K2578">
        <v>5</v>
      </c>
      <c r="L2578" t="s">
        <v>95</v>
      </c>
      <c r="M2578">
        <v>115.89</v>
      </c>
      <c r="N2578">
        <v>1</v>
      </c>
      <c r="O2578">
        <v>115.89</v>
      </c>
      <c r="P2578" t="s">
        <v>96</v>
      </c>
    </row>
    <row r="2579" spans="1:17">
      <c r="A2579" t="s">
        <v>879</v>
      </c>
      <c r="B2579" t="s">
        <v>142</v>
      </c>
      <c r="C2579" t="s">
        <v>133</v>
      </c>
      <c r="D2579" t="s">
        <v>109</v>
      </c>
      <c r="E2579" t="s">
        <v>106</v>
      </c>
      <c r="F2579">
        <v>40700</v>
      </c>
      <c r="G2579" t="s">
        <v>784</v>
      </c>
      <c r="I2579" t="s">
        <v>110</v>
      </c>
      <c r="J2579">
        <v>2026</v>
      </c>
      <c r="K2579">
        <v>5</v>
      </c>
      <c r="L2579" t="s">
        <v>95</v>
      </c>
      <c r="M2579">
        <v>286.89</v>
      </c>
      <c r="N2579">
        <v>1</v>
      </c>
      <c r="O2579">
        <v>286.89</v>
      </c>
      <c r="P2579" t="s">
        <v>96</v>
      </c>
    </row>
    <row r="2580" spans="1:17">
      <c r="A2580" t="s">
        <v>879</v>
      </c>
      <c r="B2580" t="s">
        <v>142</v>
      </c>
      <c r="C2580" t="s">
        <v>133</v>
      </c>
      <c r="D2580" t="s">
        <v>109</v>
      </c>
      <c r="E2580" t="s">
        <v>106</v>
      </c>
      <c r="F2580">
        <v>40700</v>
      </c>
      <c r="G2580" t="s">
        <v>784</v>
      </c>
      <c r="I2580" t="s">
        <v>118</v>
      </c>
      <c r="J2580">
        <v>2026</v>
      </c>
      <c r="K2580">
        <v>5</v>
      </c>
      <c r="L2580" t="s">
        <v>95</v>
      </c>
      <c r="M2580">
        <v>115.89</v>
      </c>
      <c r="N2580">
        <v>1</v>
      </c>
      <c r="O2580">
        <v>115.89</v>
      </c>
      <c r="P2580" t="s">
        <v>96</v>
      </c>
    </row>
    <row r="2581" spans="1:17">
      <c r="A2581" t="s">
        <v>879</v>
      </c>
      <c r="B2581" t="s">
        <v>142</v>
      </c>
      <c r="C2581" t="s">
        <v>133</v>
      </c>
      <c r="D2581" t="s">
        <v>109</v>
      </c>
      <c r="E2581" t="s">
        <v>106</v>
      </c>
      <c r="F2581">
        <v>40700</v>
      </c>
      <c r="G2581" t="s">
        <v>784</v>
      </c>
      <c r="I2581" t="s">
        <v>143</v>
      </c>
      <c r="J2581">
        <v>2026</v>
      </c>
      <c r="K2581">
        <v>5</v>
      </c>
      <c r="L2581" t="s">
        <v>95</v>
      </c>
      <c r="M2581">
        <v>95.63</v>
      </c>
      <c r="N2581">
        <v>1</v>
      </c>
      <c r="O2581">
        <v>95.63</v>
      </c>
      <c r="P2581" t="s">
        <v>96</v>
      </c>
    </row>
    <row r="2582" spans="1:17">
      <c r="A2582" t="s">
        <v>879</v>
      </c>
      <c r="B2582" t="s">
        <v>142</v>
      </c>
      <c r="C2582" t="s">
        <v>133</v>
      </c>
      <c r="D2582" t="s">
        <v>109</v>
      </c>
      <c r="E2582" t="s">
        <v>106</v>
      </c>
      <c r="F2582">
        <v>40700</v>
      </c>
      <c r="G2582" t="s">
        <v>784</v>
      </c>
      <c r="I2582" t="s">
        <v>112</v>
      </c>
      <c r="J2582">
        <v>2026</v>
      </c>
      <c r="K2582">
        <v>5</v>
      </c>
      <c r="L2582" t="s">
        <v>95</v>
      </c>
      <c r="M2582">
        <v>95.63</v>
      </c>
      <c r="N2582">
        <v>1</v>
      </c>
      <c r="O2582">
        <v>95.63</v>
      </c>
      <c r="P2582" t="s">
        <v>96</v>
      </c>
    </row>
    <row r="2583" spans="1:17">
      <c r="A2583" t="s">
        <v>879</v>
      </c>
      <c r="B2583" t="s">
        <v>144</v>
      </c>
      <c r="C2583" t="s">
        <v>133</v>
      </c>
      <c r="D2583" t="s">
        <v>109</v>
      </c>
      <c r="E2583" t="s">
        <v>106</v>
      </c>
      <c r="F2583">
        <v>40700</v>
      </c>
      <c r="G2583" t="s">
        <v>784</v>
      </c>
      <c r="I2583" t="s">
        <v>143</v>
      </c>
      <c r="J2583">
        <v>2026</v>
      </c>
      <c r="K2583">
        <v>5</v>
      </c>
      <c r="L2583" t="s">
        <v>95</v>
      </c>
      <c r="M2583">
        <v>95.63</v>
      </c>
      <c r="N2583">
        <v>1</v>
      </c>
      <c r="O2583">
        <v>95.63</v>
      </c>
      <c r="P2583" t="s">
        <v>96</v>
      </c>
    </row>
    <row r="2584" spans="1:17">
      <c r="A2584" t="s">
        <v>879</v>
      </c>
      <c r="B2584" t="s">
        <v>144</v>
      </c>
      <c r="C2584" t="s">
        <v>133</v>
      </c>
      <c r="D2584" t="s">
        <v>109</v>
      </c>
      <c r="E2584" t="s">
        <v>106</v>
      </c>
      <c r="F2584">
        <v>40700</v>
      </c>
      <c r="G2584" t="s">
        <v>784</v>
      </c>
      <c r="I2584" t="s">
        <v>112</v>
      </c>
      <c r="J2584">
        <v>2026</v>
      </c>
      <c r="K2584">
        <v>5</v>
      </c>
      <c r="L2584" t="s">
        <v>95</v>
      </c>
      <c r="M2584">
        <v>478.15</v>
      </c>
      <c r="N2584">
        <v>1</v>
      </c>
      <c r="O2584">
        <v>478.15</v>
      </c>
      <c r="P2584" t="s">
        <v>96</v>
      </c>
    </row>
    <row r="2585" spans="1:17">
      <c r="A2585" t="s">
        <v>879</v>
      </c>
      <c r="B2585" t="s">
        <v>145</v>
      </c>
      <c r="C2585" t="s">
        <v>133</v>
      </c>
      <c r="D2585" t="s">
        <v>109</v>
      </c>
      <c r="E2585" t="s">
        <v>106</v>
      </c>
      <c r="F2585">
        <v>40700</v>
      </c>
      <c r="G2585" t="s">
        <v>784</v>
      </c>
      <c r="I2585" t="s">
        <v>110</v>
      </c>
      <c r="J2585">
        <v>2026</v>
      </c>
      <c r="K2585">
        <v>5</v>
      </c>
      <c r="L2585" t="s">
        <v>95</v>
      </c>
      <c r="M2585">
        <v>95.63</v>
      </c>
      <c r="N2585">
        <v>1</v>
      </c>
      <c r="O2585">
        <v>95.63</v>
      </c>
      <c r="P2585" t="s">
        <v>96</v>
      </c>
    </row>
    <row r="2586" spans="1:17">
      <c r="A2586" t="s">
        <v>879</v>
      </c>
      <c r="B2586" t="s">
        <v>145</v>
      </c>
      <c r="C2586" t="s">
        <v>133</v>
      </c>
      <c r="D2586" t="s">
        <v>109</v>
      </c>
      <c r="E2586" t="s">
        <v>106</v>
      </c>
      <c r="F2586">
        <v>40700</v>
      </c>
      <c r="G2586" t="s">
        <v>784</v>
      </c>
      <c r="I2586" t="s">
        <v>146</v>
      </c>
      <c r="J2586">
        <v>2026</v>
      </c>
      <c r="K2586">
        <v>5</v>
      </c>
      <c r="L2586" t="s">
        <v>95</v>
      </c>
      <c r="M2586">
        <v>101.41</v>
      </c>
      <c r="N2586">
        <v>1</v>
      </c>
      <c r="O2586">
        <v>101.41</v>
      </c>
      <c r="P2586" t="s">
        <v>96</v>
      </c>
    </row>
    <row r="2587" spans="1:17">
      <c r="A2587" t="s">
        <v>879</v>
      </c>
      <c r="B2587" t="s">
        <v>145</v>
      </c>
      <c r="C2587" t="s">
        <v>133</v>
      </c>
      <c r="D2587" t="s">
        <v>109</v>
      </c>
      <c r="E2587" t="s">
        <v>106</v>
      </c>
      <c r="F2587">
        <v>40700</v>
      </c>
      <c r="G2587" t="s">
        <v>784</v>
      </c>
      <c r="I2587" t="s">
        <v>112</v>
      </c>
      <c r="J2587">
        <v>2026</v>
      </c>
      <c r="K2587">
        <v>5</v>
      </c>
      <c r="L2587" t="s">
        <v>95</v>
      </c>
      <c r="M2587">
        <v>382.52</v>
      </c>
      <c r="N2587">
        <v>1</v>
      </c>
      <c r="O2587">
        <v>382.52</v>
      </c>
      <c r="P2587" t="s">
        <v>96</v>
      </c>
    </row>
    <row r="2588" spans="1:17">
      <c r="A2588" t="s">
        <v>879</v>
      </c>
      <c r="B2588" t="s">
        <v>147</v>
      </c>
      <c r="C2588" t="s">
        <v>133</v>
      </c>
      <c r="D2588" t="s">
        <v>109</v>
      </c>
      <c r="E2588" t="s">
        <v>103</v>
      </c>
      <c r="F2588">
        <v>40700</v>
      </c>
      <c r="G2588" t="s">
        <v>784</v>
      </c>
      <c r="I2588" t="s">
        <v>120</v>
      </c>
      <c r="J2588">
        <v>2026</v>
      </c>
      <c r="K2588">
        <v>5</v>
      </c>
      <c r="L2588" t="s">
        <v>95</v>
      </c>
      <c r="M2588">
        <v>551.67999999999995</v>
      </c>
      <c r="N2588">
        <v>1</v>
      </c>
      <c r="O2588">
        <v>551.67999999999995</v>
      </c>
      <c r="P2588" t="s">
        <v>96</v>
      </c>
      <c r="Q2588">
        <v>1</v>
      </c>
    </row>
    <row r="2589" spans="1:17">
      <c r="A2589" t="s">
        <v>879</v>
      </c>
      <c r="B2589" t="s">
        <v>147</v>
      </c>
      <c r="C2589" t="s">
        <v>133</v>
      </c>
      <c r="D2589" t="s">
        <v>109</v>
      </c>
      <c r="E2589" t="s">
        <v>106</v>
      </c>
      <c r="F2589">
        <v>40700</v>
      </c>
      <c r="G2589" t="s">
        <v>784</v>
      </c>
      <c r="I2589" t="s">
        <v>110</v>
      </c>
      <c r="J2589">
        <v>2026</v>
      </c>
      <c r="K2589">
        <v>5</v>
      </c>
      <c r="L2589" t="s">
        <v>95</v>
      </c>
      <c r="M2589">
        <v>286.89</v>
      </c>
      <c r="N2589">
        <v>1</v>
      </c>
      <c r="O2589">
        <v>286.89</v>
      </c>
      <c r="P2589" t="s">
        <v>96</v>
      </c>
    </row>
    <row r="2590" spans="1:17">
      <c r="A2590" t="s">
        <v>879</v>
      </c>
      <c r="B2590" t="s">
        <v>147</v>
      </c>
      <c r="C2590" t="s">
        <v>133</v>
      </c>
      <c r="D2590" t="s">
        <v>109</v>
      </c>
      <c r="E2590" t="s">
        <v>105</v>
      </c>
      <c r="F2590">
        <v>40700</v>
      </c>
      <c r="G2590" t="s">
        <v>784</v>
      </c>
      <c r="I2590" t="s">
        <v>122</v>
      </c>
      <c r="J2590">
        <v>2026</v>
      </c>
      <c r="K2590">
        <v>5</v>
      </c>
      <c r="L2590" t="s">
        <v>95</v>
      </c>
      <c r="M2590">
        <v>324.48</v>
      </c>
      <c r="N2590">
        <v>1</v>
      </c>
      <c r="O2590">
        <v>324.48</v>
      </c>
      <c r="P2590" t="s">
        <v>96</v>
      </c>
    </row>
    <row r="2591" spans="1:17">
      <c r="A2591" t="s">
        <v>879</v>
      </c>
      <c r="B2591" t="s">
        <v>147</v>
      </c>
      <c r="C2591" t="s">
        <v>133</v>
      </c>
      <c r="D2591" t="s">
        <v>109</v>
      </c>
      <c r="E2591" t="s">
        <v>105</v>
      </c>
      <c r="F2591">
        <v>40700</v>
      </c>
      <c r="G2591" t="s">
        <v>784</v>
      </c>
      <c r="I2591" t="s">
        <v>123</v>
      </c>
      <c r="J2591">
        <v>2026</v>
      </c>
      <c r="K2591">
        <v>5</v>
      </c>
      <c r="L2591" t="s">
        <v>95</v>
      </c>
      <c r="M2591">
        <v>811.2</v>
      </c>
      <c r="N2591">
        <v>1</v>
      </c>
      <c r="O2591">
        <v>811.2</v>
      </c>
      <c r="P2591" t="s">
        <v>96</v>
      </c>
    </row>
    <row r="2592" spans="1:17">
      <c r="A2592" t="s">
        <v>879</v>
      </c>
      <c r="B2592" t="s">
        <v>147</v>
      </c>
      <c r="C2592" t="s">
        <v>133</v>
      </c>
      <c r="D2592" t="s">
        <v>109</v>
      </c>
      <c r="E2592" t="s">
        <v>106</v>
      </c>
      <c r="F2592">
        <v>40700</v>
      </c>
      <c r="G2592" t="s">
        <v>784</v>
      </c>
      <c r="I2592" t="s">
        <v>118</v>
      </c>
      <c r="J2592">
        <v>2026</v>
      </c>
      <c r="K2592">
        <v>5</v>
      </c>
      <c r="L2592" t="s">
        <v>95</v>
      </c>
      <c r="M2592">
        <v>231.78</v>
      </c>
      <c r="N2592">
        <v>1</v>
      </c>
      <c r="O2592">
        <v>231.78</v>
      </c>
      <c r="P2592" t="s">
        <v>96</v>
      </c>
    </row>
    <row r="2593" spans="1:17">
      <c r="A2593" t="s">
        <v>879</v>
      </c>
      <c r="B2593" t="s">
        <v>147</v>
      </c>
      <c r="C2593" t="s">
        <v>133</v>
      </c>
      <c r="D2593" t="s">
        <v>109</v>
      </c>
      <c r="E2593" t="s">
        <v>106</v>
      </c>
      <c r="F2593">
        <v>40700</v>
      </c>
      <c r="G2593" t="s">
        <v>784</v>
      </c>
      <c r="I2593" t="s">
        <v>112</v>
      </c>
      <c r="J2593">
        <v>2026</v>
      </c>
      <c r="K2593">
        <v>5</v>
      </c>
      <c r="L2593" t="s">
        <v>95</v>
      </c>
      <c r="M2593">
        <v>1338.82</v>
      </c>
      <c r="N2593">
        <v>1</v>
      </c>
      <c r="O2593">
        <v>1338.82</v>
      </c>
      <c r="P2593" t="s">
        <v>96</v>
      </c>
    </row>
    <row r="2594" spans="1:17">
      <c r="A2594" t="s">
        <v>879</v>
      </c>
      <c r="B2594" t="s">
        <v>148</v>
      </c>
      <c r="C2594" t="s">
        <v>133</v>
      </c>
      <c r="D2594" t="s">
        <v>109</v>
      </c>
      <c r="E2594" t="s">
        <v>106</v>
      </c>
      <c r="F2594">
        <v>40700</v>
      </c>
      <c r="G2594" t="s">
        <v>784</v>
      </c>
      <c r="I2594" t="s">
        <v>110</v>
      </c>
      <c r="J2594">
        <v>2026</v>
      </c>
      <c r="K2594">
        <v>5</v>
      </c>
      <c r="L2594" t="s">
        <v>95</v>
      </c>
      <c r="M2594">
        <v>573.78</v>
      </c>
      <c r="N2594">
        <v>1</v>
      </c>
      <c r="O2594">
        <v>573.78</v>
      </c>
      <c r="P2594" t="s">
        <v>96</v>
      </c>
    </row>
    <row r="2595" spans="1:17">
      <c r="A2595" t="s">
        <v>879</v>
      </c>
      <c r="B2595" t="s">
        <v>148</v>
      </c>
      <c r="C2595" t="s">
        <v>133</v>
      </c>
      <c r="D2595" t="s">
        <v>109</v>
      </c>
      <c r="E2595" t="s">
        <v>106</v>
      </c>
      <c r="F2595">
        <v>40700</v>
      </c>
      <c r="G2595" t="s">
        <v>784</v>
      </c>
      <c r="I2595" t="s">
        <v>146</v>
      </c>
      <c r="J2595">
        <v>2026</v>
      </c>
      <c r="K2595">
        <v>5</v>
      </c>
      <c r="L2595" t="s">
        <v>95</v>
      </c>
      <c r="M2595">
        <v>101.41</v>
      </c>
      <c r="N2595">
        <v>1</v>
      </c>
      <c r="O2595">
        <v>101.41</v>
      </c>
      <c r="P2595" t="s">
        <v>96</v>
      </c>
    </row>
    <row r="2596" spans="1:17">
      <c r="A2596" t="s">
        <v>879</v>
      </c>
      <c r="B2596" t="s">
        <v>148</v>
      </c>
      <c r="C2596" t="s">
        <v>133</v>
      </c>
      <c r="D2596" t="s">
        <v>109</v>
      </c>
      <c r="E2596" t="s">
        <v>106</v>
      </c>
      <c r="F2596">
        <v>40700</v>
      </c>
      <c r="G2596" t="s">
        <v>784</v>
      </c>
      <c r="I2596" t="s">
        <v>143</v>
      </c>
      <c r="J2596">
        <v>2026</v>
      </c>
      <c r="K2596">
        <v>5</v>
      </c>
      <c r="L2596" t="s">
        <v>95</v>
      </c>
      <c r="M2596">
        <v>95.63</v>
      </c>
      <c r="N2596">
        <v>1</v>
      </c>
      <c r="O2596">
        <v>95.63</v>
      </c>
      <c r="P2596" t="s">
        <v>96</v>
      </c>
    </row>
    <row r="2597" spans="1:17">
      <c r="A2597" t="s">
        <v>879</v>
      </c>
      <c r="B2597" t="s">
        <v>148</v>
      </c>
      <c r="C2597" t="s">
        <v>133</v>
      </c>
      <c r="D2597" t="s">
        <v>109</v>
      </c>
      <c r="E2597" t="s">
        <v>106</v>
      </c>
      <c r="F2597">
        <v>40700</v>
      </c>
      <c r="G2597" t="s">
        <v>784</v>
      </c>
      <c r="I2597" t="s">
        <v>112</v>
      </c>
      <c r="J2597">
        <v>2026</v>
      </c>
      <c r="K2597">
        <v>5</v>
      </c>
      <c r="L2597" t="s">
        <v>95</v>
      </c>
      <c r="M2597">
        <v>1051.93</v>
      </c>
      <c r="N2597">
        <v>1</v>
      </c>
      <c r="O2597">
        <v>1051.93</v>
      </c>
      <c r="P2597" t="s">
        <v>96</v>
      </c>
    </row>
    <row r="2598" spans="1:17">
      <c r="A2598" t="s">
        <v>879</v>
      </c>
      <c r="B2598" t="s">
        <v>149</v>
      </c>
      <c r="C2598" t="s">
        <v>133</v>
      </c>
      <c r="D2598" t="s">
        <v>109</v>
      </c>
      <c r="E2598" t="s">
        <v>106</v>
      </c>
      <c r="F2598">
        <v>40700</v>
      </c>
      <c r="G2598" t="s">
        <v>784</v>
      </c>
      <c r="I2598" t="s">
        <v>110</v>
      </c>
      <c r="J2598">
        <v>2026</v>
      </c>
      <c r="K2598">
        <v>5</v>
      </c>
      <c r="L2598" t="s">
        <v>95</v>
      </c>
      <c r="M2598">
        <v>573.78</v>
      </c>
      <c r="N2598">
        <v>1</v>
      </c>
      <c r="O2598">
        <v>573.78</v>
      </c>
      <c r="P2598" t="s">
        <v>96</v>
      </c>
    </row>
    <row r="2599" spans="1:17">
      <c r="A2599" t="s">
        <v>879</v>
      </c>
      <c r="B2599" t="s">
        <v>149</v>
      </c>
      <c r="C2599" t="s">
        <v>133</v>
      </c>
      <c r="D2599" t="s">
        <v>109</v>
      </c>
      <c r="E2599" t="s">
        <v>105</v>
      </c>
      <c r="F2599">
        <v>40700</v>
      </c>
      <c r="G2599" t="s">
        <v>784</v>
      </c>
      <c r="I2599" t="s">
        <v>123</v>
      </c>
      <c r="J2599">
        <v>2026</v>
      </c>
      <c r="K2599">
        <v>5</v>
      </c>
      <c r="L2599" t="s">
        <v>95</v>
      </c>
      <c r="M2599">
        <v>135.19999999999999</v>
      </c>
      <c r="N2599">
        <v>1</v>
      </c>
      <c r="O2599">
        <v>135.19999999999999</v>
      </c>
      <c r="P2599" t="s">
        <v>96</v>
      </c>
    </row>
    <row r="2600" spans="1:17">
      <c r="A2600" t="s">
        <v>879</v>
      </c>
      <c r="B2600" t="s">
        <v>149</v>
      </c>
      <c r="C2600" t="s">
        <v>133</v>
      </c>
      <c r="D2600" t="s">
        <v>109</v>
      </c>
      <c r="E2600" t="s">
        <v>106</v>
      </c>
      <c r="F2600">
        <v>40700</v>
      </c>
      <c r="G2600" t="s">
        <v>784</v>
      </c>
      <c r="I2600" t="s">
        <v>143</v>
      </c>
      <c r="J2600">
        <v>2026</v>
      </c>
      <c r="K2600">
        <v>5</v>
      </c>
      <c r="L2600" t="s">
        <v>95</v>
      </c>
      <c r="M2600">
        <v>95.63</v>
      </c>
      <c r="N2600">
        <v>1</v>
      </c>
      <c r="O2600">
        <v>95.63</v>
      </c>
      <c r="P2600" t="s">
        <v>96</v>
      </c>
    </row>
    <row r="2601" spans="1:17">
      <c r="A2601" t="s">
        <v>879</v>
      </c>
      <c r="B2601" t="s">
        <v>149</v>
      </c>
      <c r="C2601" t="s">
        <v>133</v>
      </c>
      <c r="D2601" t="s">
        <v>109</v>
      </c>
      <c r="E2601" t="s">
        <v>106</v>
      </c>
      <c r="F2601">
        <v>40700</v>
      </c>
      <c r="G2601" t="s">
        <v>784</v>
      </c>
      <c r="I2601" t="s">
        <v>112</v>
      </c>
      <c r="J2601">
        <v>2026</v>
      </c>
      <c r="K2601">
        <v>5</v>
      </c>
      <c r="L2601" t="s">
        <v>95</v>
      </c>
      <c r="M2601">
        <v>286.89</v>
      </c>
      <c r="N2601">
        <v>1</v>
      </c>
      <c r="O2601">
        <v>286.89</v>
      </c>
      <c r="P2601" t="s">
        <v>96</v>
      </c>
    </row>
    <row r="2602" spans="1:17">
      <c r="A2602" t="s">
        <v>879</v>
      </c>
      <c r="B2602" t="s">
        <v>150</v>
      </c>
      <c r="C2602" t="s">
        <v>133</v>
      </c>
      <c r="D2602" t="s">
        <v>109</v>
      </c>
      <c r="E2602" t="s">
        <v>105</v>
      </c>
      <c r="F2602">
        <v>40700</v>
      </c>
      <c r="G2602" t="s">
        <v>784</v>
      </c>
      <c r="I2602" t="s">
        <v>136</v>
      </c>
      <c r="J2602">
        <v>2026</v>
      </c>
      <c r="K2602">
        <v>5</v>
      </c>
      <c r="L2602" t="s">
        <v>95</v>
      </c>
      <c r="M2602">
        <v>637.33000000000004</v>
      </c>
      <c r="N2602">
        <v>1</v>
      </c>
      <c r="O2602">
        <v>637.33000000000004</v>
      </c>
      <c r="P2602" t="s">
        <v>96</v>
      </c>
      <c r="Q2602">
        <v>1</v>
      </c>
    </row>
    <row r="2603" spans="1:17">
      <c r="A2603" t="s">
        <v>879</v>
      </c>
      <c r="B2603" t="s">
        <v>150</v>
      </c>
      <c r="C2603" t="s">
        <v>133</v>
      </c>
      <c r="D2603" t="s">
        <v>109</v>
      </c>
      <c r="E2603" t="s">
        <v>105</v>
      </c>
      <c r="F2603">
        <v>40700</v>
      </c>
      <c r="G2603" t="s">
        <v>784</v>
      </c>
      <c r="I2603" t="s">
        <v>137</v>
      </c>
      <c r="J2603">
        <v>2026</v>
      </c>
      <c r="K2603">
        <v>5</v>
      </c>
      <c r="L2603" t="s">
        <v>95</v>
      </c>
      <c r="M2603">
        <v>675.99</v>
      </c>
      <c r="N2603">
        <v>1</v>
      </c>
      <c r="O2603">
        <v>675.99</v>
      </c>
      <c r="P2603" t="s">
        <v>96</v>
      </c>
    </row>
    <row r="2604" spans="1:17">
      <c r="A2604" t="s">
        <v>879</v>
      </c>
      <c r="B2604" t="s">
        <v>150</v>
      </c>
      <c r="C2604" t="s">
        <v>133</v>
      </c>
      <c r="D2604" t="s">
        <v>109</v>
      </c>
      <c r="E2604" t="s">
        <v>106</v>
      </c>
      <c r="F2604">
        <v>40700</v>
      </c>
      <c r="G2604" t="s">
        <v>784</v>
      </c>
      <c r="I2604" t="s">
        <v>110</v>
      </c>
      <c r="J2604">
        <v>2026</v>
      </c>
      <c r="K2604">
        <v>5</v>
      </c>
      <c r="L2604" t="s">
        <v>95</v>
      </c>
      <c r="M2604">
        <v>191.26</v>
      </c>
      <c r="N2604">
        <v>1</v>
      </c>
      <c r="O2604">
        <v>191.26</v>
      </c>
      <c r="P2604" t="s">
        <v>96</v>
      </c>
    </row>
    <row r="2605" spans="1:17">
      <c r="A2605" t="s">
        <v>879</v>
      </c>
      <c r="B2605" t="s">
        <v>150</v>
      </c>
      <c r="C2605" t="s">
        <v>133</v>
      </c>
      <c r="D2605" t="s">
        <v>109</v>
      </c>
      <c r="E2605" t="s">
        <v>106</v>
      </c>
      <c r="F2605">
        <v>40700</v>
      </c>
      <c r="G2605" t="s">
        <v>784</v>
      </c>
      <c r="I2605" t="s">
        <v>112</v>
      </c>
      <c r="J2605">
        <v>2026</v>
      </c>
      <c r="K2605">
        <v>5</v>
      </c>
      <c r="L2605" t="s">
        <v>95</v>
      </c>
      <c r="M2605">
        <v>191.26</v>
      </c>
      <c r="N2605">
        <v>1</v>
      </c>
      <c r="O2605">
        <v>191.26</v>
      </c>
      <c r="P2605" t="s">
        <v>96</v>
      </c>
    </row>
    <row r="2606" spans="1:17">
      <c r="A2606" t="s">
        <v>879</v>
      </c>
      <c r="B2606" t="s">
        <v>151</v>
      </c>
      <c r="C2606" t="s">
        <v>133</v>
      </c>
      <c r="D2606" t="s">
        <v>109</v>
      </c>
      <c r="E2606" t="s">
        <v>106</v>
      </c>
      <c r="F2606">
        <v>40700</v>
      </c>
      <c r="G2606" t="s">
        <v>784</v>
      </c>
      <c r="I2606" t="s">
        <v>118</v>
      </c>
      <c r="J2606">
        <v>2026</v>
      </c>
      <c r="K2606">
        <v>5</v>
      </c>
      <c r="L2606" t="s">
        <v>95</v>
      </c>
      <c r="M2606">
        <v>115.89</v>
      </c>
      <c r="N2606">
        <v>1</v>
      </c>
      <c r="O2606">
        <v>115.89</v>
      </c>
      <c r="P2606" t="s">
        <v>96</v>
      </c>
    </row>
    <row r="2607" spans="1:17">
      <c r="A2607" t="s">
        <v>879</v>
      </c>
      <c r="B2607" t="s">
        <v>151</v>
      </c>
      <c r="C2607" t="s">
        <v>133</v>
      </c>
      <c r="D2607" t="s">
        <v>109</v>
      </c>
      <c r="E2607" t="s">
        <v>106</v>
      </c>
      <c r="F2607">
        <v>40700</v>
      </c>
      <c r="G2607" t="s">
        <v>784</v>
      </c>
      <c r="I2607" t="s">
        <v>143</v>
      </c>
      <c r="J2607">
        <v>2026</v>
      </c>
      <c r="K2607">
        <v>5</v>
      </c>
      <c r="L2607" t="s">
        <v>95</v>
      </c>
      <c r="M2607">
        <v>95.63</v>
      </c>
      <c r="N2607">
        <v>1</v>
      </c>
      <c r="O2607">
        <v>95.63</v>
      </c>
      <c r="P2607" t="s">
        <v>96</v>
      </c>
    </row>
    <row r="2608" spans="1:17">
      <c r="A2608" t="s">
        <v>879</v>
      </c>
      <c r="B2608" t="s">
        <v>151</v>
      </c>
      <c r="C2608" t="s">
        <v>133</v>
      </c>
      <c r="D2608" t="s">
        <v>109</v>
      </c>
      <c r="E2608" t="s">
        <v>106</v>
      </c>
      <c r="F2608">
        <v>40700</v>
      </c>
      <c r="G2608" t="s">
        <v>784</v>
      </c>
      <c r="I2608" t="s">
        <v>112</v>
      </c>
      <c r="J2608">
        <v>2026</v>
      </c>
      <c r="K2608">
        <v>5</v>
      </c>
      <c r="L2608" t="s">
        <v>95</v>
      </c>
      <c r="M2608">
        <v>286.89</v>
      </c>
      <c r="N2608">
        <v>1</v>
      </c>
      <c r="O2608">
        <v>286.89</v>
      </c>
      <c r="P2608" t="s">
        <v>96</v>
      </c>
    </row>
    <row r="2609" spans="1:17">
      <c r="A2609" t="s">
        <v>879</v>
      </c>
      <c r="B2609" t="s">
        <v>152</v>
      </c>
      <c r="C2609" t="s">
        <v>133</v>
      </c>
      <c r="D2609" t="s">
        <v>109</v>
      </c>
      <c r="E2609" t="s">
        <v>106</v>
      </c>
      <c r="F2609">
        <v>40700</v>
      </c>
      <c r="G2609" t="s">
        <v>784</v>
      </c>
      <c r="I2609" t="s">
        <v>110</v>
      </c>
      <c r="J2609">
        <v>2026</v>
      </c>
      <c r="K2609">
        <v>5</v>
      </c>
      <c r="L2609" t="s">
        <v>95</v>
      </c>
      <c r="M2609">
        <v>95.63</v>
      </c>
      <c r="N2609">
        <v>1</v>
      </c>
      <c r="O2609">
        <v>95.63</v>
      </c>
      <c r="P2609" t="s">
        <v>96</v>
      </c>
    </row>
    <row r="2610" spans="1:17">
      <c r="A2610" t="s">
        <v>879</v>
      </c>
      <c r="B2610" t="s">
        <v>152</v>
      </c>
      <c r="C2610" t="s">
        <v>133</v>
      </c>
      <c r="D2610" t="s">
        <v>109</v>
      </c>
      <c r="E2610" t="s">
        <v>105</v>
      </c>
      <c r="F2610">
        <v>40700</v>
      </c>
      <c r="G2610" t="s">
        <v>784</v>
      </c>
      <c r="I2610" t="s">
        <v>122</v>
      </c>
      <c r="J2610">
        <v>2026</v>
      </c>
      <c r="K2610">
        <v>5</v>
      </c>
      <c r="L2610" t="s">
        <v>95</v>
      </c>
      <c r="M2610">
        <v>108.16</v>
      </c>
      <c r="N2610">
        <v>1</v>
      </c>
      <c r="O2610">
        <v>108.16</v>
      </c>
      <c r="P2610" t="s">
        <v>96</v>
      </c>
    </row>
    <row r="2611" spans="1:17">
      <c r="A2611" t="s">
        <v>879</v>
      </c>
      <c r="B2611" t="s">
        <v>152</v>
      </c>
      <c r="C2611" t="s">
        <v>133</v>
      </c>
      <c r="D2611" t="s">
        <v>109</v>
      </c>
      <c r="E2611" t="s">
        <v>105</v>
      </c>
      <c r="F2611">
        <v>40700</v>
      </c>
      <c r="G2611" t="s">
        <v>784</v>
      </c>
      <c r="I2611" t="s">
        <v>123</v>
      </c>
      <c r="J2611">
        <v>2026</v>
      </c>
      <c r="K2611">
        <v>5</v>
      </c>
      <c r="L2611" t="s">
        <v>95</v>
      </c>
      <c r="M2611">
        <v>135.19999999999999</v>
      </c>
      <c r="N2611">
        <v>1</v>
      </c>
      <c r="O2611">
        <v>135.19999999999999</v>
      </c>
      <c r="P2611" t="s">
        <v>96</v>
      </c>
    </row>
    <row r="2612" spans="1:17">
      <c r="A2612" t="s">
        <v>879</v>
      </c>
      <c r="B2612" t="s">
        <v>152</v>
      </c>
      <c r="C2612" t="s">
        <v>133</v>
      </c>
      <c r="D2612" t="s">
        <v>109</v>
      </c>
      <c r="E2612" t="s">
        <v>106</v>
      </c>
      <c r="F2612">
        <v>40700</v>
      </c>
      <c r="G2612" t="s">
        <v>784</v>
      </c>
      <c r="I2612" t="s">
        <v>143</v>
      </c>
      <c r="J2612">
        <v>2026</v>
      </c>
      <c r="K2612">
        <v>5</v>
      </c>
      <c r="L2612" t="s">
        <v>95</v>
      </c>
      <c r="M2612">
        <v>95.63</v>
      </c>
      <c r="N2612">
        <v>1</v>
      </c>
      <c r="O2612">
        <v>95.63</v>
      </c>
      <c r="P2612" t="s">
        <v>96</v>
      </c>
    </row>
    <row r="2613" spans="1:17">
      <c r="A2613" t="s">
        <v>879</v>
      </c>
      <c r="B2613" t="s">
        <v>152</v>
      </c>
      <c r="C2613" t="s">
        <v>133</v>
      </c>
      <c r="D2613" t="s">
        <v>109</v>
      </c>
      <c r="E2613" t="s">
        <v>106</v>
      </c>
      <c r="F2613">
        <v>40700</v>
      </c>
      <c r="G2613" t="s">
        <v>784</v>
      </c>
      <c r="I2613" t="s">
        <v>112</v>
      </c>
      <c r="J2613">
        <v>2026</v>
      </c>
      <c r="K2613">
        <v>5</v>
      </c>
      <c r="L2613" t="s">
        <v>95</v>
      </c>
      <c r="M2613">
        <v>478.15</v>
      </c>
      <c r="N2613">
        <v>1</v>
      </c>
      <c r="O2613">
        <v>478.15</v>
      </c>
      <c r="P2613" t="s">
        <v>96</v>
      </c>
    </row>
    <row r="2614" spans="1:17">
      <c r="A2614" t="s">
        <v>879</v>
      </c>
      <c r="B2614" t="s">
        <v>153</v>
      </c>
      <c r="C2614" t="s">
        <v>133</v>
      </c>
      <c r="D2614" t="s">
        <v>109</v>
      </c>
      <c r="E2614" t="s">
        <v>105</v>
      </c>
      <c r="F2614">
        <v>40700</v>
      </c>
      <c r="G2614" t="s">
        <v>784</v>
      </c>
      <c r="I2614" t="s">
        <v>137</v>
      </c>
      <c r="J2614">
        <v>2026</v>
      </c>
      <c r="K2614">
        <v>5</v>
      </c>
      <c r="L2614" t="s">
        <v>95</v>
      </c>
      <c r="M2614">
        <v>675.99</v>
      </c>
      <c r="N2614">
        <v>1</v>
      </c>
      <c r="O2614">
        <v>675.99</v>
      </c>
      <c r="P2614" t="s">
        <v>96</v>
      </c>
    </row>
    <row r="2615" spans="1:17">
      <c r="A2615" t="s">
        <v>879</v>
      </c>
      <c r="B2615" t="s">
        <v>153</v>
      </c>
      <c r="C2615" t="s">
        <v>133</v>
      </c>
      <c r="D2615" t="s">
        <v>109</v>
      </c>
      <c r="E2615" t="s">
        <v>105</v>
      </c>
      <c r="F2615">
        <v>40700</v>
      </c>
      <c r="G2615" t="s">
        <v>784</v>
      </c>
      <c r="I2615" t="s">
        <v>136</v>
      </c>
      <c r="J2615">
        <v>2026</v>
      </c>
      <c r="K2615">
        <v>5</v>
      </c>
      <c r="L2615" t="s">
        <v>95</v>
      </c>
      <c r="M2615">
        <v>526.49</v>
      </c>
      <c r="N2615">
        <v>1</v>
      </c>
      <c r="O2615">
        <v>526.49</v>
      </c>
      <c r="P2615" t="s">
        <v>96</v>
      </c>
      <c r="Q2615">
        <v>1</v>
      </c>
    </row>
    <row r="2616" spans="1:17">
      <c r="A2616" t="s">
        <v>879</v>
      </c>
      <c r="B2616" t="s">
        <v>154</v>
      </c>
      <c r="C2616" t="s">
        <v>133</v>
      </c>
      <c r="D2616" t="s">
        <v>109</v>
      </c>
      <c r="E2616" t="s">
        <v>106</v>
      </c>
      <c r="F2616">
        <v>40700</v>
      </c>
      <c r="G2616" t="s">
        <v>784</v>
      </c>
      <c r="I2616" t="s">
        <v>110</v>
      </c>
      <c r="J2616">
        <v>2026</v>
      </c>
      <c r="K2616">
        <v>5</v>
      </c>
      <c r="L2616" t="s">
        <v>95</v>
      </c>
      <c r="M2616">
        <v>191.26</v>
      </c>
      <c r="N2616">
        <v>1</v>
      </c>
      <c r="O2616">
        <v>191.26</v>
      </c>
      <c r="P2616" t="s">
        <v>96</v>
      </c>
    </row>
    <row r="2617" spans="1:17">
      <c r="A2617" t="s">
        <v>879</v>
      </c>
      <c r="B2617" t="s">
        <v>154</v>
      </c>
      <c r="C2617" t="s">
        <v>133</v>
      </c>
      <c r="D2617" t="s">
        <v>109</v>
      </c>
      <c r="E2617" t="s">
        <v>106</v>
      </c>
      <c r="F2617">
        <v>40700</v>
      </c>
      <c r="G2617" t="s">
        <v>784</v>
      </c>
      <c r="I2617" t="s">
        <v>118</v>
      </c>
      <c r="J2617">
        <v>2026</v>
      </c>
      <c r="K2617">
        <v>5</v>
      </c>
      <c r="L2617" t="s">
        <v>95</v>
      </c>
      <c r="M2617">
        <v>347.67</v>
      </c>
      <c r="N2617">
        <v>1</v>
      </c>
      <c r="O2617">
        <v>347.67</v>
      </c>
      <c r="P2617" t="s">
        <v>96</v>
      </c>
    </row>
    <row r="2618" spans="1:17">
      <c r="A2618" t="s">
        <v>879</v>
      </c>
      <c r="B2618" t="s">
        <v>154</v>
      </c>
      <c r="C2618" t="s">
        <v>133</v>
      </c>
      <c r="D2618" t="s">
        <v>109</v>
      </c>
      <c r="E2618" t="s">
        <v>106</v>
      </c>
      <c r="F2618">
        <v>40700</v>
      </c>
      <c r="G2618" t="s">
        <v>784</v>
      </c>
      <c r="I2618" t="s">
        <v>143</v>
      </c>
      <c r="J2618">
        <v>2026</v>
      </c>
      <c r="K2618">
        <v>5</v>
      </c>
      <c r="L2618" t="s">
        <v>95</v>
      </c>
      <c r="M2618">
        <v>191.26</v>
      </c>
      <c r="N2618">
        <v>1</v>
      </c>
      <c r="O2618">
        <v>191.26</v>
      </c>
      <c r="P2618" t="s">
        <v>96</v>
      </c>
    </row>
    <row r="2619" spans="1:17">
      <c r="A2619" t="s">
        <v>879</v>
      </c>
      <c r="B2619" t="s">
        <v>154</v>
      </c>
      <c r="C2619" t="s">
        <v>133</v>
      </c>
      <c r="D2619" t="s">
        <v>109</v>
      </c>
      <c r="E2619" t="s">
        <v>106</v>
      </c>
      <c r="F2619">
        <v>40700</v>
      </c>
      <c r="G2619" t="s">
        <v>784</v>
      </c>
      <c r="I2619" t="s">
        <v>112</v>
      </c>
      <c r="J2619">
        <v>2026</v>
      </c>
      <c r="K2619">
        <v>5</v>
      </c>
      <c r="L2619" t="s">
        <v>95</v>
      </c>
      <c r="M2619">
        <v>478.15</v>
      </c>
      <c r="N2619">
        <v>1</v>
      </c>
      <c r="O2619">
        <v>478.15</v>
      </c>
      <c r="P2619" t="s">
        <v>96</v>
      </c>
    </row>
    <row r="2620" spans="1:17">
      <c r="A2620" t="s">
        <v>879</v>
      </c>
      <c r="B2620" t="s">
        <v>155</v>
      </c>
      <c r="C2620" t="s">
        <v>133</v>
      </c>
      <c r="D2620" t="s">
        <v>109</v>
      </c>
      <c r="E2620" t="s">
        <v>106</v>
      </c>
      <c r="F2620">
        <v>40700</v>
      </c>
      <c r="G2620" t="s">
        <v>784</v>
      </c>
      <c r="I2620" t="s">
        <v>110</v>
      </c>
      <c r="J2620">
        <v>2026</v>
      </c>
      <c r="K2620">
        <v>5</v>
      </c>
      <c r="L2620" t="s">
        <v>95</v>
      </c>
      <c r="M2620">
        <v>95.63</v>
      </c>
      <c r="N2620">
        <v>1</v>
      </c>
      <c r="O2620">
        <v>95.63</v>
      </c>
      <c r="P2620" t="s">
        <v>96</v>
      </c>
    </row>
    <row r="2621" spans="1:17">
      <c r="A2621" t="s">
        <v>879</v>
      </c>
      <c r="B2621" t="s">
        <v>155</v>
      </c>
      <c r="C2621" t="s">
        <v>133</v>
      </c>
      <c r="D2621" t="s">
        <v>109</v>
      </c>
      <c r="E2621" t="s">
        <v>106</v>
      </c>
      <c r="F2621">
        <v>40700</v>
      </c>
      <c r="G2621" t="s">
        <v>784</v>
      </c>
      <c r="I2621" t="s">
        <v>118</v>
      </c>
      <c r="J2621">
        <v>2026</v>
      </c>
      <c r="K2621">
        <v>5</v>
      </c>
      <c r="L2621" t="s">
        <v>95</v>
      </c>
      <c r="M2621">
        <v>115.89</v>
      </c>
      <c r="N2621">
        <v>1</v>
      </c>
      <c r="O2621">
        <v>115.89</v>
      </c>
      <c r="P2621" t="s">
        <v>96</v>
      </c>
    </row>
    <row r="2622" spans="1:17">
      <c r="A2622" t="s">
        <v>879</v>
      </c>
      <c r="B2622" t="s">
        <v>155</v>
      </c>
      <c r="C2622" t="s">
        <v>133</v>
      </c>
      <c r="D2622" t="s">
        <v>109</v>
      </c>
      <c r="E2622" t="s">
        <v>106</v>
      </c>
      <c r="F2622">
        <v>40700</v>
      </c>
      <c r="G2622" t="s">
        <v>784</v>
      </c>
      <c r="I2622" t="s">
        <v>112</v>
      </c>
      <c r="J2622">
        <v>2026</v>
      </c>
      <c r="K2622">
        <v>5</v>
      </c>
      <c r="L2622" t="s">
        <v>95</v>
      </c>
      <c r="M2622">
        <v>191.26</v>
      </c>
      <c r="N2622">
        <v>1</v>
      </c>
      <c r="O2622">
        <v>191.26</v>
      </c>
      <c r="P2622" t="s">
        <v>96</v>
      </c>
    </row>
    <row r="2623" spans="1:17">
      <c r="A2623" t="s">
        <v>879</v>
      </c>
      <c r="B2623" t="s">
        <v>156</v>
      </c>
      <c r="C2623" t="s">
        <v>133</v>
      </c>
      <c r="D2623" t="s">
        <v>109</v>
      </c>
      <c r="E2623" t="s">
        <v>105</v>
      </c>
      <c r="F2623">
        <v>40700</v>
      </c>
      <c r="G2623" t="s">
        <v>784</v>
      </c>
      <c r="I2623" t="s">
        <v>122</v>
      </c>
      <c r="J2623">
        <v>2026</v>
      </c>
      <c r="K2623">
        <v>5</v>
      </c>
      <c r="L2623" t="s">
        <v>95</v>
      </c>
      <c r="M2623">
        <v>54.08</v>
      </c>
      <c r="N2623">
        <v>1</v>
      </c>
      <c r="O2623">
        <v>54.08</v>
      </c>
      <c r="P2623" t="s">
        <v>96</v>
      </c>
    </row>
    <row r="2624" spans="1:17">
      <c r="A2624" t="s">
        <v>879</v>
      </c>
      <c r="B2624" t="s">
        <v>157</v>
      </c>
      <c r="C2624" t="s">
        <v>133</v>
      </c>
      <c r="D2624" t="s">
        <v>109</v>
      </c>
      <c r="E2624" t="s">
        <v>103</v>
      </c>
      <c r="F2624">
        <v>40700</v>
      </c>
      <c r="G2624" t="s">
        <v>784</v>
      </c>
      <c r="I2624" t="s">
        <v>120</v>
      </c>
      <c r="J2624">
        <v>2026</v>
      </c>
      <c r="K2624">
        <v>5</v>
      </c>
      <c r="L2624" t="s">
        <v>95</v>
      </c>
      <c r="M2624">
        <v>241.46</v>
      </c>
      <c r="N2624">
        <v>1</v>
      </c>
      <c r="O2624">
        <v>241.46</v>
      </c>
      <c r="P2624" t="s">
        <v>96</v>
      </c>
      <c r="Q2624">
        <v>1</v>
      </c>
    </row>
    <row r="2625" spans="1:17">
      <c r="A2625" t="s">
        <v>879</v>
      </c>
      <c r="B2625" t="s">
        <v>157</v>
      </c>
      <c r="C2625" t="s">
        <v>133</v>
      </c>
      <c r="D2625" t="s">
        <v>109</v>
      </c>
      <c r="E2625" t="s">
        <v>105</v>
      </c>
      <c r="F2625">
        <v>40700</v>
      </c>
      <c r="G2625" t="s">
        <v>784</v>
      </c>
      <c r="I2625" t="s">
        <v>158</v>
      </c>
      <c r="J2625">
        <v>2026</v>
      </c>
      <c r="K2625">
        <v>5</v>
      </c>
      <c r="L2625" t="s">
        <v>95</v>
      </c>
      <c r="M2625">
        <v>114.36</v>
      </c>
      <c r="N2625">
        <v>1</v>
      </c>
      <c r="O2625">
        <v>114.36</v>
      </c>
      <c r="P2625" t="s">
        <v>96</v>
      </c>
    </row>
    <row r="2626" spans="1:17">
      <c r="A2626" t="s">
        <v>879</v>
      </c>
      <c r="B2626" t="s">
        <v>157</v>
      </c>
      <c r="C2626" t="s">
        <v>133</v>
      </c>
      <c r="D2626" t="s">
        <v>109</v>
      </c>
      <c r="E2626" t="s">
        <v>106</v>
      </c>
      <c r="F2626">
        <v>40700</v>
      </c>
      <c r="G2626" t="s">
        <v>784</v>
      </c>
      <c r="I2626" t="s">
        <v>118</v>
      </c>
      <c r="J2626">
        <v>2026</v>
      </c>
      <c r="K2626">
        <v>5</v>
      </c>
      <c r="L2626" t="s">
        <v>95</v>
      </c>
      <c r="M2626">
        <v>115.89</v>
      </c>
      <c r="N2626">
        <v>1</v>
      </c>
      <c r="O2626">
        <v>115.89</v>
      </c>
      <c r="P2626" t="s">
        <v>96</v>
      </c>
    </row>
    <row r="2627" spans="1:17">
      <c r="A2627" t="s">
        <v>879</v>
      </c>
      <c r="B2627" t="s">
        <v>157</v>
      </c>
      <c r="C2627" t="s">
        <v>133</v>
      </c>
      <c r="D2627" t="s">
        <v>109</v>
      </c>
      <c r="E2627" t="s">
        <v>106</v>
      </c>
      <c r="F2627">
        <v>40700</v>
      </c>
      <c r="G2627" t="s">
        <v>784</v>
      </c>
      <c r="I2627" t="s">
        <v>112</v>
      </c>
      <c r="J2627">
        <v>2026</v>
      </c>
      <c r="K2627">
        <v>5</v>
      </c>
      <c r="L2627" t="s">
        <v>95</v>
      </c>
      <c r="M2627">
        <v>286.89</v>
      </c>
      <c r="N2627">
        <v>1</v>
      </c>
      <c r="O2627">
        <v>286.89</v>
      </c>
      <c r="P2627" t="s">
        <v>96</v>
      </c>
    </row>
    <row r="2628" spans="1:17">
      <c r="A2628" t="s">
        <v>879</v>
      </c>
      <c r="B2628" t="s">
        <v>159</v>
      </c>
      <c r="C2628" t="s">
        <v>133</v>
      </c>
      <c r="D2628" t="s">
        <v>109</v>
      </c>
      <c r="E2628" t="s">
        <v>106</v>
      </c>
      <c r="F2628">
        <v>40700</v>
      </c>
      <c r="G2628" t="s">
        <v>784</v>
      </c>
      <c r="I2628" t="s">
        <v>118</v>
      </c>
      <c r="J2628">
        <v>2026</v>
      </c>
      <c r="K2628">
        <v>5</v>
      </c>
      <c r="L2628" t="s">
        <v>95</v>
      </c>
      <c r="M2628">
        <v>115.89</v>
      </c>
      <c r="N2628">
        <v>1</v>
      </c>
      <c r="O2628">
        <v>115.89</v>
      </c>
      <c r="P2628" t="s">
        <v>96</v>
      </c>
    </row>
    <row r="2629" spans="1:17">
      <c r="A2629" t="s">
        <v>879</v>
      </c>
      <c r="B2629" t="s">
        <v>159</v>
      </c>
      <c r="C2629" t="s">
        <v>133</v>
      </c>
      <c r="D2629" t="s">
        <v>109</v>
      </c>
      <c r="E2629" t="s">
        <v>106</v>
      </c>
      <c r="F2629">
        <v>40700</v>
      </c>
      <c r="G2629" t="s">
        <v>784</v>
      </c>
      <c r="I2629" t="s">
        <v>143</v>
      </c>
      <c r="J2629">
        <v>2026</v>
      </c>
      <c r="K2629">
        <v>5</v>
      </c>
      <c r="L2629" t="s">
        <v>95</v>
      </c>
      <c r="M2629">
        <v>95.63</v>
      </c>
      <c r="N2629">
        <v>1</v>
      </c>
      <c r="O2629">
        <v>95.63</v>
      </c>
      <c r="P2629" t="s">
        <v>96</v>
      </c>
    </row>
    <row r="2630" spans="1:17">
      <c r="A2630" t="s">
        <v>879</v>
      </c>
      <c r="B2630" t="s">
        <v>159</v>
      </c>
      <c r="C2630" t="s">
        <v>133</v>
      </c>
      <c r="D2630" t="s">
        <v>109</v>
      </c>
      <c r="E2630" t="s">
        <v>106</v>
      </c>
      <c r="F2630">
        <v>40700</v>
      </c>
      <c r="G2630" t="s">
        <v>784</v>
      </c>
      <c r="I2630" t="s">
        <v>112</v>
      </c>
      <c r="J2630">
        <v>2026</v>
      </c>
      <c r="K2630">
        <v>5</v>
      </c>
      <c r="L2630" t="s">
        <v>95</v>
      </c>
      <c r="M2630">
        <v>478.15</v>
      </c>
      <c r="N2630">
        <v>1</v>
      </c>
      <c r="O2630">
        <v>478.15</v>
      </c>
      <c r="P2630" t="s">
        <v>96</v>
      </c>
    </row>
    <row r="2631" spans="1:17">
      <c r="A2631" t="s">
        <v>879</v>
      </c>
      <c r="B2631" t="s">
        <v>160</v>
      </c>
      <c r="C2631" t="s">
        <v>133</v>
      </c>
      <c r="D2631" t="s">
        <v>109</v>
      </c>
      <c r="E2631" t="s">
        <v>105</v>
      </c>
      <c r="F2631">
        <v>40700</v>
      </c>
      <c r="G2631" t="s">
        <v>784</v>
      </c>
      <c r="I2631" t="s">
        <v>134</v>
      </c>
      <c r="J2631">
        <v>2026</v>
      </c>
      <c r="K2631">
        <v>5</v>
      </c>
      <c r="L2631" t="s">
        <v>95</v>
      </c>
      <c r="M2631">
        <v>114.36</v>
      </c>
      <c r="N2631">
        <v>1</v>
      </c>
      <c r="O2631">
        <v>114.36</v>
      </c>
      <c r="P2631" t="s">
        <v>96</v>
      </c>
    </row>
    <row r="2632" spans="1:17">
      <c r="A2632" t="s">
        <v>879</v>
      </c>
      <c r="B2632" t="s">
        <v>160</v>
      </c>
      <c r="C2632" t="s">
        <v>133</v>
      </c>
      <c r="D2632" t="s">
        <v>109</v>
      </c>
      <c r="E2632" t="s">
        <v>106</v>
      </c>
      <c r="F2632">
        <v>40700</v>
      </c>
      <c r="G2632" t="s">
        <v>784</v>
      </c>
      <c r="I2632" t="s">
        <v>118</v>
      </c>
      <c r="J2632">
        <v>2026</v>
      </c>
      <c r="K2632">
        <v>5</v>
      </c>
      <c r="L2632" t="s">
        <v>95</v>
      </c>
      <c r="M2632">
        <v>231.78</v>
      </c>
      <c r="N2632">
        <v>1</v>
      </c>
      <c r="O2632">
        <v>231.78</v>
      </c>
      <c r="P2632" t="s">
        <v>96</v>
      </c>
    </row>
    <row r="2633" spans="1:17">
      <c r="A2633" t="s">
        <v>879</v>
      </c>
      <c r="B2633" t="s">
        <v>160</v>
      </c>
      <c r="C2633" t="s">
        <v>133</v>
      </c>
      <c r="D2633" t="s">
        <v>109</v>
      </c>
      <c r="E2633" t="s">
        <v>106</v>
      </c>
      <c r="F2633">
        <v>40700</v>
      </c>
      <c r="G2633" t="s">
        <v>784</v>
      </c>
      <c r="I2633" t="s">
        <v>143</v>
      </c>
      <c r="J2633">
        <v>2026</v>
      </c>
      <c r="K2633">
        <v>5</v>
      </c>
      <c r="L2633" t="s">
        <v>95</v>
      </c>
      <c r="M2633">
        <v>95.63</v>
      </c>
      <c r="N2633">
        <v>1</v>
      </c>
      <c r="O2633">
        <v>95.63</v>
      </c>
      <c r="P2633" t="s">
        <v>96</v>
      </c>
    </row>
    <row r="2634" spans="1:17">
      <c r="A2634" t="s">
        <v>879</v>
      </c>
      <c r="B2634" t="s">
        <v>160</v>
      </c>
      <c r="C2634" t="s">
        <v>133</v>
      </c>
      <c r="D2634" t="s">
        <v>109</v>
      </c>
      <c r="E2634" t="s">
        <v>106</v>
      </c>
      <c r="F2634">
        <v>40700</v>
      </c>
      <c r="G2634" t="s">
        <v>784</v>
      </c>
      <c r="I2634" t="s">
        <v>112</v>
      </c>
      <c r="J2634">
        <v>2026</v>
      </c>
      <c r="K2634">
        <v>5</v>
      </c>
      <c r="L2634" t="s">
        <v>95</v>
      </c>
      <c r="M2634">
        <v>669.41</v>
      </c>
      <c r="N2634">
        <v>1</v>
      </c>
      <c r="O2634">
        <v>669.41</v>
      </c>
      <c r="P2634" t="s">
        <v>96</v>
      </c>
    </row>
    <row r="2635" spans="1:17">
      <c r="A2635" t="s">
        <v>879</v>
      </c>
      <c r="B2635" t="s">
        <v>161</v>
      </c>
      <c r="C2635" t="s">
        <v>133</v>
      </c>
      <c r="D2635" t="s">
        <v>109</v>
      </c>
      <c r="E2635" t="s">
        <v>105</v>
      </c>
      <c r="F2635">
        <v>40700</v>
      </c>
      <c r="G2635" t="s">
        <v>784</v>
      </c>
      <c r="I2635" t="s">
        <v>136</v>
      </c>
      <c r="J2635">
        <v>2026</v>
      </c>
      <c r="K2635">
        <v>5</v>
      </c>
      <c r="L2635" t="s">
        <v>95</v>
      </c>
      <c r="M2635">
        <v>914.43</v>
      </c>
      <c r="N2635">
        <v>1</v>
      </c>
      <c r="O2635">
        <v>914.43</v>
      </c>
      <c r="P2635" t="s">
        <v>96</v>
      </c>
      <c r="Q2635">
        <v>1</v>
      </c>
    </row>
    <row r="2636" spans="1:17">
      <c r="A2636" t="s">
        <v>879</v>
      </c>
      <c r="B2636" t="s">
        <v>161</v>
      </c>
      <c r="C2636" t="s">
        <v>133</v>
      </c>
      <c r="D2636" t="s">
        <v>109</v>
      </c>
      <c r="E2636" t="s">
        <v>105</v>
      </c>
      <c r="F2636">
        <v>40700</v>
      </c>
      <c r="G2636" t="s">
        <v>784</v>
      </c>
      <c r="I2636" t="s">
        <v>137</v>
      </c>
      <c r="J2636">
        <v>2026</v>
      </c>
      <c r="K2636">
        <v>5</v>
      </c>
      <c r="L2636" t="s">
        <v>95</v>
      </c>
      <c r="M2636">
        <v>675.99</v>
      </c>
      <c r="N2636">
        <v>1</v>
      </c>
      <c r="O2636">
        <v>675.99</v>
      </c>
      <c r="P2636" t="s">
        <v>96</v>
      </c>
    </row>
    <row r="2637" spans="1:17">
      <c r="A2637" t="s">
        <v>879</v>
      </c>
      <c r="B2637" t="s">
        <v>161</v>
      </c>
      <c r="C2637" t="s">
        <v>133</v>
      </c>
      <c r="D2637" t="s">
        <v>109</v>
      </c>
      <c r="E2637" t="s">
        <v>106</v>
      </c>
      <c r="F2637">
        <v>40700</v>
      </c>
      <c r="G2637" t="s">
        <v>784</v>
      </c>
      <c r="I2637" t="s">
        <v>118</v>
      </c>
      <c r="J2637">
        <v>2026</v>
      </c>
      <c r="K2637">
        <v>5</v>
      </c>
      <c r="L2637" t="s">
        <v>95</v>
      </c>
      <c r="M2637">
        <v>115.89</v>
      </c>
      <c r="N2637">
        <v>1</v>
      </c>
      <c r="O2637">
        <v>115.89</v>
      </c>
      <c r="P2637" t="s">
        <v>96</v>
      </c>
    </row>
    <row r="2638" spans="1:17">
      <c r="A2638" t="s">
        <v>879</v>
      </c>
      <c r="B2638" t="s">
        <v>161</v>
      </c>
      <c r="C2638" t="s">
        <v>133</v>
      </c>
      <c r="D2638" t="s">
        <v>109</v>
      </c>
      <c r="E2638" t="s">
        <v>106</v>
      </c>
      <c r="F2638">
        <v>40700</v>
      </c>
      <c r="G2638" t="s">
        <v>784</v>
      </c>
      <c r="I2638" t="s">
        <v>112</v>
      </c>
      <c r="J2638">
        <v>2026</v>
      </c>
      <c r="K2638">
        <v>5</v>
      </c>
      <c r="L2638" t="s">
        <v>95</v>
      </c>
      <c r="M2638">
        <v>191.26</v>
      </c>
      <c r="N2638">
        <v>1</v>
      </c>
      <c r="O2638">
        <v>191.26</v>
      </c>
      <c r="P2638" t="s">
        <v>96</v>
      </c>
    </row>
    <row r="2639" spans="1:17">
      <c r="A2639" t="s">
        <v>879</v>
      </c>
      <c r="B2639" t="s">
        <v>162</v>
      </c>
      <c r="C2639" t="s">
        <v>133</v>
      </c>
      <c r="D2639" t="s">
        <v>109</v>
      </c>
      <c r="E2639" t="s">
        <v>103</v>
      </c>
      <c r="F2639">
        <v>40700</v>
      </c>
      <c r="G2639" t="s">
        <v>784</v>
      </c>
      <c r="I2639" t="s">
        <v>120</v>
      </c>
      <c r="J2639">
        <v>2026</v>
      </c>
      <c r="K2639">
        <v>5</v>
      </c>
      <c r="L2639" t="s">
        <v>95</v>
      </c>
      <c r="M2639">
        <v>895.48</v>
      </c>
      <c r="N2639">
        <v>1</v>
      </c>
      <c r="O2639">
        <v>895.48</v>
      </c>
      <c r="P2639" t="s">
        <v>96</v>
      </c>
      <c r="Q2639">
        <v>1</v>
      </c>
    </row>
    <row r="2640" spans="1:17">
      <c r="A2640" t="s">
        <v>879</v>
      </c>
      <c r="B2640" t="s">
        <v>162</v>
      </c>
      <c r="C2640" t="s">
        <v>133</v>
      </c>
      <c r="D2640" t="s">
        <v>109</v>
      </c>
      <c r="E2640" t="s">
        <v>106</v>
      </c>
      <c r="F2640">
        <v>40700</v>
      </c>
      <c r="G2640" t="s">
        <v>784</v>
      </c>
      <c r="I2640" t="s">
        <v>146</v>
      </c>
      <c r="J2640">
        <v>2026</v>
      </c>
      <c r="K2640">
        <v>5</v>
      </c>
      <c r="L2640" t="s">
        <v>95</v>
      </c>
      <c r="M2640">
        <v>1216.92</v>
      </c>
      <c r="N2640">
        <v>1</v>
      </c>
      <c r="O2640">
        <v>1216.92</v>
      </c>
      <c r="P2640" t="s">
        <v>96</v>
      </c>
    </row>
    <row r="2641" spans="1:17">
      <c r="A2641" t="s">
        <v>879</v>
      </c>
      <c r="B2641" t="s">
        <v>162</v>
      </c>
      <c r="C2641" t="s">
        <v>133</v>
      </c>
      <c r="D2641" t="s">
        <v>109</v>
      </c>
      <c r="E2641" t="s">
        <v>106</v>
      </c>
      <c r="F2641">
        <v>40700</v>
      </c>
      <c r="G2641" t="s">
        <v>784</v>
      </c>
      <c r="I2641" t="s">
        <v>143</v>
      </c>
      <c r="J2641">
        <v>2026</v>
      </c>
      <c r="K2641">
        <v>5</v>
      </c>
      <c r="L2641" t="s">
        <v>95</v>
      </c>
      <c r="M2641">
        <v>191.26</v>
      </c>
      <c r="N2641">
        <v>1</v>
      </c>
      <c r="O2641">
        <v>191.26</v>
      </c>
      <c r="P2641" t="s">
        <v>96</v>
      </c>
    </row>
    <row r="2642" spans="1:17">
      <c r="A2642" t="s">
        <v>879</v>
      </c>
      <c r="B2642" t="s">
        <v>162</v>
      </c>
      <c r="C2642" t="s">
        <v>133</v>
      </c>
      <c r="D2642" t="s">
        <v>109</v>
      </c>
      <c r="E2642" t="s">
        <v>106</v>
      </c>
      <c r="F2642">
        <v>40700</v>
      </c>
      <c r="G2642" t="s">
        <v>784</v>
      </c>
      <c r="I2642" t="s">
        <v>112</v>
      </c>
      <c r="J2642">
        <v>2026</v>
      </c>
      <c r="K2642">
        <v>5</v>
      </c>
      <c r="L2642" t="s">
        <v>95</v>
      </c>
      <c r="M2642">
        <v>1243.19</v>
      </c>
      <c r="N2642">
        <v>1</v>
      </c>
      <c r="O2642">
        <v>1243.19</v>
      </c>
      <c r="P2642" t="s">
        <v>96</v>
      </c>
    </row>
    <row r="2643" spans="1:17">
      <c r="A2643" t="s">
        <v>879</v>
      </c>
      <c r="B2643" t="s">
        <v>162</v>
      </c>
      <c r="C2643" t="s">
        <v>133</v>
      </c>
      <c r="D2643" t="s">
        <v>109</v>
      </c>
      <c r="E2643" t="s">
        <v>106</v>
      </c>
      <c r="F2643">
        <v>40700</v>
      </c>
      <c r="G2643" t="s">
        <v>784</v>
      </c>
      <c r="I2643" t="s">
        <v>163</v>
      </c>
      <c r="J2643">
        <v>2026</v>
      </c>
      <c r="K2643">
        <v>5</v>
      </c>
      <c r="L2643" t="s">
        <v>95</v>
      </c>
      <c r="M2643">
        <v>347.64</v>
      </c>
      <c r="N2643">
        <v>1</v>
      </c>
      <c r="O2643">
        <v>347.64</v>
      </c>
      <c r="P2643" t="s">
        <v>96</v>
      </c>
    </row>
    <row r="2644" spans="1:17">
      <c r="A2644" t="s">
        <v>879</v>
      </c>
      <c r="B2644" t="s">
        <v>164</v>
      </c>
      <c r="C2644" t="s">
        <v>133</v>
      </c>
      <c r="D2644" t="s">
        <v>109</v>
      </c>
      <c r="E2644" t="s">
        <v>106</v>
      </c>
      <c r="F2644">
        <v>40700</v>
      </c>
      <c r="G2644" t="s">
        <v>784</v>
      </c>
      <c r="I2644" t="s">
        <v>118</v>
      </c>
      <c r="J2644">
        <v>2026</v>
      </c>
      <c r="K2644">
        <v>5</v>
      </c>
      <c r="L2644" t="s">
        <v>95</v>
      </c>
      <c r="M2644">
        <v>695.34</v>
      </c>
      <c r="N2644">
        <v>1</v>
      </c>
      <c r="O2644">
        <v>695.34</v>
      </c>
      <c r="P2644" t="s">
        <v>96</v>
      </c>
    </row>
    <row r="2645" spans="1:17">
      <c r="A2645" t="s">
        <v>879</v>
      </c>
      <c r="B2645" t="s">
        <v>164</v>
      </c>
      <c r="C2645" t="s">
        <v>133</v>
      </c>
      <c r="D2645" t="s">
        <v>109</v>
      </c>
      <c r="E2645" t="s">
        <v>106</v>
      </c>
      <c r="F2645">
        <v>40700</v>
      </c>
      <c r="G2645" t="s">
        <v>784</v>
      </c>
      <c r="I2645" t="s">
        <v>112</v>
      </c>
      <c r="J2645">
        <v>2026</v>
      </c>
      <c r="K2645">
        <v>5</v>
      </c>
      <c r="L2645" t="s">
        <v>95</v>
      </c>
      <c r="M2645">
        <v>860.67</v>
      </c>
      <c r="N2645">
        <v>1</v>
      </c>
      <c r="O2645">
        <v>860.67</v>
      </c>
      <c r="P2645" t="s">
        <v>96</v>
      </c>
    </row>
    <row r="2646" spans="1:17">
      <c r="A2646" t="s">
        <v>879</v>
      </c>
      <c r="B2646" t="s">
        <v>165</v>
      </c>
      <c r="C2646" t="s">
        <v>133</v>
      </c>
      <c r="D2646" t="s">
        <v>109</v>
      </c>
      <c r="E2646" t="s">
        <v>106</v>
      </c>
      <c r="F2646">
        <v>40700</v>
      </c>
      <c r="G2646" t="s">
        <v>784</v>
      </c>
      <c r="I2646" t="s">
        <v>118</v>
      </c>
      <c r="J2646">
        <v>2026</v>
      </c>
      <c r="K2646">
        <v>5</v>
      </c>
      <c r="L2646" t="s">
        <v>95</v>
      </c>
      <c r="M2646">
        <v>115.89</v>
      </c>
      <c r="N2646">
        <v>1</v>
      </c>
      <c r="O2646">
        <v>115.89</v>
      </c>
      <c r="P2646" t="s">
        <v>96</v>
      </c>
    </row>
    <row r="2647" spans="1:17">
      <c r="A2647" t="s">
        <v>879</v>
      </c>
      <c r="B2647" t="s">
        <v>165</v>
      </c>
      <c r="C2647" t="s">
        <v>133</v>
      </c>
      <c r="D2647" t="s">
        <v>109</v>
      </c>
      <c r="E2647" t="s">
        <v>106</v>
      </c>
      <c r="F2647">
        <v>40700</v>
      </c>
      <c r="G2647" t="s">
        <v>784</v>
      </c>
      <c r="I2647" t="s">
        <v>112</v>
      </c>
      <c r="J2647">
        <v>2026</v>
      </c>
      <c r="K2647">
        <v>5</v>
      </c>
      <c r="L2647" t="s">
        <v>95</v>
      </c>
      <c r="M2647">
        <v>95.63</v>
      </c>
      <c r="N2647">
        <v>1</v>
      </c>
      <c r="O2647">
        <v>95.63</v>
      </c>
      <c r="P2647" t="s">
        <v>96</v>
      </c>
    </row>
    <row r="2648" spans="1:17">
      <c r="A2648" t="s">
        <v>879</v>
      </c>
      <c r="B2648" t="s">
        <v>166</v>
      </c>
      <c r="C2648" t="s">
        <v>133</v>
      </c>
      <c r="D2648" t="s">
        <v>109</v>
      </c>
      <c r="E2648" t="s">
        <v>103</v>
      </c>
      <c r="F2648">
        <v>40700</v>
      </c>
      <c r="G2648" t="s">
        <v>784</v>
      </c>
      <c r="I2648" t="s">
        <v>120</v>
      </c>
      <c r="J2648">
        <v>2026</v>
      </c>
      <c r="K2648">
        <v>5</v>
      </c>
      <c r="L2648" t="s">
        <v>95</v>
      </c>
      <c r="M2648">
        <v>192.66</v>
      </c>
      <c r="N2648">
        <v>1</v>
      </c>
      <c r="O2648">
        <v>192.66</v>
      </c>
      <c r="P2648" t="s">
        <v>96</v>
      </c>
      <c r="Q2648">
        <v>1</v>
      </c>
    </row>
    <row r="2649" spans="1:17">
      <c r="A2649" t="s">
        <v>879</v>
      </c>
      <c r="B2649" t="s">
        <v>166</v>
      </c>
      <c r="C2649" t="s">
        <v>133</v>
      </c>
      <c r="D2649" t="s">
        <v>109</v>
      </c>
      <c r="E2649" t="s">
        <v>106</v>
      </c>
      <c r="F2649">
        <v>40700</v>
      </c>
      <c r="G2649" t="s">
        <v>784</v>
      </c>
      <c r="I2649" t="s">
        <v>110</v>
      </c>
      <c r="J2649">
        <v>2026</v>
      </c>
      <c r="K2649">
        <v>5</v>
      </c>
      <c r="L2649" t="s">
        <v>95</v>
      </c>
      <c r="M2649">
        <v>95.63</v>
      </c>
      <c r="N2649">
        <v>1</v>
      </c>
      <c r="O2649">
        <v>95.63</v>
      </c>
      <c r="P2649" t="s">
        <v>96</v>
      </c>
    </row>
    <row r="2650" spans="1:17">
      <c r="A2650" t="s">
        <v>879</v>
      </c>
      <c r="B2650" t="s">
        <v>166</v>
      </c>
      <c r="C2650" t="s">
        <v>133</v>
      </c>
      <c r="D2650" t="s">
        <v>109</v>
      </c>
      <c r="E2650" t="s">
        <v>105</v>
      </c>
      <c r="F2650">
        <v>40700</v>
      </c>
      <c r="G2650" t="s">
        <v>784</v>
      </c>
      <c r="I2650" t="s">
        <v>122</v>
      </c>
      <c r="J2650">
        <v>2026</v>
      </c>
      <c r="K2650">
        <v>5</v>
      </c>
      <c r="L2650" t="s">
        <v>95</v>
      </c>
      <c r="M2650">
        <v>54.08</v>
      </c>
      <c r="N2650">
        <v>1</v>
      </c>
      <c r="O2650">
        <v>54.08</v>
      </c>
      <c r="P2650" t="s">
        <v>96</v>
      </c>
    </row>
    <row r="2651" spans="1:17">
      <c r="A2651" t="s">
        <v>879</v>
      </c>
      <c r="B2651" t="s">
        <v>166</v>
      </c>
      <c r="C2651" t="s">
        <v>133</v>
      </c>
      <c r="D2651" t="s">
        <v>109</v>
      </c>
      <c r="E2651" t="s">
        <v>105</v>
      </c>
      <c r="F2651">
        <v>40700</v>
      </c>
      <c r="G2651" t="s">
        <v>784</v>
      </c>
      <c r="I2651" t="s">
        <v>123</v>
      </c>
      <c r="J2651">
        <v>2026</v>
      </c>
      <c r="K2651">
        <v>5</v>
      </c>
      <c r="L2651" t="s">
        <v>95</v>
      </c>
      <c r="M2651">
        <v>135.19999999999999</v>
      </c>
      <c r="N2651">
        <v>1</v>
      </c>
      <c r="O2651">
        <v>135.19999999999999</v>
      </c>
      <c r="P2651" t="s">
        <v>96</v>
      </c>
    </row>
    <row r="2652" spans="1:17">
      <c r="A2652" t="s">
        <v>879</v>
      </c>
      <c r="B2652" t="s">
        <v>166</v>
      </c>
      <c r="C2652" t="s">
        <v>133</v>
      </c>
      <c r="D2652" t="s">
        <v>109</v>
      </c>
      <c r="E2652" t="s">
        <v>106</v>
      </c>
      <c r="F2652">
        <v>40700</v>
      </c>
      <c r="G2652" t="s">
        <v>784</v>
      </c>
      <c r="I2652" t="s">
        <v>118</v>
      </c>
      <c r="J2652">
        <v>2026</v>
      </c>
      <c r="K2652">
        <v>5</v>
      </c>
      <c r="L2652" t="s">
        <v>95</v>
      </c>
      <c r="M2652">
        <v>231.78</v>
      </c>
      <c r="N2652">
        <v>1</v>
      </c>
      <c r="O2652">
        <v>231.78</v>
      </c>
      <c r="P2652" t="s">
        <v>96</v>
      </c>
    </row>
    <row r="2653" spans="1:17">
      <c r="A2653" t="s">
        <v>879</v>
      </c>
      <c r="B2653" t="s">
        <v>166</v>
      </c>
      <c r="C2653" t="s">
        <v>133</v>
      </c>
      <c r="D2653" t="s">
        <v>109</v>
      </c>
      <c r="E2653" t="s">
        <v>106</v>
      </c>
      <c r="F2653">
        <v>40700</v>
      </c>
      <c r="G2653" t="s">
        <v>784</v>
      </c>
      <c r="I2653" t="s">
        <v>143</v>
      </c>
      <c r="J2653">
        <v>2026</v>
      </c>
      <c r="K2653">
        <v>5</v>
      </c>
      <c r="L2653" t="s">
        <v>95</v>
      </c>
      <c r="M2653">
        <v>95.63</v>
      </c>
      <c r="N2653">
        <v>1</v>
      </c>
      <c r="O2653">
        <v>95.63</v>
      </c>
      <c r="P2653" t="s">
        <v>96</v>
      </c>
    </row>
    <row r="2654" spans="1:17">
      <c r="A2654" t="s">
        <v>879</v>
      </c>
      <c r="B2654" t="s">
        <v>166</v>
      </c>
      <c r="C2654" t="s">
        <v>133</v>
      </c>
      <c r="D2654" t="s">
        <v>109</v>
      </c>
      <c r="E2654" t="s">
        <v>106</v>
      </c>
      <c r="F2654">
        <v>40700</v>
      </c>
      <c r="G2654" t="s">
        <v>784</v>
      </c>
      <c r="I2654" t="s">
        <v>112</v>
      </c>
      <c r="J2654">
        <v>2026</v>
      </c>
      <c r="K2654">
        <v>5</v>
      </c>
      <c r="L2654" t="s">
        <v>95</v>
      </c>
      <c r="M2654">
        <v>956.3</v>
      </c>
      <c r="N2654">
        <v>1</v>
      </c>
      <c r="O2654">
        <v>956.3</v>
      </c>
      <c r="P2654" t="s">
        <v>96</v>
      </c>
    </row>
    <row r="2655" spans="1:17">
      <c r="A2655" t="s">
        <v>879</v>
      </c>
      <c r="B2655" t="s">
        <v>166</v>
      </c>
      <c r="C2655" t="s">
        <v>133</v>
      </c>
      <c r="D2655" t="s">
        <v>109</v>
      </c>
      <c r="E2655" t="s">
        <v>106</v>
      </c>
      <c r="F2655">
        <v>40700</v>
      </c>
      <c r="G2655" t="s">
        <v>784</v>
      </c>
      <c r="I2655" t="s">
        <v>163</v>
      </c>
      <c r="J2655">
        <v>2026</v>
      </c>
      <c r="K2655">
        <v>5</v>
      </c>
      <c r="L2655" t="s">
        <v>95</v>
      </c>
      <c r="M2655">
        <v>521.46</v>
      </c>
      <c r="N2655">
        <v>1</v>
      </c>
      <c r="O2655">
        <v>521.46</v>
      </c>
      <c r="P2655" t="s">
        <v>96</v>
      </c>
    </row>
    <row r="2656" spans="1:17">
      <c r="A2656" t="s">
        <v>879</v>
      </c>
      <c r="B2656" t="s">
        <v>167</v>
      </c>
      <c r="C2656" t="s">
        <v>133</v>
      </c>
      <c r="D2656" t="s">
        <v>109</v>
      </c>
      <c r="E2656" t="s">
        <v>106</v>
      </c>
      <c r="F2656">
        <v>40700</v>
      </c>
      <c r="G2656" t="s">
        <v>784</v>
      </c>
      <c r="I2656" t="s">
        <v>112</v>
      </c>
      <c r="J2656">
        <v>2026</v>
      </c>
      <c r="K2656">
        <v>5</v>
      </c>
      <c r="L2656" t="s">
        <v>95</v>
      </c>
      <c r="M2656">
        <v>382.52</v>
      </c>
      <c r="N2656">
        <v>1</v>
      </c>
      <c r="O2656">
        <v>382.52</v>
      </c>
      <c r="P2656" t="s">
        <v>96</v>
      </c>
    </row>
    <row r="2657" spans="1:17">
      <c r="A2657" t="s">
        <v>879</v>
      </c>
      <c r="B2657" t="s">
        <v>168</v>
      </c>
      <c r="C2657" t="s">
        <v>133</v>
      </c>
      <c r="D2657" t="s">
        <v>109</v>
      </c>
      <c r="E2657" t="s">
        <v>106</v>
      </c>
      <c r="F2657">
        <v>40700</v>
      </c>
      <c r="G2657" t="s">
        <v>784</v>
      </c>
      <c r="I2657" t="s">
        <v>110</v>
      </c>
      <c r="J2657">
        <v>2026</v>
      </c>
      <c r="K2657">
        <v>5</v>
      </c>
      <c r="L2657" t="s">
        <v>95</v>
      </c>
      <c r="M2657">
        <v>95.63</v>
      </c>
      <c r="N2657">
        <v>1</v>
      </c>
      <c r="O2657">
        <v>95.63</v>
      </c>
      <c r="P2657" t="s">
        <v>96</v>
      </c>
    </row>
    <row r="2658" spans="1:17">
      <c r="A2658" t="s">
        <v>879</v>
      </c>
      <c r="B2658" t="s">
        <v>168</v>
      </c>
      <c r="C2658" t="s">
        <v>133</v>
      </c>
      <c r="D2658" t="s">
        <v>109</v>
      </c>
      <c r="E2658" t="s">
        <v>106</v>
      </c>
      <c r="F2658">
        <v>40700</v>
      </c>
      <c r="G2658" t="s">
        <v>784</v>
      </c>
      <c r="I2658" t="s">
        <v>118</v>
      </c>
      <c r="J2658">
        <v>2026</v>
      </c>
      <c r="K2658">
        <v>5</v>
      </c>
      <c r="L2658" t="s">
        <v>95</v>
      </c>
      <c r="M2658">
        <v>115.89</v>
      </c>
      <c r="N2658">
        <v>1</v>
      </c>
      <c r="O2658">
        <v>115.89</v>
      </c>
      <c r="P2658" t="s">
        <v>96</v>
      </c>
    </row>
    <row r="2659" spans="1:17">
      <c r="A2659" t="s">
        <v>879</v>
      </c>
      <c r="B2659" t="s">
        <v>168</v>
      </c>
      <c r="C2659" t="s">
        <v>133</v>
      </c>
      <c r="D2659" t="s">
        <v>109</v>
      </c>
      <c r="E2659" t="s">
        <v>106</v>
      </c>
      <c r="F2659">
        <v>40700</v>
      </c>
      <c r="G2659" t="s">
        <v>784</v>
      </c>
      <c r="I2659" t="s">
        <v>112</v>
      </c>
      <c r="J2659">
        <v>2026</v>
      </c>
      <c r="K2659">
        <v>5</v>
      </c>
      <c r="L2659" t="s">
        <v>95</v>
      </c>
      <c r="M2659">
        <v>478.15</v>
      </c>
      <c r="N2659">
        <v>1</v>
      </c>
      <c r="O2659">
        <v>478.15</v>
      </c>
      <c r="P2659" t="s">
        <v>96</v>
      </c>
    </row>
    <row r="2660" spans="1:17">
      <c r="A2660" t="s">
        <v>879</v>
      </c>
      <c r="B2660" t="s">
        <v>169</v>
      </c>
      <c r="C2660" t="s">
        <v>133</v>
      </c>
      <c r="D2660" t="s">
        <v>109</v>
      </c>
      <c r="E2660" t="s">
        <v>103</v>
      </c>
      <c r="F2660">
        <v>40700</v>
      </c>
      <c r="G2660" t="s">
        <v>784</v>
      </c>
      <c r="I2660" t="s">
        <v>120</v>
      </c>
      <c r="J2660">
        <v>2026</v>
      </c>
      <c r="K2660">
        <v>5</v>
      </c>
      <c r="L2660" t="s">
        <v>95</v>
      </c>
      <c r="M2660">
        <v>218.54</v>
      </c>
      <c r="N2660">
        <v>1</v>
      </c>
      <c r="O2660">
        <v>218.54</v>
      </c>
      <c r="P2660" t="s">
        <v>96</v>
      </c>
      <c r="Q2660">
        <v>1</v>
      </c>
    </row>
    <row r="2661" spans="1:17">
      <c r="A2661" t="s">
        <v>879</v>
      </c>
      <c r="B2661" t="s">
        <v>169</v>
      </c>
      <c r="C2661" t="s">
        <v>133</v>
      </c>
      <c r="D2661" t="s">
        <v>109</v>
      </c>
      <c r="E2661" t="s">
        <v>105</v>
      </c>
      <c r="F2661">
        <v>40700</v>
      </c>
      <c r="G2661" t="s">
        <v>784</v>
      </c>
      <c r="I2661" t="s">
        <v>122</v>
      </c>
      <c r="J2661">
        <v>2026</v>
      </c>
      <c r="K2661">
        <v>5</v>
      </c>
      <c r="L2661" t="s">
        <v>95</v>
      </c>
      <c r="M2661">
        <v>54.08</v>
      </c>
      <c r="N2661">
        <v>1</v>
      </c>
      <c r="O2661">
        <v>54.08</v>
      </c>
      <c r="P2661" t="s">
        <v>96</v>
      </c>
    </row>
    <row r="2662" spans="1:17">
      <c r="A2662" t="s">
        <v>879</v>
      </c>
      <c r="B2662" t="s">
        <v>169</v>
      </c>
      <c r="C2662" t="s">
        <v>133</v>
      </c>
      <c r="D2662" t="s">
        <v>109</v>
      </c>
      <c r="E2662" t="s">
        <v>105</v>
      </c>
      <c r="F2662">
        <v>40700</v>
      </c>
      <c r="G2662" t="s">
        <v>784</v>
      </c>
      <c r="I2662" t="s">
        <v>123</v>
      </c>
      <c r="J2662">
        <v>2026</v>
      </c>
      <c r="K2662">
        <v>5</v>
      </c>
      <c r="L2662" t="s">
        <v>95</v>
      </c>
      <c r="M2662">
        <v>135.19999999999999</v>
      </c>
      <c r="N2662">
        <v>1</v>
      </c>
      <c r="O2662">
        <v>135.19999999999999</v>
      </c>
      <c r="P2662" t="s">
        <v>96</v>
      </c>
    </row>
    <row r="2663" spans="1:17">
      <c r="A2663" t="s">
        <v>879</v>
      </c>
      <c r="B2663" t="s">
        <v>169</v>
      </c>
      <c r="C2663" t="s">
        <v>133</v>
      </c>
      <c r="D2663" t="s">
        <v>109</v>
      </c>
      <c r="E2663" t="s">
        <v>106</v>
      </c>
      <c r="F2663">
        <v>40700</v>
      </c>
      <c r="G2663" t="s">
        <v>784</v>
      </c>
      <c r="I2663" t="s">
        <v>118</v>
      </c>
      <c r="J2663">
        <v>2026</v>
      </c>
      <c r="K2663">
        <v>5</v>
      </c>
      <c r="L2663" t="s">
        <v>95</v>
      </c>
      <c r="M2663">
        <v>115.89</v>
      </c>
      <c r="N2663">
        <v>1</v>
      </c>
      <c r="O2663">
        <v>115.89</v>
      </c>
      <c r="P2663" t="s">
        <v>96</v>
      </c>
    </row>
    <row r="2664" spans="1:17">
      <c r="A2664" t="s">
        <v>879</v>
      </c>
      <c r="B2664" t="s">
        <v>169</v>
      </c>
      <c r="C2664" t="s">
        <v>133</v>
      </c>
      <c r="D2664" t="s">
        <v>109</v>
      </c>
      <c r="E2664" t="s">
        <v>106</v>
      </c>
      <c r="F2664">
        <v>40700</v>
      </c>
      <c r="G2664" t="s">
        <v>784</v>
      </c>
      <c r="I2664" t="s">
        <v>112</v>
      </c>
      <c r="J2664">
        <v>2026</v>
      </c>
      <c r="K2664">
        <v>5</v>
      </c>
      <c r="L2664" t="s">
        <v>95</v>
      </c>
      <c r="M2664">
        <v>573.78</v>
      </c>
      <c r="N2664">
        <v>1</v>
      </c>
      <c r="O2664">
        <v>573.78</v>
      </c>
      <c r="P2664" t="s">
        <v>96</v>
      </c>
    </row>
    <row r="2665" spans="1:17">
      <c r="A2665" t="s">
        <v>879</v>
      </c>
      <c r="B2665" t="s">
        <v>170</v>
      </c>
      <c r="C2665" t="s">
        <v>133</v>
      </c>
      <c r="D2665" t="s">
        <v>109</v>
      </c>
      <c r="E2665" t="s">
        <v>104</v>
      </c>
      <c r="F2665">
        <v>40700</v>
      </c>
      <c r="G2665" t="s">
        <v>784</v>
      </c>
      <c r="I2665" t="s">
        <v>171</v>
      </c>
      <c r="J2665">
        <v>2026</v>
      </c>
      <c r="K2665">
        <v>5</v>
      </c>
      <c r="L2665" t="s">
        <v>95</v>
      </c>
      <c r="M2665">
        <v>316.05</v>
      </c>
      <c r="N2665">
        <v>1</v>
      </c>
      <c r="O2665">
        <v>316.05</v>
      </c>
      <c r="P2665" t="s">
        <v>96</v>
      </c>
    </row>
    <row r="2666" spans="1:17">
      <c r="A2666" t="s">
        <v>879</v>
      </c>
      <c r="B2666" t="s">
        <v>170</v>
      </c>
      <c r="C2666" t="s">
        <v>133</v>
      </c>
      <c r="D2666" t="s">
        <v>109</v>
      </c>
      <c r="E2666" t="s">
        <v>104</v>
      </c>
      <c r="F2666">
        <v>40700</v>
      </c>
      <c r="G2666" t="s">
        <v>784</v>
      </c>
      <c r="I2666" t="s">
        <v>172</v>
      </c>
      <c r="J2666">
        <v>2026</v>
      </c>
      <c r="K2666">
        <v>5</v>
      </c>
      <c r="L2666" t="s">
        <v>95</v>
      </c>
      <c r="M2666">
        <v>60.6</v>
      </c>
      <c r="N2666">
        <v>1</v>
      </c>
      <c r="O2666">
        <v>60.6</v>
      </c>
      <c r="P2666" t="s">
        <v>96</v>
      </c>
    </row>
    <row r="2667" spans="1:17">
      <c r="A2667" t="s">
        <v>879</v>
      </c>
      <c r="B2667" t="s">
        <v>170</v>
      </c>
      <c r="C2667" t="s">
        <v>133</v>
      </c>
      <c r="D2667" t="s">
        <v>109</v>
      </c>
      <c r="E2667" t="s">
        <v>104</v>
      </c>
      <c r="F2667">
        <v>40700</v>
      </c>
      <c r="G2667" t="s">
        <v>784</v>
      </c>
      <c r="I2667" t="s">
        <v>173</v>
      </c>
      <c r="J2667">
        <v>2026</v>
      </c>
      <c r="K2667">
        <v>5</v>
      </c>
      <c r="L2667" t="s">
        <v>95</v>
      </c>
      <c r="M2667">
        <v>2269.71</v>
      </c>
      <c r="N2667">
        <v>1</v>
      </c>
      <c r="O2667">
        <v>2269.71</v>
      </c>
      <c r="P2667" t="s">
        <v>96</v>
      </c>
    </row>
    <row r="2668" spans="1:17">
      <c r="A2668" t="s">
        <v>879</v>
      </c>
      <c r="B2668" t="s">
        <v>170</v>
      </c>
      <c r="C2668" t="s">
        <v>133</v>
      </c>
      <c r="D2668" t="s">
        <v>109</v>
      </c>
      <c r="E2668" t="s">
        <v>104</v>
      </c>
      <c r="F2668">
        <v>40700</v>
      </c>
      <c r="G2668" t="s">
        <v>784</v>
      </c>
      <c r="I2668" t="s">
        <v>174</v>
      </c>
      <c r="J2668">
        <v>2026</v>
      </c>
      <c r="K2668">
        <v>5</v>
      </c>
      <c r="L2668" t="s">
        <v>95</v>
      </c>
      <c r="M2668">
        <v>3319.14</v>
      </c>
      <c r="N2668">
        <v>1</v>
      </c>
      <c r="O2668">
        <v>3319.14</v>
      </c>
      <c r="P2668" t="s">
        <v>96</v>
      </c>
    </row>
    <row r="2669" spans="1:17">
      <c r="A2669" t="s">
        <v>879</v>
      </c>
      <c r="B2669" t="s">
        <v>170</v>
      </c>
      <c r="C2669" t="s">
        <v>133</v>
      </c>
      <c r="D2669" t="s">
        <v>109</v>
      </c>
      <c r="E2669" t="s">
        <v>106</v>
      </c>
      <c r="F2669">
        <v>40700</v>
      </c>
      <c r="G2669" t="s">
        <v>784</v>
      </c>
      <c r="I2669" t="s">
        <v>118</v>
      </c>
      <c r="J2669">
        <v>2026</v>
      </c>
      <c r="K2669">
        <v>5</v>
      </c>
      <c r="L2669" t="s">
        <v>95</v>
      </c>
      <c r="M2669">
        <v>115.89</v>
      </c>
      <c r="N2669">
        <v>1</v>
      </c>
      <c r="O2669">
        <v>115.89</v>
      </c>
      <c r="P2669" t="s">
        <v>96</v>
      </c>
    </row>
    <row r="2670" spans="1:17">
      <c r="A2670" t="s">
        <v>879</v>
      </c>
      <c r="B2670" t="s">
        <v>170</v>
      </c>
      <c r="C2670" t="s">
        <v>133</v>
      </c>
      <c r="D2670" t="s">
        <v>109</v>
      </c>
      <c r="E2670" t="s">
        <v>106</v>
      </c>
      <c r="F2670">
        <v>40700</v>
      </c>
      <c r="G2670" t="s">
        <v>784</v>
      </c>
      <c r="I2670" t="s">
        <v>143</v>
      </c>
      <c r="J2670">
        <v>2026</v>
      </c>
      <c r="K2670">
        <v>5</v>
      </c>
      <c r="L2670" t="s">
        <v>95</v>
      </c>
      <c r="M2670">
        <v>95.63</v>
      </c>
      <c r="N2670">
        <v>1</v>
      </c>
      <c r="O2670">
        <v>95.63</v>
      </c>
      <c r="P2670" t="s">
        <v>96</v>
      </c>
    </row>
    <row r="2671" spans="1:17">
      <c r="A2671" t="s">
        <v>879</v>
      </c>
      <c r="B2671" t="s">
        <v>170</v>
      </c>
      <c r="C2671" t="s">
        <v>133</v>
      </c>
      <c r="D2671" t="s">
        <v>109</v>
      </c>
      <c r="E2671" t="s">
        <v>106</v>
      </c>
      <c r="F2671">
        <v>40700</v>
      </c>
      <c r="G2671" t="s">
        <v>784</v>
      </c>
      <c r="I2671" t="s">
        <v>163</v>
      </c>
      <c r="J2671">
        <v>2026</v>
      </c>
      <c r="K2671">
        <v>5</v>
      </c>
      <c r="L2671" t="s">
        <v>95</v>
      </c>
      <c r="M2671">
        <v>173.82</v>
      </c>
      <c r="N2671">
        <v>1</v>
      </c>
      <c r="O2671">
        <v>173.82</v>
      </c>
      <c r="P2671" t="s">
        <v>96</v>
      </c>
    </row>
    <row r="2672" spans="1:17">
      <c r="A2672" t="s">
        <v>879</v>
      </c>
      <c r="B2672" t="s">
        <v>175</v>
      </c>
      <c r="C2672" t="s">
        <v>133</v>
      </c>
      <c r="D2672" t="s">
        <v>109</v>
      </c>
      <c r="E2672" t="s">
        <v>105</v>
      </c>
      <c r="F2672">
        <v>40700</v>
      </c>
      <c r="G2672" t="s">
        <v>784</v>
      </c>
      <c r="I2672" t="s">
        <v>122</v>
      </c>
      <c r="J2672">
        <v>2026</v>
      </c>
      <c r="K2672">
        <v>5</v>
      </c>
      <c r="L2672" t="s">
        <v>95</v>
      </c>
      <c r="M2672">
        <v>54.08</v>
      </c>
      <c r="N2672">
        <v>1</v>
      </c>
      <c r="O2672">
        <v>54.08</v>
      </c>
      <c r="P2672" t="s">
        <v>96</v>
      </c>
    </row>
    <row r="2673" spans="1:16">
      <c r="A2673" t="s">
        <v>879</v>
      </c>
      <c r="B2673" t="s">
        <v>175</v>
      </c>
      <c r="C2673" t="s">
        <v>133</v>
      </c>
      <c r="D2673" t="s">
        <v>109</v>
      </c>
      <c r="E2673" t="s">
        <v>105</v>
      </c>
      <c r="F2673">
        <v>40700</v>
      </c>
      <c r="G2673" t="s">
        <v>784</v>
      </c>
      <c r="I2673" t="s">
        <v>123</v>
      </c>
      <c r="J2673">
        <v>2026</v>
      </c>
      <c r="K2673">
        <v>5</v>
      </c>
      <c r="L2673" t="s">
        <v>95</v>
      </c>
      <c r="M2673">
        <v>135.19999999999999</v>
      </c>
      <c r="N2673">
        <v>1</v>
      </c>
      <c r="O2673">
        <v>135.19999999999999</v>
      </c>
      <c r="P2673" t="s">
        <v>96</v>
      </c>
    </row>
    <row r="2674" spans="1:16">
      <c r="A2674" t="s">
        <v>879</v>
      </c>
      <c r="B2674" t="s">
        <v>175</v>
      </c>
      <c r="C2674" t="s">
        <v>133</v>
      </c>
      <c r="D2674" t="s">
        <v>109</v>
      </c>
      <c r="E2674" t="s">
        <v>106</v>
      </c>
      <c r="F2674">
        <v>40700</v>
      </c>
      <c r="G2674" t="s">
        <v>784</v>
      </c>
      <c r="I2674" t="s">
        <v>118</v>
      </c>
      <c r="J2674">
        <v>2026</v>
      </c>
      <c r="K2674">
        <v>5</v>
      </c>
      <c r="L2674" t="s">
        <v>95</v>
      </c>
      <c r="M2674">
        <v>347.67</v>
      </c>
      <c r="N2674">
        <v>1</v>
      </c>
      <c r="O2674">
        <v>347.67</v>
      </c>
      <c r="P2674" t="s">
        <v>96</v>
      </c>
    </row>
    <row r="2675" spans="1:16">
      <c r="A2675" t="s">
        <v>879</v>
      </c>
      <c r="B2675" t="s">
        <v>175</v>
      </c>
      <c r="C2675" t="s">
        <v>133</v>
      </c>
      <c r="D2675" t="s">
        <v>109</v>
      </c>
      <c r="E2675" t="s">
        <v>106</v>
      </c>
      <c r="F2675">
        <v>40700</v>
      </c>
      <c r="G2675" t="s">
        <v>784</v>
      </c>
      <c r="I2675" t="s">
        <v>143</v>
      </c>
      <c r="J2675">
        <v>2026</v>
      </c>
      <c r="K2675">
        <v>5</v>
      </c>
      <c r="L2675" t="s">
        <v>95</v>
      </c>
      <c r="M2675">
        <v>95.63</v>
      </c>
      <c r="N2675">
        <v>1</v>
      </c>
      <c r="O2675">
        <v>95.63</v>
      </c>
      <c r="P2675" t="s">
        <v>96</v>
      </c>
    </row>
    <row r="2676" spans="1:16">
      <c r="A2676" t="s">
        <v>879</v>
      </c>
      <c r="B2676" t="s">
        <v>175</v>
      </c>
      <c r="C2676" t="s">
        <v>133</v>
      </c>
      <c r="D2676" t="s">
        <v>109</v>
      </c>
      <c r="E2676" t="s">
        <v>106</v>
      </c>
      <c r="F2676">
        <v>40700</v>
      </c>
      <c r="G2676" t="s">
        <v>784</v>
      </c>
      <c r="I2676" t="s">
        <v>112</v>
      </c>
      <c r="J2676">
        <v>2026</v>
      </c>
      <c r="K2676">
        <v>5</v>
      </c>
      <c r="L2676" t="s">
        <v>95</v>
      </c>
      <c r="M2676">
        <v>191.26</v>
      </c>
      <c r="N2676">
        <v>1</v>
      </c>
      <c r="O2676">
        <v>191.26</v>
      </c>
      <c r="P2676" t="s">
        <v>96</v>
      </c>
    </row>
    <row r="2677" spans="1:16">
      <c r="A2677" t="s">
        <v>879</v>
      </c>
      <c r="B2677" t="s">
        <v>175</v>
      </c>
      <c r="C2677" t="s">
        <v>133</v>
      </c>
      <c r="D2677" t="s">
        <v>109</v>
      </c>
      <c r="E2677" t="s">
        <v>106</v>
      </c>
      <c r="F2677">
        <v>40700</v>
      </c>
      <c r="G2677" t="s">
        <v>784</v>
      </c>
      <c r="I2677" t="s">
        <v>163</v>
      </c>
      <c r="J2677">
        <v>2026</v>
      </c>
      <c r="K2677">
        <v>5</v>
      </c>
      <c r="L2677" t="s">
        <v>95</v>
      </c>
      <c r="M2677">
        <v>347.64</v>
      </c>
      <c r="N2677">
        <v>1</v>
      </c>
      <c r="O2677">
        <v>347.64</v>
      </c>
      <c r="P2677" t="s">
        <v>96</v>
      </c>
    </row>
    <row r="2678" spans="1:16">
      <c r="A2678" t="s">
        <v>879</v>
      </c>
      <c r="B2678" t="s">
        <v>176</v>
      </c>
      <c r="C2678" t="s">
        <v>133</v>
      </c>
      <c r="D2678" t="s">
        <v>109</v>
      </c>
      <c r="E2678" t="s">
        <v>106</v>
      </c>
      <c r="F2678">
        <v>40700</v>
      </c>
      <c r="G2678" t="s">
        <v>784</v>
      </c>
      <c r="I2678" t="s">
        <v>118</v>
      </c>
      <c r="J2678">
        <v>2026</v>
      </c>
      <c r="K2678">
        <v>5</v>
      </c>
      <c r="L2678" t="s">
        <v>95</v>
      </c>
      <c r="M2678">
        <v>231.78</v>
      </c>
      <c r="N2678">
        <v>1</v>
      </c>
      <c r="O2678">
        <v>231.78</v>
      </c>
      <c r="P2678" t="s">
        <v>96</v>
      </c>
    </row>
    <row r="2679" spans="1:16">
      <c r="A2679" t="s">
        <v>879</v>
      </c>
      <c r="B2679" t="s">
        <v>176</v>
      </c>
      <c r="C2679" t="s">
        <v>133</v>
      </c>
      <c r="D2679" t="s">
        <v>109</v>
      </c>
      <c r="E2679" t="s">
        <v>106</v>
      </c>
      <c r="F2679">
        <v>40700</v>
      </c>
      <c r="G2679" t="s">
        <v>784</v>
      </c>
      <c r="I2679" t="s">
        <v>143</v>
      </c>
      <c r="J2679">
        <v>2026</v>
      </c>
      <c r="K2679">
        <v>5</v>
      </c>
      <c r="L2679" t="s">
        <v>95</v>
      </c>
      <c r="M2679">
        <v>95.63</v>
      </c>
      <c r="N2679">
        <v>1</v>
      </c>
      <c r="O2679">
        <v>95.63</v>
      </c>
      <c r="P2679" t="s">
        <v>96</v>
      </c>
    </row>
    <row r="2680" spans="1:16">
      <c r="A2680" t="s">
        <v>879</v>
      </c>
      <c r="B2680" t="s">
        <v>176</v>
      </c>
      <c r="C2680" t="s">
        <v>133</v>
      </c>
      <c r="D2680" t="s">
        <v>109</v>
      </c>
      <c r="E2680" t="s">
        <v>106</v>
      </c>
      <c r="F2680">
        <v>40700</v>
      </c>
      <c r="G2680" t="s">
        <v>784</v>
      </c>
      <c r="I2680" t="s">
        <v>112</v>
      </c>
      <c r="J2680">
        <v>2026</v>
      </c>
      <c r="K2680">
        <v>5</v>
      </c>
      <c r="L2680" t="s">
        <v>95</v>
      </c>
      <c r="M2680">
        <v>860.67</v>
      </c>
      <c r="N2680">
        <v>1</v>
      </c>
      <c r="O2680">
        <v>860.67</v>
      </c>
      <c r="P2680" t="s">
        <v>96</v>
      </c>
    </row>
    <row r="2681" spans="1:16">
      <c r="A2681" t="s">
        <v>879</v>
      </c>
      <c r="B2681" t="s">
        <v>176</v>
      </c>
      <c r="C2681" t="s">
        <v>133</v>
      </c>
      <c r="D2681" t="s">
        <v>109</v>
      </c>
      <c r="E2681" t="s">
        <v>106</v>
      </c>
      <c r="F2681">
        <v>40700</v>
      </c>
      <c r="G2681" t="s">
        <v>784</v>
      </c>
      <c r="I2681" t="s">
        <v>163</v>
      </c>
      <c r="J2681">
        <v>2026</v>
      </c>
      <c r="K2681">
        <v>5</v>
      </c>
      <c r="L2681" t="s">
        <v>95</v>
      </c>
      <c r="M2681">
        <v>347.64</v>
      </c>
      <c r="N2681">
        <v>1</v>
      </c>
      <c r="O2681">
        <v>347.64</v>
      </c>
      <c r="P2681" t="s">
        <v>96</v>
      </c>
    </row>
    <row r="2682" spans="1:16">
      <c r="A2682" t="s">
        <v>879</v>
      </c>
      <c r="B2682" t="s">
        <v>177</v>
      </c>
      <c r="C2682" t="s">
        <v>133</v>
      </c>
      <c r="D2682" t="s">
        <v>109</v>
      </c>
      <c r="E2682" t="s">
        <v>106</v>
      </c>
      <c r="F2682">
        <v>40700</v>
      </c>
      <c r="G2682" t="s">
        <v>784</v>
      </c>
      <c r="I2682" t="s">
        <v>118</v>
      </c>
      <c r="J2682">
        <v>2026</v>
      </c>
      <c r="K2682">
        <v>5</v>
      </c>
      <c r="L2682" t="s">
        <v>95</v>
      </c>
      <c r="M2682">
        <v>115.89</v>
      </c>
      <c r="N2682">
        <v>1</v>
      </c>
      <c r="O2682">
        <v>115.89</v>
      </c>
      <c r="P2682" t="s">
        <v>96</v>
      </c>
    </row>
    <row r="2683" spans="1:16">
      <c r="A2683" t="s">
        <v>879</v>
      </c>
      <c r="B2683" t="s">
        <v>177</v>
      </c>
      <c r="C2683" t="s">
        <v>133</v>
      </c>
      <c r="D2683" t="s">
        <v>109</v>
      </c>
      <c r="E2683" t="s">
        <v>106</v>
      </c>
      <c r="F2683">
        <v>40700</v>
      </c>
      <c r="G2683" t="s">
        <v>784</v>
      </c>
      <c r="I2683" t="s">
        <v>143</v>
      </c>
      <c r="J2683">
        <v>2026</v>
      </c>
      <c r="K2683">
        <v>5</v>
      </c>
      <c r="L2683" t="s">
        <v>95</v>
      </c>
      <c r="M2683">
        <v>95.63</v>
      </c>
      <c r="N2683">
        <v>1</v>
      </c>
      <c r="O2683">
        <v>95.63</v>
      </c>
      <c r="P2683" t="s">
        <v>96</v>
      </c>
    </row>
    <row r="2684" spans="1:16">
      <c r="A2684" t="s">
        <v>879</v>
      </c>
      <c r="B2684" t="s">
        <v>177</v>
      </c>
      <c r="C2684" t="s">
        <v>133</v>
      </c>
      <c r="D2684" t="s">
        <v>109</v>
      </c>
      <c r="E2684" t="s">
        <v>106</v>
      </c>
      <c r="F2684">
        <v>40700</v>
      </c>
      <c r="G2684" t="s">
        <v>784</v>
      </c>
      <c r="I2684" t="s">
        <v>112</v>
      </c>
      <c r="J2684">
        <v>2026</v>
      </c>
      <c r="K2684">
        <v>5</v>
      </c>
      <c r="L2684" t="s">
        <v>95</v>
      </c>
      <c r="M2684">
        <v>669.41</v>
      </c>
      <c r="N2684">
        <v>1</v>
      </c>
      <c r="O2684">
        <v>669.41</v>
      </c>
      <c r="P2684" t="s">
        <v>96</v>
      </c>
    </row>
    <row r="2685" spans="1:16">
      <c r="A2685" t="s">
        <v>879</v>
      </c>
      <c r="B2685" t="s">
        <v>178</v>
      </c>
      <c r="C2685" t="s">
        <v>133</v>
      </c>
      <c r="D2685" t="s">
        <v>109</v>
      </c>
      <c r="E2685" t="s">
        <v>106</v>
      </c>
      <c r="F2685">
        <v>40700</v>
      </c>
      <c r="G2685" t="s">
        <v>784</v>
      </c>
      <c r="I2685" t="s">
        <v>112</v>
      </c>
      <c r="J2685">
        <v>2026</v>
      </c>
      <c r="K2685">
        <v>5</v>
      </c>
      <c r="L2685" t="s">
        <v>95</v>
      </c>
      <c r="M2685">
        <v>191.26</v>
      </c>
      <c r="N2685">
        <v>1</v>
      </c>
      <c r="O2685">
        <v>191.26</v>
      </c>
      <c r="P2685" t="s">
        <v>96</v>
      </c>
    </row>
    <row r="2686" spans="1:16">
      <c r="A2686" t="s">
        <v>879</v>
      </c>
      <c r="B2686" t="s">
        <v>179</v>
      </c>
      <c r="C2686" t="s">
        <v>133</v>
      </c>
      <c r="D2686" t="s">
        <v>109</v>
      </c>
      <c r="E2686" t="s">
        <v>106</v>
      </c>
      <c r="F2686">
        <v>40700</v>
      </c>
      <c r="G2686" t="s">
        <v>784</v>
      </c>
      <c r="I2686" t="s">
        <v>110</v>
      </c>
      <c r="J2686">
        <v>2026</v>
      </c>
      <c r="K2686">
        <v>5</v>
      </c>
      <c r="L2686" t="s">
        <v>95</v>
      </c>
      <c r="M2686">
        <v>191.26</v>
      </c>
      <c r="N2686">
        <v>1</v>
      </c>
      <c r="O2686">
        <v>191.26</v>
      </c>
      <c r="P2686" t="s">
        <v>96</v>
      </c>
    </row>
    <row r="2687" spans="1:16">
      <c r="A2687" t="s">
        <v>879</v>
      </c>
      <c r="B2687" t="s">
        <v>179</v>
      </c>
      <c r="C2687" t="s">
        <v>133</v>
      </c>
      <c r="D2687" t="s">
        <v>109</v>
      </c>
      <c r="E2687" t="s">
        <v>106</v>
      </c>
      <c r="F2687">
        <v>40700</v>
      </c>
      <c r="G2687" t="s">
        <v>784</v>
      </c>
      <c r="I2687" t="s">
        <v>118</v>
      </c>
      <c r="J2687">
        <v>2026</v>
      </c>
      <c r="K2687">
        <v>5</v>
      </c>
      <c r="L2687" t="s">
        <v>95</v>
      </c>
      <c r="M2687">
        <v>115.89</v>
      </c>
      <c r="N2687">
        <v>1</v>
      </c>
      <c r="O2687">
        <v>115.89</v>
      </c>
      <c r="P2687" t="s">
        <v>96</v>
      </c>
    </row>
    <row r="2688" spans="1:16">
      <c r="A2688" t="s">
        <v>879</v>
      </c>
      <c r="B2688" t="s">
        <v>179</v>
      </c>
      <c r="C2688" t="s">
        <v>133</v>
      </c>
      <c r="D2688" t="s">
        <v>109</v>
      </c>
      <c r="E2688" t="s">
        <v>106</v>
      </c>
      <c r="F2688">
        <v>40700</v>
      </c>
      <c r="G2688" t="s">
        <v>784</v>
      </c>
      <c r="I2688" t="s">
        <v>143</v>
      </c>
      <c r="J2688">
        <v>2026</v>
      </c>
      <c r="K2688">
        <v>5</v>
      </c>
      <c r="L2688" t="s">
        <v>95</v>
      </c>
      <c r="M2688">
        <v>95.63</v>
      </c>
      <c r="N2688">
        <v>1</v>
      </c>
      <c r="O2688">
        <v>95.63</v>
      </c>
      <c r="P2688" t="s">
        <v>96</v>
      </c>
    </row>
    <row r="2689" spans="1:17">
      <c r="A2689" t="s">
        <v>879</v>
      </c>
      <c r="B2689" t="s">
        <v>179</v>
      </c>
      <c r="C2689" t="s">
        <v>133</v>
      </c>
      <c r="D2689" t="s">
        <v>109</v>
      </c>
      <c r="E2689" t="s">
        <v>106</v>
      </c>
      <c r="F2689">
        <v>40700</v>
      </c>
      <c r="G2689" t="s">
        <v>784</v>
      </c>
      <c r="I2689" t="s">
        <v>112</v>
      </c>
      <c r="J2689">
        <v>2026</v>
      </c>
      <c r="K2689">
        <v>5</v>
      </c>
      <c r="L2689" t="s">
        <v>95</v>
      </c>
      <c r="M2689">
        <v>573.78</v>
      </c>
      <c r="N2689">
        <v>1</v>
      </c>
      <c r="O2689">
        <v>573.78</v>
      </c>
      <c r="P2689" t="s">
        <v>96</v>
      </c>
    </row>
    <row r="2690" spans="1:17">
      <c r="A2690" t="s">
        <v>879</v>
      </c>
      <c r="B2690" t="s">
        <v>180</v>
      </c>
      <c r="C2690" t="s">
        <v>133</v>
      </c>
      <c r="D2690" t="s">
        <v>109</v>
      </c>
      <c r="E2690" t="s">
        <v>103</v>
      </c>
      <c r="F2690">
        <v>40700</v>
      </c>
      <c r="G2690" t="s">
        <v>784</v>
      </c>
      <c r="I2690" t="s">
        <v>120</v>
      </c>
      <c r="J2690">
        <v>2026</v>
      </c>
      <c r="K2690">
        <v>5</v>
      </c>
      <c r="L2690" t="s">
        <v>95</v>
      </c>
      <c r="M2690">
        <v>139.34</v>
      </c>
      <c r="N2690">
        <v>1</v>
      </c>
      <c r="O2690">
        <v>139.34</v>
      </c>
      <c r="P2690" t="s">
        <v>96</v>
      </c>
      <c r="Q2690">
        <v>1</v>
      </c>
    </row>
    <row r="2691" spans="1:17">
      <c r="A2691" t="s">
        <v>879</v>
      </c>
      <c r="B2691" t="s">
        <v>180</v>
      </c>
      <c r="C2691" t="s">
        <v>133</v>
      </c>
      <c r="D2691" t="s">
        <v>109</v>
      </c>
      <c r="E2691" t="s">
        <v>105</v>
      </c>
      <c r="F2691">
        <v>40700</v>
      </c>
      <c r="G2691" t="s">
        <v>784</v>
      </c>
      <c r="I2691" t="s">
        <v>122</v>
      </c>
      <c r="J2691">
        <v>2026</v>
      </c>
      <c r="K2691">
        <v>5</v>
      </c>
      <c r="L2691" t="s">
        <v>95</v>
      </c>
      <c r="M2691">
        <v>54.08</v>
      </c>
      <c r="N2691">
        <v>1</v>
      </c>
      <c r="O2691">
        <v>54.08</v>
      </c>
      <c r="P2691" t="s">
        <v>96</v>
      </c>
    </row>
    <row r="2692" spans="1:17">
      <c r="A2692" t="s">
        <v>879</v>
      </c>
      <c r="B2692" t="s">
        <v>180</v>
      </c>
      <c r="C2692" t="s">
        <v>133</v>
      </c>
      <c r="D2692" t="s">
        <v>109</v>
      </c>
      <c r="E2692" t="s">
        <v>105</v>
      </c>
      <c r="F2692">
        <v>40700</v>
      </c>
      <c r="G2692" t="s">
        <v>784</v>
      </c>
      <c r="I2692" t="s">
        <v>123</v>
      </c>
      <c r="J2692">
        <v>2026</v>
      </c>
      <c r="K2692">
        <v>5</v>
      </c>
      <c r="L2692" t="s">
        <v>95</v>
      </c>
      <c r="M2692">
        <v>135.19999999999999</v>
      </c>
      <c r="N2692">
        <v>1</v>
      </c>
      <c r="O2692">
        <v>135.19999999999999</v>
      </c>
      <c r="P2692" t="s">
        <v>96</v>
      </c>
    </row>
    <row r="2693" spans="1:17">
      <c r="A2693" t="s">
        <v>879</v>
      </c>
      <c r="B2693" t="s">
        <v>180</v>
      </c>
      <c r="C2693" t="s">
        <v>133</v>
      </c>
      <c r="D2693" t="s">
        <v>109</v>
      </c>
      <c r="E2693" t="s">
        <v>106</v>
      </c>
      <c r="F2693">
        <v>40700</v>
      </c>
      <c r="G2693" t="s">
        <v>784</v>
      </c>
      <c r="I2693" t="s">
        <v>118</v>
      </c>
      <c r="J2693">
        <v>2026</v>
      </c>
      <c r="K2693">
        <v>5</v>
      </c>
      <c r="L2693" t="s">
        <v>95</v>
      </c>
      <c r="M2693">
        <v>115.89</v>
      </c>
      <c r="N2693">
        <v>1</v>
      </c>
      <c r="O2693">
        <v>115.89</v>
      </c>
      <c r="P2693" t="s">
        <v>96</v>
      </c>
    </row>
    <row r="2694" spans="1:17">
      <c r="A2694" t="s">
        <v>879</v>
      </c>
      <c r="B2694" t="s">
        <v>180</v>
      </c>
      <c r="C2694" t="s">
        <v>133</v>
      </c>
      <c r="D2694" t="s">
        <v>109</v>
      </c>
      <c r="E2694" t="s">
        <v>106</v>
      </c>
      <c r="F2694">
        <v>40700</v>
      </c>
      <c r="G2694" t="s">
        <v>784</v>
      </c>
      <c r="I2694" t="s">
        <v>143</v>
      </c>
      <c r="J2694">
        <v>2026</v>
      </c>
      <c r="K2694">
        <v>5</v>
      </c>
      <c r="L2694" t="s">
        <v>95</v>
      </c>
      <c r="M2694">
        <v>95.63</v>
      </c>
      <c r="N2694">
        <v>1</v>
      </c>
      <c r="O2694">
        <v>95.63</v>
      </c>
      <c r="P2694" t="s">
        <v>96</v>
      </c>
    </row>
    <row r="2695" spans="1:17">
      <c r="A2695" t="s">
        <v>879</v>
      </c>
      <c r="B2695" t="s">
        <v>180</v>
      </c>
      <c r="C2695" t="s">
        <v>133</v>
      </c>
      <c r="D2695" t="s">
        <v>109</v>
      </c>
      <c r="E2695" t="s">
        <v>106</v>
      </c>
      <c r="F2695">
        <v>40700</v>
      </c>
      <c r="G2695" t="s">
        <v>784</v>
      </c>
      <c r="I2695" t="s">
        <v>112</v>
      </c>
      <c r="J2695">
        <v>2026</v>
      </c>
      <c r="K2695">
        <v>5</v>
      </c>
      <c r="L2695" t="s">
        <v>95</v>
      </c>
      <c r="M2695">
        <v>956.3</v>
      </c>
      <c r="N2695">
        <v>1</v>
      </c>
      <c r="O2695">
        <v>956.3</v>
      </c>
      <c r="P2695" t="s">
        <v>96</v>
      </c>
    </row>
    <row r="2696" spans="1:17">
      <c r="A2696" t="s">
        <v>879</v>
      </c>
      <c r="B2696" t="s">
        <v>181</v>
      </c>
      <c r="C2696" t="s">
        <v>133</v>
      </c>
      <c r="D2696" t="s">
        <v>109</v>
      </c>
      <c r="E2696" t="s">
        <v>106</v>
      </c>
      <c r="F2696">
        <v>40700</v>
      </c>
      <c r="G2696" t="s">
        <v>784</v>
      </c>
      <c r="I2696" t="s">
        <v>112</v>
      </c>
      <c r="J2696">
        <v>2026</v>
      </c>
      <c r="K2696">
        <v>5</v>
      </c>
      <c r="L2696" t="s">
        <v>95</v>
      </c>
      <c r="M2696">
        <v>95.63</v>
      </c>
      <c r="N2696">
        <v>1</v>
      </c>
      <c r="O2696">
        <v>95.63</v>
      </c>
      <c r="P2696" t="s">
        <v>96</v>
      </c>
    </row>
    <row r="2697" spans="1:17">
      <c r="A2697" t="s">
        <v>879</v>
      </c>
      <c r="B2697" t="s">
        <v>181</v>
      </c>
      <c r="C2697" t="s">
        <v>133</v>
      </c>
      <c r="D2697" t="s">
        <v>109</v>
      </c>
      <c r="E2697" t="s">
        <v>105</v>
      </c>
      <c r="F2697">
        <v>40700</v>
      </c>
      <c r="G2697" t="s">
        <v>784</v>
      </c>
      <c r="I2697" t="s">
        <v>136</v>
      </c>
      <c r="J2697">
        <v>2026</v>
      </c>
      <c r="K2697">
        <v>5</v>
      </c>
      <c r="L2697" t="s">
        <v>95</v>
      </c>
      <c r="M2697">
        <v>277.10000000000002</v>
      </c>
      <c r="N2697">
        <v>1</v>
      </c>
      <c r="O2697">
        <v>277.10000000000002</v>
      </c>
      <c r="P2697" t="s">
        <v>96</v>
      </c>
      <c r="Q2697">
        <v>1</v>
      </c>
    </row>
    <row r="2698" spans="1:17">
      <c r="A2698" t="s">
        <v>879</v>
      </c>
      <c r="B2698" t="s">
        <v>181</v>
      </c>
      <c r="C2698" t="s">
        <v>133</v>
      </c>
      <c r="D2698" t="s">
        <v>109</v>
      </c>
      <c r="E2698" t="s">
        <v>105</v>
      </c>
      <c r="F2698">
        <v>40700</v>
      </c>
      <c r="G2698" t="s">
        <v>784</v>
      </c>
      <c r="I2698" t="s">
        <v>137</v>
      </c>
      <c r="J2698">
        <v>2026</v>
      </c>
      <c r="K2698">
        <v>5</v>
      </c>
      <c r="L2698" t="s">
        <v>95</v>
      </c>
      <c r="M2698">
        <v>675.99</v>
      </c>
      <c r="N2698">
        <v>1</v>
      </c>
      <c r="O2698">
        <v>675.99</v>
      </c>
      <c r="P2698" t="s">
        <v>96</v>
      </c>
    </row>
    <row r="2699" spans="1:17">
      <c r="A2699" t="s">
        <v>879</v>
      </c>
      <c r="B2699" t="s">
        <v>182</v>
      </c>
      <c r="C2699" t="s">
        <v>133</v>
      </c>
      <c r="D2699" t="s">
        <v>109</v>
      </c>
      <c r="E2699" t="s">
        <v>106</v>
      </c>
      <c r="F2699">
        <v>40700</v>
      </c>
      <c r="G2699" t="s">
        <v>784</v>
      </c>
      <c r="I2699" t="s">
        <v>112</v>
      </c>
      <c r="J2699">
        <v>2026</v>
      </c>
      <c r="K2699">
        <v>5</v>
      </c>
      <c r="L2699" t="s">
        <v>95</v>
      </c>
      <c r="M2699">
        <v>382.52</v>
      </c>
      <c r="N2699">
        <v>1</v>
      </c>
      <c r="O2699">
        <v>382.52</v>
      </c>
      <c r="P2699" t="s">
        <v>96</v>
      </c>
    </row>
    <row r="2700" spans="1:17">
      <c r="A2700" t="s">
        <v>879</v>
      </c>
      <c r="B2700" t="s">
        <v>183</v>
      </c>
      <c r="C2700" t="s">
        <v>133</v>
      </c>
      <c r="D2700" t="s">
        <v>109</v>
      </c>
      <c r="E2700" t="s">
        <v>106</v>
      </c>
      <c r="F2700">
        <v>40700</v>
      </c>
      <c r="G2700" t="s">
        <v>784</v>
      </c>
      <c r="I2700" t="s">
        <v>110</v>
      </c>
      <c r="J2700">
        <v>2026</v>
      </c>
      <c r="K2700">
        <v>5</v>
      </c>
      <c r="L2700" t="s">
        <v>95</v>
      </c>
      <c r="M2700">
        <v>95.63</v>
      </c>
      <c r="N2700">
        <v>1</v>
      </c>
      <c r="O2700">
        <v>95.63</v>
      </c>
      <c r="P2700" t="s">
        <v>96</v>
      </c>
    </row>
    <row r="2701" spans="1:17">
      <c r="A2701" t="s">
        <v>879</v>
      </c>
      <c r="B2701" t="s">
        <v>184</v>
      </c>
      <c r="C2701" t="s">
        <v>133</v>
      </c>
      <c r="D2701" t="s">
        <v>109</v>
      </c>
      <c r="E2701" t="s">
        <v>106</v>
      </c>
      <c r="F2701">
        <v>40700</v>
      </c>
      <c r="G2701" t="s">
        <v>784</v>
      </c>
      <c r="I2701" t="s">
        <v>112</v>
      </c>
      <c r="J2701">
        <v>2026</v>
      </c>
      <c r="K2701">
        <v>5</v>
      </c>
      <c r="L2701" t="s">
        <v>95</v>
      </c>
      <c r="M2701">
        <v>191.26</v>
      </c>
      <c r="N2701">
        <v>1</v>
      </c>
      <c r="O2701">
        <v>191.26</v>
      </c>
      <c r="P2701" t="s">
        <v>96</v>
      </c>
    </row>
    <row r="2702" spans="1:17">
      <c r="A2702" t="s">
        <v>879</v>
      </c>
      <c r="B2702" t="s">
        <v>185</v>
      </c>
      <c r="C2702" t="s">
        <v>133</v>
      </c>
      <c r="D2702" t="s">
        <v>109</v>
      </c>
      <c r="E2702" t="s">
        <v>105</v>
      </c>
      <c r="F2702">
        <v>40700</v>
      </c>
      <c r="G2702" t="s">
        <v>784</v>
      </c>
      <c r="I2702" t="s">
        <v>136</v>
      </c>
      <c r="J2702">
        <v>2026</v>
      </c>
      <c r="K2702">
        <v>5</v>
      </c>
      <c r="L2702" t="s">
        <v>95</v>
      </c>
      <c r="M2702">
        <v>360.23</v>
      </c>
      <c r="N2702">
        <v>1</v>
      </c>
      <c r="O2702">
        <v>360.23</v>
      </c>
      <c r="P2702" t="s">
        <v>96</v>
      </c>
      <c r="Q2702">
        <v>1</v>
      </c>
    </row>
    <row r="2703" spans="1:17">
      <c r="A2703" t="s">
        <v>879</v>
      </c>
      <c r="B2703" t="s">
        <v>185</v>
      </c>
      <c r="C2703" t="s">
        <v>133</v>
      </c>
      <c r="D2703" t="s">
        <v>109</v>
      </c>
      <c r="E2703" t="s">
        <v>105</v>
      </c>
      <c r="F2703">
        <v>40700</v>
      </c>
      <c r="G2703" t="s">
        <v>784</v>
      </c>
      <c r="I2703" t="s">
        <v>137</v>
      </c>
      <c r="J2703">
        <v>2026</v>
      </c>
      <c r="K2703">
        <v>5</v>
      </c>
      <c r="L2703" t="s">
        <v>95</v>
      </c>
      <c r="M2703">
        <v>675.99</v>
      </c>
      <c r="N2703">
        <v>1</v>
      </c>
      <c r="O2703">
        <v>675.99</v>
      </c>
      <c r="P2703" t="s">
        <v>96</v>
      </c>
    </row>
    <row r="2704" spans="1:17">
      <c r="A2704" t="s">
        <v>879</v>
      </c>
      <c r="B2704" t="s">
        <v>186</v>
      </c>
      <c r="C2704" t="s">
        <v>133</v>
      </c>
      <c r="D2704" t="s">
        <v>109</v>
      </c>
      <c r="E2704" t="s">
        <v>105</v>
      </c>
      <c r="F2704">
        <v>40700</v>
      </c>
      <c r="G2704" t="s">
        <v>784</v>
      </c>
      <c r="I2704" t="s">
        <v>122</v>
      </c>
      <c r="J2704">
        <v>2026</v>
      </c>
      <c r="K2704">
        <v>5</v>
      </c>
      <c r="L2704" t="s">
        <v>95</v>
      </c>
      <c r="M2704">
        <v>54.08</v>
      </c>
      <c r="N2704">
        <v>1</v>
      </c>
      <c r="O2704">
        <v>54.08</v>
      </c>
      <c r="P2704" t="s">
        <v>96</v>
      </c>
    </row>
    <row r="2705" spans="1:17">
      <c r="A2705" t="s">
        <v>879</v>
      </c>
      <c r="B2705" t="s">
        <v>186</v>
      </c>
      <c r="C2705" t="s">
        <v>133</v>
      </c>
      <c r="D2705" t="s">
        <v>109</v>
      </c>
      <c r="E2705" t="s">
        <v>105</v>
      </c>
      <c r="F2705">
        <v>40700</v>
      </c>
      <c r="G2705" t="s">
        <v>784</v>
      </c>
      <c r="I2705" t="s">
        <v>123</v>
      </c>
      <c r="J2705">
        <v>2026</v>
      </c>
      <c r="K2705">
        <v>5</v>
      </c>
      <c r="L2705" t="s">
        <v>95</v>
      </c>
      <c r="M2705">
        <v>135.19999999999999</v>
      </c>
      <c r="N2705">
        <v>1</v>
      </c>
      <c r="O2705">
        <v>135.19999999999999</v>
      </c>
      <c r="P2705" t="s">
        <v>96</v>
      </c>
    </row>
    <row r="2706" spans="1:17">
      <c r="A2706" t="s">
        <v>879</v>
      </c>
      <c r="B2706" t="s">
        <v>186</v>
      </c>
      <c r="C2706" t="s">
        <v>133</v>
      </c>
      <c r="D2706" t="s">
        <v>109</v>
      </c>
      <c r="E2706" t="s">
        <v>106</v>
      </c>
      <c r="F2706">
        <v>40700</v>
      </c>
      <c r="G2706" t="s">
        <v>784</v>
      </c>
      <c r="I2706" t="s">
        <v>118</v>
      </c>
      <c r="J2706">
        <v>2026</v>
      </c>
      <c r="K2706">
        <v>5</v>
      </c>
      <c r="L2706" t="s">
        <v>95</v>
      </c>
      <c r="M2706">
        <v>115.89</v>
      </c>
      <c r="N2706">
        <v>1</v>
      </c>
      <c r="O2706">
        <v>115.89</v>
      </c>
      <c r="P2706" t="s">
        <v>96</v>
      </c>
    </row>
    <row r="2707" spans="1:17">
      <c r="A2707" t="s">
        <v>879</v>
      </c>
      <c r="B2707" t="s">
        <v>186</v>
      </c>
      <c r="C2707" t="s">
        <v>133</v>
      </c>
      <c r="D2707" t="s">
        <v>109</v>
      </c>
      <c r="E2707" t="s">
        <v>106</v>
      </c>
      <c r="F2707">
        <v>40700</v>
      </c>
      <c r="G2707" t="s">
        <v>784</v>
      </c>
      <c r="I2707" t="s">
        <v>112</v>
      </c>
      <c r="J2707">
        <v>2026</v>
      </c>
      <c r="K2707">
        <v>5</v>
      </c>
      <c r="L2707" t="s">
        <v>95</v>
      </c>
      <c r="M2707">
        <v>573.78</v>
      </c>
      <c r="N2707">
        <v>1</v>
      </c>
      <c r="O2707">
        <v>573.78</v>
      </c>
      <c r="P2707" t="s">
        <v>96</v>
      </c>
    </row>
    <row r="2708" spans="1:17">
      <c r="A2708" t="s">
        <v>879</v>
      </c>
      <c r="B2708" t="s">
        <v>187</v>
      </c>
      <c r="C2708" t="s">
        <v>133</v>
      </c>
      <c r="D2708" t="s">
        <v>109</v>
      </c>
      <c r="E2708" t="s">
        <v>103</v>
      </c>
      <c r="F2708">
        <v>40700</v>
      </c>
      <c r="G2708" t="s">
        <v>784</v>
      </c>
      <c r="I2708" t="s">
        <v>120</v>
      </c>
      <c r="J2708">
        <v>2026</v>
      </c>
      <c r="K2708">
        <v>5</v>
      </c>
      <c r="L2708" t="s">
        <v>95</v>
      </c>
      <c r="M2708">
        <v>109.27</v>
      </c>
      <c r="N2708">
        <v>1</v>
      </c>
      <c r="O2708">
        <v>109.27</v>
      </c>
      <c r="P2708" t="s">
        <v>96</v>
      </c>
      <c r="Q2708">
        <v>1</v>
      </c>
    </row>
    <row r="2709" spans="1:17">
      <c r="A2709" t="s">
        <v>879</v>
      </c>
      <c r="B2709" t="s">
        <v>187</v>
      </c>
      <c r="C2709" t="s">
        <v>133</v>
      </c>
      <c r="D2709" t="s">
        <v>109</v>
      </c>
      <c r="E2709" t="s">
        <v>106</v>
      </c>
      <c r="F2709">
        <v>40700</v>
      </c>
      <c r="G2709" t="s">
        <v>784</v>
      </c>
      <c r="I2709" t="s">
        <v>118</v>
      </c>
      <c r="J2709">
        <v>2026</v>
      </c>
      <c r="K2709">
        <v>5</v>
      </c>
      <c r="L2709" t="s">
        <v>95</v>
      </c>
      <c r="M2709">
        <v>347.67</v>
      </c>
      <c r="N2709">
        <v>1</v>
      </c>
      <c r="O2709">
        <v>347.67</v>
      </c>
      <c r="P2709" t="s">
        <v>96</v>
      </c>
    </row>
    <row r="2710" spans="1:17">
      <c r="A2710" t="s">
        <v>879</v>
      </c>
      <c r="B2710" t="s">
        <v>187</v>
      </c>
      <c r="C2710" t="s">
        <v>133</v>
      </c>
      <c r="D2710" t="s">
        <v>109</v>
      </c>
      <c r="E2710" t="s">
        <v>106</v>
      </c>
      <c r="F2710">
        <v>40700</v>
      </c>
      <c r="G2710" t="s">
        <v>784</v>
      </c>
      <c r="I2710" t="s">
        <v>143</v>
      </c>
      <c r="J2710">
        <v>2026</v>
      </c>
      <c r="K2710">
        <v>5</v>
      </c>
      <c r="L2710" t="s">
        <v>95</v>
      </c>
      <c r="M2710">
        <v>95.63</v>
      </c>
      <c r="N2710">
        <v>1</v>
      </c>
      <c r="O2710">
        <v>95.63</v>
      </c>
      <c r="P2710" t="s">
        <v>96</v>
      </c>
    </row>
    <row r="2711" spans="1:17">
      <c r="A2711" t="s">
        <v>879</v>
      </c>
      <c r="B2711" t="s">
        <v>187</v>
      </c>
      <c r="C2711" t="s">
        <v>133</v>
      </c>
      <c r="D2711" t="s">
        <v>109</v>
      </c>
      <c r="E2711" t="s">
        <v>106</v>
      </c>
      <c r="F2711">
        <v>40700</v>
      </c>
      <c r="G2711" t="s">
        <v>784</v>
      </c>
      <c r="I2711" t="s">
        <v>112</v>
      </c>
      <c r="J2711">
        <v>2026</v>
      </c>
      <c r="K2711">
        <v>5</v>
      </c>
      <c r="L2711" t="s">
        <v>95</v>
      </c>
      <c r="M2711">
        <v>382.52</v>
      </c>
      <c r="N2711">
        <v>1</v>
      </c>
      <c r="O2711">
        <v>382.52</v>
      </c>
      <c r="P2711" t="s">
        <v>96</v>
      </c>
    </row>
    <row r="2712" spans="1:17">
      <c r="A2712" t="s">
        <v>879</v>
      </c>
      <c r="B2712" t="s">
        <v>188</v>
      </c>
      <c r="C2712" t="s">
        <v>133</v>
      </c>
      <c r="D2712" t="s">
        <v>109</v>
      </c>
      <c r="E2712" t="s">
        <v>105</v>
      </c>
      <c r="F2712">
        <v>40700</v>
      </c>
      <c r="G2712" t="s">
        <v>784</v>
      </c>
      <c r="I2712" t="s">
        <v>122</v>
      </c>
      <c r="J2712">
        <v>2026</v>
      </c>
      <c r="K2712">
        <v>5</v>
      </c>
      <c r="L2712" t="s">
        <v>95</v>
      </c>
      <c r="M2712">
        <v>54.08</v>
      </c>
      <c r="N2712">
        <v>1</v>
      </c>
      <c r="O2712">
        <v>54.08</v>
      </c>
      <c r="P2712" t="s">
        <v>96</v>
      </c>
    </row>
    <row r="2713" spans="1:17">
      <c r="A2713" t="s">
        <v>879</v>
      </c>
      <c r="B2713" t="s">
        <v>188</v>
      </c>
      <c r="C2713" t="s">
        <v>133</v>
      </c>
      <c r="D2713" t="s">
        <v>109</v>
      </c>
      <c r="E2713" t="s">
        <v>105</v>
      </c>
      <c r="F2713">
        <v>40700</v>
      </c>
      <c r="G2713" t="s">
        <v>784</v>
      </c>
      <c r="I2713" t="s">
        <v>123</v>
      </c>
      <c r="J2713">
        <v>2026</v>
      </c>
      <c r="K2713">
        <v>5</v>
      </c>
      <c r="L2713" t="s">
        <v>95</v>
      </c>
      <c r="M2713">
        <v>135.19999999999999</v>
      </c>
      <c r="N2713">
        <v>1</v>
      </c>
      <c r="O2713">
        <v>135.19999999999999</v>
      </c>
      <c r="P2713" t="s">
        <v>96</v>
      </c>
    </row>
    <row r="2714" spans="1:17">
      <c r="A2714" t="s">
        <v>879</v>
      </c>
      <c r="B2714" t="s">
        <v>188</v>
      </c>
      <c r="C2714" t="s">
        <v>133</v>
      </c>
      <c r="D2714" t="s">
        <v>109</v>
      </c>
      <c r="E2714" t="s">
        <v>106</v>
      </c>
      <c r="F2714">
        <v>40700</v>
      </c>
      <c r="G2714" t="s">
        <v>784</v>
      </c>
      <c r="I2714" t="s">
        <v>118</v>
      </c>
      <c r="J2714">
        <v>2026</v>
      </c>
      <c r="K2714">
        <v>5</v>
      </c>
      <c r="L2714" t="s">
        <v>95</v>
      </c>
      <c r="M2714">
        <v>115.89</v>
      </c>
      <c r="N2714">
        <v>1</v>
      </c>
      <c r="O2714">
        <v>115.89</v>
      </c>
      <c r="P2714" t="s">
        <v>96</v>
      </c>
    </row>
    <row r="2715" spans="1:17">
      <c r="A2715" t="s">
        <v>879</v>
      </c>
      <c r="B2715" t="s">
        <v>188</v>
      </c>
      <c r="C2715" t="s">
        <v>133</v>
      </c>
      <c r="D2715" t="s">
        <v>109</v>
      </c>
      <c r="E2715" t="s">
        <v>106</v>
      </c>
      <c r="F2715">
        <v>40700</v>
      </c>
      <c r="G2715" t="s">
        <v>784</v>
      </c>
      <c r="I2715" t="s">
        <v>112</v>
      </c>
      <c r="J2715">
        <v>2026</v>
      </c>
      <c r="K2715">
        <v>5</v>
      </c>
      <c r="L2715" t="s">
        <v>95</v>
      </c>
      <c r="M2715">
        <v>669.41</v>
      </c>
      <c r="N2715">
        <v>1</v>
      </c>
      <c r="O2715">
        <v>669.41</v>
      </c>
      <c r="P2715" t="s">
        <v>96</v>
      </c>
    </row>
    <row r="2716" spans="1:17">
      <c r="A2716" t="s">
        <v>879</v>
      </c>
      <c r="B2716" t="s">
        <v>189</v>
      </c>
      <c r="C2716" t="s">
        <v>133</v>
      </c>
      <c r="D2716" t="s">
        <v>109</v>
      </c>
      <c r="E2716" t="s">
        <v>106</v>
      </c>
      <c r="F2716">
        <v>40700</v>
      </c>
      <c r="G2716" t="s">
        <v>784</v>
      </c>
      <c r="I2716" t="s">
        <v>110</v>
      </c>
      <c r="J2716">
        <v>2026</v>
      </c>
      <c r="K2716">
        <v>5</v>
      </c>
      <c r="L2716" t="s">
        <v>95</v>
      </c>
      <c r="M2716">
        <v>286.89</v>
      </c>
      <c r="N2716">
        <v>1</v>
      </c>
      <c r="O2716">
        <v>286.89</v>
      </c>
      <c r="P2716" t="s">
        <v>96</v>
      </c>
    </row>
    <row r="2717" spans="1:17">
      <c r="A2717" t="s">
        <v>879</v>
      </c>
      <c r="B2717" t="s">
        <v>189</v>
      </c>
      <c r="C2717" t="s">
        <v>133</v>
      </c>
      <c r="D2717" t="s">
        <v>109</v>
      </c>
      <c r="E2717" t="s">
        <v>105</v>
      </c>
      <c r="F2717">
        <v>40700</v>
      </c>
      <c r="G2717" t="s">
        <v>784</v>
      </c>
      <c r="I2717" t="s">
        <v>122</v>
      </c>
      <c r="J2717">
        <v>2026</v>
      </c>
      <c r="K2717">
        <v>5</v>
      </c>
      <c r="L2717" t="s">
        <v>95</v>
      </c>
      <c r="M2717">
        <v>108.16</v>
      </c>
      <c r="N2717">
        <v>1</v>
      </c>
      <c r="O2717">
        <v>108.16</v>
      </c>
      <c r="P2717" t="s">
        <v>96</v>
      </c>
    </row>
    <row r="2718" spans="1:17">
      <c r="A2718" t="s">
        <v>879</v>
      </c>
      <c r="B2718" t="s">
        <v>189</v>
      </c>
      <c r="C2718" t="s">
        <v>133</v>
      </c>
      <c r="D2718" t="s">
        <v>109</v>
      </c>
      <c r="E2718" t="s">
        <v>105</v>
      </c>
      <c r="F2718">
        <v>40700</v>
      </c>
      <c r="G2718" t="s">
        <v>784</v>
      </c>
      <c r="I2718" t="s">
        <v>123</v>
      </c>
      <c r="J2718">
        <v>2026</v>
      </c>
      <c r="K2718">
        <v>5</v>
      </c>
      <c r="L2718" t="s">
        <v>95</v>
      </c>
      <c r="M2718">
        <v>270.39999999999998</v>
      </c>
      <c r="N2718">
        <v>1</v>
      </c>
      <c r="O2718">
        <v>270.39999999999998</v>
      </c>
      <c r="P2718" t="s">
        <v>96</v>
      </c>
    </row>
    <row r="2719" spans="1:17">
      <c r="A2719" t="s">
        <v>879</v>
      </c>
      <c r="B2719" t="s">
        <v>189</v>
      </c>
      <c r="C2719" t="s">
        <v>133</v>
      </c>
      <c r="D2719" t="s">
        <v>109</v>
      </c>
      <c r="E2719" t="s">
        <v>106</v>
      </c>
      <c r="F2719">
        <v>40700</v>
      </c>
      <c r="G2719" t="s">
        <v>784</v>
      </c>
      <c r="I2719" t="s">
        <v>118</v>
      </c>
      <c r="J2719">
        <v>2026</v>
      </c>
      <c r="K2719">
        <v>5</v>
      </c>
      <c r="L2719" t="s">
        <v>95</v>
      </c>
      <c r="M2719">
        <v>115.89</v>
      </c>
      <c r="N2719">
        <v>1</v>
      </c>
      <c r="O2719">
        <v>115.89</v>
      </c>
      <c r="P2719" t="s">
        <v>96</v>
      </c>
    </row>
    <row r="2720" spans="1:17">
      <c r="A2720" t="s">
        <v>879</v>
      </c>
      <c r="B2720" t="s">
        <v>189</v>
      </c>
      <c r="C2720" t="s">
        <v>133</v>
      </c>
      <c r="D2720" t="s">
        <v>109</v>
      </c>
      <c r="E2720" t="s">
        <v>106</v>
      </c>
      <c r="F2720">
        <v>40700</v>
      </c>
      <c r="G2720" t="s">
        <v>784</v>
      </c>
      <c r="I2720" t="s">
        <v>112</v>
      </c>
      <c r="J2720">
        <v>2026</v>
      </c>
      <c r="K2720">
        <v>5</v>
      </c>
      <c r="L2720" t="s">
        <v>95</v>
      </c>
      <c r="M2720">
        <v>765.04</v>
      </c>
      <c r="N2720">
        <v>1</v>
      </c>
      <c r="O2720">
        <v>765.04</v>
      </c>
      <c r="P2720" t="s">
        <v>96</v>
      </c>
    </row>
    <row r="2721" spans="1:17">
      <c r="A2721" t="s">
        <v>879</v>
      </c>
      <c r="B2721" t="s">
        <v>190</v>
      </c>
      <c r="C2721" t="s">
        <v>133</v>
      </c>
      <c r="D2721" t="s">
        <v>109</v>
      </c>
      <c r="E2721" t="s">
        <v>106</v>
      </c>
      <c r="F2721">
        <v>40700</v>
      </c>
      <c r="G2721" t="s">
        <v>784</v>
      </c>
      <c r="I2721" t="s">
        <v>118</v>
      </c>
      <c r="J2721">
        <v>2026</v>
      </c>
      <c r="K2721">
        <v>5</v>
      </c>
      <c r="L2721" t="s">
        <v>95</v>
      </c>
      <c r="M2721">
        <v>115.89</v>
      </c>
      <c r="N2721">
        <v>1</v>
      </c>
      <c r="O2721">
        <v>115.89</v>
      </c>
      <c r="P2721" t="s">
        <v>96</v>
      </c>
    </row>
    <row r="2722" spans="1:17">
      <c r="A2722" t="s">
        <v>879</v>
      </c>
      <c r="B2722" t="s">
        <v>190</v>
      </c>
      <c r="C2722" t="s">
        <v>133</v>
      </c>
      <c r="D2722" t="s">
        <v>109</v>
      </c>
      <c r="E2722" t="s">
        <v>106</v>
      </c>
      <c r="F2722">
        <v>40700</v>
      </c>
      <c r="G2722" t="s">
        <v>784</v>
      </c>
      <c r="I2722" t="s">
        <v>112</v>
      </c>
      <c r="J2722">
        <v>2026</v>
      </c>
      <c r="K2722">
        <v>5</v>
      </c>
      <c r="L2722" t="s">
        <v>95</v>
      </c>
      <c r="M2722">
        <v>286.89</v>
      </c>
      <c r="N2722">
        <v>1</v>
      </c>
      <c r="O2722">
        <v>286.89</v>
      </c>
      <c r="P2722" t="s">
        <v>96</v>
      </c>
    </row>
    <row r="2723" spans="1:17">
      <c r="A2723" t="s">
        <v>879</v>
      </c>
      <c r="B2723" t="s">
        <v>191</v>
      </c>
      <c r="C2723" t="s">
        <v>133</v>
      </c>
      <c r="D2723" t="s">
        <v>109</v>
      </c>
      <c r="E2723" t="s">
        <v>105</v>
      </c>
      <c r="F2723">
        <v>40700</v>
      </c>
      <c r="G2723" t="s">
        <v>784</v>
      </c>
      <c r="I2723" t="s">
        <v>122</v>
      </c>
      <c r="J2723">
        <v>2026</v>
      </c>
      <c r="K2723">
        <v>5</v>
      </c>
      <c r="L2723" t="s">
        <v>95</v>
      </c>
      <c r="M2723">
        <v>108.16</v>
      </c>
      <c r="N2723">
        <v>1</v>
      </c>
      <c r="O2723">
        <v>108.16</v>
      </c>
      <c r="P2723" t="s">
        <v>96</v>
      </c>
    </row>
    <row r="2724" spans="1:17">
      <c r="A2724" t="s">
        <v>879</v>
      </c>
      <c r="B2724" t="s">
        <v>191</v>
      </c>
      <c r="C2724" t="s">
        <v>133</v>
      </c>
      <c r="D2724" t="s">
        <v>109</v>
      </c>
      <c r="E2724" t="s">
        <v>105</v>
      </c>
      <c r="F2724">
        <v>40700</v>
      </c>
      <c r="G2724" t="s">
        <v>784</v>
      </c>
      <c r="I2724" t="s">
        <v>123</v>
      </c>
      <c r="J2724">
        <v>2026</v>
      </c>
      <c r="K2724">
        <v>5</v>
      </c>
      <c r="L2724" t="s">
        <v>95</v>
      </c>
      <c r="M2724">
        <v>270.39999999999998</v>
      </c>
      <c r="N2724">
        <v>1</v>
      </c>
      <c r="O2724">
        <v>270.39999999999998</v>
      </c>
      <c r="P2724" t="s">
        <v>96</v>
      </c>
    </row>
    <row r="2725" spans="1:17">
      <c r="A2725" t="s">
        <v>879</v>
      </c>
      <c r="B2725" t="s">
        <v>191</v>
      </c>
      <c r="C2725" t="s">
        <v>133</v>
      </c>
      <c r="D2725" t="s">
        <v>109</v>
      </c>
      <c r="E2725" t="s">
        <v>106</v>
      </c>
      <c r="F2725">
        <v>40700</v>
      </c>
      <c r="G2725" t="s">
        <v>784</v>
      </c>
      <c r="I2725" t="s">
        <v>118</v>
      </c>
      <c r="J2725">
        <v>2026</v>
      </c>
      <c r="K2725">
        <v>5</v>
      </c>
      <c r="L2725" t="s">
        <v>95</v>
      </c>
      <c r="M2725">
        <v>115.89</v>
      </c>
      <c r="N2725">
        <v>1</v>
      </c>
      <c r="O2725">
        <v>115.89</v>
      </c>
      <c r="P2725" t="s">
        <v>96</v>
      </c>
    </row>
    <row r="2726" spans="1:17">
      <c r="A2726" t="s">
        <v>879</v>
      </c>
      <c r="B2726" t="s">
        <v>191</v>
      </c>
      <c r="C2726" t="s">
        <v>133</v>
      </c>
      <c r="D2726" t="s">
        <v>109</v>
      </c>
      <c r="E2726" t="s">
        <v>106</v>
      </c>
      <c r="F2726">
        <v>40700</v>
      </c>
      <c r="G2726" t="s">
        <v>784</v>
      </c>
      <c r="I2726" t="s">
        <v>112</v>
      </c>
      <c r="J2726">
        <v>2026</v>
      </c>
      <c r="K2726">
        <v>5</v>
      </c>
      <c r="L2726" t="s">
        <v>95</v>
      </c>
      <c r="M2726">
        <v>478.15</v>
      </c>
      <c r="N2726">
        <v>1</v>
      </c>
      <c r="O2726">
        <v>478.15</v>
      </c>
      <c r="P2726" t="s">
        <v>96</v>
      </c>
    </row>
    <row r="2727" spans="1:17">
      <c r="A2727" t="s">
        <v>879</v>
      </c>
      <c r="B2727" t="s">
        <v>192</v>
      </c>
      <c r="C2727" t="s">
        <v>133</v>
      </c>
      <c r="D2727" t="s">
        <v>109</v>
      </c>
      <c r="E2727" t="s">
        <v>105</v>
      </c>
      <c r="F2727">
        <v>40700</v>
      </c>
      <c r="G2727" t="s">
        <v>784</v>
      </c>
      <c r="I2727" t="s">
        <v>136</v>
      </c>
      <c r="J2727">
        <v>2026</v>
      </c>
      <c r="K2727">
        <v>5</v>
      </c>
      <c r="L2727" t="s">
        <v>95</v>
      </c>
      <c r="M2727">
        <v>942.14</v>
      </c>
      <c r="N2727">
        <v>1</v>
      </c>
      <c r="O2727">
        <v>942.14</v>
      </c>
      <c r="P2727" t="s">
        <v>96</v>
      </c>
      <c r="Q2727">
        <v>1</v>
      </c>
    </row>
    <row r="2728" spans="1:17">
      <c r="A2728" t="s">
        <v>879</v>
      </c>
      <c r="B2728" t="s">
        <v>192</v>
      </c>
      <c r="C2728" t="s">
        <v>133</v>
      </c>
      <c r="D2728" t="s">
        <v>109</v>
      </c>
      <c r="E2728" t="s">
        <v>105</v>
      </c>
      <c r="F2728">
        <v>40700</v>
      </c>
      <c r="G2728" t="s">
        <v>784</v>
      </c>
      <c r="I2728" t="s">
        <v>137</v>
      </c>
      <c r="J2728">
        <v>2026</v>
      </c>
      <c r="K2728">
        <v>5</v>
      </c>
      <c r="L2728" t="s">
        <v>95</v>
      </c>
      <c r="M2728">
        <v>675.99</v>
      </c>
      <c r="N2728">
        <v>1</v>
      </c>
      <c r="O2728">
        <v>675.99</v>
      </c>
      <c r="P2728" t="s">
        <v>96</v>
      </c>
    </row>
    <row r="2729" spans="1:17">
      <c r="A2729" t="s">
        <v>879</v>
      </c>
      <c r="B2729" t="s">
        <v>193</v>
      </c>
      <c r="C2729" t="s">
        <v>133</v>
      </c>
      <c r="D2729" t="s">
        <v>109</v>
      </c>
      <c r="E2729" t="s">
        <v>106</v>
      </c>
      <c r="F2729">
        <v>40700</v>
      </c>
      <c r="G2729" t="s">
        <v>784</v>
      </c>
      <c r="I2729" t="s">
        <v>112</v>
      </c>
      <c r="J2729">
        <v>2026</v>
      </c>
      <c r="K2729">
        <v>5</v>
      </c>
      <c r="L2729" t="s">
        <v>95</v>
      </c>
      <c r="M2729">
        <v>191.26</v>
      </c>
      <c r="N2729">
        <v>1</v>
      </c>
      <c r="O2729">
        <v>191.26</v>
      </c>
      <c r="P2729" t="s">
        <v>96</v>
      </c>
    </row>
    <row r="2730" spans="1:17">
      <c r="A2730" t="s">
        <v>879</v>
      </c>
      <c r="B2730" t="s">
        <v>194</v>
      </c>
      <c r="C2730" t="s">
        <v>133</v>
      </c>
      <c r="D2730" t="s">
        <v>109</v>
      </c>
      <c r="E2730" t="s">
        <v>105</v>
      </c>
      <c r="F2730">
        <v>40700</v>
      </c>
      <c r="G2730" t="s">
        <v>784</v>
      </c>
      <c r="I2730" t="s">
        <v>134</v>
      </c>
      <c r="J2730">
        <v>2026</v>
      </c>
      <c r="K2730">
        <v>5</v>
      </c>
      <c r="L2730" t="s">
        <v>95</v>
      </c>
      <c r="M2730">
        <v>114.36</v>
      </c>
      <c r="N2730">
        <v>1</v>
      </c>
      <c r="O2730">
        <v>114.36</v>
      </c>
      <c r="P2730" t="s">
        <v>96</v>
      </c>
    </row>
    <row r="2731" spans="1:17">
      <c r="A2731" t="s">
        <v>879</v>
      </c>
      <c r="B2731" t="s">
        <v>195</v>
      </c>
      <c r="C2731" t="s">
        <v>133</v>
      </c>
      <c r="D2731" t="s">
        <v>109</v>
      </c>
      <c r="E2731" t="s">
        <v>92</v>
      </c>
      <c r="F2731">
        <v>40700</v>
      </c>
      <c r="G2731" t="s">
        <v>784</v>
      </c>
      <c r="I2731" t="s">
        <v>196</v>
      </c>
      <c r="J2731">
        <v>2026</v>
      </c>
      <c r="K2731">
        <v>5</v>
      </c>
      <c r="L2731" t="s">
        <v>95</v>
      </c>
      <c r="M2731">
        <v>125.55</v>
      </c>
      <c r="N2731">
        <v>1</v>
      </c>
      <c r="O2731">
        <v>125.55</v>
      </c>
      <c r="P2731" t="s">
        <v>96</v>
      </c>
    </row>
    <row r="2732" spans="1:17">
      <c r="A2732" t="s">
        <v>879</v>
      </c>
      <c r="B2732" t="s">
        <v>195</v>
      </c>
      <c r="C2732" t="s">
        <v>133</v>
      </c>
      <c r="D2732" t="s">
        <v>109</v>
      </c>
      <c r="E2732" t="s">
        <v>92</v>
      </c>
      <c r="F2732">
        <v>40700</v>
      </c>
      <c r="G2732" t="s">
        <v>784</v>
      </c>
      <c r="I2732" t="s">
        <v>197</v>
      </c>
      <c r="J2732">
        <v>2026</v>
      </c>
      <c r="K2732">
        <v>5</v>
      </c>
      <c r="L2732" t="s">
        <v>95</v>
      </c>
      <c r="M2732">
        <v>125.55</v>
      </c>
      <c r="N2732">
        <v>1</v>
      </c>
      <c r="O2732">
        <v>125.55</v>
      </c>
      <c r="P2732" t="s">
        <v>96</v>
      </c>
    </row>
    <row r="2733" spans="1:17">
      <c r="A2733" t="s">
        <v>879</v>
      </c>
      <c r="B2733" t="s">
        <v>195</v>
      </c>
      <c r="C2733" t="s">
        <v>133</v>
      </c>
      <c r="D2733" t="s">
        <v>109</v>
      </c>
      <c r="E2733" t="s">
        <v>105</v>
      </c>
      <c r="F2733">
        <v>40700</v>
      </c>
      <c r="G2733" t="s">
        <v>784</v>
      </c>
      <c r="I2733" t="s">
        <v>122</v>
      </c>
      <c r="J2733">
        <v>2026</v>
      </c>
      <c r="K2733">
        <v>5</v>
      </c>
      <c r="L2733" t="s">
        <v>95</v>
      </c>
      <c r="M2733">
        <v>54.08</v>
      </c>
      <c r="N2733">
        <v>1</v>
      </c>
      <c r="O2733">
        <v>54.08</v>
      </c>
      <c r="P2733" t="s">
        <v>96</v>
      </c>
    </row>
    <row r="2734" spans="1:17">
      <c r="A2734" t="s">
        <v>879</v>
      </c>
      <c r="B2734" t="s">
        <v>195</v>
      </c>
      <c r="C2734" t="s">
        <v>133</v>
      </c>
      <c r="D2734" t="s">
        <v>109</v>
      </c>
      <c r="E2734" t="s">
        <v>105</v>
      </c>
      <c r="F2734">
        <v>40700</v>
      </c>
      <c r="G2734" t="s">
        <v>784</v>
      </c>
      <c r="I2734" t="s">
        <v>123</v>
      </c>
      <c r="J2734">
        <v>2026</v>
      </c>
      <c r="K2734">
        <v>5</v>
      </c>
      <c r="L2734" t="s">
        <v>95</v>
      </c>
      <c r="M2734">
        <v>135.19999999999999</v>
      </c>
      <c r="N2734">
        <v>1</v>
      </c>
      <c r="O2734">
        <v>135.19999999999999</v>
      </c>
      <c r="P2734" t="s">
        <v>96</v>
      </c>
    </row>
    <row r="2735" spans="1:17">
      <c r="A2735" t="s">
        <v>879</v>
      </c>
      <c r="B2735" t="s">
        <v>195</v>
      </c>
      <c r="C2735" t="s">
        <v>133</v>
      </c>
      <c r="D2735" t="s">
        <v>109</v>
      </c>
      <c r="E2735" t="s">
        <v>106</v>
      </c>
      <c r="F2735">
        <v>40700</v>
      </c>
      <c r="G2735" t="s">
        <v>784</v>
      </c>
      <c r="I2735" t="s">
        <v>118</v>
      </c>
      <c r="J2735">
        <v>2026</v>
      </c>
      <c r="K2735">
        <v>5</v>
      </c>
      <c r="L2735" t="s">
        <v>95</v>
      </c>
      <c r="M2735">
        <v>231.78</v>
      </c>
      <c r="N2735">
        <v>1</v>
      </c>
      <c r="O2735">
        <v>231.78</v>
      </c>
      <c r="P2735" t="s">
        <v>96</v>
      </c>
    </row>
    <row r="2736" spans="1:17">
      <c r="A2736" t="s">
        <v>879</v>
      </c>
      <c r="B2736" t="s">
        <v>195</v>
      </c>
      <c r="C2736" t="s">
        <v>133</v>
      </c>
      <c r="D2736" t="s">
        <v>109</v>
      </c>
      <c r="E2736" t="s">
        <v>106</v>
      </c>
      <c r="F2736">
        <v>40700</v>
      </c>
      <c r="G2736" t="s">
        <v>784</v>
      </c>
      <c r="I2736" t="s">
        <v>112</v>
      </c>
      <c r="J2736">
        <v>2026</v>
      </c>
      <c r="K2736">
        <v>5</v>
      </c>
      <c r="L2736" t="s">
        <v>95</v>
      </c>
      <c r="M2736">
        <v>382.52</v>
      </c>
      <c r="N2736">
        <v>1</v>
      </c>
      <c r="O2736">
        <v>382.52</v>
      </c>
      <c r="P2736" t="s">
        <v>96</v>
      </c>
    </row>
    <row r="2737" spans="1:17">
      <c r="A2737" t="s">
        <v>879</v>
      </c>
      <c r="B2737" t="s">
        <v>198</v>
      </c>
      <c r="C2737" t="s">
        <v>133</v>
      </c>
      <c r="D2737" t="s">
        <v>109</v>
      </c>
      <c r="E2737" t="s">
        <v>106</v>
      </c>
      <c r="F2737">
        <v>40700</v>
      </c>
      <c r="G2737" t="s">
        <v>784</v>
      </c>
      <c r="I2737" t="s">
        <v>110</v>
      </c>
      <c r="J2737">
        <v>2026</v>
      </c>
      <c r="K2737">
        <v>5</v>
      </c>
      <c r="L2737" t="s">
        <v>95</v>
      </c>
      <c r="M2737">
        <v>95.63</v>
      </c>
      <c r="N2737">
        <v>1</v>
      </c>
      <c r="O2737">
        <v>95.63</v>
      </c>
      <c r="P2737" t="s">
        <v>96</v>
      </c>
    </row>
    <row r="2738" spans="1:17">
      <c r="A2738" t="s">
        <v>879</v>
      </c>
      <c r="B2738" t="s">
        <v>198</v>
      </c>
      <c r="C2738" t="s">
        <v>133</v>
      </c>
      <c r="D2738" t="s">
        <v>109</v>
      </c>
      <c r="E2738" t="s">
        <v>106</v>
      </c>
      <c r="F2738">
        <v>40700</v>
      </c>
      <c r="G2738" t="s">
        <v>784</v>
      </c>
      <c r="I2738" t="s">
        <v>112</v>
      </c>
      <c r="J2738">
        <v>2026</v>
      </c>
      <c r="K2738">
        <v>5</v>
      </c>
      <c r="L2738" t="s">
        <v>95</v>
      </c>
      <c r="M2738">
        <v>191.26</v>
      </c>
      <c r="N2738">
        <v>1</v>
      </c>
      <c r="O2738">
        <v>191.26</v>
      </c>
      <c r="P2738" t="s">
        <v>96</v>
      </c>
    </row>
    <row r="2739" spans="1:17">
      <c r="A2739" t="s">
        <v>879</v>
      </c>
      <c r="B2739" t="s">
        <v>199</v>
      </c>
      <c r="C2739" t="s">
        <v>133</v>
      </c>
      <c r="D2739" t="s">
        <v>109</v>
      </c>
      <c r="E2739" t="s">
        <v>103</v>
      </c>
      <c r="F2739">
        <v>40700</v>
      </c>
      <c r="G2739" t="s">
        <v>784</v>
      </c>
      <c r="I2739" t="s">
        <v>120</v>
      </c>
      <c r="J2739">
        <v>2026</v>
      </c>
      <c r="K2739">
        <v>5</v>
      </c>
      <c r="L2739" t="s">
        <v>95</v>
      </c>
      <c r="M2739">
        <v>132.19</v>
      </c>
      <c r="N2739">
        <v>1</v>
      </c>
      <c r="O2739">
        <v>132.19</v>
      </c>
      <c r="P2739" t="s">
        <v>96</v>
      </c>
      <c r="Q2739">
        <v>1</v>
      </c>
    </row>
    <row r="2740" spans="1:17">
      <c r="A2740" t="s">
        <v>879</v>
      </c>
      <c r="B2740" t="s">
        <v>199</v>
      </c>
      <c r="C2740" t="s">
        <v>133</v>
      </c>
      <c r="D2740" t="s">
        <v>109</v>
      </c>
      <c r="E2740" t="s">
        <v>106</v>
      </c>
      <c r="F2740">
        <v>40700</v>
      </c>
      <c r="G2740" t="s">
        <v>784</v>
      </c>
      <c r="I2740" t="s">
        <v>110</v>
      </c>
      <c r="J2740">
        <v>2026</v>
      </c>
      <c r="K2740">
        <v>5</v>
      </c>
      <c r="L2740" t="s">
        <v>95</v>
      </c>
      <c r="M2740">
        <v>95.63</v>
      </c>
      <c r="N2740">
        <v>1</v>
      </c>
      <c r="O2740">
        <v>95.63</v>
      </c>
      <c r="P2740" t="s">
        <v>96</v>
      </c>
    </row>
    <row r="2741" spans="1:17">
      <c r="A2741" t="s">
        <v>879</v>
      </c>
      <c r="B2741" t="s">
        <v>199</v>
      </c>
      <c r="C2741" t="s">
        <v>133</v>
      </c>
      <c r="D2741" t="s">
        <v>109</v>
      </c>
      <c r="E2741" t="s">
        <v>92</v>
      </c>
      <c r="F2741">
        <v>40700</v>
      </c>
      <c r="G2741" t="s">
        <v>784</v>
      </c>
      <c r="I2741" t="s">
        <v>200</v>
      </c>
      <c r="J2741">
        <v>2026</v>
      </c>
      <c r="K2741">
        <v>5</v>
      </c>
      <c r="L2741" t="s">
        <v>95</v>
      </c>
      <c r="M2741">
        <v>44.58</v>
      </c>
      <c r="N2741">
        <v>1</v>
      </c>
      <c r="O2741">
        <v>44.58</v>
      </c>
      <c r="P2741" t="s">
        <v>96</v>
      </c>
    </row>
    <row r="2742" spans="1:17">
      <c r="A2742" t="s">
        <v>879</v>
      </c>
      <c r="B2742" t="s">
        <v>199</v>
      </c>
      <c r="C2742" t="s">
        <v>133</v>
      </c>
      <c r="D2742" t="s">
        <v>109</v>
      </c>
      <c r="E2742" t="s">
        <v>105</v>
      </c>
      <c r="F2742">
        <v>40700</v>
      </c>
      <c r="G2742" t="s">
        <v>784</v>
      </c>
      <c r="I2742" t="s">
        <v>122</v>
      </c>
      <c r="J2742">
        <v>2026</v>
      </c>
      <c r="K2742">
        <v>5</v>
      </c>
      <c r="L2742" t="s">
        <v>95</v>
      </c>
      <c r="M2742">
        <v>54.08</v>
      </c>
      <c r="N2742">
        <v>1</v>
      </c>
      <c r="O2742">
        <v>54.08</v>
      </c>
      <c r="P2742" t="s">
        <v>96</v>
      </c>
    </row>
    <row r="2743" spans="1:17">
      <c r="A2743" t="s">
        <v>879</v>
      </c>
      <c r="B2743" t="s">
        <v>199</v>
      </c>
      <c r="C2743" t="s">
        <v>133</v>
      </c>
      <c r="D2743" t="s">
        <v>109</v>
      </c>
      <c r="E2743" t="s">
        <v>105</v>
      </c>
      <c r="F2743">
        <v>40700</v>
      </c>
      <c r="G2743" t="s">
        <v>784</v>
      </c>
      <c r="I2743" t="s">
        <v>123</v>
      </c>
      <c r="J2743">
        <v>2026</v>
      </c>
      <c r="K2743">
        <v>5</v>
      </c>
      <c r="L2743" t="s">
        <v>95</v>
      </c>
      <c r="M2743">
        <v>135.19999999999999</v>
      </c>
      <c r="N2743">
        <v>1</v>
      </c>
      <c r="O2743">
        <v>135.19999999999999</v>
      </c>
      <c r="P2743" t="s">
        <v>96</v>
      </c>
    </row>
    <row r="2744" spans="1:17">
      <c r="A2744" t="s">
        <v>879</v>
      </c>
      <c r="B2744" t="s">
        <v>199</v>
      </c>
      <c r="C2744" t="s">
        <v>133</v>
      </c>
      <c r="D2744" t="s">
        <v>109</v>
      </c>
      <c r="E2744" t="s">
        <v>106</v>
      </c>
      <c r="F2744">
        <v>40700</v>
      </c>
      <c r="G2744" t="s">
        <v>784</v>
      </c>
      <c r="I2744" t="s">
        <v>118</v>
      </c>
      <c r="J2744">
        <v>2026</v>
      </c>
      <c r="K2744">
        <v>5</v>
      </c>
      <c r="L2744" t="s">
        <v>95</v>
      </c>
      <c r="M2744">
        <v>115.89</v>
      </c>
      <c r="N2744">
        <v>1</v>
      </c>
      <c r="O2744">
        <v>115.89</v>
      </c>
      <c r="P2744" t="s">
        <v>96</v>
      </c>
    </row>
    <row r="2745" spans="1:17">
      <c r="A2745" t="s">
        <v>879</v>
      </c>
      <c r="B2745" t="s">
        <v>199</v>
      </c>
      <c r="C2745" t="s">
        <v>133</v>
      </c>
      <c r="D2745" t="s">
        <v>109</v>
      </c>
      <c r="E2745" t="s">
        <v>106</v>
      </c>
      <c r="F2745">
        <v>40700</v>
      </c>
      <c r="G2745" t="s">
        <v>784</v>
      </c>
      <c r="I2745" t="s">
        <v>112</v>
      </c>
      <c r="J2745">
        <v>2026</v>
      </c>
      <c r="K2745">
        <v>5</v>
      </c>
      <c r="L2745" t="s">
        <v>95</v>
      </c>
      <c r="M2745">
        <v>286.89</v>
      </c>
      <c r="N2745">
        <v>1</v>
      </c>
      <c r="O2745">
        <v>286.89</v>
      </c>
      <c r="P2745" t="s">
        <v>96</v>
      </c>
    </row>
    <row r="2746" spans="1:17">
      <c r="A2746" t="s">
        <v>879</v>
      </c>
      <c r="B2746" t="s">
        <v>201</v>
      </c>
      <c r="C2746" t="s">
        <v>133</v>
      </c>
      <c r="D2746" t="s">
        <v>109</v>
      </c>
      <c r="E2746" t="s">
        <v>106</v>
      </c>
      <c r="F2746">
        <v>40700</v>
      </c>
      <c r="G2746" t="s">
        <v>784</v>
      </c>
      <c r="I2746" t="s">
        <v>146</v>
      </c>
      <c r="J2746">
        <v>2026</v>
      </c>
      <c r="K2746">
        <v>5</v>
      </c>
      <c r="L2746" t="s">
        <v>95</v>
      </c>
      <c r="M2746">
        <v>101.41</v>
      </c>
      <c r="N2746">
        <v>1</v>
      </c>
      <c r="O2746">
        <v>101.41</v>
      </c>
      <c r="P2746" t="s">
        <v>96</v>
      </c>
    </row>
    <row r="2747" spans="1:17">
      <c r="A2747" t="s">
        <v>879</v>
      </c>
      <c r="B2747" t="s">
        <v>201</v>
      </c>
      <c r="C2747" t="s">
        <v>133</v>
      </c>
      <c r="D2747" t="s">
        <v>109</v>
      </c>
      <c r="E2747" t="s">
        <v>106</v>
      </c>
      <c r="F2747">
        <v>40700</v>
      </c>
      <c r="G2747" t="s">
        <v>784</v>
      </c>
      <c r="I2747" t="s">
        <v>112</v>
      </c>
      <c r="J2747">
        <v>2026</v>
      </c>
      <c r="K2747">
        <v>5</v>
      </c>
      <c r="L2747" t="s">
        <v>95</v>
      </c>
      <c r="M2747">
        <v>669.41</v>
      </c>
      <c r="N2747">
        <v>1</v>
      </c>
      <c r="O2747">
        <v>669.41</v>
      </c>
      <c r="P2747" t="s">
        <v>96</v>
      </c>
    </row>
    <row r="2748" spans="1:17">
      <c r="A2748" t="s">
        <v>879</v>
      </c>
      <c r="B2748" t="s">
        <v>202</v>
      </c>
      <c r="C2748" t="s">
        <v>133</v>
      </c>
      <c r="D2748" t="s">
        <v>109</v>
      </c>
      <c r="E2748" t="s">
        <v>103</v>
      </c>
      <c r="F2748">
        <v>40700</v>
      </c>
      <c r="G2748" t="s">
        <v>784</v>
      </c>
      <c r="I2748" t="s">
        <v>120</v>
      </c>
      <c r="J2748">
        <v>2026</v>
      </c>
      <c r="K2748">
        <v>5</v>
      </c>
      <c r="L2748" t="s">
        <v>95</v>
      </c>
      <c r="M2748">
        <v>83.39</v>
      </c>
      <c r="N2748">
        <v>1</v>
      </c>
      <c r="O2748">
        <v>83.39</v>
      </c>
      <c r="P2748" t="s">
        <v>96</v>
      </c>
      <c r="Q2748">
        <v>1</v>
      </c>
    </row>
    <row r="2749" spans="1:17">
      <c r="A2749" t="s">
        <v>879</v>
      </c>
      <c r="B2749" t="s">
        <v>202</v>
      </c>
      <c r="C2749" t="s">
        <v>133</v>
      </c>
      <c r="D2749" t="s">
        <v>109</v>
      </c>
      <c r="E2749" t="s">
        <v>103</v>
      </c>
      <c r="F2749">
        <v>40700</v>
      </c>
      <c r="G2749" t="s">
        <v>784</v>
      </c>
      <c r="I2749" t="s">
        <v>130</v>
      </c>
      <c r="J2749">
        <v>2026</v>
      </c>
      <c r="K2749">
        <v>5</v>
      </c>
      <c r="L2749" t="s">
        <v>95</v>
      </c>
      <c r="M2749">
        <v>269.89</v>
      </c>
      <c r="N2749">
        <v>1</v>
      </c>
      <c r="O2749">
        <v>269.89</v>
      </c>
      <c r="P2749" t="s">
        <v>96</v>
      </c>
      <c r="Q2749">
        <v>1</v>
      </c>
    </row>
    <row r="2750" spans="1:17">
      <c r="A2750" t="s">
        <v>879</v>
      </c>
      <c r="B2750" t="s">
        <v>202</v>
      </c>
      <c r="C2750" t="s">
        <v>133</v>
      </c>
      <c r="D2750" t="s">
        <v>109</v>
      </c>
      <c r="E2750" t="s">
        <v>92</v>
      </c>
      <c r="F2750">
        <v>40700</v>
      </c>
      <c r="G2750" t="s">
        <v>784</v>
      </c>
      <c r="I2750" t="s">
        <v>203</v>
      </c>
      <c r="J2750">
        <v>2026</v>
      </c>
      <c r="K2750">
        <v>5</v>
      </c>
      <c r="L2750" t="s">
        <v>95</v>
      </c>
      <c r="M2750">
        <v>177.58</v>
      </c>
      <c r="N2750">
        <v>1</v>
      </c>
      <c r="O2750">
        <v>177.58</v>
      </c>
      <c r="P2750" t="s">
        <v>96</v>
      </c>
      <c r="Q2750">
        <v>1</v>
      </c>
    </row>
    <row r="2751" spans="1:17">
      <c r="A2751" t="s">
        <v>879</v>
      </c>
      <c r="B2751" t="s">
        <v>202</v>
      </c>
      <c r="C2751" t="s">
        <v>133</v>
      </c>
      <c r="D2751" t="s">
        <v>109</v>
      </c>
      <c r="E2751" t="s">
        <v>92</v>
      </c>
      <c r="F2751">
        <v>40700</v>
      </c>
      <c r="G2751" t="s">
        <v>784</v>
      </c>
      <c r="I2751" t="s">
        <v>196</v>
      </c>
      <c r="J2751">
        <v>2026</v>
      </c>
      <c r="K2751">
        <v>5</v>
      </c>
      <c r="L2751" t="s">
        <v>95</v>
      </c>
      <c r="M2751">
        <v>125.55</v>
      </c>
      <c r="N2751">
        <v>1</v>
      </c>
      <c r="O2751">
        <v>125.55</v>
      </c>
      <c r="P2751" t="s">
        <v>96</v>
      </c>
    </row>
    <row r="2752" spans="1:17">
      <c r="A2752" t="s">
        <v>879</v>
      </c>
      <c r="B2752" t="s">
        <v>202</v>
      </c>
      <c r="C2752" t="s">
        <v>133</v>
      </c>
      <c r="D2752" t="s">
        <v>109</v>
      </c>
      <c r="E2752" t="s">
        <v>92</v>
      </c>
      <c r="F2752">
        <v>40700</v>
      </c>
      <c r="G2752" t="s">
        <v>784</v>
      </c>
      <c r="I2752" t="s">
        <v>204</v>
      </c>
      <c r="J2752">
        <v>2026</v>
      </c>
      <c r="K2752">
        <v>5</v>
      </c>
      <c r="L2752" t="s">
        <v>95</v>
      </c>
      <c r="M2752">
        <v>125.55</v>
      </c>
      <c r="N2752">
        <v>1</v>
      </c>
      <c r="O2752">
        <v>125.55</v>
      </c>
      <c r="P2752" t="s">
        <v>96</v>
      </c>
    </row>
    <row r="2753" spans="1:17">
      <c r="A2753" t="s">
        <v>879</v>
      </c>
      <c r="B2753" t="s">
        <v>202</v>
      </c>
      <c r="C2753" t="s">
        <v>133</v>
      </c>
      <c r="D2753" t="s">
        <v>109</v>
      </c>
      <c r="E2753" t="s">
        <v>92</v>
      </c>
      <c r="F2753">
        <v>40700</v>
      </c>
      <c r="G2753" t="s">
        <v>784</v>
      </c>
      <c r="I2753" t="s">
        <v>197</v>
      </c>
      <c r="J2753">
        <v>2026</v>
      </c>
      <c r="K2753">
        <v>5</v>
      </c>
      <c r="L2753" t="s">
        <v>95</v>
      </c>
      <c r="M2753">
        <v>125.55</v>
      </c>
      <c r="N2753">
        <v>1</v>
      </c>
      <c r="O2753">
        <v>125.55</v>
      </c>
      <c r="P2753" t="s">
        <v>96</v>
      </c>
    </row>
    <row r="2754" spans="1:17">
      <c r="A2754" t="s">
        <v>879</v>
      </c>
      <c r="B2754" t="s">
        <v>202</v>
      </c>
      <c r="C2754" t="s">
        <v>133</v>
      </c>
      <c r="D2754" t="s">
        <v>109</v>
      </c>
      <c r="E2754" t="s">
        <v>92</v>
      </c>
      <c r="F2754">
        <v>40700</v>
      </c>
      <c r="G2754" t="s">
        <v>784</v>
      </c>
      <c r="I2754" t="s">
        <v>205</v>
      </c>
      <c r="J2754">
        <v>2026</v>
      </c>
      <c r="K2754">
        <v>5</v>
      </c>
      <c r="L2754" t="s">
        <v>95</v>
      </c>
      <c r="M2754">
        <v>101.41</v>
      </c>
      <c r="N2754">
        <v>1</v>
      </c>
      <c r="O2754">
        <v>101.41</v>
      </c>
      <c r="P2754" t="s">
        <v>96</v>
      </c>
    </row>
    <row r="2755" spans="1:17">
      <c r="A2755" t="s">
        <v>879</v>
      </c>
      <c r="B2755" t="s">
        <v>202</v>
      </c>
      <c r="C2755" t="s">
        <v>133</v>
      </c>
      <c r="D2755" t="s">
        <v>109</v>
      </c>
      <c r="E2755" t="s">
        <v>106</v>
      </c>
      <c r="F2755">
        <v>40700</v>
      </c>
      <c r="G2755" t="s">
        <v>784</v>
      </c>
      <c r="I2755" t="s">
        <v>118</v>
      </c>
      <c r="J2755">
        <v>2026</v>
      </c>
      <c r="K2755">
        <v>5</v>
      </c>
      <c r="L2755" t="s">
        <v>95</v>
      </c>
      <c r="M2755">
        <v>463.56</v>
      </c>
      <c r="N2755">
        <v>1</v>
      </c>
      <c r="O2755">
        <v>463.56</v>
      </c>
      <c r="P2755" t="s">
        <v>96</v>
      </c>
    </row>
    <row r="2756" spans="1:17">
      <c r="A2756" t="s">
        <v>879</v>
      </c>
      <c r="B2756" t="s">
        <v>202</v>
      </c>
      <c r="C2756" t="s">
        <v>133</v>
      </c>
      <c r="D2756" t="s">
        <v>109</v>
      </c>
      <c r="E2756" t="s">
        <v>106</v>
      </c>
      <c r="F2756">
        <v>40700</v>
      </c>
      <c r="G2756" t="s">
        <v>784</v>
      </c>
      <c r="I2756" t="s">
        <v>143</v>
      </c>
      <c r="J2756">
        <v>2026</v>
      </c>
      <c r="K2756">
        <v>5</v>
      </c>
      <c r="L2756" t="s">
        <v>95</v>
      </c>
      <c r="M2756">
        <v>95.63</v>
      </c>
      <c r="N2756">
        <v>1</v>
      </c>
      <c r="O2756">
        <v>95.63</v>
      </c>
      <c r="P2756" t="s">
        <v>96</v>
      </c>
    </row>
    <row r="2757" spans="1:17">
      <c r="A2757" t="s">
        <v>879</v>
      </c>
      <c r="B2757" t="s">
        <v>202</v>
      </c>
      <c r="C2757" t="s">
        <v>133</v>
      </c>
      <c r="D2757" t="s">
        <v>109</v>
      </c>
      <c r="E2757" t="s">
        <v>106</v>
      </c>
      <c r="F2757">
        <v>40700</v>
      </c>
      <c r="G2757" t="s">
        <v>784</v>
      </c>
      <c r="I2757" t="s">
        <v>112</v>
      </c>
      <c r="J2757">
        <v>2026</v>
      </c>
      <c r="K2757">
        <v>5</v>
      </c>
      <c r="L2757" t="s">
        <v>95</v>
      </c>
      <c r="M2757">
        <v>191.26</v>
      </c>
      <c r="N2757">
        <v>1</v>
      </c>
      <c r="O2757">
        <v>191.26</v>
      </c>
      <c r="P2757" t="s">
        <v>96</v>
      </c>
    </row>
    <row r="2758" spans="1:17">
      <c r="A2758" t="s">
        <v>879</v>
      </c>
      <c r="B2758" t="s">
        <v>202</v>
      </c>
      <c r="C2758" t="s">
        <v>133</v>
      </c>
      <c r="D2758" t="s">
        <v>109</v>
      </c>
      <c r="E2758" t="s">
        <v>106</v>
      </c>
      <c r="F2758">
        <v>40700</v>
      </c>
      <c r="G2758" t="s">
        <v>784</v>
      </c>
      <c r="I2758" t="s">
        <v>163</v>
      </c>
      <c r="J2758">
        <v>2026</v>
      </c>
      <c r="K2758">
        <v>5</v>
      </c>
      <c r="L2758" t="s">
        <v>95</v>
      </c>
      <c r="M2758">
        <v>173.82</v>
      </c>
      <c r="N2758">
        <v>1</v>
      </c>
      <c r="O2758">
        <v>173.82</v>
      </c>
      <c r="P2758" t="s">
        <v>96</v>
      </c>
    </row>
    <row r="2759" spans="1:17">
      <c r="A2759" t="s">
        <v>879</v>
      </c>
      <c r="B2759" t="s">
        <v>206</v>
      </c>
      <c r="C2759" t="s">
        <v>133</v>
      </c>
      <c r="D2759" t="s">
        <v>109</v>
      </c>
      <c r="E2759" t="s">
        <v>105</v>
      </c>
      <c r="F2759">
        <v>40700</v>
      </c>
      <c r="G2759" t="s">
        <v>784</v>
      </c>
      <c r="I2759" t="s">
        <v>122</v>
      </c>
      <c r="J2759">
        <v>2026</v>
      </c>
      <c r="K2759">
        <v>5</v>
      </c>
      <c r="L2759" t="s">
        <v>95</v>
      </c>
      <c r="M2759">
        <v>54.08</v>
      </c>
      <c r="N2759">
        <v>1</v>
      </c>
      <c r="O2759">
        <v>54.08</v>
      </c>
      <c r="P2759" t="s">
        <v>96</v>
      </c>
    </row>
    <row r="2760" spans="1:17">
      <c r="A2760" t="s">
        <v>879</v>
      </c>
      <c r="B2760" t="s">
        <v>206</v>
      </c>
      <c r="C2760" t="s">
        <v>133</v>
      </c>
      <c r="D2760" t="s">
        <v>109</v>
      </c>
      <c r="E2760" t="s">
        <v>105</v>
      </c>
      <c r="F2760">
        <v>40700</v>
      </c>
      <c r="G2760" t="s">
        <v>784</v>
      </c>
      <c r="I2760" t="s">
        <v>123</v>
      </c>
      <c r="J2760">
        <v>2026</v>
      </c>
      <c r="K2760">
        <v>5</v>
      </c>
      <c r="L2760" t="s">
        <v>95</v>
      </c>
      <c r="M2760">
        <v>135.19999999999999</v>
      </c>
      <c r="N2760">
        <v>1</v>
      </c>
      <c r="O2760">
        <v>135.19999999999999</v>
      </c>
      <c r="P2760" t="s">
        <v>96</v>
      </c>
    </row>
    <row r="2761" spans="1:17">
      <c r="A2761" t="s">
        <v>879</v>
      </c>
      <c r="B2761" t="s">
        <v>206</v>
      </c>
      <c r="C2761" t="s">
        <v>133</v>
      </c>
      <c r="D2761" t="s">
        <v>109</v>
      </c>
      <c r="E2761" t="s">
        <v>106</v>
      </c>
      <c r="F2761">
        <v>40700</v>
      </c>
      <c r="G2761" t="s">
        <v>784</v>
      </c>
      <c r="I2761" t="s">
        <v>118</v>
      </c>
      <c r="J2761">
        <v>2026</v>
      </c>
      <c r="K2761">
        <v>5</v>
      </c>
      <c r="L2761" t="s">
        <v>95</v>
      </c>
      <c r="M2761">
        <v>115.89</v>
      </c>
      <c r="N2761">
        <v>1</v>
      </c>
      <c r="O2761">
        <v>115.89</v>
      </c>
      <c r="P2761" t="s">
        <v>96</v>
      </c>
    </row>
    <row r="2762" spans="1:17">
      <c r="A2762" t="s">
        <v>879</v>
      </c>
      <c r="B2762" t="s">
        <v>206</v>
      </c>
      <c r="C2762" t="s">
        <v>133</v>
      </c>
      <c r="D2762" t="s">
        <v>109</v>
      </c>
      <c r="E2762" t="s">
        <v>106</v>
      </c>
      <c r="F2762">
        <v>40700</v>
      </c>
      <c r="G2762" t="s">
        <v>784</v>
      </c>
      <c r="I2762" t="s">
        <v>112</v>
      </c>
      <c r="J2762">
        <v>2026</v>
      </c>
      <c r="K2762">
        <v>5</v>
      </c>
      <c r="L2762" t="s">
        <v>95</v>
      </c>
      <c r="M2762">
        <v>191.26</v>
      </c>
      <c r="N2762">
        <v>1</v>
      </c>
      <c r="O2762">
        <v>191.26</v>
      </c>
      <c r="P2762" t="s">
        <v>96</v>
      </c>
    </row>
    <row r="2763" spans="1:17">
      <c r="A2763" t="s">
        <v>879</v>
      </c>
      <c r="B2763" t="s">
        <v>207</v>
      </c>
      <c r="C2763" t="s">
        <v>133</v>
      </c>
      <c r="D2763" t="s">
        <v>109</v>
      </c>
      <c r="E2763" t="s">
        <v>103</v>
      </c>
      <c r="F2763">
        <v>40700</v>
      </c>
      <c r="G2763" t="s">
        <v>784</v>
      </c>
      <c r="I2763" t="s">
        <v>130</v>
      </c>
      <c r="J2763">
        <v>2026</v>
      </c>
      <c r="K2763">
        <v>5</v>
      </c>
      <c r="L2763" t="s">
        <v>95</v>
      </c>
      <c r="M2763">
        <v>992.67</v>
      </c>
      <c r="N2763">
        <v>1</v>
      </c>
      <c r="O2763">
        <v>992.67</v>
      </c>
      <c r="P2763" t="s">
        <v>96</v>
      </c>
      <c r="Q2763">
        <v>1</v>
      </c>
    </row>
    <row r="2764" spans="1:17">
      <c r="A2764" t="s">
        <v>879</v>
      </c>
      <c r="B2764" t="s">
        <v>207</v>
      </c>
      <c r="C2764" t="s">
        <v>133</v>
      </c>
      <c r="D2764" t="s">
        <v>109</v>
      </c>
      <c r="E2764" t="s">
        <v>92</v>
      </c>
      <c r="F2764">
        <v>40700</v>
      </c>
      <c r="G2764" t="s">
        <v>784</v>
      </c>
      <c r="I2764" t="s">
        <v>203</v>
      </c>
      <c r="J2764">
        <v>2026</v>
      </c>
      <c r="K2764">
        <v>5</v>
      </c>
      <c r="L2764" t="s">
        <v>95</v>
      </c>
      <c r="M2764">
        <v>532.74</v>
      </c>
      <c r="N2764">
        <v>1</v>
      </c>
      <c r="O2764">
        <v>532.74</v>
      </c>
      <c r="P2764" t="s">
        <v>96</v>
      </c>
      <c r="Q2764">
        <v>1</v>
      </c>
    </row>
    <row r="2765" spans="1:17">
      <c r="A2765" t="s">
        <v>879</v>
      </c>
      <c r="B2765" t="s">
        <v>207</v>
      </c>
      <c r="C2765" t="s">
        <v>133</v>
      </c>
      <c r="D2765" t="s">
        <v>109</v>
      </c>
      <c r="E2765" t="s">
        <v>104</v>
      </c>
      <c r="F2765">
        <v>40700</v>
      </c>
      <c r="G2765" t="s">
        <v>784</v>
      </c>
      <c r="I2765" t="s">
        <v>171</v>
      </c>
      <c r="J2765">
        <v>2026</v>
      </c>
      <c r="K2765">
        <v>5</v>
      </c>
      <c r="L2765" t="s">
        <v>95</v>
      </c>
      <c r="M2765">
        <v>367.5</v>
      </c>
      <c r="N2765">
        <v>1</v>
      </c>
      <c r="O2765">
        <v>367.5</v>
      </c>
      <c r="P2765" t="s">
        <v>96</v>
      </c>
    </row>
    <row r="2766" spans="1:17">
      <c r="A2766" t="s">
        <v>879</v>
      </c>
      <c r="B2766" t="s">
        <v>207</v>
      </c>
      <c r="C2766" t="s">
        <v>133</v>
      </c>
      <c r="D2766" t="s">
        <v>109</v>
      </c>
      <c r="E2766" t="s">
        <v>104</v>
      </c>
      <c r="F2766">
        <v>40700</v>
      </c>
      <c r="G2766" t="s">
        <v>784</v>
      </c>
      <c r="I2766" t="s">
        <v>172</v>
      </c>
      <c r="J2766">
        <v>2026</v>
      </c>
      <c r="K2766">
        <v>5</v>
      </c>
      <c r="L2766" t="s">
        <v>95</v>
      </c>
      <c r="M2766">
        <v>50.5</v>
      </c>
      <c r="N2766">
        <v>1</v>
      </c>
      <c r="O2766">
        <v>50.5</v>
      </c>
      <c r="P2766" t="s">
        <v>96</v>
      </c>
    </row>
    <row r="2767" spans="1:17">
      <c r="A2767" t="s">
        <v>879</v>
      </c>
      <c r="B2767" t="s">
        <v>207</v>
      </c>
      <c r="C2767" t="s">
        <v>133</v>
      </c>
      <c r="D2767" t="s">
        <v>109</v>
      </c>
      <c r="E2767" t="s">
        <v>104</v>
      </c>
      <c r="F2767">
        <v>40700</v>
      </c>
      <c r="G2767" t="s">
        <v>784</v>
      </c>
      <c r="I2767" t="s">
        <v>173</v>
      </c>
      <c r="J2767">
        <v>2026</v>
      </c>
      <c r="K2767">
        <v>5</v>
      </c>
      <c r="L2767" t="s">
        <v>95</v>
      </c>
      <c r="M2767">
        <v>4539.42</v>
      </c>
      <c r="N2767">
        <v>1</v>
      </c>
      <c r="O2767">
        <v>4539.42</v>
      </c>
      <c r="P2767" t="s">
        <v>96</v>
      </c>
    </row>
    <row r="2768" spans="1:17">
      <c r="A2768" t="s">
        <v>879</v>
      </c>
      <c r="B2768" t="s">
        <v>207</v>
      </c>
      <c r="C2768" t="s">
        <v>133</v>
      </c>
      <c r="D2768" t="s">
        <v>109</v>
      </c>
      <c r="E2768" t="s">
        <v>92</v>
      </c>
      <c r="F2768">
        <v>40700</v>
      </c>
      <c r="G2768" t="s">
        <v>784</v>
      </c>
      <c r="I2768" t="s">
        <v>204</v>
      </c>
      <c r="J2768">
        <v>2026</v>
      </c>
      <c r="K2768">
        <v>5</v>
      </c>
      <c r="L2768" t="s">
        <v>95</v>
      </c>
      <c r="M2768">
        <v>376.65</v>
      </c>
      <c r="N2768">
        <v>1</v>
      </c>
      <c r="O2768">
        <v>376.65</v>
      </c>
      <c r="P2768" t="s">
        <v>96</v>
      </c>
    </row>
    <row r="2769" spans="1:17">
      <c r="A2769" t="s">
        <v>879</v>
      </c>
      <c r="B2769" t="s">
        <v>207</v>
      </c>
      <c r="C2769" t="s">
        <v>133</v>
      </c>
      <c r="D2769" t="s">
        <v>109</v>
      </c>
      <c r="E2769" t="s">
        <v>106</v>
      </c>
      <c r="F2769">
        <v>40700</v>
      </c>
      <c r="G2769" t="s">
        <v>784</v>
      </c>
      <c r="I2769" t="s">
        <v>118</v>
      </c>
      <c r="J2769">
        <v>2026</v>
      </c>
      <c r="K2769">
        <v>5</v>
      </c>
      <c r="L2769" t="s">
        <v>95</v>
      </c>
      <c r="M2769">
        <v>579.45000000000005</v>
      </c>
      <c r="N2769">
        <v>1</v>
      </c>
      <c r="O2769">
        <v>579.45000000000005</v>
      </c>
      <c r="P2769" t="s">
        <v>96</v>
      </c>
    </row>
    <row r="2770" spans="1:17">
      <c r="A2770" t="s">
        <v>879</v>
      </c>
      <c r="B2770" t="s">
        <v>207</v>
      </c>
      <c r="C2770" t="s">
        <v>133</v>
      </c>
      <c r="D2770" t="s">
        <v>109</v>
      </c>
      <c r="E2770" t="s">
        <v>106</v>
      </c>
      <c r="F2770">
        <v>40700</v>
      </c>
      <c r="G2770" t="s">
        <v>784</v>
      </c>
      <c r="I2770" t="s">
        <v>143</v>
      </c>
      <c r="J2770">
        <v>2026</v>
      </c>
      <c r="K2770">
        <v>5</v>
      </c>
      <c r="L2770" t="s">
        <v>95</v>
      </c>
      <c r="M2770">
        <v>95.63</v>
      </c>
      <c r="N2770">
        <v>1</v>
      </c>
      <c r="O2770">
        <v>95.63</v>
      </c>
      <c r="P2770" t="s">
        <v>96</v>
      </c>
    </row>
    <row r="2771" spans="1:17">
      <c r="A2771" t="s">
        <v>879</v>
      </c>
      <c r="B2771" t="s">
        <v>207</v>
      </c>
      <c r="C2771" t="s">
        <v>133</v>
      </c>
      <c r="D2771" t="s">
        <v>109</v>
      </c>
      <c r="E2771" t="s">
        <v>106</v>
      </c>
      <c r="F2771">
        <v>40700</v>
      </c>
      <c r="G2771" t="s">
        <v>784</v>
      </c>
      <c r="I2771" t="s">
        <v>112</v>
      </c>
      <c r="J2771">
        <v>2026</v>
      </c>
      <c r="K2771">
        <v>5</v>
      </c>
      <c r="L2771" t="s">
        <v>95</v>
      </c>
      <c r="M2771">
        <v>382.52</v>
      </c>
      <c r="N2771">
        <v>1</v>
      </c>
      <c r="O2771">
        <v>382.52</v>
      </c>
      <c r="P2771" t="s">
        <v>96</v>
      </c>
    </row>
    <row r="2772" spans="1:17">
      <c r="A2772" t="s">
        <v>879</v>
      </c>
      <c r="B2772" t="s">
        <v>207</v>
      </c>
      <c r="C2772" t="s">
        <v>133</v>
      </c>
      <c r="D2772" t="s">
        <v>109</v>
      </c>
      <c r="E2772" t="s">
        <v>106</v>
      </c>
      <c r="F2772">
        <v>40700</v>
      </c>
      <c r="G2772" t="s">
        <v>784</v>
      </c>
      <c r="I2772" t="s">
        <v>163</v>
      </c>
      <c r="J2772">
        <v>2026</v>
      </c>
      <c r="K2772">
        <v>5</v>
      </c>
      <c r="L2772" t="s">
        <v>95</v>
      </c>
      <c r="M2772">
        <v>521.46</v>
      </c>
      <c r="N2772">
        <v>1</v>
      </c>
      <c r="O2772">
        <v>521.46</v>
      </c>
      <c r="P2772" t="s">
        <v>96</v>
      </c>
    </row>
    <row r="2773" spans="1:17">
      <c r="A2773" t="s">
        <v>879</v>
      </c>
      <c r="B2773" t="s">
        <v>208</v>
      </c>
      <c r="C2773" t="s">
        <v>133</v>
      </c>
      <c r="D2773" t="s">
        <v>109</v>
      </c>
      <c r="E2773" t="s">
        <v>103</v>
      </c>
      <c r="F2773">
        <v>40700</v>
      </c>
      <c r="G2773" t="s">
        <v>784</v>
      </c>
      <c r="I2773" t="s">
        <v>120</v>
      </c>
      <c r="J2773">
        <v>2026</v>
      </c>
      <c r="K2773">
        <v>5</v>
      </c>
      <c r="L2773" t="s">
        <v>95</v>
      </c>
      <c r="M2773">
        <v>83.39</v>
      </c>
      <c r="N2773">
        <v>1</v>
      </c>
      <c r="O2773">
        <v>83.39</v>
      </c>
      <c r="P2773" t="s">
        <v>96</v>
      </c>
      <c r="Q2773">
        <v>1</v>
      </c>
    </row>
    <row r="2774" spans="1:17">
      <c r="A2774" t="s">
        <v>879</v>
      </c>
      <c r="B2774" t="s">
        <v>208</v>
      </c>
      <c r="C2774" t="s">
        <v>133</v>
      </c>
      <c r="D2774" t="s">
        <v>109</v>
      </c>
      <c r="E2774" t="s">
        <v>92</v>
      </c>
      <c r="F2774">
        <v>40700</v>
      </c>
      <c r="G2774" t="s">
        <v>784</v>
      </c>
      <c r="I2774" t="s">
        <v>196</v>
      </c>
      <c r="J2774">
        <v>2026</v>
      </c>
      <c r="K2774">
        <v>5</v>
      </c>
      <c r="L2774" t="s">
        <v>95</v>
      </c>
      <c r="M2774">
        <v>125.55</v>
      </c>
      <c r="N2774">
        <v>1</v>
      </c>
      <c r="O2774">
        <v>125.55</v>
      </c>
      <c r="P2774" t="s">
        <v>96</v>
      </c>
    </row>
    <row r="2775" spans="1:17">
      <c r="A2775" t="s">
        <v>879</v>
      </c>
      <c r="B2775" t="s">
        <v>208</v>
      </c>
      <c r="C2775" t="s">
        <v>133</v>
      </c>
      <c r="D2775" t="s">
        <v>109</v>
      </c>
      <c r="E2775" t="s">
        <v>105</v>
      </c>
      <c r="F2775">
        <v>40700</v>
      </c>
      <c r="G2775" t="s">
        <v>784</v>
      </c>
      <c r="I2775" t="s">
        <v>122</v>
      </c>
      <c r="J2775">
        <v>2026</v>
      </c>
      <c r="K2775">
        <v>5</v>
      </c>
      <c r="L2775" t="s">
        <v>95</v>
      </c>
      <c r="M2775">
        <v>108.16</v>
      </c>
      <c r="N2775">
        <v>1</v>
      </c>
      <c r="O2775">
        <v>108.16</v>
      </c>
      <c r="P2775" t="s">
        <v>96</v>
      </c>
    </row>
    <row r="2776" spans="1:17">
      <c r="A2776" t="s">
        <v>879</v>
      </c>
      <c r="B2776" t="s">
        <v>208</v>
      </c>
      <c r="C2776" t="s">
        <v>133</v>
      </c>
      <c r="D2776" t="s">
        <v>109</v>
      </c>
      <c r="E2776" t="s">
        <v>105</v>
      </c>
      <c r="F2776">
        <v>40700</v>
      </c>
      <c r="G2776" t="s">
        <v>784</v>
      </c>
      <c r="I2776" t="s">
        <v>123</v>
      </c>
      <c r="J2776">
        <v>2026</v>
      </c>
      <c r="K2776">
        <v>5</v>
      </c>
      <c r="L2776" t="s">
        <v>95</v>
      </c>
      <c r="M2776">
        <v>270.39999999999998</v>
      </c>
      <c r="N2776">
        <v>1</v>
      </c>
      <c r="O2776">
        <v>270.39999999999998</v>
      </c>
      <c r="P2776" t="s">
        <v>96</v>
      </c>
    </row>
    <row r="2777" spans="1:17">
      <c r="A2777" t="s">
        <v>879</v>
      </c>
      <c r="B2777" t="s">
        <v>208</v>
      </c>
      <c r="C2777" t="s">
        <v>133</v>
      </c>
      <c r="D2777" t="s">
        <v>109</v>
      </c>
      <c r="E2777" t="s">
        <v>106</v>
      </c>
      <c r="F2777">
        <v>40700</v>
      </c>
      <c r="G2777" t="s">
        <v>784</v>
      </c>
      <c r="I2777" t="s">
        <v>112</v>
      </c>
      <c r="J2777">
        <v>2026</v>
      </c>
      <c r="K2777">
        <v>5</v>
      </c>
      <c r="L2777" t="s">
        <v>95</v>
      </c>
      <c r="M2777">
        <v>669.41</v>
      </c>
      <c r="N2777">
        <v>1</v>
      </c>
      <c r="O2777">
        <v>669.41</v>
      </c>
      <c r="P2777" t="s">
        <v>96</v>
      </c>
    </row>
    <row r="2778" spans="1:17">
      <c r="A2778" t="s">
        <v>879</v>
      </c>
      <c r="B2778" t="s">
        <v>209</v>
      </c>
      <c r="C2778" t="s">
        <v>133</v>
      </c>
      <c r="D2778" t="s">
        <v>109</v>
      </c>
      <c r="E2778" t="s">
        <v>103</v>
      </c>
      <c r="F2778">
        <v>40700</v>
      </c>
      <c r="G2778" t="s">
        <v>784</v>
      </c>
      <c r="I2778" t="s">
        <v>120</v>
      </c>
      <c r="J2778">
        <v>2026</v>
      </c>
      <c r="K2778">
        <v>5</v>
      </c>
      <c r="L2778" t="s">
        <v>95</v>
      </c>
      <c r="M2778">
        <v>192.66</v>
      </c>
      <c r="N2778">
        <v>1</v>
      </c>
      <c r="O2778">
        <v>192.66</v>
      </c>
      <c r="P2778" t="s">
        <v>96</v>
      </c>
      <c r="Q2778">
        <v>1</v>
      </c>
    </row>
    <row r="2779" spans="1:17">
      <c r="A2779" t="s">
        <v>879</v>
      </c>
      <c r="B2779" t="s">
        <v>209</v>
      </c>
      <c r="C2779" t="s">
        <v>133</v>
      </c>
      <c r="D2779" t="s">
        <v>109</v>
      </c>
      <c r="E2779" t="s">
        <v>106</v>
      </c>
      <c r="F2779">
        <v>40700</v>
      </c>
      <c r="G2779" t="s">
        <v>784</v>
      </c>
      <c r="I2779" t="s">
        <v>112</v>
      </c>
      <c r="J2779">
        <v>2026</v>
      </c>
      <c r="K2779">
        <v>5</v>
      </c>
      <c r="L2779" t="s">
        <v>95</v>
      </c>
      <c r="M2779">
        <v>573.78</v>
      </c>
      <c r="N2779">
        <v>1</v>
      </c>
      <c r="O2779">
        <v>573.78</v>
      </c>
      <c r="P2779" t="s">
        <v>96</v>
      </c>
    </row>
    <row r="2780" spans="1:17">
      <c r="A2780" t="s">
        <v>879</v>
      </c>
      <c r="B2780" t="s">
        <v>210</v>
      </c>
      <c r="C2780" t="s">
        <v>133</v>
      </c>
      <c r="D2780" t="s">
        <v>109</v>
      </c>
      <c r="E2780" t="s">
        <v>92</v>
      </c>
      <c r="F2780">
        <v>40700</v>
      </c>
      <c r="G2780" t="s">
        <v>784</v>
      </c>
      <c r="I2780" t="s">
        <v>196</v>
      </c>
      <c r="J2780">
        <v>2026</v>
      </c>
      <c r="K2780">
        <v>5</v>
      </c>
      <c r="L2780" t="s">
        <v>95</v>
      </c>
      <c r="M2780">
        <v>376.65</v>
      </c>
      <c r="N2780">
        <v>1</v>
      </c>
      <c r="O2780">
        <v>376.65</v>
      </c>
      <c r="P2780" t="s">
        <v>96</v>
      </c>
    </row>
    <row r="2781" spans="1:17">
      <c r="A2781" t="s">
        <v>879</v>
      </c>
      <c r="B2781" t="s">
        <v>210</v>
      </c>
      <c r="C2781" t="s">
        <v>133</v>
      </c>
      <c r="D2781" t="s">
        <v>109</v>
      </c>
      <c r="E2781" t="s">
        <v>105</v>
      </c>
      <c r="F2781">
        <v>40700</v>
      </c>
      <c r="G2781" t="s">
        <v>784</v>
      </c>
      <c r="I2781" t="s">
        <v>122</v>
      </c>
      <c r="J2781">
        <v>2026</v>
      </c>
      <c r="K2781">
        <v>5</v>
      </c>
      <c r="L2781" t="s">
        <v>95</v>
      </c>
      <c r="M2781">
        <v>54.08</v>
      </c>
      <c r="N2781">
        <v>1</v>
      </c>
      <c r="O2781">
        <v>54.08</v>
      </c>
      <c r="P2781" t="s">
        <v>96</v>
      </c>
    </row>
    <row r="2782" spans="1:17">
      <c r="A2782" t="s">
        <v>879</v>
      </c>
      <c r="B2782" t="s">
        <v>210</v>
      </c>
      <c r="C2782" t="s">
        <v>133</v>
      </c>
      <c r="D2782" t="s">
        <v>109</v>
      </c>
      <c r="E2782" t="s">
        <v>105</v>
      </c>
      <c r="F2782">
        <v>40700</v>
      </c>
      <c r="G2782" t="s">
        <v>784</v>
      </c>
      <c r="I2782" t="s">
        <v>123</v>
      </c>
      <c r="J2782">
        <v>2026</v>
      </c>
      <c r="K2782">
        <v>5</v>
      </c>
      <c r="L2782" t="s">
        <v>95</v>
      </c>
      <c r="M2782">
        <v>135.19999999999999</v>
      </c>
      <c r="N2782">
        <v>1</v>
      </c>
      <c r="O2782">
        <v>135.19999999999999</v>
      </c>
      <c r="P2782" t="s">
        <v>96</v>
      </c>
    </row>
    <row r="2783" spans="1:17">
      <c r="A2783" t="s">
        <v>879</v>
      </c>
      <c r="B2783" t="s">
        <v>210</v>
      </c>
      <c r="C2783" t="s">
        <v>133</v>
      </c>
      <c r="D2783" t="s">
        <v>109</v>
      </c>
      <c r="E2783" t="s">
        <v>106</v>
      </c>
      <c r="F2783">
        <v>40700</v>
      </c>
      <c r="G2783" t="s">
        <v>784</v>
      </c>
      <c r="I2783" t="s">
        <v>118</v>
      </c>
      <c r="J2783">
        <v>2026</v>
      </c>
      <c r="K2783">
        <v>5</v>
      </c>
      <c r="L2783" t="s">
        <v>95</v>
      </c>
      <c r="M2783">
        <v>115.89</v>
      </c>
      <c r="N2783">
        <v>1</v>
      </c>
      <c r="O2783">
        <v>115.89</v>
      </c>
      <c r="P2783" t="s">
        <v>96</v>
      </c>
    </row>
    <row r="2784" spans="1:17">
      <c r="A2784" t="s">
        <v>879</v>
      </c>
      <c r="B2784" t="s">
        <v>210</v>
      </c>
      <c r="C2784" t="s">
        <v>133</v>
      </c>
      <c r="D2784" t="s">
        <v>109</v>
      </c>
      <c r="E2784" t="s">
        <v>106</v>
      </c>
      <c r="F2784">
        <v>40700</v>
      </c>
      <c r="G2784" t="s">
        <v>784</v>
      </c>
      <c r="I2784" t="s">
        <v>112</v>
      </c>
      <c r="J2784">
        <v>2026</v>
      </c>
      <c r="K2784">
        <v>5</v>
      </c>
      <c r="L2784" t="s">
        <v>95</v>
      </c>
      <c r="M2784">
        <v>382.52</v>
      </c>
      <c r="N2784">
        <v>1</v>
      </c>
      <c r="O2784">
        <v>382.52</v>
      </c>
      <c r="P2784" t="s">
        <v>96</v>
      </c>
    </row>
    <row r="2785" spans="1:17">
      <c r="A2785" t="s">
        <v>879</v>
      </c>
      <c r="B2785" t="s">
        <v>211</v>
      </c>
      <c r="C2785" t="s">
        <v>133</v>
      </c>
      <c r="D2785" t="s">
        <v>109</v>
      </c>
      <c r="E2785" t="s">
        <v>103</v>
      </c>
      <c r="F2785">
        <v>40700</v>
      </c>
      <c r="G2785" t="s">
        <v>784</v>
      </c>
      <c r="I2785" t="s">
        <v>130</v>
      </c>
      <c r="J2785">
        <v>2026</v>
      </c>
      <c r="K2785">
        <v>5</v>
      </c>
      <c r="L2785" t="s">
        <v>95</v>
      </c>
      <c r="M2785">
        <v>480.08</v>
      </c>
      <c r="N2785">
        <v>1</v>
      </c>
      <c r="O2785">
        <v>480.08</v>
      </c>
      <c r="P2785" t="s">
        <v>96</v>
      </c>
      <c r="Q2785">
        <v>1</v>
      </c>
    </row>
    <row r="2786" spans="1:17">
      <c r="A2786" t="s">
        <v>879</v>
      </c>
      <c r="B2786" t="s">
        <v>211</v>
      </c>
      <c r="C2786" t="s">
        <v>133</v>
      </c>
      <c r="D2786" t="s">
        <v>109</v>
      </c>
      <c r="E2786" t="s">
        <v>104</v>
      </c>
      <c r="F2786">
        <v>40700</v>
      </c>
      <c r="G2786" t="s">
        <v>784</v>
      </c>
      <c r="I2786" t="s">
        <v>172</v>
      </c>
      <c r="J2786">
        <v>2026</v>
      </c>
      <c r="K2786">
        <v>5</v>
      </c>
      <c r="L2786" t="s">
        <v>95</v>
      </c>
      <c r="M2786">
        <v>121.2</v>
      </c>
      <c r="N2786">
        <v>1</v>
      </c>
      <c r="O2786">
        <v>121.2</v>
      </c>
      <c r="P2786" t="s">
        <v>96</v>
      </c>
    </row>
    <row r="2787" spans="1:17">
      <c r="A2787" t="s">
        <v>879</v>
      </c>
      <c r="B2787" t="s">
        <v>211</v>
      </c>
      <c r="C2787" t="s">
        <v>133</v>
      </c>
      <c r="D2787" t="s">
        <v>109</v>
      </c>
      <c r="E2787" t="s">
        <v>104</v>
      </c>
      <c r="F2787">
        <v>40700</v>
      </c>
      <c r="G2787" t="s">
        <v>784</v>
      </c>
      <c r="I2787" t="s">
        <v>174</v>
      </c>
      <c r="J2787">
        <v>2026</v>
      </c>
      <c r="K2787">
        <v>5</v>
      </c>
      <c r="L2787" t="s">
        <v>95</v>
      </c>
      <c r="M2787">
        <v>1659.57</v>
      </c>
      <c r="N2787">
        <v>1</v>
      </c>
      <c r="O2787">
        <v>1659.57</v>
      </c>
      <c r="P2787" t="s">
        <v>96</v>
      </c>
    </row>
    <row r="2788" spans="1:17">
      <c r="A2788" t="s">
        <v>879</v>
      </c>
      <c r="B2788" t="s">
        <v>211</v>
      </c>
      <c r="C2788" t="s">
        <v>133</v>
      </c>
      <c r="D2788" t="s">
        <v>109</v>
      </c>
      <c r="E2788" t="s">
        <v>105</v>
      </c>
      <c r="F2788">
        <v>40700</v>
      </c>
      <c r="G2788" t="s">
        <v>784</v>
      </c>
      <c r="I2788" t="s">
        <v>122</v>
      </c>
      <c r="J2788">
        <v>2026</v>
      </c>
      <c r="K2788">
        <v>5</v>
      </c>
      <c r="L2788" t="s">
        <v>95</v>
      </c>
      <c r="M2788">
        <v>54.08</v>
      </c>
      <c r="N2788">
        <v>1</v>
      </c>
      <c r="O2788">
        <v>54.08</v>
      </c>
      <c r="P2788" t="s">
        <v>96</v>
      </c>
    </row>
    <row r="2789" spans="1:17">
      <c r="A2789" t="s">
        <v>879</v>
      </c>
      <c r="B2789" t="s">
        <v>211</v>
      </c>
      <c r="C2789" t="s">
        <v>133</v>
      </c>
      <c r="D2789" t="s">
        <v>109</v>
      </c>
      <c r="E2789" t="s">
        <v>105</v>
      </c>
      <c r="F2789">
        <v>40700</v>
      </c>
      <c r="G2789" t="s">
        <v>784</v>
      </c>
      <c r="I2789" t="s">
        <v>123</v>
      </c>
      <c r="J2789">
        <v>2026</v>
      </c>
      <c r="K2789">
        <v>5</v>
      </c>
      <c r="L2789" t="s">
        <v>95</v>
      </c>
      <c r="M2789">
        <v>135.19999999999999</v>
      </c>
      <c r="N2789">
        <v>1</v>
      </c>
      <c r="O2789">
        <v>135.19999999999999</v>
      </c>
      <c r="P2789" t="s">
        <v>96</v>
      </c>
    </row>
    <row r="2790" spans="1:17">
      <c r="A2790" t="s">
        <v>879</v>
      </c>
      <c r="B2790" t="s">
        <v>211</v>
      </c>
      <c r="C2790" t="s">
        <v>133</v>
      </c>
      <c r="D2790" t="s">
        <v>109</v>
      </c>
      <c r="E2790" t="s">
        <v>106</v>
      </c>
      <c r="F2790">
        <v>40700</v>
      </c>
      <c r="G2790" t="s">
        <v>784</v>
      </c>
      <c r="I2790" t="s">
        <v>118</v>
      </c>
      <c r="J2790">
        <v>2026</v>
      </c>
      <c r="K2790">
        <v>5</v>
      </c>
      <c r="L2790" t="s">
        <v>95</v>
      </c>
      <c r="M2790">
        <v>347.67</v>
      </c>
      <c r="N2790">
        <v>1</v>
      </c>
      <c r="O2790">
        <v>347.67</v>
      </c>
      <c r="P2790" t="s">
        <v>96</v>
      </c>
    </row>
    <row r="2791" spans="1:17">
      <c r="A2791" t="s">
        <v>879</v>
      </c>
      <c r="B2791" t="s">
        <v>211</v>
      </c>
      <c r="C2791" t="s">
        <v>133</v>
      </c>
      <c r="D2791" t="s">
        <v>109</v>
      </c>
      <c r="E2791" t="s">
        <v>106</v>
      </c>
      <c r="F2791">
        <v>40700</v>
      </c>
      <c r="G2791" t="s">
        <v>784</v>
      </c>
      <c r="I2791" t="s">
        <v>143</v>
      </c>
      <c r="J2791">
        <v>2026</v>
      </c>
      <c r="K2791">
        <v>5</v>
      </c>
      <c r="L2791" t="s">
        <v>95</v>
      </c>
      <c r="M2791">
        <v>95.63</v>
      </c>
      <c r="N2791">
        <v>1</v>
      </c>
      <c r="O2791">
        <v>95.63</v>
      </c>
      <c r="P2791" t="s">
        <v>96</v>
      </c>
    </row>
    <row r="2792" spans="1:17">
      <c r="A2792" t="s">
        <v>879</v>
      </c>
      <c r="B2792" t="s">
        <v>211</v>
      </c>
      <c r="C2792" t="s">
        <v>133</v>
      </c>
      <c r="D2792" t="s">
        <v>109</v>
      </c>
      <c r="E2792" t="s">
        <v>106</v>
      </c>
      <c r="F2792">
        <v>40700</v>
      </c>
      <c r="G2792" t="s">
        <v>784</v>
      </c>
      <c r="I2792" t="s">
        <v>112</v>
      </c>
      <c r="J2792">
        <v>2026</v>
      </c>
      <c r="K2792">
        <v>5</v>
      </c>
      <c r="L2792" t="s">
        <v>95</v>
      </c>
      <c r="M2792">
        <v>286.89</v>
      </c>
      <c r="N2792">
        <v>1</v>
      </c>
      <c r="O2792">
        <v>286.89</v>
      </c>
      <c r="P2792" t="s">
        <v>96</v>
      </c>
    </row>
    <row r="2793" spans="1:17">
      <c r="A2793" t="s">
        <v>879</v>
      </c>
      <c r="B2793" t="s">
        <v>211</v>
      </c>
      <c r="C2793" t="s">
        <v>133</v>
      </c>
      <c r="D2793" t="s">
        <v>109</v>
      </c>
      <c r="E2793" t="s">
        <v>106</v>
      </c>
      <c r="F2793">
        <v>40700</v>
      </c>
      <c r="G2793" t="s">
        <v>784</v>
      </c>
      <c r="I2793" t="s">
        <v>163</v>
      </c>
      <c r="J2793">
        <v>2026</v>
      </c>
      <c r="K2793">
        <v>5</v>
      </c>
      <c r="L2793" t="s">
        <v>95</v>
      </c>
      <c r="M2793">
        <v>173.82</v>
      </c>
      <c r="N2793">
        <v>1</v>
      </c>
      <c r="O2793">
        <v>173.82</v>
      </c>
      <c r="P2793" t="s">
        <v>96</v>
      </c>
    </row>
    <row r="2794" spans="1:17">
      <c r="A2794" t="s">
        <v>879</v>
      </c>
      <c r="B2794" t="s">
        <v>212</v>
      </c>
      <c r="C2794" t="s">
        <v>133</v>
      </c>
      <c r="D2794" t="s">
        <v>109</v>
      </c>
      <c r="E2794" t="s">
        <v>103</v>
      </c>
      <c r="F2794">
        <v>40700</v>
      </c>
      <c r="G2794" t="s">
        <v>784</v>
      </c>
      <c r="I2794" t="s">
        <v>120</v>
      </c>
      <c r="J2794">
        <v>2026</v>
      </c>
      <c r="K2794">
        <v>5</v>
      </c>
      <c r="L2794" t="s">
        <v>95</v>
      </c>
      <c r="M2794">
        <v>215.58</v>
      </c>
      <c r="N2794">
        <v>1</v>
      </c>
      <c r="O2794">
        <v>215.58</v>
      </c>
      <c r="P2794" t="s">
        <v>96</v>
      </c>
      <c r="Q2794">
        <v>1</v>
      </c>
    </row>
    <row r="2795" spans="1:17">
      <c r="A2795" t="s">
        <v>879</v>
      </c>
      <c r="B2795" t="s">
        <v>212</v>
      </c>
      <c r="C2795" t="s">
        <v>133</v>
      </c>
      <c r="D2795" t="s">
        <v>109</v>
      </c>
      <c r="E2795" t="s">
        <v>103</v>
      </c>
      <c r="F2795">
        <v>40700</v>
      </c>
      <c r="G2795" t="s">
        <v>784</v>
      </c>
      <c r="I2795" t="s">
        <v>130</v>
      </c>
      <c r="J2795">
        <v>2026</v>
      </c>
      <c r="K2795">
        <v>5</v>
      </c>
      <c r="L2795" t="s">
        <v>95</v>
      </c>
      <c r="M2795">
        <v>292.63</v>
      </c>
      <c r="N2795">
        <v>1</v>
      </c>
      <c r="O2795">
        <v>292.63</v>
      </c>
      <c r="P2795" t="s">
        <v>96</v>
      </c>
      <c r="Q2795">
        <v>1</v>
      </c>
    </row>
    <row r="2796" spans="1:17">
      <c r="A2796" t="s">
        <v>879</v>
      </c>
      <c r="B2796" t="s">
        <v>212</v>
      </c>
      <c r="C2796" t="s">
        <v>133</v>
      </c>
      <c r="D2796" t="s">
        <v>109</v>
      </c>
      <c r="E2796" t="s">
        <v>106</v>
      </c>
      <c r="F2796">
        <v>40700</v>
      </c>
      <c r="G2796" t="s">
        <v>784</v>
      </c>
      <c r="I2796" t="s">
        <v>146</v>
      </c>
      <c r="J2796">
        <v>2026</v>
      </c>
      <c r="K2796">
        <v>5</v>
      </c>
      <c r="L2796" t="s">
        <v>95</v>
      </c>
      <c r="M2796">
        <v>202.82</v>
      </c>
      <c r="N2796">
        <v>1</v>
      </c>
      <c r="O2796">
        <v>202.82</v>
      </c>
      <c r="P2796" t="s">
        <v>96</v>
      </c>
    </row>
    <row r="2797" spans="1:17">
      <c r="A2797" t="s">
        <v>879</v>
      </c>
      <c r="B2797" t="s">
        <v>212</v>
      </c>
      <c r="C2797" t="s">
        <v>133</v>
      </c>
      <c r="D2797" t="s">
        <v>109</v>
      </c>
      <c r="E2797" t="s">
        <v>106</v>
      </c>
      <c r="F2797">
        <v>40700</v>
      </c>
      <c r="G2797" t="s">
        <v>784</v>
      </c>
      <c r="I2797" t="s">
        <v>112</v>
      </c>
      <c r="J2797">
        <v>2026</v>
      </c>
      <c r="K2797">
        <v>5</v>
      </c>
      <c r="L2797" t="s">
        <v>95</v>
      </c>
      <c r="M2797">
        <v>382.52</v>
      </c>
      <c r="N2797">
        <v>1</v>
      </c>
      <c r="O2797">
        <v>382.52</v>
      </c>
      <c r="P2797" t="s">
        <v>96</v>
      </c>
    </row>
    <row r="2798" spans="1:17">
      <c r="A2798" t="s">
        <v>879</v>
      </c>
      <c r="B2798" t="s">
        <v>213</v>
      </c>
      <c r="C2798" t="s">
        <v>133</v>
      </c>
      <c r="D2798" t="s">
        <v>109</v>
      </c>
      <c r="E2798" t="s">
        <v>105</v>
      </c>
      <c r="F2798">
        <v>40700</v>
      </c>
      <c r="G2798" t="s">
        <v>784</v>
      </c>
      <c r="I2798" t="s">
        <v>122</v>
      </c>
      <c r="J2798">
        <v>2026</v>
      </c>
      <c r="K2798">
        <v>5</v>
      </c>
      <c r="L2798" t="s">
        <v>95</v>
      </c>
      <c r="M2798">
        <v>162.24</v>
      </c>
      <c r="N2798">
        <v>1</v>
      </c>
      <c r="O2798">
        <v>162.24</v>
      </c>
      <c r="P2798" t="s">
        <v>96</v>
      </c>
    </row>
    <row r="2799" spans="1:17">
      <c r="A2799" t="s">
        <v>879</v>
      </c>
      <c r="B2799" t="s">
        <v>213</v>
      </c>
      <c r="C2799" t="s">
        <v>133</v>
      </c>
      <c r="D2799" t="s">
        <v>109</v>
      </c>
      <c r="E2799" t="s">
        <v>105</v>
      </c>
      <c r="F2799">
        <v>40700</v>
      </c>
      <c r="G2799" t="s">
        <v>784</v>
      </c>
      <c r="I2799" t="s">
        <v>123</v>
      </c>
      <c r="J2799">
        <v>2026</v>
      </c>
      <c r="K2799">
        <v>5</v>
      </c>
      <c r="L2799" t="s">
        <v>95</v>
      </c>
      <c r="M2799">
        <v>405.6</v>
      </c>
      <c r="N2799">
        <v>1</v>
      </c>
      <c r="O2799">
        <v>405.6</v>
      </c>
      <c r="P2799" t="s">
        <v>96</v>
      </c>
    </row>
    <row r="2800" spans="1:17">
      <c r="A2800" t="s">
        <v>879</v>
      </c>
      <c r="B2800" t="s">
        <v>213</v>
      </c>
      <c r="C2800" t="s">
        <v>133</v>
      </c>
      <c r="D2800" t="s">
        <v>109</v>
      </c>
      <c r="E2800" t="s">
        <v>106</v>
      </c>
      <c r="F2800">
        <v>40700</v>
      </c>
      <c r="G2800" t="s">
        <v>784</v>
      </c>
      <c r="I2800" t="s">
        <v>118</v>
      </c>
      <c r="J2800">
        <v>2026</v>
      </c>
      <c r="K2800">
        <v>5</v>
      </c>
      <c r="L2800" t="s">
        <v>95</v>
      </c>
      <c r="M2800">
        <v>115.89</v>
      </c>
      <c r="N2800">
        <v>1</v>
      </c>
      <c r="O2800">
        <v>115.89</v>
      </c>
      <c r="P2800" t="s">
        <v>96</v>
      </c>
    </row>
    <row r="2801" spans="1:17">
      <c r="A2801" t="s">
        <v>879</v>
      </c>
      <c r="B2801" t="s">
        <v>213</v>
      </c>
      <c r="C2801" t="s">
        <v>133</v>
      </c>
      <c r="D2801" t="s">
        <v>109</v>
      </c>
      <c r="E2801" t="s">
        <v>106</v>
      </c>
      <c r="F2801">
        <v>40700</v>
      </c>
      <c r="G2801" t="s">
        <v>784</v>
      </c>
      <c r="I2801" t="s">
        <v>112</v>
      </c>
      <c r="J2801">
        <v>2026</v>
      </c>
      <c r="K2801">
        <v>5</v>
      </c>
      <c r="L2801" t="s">
        <v>95</v>
      </c>
      <c r="M2801">
        <v>191.26</v>
      </c>
      <c r="N2801">
        <v>1</v>
      </c>
      <c r="O2801">
        <v>191.26</v>
      </c>
      <c r="P2801" t="s">
        <v>96</v>
      </c>
    </row>
    <row r="2802" spans="1:17">
      <c r="A2802" t="s">
        <v>879</v>
      </c>
      <c r="B2802" t="s">
        <v>214</v>
      </c>
      <c r="C2802" t="s">
        <v>133</v>
      </c>
      <c r="D2802" t="s">
        <v>109</v>
      </c>
      <c r="E2802" t="s">
        <v>92</v>
      </c>
      <c r="F2802">
        <v>40700</v>
      </c>
      <c r="G2802" t="s">
        <v>784</v>
      </c>
      <c r="I2802" t="s">
        <v>203</v>
      </c>
      <c r="J2802">
        <v>2026</v>
      </c>
      <c r="K2802">
        <v>5</v>
      </c>
      <c r="L2802" t="s">
        <v>95</v>
      </c>
      <c r="M2802">
        <v>177.58</v>
      </c>
      <c r="N2802">
        <v>1</v>
      </c>
      <c r="O2802">
        <v>177.58</v>
      </c>
      <c r="P2802" t="s">
        <v>96</v>
      </c>
      <c r="Q2802">
        <v>1</v>
      </c>
    </row>
    <row r="2803" spans="1:17">
      <c r="A2803" t="s">
        <v>879</v>
      </c>
      <c r="B2803" t="s">
        <v>214</v>
      </c>
      <c r="C2803" t="s">
        <v>133</v>
      </c>
      <c r="D2803" t="s">
        <v>109</v>
      </c>
      <c r="E2803" t="s">
        <v>104</v>
      </c>
      <c r="F2803">
        <v>40700</v>
      </c>
      <c r="G2803" t="s">
        <v>784</v>
      </c>
      <c r="I2803" t="s">
        <v>171</v>
      </c>
      <c r="J2803">
        <v>2026</v>
      </c>
      <c r="K2803">
        <v>5</v>
      </c>
      <c r="L2803" t="s">
        <v>95</v>
      </c>
      <c r="M2803">
        <v>88.2</v>
      </c>
      <c r="N2803">
        <v>1</v>
      </c>
      <c r="O2803">
        <v>88.2</v>
      </c>
      <c r="P2803" t="s">
        <v>96</v>
      </c>
    </row>
    <row r="2804" spans="1:17">
      <c r="A2804" t="s">
        <v>879</v>
      </c>
      <c r="B2804" t="s">
        <v>214</v>
      </c>
      <c r="C2804" t="s">
        <v>133</v>
      </c>
      <c r="D2804" t="s">
        <v>109</v>
      </c>
      <c r="E2804" t="s">
        <v>104</v>
      </c>
      <c r="F2804">
        <v>40700</v>
      </c>
      <c r="G2804" t="s">
        <v>784</v>
      </c>
      <c r="I2804" t="s">
        <v>173</v>
      </c>
      <c r="J2804">
        <v>2026</v>
      </c>
      <c r="K2804">
        <v>5</v>
      </c>
      <c r="L2804" t="s">
        <v>95</v>
      </c>
      <c r="M2804">
        <v>2269.71</v>
      </c>
      <c r="N2804">
        <v>1</v>
      </c>
      <c r="O2804">
        <v>2269.71</v>
      </c>
      <c r="P2804" t="s">
        <v>96</v>
      </c>
    </row>
    <row r="2805" spans="1:17">
      <c r="A2805" t="s">
        <v>879</v>
      </c>
      <c r="B2805" t="s">
        <v>214</v>
      </c>
      <c r="C2805" t="s">
        <v>133</v>
      </c>
      <c r="D2805" t="s">
        <v>109</v>
      </c>
      <c r="E2805" t="s">
        <v>92</v>
      </c>
      <c r="F2805">
        <v>40700</v>
      </c>
      <c r="G2805" t="s">
        <v>784</v>
      </c>
      <c r="I2805" t="s">
        <v>204</v>
      </c>
      <c r="J2805">
        <v>2026</v>
      </c>
      <c r="K2805">
        <v>5</v>
      </c>
      <c r="L2805" t="s">
        <v>95</v>
      </c>
      <c r="M2805">
        <v>125.55</v>
      </c>
      <c r="N2805">
        <v>1</v>
      </c>
      <c r="O2805">
        <v>125.55</v>
      </c>
      <c r="P2805" t="s">
        <v>96</v>
      </c>
    </row>
    <row r="2806" spans="1:17">
      <c r="A2806" t="s">
        <v>879</v>
      </c>
      <c r="B2806" t="s">
        <v>214</v>
      </c>
      <c r="C2806" t="s">
        <v>133</v>
      </c>
      <c r="D2806" t="s">
        <v>109</v>
      </c>
      <c r="E2806" t="s">
        <v>92</v>
      </c>
      <c r="F2806">
        <v>40700</v>
      </c>
      <c r="G2806" t="s">
        <v>784</v>
      </c>
      <c r="I2806" t="s">
        <v>197</v>
      </c>
      <c r="J2806">
        <v>2026</v>
      </c>
      <c r="K2806">
        <v>5</v>
      </c>
      <c r="L2806" t="s">
        <v>95</v>
      </c>
      <c r="M2806">
        <v>251.1</v>
      </c>
      <c r="N2806">
        <v>1</v>
      </c>
      <c r="O2806">
        <v>251.1</v>
      </c>
      <c r="P2806" t="s">
        <v>96</v>
      </c>
    </row>
    <row r="2807" spans="1:17">
      <c r="A2807" t="s">
        <v>879</v>
      </c>
      <c r="B2807" t="s">
        <v>214</v>
      </c>
      <c r="C2807" t="s">
        <v>133</v>
      </c>
      <c r="D2807" t="s">
        <v>109</v>
      </c>
      <c r="E2807" t="s">
        <v>92</v>
      </c>
      <c r="F2807">
        <v>40700</v>
      </c>
      <c r="G2807" t="s">
        <v>784</v>
      </c>
      <c r="I2807" t="s">
        <v>215</v>
      </c>
      <c r="J2807">
        <v>2026</v>
      </c>
      <c r="K2807">
        <v>5</v>
      </c>
      <c r="L2807" t="s">
        <v>95</v>
      </c>
      <c r="M2807">
        <v>125.55</v>
      </c>
      <c r="N2807">
        <v>1</v>
      </c>
      <c r="O2807">
        <v>125.55</v>
      </c>
      <c r="P2807" t="s">
        <v>96</v>
      </c>
    </row>
    <row r="2808" spans="1:17">
      <c r="A2808" t="s">
        <v>879</v>
      </c>
      <c r="B2808" t="s">
        <v>214</v>
      </c>
      <c r="C2808" t="s">
        <v>133</v>
      </c>
      <c r="D2808" t="s">
        <v>109</v>
      </c>
      <c r="E2808" t="s">
        <v>106</v>
      </c>
      <c r="F2808">
        <v>40700</v>
      </c>
      <c r="G2808" t="s">
        <v>784</v>
      </c>
      <c r="I2808" t="s">
        <v>118</v>
      </c>
      <c r="J2808">
        <v>2026</v>
      </c>
      <c r="K2808">
        <v>5</v>
      </c>
      <c r="L2808" t="s">
        <v>95</v>
      </c>
      <c r="M2808">
        <v>347.67</v>
      </c>
      <c r="N2808">
        <v>1</v>
      </c>
      <c r="O2808">
        <v>347.67</v>
      </c>
      <c r="P2808" t="s">
        <v>96</v>
      </c>
    </row>
    <row r="2809" spans="1:17">
      <c r="A2809" t="s">
        <v>879</v>
      </c>
      <c r="B2809" t="s">
        <v>214</v>
      </c>
      <c r="C2809" t="s">
        <v>133</v>
      </c>
      <c r="D2809" t="s">
        <v>109</v>
      </c>
      <c r="E2809" t="s">
        <v>106</v>
      </c>
      <c r="F2809">
        <v>40700</v>
      </c>
      <c r="G2809" t="s">
        <v>784</v>
      </c>
      <c r="I2809" t="s">
        <v>143</v>
      </c>
      <c r="J2809">
        <v>2026</v>
      </c>
      <c r="K2809">
        <v>5</v>
      </c>
      <c r="L2809" t="s">
        <v>95</v>
      </c>
      <c r="M2809">
        <v>95.63</v>
      </c>
      <c r="N2809">
        <v>1</v>
      </c>
      <c r="O2809">
        <v>95.63</v>
      </c>
      <c r="P2809" t="s">
        <v>96</v>
      </c>
    </row>
    <row r="2810" spans="1:17">
      <c r="A2810" t="s">
        <v>879</v>
      </c>
      <c r="B2810" t="s">
        <v>214</v>
      </c>
      <c r="C2810" t="s">
        <v>133</v>
      </c>
      <c r="D2810" t="s">
        <v>109</v>
      </c>
      <c r="E2810" t="s">
        <v>106</v>
      </c>
      <c r="F2810">
        <v>40700</v>
      </c>
      <c r="G2810" t="s">
        <v>784</v>
      </c>
      <c r="I2810" t="s">
        <v>112</v>
      </c>
      <c r="J2810">
        <v>2026</v>
      </c>
      <c r="K2810">
        <v>5</v>
      </c>
      <c r="L2810" t="s">
        <v>95</v>
      </c>
      <c r="M2810">
        <v>95.63</v>
      </c>
      <c r="N2810">
        <v>1</v>
      </c>
      <c r="O2810">
        <v>95.63</v>
      </c>
      <c r="P2810" t="s">
        <v>96</v>
      </c>
    </row>
    <row r="2811" spans="1:17">
      <c r="A2811" t="s">
        <v>879</v>
      </c>
      <c r="B2811" t="s">
        <v>214</v>
      </c>
      <c r="C2811" t="s">
        <v>133</v>
      </c>
      <c r="D2811" t="s">
        <v>109</v>
      </c>
      <c r="E2811" t="s">
        <v>106</v>
      </c>
      <c r="F2811">
        <v>40700</v>
      </c>
      <c r="G2811" t="s">
        <v>784</v>
      </c>
      <c r="I2811" t="s">
        <v>163</v>
      </c>
      <c r="J2811">
        <v>2026</v>
      </c>
      <c r="K2811">
        <v>5</v>
      </c>
      <c r="L2811" t="s">
        <v>95</v>
      </c>
      <c r="M2811">
        <v>173.82</v>
      </c>
      <c r="N2811">
        <v>1</v>
      </c>
      <c r="O2811">
        <v>173.82</v>
      </c>
      <c r="P2811" t="s">
        <v>96</v>
      </c>
    </row>
    <row r="2812" spans="1:17">
      <c r="A2812" t="s">
        <v>879</v>
      </c>
      <c r="B2812" t="s">
        <v>216</v>
      </c>
      <c r="C2812" t="s">
        <v>133</v>
      </c>
      <c r="D2812" t="s">
        <v>109</v>
      </c>
      <c r="E2812" t="s">
        <v>103</v>
      </c>
      <c r="F2812">
        <v>40700</v>
      </c>
      <c r="G2812" t="s">
        <v>784</v>
      </c>
      <c r="I2812" t="s">
        <v>120</v>
      </c>
      <c r="J2812">
        <v>2026</v>
      </c>
      <c r="K2812">
        <v>5</v>
      </c>
      <c r="L2812" t="s">
        <v>95</v>
      </c>
      <c r="M2812">
        <v>446.53</v>
      </c>
      <c r="N2812">
        <v>1</v>
      </c>
      <c r="O2812">
        <v>446.53</v>
      </c>
      <c r="P2812" t="s">
        <v>96</v>
      </c>
      <c r="Q2812">
        <v>1</v>
      </c>
    </row>
    <row r="2813" spans="1:17">
      <c r="A2813" t="s">
        <v>879</v>
      </c>
      <c r="B2813" t="s">
        <v>216</v>
      </c>
      <c r="C2813" t="s">
        <v>133</v>
      </c>
      <c r="D2813" t="s">
        <v>109</v>
      </c>
      <c r="E2813" t="s">
        <v>105</v>
      </c>
      <c r="F2813">
        <v>40700</v>
      </c>
      <c r="G2813" t="s">
        <v>784</v>
      </c>
      <c r="I2813" t="s">
        <v>122</v>
      </c>
      <c r="J2813">
        <v>2026</v>
      </c>
      <c r="K2813">
        <v>5</v>
      </c>
      <c r="L2813" t="s">
        <v>95</v>
      </c>
      <c r="M2813">
        <v>108.16</v>
      </c>
      <c r="N2813">
        <v>1</v>
      </c>
      <c r="O2813">
        <v>108.16</v>
      </c>
      <c r="P2813" t="s">
        <v>96</v>
      </c>
    </row>
    <row r="2814" spans="1:17">
      <c r="A2814" t="s">
        <v>879</v>
      </c>
      <c r="B2814" t="s">
        <v>216</v>
      </c>
      <c r="C2814" t="s">
        <v>133</v>
      </c>
      <c r="D2814" t="s">
        <v>109</v>
      </c>
      <c r="E2814" t="s">
        <v>105</v>
      </c>
      <c r="F2814">
        <v>40700</v>
      </c>
      <c r="G2814" t="s">
        <v>784</v>
      </c>
      <c r="I2814" t="s">
        <v>123</v>
      </c>
      <c r="J2814">
        <v>2026</v>
      </c>
      <c r="K2814">
        <v>5</v>
      </c>
      <c r="L2814" t="s">
        <v>95</v>
      </c>
      <c r="M2814">
        <v>270.39999999999998</v>
      </c>
      <c r="N2814">
        <v>1</v>
      </c>
      <c r="O2814">
        <v>270.39999999999998</v>
      </c>
      <c r="P2814" t="s">
        <v>96</v>
      </c>
    </row>
    <row r="2815" spans="1:17">
      <c r="A2815" t="s">
        <v>879</v>
      </c>
      <c r="B2815" t="s">
        <v>216</v>
      </c>
      <c r="C2815" t="s">
        <v>133</v>
      </c>
      <c r="D2815" t="s">
        <v>109</v>
      </c>
      <c r="E2815" t="s">
        <v>106</v>
      </c>
      <c r="F2815">
        <v>40700</v>
      </c>
      <c r="G2815" t="s">
        <v>784</v>
      </c>
      <c r="I2815" t="s">
        <v>112</v>
      </c>
      <c r="J2815">
        <v>2026</v>
      </c>
      <c r="K2815">
        <v>5</v>
      </c>
      <c r="L2815" t="s">
        <v>95</v>
      </c>
      <c r="M2815">
        <v>95.63</v>
      </c>
      <c r="N2815">
        <v>1</v>
      </c>
      <c r="O2815">
        <v>95.63</v>
      </c>
      <c r="P2815" t="s">
        <v>96</v>
      </c>
    </row>
    <row r="2816" spans="1:17">
      <c r="A2816" t="s">
        <v>879</v>
      </c>
      <c r="B2816" t="s">
        <v>217</v>
      </c>
      <c r="C2816" t="s">
        <v>133</v>
      </c>
      <c r="D2816" t="s">
        <v>109</v>
      </c>
      <c r="E2816" t="s">
        <v>103</v>
      </c>
      <c r="F2816">
        <v>40700</v>
      </c>
      <c r="G2816" t="s">
        <v>784</v>
      </c>
      <c r="I2816" t="s">
        <v>120</v>
      </c>
      <c r="J2816">
        <v>2026</v>
      </c>
      <c r="K2816">
        <v>5</v>
      </c>
      <c r="L2816" t="s">
        <v>95</v>
      </c>
      <c r="M2816">
        <v>109.27</v>
      </c>
      <c r="N2816">
        <v>1</v>
      </c>
      <c r="O2816">
        <v>109.27</v>
      </c>
      <c r="P2816" t="s">
        <v>96</v>
      </c>
      <c r="Q2816">
        <v>1</v>
      </c>
    </row>
    <row r="2817" spans="1:17">
      <c r="A2817" t="s">
        <v>879</v>
      </c>
      <c r="B2817" t="s">
        <v>217</v>
      </c>
      <c r="C2817" t="s">
        <v>133</v>
      </c>
      <c r="D2817" t="s">
        <v>109</v>
      </c>
      <c r="E2817" t="s">
        <v>105</v>
      </c>
      <c r="F2817">
        <v>40700</v>
      </c>
      <c r="G2817" t="s">
        <v>784</v>
      </c>
      <c r="I2817" t="s">
        <v>122</v>
      </c>
      <c r="J2817">
        <v>2026</v>
      </c>
      <c r="K2817">
        <v>5</v>
      </c>
      <c r="L2817" t="s">
        <v>95</v>
      </c>
      <c r="M2817">
        <v>108.16</v>
      </c>
      <c r="N2817">
        <v>1</v>
      </c>
      <c r="O2817">
        <v>108.16</v>
      </c>
      <c r="P2817" t="s">
        <v>96</v>
      </c>
    </row>
    <row r="2818" spans="1:17">
      <c r="A2818" t="s">
        <v>879</v>
      </c>
      <c r="B2818" t="s">
        <v>217</v>
      </c>
      <c r="C2818" t="s">
        <v>133</v>
      </c>
      <c r="D2818" t="s">
        <v>109</v>
      </c>
      <c r="E2818" t="s">
        <v>105</v>
      </c>
      <c r="F2818">
        <v>40700</v>
      </c>
      <c r="G2818" t="s">
        <v>784</v>
      </c>
      <c r="I2818" t="s">
        <v>123</v>
      </c>
      <c r="J2818">
        <v>2026</v>
      </c>
      <c r="K2818">
        <v>5</v>
      </c>
      <c r="L2818" t="s">
        <v>95</v>
      </c>
      <c r="M2818">
        <v>270.39999999999998</v>
      </c>
      <c r="N2818">
        <v>1</v>
      </c>
      <c r="O2818">
        <v>270.39999999999998</v>
      </c>
      <c r="P2818" t="s">
        <v>96</v>
      </c>
    </row>
    <row r="2819" spans="1:17">
      <c r="A2819" t="s">
        <v>879</v>
      </c>
      <c r="B2819" t="s">
        <v>217</v>
      </c>
      <c r="C2819" t="s">
        <v>133</v>
      </c>
      <c r="D2819" t="s">
        <v>109</v>
      </c>
      <c r="E2819" t="s">
        <v>106</v>
      </c>
      <c r="F2819">
        <v>40700</v>
      </c>
      <c r="G2819" t="s">
        <v>784</v>
      </c>
      <c r="I2819" t="s">
        <v>118</v>
      </c>
      <c r="J2819">
        <v>2026</v>
      </c>
      <c r="K2819">
        <v>5</v>
      </c>
      <c r="L2819" t="s">
        <v>95</v>
      </c>
      <c r="M2819">
        <v>231.78</v>
      </c>
      <c r="N2819">
        <v>1</v>
      </c>
      <c r="O2819">
        <v>231.78</v>
      </c>
      <c r="P2819" t="s">
        <v>96</v>
      </c>
    </row>
    <row r="2820" spans="1:17">
      <c r="A2820" t="s">
        <v>879</v>
      </c>
      <c r="B2820" t="s">
        <v>217</v>
      </c>
      <c r="C2820" t="s">
        <v>133</v>
      </c>
      <c r="D2820" t="s">
        <v>109</v>
      </c>
      <c r="E2820" t="s">
        <v>106</v>
      </c>
      <c r="F2820">
        <v>40700</v>
      </c>
      <c r="G2820" t="s">
        <v>784</v>
      </c>
      <c r="I2820" t="s">
        <v>112</v>
      </c>
      <c r="J2820">
        <v>2026</v>
      </c>
      <c r="K2820">
        <v>5</v>
      </c>
      <c r="L2820" t="s">
        <v>95</v>
      </c>
      <c r="M2820">
        <v>478.15</v>
      </c>
      <c r="N2820">
        <v>1</v>
      </c>
      <c r="O2820">
        <v>478.15</v>
      </c>
      <c r="P2820" t="s">
        <v>96</v>
      </c>
    </row>
    <row r="2821" spans="1:17">
      <c r="A2821" t="s">
        <v>879</v>
      </c>
      <c r="B2821" t="s">
        <v>218</v>
      </c>
      <c r="C2821" t="s">
        <v>133</v>
      </c>
      <c r="D2821" t="s">
        <v>109</v>
      </c>
      <c r="E2821" t="s">
        <v>103</v>
      </c>
      <c r="F2821">
        <v>40700</v>
      </c>
      <c r="G2821" t="s">
        <v>784</v>
      </c>
      <c r="I2821" t="s">
        <v>120</v>
      </c>
      <c r="J2821">
        <v>2026</v>
      </c>
      <c r="K2821">
        <v>5</v>
      </c>
      <c r="L2821" t="s">
        <v>95</v>
      </c>
      <c r="M2821">
        <v>192.66</v>
      </c>
      <c r="N2821">
        <v>1</v>
      </c>
      <c r="O2821">
        <v>192.66</v>
      </c>
      <c r="P2821" t="s">
        <v>96</v>
      </c>
      <c r="Q2821">
        <v>1</v>
      </c>
    </row>
    <row r="2822" spans="1:17">
      <c r="A2822" t="s">
        <v>879</v>
      </c>
      <c r="B2822" t="s">
        <v>218</v>
      </c>
      <c r="C2822" t="s">
        <v>133</v>
      </c>
      <c r="D2822" t="s">
        <v>109</v>
      </c>
      <c r="E2822" t="s">
        <v>106</v>
      </c>
      <c r="F2822">
        <v>40700</v>
      </c>
      <c r="G2822" t="s">
        <v>784</v>
      </c>
      <c r="I2822" t="s">
        <v>118</v>
      </c>
      <c r="J2822">
        <v>2026</v>
      </c>
      <c r="K2822">
        <v>5</v>
      </c>
      <c r="L2822" t="s">
        <v>95</v>
      </c>
      <c r="M2822">
        <v>347.67</v>
      </c>
      <c r="N2822">
        <v>1</v>
      </c>
      <c r="O2822">
        <v>347.67</v>
      </c>
      <c r="P2822" t="s">
        <v>96</v>
      </c>
    </row>
    <row r="2823" spans="1:17">
      <c r="A2823" t="s">
        <v>879</v>
      </c>
      <c r="B2823" t="s">
        <v>218</v>
      </c>
      <c r="C2823" t="s">
        <v>133</v>
      </c>
      <c r="D2823" t="s">
        <v>109</v>
      </c>
      <c r="E2823" t="s">
        <v>106</v>
      </c>
      <c r="F2823">
        <v>40700</v>
      </c>
      <c r="G2823" t="s">
        <v>784</v>
      </c>
      <c r="I2823" t="s">
        <v>143</v>
      </c>
      <c r="J2823">
        <v>2026</v>
      </c>
      <c r="K2823">
        <v>5</v>
      </c>
      <c r="L2823" t="s">
        <v>95</v>
      </c>
      <c r="M2823">
        <v>95.63</v>
      </c>
      <c r="N2823">
        <v>1</v>
      </c>
      <c r="O2823">
        <v>95.63</v>
      </c>
      <c r="P2823" t="s">
        <v>96</v>
      </c>
    </row>
    <row r="2824" spans="1:17">
      <c r="A2824" t="s">
        <v>879</v>
      </c>
      <c r="B2824" t="s">
        <v>218</v>
      </c>
      <c r="C2824" t="s">
        <v>133</v>
      </c>
      <c r="D2824" t="s">
        <v>109</v>
      </c>
      <c r="E2824" t="s">
        <v>106</v>
      </c>
      <c r="F2824">
        <v>40700</v>
      </c>
      <c r="G2824" t="s">
        <v>784</v>
      </c>
      <c r="I2824" t="s">
        <v>112</v>
      </c>
      <c r="J2824">
        <v>2026</v>
      </c>
      <c r="K2824">
        <v>5</v>
      </c>
      <c r="L2824" t="s">
        <v>95</v>
      </c>
      <c r="M2824">
        <v>286.89</v>
      </c>
      <c r="N2824">
        <v>1</v>
      </c>
      <c r="O2824">
        <v>286.89</v>
      </c>
      <c r="P2824" t="s">
        <v>96</v>
      </c>
    </row>
    <row r="2825" spans="1:17">
      <c r="A2825" t="s">
        <v>879</v>
      </c>
      <c r="B2825" t="s">
        <v>219</v>
      </c>
      <c r="C2825" t="s">
        <v>133</v>
      </c>
      <c r="D2825" t="s">
        <v>109</v>
      </c>
      <c r="E2825" t="s">
        <v>103</v>
      </c>
      <c r="F2825">
        <v>40700</v>
      </c>
      <c r="G2825" t="s">
        <v>784</v>
      </c>
      <c r="I2825" t="s">
        <v>120</v>
      </c>
      <c r="J2825">
        <v>2026</v>
      </c>
      <c r="K2825">
        <v>5</v>
      </c>
      <c r="L2825" t="s">
        <v>95</v>
      </c>
      <c r="M2825">
        <v>109.27</v>
      </c>
      <c r="N2825">
        <v>1</v>
      </c>
      <c r="O2825">
        <v>109.27</v>
      </c>
      <c r="P2825" t="s">
        <v>96</v>
      </c>
      <c r="Q2825">
        <v>1</v>
      </c>
    </row>
    <row r="2826" spans="1:17">
      <c r="A2826" t="s">
        <v>879</v>
      </c>
      <c r="B2826" t="s">
        <v>219</v>
      </c>
      <c r="C2826" t="s">
        <v>133</v>
      </c>
      <c r="D2826" t="s">
        <v>109</v>
      </c>
      <c r="E2826" t="s">
        <v>105</v>
      </c>
      <c r="F2826">
        <v>40700</v>
      </c>
      <c r="G2826" t="s">
        <v>784</v>
      </c>
      <c r="I2826" t="s">
        <v>122</v>
      </c>
      <c r="J2826">
        <v>2026</v>
      </c>
      <c r="K2826">
        <v>5</v>
      </c>
      <c r="L2826" t="s">
        <v>95</v>
      </c>
      <c r="M2826">
        <v>216.32</v>
      </c>
      <c r="N2826">
        <v>1</v>
      </c>
      <c r="O2826">
        <v>216.32</v>
      </c>
      <c r="P2826" t="s">
        <v>96</v>
      </c>
    </row>
    <row r="2827" spans="1:17">
      <c r="A2827" t="s">
        <v>879</v>
      </c>
      <c r="B2827" t="s">
        <v>219</v>
      </c>
      <c r="C2827" t="s">
        <v>133</v>
      </c>
      <c r="D2827" t="s">
        <v>109</v>
      </c>
      <c r="E2827" t="s">
        <v>105</v>
      </c>
      <c r="F2827">
        <v>40700</v>
      </c>
      <c r="G2827" t="s">
        <v>784</v>
      </c>
      <c r="I2827" t="s">
        <v>123</v>
      </c>
      <c r="J2827">
        <v>2026</v>
      </c>
      <c r="K2827">
        <v>5</v>
      </c>
      <c r="L2827" t="s">
        <v>95</v>
      </c>
      <c r="M2827">
        <v>540.79999999999995</v>
      </c>
      <c r="N2827">
        <v>1</v>
      </c>
      <c r="O2827">
        <v>540.79999999999995</v>
      </c>
      <c r="P2827" t="s">
        <v>96</v>
      </c>
    </row>
    <row r="2828" spans="1:17">
      <c r="A2828" t="s">
        <v>879</v>
      </c>
      <c r="B2828" t="s">
        <v>219</v>
      </c>
      <c r="C2828" t="s">
        <v>133</v>
      </c>
      <c r="D2828" t="s">
        <v>109</v>
      </c>
      <c r="E2828" t="s">
        <v>106</v>
      </c>
      <c r="F2828">
        <v>40700</v>
      </c>
      <c r="G2828" t="s">
        <v>784</v>
      </c>
      <c r="I2828" t="s">
        <v>118</v>
      </c>
      <c r="J2828">
        <v>2026</v>
      </c>
      <c r="K2828">
        <v>5</v>
      </c>
      <c r="L2828" t="s">
        <v>95</v>
      </c>
      <c r="M2828">
        <v>347.67</v>
      </c>
      <c r="N2828">
        <v>1</v>
      </c>
      <c r="O2828">
        <v>347.67</v>
      </c>
      <c r="P2828" t="s">
        <v>96</v>
      </c>
    </row>
    <row r="2829" spans="1:17">
      <c r="A2829" t="s">
        <v>879</v>
      </c>
      <c r="B2829" t="s">
        <v>219</v>
      </c>
      <c r="C2829" t="s">
        <v>133</v>
      </c>
      <c r="D2829" t="s">
        <v>109</v>
      </c>
      <c r="E2829" t="s">
        <v>106</v>
      </c>
      <c r="F2829">
        <v>40700</v>
      </c>
      <c r="G2829" t="s">
        <v>784</v>
      </c>
      <c r="I2829" t="s">
        <v>143</v>
      </c>
      <c r="J2829">
        <v>2026</v>
      </c>
      <c r="K2829">
        <v>5</v>
      </c>
      <c r="L2829" t="s">
        <v>95</v>
      </c>
      <c r="M2829">
        <v>95.63</v>
      </c>
      <c r="N2829">
        <v>1</v>
      </c>
      <c r="O2829">
        <v>95.63</v>
      </c>
      <c r="P2829" t="s">
        <v>96</v>
      </c>
    </row>
    <row r="2830" spans="1:17">
      <c r="A2830" t="s">
        <v>879</v>
      </c>
      <c r="B2830" t="s">
        <v>219</v>
      </c>
      <c r="C2830" t="s">
        <v>133</v>
      </c>
      <c r="D2830" t="s">
        <v>109</v>
      </c>
      <c r="E2830" t="s">
        <v>106</v>
      </c>
      <c r="F2830">
        <v>40700</v>
      </c>
      <c r="G2830" t="s">
        <v>784</v>
      </c>
      <c r="I2830" t="s">
        <v>112</v>
      </c>
      <c r="J2830">
        <v>2026</v>
      </c>
      <c r="K2830">
        <v>5</v>
      </c>
      <c r="L2830" t="s">
        <v>95</v>
      </c>
      <c r="M2830">
        <v>286.89</v>
      </c>
      <c r="N2830">
        <v>1</v>
      </c>
      <c r="O2830">
        <v>286.89</v>
      </c>
      <c r="P2830" t="s">
        <v>96</v>
      </c>
    </row>
    <row r="2831" spans="1:17">
      <c r="A2831" t="s">
        <v>879</v>
      </c>
      <c r="B2831" t="s">
        <v>220</v>
      </c>
      <c r="C2831" t="s">
        <v>133</v>
      </c>
      <c r="D2831" t="s">
        <v>109</v>
      </c>
      <c r="E2831" t="s">
        <v>103</v>
      </c>
      <c r="F2831">
        <v>40700</v>
      </c>
      <c r="G2831" t="s">
        <v>784</v>
      </c>
      <c r="I2831" t="s">
        <v>120</v>
      </c>
      <c r="J2831">
        <v>2026</v>
      </c>
      <c r="K2831">
        <v>5</v>
      </c>
      <c r="L2831" t="s">
        <v>95</v>
      </c>
      <c r="M2831">
        <v>3946.51</v>
      </c>
      <c r="N2831">
        <v>1</v>
      </c>
      <c r="O2831">
        <v>3946.51</v>
      </c>
      <c r="P2831" t="s">
        <v>96</v>
      </c>
      <c r="Q2831">
        <v>1</v>
      </c>
    </row>
    <row r="2832" spans="1:17">
      <c r="A2832" t="s">
        <v>879</v>
      </c>
      <c r="B2832" t="s">
        <v>220</v>
      </c>
      <c r="C2832" t="s">
        <v>133</v>
      </c>
      <c r="D2832" t="s">
        <v>109</v>
      </c>
      <c r="E2832" t="s">
        <v>106</v>
      </c>
      <c r="F2832">
        <v>40700</v>
      </c>
      <c r="G2832" t="s">
        <v>784</v>
      </c>
      <c r="I2832" t="s">
        <v>110</v>
      </c>
      <c r="J2832">
        <v>2026</v>
      </c>
      <c r="K2832">
        <v>5</v>
      </c>
      <c r="L2832" t="s">
        <v>95</v>
      </c>
      <c r="M2832">
        <v>191.26</v>
      </c>
      <c r="N2832">
        <v>1</v>
      </c>
      <c r="O2832">
        <v>191.26</v>
      </c>
      <c r="P2832" t="s">
        <v>96</v>
      </c>
    </row>
    <row r="2833" spans="1:17">
      <c r="A2833" t="s">
        <v>879</v>
      </c>
      <c r="B2833" t="s">
        <v>220</v>
      </c>
      <c r="C2833" t="s">
        <v>133</v>
      </c>
      <c r="D2833" t="s">
        <v>109</v>
      </c>
      <c r="E2833" t="s">
        <v>92</v>
      </c>
      <c r="F2833">
        <v>40700</v>
      </c>
      <c r="G2833" t="s">
        <v>784</v>
      </c>
      <c r="I2833" t="s">
        <v>196</v>
      </c>
      <c r="J2833">
        <v>2026</v>
      </c>
      <c r="K2833">
        <v>5</v>
      </c>
      <c r="L2833" t="s">
        <v>95</v>
      </c>
      <c r="M2833">
        <v>251.1</v>
      </c>
      <c r="N2833">
        <v>1</v>
      </c>
      <c r="O2833">
        <v>251.1</v>
      </c>
      <c r="P2833" t="s">
        <v>96</v>
      </c>
    </row>
    <row r="2834" spans="1:17">
      <c r="A2834" t="s">
        <v>879</v>
      </c>
      <c r="B2834" t="s">
        <v>220</v>
      </c>
      <c r="C2834" t="s">
        <v>133</v>
      </c>
      <c r="D2834" t="s">
        <v>109</v>
      </c>
      <c r="E2834" t="s">
        <v>92</v>
      </c>
      <c r="F2834">
        <v>40700</v>
      </c>
      <c r="G2834" t="s">
        <v>784</v>
      </c>
      <c r="I2834" t="s">
        <v>221</v>
      </c>
      <c r="J2834">
        <v>2026</v>
      </c>
      <c r="K2834">
        <v>5</v>
      </c>
      <c r="L2834" t="s">
        <v>95</v>
      </c>
      <c r="M2834">
        <v>251.1</v>
      </c>
      <c r="N2834">
        <v>1</v>
      </c>
      <c r="O2834">
        <v>251.1</v>
      </c>
      <c r="P2834" t="s">
        <v>96</v>
      </c>
    </row>
    <row r="2835" spans="1:17">
      <c r="A2835" t="s">
        <v>879</v>
      </c>
      <c r="B2835" t="s">
        <v>220</v>
      </c>
      <c r="C2835" t="s">
        <v>133</v>
      </c>
      <c r="D2835" t="s">
        <v>109</v>
      </c>
      <c r="E2835" t="s">
        <v>105</v>
      </c>
      <c r="F2835">
        <v>40700</v>
      </c>
      <c r="G2835" t="s">
        <v>784</v>
      </c>
      <c r="I2835" t="s">
        <v>122</v>
      </c>
      <c r="J2835">
        <v>2026</v>
      </c>
      <c r="K2835">
        <v>5</v>
      </c>
      <c r="L2835" t="s">
        <v>95</v>
      </c>
      <c r="M2835">
        <v>54.08</v>
      </c>
      <c r="N2835">
        <v>1</v>
      </c>
      <c r="O2835">
        <v>54.08</v>
      </c>
      <c r="P2835" t="s">
        <v>96</v>
      </c>
    </row>
    <row r="2836" spans="1:17">
      <c r="A2836" t="s">
        <v>879</v>
      </c>
      <c r="B2836" t="s">
        <v>220</v>
      </c>
      <c r="C2836" t="s">
        <v>133</v>
      </c>
      <c r="D2836" t="s">
        <v>109</v>
      </c>
      <c r="E2836" t="s">
        <v>105</v>
      </c>
      <c r="F2836">
        <v>40700</v>
      </c>
      <c r="G2836" t="s">
        <v>784</v>
      </c>
      <c r="I2836" t="s">
        <v>123</v>
      </c>
      <c r="J2836">
        <v>2026</v>
      </c>
      <c r="K2836">
        <v>5</v>
      </c>
      <c r="L2836" t="s">
        <v>95</v>
      </c>
      <c r="M2836">
        <v>135.19999999999999</v>
      </c>
      <c r="N2836">
        <v>1</v>
      </c>
      <c r="O2836">
        <v>135.19999999999999</v>
      </c>
      <c r="P2836" t="s">
        <v>96</v>
      </c>
    </row>
    <row r="2837" spans="1:17">
      <c r="A2837" t="s">
        <v>879</v>
      </c>
      <c r="B2837" t="s">
        <v>220</v>
      </c>
      <c r="C2837" t="s">
        <v>133</v>
      </c>
      <c r="D2837" t="s">
        <v>109</v>
      </c>
      <c r="E2837" t="s">
        <v>106</v>
      </c>
      <c r="F2837">
        <v>40700</v>
      </c>
      <c r="G2837" t="s">
        <v>784</v>
      </c>
      <c r="I2837" t="s">
        <v>118</v>
      </c>
      <c r="J2837">
        <v>2026</v>
      </c>
      <c r="K2837">
        <v>5</v>
      </c>
      <c r="L2837" t="s">
        <v>95</v>
      </c>
      <c r="M2837">
        <v>231.78</v>
      </c>
      <c r="N2837">
        <v>1</v>
      </c>
      <c r="O2837">
        <v>231.78</v>
      </c>
      <c r="P2837" t="s">
        <v>96</v>
      </c>
    </row>
    <row r="2838" spans="1:17">
      <c r="A2838" t="s">
        <v>879</v>
      </c>
      <c r="B2838" t="s">
        <v>220</v>
      </c>
      <c r="C2838" t="s">
        <v>133</v>
      </c>
      <c r="D2838" t="s">
        <v>109</v>
      </c>
      <c r="E2838" t="s">
        <v>106</v>
      </c>
      <c r="F2838">
        <v>40700</v>
      </c>
      <c r="G2838" t="s">
        <v>784</v>
      </c>
      <c r="I2838" t="s">
        <v>112</v>
      </c>
      <c r="J2838">
        <v>2026</v>
      </c>
      <c r="K2838">
        <v>5</v>
      </c>
      <c r="L2838" t="s">
        <v>95</v>
      </c>
      <c r="M2838">
        <v>286.89</v>
      </c>
      <c r="N2838">
        <v>1</v>
      </c>
      <c r="O2838">
        <v>286.89</v>
      </c>
      <c r="P2838" t="s">
        <v>96</v>
      </c>
    </row>
    <row r="2839" spans="1:17">
      <c r="A2839" t="s">
        <v>879</v>
      </c>
      <c r="B2839" t="s">
        <v>222</v>
      </c>
      <c r="C2839" t="s">
        <v>133</v>
      </c>
      <c r="D2839" t="s">
        <v>109</v>
      </c>
      <c r="E2839" t="s">
        <v>103</v>
      </c>
      <c r="F2839">
        <v>40700</v>
      </c>
      <c r="G2839" t="s">
        <v>784</v>
      </c>
      <c r="I2839" t="s">
        <v>120</v>
      </c>
      <c r="J2839">
        <v>2026</v>
      </c>
      <c r="K2839">
        <v>5</v>
      </c>
      <c r="L2839" t="s">
        <v>95</v>
      </c>
      <c r="M2839">
        <v>109.27</v>
      </c>
      <c r="N2839">
        <v>1</v>
      </c>
      <c r="O2839">
        <v>109.27</v>
      </c>
      <c r="P2839" t="s">
        <v>96</v>
      </c>
      <c r="Q2839">
        <v>1</v>
      </c>
    </row>
    <row r="2840" spans="1:17">
      <c r="A2840" t="s">
        <v>879</v>
      </c>
      <c r="B2840" t="s">
        <v>222</v>
      </c>
      <c r="C2840" t="s">
        <v>133</v>
      </c>
      <c r="D2840" t="s">
        <v>109</v>
      </c>
      <c r="E2840" t="s">
        <v>106</v>
      </c>
      <c r="F2840">
        <v>40700</v>
      </c>
      <c r="G2840" t="s">
        <v>784</v>
      </c>
      <c r="I2840" t="s">
        <v>110</v>
      </c>
      <c r="J2840">
        <v>2026</v>
      </c>
      <c r="K2840">
        <v>5</v>
      </c>
      <c r="L2840" t="s">
        <v>95</v>
      </c>
      <c r="M2840">
        <v>191.26</v>
      </c>
      <c r="N2840">
        <v>1</v>
      </c>
      <c r="O2840">
        <v>191.26</v>
      </c>
      <c r="P2840" t="s">
        <v>96</v>
      </c>
    </row>
    <row r="2841" spans="1:17">
      <c r="A2841" t="s">
        <v>879</v>
      </c>
      <c r="B2841" t="s">
        <v>222</v>
      </c>
      <c r="C2841" t="s">
        <v>133</v>
      </c>
      <c r="D2841" t="s">
        <v>109</v>
      </c>
      <c r="E2841" t="s">
        <v>92</v>
      </c>
      <c r="F2841">
        <v>40700</v>
      </c>
      <c r="G2841" t="s">
        <v>784</v>
      </c>
      <c r="I2841" t="s">
        <v>196</v>
      </c>
      <c r="J2841">
        <v>2026</v>
      </c>
      <c r="K2841">
        <v>5</v>
      </c>
      <c r="L2841" t="s">
        <v>95</v>
      </c>
      <c r="M2841">
        <v>753.3</v>
      </c>
      <c r="N2841">
        <v>1</v>
      </c>
      <c r="O2841">
        <v>753.3</v>
      </c>
      <c r="P2841" t="s">
        <v>96</v>
      </c>
    </row>
    <row r="2842" spans="1:17">
      <c r="A2842" t="s">
        <v>879</v>
      </c>
      <c r="B2842" t="s">
        <v>222</v>
      </c>
      <c r="C2842" t="s">
        <v>133</v>
      </c>
      <c r="D2842" t="s">
        <v>109</v>
      </c>
      <c r="E2842" t="s">
        <v>92</v>
      </c>
      <c r="F2842">
        <v>40700</v>
      </c>
      <c r="G2842" t="s">
        <v>784</v>
      </c>
      <c r="I2842" t="s">
        <v>221</v>
      </c>
      <c r="J2842">
        <v>2026</v>
      </c>
      <c r="K2842">
        <v>5</v>
      </c>
      <c r="L2842" t="s">
        <v>95</v>
      </c>
      <c r="M2842">
        <v>753.3</v>
      </c>
      <c r="N2842">
        <v>1</v>
      </c>
      <c r="O2842">
        <v>753.3</v>
      </c>
      <c r="P2842" t="s">
        <v>96</v>
      </c>
    </row>
    <row r="2843" spans="1:17">
      <c r="A2843" t="s">
        <v>879</v>
      </c>
      <c r="B2843" t="s">
        <v>222</v>
      </c>
      <c r="C2843" t="s">
        <v>133</v>
      </c>
      <c r="D2843" t="s">
        <v>109</v>
      </c>
      <c r="E2843" t="s">
        <v>92</v>
      </c>
      <c r="F2843">
        <v>40700</v>
      </c>
      <c r="G2843" t="s">
        <v>784</v>
      </c>
      <c r="I2843" t="s">
        <v>141</v>
      </c>
      <c r="J2843">
        <v>2026</v>
      </c>
      <c r="K2843">
        <v>5</v>
      </c>
      <c r="L2843" t="s">
        <v>95</v>
      </c>
      <c r="M2843">
        <v>376.65</v>
      </c>
      <c r="N2843">
        <v>1</v>
      </c>
      <c r="O2843">
        <v>376.65</v>
      </c>
      <c r="P2843" t="s">
        <v>96</v>
      </c>
    </row>
    <row r="2844" spans="1:17">
      <c r="A2844" t="s">
        <v>879</v>
      </c>
      <c r="B2844" t="s">
        <v>222</v>
      </c>
      <c r="C2844" t="s">
        <v>133</v>
      </c>
      <c r="D2844" t="s">
        <v>109</v>
      </c>
      <c r="E2844" t="s">
        <v>105</v>
      </c>
      <c r="F2844">
        <v>40700</v>
      </c>
      <c r="G2844" t="s">
        <v>784</v>
      </c>
      <c r="I2844" t="s">
        <v>122</v>
      </c>
      <c r="J2844">
        <v>2026</v>
      </c>
      <c r="K2844">
        <v>5</v>
      </c>
      <c r="L2844" t="s">
        <v>95</v>
      </c>
      <c r="M2844">
        <v>54.08</v>
      </c>
      <c r="N2844">
        <v>1</v>
      </c>
      <c r="O2844">
        <v>54.08</v>
      </c>
      <c r="P2844" t="s">
        <v>96</v>
      </c>
    </row>
    <row r="2845" spans="1:17">
      <c r="A2845" t="s">
        <v>879</v>
      </c>
      <c r="B2845" t="s">
        <v>222</v>
      </c>
      <c r="C2845" t="s">
        <v>133</v>
      </c>
      <c r="D2845" t="s">
        <v>109</v>
      </c>
      <c r="E2845" t="s">
        <v>105</v>
      </c>
      <c r="F2845">
        <v>40700</v>
      </c>
      <c r="G2845" t="s">
        <v>784</v>
      </c>
      <c r="I2845" t="s">
        <v>123</v>
      </c>
      <c r="J2845">
        <v>2026</v>
      </c>
      <c r="K2845">
        <v>5</v>
      </c>
      <c r="L2845" t="s">
        <v>95</v>
      </c>
      <c r="M2845">
        <v>135.19999999999999</v>
      </c>
      <c r="N2845">
        <v>1</v>
      </c>
      <c r="O2845">
        <v>135.19999999999999</v>
      </c>
      <c r="P2845" t="s">
        <v>96</v>
      </c>
    </row>
    <row r="2846" spans="1:17">
      <c r="A2846" t="s">
        <v>879</v>
      </c>
      <c r="B2846" t="s">
        <v>222</v>
      </c>
      <c r="C2846" t="s">
        <v>133</v>
      </c>
      <c r="D2846" t="s">
        <v>109</v>
      </c>
      <c r="E2846" t="s">
        <v>106</v>
      </c>
      <c r="F2846">
        <v>40700</v>
      </c>
      <c r="G2846" t="s">
        <v>784</v>
      </c>
      <c r="I2846" t="s">
        <v>118</v>
      </c>
      <c r="J2846">
        <v>2026</v>
      </c>
      <c r="K2846">
        <v>5</v>
      </c>
      <c r="L2846" t="s">
        <v>95</v>
      </c>
      <c r="M2846">
        <v>231.78</v>
      </c>
      <c r="N2846">
        <v>1</v>
      </c>
      <c r="O2846">
        <v>231.78</v>
      </c>
      <c r="P2846" t="s">
        <v>96</v>
      </c>
    </row>
    <row r="2847" spans="1:17">
      <c r="A2847" t="s">
        <v>879</v>
      </c>
      <c r="B2847" t="s">
        <v>222</v>
      </c>
      <c r="C2847" t="s">
        <v>133</v>
      </c>
      <c r="D2847" t="s">
        <v>109</v>
      </c>
      <c r="E2847" t="s">
        <v>106</v>
      </c>
      <c r="F2847">
        <v>40700</v>
      </c>
      <c r="G2847" t="s">
        <v>784</v>
      </c>
      <c r="I2847" t="s">
        <v>143</v>
      </c>
      <c r="J2847">
        <v>2026</v>
      </c>
      <c r="K2847">
        <v>5</v>
      </c>
      <c r="L2847" t="s">
        <v>95</v>
      </c>
      <c r="M2847">
        <v>95.63</v>
      </c>
      <c r="N2847">
        <v>1</v>
      </c>
      <c r="O2847">
        <v>95.63</v>
      </c>
      <c r="P2847" t="s">
        <v>96</v>
      </c>
    </row>
    <row r="2848" spans="1:17">
      <c r="A2848" t="s">
        <v>879</v>
      </c>
      <c r="B2848" t="s">
        <v>222</v>
      </c>
      <c r="C2848" t="s">
        <v>133</v>
      </c>
      <c r="D2848" t="s">
        <v>109</v>
      </c>
      <c r="E2848" t="s">
        <v>106</v>
      </c>
      <c r="F2848">
        <v>40700</v>
      </c>
      <c r="G2848" t="s">
        <v>784</v>
      </c>
      <c r="I2848" t="s">
        <v>112</v>
      </c>
      <c r="J2848">
        <v>2026</v>
      </c>
      <c r="K2848">
        <v>5</v>
      </c>
      <c r="L2848" t="s">
        <v>95</v>
      </c>
      <c r="M2848">
        <v>95.63</v>
      </c>
      <c r="N2848">
        <v>1</v>
      </c>
      <c r="O2848">
        <v>95.63</v>
      </c>
      <c r="P2848" t="s">
        <v>96</v>
      </c>
    </row>
    <row r="2849" spans="1:17">
      <c r="A2849" t="s">
        <v>879</v>
      </c>
      <c r="B2849" t="s">
        <v>222</v>
      </c>
      <c r="C2849" t="s">
        <v>133</v>
      </c>
      <c r="D2849" t="s">
        <v>109</v>
      </c>
      <c r="E2849" t="s">
        <v>106</v>
      </c>
      <c r="F2849">
        <v>40700</v>
      </c>
      <c r="G2849" t="s">
        <v>784</v>
      </c>
      <c r="I2849" t="s">
        <v>163</v>
      </c>
      <c r="J2849">
        <v>2026</v>
      </c>
      <c r="K2849">
        <v>5</v>
      </c>
      <c r="L2849" t="s">
        <v>95</v>
      </c>
      <c r="M2849">
        <v>695.28</v>
      </c>
      <c r="N2849">
        <v>1</v>
      </c>
      <c r="O2849">
        <v>695.28</v>
      </c>
      <c r="P2849" t="s">
        <v>96</v>
      </c>
    </row>
    <row r="2850" spans="1:17">
      <c r="A2850" t="s">
        <v>879</v>
      </c>
      <c r="B2850" t="s">
        <v>223</v>
      </c>
      <c r="C2850" t="s">
        <v>133</v>
      </c>
      <c r="D2850" t="s">
        <v>109</v>
      </c>
      <c r="E2850" t="s">
        <v>103</v>
      </c>
      <c r="F2850">
        <v>40700</v>
      </c>
      <c r="G2850" t="s">
        <v>784</v>
      </c>
      <c r="I2850" t="s">
        <v>120</v>
      </c>
      <c r="J2850">
        <v>2026</v>
      </c>
      <c r="K2850">
        <v>5</v>
      </c>
      <c r="L2850" t="s">
        <v>95</v>
      </c>
      <c r="M2850">
        <v>83.39</v>
      </c>
      <c r="N2850">
        <v>1</v>
      </c>
      <c r="O2850">
        <v>83.39</v>
      </c>
      <c r="P2850" t="s">
        <v>96</v>
      </c>
      <c r="Q2850">
        <v>1</v>
      </c>
    </row>
    <row r="2851" spans="1:17">
      <c r="A2851" t="s">
        <v>879</v>
      </c>
      <c r="B2851" t="s">
        <v>223</v>
      </c>
      <c r="C2851" t="s">
        <v>133</v>
      </c>
      <c r="D2851" t="s">
        <v>109</v>
      </c>
      <c r="E2851" t="s">
        <v>106</v>
      </c>
      <c r="F2851">
        <v>40700</v>
      </c>
      <c r="G2851" t="s">
        <v>784</v>
      </c>
      <c r="I2851" t="s">
        <v>112</v>
      </c>
      <c r="J2851">
        <v>2026</v>
      </c>
      <c r="K2851">
        <v>5</v>
      </c>
      <c r="L2851" t="s">
        <v>95</v>
      </c>
      <c r="M2851">
        <v>95.63</v>
      </c>
      <c r="N2851">
        <v>1</v>
      </c>
      <c r="O2851">
        <v>95.63</v>
      </c>
      <c r="P2851" t="s">
        <v>96</v>
      </c>
    </row>
    <row r="2852" spans="1:17">
      <c r="A2852" t="s">
        <v>879</v>
      </c>
      <c r="B2852" t="s">
        <v>224</v>
      </c>
      <c r="C2852" t="s">
        <v>133</v>
      </c>
      <c r="D2852" t="s">
        <v>109</v>
      </c>
      <c r="E2852" t="s">
        <v>103</v>
      </c>
      <c r="F2852">
        <v>40700</v>
      </c>
      <c r="G2852" t="s">
        <v>784</v>
      </c>
      <c r="I2852" t="s">
        <v>120</v>
      </c>
      <c r="J2852">
        <v>2026</v>
      </c>
      <c r="K2852">
        <v>5</v>
      </c>
      <c r="L2852" t="s">
        <v>95</v>
      </c>
      <c r="M2852">
        <v>327.81</v>
      </c>
      <c r="N2852">
        <v>1</v>
      </c>
      <c r="O2852">
        <v>327.81</v>
      </c>
      <c r="P2852" t="s">
        <v>96</v>
      </c>
      <c r="Q2852">
        <v>1</v>
      </c>
    </row>
    <row r="2853" spans="1:17">
      <c r="A2853" t="s">
        <v>879</v>
      </c>
      <c r="B2853" t="s">
        <v>224</v>
      </c>
      <c r="C2853" t="s">
        <v>133</v>
      </c>
      <c r="D2853" t="s">
        <v>109</v>
      </c>
      <c r="E2853" t="s">
        <v>106</v>
      </c>
      <c r="F2853">
        <v>40700</v>
      </c>
      <c r="G2853" t="s">
        <v>784</v>
      </c>
      <c r="I2853" t="s">
        <v>110</v>
      </c>
      <c r="J2853">
        <v>2026</v>
      </c>
      <c r="K2853">
        <v>5</v>
      </c>
      <c r="L2853" t="s">
        <v>95</v>
      </c>
      <c r="M2853">
        <v>95.63</v>
      </c>
      <c r="N2853">
        <v>1</v>
      </c>
      <c r="O2853">
        <v>95.63</v>
      </c>
      <c r="P2853" t="s">
        <v>96</v>
      </c>
    </row>
    <row r="2854" spans="1:17">
      <c r="A2854" t="s">
        <v>879</v>
      </c>
      <c r="B2854" t="s">
        <v>224</v>
      </c>
      <c r="C2854" t="s">
        <v>133</v>
      </c>
      <c r="D2854" t="s">
        <v>109</v>
      </c>
      <c r="E2854" t="s">
        <v>92</v>
      </c>
      <c r="F2854">
        <v>40700</v>
      </c>
      <c r="G2854" t="s">
        <v>784</v>
      </c>
      <c r="I2854" t="s">
        <v>225</v>
      </c>
      <c r="J2854">
        <v>2026</v>
      </c>
      <c r="K2854">
        <v>5</v>
      </c>
      <c r="L2854" t="s">
        <v>95</v>
      </c>
      <c r="M2854">
        <v>44.58</v>
      </c>
      <c r="N2854">
        <v>1</v>
      </c>
      <c r="O2854">
        <v>44.58</v>
      </c>
      <c r="P2854" t="s">
        <v>96</v>
      </c>
    </row>
    <row r="2855" spans="1:17">
      <c r="A2855" t="s">
        <v>879</v>
      </c>
      <c r="B2855" t="s">
        <v>224</v>
      </c>
      <c r="C2855" t="s">
        <v>133</v>
      </c>
      <c r="D2855" t="s">
        <v>109</v>
      </c>
      <c r="E2855" t="s">
        <v>105</v>
      </c>
      <c r="F2855">
        <v>40700</v>
      </c>
      <c r="G2855" t="s">
        <v>784</v>
      </c>
      <c r="I2855" t="s">
        <v>122</v>
      </c>
      <c r="J2855">
        <v>2026</v>
      </c>
      <c r="K2855">
        <v>5</v>
      </c>
      <c r="L2855" t="s">
        <v>95</v>
      </c>
      <c r="M2855">
        <v>162.24</v>
      </c>
      <c r="N2855">
        <v>1</v>
      </c>
      <c r="O2855">
        <v>162.24</v>
      </c>
      <c r="P2855" t="s">
        <v>96</v>
      </c>
    </row>
    <row r="2856" spans="1:17">
      <c r="A2856" t="s">
        <v>879</v>
      </c>
      <c r="B2856" t="s">
        <v>224</v>
      </c>
      <c r="C2856" t="s">
        <v>133</v>
      </c>
      <c r="D2856" t="s">
        <v>109</v>
      </c>
      <c r="E2856" t="s">
        <v>105</v>
      </c>
      <c r="F2856">
        <v>40700</v>
      </c>
      <c r="G2856" t="s">
        <v>784</v>
      </c>
      <c r="I2856" t="s">
        <v>123</v>
      </c>
      <c r="J2856">
        <v>2026</v>
      </c>
      <c r="K2856">
        <v>5</v>
      </c>
      <c r="L2856" t="s">
        <v>95</v>
      </c>
      <c r="M2856">
        <v>405.6</v>
      </c>
      <c r="N2856">
        <v>1</v>
      </c>
      <c r="O2856">
        <v>405.6</v>
      </c>
      <c r="P2856" t="s">
        <v>96</v>
      </c>
    </row>
    <row r="2857" spans="1:17">
      <c r="A2857" t="s">
        <v>879</v>
      </c>
      <c r="B2857" t="s">
        <v>224</v>
      </c>
      <c r="C2857" t="s">
        <v>133</v>
      </c>
      <c r="D2857" t="s">
        <v>109</v>
      </c>
      <c r="E2857" t="s">
        <v>106</v>
      </c>
      <c r="F2857">
        <v>40700</v>
      </c>
      <c r="G2857" t="s">
        <v>784</v>
      </c>
      <c r="I2857" t="s">
        <v>118</v>
      </c>
      <c r="J2857">
        <v>2026</v>
      </c>
      <c r="K2857">
        <v>5</v>
      </c>
      <c r="L2857" t="s">
        <v>95</v>
      </c>
      <c r="M2857">
        <v>286.89</v>
      </c>
      <c r="N2857">
        <v>1</v>
      </c>
      <c r="O2857">
        <v>286.89</v>
      </c>
      <c r="P2857" t="s">
        <v>96</v>
      </c>
    </row>
    <row r="2858" spans="1:17">
      <c r="A2858" t="s">
        <v>879</v>
      </c>
      <c r="B2858" t="s">
        <v>224</v>
      </c>
      <c r="C2858" t="s">
        <v>133</v>
      </c>
      <c r="D2858" t="s">
        <v>109</v>
      </c>
      <c r="E2858" t="s">
        <v>106</v>
      </c>
      <c r="F2858">
        <v>40700</v>
      </c>
      <c r="G2858" t="s">
        <v>784</v>
      </c>
      <c r="I2858" t="s">
        <v>143</v>
      </c>
      <c r="J2858">
        <v>2026</v>
      </c>
      <c r="K2858">
        <v>5</v>
      </c>
      <c r="L2858" t="s">
        <v>95</v>
      </c>
      <c r="M2858">
        <v>95.63</v>
      </c>
      <c r="N2858">
        <v>1</v>
      </c>
      <c r="O2858">
        <v>95.63</v>
      </c>
      <c r="P2858" t="s">
        <v>96</v>
      </c>
    </row>
    <row r="2859" spans="1:17">
      <c r="A2859" t="s">
        <v>879</v>
      </c>
      <c r="B2859" t="s">
        <v>224</v>
      </c>
      <c r="C2859" t="s">
        <v>133</v>
      </c>
      <c r="D2859" t="s">
        <v>109</v>
      </c>
      <c r="E2859" t="s">
        <v>106</v>
      </c>
      <c r="F2859">
        <v>40700</v>
      </c>
      <c r="G2859" t="s">
        <v>784</v>
      </c>
      <c r="I2859" t="s">
        <v>112</v>
      </c>
      <c r="J2859">
        <v>2026</v>
      </c>
      <c r="K2859">
        <v>5</v>
      </c>
      <c r="L2859" t="s">
        <v>95</v>
      </c>
      <c r="M2859">
        <v>573.78</v>
      </c>
      <c r="N2859">
        <v>1</v>
      </c>
      <c r="O2859">
        <v>573.78</v>
      </c>
      <c r="P2859" t="s">
        <v>96</v>
      </c>
    </row>
    <row r="2860" spans="1:17">
      <c r="A2860" t="s">
        <v>879</v>
      </c>
      <c r="B2860" t="s">
        <v>224</v>
      </c>
      <c r="C2860" t="s">
        <v>133</v>
      </c>
      <c r="D2860" t="s">
        <v>109</v>
      </c>
      <c r="E2860" t="s">
        <v>106</v>
      </c>
      <c r="F2860">
        <v>40700</v>
      </c>
      <c r="G2860" t="s">
        <v>784</v>
      </c>
      <c r="I2860" t="s">
        <v>163</v>
      </c>
      <c r="J2860">
        <v>2026</v>
      </c>
      <c r="K2860">
        <v>5</v>
      </c>
      <c r="L2860" t="s">
        <v>95</v>
      </c>
      <c r="M2860">
        <v>347.64</v>
      </c>
      <c r="N2860">
        <v>1</v>
      </c>
      <c r="O2860">
        <v>347.64</v>
      </c>
      <c r="P2860" t="s">
        <v>96</v>
      </c>
    </row>
    <row r="2861" spans="1:17">
      <c r="A2861" t="s">
        <v>879</v>
      </c>
      <c r="B2861" t="s">
        <v>226</v>
      </c>
      <c r="C2861" t="s">
        <v>133</v>
      </c>
      <c r="D2861" t="s">
        <v>109</v>
      </c>
      <c r="E2861" t="s">
        <v>103</v>
      </c>
      <c r="F2861">
        <v>40700</v>
      </c>
      <c r="G2861" t="s">
        <v>784</v>
      </c>
      <c r="I2861" t="s">
        <v>130</v>
      </c>
      <c r="J2861">
        <v>2026</v>
      </c>
      <c r="K2861">
        <v>5</v>
      </c>
      <c r="L2861" t="s">
        <v>95</v>
      </c>
      <c r="M2861">
        <v>109.27</v>
      </c>
      <c r="N2861">
        <v>1</v>
      </c>
      <c r="O2861">
        <v>109.27</v>
      </c>
      <c r="P2861" t="s">
        <v>96</v>
      </c>
      <c r="Q2861">
        <v>1</v>
      </c>
    </row>
    <row r="2862" spans="1:17">
      <c r="A2862" t="s">
        <v>879</v>
      </c>
      <c r="B2862" t="s">
        <v>226</v>
      </c>
      <c r="C2862" t="s">
        <v>133</v>
      </c>
      <c r="D2862" t="s">
        <v>109</v>
      </c>
      <c r="E2862" t="s">
        <v>92</v>
      </c>
      <c r="F2862">
        <v>40700</v>
      </c>
      <c r="G2862" t="s">
        <v>784</v>
      </c>
      <c r="I2862" t="s">
        <v>227</v>
      </c>
      <c r="J2862">
        <v>2026</v>
      </c>
      <c r="K2862">
        <v>5</v>
      </c>
      <c r="L2862" t="s">
        <v>95</v>
      </c>
      <c r="M2862">
        <v>233.81</v>
      </c>
      <c r="N2862">
        <v>1</v>
      </c>
      <c r="O2862">
        <v>233.81</v>
      </c>
      <c r="P2862" t="s">
        <v>96</v>
      </c>
      <c r="Q2862">
        <v>1</v>
      </c>
    </row>
    <row r="2863" spans="1:17">
      <c r="A2863" t="s">
        <v>879</v>
      </c>
      <c r="B2863" t="s">
        <v>226</v>
      </c>
      <c r="C2863" t="s">
        <v>133</v>
      </c>
      <c r="D2863" t="s">
        <v>109</v>
      </c>
      <c r="E2863" t="s">
        <v>104</v>
      </c>
      <c r="F2863">
        <v>40700</v>
      </c>
      <c r="G2863" t="s">
        <v>784</v>
      </c>
      <c r="I2863" t="s">
        <v>172</v>
      </c>
      <c r="J2863">
        <v>2026</v>
      </c>
      <c r="K2863">
        <v>5</v>
      </c>
      <c r="L2863" t="s">
        <v>95</v>
      </c>
      <c r="M2863">
        <v>60.6</v>
      </c>
      <c r="N2863">
        <v>1</v>
      </c>
      <c r="O2863">
        <v>60.6</v>
      </c>
      <c r="P2863" t="s">
        <v>96</v>
      </c>
    </row>
    <row r="2864" spans="1:17">
      <c r="A2864" t="s">
        <v>879</v>
      </c>
      <c r="B2864" t="s">
        <v>226</v>
      </c>
      <c r="C2864" t="s">
        <v>133</v>
      </c>
      <c r="D2864" t="s">
        <v>109</v>
      </c>
      <c r="E2864" t="s">
        <v>104</v>
      </c>
      <c r="F2864">
        <v>40700</v>
      </c>
      <c r="G2864" t="s">
        <v>784</v>
      </c>
      <c r="I2864" t="s">
        <v>174</v>
      </c>
      <c r="J2864">
        <v>2026</v>
      </c>
      <c r="K2864">
        <v>5</v>
      </c>
      <c r="L2864" t="s">
        <v>95</v>
      </c>
      <c r="M2864">
        <v>1659.57</v>
      </c>
      <c r="N2864">
        <v>1</v>
      </c>
      <c r="O2864">
        <v>1659.57</v>
      </c>
      <c r="P2864" t="s">
        <v>96</v>
      </c>
    </row>
    <row r="2865" spans="1:17">
      <c r="A2865" t="s">
        <v>879</v>
      </c>
      <c r="B2865" t="s">
        <v>226</v>
      </c>
      <c r="C2865" t="s">
        <v>133</v>
      </c>
      <c r="D2865" t="s">
        <v>109</v>
      </c>
      <c r="E2865" t="s">
        <v>92</v>
      </c>
      <c r="F2865">
        <v>40700</v>
      </c>
      <c r="G2865" t="s">
        <v>784</v>
      </c>
      <c r="I2865" t="s">
        <v>204</v>
      </c>
      <c r="J2865">
        <v>2026</v>
      </c>
      <c r="K2865">
        <v>5</v>
      </c>
      <c r="L2865" t="s">
        <v>95</v>
      </c>
      <c r="M2865">
        <v>125.55</v>
      </c>
      <c r="N2865">
        <v>1</v>
      </c>
      <c r="O2865">
        <v>125.55</v>
      </c>
      <c r="P2865" t="s">
        <v>96</v>
      </c>
    </row>
    <row r="2866" spans="1:17">
      <c r="A2866" t="s">
        <v>879</v>
      </c>
      <c r="B2866" t="s">
        <v>226</v>
      </c>
      <c r="C2866" t="s">
        <v>133</v>
      </c>
      <c r="D2866" t="s">
        <v>109</v>
      </c>
      <c r="E2866" t="s">
        <v>92</v>
      </c>
      <c r="F2866">
        <v>40700</v>
      </c>
      <c r="G2866" t="s">
        <v>784</v>
      </c>
      <c r="I2866" t="s">
        <v>205</v>
      </c>
      <c r="J2866">
        <v>2026</v>
      </c>
      <c r="K2866">
        <v>5</v>
      </c>
      <c r="L2866" t="s">
        <v>95</v>
      </c>
      <c r="M2866">
        <v>101.41</v>
      </c>
      <c r="N2866">
        <v>1</v>
      </c>
      <c r="O2866">
        <v>101.41</v>
      </c>
      <c r="P2866" t="s">
        <v>96</v>
      </c>
    </row>
    <row r="2867" spans="1:17">
      <c r="A2867" t="s">
        <v>879</v>
      </c>
      <c r="B2867" t="s">
        <v>226</v>
      </c>
      <c r="C2867" t="s">
        <v>133</v>
      </c>
      <c r="D2867" t="s">
        <v>109</v>
      </c>
      <c r="E2867" t="s">
        <v>106</v>
      </c>
      <c r="F2867">
        <v>40700</v>
      </c>
      <c r="G2867" t="s">
        <v>784</v>
      </c>
      <c r="I2867" t="s">
        <v>118</v>
      </c>
      <c r="J2867">
        <v>2026</v>
      </c>
      <c r="K2867">
        <v>5</v>
      </c>
      <c r="L2867" t="s">
        <v>95</v>
      </c>
      <c r="M2867">
        <v>191.26</v>
      </c>
      <c r="N2867">
        <v>1</v>
      </c>
      <c r="O2867">
        <v>191.26</v>
      </c>
      <c r="P2867" t="s">
        <v>96</v>
      </c>
    </row>
    <row r="2868" spans="1:17">
      <c r="A2868" t="s">
        <v>879</v>
      </c>
      <c r="B2868" t="s">
        <v>226</v>
      </c>
      <c r="C2868" t="s">
        <v>133</v>
      </c>
      <c r="D2868" t="s">
        <v>109</v>
      </c>
      <c r="E2868" t="s">
        <v>106</v>
      </c>
      <c r="F2868">
        <v>40700</v>
      </c>
      <c r="G2868" t="s">
        <v>784</v>
      </c>
      <c r="I2868" t="s">
        <v>143</v>
      </c>
      <c r="J2868">
        <v>2026</v>
      </c>
      <c r="K2868">
        <v>5</v>
      </c>
      <c r="L2868" t="s">
        <v>95</v>
      </c>
      <c r="M2868">
        <v>95.63</v>
      </c>
      <c r="N2868">
        <v>1</v>
      </c>
      <c r="O2868">
        <v>95.63</v>
      </c>
      <c r="P2868" t="s">
        <v>96</v>
      </c>
    </row>
    <row r="2869" spans="1:17">
      <c r="A2869" t="s">
        <v>879</v>
      </c>
      <c r="B2869" t="s">
        <v>226</v>
      </c>
      <c r="C2869" t="s">
        <v>133</v>
      </c>
      <c r="D2869" t="s">
        <v>109</v>
      </c>
      <c r="E2869" t="s">
        <v>106</v>
      </c>
      <c r="F2869">
        <v>40700</v>
      </c>
      <c r="G2869" t="s">
        <v>784</v>
      </c>
      <c r="I2869" t="s">
        <v>112</v>
      </c>
      <c r="J2869">
        <v>2026</v>
      </c>
      <c r="K2869">
        <v>5</v>
      </c>
      <c r="L2869" t="s">
        <v>95</v>
      </c>
      <c r="M2869">
        <v>95.63</v>
      </c>
      <c r="N2869">
        <v>1</v>
      </c>
      <c r="O2869">
        <v>95.63</v>
      </c>
      <c r="P2869" t="s">
        <v>96</v>
      </c>
    </row>
    <row r="2870" spans="1:17">
      <c r="A2870" t="s">
        <v>879</v>
      </c>
      <c r="B2870" t="s">
        <v>228</v>
      </c>
      <c r="C2870" t="s">
        <v>133</v>
      </c>
      <c r="D2870" t="s">
        <v>109</v>
      </c>
      <c r="E2870" t="s">
        <v>106</v>
      </c>
      <c r="F2870">
        <v>40700</v>
      </c>
      <c r="G2870" t="s">
        <v>784</v>
      </c>
      <c r="I2870" t="s">
        <v>143</v>
      </c>
      <c r="J2870">
        <v>2026</v>
      </c>
      <c r="K2870">
        <v>5</v>
      </c>
      <c r="L2870" t="s">
        <v>95</v>
      </c>
      <c r="M2870">
        <v>95.63</v>
      </c>
      <c r="N2870">
        <v>1</v>
      </c>
      <c r="O2870">
        <v>95.63</v>
      </c>
      <c r="P2870" t="s">
        <v>96</v>
      </c>
    </row>
    <row r="2871" spans="1:17">
      <c r="A2871" t="s">
        <v>879</v>
      </c>
      <c r="B2871" t="s">
        <v>228</v>
      </c>
      <c r="C2871" t="s">
        <v>133</v>
      </c>
      <c r="D2871" t="s">
        <v>109</v>
      </c>
      <c r="E2871" t="s">
        <v>106</v>
      </c>
      <c r="F2871">
        <v>40700</v>
      </c>
      <c r="G2871" t="s">
        <v>784</v>
      </c>
      <c r="I2871" t="s">
        <v>163</v>
      </c>
      <c r="J2871">
        <v>2026</v>
      </c>
      <c r="K2871">
        <v>5</v>
      </c>
      <c r="L2871" t="s">
        <v>95</v>
      </c>
      <c r="M2871">
        <v>173.82</v>
      </c>
      <c r="N2871">
        <v>1</v>
      </c>
      <c r="O2871">
        <v>173.82</v>
      </c>
      <c r="P2871" t="s">
        <v>96</v>
      </c>
    </row>
    <row r="2872" spans="1:17">
      <c r="A2872" t="s">
        <v>879</v>
      </c>
      <c r="B2872" t="s">
        <v>229</v>
      </c>
      <c r="C2872" t="s">
        <v>133</v>
      </c>
      <c r="D2872" t="s">
        <v>109</v>
      </c>
      <c r="E2872" t="s">
        <v>106</v>
      </c>
      <c r="F2872">
        <v>40700</v>
      </c>
      <c r="G2872" t="s">
        <v>784</v>
      </c>
      <c r="I2872" t="s">
        <v>118</v>
      </c>
      <c r="J2872">
        <v>2026</v>
      </c>
      <c r="K2872">
        <v>5</v>
      </c>
      <c r="L2872" t="s">
        <v>95</v>
      </c>
      <c r="M2872">
        <v>95.63</v>
      </c>
      <c r="N2872">
        <v>1</v>
      </c>
      <c r="O2872">
        <v>95.63</v>
      </c>
      <c r="P2872" t="s">
        <v>96</v>
      </c>
    </row>
    <row r="2873" spans="1:17">
      <c r="A2873" t="s">
        <v>879</v>
      </c>
      <c r="B2873" t="s">
        <v>230</v>
      </c>
      <c r="C2873" t="s">
        <v>133</v>
      </c>
      <c r="D2873" t="s">
        <v>109</v>
      </c>
      <c r="E2873" t="s">
        <v>92</v>
      </c>
      <c r="F2873">
        <v>40700</v>
      </c>
      <c r="G2873" t="s">
        <v>784</v>
      </c>
      <c r="I2873" t="s">
        <v>196</v>
      </c>
      <c r="J2873">
        <v>2026</v>
      </c>
      <c r="K2873">
        <v>5</v>
      </c>
      <c r="L2873" t="s">
        <v>95</v>
      </c>
      <c r="M2873">
        <v>502.2</v>
      </c>
      <c r="N2873">
        <v>1</v>
      </c>
      <c r="O2873">
        <v>502.2</v>
      </c>
      <c r="P2873" t="s">
        <v>96</v>
      </c>
    </row>
    <row r="2874" spans="1:17">
      <c r="A2874" t="s">
        <v>879</v>
      </c>
      <c r="B2874" t="s">
        <v>230</v>
      </c>
      <c r="C2874" t="s">
        <v>133</v>
      </c>
      <c r="D2874" t="s">
        <v>109</v>
      </c>
      <c r="E2874" t="s">
        <v>92</v>
      </c>
      <c r="F2874">
        <v>40700</v>
      </c>
      <c r="G2874" t="s">
        <v>784</v>
      </c>
      <c r="I2874" t="s">
        <v>221</v>
      </c>
      <c r="J2874">
        <v>2026</v>
      </c>
      <c r="K2874">
        <v>5</v>
      </c>
      <c r="L2874" t="s">
        <v>95</v>
      </c>
      <c r="M2874">
        <v>251.1</v>
      </c>
      <c r="N2874">
        <v>1</v>
      </c>
      <c r="O2874">
        <v>251.1</v>
      </c>
      <c r="P2874" t="s">
        <v>96</v>
      </c>
    </row>
    <row r="2875" spans="1:17">
      <c r="A2875" t="s">
        <v>879</v>
      </c>
      <c r="B2875" t="s">
        <v>230</v>
      </c>
      <c r="C2875" t="s">
        <v>133</v>
      </c>
      <c r="D2875" t="s">
        <v>109</v>
      </c>
      <c r="E2875" t="s">
        <v>106</v>
      </c>
      <c r="F2875">
        <v>40700</v>
      </c>
      <c r="G2875" t="s">
        <v>784</v>
      </c>
      <c r="I2875" t="s">
        <v>118</v>
      </c>
      <c r="J2875">
        <v>2026</v>
      </c>
      <c r="K2875">
        <v>5</v>
      </c>
      <c r="L2875" t="s">
        <v>95</v>
      </c>
      <c r="M2875">
        <v>286.89</v>
      </c>
      <c r="N2875">
        <v>1</v>
      </c>
      <c r="O2875">
        <v>286.89</v>
      </c>
      <c r="P2875" t="s">
        <v>96</v>
      </c>
    </row>
    <row r="2876" spans="1:17">
      <c r="A2876" t="s">
        <v>879</v>
      </c>
      <c r="B2876" t="s">
        <v>231</v>
      </c>
      <c r="C2876" t="s">
        <v>133</v>
      </c>
      <c r="D2876" t="s">
        <v>109</v>
      </c>
      <c r="E2876" t="s">
        <v>103</v>
      </c>
      <c r="F2876">
        <v>40700</v>
      </c>
      <c r="G2876" t="s">
        <v>784</v>
      </c>
      <c r="I2876" t="s">
        <v>130</v>
      </c>
      <c r="J2876">
        <v>2026</v>
      </c>
      <c r="K2876">
        <v>5</v>
      </c>
      <c r="L2876" t="s">
        <v>95</v>
      </c>
      <c r="M2876">
        <v>705.19</v>
      </c>
      <c r="N2876">
        <v>1</v>
      </c>
      <c r="O2876">
        <v>705.19</v>
      </c>
      <c r="P2876" t="s">
        <v>96</v>
      </c>
      <c r="Q2876">
        <v>1</v>
      </c>
    </row>
    <row r="2877" spans="1:17">
      <c r="A2877" t="s">
        <v>879</v>
      </c>
      <c r="B2877" t="s">
        <v>231</v>
      </c>
      <c r="C2877" t="s">
        <v>133</v>
      </c>
      <c r="D2877" t="s">
        <v>109</v>
      </c>
      <c r="E2877" t="s">
        <v>92</v>
      </c>
      <c r="F2877">
        <v>40700</v>
      </c>
      <c r="G2877" t="s">
        <v>784</v>
      </c>
      <c r="I2877" t="s">
        <v>196</v>
      </c>
      <c r="J2877">
        <v>2026</v>
      </c>
      <c r="K2877">
        <v>5</v>
      </c>
      <c r="L2877" t="s">
        <v>95</v>
      </c>
      <c r="M2877">
        <v>125.55</v>
      </c>
      <c r="N2877">
        <v>1</v>
      </c>
      <c r="O2877">
        <v>125.55</v>
      </c>
      <c r="P2877" t="s">
        <v>96</v>
      </c>
    </row>
    <row r="2878" spans="1:17">
      <c r="A2878" t="s">
        <v>879</v>
      </c>
      <c r="B2878" t="s">
        <v>231</v>
      </c>
      <c r="C2878" t="s">
        <v>133</v>
      </c>
      <c r="D2878" t="s">
        <v>109</v>
      </c>
      <c r="E2878" t="s">
        <v>106</v>
      </c>
      <c r="F2878">
        <v>40700</v>
      </c>
      <c r="G2878" t="s">
        <v>784</v>
      </c>
      <c r="I2878" t="s">
        <v>118</v>
      </c>
      <c r="J2878">
        <v>2026</v>
      </c>
      <c r="K2878">
        <v>5</v>
      </c>
      <c r="L2878" t="s">
        <v>95</v>
      </c>
      <c r="M2878">
        <v>115.89</v>
      </c>
      <c r="N2878">
        <v>1</v>
      </c>
      <c r="O2878">
        <v>115.89</v>
      </c>
      <c r="P2878" t="s">
        <v>96</v>
      </c>
    </row>
    <row r="2879" spans="1:17">
      <c r="A2879" t="s">
        <v>879</v>
      </c>
      <c r="B2879" t="s">
        <v>232</v>
      </c>
      <c r="C2879" t="s">
        <v>133</v>
      </c>
      <c r="D2879" t="s">
        <v>109</v>
      </c>
      <c r="E2879" t="s">
        <v>103</v>
      </c>
      <c r="F2879">
        <v>40700</v>
      </c>
      <c r="G2879" t="s">
        <v>784</v>
      </c>
      <c r="I2879" t="s">
        <v>120</v>
      </c>
      <c r="J2879">
        <v>2026</v>
      </c>
      <c r="K2879">
        <v>5</v>
      </c>
      <c r="L2879" t="s">
        <v>95</v>
      </c>
      <c r="M2879">
        <v>109.27</v>
      </c>
      <c r="N2879">
        <v>1</v>
      </c>
      <c r="O2879">
        <v>109.27</v>
      </c>
      <c r="P2879" t="s">
        <v>96</v>
      </c>
      <c r="Q2879">
        <v>1</v>
      </c>
    </row>
    <row r="2880" spans="1:17">
      <c r="A2880" t="s">
        <v>879</v>
      </c>
      <c r="B2880" t="s">
        <v>232</v>
      </c>
      <c r="C2880" t="s">
        <v>133</v>
      </c>
      <c r="D2880" t="s">
        <v>109</v>
      </c>
      <c r="E2880" t="s">
        <v>106</v>
      </c>
      <c r="F2880">
        <v>40700</v>
      </c>
      <c r="G2880" t="s">
        <v>784</v>
      </c>
      <c r="I2880" t="s">
        <v>112</v>
      </c>
      <c r="J2880">
        <v>2026</v>
      </c>
      <c r="K2880">
        <v>5</v>
      </c>
      <c r="L2880" t="s">
        <v>95</v>
      </c>
      <c r="M2880">
        <v>95.63</v>
      </c>
      <c r="N2880">
        <v>1</v>
      </c>
      <c r="O2880">
        <v>95.63</v>
      </c>
      <c r="P2880" t="s">
        <v>96</v>
      </c>
    </row>
    <row r="2881" spans="1:17">
      <c r="A2881" t="s">
        <v>879</v>
      </c>
      <c r="B2881" t="s">
        <v>233</v>
      </c>
      <c r="C2881" t="s">
        <v>133</v>
      </c>
      <c r="D2881" t="s">
        <v>109</v>
      </c>
      <c r="E2881" t="s">
        <v>92</v>
      </c>
      <c r="F2881">
        <v>40700</v>
      </c>
      <c r="G2881" t="s">
        <v>784</v>
      </c>
      <c r="I2881" t="s">
        <v>196</v>
      </c>
      <c r="J2881">
        <v>2026</v>
      </c>
      <c r="K2881">
        <v>5</v>
      </c>
      <c r="L2881" t="s">
        <v>95</v>
      </c>
      <c r="M2881">
        <v>376.65</v>
      </c>
      <c r="N2881">
        <v>1</v>
      </c>
      <c r="O2881">
        <v>376.65</v>
      </c>
      <c r="P2881" t="s">
        <v>96</v>
      </c>
    </row>
    <row r="2882" spans="1:17">
      <c r="A2882" t="s">
        <v>879</v>
      </c>
      <c r="B2882" t="s">
        <v>233</v>
      </c>
      <c r="C2882" t="s">
        <v>133</v>
      </c>
      <c r="D2882" t="s">
        <v>109</v>
      </c>
      <c r="E2882" t="s">
        <v>92</v>
      </c>
      <c r="F2882">
        <v>40700</v>
      </c>
      <c r="G2882" t="s">
        <v>784</v>
      </c>
      <c r="I2882" t="s">
        <v>221</v>
      </c>
      <c r="J2882">
        <v>2026</v>
      </c>
      <c r="K2882">
        <v>5</v>
      </c>
      <c r="L2882" t="s">
        <v>95</v>
      </c>
      <c r="M2882">
        <v>125.55</v>
      </c>
      <c r="N2882">
        <v>1</v>
      </c>
      <c r="O2882">
        <v>125.55</v>
      </c>
      <c r="P2882" t="s">
        <v>96</v>
      </c>
    </row>
    <row r="2883" spans="1:17">
      <c r="A2883" t="s">
        <v>879</v>
      </c>
      <c r="B2883" t="s">
        <v>233</v>
      </c>
      <c r="C2883" t="s">
        <v>133</v>
      </c>
      <c r="D2883" t="s">
        <v>109</v>
      </c>
      <c r="E2883" t="s">
        <v>92</v>
      </c>
      <c r="F2883">
        <v>40700</v>
      </c>
      <c r="G2883" t="s">
        <v>784</v>
      </c>
      <c r="I2883" t="s">
        <v>197</v>
      </c>
      <c r="J2883">
        <v>2026</v>
      </c>
      <c r="K2883">
        <v>5</v>
      </c>
      <c r="L2883" t="s">
        <v>95</v>
      </c>
      <c r="M2883">
        <v>376.65</v>
      </c>
      <c r="N2883">
        <v>1</v>
      </c>
      <c r="O2883">
        <v>376.65</v>
      </c>
      <c r="P2883" t="s">
        <v>96</v>
      </c>
    </row>
    <row r="2884" spans="1:17">
      <c r="A2884" t="s">
        <v>879</v>
      </c>
      <c r="B2884" t="s">
        <v>233</v>
      </c>
      <c r="C2884" t="s">
        <v>133</v>
      </c>
      <c r="D2884" t="s">
        <v>109</v>
      </c>
      <c r="E2884" t="s">
        <v>106</v>
      </c>
      <c r="F2884">
        <v>40700</v>
      </c>
      <c r="G2884" t="s">
        <v>784</v>
      </c>
      <c r="I2884" t="s">
        <v>118</v>
      </c>
      <c r="J2884">
        <v>2026</v>
      </c>
      <c r="K2884">
        <v>5</v>
      </c>
      <c r="L2884" t="s">
        <v>95</v>
      </c>
      <c r="M2884">
        <v>95.63</v>
      </c>
      <c r="N2884">
        <v>1</v>
      </c>
      <c r="O2884">
        <v>95.63</v>
      </c>
      <c r="P2884" t="s">
        <v>96</v>
      </c>
    </row>
    <row r="2885" spans="1:17">
      <c r="A2885" t="s">
        <v>879</v>
      </c>
      <c r="B2885" t="s">
        <v>234</v>
      </c>
      <c r="C2885" t="s">
        <v>133</v>
      </c>
      <c r="D2885" t="s">
        <v>109</v>
      </c>
      <c r="E2885" t="s">
        <v>106</v>
      </c>
      <c r="F2885">
        <v>40700</v>
      </c>
      <c r="G2885" t="s">
        <v>784</v>
      </c>
      <c r="I2885" t="s">
        <v>118</v>
      </c>
      <c r="J2885">
        <v>2026</v>
      </c>
      <c r="K2885">
        <v>5</v>
      </c>
      <c r="L2885" t="s">
        <v>95</v>
      </c>
      <c r="M2885">
        <v>231.78</v>
      </c>
      <c r="N2885">
        <v>1</v>
      </c>
      <c r="O2885">
        <v>231.78</v>
      </c>
      <c r="P2885" t="s">
        <v>96</v>
      </c>
    </row>
    <row r="2886" spans="1:17">
      <c r="A2886" t="s">
        <v>879</v>
      </c>
      <c r="B2886" t="s">
        <v>234</v>
      </c>
      <c r="C2886" t="s">
        <v>133</v>
      </c>
      <c r="D2886" t="s">
        <v>109</v>
      </c>
      <c r="E2886" t="s">
        <v>106</v>
      </c>
      <c r="F2886">
        <v>40700</v>
      </c>
      <c r="G2886" t="s">
        <v>784</v>
      </c>
      <c r="I2886" t="s">
        <v>163</v>
      </c>
      <c r="J2886">
        <v>2026</v>
      </c>
      <c r="K2886">
        <v>5</v>
      </c>
      <c r="L2886" t="s">
        <v>95</v>
      </c>
      <c r="M2886">
        <v>173.82</v>
      </c>
      <c r="N2886">
        <v>1</v>
      </c>
      <c r="O2886">
        <v>173.82</v>
      </c>
      <c r="P2886" t="s">
        <v>96</v>
      </c>
    </row>
    <row r="2887" spans="1:17">
      <c r="A2887" t="s">
        <v>879</v>
      </c>
      <c r="B2887" t="s">
        <v>235</v>
      </c>
      <c r="C2887" t="s">
        <v>133</v>
      </c>
      <c r="D2887" t="s">
        <v>109</v>
      </c>
      <c r="E2887" t="s">
        <v>103</v>
      </c>
      <c r="F2887">
        <v>40700</v>
      </c>
      <c r="G2887" t="s">
        <v>784</v>
      </c>
      <c r="I2887" t="s">
        <v>120</v>
      </c>
      <c r="J2887">
        <v>2026</v>
      </c>
      <c r="K2887">
        <v>5</v>
      </c>
      <c r="L2887" t="s">
        <v>95</v>
      </c>
      <c r="M2887">
        <v>83.39</v>
      </c>
      <c r="N2887">
        <v>1</v>
      </c>
      <c r="O2887">
        <v>83.39</v>
      </c>
      <c r="P2887" t="s">
        <v>96</v>
      </c>
      <c r="Q2887">
        <v>1</v>
      </c>
    </row>
    <row r="2888" spans="1:17">
      <c r="A2888" t="s">
        <v>879</v>
      </c>
      <c r="B2888" t="s">
        <v>235</v>
      </c>
      <c r="C2888" t="s">
        <v>133</v>
      </c>
      <c r="D2888" t="s">
        <v>109</v>
      </c>
      <c r="E2888" t="s">
        <v>106</v>
      </c>
      <c r="F2888">
        <v>40700</v>
      </c>
      <c r="G2888" t="s">
        <v>784</v>
      </c>
      <c r="I2888" t="s">
        <v>110</v>
      </c>
      <c r="J2888">
        <v>2026</v>
      </c>
      <c r="K2888">
        <v>5</v>
      </c>
      <c r="L2888" t="s">
        <v>95</v>
      </c>
      <c r="M2888">
        <v>95.63</v>
      </c>
      <c r="N2888">
        <v>1</v>
      </c>
      <c r="O2888">
        <v>95.63</v>
      </c>
      <c r="P2888" t="s">
        <v>96</v>
      </c>
    </row>
    <row r="2889" spans="1:17">
      <c r="A2889" t="s">
        <v>879</v>
      </c>
      <c r="B2889" t="s">
        <v>235</v>
      </c>
      <c r="C2889" t="s">
        <v>133</v>
      </c>
      <c r="D2889" t="s">
        <v>109</v>
      </c>
      <c r="E2889" t="s">
        <v>105</v>
      </c>
      <c r="F2889">
        <v>40700</v>
      </c>
      <c r="G2889" t="s">
        <v>784</v>
      </c>
      <c r="I2889" t="s">
        <v>122</v>
      </c>
      <c r="J2889">
        <v>2026</v>
      </c>
      <c r="K2889">
        <v>5</v>
      </c>
      <c r="L2889" t="s">
        <v>95</v>
      </c>
      <c r="M2889">
        <v>54.08</v>
      </c>
      <c r="N2889">
        <v>1</v>
      </c>
      <c r="O2889">
        <v>54.08</v>
      </c>
      <c r="P2889" t="s">
        <v>96</v>
      </c>
    </row>
    <row r="2890" spans="1:17">
      <c r="A2890" t="s">
        <v>879</v>
      </c>
      <c r="B2890" t="s">
        <v>235</v>
      </c>
      <c r="C2890" t="s">
        <v>133</v>
      </c>
      <c r="D2890" t="s">
        <v>109</v>
      </c>
      <c r="E2890" t="s">
        <v>105</v>
      </c>
      <c r="F2890">
        <v>40700</v>
      </c>
      <c r="G2890" t="s">
        <v>784</v>
      </c>
      <c r="I2890" t="s">
        <v>123</v>
      </c>
      <c r="J2890">
        <v>2026</v>
      </c>
      <c r="K2890">
        <v>5</v>
      </c>
      <c r="L2890" t="s">
        <v>95</v>
      </c>
      <c r="M2890">
        <v>135.19999999999999</v>
      </c>
      <c r="N2890">
        <v>1</v>
      </c>
      <c r="O2890">
        <v>135.19999999999999</v>
      </c>
      <c r="P2890" t="s">
        <v>96</v>
      </c>
    </row>
    <row r="2891" spans="1:17">
      <c r="A2891" t="s">
        <v>879</v>
      </c>
      <c r="B2891" t="s">
        <v>235</v>
      </c>
      <c r="C2891" t="s">
        <v>133</v>
      </c>
      <c r="D2891" t="s">
        <v>109</v>
      </c>
      <c r="E2891" t="s">
        <v>106</v>
      </c>
      <c r="F2891">
        <v>40700</v>
      </c>
      <c r="G2891" t="s">
        <v>784</v>
      </c>
      <c r="I2891" t="s">
        <v>118</v>
      </c>
      <c r="J2891">
        <v>2026</v>
      </c>
      <c r="K2891">
        <v>5</v>
      </c>
      <c r="L2891" t="s">
        <v>95</v>
      </c>
      <c r="M2891">
        <v>115.89</v>
      </c>
      <c r="N2891">
        <v>1</v>
      </c>
      <c r="O2891">
        <v>115.89</v>
      </c>
      <c r="P2891" t="s">
        <v>96</v>
      </c>
    </row>
    <row r="2892" spans="1:17">
      <c r="A2892" t="s">
        <v>879</v>
      </c>
      <c r="B2892" t="s">
        <v>235</v>
      </c>
      <c r="C2892" t="s">
        <v>133</v>
      </c>
      <c r="D2892" t="s">
        <v>109</v>
      </c>
      <c r="E2892" t="s">
        <v>106</v>
      </c>
      <c r="F2892">
        <v>40700</v>
      </c>
      <c r="G2892" t="s">
        <v>784</v>
      </c>
      <c r="I2892" t="s">
        <v>143</v>
      </c>
      <c r="J2892">
        <v>2026</v>
      </c>
      <c r="K2892">
        <v>5</v>
      </c>
      <c r="L2892" t="s">
        <v>95</v>
      </c>
      <c r="M2892">
        <v>95.63</v>
      </c>
      <c r="N2892">
        <v>1</v>
      </c>
      <c r="O2892">
        <v>95.63</v>
      </c>
      <c r="P2892" t="s">
        <v>96</v>
      </c>
    </row>
    <row r="2893" spans="1:17">
      <c r="A2893" t="s">
        <v>879</v>
      </c>
      <c r="B2893" t="s">
        <v>235</v>
      </c>
      <c r="C2893" t="s">
        <v>133</v>
      </c>
      <c r="D2893" t="s">
        <v>109</v>
      </c>
      <c r="E2893" t="s">
        <v>106</v>
      </c>
      <c r="F2893">
        <v>40700</v>
      </c>
      <c r="G2893" t="s">
        <v>784</v>
      </c>
      <c r="I2893" t="s">
        <v>112</v>
      </c>
      <c r="J2893">
        <v>2026</v>
      </c>
      <c r="K2893">
        <v>5</v>
      </c>
      <c r="L2893" t="s">
        <v>95</v>
      </c>
      <c r="M2893">
        <v>191.26</v>
      </c>
      <c r="N2893">
        <v>1</v>
      </c>
      <c r="O2893">
        <v>191.26</v>
      </c>
      <c r="P2893" t="s">
        <v>96</v>
      </c>
    </row>
    <row r="2894" spans="1:17">
      <c r="A2894" t="s">
        <v>879</v>
      </c>
      <c r="B2894" t="s">
        <v>236</v>
      </c>
      <c r="C2894" t="s">
        <v>133</v>
      </c>
      <c r="D2894" t="s">
        <v>109</v>
      </c>
      <c r="E2894" t="s">
        <v>106</v>
      </c>
      <c r="F2894">
        <v>40700</v>
      </c>
      <c r="G2894" t="s">
        <v>784</v>
      </c>
      <c r="I2894" t="s">
        <v>118</v>
      </c>
      <c r="J2894">
        <v>2026</v>
      </c>
      <c r="K2894">
        <v>5</v>
      </c>
      <c r="L2894" t="s">
        <v>95</v>
      </c>
      <c r="M2894">
        <v>115.89</v>
      </c>
      <c r="N2894">
        <v>1</v>
      </c>
      <c r="O2894">
        <v>115.89</v>
      </c>
      <c r="P2894" t="s">
        <v>96</v>
      </c>
    </row>
    <row r="2895" spans="1:17">
      <c r="A2895" t="s">
        <v>879</v>
      </c>
      <c r="B2895" t="s">
        <v>236</v>
      </c>
      <c r="C2895" t="s">
        <v>133</v>
      </c>
      <c r="D2895" t="s">
        <v>109</v>
      </c>
      <c r="E2895" t="s">
        <v>106</v>
      </c>
      <c r="F2895">
        <v>40700</v>
      </c>
      <c r="G2895" t="s">
        <v>784</v>
      </c>
      <c r="I2895" t="s">
        <v>143</v>
      </c>
      <c r="J2895">
        <v>2026</v>
      </c>
      <c r="K2895">
        <v>5</v>
      </c>
      <c r="L2895" t="s">
        <v>95</v>
      </c>
      <c r="M2895">
        <v>95.63</v>
      </c>
      <c r="N2895">
        <v>1</v>
      </c>
      <c r="O2895">
        <v>95.63</v>
      </c>
      <c r="P2895" t="s">
        <v>96</v>
      </c>
    </row>
    <row r="2896" spans="1:17">
      <c r="A2896" t="s">
        <v>879</v>
      </c>
      <c r="B2896" t="s">
        <v>237</v>
      </c>
      <c r="C2896" t="s">
        <v>133</v>
      </c>
      <c r="D2896" t="s">
        <v>109</v>
      </c>
      <c r="E2896" t="s">
        <v>92</v>
      </c>
      <c r="F2896">
        <v>40700</v>
      </c>
      <c r="G2896" t="s">
        <v>784</v>
      </c>
      <c r="I2896" t="s">
        <v>196</v>
      </c>
      <c r="J2896">
        <v>2026</v>
      </c>
      <c r="K2896">
        <v>5</v>
      </c>
      <c r="L2896" t="s">
        <v>95</v>
      </c>
      <c r="M2896">
        <v>125.55</v>
      </c>
      <c r="N2896">
        <v>1</v>
      </c>
      <c r="O2896">
        <v>125.55</v>
      </c>
      <c r="P2896" t="s">
        <v>96</v>
      </c>
    </row>
    <row r="2897" spans="1:17">
      <c r="A2897" t="s">
        <v>879</v>
      </c>
      <c r="B2897" t="s">
        <v>237</v>
      </c>
      <c r="C2897" t="s">
        <v>133</v>
      </c>
      <c r="D2897" t="s">
        <v>109</v>
      </c>
      <c r="E2897" t="s">
        <v>106</v>
      </c>
      <c r="F2897">
        <v>40700</v>
      </c>
      <c r="G2897" t="s">
        <v>784</v>
      </c>
      <c r="I2897" t="s">
        <v>118</v>
      </c>
      <c r="J2897">
        <v>2026</v>
      </c>
      <c r="K2897">
        <v>5</v>
      </c>
      <c r="L2897" t="s">
        <v>95</v>
      </c>
      <c r="M2897">
        <v>115.89</v>
      </c>
      <c r="N2897">
        <v>1</v>
      </c>
      <c r="O2897">
        <v>115.89</v>
      </c>
      <c r="P2897" t="s">
        <v>96</v>
      </c>
    </row>
    <row r="2898" spans="1:17">
      <c r="A2898" t="s">
        <v>879</v>
      </c>
      <c r="B2898" t="s">
        <v>238</v>
      </c>
      <c r="C2898" t="s">
        <v>133</v>
      </c>
      <c r="D2898" t="s">
        <v>109</v>
      </c>
      <c r="E2898" t="s">
        <v>106</v>
      </c>
      <c r="F2898">
        <v>40700</v>
      </c>
      <c r="G2898" t="s">
        <v>784</v>
      </c>
      <c r="I2898" t="s">
        <v>118</v>
      </c>
      <c r="J2898">
        <v>2026</v>
      </c>
      <c r="K2898">
        <v>5</v>
      </c>
      <c r="L2898" t="s">
        <v>95</v>
      </c>
      <c r="M2898">
        <v>115.89</v>
      </c>
      <c r="N2898">
        <v>1</v>
      </c>
      <c r="O2898">
        <v>115.89</v>
      </c>
      <c r="P2898" t="s">
        <v>96</v>
      </c>
    </row>
    <row r="2899" spans="1:17">
      <c r="A2899" t="s">
        <v>879</v>
      </c>
      <c r="B2899" t="s">
        <v>239</v>
      </c>
      <c r="C2899" t="s">
        <v>133</v>
      </c>
      <c r="D2899" t="s">
        <v>109</v>
      </c>
      <c r="E2899" t="s">
        <v>106</v>
      </c>
      <c r="F2899">
        <v>40700</v>
      </c>
      <c r="G2899" t="s">
        <v>784</v>
      </c>
      <c r="I2899" t="s">
        <v>146</v>
      </c>
      <c r="J2899">
        <v>2026</v>
      </c>
      <c r="K2899">
        <v>5</v>
      </c>
      <c r="L2899" t="s">
        <v>95</v>
      </c>
      <c r="M2899">
        <v>202.82</v>
      </c>
      <c r="N2899">
        <v>1</v>
      </c>
      <c r="O2899">
        <v>202.82</v>
      </c>
      <c r="P2899" t="s">
        <v>96</v>
      </c>
    </row>
    <row r="2900" spans="1:17">
      <c r="A2900" t="s">
        <v>879</v>
      </c>
      <c r="B2900" t="s">
        <v>240</v>
      </c>
      <c r="C2900" t="s">
        <v>133</v>
      </c>
      <c r="D2900" t="s">
        <v>109</v>
      </c>
      <c r="E2900" t="s">
        <v>105</v>
      </c>
      <c r="F2900">
        <v>40700</v>
      </c>
      <c r="G2900" t="s">
        <v>784</v>
      </c>
      <c r="I2900" t="s">
        <v>122</v>
      </c>
      <c r="J2900">
        <v>2026</v>
      </c>
      <c r="K2900">
        <v>5</v>
      </c>
      <c r="L2900" t="s">
        <v>95</v>
      </c>
      <c r="M2900">
        <v>54.08</v>
      </c>
      <c r="N2900">
        <v>1</v>
      </c>
      <c r="O2900">
        <v>54.08</v>
      </c>
      <c r="P2900" t="s">
        <v>96</v>
      </c>
    </row>
    <row r="2901" spans="1:17">
      <c r="A2901" t="s">
        <v>879</v>
      </c>
      <c r="B2901" t="s">
        <v>240</v>
      </c>
      <c r="C2901" t="s">
        <v>133</v>
      </c>
      <c r="D2901" t="s">
        <v>109</v>
      </c>
      <c r="E2901" t="s">
        <v>105</v>
      </c>
      <c r="F2901">
        <v>40700</v>
      </c>
      <c r="G2901" t="s">
        <v>784</v>
      </c>
      <c r="I2901" t="s">
        <v>123</v>
      </c>
      <c r="J2901">
        <v>2026</v>
      </c>
      <c r="K2901">
        <v>5</v>
      </c>
      <c r="L2901" t="s">
        <v>95</v>
      </c>
      <c r="M2901">
        <v>135.19999999999999</v>
      </c>
      <c r="N2901">
        <v>1</v>
      </c>
      <c r="O2901">
        <v>135.19999999999999</v>
      </c>
      <c r="P2901" t="s">
        <v>96</v>
      </c>
    </row>
    <row r="2902" spans="1:17">
      <c r="A2902" t="s">
        <v>879</v>
      </c>
      <c r="B2902" t="s">
        <v>240</v>
      </c>
      <c r="C2902" t="s">
        <v>133</v>
      </c>
      <c r="D2902" t="s">
        <v>109</v>
      </c>
      <c r="E2902" t="s">
        <v>106</v>
      </c>
      <c r="F2902">
        <v>40700</v>
      </c>
      <c r="G2902" t="s">
        <v>784</v>
      </c>
      <c r="I2902" t="s">
        <v>112</v>
      </c>
      <c r="J2902">
        <v>2026</v>
      </c>
      <c r="K2902">
        <v>5</v>
      </c>
      <c r="L2902" t="s">
        <v>95</v>
      </c>
      <c r="M2902">
        <v>95.63</v>
      </c>
      <c r="N2902">
        <v>1</v>
      </c>
      <c r="O2902">
        <v>95.63</v>
      </c>
      <c r="P2902" t="s">
        <v>96</v>
      </c>
    </row>
    <row r="2903" spans="1:17">
      <c r="A2903" t="s">
        <v>879</v>
      </c>
      <c r="B2903" t="s">
        <v>241</v>
      </c>
      <c r="C2903" t="s">
        <v>133</v>
      </c>
      <c r="D2903" t="s">
        <v>109</v>
      </c>
      <c r="E2903" t="s">
        <v>106</v>
      </c>
      <c r="F2903">
        <v>40700</v>
      </c>
      <c r="G2903" t="s">
        <v>784</v>
      </c>
      <c r="I2903" t="s">
        <v>118</v>
      </c>
      <c r="J2903">
        <v>2026</v>
      </c>
      <c r="K2903">
        <v>5</v>
      </c>
      <c r="L2903" t="s">
        <v>95</v>
      </c>
      <c r="M2903">
        <v>115.89</v>
      </c>
      <c r="N2903">
        <v>1</v>
      </c>
      <c r="O2903">
        <v>115.89</v>
      </c>
      <c r="P2903" t="s">
        <v>96</v>
      </c>
    </row>
    <row r="2904" spans="1:17">
      <c r="A2904" t="s">
        <v>879</v>
      </c>
      <c r="B2904" t="s">
        <v>242</v>
      </c>
      <c r="C2904" t="s">
        <v>133</v>
      </c>
      <c r="D2904" t="s">
        <v>109</v>
      </c>
      <c r="E2904" t="s">
        <v>106</v>
      </c>
      <c r="F2904">
        <v>40700</v>
      </c>
      <c r="G2904" t="s">
        <v>784</v>
      </c>
      <c r="I2904" t="s">
        <v>112</v>
      </c>
      <c r="J2904">
        <v>2026</v>
      </c>
      <c r="K2904">
        <v>5</v>
      </c>
      <c r="L2904" t="s">
        <v>95</v>
      </c>
      <c r="M2904">
        <v>191.26</v>
      </c>
      <c r="N2904">
        <v>1</v>
      </c>
      <c r="O2904">
        <v>191.26</v>
      </c>
      <c r="P2904" t="s">
        <v>96</v>
      </c>
    </row>
    <row r="2905" spans="1:17">
      <c r="A2905" t="s">
        <v>879</v>
      </c>
      <c r="B2905" t="s">
        <v>243</v>
      </c>
      <c r="C2905" t="s">
        <v>133</v>
      </c>
      <c r="D2905" t="s">
        <v>109</v>
      </c>
      <c r="E2905" t="s">
        <v>106</v>
      </c>
      <c r="F2905">
        <v>40700</v>
      </c>
      <c r="G2905" t="s">
        <v>784</v>
      </c>
      <c r="I2905" t="s">
        <v>146</v>
      </c>
      <c r="J2905">
        <v>2026</v>
      </c>
      <c r="K2905">
        <v>5</v>
      </c>
      <c r="L2905" t="s">
        <v>95</v>
      </c>
      <c r="M2905">
        <v>202.82</v>
      </c>
      <c r="N2905">
        <v>1</v>
      </c>
      <c r="O2905">
        <v>202.82</v>
      </c>
      <c r="P2905" t="s">
        <v>96</v>
      </c>
    </row>
    <row r="2906" spans="1:17">
      <c r="A2906" t="s">
        <v>879</v>
      </c>
      <c r="B2906" t="s">
        <v>244</v>
      </c>
      <c r="C2906" t="s">
        <v>133</v>
      </c>
      <c r="D2906" t="s">
        <v>109</v>
      </c>
      <c r="E2906" t="s">
        <v>92</v>
      </c>
      <c r="F2906">
        <v>40700</v>
      </c>
      <c r="G2906" t="s">
        <v>784</v>
      </c>
      <c r="I2906" t="s">
        <v>196</v>
      </c>
      <c r="J2906">
        <v>2026</v>
      </c>
      <c r="K2906">
        <v>5</v>
      </c>
      <c r="L2906" t="s">
        <v>95</v>
      </c>
      <c r="M2906">
        <v>125.55</v>
      </c>
      <c r="N2906">
        <v>1</v>
      </c>
      <c r="O2906">
        <v>125.55</v>
      </c>
      <c r="P2906" t="s">
        <v>96</v>
      </c>
    </row>
    <row r="2907" spans="1:17">
      <c r="A2907" t="s">
        <v>879</v>
      </c>
      <c r="B2907" t="s">
        <v>244</v>
      </c>
      <c r="C2907" t="s">
        <v>133</v>
      </c>
      <c r="D2907" t="s">
        <v>109</v>
      </c>
      <c r="E2907" t="s">
        <v>106</v>
      </c>
      <c r="F2907">
        <v>40700</v>
      </c>
      <c r="G2907" t="s">
        <v>784</v>
      </c>
      <c r="I2907" t="s">
        <v>118</v>
      </c>
      <c r="J2907">
        <v>2026</v>
      </c>
      <c r="K2907">
        <v>5</v>
      </c>
      <c r="L2907" t="s">
        <v>95</v>
      </c>
      <c r="M2907">
        <v>115.89</v>
      </c>
      <c r="N2907">
        <v>1</v>
      </c>
      <c r="O2907">
        <v>115.89</v>
      </c>
      <c r="P2907" t="s">
        <v>96</v>
      </c>
    </row>
    <row r="2908" spans="1:17">
      <c r="A2908" t="s">
        <v>879</v>
      </c>
      <c r="B2908" t="s">
        <v>245</v>
      </c>
      <c r="C2908" t="s">
        <v>133</v>
      </c>
      <c r="D2908" t="s">
        <v>109</v>
      </c>
      <c r="E2908" t="s">
        <v>106</v>
      </c>
      <c r="F2908">
        <v>40700</v>
      </c>
      <c r="G2908" t="s">
        <v>784</v>
      </c>
      <c r="I2908" t="s">
        <v>146</v>
      </c>
      <c r="J2908">
        <v>2026</v>
      </c>
      <c r="K2908">
        <v>5</v>
      </c>
      <c r="L2908" t="s">
        <v>95</v>
      </c>
      <c r="M2908">
        <v>382.52</v>
      </c>
      <c r="N2908">
        <v>1</v>
      </c>
      <c r="O2908">
        <v>382.52</v>
      </c>
      <c r="P2908" t="s">
        <v>96</v>
      </c>
    </row>
    <row r="2909" spans="1:17">
      <c r="A2909" t="s">
        <v>879</v>
      </c>
      <c r="B2909" t="s">
        <v>246</v>
      </c>
      <c r="C2909" t="s">
        <v>133</v>
      </c>
      <c r="D2909" t="s">
        <v>109</v>
      </c>
      <c r="E2909" t="s">
        <v>106</v>
      </c>
      <c r="F2909">
        <v>40700</v>
      </c>
      <c r="G2909" t="s">
        <v>784</v>
      </c>
      <c r="I2909" t="s">
        <v>110</v>
      </c>
      <c r="J2909">
        <v>2026</v>
      </c>
      <c r="K2909">
        <v>5</v>
      </c>
      <c r="L2909" t="s">
        <v>95</v>
      </c>
      <c r="M2909">
        <v>191.26</v>
      </c>
      <c r="N2909">
        <v>1</v>
      </c>
      <c r="O2909">
        <v>191.26</v>
      </c>
      <c r="P2909" t="s">
        <v>96</v>
      </c>
    </row>
    <row r="2910" spans="1:17">
      <c r="A2910" t="s">
        <v>879</v>
      </c>
      <c r="B2910" t="s">
        <v>247</v>
      </c>
      <c r="C2910" t="s">
        <v>133</v>
      </c>
      <c r="D2910" t="s">
        <v>109</v>
      </c>
      <c r="E2910" t="s">
        <v>103</v>
      </c>
      <c r="F2910">
        <v>40700</v>
      </c>
      <c r="G2910" t="s">
        <v>784</v>
      </c>
      <c r="I2910" t="s">
        <v>130</v>
      </c>
      <c r="J2910">
        <v>2026</v>
      </c>
      <c r="K2910">
        <v>5</v>
      </c>
      <c r="L2910" t="s">
        <v>95</v>
      </c>
      <c r="M2910">
        <v>269.89</v>
      </c>
      <c r="N2910">
        <v>1</v>
      </c>
      <c r="O2910">
        <v>269.89</v>
      </c>
      <c r="P2910" t="s">
        <v>96</v>
      </c>
      <c r="Q2910">
        <v>1</v>
      </c>
    </row>
    <row r="2911" spans="1:17">
      <c r="A2911" t="s">
        <v>879</v>
      </c>
      <c r="B2911" t="s">
        <v>247</v>
      </c>
      <c r="C2911" t="s">
        <v>133</v>
      </c>
      <c r="D2911" t="s">
        <v>109</v>
      </c>
      <c r="E2911" t="s">
        <v>92</v>
      </c>
      <c r="F2911">
        <v>40700</v>
      </c>
      <c r="G2911" t="s">
        <v>784</v>
      </c>
      <c r="I2911" t="s">
        <v>196</v>
      </c>
      <c r="J2911">
        <v>2026</v>
      </c>
      <c r="K2911">
        <v>5</v>
      </c>
      <c r="L2911" t="s">
        <v>95</v>
      </c>
      <c r="M2911">
        <v>376.65</v>
      </c>
      <c r="N2911">
        <v>1</v>
      </c>
      <c r="O2911">
        <v>376.65</v>
      </c>
      <c r="P2911" t="s">
        <v>96</v>
      </c>
    </row>
    <row r="2912" spans="1:17">
      <c r="A2912" t="s">
        <v>879</v>
      </c>
      <c r="B2912" t="s">
        <v>247</v>
      </c>
      <c r="C2912" t="s">
        <v>133</v>
      </c>
      <c r="D2912" t="s">
        <v>109</v>
      </c>
      <c r="E2912" t="s">
        <v>92</v>
      </c>
      <c r="F2912">
        <v>40700</v>
      </c>
      <c r="G2912" t="s">
        <v>784</v>
      </c>
      <c r="I2912" t="s">
        <v>221</v>
      </c>
      <c r="J2912">
        <v>2026</v>
      </c>
      <c r="K2912">
        <v>5</v>
      </c>
      <c r="L2912" t="s">
        <v>95</v>
      </c>
      <c r="M2912">
        <v>125.55</v>
      </c>
      <c r="N2912">
        <v>1</v>
      </c>
      <c r="O2912">
        <v>125.55</v>
      </c>
      <c r="P2912" t="s">
        <v>96</v>
      </c>
    </row>
    <row r="2913" spans="1:17">
      <c r="A2913" t="s">
        <v>879</v>
      </c>
      <c r="B2913" t="s">
        <v>247</v>
      </c>
      <c r="C2913" t="s">
        <v>133</v>
      </c>
      <c r="D2913" t="s">
        <v>109</v>
      </c>
      <c r="E2913" t="s">
        <v>106</v>
      </c>
      <c r="F2913">
        <v>40700</v>
      </c>
      <c r="G2913" t="s">
        <v>784</v>
      </c>
      <c r="I2913" t="s">
        <v>118</v>
      </c>
      <c r="J2913">
        <v>2026</v>
      </c>
      <c r="K2913">
        <v>5</v>
      </c>
      <c r="L2913" t="s">
        <v>95</v>
      </c>
      <c r="M2913">
        <v>115.89</v>
      </c>
      <c r="N2913">
        <v>1</v>
      </c>
      <c r="O2913">
        <v>115.89</v>
      </c>
      <c r="P2913" t="s">
        <v>96</v>
      </c>
    </row>
    <row r="2914" spans="1:17">
      <c r="A2914" t="s">
        <v>879</v>
      </c>
      <c r="B2914" t="s">
        <v>248</v>
      </c>
      <c r="C2914" t="s">
        <v>133</v>
      </c>
      <c r="D2914" t="s">
        <v>109</v>
      </c>
      <c r="E2914" t="s">
        <v>92</v>
      </c>
      <c r="F2914">
        <v>40700</v>
      </c>
      <c r="G2914" t="s">
        <v>784</v>
      </c>
      <c r="I2914" t="s">
        <v>196</v>
      </c>
      <c r="J2914">
        <v>2026</v>
      </c>
      <c r="K2914">
        <v>5</v>
      </c>
      <c r="L2914" t="s">
        <v>95</v>
      </c>
      <c r="M2914">
        <v>878.85</v>
      </c>
      <c r="N2914">
        <v>1</v>
      </c>
      <c r="O2914">
        <v>878.85</v>
      </c>
      <c r="P2914" t="s">
        <v>96</v>
      </c>
    </row>
    <row r="2915" spans="1:17">
      <c r="A2915" t="s">
        <v>879</v>
      </c>
      <c r="B2915" t="s">
        <v>248</v>
      </c>
      <c r="C2915" t="s">
        <v>133</v>
      </c>
      <c r="D2915" t="s">
        <v>109</v>
      </c>
      <c r="E2915" t="s">
        <v>92</v>
      </c>
      <c r="F2915">
        <v>40700</v>
      </c>
      <c r="G2915" t="s">
        <v>784</v>
      </c>
      <c r="I2915" t="s">
        <v>221</v>
      </c>
      <c r="J2915">
        <v>2026</v>
      </c>
      <c r="K2915">
        <v>5</v>
      </c>
      <c r="L2915" t="s">
        <v>95</v>
      </c>
      <c r="M2915">
        <v>878.85</v>
      </c>
      <c r="N2915">
        <v>1</v>
      </c>
      <c r="O2915">
        <v>878.85</v>
      </c>
      <c r="P2915" t="s">
        <v>96</v>
      </c>
    </row>
    <row r="2916" spans="1:17">
      <c r="A2916" t="s">
        <v>879</v>
      </c>
      <c r="B2916" t="s">
        <v>248</v>
      </c>
      <c r="C2916" t="s">
        <v>133</v>
      </c>
      <c r="D2916" t="s">
        <v>109</v>
      </c>
      <c r="E2916" t="s">
        <v>106</v>
      </c>
      <c r="F2916">
        <v>40700</v>
      </c>
      <c r="G2916" t="s">
        <v>784</v>
      </c>
      <c r="I2916" t="s">
        <v>118</v>
      </c>
      <c r="J2916">
        <v>2026</v>
      </c>
      <c r="K2916">
        <v>5</v>
      </c>
      <c r="L2916" t="s">
        <v>95</v>
      </c>
      <c r="M2916">
        <v>115.89</v>
      </c>
      <c r="N2916">
        <v>1</v>
      </c>
      <c r="O2916">
        <v>115.89</v>
      </c>
      <c r="P2916" t="s">
        <v>96</v>
      </c>
    </row>
    <row r="2917" spans="1:17">
      <c r="A2917" t="s">
        <v>879</v>
      </c>
      <c r="B2917" t="s">
        <v>249</v>
      </c>
      <c r="C2917" t="s">
        <v>133</v>
      </c>
      <c r="D2917" t="s">
        <v>109</v>
      </c>
      <c r="E2917" t="s">
        <v>92</v>
      </c>
      <c r="F2917">
        <v>40700</v>
      </c>
      <c r="G2917" t="s">
        <v>784</v>
      </c>
      <c r="I2917" t="s">
        <v>250</v>
      </c>
      <c r="J2917">
        <v>2026</v>
      </c>
      <c r="K2917">
        <v>5</v>
      </c>
      <c r="L2917" t="s">
        <v>95</v>
      </c>
      <c r="M2917">
        <v>62.77</v>
      </c>
      <c r="N2917">
        <v>1</v>
      </c>
      <c r="O2917">
        <v>62.77</v>
      </c>
      <c r="P2917" t="s">
        <v>96</v>
      </c>
    </row>
    <row r="2918" spans="1:17">
      <c r="A2918" t="s">
        <v>879</v>
      </c>
      <c r="B2918" t="s">
        <v>249</v>
      </c>
      <c r="C2918" t="s">
        <v>133</v>
      </c>
      <c r="D2918" t="s">
        <v>109</v>
      </c>
      <c r="E2918" t="s">
        <v>103</v>
      </c>
      <c r="F2918">
        <v>40700</v>
      </c>
      <c r="G2918" t="s">
        <v>784</v>
      </c>
      <c r="I2918" t="s">
        <v>130</v>
      </c>
      <c r="J2918">
        <v>2026</v>
      </c>
      <c r="K2918">
        <v>5</v>
      </c>
      <c r="L2918" t="s">
        <v>95</v>
      </c>
      <c r="M2918">
        <v>696.41</v>
      </c>
      <c r="N2918">
        <v>1</v>
      </c>
      <c r="O2918">
        <v>696.41</v>
      </c>
      <c r="P2918" t="s">
        <v>96</v>
      </c>
      <c r="Q2918">
        <v>1</v>
      </c>
    </row>
    <row r="2919" spans="1:17">
      <c r="A2919" t="s">
        <v>879</v>
      </c>
      <c r="B2919" t="s">
        <v>249</v>
      </c>
      <c r="C2919" t="s">
        <v>133</v>
      </c>
      <c r="D2919" t="s">
        <v>109</v>
      </c>
      <c r="E2919" t="s">
        <v>92</v>
      </c>
      <c r="F2919">
        <v>40700</v>
      </c>
      <c r="G2919" t="s">
        <v>784</v>
      </c>
      <c r="I2919" t="s">
        <v>196</v>
      </c>
      <c r="J2919">
        <v>2026</v>
      </c>
      <c r="K2919">
        <v>5</v>
      </c>
      <c r="L2919" t="s">
        <v>95</v>
      </c>
      <c r="M2919">
        <v>125.55</v>
      </c>
      <c r="N2919">
        <v>1</v>
      </c>
      <c r="O2919">
        <v>125.55</v>
      </c>
      <c r="P2919" t="s">
        <v>96</v>
      </c>
    </row>
    <row r="2920" spans="1:17">
      <c r="A2920" t="s">
        <v>879</v>
      </c>
      <c r="B2920" t="s">
        <v>249</v>
      </c>
      <c r="C2920" t="s">
        <v>133</v>
      </c>
      <c r="D2920" t="s">
        <v>109</v>
      </c>
      <c r="E2920" t="s">
        <v>106</v>
      </c>
      <c r="F2920">
        <v>40700</v>
      </c>
      <c r="G2920" t="s">
        <v>784</v>
      </c>
      <c r="I2920" t="s">
        <v>118</v>
      </c>
      <c r="J2920">
        <v>2026</v>
      </c>
      <c r="K2920">
        <v>5</v>
      </c>
      <c r="L2920" t="s">
        <v>95</v>
      </c>
      <c r="M2920">
        <v>95.63</v>
      </c>
      <c r="N2920">
        <v>1</v>
      </c>
      <c r="O2920">
        <v>95.63</v>
      </c>
      <c r="P2920" t="s">
        <v>96</v>
      </c>
    </row>
    <row r="2921" spans="1:17">
      <c r="A2921" t="s">
        <v>879</v>
      </c>
      <c r="B2921" t="s">
        <v>251</v>
      </c>
      <c r="C2921" t="s">
        <v>133</v>
      </c>
      <c r="D2921" t="s">
        <v>109</v>
      </c>
      <c r="E2921" t="s">
        <v>92</v>
      </c>
      <c r="F2921">
        <v>40700</v>
      </c>
      <c r="G2921" t="s">
        <v>784</v>
      </c>
      <c r="I2921" t="s">
        <v>252</v>
      </c>
      <c r="J2921">
        <v>2026</v>
      </c>
      <c r="K2921">
        <v>5</v>
      </c>
      <c r="L2921" t="s">
        <v>95</v>
      </c>
      <c r="M2921">
        <v>177.58</v>
      </c>
      <c r="N2921">
        <v>1</v>
      </c>
      <c r="O2921">
        <v>177.58</v>
      </c>
      <c r="P2921" t="s">
        <v>96</v>
      </c>
      <c r="Q2921">
        <v>1</v>
      </c>
    </row>
    <row r="2922" spans="1:17">
      <c r="A2922" t="s">
        <v>879</v>
      </c>
      <c r="B2922" t="s">
        <v>251</v>
      </c>
      <c r="C2922" t="s">
        <v>133</v>
      </c>
      <c r="D2922" t="s">
        <v>109</v>
      </c>
      <c r="E2922" t="s">
        <v>104</v>
      </c>
      <c r="F2922">
        <v>40700</v>
      </c>
      <c r="G2922" t="s">
        <v>784</v>
      </c>
      <c r="I2922" t="s">
        <v>172</v>
      </c>
      <c r="J2922">
        <v>2026</v>
      </c>
      <c r="K2922">
        <v>5</v>
      </c>
      <c r="L2922" t="s">
        <v>95</v>
      </c>
      <c r="M2922">
        <v>20.2</v>
      </c>
      <c r="N2922">
        <v>1</v>
      </c>
      <c r="O2922">
        <v>20.2</v>
      </c>
      <c r="P2922" t="s">
        <v>96</v>
      </c>
    </row>
    <row r="2923" spans="1:17">
      <c r="A2923" t="s">
        <v>879</v>
      </c>
      <c r="B2923" t="s">
        <v>251</v>
      </c>
      <c r="C2923" t="s">
        <v>133</v>
      </c>
      <c r="D2923" t="s">
        <v>109</v>
      </c>
      <c r="E2923" t="s">
        <v>104</v>
      </c>
      <c r="F2923">
        <v>40700</v>
      </c>
      <c r="G2923" t="s">
        <v>784</v>
      </c>
      <c r="I2923" t="s">
        <v>174</v>
      </c>
      <c r="J2923">
        <v>2026</v>
      </c>
      <c r="K2923">
        <v>5</v>
      </c>
      <c r="L2923" t="s">
        <v>95</v>
      </c>
      <c r="M2923">
        <v>1659.57</v>
      </c>
      <c r="N2923">
        <v>1</v>
      </c>
      <c r="O2923">
        <v>1659.57</v>
      </c>
      <c r="P2923" t="s">
        <v>96</v>
      </c>
    </row>
    <row r="2924" spans="1:17">
      <c r="A2924" t="s">
        <v>879</v>
      </c>
      <c r="B2924" t="s">
        <v>251</v>
      </c>
      <c r="C2924" t="s">
        <v>133</v>
      </c>
      <c r="D2924" t="s">
        <v>109</v>
      </c>
      <c r="E2924" t="s">
        <v>92</v>
      </c>
      <c r="F2924">
        <v>40700</v>
      </c>
      <c r="G2924" t="s">
        <v>784</v>
      </c>
      <c r="I2924" t="s">
        <v>196</v>
      </c>
      <c r="J2924">
        <v>2026</v>
      </c>
      <c r="K2924">
        <v>5</v>
      </c>
      <c r="L2924" t="s">
        <v>95</v>
      </c>
      <c r="M2924">
        <v>376.65</v>
      </c>
      <c r="N2924">
        <v>1</v>
      </c>
      <c r="O2924">
        <v>376.65</v>
      </c>
      <c r="P2924" t="s">
        <v>96</v>
      </c>
    </row>
    <row r="2925" spans="1:17">
      <c r="A2925" t="s">
        <v>879</v>
      </c>
      <c r="B2925" t="s">
        <v>251</v>
      </c>
      <c r="C2925" t="s">
        <v>133</v>
      </c>
      <c r="D2925" t="s">
        <v>109</v>
      </c>
      <c r="E2925" t="s">
        <v>92</v>
      </c>
      <c r="F2925">
        <v>40700</v>
      </c>
      <c r="G2925" t="s">
        <v>784</v>
      </c>
      <c r="I2925" t="s">
        <v>204</v>
      </c>
      <c r="J2925">
        <v>2026</v>
      </c>
      <c r="K2925">
        <v>5</v>
      </c>
      <c r="L2925" t="s">
        <v>95</v>
      </c>
      <c r="M2925">
        <v>125.55</v>
      </c>
      <c r="N2925">
        <v>1</v>
      </c>
      <c r="O2925">
        <v>125.55</v>
      </c>
      <c r="P2925" t="s">
        <v>96</v>
      </c>
    </row>
    <row r="2926" spans="1:17">
      <c r="A2926" t="s">
        <v>879</v>
      </c>
      <c r="B2926" t="s">
        <v>251</v>
      </c>
      <c r="C2926" t="s">
        <v>133</v>
      </c>
      <c r="D2926" t="s">
        <v>109</v>
      </c>
      <c r="E2926" t="s">
        <v>92</v>
      </c>
      <c r="F2926">
        <v>40700</v>
      </c>
      <c r="G2926" t="s">
        <v>784</v>
      </c>
      <c r="I2926" t="s">
        <v>221</v>
      </c>
      <c r="J2926">
        <v>2026</v>
      </c>
      <c r="K2926">
        <v>5</v>
      </c>
      <c r="L2926" t="s">
        <v>95</v>
      </c>
      <c r="M2926">
        <v>251.1</v>
      </c>
      <c r="N2926">
        <v>1</v>
      </c>
      <c r="O2926">
        <v>251.1</v>
      </c>
      <c r="P2926" t="s">
        <v>96</v>
      </c>
    </row>
    <row r="2927" spans="1:17">
      <c r="A2927" t="s">
        <v>879</v>
      </c>
      <c r="B2927" t="s">
        <v>251</v>
      </c>
      <c r="C2927" t="s">
        <v>133</v>
      </c>
      <c r="D2927" t="s">
        <v>109</v>
      </c>
      <c r="E2927" t="s">
        <v>92</v>
      </c>
      <c r="F2927">
        <v>40700</v>
      </c>
      <c r="G2927" t="s">
        <v>784</v>
      </c>
      <c r="I2927" t="s">
        <v>197</v>
      </c>
      <c r="J2927">
        <v>2026</v>
      </c>
      <c r="K2927">
        <v>5</v>
      </c>
      <c r="L2927" t="s">
        <v>95</v>
      </c>
      <c r="M2927">
        <v>125.55</v>
      </c>
      <c r="N2927">
        <v>1</v>
      </c>
      <c r="O2927">
        <v>125.55</v>
      </c>
      <c r="P2927" t="s">
        <v>96</v>
      </c>
    </row>
    <row r="2928" spans="1:17">
      <c r="A2928" t="s">
        <v>879</v>
      </c>
      <c r="B2928" t="s">
        <v>251</v>
      </c>
      <c r="C2928" t="s">
        <v>133</v>
      </c>
      <c r="D2928" t="s">
        <v>109</v>
      </c>
      <c r="E2928" t="s">
        <v>106</v>
      </c>
      <c r="F2928">
        <v>40700</v>
      </c>
      <c r="G2928" t="s">
        <v>784</v>
      </c>
      <c r="I2928" t="s">
        <v>118</v>
      </c>
      <c r="J2928">
        <v>2026</v>
      </c>
      <c r="K2928">
        <v>5</v>
      </c>
      <c r="L2928" t="s">
        <v>95</v>
      </c>
      <c r="M2928">
        <v>231.78</v>
      </c>
      <c r="N2928">
        <v>1</v>
      </c>
      <c r="O2928">
        <v>231.78</v>
      </c>
      <c r="P2928" t="s">
        <v>96</v>
      </c>
    </row>
    <row r="2929" spans="1:17">
      <c r="A2929" t="s">
        <v>879</v>
      </c>
      <c r="B2929" t="s">
        <v>251</v>
      </c>
      <c r="C2929" t="s">
        <v>133</v>
      </c>
      <c r="D2929" t="s">
        <v>109</v>
      </c>
      <c r="E2929" t="s">
        <v>106</v>
      </c>
      <c r="F2929">
        <v>40700</v>
      </c>
      <c r="G2929" t="s">
        <v>784</v>
      </c>
      <c r="I2929" t="s">
        <v>143</v>
      </c>
      <c r="J2929">
        <v>2026</v>
      </c>
      <c r="K2929">
        <v>5</v>
      </c>
      <c r="L2929" t="s">
        <v>95</v>
      </c>
      <c r="M2929">
        <v>95.63</v>
      </c>
      <c r="N2929">
        <v>1</v>
      </c>
      <c r="O2929">
        <v>95.63</v>
      </c>
      <c r="P2929" t="s">
        <v>96</v>
      </c>
    </row>
    <row r="2930" spans="1:17">
      <c r="A2930" t="s">
        <v>879</v>
      </c>
      <c r="B2930" t="s">
        <v>253</v>
      </c>
      <c r="C2930" t="s">
        <v>133</v>
      </c>
      <c r="D2930" t="s">
        <v>109</v>
      </c>
      <c r="E2930" t="s">
        <v>106</v>
      </c>
      <c r="F2930">
        <v>40700</v>
      </c>
      <c r="G2930" t="s">
        <v>784</v>
      </c>
      <c r="I2930" t="s">
        <v>118</v>
      </c>
      <c r="J2930">
        <v>2026</v>
      </c>
      <c r="K2930">
        <v>5</v>
      </c>
      <c r="L2930" t="s">
        <v>95</v>
      </c>
      <c r="M2930">
        <v>95.63</v>
      </c>
      <c r="N2930">
        <v>1</v>
      </c>
      <c r="O2930">
        <v>95.63</v>
      </c>
      <c r="P2930" t="s">
        <v>96</v>
      </c>
    </row>
    <row r="2931" spans="1:17">
      <c r="A2931" t="s">
        <v>879</v>
      </c>
      <c r="B2931" t="s">
        <v>254</v>
      </c>
      <c r="C2931" t="s">
        <v>133</v>
      </c>
      <c r="D2931" t="s">
        <v>109</v>
      </c>
      <c r="E2931" t="s">
        <v>92</v>
      </c>
      <c r="F2931">
        <v>40700</v>
      </c>
      <c r="G2931" t="s">
        <v>784</v>
      </c>
      <c r="I2931" t="s">
        <v>196</v>
      </c>
      <c r="J2931">
        <v>2026</v>
      </c>
      <c r="K2931">
        <v>5</v>
      </c>
      <c r="L2931" t="s">
        <v>95</v>
      </c>
      <c r="M2931">
        <v>627.75</v>
      </c>
      <c r="N2931">
        <v>1</v>
      </c>
      <c r="O2931">
        <v>627.75</v>
      </c>
      <c r="P2931" t="s">
        <v>96</v>
      </c>
    </row>
    <row r="2932" spans="1:17">
      <c r="A2932" t="s">
        <v>879</v>
      </c>
      <c r="B2932" t="s">
        <v>254</v>
      </c>
      <c r="C2932" t="s">
        <v>133</v>
      </c>
      <c r="D2932" t="s">
        <v>109</v>
      </c>
      <c r="E2932" t="s">
        <v>92</v>
      </c>
      <c r="F2932">
        <v>40700</v>
      </c>
      <c r="G2932" t="s">
        <v>784</v>
      </c>
      <c r="I2932" t="s">
        <v>221</v>
      </c>
      <c r="J2932">
        <v>2026</v>
      </c>
      <c r="K2932">
        <v>5</v>
      </c>
      <c r="L2932" t="s">
        <v>95</v>
      </c>
      <c r="M2932">
        <v>376.65</v>
      </c>
      <c r="N2932">
        <v>1</v>
      </c>
      <c r="O2932">
        <v>376.65</v>
      </c>
      <c r="P2932" t="s">
        <v>96</v>
      </c>
    </row>
    <row r="2933" spans="1:17">
      <c r="A2933" t="s">
        <v>879</v>
      </c>
      <c r="B2933" t="s">
        <v>254</v>
      </c>
      <c r="C2933" t="s">
        <v>133</v>
      </c>
      <c r="D2933" t="s">
        <v>109</v>
      </c>
      <c r="E2933" t="s">
        <v>92</v>
      </c>
      <c r="F2933">
        <v>40700</v>
      </c>
      <c r="G2933" t="s">
        <v>784</v>
      </c>
      <c r="I2933" t="s">
        <v>197</v>
      </c>
      <c r="J2933">
        <v>2026</v>
      </c>
      <c r="K2933">
        <v>5</v>
      </c>
      <c r="L2933" t="s">
        <v>95</v>
      </c>
      <c r="M2933">
        <v>251.1</v>
      </c>
      <c r="N2933">
        <v>1</v>
      </c>
      <c r="O2933">
        <v>251.1</v>
      </c>
      <c r="P2933" t="s">
        <v>96</v>
      </c>
    </row>
    <row r="2934" spans="1:17">
      <c r="A2934" t="s">
        <v>879</v>
      </c>
      <c r="B2934" t="s">
        <v>254</v>
      </c>
      <c r="C2934" t="s">
        <v>133</v>
      </c>
      <c r="D2934" t="s">
        <v>109</v>
      </c>
      <c r="E2934" t="s">
        <v>106</v>
      </c>
      <c r="F2934">
        <v>40700</v>
      </c>
      <c r="G2934" t="s">
        <v>784</v>
      </c>
      <c r="I2934" t="s">
        <v>118</v>
      </c>
      <c r="J2934">
        <v>2026</v>
      </c>
      <c r="K2934">
        <v>5</v>
      </c>
      <c r="L2934" t="s">
        <v>95</v>
      </c>
      <c r="M2934">
        <v>115.89</v>
      </c>
      <c r="N2934">
        <v>1</v>
      </c>
      <c r="O2934">
        <v>115.89</v>
      </c>
      <c r="P2934" t="s">
        <v>96</v>
      </c>
    </row>
    <row r="2935" spans="1:17">
      <c r="A2935" t="s">
        <v>879</v>
      </c>
      <c r="B2935" t="s">
        <v>255</v>
      </c>
      <c r="C2935" t="s">
        <v>133</v>
      </c>
      <c r="D2935" t="s">
        <v>109</v>
      </c>
      <c r="E2935" t="s">
        <v>92</v>
      </c>
      <c r="F2935">
        <v>40700</v>
      </c>
      <c r="G2935" t="s">
        <v>784</v>
      </c>
      <c r="I2935" t="s">
        <v>203</v>
      </c>
      <c r="J2935">
        <v>2026</v>
      </c>
      <c r="K2935">
        <v>5</v>
      </c>
      <c r="L2935" t="s">
        <v>95</v>
      </c>
      <c r="M2935">
        <v>532.74</v>
      </c>
      <c r="N2935">
        <v>1</v>
      </c>
      <c r="O2935">
        <v>532.74</v>
      </c>
      <c r="P2935" t="s">
        <v>96</v>
      </c>
      <c r="Q2935">
        <v>1</v>
      </c>
    </row>
    <row r="2936" spans="1:17">
      <c r="A2936" t="s">
        <v>879</v>
      </c>
      <c r="B2936" t="s">
        <v>255</v>
      </c>
      <c r="C2936" t="s">
        <v>133</v>
      </c>
      <c r="D2936" t="s">
        <v>109</v>
      </c>
      <c r="E2936" t="s">
        <v>92</v>
      </c>
      <c r="F2936">
        <v>40700</v>
      </c>
      <c r="G2936" t="s">
        <v>784</v>
      </c>
      <c r="I2936" t="s">
        <v>256</v>
      </c>
      <c r="J2936">
        <v>2026</v>
      </c>
      <c r="K2936">
        <v>5</v>
      </c>
      <c r="L2936" t="s">
        <v>95</v>
      </c>
      <c r="M2936">
        <v>510.72</v>
      </c>
      <c r="N2936">
        <v>1</v>
      </c>
      <c r="O2936">
        <v>510.72</v>
      </c>
      <c r="P2936" t="s">
        <v>96</v>
      </c>
      <c r="Q2936">
        <v>1</v>
      </c>
    </row>
    <row r="2937" spans="1:17">
      <c r="A2937" t="s">
        <v>879</v>
      </c>
      <c r="B2937" t="s">
        <v>255</v>
      </c>
      <c r="C2937" t="s">
        <v>133</v>
      </c>
      <c r="D2937" t="s">
        <v>109</v>
      </c>
      <c r="E2937" t="s">
        <v>104</v>
      </c>
      <c r="F2937">
        <v>40700</v>
      </c>
      <c r="G2937" t="s">
        <v>784</v>
      </c>
      <c r="I2937" t="s">
        <v>171</v>
      </c>
      <c r="J2937">
        <v>2026</v>
      </c>
      <c r="K2937">
        <v>5</v>
      </c>
      <c r="L2937" t="s">
        <v>95</v>
      </c>
      <c r="M2937">
        <v>44.1</v>
      </c>
      <c r="N2937">
        <v>1</v>
      </c>
      <c r="O2937">
        <v>44.1</v>
      </c>
      <c r="P2937" t="s">
        <v>96</v>
      </c>
    </row>
    <row r="2938" spans="1:17">
      <c r="A2938" t="s">
        <v>879</v>
      </c>
      <c r="B2938" t="s">
        <v>255</v>
      </c>
      <c r="C2938" t="s">
        <v>133</v>
      </c>
      <c r="D2938" t="s">
        <v>109</v>
      </c>
      <c r="E2938" t="s">
        <v>104</v>
      </c>
      <c r="F2938">
        <v>40700</v>
      </c>
      <c r="G2938" t="s">
        <v>784</v>
      </c>
      <c r="I2938" t="s">
        <v>172</v>
      </c>
      <c r="J2938">
        <v>2026</v>
      </c>
      <c r="K2938">
        <v>5</v>
      </c>
      <c r="L2938" t="s">
        <v>95</v>
      </c>
      <c r="M2938">
        <v>70.7</v>
      </c>
      <c r="N2938">
        <v>1</v>
      </c>
      <c r="O2938">
        <v>70.7</v>
      </c>
      <c r="P2938" t="s">
        <v>96</v>
      </c>
    </row>
    <row r="2939" spans="1:17">
      <c r="A2939" t="s">
        <v>879</v>
      </c>
      <c r="B2939" t="s">
        <v>255</v>
      </c>
      <c r="C2939" t="s">
        <v>133</v>
      </c>
      <c r="D2939" t="s">
        <v>109</v>
      </c>
      <c r="E2939" t="s">
        <v>104</v>
      </c>
      <c r="F2939">
        <v>40700</v>
      </c>
      <c r="G2939" t="s">
        <v>784</v>
      </c>
      <c r="I2939" t="s">
        <v>173</v>
      </c>
      <c r="J2939">
        <v>2026</v>
      </c>
      <c r="K2939">
        <v>5</v>
      </c>
      <c r="L2939" t="s">
        <v>95</v>
      </c>
      <c r="M2939">
        <v>2269.71</v>
      </c>
      <c r="N2939">
        <v>1</v>
      </c>
      <c r="O2939">
        <v>2269.71</v>
      </c>
      <c r="P2939" t="s">
        <v>96</v>
      </c>
    </row>
    <row r="2940" spans="1:17">
      <c r="A2940" t="s">
        <v>879</v>
      </c>
      <c r="B2940" t="s">
        <v>255</v>
      </c>
      <c r="C2940" t="s">
        <v>133</v>
      </c>
      <c r="D2940" t="s">
        <v>109</v>
      </c>
      <c r="E2940" t="s">
        <v>104</v>
      </c>
      <c r="F2940">
        <v>40700</v>
      </c>
      <c r="G2940" t="s">
        <v>784</v>
      </c>
      <c r="I2940" t="s">
        <v>174</v>
      </c>
      <c r="J2940">
        <v>2026</v>
      </c>
      <c r="K2940">
        <v>5</v>
      </c>
      <c r="L2940" t="s">
        <v>95</v>
      </c>
      <c r="M2940">
        <v>3319.14</v>
      </c>
      <c r="N2940">
        <v>1</v>
      </c>
      <c r="O2940">
        <v>3319.14</v>
      </c>
      <c r="P2940" t="s">
        <v>96</v>
      </c>
    </row>
    <row r="2941" spans="1:17">
      <c r="A2941" t="s">
        <v>879</v>
      </c>
      <c r="B2941" t="s">
        <v>255</v>
      </c>
      <c r="C2941" t="s">
        <v>133</v>
      </c>
      <c r="D2941" t="s">
        <v>109</v>
      </c>
      <c r="E2941" t="s">
        <v>92</v>
      </c>
      <c r="F2941">
        <v>40700</v>
      </c>
      <c r="G2941" t="s">
        <v>784</v>
      </c>
      <c r="I2941" t="s">
        <v>204</v>
      </c>
      <c r="J2941">
        <v>2026</v>
      </c>
      <c r="K2941">
        <v>5</v>
      </c>
      <c r="L2941" t="s">
        <v>95</v>
      </c>
      <c r="M2941">
        <v>376.65</v>
      </c>
      <c r="N2941">
        <v>1</v>
      </c>
      <c r="O2941">
        <v>376.65</v>
      </c>
      <c r="P2941" t="s">
        <v>96</v>
      </c>
    </row>
    <row r="2942" spans="1:17">
      <c r="A2942" t="s">
        <v>879</v>
      </c>
      <c r="B2942" t="s">
        <v>255</v>
      </c>
      <c r="C2942" t="s">
        <v>133</v>
      </c>
      <c r="D2942" t="s">
        <v>109</v>
      </c>
      <c r="E2942" t="s">
        <v>92</v>
      </c>
      <c r="F2942">
        <v>40700</v>
      </c>
      <c r="G2942" t="s">
        <v>784</v>
      </c>
      <c r="I2942" t="s">
        <v>257</v>
      </c>
      <c r="J2942">
        <v>2026</v>
      </c>
      <c r="K2942">
        <v>5</v>
      </c>
      <c r="L2942" t="s">
        <v>95</v>
      </c>
      <c r="M2942">
        <v>451.95</v>
      </c>
      <c r="N2942">
        <v>1</v>
      </c>
      <c r="O2942">
        <v>451.95</v>
      </c>
      <c r="P2942" t="s">
        <v>96</v>
      </c>
    </row>
    <row r="2943" spans="1:17">
      <c r="A2943" t="s">
        <v>879</v>
      </c>
      <c r="B2943" t="s">
        <v>255</v>
      </c>
      <c r="C2943" t="s">
        <v>133</v>
      </c>
      <c r="D2943" t="s">
        <v>109</v>
      </c>
      <c r="E2943" t="s">
        <v>92</v>
      </c>
      <c r="F2943">
        <v>40700</v>
      </c>
      <c r="G2943" t="s">
        <v>784</v>
      </c>
      <c r="I2943" t="s">
        <v>197</v>
      </c>
      <c r="J2943">
        <v>2026</v>
      </c>
      <c r="K2943">
        <v>5</v>
      </c>
      <c r="L2943" t="s">
        <v>95</v>
      </c>
      <c r="M2943">
        <v>251.1</v>
      </c>
      <c r="N2943">
        <v>1</v>
      </c>
      <c r="O2943">
        <v>251.1</v>
      </c>
      <c r="P2943" t="s">
        <v>96</v>
      </c>
    </row>
    <row r="2944" spans="1:17">
      <c r="A2944" t="s">
        <v>879</v>
      </c>
      <c r="B2944" t="s">
        <v>255</v>
      </c>
      <c r="C2944" t="s">
        <v>133</v>
      </c>
      <c r="D2944" t="s">
        <v>109</v>
      </c>
      <c r="E2944" t="s">
        <v>106</v>
      </c>
      <c r="F2944">
        <v>40700</v>
      </c>
      <c r="G2944" t="s">
        <v>784</v>
      </c>
      <c r="I2944" t="s">
        <v>118</v>
      </c>
      <c r="J2944">
        <v>2026</v>
      </c>
      <c r="K2944">
        <v>5</v>
      </c>
      <c r="L2944" t="s">
        <v>95</v>
      </c>
      <c r="M2944">
        <v>115.89</v>
      </c>
      <c r="N2944">
        <v>1</v>
      </c>
      <c r="O2944">
        <v>115.89</v>
      </c>
      <c r="P2944" t="s">
        <v>96</v>
      </c>
    </row>
    <row r="2945" spans="1:17">
      <c r="A2945" t="s">
        <v>879</v>
      </c>
      <c r="B2945" t="s">
        <v>255</v>
      </c>
      <c r="C2945" t="s">
        <v>133</v>
      </c>
      <c r="D2945" t="s">
        <v>109</v>
      </c>
      <c r="E2945" t="s">
        <v>106</v>
      </c>
      <c r="F2945">
        <v>40700</v>
      </c>
      <c r="G2945" t="s">
        <v>784</v>
      </c>
      <c r="I2945" t="s">
        <v>143</v>
      </c>
      <c r="J2945">
        <v>2026</v>
      </c>
      <c r="K2945">
        <v>5</v>
      </c>
      <c r="L2945" t="s">
        <v>95</v>
      </c>
      <c r="M2945">
        <v>95.63</v>
      </c>
      <c r="N2945">
        <v>1</v>
      </c>
      <c r="O2945">
        <v>95.63</v>
      </c>
      <c r="P2945" t="s">
        <v>96</v>
      </c>
    </row>
    <row r="2946" spans="1:17">
      <c r="A2946" t="s">
        <v>879</v>
      </c>
      <c r="B2946" t="s">
        <v>255</v>
      </c>
      <c r="C2946" t="s">
        <v>133</v>
      </c>
      <c r="D2946" t="s">
        <v>109</v>
      </c>
      <c r="E2946" t="s">
        <v>106</v>
      </c>
      <c r="F2946">
        <v>40700</v>
      </c>
      <c r="G2946" t="s">
        <v>784</v>
      </c>
      <c r="I2946" t="s">
        <v>163</v>
      </c>
      <c r="J2946">
        <v>2026</v>
      </c>
      <c r="K2946">
        <v>5</v>
      </c>
      <c r="L2946" t="s">
        <v>95</v>
      </c>
      <c r="M2946">
        <v>173.82</v>
      </c>
      <c r="N2946">
        <v>1</v>
      </c>
      <c r="O2946">
        <v>173.82</v>
      </c>
      <c r="P2946" t="s">
        <v>96</v>
      </c>
    </row>
    <row r="2947" spans="1:17">
      <c r="A2947" t="s">
        <v>997</v>
      </c>
      <c r="B2947" t="s">
        <v>258</v>
      </c>
      <c r="C2947" t="s">
        <v>259</v>
      </c>
      <c r="D2947" t="s">
        <v>109</v>
      </c>
      <c r="E2947" t="s">
        <v>92</v>
      </c>
      <c r="F2947">
        <v>40700</v>
      </c>
      <c r="G2947" t="s">
        <v>784</v>
      </c>
      <c r="I2947" t="s">
        <v>196</v>
      </c>
      <c r="J2947">
        <v>2026</v>
      </c>
      <c r="K2947">
        <v>5</v>
      </c>
      <c r="L2947" t="s">
        <v>95</v>
      </c>
      <c r="M2947">
        <v>2098.0223999999998</v>
      </c>
      <c r="N2947">
        <v>1</v>
      </c>
      <c r="O2947">
        <v>2098.0223999999998</v>
      </c>
      <c r="P2947" t="s">
        <v>96</v>
      </c>
    </row>
    <row r="2948" spans="1:17">
      <c r="A2948" t="s">
        <v>997</v>
      </c>
      <c r="B2948" t="s">
        <v>258</v>
      </c>
      <c r="C2948" t="s">
        <v>259</v>
      </c>
      <c r="D2948" t="s">
        <v>109</v>
      </c>
      <c r="E2948" t="s">
        <v>92</v>
      </c>
      <c r="F2948">
        <v>40700</v>
      </c>
      <c r="G2948" t="s">
        <v>784</v>
      </c>
      <c r="I2948" t="s">
        <v>260</v>
      </c>
      <c r="J2948">
        <v>2026</v>
      </c>
      <c r="K2948">
        <v>5</v>
      </c>
      <c r="L2948" t="s">
        <v>95</v>
      </c>
      <c r="M2948">
        <v>1261.3536000000001</v>
      </c>
      <c r="N2948">
        <v>1</v>
      </c>
      <c r="O2948">
        <v>1261.3536000000001</v>
      </c>
      <c r="P2948" t="s">
        <v>96</v>
      </c>
    </row>
    <row r="2949" spans="1:17">
      <c r="A2949" t="s">
        <v>997</v>
      </c>
      <c r="B2949" t="s">
        <v>258</v>
      </c>
      <c r="C2949" t="s">
        <v>259</v>
      </c>
      <c r="D2949" t="s">
        <v>109</v>
      </c>
      <c r="E2949" t="s">
        <v>106</v>
      </c>
      <c r="F2949">
        <v>40700</v>
      </c>
      <c r="G2949" t="s">
        <v>784</v>
      </c>
      <c r="I2949" t="s">
        <v>118</v>
      </c>
      <c r="J2949">
        <v>2026</v>
      </c>
      <c r="K2949">
        <v>5</v>
      </c>
      <c r="L2949" t="s">
        <v>95</v>
      </c>
      <c r="M2949">
        <v>1103.6928</v>
      </c>
      <c r="N2949">
        <v>1</v>
      </c>
      <c r="O2949">
        <v>1103.6928</v>
      </c>
      <c r="P2949" t="s">
        <v>96</v>
      </c>
    </row>
    <row r="2950" spans="1:17">
      <c r="A2950" t="s">
        <v>2710</v>
      </c>
      <c r="B2950" t="s">
        <v>261</v>
      </c>
      <c r="C2950" t="s">
        <v>262</v>
      </c>
      <c r="D2950" t="s">
        <v>109</v>
      </c>
      <c r="E2950" t="s">
        <v>92</v>
      </c>
      <c r="F2950">
        <v>40700</v>
      </c>
      <c r="G2950" t="s">
        <v>784</v>
      </c>
      <c r="I2950" t="s">
        <v>260</v>
      </c>
      <c r="J2950">
        <v>2026</v>
      </c>
      <c r="K2950">
        <v>5</v>
      </c>
      <c r="L2950" t="s">
        <v>95</v>
      </c>
      <c r="M2950">
        <v>1696.88</v>
      </c>
      <c r="N2950">
        <v>1</v>
      </c>
      <c r="O2950">
        <v>1696.88</v>
      </c>
      <c r="P2950" t="s">
        <v>96</v>
      </c>
    </row>
    <row r="2951" spans="1:17">
      <c r="A2951" t="s">
        <v>2710</v>
      </c>
      <c r="B2951" t="s">
        <v>261</v>
      </c>
      <c r="C2951" t="s">
        <v>262</v>
      </c>
      <c r="D2951" t="s">
        <v>109</v>
      </c>
      <c r="E2951" t="s">
        <v>106</v>
      </c>
      <c r="F2951">
        <v>40700</v>
      </c>
      <c r="G2951" t="s">
        <v>784</v>
      </c>
      <c r="I2951" t="s">
        <v>163</v>
      </c>
      <c r="J2951">
        <v>2026</v>
      </c>
      <c r="K2951">
        <v>5</v>
      </c>
      <c r="L2951" t="s">
        <v>95</v>
      </c>
      <c r="M2951">
        <v>2124.35</v>
      </c>
      <c r="N2951">
        <v>1</v>
      </c>
      <c r="O2951">
        <v>2124.35</v>
      </c>
      <c r="P2951" t="s">
        <v>96</v>
      </c>
    </row>
    <row r="2952" spans="1:17">
      <c r="A2952" t="s">
        <v>2295</v>
      </c>
      <c r="B2952" t="s">
        <v>263</v>
      </c>
      <c r="C2952" t="s">
        <v>264</v>
      </c>
      <c r="D2952" t="s">
        <v>109</v>
      </c>
      <c r="E2952" t="s">
        <v>103</v>
      </c>
      <c r="F2952">
        <v>40700</v>
      </c>
      <c r="G2952" t="s">
        <v>784</v>
      </c>
      <c r="I2952" t="s">
        <v>130</v>
      </c>
      <c r="J2952">
        <v>2026</v>
      </c>
      <c r="K2952">
        <v>5</v>
      </c>
      <c r="L2952" t="s">
        <v>95</v>
      </c>
      <c r="M2952">
        <v>981.8</v>
      </c>
      <c r="N2952">
        <v>1</v>
      </c>
      <c r="O2952">
        <v>981.8</v>
      </c>
      <c r="P2952" t="s">
        <v>96</v>
      </c>
      <c r="Q2952">
        <v>1</v>
      </c>
    </row>
    <row r="2953" spans="1:17">
      <c r="A2953" t="s">
        <v>2295</v>
      </c>
      <c r="B2953" t="s">
        <v>263</v>
      </c>
      <c r="C2953" t="s">
        <v>264</v>
      </c>
      <c r="D2953" t="s">
        <v>109</v>
      </c>
      <c r="E2953" t="s">
        <v>92</v>
      </c>
      <c r="F2953">
        <v>40700</v>
      </c>
      <c r="G2953" t="s">
        <v>784</v>
      </c>
      <c r="I2953" t="s">
        <v>260</v>
      </c>
      <c r="J2953">
        <v>2026</v>
      </c>
      <c r="K2953">
        <v>5</v>
      </c>
      <c r="L2953" t="s">
        <v>95</v>
      </c>
      <c r="M2953">
        <v>450</v>
      </c>
      <c r="N2953">
        <v>1</v>
      </c>
      <c r="O2953">
        <v>450</v>
      </c>
      <c r="P2953" t="s">
        <v>96</v>
      </c>
    </row>
    <row r="2954" spans="1:17">
      <c r="A2954" t="s">
        <v>2295</v>
      </c>
      <c r="B2954" t="s">
        <v>263</v>
      </c>
      <c r="C2954" t="s">
        <v>264</v>
      </c>
      <c r="D2954" t="s">
        <v>109</v>
      </c>
      <c r="E2954" t="s">
        <v>106</v>
      </c>
      <c r="F2954">
        <v>40700</v>
      </c>
      <c r="G2954" t="s">
        <v>784</v>
      </c>
      <c r="I2954" t="s">
        <v>118</v>
      </c>
      <c r="J2954">
        <v>2026</v>
      </c>
      <c r="K2954">
        <v>5</v>
      </c>
      <c r="L2954" t="s">
        <v>95</v>
      </c>
      <c r="M2954">
        <v>2594.48</v>
      </c>
      <c r="N2954">
        <v>1</v>
      </c>
      <c r="O2954">
        <v>2594.48</v>
      </c>
      <c r="P2954" t="s">
        <v>96</v>
      </c>
    </row>
    <row r="2955" spans="1:17">
      <c r="A2955" t="s">
        <v>2295</v>
      </c>
      <c r="B2955" t="s">
        <v>263</v>
      </c>
      <c r="C2955" t="s">
        <v>264</v>
      </c>
      <c r="D2955" t="s">
        <v>109</v>
      </c>
      <c r="E2955" t="s">
        <v>106</v>
      </c>
      <c r="F2955">
        <v>40700</v>
      </c>
      <c r="G2955" t="s">
        <v>784</v>
      </c>
      <c r="I2955" t="s">
        <v>143</v>
      </c>
      <c r="J2955">
        <v>2026</v>
      </c>
      <c r="K2955">
        <v>5</v>
      </c>
      <c r="L2955" t="s">
        <v>95</v>
      </c>
      <c r="M2955">
        <v>1011.84</v>
      </c>
      <c r="N2955">
        <v>1</v>
      </c>
      <c r="O2955">
        <v>1011.84</v>
      </c>
      <c r="P2955" t="s">
        <v>96</v>
      </c>
    </row>
    <row r="2956" spans="1:17">
      <c r="A2956" t="s">
        <v>2295</v>
      </c>
      <c r="B2956" t="s">
        <v>263</v>
      </c>
      <c r="C2956" t="s">
        <v>264</v>
      </c>
      <c r="D2956" t="s">
        <v>109</v>
      </c>
      <c r="E2956" t="s">
        <v>105</v>
      </c>
      <c r="F2956">
        <v>40700</v>
      </c>
      <c r="G2956" t="s">
        <v>784</v>
      </c>
      <c r="I2956" t="s">
        <v>136</v>
      </c>
      <c r="J2956">
        <v>2026</v>
      </c>
      <c r="K2956">
        <v>5</v>
      </c>
      <c r="L2956" t="s">
        <v>95</v>
      </c>
      <c r="M2956">
        <v>-106.65</v>
      </c>
      <c r="N2956">
        <v>1</v>
      </c>
      <c r="O2956">
        <v>-106.65</v>
      </c>
      <c r="P2956" t="s">
        <v>96</v>
      </c>
      <c r="Q2956">
        <v>1</v>
      </c>
    </row>
    <row r="2957" spans="1:17">
      <c r="A2957" t="s">
        <v>2295</v>
      </c>
      <c r="B2957" t="s">
        <v>263</v>
      </c>
      <c r="C2957" t="s">
        <v>264</v>
      </c>
      <c r="D2957" t="s">
        <v>109</v>
      </c>
      <c r="E2957" t="s">
        <v>105</v>
      </c>
      <c r="F2957">
        <v>40700</v>
      </c>
      <c r="G2957" t="s">
        <v>784</v>
      </c>
      <c r="I2957" t="s">
        <v>137</v>
      </c>
      <c r="J2957">
        <v>2026</v>
      </c>
      <c r="K2957">
        <v>5</v>
      </c>
      <c r="L2957" t="s">
        <v>95</v>
      </c>
      <c r="M2957">
        <v>-1360.1</v>
      </c>
      <c r="N2957">
        <v>1</v>
      </c>
      <c r="O2957">
        <v>-1360.1</v>
      </c>
      <c r="P2957" t="s">
        <v>96</v>
      </c>
    </row>
    <row r="2958" spans="1:17">
      <c r="A2958" t="s">
        <v>2295</v>
      </c>
      <c r="B2958" t="s">
        <v>263</v>
      </c>
      <c r="C2958" t="s">
        <v>264</v>
      </c>
      <c r="D2958" t="s">
        <v>109</v>
      </c>
      <c r="E2958" t="s">
        <v>106</v>
      </c>
      <c r="F2958">
        <v>40700</v>
      </c>
      <c r="G2958" t="s">
        <v>784</v>
      </c>
      <c r="I2958" t="s">
        <v>266</v>
      </c>
      <c r="J2958">
        <v>2026</v>
      </c>
      <c r="K2958">
        <v>5</v>
      </c>
      <c r="L2958" t="s">
        <v>95</v>
      </c>
      <c r="M2958">
        <v>-95</v>
      </c>
      <c r="N2958">
        <v>1</v>
      </c>
      <c r="O2958">
        <v>-95</v>
      </c>
      <c r="P2958" t="s">
        <v>96</v>
      </c>
    </row>
    <row r="2959" spans="1:17">
      <c r="A2959" t="s">
        <v>2295</v>
      </c>
      <c r="B2959" t="s">
        <v>263</v>
      </c>
      <c r="C2959" t="s">
        <v>264</v>
      </c>
      <c r="D2959" t="s">
        <v>109</v>
      </c>
      <c r="E2959" t="s">
        <v>92</v>
      </c>
      <c r="F2959">
        <v>40700</v>
      </c>
      <c r="G2959" t="s">
        <v>784</v>
      </c>
      <c r="I2959" t="s">
        <v>260</v>
      </c>
      <c r="J2959">
        <v>2026</v>
      </c>
      <c r="K2959">
        <v>5</v>
      </c>
      <c r="L2959" t="s">
        <v>95</v>
      </c>
      <c r="M2959">
        <v>-450</v>
      </c>
      <c r="N2959">
        <v>1</v>
      </c>
      <c r="O2959">
        <v>-450</v>
      </c>
      <c r="P2959" t="s">
        <v>96</v>
      </c>
    </row>
    <row r="2960" spans="1:17">
      <c r="A2960" t="s">
        <v>2295</v>
      </c>
      <c r="B2960" t="s">
        <v>263</v>
      </c>
      <c r="C2960" t="s">
        <v>264</v>
      </c>
      <c r="D2960" t="s">
        <v>109</v>
      </c>
      <c r="E2960" t="s">
        <v>92</v>
      </c>
      <c r="F2960">
        <v>40700</v>
      </c>
      <c r="G2960" t="s">
        <v>784</v>
      </c>
      <c r="I2960" t="s">
        <v>205</v>
      </c>
      <c r="J2960">
        <v>2026</v>
      </c>
      <c r="K2960">
        <v>5</v>
      </c>
      <c r="L2960" t="s">
        <v>95</v>
      </c>
      <c r="M2960">
        <v>-296.39999999999998</v>
      </c>
      <c r="N2960">
        <v>1</v>
      </c>
      <c r="O2960">
        <v>-296.39999999999998</v>
      </c>
      <c r="P2960" t="s">
        <v>96</v>
      </c>
    </row>
    <row r="2961" spans="1:17">
      <c r="A2961" t="s">
        <v>2295</v>
      </c>
      <c r="B2961" t="s">
        <v>263</v>
      </c>
      <c r="C2961" t="s">
        <v>264</v>
      </c>
      <c r="D2961" t="s">
        <v>109</v>
      </c>
      <c r="E2961" t="s">
        <v>106</v>
      </c>
      <c r="F2961">
        <v>40700</v>
      </c>
      <c r="G2961" t="s">
        <v>784</v>
      </c>
      <c r="I2961" t="s">
        <v>118</v>
      </c>
      <c r="J2961">
        <v>2026</v>
      </c>
      <c r="K2961">
        <v>5</v>
      </c>
      <c r="L2961" t="s">
        <v>95</v>
      </c>
      <c r="M2961">
        <v>-3243.1</v>
      </c>
      <c r="N2961">
        <v>1</v>
      </c>
      <c r="O2961">
        <v>-3243.1</v>
      </c>
      <c r="P2961" t="s">
        <v>96</v>
      </c>
    </row>
    <row r="2962" spans="1:17">
      <c r="A2962" t="s">
        <v>2295</v>
      </c>
      <c r="B2962" t="s">
        <v>263</v>
      </c>
      <c r="C2962" t="s">
        <v>264</v>
      </c>
      <c r="D2962" t="s">
        <v>109</v>
      </c>
      <c r="E2962" t="s">
        <v>106</v>
      </c>
      <c r="F2962">
        <v>40700</v>
      </c>
      <c r="G2962" t="s">
        <v>784</v>
      </c>
      <c r="I2962" t="s">
        <v>143</v>
      </c>
      <c r="J2962">
        <v>2026</v>
      </c>
      <c r="K2962">
        <v>5</v>
      </c>
      <c r="L2962" t="s">
        <v>95</v>
      </c>
      <c r="M2962">
        <v>-1349.12</v>
      </c>
      <c r="N2962">
        <v>1</v>
      </c>
      <c r="O2962">
        <v>-1349.12</v>
      </c>
      <c r="P2962" t="s">
        <v>96</v>
      </c>
    </row>
    <row r="2963" spans="1:17">
      <c r="A2963" t="s">
        <v>2295</v>
      </c>
      <c r="B2963" t="s">
        <v>263</v>
      </c>
      <c r="C2963" t="s">
        <v>264</v>
      </c>
      <c r="D2963" t="s">
        <v>109</v>
      </c>
      <c r="E2963" t="s">
        <v>105</v>
      </c>
      <c r="F2963">
        <v>40700</v>
      </c>
      <c r="G2963" t="s">
        <v>784</v>
      </c>
      <c r="I2963" t="s">
        <v>136</v>
      </c>
      <c r="J2963">
        <v>2026</v>
      </c>
      <c r="K2963">
        <v>5</v>
      </c>
      <c r="L2963" t="s">
        <v>95</v>
      </c>
      <c r="M2963">
        <v>106.65</v>
      </c>
      <c r="N2963">
        <v>1</v>
      </c>
      <c r="O2963">
        <v>106.65</v>
      </c>
      <c r="P2963" t="s">
        <v>96</v>
      </c>
      <c r="Q2963">
        <v>1</v>
      </c>
    </row>
    <row r="2964" spans="1:17">
      <c r="A2964" t="s">
        <v>2295</v>
      </c>
      <c r="B2964" t="s">
        <v>263</v>
      </c>
      <c r="C2964" t="s">
        <v>264</v>
      </c>
      <c r="D2964" t="s">
        <v>109</v>
      </c>
      <c r="E2964" t="s">
        <v>105</v>
      </c>
      <c r="F2964">
        <v>40700</v>
      </c>
      <c r="G2964" t="s">
        <v>784</v>
      </c>
      <c r="I2964" t="s">
        <v>137</v>
      </c>
      <c r="J2964">
        <v>2026</v>
      </c>
      <c r="K2964">
        <v>5</v>
      </c>
      <c r="L2964" t="s">
        <v>95</v>
      </c>
      <c r="M2964">
        <v>1360.1</v>
      </c>
      <c r="N2964">
        <v>1</v>
      </c>
      <c r="O2964">
        <v>1360.1</v>
      </c>
      <c r="P2964" t="s">
        <v>96</v>
      </c>
    </row>
    <row r="2965" spans="1:17">
      <c r="A2965" t="s">
        <v>2295</v>
      </c>
      <c r="B2965" t="s">
        <v>263</v>
      </c>
      <c r="C2965" t="s">
        <v>264</v>
      </c>
      <c r="D2965" t="s">
        <v>109</v>
      </c>
      <c r="E2965" t="s">
        <v>106</v>
      </c>
      <c r="F2965">
        <v>40700</v>
      </c>
      <c r="G2965" t="s">
        <v>784</v>
      </c>
      <c r="I2965" t="s">
        <v>266</v>
      </c>
      <c r="J2965">
        <v>2026</v>
      </c>
      <c r="K2965">
        <v>5</v>
      </c>
      <c r="L2965" t="s">
        <v>95</v>
      </c>
      <c r="M2965">
        <v>95</v>
      </c>
      <c r="N2965">
        <v>1</v>
      </c>
      <c r="O2965">
        <v>95</v>
      </c>
      <c r="P2965" t="s">
        <v>96</v>
      </c>
    </row>
    <row r="2966" spans="1:17">
      <c r="A2966" t="s">
        <v>2295</v>
      </c>
      <c r="B2966" t="s">
        <v>263</v>
      </c>
      <c r="C2966" t="s">
        <v>264</v>
      </c>
      <c r="D2966" t="s">
        <v>109</v>
      </c>
      <c r="E2966" t="s">
        <v>92</v>
      </c>
      <c r="F2966">
        <v>40700</v>
      </c>
      <c r="G2966" t="s">
        <v>784</v>
      </c>
      <c r="I2966" t="s">
        <v>260</v>
      </c>
      <c r="J2966">
        <v>2026</v>
      </c>
      <c r="K2966">
        <v>5</v>
      </c>
      <c r="L2966" t="s">
        <v>95</v>
      </c>
      <c r="M2966">
        <v>450</v>
      </c>
      <c r="N2966">
        <v>1</v>
      </c>
      <c r="O2966">
        <v>450</v>
      </c>
      <c r="P2966" t="s">
        <v>96</v>
      </c>
    </row>
    <row r="2967" spans="1:17">
      <c r="A2967" t="s">
        <v>2295</v>
      </c>
      <c r="B2967" t="s">
        <v>263</v>
      </c>
      <c r="C2967" t="s">
        <v>264</v>
      </c>
      <c r="D2967" t="s">
        <v>109</v>
      </c>
      <c r="E2967" t="s">
        <v>106</v>
      </c>
      <c r="F2967">
        <v>40700</v>
      </c>
      <c r="G2967" t="s">
        <v>784</v>
      </c>
      <c r="I2967" t="s">
        <v>118</v>
      </c>
      <c r="J2967">
        <v>2026</v>
      </c>
      <c r="K2967">
        <v>5</v>
      </c>
      <c r="L2967" t="s">
        <v>95</v>
      </c>
      <c r="M2967">
        <v>3243.1</v>
      </c>
      <c r="N2967">
        <v>1</v>
      </c>
      <c r="O2967">
        <v>3243.1</v>
      </c>
      <c r="P2967" t="s">
        <v>96</v>
      </c>
    </row>
    <row r="2968" spans="1:17">
      <c r="A2968" t="s">
        <v>2295</v>
      </c>
      <c r="B2968" t="s">
        <v>263</v>
      </c>
      <c r="C2968" t="s">
        <v>264</v>
      </c>
      <c r="D2968" t="s">
        <v>109</v>
      </c>
      <c r="E2968" t="s">
        <v>106</v>
      </c>
      <c r="F2968">
        <v>40700</v>
      </c>
      <c r="G2968" t="s">
        <v>784</v>
      </c>
      <c r="I2968" t="s">
        <v>143</v>
      </c>
      <c r="J2968">
        <v>2026</v>
      </c>
      <c r="K2968">
        <v>5</v>
      </c>
      <c r="L2968" t="s">
        <v>95</v>
      </c>
      <c r="M2968">
        <v>1349.12</v>
      </c>
      <c r="N2968">
        <v>1</v>
      </c>
      <c r="O2968">
        <v>1349.12</v>
      </c>
      <c r="P2968" t="s">
        <v>96</v>
      </c>
    </row>
    <row r="2969" spans="1:17">
      <c r="A2969" t="s">
        <v>879</v>
      </c>
      <c r="B2969" t="s">
        <v>135</v>
      </c>
      <c r="C2969" t="s">
        <v>133</v>
      </c>
      <c r="D2969" t="s">
        <v>109</v>
      </c>
      <c r="E2969" t="s">
        <v>105</v>
      </c>
      <c r="F2969">
        <v>40700</v>
      </c>
      <c r="G2969" t="s">
        <v>784</v>
      </c>
      <c r="I2969" t="s">
        <v>136</v>
      </c>
      <c r="J2969">
        <v>2026</v>
      </c>
      <c r="K2969">
        <v>5</v>
      </c>
      <c r="L2969" t="s">
        <v>95</v>
      </c>
      <c r="M2969">
        <v>-3408.33</v>
      </c>
      <c r="N2969">
        <v>1</v>
      </c>
      <c r="O2969">
        <v>-3408.33</v>
      </c>
      <c r="P2969" t="s">
        <v>96</v>
      </c>
      <c r="Q2969">
        <v>1</v>
      </c>
    </row>
    <row r="2970" spans="1:17">
      <c r="A2970" t="s">
        <v>879</v>
      </c>
      <c r="B2970" t="s">
        <v>135</v>
      </c>
      <c r="C2970" t="s">
        <v>133</v>
      </c>
      <c r="D2970" t="s">
        <v>109</v>
      </c>
      <c r="E2970" t="s">
        <v>105</v>
      </c>
      <c r="F2970">
        <v>40700</v>
      </c>
      <c r="G2970" t="s">
        <v>784</v>
      </c>
      <c r="I2970" t="s">
        <v>137</v>
      </c>
      <c r="J2970">
        <v>2026</v>
      </c>
      <c r="K2970">
        <v>5</v>
      </c>
      <c r="L2970" t="s">
        <v>95</v>
      </c>
      <c r="M2970">
        <v>-675.99</v>
      </c>
      <c r="N2970">
        <v>1</v>
      </c>
      <c r="O2970">
        <v>-675.99</v>
      </c>
      <c r="P2970" t="s">
        <v>96</v>
      </c>
    </row>
    <row r="2971" spans="1:17">
      <c r="A2971" t="s">
        <v>879</v>
      </c>
      <c r="B2971" t="s">
        <v>135</v>
      </c>
      <c r="C2971" t="s">
        <v>133</v>
      </c>
      <c r="D2971" t="s">
        <v>109</v>
      </c>
      <c r="E2971" t="s">
        <v>106</v>
      </c>
      <c r="F2971">
        <v>40700</v>
      </c>
      <c r="G2971" t="s">
        <v>784</v>
      </c>
      <c r="I2971" t="s">
        <v>110</v>
      </c>
      <c r="J2971">
        <v>2026</v>
      </c>
      <c r="K2971">
        <v>5</v>
      </c>
      <c r="L2971" t="s">
        <v>95</v>
      </c>
      <c r="M2971">
        <v>-95.63</v>
      </c>
      <c r="N2971">
        <v>1</v>
      </c>
      <c r="O2971">
        <v>-95.63</v>
      </c>
      <c r="P2971" t="s">
        <v>96</v>
      </c>
    </row>
    <row r="2972" spans="1:17">
      <c r="A2972" t="s">
        <v>879</v>
      </c>
      <c r="B2972" t="s">
        <v>135</v>
      </c>
      <c r="C2972" t="s">
        <v>133</v>
      </c>
      <c r="D2972" t="s">
        <v>109</v>
      </c>
      <c r="E2972" t="s">
        <v>106</v>
      </c>
      <c r="F2972">
        <v>40700</v>
      </c>
      <c r="G2972" t="s">
        <v>784</v>
      </c>
      <c r="I2972" t="s">
        <v>112</v>
      </c>
      <c r="J2972">
        <v>2026</v>
      </c>
      <c r="K2972">
        <v>5</v>
      </c>
      <c r="L2972" t="s">
        <v>95</v>
      </c>
      <c r="M2972">
        <v>-191.26</v>
      </c>
      <c r="N2972">
        <v>1</v>
      </c>
      <c r="O2972">
        <v>-191.26</v>
      </c>
      <c r="P2972" t="s">
        <v>96</v>
      </c>
    </row>
    <row r="2973" spans="1:17">
      <c r="A2973" t="s">
        <v>879</v>
      </c>
      <c r="B2973" t="s">
        <v>135</v>
      </c>
      <c r="C2973" t="s">
        <v>133</v>
      </c>
      <c r="D2973" t="s">
        <v>109</v>
      </c>
      <c r="E2973" t="s">
        <v>106</v>
      </c>
      <c r="F2973">
        <v>40700</v>
      </c>
      <c r="G2973" t="s">
        <v>784</v>
      </c>
      <c r="I2973" t="s">
        <v>110</v>
      </c>
      <c r="J2973">
        <v>2026</v>
      </c>
      <c r="K2973">
        <v>5</v>
      </c>
      <c r="L2973" t="s">
        <v>95</v>
      </c>
      <c r="M2973">
        <v>95.63</v>
      </c>
      <c r="N2973">
        <v>1</v>
      </c>
      <c r="O2973">
        <v>95.63</v>
      </c>
      <c r="P2973" t="s">
        <v>96</v>
      </c>
    </row>
    <row r="2974" spans="1:17">
      <c r="A2974" t="s">
        <v>879</v>
      </c>
      <c r="B2974" t="s">
        <v>135</v>
      </c>
      <c r="C2974" t="s">
        <v>133</v>
      </c>
      <c r="D2974" t="s">
        <v>109</v>
      </c>
      <c r="E2974" t="s">
        <v>106</v>
      </c>
      <c r="F2974">
        <v>40700</v>
      </c>
      <c r="G2974" t="s">
        <v>784</v>
      </c>
      <c r="I2974" t="s">
        <v>112</v>
      </c>
      <c r="J2974">
        <v>2026</v>
      </c>
      <c r="K2974">
        <v>5</v>
      </c>
      <c r="L2974" t="s">
        <v>95</v>
      </c>
      <c r="M2974">
        <v>191.26</v>
      </c>
      <c r="N2974">
        <v>1</v>
      </c>
      <c r="O2974">
        <v>191.26</v>
      </c>
      <c r="P2974" t="s">
        <v>96</v>
      </c>
    </row>
    <row r="2975" spans="1:17">
      <c r="A2975" t="s">
        <v>879</v>
      </c>
      <c r="B2975" t="s">
        <v>135</v>
      </c>
      <c r="C2975" t="s">
        <v>133</v>
      </c>
      <c r="D2975" t="s">
        <v>109</v>
      </c>
      <c r="E2975" t="s">
        <v>105</v>
      </c>
      <c r="F2975">
        <v>40700</v>
      </c>
      <c r="G2975" t="s">
        <v>784</v>
      </c>
      <c r="I2975" t="s">
        <v>136</v>
      </c>
      <c r="J2975">
        <v>2026</v>
      </c>
      <c r="K2975">
        <v>5</v>
      </c>
      <c r="L2975" t="s">
        <v>95</v>
      </c>
      <c r="M2975">
        <v>3408.33</v>
      </c>
      <c r="N2975">
        <v>1</v>
      </c>
      <c r="O2975">
        <v>3408.33</v>
      </c>
      <c r="P2975" t="s">
        <v>96</v>
      </c>
      <c r="Q2975">
        <v>1</v>
      </c>
    </row>
    <row r="2976" spans="1:17">
      <c r="A2976" t="s">
        <v>879</v>
      </c>
      <c r="B2976" t="s">
        <v>135</v>
      </c>
      <c r="C2976" t="s">
        <v>133</v>
      </c>
      <c r="D2976" t="s">
        <v>109</v>
      </c>
      <c r="E2976" t="s">
        <v>105</v>
      </c>
      <c r="F2976">
        <v>40700</v>
      </c>
      <c r="G2976" t="s">
        <v>784</v>
      </c>
      <c r="I2976" t="s">
        <v>137</v>
      </c>
      <c r="J2976">
        <v>2026</v>
      </c>
      <c r="K2976">
        <v>5</v>
      </c>
      <c r="L2976" t="s">
        <v>95</v>
      </c>
      <c r="M2976">
        <v>675.99</v>
      </c>
      <c r="N2976">
        <v>1</v>
      </c>
      <c r="O2976">
        <v>675.99</v>
      </c>
      <c r="P2976" t="s">
        <v>96</v>
      </c>
    </row>
    <row r="2977" spans="1:17">
      <c r="A2977" t="s">
        <v>879</v>
      </c>
      <c r="B2977" t="s">
        <v>150</v>
      </c>
      <c r="C2977" t="s">
        <v>133</v>
      </c>
      <c r="D2977" t="s">
        <v>109</v>
      </c>
      <c r="E2977" t="s">
        <v>105</v>
      </c>
      <c r="F2977">
        <v>40700</v>
      </c>
      <c r="G2977" t="s">
        <v>784</v>
      </c>
      <c r="I2977" t="s">
        <v>136</v>
      </c>
      <c r="J2977">
        <v>2026</v>
      </c>
      <c r="K2977">
        <v>5</v>
      </c>
      <c r="L2977" t="s">
        <v>95</v>
      </c>
      <c r="M2977">
        <v>-637.33000000000004</v>
      </c>
      <c r="N2977">
        <v>1</v>
      </c>
      <c r="O2977">
        <v>-637.33000000000004</v>
      </c>
      <c r="P2977" t="s">
        <v>96</v>
      </c>
      <c r="Q2977">
        <v>1</v>
      </c>
    </row>
    <row r="2978" spans="1:17">
      <c r="A2978" t="s">
        <v>879</v>
      </c>
      <c r="B2978" t="s">
        <v>150</v>
      </c>
      <c r="C2978" t="s">
        <v>133</v>
      </c>
      <c r="D2978" t="s">
        <v>109</v>
      </c>
      <c r="E2978" t="s">
        <v>105</v>
      </c>
      <c r="F2978">
        <v>40700</v>
      </c>
      <c r="G2978" t="s">
        <v>784</v>
      </c>
      <c r="I2978" t="s">
        <v>137</v>
      </c>
      <c r="J2978">
        <v>2026</v>
      </c>
      <c r="K2978">
        <v>5</v>
      </c>
      <c r="L2978" t="s">
        <v>95</v>
      </c>
      <c r="M2978">
        <v>-675.99</v>
      </c>
      <c r="N2978">
        <v>1</v>
      </c>
      <c r="O2978">
        <v>-675.99</v>
      </c>
      <c r="P2978" t="s">
        <v>96</v>
      </c>
    </row>
    <row r="2979" spans="1:17">
      <c r="A2979" t="s">
        <v>879</v>
      </c>
      <c r="B2979" t="s">
        <v>150</v>
      </c>
      <c r="C2979" t="s">
        <v>133</v>
      </c>
      <c r="D2979" t="s">
        <v>109</v>
      </c>
      <c r="E2979" t="s">
        <v>106</v>
      </c>
      <c r="F2979">
        <v>40700</v>
      </c>
      <c r="G2979" t="s">
        <v>784</v>
      </c>
      <c r="I2979" t="s">
        <v>110</v>
      </c>
      <c r="J2979">
        <v>2026</v>
      </c>
      <c r="K2979">
        <v>5</v>
      </c>
      <c r="L2979" t="s">
        <v>95</v>
      </c>
      <c r="M2979">
        <v>-191.26</v>
      </c>
      <c r="N2979">
        <v>1</v>
      </c>
      <c r="O2979">
        <v>-191.26</v>
      </c>
      <c r="P2979" t="s">
        <v>96</v>
      </c>
    </row>
    <row r="2980" spans="1:17">
      <c r="A2980" t="s">
        <v>879</v>
      </c>
      <c r="B2980" t="s">
        <v>150</v>
      </c>
      <c r="C2980" t="s">
        <v>133</v>
      </c>
      <c r="D2980" t="s">
        <v>109</v>
      </c>
      <c r="E2980" t="s">
        <v>106</v>
      </c>
      <c r="F2980">
        <v>40700</v>
      </c>
      <c r="G2980" t="s">
        <v>784</v>
      </c>
      <c r="I2980" t="s">
        <v>112</v>
      </c>
      <c r="J2980">
        <v>2026</v>
      </c>
      <c r="K2980">
        <v>5</v>
      </c>
      <c r="L2980" t="s">
        <v>95</v>
      </c>
      <c r="M2980">
        <v>-191.26</v>
      </c>
      <c r="N2980">
        <v>1</v>
      </c>
      <c r="O2980">
        <v>-191.26</v>
      </c>
      <c r="P2980" t="s">
        <v>96</v>
      </c>
    </row>
    <row r="2981" spans="1:17">
      <c r="A2981" t="s">
        <v>879</v>
      </c>
      <c r="B2981" t="s">
        <v>150</v>
      </c>
      <c r="C2981" t="s">
        <v>133</v>
      </c>
      <c r="D2981" t="s">
        <v>109</v>
      </c>
      <c r="E2981" t="s">
        <v>106</v>
      </c>
      <c r="F2981">
        <v>40700</v>
      </c>
      <c r="G2981" t="s">
        <v>784</v>
      </c>
      <c r="I2981" t="s">
        <v>110</v>
      </c>
      <c r="J2981">
        <v>2026</v>
      </c>
      <c r="K2981">
        <v>5</v>
      </c>
      <c r="L2981" t="s">
        <v>95</v>
      </c>
      <c r="M2981">
        <v>191.26</v>
      </c>
      <c r="N2981">
        <v>1</v>
      </c>
      <c r="O2981">
        <v>191.26</v>
      </c>
      <c r="P2981" t="s">
        <v>96</v>
      </c>
    </row>
    <row r="2982" spans="1:17">
      <c r="A2982" t="s">
        <v>879</v>
      </c>
      <c r="B2982" t="s">
        <v>150</v>
      </c>
      <c r="C2982" t="s">
        <v>133</v>
      </c>
      <c r="D2982" t="s">
        <v>109</v>
      </c>
      <c r="E2982" t="s">
        <v>106</v>
      </c>
      <c r="F2982">
        <v>40700</v>
      </c>
      <c r="G2982" t="s">
        <v>784</v>
      </c>
      <c r="I2982" t="s">
        <v>112</v>
      </c>
      <c r="J2982">
        <v>2026</v>
      </c>
      <c r="K2982">
        <v>5</v>
      </c>
      <c r="L2982" t="s">
        <v>95</v>
      </c>
      <c r="M2982">
        <v>191.26</v>
      </c>
      <c r="N2982">
        <v>1</v>
      </c>
      <c r="O2982">
        <v>191.26</v>
      </c>
      <c r="P2982" t="s">
        <v>96</v>
      </c>
    </row>
    <row r="2983" spans="1:17">
      <c r="A2983" t="s">
        <v>879</v>
      </c>
      <c r="B2983" t="s">
        <v>150</v>
      </c>
      <c r="C2983" t="s">
        <v>133</v>
      </c>
      <c r="D2983" t="s">
        <v>109</v>
      </c>
      <c r="E2983" t="s">
        <v>105</v>
      </c>
      <c r="F2983">
        <v>40700</v>
      </c>
      <c r="G2983" t="s">
        <v>784</v>
      </c>
      <c r="I2983" t="s">
        <v>136</v>
      </c>
      <c r="J2983">
        <v>2026</v>
      </c>
      <c r="K2983">
        <v>5</v>
      </c>
      <c r="L2983" t="s">
        <v>95</v>
      </c>
      <c r="M2983">
        <v>637.33000000000004</v>
      </c>
      <c r="N2983">
        <v>1</v>
      </c>
      <c r="O2983">
        <v>637.33000000000004</v>
      </c>
      <c r="P2983" t="s">
        <v>96</v>
      </c>
      <c r="Q2983">
        <v>1</v>
      </c>
    </row>
    <row r="2984" spans="1:17">
      <c r="A2984" t="s">
        <v>879</v>
      </c>
      <c r="B2984" t="s">
        <v>150</v>
      </c>
      <c r="C2984" t="s">
        <v>133</v>
      </c>
      <c r="D2984" t="s">
        <v>109</v>
      </c>
      <c r="E2984" t="s">
        <v>105</v>
      </c>
      <c r="F2984">
        <v>40700</v>
      </c>
      <c r="G2984" t="s">
        <v>784</v>
      </c>
      <c r="I2984" t="s">
        <v>137</v>
      </c>
      <c r="J2984">
        <v>2026</v>
      </c>
      <c r="K2984">
        <v>5</v>
      </c>
      <c r="L2984" t="s">
        <v>95</v>
      </c>
      <c r="M2984">
        <v>675.99</v>
      </c>
      <c r="N2984">
        <v>1</v>
      </c>
      <c r="O2984">
        <v>675.99</v>
      </c>
      <c r="P2984" t="s">
        <v>96</v>
      </c>
    </row>
    <row r="2985" spans="1:17">
      <c r="A2985" t="s">
        <v>879</v>
      </c>
      <c r="B2985" t="s">
        <v>161</v>
      </c>
      <c r="C2985" t="s">
        <v>133</v>
      </c>
      <c r="D2985" t="s">
        <v>109</v>
      </c>
      <c r="E2985" t="s">
        <v>105</v>
      </c>
      <c r="F2985">
        <v>40700</v>
      </c>
      <c r="G2985" t="s">
        <v>784</v>
      </c>
      <c r="I2985" t="s">
        <v>136</v>
      </c>
      <c r="J2985">
        <v>2026</v>
      </c>
      <c r="K2985">
        <v>5</v>
      </c>
      <c r="L2985" t="s">
        <v>95</v>
      </c>
      <c r="M2985">
        <v>-914.43000000000006</v>
      </c>
      <c r="N2985">
        <v>1</v>
      </c>
      <c r="O2985">
        <v>-914.43000000000006</v>
      </c>
      <c r="P2985" t="s">
        <v>96</v>
      </c>
      <c r="Q2985">
        <v>1</v>
      </c>
    </row>
    <row r="2986" spans="1:17">
      <c r="A2986" t="s">
        <v>879</v>
      </c>
      <c r="B2986" t="s">
        <v>161</v>
      </c>
      <c r="C2986" t="s">
        <v>133</v>
      </c>
      <c r="D2986" t="s">
        <v>109</v>
      </c>
      <c r="E2986" t="s">
        <v>105</v>
      </c>
      <c r="F2986">
        <v>40700</v>
      </c>
      <c r="G2986" t="s">
        <v>784</v>
      </c>
      <c r="I2986" t="s">
        <v>137</v>
      </c>
      <c r="J2986">
        <v>2026</v>
      </c>
      <c r="K2986">
        <v>5</v>
      </c>
      <c r="L2986" t="s">
        <v>95</v>
      </c>
      <c r="M2986">
        <v>-675.99</v>
      </c>
      <c r="N2986">
        <v>1</v>
      </c>
      <c r="O2986">
        <v>-675.99</v>
      </c>
      <c r="P2986" t="s">
        <v>96</v>
      </c>
    </row>
    <row r="2987" spans="1:17">
      <c r="A2987" t="s">
        <v>879</v>
      </c>
      <c r="B2987" t="s">
        <v>161</v>
      </c>
      <c r="C2987" t="s">
        <v>133</v>
      </c>
      <c r="D2987" t="s">
        <v>109</v>
      </c>
      <c r="E2987" t="s">
        <v>106</v>
      </c>
      <c r="F2987">
        <v>40700</v>
      </c>
      <c r="G2987" t="s">
        <v>784</v>
      </c>
      <c r="I2987" t="s">
        <v>118</v>
      </c>
      <c r="J2987">
        <v>2026</v>
      </c>
      <c r="K2987">
        <v>5</v>
      </c>
      <c r="L2987" t="s">
        <v>95</v>
      </c>
      <c r="M2987">
        <v>-115.89</v>
      </c>
      <c r="N2987">
        <v>1</v>
      </c>
      <c r="O2987">
        <v>-115.89</v>
      </c>
      <c r="P2987" t="s">
        <v>96</v>
      </c>
    </row>
    <row r="2988" spans="1:17">
      <c r="A2988" t="s">
        <v>879</v>
      </c>
      <c r="B2988" t="s">
        <v>161</v>
      </c>
      <c r="C2988" t="s">
        <v>133</v>
      </c>
      <c r="D2988" t="s">
        <v>109</v>
      </c>
      <c r="E2988" t="s">
        <v>106</v>
      </c>
      <c r="F2988">
        <v>40700</v>
      </c>
      <c r="G2988" t="s">
        <v>784</v>
      </c>
      <c r="I2988" t="s">
        <v>112</v>
      </c>
      <c r="J2988">
        <v>2026</v>
      </c>
      <c r="K2988">
        <v>5</v>
      </c>
      <c r="L2988" t="s">
        <v>95</v>
      </c>
      <c r="M2988">
        <v>-191.26</v>
      </c>
      <c r="N2988">
        <v>1</v>
      </c>
      <c r="O2988">
        <v>-191.26</v>
      </c>
      <c r="P2988" t="s">
        <v>96</v>
      </c>
    </row>
    <row r="2989" spans="1:17">
      <c r="A2989" t="s">
        <v>879</v>
      </c>
      <c r="B2989" t="s">
        <v>161</v>
      </c>
      <c r="C2989" t="s">
        <v>133</v>
      </c>
      <c r="D2989" t="s">
        <v>109</v>
      </c>
      <c r="E2989" t="s">
        <v>106</v>
      </c>
      <c r="F2989">
        <v>40700</v>
      </c>
      <c r="G2989" t="s">
        <v>784</v>
      </c>
      <c r="I2989" t="s">
        <v>118</v>
      </c>
      <c r="J2989">
        <v>2026</v>
      </c>
      <c r="K2989">
        <v>5</v>
      </c>
      <c r="L2989" t="s">
        <v>95</v>
      </c>
      <c r="M2989">
        <v>115.89</v>
      </c>
      <c r="N2989">
        <v>1</v>
      </c>
      <c r="O2989">
        <v>115.89</v>
      </c>
      <c r="P2989" t="s">
        <v>96</v>
      </c>
    </row>
    <row r="2990" spans="1:17">
      <c r="A2990" t="s">
        <v>879</v>
      </c>
      <c r="B2990" t="s">
        <v>161</v>
      </c>
      <c r="C2990" t="s">
        <v>133</v>
      </c>
      <c r="D2990" t="s">
        <v>109</v>
      </c>
      <c r="E2990" t="s">
        <v>106</v>
      </c>
      <c r="F2990">
        <v>40700</v>
      </c>
      <c r="G2990" t="s">
        <v>784</v>
      </c>
      <c r="I2990" t="s">
        <v>112</v>
      </c>
      <c r="J2990">
        <v>2026</v>
      </c>
      <c r="K2990">
        <v>5</v>
      </c>
      <c r="L2990" t="s">
        <v>95</v>
      </c>
      <c r="M2990">
        <v>191.26</v>
      </c>
      <c r="N2990">
        <v>1</v>
      </c>
      <c r="O2990">
        <v>191.26</v>
      </c>
      <c r="P2990" t="s">
        <v>96</v>
      </c>
    </row>
    <row r="2991" spans="1:17">
      <c r="A2991" t="s">
        <v>879</v>
      </c>
      <c r="B2991" t="s">
        <v>161</v>
      </c>
      <c r="C2991" t="s">
        <v>133</v>
      </c>
      <c r="D2991" t="s">
        <v>109</v>
      </c>
      <c r="E2991" t="s">
        <v>105</v>
      </c>
      <c r="F2991">
        <v>40700</v>
      </c>
      <c r="G2991" t="s">
        <v>784</v>
      </c>
      <c r="I2991" t="s">
        <v>136</v>
      </c>
      <c r="J2991">
        <v>2026</v>
      </c>
      <c r="K2991">
        <v>5</v>
      </c>
      <c r="L2991" t="s">
        <v>95</v>
      </c>
      <c r="M2991">
        <v>692.75</v>
      </c>
      <c r="N2991">
        <v>1</v>
      </c>
      <c r="O2991">
        <v>692.75</v>
      </c>
      <c r="P2991" t="s">
        <v>96</v>
      </c>
      <c r="Q2991">
        <v>1</v>
      </c>
    </row>
    <row r="2992" spans="1:17">
      <c r="A2992" t="s">
        <v>879</v>
      </c>
      <c r="B2992" t="s">
        <v>161</v>
      </c>
      <c r="C2992" t="s">
        <v>133</v>
      </c>
      <c r="D2992" t="s">
        <v>109</v>
      </c>
      <c r="E2992" t="s">
        <v>105</v>
      </c>
      <c r="F2992">
        <v>40700</v>
      </c>
      <c r="G2992" t="s">
        <v>784</v>
      </c>
      <c r="I2992" t="s">
        <v>137</v>
      </c>
      <c r="J2992">
        <v>2026</v>
      </c>
      <c r="K2992">
        <v>5</v>
      </c>
      <c r="L2992" t="s">
        <v>95</v>
      </c>
      <c r="M2992">
        <v>675.99</v>
      </c>
      <c r="N2992">
        <v>1</v>
      </c>
      <c r="O2992">
        <v>675.99</v>
      </c>
      <c r="P2992" t="s">
        <v>96</v>
      </c>
    </row>
    <row r="2993" spans="1:17">
      <c r="A2993" t="s">
        <v>879</v>
      </c>
      <c r="B2993" t="s">
        <v>181</v>
      </c>
      <c r="C2993" t="s">
        <v>133</v>
      </c>
      <c r="D2993" t="s">
        <v>109</v>
      </c>
      <c r="E2993" t="s">
        <v>105</v>
      </c>
      <c r="F2993">
        <v>40700</v>
      </c>
      <c r="G2993" t="s">
        <v>784</v>
      </c>
      <c r="I2993" t="s">
        <v>136</v>
      </c>
      <c r="J2993">
        <v>2026</v>
      </c>
      <c r="K2993">
        <v>5</v>
      </c>
      <c r="L2993" t="s">
        <v>95</v>
      </c>
      <c r="M2993">
        <v>-277.10000000000002</v>
      </c>
      <c r="N2993">
        <v>1</v>
      </c>
      <c r="O2993">
        <v>-277.10000000000002</v>
      </c>
      <c r="P2993" t="s">
        <v>96</v>
      </c>
      <c r="Q2993">
        <v>1</v>
      </c>
    </row>
    <row r="2994" spans="1:17">
      <c r="A2994" t="s">
        <v>879</v>
      </c>
      <c r="B2994" t="s">
        <v>181</v>
      </c>
      <c r="C2994" t="s">
        <v>133</v>
      </c>
      <c r="D2994" t="s">
        <v>109</v>
      </c>
      <c r="E2994" t="s">
        <v>105</v>
      </c>
      <c r="F2994">
        <v>40700</v>
      </c>
      <c r="G2994" t="s">
        <v>784</v>
      </c>
      <c r="I2994" t="s">
        <v>137</v>
      </c>
      <c r="J2994">
        <v>2026</v>
      </c>
      <c r="K2994">
        <v>5</v>
      </c>
      <c r="L2994" t="s">
        <v>95</v>
      </c>
      <c r="M2994">
        <v>-675.99</v>
      </c>
      <c r="N2994">
        <v>1</v>
      </c>
      <c r="O2994">
        <v>-675.99</v>
      </c>
      <c r="P2994" t="s">
        <v>96</v>
      </c>
    </row>
    <row r="2995" spans="1:17">
      <c r="A2995" t="s">
        <v>879</v>
      </c>
      <c r="B2995" t="s">
        <v>181</v>
      </c>
      <c r="C2995" t="s">
        <v>133</v>
      </c>
      <c r="D2995" t="s">
        <v>109</v>
      </c>
      <c r="E2995" t="s">
        <v>106</v>
      </c>
      <c r="F2995">
        <v>40700</v>
      </c>
      <c r="G2995" t="s">
        <v>784</v>
      </c>
      <c r="I2995" t="s">
        <v>112</v>
      </c>
      <c r="J2995">
        <v>2026</v>
      </c>
      <c r="K2995">
        <v>5</v>
      </c>
      <c r="L2995" t="s">
        <v>95</v>
      </c>
      <c r="M2995">
        <v>-95.63</v>
      </c>
      <c r="N2995">
        <v>1</v>
      </c>
      <c r="O2995">
        <v>-95.63</v>
      </c>
      <c r="P2995" t="s">
        <v>96</v>
      </c>
    </row>
    <row r="2996" spans="1:17">
      <c r="A2996" t="s">
        <v>879</v>
      </c>
      <c r="B2996" t="s">
        <v>181</v>
      </c>
      <c r="C2996" t="s">
        <v>133</v>
      </c>
      <c r="D2996" t="s">
        <v>109</v>
      </c>
      <c r="E2996" t="s">
        <v>106</v>
      </c>
      <c r="F2996">
        <v>40700</v>
      </c>
      <c r="G2996" t="s">
        <v>784</v>
      </c>
      <c r="I2996" t="s">
        <v>112</v>
      </c>
      <c r="J2996">
        <v>2026</v>
      </c>
      <c r="K2996">
        <v>5</v>
      </c>
      <c r="L2996" t="s">
        <v>95</v>
      </c>
      <c r="M2996">
        <v>95.63</v>
      </c>
      <c r="N2996">
        <v>1</v>
      </c>
      <c r="O2996">
        <v>95.63</v>
      </c>
      <c r="P2996" t="s">
        <v>96</v>
      </c>
    </row>
    <row r="2997" spans="1:17">
      <c r="A2997" t="s">
        <v>879</v>
      </c>
      <c r="B2997" t="s">
        <v>181</v>
      </c>
      <c r="C2997" t="s">
        <v>133</v>
      </c>
      <c r="D2997" t="s">
        <v>109</v>
      </c>
      <c r="E2997" t="s">
        <v>105</v>
      </c>
      <c r="F2997">
        <v>40700</v>
      </c>
      <c r="G2997" t="s">
        <v>784</v>
      </c>
      <c r="I2997" t="s">
        <v>136</v>
      </c>
      <c r="J2997">
        <v>2026</v>
      </c>
      <c r="K2997">
        <v>5</v>
      </c>
      <c r="L2997" t="s">
        <v>95</v>
      </c>
      <c r="M2997">
        <v>277.10000000000002</v>
      </c>
      <c r="N2997">
        <v>1</v>
      </c>
      <c r="O2997">
        <v>277.10000000000002</v>
      </c>
      <c r="P2997" t="s">
        <v>96</v>
      </c>
      <c r="Q2997">
        <v>1</v>
      </c>
    </row>
    <row r="2998" spans="1:17">
      <c r="A2998" t="s">
        <v>879</v>
      </c>
      <c r="B2998" t="s">
        <v>181</v>
      </c>
      <c r="C2998" t="s">
        <v>133</v>
      </c>
      <c r="D2998" t="s">
        <v>109</v>
      </c>
      <c r="E2998" t="s">
        <v>105</v>
      </c>
      <c r="F2998">
        <v>40700</v>
      </c>
      <c r="G2998" t="s">
        <v>784</v>
      </c>
      <c r="I2998" t="s">
        <v>137</v>
      </c>
      <c r="J2998">
        <v>2026</v>
      </c>
      <c r="K2998">
        <v>5</v>
      </c>
      <c r="L2998" t="s">
        <v>95</v>
      </c>
      <c r="M2998">
        <v>675.99</v>
      </c>
      <c r="N2998">
        <v>1</v>
      </c>
      <c r="O2998">
        <v>675.99</v>
      </c>
      <c r="P2998" t="s">
        <v>96</v>
      </c>
    </row>
    <row r="2999" spans="1:17">
      <c r="A2999" t="s">
        <v>879</v>
      </c>
      <c r="B2999" t="s">
        <v>249</v>
      </c>
      <c r="C2999" t="s">
        <v>133</v>
      </c>
      <c r="D2999" t="s">
        <v>109</v>
      </c>
      <c r="E2999" t="s">
        <v>92</v>
      </c>
      <c r="F2999">
        <v>40700</v>
      </c>
      <c r="G2999" t="s">
        <v>784</v>
      </c>
      <c r="I2999" t="s">
        <v>250</v>
      </c>
      <c r="J2999">
        <v>2026</v>
      </c>
      <c r="K2999">
        <v>5</v>
      </c>
      <c r="L2999" t="s">
        <v>95</v>
      </c>
      <c r="M2999">
        <v>-62.77</v>
      </c>
      <c r="N2999">
        <v>1</v>
      </c>
      <c r="O2999">
        <v>-62.77</v>
      </c>
      <c r="P2999" t="s">
        <v>96</v>
      </c>
    </row>
    <row r="3000" spans="1:17">
      <c r="A3000" t="s">
        <v>879</v>
      </c>
      <c r="B3000" t="s">
        <v>249</v>
      </c>
      <c r="C3000" t="s">
        <v>133</v>
      </c>
      <c r="D3000" t="s">
        <v>109</v>
      </c>
      <c r="E3000" t="s">
        <v>103</v>
      </c>
      <c r="F3000">
        <v>40700</v>
      </c>
      <c r="G3000" t="s">
        <v>784</v>
      </c>
      <c r="I3000" t="s">
        <v>130</v>
      </c>
      <c r="J3000">
        <v>2026</v>
      </c>
      <c r="K3000">
        <v>5</v>
      </c>
      <c r="L3000" t="s">
        <v>95</v>
      </c>
      <c r="M3000">
        <v>-696.41</v>
      </c>
      <c r="N3000">
        <v>1</v>
      </c>
      <c r="O3000">
        <v>-696.41</v>
      </c>
      <c r="P3000" t="s">
        <v>96</v>
      </c>
      <c r="Q3000">
        <v>1</v>
      </c>
    </row>
    <row r="3001" spans="1:17">
      <c r="A3001" t="s">
        <v>879</v>
      </c>
      <c r="B3001" t="s">
        <v>249</v>
      </c>
      <c r="C3001" t="s">
        <v>133</v>
      </c>
      <c r="D3001" t="s">
        <v>109</v>
      </c>
      <c r="E3001" t="s">
        <v>92</v>
      </c>
      <c r="F3001">
        <v>40700</v>
      </c>
      <c r="G3001" t="s">
        <v>784</v>
      </c>
      <c r="I3001" t="s">
        <v>196</v>
      </c>
      <c r="J3001">
        <v>2026</v>
      </c>
      <c r="K3001">
        <v>5</v>
      </c>
      <c r="L3001" t="s">
        <v>95</v>
      </c>
      <c r="M3001">
        <v>-125.55</v>
      </c>
      <c r="N3001">
        <v>1</v>
      </c>
      <c r="O3001">
        <v>-125.55</v>
      </c>
      <c r="P3001" t="s">
        <v>96</v>
      </c>
    </row>
    <row r="3002" spans="1:17">
      <c r="A3002" t="s">
        <v>879</v>
      </c>
      <c r="B3002" t="s">
        <v>249</v>
      </c>
      <c r="C3002" t="s">
        <v>133</v>
      </c>
      <c r="D3002" t="s">
        <v>109</v>
      </c>
      <c r="E3002" t="s">
        <v>106</v>
      </c>
      <c r="F3002">
        <v>40700</v>
      </c>
      <c r="G3002" t="s">
        <v>784</v>
      </c>
      <c r="I3002" t="s">
        <v>118</v>
      </c>
      <c r="J3002">
        <v>2026</v>
      </c>
      <c r="K3002">
        <v>5</v>
      </c>
      <c r="L3002" t="s">
        <v>95</v>
      </c>
      <c r="M3002">
        <v>-95.63</v>
      </c>
      <c r="N3002">
        <v>1</v>
      </c>
      <c r="O3002">
        <v>-95.63</v>
      </c>
      <c r="P3002" t="s">
        <v>96</v>
      </c>
    </row>
    <row r="3003" spans="1:17">
      <c r="A3003" t="s">
        <v>879</v>
      </c>
      <c r="B3003" t="s">
        <v>249</v>
      </c>
      <c r="C3003" t="s">
        <v>133</v>
      </c>
      <c r="D3003" t="s">
        <v>109</v>
      </c>
      <c r="E3003" t="s">
        <v>103</v>
      </c>
      <c r="F3003">
        <v>40700</v>
      </c>
      <c r="G3003" t="s">
        <v>784</v>
      </c>
      <c r="I3003" t="s">
        <v>130</v>
      </c>
      <c r="J3003">
        <v>2026</v>
      </c>
      <c r="K3003">
        <v>5</v>
      </c>
      <c r="L3003" t="s">
        <v>95</v>
      </c>
      <c r="M3003">
        <v>696.41</v>
      </c>
      <c r="N3003">
        <v>1</v>
      </c>
      <c r="O3003">
        <v>696.41</v>
      </c>
      <c r="P3003" t="s">
        <v>96</v>
      </c>
      <c r="Q3003">
        <v>1</v>
      </c>
    </row>
    <row r="3004" spans="1:17">
      <c r="A3004" t="s">
        <v>879</v>
      </c>
      <c r="B3004" t="s">
        <v>249</v>
      </c>
      <c r="C3004" t="s">
        <v>133</v>
      </c>
      <c r="D3004" t="s">
        <v>109</v>
      </c>
      <c r="E3004" t="s">
        <v>106</v>
      </c>
      <c r="F3004">
        <v>40700</v>
      </c>
      <c r="G3004" t="s">
        <v>784</v>
      </c>
      <c r="I3004" t="s">
        <v>118</v>
      </c>
      <c r="J3004">
        <v>2026</v>
      </c>
      <c r="K3004">
        <v>5</v>
      </c>
      <c r="L3004" t="s">
        <v>95</v>
      </c>
      <c r="M3004">
        <v>95.63</v>
      </c>
      <c r="N3004">
        <v>1</v>
      </c>
      <c r="O3004">
        <v>95.63</v>
      </c>
      <c r="P3004" t="s">
        <v>96</v>
      </c>
    </row>
    <row r="3005" spans="1:17">
      <c r="A3005" t="s">
        <v>879</v>
      </c>
      <c r="B3005" t="s">
        <v>230</v>
      </c>
      <c r="C3005" t="s">
        <v>133</v>
      </c>
      <c r="D3005" t="s">
        <v>109</v>
      </c>
      <c r="E3005" t="s">
        <v>92</v>
      </c>
      <c r="F3005">
        <v>40700</v>
      </c>
      <c r="G3005" t="s">
        <v>784</v>
      </c>
      <c r="I3005" t="s">
        <v>196</v>
      </c>
      <c r="J3005">
        <v>2026</v>
      </c>
      <c r="K3005">
        <v>5</v>
      </c>
      <c r="L3005" t="s">
        <v>95</v>
      </c>
      <c r="M3005">
        <v>-502.2</v>
      </c>
      <c r="N3005">
        <v>1</v>
      </c>
      <c r="O3005">
        <v>-502.2</v>
      </c>
      <c r="P3005" t="s">
        <v>96</v>
      </c>
    </row>
    <row r="3006" spans="1:17">
      <c r="A3006" t="s">
        <v>879</v>
      </c>
      <c r="B3006" t="s">
        <v>230</v>
      </c>
      <c r="C3006" t="s">
        <v>133</v>
      </c>
      <c r="D3006" t="s">
        <v>109</v>
      </c>
      <c r="E3006" t="s">
        <v>92</v>
      </c>
      <c r="F3006">
        <v>40700</v>
      </c>
      <c r="G3006" t="s">
        <v>784</v>
      </c>
      <c r="I3006" t="s">
        <v>221</v>
      </c>
      <c r="J3006">
        <v>2026</v>
      </c>
      <c r="K3006">
        <v>5</v>
      </c>
      <c r="L3006" t="s">
        <v>95</v>
      </c>
      <c r="M3006">
        <v>-251.1</v>
      </c>
      <c r="N3006">
        <v>1</v>
      </c>
      <c r="O3006">
        <v>-251.1</v>
      </c>
      <c r="P3006" t="s">
        <v>96</v>
      </c>
    </row>
    <row r="3007" spans="1:17">
      <c r="A3007" t="s">
        <v>879</v>
      </c>
      <c r="B3007" t="s">
        <v>230</v>
      </c>
      <c r="C3007" t="s">
        <v>133</v>
      </c>
      <c r="D3007" t="s">
        <v>109</v>
      </c>
      <c r="E3007" t="s">
        <v>106</v>
      </c>
      <c r="F3007">
        <v>40700</v>
      </c>
      <c r="G3007" t="s">
        <v>784</v>
      </c>
      <c r="I3007" t="s">
        <v>118</v>
      </c>
      <c r="J3007">
        <v>2026</v>
      </c>
      <c r="K3007">
        <v>5</v>
      </c>
      <c r="L3007" t="s">
        <v>95</v>
      </c>
      <c r="M3007">
        <v>-286.89</v>
      </c>
      <c r="N3007">
        <v>1</v>
      </c>
      <c r="O3007">
        <v>-286.89</v>
      </c>
      <c r="P3007" t="s">
        <v>96</v>
      </c>
    </row>
    <row r="3008" spans="1:17">
      <c r="A3008" t="s">
        <v>879</v>
      </c>
      <c r="B3008" t="s">
        <v>230</v>
      </c>
      <c r="C3008" t="s">
        <v>133</v>
      </c>
      <c r="D3008" t="s">
        <v>109</v>
      </c>
      <c r="E3008" t="s">
        <v>92</v>
      </c>
      <c r="F3008">
        <v>40700</v>
      </c>
      <c r="G3008" t="s">
        <v>784</v>
      </c>
      <c r="I3008" t="s">
        <v>196</v>
      </c>
      <c r="J3008">
        <v>2026</v>
      </c>
      <c r="K3008">
        <v>5</v>
      </c>
      <c r="L3008" t="s">
        <v>95</v>
      </c>
      <c r="M3008">
        <v>502.2</v>
      </c>
      <c r="N3008">
        <v>1</v>
      </c>
      <c r="O3008">
        <v>502.2</v>
      </c>
      <c r="P3008" t="s">
        <v>96</v>
      </c>
    </row>
    <row r="3009" spans="1:17">
      <c r="A3009" t="s">
        <v>879</v>
      </c>
      <c r="B3009" t="s">
        <v>230</v>
      </c>
      <c r="C3009" t="s">
        <v>133</v>
      </c>
      <c r="D3009" t="s">
        <v>109</v>
      </c>
      <c r="E3009" t="s">
        <v>106</v>
      </c>
      <c r="F3009">
        <v>40700</v>
      </c>
      <c r="G3009" t="s">
        <v>784</v>
      </c>
      <c r="I3009" t="s">
        <v>118</v>
      </c>
      <c r="J3009">
        <v>2026</v>
      </c>
      <c r="K3009">
        <v>5</v>
      </c>
      <c r="L3009" t="s">
        <v>95</v>
      </c>
      <c r="M3009">
        <v>286.89</v>
      </c>
      <c r="N3009">
        <v>1</v>
      </c>
      <c r="O3009">
        <v>286.89</v>
      </c>
      <c r="P3009" t="s">
        <v>96</v>
      </c>
    </row>
    <row r="3010" spans="1:17">
      <c r="A3010" t="s">
        <v>2530</v>
      </c>
      <c r="B3010" t="s">
        <v>314</v>
      </c>
      <c r="C3010" t="s">
        <v>270</v>
      </c>
      <c r="D3010" t="s">
        <v>109</v>
      </c>
      <c r="E3010" t="s">
        <v>103</v>
      </c>
      <c r="F3010">
        <v>40700</v>
      </c>
      <c r="G3010" t="s">
        <v>784</v>
      </c>
      <c r="I3010" t="s">
        <v>271</v>
      </c>
      <c r="J3010">
        <v>2026</v>
      </c>
      <c r="K3010">
        <v>5</v>
      </c>
      <c r="L3010" t="s">
        <v>95</v>
      </c>
      <c r="M3010">
        <v>0</v>
      </c>
      <c r="N3010">
        <v>1</v>
      </c>
      <c r="O3010">
        <v>0</v>
      </c>
      <c r="P3010" t="s">
        <v>96</v>
      </c>
      <c r="Q3010" t="s">
        <v>97</v>
      </c>
    </row>
    <row r="3011" spans="1:17">
      <c r="A3011" t="s">
        <v>2530</v>
      </c>
      <c r="B3011" t="s">
        <v>272</v>
      </c>
      <c r="C3011" t="s">
        <v>270</v>
      </c>
      <c r="D3011" t="s">
        <v>109</v>
      </c>
      <c r="E3011" t="s">
        <v>102</v>
      </c>
      <c r="F3011">
        <v>40700</v>
      </c>
      <c r="G3011" t="s">
        <v>784</v>
      </c>
      <c r="I3011" t="s">
        <v>273</v>
      </c>
      <c r="J3011">
        <v>2026</v>
      </c>
      <c r="K3011">
        <v>5</v>
      </c>
      <c r="L3011" t="s">
        <v>95</v>
      </c>
      <c r="M3011">
        <v>0</v>
      </c>
      <c r="N3011">
        <v>1</v>
      </c>
      <c r="O3011">
        <v>0</v>
      </c>
      <c r="P3011" t="s">
        <v>96</v>
      </c>
      <c r="Q3011">
        <v>1</v>
      </c>
    </row>
    <row r="3012" spans="1:17">
      <c r="A3012" t="s">
        <v>2530</v>
      </c>
      <c r="B3012" t="s">
        <v>274</v>
      </c>
      <c r="C3012" t="s">
        <v>270</v>
      </c>
      <c r="D3012" t="s">
        <v>109</v>
      </c>
      <c r="E3012" t="s">
        <v>102</v>
      </c>
      <c r="F3012">
        <v>40700</v>
      </c>
      <c r="G3012" t="s">
        <v>784</v>
      </c>
      <c r="I3012" t="s">
        <v>273</v>
      </c>
      <c r="J3012">
        <v>2026</v>
      </c>
      <c r="K3012">
        <v>5</v>
      </c>
      <c r="L3012" t="s">
        <v>95</v>
      </c>
      <c r="M3012">
        <v>-978.40499999999997</v>
      </c>
      <c r="N3012">
        <v>1</v>
      </c>
      <c r="O3012">
        <v>-978.40499999999997</v>
      </c>
      <c r="P3012" t="s">
        <v>96</v>
      </c>
      <c r="Q3012">
        <v>1</v>
      </c>
    </row>
    <row r="3013" spans="1:17">
      <c r="A3013" t="s">
        <v>2530</v>
      </c>
      <c r="B3013" t="s">
        <v>275</v>
      </c>
      <c r="C3013" t="s">
        <v>270</v>
      </c>
      <c r="D3013" t="s">
        <v>109</v>
      </c>
      <c r="E3013" t="s">
        <v>102</v>
      </c>
      <c r="F3013">
        <v>40700</v>
      </c>
      <c r="G3013" t="s">
        <v>784</v>
      </c>
      <c r="I3013" t="s">
        <v>273</v>
      </c>
      <c r="J3013">
        <v>2026</v>
      </c>
      <c r="K3013">
        <v>5</v>
      </c>
      <c r="L3013" t="s">
        <v>95</v>
      </c>
      <c r="M3013">
        <v>0</v>
      </c>
      <c r="N3013">
        <v>1</v>
      </c>
      <c r="O3013">
        <v>0</v>
      </c>
      <c r="P3013" t="s">
        <v>96</v>
      </c>
      <c r="Q3013">
        <v>1</v>
      </c>
    </row>
    <row r="3014" spans="1:17">
      <c r="A3014" t="s">
        <v>2530</v>
      </c>
      <c r="B3014" t="s">
        <v>276</v>
      </c>
      <c r="C3014" t="s">
        <v>270</v>
      </c>
      <c r="D3014" t="s">
        <v>109</v>
      </c>
      <c r="E3014" t="s">
        <v>102</v>
      </c>
      <c r="F3014">
        <v>40700</v>
      </c>
      <c r="G3014" t="s">
        <v>784</v>
      </c>
      <c r="I3014" t="s">
        <v>273</v>
      </c>
      <c r="J3014">
        <v>2026</v>
      </c>
      <c r="K3014">
        <v>5</v>
      </c>
      <c r="L3014" t="s">
        <v>95</v>
      </c>
      <c r="M3014">
        <v>-12376.8146</v>
      </c>
      <c r="N3014">
        <v>1</v>
      </c>
      <c r="O3014">
        <v>-12376.8146</v>
      </c>
      <c r="P3014" t="s">
        <v>96</v>
      </c>
      <c r="Q3014">
        <v>1</v>
      </c>
    </row>
    <row r="3015" spans="1:17">
      <c r="A3015" t="s">
        <v>2530</v>
      </c>
      <c r="B3015" t="s">
        <v>277</v>
      </c>
      <c r="C3015" t="s">
        <v>270</v>
      </c>
      <c r="D3015" t="s">
        <v>109</v>
      </c>
      <c r="E3015" t="s">
        <v>102</v>
      </c>
      <c r="F3015">
        <v>40700</v>
      </c>
      <c r="G3015" t="s">
        <v>784</v>
      </c>
      <c r="I3015" t="s">
        <v>273</v>
      </c>
      <c r="J3015">
        <v>2026</v>
      </c>
      <c r="K3015">
        <v>5</v>
      </c>
      <c r="L3015" t="s">
        <v>95</v>
      </c>
      <c r="M3015">
        <v>0</v>
      </c>
      <c r="N3015">
        <v>1</v>
      </c>
      <c r="O3015">
        <v>0</v>
      </c>
      <c r="P3015" t="s">
        <v>96</v>
      </c>
      <c r="Q3015">
        <v>1</v>
      </c>
    </row>
    <row r="3016" spans="1:17">
      <c r="A3016" t="s">
        <v>2530</v>
      </c>
      <c r="B3016" t="s">
        <v>278</v>
      </c>
      <c r="C3016" t="s">
        <v>270</v>
      </c>
      <c r="D3016" t="s">
        <v>109</v>
      </c>
      <c r="E3016" t="s">
        <v>102</v>
      </c>
      <c r="F3016">
        <v>40700</v>
      </c>
      <c r="G3016" t="s">
        <v>784</v>
      </c>
      <c r="I3016" t="s">
        <v>273</v>
      </c>
      <c r="J3016">
        <v>2026</v>
      </c>
      <c r="K3016">
        <v>5</v>
      </c>
      <c r="L3016" t="s">
        <v>95</v>
      </c>
      <c r="M3016">
        <v>-11999.223400000001</v>
      </c>
      <c r="N3016">
        <v>1</v>
      </c>
      <c r="O3016">
        <v>-11999.223400000001</v>
      </c>
      <c r="P3016" t="s">
        <v>96</v>
      </c>
      <c r="Q3016">
        <v>1</v>
      </c>
    </row>
    <row r="3017" spans="1:17">
      <c r="A3017" t="s">
        <v>2530</v>
      </c>
      <c r="B3017" t="s">
        <v>279</v>
      </c>
      <c r="C3017" t="s">
        <v>270</v>
      </c>
      <c r="D3017" t="s">
        <v>109</v>
      </c>
      <c r="E3017" t="s">
        <v>102</v>
      </c>
      <c r="F3017">
        <v>40700</v>
      </c>
      <c r="G3017" t="s">
        <v>784</v>
      </c>
      <c r="I3017" t="s">
        <v>273</v>
      </c>
      <c r="J3017">
        <v>2026</v>
      </c>
      <c r="K3017">
        <v>5</v>
      </c>
      <c r="L3017" t="s">
        <v>95</v>
      </c>
      <c r="M3017">
        <v>-1094.8561</v>
      </c>
      <c r="N3017">
        <v>1</v>
      </c>
      <c r="O3017">
        <v>-1094.8561</v>
      </c>
      <c r="P3017" t="s">
        <v>96</v>
      </c>
      <c r="Q3017">
        <v>1</v>
      </c>
    </row>
    <row r="3018" spans="1:17">
      <c r="A3018" t="s">
        <v>2530</v>
      </c>
      <c r="B3018" t="s">
        <v>280</v>
      </c>
      <c r="C3018" t="s">
        <v>270</v>
      </c>
      <c r="D3018" t="s">
        <v>109</v>
      </c>
      <c r="E3018" t="s">
        <v>102</v>
      </c>
      <c r="F3018">
        <v>40700</v>
      </c>
      <c r="G3018" t="s">
        <v>784</v>
      </c>
      <c r="I3018" t="s">
        <v>273</v>
      </c>
      <c r="J3018">
        <v>2026</v>
      </c>
      <c r="K3018">
        <v>5</v>
      </c>
      <c r="L3018" t="s">
        <v>95</v>
      </c>
      <c r="M3018">
        <v>-13342.445399999999</v>
      </c>
      <c r="N3018">
        <v>1</v>
      </c>
      <c r="O3018">
        <v>-13342.445399999999</v>
      </c>
      <c r="P3018" t="s">
        <v>96</v>
      </c>
      <c r="Q3018">
        <v>1</v>
      </c>
    </row>
    <row r="3019" spans="1:17">
      <c r="A3019" t="s">
        <v>2530</v>
      </c>
      <c r="B3019" t="s">
        <v>281</v>
      </c>
      <c r="C3019" t="s">
        <v>270</v>
      </c>
      <c r="D3019" t="s">
        <v>109</v>
      </c>
      <c r="E3019" t="s">
        <v>102</v>
      </c>
      <c r="F3019">
        <v>40700</v>
      </c>
      <c r="G3019" t="s">
        <v>784</v>
      </c>
      <c r="I3019" t="s">
        <v>273</v>
      </c>
      <c r="J3019">
        <v>2026</v>
      </c>
      <c r="K3019">
        <v>5</v>
      </c>
      <c r="L3019" t="s">
        <v>95</v>
      </c>
      <c r="M3019">
        <v>-24881.039300000004</v>
      </c>
      <c r="N3019">
        <v>1</v>
      </c>
      <c r="O3019">
        <v>-24881.039300000004</v>
      </c>
      <c r="P3019" t="s">
        <v>96</v>
      </c>
      <c r="Q3019">
        <v>1</v>
      </c>
    </row>
    <row r="3020" spans="1:17">
      <c r="A3020" t="s">
        <v>2530</v>
      </c>
      <c r="B3020" t="s">
        <v>282</v>
      </c>
      <c r="C3020" t="s">
        <v>270</v>
      </c>
      <c r="D3020" t="s">
        <v>109</v>
      </c>
      <c r="E3020" t="s">
        <v>102</v>
      </c>
      <c r="F3020">
        <v>40700</v>
      </c>
      <c r="G3020" t="s">
        <v>784</v>
      </c>
      <c r="I3020" t="s">
        <v>273</v>
      </c>
      <c r="J3020">
        <v>2026</v>
      </c>
      <c r="K3020">
        <v>5</v>
      </c>
      <c r="L3020" t="s">
        <v>95</v>
      </c>
      <c r="M3020">
        <v>-1160.2215000000001</v>
      </c>
      <c r="N3020">
        <v>1</v>
      </c>
      <c r="O3020">
        <v>-1160.2215000000001</v>
      </c>
      <c r="P3020" t="s">
        <v>96</v>
      </c>
      <c r="Q3020">
        <v>1</v>
      </c>
    </row>
    <row r="3021" spans="1:17">
      <c r="A3021" t="s">
        <v>2530</v>
      </c>
      <c r="B3021" t="s">
        <v>283</v>
      </c>
      <c r="C3021" t="s">
        <v>270</v>
      </c>
      <c r="D3021" t="s">
        <v>109</v>
      </c>
      <c r="E3021" t="s">
        <v>102</v>
      </c>
      <c r="F3021">
        <v>40700</v>
      </c>
      <c r="G3021" t="s">
        <v>784</v>
      </c>
      <c r="I3021" t="s">
        <v>273</v>
      </c>
      <c r="J3021">
        <v>2026</v>
      </c>
      <c r="K3021">
        <v>5</v>
      </c>
      <c r="L3021" t="s">
        <v>95</v>
      </c>
      <c r="M3021">
        <v>-42528.054800000005</v>
      </c>
      <c r="N3021">
        <v>1</v>
      </c>
      <c r="O3021">
        <v>-42528.054800000005</v>
      </c>
      <c r="P3021" t="s">
        <v>96</v>
      </c>
      <c r="Q3021">
        <v>1</v>
      </c>
    </row>
    <row r="3022" spans="1:17">
      <c r="A3022" t="s">
        <v>2530</v>
      </c>
      <c r="B3022" t="s">
        <v>284</v>
      </c>
      <c r="C3022" t="s">
        <v>270</v>
      </c>
      <c r="D3022" t="s">
        <v>109</v>
      </c>
      <c r="E3022" t="s">
        <v>102</v>
      </c>
      <c r="F3022">
        <v>40700</v>
      </c>
      <c r="G3022" t="s">
        <v>784</v>
      </c>
      <c r="I3022" t="s">
        <v>273</v>
      </c>
      <c r="J3022">
        <v>2026</v>
      </c>
      <c r="K3022">
        <v>5</v>
      </c>
      <c r="L3022" t="s">
        <v>95</v>
      </c>
      <c r="M3022">
        <v>-7099.7457999999997</v>
      </c>
      <c r="N3022">
        <v>1</v>
      </c>
      <c r="O3022">
        <v>-7099.7457999999997</v>
      </c>
      <c r="P3022" t="s">
        <v>96</v>
      </c>
      <c r="Q3022">
        <v>1</v>
      </c>
    </row>
    <row r="3023" spans="1:17">
      <c r="A3023" t="s">
        <v>2530</v>
      </c>
      <c r="B3023" t="s">
        <v>285</v>
      </c>
      <c r="C3023" t="s">
        <v>270</v>
      </c>
      <c r="D3023" t="s">
        <v>109</v>
      </c>
      <c r="E3023" t="s">
        <v>102</v>
      </c>
      <c r="F3023">
        <v>40700</v>
      </c>
      <c r="G3023" t="s">
        <v>784</v>
      </c>
      <c r="I3023" t="s">
        <v>273</v>
      </c>
      <c r="J3023">
        <v>2026</v>
      </c>
      <c r="K3023">
        <v>5</v>
      </c>
      <c r="L3023" t="s">
        <v>95</v>
      </c>
      <c r="M3023">
        <v>-7918.8024999999989</v>
      </c>
      <c r="N3023">
        <v>1</v>
      </c>
      <c r="O3023">
        <v>-7918.8024999999989</v>
      </c>
      <c r="P3023" t="s">
        <v>96</v>
      </c>
      <c r="Q3023">
        <v>1</v>
      </c>
    </row>
    <row r="3024" spans="1:17">
      <c r="A3024" t="s">
        <v>2530</v>
      </c>
      <c r="B3024" t="s">
        <v>286</v>
      </c>
      <c r="C3024" t="s">
        <v>270</v>
      </c>
      <c r="D3024" t="s">
        <v>109</v>
      </c>
      <c r="E3024" t="s">
        <v>102</v>
      </c>
      <c r="F3024">
        <v>40700</v>
      </c>
      <c r="G3024" t="s">
        <v>784</v>
      </c>
      <c r="I3024" t="s">
        <v>273</v>
      </c>
      <c r="J3024">
        <v>2026</v>
      </c>
      <c r="K3024">
        <v>5</v>
      </c>
      <c r="L3024" t="s">
        <v>95</v>
      </c>
      <c r="M3024">
        <v>-1796.5650000000001</v>
      </c>
      <c r="N3024">
        <v>1</v>
      </c>
      <c r="O3024">
        <v>-1796.5650000000001</v>
      </c>
      <c r="P3024" t="s">
        <v>96</v>
      </c>
      <c r="Q3024">
        <v>1</v>
      </c>
    </row>
    <row r="3025" spans="1:17">
      <c r="A3025" t="s">
        <v>2530</v>
      </c>
      <c r="B3025" t="s">
        <v>287</v>
      </c>
      <c r="C3025" t="s">
        <v>270</v>
      </c>
      <c r="D3025" t="s">
        <v>109</v>
      </c>
      <c r="E3025" t="s">
        <v>102</v>
      </c>
      <c r="F3025">
        <v>40700</v>
      </c>
      <c r="G3025" t="s">
        <v>784</v>
      </c>
      <c r="I3025" t="s">
        <v>273</v>
      </c>
      <c r="J3025">
        <v>2026</v>
      </c>
      <c r="K3025">
        <v>5</v>
      </c>
      <c r="L3025" t="s">
        <v>95</v>
      </c>
      <c r="M3025">
        <v>-2269.7622999999999</v>
      </c>
      <c r="N3025">
        <v>1</v>
      </c>
      <c r="O3025">
        <v>-2269.7622999999999</v>
      </c>
      <c r="P3025" t="s">
        <v>96</v>
      </c>
      <c r="Q3025">
        <v>1</v>
      </c>
    </row>
    <row r="3026" spans="1:17">
      <c r="A3026" t="s">
        <v>2530</v>
      </c>
      <c r="B3026" t="s">
        <v>288</v>
      </c>
      <c r="C3026" t="s">
        <v>270</v>
      </c>
      <c r="D3026" t="s">
        <v>109</v>
      </c>
      <c r="E3026" t="s">
        <v>102</v>
      </c>
      <c r="F3026">
        <v>40700</v>
      </c>
      <c r="G3026" t="s">
        <v>784</v>
      </c>
      <c r="I3026" t="s">
        <v>273</v>
      </c>
      <c r="J3026">
        <v>2026</v>
      </c>
      <c r="K3026">
        <v>5</v>
      </c>
      <c r="L3026" t="s">
        <v>95</v>
      </c>
      <c r="M3026">
        <v>-1656.0319000000002</v>
      </c>
      <c r="N3026">
        <v>1</v>
      </c>
      <c r="O3026">
        <v>-1656.0319000000002</v>
      </c>
      <c r="P3026" t="s">
        <v>96</v>
      </c>
      <c r="Q3026">
        <v>1</v>
      </c>
    </row>
    <row r="3027" spans="1:17">
      <c r="A3027" t="s">
        <v>2530</v>
      </c>
      <c r="B3027" t="s">
        <v>289</v>
      </c>
      <c r="C3027" t="s">
        <v>270</v>
      </c>
      <c r="D3027" t="s">
        <v>109</v>
      </c>
      <c r="E3027" t="s">
        <v>102</v>
      </c>
      <c r="F3027">
        <v>40700</v>
      </c>
      <c r="G3027" t="s">
        <v>784</v>
      </c>
      <c r="I3027" t="s">
        <v>273</v>
      </c>
      <c r="J3027">
        <v>2026</v>
      </c>
      <c r="K3027">
        <v>5</v>
      </c>
      <c r="L3027" t="s">
        <v>95</v>
      </c>
      <c r="M3027">
        <v>-1554.3196</v>
      </c>
      <c r="N3027">
        <v>1</v>
      </c>
      <c r="O3027">
        <v>-1554.3196</v>
      </c>
      <c r="P3027" t="s">
        <v>96</v>
      </c>
      <c r="Q3027">
        <v>1</v>
      </c>
    </row>
    <row r="3028" spans="1:17">
      <c r="A3028" t="s">
        <v>2530</v>
      </c>
      <c r="B3028" t="s">
        <v>290</v>
      </c>
      <c r="C3028" t="s">
        <v>270</v>
      </c>
      <c r="D3028" t="s">
        <v>109</v>
      </c>
      <c r="E3028" t="s">
        <v>102</v>
      </c>
      <c r="F3028">
        <v>40700</v>
      </c>
      <c r="G3028" t="s">
        <v>784</v>
      </c>
      <c r="I3028" t="s">
        <v>273</v>
      </c>
      <c r="J3028">
        <v>2026</v>
      </c>
      <c r="K3028">
        <v>5</v>
      </c>
      <c r="L3028" t="s">
        <v>95</v>
      </c>
      <c r="M3028">
        <v>-16041.437500000002</v>
      </c>
      <c r="N3028">
        <v>1</v>
      </c>
      <c r="O3028">
        <v>-16041.437500000002</v>
      </c>
      <c r="P3028" t="s">
        <v>96</v>
      </c>
      <c r="Q3028">
        <v>1</v>
      </c>
    </row>
    <row r="3029" spans="1:17">
      <c r="A3029" t="s">
        <v>2530</v>
      </c>
      <c r="B3029" t="s">
        <v>291</v>
      </c>
      <c r="C3029" t="s">
        <v>270</v>
      </c>
      <c r="D3029" t="s">
        <v>109</v>
      </c>
      <c r="E3029" t="s">
        <v>102</v>
      </c>
      <c r="F3029">
        <v>40700</v>
      </c>
      <c r="G3029" t="s">
        <v>784</v>
      </c>
      <c r="I3029" t="s">
        <v>273</v>
      </c>
      <c r="J3029">
        <v>2026</v>
      </c>
      <c r="K3029">
        <v>5</v>
      </c>
      <c r="L3029" t="s">
        <v>95</v>
      </c>
      <c r="M3029">
        <v>-11401.776600000001</v>
      </c>
      <c r="N3029">
        <v>1</v>
      </c>
      <c r="O3029">
        <v>-11401.776600000001</v>
      </c>
      <c r="P3029" t="s">
        <v>96</v>
      </c>
      <c r="Q3029">
        <v>1</v>
      </c>
    </row>
    <row r="3030" spans="1:17">
      <c r="A3030" t="s">
        <v>2530</v>
      </c>
      <c r="B3030" t="s">
        <v>292</v>
      </c>
      <c r="C3030" t="s">
        <v>270</v>
      </c>
      <c r="D3030" t="s">
        <v>109</v>
      </c>
      <c r="E3030" t="s">
        <v>102</v>
      </c>
      <c r="F3030">
        <v>40700</v>
      </c>
      <c r="G3030" t="s">
        <v>784</v>
      </c>
      <c r="I3030" t="s">
        <v>273</v>
      </c>
      <c r="J3030">
        <v>2026</v>
      </c>
      <c r="K3030">
        <v>5</v>
      </c>
      <c r="L3030" t="s">
        <v>95</v>
      </c>
      <c r="M3030">
        <v>-51483.588100000008</v>
      </c>
      <c r="N3030">
        <v>1</v>
      </c>
      <c r="O3030">
        <v>-51483.588100000008</v>
      </c>
      <c r="P3030" t="s">
        <v>96</v>
      </c>
      <c r="Q3030">
        <v>1</v>
      </c>
    </row>
    <row r="3031" spans="1:17">
      <c r="A3031" t="s">
        <v>2530</v>
      </c>
      <c r="B3031" t="s">
        <v>293</v>
      </c>
      <c r="C3031" t="s">
        <v>270</v>
      </c>
      <c r="D3031" t="s">
        <v>109</v>
      </c>
      <c r="E3031" t="s">
        <v>102</v>
      </c>
      <c r="F3031">
        <v>40700</v>
      </c>
      <c r="G3031" t="s">
        <v>784</v>
      </c>
      <c r="I3031" t="s">
        <v>273</v>
      </c>
      <c r="J3031">
        <v>2026</v>
      </c>
      <c r="K3031">
        <v>5</v>
      </c>
      <c r="L3031" t="s">
        <v>95</v>
      </c>
      <c r="M3031">
        <v>-6935.8266999999996</v>
      </c>
      <c r="N3031">
        <v>1</v>
      </c>
      <c r="O3031">
        <v>-6935.8266999999996</v>
      </c>
      <c r="P3031" t="s">
        <v>96</v>
      </c>
      <c r="Q3031">
        <v>1</v>
      </c>
    </row>
    <row r="3032" spans="1:17">
      <c r="A3032" t="s">
        <v>997</v>
      </c>
      <c r="B3032" t="s">
        <v>294</v>
      </c>
      <c r="C3032" t="s">
        <v>259</v>
      </c>
      <c r="D3032" t="s">
        <v>109</v>
      </c>
      <c r="E3032" t="s">
        <v>102</v>
      </c>
      <c r="F3032">
        <v>40700</v>
      </c>
      <c r="G3032" t="s">
        <v>784</v>
      </c>
      <c r="I3032" t="s">
        <v>273</v>
      </c>
      <c r="J3032">
        <v>2026</v>
      </c>
      <c r="K3032">
        <v>5</v>
      </c>
      <c r="L3032" t="s">
        <v>95</v>
      </c>
      <c r="M3032">
        <v>-1806.8713000000002</v>
      </c>
      <c r="N3032">
        <v>1</v>
      </c>
      <c r="O3032">
        <v>-1806.8713000000002</v>
      </c>
      <c r="P3032" t="s">
        <v>96</v>
      </c>
      <c r="Q3032">
        <v>1</v>
      </c>
    </row>
    <row r="3033" spans="1:17">
      <c r="A3033" t="s">
        <v>2438</v>
      </c>
      <c r="B3033" t="s">
        <v>295</v>
      </c>
      <c r="C3033" t="s">
        <v>296</v>
      </c>
      <c r="D3033" t="s">
        <v>109</v>
      </c>
      <c r="E3033" t="s">
        <v>102</v>
      </c>
      <c r="F3033">
        <v>40700</v>
      </c>
      <c r="G3033" t="s">
        <v>784</v>
      </c>
      <c r="I3033" t="s">
        <v>273</v>
      </c>
      <c r="J3033">
        <v>2026</v>
      </c>
      <c r="K3033">
        <v>5</v>
      </c>
      <c r="L3033" t="s">
        <v>95</v>
      </c>
      <c r="M3033">
        <v>0</v>
      </c>
      <c r="N3033">
        <v>1</v>
      </c>
      <c r="O3033">
        <v>0</v>
      </c>
      <c r="P3033" t="s">
        <v>96</v>
      </c>
      <c r="Q3033">
        <v>1</v>
      </c>
    </row>
    <row r="3034" spans="1:17">
      <c r="A3034" t="s">
        <v>2438</v>
      </c>
      <c r="B3034" t="s">
        <v>297</v>
      </c>
      <c r="C3034" t="s">
        <v>296</v>
      </c>
      <c r="D3034" t="s">
        <v>109</v>
      </c>
      <c r="E3034" t="s">
        <v>102</v>
      </c>
      <c r="F3034">
        <v>40700</v>
      </c>
      <c r="G3034" t="s">
        <v>784</v>
      </c>
      <c r="I3034" t="s">
        <v>273</v>
      </c>
      <c r="J3034">
        <v>2026</v>
      </c>
      <c r="K3034">
        <v>5</v>
      </c>
      <c r="L3034" t="s">
        <v>95</v>
      </c>
      <c r="M3034">
        <v>-2853.8818000000001</v>
      </c>
      <c r="N3034">
        <v>1</v>
      </c>
      <c r="O3034">
        <v>-2853.8818000000001</v>
      </c>
      <c r="P3034" t="s">
        <v>96</v>
      </c>
      <c r="Q3034">
        <v>1</v>
      </c>
    </row>
    <row r="3035" spans="1:17">
      <c r="A3035" t="s">
        <v>2438</v>
      </c>
      <c r="B3035" t="s">
        <v>298</v>
      </c>
      <c r="C3035" t="s">
        <v>296</v>
      </c>
      <c r="D3035" t="s">
        <v>109</v>
      </c>
      <c r="E3035" t="s">
        <v>102</v>
      </c>
      <c r="F3035">
        <v>40700</v>
      </c>
      <c r="G3035" t="s">
        <v>784</v>
      </c>
      <c r="I3035" t="s">
        <v>273</v>
      </c>
      <c r="J3035">
        <v>2026</v>
      </c>
      <c r="K3035">
        <v>5</v>
      </c>
      <c r="L3035" t="s">
        <v>95</v>
      </c>
      <c r="M3035">
        <v>-17575.036500000002</v>
      </c>
      <c r="N3035">
        <v>1</v>
      </c>
      <c r="O3035">
        <v>-17575.036500000002</v>
      </c>
      <c r="P3035" t="s">
        <v>96</v>
      </c>
      <c r="Q3035">
        <v>1</v>
      </c>
    </row>
    <row r="3036" spans="1:17">
      <c r="A3036" t="s">
        <v>997</v>
      </c>
      <c r="B3036" t="s">
        <v>299</v>
      </c>
      <c r="C3036" t="s">
        <v>259</v>
      </c>
      <c r="D3036" t="s">
        <v>109</v>
      </c>
      <c r="E3036" t="s">
        <v>102</v>
      </c>
      <c r="F3036">
        <v>40700</v>
      </c>
      <c r="G3036" t="s">
        <v>784</v>
      </c>
      <c r="I3036" t="s">
        <v>273</v>
      </c>
      <c r="J3036">
        <v>2026</v>
      </c>
      <c r="K3036">
        <v>5</v>
      </c>
      <c r="L3036" t="s">
        <v>95</v>
      </c>
      <c r="M3036">
        <v>-4921.3691999999992</v>
      </c>
      <c r="N3036">
        <v>1</v>
      </c>
      <c r="O3036">
        <v>-4921.3691999999992</v>
      </c>
      <c r="P3036" t="s">
        <v>96</v>
      </c>
      <c r="Q3036">
        <v>1</v>
      </c>
    </row>
    <row r="3037" spans="1:17">
      <c r="A3037" t="s">
        <v>2438</v>
      </c>
      <c r="B3037" t="s">
        <v>300</v>
      </c>
      <c r="C3037" t="s">
        <v>296</v>
      </c>
      <c r="D3037" t="s">
        <v>109</v>
      </c>
      <c r="E3037" t="s">
        <v>102</v>
      </c>
      <c r="F3037">
        <v>40700</v>
      </c>
      <c r="G3037" t="s">
        <v>784</v>
      </c>
      <c r="I3037" t="s">
        <v>273</v>
      </c>
      <c r="J3037">
        <v>2026</v>
      </c>
      <c r="K3037">
        <v>5</v>
      </c>
      <c r="L3037" t="s">
        <v>95</v>
      </c>
      <c r="M3037">
        <v>-2192.6014</v>
      </c>
      <c r="N3037">
        <v>1</v>
      </c>
      <c r="O3037">
        <v>-2192.6014</v>
      </c>
      <c r="P3037" t="s">
        <v>96</v>
      </c>
      <c r="Q3037">
        <v>1</v>
      </c>
    </row>
    <row r="3038" spans="1:17">
      <c r="A3038" t="s">
        <v>424</v>
      </c>
      <c r="B3038" t="s">
        <v>301</v>
      </c>
      <c r="C3038" t="s">
        <v>302</v>
      </c>
      <c r="D3038" t="s">
        <v>109</v>
      </c>
      <c r="E3038" t="s">
        <v>102</v>
      </c>
      <c r="F3038">
        <v>40700</v>
      </c>
      <c r="G3038" t="s">
        <v>784</v>
      </c>
      <c r="I3038" t="s">
        <v>273</v>
      </c>
      <c r="J3038">
        <v>2026</v>
      </c>
      <c r="K3038">
        <v>5</v>
      </c>
      <c r="L3038" t="s">
        <v>95</v>
      </c>
      <c r="M3038">
        <v>-11091.6759</v>
      </c>
      <c r="N3038">
        <v>1</v>
      </c>
      <c r="O3038">
        <v>-11091.6759</v>
      </c>
      <c r="P3038" t="s">
        <v>96</v>
      </c>
      <c r="Q3038">
        <v>1</v>
      </c>
    </row>
    <row r="3039" spans="1:17">
      <c r="A3039" t="s">
        <v>2530</v>
      </c>
      <c r="B3039" t="s">
        <v>303</v>
      </c>
      <c r="C3039" t="s">
        <v>270</v>
      </c>
      <c r="D3039" t="s">
        <v>109</v>
      </c>
      <c r="E3039" t="s">
        <v>102</v>
      </c>
      <c r="F3039">
        <v>40700</v>
      </c>
      <c r="G3039" t="s">
        <v>784</v>
      </c>
      <c r="I3039" t="s">
        <v>273</v>
      </c>
      <c r="J3039">
        <v>2026</v>
      </c>
      <c r="K3039">
        <v>5</v>
      </c>
      <c r="L3039" t="s">
        <v>95</v>
      </c>
      <c r="M3039">
        <v>-956.18550000000005</v>
      </c>
      <c r="N3039">
        <v>1</v>
      </c>
      <c r="O3039">
        <v>-956.18550000000005</v>
      </c>
      <c r="P3039" t="s">
        <v>96</v>
      </c>
      <c r="Q3039">
        <v>1</v>
      </c>
    </row>
    <row r="3040" spans="1:17">
      <c r="A3040" t="s">
        <v>2660</v>
      </c>
      <c r="B3040" t="s">
        <v>304</v>
      </c>
      <c r="C3040" t="s">
        <v>305</v>
      </c>
      <c r="D3040" t="s">
        <v>109</v>
      </c>
      <c r="E3040" t="s">
        <v>102</v>
      </c>
      <c r="F3040">
        <v>40700</v>
      </c>
      <c r="G3040" t="s">
        <v>784</v>
      </c>
      <c r="I3040" t="s">
        <v>273</v>
      </c>
      <c r="J3040">
        <v>2026</v>
      </c>
      <c r="K3040">
        <v>5</v>
      </c>
      <c r="L3040" t="s">
        <v>95</v>
      </c>
      <c r="M3040">
        <v>-15552.810300000001</v>
      </c>
      <c r="N3040">
        <v>1</v>
      </c>
      <c r="O3040">
        <v>-15552.810300000001</v>
      </c>
      <c r="P3040" t="s">
        <v>96</v>
      </c>
      <c r="Q3040">
        <v>1</v>
      </c>
    </row>
    <row r="3041" spans="1:17">
      <c r="A3041" t="s">
        <v>2438</v>
      </c>
      <c r="B3041" t="s">
        <v>306</v>
      </c>
      <c r="C3041" t="s">
        <v>296</v>
      </c>
      <c r="D3041" t="s">
        <v>109</v>
      </c>
      <c r="E3041" t="s">
        <v>102</v>
      </c>
      <c r="F3041">
        <v>40700</v>
      </c>
      <c r="G3041" t="s">
        <v>784</v>
      </c>
      <c r="I3041" t="s">
        <v>273</v>
      </c>
      <c r="J3041">
        <v>2026</v>
      </c>
      <c r="K3041">
        <v>5</v>
      </c>
      <c r="L3041" t="s">
        <v>95</v>
      </c>
      <c r="M3041">
        <v>-1024.8308149100001</v>
      </c>
      <c r="N3041">
        <v>1</v>
      </c>
      <c r="O3041">
        <v>-1024.8308149100001</v>
      </c>
      <c r="P3041" t="s">
        <v>96</v>
      </c>
      <c r="Q3041">
        <v>1</v>
      </c>
    </row>
    <row r="3042" spans="1:17">
      <c r="A3042" t="s">
        <v>2438</v>
      </c>
      <c r="B3042" t="s">
        <v>307</v>
      </c>
      <c r="C3042" t="s">
        <v>296</v>
      </c>
      <c r="D3042" t="s">
        <v>109</v>
      </c>
      <c r="E3042" t="s">
        <v>102</v>
      </c>
      <c r="F3042">
        <v>40700</v>
      </c>
      <c r="G3042" t="s">
        <v>784</v>
      </c>
      <c r="I3042" t="s">
        <v>273</v>
      </c>
      <c r="J3042">
        <v>2026</v>
      </c>
      <c r="K3042">
        <v>5</v>
      </c>
      <c r="L3042" t="s">
        <v>95</v>
      </c>
      <c r="M3042">
        <v>-6712.6137774899989</v>
      </c>
      <c r="N3042">
        <v>1</v>
      </c>
      <c r="O3042">
        <v>-6712.6137774899989</v>
      </c>
      <c r="P3042" t="s">
        <v>96</v>
      </c>
      <c r="Q3042">
        <v>1</v>
      </c>
    </row>
    <row r="3043" spans="1:17">
      <c r="A3043" t="s">
        <v>2438</v>
      </c>
      <c r="B3043" t="s">
        <v>308</v>
      </c>
      <c r="C3043" t="s">
        <v>296</v>
      </c>
      <c r="D3043" t="s">
        <v>109</v>
      </c>
      <c r="E3043" t="s">
        <v>102</v>
      </c>
      <c r="F3043">
        <v>40700</v>
      </c>
      <c r="G3043" t="s">
        <v>784</v>
      </c>
      <c r="I3043" t="s">
        <v>273</v>
      </c>
      <c r="J3043">
        <v>2026</v>
      </c>
      <c r="K3043">
        <v>5</v>
      </c>
      <c r="L3043" t="s">
        <v>95</v>
      </c>
      <c r="M3043">
        <v>0</v>
      </c>
      <c r="N3043">
        <v>1</v>
      </c>
      <c r="O3043">
        <v>0</v>
      </c>
      <c r="P3043" t="s">
        <v>96</v>
      </c>
      <c r="Q3043">
        <v>1</v>
      </c>
    </row>
    <row r="3044" spans="1:17">
      <c r="A3044" t="s">
        <v>2438</v>
      </c>
      <c r="B3044" t="s">
        <v>309</v>
      </c>
      <c r="C3044" t="s">
        <v>296</v>
      </c>
      <c r="D3044" t="s">
        <v>109</v>
      </c>
      <c r="E3044" t="s">
        <v>102</v>
      </c>
      <c r="F3044">
        <v>40700</v>
      </c>
      <c r="G3044" t="s">
        <v>784</v>
      </c>
      <c r="I3044" t="s">
        <v>273</v>
      </c>
      <c r="J3044">
        <v>2026</v>
      </c>
      <c r="K3044">
        <v>5</v>
      </c>
      <c r="L3044" t="s">
        <v>95</v>
      </c>
      <c r="M3044">
        <v>-1810.6510424159994</v>
      </c>
      <c r="N3044">
        <v>1</v>
      </c>
      <c r="O3044">
        <v>-1810.6510424159994</v>
      </c>
      <c r="P3044" t="s">
        <v>96</v>
      </c>
      <c r="Q3044">
        <v>1</v>
      </c>
    </row>
    <row r="3045" spans="1:17">
      <c r="A3045" t="s">
        <v>2438</v>
      </c>
      <c r="B3045" t="s">
        <v>310</v>
      </c>
      <c r="C3045" t="s">
        <v>296</v>
      </c>
      <c r="D3045" t="s">
        <v>109</v>
      </c>
      <c r="E3045" t="s">
        <v>102</v>
      </c>
      <c r="F3045">
        <v>40700</v>
      </c>
      <c r="G3045" t="s">
        <v>784</v>
      </c>
      <c r="I3045" t="s">
        <v>273</v>
      </c>
      <c r="J3045">
        <v>2026</v>
      </c>
      <c r="K3045">
        <v>5</v>
      </c>
      <c r="L3045" t="s">
        <v>95</v>
      </c>
      <c r="M3045">
        <v>-7147.1531908440002</v>
      </c>
      <c r="N3045">
        <v>1</v>
      </c>
      <c r="O3045">
        <v>-7147.1531908440002</v>
      </c>
      <c r="P3045" t="s">
        <v>96</v>
      </c>
      <c r="Q3045">
        <v>1</v>
      </c>
    </row>
    <row r="3046" spans="1:17">
      <c r="A3046" t="s">
        <v>2438</v>
      </c>
      <c r="B3046" t="s">
        <v>311</v>
      </c>
      <c r="C3046" t="s">
        <v>296</v>
      </c>
      <c r="D3046" t="s">
        <v>109</v>
      </c>
      <c r="E3046" t="s">
        <v>102</v>
      </c>
      <c r="F3046">
        <v>40700</v>
      </c>
      <c r="G3046" t="s">
        <v>784</v>
      </c>
      <c r="I3046" t="s">
        <v>273</v>
      </c>
      <c r="J3046">
        <v>2026</v>
      </c>
      <c r="K3046">
        <v>5</v>
      </c>
      <c r="L3046" t="s">
        <v>95</v>
      </c>
      <c r="M3046">
        <v>-4896.7623806399997</v>
      </c>
      <c r="N3046">
        <v>1</v>
      </c>
      <c r="O3046">
        <v>-4896.7623806399997</v>
      </c>
      <c r="P3046" t="s">
        <v>96</v>
      </c>
      <c r="Q3046">
        <v>1</v>
      </c>
    </row>
    <row r="3047" spans="1:17">
      <c r="A3047" t="s">
        <v>2438</v>
      </c>
      <c r="B3047" t="s">
        <v>312</v>
      </c>
      <c r="C3047" t="s">
        <v>296</v>
      </c>
      <c r="D3047" t="s">
        <v>109</v>
      </c>
      <c r="E3047" t="s">
        <v>102</v>
      </c>
      <c r="F3047">
        <v>40700</v>
      </c>
      <c r="G3047" t="s">
        <v>784</v>
      </c>
      <c r="I3047" t="s">
        <v>273</v>
      </c>
      <c r="J3047">
        <v>2026</v>
      </c>
      <c r="K3047">
        <v>5</v>
      </c>
      <c r="L3047" t="s">
        <v>95</v>
      </c>
      <c r="M3047">
        <v>-10988.540074794</v>
      </c>
      <c r="N3047">
        <v>1</v>
      </c>
      <c r="O3047">
        <v>-10988.540074794</v>
      </c>
      <c r="P3047" t="s">
        <v>96</v>
      </c>
      <c r="Q3047">
        <v>1</v>
      </c>
    </row>
    <row r="3048" spans="1:17">
      <c r="A3048" t="s">
        <v>2289</v>
      </c>
      <c r="B3048">
        <v>20190341</v>
      </c>
      <c r="C3048" t="s">
        <v>313</v>
      </c>
      <c r="D3048" t="s">
        <v>109</v>
      </c>
      <c r="E3048" t="s">
        <v>102</v>
      </c>
      <c r="F3048">
        <v>40700</v>
      </c>
      <c r="G3048" t="s">
        <v>784</v>
      </c>
      <c r="I3048" t="s">
        <v>273</v>
      </c>
      <c r="J3048">
        <v>2026</v>
      </c>
      <c r="K3048">
        <v>5</v>
      </c>
      <c r="L3048" t="s">
        <v>95</v>
      </c>
      <c r="M3048">
        <v>-1355.454658116</v>
      </c>
      <c r="N3048">
        <v>1</v>
      </c>
      <c r="O3048">
        <v>-1355.454658116</v>
      </c>
      <c r="P3048" t="s">
        <v>96</v>
      </c>
      <c r="Q3048">
        <v>1</v>
      </c>
    </row>
    <row r="3049" spans="1:17">
      <c r="A3049" t="s">
        <v>2289</v>
      </c>
      <c r="B3049">
        <v>20230016</v>
      </c>
      <c r="C3049" t="s">
        <v>313</v>
      </c>
      <c r="D3049" t="s">
        <v>109</v>
      </c>
      <c r="E3049" t="s">
        <v>102</v>
      </c>
      <c r="F3049">
        <v>40700</v>
      </c>
      <c r="G3049" t="s">
        <v>784</v>
      </c>
      <c r="I3049" t="s">
        <v>273</v>
      </c>
      <c r="J3049">
        <v>2026</v>
      </c>
      <c r="K3049">
        <v>5</v>
      </c>
      <c r="L3049" t="s">
        <v>95</v>
      </c>
      <c r="M3049">
        <v>-14053.609999999999</v>
      </c>
      <c r="N3049">
        <v>1</v>
      </c>
      <c r="O3049">
        <v>-14053.609999999999</v>
      </c>
      <c r="P3049" t="s">
        <v>96</v>
      </c>
      <c r="Q3049">
        <v>1</v>
      </c>
    </row>
    <row r="3050" spans="1:17">
      <c r="A3050" t="s">
        <v>2289</v>
      </c>
      <c r="B3050">
        <v>20200041</v>
      </c>
      <c r="C3050" t="s">
        <v>313</v>
      </c>
      <c r="D3050" t="s">
        <v>109</v>
      </c>
      <c r="E3050" t="s">
        <v>102</v>
      </c>
      <c r="F3050">
        <v>40700</v>
      </c>
      <c r="G3050" t="s">
        <v>784</v>
      </c>
      <c r="I3050" t="s">
        <v>273</v>
      </c>
      <c r="J3050">
        <v>2026</v>
      </c>
      <c r="K3050">
        <v>5</v>
      </c>
      <c r="L3050" t="s">
        <v>95</v>
      </c>
      <c r="M3050">
        <v>-9383.4788999999982</v>
      </c>
      <c r="N3050">
        <v>1</v>
      </c>
      <c r="O3050">
        <v>-9383.4788999999982</v>
      </c>
      <c r="P3050" t="s">
        <v>96</v>
      </c>
      <c r="Q3050">
        <v>1</v>
      </c>
    </row>
    <row r="3051" spans="1:17">
      <c r="A3051" t="s">
        <v>2289</v>
      </c>
      <c r="B3051">
        <v>20210081</v>
      </c>
      <c r="C3051" t="s">
        <v>313</v>
      </c>
      <c r="D3051" t="s">
        <v>109</v>
      </c>
      <c r="E3051" t="s">
        <v>102</v>
      </c>
      <c r="F3051">
        <v>40700</v>
      </c>
      <c r="G3051" t="s">
        <v>784</v>
      </c>
      <c r="I3051" t="s">
        <v>273</v>
      </c>
      <c r="J3051">
        <v>2026</v>
      </c>
      <c r="K3051">
        <v>5</v>
      </c>
      <c r="L3051" t="s">
        <v>95</v>
      </c>
      <c r="M3051">
        <v>-1174.3523</v>
      </c>
      <c r="N3051">
        <v>1</v>
      </c>
      <c r="O3051">
        <v>-1174.3523</v>
      </c>
      <c r="P3051" t="s">
        <v>96</v>
      </c>
      <c r="Q3051">
        <v>1</v>
      </c>
    </row>
    <row r="3052" spans="1:17">
      <c r="A3052" t="s">
        <v>2289</v>
      </c>
      <c r="B3052">
        <v>20210181</v>
      </c>
      <c r="C3052" t="s">
        <v>313</v>
      </c>
      <c r="D3052" t="s">
        <v>109</v>
      </c>
      <c r="E3052" t="s">
        <v>102</v>
      </c>
      <c r="F3052">
        <v>40700</v>
      </c>
      <c r="G3052" t="s">
        <v>784</v>
      </c>
      <c r="I3052" t="s">
        <v>273</v>
      </c>
      <c r="J3052">
        <v>2026</v>
      </c>
      <c r="K3052">
        <v>5</v>
      </c>
      <c r="L3052" t="s">
        <v>95</v>
      </c>
      <c r="M3052">
        <v>-256619.42389999999</v>
      </c>
      <c r="N3052">
        <v>1</v>
      </c>
      <c r="O3052">
        <v>-256619.42389999999</v>
      </c>
      <c r="P3052" t="s">
        <v>96</v>
      </c>
      <c r="Q3052">
        <v>1</v>
      </c>
    </row>
    <row r="3053" spans="1:17">
      <c r="A3053" t="s">
        <v>2289</v>
      </c>
      <c r="B3053">
        <v>20220196</v>
      </c>
      <c r="C3053" t="s">
        <v>313</v>
      </c>
      <c r="D3053" t="s">
        <v>109</v>
      </c>
      <c r="E3053" t="s">
        <v>102</v>
      </c>
      <c r="F3053">
        <v>40700</v>
      </c>
      <c r="G3053" t="s">
        <v>784</v>
      </c>
      <c r="I3053" t="s">
        <v>273</v>
      </c>
      <c r="J3053">
        <v>2026</v>
      </c>
      <c r="K3053">
        <v>5</v>
      </c>
      <c r="L3053" t="s">
        <v>95</v>
      </c>
      <c r="M3053">
        <v>-12851.8573</v>
      </c>
      <c r="N3053">
        <v>1</v>
      </c>
      <c r="O3053">
        <v>-12851.8573</v>
      </c>
      <c r="P3053" t="s">
        <v>96</v>
      </c>
      <c r="Q3053">
        <v>1</v>
      </c>
    </row>
    <row r="3054" spans="1:17">
      <c r="A3054" t="s">
        <v>2289</v>
      </c>
      <c r="B3054">
        <v>20210184</v>
      </c>
      <c r="C3054" t="s">
        <v>313</v>
      </c>
      <c r="D3054" t="s">
        <v>109</v>
      </c>
      <c r="E3054" t="s">
        <v>102</v>
      </c>
      <c r="F3054">
        <v>40700</v>
      </c>
      <c r="G3054" t="s">
        <v>784</v>
      </c>
      <c r="I3054" t="s">
        <v>273</v>
      </c>
      <c r="J3054">
        <v>2026</v>
      </c>
      <c r="K3054">
        <v>5</v>
      </c>
      <c r="L3054" t="s">
        <v>95</v>
      </c>
      <c r="M3054">
        <v>-103865.6851</v>
      </c>
      <c r="N3054">
        <v>1</v>
      </c>
      <c r="O3054">
        <v>-103865.6851</v>
      </c>
      <c r="P3054" t="s">
        <v>96</v>
      </c>
      <c r="Q3054">
        <v>1</v>
      </c>
    </row>
    <row r="3055" spans="1:17">
      <c r="A3055" t="s">
        <v>2289</v>
      </c>
      <c r="B3055">
        <v>20240236</v>
      </c>
      <c r="C3055" t="s">
        <v>313</v>
      </c>
      <c r="D3055" t="s">
        <v>109</v>
      </c>
      <c r="E3055" t="s">
        <v>102</v>
      </c>
      <c r="F3055">
        <v>40700</v>
      </c>
      <c r="G3055" t="s">
        <v>784</v>
      </c>
      <c r="I3055" t="s">
        <v>273</v>
      </c>
      <c r="J3055">
        <v>2026</v>
      </c>
      <c r="K3055">
        <v>5</v>
      </c>
      <c r="L3055" t="s">
        <v>95</v>
      </c>
      <c r="M3055">
        <v>-33796.129600000007</v>
      </c>
      <c r="N3055">
        <v>1</v>
      </c>
      <c r="O3055">
        <v>-33796.129600000007</v>
      </c>
      <c r="P3055" t="s">
        <v>96</v>
      </c>
      <c r="Q3055">
        <v>1</v>
      </c>
    </row>
    <row r="3056" spans="1:17">
      <c r="A3056" t="s">
        <v>2516</v>
      </c>
      <c r="B3056" t="s">
        <v>314</v>
      </c>
      <c r="C3056" t="s">
        <v>315</v>
      </c>
      <c r="D3056" t="s">
        <v>109</v>
      </c>
      <c r="E3056" t="s">
        <v>102</v>
      </c>
      <c r="F3056">
        <v>40700</v>
      </c>
      <c r="G3056" t="s">
        <v>784</v>
      </c>
      <c r="I3056" t="s">
        <v>273</v>
      </c>
      <c r="J3056">
        <v>2026</v>
      </c>
      <c r="K3056">
        <v>5</v>
      </c>
      <c r="L3056" t="s">
        <v>95</v>
      </c>
      <c r="M3056">
        <v>-2464.5221999999999</v>
      </c>
      <c r="N3056">
        <v>1</v>
      </c>
      <c r="O3056">
        <v>-2464.5221999999999</v>
      </c>
      <c r="P3056" t="s">
        <v>96</v>
      </c>
      <c r="Q3056">
        <v>1</v>
      </c>
    </row>
    <row r="3057" spans="1:17">
      <c r="A3057" t="s">
        <v>2516</v>
      </c>
      <c r="B3057" t="s">
        <v>314</v>
      </c>
      <c r="C3057" t="s">
        <v>315</v>
      </c>
      <c r="D3057" t="s">
        <v>109</v>
      </c>
      <c r="E3057" t="s">
        <v>102</v>
      </c>
      <c r="F3057">
        <v>40700</v>
      </c>
      <c r="G3057" t="s">
        <v>784</v>
      </c>
      <c r="I3057" t="s">
        <v>316</v>
      </c>
      <c r="J3057">
        <v>2026</v>
      </c>
      <c r="K3057">
        <v>5</v>
      </c>
      <c r="L3057" t="s">
        <v>95</v>
      </c>
      <c r="M3057">
        <v>-665000</v>
      </c>
      <c r="N3057">
        <v>1</v>
      </c>
      <c r="O3057">
        <v>-665000</v>
      </c>
      <c r="P3057" t="s">
        <v>96</v>
      </c>
    </row>
    <row r="3058" spans="1:17">
      <c r="A3058" t="s">
        <v>2516</v>
      </c>
      <c r="B3058" t="s">
        <v>314</v>
      </c>
      <c r="C3058" t="s">
        <v>315</v>
      </c>
      <c r="D3058" t="s">
        <v>109</v>
      </c>
      <c r="E3058" t="s">
        <v>103</v>
      </c>
      <c r="F3058">
        <v>40700</v>
      </c>
      <c r="G3058" t="s">
        <v>784</v>
      </c>
      <c r="I3058" t="s">
        <v>317</v>
      </c>
      <c r="J3058">
        <v>2026</v>
      </c>
      <c r="K3058">
        <v>5</v>
      </c>
      <c r="L3058" t="s">
        <v>95</v>
      </c>
      <c r="M3058">
        <v>-388113.46476378402</v>
      </c>
      <c r="N3058">
        <v>1</v>
      </c>
      <c r="O3058">
        <v>-388113.46476378402</v>
      </c>
      <c r="P3058" t="s">
        <v>96</v>
      </c>
      <c r="Q3058" t="s">
        <v>97</v>
      </c>
    </row>
    <row r="3059" spans="1:17">
      <c r="A3059" t="s">
        <v>2516</v>
      </c>
      <c r="B3059" t="s">
        <v>314</v>
      </c>
      <c r="C3059" t="s">
        <v>315</v>
      </c>
      <c r="D3059" t="s">
        <v>109</v>
      </c>
      <c r="E3059" t="s">
        <v>92</v>
      </c>
      <c r="F3059">
        <v>40700</v>
      </c>
      <c r="G3059" t="s">
        <v>784</v>
      </c>
      <c r="I3059" t="s">
        <v>317</v>
      </c>
      <c r="J3059">
        <v>2026</v>
      </c>
      <c r="K3059">
        <v>5</v>
      </c>
      <c r="L3059" t="s">
        <v>95</v>
      </c>
      <c r="M3059">
        <v>-147607.56233467901</v>
      </c>
      <c r="N3059">
        <v>1</v>
      </c>
      <c r="O3059">
        <v>-147607.56233467901</v>
      </c>
      <c r="P3059" t="s">
        <v>96</v>
      </c>
      <c r="Q3059" t="s">
        <v>97</v>
      </c>
    </row>
    <row r="3060" spans="1:17">
      <c r="A3060" t="s">
        <v>2516</v>
      </c>
      <c r="B3060" t="s">
        <v>314</v>
      </c>
      <c r="C3060" t="s">
        <v>315</v>
      </c>
      <c r="D3060" t="s">
        <v>109</v>
      </c>
      <c r="E3060" t="s">
        <v>103</v>
      </c>
      <c r="F3060">
        <v>40700</v>
      </c>
      <c r="G3060" t="s">
        <v>784</v>
      </c>
      <c r="I3060" t="s">
        <v>318</v>
      </c>
      <c r="J3060">
        <v>2026</v>
      </c>
      <c r="K3060">
        <v>5</v>
      </c>
      <c r="L3060" t="s">
        <v>95</v>
      </c>
      <c r="M3060">
        <v>-1400513.0194556599</v>
      </c>
      <c r="N3060">
        <v>1</v>
      </c>
      <c r="O3060">
        <v>-1400513.0194556599</v>
      </c>
      <c r="P3060" t="s">
        <v>96</v>
      </c>
      <c r="Q3060" t="s">
        <v>97</v>
      </c>
    </row>
    <row r="3061" spans="1:17">
      <c r="A3061" t="s">
        <v>2516</v>
      </c>
      <c r="B3061" t="s">
        <v>314</v>
      </c>
      <c r="C3061" t="s">
        <v>315</v>
      </c>
      <c r="D3061" t="s">
        <v>109</v>
      </c>
      <c r="E3061" t="s">
        <v>102</v>
      </c>
      <c r="F3061">
        <v>40700</v>
      </c>
      <c r="G3061" t="s">
        <v>784</v>
      </c>
      <c r="I3061" t="s">
        <v>319</v>
      </c>
      <c r="J3061">
        <v>2026</v>
      </c>
      <c r="K3061">
        <v>5</v>
      </c>
      <c r="L3061" t="s">
        <v>95</v>
      </c>
      <c r="M3061">
        <v>0</v>
      </c>
      <c r="N3061">
        <v>1</v>
      </c>
      <c r="O3061">
        <v>0</v>
      </c>
      <c r="P3061" t="s">
        <v>96</v>
      </c>
      <c r="Q3061" t="s">
        <v>97</v>
      </c>
    </row>
    <row r="3062" spans="1:17">
      <c r="A3062" t="s">
        <v>2516</v>
      </c>
      <c r="B3062" t="s">
        <v>314</v>
      </c>
      <c r="C3062" t="s">
        <v>315</v>
      </c>
      <c r="D3062" t="s">
        <v>109</v>
      </c>
      <c r="E3062" t="s">
        <v>103</v>
      </c>
      <c r="F3062">
        <v>40700</v>
      </c>
      <c r="G3062" t="s">
        <v>784</v>
      </c>
      <c r="I3062" t="s">
        <v>320</v>
      </c>
      <c r="J3062">
        <v>2026</v>
      </c>
      <c r="K3062">
        <v>5</v>
      </c>
      <c r="L3062" t="s">
        <v>95</v>
      </c>
      <c r="M3062">
        <v>333351.19758003682</v>
      </c>
      <c r="N3062">
        <v>1</v>
      </c>
      <c r="O3062">
        <v>333351.19758003682</v>
      </c>
      <c r="P3062" t="s">
        <v>96</v>
      </c>
      <c r="Q3062" t="s">
        <v>97</v>
      </c>
    </row>
    <row r="3063" spans="1:17">
      <c r="A3063" t="s">
        <v>2516</v>
      </c>
      <c r="B3063" t="s">
        <v>314</v>
      </c>
      <c r="C3063" t="s">
        <v>315</v>
      </c>
      <c r="D3063" t="s">
        <v>109</v>
      </c>
      <c r="E3063" t="s">
        <v>92</v>
      </c>
      <c r="F3063">
        <v>40700</v>
      </c>
      <c r="G3063" t="s">
        <v>784</v>
      </c>
      <c r="I3063" t="s">
        <v>320</v>
      </c>
      <c r="J3063">
        <v>2026</v>
      </c>
      <c r="K3063">
        <v>5</v>
      </c>
      <c r="L3063" t="s">
        <v>95</v>
      </c>
      <c r="M3063">
        <v>150775.71961162661</v>
      </c>
      <c r="N3063">
        <v>1</v>
      </c>
      <c r="O3063">
        <v>150775.71961162661</v>
      </c>
      <c r="P3063" t="s">
        <v>96</v>
      </c>
      <c r="Q3063" t="s">
        <v>97</v>
      </c>
    </row>
    <row r="3064" spans="1:17">
      <c r="A3064" t="s">
        <v>2516</v>
      </c>
      <c r="B3064" t="s">
        <v>314</v>
      </c>
      <c r="C3064" t="s">
        <v>315</v>
      </c>
      <c r="D3064" t="s">
        <v>109</v>
      </c>
      <c r="E3064" t="s">
        <v>103</v>
      </c>
      <c r="F3064">
        <v>40700</v>
      </c>
      <c r="G3064" t="s">
        <v>784</v>
      </c>
      <c r="I3064" t="s">
        <v>321</v>
      </c>
      <c r="J3064">
        <v>2026</v>
      </c>
      <c r="K3064">
        <v>5</v>
      </c>
      <c r="L3064" t="s">
        <v>95</v>
      </c>
      <c r="M3064">
        <v>1379027.7183508959</v>
      </c>
      <c r="N3064">
        <v>1</v>
      </c>
      <c r="O3064">
        <v>1379027.7183508959</v>
      </c>
      <c r="P3064" t="s">
        <v>96</v>
      </c>
      <c r="Q3064" t="s">
        <v>97</v>
      </c>
    </row>
    <row r="3065" spans="1:17">
      <c r="A3065" t="s">
        <v>2516</v>
      </c>
      <c r="B3065" t="s">
        <v>314</v>
      </c>
      <c r="C3065" t="s">
        <v>315</v>
      </c>
      <c r="D3065" t="s">
        <v>109</v>
      </c>
      <c r="E3065" t="s">
        <v>106</v>
      </c>
      <c r="F3065">
        <v>40700</v>
      </c>
      <c r="G3065" t="s">
        <v>784</v>
      </c>
      <c r="I3065" t="s">
        <v>322</v>
      </c>
      <c r="J3065">
        <v>2026</v>
      </c>
      <c r="K3065">
        <v>5</v>
      </c>
      <c r="L3065" t="s">
        <v>95</v>
      </c>
      <c r="M3065">
        <v>0</v>
      </c>
      <c r="N3065">
        <v>1</v>
      </c>
      <c r="O3065">
        <v>0</v>
      </c>
      <c r="P3065" t="s">
        <v>96</v>
      </c>
      <c r="Q3065" t="s">
        <v>97</v>
      </c>
    </row>
    <row r="3066" spans="1:17">
      <c r="A3066" t="s">
        <v>2295</v>
      </c>
      <c r="B3066" t="s">
        <v>314</v>
      </c>
      <c r="C3066" t="s">
        <v>314</v>
      </c>
      <c r="D3066" t="s">
        <v>109</v>
      </c>
      <c r="E3066" t="s">
        <v>106</v>
      </c>
      <c r="F3066">
        <v>40700</v>
      </c>
      <c r="G3066" t="s">
        <v>784</v>
      </c>
      <c r="I3066" t="s">
        <v>323</v>
      </c>
      <c r="J3066">
        <v>2026</v>
      </c>
      <c r="K3066">
        <v>5</v>
      </c>
      <c r="L3066" t="s">
        <v>95</v>
      </c>
      <c r="M3066">
        <v>0</v>
      </c>
      <c r="N3066">
        <v>1</v>
      </c>
      <c r="O3066">
        <v>0</v>
      </c>
      <c r="P3066" t="s">
        <v>96</v>
      </c>
    </row>
    <row r="3067" spans="1:17">
      <c r="A3067" t="s">
        <v>2295</v>
      </c>
      <c r="B3067" t="s">
        <v>314</v>
      </c>
      <c r="C3067" t="s">
        <v>314</v>
      </c>
      <c r="D3067" t="s">
        <v>109</v>
      </c>
      <c r="E3067" t="s">
        <v>92</v>
      </c>
      <c r="F3067">
        <v>40700</v>
      </c>
      <c r="G3067" t="s">
        <v>784</v>
      </c>
      <c r="I3067" t="s">
        <v>324</v>
      </c>
      <c r="J3067">
        <v>2026</v>
      </c>
      <c r="K3067">
        <v>5</v>
      </c>
      <c r="L3067" t="s">
        <v>95</v>
      </c>
      <c r="M3067">
        <v>0</v>
      </c>
      <c r="N3067">
        <v>1</v>
      </c>
      <c r="O3067">
        <v>0</v>
      </c>
      <c r="P3067" t="s">
        <v>96</v>
      </c>
    </row>
    <row r="3068" spans="1:17">
      <c r="A3068" t="s">
        <v>2295</v>
      </c>
      <c r="B3068" t="s">
        <v>314</v>
      </c>
      <c r="C3068" t="s">
        <v>314</v>
      </c>
      <c r="D3068" t="s">
        <v>109</v>
      </c>
      <c r="E3068" t="s">
        <v>103</v>
      </c>
      <c r="F3068">
        <v>40700</v>
      </c>
      <c r="G3068" t="s">
        <v>784</v>
      </c>
      <c r="I3068" t="s">
        <v>325</v>
      </c>
      <c r="J3068">
        <v>2026</v>
      </c>
      <c r="K3068">
        <v>5</v>
      </c>
      <c r="L3068" t="s">
        <v>95</v>
      </c>
      <c r="M3068">
        <v>0</v>
      </c>
      <c r="N3068">
        <v>1</v>
      </c>
      <c r="O3068">
        <v>0</v>
      </c>
      <c r="P3068" t="s">
        <v>96</v>
      </c>
      <c r="Q3068">
        <v>1</v>
      </c>
    </row>
    <row r="3069" spans="1:17">
      <c r="A3069" t="s">
        <v>2295</v>
      </c>
      <c r="B3069" t="s">
        <v>314</v>
      </c>
      <c r="C3069" t="s">
        <v>314</v>
      </c>
      <c r="D3069" t="s">
        <v>109</v>
      </c>
      <c r="E3069" t="s">
        <v>106</v>
      </c>
      <c r="F3069">
        <v>40700</v>
      </c>
      <c r="G3069" t="s">
        <v>784</v>
      </c>
      <c r="I3069" t="s">
        <v>323</v>
      </c>
      <c r="J3069">
        <v>2026</v>
      </c>
      <c r="K3069">
        <v>5</v>
      </c>
      <c r="L3069" t="s">
        <v>95</v>
      </c>
      <c r="M3069">
        <v>0</v>
      </c>
      <c r="N3069">
        <v>1</v>
      </c>
      <c r="O3069">
        <v>0</v>
      </c>
      <c r="P3069" t="s">
        <v>96</v>
      </c>
    </row>
    <row r="3070" spans="1:17">
      <c r="A3070" t="s">
        <v>2295</v>
      </c>
      <c r="B3070" t="s">
        <v>314</v>
      </c>
      <c r="C3070" t="s">
        <v>314</v>
      </c>
      <c r="D3070" t="s">
        <v>109</v>
      </c>
      <c r="E3070" t="s">
        <v>92</v>
      </c>
      <c r="F3070">
        <v>40700</v>
      </c>
      <c r="G3070" t="s">
        <v>784</v>
      </c>
      <c r="I3070" t="s">
        <v>324</v>
      </c>
      <c r="J3070">
        <v>2026</v>
      </c>
      <c r="K3070">
        <v>5</v>
      </c>
      <c r="L3070" t="s">
        <v>95</v>
      </c>
      <c r="M3070">
        <v>0</v>
      </c>
      <c r="N3070">
        <v>1</v>
      </c>
      <c r="O3070">
        <v>0</v>
      </c>
      <c r="P3070" t="s">
        <v>96</v>
      </c>
    </row>
    <row r="3071" spans="1:17">
      <c r="A3071" t="s">
        <v>2295</v>
      </c>
      <c r="B3071" t="s">
        <v>314</v>
      </c>
      <c r="C3071" t="s">
        <v>314</v>
      </c>
      <c r="D3071" t="s">
        <v>109</v>
      </c>
      <c r="E3071" t="s">
        <v>103</v>
      </c>
      <c r="F3071">
        <v>40700</v>
      </c>
      <c r="G3071" t="s">
        <v>784</v>
      </c>
      <c r="I3071" t="s">
        <v>325</v>
      </c>
      <c r="J3071">
        <v>2026</v>
      </c>
      <c r="K3071">
        <v>5</v>
      </c>
      <c r="L3071" t="s">
        <v>95</v>
      </c>
      <c r="M3071">
        <v>0</v>
      </c>
      <c r="N3071">
        <v>1</v>
      </c>
      <c r="O3071">
        <v>0</v>
      </c>
      <c r="P3071" t="s">
        <v>96</v>
      </c>
      <c r="Q3071">
        <v>1</v>
      </c>
    </row>
    <row r="3072" spans="1:17">
      <c r="A3072" t="s">
        <v>2295</v>
      </c>
      <c r="B3072" t="s">
        <v>314</v>
      </c>
      <c r="C3072" t="s">
        <v>314</v>
      </c>
      <c r="D3072" t="s">
        <v>109</v>
      </c>
      <c r="E3072" t="s">
        <v>92</v>
      </c>
      <c r="F3072">
        <v>40700</v>
      </c>
      <c r="G3072" t="s">
        <v>784</v>
      </c>
      <c r="I3072" t="s">
        <v>324</v>
      </c>
      <c r="J3072">
        <v>2026</v>
      </c>
      <c r="K3072">
        <v>5</v>
      </c>
      <c r="L3072" t="s">
        <v>95</v>
      </c>
      <c r="M3072">
        <v>0</v>
      </c>
      <c r="N3072">
        <v>1</v>
      </c>
      <c r="O3072">
        <v>0</v>
      </c>
      <c r="P3072" t="s">
        <v>96</v>
      </c>
    </row>
    <row r="3073" spans="1:17">
      <c r="A3073" t="s">
        <v>2295</v>
      </c>
      <c r="B3073" t="s">
        <v>314</v>
      </c>
      <c r="C3073" t="s">
        <v>314</v>
      </c>
      <c r="D3073" t="s">
        <v>109</v>
      </c>
      <c r="E3073" t="s">
        <v>104</v>
      </c>
      <c r="F3073">
        <v>40700</v>
      </c>
      <c r="G3073" t="s">
        <v>784</v>
      </c>
      <c r="I3073" t="s">
        <v>326</v>
      </c>
      <c r="J3073">
        <v>2026</v>
      </c>
      <c r="K3073">
        <v>5</v>
      </c>
      <c r="L3073" t="s">
        <v>95</v>
      </c>
      <c r="M3073">
        <v>338.53303440001037</v>
      </c>
      <c r="N3073">
        <v>1</v>
      </c>
      <c r="O3073">
        <v>338.53303440001037</v>
      </c>
      <c r="P3073" t="s">
        <v>96</v>
      </c>
      <c r="Q3073" t="s">
        <v>97</v>
      </c>
    </row>
    <row r="3074" spans="1:17">
      <c r="A3074" t="s">
        <v>2295</v>
      </c>
      <c r="B3074" t="s">
        <v>314</v>
      </c>
      <c r="C3074" t="s">
        <v>314</v>
      </c>
      <c r="D3074" t="s">
        <v>109</v>
      </c>
      <c r="E3074" t="s">
        <v>106</v>
      </c>
      <c r="F3074">
        <v>40700</v>
      </c>
      <c r="G3074" t="s">
        <v>784</v>
      </c>
      <c r="I3074" t="s">
        <v>326</v>
      </c>
      <c r="J3074">
        <v>2026</v>
      </c>
      <c r="K3074">
        <v>5</v>
      </c>
      <c r="L3074" t="s">
        <v>95</v>
      </c>
      <c r="M3074">
        <v>24826.979455243796</v>
      </c>
      <c r="N3074">
        <v>1</v>
      </c>
      <c r="O3074">
        <v>24826.979455243796</v>
      </c>
      <c r="P3074" t="s">
        <v>96</v>
      </c>
      <c r="Q3074" t="s">
        <v>97</v>
      </c>
    </row>
    <row r="3075" spans="1:17">
      <c r="A3075" t="s">
        <v>2295</v>
      </c>
      <c r="B3075" t="s">
        <v>314</v>
      </c>
      <c r="C3075" t="s">
        <v>314</v>
      </c>
      <c r="D3075" t="s">
        <v>109</v>
      </c>
      <c r="E3075" t="s">
        <v>92</v>
      </c>
      <c r="F3075">
        <v>40700</v>
      </c>
      <c r="G3075" t="s">
        <v>784</v>
      </c>
      <c r="I3075" t="s">
        <v>326</v>
      </c>
      <c r="J3075">
        <v>2026</v>
      </c>
      <c r="K3075">
        <v>5</v>
      </c>
      <c r="L3075" t="s">
        <v>95</v>
      </c>
      <c r="M3075">
        <v>35073.88169687544</v>
      </c>
      <c r="N3075">
        <v>1</v>
      </c>
      <c r="O3075">
        <v>35073.88169687544</v>
      </c>
      <c r="P3075" t="s">
        <v>96</v>
      </c>
      <c r="Q3075" t="s">
        <v>97</v>
      </c>
    </row>
    <row r="3076" spans="1:17">
      <c r="A3076" t="s">
        <v>2295</v>
      </c>
      <c r="B3076" t="s">
        <v>314</v>
      </c>
      <c r="C3076" t="s">
        <v>314</v>
      </c>
      <c r="D3076" t="s">
        <v>109</v>
      </c>
      <c r="E3076" t="s">
        <v>102</v>
      </c>
      <c r="F3076">
        <v>40700</v>
      </c>
      <c r="G3076" t="s">
        <v>784</v>
      </c>
      <c r="I3076" t="s">
        <v>326</v>
      </c>
      <c r="J3076">
        <v>2026</v>
      </c>
      <c r="K3076">
        <v>5</v>
      </c>
      <c r="L3076" t="s">
        <v>95</v>
      </c>
      <c r="M3076">
        <v>-31448.280645189574</v>
      </c>
      <c r="N3076">
        <v>1</v>
      </c>
      <c r="O3076">
        <v>-31448.280645189574</v>
      </c>
      <c r="P3076" t="s">
        <v>96</v>
      </c>
      <c r="Q3076" t="s">
        <v>97</v>
      </c>
    </row>
    <row r="3077" spans="1:17">
      <c r="A3077" t="s">
        <v>2295</v>
      </c>
      <c r="B3077" t="s">
        <v>314</v>
      </c>
      <c r="C3077" t="s">
        <v>314</v>
      </c>
      <c r="D3077" t="s">
        <v>109</v>
      </c>
      <c r="E3077" t="s">
        <v>103</v>
      </c>
      <c r="F3077">
        <v>40700</v>
      </c>
      <c r="G3077" t="s">
        <v>784</v>
      </c>
      <c r="I3077" t="s">
        <v>326</v>
      </c>
      <c r="J3077">
        <v>2026</v>
      </c>
      <c r="K3077">
        <v>5</v>
      </c>
      <c r="L3077" t="s">
        <v>95</v>
      </c>
      <c r="M3077">
        <v>35895.805229500169</v>
      </c>
      <c r="N3077">
        <v>1</v>
      </c>
      <c r="O3077">
        <v>35895.805229500169</v>
      </c>
      <c r="P3077" t="s">
        <v>96</v>
      </c>
      <c r="Q3077" t="s">
        <v>97</v>
      </c>
    </row>
    <row r="3078" spans="1:17">
      <c r="A3078" t="s">
        <v>2295</v>
      </c>
      <c r="B3078" t="s">
        <v>314</v>
      </c>
      <c r="C3078" t="s">
        <v>314</v>
      </c>
      <c r="D3078" t="s">
        <v>109</v>
      </c>
      <c r="E3078" t="s">
        <v>105</v>
      </c>
      <c r="F3078">
        <v>40700</v>
      </c>
      <c r="G3078" t="s">
        <v>784</v>
      </c>
      <c r="I3078" t="s">
        <v>326</v>
      </c>
      <c r="J3078">
        <v>2026</v>
      </c>
      <c r="K3078">
        <v>5</v>
      </c>
      <c r="L3078" t="s">
        <v>95</v>
      </c>
      <c r="M3078">
        <v>2447.4262324700831</v>
      </c>
      <c r="N3078">
        <v>1</v>
      </c>
      <c r="O3078">
        <v>2447.4262324700831</v>
      </c>
      <c r="P3078" t="s">
        <v>96</v>
      </c>
      <c r="Q3078" t="s">
        <v>97</v>
      </c>
    </row>
    <row r="3079" spans="1:17">
      <c r="A3079" t="s">
        <v>2295</v>
      </c>
      <c r="B3079" t="s">
        <v>314</v>
      </c>
      <c r="C3079" t="s">
        <v>314</v>
      </c>
      <c r="D3079" t="s">
        <v>109</v>
      </c>
      <c r="E3079" t="s">
        <v>92</v>
      </c>
      <c r="F3079">
        <v>40700</v>
      </c>
      <c r="G3079" t="s">
        <v>784</v>
      </c>
      <c r="I3079" t="s">
        <v>326</v>
      </c>
      <c r="J3079">
        <v>2026</v>
      </c>
      <c r="K3079">
        <v>5</v>
      </c>
      <c r="L3079" t="s">
        <v>95</v>
      </c>
      <c r="M3079">
        <v>471.3970261765644</v>
      </c>
      <c r="N3079">
        <v>1</v>
      </c>
      <c r="O3079">
        <v>471.3970261765644</v>
      </c>
      <c r="P3079" t="s">
        <v>96</v>
      </c>
      <c r="Q3079" t="s">
        <v>97</v>
      </c>
    </row>
    <row r="3080" spans="1:17">
      <c r="A3080" t="s">
        <v>2295</v>
      </c>
      <c r="B3080" t="s">
        <v>314</v>
      </c>
      <c r="C3080" t="s">
        <v>314</v>
      </c>
      <c r="D3080" t="s">
        <v>109</v>
      </c>
      <c r="E3080" t="s">
        <v>102</v>
      </c>
      <c r="F3080">
        <v>40700</v>
      </c>
      <c r="G3080" t="s">
        <v>784</v>
      </c>
      <c r="I3080" t="s">
        <v>326</v>
      </c>
      <c r="J3080">
        <v>2026</v>
      </c>
      <c r="K3080">
        <v>5</v>
      </c>
      <c r="L3080" t="s">
        <v>95</v>
      </c>
      <c r="M3080">
        <v>-57.91411560040433</v>
      </c>
      <c r="N3080">
        <v>1</v>
      </c>
      <c r="O3080">
        <v>-57.91411560040433</v>
      </c>
      <c r="P3080" t="s">
        <v>96</v>
      </c>
      <c r="Q3080" t="s">
        <v>97</v>
      </c>
    </row>
    <row r="3081" spans="1:17">
      <c r="A3081" t="s">
        <v>2295</v>
      </c>
      <c r="B3081" t="s">
        <v>314</v>
      </c>
      <c r="C3081" t="s">
        <v>314</v>
      </c>
      <c r="D3081" t="s">
        <v>109</v>
      </c>
      <c r="E3081" t="s">
        <v>103</v>
      </c>
      <c r="F3081">
        <v>40700</v>
      </c>
      <c r="G3081" t="s">
        <v>784</v>
      </c>
      <c r="I3081" t="s">
        <v>326</v>
      </c>
      <c r="J3081">
        <v>2026</v>
      </c>
      <c r="K3081">
        <v>5</v>
      </c>
      <c r="L3081" t="s">
        <v>95</v>
      </c>
      <c r="M3081">
        <v>1647.487059010542</v>
      </c>
      <c r="N3081">
        <v>1</v>
      </c>
      <c r="O3081">
        <v>1647.487059010542</v>
      </c>
      <c r="P3081" t="s">
        <v>96</v>
      </c>
      <c r="Q3081" t="s">
        <v>97</v>
      </c>
    </row>
    <row r="3082" spans="1:17">
      <c r="A3082" t="s">
        <v>2295</v>
      </c>
      <c r="B3082" t="s">
        <v>314</v>
      </c>
      <c r="C3082" t="s">
        <v>314</v>
      </c>
      <c r="D3082" t="s">
        <v>109</v>
      </c>
      <c r="E3082" t="s">
        <v>104</v>
      </c>
      <c r="F3082">
        <v>40700</v>
      </c>
      <c r="G3082" t="s">
        <v>784</v>
      </c>
      <c r="I3082" t="s">
        <v>326</v>
      </c>
      <c r="J3082">
        <v>2026</v>
      </c>
      <c r="K3082">
        <v>5</v>
      </c>
      <c r="L3082" t="s">
        <v>95</v>
      </c>
      <c r="M3082">
        <v>0.74496559999533929</v>
      </c>
      <c r="N3082">
        <v>1</v>
      </c>
      <c r="O3082">
        <v>0.74496559999533929</v>
      </c>
      <c r="P3082" t="s">
        <v>96</v>
      </c>
      <c r="Q3082" t="s">
        <v>97</v>
      </c>
    </row>
    <row r="3083" spans="1:17">
      <c r="A3083" t="s">
        <v>2295</v>
      </c>
      <c r="B3083" t="s">
        <v>314</v>
      </c>
      <c r="C3083" t="s">
        <v>314</v>
      </c>
      <c r="D3083" t="s">
        <v>109</v>
      </c>
      <c r="E3083" t="s">
        <v>105</v>
      </c>
      <c r="F3083">
        <v>40700</v>
      </c>
      <c r="G3083" t="s">
        <v>784</v>
      </c>
      <c r="I3083" t="s">
        <v>326</v>
      </c>
      <c r="J3083">
        <v>2026</v>
      </c>
      <c r="K3083">
        <v>5</v>
      </c>
      <c r="L3083" t="s">
        <v>95</v>
      </c>
      <c r="M3083">
        <v>-1340.931832470058</v>
      </c>
      <c r="N3083">
        <v>1</v>
      </c>
      <c r="O3083">
        <v>-1340.931832470058</v>
      </c>
      <c r="P3083" t="s">
        <v>96</v>
      </c>
      <c r="Q3083" t="s">
        <v>97</v>
      </c>
    </row>
    <row r="3084" spans="1:17">
      <c r="A3084" t="s">
        <v>2295</v>
      </c>
      <c r="B3084" t="s">
        <v>314</v>
      </c>
      <c r="C3084" t="s">
        <v>314</v>
      </c>
      <c r="D3084" t="s">
        <v>109</v>
      </c>
      <c r="E3084" t="s">
        <v>106</v>
      </c>
      <c r="F3084">
        <v>40700</v>
      </c>
      <c r="G3084" t="s">
        <v>784</v>
      </c>
      <c r="I3084" t="s">
        <v>326</v>
      </c>
      <c r="J3084">
        <v>2026</v>
      </c>
      <c r="K3084">
        <v>5</v>
      </c>
      <c r="L3084" t="s">
        <v>95</v>
      </c>
      <c r="M3084">
        <v>448.40059475495946</v>
      </c>
      <c r="N3084">
        <v>1</v>
      </c>
      <c r="O3084">
        <v>448.40059475495946</v>
      </c>
      <c r="P3084" t="s">
        <v>96</v>
      </c>
      <c r="Q3084" t="s">
        <v>97</v>
      </c>
    </row>
    <row r="3085" spans="1:17">
      <c r="A3085" t="s">
        <v>2295</v>
      </c>
      <c r="B3085" t="s">
        <v>330</v>
      </c>
      <c r="C3085" t="s">
        <v>331</v>
      </c>
      <c r="D3085" t="s">
        <v>332</v>
      </c>
      <c r="E3085" t="s">
        <v>102</v>
      </c>
      <c r="F3085">
        <v>40700</v>
      </c>
      <c r="G3085" t="s">
        <v>784</v>
      </c>
      <c r="I3085" t="s">
        <v>273</v>
      </c>
      <c r="J3085">
        <v>2026</v>
      </c>
      <c r="K3085">
        <v>5</v>
      </c>
      <c r="L3085" t="s">
        <v>95</v>
      </c>
      <c r="M3085">
        <v>-11829.374750880002</v>
      </c>
      <c r="N3085">
        <v>1</v>
      </c>
      <c r="O3085">
        <v>-11829.374750880002</v>
      </c>
      <c r="P3085" t="s">
        <v>334</v>
      </c>
      <c r="Q3085" t="s">
        <v>97</v>
      </c>
    </row>
    <row r="3086" spans="1:17">
      <c r="A3086" t="s">
        <v>2461</v>
      </c>
      <c r="B3086" t="s">
        <v>335</v>
      </c>
      <c r="C3086" t="s">
        <v>336</v>
      </c>
      <c r="D3086" t="s">
        <v>332</v>
      </c>
      <c r="E3086" t="s">
        <v>102</v>
      </c>
      <c r="F3086">
        <v>40700</v>
      </c>
      <c r="G3086" t="s">
        <v>784</v>
      </c>
      <c r="I3086" t="s">
        <v>273</v>
      </c>
      <c r="J3086">
        <v>2026</v>
      </c>
      <c r="K3086">
        <v>5</v>
      </c>
      <c r="L3086" t="s">
        <v>95</v>
      </c>
      <c r="M3086">
        <v>-51624.854833680001</v>
      </c>
      <c r="N3086">
        <v>1</v>
      </c>
      <c r="O3086">
        <v>-51624.854833680001</v>
      </c>
      <c r="P3086" t="s">
        <v>334</v>
      </c>
      <c r="Q3086" t="s">
        <v>97</v>
      </c>
    </row>
    <row r="3087" spans="1:17">
      <c r="A3087" t="s">
        <v>2530</v>
      </c>
      <c r="B3087" t="s">
        <v>337</v>
      </c>
      <c r="C3087" t="s">
        <v>270</v>
      </c>
      <c r="D3087" t="s">
        <v>332</v>
      </c>
      <c r="E3087" t="s">
        <v>102</v>
      </c>
      <c r="F3087">
        <v>40700</v>
      </c>
      <c r="G3087" t="s">
        <v>784</v>
      </c>
      <c r="I3087" t="s">
        <v>273</v>
      </c>
      <c r="J3087">
        <v>2026</v>
      </c>
      <c r="K3087">
        <v>5</v>
      </c>
      <c r="L3087" t="s">
        <v>95</v>
      </c>
      <c r="M3087">
        <v>-3111.4067169600003</v>
      </c>
      <c r="N3087">
        <v>1</v>
      </c>
      <c r="O3087">
        <v>-3111.4067169600003</v>
      </c>
      <c r="P3087" t="s">
        <v>334</v>
      </c>
      <c r="Q3087" t="s">
        <v>97</v>
      </c>
    </row>
    <row r="3088" spans="1:17">
      <c r="A3088" t="s">
        <v>2530</v>
      </c>
      <c r="B3088" t="s">
        <v>338</v>
      </c>
      <c r="C3088" t="s">
        <v>270</v>
      </c>
      <c r="D3088" t="s">
        <v>332</v>
      </c>
      <c r="E3088" t="s">
        <v>102</v>
      </c>
      <c r="F3088">
        <v>40700</v>
      </c>
      <c r="G3088" t="s">
        <v>784</v>
      </c>
      <c r="I3088" t="s">
        <v>273</v>
      </c>
      <c r="J3088">
        <v>2026</v>
      </c>
      <c r="K3088">
        <v>5</v>
      </c>
      <c r="L3088" t="s">
        <v>95</v>
      </c>
      <c r="M3088">
        <v>-2251.0130716799999</v>
      </c>
      <c r="N3088">
        <v>1</v>
      </c>
      <c r="O3088">
        <v>-2251.0130716799999</v>
      </c>
      <c r="P3088" t="s">
        <v>334</v>
      </c>
      <c r="Q3088" t="s">
        <v>97</v>
      </c>
    </row>
    <row r="3089" spans="1:17">
      <c r="A3089" t="s">
        <v>2530</v>
      </c>
      <c r="B3089" t="s">
        <v>277</v>
      </c>
      <c r="C3089" t="s">
        <v>270</v>
      </c>
      <c r="D3089" t="s">
        <v>332</v>
      </c>
      <c r="E3089" t="s">
        <v>102</v>
      </c>
      <c r="F3089">
        <v>40700</v>
      </c>
      <c r="G3089" t="s">
        <v>784</v>
      </c>
      <c r="I3089" t="s">
        <v>273</v>
      </c>
      <c r="J3089">
        <v>2026</v>
      </c>
      <c r="K3089">
        <v>5</v>
      </c>
      <c r="L3089" t="s">
        <v>95</v>
      </c>
      <c r="M3089">
        <v>-411.37841087999999</v>
      </c>
      <c r="N3089">
        <v>1</v>
      </c>
      <c r="O3089">
        <v>-411.37841087999999</v>
      </c>
      <c r="P3089" t="s">
        <v>334</v>
      </c>
      <c r="Q3089" t="s">
        <v>97</v>
      </c>
    </row>
    <row r="3090" spans="1:17">
      <c r="A3090" t="s">
        <v>2305</v>
      </c>
      <c r="B3090" t="s">
        <v>339</v>
      </c>
      <c r="C3090" t="s">
        <v>108</v>
      </c>
      <c r="D3090" t="s">
        <v>332</v>
      </c>
      <c r="E3090" t="s">
        <v>102</v>
      </c>
      <c r="F3090">
        <v>40700</v>
      </c>
      <c r="G3090" t="s">
        <v>784</v>
      </c>
      <c r="I3090" t="s">
        <v>273</v>
      </c>
      <c r="J3090">
        <v>2026</v>
      </c>
      <c r="K3090">
        <v>5</v>
      </c>
      <c r="L3090" t="s">
        <v>95</v>
      </c>
      <c r="M3090">
        <v>-4020.2542137600003</v>
      </c>
      <c r="N3090">
        <v>1</v>
      </c>
      <c r="O3090">
        <v>-4020.2542137600003</v>
      </c>
      <c r="P3090" t="s">
        <v>334</v>
      </c>
      <c r="Q3090" t="s">
        <v>97</v>
      </c>
    </row>
    <row r="3091" spans="1:17">
      <c r="A3091" t="s">
        <v>2305</v>
      </c>
      <c r="B3091" t="s">
        <v>340</v>
      </c>
      <c r="C3091" t="s">
        <v>108</v>
      </c>
      <c r="D3091" t="s">
        <v>332</v>
      </c>
      <c r="E3091" t="s">
        <v>102</v>
      </c>
      <c r="F3091">
        <v>40700</v>
      </c>
      <c r="G3091" t="s">
        <v>784</v>
      </c>
      <c r="I3091" t="s">
        <v>273</v>
      </c>
      <c r="J3091">
        <v>2026</v>
      </c>
      <c r="K3091">
        <v>5</v>
      </c>
      <c r="L3091" t="s">
        <v>95</v>
      </c>
      <c r="M3091">
        <v>-167.03421408000003</v>
      </c>
      <c r="N3091">
        <v>1</v>
      </c>
      <c r="O3091">
        <v>-167.03421408000003</v>
      </c>
      <c r="P3091" t="s">
        <v>334</v>
      </c>
      <c r="Q3091" t="s">
        <v>97</v>
      </c>
    </row>
    <row r="3092" spans="1:17">
      <c r="A3092" t="s">
        <v>2530</v>
      </c>
      <c r="B3092" t="s">
        <v>341</v>
      </c>
      <c r="C3092" t="s">
        <v>270</v>
      </c>
      <c r="D3092" t="s">
        <v>332</v>
      </c>
      <c r="E3092" t="s">
        <v>102</v>
      </c>
      <c r="F3092">
        <v>40700</v>
      </c>
      <c r="G3092" t="s">
        <v>784</v>
      </c>
      <c r="I3092" t="s">
        <v>273</v>
      </c>
      <c r="J3092">
        <v>2026</v>
      </c>
      <c r="K3092">
        <v>5</v>
      </c>
      <c r="L3092" t="s">
        <v>95</v>
      </c>
      <c r="M3092">
        <v>-71332.259817600003</v>
      </c>
      <c r="N3092">
        <v>1</v>
      </c>
      <c r="O3092">
        <v>-71332.259817600003</v>
      </c>
      <c r="P3092" t="s">
        <v>334</v>
      </c>
      <c r="Q3092" t="s">
        <v>97</v>
      </c>
    </row>
    <row r="3093" spans="1:17">
      <c r="A3093" t="s">
        <v>2530</v>
      </c>
      <c r="B3093" t="s">
        <v>342</v>
      </c>
      <c r="C3093" t="s">
        <v>270</v>
      </c>
      <c r="D3093" t="s">
        <v>332</v>
      </c>
      <c r="E3093" t="s">
        <v>102</v>
      </c>
      <c r="F3093">
        <v>40700</v>
      </c>
      <c r="G3093" t="s">
        <v>784</v>
      </c>
      <c r="I3093" t="s">
        <v>273</v>
      </c>
      <c r="J3093">
        <v>2026</v>
      </c>
      <c r="K3093">
        <v>5</v>
      </c>
      <c r="L3093" t="s">
        <v>95</v>
      </c>
      <c r="M3093">
        <v>-4990.8416068799997</v>
      </c>
      <c r="N3093">
        <v>1</v>
      </c>
      <c r="O3093">
        <v>-4990.8416068799997</v>
      </c>
      <c r="P3093" t="s">
        <v>334</v>
      </c>
      <c r="Q3093" t="s">
        <v>97</v>
      </c>
    </row>
    <row r="3094" spans="1:17">
      <c r="A3094" t="s">
        <v>2305</v>
      </c>
      <c r="B3094" t="s">
        <v>343</v>
      </c>
      <c r="C3094" t="s">
        <v>108</v>
      </c>
      <c r="D3094" t="s">
        <v>332</v>
      </c>
      <c r="E3094" t="s">
        <v>102</v>
      </c>
      <c r="F3094">
        <v>40700</v>
      </c>
      <c r="G3094" t="s">
        <v>784</v>
      </c>
      <c r="I3094" t="s">
        <v>273</v>
      </c>
      <c r="J3094">
        <v>2026</v>
      </c>
      <c r="K3094">
        <v>5</v>
      </c>
      <c r="L3094" t="s">
        <v>95</v>
      </c>
      <c r="M3094">
        <v>-978.88071600000012</v>
      </c>
      <c r="N3094">
        <v>1</v>
      </c>
      <c r="O3094">
        <v>-978.88071600000012</v>
      </c>
      <c r="P3094" t="s">
        <v>334</v>
      </c>
      <c r="Q3094" t="s">
        <v>97</v>
      </c>
    </row>
    <row r="3095" spans="1:17">
      <c r="A3095" t="s">
        <v>2530</v>
      </c>
      <c r="B3095" t="s">
        <v>344</v>
      </c>
      <c r="C3095" t="s">
        <v>270</v>
      </c>
      <c r="D3095" t="s">
        <v>332</v>
      </c>
      <c r="E3095" t="s">
        <v>102</v>
      </c>
      <c r="F3095">
        <v>40700</v>
      </c>
      <c r="G3095" t="s">
        <v>784</v>
      </c>
      <c r="I3095" t="s">
        <v>273</v>
      </c>
      <c r="J3095">
        <v>2026</v>
      </c>
      <c r="K3095">
        <v>5</v>
      </c>
      <c r="L3095" t="s">
        <v>95</v>
      </c>
      <c r="M3095">
        <v>-20455.044181200003</v>
      </c>
      <c r="N3095">
        <v>1</v>
      </c>
      <c r="O3095">
        <v>-20455.044181200003</v>
      </c>
      <c r="P3095" t="s">
        <v>334</v>
      </c>
      <c r="Q3095" t="s">
        <v>97</v>
      </c>
    </row>
    <row r="3096" spans="1:17">
      <c r="A3096" t="s">
        <v>2530</v>
      </c>
      <c r="B3096" t="s">
        <v>345</v>
      </c>
      <c r="C3096" t="s">
        <v>270</v>
      </c>
      <c r="D3096" t="s">
        <v>332</v>
      </c>
      <c r="E3096" t="s">
        <v>102</v>
      </c>
      <c r="F3096">
        <v>40700</v>
      </c>
      <c r="G3096" t="s">
        <v>784</v>
      </c>
      <c r="I3096" t="s">
        <v>273</v>
      </c>
      <c r="J3096">
        <v>2026</v>
      </c>
      <c r="K3096">
        <v>5</v>
      </c>
      <c r="L3096" t="s">
        <v>95</v>
      </c>
      <c r="M3096">
        <v>-1941.8632156799999</v>
      </c>
      <c r="N3096">
        <v>1</v>
      </c>
      <c r="O3096">
        <v>-1941.8632156799999</v>
      </c>
      <c r="P3096" t="s">
        <v>334</v>
      </c>
      <c r="Q3096" t="s">
        <v>97</v>
      </c>
    </row>
    <row r="3097" spans="1:17">
      <c r="A3097" t="s">
        <v>2530</v>
      </c>
      <c r="B3097" t="s">
        <v>280</v>
      </c>
      <c r="C3097" t="s">
        <v>270</v>
      </c>
      <c r="D3097" t="s">
        <v>332</v>
      </c>
      <c r="E3097" t="s">
        <v>102</v>
      </c>
      <c r="F3097">
        <v>40700</v>
      </c>
      <c r="G3097" t="s">
        <v>784</v>
      </c>
      <c r="I3097" t="s">
        <v>273</v>
      </c>
      <c r="J3097">
        <v>2026</v>
      </c>
      <c r="K3097">
        <v>5</v>
      </c>
      <c r="L3097" t="s">
        <v>95</v>
      </c>
      <c r="M3097">
        <v>-10129.871671920002</v>
      </c>
      <c r="N3097">
        <v>1</v>
      </c>
      <c r="O3097">
        <v>-10129.871671920002</v>
      </c>
      <c r="P3097" t="s">
        <v>334</v>
      </c>
      <c r="Q3097" t="s">
        <v>97</v>
      </c>
    </row>
    <row r="3098" spans="1:17">
      <c r="A3098" t="s">
        <v>2305</v>
      </c>
      <c r="B3098" t="s">
        <v>346</v>
      </c>
      <c r="C3098" t="s">
        <v>108</v>
      </c>
      <c r="D3098" t="s">
        <v>332</v>
      </c>
      <c r="E3098" t="s">
        <v>102</v>
      </c>
      <c r="F3098">
        <v>40700</v>
      </c>
      <c r="G3098" t="s">
        <v>784</v>
      </c>
      <c r="I3098" t="s">
        <v>273</v>
      </c>
      <c r="J3098">
        <v>2026</v>
      </c>
      <c r="K3098">
        <v>5</v>
      </c>
      <c r="L3098" t="s">
        <v>95</v>
      </c>
      <c r="M3098">
        <v>-12754.122876720001</v>
      </c>
      <c r="N3098">
        <v>1</v>
      </c>
      <c r="O3098">
        <v>-12754.122876720001</v>
      </c>
      <c r="P3098" t="s">
        <v>334</v>
      </c>
      <c r="Q3098" t="s">
        <v>97</v>
      </c>
    </row>
    <row r="3099" spans="1:17">
      <c r="A3099" t="s">
        <v>2305</v>
      </c>
      <c r="B3099" t="s">
        <v>347</v>
      </c>
      <c r="C3099" t="s">
        <v>108</v>
      </c>
      <c r="D3099" t="s">
        <v>332</v>
      </c>
      <c r="E3099" t="s">
        <v>102</v>
      </c>
      <c r="F3099">
        <v>40700</v>
      </c>
      <c r="G3099" t="s">
        <v>784</v>
      </c>
      <c r="I3099" t="s">
        <v>273</v>
      </c>
      <c r="J3099">
        <v>2026</v>
      </c>
      <c r="K3099">
        <v>5</v>
      </c>
      <c r="L3099" t="s">
        <v>95</v>
      </c>
      <c r="M3099">
        <v>-4343.5160690400007</v>
      </c>
      <c r="N3099">
        <v>1</v>
      </c>
      <c r="O3099">
        <v>-4343.5160690400007</v>
      </c>
      <c r="P3099" t="s">
        <v>334</v>
      </c>
      <c r="Q3099" t="s">
        <v>97</v>
      </c>
    </row>
    <row r="3100" spans="1:17">
      <c r="A3100" t="s">
        <v>2530</v>
      </c>
      <c r="B3100" t="s">
        <v>348</v>
      </c>
      <c r="C3100" t="s">
        <v>270</v>
      </c>
      <c r="D3100" t="s">
        <v>332</v>
      </c>
      <c r="E3100" t="s">
        <v>102</v>
      </c>
      <c r="F3100">
        <v>40700</v>
      </c>
      <c r="G3100" t="s">
        <v>784</v>
      </c>
      <c r="I3100" t="s">
        <v>273</v>
      </c>
      <c r="J3100">
        <v>2026</v>
      </c>
      <c r="K3100">
        <v>5</v>
      </c>
      <c r="L3100" t="s">
        <v>95</v>
      </c>
      <c r="M3100">
        <v>-3845.3199501600002</v>
      </c>
      <c r="N3100">
        <v>1</v>
      </c>
      <c r="O3100">
        <v>-3845.3199501600002</v>
      </c>
      <c r="P3100" t="s">
        <v>334</v>
      </c>
      <c r="Q3100" t="s">
        <v>97</v>
      </c>
    </row>
    <row r="3101" spans="1:17">
      <c r="A3101" t="s">
        <v>2305</v>
      </c>
      <c r="B3101" t="s">
        <v>349</v>
      </c>
      <c r="C3101" t="s">
        <v>108</v>
      </c>
      <c r="D3101" t="s">
        <v>332</v>
      </c>
      <c r="E3101" t="s">
        <v>102</v>
      </c>
      <c r="F3101">
        <v>40700</v>
      </c>
      <c r="G3101" t="s">
        <v>784</v>
      </c>
      <c r="I3101" t="s">
        <v>273</v>
      </c>
      <c r="J3101">
        <v>2026</v>
      </c>
      <c r="K3101">
        <v>5</v>
      </c>
      <c r="L3101" t="s">
        <v>95</v>
      </c>
      <c r="M3101">
        <v>-500.46648840000012</v>
      </c>
      <c r="N3101">
        <v>1</v>
      </c>
      <c r="O3101">
        <v>-500.46648840000012</v>
      </c>
      <c r="P3101" t="s">
        <v>334</v>
      </c>
      <c r="Q3101" t="s">
        <v>97</v>
      </c>
    </row>
    <row r="3102" spans="1:17">
      <c r="A3102" t="s">
        <v>2530</v>
      </c>
      <c r="B3102" t="s">
        <v>350</v>
      </c>
      <c r="C3102" t="s">
        <v>270</v>
      </c>
      <c r="D3102" t="s">
        <v>332</v>
      </c>
      <c r="E3102" t="s">
        <v>102</v>
      </c>
      <c r="F3102">
        <v>40700</v>
      </c>
      <c r="G3102" t="s">
        <v>784</v>
      </c>
      <c r="I3102" t="s">
        <v>273</v>
      </c>
      <c r="J3102">
        <v>2026</v>
      </c>
      <c r="K3102">
        <v>5</v>
      </c>
      <c r="L3102" t="s">
        <v>95</v>
      </c>
      <c r="M3102">
        <v>-46501.99803504</v>
      </c>
      <c r="N3102">
        <v>1</v>
      </c>
      <c r="O3102">
        <v>-46501.99803504</v>
      </c>
      <c r="P3102" t="s">
        <v>334</v>
      </c>
      <c r="Q3102" t="s">
        <v>97</v>
      </c>
    </row>
    <row r="3103" spans="1:17">
      <c r="A3103" t="s">
        <v>2438</v>
      </c>
      <c r="B3103" t="s">
        <v>351</v>
      </c>
      <c r="C3103" t="s">
        <v>296</v>
      </c>
      <c r="D3103" t="s">
        <v>332</v>
      </c>
      <c r="E3103" t="s">
        <v>102</v>
      </c>
      <c r="F3103">
        <v>40700</v>
      </c>
      <c r="G3103" t="s">
        <v>784</v>
      </c>
      <c r="I3103" t="s">
        <v>273</v>
      </c>
      <c r="J3103">
        <v>2026</v>
      </c>
      <c r="K3103">
        <v>5</v>
      </c>
      <c r="L3103" t="s">
        <v>95</v>
      </c>
      <c r="M3103">
        <v>-8840.2020588000014</v>
      </c>
      <c r="N3103">
        <v>1</v>
      </c>
      <c r="O3103">
        <v>-8840.2020588000014</v>
      </c>
      <c r="P3103" t="s">
        <v>334</v>
      </c>
      <c r="Q3103" t="s">
        <v>97</v>
      </c>
    </row>
    <row r="3104" spans="1:17">
      <c r="A3104" t="s">
        <v>2305</v>
      </c>
      <c r="B3104" t="s">
        <v>352</v>
      </c>
      <c r="C3104" t="s">
        <v>108</v>
      </c>
      <c r="D3104" t="s">
        <v>332</v>
      </c>
      <c r="E3104" t="s">
        <v>102</v>
      </c>
      <c r="F3104">
        <v>40700</v>
      </c>
      <c r="G3104" t="s">
        <v>784</v>
      </c>
      <c r="I3104" t="s">
        <v>273</v>
      </c>
      <c r="J3104">
        <v>2026</v>
      </c>
      <c r="K3104">
        <v>5</v>
      </c>
      <c r="L3104" t="s">
        <v>95</v>
      </c>
      <c r="M3104">
        <v>-138.93969816000001</v>
      </c>
      <c r="N3104">
        <v>1</v>
      </c>
      <c r="O3104">
        <v>-138.93969816000001</v>
      </c>
      <c r="P3104" t="s">
        <v>334</v>
      </c>
      <c r="Q3104" t="s">
        <v>97</v>
      </c>
    </row>
    <row r="3105" spans="1:17">
      <c r="A3105" t="s">
        <v>2530</v>
      </c>
      <c r="B3105" t="s">
        <v>282</v>
      </c>
      <c r="C3105" t="s">
        <v>270</v>
      </c>
      <c r="D3105" t="s">
        <v>332</v>
      </c>
      <c r="E3105" t="s">
        <v>102</v>
      </c>
      <c r="F3105">
        <v>40700</v>
      </c>
      <c r="G3105" t="s">
        <v>784</v>
      </c>
      <c r="I3105" t="s">
        <v>273</v>
      </c>
      <c r="J3105">
        <v>2026</v>
      </c>
      <c r="K3105">
        <v>5</v>
      </c>
      <c r="L3105" t="s">
        <v>95</v>
      </c>
      <c r="M3105">
        <v>-33066.446627520003</v>
      </c>
      <c r="N3105">
        <v>1</v>
      </c>
      <c r="O3105">
        <v>-33066.446627520003</v>
      </c>
      <c r="P3105" t="s">
        <v>334</v>
      </c>
      <c r="Q3105" t="s">
        <v>97</v>
      </c>
    </row>
    <row r="3106" spans="1:17">
      <c r="A3106" t="s">
        <v>2305</v>
      </c>
      <c r="B3106" t="s">
        <v>353</v>
      </c>
      <c r="C3106" t="s">
        <v>108</v>
      </c>
      <c r="D3106" t="s">
        <v>332</v>
      </c>
      <c r="E3106" t="s">
        <v>102</v>
      </c>
      <c r="F3106">
        <v>40700</v>
      </c>
      <c r="G3106" t="s">
        <v>784</v>
      </c>
      <c r="I3106" t="s">
        <v>273</v>
      </c>
      <c r="J3106">
        <v>2026</v>
      </c>
      <c r="K3106">
        <v>5</v>
      </c>
      <c r="L3106" t="s">
        <v>95</v>
      </c>
      <c r="M3106">
        <v>-2895.60660624</v>
      </c>
      <c r="N3106">
        <v>1</v>
      </c>
      <c r="O3106">
        <v>-2895.60660624</v>
      </c>
      <c r="P3106" t="s">
        <v>334</v>
      </c>
      <c r="Q3106" t="s">
        <v>97</v>
      </c>
    </row>
    <row r="3107" spans="1:17">
      <c r="A3107" t="s">
        <v>2438</v>
      </c>
      <c r="B3107" t="s">
        <v>297</v>
      </c>
      <c r="C3107" t="s">
        <v>296</v>
      </c>
      <c r="D3107" t="s">
        <v>332</v>
      </c>
      <c r="E3107" t="s">
        <v>102</v>
      </c>
      <c r="F3107">
        <v>40700</v>
      </c>
      <c r="G3107" t="s">
        <v>784</v>
      </c>
      <c r="I3107" t="s">
        <v>273</v>
      </c>
      <c r="J3107">
        <v>2026</v>
      </c>
      <c r="K3107">
        <v>5</v>
      </c>
      <c r="L3107" t="s">
        <v>95</v>
      </c>
      <c r="M3107">
        <v>-37256.00462064</v>
      </c>
      <c r="N3107">
        <v>1</v>
      </c>
      <c r="O3107">
        <v>-37256.00462064</v>
      </c>
      <c r="P3107" t="s">
        <v>334</v>
      </c>
      <c r="Q3107" t="s">
        <v>97</v>
      </c>
    </row>
    <row r="3108" spans="1:17">
      <c r="A3108" t="s">
        <v>2305</v>
      </c>
      <c r="B3108" t="s">
        <v>354</v>
      </c>
      <c r="C3108" t="s">
        <v>108</v>
      </c>
      <c r="D3108" t="s">
        <v>332</v>
      </c>
      <c r="E3108" t="s">
        <v>102</v>
      </c>
      <c r="F3108">
        <v>40700</v>
      </c>
      <c r="G3108" t="s">
        <v>784</v>
      </c>
      <c r="I3108" t="s">
        <v>273</v>
      </c>
      <c r="J3108">
        <v>2026</v>
      </c>
      <c r="K3108">
        <v>5</v>
      </c>
      <c r="L3108" t="s">
        <v>95</v>
      </c>
      <c r="M3108">
        <v>-1481.4197308800003</v>
      </c>
      <c r="N3108">
        <v>1</v>
      </c>
      <c r="O3108">
        <v>-1481.4197308800003</v>
      </c>
      <c r="P3108" t="s">
        <v>334</v>
      </c>
      <c r="Q3108" t="s">
        <v>97</v>
      </c>
    </row>
    <row r="3109" spans="1:17">
      <c r="A3109" t="s">
        <v>2530</v>
      </c>
      <c r="B3109" t="s">
        <v>287</v>
      </c>
      <c r="C3109" t="s">
        <v>270</v>
      </c>
      <c r="D3109" t="s">
        <v>332</v>
      </c>
      <c r="E3109" t="s">
        <v>102</v>
      </c>
      <c r="F3109">
        <v>40700</v>
      </c>
      <c r="G3109" t="s">
        <v>784</v>
      </c>
      <c r="I3109" t="s">
        <v>273</v>
      </c>
      <c r="J3109">
        <v>2026</v>
      </c>
      <c r="K3109">
        <v>5</v>
      </c>
      <c r="L3109" t="s">
        <v>95</v>
      </c>
      <c r="M3109">
        <v>-22637.40250104</v>
      </c>
      <c r="N3109">
        <v>1</v>
      </c>
      <c r="O3109">
        <v>-22637.40250104</v>
      </c>
      <c r="P3109" t="s">
        <v>334</v>
      </c>
      <c r="Q3109" t="s">
        <v>97</v>
      </c>
    </row>
    <row r="3110" spans="1:17">
      <c r="A3110" t="s">
        <v>2305</v>
      </c>
      <c r="B3110" t="s">
        <v>355</v>
      </c>
      <c r="C3110" t="s">
        <v>108</v>
      </c>
      <c r="D3110" t="s">
        <v>332</v>
      </c>
      <c r="E3110" t="s">
        <v>102</v>
      </c>
      <c r="F3110">
        <v>40700</v>
      </c>
      <c r="G3110" t="s">
        <v>784</v>
      </c>
      <c r="I3110" t="s">
        <v>273</v>
      </c>
      <c r="J3110">
        <v>2026</v>
      </c>
      <c r="K3110">
        <v>5</v>
      </c>
      <c r="L3110" t="s">
        <v>95</v>
      </c>
      <c r="M3110">
        <v>-246.00414816000008</v>
      </c>
      <c r="N3110">
        <v>1</v>
      </c>
      <c r="O3110">
        <v>-246.00414816000008</v>
      </c>
      <c r="P3110" t="s">
        <v>334</v>
      </c>
      <c r="Q3110" t="s">
        <v>97</v>
      </c>
    </row>
    <row r="3111" spans="1:17">
      <c r="A3111" t="s">
        <v>2530</v>
      </c>
      <c r="B3111" t="s">
        <v>289</v>
      </c>
      <c r="C3111" t="s">
        <v>270</v>
      </c>
      <c r="D3111" t="s">
        <v>332</v>
      </c>
      <c r="E3111" t="s">
        <v>102</v>
      </c>
      <c r="F3111">
        <v>40700</v>
      </c>
      <c r="G3111" t="s">
        <v>784</v>
      </c>
      <c r="I3111" t="s">
        <v>273</v>
      </c>
      <c r="J3111">
        <v>2026</v>
      </c>
      <c r="K3111">
        <v>5</v>
      </c>
      <c r="L3111" t="s">
        <v>95</v>
      </c>
      <c r="M3111">
        <v>-2071.83161664</v>
      </c>
      <c r="N3111">
        <v>1</v>
      </c>
      <c r="O3111">
        <v>-2071.83161664</v>
      </c>
      <c r="P3111" t="s">
        <v>334</v>
      </c>
      <c r="Q3111" t="s">
        <v>97</v>
      </c>
    </row>
    <row r="3112" spans="1:17">
      <c r="A3112" t="s">
        <v>2305</v>
      </c>
      <c r="B3112" t="s">
        <v>356</v>
      </c>
      <c r="C3112" t="s">
        <v>108</v>
      </c>
      <c r="D3112" t="s">
        <v>332</v>
      </c>
      <c r="E3112" t="s">
        <v>102</v>
      </c>
      <c r="F3112">
        <v>40700</v>
      </c>
      <c r="G3112" t="s">
        <v>784</v>
      </c>
      <c r="I3112" t="s">
        <v>273</v>
      </c>
      <c r="J3112">
        <v>2026</v>
      </c>
      <c r="K3112">
        <v>5</v>
      </c>
      <c r="L3112" t="s">
        <v>95</v>
      </c>
      <c r="M3112">
        <v>-48962.167390800001</v>
      </c>
      <c r="N3112">
        <v>1</v>
      </c>
      <c r="O3112">
        <v>-48962.167390800001</v>
      </c>
      <c r="P3112" t="s">
        <v>334</v>
      </c>
      <c r="Q3112" t="s">
        <v>97</v>
      </c>
    </row>
    <row r="3113" spans="1:17">
      <c r="A3113" t="s">
        <v>2530</v>
      </c>
      <c r="B3113" t="s">
        <v>357</v>
      </c>
      <c r="C3113" t="s">
        <v>270</v>
      </c>
      <c r="D3113" t="s">
        <v>332</v>
      </c>
      <c r="E3113" t="s">
        <v>102</v>
      </c>
      <c r="F3113">
        <v>40700</v>
      </c>
      <c r="G3113" t="s">
        <v>784</v>
      </c>
      <c r="I3113" t="s">
        <v>273</v>
      </c>
      <c r="J3113">
        <v>2026</v>
      </c>
      <c r="K3113">
        <v>5</v>
      </c>
      <c r="L3113" t="s">
        <v>95</v>
      </c>
      <c r="M3113">
        <v>-2889.5474620800005</v>
      </c>
      <c r="N3113">
        <v>1</v>
      </c>
      <c r="O3113">
        <v>-2889.5474620800005</v>
      </c>
      <c r="P3113" t="s">
        <v>334</v>
      </c>
      <c r="Q3113" t="s">
        <v>97</v>
      </c>
    </row>
    <row r="3114" spans="1:17">
      <c r="A3114" t="s">
        <v>2530</v>
      </c>
      <c r="B3114" t="s">
        <v>358</v>
      </c>
      <c r="C3114" t="s">
        <v>270</v>
      </c>
      <c r="D3114" t="s">
        <v>332</v>
      </c>
      <c r="E3114" t="s">
        <v>102</v>
      </c>
      <c r="F3114">
        <v>40700</v>
      </c>
      <c r="G3114" t="s">
        <v>784</v>
      </c>
      <c r="I3114" t="s">
        <v>273</v>
      </c>
      <c r="J3114">
        <v>2026</v>
      </c>
      <c r="K3114">
        <v>5</v>
      </c>
      <c r="L3114" t="s">
        <v>95</v>
      </c>
      <c r="M3114">
        <v>-9598.812698159998</v>
      </c>
      <c r="N3114">
        <v>1</v>
      </c>
      <c r="O3114">
        <v>-9598.812698159998</v>
      </c>
      <c r="P3114" t="s">
        <v>334</v>
      </c>
      <c r="Q3114" t="s">
        <v>97</v>
      </c>
    </row>
    <row r="3115" spans="1:17">
      <c r="A3115" t="s">
        <v>2530</v>
      </c>
      <c r="B3115" t="s">
        <v>359</v>
      </c>
      <c r="C3115" t="s">
        <v>270</v>
      </c>
      <c r="D3115" t="s">
        <v>332</v>
      </c>
      <c r="E3115" t="s">
        <v>102</v>
      </c>
      <c r="F3115">
        <v>40700</v>
      </c>
      <c r="G3115" t="s">
        <v>784</v>
      </c>
      <c r="I3115" t="s">
        <v>273</v>
      </c>
      <c r="J3115">
        <v>2026</v>
      </c>
      <c r="K3115">
        <v>5</v>
      </c>
      <c r="L3115" t="s">
        <v>95</v>
      </c>
      <c r="M3115">
        <v>-2466.5879952</v>
      </c>
      <c r="N3115">
        <v>1</v>
      </c>
      <c r="O3115">
        <v>-2466.5879952</v>
      </c>
      <c r="P3115" t="s">
        <v>334</v>
      </c>
      <c r="Q3115" t="s">
        <v>97</v>
      </c>
    </row>
    <row r="3116" spans="1:17">
      <c r="A3116" t="s">
        <v>2530</v>
      </c>
      <c r="B3116" t="s">
        <v>291</v>
      </c>
      <c r="C3116" t="s">
        <v>270</v>
      </c>
      <c r="D3116" t="s">
        <v>332</v>
      </c>
      <c r="E3116" t="s">
        <v>102</v>
      </c>
      <c r="F3116">
        <v>40700</v>
      </c>
      <c r="G3116" t="s">
        <v>784</v>
      </c>
      <c r="I3116" t="s">
        <v>273</v>
      </c>
      <c r="J3116">
        <v>2026</v>
      </c>
      <c r="K3116">
        <v>5</v>
      </c>
      <c r="L3116" t="s">
        <v>95</v>
      </c>
      <c r="M3116">
        <v>-20040.637806719998</v>
      </c>
      <c r="N3116">
        <v>1</v>
      </c>
      <c r="O3116">
        <v>-20040.637806719998</v>
      </c>
      <c r="P3116" t="s">
        <v>334</v>
      </c>
      <c r="Q3116" t="s">
        <v>97</v>
      </c>
    </row>
    <row r="3117" spans="1:17">
      <c r="A3117" t="s">
        <v>2305</v>
      </c>
      <c r="B3117" t="s">
        <v>360</v>
      </c>
      <c r="C3117" t="s">
        <v>108</v>
      </c>
      <c r="D3117" t="s">
        <v>332</v>
      </c>
      <c r="E3117" t="s">
        <v>102</v>
      </c>
      <c r="F3117">
        <v>40700</v>
      </c>
      <c r="G3117" t="s">
        <v>784</v>
      </c>
      <c r="I3117" t="s">
        <v>273</v>
      </c>
      <c r="J3117">
        <v>2026</v>
      </c>
      <c r="K3117">
        <v>5</v>
      </c>
      <c r="L3117" t="s">
        <v>95</v>
      </c>
      <c r="M3117">
        <v>-21172.780931040001</v>
      </c>
      <c r="N3117">
        <v>1</v>
      </c>
      <c r="O3117">
        <v>-21172.780931040001</v>
      </c>
      <c r="P3117" t="s">
        <v>334</v>
      </c>
      <c r="Q3117" t="s">
        <v>97</v>
      </c>
    </row>
    <row r="3118" spans="1:17">
      <c r="A3118" t="s">
        <v>2305</v>
      </c>
      <c r="B3118" t="s">
        <v>361</v>
      </c>
      <c r="C3118" t="s">
        <v>108</v>
      </c>
      <c r="D3118" t="s">
        <v>332</v>
      </c>
      <c r="E3118" t="s">
        <v>102</v>
      </c>
      <c r="F3118">
        <v>40700</v>
      </c>
      <c r="G3118" t="s">
        <v>784</v>
      </c>
      <c r="I3118" t="s">
        <v>273</v>
      </c>
      <c r="J3118">
        <v>2026</v>
      </c>
      <c r="K3118">
        <v>5</v>
      </c>
      <c r="L3118" t="s">
        <v>95</v>
      </c>
      <c r="M3118">
        <v>-4898.3628535200005</v>
      </c>
      <c r="N3118">
        <v>1</v>
      </c>
      <c r="O3118">
        <v>-4898.3628535200005</v>
      </c>
      <c r="P3118" t="s">
        <v>334</v>
      </c>
      <c r="Q3118" t="s">
        <v>97</v>
      </c>
    </row>
    <row r="3119" spans="1:17">
      <c r="A3119" t="s">
        <v>2530</v>
      </c>
      <c r="B3119" t="s">
        <v>362</v>
      </c>
      <c r="C3119" t="s">
        <v>270</v>
      </c>
      <c r="D3119" t="s">
        <v>332</v>
      </c>
      <c r="E3119" t="s">
        <v>102</v>
      </c>
      <c r="F3119">
        <v>40700</v>
      </c>
      <c r="G3119" t="s">
        <v>784</v>
      </c>
      <c r="I3119" t="s">
        <v>273</v>
      </c>
      <c r="J3119">
        <v>2026</v>
      </c>
      <c r="K3119">
        <v>5</v>
      </c>
      <c r="L3119" t="s">
        <v>95</v>
      </c>
      <c r="M3119">
        <v>-515.35055808000004</v>
      </c>
      <c r="N3119">
        <v>1</v>
      </c>
      <c r="O3119">
        <v>-515.35055808000004</v>
      </c>
      <c r="P3119" t="s">
        <v>334</v>
      </c>
      <c r="Q3119" t="s">
        <v>97</v>
      </c>
    </row>
    <row r="3120" spans="1:17">
      <c r="A3120" t="s">
        <v>2438</v>
      </c>
      <c r="B3120" t="s">
        <v>363</v>
      </c>
      <c r="C3120" t="s">
        <v>296</v>
      </c>
      <c r="D3120" t="s">
        <v>332</v>
      </c>
      <c r="E3120" t="s">
        <v>102</v>
      </c>
      <c r="F3120">
        <v>40700</v>
      </c>
      <c r="G3120" t="s">
        <v>784</v>
      </c>
      <c r="I3120" t="s">
        <v>273</v>
      </c>
      <c r="J3120">
        <v>2026</v>
      </c>
      <c r="K3120">
        <v>5</v>
      </c>
      <c r="L3120" t="s">
        <v>95</v>
      </c>
      <c r="M3120">
        <v>-958.62191040000005</v>
      </c>
      <c r="N3120">
        <v>1</v>
      </c>
      <c r="O3120">
        <v>-958.62191040000005</v>
      </c>
      <c r="P3120" t="s">
        <v>334</v>
      </c>
      <c r="Q3120" t="s">
        <v>97</v>
      </c>
    </row>
    <row r="3121" spans="1:17">
      <c r="A3121" t="s">
        <v>2438</v>
      </c>
      <c r="B3121" t="s">
        <v>364</v>
      </c>
      <c r="C3121" t="s">
        <v>296</v>
      </c>
      <c r="D3121" t="s">
        <v>332</v>
      </c>
      <c r="E3121" t="s">
        <v>102</v>
      </c>
      <c r="F3121">
        <v>40700</v>
      </c>
      <c r="G3121" t="s">
        <v>784</v>
      </c>
      <c r="I3121" t="s">
        <v>273</v>
      </c>
      <c r="J3121">
        <v>2026</v>
      </c>
      <c r="K3121">
        <v>5</v>
      </c>
      <c r="L3121" t="s">
        <v>95</v>
      </c>
      <c r="M3121">
        <v>-2023.8900659999999</v>
      </c>
      <c r="N3121">
        <v>1</v>
      </c>
      <c r="O3121">
        <v>-2023.8900659999999</v>
      </c>
      <c r="P3121" t="s">
        <v>334</v>
      </c>
      <c r="Q3121" t="s">
        <v>97</v>
      </c>
    </row>
    <row r="3122" spans="1:17">
      <c r="A3122" t="s">
        <v>2295</v>
      </c>
      <c r="B3122" t="s">
        <v>365</v>
      </c>
      <c r="C3122" t="s">
        <v>366</v>
      </c>
      <c r="D3122" t="s">
        <v>332</v>
      </c>
      <c r="E3122" t="s">
        <v>102</v>
      </c>
      <c r="F3122">
        <v>40700</v>
      </c>
      <c r="G3122" t="s">
        <v>784</v>
      </c>
      <c r="I3122" t="s">
        <v>273</v>
      </c>
      <c r="J3122">
        <v>2026</v>
      </c>
      <c r="K3122">
        <v>5</v>
      </c>
      <c r="L3122" t="s">
        <v>95</v>
      </c>
      <c r="M3122">
        <v>-1987.9139980800003</v>
      </c>
      <c r="N3122">
        <v>1</v>
      </c>
      <c r="O3122">
        <v>-1987.9139980800003</v>
      </c>
      <c r="P3122" t="s">
        <v>334</v>
      </c>
      <c r="Q3122" t="s">
        <v>97</v>
      </c>
    </row>
    <row r="3123" spans="1:17">
      <c r="A3123" t="s">
        <v>2438</v>
      </c>
      <c r="B3123" t="s">
        <v>367</v>
      </c>
      <c r="C3123" t="s">
        <v>296</v>
      </c>
      <c r="D3123" t="s">
        <v>332</v>
      </c>
      <c r="E3123" t="s">
        <v>102</v>
      </c>
      <c r="F3123">
        <v>40700</v>
      </c>
      <c r="G3123" t="s">
        <v>784</v>
      </c>
      <c r="I3123" t="s">
        <v>273</v>
      </c>
      <c r="J3123">
        <v>2026</v>
      </c>
      <c r="K3123">
        <v>5</v>
      </c>
      <c r="L3123" t="s">
        <v>95</v>
      </c>
      <c r="M3123">
        <v>-12932.31672504</v>
      </c>
      <c r="N3123">
        <v>1</v>
      </c>
      <c r="O3123">
        <v>-12932.31672504</v>
      </c>
      <c r="P3123" t="s">
        <v>334</v>
      </c>
      <c r="Q3123" t="s">
        <v>97</v>
      </c>
    </row>
    <row r="3124" spans="1:17">
      <c r="A3124" t="s">
        <v>2438</v>
      </c>
      <c r="B3124" t="s">
        <v>368</v>
      </c>
      <c r="C3124" t="s">
        <v>296</v>
      </c>
      <c r="D3124" t="s">
        <v>332</v>
      </c>
      <c r="E3124" t="s">
        <v>102</v>
      </c>
      <c r="F3124">
        <v>40700</v>
      </c>
      <c r="G3124" t="s">
        <v>784</v>
      </c>
      <c r="I3124" t="s">
        <v>273</v>
      </c>
      <c r="J3124">
        <v>2026</v>
      </c>
      <c r="K3124">
        <v>5</v>
      </c>
      <c r="L3124" t="s">
        <v>95</v>
      </c>
      <c r="M3124">
        <v>-1423.6511716799998</v>
      </c>
      <c r="N3124">
        <v>1</v>
      </c>
      <c r="O3124">
        <v>-1423.6511716799998</v>
      </c>
      <c r="P3124" t="s">
        <v>334</v>
      </c>
      <c r="Q3124" t="s">
        <v>97</v>
      </c>
    </row>
    <row r="3125" spans="1:17">
      <c r="A3125" t="s">
        <v>2289</v>
      </c>
      <c r="B3125">
        <v>20190360</v>
      </c>
      <c r="C3125" t="s">
        <v>313</v>
      </c>
      <c r="D3125" t="s">
        <v>332</v>
      </c>
      <c r="E3125" t="s">
        <v>102</v>
      </c>
      <c r="F3125">
        <v>40700</v>
      </c>
      <c r="G3125" t="s">
        <v>784</v>
      </c>
      <c r="I3125" t="s">
        <v>273</v>
      </c>
      <c r="J3125">
        <v>2026</v>
      </c>
      <c r="K3125">
        <v>5</v>
      </c>
      <c r="L3125" t="s">
        <v>95</v>
      </c>
      <c r="M3125">
        <v>-1954.3924706400003</v>
      </c>
      <c r="N3125">
        <v>1</v>
      </c>
      <c r="O3125">
        <v>-1954.3924706400003</v>
      </c>
      <c r="P3125" t="s">
        <v>334</v>
      </c>
      <c r="Q3125" t="s">
        <v>97</v>
      </c>
    </row>
    <row r="3126" spans="1:17">
      <c r="A3126" t="s">
        <v>2621</v>
      </c>
      <c r="B3126" t="s">
        <v>369</v>
      </c>
      <c r="C3126" t="s">
        <v>370</v>
      </c>
      <c r="D3126" t="s">
        <v>332</v>
      </c>
      <c r="E3126" t="s">
        <v>102</v>
      </c>
      <c r="F3126">
        <v>40700</v>
      </c>
      <c r="G3126" t="s">
        <v>784</v>
      </c>
      <c r="I3126" t="s">
        <v>273</v>
      </c>
      <c r="J3126">
        <v>2026</v>
      </c>
      <c r="K3126">
        <v>5</v>
      </c>
      <c r="L3126" t="s">
        <v>95</v>
      </c>
      <c r="M3126">
        <v>-2074.6440439200005</v>
      </c>
      <c r="N3126">
        <v>1</v>
      </c>
      <c r="O3126">
        <v>-2074.6440439200005</v>
      </c>
      <c r="P3126" t="s">
        <v>334</v>
      </c>
      <c r="Q3126" t="s">
        <v>97</v>
      </c>
    </row>
    <row r="3127" spans="1:17">
      <c r="A3127" t="s">
        <v>2438</v>
      </c>
      <c r="B3127" t="s">
        <v>371</v>
      </c>
      <c r="C3127" t="s">
        <v>296</v>
      </c>
      <c r="D3127" t="s">
        <v>332</v>
      </c>
      <c r="E3127" t="s">
        <v>102</v>
      </c>
      <c r="F3127">
        <v>40700</v>
      </c>
      <c r="G3127" t="s">
        <v>784</v>
      </c>
      <c r="I3127" t="s">
        <v>273</v>
      </c>
      <c r="J3127">
        <v>2026</v>
      </c>
      <c r="K3127">
        <v>5</v>
      </c>
      <c r="L3127" t="s">
        <v>95</v>
      </c>
      <c r="M3127">
        <v>-951.91133184</v>
      </c>
      <c r="N3127">
        <v>1</v>
      </c>
      <c r="O3127">
        <v>-951.91133184</v>
      </c>
      <c r="P3127" t="s">
        <v>334</v>
      </c>
      <c r="Q3127" t="s">
        <v>97</v>
      </c>
    </row>
    <row r="3128" spans="1:17">
      <c r="A3128" t="s">
        <v>2438</v>
      </c>
      <c r="B3128" t="s">
        <v>307</v>
      </c>
      <c r="C3128" t="s">
        <v>296</v>
      </c>
      <c r="D3128" t="s">
        <v>332</v>
      </c>
      <c r="E3128" t="s">
        <v>102</v>
      </c>
      <c r="F3128">
        <v>40700</v>
      </c>
      <c r="G3128" t="s">
        <v>784</v>
      </c>
      <c r="I3128" t="s">
        <v>273</v>
      </c>
      <c r="J3128">
        <v>2026</v>
      </c>
      <c r="K3128">
        <v>5</v>
      </c>
      <c r="L3128" t="s">
        <v>95</v>
      </c>
      <c r="M3128">
        <v>-3786.9723381600002</v>
      </c>
      <c r="N3128">
        <v>1</v>
      </c>
      <c r="O3128">
        <v>-3786.9723381600002</v>
      </c>
      <c r="P3128" t="s">
        <v>334</v>
      </c>
      <c r="Q3128" t="s">
        <v>97</v>
      </c>
    </row>
    <row r="3129" spans="1:17">
      <c r="A3129" t="s">
        <v>2438</v>
      </c>
      <c r="B3129" t="s">
        <v>372</v>
      </c>
      <c r="C3129" t="s">
        <v>296</v>
      </c>
      <c r="D3129" t="s">
        <v>332</v>
      </c>
      <c r="E3129" t="s">
        <v>102</v>
      </c>
      <c r="F3129">
        <v>40700</v>
      </c>
      <c r="G3129" t="s">
        <v>784</v>
      </c>
      <c r="I3129" t="s">
        <v>273</v>
      </c>
      <c r="J3129">
        <v>2026</v>
      </c>
      <c r="K3129">
        <v>5</v>
      </c>
      <c r="L3129" t="s">
        <v>95</v>
      </c>
      <c r="M3129">
        <v>-13046.733537120002</v>
      </c>
      <c r="N3129">
        <v>1</v>
      </c>
      <c r="O3129">
        <v>-13046.733537120002</v>
      </c>
      <c r="P3129" t="s">
        <v>334</v>
      </c>
      <c r="Q3129" t="s">
        <v>97</v>
      </c>
    </row>
    <row r="3130" spans="1:17">
      <c r="A3130" t="s">
        <v>2438</v>
      </c>
      <c r="B3130" t="s">
        <v>373</v>
      </c>
      <c r="C3130" t="s">
        <v>296</v>
      </c>
      <c r="D3130" t="s">
        <v>332</v>
      </c>
      <c r="E3130" t="s">
        <v>102</v>
      </c>
      <c r="F3130">
        <v>40700</v>
      </c>
      <c r="G3130" t="s">
        <v>784</v>
      </c>
      <c r="I3130" t="s">
        <v>273</v>
      </c>
      <c r="J3130">
        <v>2026</v>
      </c>
      <c r="K3130">
        <v>5</v>
      </c>
      <c r="L3130" t="s">
        <v>95</v>
      </c>
      <c r="M3130">
        <v>-304.36060680000003</v>
      </c>
      <c r="N3130">
        <v>1</v>
      </c>
      <c r="O3130">
        <v>-304.36060680000003</v>
      </c>
      <c r="P3130" t="s">
        <v>334</v>
      </c>
      <c r="Q3130" t="s">
        <v>97</v>
      </c>
    </row>
    <row r="3131" spans="1:17">
      <c r="A3131" t="s">
        <v>2289</v>
      </c>
      <c r="B3131">
        <v>20200041</v>
      </c>
      <c r="C3131" t="s">
        <v>313</v>
      </c>
      <c r="D3131" t="s">
        <v>332</v>
      </c>
      <c r="E3131" t="s">
        <v>102</v>
      </c>
      <c r="F3131">
        <v>40700</v>
      </c>
      <c r="G3131" t="s">
        <v>784</v>
      </c>
      <c r="I3131" t="s">
        <v>273</v>
      </c>
      <c r="J3131">
        <v>2026</v>
      </c>
      <c r="K3131">
        <v>5</v>
      </c>
      <c r="L3131" t="s">
        <v>95</v>
      </c>
      <c r="M3131">
        <v>-2020.4438975999999</v>
      </c>
      <c r="N3131">
        <v>1</v>
      </c>
      <c r="O3131">
        <v>-2020.4438975999999</v>
      </c>
      <c r="P3131" t="s">
        <v>334</v>
      </c>
      <c r="Q3131" t="s">
        <v>97</v>
      </c>
    </row>
    <row r="3132" spans="1:17">
      <c r="A3132" t="s">
        <v>2438</v>
      </c>
      <c r="B3132" t="s">
        <v>374</v>
      </c>
      <c r="C3132" t="s">
        <v>296</v>
      </c>
      <c r="D3132" t="s">
        <v>332</v>
      </c>
      <c r="E3132" t="s">
        <v>102</v>
      </c>
      <c r="F3132">
        <v>40700</v>
      </c>
      <c r="G3132" t="s">
        <v>784</v>
      </c>
      <c r="I3132" t="s">
        <v>273</v>
      </c>
      <c r="J3132">
        <v>2026</v>
      </c>
      <c r="K3132">
        <v>5</v>
      </c>
      <c r="L3132" t="s">
        <v>95</v>
      </c>
      <c r="M3132">
        <v>-3326.7950568000001</v>
      </c>
      <c r="N3132">
        <v>1</v>
      </c>
      <c r="O3132">
        <v>-3326.7950568000001</v>
      </c>
      <c r="P3132" t="s">
        <v>334</v>
      </c>
      <c r="Q3132" t="s">
        <v>97</v>
      </c>
    </row>
    <row r="3133" spans="1:17">
      <c r="A3133" t="s">
        <v>2289</v>
      </c>
      <c r="B3133">
        <v>20230167</v>
      </c>
      <c r="C3133" t="s">
        <v>313</v>
      </c>
      <c r="D3133" t="s">
        <v>332</v>
      </c>
      <c r="E3133" t="s">
        <v>102</v>
      </c>
      <c r="F3133">
        <v>40700</v>
      </c>
      <c r="G3133" t="s">
        <v>784</v>
      </c>
      <c r="I3133" t="s">
        <v>273</v>
      </c>
      <c r="J3133">
        <v>2026</v>
      </c>
      <c r="K3133">
        <v>5</v>
      </c>
      <c r="L3133" t="s">
        <v>95</v>
      </c>
      <c r="M3133">
        <v>-17933.864374799999</v>
      </c>
      <c r="N3133">
        <v>1</v>
      </c>
      <c r="O3133">
        <v>-17933.864374799999</v>
      </c>
      <c r="P3133" t="s">
        <v>334</v>
      </c>
      <c r="Q3133" t="s">
        <v>97</v>
      </c>
    </row>
    <row r="3134" spans="1:17">
      <c r="A3134" t="s">
        <v>2438</v>
      </c>
      <c r="B3134" t="s">
        <v>375</v>
      </c>
      <c r="C3134" t="s">
        <v>296</v>
      </c>
      <c r="D3134" t="s">
        <v>332</v>
      </c>
      <c r="E3134" t="s">
        <v>102</v>
      </c>
      <c r="F3134">
        <v>40700</v>
      </c>
      <c r="G3134" t="s">
        <v>784</v>
      </c>
      <c r="I3134" t="s">
        <v>273</v>
      </c>
      <c r="J3134">
        <v>2026</v>
      </c>
      <c r="K3134">
        <v>5</v>
      </c>
      <c r="L3134" t="s">
        <v>95</v>
      </c>
      <c r="M3134">
        <v>-1378.2534321600001</v>
      </c>
      <c r="N3134">
        <v>1</v>
      </c>
      <c r="O3134">
        <v>-1378.2534321600001</v>
      </c>
      <c r="P3134" t="s">
        <v>334</v>
      </c>
      <c r="Q3134" t="s">
        <v>97</v>
      </c>
    </row>
    <row r="3135" spans="1:17">
      <c r="A3135" t="s">
        <v>2438</v>
      </c>
      <c r="B3135" t="s">
        <v>376</v>
      </c>
      <c r="C3135" t="s">
        <v>296</v>
      </c>
      <c r="D3135" t="s">
        <v>332</v>
      </c>
      <c r="E3135" t="s">
        <v>102</v>
      </c>
      <c r="F3135">
        <v>40700</v>
      </c>
      <c r="G3135" t="s">
        <v>784</v>
      </c>
      <c r="I3135" t="s">
        <v>273</v>
      </c>
      <c r="J3135">
        <v>2026</v>
      </c>
      <c r="K3135">
        <v>5</v>
      </c>
      <c r="L3135" t="s">
        <v>95</v>
      </c>
      <c r="M3135">
        <v>-282.23355168000006</v>
      </c>
      <c r="N3135">
        <v>1</v>
      </c>
      <c r="O3135">
        <v>-282.23355168000006</v>
      </c>
      <c r="P3135" t="s">
        <v>334</v>
      </c>
      <c r="Q3135" t="s">
        <v>97</v>
      </c>
    </row>
    <row r="3136" spans="1:17">
      <c r="A3136" t="s">
        <v>2289</v>
      </c>
      <c r="B3136">
        <v>20240178</v>
      </c>
      <c r="C3136" t="s">
        <v>313</v>
      </c>
      <c r="D3136" t="s">
        <v>332</v>
      </c>
      <c r="E3136" t="s">
        <v>102</v>
      </c>
      <c r="F3136">
        <v>40700</v>
      </c>
      <c r="G3136" t="s">
        <v>784</v>
      </c>
      <c r="I3136" t="s">
        <v>273</v>
      </c>
      <c r="J3136">
        <v>2026</v>
      </c>
      <c r="K3136">
        <v>5</v>
      </c>
      <c r="L3136" t="s">
        <v>95</v>
      </c>
      <c r="M3136">
        <v>-1592.6469271199999</v>
      </c>
      <c r="N3136">
        <v>1</v>
      </c>
      <c r="O3136">
        <v>-1592.6469271199999</v>
      </c>
      <c r="P3136" t="s">
        <v>334</v>
      </c>
      <c r="Q3136" t="s">
        <v>97</v>
      </c>
    </row>
    <row r="3137" spans="1:17">
      <c r="A3137" t="s">
        <v>2289</v>
      </c>
      <c r="B3137">
        <v>20220196</v>
      </c>
      <c r="C3137" t="s">
        <v>313</v>
      </c>
      <c r="D3137" t="s">
        <v>332</v>
      </c>
      <c r="E3137" t="s">
        <v>102</v>
      </c>
      <c r="F3137">
        <v>40700</v>
      </c>
      <c r="G3137" t="s">
        <v>784</v>
      </c>
      <c r="I3137" t="s">
        <v>273</v>
      </c>
      <c r="J3137">
        <v>2026</v>
      </c>
      <c r="K3137">
        <v>5</v>
      </c>
      <c r="L3137" t="s">
        <v>95</v>
      </c>
      <c r="M3137">
        <v>-57156.500390400004</v>
      </c>
      <c r="N3137">
        <v>1</v>
      </c>
      <c r="O3137">
        <v>-57156.500390400004</v>
      </c>
      <c r="P3137" t="s">
        <v>334</v>
      </c>
      <c r="Q3137" t="s">
        <v>97</v>
      </c>
    </row>
    <row r="3138" spans="1:17">
      <c r="A3138" t="s">
        <v>2289</v>
      </c>
      <c r="B3138">
        <v>20240236</v>
      </c>
      <c r="C3138" t="s">
        <v>313</v>
      </c>
      <c r="D3138" t="s">
        <v>332</v>
      </c>
      <c r="E3138" t="s">
        <v>102</v>
      </c>
      <c r="F3138">
        <v>40700</v>
      </c>
      <c r="G3138" t="s">
        <v>784</v>
      </c>
      <c r="I3138" t="s">
        <v>273</v>
      </c>
      <c r="J3138">
        <v>2026</v>
      </c>
      <c r="K3138">
        <v>5</v>
      </c>
      <c r="L3138" t="s">
        <v>95</v>
      </c>
      <c r="M3138">
        <v>-101341.14037920001</v>
      </c>
      <c r="N3138">
        <v>1</v>
      </c>
      <c r="O3138">
        <v>-101341.14037920001</v>
      </c>
      <c r="P3138" t="s">
        <v>334</v>
      </c>
      <c r="Q3138" t="s">
        <v>97</v>
      </c>
    </row>
    <row r="3139" spans="1:17">
      <c r="A3139" t="s">
        <v>2289</v>
      </c>
      <c r="B3139">
        <v>20240202</v>
      </c>
      <c r="C3139" t="s">
        <v>313</v>
      </c>
      <c r="D3139" t="s">
        <v>332</v>
      </c>
      <c r="E3139" t="s">
        <v>102</v>
      </c>
      <c r="F3139">
        <v>40700</v>
      </c>
      <c r="G3139" t="s">
        <v>784</v>
      </c>
      <c r="I3139" t="s">
        <v>273</v>
      </c>
      <c r="J3139">
        <v>2026</v>
      </c>
      <c r="K3139">
        <v>5</v>
      </c>
      <c r="L3139" t="s">
        <v>95</v>
      </c>
      <c r="M3139">
        <v>-121293.40668623999</v>
      </c>
      <c r="N3139">
        <v>1</v>
      </c>
      <c r="O3139">
        <v>-121293.40668623999</v>
      </c>
      <c r="P3139" t="s">
        <v>334</v>
      </c>
      <c r="Q3139" t="s">
        <v>97</v>
      </c>
    </row>
    <row r="3140" spans="1:17">
      <c r="A3140" t="s">
        <v>2289</v>
      </c>
      <c r="B3140">
        <v>20240113</v>
      </c>
      <c r="C3140" t="s">
        <v>313</v>
      </c>
      <c r="D3140" t="s">
        <v>332</v>
      </c>
      <c r="E3140" t="s">
        <v>102</v>
      </c>
      <c r="F3140">
        <v>40700</v>
      </c>
      <c r="G3140" t="s">
        <v>784</v>
      </c>
      <c r="I3140" t="s">
        <v>273</v>
      </c>
      <c r="J3140">
        <v>2026</v>
      </c>
      <c r="K3140">
        <v>5</v>
      </c>
      <c r="L3140" t="s">
        <v>95</v>
      </c>
      <c r="M3140">
        <v>-4109.7781893599995</v>
      </c>
      <c r="N3140">
        <v>1</v>
      </c>
      <c r="O3140">
        <v>-4109.7781893599995</v>
      </c>
      <c r="P3140" t="s">
        <v>334</v>
      </c>
      <c r="Q3140" t="s">
        <v>97</v>
      </c>
    </row>
    <row r="3141" spans="1:17">
      <c r="A3141" t="s">
        <v>2295</v>
      </c>
      <c r="B3141" t="s">
        <v>377</v>
      </c>
      <c r="C3141" t="s">
        <v>378</v>
      </c>
      <c r="D3141" t="s">
        <v>332</v>
      </c>
      <c r="E3141" t="s">
        <v>102</v>
      </c>
      <c r="F3141">
        <v>40700</v>
      </c>
      <c r="G3141" t="s">
        <v>784</v>
      </c>
      <c r="I3141" t="s">
        <v>273</v>
      </c>
      <c r="J3141">
        <v>2026</v>
      </c>
      <c r="K3141">
        <v>5</v>
      </c>
      <c r="L3141" t="s">
        <v>95</v>
      </c>
      <c r="M3141">
        <v>-10945.409635440001</v>
      </c>
      <c r="N3141">
        <v>1</v>
      </c>
      <c r="O3141">
        <v>-10945.409635440001</v>
      </c>
      <c r="P3141" t="s">
        <v>334</v>
      </c>
      <c r="Q3141" t="s">
        <v>97</v>
      </c>
    </row>
    <row r="3142" spans="1:17">
      <c r="A3142" t="s">
        <v>2295</v>
      </c>
      <c r="B3142" t="s">
        <v>379</v>
      </c>
      <c r="C3142" t="s">
        <v>380</v>
      </c>
      <c r="D3142" t="s">
        <v>332</v>
      </c>
      <c r="E3142" t="s">
        <v>102</v>
      </c>
      <c r="F3142">
        <v>40700</v>
      </c>
      <c r="G3142" t="s">
        <v>784</v>
      </c>
      <c r="I3142" t="s">
        <v>273</v>
      </c>
      <c r="J3142">
        <v>2026</v>
      </c>
      <c r="K3142">
        <v>5</v>
      </c>
      <c r="L3142" t="s">
        <v>95</v>
      </c>
      <c r="M3142">
        <v>-193.83390360000001</v>
      </c>
      <c r="N3142">
        <v>1</v>
      </c>
      <c r="O3142">
        <v>-193.83390360000001</v>
      </c>
      <c r="P3142" t="s">
        <v>334</v>
      </c>
      <c r="Q3142" t="s">
        <v>97</v>
      </c>
    </row>
    <row r="3143" spans="1:17">
      <c r="A3143" t="s">
        <v>2295</v>
      </c>
      <c r="B3143" t="s">
        <v>381</v>
      </c>
      <c r="C3143" t="s">
        <v>382</v>
      </c>
      <c r="D3143" t="s">
        <v>332</v>
      </c>
      <c r="E3143" t="s">
        <v>102</v>
      </c>
      <c r="F3143">
        <v>40700</v>
      </c>
      <c r="G3143" t="s">
        <v>784</v>
      </c>
      <c r="I3143" t="s">
        <v>273</v>
      </c>
      <c r="J3143">
        <v>2026</v>
      </c>
      <c r="K3143">
        <v>5</v>
      </c>
      <c r="L3143" t="s">
        <v>95</v>
      </c>
      <c r="M3143">
        <v>-3539.7063374400009</v>
      </c>
      <c r="N3143">
        <v>1</v>
      </c>
      <c r="O3143">
        <v>-3539.7063374400009</v>
      </c>
      <c r="P3143" t="s">
        <v>334</v>
      </c>
      <c r="Q3143" t="s">
        <v>97</v>
      </c>
    </row>
    <row r="3144" spans="1:17">
      <c r="A3144" t="s">
        <v>2295</v>
      </c>
      <c r="B3144" t="s">
        <v>383</v>
      </c>
      <c r="C3144" t="s">
        <v>382</v>
      </c>
      <c r="D3144" t="s">
        <v>332</v>
      </c>
      <c r="E3144" t="s">
        <v>102</v>
      </c>
      <c r="F3144">
        <v>40700</v>
      </c>
      <c r="G3144" t="s">
        <v>784</v>
      </c>
      <c r="I3144" t="s">
        <v>273</v>
      </c>
      <c r="J3144">
        <v>2026</v>
      </c>
      <c r="K3144">
        <v>5</v>
      </c>
      <c r="L3144" t="s">
        <v>95</v>
      </c>
      <c r="M3144">
        <v>-3245.5531447200001</v>
      </c>
      <c r="N3144">
        <v>1</v>
      </c>
      <c r="O3144">
        <v>-3245.5531447200001</v>
      </c>
      <c r="P3144" t="s">
        <v>334</v>
      </c>
      <c r="Q3144" t="s">
        <v>97</v>
      </c>
    </row>
    <row r="3145" spans="1:17">
      <c r="A3145" t="s">
        <v>2621</v>
      </c>
      <c r="B3145" t="s">
        <v>384</v>
      </c>
      <c r="C3145" t="s">
        <v>370</v>
      </c>
      <c r="D3145" t="s">
        <v>332</v>
      </c>
      <c r="E3145" t="s">
        <v>102</v>
      </c>
      <c r="F3145">
        <v>40700</v>
      </c>
      <c r="G3145" t="s">
        <v>784</v>
      </c>
      <c r="I3145" t="s">
        <v>273</v>
      </c>
      <c r="J3145">
        <v>2026</v>
      </c>
      <c r="K3145">
        <v>5</v>
      </c>
      <c r="L3145" t="s">
        <v>95</v>
      </c>
      <c r="M3145">
        <v>-2324.5527772800001</v>
      </c>
      <c r="N3145">
        <v>1</v>
      </c>
      <c r="O3145">
        <v>-2324.5527772800001</v>
      </c>
      <c r="P3145" t="s">
        <v>334</v>
      </c>
      <c r="Q3145" t="s">
        <v>97</v>
      </c>
    </row>
    <row r="3146" spans="1:17">
      <c r="A3146" t="s">
        <v>879</v>
      </c>
      <c r="B3146" t="s">
        <v>229</v>
      </c>
      <c r="C3146" t="s">
        <v>133</v>
      </c>
      <c r="D3146" t="s">
        <v>332</v>
      </c>
      <c r="E3146" t="s">
        <v>102</v>
      </c>
      <c r="F3146">
        <v>40700</v>
      </c>
      <c r="G3146" t="s">
        <v>784</v>
      </c>
      <c r="I3146" t="s">
        <v>273</v>
      </c>
      <c r="J3146">
        <v>2026</v>
      </c>
      <c r="K3146">
        <v>5</v>
      </c>
      <c r="L3146" t="s">
        <v>95</v>
      </c>
      <c r="M3146">
        <v>-251.67886559999999</v>
      </c>
      <c r="N3146">
        <v>1</v>
      </c>
      <c r="O3146">
        <v>-251.67886559999999</v>
      </c>
      <c r="P3146" t="s">
        <v>334</v>
      </c>
      <c r="Q3146" t="s">
        <v>97</v>
      </c>
    </row>
    <row r="3147" spans="1:17">
      <c r="A3147" t="s">
        <v>879</v>
      </c>
      <c r="B3147" t="s">
        <v>246</v>
      </c>
      <c r="C3147" t="s">
        <v>133</v>
      </c>
      <c r="D3147" t="s">
        <v>332</v>
      </c>
      <c r="E3147" t="s">
        <v>102</v>
      </c>
      <c r="F3147">
        <v>40700</v>
      </c>
      <c r="G3147" t="s">
        <v>784</v>
      </c>
      <c r="I3147" t="s">
        <v>273</v>
      </c>
      <c r="J3147">
        <v>2026</v>
      </c>
      <c r="K3147">
        <v>5</v>
      </c>
      <c r="L3147" t="s">
        <v>95</v>
      </c>
      <c r="M3147">
        <v>-633.92046552000011</v>
      </c>
      <c r="N3147">
        <v>1</v>
      </c>
      <c r="O3147">
        <v>-633.92046552000011</v>
      </c>
      <c r="P3147" t="s">
        <v>334</v>
      </c>
      <c r="Q3147" t="s">
        <v>97</v>
      </c>
    </row>
    <row r="3148" spans="1:17">
      <c r="A3148" t="s">
        <v>879</v>
      </c>
      <c r="B3148" t="s">
        <v>385</v>
      </c>
      <c r="C3148" t="s">
        <v>133</v>
      </c>
      <c r="D3148" t="s">
        <v>332</v>
      </c>
      <c r="E3148" t="s">
        <v>102</v>
      </c>
      <c r="F3148">
        <v>40700</v>
      </c>
      <c r="G3148" t="s">
        <v>784</v>
      </c>
      <c r="I3148" t="s">
        <v>273</v>
      </c>
      <c r="J3148">
        <v>2026</v>
      </c>
      <c r="K3148">
        <v>5</v>
      </c>
      <c r="L3148" t="s">
        <v>95</v>
      </c>
      <c r="M3148">
        <v>-1026.57938616</v>
      </c>
      <c r="N3148">
        <v>1</v>
      </c>
      <c r="O3148">
        <v>-1026.57938616</v>
      </c>
      <c r="P3148" t="s">
        <v>334</v>
      </c>
      <c r="Q3148" t="s">
        <v>97</v>
      </c>
    </row>
    <row r="3149" spans="1:17">
      <c r="A3149" t="s">
        <v>2295</v>
      </c>
      <c r="B3149" t="s">
        <v>386</v>
      </c>
      <c r="C3149" t="s">
        <v>387</v>
      </c>
      <c r="D3149" t="s">
        <v>332</v>
      </c>
      <c r="E3149" t="s">
        <v>103</v>
      </c>
      <c r="F3149">
        <v>40700</v>
      </c>
      <c r="G3149" t="s">
        <v>784</v>
      </c>
      <c r="I3149" t="s">
        <v>120</v>
      </c>
      <c r="J3149">
        <v>2026</v>
      </c>
      <c r="K3149">
        <v>5</v>
      </c>
      <c r="L3149" t="s">
        <v>95</v>
      </c>
      <c r="M3149">
        <v>-752.97211272000004</v>
      </c>
      <c r="N3149">
        <v>1</v>
      </c>
      <c r="O3149">
        <v>-752.97211272000004</v>
      </c>
      <c r="P3149" t="s">
        <v>334</v>
      </c>
      <c r="Q3149" t="s">
        <v>97</v>
      </c>
    </row>
    <row r="3150" spans="1:17">
      <c r="A3150" t="s">
        <v>2530</v>
      </c>
      <c r="B3150" t="s">
        <v>388</v>
      </c>
      <c r="C3150" t="s">
        <v>270</v>
      </c>
      <c r="D3150" t="s">
        <v>332</v>
      </c>
      <c r="E3150" t="s">
        <v>103</v>
      </c>
      <c r="F3150">
        <v>40700</v>
      </c>
      <c r="G3150" t="s">
        <v>784</v>
      </c>
      <c r="I3150" t="s">
        <v>130</v>
      </c>
      <c r="J3150">
        <v>2026</v>
      </c>
      <c r="K3150">
        <v>5</v>
      </c>
      <c r="L3150" t="s">
        <v>95</v>
      </c>
      <c r="M3150">
        <v>-191.40751152000001</v>
      </c>
      <c r="N3150">
        <v>1</v>
      </c>
      <c r="O3150">
        <v>-191.40751152000001</v>
      </c>
      <c r="P3150" t="s">
        <v>334</v>
      </c>
      <c r="Q3150" t="s">
        <v>97</v>
      </c>
    </row>
    <row r="3151" spans="1:17">
      <c r="A3151" t="s">
        <v>2530</v>
      </c>
      <c r="B3151" t="s">
        <v>389</v>
      </c>
      <c r="C3151" t="s">
        <v>270</v>
      </c>
      <c r="D3151" t="s">
        <v>332</v>
      </c>
      <c r="E3151" t="s">
        <v>103</v>
      </c>
      <c r="F3151">
        <v>40700</v>
      </c>
      <c r="G3151" t="s">
        <v>784</v>
      </c>
      <c r="I3151" t="s">
        <v>130</v>
      </c>
      <c r="J3151">
        <v>2026</v>
      </c>
      <c r="K3151">
        <v>5</v>
      </c>
      <c r="L3151" t="s">
        <v>95</v>
      </c>
      <c r="M3151">
        <v>-1.3012603199999999</v>
      </c>
      <c r="N3151">
        <v>1</v>
      </c>
      <c r="O3151">
        <v>-1.3012603199999999</v>
      </c>
      <c r="P3151" t="s">
        <v>334</v>
      </c>
      <c r="Q3151" t="s">
        <v>97</v>
      </c>
    </row>
    <row r="3152" spans="1:17">
      <c r="A3152" t="s">
        <v>2530</v>
      </c>
      <c r="B3152" t="s">
        <v>390</v>
      </c>
      <c r="C3152" t="s">
        <v>270</v>
      </c>
      <c r="D3152" t="s">
        <v>332</v>
      </c>
      <c r="E3152" t="s">
        <v>103</v>
      </c>
      <c r="F3152">
        <v>40700</v>
      </c>
      <c r="G3152" t="s">
        <v>784</v>
      </c>
      <c r="I3152" t="s">
        <v>130</v>
      </c>
      <c r="J3152">
        <v>2026</v>
      </c>
      <c r="K3152">
        <v>5</v>
      </c>
      <c r="L3152" t="s">
        <v>95</v>
      </c>
      <c r="M3152">
        <v>-27.056242080000004</v>
      </c>
      <c r="N3152">
        <v>1</v>
      </c>
      <c r="O3152">
        <v>-27.056242080000004</v>
      </c>
      <c r="P3152" t="s">
        <v>334</v>
      </c>
      <c r="Q3152" t="s">
        <v>97</v>
      </c>
    </row>
    <row r="3153" spans="1:17">
      <c r="A3153" t="s">
        <v>2530</v>
      </c>
      <c r="B3153" t="s">
        <v>391</v>
      </c>
      <c r="C3153" t="s">
        <v>270</v>
      </c>
      <c r="D3153" t="s">
        <v>332</v>
      </c>
      <c r="E3153" t="s">
        <v>103</v>
      </c>
      <c r="F3153">
        <v>40700</v>
      </c>
      <c r="G3153" t="s">
        <v>784</v>
      </c>
      <c r="I3153" t="s">
        <v>130</v>
      </c>
      <c r="J3153">
        <v>2026</v>
      </c>
      <c r="K3153">
        <v>5</v>
      </c>
      <c r="L3153" t="s">
        <v>95</v>
      </c>
      <c r="M3153">
        <v>-21.957360480000002</v>
      </c>
      <c r="N3153">
        <v>1</v>
      </c>
      <c r="O3153">
        <v>-21.957360480000002</v>
      </c>
      <c r="P3153" t="s">
        <v>334</v>
      </c>
      <c r="Q3153" t="s">
        <v>97</v>
      </c>
    </row>
    <row r="3154" spans="1:17">
      <c r="A3154" t="s">
        <v>2530</v>
      </c>
      <c r="B3154" t="s">
        <v>272</v>
      </c>
      <c r="C3154" t="s">
        <v>270</v>
      </c>
      <c r="D3154" t="s">
        <v>332</v>
      </c>
      <c r="E3154" t="s">
        <v>103</v>
      </c>
      <c r="F3154">
        <v>40700</v>
      </c>
      <c r="G3154" t="s">
        <v>784</v>
      </c>
      <c r="I3154" t="s">
        <v>130</v>
      </c>
      <c r="J3154">
        <v>2026</v>
      </c>
      <c r="K3154">
        <v>5</v>
      </c>
      <c r="L3154" t="s">
        <v>95</v>
      </c>
      <c r="M3154">
        <v>-121.20298920000003</v>
      </c>
      <c r="N3154">
        <v>1</v>
      </c>
      <c r="O3154">
        <v>-121.20298920000003</v>
      </c>
      <c r="P3154" t="s">
        <v>334</v>
      </c>
      <c r="Q3154" t="s">
        <v>97</v>
      </c>
    </row>
    <row r="3155" spans="1:17">
      <c r="A3155" t="s">
        <v>2530</v>
      </c>
      <c r="B3155" t="s">
        <v>392</v>
      </c>
      <c r="C3155" t="s">
        <v>270</v>
      </c>
      <c r="D3155" t="s">
        <v>332</v>
      </c>
      <c r="E3155" t="s">
        <v>103</v>
      </c>
      <c r="F3155">
        <v>40700</v>
      </c>
      <c r="G3155" t="s">
        <v>784</v>
      </c>
      <c r="I3155" t="s">
        <v>130</v>
      </c>
      <c r="J3155">
        <v>2026</v>
      </c>
      <c r="K3155">
        <v>5</v>
      </c>
      <c r="L3155" t="s">
        <v>95</v>
      </c>
      <c r="M3155">
        <v>-164.76464880000003</v>
      </c>
      <c r="N3155">
        <v>1</v>
      </c>
      <c r="O3155">
        <v>-164.76464880000003</v>
      </c>
      <c r="P3155" t="s">
        <v>334</v>
      </c>
      <c r="Q3155" t="s">
        <v>97</v>
      </c>
    </row>
    <row r="3156" spans="1:17">
      <c r="A3156" t="s">
        <v>2530</v>
      </c>
      <c r="B3156" t="s">
        <v>393</v>
      </c>
      <c r="C3156" t="s">
        <v>270</v>
      </c>
      <c r="D3156" t="s">
        <v>332</v>
      </c>
      <c r="E3156" t="s">
        <v>103</v>
      </c>
      <c r="F3156">
        <v>40700</v>
      </c>
      <c r="G3156" t="s">
        <v>784</v>
      </c>
      <c r="I3156" t="s">
        <v>130</v>
      </c>
      <c r="J3156">
        <v>2026</v>
      </c>
      <c r="K3156">
        <v>5</v>
      </c>
      <c r="L3156" t="s">
        <v>95</v>
      </c>
      <c r="M3156">
        <v>-64.578863520000013</v>
      </c>
      <c r="N3156">
        <v>1</v>
      </c>
      <c r="O3156">
        <v>-64.578863520000013</v>
      </c>
      <c r="P3156" t="s">
        <v>334</v>
      </c>
      <c r="Q3156" t="s">
        <v>97</v>
      </c>
    </row>
    <row r="3157" spans="1:17">
      <c r="A3157" t="s">
        <v>2530</v>
      </c>
      <c r="B3157" t="s">
        <v>394</v>
      </c>
      <c r="C3157" t="s">
        <v>270</v>
      </c>
      <c r="D3157" t="s">
        <v>332</v>
      </c>
      <c r="E3157" t="s">
        <v>103</v>
      </c>
      <c r="F3157">
        <v>40700</v>
      </c>
      <c r="G3157" t="s">
        <v>784</v>
      </c>
      <c r="I3157" t="s">
        <v>130</v>
      </c>
      <c r="J3157">
        <v>2026</v>
      </c>
      <c r="K3157">
        <v>5</v>
      </c>
      <c r="L3157" t="s">
        <v>95</v>
      </c>
      <c r="M3157">
        <v>-172.31002848000003</v>
      </c>
      <c r="N3157">
        <v>1</v>
      </c>
      <c r="O3157">
        <v>-172.31002848000003</v>
      </c>
      <c r="P3157" t="s">
        <v>334</v>
      </c>
      <c r="Q3157" t="s">
        <v>97</v>
      </c>
    </row>
    <row r="3158" spans="1:17">
      <c r="A3158" t="s">
        <v>2530</v>
      </c>
      <c r="B3158" t="s">
        <v>395</v>
      </c>
      <c r="C3158" t="s">
        <v>270</v>
      </c>
      <c r="D3158" t="s">
        <v>332</v>
      </c>
      <c r="E3158" t="s">
        <v>103</v>
      </c>
      <c r="F3158">
        <v>40700</v>
      </c>
      <c r="G3158" t="s">
        <v>784</v>
      </c>
      <c r="I3158" t="s">
        <v>130</v>
      </c>
      <c r="J3158">
        <v>2026</v>
      </c>
      <c r="K3158">
        <v>5</v>
      </c>
      <c r="L3158" t="s">
        <v>95</v>
      </c>
      <c r="M3158">
        <v>-341.99823456000007</v>
      </c>
      <c r="N3158">
        <v>1</v>
      </c>
      <c r="O3158">
        <v>-341.99823456000007</v>
      </c>
      <c r="P3158" t="s">
        <v>334</v>
      </c>
      <c r="Q3158" t="s">
        <v>97</v>
      </c>
    </row>
    <row r="3159" spans="1:17">
      <c r="A3159" t="s">
        <v>2530</v>
      </c>
      <c r="B3159" t="s">
        <v>396</v>
      </c>
      <c r="C3159" t="s">
        <v>270</v>
      </c>
      <c r="D3159" t="s">
        <v>332</v>
      </c>
      <c r="E3159" t="s">
        <v>103</v>
      </c>
      <c r="F3159">
        <v>40700</v>
      </c>
      <c r="G3159" t="s">
        <v>784</v>
      </c>
      <c r="I3159" t="s">
        <v>130</v>
      </c>
      <c r="J3159">
        <v>2026</v>
      </c>
      <c r="K3159">
        <v>5</v>
      </c>
      <c r="L3159" t="s">
        <v>95</v>
      </c>
      <c r="M3159">
        <v>-52.272383040000001</v>
      </c>
      <c r="N3159">
        <v>1</v>
      </c>
      <c r="O3159">
        <v>-52.272383040000001</v>
      </c>
      <c r="P3159" t="s">
        <v>334</v>
      </c>
      <c r="Q3159" t="s">
        <v>97</v>
      </c>
    </row>
    <row r="3160" spans="1:17">
      <c r="A3160" t="s">
        <v>2530</v>
      </c>
      <c r="B3160" t="s">
        <v>337</v>
      </c>
      <c r="C3160" t="s">
        <v>270</v>
      </c>
      <c r="D3160" t="s">
        <v>332</v>
      </c>
      <c r="E3160" t="s">
        <v>103</v>
      </c>
      <c r="F3160">
        <v>40700</v>
      </c>
      <c r="G3160" t="s">
        <v>784</v>
      </c>
      <c r="I3160" t="s">
        <v>130</v>
      </c>
      <c r="J3160">
        <v>2026</v>
      </c>
      <c r="K3160">
        <v>5</v>
      </c>
      <c r="L3160" t="s">
        <v>95</v>
      </c>
      <c r="M3160">
        <v>-86.660881200000006</v>
      </c>
      <c r="N3160">
        <v>1</v>
      </c>
      <c r="O3160">
        <v>-86.660881200000006</v>
      </c>
      <c r="P3160" t="s">
        <v>334</v>
      </c>
      <c r="Q3160" t="s">
        <v>97</v>
      </c>
    </row>
    <row r="3161" spans="1:17">
      <c r="A3161" t="s">
        <v>879</v>
      </c>
      <c r="B3161" t="s">
        <v>397</v>
      </c>
      <c r="C3161" t="s">
        <v>133</v>
      </c>
      <c r="D3161" t="s">
        <v>332</v>
      </c>
      <c r="E3161" t="s">
        <v>103</v>
      </c>
      <c r="F3161">
        <v>40700</v>
      </c>
      <c r="G3161" t="s">
        <v>784</v>
      </c>
      <c r="I3161" t="s">
        <v>130</v>
      </c>
      <c r="J3161">
        <v>2026</v>
      </c>
      <c r="K3161">
        <v>5</v>
      </c>
      <c r="L3161" t="s">
        <v>95</v>
      </c>
      <c r="M3161">
        <v>-579.46859208000012</v>
      </c>
      <c r="N3161">
        <v>1</v>
      </c>
      <c r="O3161">
        <v>-579.46859208000012</v>
      </c>
      <c r="P3161" t="s">
        <v>334</v>
      </c>
      <c r="Q3161" t="s">
        <v>97</v>
      </c>
    </row>
    <row r="3162" spans="1:17">
      <c r="A3162" t="s">
        <v>2305</v>
      </c>
      <c r="B3162" t="s">
        <v>398</v>
      </c>
      <c r="C3162" t="s">
        <v>108</v>
      </c>
      <c r="D3162" t="s">
        <v>332</v>
      </c>
      <c r="E3162" t="s">
        <v>103</v>
      </c>
      <c r="F3162">
        <v>40700</v>
      </c>
      <c r="G3162" t="s">
        <v>784</v>
      </c>
      <c r="I3162" t="s">
        <v>399</v>
      </c>
      <c r="J3162">
        <v>2026</v>
      </c>
      <c r="K3162">
        <v>5</v>
      </c>
      <c r="L3162" t="s">
        <v>95</v>
      </c>
      <c r="M3162">
        <v>-1982.4604466400001</v>
      </c>
      <c r="N3162">
        <v>1</v>
      </c>
      <c r="O3162">
        <v>-1982.4604466400001</v>
      </c>
      <c r="P3162" t="s">
        <v>334</v>
      </c>
      <c r="Q3162" t="s">
        <v>97</v>
      </c>
    </row>
    <row r="3163" spans="1:17">
      <c r="A3163" t="s">
        <v>2305</v>
      </c>
      <c r="B3163" t="s">
        <v>400</v>
      </c>
      <c r="C3163" t="s">
        <v>108</v>
      </c>
      <c r="D3163" t="s">
        <v>332</v>
      </c>
      <c r="E3163" t="s">
        <v>103</v>
      </c>
      <c r="F3163">
        <v>40700</v>
      </c>
      <c r="G3163" t="s">
        <v>784</v>
      </c>
      <c r="I3163" t="s">
        <v>130</v>
      </c>
      <c r="J3163">
        <v>2026</v>
      </c>
      <c r="K3163">
        <v>5</v>
      </c>
      <c r="L3163" t="s">
        <v>95</v>
      </c>
      <c r="M3163">
        <v>-118.28359800000001</v>
      </c>
      <c r="N3163">
        <v>1</v>
      </c>
      <c r="O3163">
        <v>-118.28359800000001</v>
      </c>
      <c r="P3163" t="s">
        <v>334</v>
      </c>
      <c r="Q3163" t="s">
        <v>97</v>
      </c>
    </row>
    <row r="3164" spans="1:17">
      <c r="A3164" t="s">
        <v>2305</v>
      </c>
      <c r="B3164" t="s">
        <v>401</v>
      </c>
      <c r="C3164" t="s">
        <v>108</v>
      </c>
      <c r="D3164" t="s">
        <v>332</v>
      </c>
      <c r="E3164" t="s">
        <v>103</v>
      </c>
      <c r="F3164">
        <v>40700</v>
      </c>
      <c r="G3164" t="s">
        <v>784</v>
      </c>
      <c r="I3164" t="s">
        <v>130</v>
      </c>
      <c r="J3164">
        <v>2026</v>
      </c>
      <c r="K3164">
        <v>5</v>
      </c>
      <c r="L3164" t="s">
        <v>95</v>
      </c>
      <c r="M3164">
        <v>-961.4246867999999</v>
      </c>
      <c r="N3164">
        <v>1</v>
      </c>
      <c r="O3164">
        <v>-961.4246867999999</v>
      </c>
      <c r="P3164" t="s">
        <v>334</v>
      </c>
      <c r="Q3164" t="s">
        <v>97</v>
      </c>
    </row>
    <row r="3165" spans="1:17">
      <c r="A3165" t="s">
        <v>2530</v>
      </c>
      <c r="B3165" t="s">
        <v>341</v>
      </c>
      <c r="C3165" t="s">
        <v>270</v>
      </c>
      <c r="D3165" t="s">
        <v>332</v>
      </c>
      <c r="E3165" t="s">
        <v>103</v>
      </c>
      <c r="F3165">
        <v>40700</v>
      </c>
      <c r="G3165" t="s">
        <v>784</v>
      </c>
      <c r="I3165" t="s">
        <v>130</v>
      </c>
      <c r="J3165">
        <v>2026</v>
      </c>
      <c r="K3165">
        <v>5</v>
      </c>
      <c r="L3165" t="s">
        <v>95</v>
      </c>
      <c r="M3165">
        <v>-11196.230376960002</v>
      </c>
      <c r="N3165">
        <v>1</v>
      </c>
      <c r="O3165">
        <v>-11196.230376960002</v>
      </c>
      <c r="P3165" t="s">
        <v>334</v>
      </c>
      <c r="Q3165" t="s">
        <v>97</v>
      </c>
    </row>
    <row r="3166" spans="1:17">
      <c r="A3166" t="s">
        <v>2530</v>
      </c>
      <c r="B3166" t="s">
        <v>342</v>
      </c>
      <c r="C3166" t="s">
        <v>270</v>
      </c>
      <c r="D3166" t="s">
        <v>332</v>
      </c>
      <c r="E3166" t="s">
        <v>103</v>
      </c>
      <c r="F3166">
        <v>40700</v>
      </c>
      <c r="G3166" t="s">
        <v>784</v>
      </c>
      <c r="I3166" t="s">
        <v>120</v>
      </c>
      <c r="J3166">
        <v>2026</v>
      </c>
      <c r="K3166">
        <v>5</v>
      </c>
      <c r="L3166" t="s">
        <v>95</v>
      </c>
      <c r="M3166">
        <v>-21.958968960000004</v>
      </c>
      <c r="N3166">
        <v>1</v>
      </c>
      <c r="O3166">
        <v>-21.958968960000004</v>
      </c>
      <c r="P3166" t="s">
        <v>334</v>
      </c>
      <c r="Q3166" t="s">
        <v>97</v>
      </c>
    </row>
    <row r="3167" spans="1:17">
      <c r="A3167" t="s">
        <v>2305</v>
      </c>
      <c r="B3167" t="s">
        <v>343</v>
      </c>
      <c r="C3167" t="s">
        <v>108</v>
      </c>
      <c r="D3167" t="s">
        <v>332</v>
      </c>
      <c r="E3167" t="s">
        <v>103</v>
      </c>
      <c r="F3167">
        <v>40700</v>
      </c>
      <c r="G3167" t="s">
        <v>784</v>
      </c>
      <c r="I3167" t="s">
        <v>130</v>
      </c>
      <c r="J3167">
        <v>2026</v>
      </c>
      <c r="K3167">
        <v>5</v>
      </c>
      <c r="L3167" t="s">
        <v>95</v>
      </c>
      <c r="M3167">
        <v>-1175.6195344800001</v>
      </c>
      <c r="N3167">
        <v>1</v>
      </c>
      <c r="O3167">
        <v>-1175.6195344800001</v>
      </c>
      <c r="P3167" t="s">
        <v>334</v>
      </c>
      <c r="Q3167" t="s">
        <v>97</v>
      </c>
    </row>
    <row r="3168" spans="1:17">
      <c r="A3168" t="s">
        <v>2305</v>
      </c>
      <c r="B3168" t="s">
        <v>402</v>
      </c>
      <c r="C3168" t="s">
        <v>108</v>
      </c>
      <c r="D3168" t="s">
        <v>332</v>
      </c>
      <c r="E3168" t="s">
        <v>103</v>
      </c>
      <c r="F3168">
        <v>40700</v>
      </c>
      <c r="G3168" t="s">
        <v>784</v>
      </c>
      <c r="I3168" t="s">
        <v>130</v>
      </c>
      <c r="J3168">
        <v>2026</v>
      </c>
      <c r="K3168">
        <v>5</v>
      </c>
      <c r="L3168" t="s">
        <v>95</v>
      </c>
      <c r="M3168">
        <v>-754.83714527999996</v>
      </c>
      <c r="N3168">
        <v>1</v>
      </c>
      <c r="O3168">
        <v>-754.83714527999996</v>
      </c>
      <c r="P3168" t="s">
        <v>334</v>
      </c>
      <c r="Q3168" t="s">
        <v>97</v>
      </c>
    </row>
    <row r="3169" spans="1:17">
      <c r="A3169" t="s">
        <v>2295</v>
      </c>
      <c r="B3169" t="s">
        <v>403</v>
      </c>
      <c r="C3169" t="s">
        <v>404</v>
      </c>
      <c r="D3169" t="s">
        <v>332</v>
      </c>
      <c r="E3169" t="s">
        <v>103</v>
      </c>
      <c r="F3169">
        <v>40700</v>
      </c>
      <c r="G3169" t="s">
        <v>784</v>
      </c>
      <c r="I3169" t="s">
        <v>130</v>
      </c>
      <c r="J3169">
        <v>2026</v>
      </c>
      <c r="K3169">
        <v>5</v>
      </c>
      <c r="L3169" t="s">
        <v>95</v>
      </c>
      <c r="M3169">
        <v>-13.002148079999998</v>
      </c>
      <c r="N3169">
        <v>1</v>
      </c>
      <c r="O3169">
        <v>-13.002148079999998</v>
      </c>
      <c r="P3169" t="s">
        <v>334</v>
      </c>
      <c r="Q3169" t="s">
        <v>97</v>
      </c>
    </row>
    <row r="3170" spans="1:17">
      <c r="A3170" t="s">
        <v>879</v>
      </c>
      <c r="B3170" t="s">
        <v>405</v>
      </c>
      <c r="C3170" t="s">
        <v>133</v>
      </c>
      <c r="D3170" t="s">
        <v>332</v>
      </c>
      <c r="E3170" t="s">
        <v>103</v>
      </c>
      <c r="F3170">
        <v>40700</v>
      </c>
      <c r="G3170" t="s">
        <v>784</v>
      </c>
      <c r="I3170" t="s">
        <v>130</v>
      </c>
      <c r="J3170">
        <v>2026</v>
      </c>
      <c r="K3170">
        <v>5</v>
      </c>
      <c r="L3170" t="s">
        <v>95</v>
      </c>
      <c r="M3170">
        <v>-964.6601443200002</v>
      </c>
      <c r="N3170">
        <v>1</v>
      </c>
      <c r="O3170">
        <v>-964.6601443200002</v>
      </c>
      <c r="P3170" t="s">
        <v>334</v>
      </c>
      <c r="Q3170" t="s">
        <v>97</v>
      </c>
    </row>
    <row r="3171" spans="1:17">
      <c r="A3171" t="s">
        <v>2530</v>
      </c>
      <c r="B3171" t="s">
        <v>406</v>
      </c>
      <c r="C3171" t="s">
        <v>270</v>
      </c>
      <c r="D3171" t="s">
        <v>332</v>
      </c>
      <c r="E3171" t="s">
        <v>103</v>
      </c>
      <c r="F3171">
        <v>40700</v>
      </c>
      <c r="G3171" t="s">
        <v>784</v>
      </c>
      <c r="I3171" t="s">
        <v>120</v>
      </c>
      <c r="J3171">
        <v>2026</v>
      </c>
      <c r="K3171">
        <v>5</v>
      </c>
      <c r="L3171" t="s">
        <v>95</v>
      </c>
      <c r="M3171">
        <v>-83.037779999999998</v>
      </c>
      <c r="N3171">
        <v>1</v>
      </c>
      <c r="O3171">
        <v>-83.037779999999998</v>
      </c>
      <c r="P3171" t="s">
        <v>334</v>
      </c>
      <c r="Q3171" t="s">
        <v>97</v>
      </c>
    </row>
    <row r="3172" spans="1:17">
      <c r="A3172" t="s">
        <v>879</v>
      </c>
      <c r="B3172" t="s">
        <v>407</v>
      </c>
      <c r="C3172" t="s">
        <v>133</v>
      </c>
      <c r="D3172" t="s">
        <v>332</v>
      </c>
      <c r="E3172" t="s">
        <v>103</v>
      </c>
      <c r="F3172">
        <v>40700</v>
      </c>
      <c r="G3172" t="s">
        <v>784</v>
      </c>
      <c r="I3172" t="s">
        <v>130</v>
      </c>
      <c r="J3172">
        <v>2026</v>
      </c>
      <c r="K3172">
        <v>5</v>
      </c>
      <c r="L3172" t="s">
        <v>95</v>
      </c>
      <c r="M3172">
        <v>-74.849008319999996</v>
      </c>
      <c r="N3172">
        <v>1</v>
      </c>
      <c r="O3172">
        <v>-74.849008319999996</v>
      </c>
      <c r="P3172" t="s">
        <v>334</v>
      </c>
      <c r="Q3172" t="s">
        <v>97</v>
      </c>
    </row>
    <row r="3173" spans="1:17">
      <c r="A3173" t="s">
        <v>2530</v>
      </c>
      <c r="B3173" t="s">
        <v>344</v>
      </c>
      <c r="C3173" t="s">
        <v>270</v>
      </c>
      <c r="D3173" t="s">
        <v>332</v>
      </c>
      <c r="E3173" t="s">
        <v>103</v>
      </c>
      <c r="F3173">
        <v>40700</v>
      </c>
      <c r="G3173" t="s">
        <v>784</v>
      </c>
      <c r="I3173" t="s">
        <v>130</v>
      </c>
      <c r="J3173">
        <v>2026</v>
      </c>
      <c r="K3173">
        <v>5</v>
      </c>
      <c r="L3173" t="s">
        <v>95</v>
      </c>
      <c r="M3173">
        <v>-914.80450248</v>
      </c>
      <c r="N3173">
        <v>1</v>
      </c>
      <c r="O3173">
        <v>-914.80450248</v>
      </c>
      <c r="P3173" t="s">
        <v>334</v>
      </c>
      <c r="Q3173" t="s">
        <v>97</v>
      </c>
    </row>
    <row r="3174" spans="1:17">
      <c r="A3174" t="s">
        <v>2438</v>
      </c>
      <c r="B3174" t="s">
        <v>408</v>
      </c>
      <c r="C3174" t="s">
        <v>296</v>
      </c>
      <c r="D3174" t="s">
        <v>332</v>
      </c>
      <c r="E3174" t="s">
        <v>103</v>
      </c>
      <c r="F3174">
        <v>40700</v>
      </c>
      <c r="G3174" t="s">
        <v>784</v>
      </c>
      <c r="I3174" t="s">
        <v>130</v>
      </c>
      <c r="J3174">
        <v>2026</v>
      </c>
      <c r="K3174">
        <v>5</v>
      </c>
      <c r="L3174" t="s">
        <v>95</v>
      </c>
      <c r="M3174">
        <v>-4640.9175871200005</v>
      </c>
      <c r="N3174">
        <v>1</v>
      </c>
      <c r="O3174">
        <v>-4640.9175871200005</v>
      </c>
      <c r="P3174" t="s">
        <v>334</v>
      </c>
      <c r="Q3174" t="s">
        <v>97</v>
      </c>
    </row>
    <row r="3175" spans="1:17">
      <c r="A3175" t="s">
        <v>2305</v>
      </c>
      <c r="B3175" t="s">
        <v>409</v>
      </c>
      <c r="C3175" t="s">
        <v>108</v>
      </c>
      <c r="D3175" t="s">
        <v>332</v>
      </c>
      <c r="E3175" t="s">
        <v>103</v>
      </c>
      <c r="F3175">
        <v>40700</v>
      </c>
      <c r="G3175" t="s">
        <v>784</v>
      </c>
      <c r="I3175" t="s">
        <v>130</v>
      </c>
      <c r="J3175">
        <v>2026</v>
      </c>
      <c r="K3175">
        <v>5</v>
      </c>
      <c r="L3175" t="s">
        <v>95</v>
      </c>
      <c r="M3175">
        <v>-257.20238592000004</v>
      </c>
      <c r="N3175">
        <v>1</v>
      </c>
      <c r="O3175">
        <v>-257.20238592000004</v>
      </c>
      <c r="P3175" t="s">
        <v>334</v>
      </c>
      <c r="Q3175" t="s">
        <v>97</v>
      </c>
    </row>
    <row r="3176" spans="1:17">
      <c r="A3176" t="s">
        <v>2305</v>
      </c>
      <c r="B3176" t="s">
        <v>410</v>
      </c>
      <c r="C3176" t="s">
        <v>108</v>
      </c>
      <c r="D3176" t="s">
        <v>332</v>
      </c>
      <c r="E3176" t="s">
        <v>103</v>
      </c>
      <c r="F3176">
        <v>40700</v>
      </c>
      <c r="G3176" t="s">
        <v>784</v>
      </c>
      <c r="I3176" t="s">
        <v>130</v>
      </c>
      <c r="J3176">
        <v>2026</v>
      </c>
      <c r="K3176">
        <v>5</v>
      </c>
      <c r="L3176" t="s">
        <v>95</v>
      </c>
      <c r="M3176">
        <v>-3835.63529208</v>
      </c>
      <c r="N3176">
        <v>1</v>
      </c>
      <c r="O3176">
        <v>-3835.63529208</v>
      </c>
      <c r="P3176" t="s">
        <v>334</v>
      </c>
      <c r="Q3176" t="s">
        <v>97</v>
      </c>
    </row>
    <row r="3177" spans="1:17">
      <c r="A3177" t="s">
        <v>2305</v>
      </c>
      <c r="B3177" t="s">
        <v>411</v>
      </c>
      <c r="C3177" t="s">
        <v>108</v>
      </c>
      <c r="D3177" t="s">
        <v>332</v>
      </c>
      <c r="E3177" t="s">
        <v>103</v>
      </c>
      <c r="F3177">
        <v>40700</v>
      </c>
      <c r="G3177" t="s">
        <v>784</v>
      </c>
      <c r="I3177" t="s">
        <v>130</v>
      </c>
      <c r="J3177">
        <v>2026</v>
      </c>
      <c r="K3177">
        <v>5</v>
      </c>
      <c r="L3177" t="s">
        <v>95</v>
      </c>
      <c r="M3177">
        <v>-818.90692488000002</v>
      </c>
      <c r="N3177">
        <v>1</v>
      </c>
      <c r="O3177">
        <v>-818.90692488000002</v>
      </c>
      <c r="P3177" t="s">
        <v>334</v>
      </c>
      <c r="Q3177" t="s">
        <v>97</v>
      </c>
    </row>
    <row r="3178" spans="1:17">
      <c r="A3178" t="s">
        <v>2305</v>
      </c>
      <c r="B3178" t="s">
        <v>412</v>
      </c>
      <c r="C3178" t="s">
        <v>108</v>
      </c>
      <c r="D3178" t="s">
        <v>332</v>
      </c>
      <c r="E3178" t="s">
        <v>103</v>
      </c>
      <c r="F3178">
        <v>40700</v>
      </c>
      <c r="G3178" t="s">
        <v>784</v>
      </c>
      <c r="I3178" t="s">
        <v>130</v>
      </c>
      <c r="J3178">
        <v>2026</v>
      </c>
      <c r="K3178">
        <v>5</v>
      </c>
      <c r="L3178" t="s">
        <v>95</v>
      </c>
      <c r="M3178">
        <v>-184.30848504000002</v>
      </c>
      <c r="N3178">
        <v>1</v>
      </c>
      <c r="O3178">
        <v>-184.30848504000002</v>
      </c>
      <c r="P3178" t="s">
        <v>334</v>
      </c>
      <c r="Q3178" t="s">
        <v>97</v>
      </c>
    </row>
    <row r="3179" spans="1:17">
      <c r="A3179" t="s">
        <v>879</v>
      </c>
      <c r="B3179" t="s">
        <v>413</v>
      </c>
      <c r="C3179" t="s">
        <v>133</v>
      </c>
      <c r="D3179" t="s">
        <v>332</v>
      </c>
      <c r="E3179" t="s">
        <v>103</v>
      </c>
      <c r="F3179">
        <v>40700</v>
      </c>
      <c r="G3179" t="s">
        <v>784</v>
      </c>
      <c r="I3179" t="s">
        <v>130</v>
      </c>
      <c r="J3179">
        <v>2026</v>
      </c>
      <c r="K3179">
        <v>5</v>
      </c>
      <c r="L3179" t="s">
        <v>95</v>
      </c>
      <c r="M3179">
        <v>-365.81097671999999</v>
      </c>
      <c r="N3179">
        <v>1</v>
      </c>
      <c r="O3179">
        <v>-365.81097671999999</v>
      </c>
      <c r="P3179" t="s">
        <v>334</v>
      </c>
      <c r="Q3179" t="s">
        <v>97</v>
      </c>
    </row>
    <row r="3180" spans="1:17">
      <c r="A3180" t="s">
        <v>2438</v>
      </c>
      <c r="B3180" t="s">
        <v>414</v>
      </c>
      <c r="C3180" t="s">
        <v>296</v>
      </c>
      <c r="D3180" t="s">
        <v>332</v>
      </c>
      <c r="E3180" t="s">
        <v>103</v>
      </c>
      <c r="F3180">
        <v>40700</v>
      </c>
      <c r="G3180" t="s">
        <v>784</v>
      </c>
      <c r="I3180" t="s">
        <v>130</v>
      </c>
      <c r="J3180">
        <v>2026</v>
      </c>
      <c r="K3180">
        <v>5</v>
      </c>
      <c r="L3180" t="s">
        <v>95</v>
      </c>
      <c r="M3180">
        <v>-181.54592064000002</v>
      </c>
      <c r="N3180">
        <v>1</v>
      </c>
      <c r="O3180">
        <v>-181.54592064000002</v>
      </c>
      <c r="P3180" t="s">
        <v>334</v>
      </c>
      <c r="Q3180" t="s">
        <v>97</v>
      </c>
    </row>
    <row r="3181" spans="1:17">
      <c r="A3181" t="s">
        <v>2530</v>
      </c>
      <c r="B3181" t="s">
        <v>415</v>
      </c>
      <c r="C3181" t="s">
        <v>270</v>
      </c>
      <c r="D3181" t="s">
        <v>332</v>
      </c>
      <c r="E3181" t="s">
        <v>103</v>
      </c>
      <c r="F3181">
        <v>40700</v>
      </c>
      <c r="G3181" t="s">
        <v>784</v>
      </c>
      <c r="I3181" t="s">
        <v>130</v>
      </c>
      <c r="J3181">
        <v>2026</v>
      </c>
      <c r="K3181">
        <v>5</v>
      </c>
      <c r="L3181" t="s">
        <v>95</v>
      </c>
      <c r="M3181">
        <v>-6.6438266400000003</v>
      </c>
      <c r="N3181">
        <v>1</v>
      </c>
      <c r="O3181">
        <v>-6.6438266400000003</v>
      </c>
      <c r="P3181" t="s">
        <v>334</v>
      </c>
      <c r="Q3181" t="s">
        <v>97</v>
      </c>
    </row>
    <row r="3182" spans="1:17">
      <c r="A3182" t="s">
        <v>879</v>
      </c>
      <c r="B3182" t="s">
        <v>416</v>
      </c>
      <c r="C3182" t="s">
        <v>133</v>
      </c>
      <c r="D3182" t="s">
        <v>332</v>
      </c>
      <c r="E3182" t="s">
        <v>103</v>
      </c>
      <c r="F3182">
        <v>40700</v>
      </c>
      <c r="G3182" t="s">
        <v>784</v>
      </c>
      <c r="I3182" t="s">
        <v>130</v>
      </c>
      <c r="J3182">
        <v>2026</v>
      </c>
      <c r="K3182">
        <v>5</v>
      </c>
      <c r="L3182" t="s">
        <v>95</v>
      </c>
      <c r="M3182">
        <v>-19.392639120000002</v>
      </c>
      <c r="N3182">
        <v>1</v>
      </c>
      <c r="O3182">
        <v>-19.392639120000002</v>
      </c>
      <c r="P3182" t="s">
        <v>334</v>
      </c>
      <c r="Q3182" t="s">
        <v>97</v>
      </c>
    </row>
    <row r="3183" spans="1:17">
      <c r="A3183" t="s">
        <v>2530</v>
      </c>
      <c r="B3183" t="s">
        <v>280</v>
      </c>
      <c r="C3183" t="s">
        <v>270</v>
      </c>
      <c r="D3183" t="s">
        <v>332</v>
      </c>
      <c r="E3183" t="s">
        <v>103</v>
      </c>
      <c r="F3183">
        <v>40700</v>
      </c>
      <c r="G3183" t="s">
        <v>784</v>
      </c>
      <c r="I3183" t="s">
        <v>120</v>
      </c>
      <c r="J3183">
        <v>2026</v>
      </c>
      <c r="K3183">
        <v>5</v>
      </c>
      <c r="L3183" t="s">
        <v>95</v>
      </c>
      <c r="M3183">
        <v>-3643.9784661599997</v>
      </c>
      <c r="N3183">
        <v>1</v>
      </c>
      <c r="O3183">
        <v>-3643.9784661599997</v>
      </c>
      <c r="P3183" t="s">
        <v>334</v>
      </c>
      <c r="Q3183" t="s">
        <v>97</v>
      </c>
    </row>
    <row r="3184" spans="1:17">
      <c r="A3184" t="s">
        <v>997</v>
      </c>
      <c r="B3184" t="s">
        <v>417</v>
      </c>
      <c r="C3184" t="s">
        <v>259</v>
      </c>
      <c r="D3184" t="s">
        <v>332</v>
      </c>
      <c r="E3184" t="s">
        <v>103</v>
      </c>
      <c r="F3184">
        <v>40700</v>
      </c>
      <c r="G3184" t="s">
        <v>784</v>
      </c>
      <c r="I3184" t="s">
        <v>130</v>
      </c>
      <c r="J3184">
        <v>2026</v>
      </c>
      <c r="K3184">
        <v>5</v>
      </c>
      <c r="L3184" t="s">
        <v>95</v>
      </c>
      <c r="M3184">
        <v>-794.5127172</v>
      </c>
      <c r="N3184">
        <v>1</v>
      </c>
      <c r="O3184">
        <v>-794.5127172</v>
      </c>
      <c r="P3184" t="s">
        <v>334</v>
      </c>
      <c r="Q3184" t="s">
        <v>97</v>
      </c>
    </row>
    <row r="3185" spans="1:17">
      <c r="A3185" t="s">
        <v>2305</v>
      </c>
      <c r="B3185" t="s">
        <v>418</v>
      </c>
      <c r="C3185" t="s">
        <v>108</v>
      </c>
      <c r="D3185" t="s">
        <v>332</v>
      </c>
      <c r="E3185" t="s">
        <v>103</v>
      </c>
      <c r="F3185">
        <v>40700</v>
      </c>
      <c r="G3185" t="s">
        <v>784</v>
      </c>
      <c r="I3185" t="s">
        <v>130</v>
      </c>
      <c r="J3185">
        <v>2026</v>
      </c>
      <c r="K3185">
        <v>5</v>
      </c>
      <c r="L3185" t="s">
        <v>95</v>
      </c>
      <c r="M3185">
        <v>-64.972136880000008</v>
      </c>
      <c r="N3185">
        <v>1</v>
      </c>
      <c r="O3185">
        <v>-64.972136880000008</v>
      </c>
      <c r="P3185" t="s">
        <v>334</v>
      </c>
      <c r="Q3185" t="s">
        <v>97</v>
      </c>
    </row>
    <row r="3186" spans="1:17">
      <c r="A3186" t="s">
        <v>2305</v>
      </c>
      <c r="B3186" t="s">
        <v>419</v>
      </c>
      <c r="C3186" t="s">
        <v>108</v>
      </c>
      <c r="D3186" t="s">
        <v>332</v>
      </c>
      <c r="E3186" t="s">
        <v>103</v>
      </c>
      <c r="F3186">
        <v>40700</v>
      </c>
      <c r="G3186" t="s">
        <v>784</v>
      </c>
      <c r="I3186" t="s">
        <v>130</v>
      </c>
      <c r="J3186">
        <v>2026</v>
      </c>
      <c r="K3186">
        <v>5</v>
      </c>
      <c r="L3186" t="s">
        <v>95</v>
      </c>
      <c r="M3186">
        <v>-245.93417928</v>
      </c>
      <c r="N3186">
        <v>1</v>
      </c>
      <c r="O3186">
        <v>-245.93417928</v>
      </c>
      <c r="P3186" t="s">
        <v>334</v>
      </c>
      <c r="Q3186" t="s">
        <v>97</v>
      </c>
    </row>
    <row r="3187" spans="1:17">
      <c r="A3187" t="s">
        <v>2530</v>
      </c>
      <c r="B3187" t="s">
        <v>420</v>
      </c>
      <c r="C3187" t="s">
        <v>270</v>
      </c>
      <c r="D3187" t="s">
        <v>332</v>
      </c>
      <c r="E3187" t="s">
        <v>103</v>
      </c>
      <c r="F3187">
        <v>40700</v>
      </c>
      <c r="G3187" t="s">
        <v>784</v>
      </c>
      <c r="I3187" t="s">
        <v>120</v>
      </c>
      <c r="J3187">
        <v>2026</v>
      </c>
      <c r="K3187">
        <v>5</v>
      </c>
      <c r="L3187" t="s">
        <v>95</v>
      </c>
      <c r="M3187">
        <v>-4830.6546921600002</v>
      </c>
      <c r="N3187">
        <v>1</v>
      </c>
      <c r="O3187">
        <v>-4830.6546921600002</v>
      </c>
      <c r="P3187" t="s">
        <v>334</v>
      </c>
      <c r="Q3187" t="s">
        <v>97</v>
      </c>
    </row>
    <row r="3188" spans="1:17">
      <c r="A3188" t="s">
        <v>2305</v>
      </c>
      <c r="B3188" t="s">
        <v>346</v>
      </c>
      <c r="C3188" t="s">
        <v>108</v>
      </c>
      <c r="D3188" t="s">
        <v>332</v>
      </c>
      <c r="E3188" t="s">
        <v>103</v>
      </c>
      <c r="F3188">
        <v>40700</v>
      </c>
      <c r="G3188" t="s">
        <v>784</v>
      </c>
      <c r="I3188" t="s">
        <v>130</v>
      </c>
      <c r="J3188">
        <v>2026</v>
      </c>
      <c r="K3188">
        <v>5</v>
      </c>
      <c r="L3188" t="s">
        <v>95</v>
      </c>
      <c r="M3188">
        <v>-8465.3755516799993</v>
      </c>
      <c r="N3188">
        <v>1</v>
      </c>
      <c r="O3188">
        <v>-8465.3755516799993</v>
      </c>
      <c r="P3188" t="s">
        <v>334</v>
      </c>
      <c r="Q3188" t="s">
        <v>97</v>
      </c>
    </row>
    <row r="3189" spans="1:17">
      <c r="A3189" t="s">
        <v>2305</v>
      </c>
      <c r="B3189" t="s">
        <v>421</v>
      </c>
      <c r="C3189" t="s">
        <v>108</v>
      </c>
      <c r="D3189" t="s">
        <v>332</v>
      </c>
      <c r="E3189" t="s">
        <v>103</v>
      </c>
      <c r="F3189">
        <v>40700</v>
      </c>
      <c r="G3189" t="s">
        <v>784</v>
      </c>
      <c r="I3189" t="s">
        <v>130</v>
      </c>
      <c r="J3189">
        <v>2026</v>
      </c>
      <c r="K3189">
        <v>5</v>
      </c>
      <c r="L3189" t="s">
        <v>95</v>
      </c>
      <c r="M3189">
        <v>-423.93983543999997</v>
      </c>
      <c r="N3189">
        <v>1</v>
      </c>
      <c r="O3189">
        <v>-423.93983543999997</v>
      </c>
      <c r="P3189" t="s">
        <v>334</v>
      </c>
      <c r="Q3189" t="s">
        <v>97</v>
      </c>
    </row>
    <row r="3190" spans="1:17">
      <c r="A3190" t="s">
        <v>2295</v>
      </c>
      <c r="B3190" t="s">
        <v>422</v>
      </c>
      <c r="C3190" t="s">
        <v>423</v>
      </c>
      <c r="D3190" t="s">
        <v>332</v>
      </c>
      <c r="E3190" t="s">
        <v>103</v>
      </c>
      <c r="F3190">
        <v>40700</v>
      </c>
      <c r="G3190" t="s">
        <v>784</v>
      </c>
      <c r="I3190" t="s">
        <v>130</v>
      </c>
      <c r="J3190">
        <v>2026</v>
      </c>
      <c r="K3190">
        <v>5</v>
      </c>
      <c r="L3190" t="s">
        <v>95</v>
      </c>
      <c r="M3190">
        <v>-1331.1957412800002</v>
      </c>
      <c r="N3190">
        <v>1</v>
      </c>
      <c r="O3190">
        <v>-1331.1957412800002</v>
      </c>
      <c r="P3190" t="s">
        <v>334</v>
      </c>
      <c r="Q3190" t="s">
        <v>97</v>
      </c>
    </row>
    <row r="3191" spans="1:17">
      <c r="A3191" t="s">
        <v>424</v>
      </c>
      <c r="B3191">
        <v>996</v>
      </c>
      <c r="C3191" t="s">
        <v>424</v>
      </c>
      <c r="D3191" t="s">
        <v>332</v>
      </c>
      <c r="E3191" t="s">
        <v>103</v>
      </c>
      <c r="F3191">
        <v>40700</v>
      </c>
      <c r="G3191" t="s">
        <v>784</v>
      </c>
      <c r="I3191" t="s">
        <v>130</v>
      </c>
      <c r="J3191">
        <v>2026</v>
      </c>
      <c r="K3191">
        <v>5</v>
      </c>
      <c r="L3191" t="s">
        <v>95</v>
      </c>
      <c r="M3191">
        <v>-1399.7861539200003</v>
      </c>
      <c r="N3191">
        <v>1</v>
      </c>
      <c r="O3191">
        <v>-1399.7861539200003</v>
      </c>
      <c r="P3191" t="s">
        <v>334</v>
      </c>
      <c r="Q3191" t="s">
        <v>97</v>
      </c>
    </row>
    <row r="3192" spans="1:17">
      <c r="A3192" t="s">
        <v>2305</v>
      </c>
      <c r="B3192" t="s">
        <v>425</v>
      </c>
      <c r="C3192" t="s">
        <v>108</v>
      </c>
      <c r="D3192" t="s">
        <v>332</v>
      </c>
      <c r="E3192" t="s">
        <v>103</v>
      </c>
      <c r="F3192">
        <v>40700</v>
      </c>
      <c r="G3192" t="s">
        <v>784</v>
      </c>
      <c r="I3192" t="s">
        <v>130</v>
      </c>
      <c r="J3192">
        <v>2026</v>
      </c>
      <c r="K3192">
        <v>5</v>
      </c>
      <c r="L3192" t="s">
        <v>95</v>
      </c>
      <c r="M3192">
        <v>-10850.080655520002</v>
      </c>
      <c r="N3192">
        <v>1</v>
      </c>
      <c r="O3192">
        <v>-10850.080655520002</v>
      </c>
      <c r="P3192" t="s">
        <v>334</v>
      </c>
      <c r="Q3192" t="s">
        <v>97</v>
      </c>
    </row>
    <row r="3193" spans="1:17">
      <c r="A3193" t="s">
        <v>2305</v>
      </c>
      <c r="B3193" t="s">
        <v>426</v>
      </c>
      <c r="C3193" t="s">
        <v>108</v>
      </c>
      <c r="D3193" t="s">
        <v>332</v>
      </c>
      <c r="E3193" t="s">
        <v>103</v>
      </c>
      <c r="F3193">
        <v>40700</v>
      </c>
      <c r="G3193" t="s">
        <v>784</v>
      </c>
      <c r="I3193" t="s">
        <v>130</v>
      </c>
      <c r="J3193">
        <v>2026</v>
      </c>
      <c r="K3193">
        <v>5</v>
      </c>
      <c r="L3193" t="s">
        <v>95</v>
      </c>
      <c r="M3193">
        <v>-95.727078720000009</v>
      </c>
      <c r="N3193">
        <v>1</v>
      </c>
      <c r="O3193">
        <v>-95.727078720000009</v>
      </c>
      <c r="P3193" t="s">
        <v>334</v>
      </c>
      <c r="Q3193" t="s">
        <v>97</v>
      </c>
    </row>
    <row r="3194" spans="1:17">
      <c r="A3194" t="s">
        <v>2305</v>
      </c>
      <c r="B3194" t="s">
        <v>427</v>
      </c>
      <c r="C3194" t="s">
        <v>108</v>
      </c>
      <c r="D3194" t="s">
        <v>332</v>
      </c>
      <c r="E3194" t="s">
        <v>103</v>
      </c>
      <c r="F3194">
        <v>40700</v>
      </c>
      <c r="G3194" t="s">
        <v>784</v>
      </c>
      <c r="I3194" t="s">
        <v>130</v>
      </c>
      <c r="J3194">
        <v>2026</v>
      </c>
      <c r="K3194">
        <v>5</v>
      </c>
      <c r="L3194" t="s">
        <v>95</v>
      </c>
      <c r="M3194">
        <v>-1033.0872962400001</v>
      </c>
      <c r="N3194">
        <v>1</v>
      </c>
      <c r="O3194">
        <v>-1033.0872962400001</v>
      </c>
      <c r="P3194" t="s">
        <v>334</v>
      </c>
      <c r="Q3194" t="s">
        <v>97</v>
      </c>
    </row>
    <row r="3195" spans="1:17">
      <c r="A3195" t="s">
        <v>2530</v>
      </c>
      <c r="B3195" t="s">
        <v>281</v>
      </c>
      <c r="C3195" t="s">
        <v>270</v>
      </c>
      <c r="D3195" t="s">
        <v>332</v>
      </c>
      <c r="E3195" t="s">
        <v>103</v>
      </c>
      <c r="F3195">
        <v>40700</v>
      </c>
      <c r="G3195" t="s">
        <v>784</v>
      </c>
      <c r="I3195" t="s">
        <v>120</v>
      </c>
      <c r="J3195">
        <v>2026</v>
      </c>
      <c r="K3195">
        <v>5</v>
      </c>
      <c r="L3195" t="s">
        <v>95</v>
      </c>
      <c r="M3195">
        <v>-29344.984462800006</v>
      </c>
      <c r="N3195">
        <v>1</v>
      </c>
      <c r="O3195">
        <v>-29344.984462800006</v>
      </c>
      <c r="P3195" t="s">
        <v>334</v>
      </c>
      <c r="Q3195" t="s">
        <v>97</v>
      </c>
    </row>
    <row r="3196" spans="1:17">
      <c r="A3196" t="s">
        <v>879</v>
      </c>
      <c r="B3196" t="s">
        <v>428</v>
      </c>
      <c r="C3196" t="s">
        <v>133</v>
      </c>
      <c r="D3196" t="s">
        <v>332</v>
      </c>
      <c r="E3196" t="s">
        <v>103</v>
      </c>
      <c r="F3196">
        <v>40700</v>
      </c>
      <c r="G3196" t="s">
        <v>784</v>
      </c>
      <c r="I3196" t="s">
        <v>130</v>
      </c>
      <c r="J3196">
        <v>2026</v>
      </c>
      <c r="K3196">
        <v>5</v>
      </c>
      <c r="L3196" t="s">
        <v>95</v>
      </c>
      <c r="M3196">
        <v>-1757.8941199199999</v>
      </c>
      <c r="N3196">
        <v>1</v>
      </c>
      <c r="O3196">
        <v>-1757.8941199199999</v>
      </c>
      <c r="P3196" t="s">
        <v>334</v>
      </c>
      <c r="Q3196" t="s">
        <v>97</v>
      </c>
    </row>
    <row r="3197" spans="1:17">
      <c r="A3197" t="s">
        <v>2305</v>
      </c>
      <c r="B3197" t="s">
        <v>429</v>
      </c>
      <c r="C3197" t="s">
        <v>108</v>
      </c>
      <c r="D3197" t="s">
        <v>332</v>
      </c>
      <c r="E3197" t="s">
        <v>103</v>
      </c>
      <c r="F3197">
        <v>40700</v>
      </c>
      <c r="G3197" t="s">
        <v>784</v>
      </c>
      <c r="I3197" t="s">
        <v>130</v>
      </c>
      <c r="J3197">
        <v>2026</v>
      </c>
      <c r="K3197">
        <v>5</v>
      </c>
      <c r="L3197" t="s">
        <v>95</v>
      </c>
      <c r="M3197">
        <v>-307.23013512000006</v>
      </c>
      <c r="N3197">
        <v>1</v>
      </c>
      <c r="O3197">
        <v>-307.23013512000006</v>
      </c>
      <c r="P3197" t="s">
        <v>334</v>
      </c>
      <c r="Q3197" t="s">
        <v>97</v>
      </c>
    </row>
    <row r="3198" spans="1:17">
      <c r="A3198" t="s">
        <v>2553</v>
      </c>
      <c r="B3198" t="s">
        <v>430</v>
      </c>
      <c r="C3198" t="s">
        <v>431</v>
      </c>
      <c r="D3198" t="s">
        <v>332</v>
      </c>
      <c r="E3198" t="s">
        <v>103</v>
      </c>
      <c r="F3198">
        <v>40700</v>
      </c>
      <c r="G3198" t="s">
        <v>784</v>
      </c>
      <c r="I3198" t="s">
        <v>130</v>
      </c>
      <c r="J3198">
        <v>2026</v>
      </c>
      <c r="K3198">
        <v>5</v>
      </c>
      <c r="L3198" t="s">
        <v>95</v>
      </c>
      <c r="M3198">
        <v>-2458.8286876799998</v>
      </c>
      <c r="N3198">
        <v>1</v>
      </c>
      <c r="O3198">
        <v>-2458.8286876799998</v>
      </c>
      <c r="P3198" t="s">
        <v>334</v>
      </c>
      <c r="Q3198" t="s">
        <v>97</v>
      </c>
    </row>
    <row r="3199" spans="1:17">
      <c r="A3199" t="s">
        <v>2305</v>
      </c>
      <c r="B3199" t="s">
        <v>347</v>
      </c>
      <c r="C3199" t="s">
        <v>108</v>
      </c>
      <c r="D3199" t="s">
        <v>332</v>
      </c>
      <c r="E3199" t="s">
        <v>103</v>
      </c>
      <c r="F3199">
        <v>40700</v>
      </c>
      <c r="G3199" t="s">
        <v>784</v>
      </c>
      <c r="I3199" t="s">
        <v>130</v>
      </c>
      <c r="J3199">
        <v>2026</v>
      </c>
      <c r="K3199">
        <v>5</v>
      </c>
      <c r="L3199" t="s">
        <v>95</v>
      </c>
      <c r="M3199">
        <v>-5892.5160871199996</v>
      </c>
      <c r="N3199">
        <v>1</v>
      </c>
      <c r="O3199">
        <v>-5892.5160871199996</v>
      </c>
      <c r="P3199" t="s">
        <v>334</v>
      </c>
      <c r="Q3199" t="s">
        <v>97</v>
      </c>
    </row>
    <row r="3200" spans="1:17">
      <c r="A3200" t="s">
        <v>2530</v>
      </c>
      <c r="B3200" t="s">
        <v>432</v>
      </c>
      <c r="C3200" t="s">
        <v>270</v>
      </c>
      <c r="D3200" t="s">
        <v>332</v>
      </c>
      <c r="E3200" t="s">
        <v>103</v>
      </c>
      <c r="F3200">
        <v>40700</v>
      </c>
      <c r="G3200" t="s">
        <v>784</v>
      </c>
      <c r="I3200" t="s">
        <v>120</v>
      </c>
      <c r="J3200">
        <v>2026</v>
      </c>
      <c r="K3200">
        <v>5</v>
      </c>
      <c r="L3200" t="s">
        <v>95</v>
      </c>
      <c r="M3200">
        <v>-7021.7687728800001</v>
      </c>
      <c r="N3200">
        <v>1</v>
      </c>
      <c r="O3200">
        <v>-7021.7687728800001</v>
      </c>
      <c r="P3200" t="s">
        <v>334</v>
      </c>
      <c r="Q3200" t="s">
        <v>97</v>
      </c>
    </row>
    <row r="3201" spans="1:17">
      <c r="A3201" t="s">
        <v>2305</v>
      </c>
      <c r="B3201" t="s">
        <v>433</v>
      </c>
      <c r="C3201" t="s">
        <v>108</v>
      </c>
      <c r="D3201" t="s">
        <v>332</v>
      </c>
      <c r="E3201" t="s">
        <v>103</v>
      </c>
      <c r="F3201">
        <v>40700</v>
      </c>
      <c r="G3201" t="s">
        <v>784</v>
      </c>
      <c r="I3201" t="s">
        <v>130</v>
      </c>
      <c r="J3201">
        <v>2026</v>
      </c>
      <c r="K3201">
        <v>5</v>
      </c>
      <c r="L3201" t="s">
        <v>95</v>
      </c>
      <c r="M3201">
        <v>-984.89080152000008</v>
      </c>
      <c r="N3201">
        <v>1</v>
      </c>
      <c r="O3201">
        <v>-984.89080152000008</v>
      </c>
      <c r="P3201" t="s">
        <v>334</v>
      </c>
      <c r="Q3201" t="s">
        <v>97</v>
      </c>
    </row>
    <row r="3202" spans="1:17">
      <c r="A3202" t="s">
        <v>2305</v>
      </c>
      <c r="B3202" t="s">
        <v>434</v>
      </c>
      <c r="C3202" t="s">
        <v>108</v>
      </c>
      <c r="D3202" t="s">
        <v>332</v>
      </c>
      <c r="E3202" t="s">
        <v>103</v>
      </c>
      <c r="F3202">
        <v>40700</v>
      </c>
      <c r="G3202" t="s">
        <v>784</v>
      </c>
      <c r="I3202" t="s">
        <v>130</v>
      </c>
      <c r="J3202">
        <v>2026</v>
      </c>
      <c r="K3202">
        <v>5</v>
      </c>
      <c r="L3202" t="s">
        <v>95</v>
      </c>
      <c r="M3202">
        <v>-22981.168455119998</v>
      </c>
      <c r="N3202">
        <v>1</v>
      </c>
      <c r="O3202">
        <v>-22981.168455119998</v>
      </c>
      <c r="P3202" t="s">
        <v>334</v>
      </c>
      <c r="Q3202" t="s">
        <v>97</v>
      </c>
    </row>
    <row r="3203" spans="1:17">
      <c r="A3203" t="s">
        <v>2511</v>
      </c>
      <c r="B3203" t="s">
        <v>435</v>
      </c>
      <c r="C3203" t="s">
        <v>436</v>
      </c>
      <c r="D3203" t="s">
        <v>332</v>
      </c>
      <c r="E3203" t="s">
        <v>103</v>
      </c>
      <c r="F3203">
        <v>40700</v>
      </c>
      <c r="G3203" t="s">
        <v>784</v>
      </c>
      <c r="I3203" t="s">
        <v>130</v>
      </c>
      <c r="J3203">
        <v>2026</v>
      </c>
      <c r="K3203">
        <v>5</v>
      </c>
      <c r="L3203" t="s">
        <v>95</v>
      </c>
      <c r="M3203">
        <v>-726.69115800000009</v>
      </c>
      <c r="N3203">
        <v>1</v>
      </c>
      <c r="O3203">
        <v>-726.69115800000009</v>
      </c>
      <c r="P3203" t="s">
        <v>334</v>
      </c>
      <c r="Q3203" t="s">
        <v>97</v>
      </c>
    </row>
    <row r="3204" spans="1:17">
      <c r="A3204" t="s">
        <v>879</v>
      </c>
      <c r="B3204" t="s">
        <v>437</v>
      </c>
      <c r="C3204" t="s">
        <v>133</v>
      </c>
      <c r="D3204" t="s">
        <v>332</v>
      </c>
      <c r="E3204" t="s">
        <v>103</v>
      </c>
      <c r="F3204">
        <v>40700</v>
      </c>
      <c r="G3204" t="s">
        <v>784</v>
      </c>
      <c r="I3204" t="s">
        <v>130</v>
      </c>
      <c r="J3204">
        <v>2026</v>
      </c>
      <c r="K3204">
        <v>5</v>
      </c>
      <c r="L3204" t="s">
        <v>95</v>
      </c>
      <c r="M3204">
        <v>-50.22800496</v>
      </c>
      <c r="N3204">
        <v>1</v>
      </c>
      <c r="O3204">
        <v>-50.22800496</v>
      </c>
      <c r="P3204" t="s">
        <v>334</v>
      </c>
      <c r="Q3204" t="s">
        <v>97</v>
      </c>
    </row>
    <row r="3205" spans="1:17">
      <c r="A3205" t="s">
        <v>2438</v>
      </c>
      <c r="B3205" t="s">
        <v>438</v>
      </c>
      <c r="C3205" t="s">
        <v>296</v>
      </c>
      <c r="D3205" t="s">
        <v>332</v>
      </c>
      <c r="E3205" t="s">
        <v>103</v>
      </c>
      <c r="F3205">
        <v>40700</v>
      </c>
      <c r="G3205" t="s">
        <v>784</v>
      </c>
      <c r="I3205" t="s">
        <v>399</v>
      </c>
      <c r="J3205">
        <v>2026</v>
      </c>
      <c r="K3205">
        <v>5</v>
      </c>
      <c r="L3205" t="s">
        <v>95</v>
      </c>
      <c r="M3205">
        <v>-24.575965920000002</v>
      </c>
      <c r="N3205">
        <v>1</v>
      </c>
      <c r="O3205">
        <v>-24.575965920000002</v>
      </c>
      <c r="P3205" t="s">
        <v>334</v>
      </c>
      <c r="Q3205" t="s">
        <v>97</v>
      </c>
    </row>
    <row r="3206" spans="1:17">
      <c r="A3206" t="s">
        <v>2530</v>
      </c>
      <c r="B3206" t="s">
        <v>439</v>
      </c>
      <c r="C3206" t="s">
        <v>270</v>
      </c>
      <c r="D3206" t="s">
        <v>332</v>
      </c>
      <c r="E3206" t="s">
        <v>103</v>
      </c>
      <c r="F3206">
        <v>40700</v>
      </c>
      <c r="G3206" t="s">
        <v>784</v>
      </c>
      <c r="I3206" t="s">
        <v>120</v>
      </c>
      <c r="J3206">
        <v>2026</v>
      </c>
      <c r="K3206">
        <v>5</v>
      </c>
      <c r="L3206" t="s">
        <v>95</v>
      </c>
      <c r="M3206">
        <v>-709.56245448000016</v>
      </c>
      <c r="N3206">
        <v>1</v>
      </c>
      <c r="O3206">
        <v>-709.56245448000016</v>
      </c>
      <c r="P3206" t="s">
        <v>334</v>
      </c>
      <c r="Q3206" t="s">
        <v>97</v>
      </c>
    </row>
    <row r="3207" spans="1:17">
      <c r="A3207" t="s">
        <v>879</v>
      </c>
      <c r="B3207" t="s">
        <v>440</v>
      </c>
      <c r="C3207" t="s">
        <v>133</v>
      </c>
      <c r="D3207" t="s">
        <v>332</v>
      </c>
      <c r="E3207" t="s">
        <v>103</v>
      </c>
      <c r="F3207">
        <v>40700</v>
      </c>
      <c r="G3207" t="s">
        <v>784</v>
      </c>
      <c r="I3207" t="s">
        <v>130</v>
      </c>
      <c r="J3207">
        <v>2026</v>
      </c>
      <c r="K3207">
        <v>5</v>
      </c>
      <c r="L3207" t="s">
        <v>95</v>
      </c>
      <c r="M3207">
        <v>-2057.3520796799999</v>
      </c>
      <c r="N3207">
        <v>1</v>
      </c>
      <c r="O3207">
        <v>-2057.3520796799999</v>
      </c>
      <c r="P3207" t="s">
        <v>334</v>
      </c>
      <c r="Q3207" t="s">
        <v>97</v>
      </c>
    </row>
    <row r="3208" spans="1:17">
      <c r="A3208" t="s">
        <v>2438</v>
      </c>
      <c r="B3208" t="s">
        <v>441</v>
      </c>
      <c r="C3208" t="s">
        <v>296</v>
      </c>
      <c r="D3208" t="s">
        <v>332</v>
      </c>
      <c r="E3208" t="s">
        <v>103</v>
      </c>
      <c r="F3208">
        <v>40700</v>
      </c>
      <c r="G3208" t="s">
        <v>784</v>
      </c>
      <c r="I3208" t="s">
        <v>130</v>
      </c>
      <c r="J3208">
        <v>2026</v>
      </c>
      <c r="K3208">
        <v>5</v>
      </c>
      <c r="L3208" t="s">
        <v>95</v>
      </c>
      <c r="M3208">
        <v>-1124.9934307199999</v>
      </c>
      <c r="N3208">
        <v>1</v>
      </c>
      <c r="O3208">
        <v>-1124.9934307199999</v>
      </c>
      <c r="P3208" t="s">
        <v>334</v>
      </c>
      <c r="Q3208" t="s">
        <v>97</v>
      </c>
    </row>
    <row r="3209" spans="1:17">
      <c r="A3209" t="s">
        <v>2295</v>
      </c>
      <c r="B3209" t="s">
        <v>442</v>
      </c>
      <c r="C3209" t="s">
        <v>443</v>
      </c>
      <c r="D3209" t="s">
        <v>332</v>
      </c>
      <c r="E3209" t="s">
        <v>103</v>
      </c>
      <c r="F3209">
        <v>40700</v>
      </c>
      <c r="G3209" t="s">
        <v>784</v>
      </c>
      <c r="I3209" t="s">
        <v>120</v>
      </c>
      <c r="J3209">
        <v>2026</v>
      </c>
      <c r="K3209">
        <v>5</v>
      </c>
      <c r="L3209" t="s">
        <v>95</v>
      </c>
      <c r="M3209">
        <v>-1589.8288701600002</v>
      </c>
      <c r="N3209">
        <v>1</v>
      </c>
      <c r="O3209">
        <v>-1589.8288701600002</v>
      </c>
      <c r="P3209" t="s">
        <v>334</v>
      </c>
      <c r="Q3209" t="s">
        <v>97</v>
      </c>
    </row>
    <row r="3210" spans="1:17">
      <c r="A3210" t="s">
        <v>2530</v>
      </c>
      <c r="B3210" t="s">
        <v>444</v>
      </c>
      <c r="C3210" t="s">
        <v>270</v>
      </c>
      <c r="D3210" t="s">
        <v>332</v>
      </c>
      <c r="E3210" t="s">
        <v>103</v>
      </c>
      <c r="F3210">
        <v>40700</v>
      </c>
      <c r="G3210" t="s">
        <v>784</v>
      </c>
      <c r="I3210" t="s">
        <v>130</v>
      </c>
      <c r="J3210">
        <v>2026</v>
      </c>
      <c r="K3210">
        <v>5</v>
      </c>
      <c r="L3210" t="s">
        <v>95</v>
      </c>
      <c r="M3210">
        <v>-1030.8836786400002</v>
      </c>
      <c r="N3210">
        <v>1</v>
      </c>
      <c r="O3210">
        <v>-1030.8836786400002</v>
      </c>
      <c r="P3210" t="s">
        <v>334</v>
      </c>
      <c r="Q3210" t="s">
        <v>97</v>
      </c>
    </row>
    <row r="3211" spans="1:17">
      <c r="A3211" t="s">
        <v>2305</v>
      </c>
      <c r="B3211" t="s">
        <v>349</v>
      </c>
      <c r="C3211" t="s">
        <v>108</v>
      </c>
      <c r="D3211" t="s">
        <v>332</v>
      </c>
      <c r="E3211" t="s">
        <v>103</v>
      </c>
      <c r="F3211">
        <v>40700</v>
      </c>
      <c r="G3211" t="s">
        <v>784</v>
      </c>
      <c r="I3211" t="s">
        <v>130</v>
      </c>
      <c r="J3211">
        <v>2026</v>
      </c>
      <c r="K3211">
        <v>5</v>
      </c>
      <c r="L3211" t="s">
        <v>95</v>
      </c>
      <c r="M3211">
        <v>-9592.69484448</v>
      </c>
      <c r="N3211">
        <v>1</v>
      </c>
      <c r="O3211">
        <v>-9592.69484448</v>
      </c>
      <c r="P3211" t="s">
        <v>334</v>
      </c>
      <c r="Q3211" t="s">
        <v>97</v>
      </c>
    </row>
    <row r="3212" spans="1:17">
      <c r="A3212" t="s">
        <v>2495</v>
      </c>
      <c r="B3212" t="s">
        <v>445</v>
      </c>
      <c r="C3212" t="s">
        <v>446</v>
      </c>
      <c r="D3212" t="s">
        <v>332</v>
      </c>
      <c r="E3212" t="s">
        <v>103</v>
      </c>
      <c r="F3212">
        <v>40700</v>
      </c>
      <c r="G3212" t="s">
        <v>784</v>
      </c>
      <c r="I3212" t="s">
        <v>130</v>
      </c>
      <c r="J3212">
        <v>2026</v>
      </c>
      <c r="K3212">
        <v>5</v>
      </c>
      <c r="L3212" t="s">
        <v>95</v>
      </c>
      <c r="M3212">
        <v>-425.24752968000007</v>
      </c>
      <c r="N3212">
        <v>1</v>
      </c>
      <c r="O3212">
        <v>-425.24752968000007</v>
      </c>
      <c r="P3212" t="s">
        <v>334</v>
      </c>
      <c r="Q3212" t="s">
        <v>97</v>
      </c>
    </row>
    <row r="3213" spans="1:17">
      <c r="A3213" t="s">
        <v>2438</v>
      </c>
      <c r="B3213" t="s">
        <v>447</v>
      </c>
      <c r="C3213" t="s">
        <v>296</v>
      </c>
      <c r="D3213" t="s">
        <v>332</v>
      </c>
      <c r="E3213" t="s">
        <v>103</v>
      </c>
      <c r="F3213">
        <v>40700</v>
      </c>
      <c r="G3213" t="s">
        <v>784</v>
      </c>
      <c r="I3213" t="s">
        <v>130</v>
      </c>
      <c r="J3213">
        <v>2026</v>
      </c>
      <c r="K3213">
        <v>5</v>
      </c>
      <c r="L3213" t="s">
        <v>95</v>
      </c>
      <c r="M3213">
        <v>-1189.95430824</v>
      </c>
      <c r="N3213">
        <v>1</v>
      </c>
      <c r="O3213">
        <v>-1189.95430824</v>
      </c>
      <c r="P3213" t="s">
        <v>334</v>
      </c>
      <c r="Q3213" t="s">
        <v>97</v>
      </c>
    </row>
    <row r="3214" spans="1:17">
      <c r="A3214" t="s">
        <v>2295</v>
      </c>
      <c r="B3214" t="s">
        <v>448</v>
      </c>
      <c r="C3214" t="s">
        <v>423</v>
      </c>
      <c r="D3214" t="s">
        <v>332</v>
      </c>
      <c r="E3214" t="s">
        <v>103</v>
      </c>
      <c r="F3214">
        <v>40700</v>
      </c>
      <c r="G3214" t="s">
        <v>784</v>
      </c>
      <c r="I3214" t="s">
        <v>130</v>
      </c>
      <c r="J3214">
        <v>2026</v>
      </c>
      <c r="K3214">
        <v>5</v>
      </c>
      <c r="L3214" t="s">
        <v>95</v>
      </c>
      <c r="M3214">
        <v>-3516.6495808800009</v>
      </c>
      <c r="N3214">
        <v>1</v>
      </c>
      <c r="O3214">
        <v>-3516.6495808800009</v>
      </c>
      <c r="P3214" t="s">
        <v>334</v>
      </c>
      <c r="Q3214" t="s">
        <v>97</v>
      </c>
    </row>
    <row r="3215" spans="1:17">
      <c r="A3215" t="s">
        <v>879</v>
      </c>
      <c r="B3215" t="s">
        <v>449</v>
      </c>
      <c r="C3215" t="s">
        <v>133</v>
      </c>
      <c r="D3215" t="s">
        <v>332</v>
      </c>
      <c r="E3215" t="s">
        <v>103</v>
      </c>
      <c r="F3215">
        <v>40700</v>
      </c>
      <c r="G3215" t="s">
        <v>784</v>
      </c>
      <c r="I3215" t="s">
        <v>130</v>
      </c>
      <c r="J3215">
        <v>2026</v>
      </c>
      <c r="K3215">
        <v>5</v>
      </c>
      <c r="L3215" t="s">
        <v>95</v>
      </c>
      <c r="M3215">
        <v>-2393.0740252800001</v>
      </c>
      <c r="N3215">
        <v>1</v>
      </c>
      <c r="O3215">
        <v>-2393.0740252800001</v>
      </c>
      <c r="P3215" t="s">
        <v>334</v>
      </c>
      <c r="Q3215" t="s">
        <v>97</v>
      </c>
    </row>
    <row r="3216" spans="1:17">
      <c r="A3216" t="s">
        <v>879</v>
      </c>
      <c r="B3216" t="s">
        <v>450</v>
      </c>
      <c r="C3216" t="s">
        <v>133</v>
      </c>
      <c r="D3216" t="s">
        <v>332</v>
      </c>
      <c r="E3216" t="s">
        <v>103</v>
      </c>
      <c r="F3216">
        <v>40700</v>
      </c>
      <c r="G3216" t="s">
        <v>784</v>
      </c>
      <c r="I3216" t="s">
        <v>130</v>
      </c>
      <c r="J3216">
        <v>2026</v>
      </c>
      <c r="K3216">
        <v>5</v>
      </c>
      <c r="L3216" t="s">
        <v>95</v>
      </c>
      <c r="M3216">
        <v>-16.807007519999999</v>
      </c>
      <c r="N3216">
        <v>1</v>
      </c>
      <c r="O3216">
        <v>-16.807007519999999</v>
      </c>
      <c r="P3216" t="s">
        <v>334</v>
      </c>
      <c r="Q3216" t="s">
        <v>97</v>
      </c>
    </row>
    <row r="3217" spans="1:17">
      <c r="A3217" t="s">
        <v>2438</v>
      </c>
      <c r="B3217" t="s">
        <v>451</v>
      </c>
      <c r="C3217" t="s">
        <v>296</v>
      </c>
      <c r="D3217" t="s">
        <v>332</v>
      </c>
      <c r="E3217" t="s">
        <v>103</v>
      </c>
      <c r="F3217">
        <v>40700</v>
      </c>
      <c r="G3217" t="s">
        <v>784</v>
      </c>
      <c r="I3217" t="s">
        <v>130</v>
      </c>
      <c r="J3217">
        <v>2026</v>
      </c>
      <c r="K3217">
        <v>5</v>
      </c>
      <c r="L3217" t="s">
        <v>95</v>
      </c>
      <c r="M3217">
        <v>-11.298767760000002</v>
      </c>
      <c r="N3217">
        <v>1</v>
      </c>
      <c r="O3217">
        <v>-11.298767760000002</v>
      </c>
      <c r="P3217" t="s">
        <v>334</v>
      </c>
      <c r="Q3217" t="s">
        <v>97</v>
      </c>
    </row>
    <row r="3218" spans="1:17">
      <c r="A3218" t="s">
        <v>879</v>
      </c>
      <c r="B3218" t="s">
        <v>452</v>
      </c>
      <c r="C3218" t="s">
        <v>133</v>
      </c>
      <c r="D3218" t="s">
        <v>332</v>
      </c>
      <c r="E3218" t="s">
        <v>103</v>
      </c>
      <c r="F3218">
        <v>40700</v>
      </c>
      <c r="G3218" t="s">
        <v>784</v>
      </c>
      <c r="I3218" t="s">
        <v>130</v>
      </c>
      <c r="J3218">
        <v>2026</v>
      </c>
      <c r="K3218">
        <v>5</v>
      </c>
      <c r="L3218" t="s">
        <v>95</v>
      </c>
      <c r="M3218">
        <v>-1199.6108179200003</v>
      </c>
      <c r="N3218">
        <v>1</v>
      </c>
      <c r="O3218">
        <v>-1199.6108179200003</v>
      </c>
      <c r="P3218" t="s">
        <v>334</v>
      </c>
      <c r="Q3218" t="s">
        <v>97</v>
      </c>
    </row>
    <row r="3219" spans="1:17">
      <c r="A3219" t="s">
        <v>879</v>
      </c>
      <c r="B3219" t="s">
        <v>453</v>
      </c>
      <c r="C3219" t="s">
        <v>133</v>
      </c>
      <c r="D3219" t="s">
        <v>332</v>
      </c>
      <c r="E3219" t="s">
        <v>103</v>
      </c>
      <c r="F3219">
        <v>40700</v>
      </c>
      <c r="G3219" t="s">
        <v>784</v>
      </c>
      <c r="I3219" t="s">
        <v>130</v>
      </c>
      <c r="J3219">
        <v>2026</v>
      </c>
      <c r="K3219">
        <v>5</v>
      </c>
      <c r="L3219" t="s">
        <v>95</v>
      </c>
      <c r="M3219">
        <v>-72.01325808</v>
      </c>
      <c r="N3219">
        <v>1</v>
      </c>
      <c r="O3219">
        <v>-72.01325808</v>
      </c>
      <c r="P3219" t="s">
        <v>334</v>
      </c>
      <c r="Q3219" t="s">
        <v>97</v>
      </c>
    </row>
    <row r="3220" spans="1:17">
      <c r="A3220" t="s">
        <v>2295</v>
      </c>
      <c r="B3220" t="s">
        <v>454</v>
      </c>
      <c r="C3220" t="s">
        <v>455</v>
      </c>
      <c r="D3220" t="s">
        <v>332</v>
      </c>
      <c r="E3220" t="s">
        <v>103</v>
      </c>
      <c r="F3220">
        <v>40700</v>
      </c>
      <c r="G3220" t="s">
        <v>784</v>
      </c>
      <c r="I3220" t="s">
        <v>130</v>
      </c>
      <c r="J3220">
        <v>2026</v>
      </c>
      <c r="K3220">
        <v>5</v>
      </c>
      <c r="L3220" t="s">
        <v>95</v>
      </c>
      <c r="M3220">
        <v>-22.287098880000002</v>
      </c>
      <c r="N3220">
        <v>1</v>
      </c>
      <c r="O3220">
        <v>-22.287098880000002</v>
      </c>
      <c r="P3220" t="s">
        <v>334</v>
      </c>
      <c r="Q3220" t="s">
        <v>97</v>
      </c>
    </row>
    <row r="3221" spans="1:17">
      <c r="A3221" t="s">
        <v>2530</v>
      </c>
      <c r="B3221" t="s">
        <v>350</v>
      </c>
      <c r="C3221" t="s">
        <v>270</v>
      </c>
      <c r="D3221" t="s">
        <v>332</v>
      </c>
      <c r="E3221" t="s">
        <v>103</v>
      </c>
      <c r="F3221">
        <v>40700</v>
      </c>
      <c r="G3221" t="s">
        <v>784</v>
      </c>
      <c r="I3221" t="s">
        <v>130</v>
      </c>
      <c r="J3221">
        <v>2026</v>
      </c>
      <c r="K3221">
        <v>5</v>
      </c>
      <c r="L3221" t="s">
        <v>95</v>
      </c>
      <c r="M3221">
        <v>-3443.0262343200006</v>
      </c>
      <c r="N3221">
        <v>1</v>
      </c>
      <c r="O3221">
        <v>-3443.0262343200006</v>
      </c>
      <c r="P3221" t="s">
        <v>334</v>
      </c>
      <c r="Q3221" t="s">
        <v>97</v>
      </c>
    </row>
    <row r="3222" spans="1:17">
      <c r="A3222" t="s">
        <v>879</v>
      </c>
      <c r="B3222" t="s">
        <v>456</v>
      </c>
      <c r="C3222" t="s">
        <v>133</v>
      </c>
      <c r="D3222" t="s">
        <v>332</v>
      </c>
      <c r="E3222" t="s">
        <v>103</v>
      </c>
      <c r="F3222">
        <v>40700</v>
      </c>
      <c r="G3222" t="s">
        <v>784</v>
      </c>
      <c r="I3222" t="s">
        <v>130</v>
      </c>
      <c r="J3222">
        <v>2026</v>
      </c>
      <c r="K3222">
        <v>5</v>
      </c>
      <c r="L3222" t="s">
        <v>95</v>
      </c>
      <c r="M3222">
        <v>-6.0519060000000007</v>
      </c>
      <c r="N3222">
        <v>1</v>
      </c>
      <c r="O3222">
        <v>-6.0519060000000007</v>
      </c>
      <c r="P3222" t="s">
        <v>334</v>
      </c>
      <c r="Q3222" t="s">
        <v>97</v>
      </c>
    </row>
    <row r="3223" spans="1:17">
      <c r="A3223" t="s">
        <v>2305</v>
      </c>
      <c r="B3223" t="s">
        <v>457</v>
      </c>
      <c r="C3223" t="s">
        <v>108</v>
      </c>
      <c r="D3223" t="s">
        <v>332</v>
      </c>
      <c r="E3223" t="s">
        <v>103</v>
      </c>
      <c r="F3223">
        <v>40700</v>
      </c>
      <c r="G3223" t="s">
        <v>784</v>
      </c>
      <c r="I3223" t="s">
        <v>130</v>
      </c>
      <c r="J3223">
        <v>2026</v>
      </c>
      <c r="K3223">
        <v>5</v>
      </c>
      <c r="L3223" t="s">
        <v>95</v>
      </c>
      <c r="M3223">
        <v>-641.2744360800001</v>
      </c>
      <c r="N3223">
        <v>1</v>
      </c>
      <c r="O3223">
        <v>-641.2744360800001</v>
      </c>
      <c r="P3223" t="s">
        <v>334</v>
      </c>
      <c r="Q3223" t="s">
        <v>97</v>
      </c>
    </row>
    <row r="3224" spans="1:17">
      <c r="A3224" t="s">
        <v>2438</v>
      </c>
      <c r="B3224" t="s">
        <v>351</v>
      </c>
      <c r="C3224" t="s">
        <v>296</v>
      </c>
      <c r="D3224" t="s">
        <v>332</v>
      </c>
      <c r="E3224" t="s">
        <v>103</v>
      </c>
      <c r="F3224">
        <v>40700</v>
      </c>
      <c r="G3224" t="s">
        <v>784</v>
      </c>
      <c r="I3224" t="s">
        <v>130</v>
      </c>
      <c r="J3224">
        <v>2026</v>
      </c>
      <c r="K3224">
        <v>5</v>
      </c>
      <c r="L3224" t="s">
        <v>95</v>
      </c>
      <c r="M3224">
        <v>-1578.1513053600002</v>
      </c>
      <c r="N3224">
        <v>1</v>
      </c>
      <c r="O3224">
        <v>-1578.1513053600002</v>
      </c>
      <c r="P3224" t="s">
        <v>334</v>
      </c>
      <c r="Q3224" t="s">
        <v>97</v>
      </c>
    </row>
    <row r="3225" spans="1:17">
      <c r="A3225" t="s">
        <v>2505</v>
      </c>
      <c r="B3225" t="s">
        <v>458</v>
      </c>
      <c r="C3225" t="s">
        <v>459</v>
      </c>
      <c r="D3225" t="s">
        <v>332</v>
      </c>
      <c r="E3225" t="s">
        <v>103</v>
      </c>
      <c r="F3225">
        <v>40700</v>
      </c>
      <c r="G3225" t="s">
        <v>784</v>
      </c>
      <c r="I3225" t="s">
        <v>130</v>
      </c>
      <c r="J3225">
        <v>2026</v>
      </c>
      <c r="K3225">
        <v>5</v>
      </c>
      <c r="L3225" t="s">
        <v>95</v>
      </c>
      <c r="M3225">
        <v>-1907.3154780000002</v>
      </c>
      <c r="N3225">
        <v>1</v>
      </c>
      <c r="O3225">
        <v>-1907.3154780000002</v>
      </c>
      <c r="P3225" t="s">
        <v>334</v>
      </c>
      <c r="Q3225" t="s">
        <v>97</v>
      </c>
    </row>
    <row r="3226" spans="1:17">
      <c r="A3226" t="s">
        <v>879</v>
      </c>
      <c r="B3226" t="s">
        <v>460</v>
      </c>
      <c r="C3226" t="s">
        <v>133</v>
      </c>
      <c r="D3226" t="s">
        <v>332</v>
      </c>
      <c r="E3226" t="s">
        <v>103</v>
      </c>
      <c r="F3226">
        <v>40700</v>
      </c>
      <c r="G3226" t="s">
        <v>784</v>
      </c>
      <c r="I3226" t="s">
        <v>130</v>
      </c>
      <c r="J3226">
        <v>2026</v>
      </c>
      <c r="K3226">
        <v>5</v>
      </c>
      <c r="L3226" t="s">
        <v>95</v>
      </c>
      <c r="M3226">
        <v>-262.47015792000002</v>
      </c>
      <c r="N3226">
        <v>1</v>
      </c>
      <c r="O3226">
        <v>-262.47015792000002</v>
      </c>
      <c r="P3226" t="s">
        <v>334</v>
      </c>
      <c r="Q3226" t="s">
        <v>97</v>
      </c>
    </row>
    <row r="3227" spans="1:17">
      <c r="A3227" t="s">
        <v>2305</v>
      </c>
      <c r="B3227" t="s">
        <v>461</v>
      </c>
      <c r="C3227" t="s">
        <v>108</v>
      </c>
      <c r="D3227" t="s">
        <v>332</v>
      </c>
      <c r="E3227" t="s">
        <v>103</v>
      </c>
      <c r="F3227">
        <v>40700</v>
      </c>
      <c r="G3227" t="s">
        <v>784</v>
      </c>
      <c r="I3227" t="s">
        <v>130</v>
      </c>
      <c r="J3227">
        <v>2026</v>
      </c>
      <c r="K3227">
        <v>5</v>
      </c>
      <c r="L3227" t="s">
        <v>95</v>
      </c>
      <c r="M3227">
        <v>-2635.41646872</v>
      </c>
      <c r="N3227">
        <v>1</v>
      </c>
      <c r="O3227">
        <v>-2635.41646872</v>
      </c>
      <c r="P3227" t="s">
        <v>334</v>
      </c>
      <c r="Q3227" t="s">
        <v>97</v>
      </c>
    </row>
    <row r="3228" spans="1:17">
      <c r="A3228" t="s">
        <v>879</v>
      </c>
      <c r="B3228" t="s">
        <v>462</v>
      </c>
      <c r="C3228" t="s">
        <v>133</v>
      </c>
      <c r="D3228" t="s">
        <v>332</v>
      </c>
      <c r="E3228" t="s">
        <v>103</v>
      </c>
      <c r="F3228">
        <v>40700</v>
      </c>
      <c r="G3228" t="s">
        <v>784</v>
      </c>
      <c r="I3228" t="s">
        <v>130</v>
      </c>
      <c r="J3228">
        <v>2026</v>
      </c>
      <c r="K3228">
        <v>5</v>
      </c>
      <c r="L3228" t="s">
        <v>95</v>
      </c>
      <c r="M3228">
        <v>-1401.7822776000003</v>
      </c>
      <c r="N3228">
        <v>1</v>
      </c>
      <c r="O3228">
        <v>-1401.7822776000003</v>
      </c>
      <c r="P3228" t="s">
        <v>334</v>
      </c>
      <c r="Q3228" t="s">
        <v>97</v>
      </c>
    </row>
    <row r="3229" spans="1:17">
      <c r="A3229" t="s">
        <v>2305</v>
      </c>
      <c r="B3229" t="s">
        <v>463</v>
      </c>
      <c r="C3229" t="s">
        <v>108</v>
      </c>
      <c r="D3229" t="s">
        <v>332</v>
      </c>
      <c r="E3229" t="s">
        <v>103</v>
      </c>
      <c r="F3229">
        <v>40700</v>
      </c>
      <c r="G3229" t="s">
        <v>784</v>
      </c>
      <c r="I3229" t="s">
        <v>130</v>
      </c>
      <c r="J3229">
        <v>2026</v>
      </c>
      <c r="K3229">
        <v>5</v>
      </c>
      <c r="L3229" t="s">
        <v>95</v>
      </c>
      <c r="M3229">
        <v>-462.41306856000006</v>
      </c>
      <c r="N3229">
        <v>1</v>
      </c>
      <c r="O3229">
        <v>-462.41306856000006</v>
      </c>
      <c r="P3229" t="s">
        <v>334</v>
      </c>
      <c r="Q3229" t="s">
        <v>97</v>
      </c>
    </row>
    <row r="3230" spans="1:17">
      <c r="A3230" t="s">
        <v>879</v>
      </c>
      <c r="B3230" t="s">
        <v>464</v>
      </c>
      <c r="C3230" t="s">
        <v>133</v>
      </c>
      <c r="D3230" t="s">
        <v>332</v>
      </c>
      <c r="E3230" t="s">
        <v>103</v>
      </c>
      <c r="F3230">
        <v>40700</v>
      </c>
      <c r="G3230" t="s">
        <v>784</v>
      </c>
      <c r="I3230" t="s">
        <v>130</v>
      </c>
      <c r="J3230">
        <v>2026</v>
      </c>
      <c r="K3230">
        <v>5</v>
      </c>
      <c r="L3230" t="s">
        <v>95</v>
      </c>
      <c r="M3230">
        <v>-220.21619256</v>
      </c>
      <c r="N3230">
        <v>1</v>
      </c>
      <c r="O3230">
        <v>-220.21619256</v>
      </c>
      <c r="P3230" t="s">
        <v>334</v>
      </c>
      <c r="Q3230" t="s">
        <v>97</v>
      </c>
    </row>
    <row r="3231" spans="1:17">
      <c r="A3231" t="s">
        <v>2305</v>
      </c>
      <c r="B3231" t="s">
        <v>465</v>
      </c>
      <c r="C3231" t="s">
        <v>108</v>
      </c>
      <c r="D3231" t="s">
        <v>332</v>
      </c>
      <c r="E3231" t="s">
        <v>103</v>
      </c>
      <c r="F3231">
        <v>40700</v>
      </c>
      <c r="G3231" t="s">
        <v>784</v>
      </c>
      <c r="I3231" t="s">
        <v>130</v>
      </c>
      <c r="J3231">
        <v>2026</v>
      </c>
      <c r="K3231">
        <v>5</v>
      </c>
      <c r="L3231" t="s">
        <v>95</v>
      </c>
      <c r="M3231">
        <v>-4203.4801917600007</v>
      </c>
      <c r="N3231">
        <v>1</v>
      </c>
      <c r="O3231">
        <v>-4203.4801917600007</v>
      </c>
      <c r="P3231" t="s">
        <v>334</v>
      </c>
      <c r="Q3231" t="s">
        <v>97</v>
      </c>
    </row>
    <row r="3232" spans="1:17">
      <c r="A3232" t="s">
        <v>879</v>
      </c>
      <c r="B3232" t="s">
        <v>466</v>
      </c>
      <c r="C3232" t="s">
        <v>133</v>
      </c>
      <c r="D3232" t="s">
        <v>332</v>
      </c>
      <c r="E3232" t="s">
        <v>103</v>
      </c>
      <c r="F3232">
        <v>40700</v>
      </c>
      <c r="G3232" t="s">
        <v>784</v>
      </c>
      <c r="I3232" t="s">
        <v>130</v>
      </c>
      <c r="J3232">
        <v>2026</v>
      </c>
      <c r="K3232">
        <v>5</v>
      </c>
      <c r="L3232" t="s">
        <v>95</v>
      </c>
      <c r="M3232">
        <v>-122.92808400000001</v>
      </c>
      <c r="N3232">
        <v>1</v>
      </c>
      <c r="O3232">
        <v>-122.92808400000001</v>
      </c>
      <c r="P3232" t="s">
        <v>334</v>
      </c>
      <c r="Q3232" t="s">
        <v>97</v>
      </c>
    </row>
    <row r="3233" spans="1:17">
      <c r="A3233" t="s">
        <v>879</v>
      </c>
      <c r="B3233" t="s">
        <v>467</v>
      </c>
      <c r="C3233" t="s">
        <v>133</v>
      </c>
      <c r="D3233" t="s">
        <v>332</v>
      </c>
      <c r="E3233" t="s">
        <v>103</v>
      </c>
      <c r="F3233">
        <v>40700</v>
      </c>
      <c r="G3233" t="s">
        <v>784</v>
      </c>
      <c r="I3233" t="s">
        <v>130</v>
      </c>
      <c r="J3233">
        <v>2026</v>
      </c>
      <c r="K3233">
        <v>5</v>
      </c>
      <c r="L3233" t="s">
        <v>95</v>
      </c>
      <c r="M3233">
        <v>-956.9048580000001</v>
      </c>
      <c r="N3233">
        <v>1</v>
      </c>
      <c r="O3233">
        <v>-956.9048580000001</v>
      </c>
      <c r="P3233" t="s">
        <v>334</v>
      </c>
      <c r="Q3233" t="s">
        <v>97</v>
      </c>
    </row>
    <row r="3234" spans="1:17">
      <c r="A3234" t="s">
        <v>2316</v>
      </c>
      <c r="B3234" t="s">
        <v>468</v>
      </c>
      <c r="C3234" t="s">
        <v>469</v>
      </c>
      <c r="D3234" t="s">
        <v>332</v>
      </c>
      <c r="E3234" t="s">
        <v>103</v>
      </c>
      <c r="F3234">
        <v>40700</v>
      </c>
      <c r="G3234" t="s">
        <v>784</v>
      </c>
      <c r="I3234" t="s">
        <v>130</v>
      </c>
      <c r="J3234">
        <v>2026</v>
      </c>
      <c r="K3234">
        <v>5</v>
      </c>
      <c r="L3234" t="s">
        <v>95</v>
      </c>
      <c r="M3234">
        <v>-1321.8408216000003</v>
      </c>
      <c r="N3234">
        <v>1</v>
      </c>
      <c r="O3234">
        <v>-1321.8408216000003</v>
      </c>
      <c r="P3234" t="s">
        <v>334</v>
      </c>
      <c r="Q3234" t="s">
        <v>97</v>
      </c>
    </row>
    <row r="3235" spans="1:17">
      <c r="A3235" t="s">
        <v>2530</v>
      </c>
      <c r="B3235" t="s">
        <v>470</v>
      </c>
      <c r="C3235" t="s">
        <v>270</v>
      </c>
      <c r="D3235" t="s">
        <v>332</v>
      </c>
      <c r="E3235" t="s">
        <v>103</v>
      </c>
      <c r="F3235">
        <v>40700</v>
      </c>
      <c r="G3235" t="s">
        <v>784</v>
      </c>
      <c r="I3235" t="s">
        <v>130</v>
      </c>
      <c r="J3235">
        <v>2026</v>
      </c>
      <c r="K3235">
        <v>5</v>
      </c>
      <c r="L3235" t="s">
        <v>95</v>
      </c>
      <c r="M3235">
        <v>-121.88257200000001</v>
      </c>
      <c r="N3235">
        <v>1</v>
      </c>
      <c r="O3235">
        <v>-121.88257200000001</v>
      </c>
      <c r="P3235" t="s">
        <v>334</v>
      </c>
      <c r="Q3235" t="s">
        <v>97</v>
      </c>
    </row>
    <row r="3236" spans="1:17">
      <c r="A3236" t="s">
        <v>2530</v>
      </c>
      <c r="B3236" t="s">
        <v>282</v>
      </c>
      <c r="C3236" t="s">
        <v>270</v>
      </c>
      <c r="D3236" t="s">
        <v>332</v>
      </c>
      <c r="E3236" t="s">
        <v>103</v>
      </c>
      <c r="F3236">
        <v>40700</v>
      </c>
      <c r="G3236" t="s">
        <v>784</v>
      </c>
      <c r="I3236" t="s">
        <v>120</v>
      </c>
      <c r="J3236">
        <v>2026</v>
      </c>
      <c r="K3236">
        <v>5</v>
      </c>
      <c r="L3236" t="s">
        <v>95</v>
      </c>
      <c r="M3236">
        <v>-10825.558573680004</v>
      </c>
      <c r="N3236">
        <v>1</v>
      </c>
      <c r="O3236">
        <v>-10825.558573680004</v>
      </c>
      <c r="P3236" t="s">
        <v>334</v>
      </c>
      <c r="Q3236" t="s">
        <v>97</v>
      </c>
    </row>
    <row r="3237" spans="1:17">
      <c r="A3237" t="s">
        <v>2530</v>
      </c>
      <c r="B3237" t="s">
        <v>283</v>
      </c>
      <c r="C3237" t="s">
        <v>270</v>
      </c>
      <c r="D3237" t="s">
        <v>332</v>
      </c>
      <c r="E3237" t="s">
        <v>103</v>
      </c>
      <c r="F3237">
        <v>40700</v>
      </c>
      <c r="G3237" t="s">
        <v>784</v>
      </c>
      <c r="I3237" t="s">
        <v>120</v>
      </c>
      <c r="J3237">
        <v>2026</v>
      </c>
      <c r="K3237">
        <v>5</v>
      </c>
      <c r="L3237" t="s">
        <v>95</v>
      </c>
      <c r="M3237">
        <v>-928.98486216000003</v>
      </c>
      <c r="N3237">
        <v>1</v>
      </c>
      <c r="O3237">
        <v>-928.98486216000003</v>
      </c>
      <c r="P3237" t="s">
        <v>334</v>
      </c>
      <c r="Q3237" t="s">
        <v>97</v>
      </c>
    </row>
    <row r="3238" spans="1:17">
      <c r="A3238" t="s">
        <v>879</v>
      </c>
      <c r="B3238" t="s">
        <v>471</v>
      </c>
      <c r="C3238" t="s">
        <v>133</v>
      </c>
      <c r="D3238" t="s">
        <v>332</v>
      </c>
      <c r="E3238" t="s">
        <v>103</v>
      </c>
      <c r="F3238">
        <v>40700</v>
      </c>
      <c r="G3238" t="s">
        <v>784</v>
      </c>
      <c r="I3238" t="s">
        <v>130</v>
      </c>
      <c r="J3238">
        <v>2026</v>
      </c>
      <c r="K3238">
        <v>5</v>
      </c>
      <c r="L3238" t="s">
        <v>95</v>
      </c>
      <c r="M3238">
        <v>-2674.70198424</v>
      </c>
      <c r="N3238">
        <v>1</v>
      </c>
      <c r="O3238">
        <v>-2674.70198424</v>
      </c>
      <c r="P3238" t="s">
        <v>334</v>
      </c>
      <c r="Q3238" t="s">
        <v>97</v>
      </c>
    </row>
    <row r="3239" spans="1:17">
      <c r="A3239" t="s">
        <v>879</v>
      </c>
      <c r="B3239" t="s">
        <v>472</v>
      </c>
      <c r="C3239" t="s">
        <v>133</v>
      </c>
      <c r="D3239" t="s">
        <v>332</v>
      </c>
      <c r="E3239" t="s">
        <v>103</v>
      </c>
      <c r="F3239">
        <v>40700</v>
      </c>
      <c r="G3239" t="s">
        <v>784</v>
      </c>
      <c r="I3239" t="s">
        <v>130</v>
      </c>
      <c r="J3239">
        <v>2026</v>
      </c>
      <c r="K3239">
        <v>5</v>
      </c>
      <c r="L3239" t="s">
        <v>95</v>
      </c>
      <c r="M3239">
        <v>-1603.6754702400003</v>
      </c>
      <c r="N3239">
        <v>1</v>
      </c>
      <c r="O3239">
        <v>-1603.6754702400003</v>
      </c>
      <c r="P3239" t="s">
        <v>334</v>
      </c>
      <c r="Q3239" t="s">
        <v>97</v>
      </c>
    </row>
    <row r="3240" spans="1:17">
      <c r="A3240" t="s">
        <v>879</v>
      </c>
      <c r="B3240" t="s">
        <v>473</v>
      </c>
      <c r="C3240" t="s">
        <v>133</v>
      </c>
      <c r="D3240" t="s">
        <v>332</v>
      </c>
      <c r="E3240" t="s">
        <v>103</v>
      </c>
      <c r="F3240">
        <v>40700</v>
      </c>
      <c r="G3240" t="s">
        <v>784</v>
      </c>
      <c r="I3240" t="s">
        <v>130</v>
      </c>
      <c r="J3240">
        <v>2026</v>
      </c>
      <c r="K3240">
        <v>5</v>
      </c>
      <c r="L3240" t="s">
        <v>95</v>
      </c>
      <c r="M3240">
        <v>-210.43824264</v>
      </c>
      <c r="N3240">
        <v>1</v>
      </c>
      <c r="O3240">
        <v>-210.43824264</v>
      </c>
      <c r="P3240" t="s">
        <v>334</v>
      </c>
      <c r="Q3240" t="s">
        <v>97</v>
      </c>
    </row>
    <row r="3241" spans="1:17">
      <c r="A3241" t="s">
        <v>879</v>
      </c>
      <c r="B3241" t="s">
        <v>474</v>
      </c>
      <c r="C3241" t="s">
        <v>133</v>
      </c>
      <c r="D3241" t="s">
        <v>332</v>
      </c>
      <c r="E3241" t="s">
        <v>103</v>
      </c>
      <c r="F3241">
        <v>40700</v>
      </c>
      <c r="G3241" t="s">
        <v>784</v>
      </c>
      <c r="I3241" t="s">
        <v>130</v>
      </c>
      <c r="J3241">
        <v>2026</v>
      </c>
      <c r="K3241">
        <v>5</v>
      </c>
      <c r="L3241" t="s">
        <v>95</v>
      </c>
      <c r="M3241">
        <v>-576.55080936000002</v>
      </c>
      <c r="N3241">
        <v>1</v>
      </c>
      <c r="O3241">
        <v>-576.55080936000002</v>
      </c>
      <c r="P3241" t="s">
        <v>334</v>
      </c>
      <c r="Q3241" t="s">
        <v>97</v>
      </c>
    </row>
    <row r="3242" spans="1:17">
      <c r="A3242" t="s">
        <v>879</v>
      </c>
      <c r="B3242" t="s">
        <v>475</v>
      </c>
      <c r="C3242" t="s">
        <v>133</v>
      </c>
      <c r="D3242" t="s">
        <v>332</v>
      </c>
      <c r="E3242" t="s">
        <v>103</v>
      </c>
      <c r="F3242">
        <v>40700</v>
      </c>
      <c r="G3242" t="s">
        <v>784</v>
      </c>
      <c r="I3242" t="s">
        <v>130</v>
      </c>
      <c r="J3242">
        <v>2026</v>
      </c>
      <c r="K3242">
        <v>5</v>
      </c>
      <c r="L3242" t="s">
        <v>95</v>
      </c>
      <c r="M3242">
        <v>-145.64303856000001</v>
      </c>
      <c r="N3242">
        <v>1</v>
      </c>
      <c r="O3242">
        <v>-145.64303856000001</v>
      </c>
      <c r="P3242" t="s">
        <v>334</v>
      </c>
      <c r="Q3242" t="s">
        <v>97</v>
      </c>
    </row>
    <row r="3243" spans="1:17">
      <c r="A3243" t="s">
        <v>2305</v>
      </c>
      <c r="B3243" t="s">
        <v>476</v>
      </c>
      <c r="C3243" t="s">
        <v>108</v>
      </c>
      <c r="D3243" t="s">
        <v>332</v>
      </c>
      <c r="E3243" t="s">
        <v>103</v>
      </c>
      <c r="F3243">
        <v>40700</v>
      </c>
      <c r="G3243" t="s">
        <v>784</v>
      </c>
      <c r="I3243" t="s">
        <v>130</v>
      </c>
      <c r="J3243">
        <v>2026</v>
      </c>
      <c r="K3243">
        <v>5</v>
      </c>
      <c r="L3243" t="s">
        <v>95</v>
      </c>
      <c r="M3243">
        <v>-815.21546327999999</v>
      </c>
      <c r="N3243">
        <v>1</v>
      </c>
      <c r="O3243">
        <v>-815.21546327999999</v>
      </c>
      <c r="P3243" t="s">
        <v>334</v>
      </c>
      <c r="Q3243" t="s">
        <v>97</v>
      </c>
    </row>
    <row r="3244" spans="1:17">
      <c r="A3244" t="s">
        <v>879</v>
      </c>
      <c r="B3244" t="s">
        <v>477</v>
      </c>
      <c r="C3244" t="s">
        <v>133</v>
      </c>
      <c r="D3244" t="s">
        <v>332</v>
      </c>
      <c r="E3244" t="s">
        <v>103</v>
      </c>
      <c r="F3244">
        <v>40700</v>
      </c>
      <c r="G3244" t="s">
        <v>784</v>
      </c>
      <c r="I3244" t="s">
        <v>130</v>
      </c>
      <c r="J3244">
        <v>2026</v>
      </c>
      <c r="K3244">
        <v>5</v>
      </c>
      <c r="L3244" t="s">
        <v>95</v>
      </c>
      <c r="M3244">
        <v>-201.99613536000001</v>
      </c>
      <c r="N3244">
        <v>1</v>
      </c>
      <c r="O3244">
        <v>-201.99613536000001</v>
      </c>
      <c r="P3244" t="s">
        <v>334</v>
      </c>
      <c r="Q3244" t="s">
        <v>97</v>
      </c>
    </row>
    <row r="3245" spans="1:17">
      <c r="A3245" t="s">
        <v>2305</v>
      </c>
      <c r="B3245" t="s">
        <v>478</v>
      </c>
      <c r="C3245" t="s">
        <v>108</v>
      </c>
      <c r="D3245" t="s">
        <v>332</v>
      </c>
      <c r="E3245" t="s">
        <v>103</v>
      </c>
      <c r="F3245">
        <v>40700</v>
      </c>
      <c r="G3245" t="s">
        <v>784</v>
      </c>
      <c r="I3245" t="s">
        <v>130</v>
      </c>
      <c r="J3245">
        <v>2026</v>
      </c>
      <c r="K3245">
        <v>5</v>
      </c>
      <c r="L3245" t="s">
        <v>95</v>
      </c>
      <c r="M3245">
        <v>-1557.5515020000003</v>
      </c>
      <c r="N3245">
        <v>1</v>
      </c>
      <c r="O3245">
        <v>-1557.5515020000003</v>
      </c>
      <c r="P3245" t="s">
        <v>334</v>
      </c>
      <c r="Q3245" t="s">
        <v>97</v>
      </c>
    </row>
    <row r="3246" spans="1:17">
      <c r="A3246" t="s">
        <v>879</v>
      </c>
      <c r="B3246" t="s">
        <v>479</v>
      </c>
      <c r="C3246" t="s">
        <v>133</v>
      </c>
      <c r="D3246" t="s">
        <v>332</v>
      </c>
      <c r="E3246" t="s">
        <v>103</v>
      </c>
      <c r="F3246">
        <v>40700</v>
      </c>
      <c r="G3246" t="s">
        <v>784</v>
      </c>
      <c r="I3246" t="s">
        <v>130</v>
      </c>
      <c r="J3246">
        <v>2026</v>
      </c>
      <c r="K3246">
        <v>5</v>
      </c>
      <c r="L3246" t="s">
        <v>95</v>
      </c>
      <c r="M3246">
        <v>-4831.8465758399998</v>
      </c>
      <c r="N3246">
        <v>1</v>
      </c>
      <c r="O3246">
        <v>-4831.8465758399998</v>
      </c>
      <c r="P3246" t="s">
        <v>334</v>
      </c>
      <c r="Q3246" t="s">
        <v>97</v>
      </c>
    </row>
    <row r="3247" spans="1:17">
      <c r="A3247" t="s">
        <v>2305</v>
      </c>
      <c r="B3247" t="s">
        <v>480</v>
      </c>
      <c r="C3247" t="s">
        <v>108</v>
      </c>
      <c r="D3247" t="s">
        <v>332</v>
      </c>
      <c r="E3247" t="s">
        <v>103</v>
      </c>
      <c r="F3247">
        <v>40700</v>
      </c>
      <c r="G3247" t="s">
        <v>784</v>
      </c>
      <c r="I3247" t="s">
        <v>130</v>
      </c>
      <c r="J3247">
        <v>2026</v>
      </c>
      <c r="K3247">
        <v>5</v>
      </c>
      <c r="L3247" t="s">
        <v>95</v>
      </c>
      <c r="M3247">
        <v>-341.10391968000005</v>
      </c>
      <c r="N3247">
        <v>1</v>
      </c>
      <c r="O3247">
        <v>-341.10391968000005</v>
      </c>
      <c r="P3247" t="s">
        <v>334</v>
      </c>
      <c r="Q3247" t="s">
        <v>97</v>
      </c>
    </row>
    <row r="3248" spans="1:17">
      <c r="A3248" t="s">
        <v>2305</v>
      </c>
      <c r="B3248" t="s">
        <v>481</v>
      </c>
      <c r="C3248" t="s">
        <v>108</v>
      </c>
      <c r="D3248" t="s">
        <v>332</v>
      </c>
      <c r="E3248" t="s">
        <v>103</v>
      </c>
      <c r="F3248">
        <v>40700</v>
      </c>
      <c r="G3248" t="s">
        <v>784</v>
      </c>
      <c r="I3248" t="s">
        <v>130</v>
      </c>
      <c r="J3248">
        <v>2026</v>
      </c>
      <c r="K3248">
        <v>5</v>
      </c>
      <c r="L3248" t="s">
        <v>95</v>
      </c>
      <c r="M3248">
        <v>-527.89831055999991</v>
      </c>
      <c r="N3248">
        <v>1</v>
      </c>
      <c r="O3248">
        <v>-527.89831055999991</v>
      </c>
      <c r="P3248" t="s">
        <v>334</v>
      </c>
      <c r="Q3248" t="s">
        <v>97</v>
      </c>
    </row>
    <row r="3249" spans="1:17">
      <c r="A3249" t="s">
        <v>879</v>
      </c>
      <c r="B3249" t="s">
        <v>482</v>
      </c>
      <c r="C3249" t="s">
        <v>133</v>
      </c>
      <c r="D3249" t="s">
        <v>332</v>
      </c>
      <c r="E3249" t="s">
        <v>103</v>
      </c>
      <c r="F3249">
        <v>40700</v>
      </c>
      <c r="G3249" t="s">
        <v>784</v>
      </c>
      <c r="I3249" t="s">
        <v>130</v>
      </c>
      <c r="J3249">
        <v>2026</v>
      </c>
      <c r="K3249">
        <v>5</v>
      </c>
      <c r="L3249" t="s">
        <v>95</v>
      </c>
      <c r="M3249">
        <v>-300.73750560000002</v>
      </c>
      <c r="N3249">
        <v>1</v>
      </c>
      <c r="O3249">
        <v>-300.73750560000002</v>
      </c>
      <c r="P3249" t="s">
        <v>334</v>
      </c>
      <c r="Q3249" t="s">
        <v>97</v>
      </c>
    </row>
    <row r="3250" spans="1:17">
      <c r="A3250" t="s">
        <v>2438</v>
      </c>
      <c r="B3250" t="s">
        <v>483</v>
      </c>
      <c r="C3250" t="s">
        <v>296</v>
      </c>
      <c r="D3250" t="s">
        <v>332</v>
      </c>
      <c r="E3250" t="s">
        <v>103</v>
      </c>
      <c r="F3250">
        <v>40700</v>
      </c>
      <c r="G3250" t="s">
        <v>784</v>
      </c>
      <c r="I3250" t="s">
        <v>130</v>
      </c>
      <c r="J3250">
        <v>2026</v>
      </c>
      <c r="K3250">
        <v>5</v>
      </c>
      <c r="L3250" t="s">
        <v>95</v>
      </c>
      <c r="M3250">
        <v>-1869.5170022400002</v>
      </c>
      <c r="N3250">
        <v>1</v>
      </c>
      <c r="O3250">
        <v>-1869.5170022400002</v>
      </c>
      <c r="P3250" t="s">
        <v>334</v>
      </c>
      <c r="Q3250" t="s">
        <v>97</v>
      </c>
    </row>
    <row r="3251" spans="1:17">
      <c r="A3251" t="s">
        <v>2505</v>
      </c>
      <c r="B3251" t="s">
        <v>484</v>
      </c>
      <c r="C3251" t="s">
        <v>459</v>
      </c>
      <c r="D3251" t="s">
        <v>332</v>
      </c>
      <c r="E3251" t="s">
        <v>103</v>
      </c>
      <c r="F3251">
        <v>40700</v>
      </c>
      <c r="G3251" t="s">
        <v>784</v>
      </c>
      <c r="I3251" t="s">
        <v>130</v>
      </c>
      <c r="J3251">
        <v>2026</v>
      </c>
      <c r="K3251">
        <v>5</v>
      </c>
      <c r="L3251" t="s">
        <v>95</v>
      </c>
      <c r="M3251">
        <v>-1246.2149174400001</v>
      </c>
      <c r="N3251">
        <v>1</v>
      </c>
      <c r="O3251">
        <v>-1246.2149174400001</v>
      </c>
      <c r="P3251" t="s">
        <v>334</v>
      </c>
      <c r="Q3251" t="s">
        <v>97</v>
      </c>
    </row>
    <row r="3252" spans="1:17">
      <c r="A3252" t="s">
        <v>2316</v>
      </c>
      <c r="B3252" t="s">
        <v>485</v>
      </c>
      <c r="C3252" t="s">
        <v>469</v>
      </c>
      <c r="D3252" t="s">
        <v>332</v>
      </c>
      <c r="E3252" t="s">
        <v>103</v>
      </c>
      <c r="F3252">
        <v>40700</v>
      </c>
      <c r="G3252" t="s">
        <v>784</v>
      </c>
      <c r="I3252" t="s">
        <v>130</v>
      </c>
      <c r="J3252">
        <v>2026</v>
      </c>
      <c r="K3252">
        <v>5</v>
      </c>
      <c r="L3252" t="s">
        <v>95</v>
      </c>
      <c r="M3252">
        <v>-57.121950240000004</v>
      </c>
      <c r="N3252">
        <v>1</v>
      </c>
      <c r="O3252">
        <v>-57.121950240000004</v>
      </c>
      <c r="P3252" t="s">
        <v>334</v>
      </c>
      <c r="Q3252" t="s">
        <v>97</v>
      </c>
    </row>
    <row r="3253" spans="1:17">
      <c r="A3253" t="s">
        <v>2295</v>
      </c>
      <c r="B3253" t="s">
        <v>486</v>
      </c>
      <c r="C3253" t="s">
        <v>382</v>
      </c>
      <c r="D3253" t="s">
        <v>332</v>
      </c>
      <c r="E3253" t="s">
        <v>103</v>
      </c>
      <c r="F3253">
        <v>40700</v>
      </c>
      <c r="G3253" t="s">
        <v>784</v>
      </c>
      <c r="I3253" t="s">
        <v>130</v>
      </c>
      <c r="J3253">
        <v>2026</v>
      </c>
      <c r="K3253">
        <v>5</v>
      </c>
      <c r="L3253" t="s">
        <v>95</v>
      </c>
      <c r="M3253">
        <v>-61.604783999999995</v>
      </c>
      <c r="N3253">
        <v>1</v>
      </c>
      <c r="O3253">
        <v>-61.604783999999995</v>
      </c>
      <c r="P3253" t="s">
        <v>334</v>
      </c>
      <c r="Q3253" t="s">
        <v>97</v>
      </c>
    </row>
    <row r="3254" spans="1:17">
      <c r="A3254" t="s">
        <v>2305</v>
      </c>
      <c r="B3254" t="s">
        <v>353</v>
      </c>
      <c r="C3254" t="s">
        <v>108</v>
      </c>
      <c r="D3254" t="s">
        <v>332</v>
      </c>
      <c r="E3254" t="s">
        <v>103</v>
      </c>
      <c r="F3254">
        <v>40700</v>
      </c>
      <c r="G3254" t="s">
        <v>784</v>
      </c>
      <c r="I3254" t="s">
        <v>130</v>
      </c>
      <c r="J3254">
        <v>2026</v>
      </c>
      <c r="K3254">
        <v>5</v>
      </c>
      <c r="L3254" t="s">
        <v>95</v>
      </c>
      <c r="M3254">
        <v>-452.23299864000012</v>
      </c>
      <c r="N3254">
        <v>1</v>
      </c>
      <c r="O3254">
        <v>-452.23299864000012</v>
      </c>
      <c r="P3254" t="s">
        <v>334</v>
      </c>
      <c r="Q3254" t="s">
        <v>97</v>
      </c>
    </row>
    <row r="3255" spans="1:17">
      <c r="A3255" t="s">
        <v>2438</v>
      </c>
      <c r="B3255" t="s">
        <v>487</v>
      </c>
      <c r="C3255" t="s">
        <v>296</v>
      </c>
      <c r="D3255" t="s">
        <v>332</v>
      </c>
      <c r="E3255" t="s">
        <v>103</v>
      </c>
      <c r="F3255">
        <v>40700</v>
      </c>
      <c r="G3255" t="s">
        <v>784</v>
      </c>
      <c r="I3255" t="s">
        <v>130</v>
      </c>
      <c r="J3255">
        <v>2026</v>
      </c>
      <c r="K3255">
        <v>5</v>
      </c>
      <c r="L3255" t="s">
        <v>95</v>
      </c>
      <c r="M3255">
        <v>-432.04174920000008</v>
      </c>
      <c r="N3255">
        <v>1</v>
      </c>
      <c r="O3255">
        <v>-432.04174920000008</v>
      </c>
      <c r="P3255" t="s">
        <v>334</v>
      </c>
      <c r="Q3255" t="s">
        <v>97</v>
      </c>
    </row>
    <row r="3256" spans="1:17">
      <c r="A3256" t="s">
        <v>2305</v>
      </c>
      <c r="B3256" t="s">
        <v>488</v>
      </c>
      <c r="C3256" t="s">
        <v>108</v>
      </c>
      <c r="D3256" t="s">
        <v>332</v>
      </c>
      <c r="E3256" t="s">
        <v>103</v>
      </c>
      <c r="F3256">
        <v>40700</v>
      </c>
      <c r="G3256" t="s">
        <v>784</v>
      </c>
      <c r="I3256" t="s">
        <v>130</v>
      </c>
      <c r="J3256">
        <v>2026</v>
      </c>
      <c r="K3256">
        <v>5</v>
      </c>
      <c r="L3256" t="s">
        <v>95</v>
      </c>
      <c r="M3256">
        <v>-796.36407768000026</v>
      </c>
      <c r="N3256">
        <v>1</v>
      </c>
      <c r="O3256">
        <v>-796.36407768000026</v>
      </c>
      <c r="P3256" t="s">
        <v>334</v>
      </c>
      <c r="Q3256" t="s">
        <v>97</v>
      </c>
    </row>
    <row r="3257" spans="1:17">
      <c r="A3257" t="s">
        <v>2305</v>
      </c>
      <c r="B3257" t="s">
        <v>489</v>
      </c>
      <c r="C3257" t="s">
        <v>108</v>
      </c>
      <c r="D3257" t="s">
        <v>332</v>
      </c>
      <c r="E3257" t="s">
        <v>103</v>
      </c>
      <c r="F3257">
        <v>40700</v>
      </c>
      <c r="G3257" t="s">
        <v>784</v>
      </c>
      <c r="I3257" t="s">
        <v>130</v>
      </c>
      <c r="J3257">
        <v>2026</v>
      </c>
      <c r="K3257">
        <v>5</v>
      </c>
      <c r="L3257" t="s">
        <v>95</v>
      </c>
      <c r="M3257">
        <v>-924.88323816000013</v>
      </c>
      <c r="N3257">
        <v>1</v>
      </c>
      <c r="O3257">
        <v>-924.88323816000013</v>
      </c>
      <c r="P3257" t="s">
        <v>334</v>
      </c>
      <c r="Q3257" t="s">
        <v>97</v>
      </c>
    </row>
    <row r="3258" spans="1:17">
      <c r="A3258" t="s">
        <v>879</v>
      </c>
      <c r="B3258" t="s">
        <v>490</v>
      </c>
      <c r="C3258" t="s">
        <v>133</v>
      </c>
      <c r="D3258" t="s">
        <v>332</v>
      </c>
      <c r="E3258" t="s">
        <v>103</v>
      </c>
      <c r="F3258">
        <v>40700</v>
      </c>
      <c r="G3258" t="s">
        <v>784</v>
      </c>
      <c r="I3258" t="s">
        <v>130</v>
      </c>
      <c r="J3258">
        <v>2026</v>
      </c>
      <c r="K3258">
        <v>5</v>
      </c>
      <c r="L3258" t="s">
        <v>95</v>
      </c>
      <c r="M3258">
        <v>-50.080829040000005</v>
      </c>
      <c r="N3258">
        <v>1</v>
      </c>
      <c r="O3258">
        <v>-50.080829040000005</v>
      </c>
      <c r="P3258" t="s">
        <v>334</v>
      </c>
      <c r="Q3258" t="s">
        <v>97</v>
      </c>
    </row>
    <row r="3259" spans="1:17">
      <c r="A3259" t="s">
        <v>2305</v>
      </c>
      <c r="B3259" t="s">
        <v>491</v>
      </c>
      <c r="C3259" t="s">
        <v>108</v>
      </c>
      <c r="D3259" t="s">
        <v>332</v>
      </c>
      <c r="E3259" t="s">
        <v>103</v>
      </c>
      <c r="F3259">
        <v>40700</v>
      </c>
      <c r="G3259" t="s">
        <v>784</v>
      </c>
      <c r="I3259" t="s">
        <v>130</v>
      </c>
      <c r="J3259">
        <v>2026</v>
      </c>
      <c r="K3259">
        <v>5</v>
      </c>
      <c r="L3259" t="s">
        <v>95</v>
      </c>
      <c r="M3259">
        <v>-402.33875328000005</v>
      </c>
      <c r="N3259">
        <v>1</v>
      </c>
      <c r="O3259">
        <v>-402.33875328000005</v>
      </c>
      <c r="P3259" t="s">
        <v>334</v>
      </c>
      <c r="Q3259" t="s">
        <v>97</v>
      </c>
    </row>
    <row r="3260" spans="1:17">
      <c r="A3260" t="s">
        <v>2438</v>
      </c>
      <c r="B3260" t="s">
        <v>297</v>
      </c>
      <c r="C3260" t="s">
        <v>296</v>
      </c>
      <c r="D3260" t="s">
        <v>332</v>
      </c>
      <c r="E3260" t="s">
        <v>103</v>
      </c>
      <c r="F3260">
        <v>40700</v>
      </c>
      <c r="G3260" t="s">
        <v>784</v>
      </c>
      <c r="I3260" t="s">
        <v>130</v>
      </c>
      <c r="J3260">
        <v>2026</v>
      </c>
      <c r="K3260">
        <v>5</v>
      </c>
      <c r="L3260" t="s">
        <v>95</v>
      </c>
      <c r="M3260">
        <v>-7214.3110670400001</v>
      </c>
      <c r="N3260">
        <v>1</v>
      </c>
      <c r="O3260">
        <v>-7214.3110670400001</v>
      </c>
      <c r="P3260" t="s">
        <v>334</v>
      </c>
      <c r="Q3260" t="s">
        <v>97</v>
      </c>
    </row>
    <row r="3261" spans="1:17">
      <c r="A3261" t="s">
        <v>2295</v>
      </c>
      <c r="B3261" t="s">
        <v>492</v>
      </c>
      <c r="C3261" t="s">
        <v>382</v>
      </c>
      <c r="D3261" t="s">
        <v>332</v>
      </c>
      <c r="E3261" t="s">
        <v>103</v>
      </c>
      <c r="F3261">
        <v>40700</v>
      </c>
      <c r="G3261" t="s">
        <v>784</v>
      </c>
      <c r="I3261" t="s">
        <v>130</v>
      </c>
      <c r="J3261">
        <v>2026</v>
      </c>
      <c r="K3261">
        <v>5</v>
      </c>
      <c r="L3261" t="s">
        <v>95</v>
      </c>
      <c r="M3261">
        <v>-135.33268175999999</v>
      </c>
      <c r="N3261">
        <v>1</v>
      </c>
      <c r="O3261">
        <v>-135.33268175999999</v>
      </c>
      <c r="P3261" t="s">
        <v>334</v>
      </c>
      <c r="Q3261" t="s">
        <v>97</v>
      </c>
    </row>
    <row r="3262" spans="1:17">
      <c r="A3262" t="s">
        <v>879</v>
      </c>
      <c r="B3262" t="s">
        <v>493</v>
      </c>
      <c r="C3262" t="s">
        <v>133</v>
      </c>
      <c r="D3262" t="s">
        <v>332</v>
      </c>
      <c r="E3262" t="s">
        <v>103</v>
      </c>
      <c r="F3262">
        <v>40700</v>
      </c>
      <c r="G3262" t="s">
        <v>784</v>
      </c>
      <c r="I3262" t="s">
        <v>130</v>
      </c>
      <c r="J3262">
        <v>2026</v>
      </c>
      <c r="K3262">
        <v>5</v>
      </c>
      <c r="L3262" t="s">
        <v>95</v>
      </c>
      <c r="M3262">
        <v>-3168.5198205600004</v>
      </c>
      <c r="N3262">
        <v>1</v>
      </c>
      <c r="O3262">
        <v>-3168.5198205600004</v>
      </c>
      <c r="P3262" t="s">
        <v>334</v>
      </c>
      <c r="Q3262" t="s">
        <v>97</v>
      </c>
    </row>
    <row r="3263" spans="1:17">
      <c r="A3263" t="s">
        <v>879</v>
      </c>
      <c r="B3263" t="s">
        <v>494</v>
      </c>
      <c r="C3263" t="s">
        <v>133</v>
      </c>
      <c r="D3263" t="s">
        <v>332</v>
      </c>
      <c r="E3263" t="s">
        <v>103</v>
      </c>
      <c r="F3263">
        <v>40700</v>
      </c>
      <c r="G3263" t="s">
        <v>784</v>
      </c>
      <c r="I3263" t="s">
        <v>130</v>
      </c>
      <c r="J3263">
        <v>2026</v>
      </c>
      <c r="K3263">
        <v>5</v>
      </c>
      <c r="L3263" t="s">
        <v>95</v>
      </c>
      <c r="M3263">
        <v>-210.38194583999999</v>
      </c>
      <c r="N3263">
        <v>1</v>
      </c>
      <c r="O3263">
        <v>-210.38194583999999</v>
      </c>
      <c r="P3263" t="s">
        <v>334</v>
      </c>
      <c r="Q3263" t="s">
        <v>97</v>
      </c>
    </row>
    <row r="3264" spans="1:17">
      <c r="A3264" t="s">
        <v>2295</v>
      </c>
      <c r="B3264" t="s">
        <v>495</v>
      </c>
      <c r="C3264" t="s">
        <v>382</v>
      </c>
      <c r="D3264" t="s">
        <v>332</v>
      </c>
      <c r="E3264" t="s">
        <v>103</v>
      </c>
      <c r="F3264">
        <v>40700</v>
      </c>
      <c r="G3264" t="s">
        <v>784</v>
      </c>
      <c r="I3264" t="s">
        <v>130</v>
      </c>
      <c r="J3264">
        <v>2026</v>
      </c>
      <c r="K3264">
        <v>5</v>
      </c>
      <c r="L3264" t="s">
        <v>95</v>
      </c>
      <c r="M3264">
        <v>-2.14088688</v>
      </c>
      <c r="N3264">
        <v>1</v>
      </c>
      <c r="O3264">
        <v>-2.14088688</v>
      </c>
      <c r="P3264" t="s">
        <v>334</v>
      </c>
      <c r="Q3264" t="s">
        <v>97</v>
      </c>
    </row>
    <row r="3265" spans="1:17">
      <c r="A3265" t="s">
        <v>879</v>
      </c>
      <c r="B3265" t="s">
        <v>496</v>
      </c>
      <c r="C3265" t="s">
        <v>133</v>
      </c>
      <c r="D3265" t="s">
        <v>332</v>
      </c>
      <c r="E3265" t="s">
        <v>103</v>
      </c>
      <c r="F3265">
        <v>40700</v>
      </c>
      <c r="G3265" t="s">
        <v>784</v>
      </c>
      <c r="I3265" t="s">
        <v>130</v>
      </c>
      <c r="J3265">
        <v>2026</v>
      </c>
      <c r="K3265">
        <v>5</v>
      </c>
      <c r="L3265" t="s">
        <v>95</v>
      </c>
      <c r="M3265">
        <v>-232.71890759999997</v>
      </c>
      <c r="N3265">
        <v>1</v>
      </c>
      <c r="O3265">
        <v>-232.71890759999997</v>
      </c>
      <c r="P3265" t="s">
        <v>334</v>
      </c>
      <c r="Q3265" t="s">
        <v>97</v>
      </c>
    </row>
    <row r="3266" spans="1:17">
      <c r="A3266" t="s">
        <v>879</v>
      </c>
      <c r="B3266" t="s">
        <v>497</v>
      </c>
      <c r="C3266" t="s">
        <v>133</v>
      </c>
      <c r="D3266" t="s">
        <v>332</v>
      </c>
      <c r="E3266" t="s">
        <v>103</v>
      </c>
      <c r="F3266">
        <v>40700</v>
      </c>
      <c r="G3266" t="s">
        <v>784</v>
      </c>
      <c r="I3266" t="s">
        <v>130</v>
      </c>
      <c r="J3266">
        <v>2026</v>
      </c>
      <c r="K3266">
        <v>5</v>
      </c>
      <c r="L3266" t="s">
        <v>95</v>
      </c>
      <c r="M3266">
        <v>-134.13677688000001</v>
      </c>
      <c r="N3266">
        <v>1</v>
      </c>
      <c r="O3266">
        <v>-134.13677688000001</v>
      </c>
      <c r="P3266" t="s">
        <v>334</v>
      </c>
      <c r="Q3266" t="s">
        <v>97</v>
      </c>
    </row>
    <row r="3267" spans="1:17">
      <c r="A3267" t="s">
        <v>879</v>
      </c>
      <c r="B3267" t="s">
        <v>498</v>
      </c>
      <c r="C3267" t="s">
        <v>133</v>
      </c>
      <c r="D3267" t="s">
        <v>332</v>
      </c>
      <c r="E3267" t="s">
        <v>103</v>
      </c>
      <c r="F3267">
        <v>40700</v>
      </c>
      <c r="G3267" t="s">
        <v>784</v>
      </c>
      <c r="I3267" t="s">
        <v>130</v>
      </c>
      <c r="J3267">
        <v>2026</v>
      </c>
      <c r="K3267">
        <v>5</v>
      </c>
      <c r="L3267" t="s">
        <v>95</v>
      </c>
      <c r="M3267">
        <v>-174.43804752000003</v>
      </c>
      <c r="N3267">
        <v>1</v>
      </c>
      <c r="O3267">
        <v>-174.43804752000003</v>
      </c>
      <c r="P3267" t="s">
        <v>334</v>
      </c>
      <c r="Q3267" t="s">
        <v>97</v>
      </c>
    </row>
    <row r="3268" spans="1:17">
      <c r="A3268" t="s">
        <v>879</v>
      </c>
      <c r="B3268" t="s">
        <v>499</v>
      </c>
      <c r="C3268" t="s">
        <v>133</v>
      </c>
      <c r="D3268" t="s">
        <v>332</v>
      </c>
      <c r="E3268" t="s">
        <v>103</v>
      </c>
      <c r="F3268">
        <v>40700</v>
      </c>
      <c r="G3268" t="s">
        <v>784</v>
      </c>
      <c r="I3268" t="s">
        <v>130</v>
      </c>
      <c r="J3268">
        <v>2026</v>
      </c>
      <c r="K3268">
        <v>5</v>
      </c>
      <c r="L3268" t="s">
        <v>95</v>
      </c>
      <c r="M3268">
        <v>-405.30639888000002</v>
      </c>
      <c r="N3268">
        <v>1</v>
      </c>
      <c r="O3268">
        <v>-405.30639888000002</v>
      </c>
      <c r="P3268" t="s">
        <v>334</v>
      </c>
      <c r="Q3268" t="s">
        <v>97</v>
      </c>
    </row>
    <row r="3269" spans="1:17">
      <c r="A3269" t="s">
        <v>879</v>
      </c>
      <c r="B3269" t="s">
        <v>500</v>
      </c>
      <c r="C3269" t="s">
        <v>133</v>
      </c>
      <c r="D3269" t="s">
        <v>332</v>
      </c>
      <c r="E3269" t="s">
        <v>103</v>
      </c>
      <c r="F3269">
        <v>40700</v>
      </c>
      <c r="G3269" t="s">
        <v>784</v>
      </c>
      <c r="I3269" t="s">
        <v>130</v>
      </c>
      <c r="J3269">
        <v>2026</v>
      </c>
      <c r="K3269">
        <v>5</v>
      </c>
      <c r="L3269" t="s">
        <v>95</v>
      </c>
      <c r="M3269">
        <v>-6266.6589902399992</v>
      </c>
      <c r="N3269">
        <v>1</v>
      </c>
      <c r="O3269">
        <v>-6266.6589902399992</v>
      </c>
      <c r="P3269" t="s">
        <v>334</v>
      </c>
      <c r="Q3269" t="s">
        <v>97</v>
      </c>
    </row>
    <row r="3270" spans="1:17">
      <c r="A3270" t="s">
        <v>879</v>
      </c>
      <c r="B3270" t="s">
        <v>501</v>
      </c>
      <c r="C3270" t="s">
        <v>133</v>
      </c>
      <c r="D3270" t="s">
        <v>332</v>
      </c>
      <c r="E3270" t="s">
        <v>103</v>
      </c>
      <c r="F3270">
        <v>40700</v>
      </c>
      <c r="G3270" t="s">
        <v>784</v>
      </c>
      <c r="I3270" t="s">
        <v>130</v>
      </c>
      <c r="J3270">
        <v>2026</v>
      </c>
      <c r="K3270">
        <v>5</v>
      </c>
      <c r="L3270" t="s">
        <v>95</v>
      </c>
      <c r="M3270">
        <v>-51.276733920000005</v>
      </c>
      <c r="N3270">
        <v>1</v>
      </c>
      <c r="O3270">
        <v>-51.276733920000005</v>
      </c>
      <c r="P3270" t="s">
        <v>334</v>
      </c>
      <c r="Q3270" t="s">
        <v>97</v>
      </c>
    </row>
    <row r="3271" spans="1:17">
      <c r="A3271" t="s">
        <v>2505</v>
      </c>
      <c r="B3271" t="s">
        <v>502</v>
      </c>
      <c r="C3271" t="s">
        <v>459</v>
      </c>
      <c r="D3271" t="s">
        <v>332</v>
      </c>
      <c r="E3271" t="s">
        <v>103</v>
      </c>
      <c r="F3271">
        <v>40700</v>
      </c>
      <c r="G3271" t="s">
        <v>784</v>
      </c>
      <c r="I3271" t="s">
        <v>130</v>
      </c>
      <c r="J3271">
        <v>2026</v>
      </c>
      <c r="K3271">
        <v>5</v>
      </c>
      <c r="L3271" t="s">
        <v>95</v>
      </c>
      <c r="M3271">
        <v>-5318.7535778400006</v>
      </c>
      <c r="N3271">
        <v>1</v>
      </c>
      <c r="O3271">
        <v>-5318.7535778400006</v>
      </c>
      <c r="P3271" t="s">
        <v>334</v>
      </c>
      <c r="Q3271" t="s">
        <v>97</v>
      </c>
    </row>
    <row r="3272" spans="1:17">
      <c r="A3272" t="s">
        <v>2530</v>
      </c>
      <c r="B3272" t="s">
        <v>503</v>
      </c>
      <c r="C3272" t="s">
        <v>270</v>
      </c>
      <c r="D3272" t="s">
        <v>332</v>
      </c>
      <c r="E3272" t="s">
        <v>103</v>
      </c>
      <c r="F3272">
        <v>40700</v>
      </c>
      <c r="G3272" t="s">
        <v>784</v>
      </c>
      <c r="I3272" t="s">
        <v>130</v>
      </c>
      <c r="J3272">
        <v>2026</v>
      </c>
      <c r="K3272">
        <v>5</v>
      </c>
      <c r="L3272" t="s">
        <v>95</v>
      </c>
      <c r="M3272">
        <v>-1359.2974953600001</v>
      </c>
      <c r="N3272">
        <v>1</v>
      </c>
      <c r="O3272">
        <v>-1359.2974953600001</v>
      </c>
      <c r="P3272" t="s">
        <v>334</v>
      </c>
      <c r="Q3272" t="s">
        <v>97</v>
      </c>
    </row>
    <row r="3273" spans="1:17">
      <c r="A3273" t="s">
        <v>2305</v>
      </c>
      <c r="B3273" t="s">
        <v>504</v>
      </c>
      <c r="C3273" t="s">
        <v>108</v>
      </c>
      <c r="D3273" t="s">
        <v>332</v>
      </c>
      <c r="E3273" t="s">
        <v>103</v>
      </c>
      <c r="F3273">
        <v>40700</v>
      </c>
      <c r="G3273" t="s">
        <v>784</v>
      </c>
      <c r="I3273" t="s">
        <v>130</v>
      </c>
      <c r="J3273">
        <v>2026</v>
      </c>
      <c r="K3273">
        <v>5</v>
      </c>
      <c r="L3273" t="s">
        <v>95</v>
      </c>
      <c r="M3273">
        <v>-507.23014680000006</v>
      </c>
      <c r="N3273">
        <v>1</v>
      </c>
      <c r="O3273">
        <v>-507.23014680000006</v>
      </c>
      <c r="P3273" t="s">
        <v>334</v>
      </c>
      <c r="Q3273" t="s">
        <v>97</v>
      </c>
    </row>
    <row r="3274" spans="1:17">
      <c r="A3274" t="s">
        <v>879</v>
      </c>
      <c r="B3274" t="s">
        <v>505</v>
      </c>
      <c r="C3274" t="s">
        <v>133</v>
      </c>
      <c r="D3274" t="s">
        <v>332</v>
      </c>
      <c r="E3274" t="s">
        <v>103</v>
      </c>
      <c r="F3274">
        <v>40700</v>
      </c>
      <c r="G3274" t="s">
        <v>784</v>
      </c>
      <c r="I3274" t="s">
        <v>130</v>
      </c>
      <c r="J3274">
        <v>2026</v>
      </c>
      <c r="K3274">
        <v>5</v>
      </c>
      <c r="L3274" t="s">
        <v>95</v>
      </c>
      <c r="M3274">
        <v>-6098.3307540000005</v>
      </c>
      <c r="N3274">
        <v>1</v>
      </c>
      <c r="O3274">
        <v>-6098.3307540000005</v>
      </c>
      <c r="P3274" t="s">
        <v>334</v>
      </c>
      <c r="Q3274" t="s">
        <v>97</v>
      </c>
    </row>
    <row r="3275" spans="1:17">
      <c r="A3275" t="s">
        <v>2305</v>
      </c>
      <c r="B3275" t="s">
        <v>506</v>
      </c>
      <c r="C3275" t="s">
        <v>108</v>
      </c>
      <c r="D3275" t="s">
        <v>332</v>
      </c>
      <c r="E3275" t="s">
        <v>103</v>
      </c>
      <c r="F3275">
        <v>40700</v>
      </c>
      <c r="G3275" t="s">
        <v>784</v>
      </c>
      <c r="I3275" t="s">
        <v>130</v>
      </c>
      <c r="J3275">
        <v>2026</v>
      </c>
      <c r="K3275">
        <v>5</v>
      </c>
      <c r="L3275" t="s">
        <v>95</v>
      </c>
      <c r="M3275">
        <v>-1268.32186656</v>
      </c>
      <c r="N3275">
        <v>1</v>
      </c>
      <c r="O3275">
        <v>-1268.32186656</v>
      </c>
      <c r="P3275" t="s">
        <v>334</v>
      </c>
      <c r="Q3275" t="s">
        <v>97</v>
      </c>
    </row>
    <row r="3276" spans="1:17">
      <c r="A3276" t="s">
        <v>2295</v>
      </c>
      <c r="B3276" t="s">
        <v>507</v>
      </c>
      <c r="C3276" t="s">
        <v>508</v>
      </c>
      <c r="D3276" t="s">
        <v>332</v>
      </c>
      <c r="E3276" t="s">
        <v>103</v>
      </c>
      <c r="F3276">
        <v>40700</v>
      </c>
      <c r="G3276" t="s">
        <v>784</v>
      </c>
      <c r="I3276" t="s">
        <v>130</v>
      </c>
      <c r="J3276">
        <v>2026</v>
      </c>
      <c r="K3276">
        <v>5</v>
      </c>
      <c r="L3276" t="s">
        <v>95</v>
      </c>
      <c r="M3276">
        <v>-4653.2980576800001</v>
      </c>
      <c r="N3276">
        <v>1</v>
      </c>
      <c r="O3276">
        <v>-4653.2980576800001</v>
      </c>
      <c r="P3276" t="s">
        <v>334</v>
      </c>
      <c r="Q3276" t="s">
        <v>97</v>
      </c>
    </row>
    <row r="3277" spans="1:17">
      <c r="A3277" t="s">
        <v>879</v>
      </c>
      <c r="B3277" t="s">
        <v>509</v>
      </c>
      <c r="C3277" t="s">
        <v>133</v>
      </c>
      <c r="D3277" t="s">
        <v>332</v>
      </c>
      <c r="E3277" t="s">
        <v>103</v>
      </c>
      <c r="F3277">
        <v>40700</v>
      </c>
      <c r="G3277" t="s">
        <v>784</v>
      </c>
      <c r="I3277" t="s">
        <v>130</v>
      </c>
      <c r="J3277">
        <v>2026</v>
      </c>
      <c r="K3277">
        <v>5</v>
      </c>
      <c r="L3277" t="s">
        <v>95</v>
      </c>
      <c r="M3277">
        <v>-236.40554376</v>
      </c>
      <c r="N3277">
        <v>1</v>
      </c>
      <c r="O3277">
        <v>-236.40554376</v>
      </c>
      <c r="P3277" t="s">
        <v>334</v>
      </c>
      <c r="Q3277" t="s">
        <v>97</v>
      </c>
    </row>
    <row r="3278" spans="1:17">
      <c r="A3278" t="s">
        <v>2530</v>
      </c>
      <c r="B3278" t="s">
        <v>287</v>
      </c>
      <c r="C3278" t="s">
        <v>270</v>
      </c>
      <c r="D3278" t="s">
        <v>332</v>
      </c>
      <c r="E3278" t="s">
        <v>103</v>
      </c>
      <c r="F3278">
        <v>40700</v>
      </c>
      <c r="G3278" t="s">
        <v>784</v>
      </c>
      <c r="I3278" t="s">
        <v>130</v>
      </c>
      <c r="J3278">
        <v>2026</v>
      </c>
      <c r="K3278">
        <v>5</v>
      </c>
      <c r="L3278" t="s">
        <v>95</v>
      </c>
      <c r="M3278">
        <v>-2528.5120624800002</v>
      </c>
      <c r="N3278">
        <v>1</v>
      </c>
      <c r="O3278">
        <v>-2528.5120624800002</v>
      </c>
      <c r="P3278" t="s">
        <v>334</v>
      </c>
      <c r="Q3278" t="s">
        <v>97</v>
      </c>
    </row>
    <row r="3279" spans="1:17">
      <c r="A3279" t="s">
        <v>2530</v>
      </c>
      <c r="B3279" t="s">
        <v>510</v>
      </c>
      <c r="C3279" t="s">
        <v>270</v>
      </c>
      <c r="D3279" t="s">
        <v>332</v>
      </c>
      <c r="E3279" t="s">
        <v>103</v>
      </c>
      <c r="F3279">
        <v>40700</v>
      </c>
      <c r="G3279" t="s">
        <v>784</v>
      </c>
      <c r="I3279" t="s">
        <v>130</v>
      </c>
      <c r="J3279">
        <v>2026</v>
      </c>
      <c r="K3279">
        <v>5</v>
      </c>
      <c r="L3279" t="s">
        <v>95</v>
      </c>
      <c r="M3279">
        <v>-1107.5679626399999</v>
      </c>
      <c r="N3279">
        <v>1</v>
      </c>
      <c r="O3279">
        <v>-1107.5679626399999</v>
      </c>
      <c r="P3279" t="s">
        <v>334</v>
      </c>
      <c r="Q3279" t="s">
        <v>97</v>
      </c>
    </row>
    <row r="3280" spans="1:17">
      <c r="A3280" t="s">
        <v>879</v>
      </c>
      <c r="B3280" t="s">
        <v>511</v>
      </c>
      <c r="C3280" t="s">
        <v>133</v>
      </c>
      <c r="D3280" t="s">
        <v>332</v>
      </c>
      <c r="E3280" t="s">
        <v>103</v>
      </c>
      <c r="F3280">
        <v>40700</v>
      </c>
      <c r="G3280" t="s">
        <v>784</v>
      </c>
      <c r="I3280" t="s">
        <v>130</v>
      </c>
      <c r="J3280">
        <v>2026</v>
      </c>
      <c r="K3280">
        <v>5</v>
      </c>
      <c r="L3280" t="s">
        <v>95</v>
      </c>
      <c r="M3280">
        <v>-6148.5378487200005</v>
      </c>
      <c r="N3280">
        <v>1</v>
      </c>
      <c r="O3280">
        <v>-6148.5378487200005</v>
      </c>
      <c r="P3280" t="s">
        <v>334</v>
      </c>
      <c r="Q3280" t="s">
        <v>97</v>
      </c>
    </row>
    <row r="3281" spans="1:17">
      <c r="A3281" t="s">
        <v>997</v>
      </c>
      <c r="B3281" t="s">
        <v>512</v>
      </c>
      <c r="C3281" t="s">
        <v>259</v>
      </c>
      <c r="D3281" t="s">
        <v>332</v>
      </c>
      <c r="E3281" t="s">
        <v>103</v>
      </c>
      <c r="F3281">
        <v>40700</v>
      </c>
      <c r="G3281" t="s">
        <v>784</v>
      </c>
      <c r="I3281" t="s">
        <v>130</v>
      </c>
      <c r="J3281">
        <v>2026</v>
      </c>
      <c r="K3281">
        <v>5</v>
      </c>
      <c r="L3281" t="s">
        <v>95</v>
      </c>
      <c r="M3281">
        <v>-3509.1387835199998</v>
      </c>
      <c r="N3281">
        <v>1</v>
      </c>
      <c r="O3281">
        <v>-3509.1387835199998</v>
      </c>
      <c r="P3281" t="s">
        <v>334</v>
      </c>
      <c r="Q3281" t="s">
        <v>97</v>
      </c>
    </row>
    <row r="3282" spans="1:17">
      <c r="A3282" t="s">
        <v>424</v>
      </c>
      <c r="B3282" t="s">
        <v>513</v>
      </c>
      <c r="C3282" t="s">
        <v>424</v>
      </c>
      <c r="D3282" t="s">
        <v>332</v>
      </c>
      <c r="E3282" t="s">
        <v>103</v>
      </c>
      <c r="F3282">
        <v>40700</v>
      </c>
      <c r="G3282" t="s">
        <v>784</v>
      </c>
      <c r="I3282" t="s">
        <v>130</v>
      </c>
      <c r="J3282">
        <v>2026</v>
      </c>
      <c r="K3282">
        <v>5</v>
      </c>
      <c r="L3282" t="s">
        <v>95</v>
      </c>
      <c r="M3282">
        <v>-259.23630887999997</v>
      </c>
      <c r="N3282">
        <v>1</v>
      </c>
      <c r="O3282">
        <v>-259.23630887999997</v>
      </c>
      <c r="P3282" t="s">
        <v>334</v>
      </c>
      <c r="Q3282" t="s">
        <v>97</v>
      </c>
    </row>
    <row r="3283" spans="1:17">
      <c r="A3283" t="s">
        <v>2305</v>
      </c>
      <c r="B3283" t="s">
        <v>514</v>
      </c>
      <c r="C3283" t="s">
        <v>108</v>
      </c>
      <c r="D3283" t="s">
        <v>332</v>
      </c>
      <c r="E3283" t="s">
        <v>103</v>
      </c>
      <c r="F3283">
        <v>40700</v>
      </c>
      <c r="G3283" t="s">
        <v>784</v>
      </c>
      <c r="I3283" t="s">
        <v>130</v>
      </c>
      <c r="J3283">
        <v>2026</v>
      </c>
      <c r="K3283">
        <v>5</v>
      </c>
      <c r="L3283" t="s">
        <v>95</v>
      </c>
      <c r="M3283">
        <v>-114.52297176</v>
      </c>
      <c r="N3283">
        <v>1</v>
      </c>
      <c r="O3283">
        <v>-114.52297176</v>
      </c>
      <c r="P3283" t="s">
        <v>334</v>
      </c>
      <c r="Q3283" t="s">
        <v>97</v>
      </c>
    </row>
    <row r="3284" spans="1:17">
      <c r="A3284" t="s">
        <v>879</v>
      </c>
      <c r="B3284" t="s">
        <v>515</v>
      </c>
      <c r="C3284" t="s">
        <v>133</v>
      </c>
      <c r="D3284" t="s">
        <v>332</v>
      </c>
      <c r="E3284" t="s">
        <v>103</v>
      </c>
      <c r="F3284">
        <v>40700</v>
      </c>
      <c r="G3284" t="s">
        <v>784</v>
      </c>
      <c r="I3284" t="s">
        <v>130</v>
      </c>
      <c r="J3284">
        <v>2026</v>
      </c>
      <c r="K3284">
        <v>5</v>
      </c>
      <c r="L3284" t="s">
        <v>95</v>
      </c>
      <c r="M3284">
        <v>-1276.4221718400001</v>
      </c>
      <c r="N3284">
        <v>1</v>
      </c>
      <c r="O3284">
        <v>-1276.4221718400001</v>
      </c>
      <c r="P3284" t="s">
        <v>334</v>
      </c>
      <c r="Q3284" t="s">
        <v>97</v>
      </c>
    </row>
    <row r="3285" spans="1:17">
      <c r="A3285" t="s">
        <v>997</v>
      </c>
      <c r="B3285" t="s">
        <v>516</v>
      </c>
      <c r="C3285" t="s">
        <v>259</v>
      </c>
      <c r="D3285" t="s">
        <v>332</v>
      </c>
      <c r="E3285" t="s">
        <v>103</v>
      </c>
      <c r="F3285">
        <v>40700</v>
      </c>
      <c r="G3285" t="s">
        <v>784</v>
      </c>
      <c r="I3285" t="s">
        <v>130</v>
      </c>
      <c r="J3285">
        <v>2026</v>
      </c>
      <c r="K3285">
        <v>5</v>
      </c>
      <c r="L3285" t="s">
        <v>95</v>
      </c>
      <c r="M3285">
        <v>-188.24041439999999</v>
      </c>
      <c r="N3285">
        <v>1</v>
      </c>
      <c r="O3285">
        <v>-188.24041439999999</v>
      </c>
      <c r="P3285" t="s">
        <v>334</v>
      </c>
      <c r="Q3285" t="s">
        <v>97</v>
      </c>
    </row>
    <row r="3286" spans="1:17">
      <c r="A3286" t="s">
        <v>997</v>
      </c>
      <c r="B3286" t="s">
        <v>517</v>
      </c>
      <c r="C3286" t="s">
        <v>259</v>
      </c>
      <c r="D3286" t="s">
        <v>332</v>
      </c>
      <c r="E3286" t="s">
        <v>103</v>
      </c>
      <c r="F3286">
        <v>40700</v>
      </c>
      <c r="G3286" t="s">
        <v>784</v>
      </c>
      <c r="I3286" t="s">
        <v>130</v>
      </c>
      <c r="J3286">
        <v>2026</v>
      </c>
      <c r="K3286">
        <v>5</v>
      </c>
      <c r="L3286" t="s">
        <v>95</v>
      </c>
      <c r="M3286">
        <v>-447.35689151999998</v>
      </c>
      <c r="N3286">
        <v>1</v>
      </c>
      <c r="O3286">
        <v>-447.35689151999998</v>
      </c>
      <c r="P3286" t="s">
        <v>334</v>
      </c>
      <c r="Q3286" t="s">
        <v>97</v>
      </c>
    </row>
    <row r="3287" spans="1:17">
      <c r="A3287" t="s">
        <v>2305</v>
      </c>
      <c r="B3287" t="s">
        <v>518</v>
      </c>
      <c r="C3287" t="s">
        <v>108</v>
      </c>
      <c r="D3287" t="s">
        <v>332</v>
      </c>
      <c r="E3287" t="s">
        <v>103</v>
      </c>
      <c r="F3287">
        <v>40700</v>
      </c>
      <c r="G3287" t="s">
        <v>784</v>
      </c>
      <c r="I3287" t="s">
        <v>130</v>
      </c>
      <c r="J3287">
        <v>2026</v>
      </c>
      <c r="K3287">
        <v>5</v>
      </c>
      <c r="L3287" t="s">
        <v>95</v>
      </c>
      <c r="M3287">
        <v>-3030.4495058400007</v>
      </c>
      <c r="N3287">
        <v>1</v>
      </c>
      <c r="O3287">
        <v>-3030.4495058400007</v>
      </c>
      <c r="P3287" t="s">
        <v>334</v>
      </c>
      <c r="Q3287" t="s">
        <v>97</v>
      </c>
    </row>
    <row r="3288" spans="1:17">
      <c r="A3288" t="s">
        <v>879</v>
      </c>
      <c r="B3288" t="s">
        <v>519</v>
      </c>
      <c r="C3288" t="s">
        <v>133</v>
      </c>
      <c r="D3288" t="s">
        <v>332</v>
      </c>
      <c r="E3288" t="s">
        <v>103</v>
      </c>
      <c r="F3288">
        <v>40700</v>
      </c>
      <c r="G3288" t="s">
        <v>784</v>
      </c>
      <c r="I3288" t="s">
        <v>130</v>
      </c>
      <c r="J3288">
        <v>2026</v>
      </c>
      <c r="K3288">
        <v>5</v>
      </c>
      <c r="L3288" t="s">
        <v>95</v>
      </c>
      <c r="M3288">
        <v>-64.46466144</v>
      </c>
      <c r="N3288">
        <v>1</v>
      </c>
      <c r="O3288">
        <v>-64.46466144</v>
      </c>
      <c r="P3288" t="s">
        <v>334</v>
      </c>
      <c r="Q3288" t="s">
        <v>97</v>
      </c>
    </row>
    <row r="3289" spans="1:17">
      <c r="A3289" t="s">
        <v>2530</v>
      </c>
      <c r="B3289" t="s">
        <v>289</v>
      </c>
      <c r="C3289" t="s">
        <v>270</v>
      </c>
      <c r="D3289" t="s">
        <v>332</v>
      </c>
      <c r="E3289" t="s">
        <v>103</v>
      </c>
      <c r="F3289">
        <v>40700</v>
      </c>
      <c r="G3289" t="s">
        <v>784</v>
      </c>
      <c r="I3289" t="s">
        <v>130</v>
      </c>
      <c r="J3289">
        <v>2026</v>
      </c>
      <c r="K3289">
        <v>5</v>
      </c>
      <c r="L3289" t="s">
        <v>95</v>
      </c>
      <c r="M3289">
        <v>-317.47132727999997</v>
      </c>
      <c r="N3289">
        <v>1</v>
      </c>
      <c r="O3289">
        <v>-317.47132727999997</v>
      </c>
      <c r="P3289" t="s">
        <v>334</v>
      </c>
      <c r="Q3289" t="s">
        <v>97</v>
      </c>
    </row>
    <row r="3290" spans="1:17">
      <c r="A3290" t="s">
        <v>879</v>
      </c>
      <c r="B3290" t="s">
        <v>520</v>
      </c>
      <c r="C3290" t="s">
        <v>133</v>
      </c>
      <c r="D3290" t="s">
        <v>332</v>
      </c>
      <c r="E3290" t="s">
        <v>103</v>
      </c>
      <c r="F3290">
        <v>40700</v>
      </c>
      <c r="G3290" t="s">
        <v>784</v>
      </c>
      <c r="I3290" t="s">
        <v>130</v>
      </c>
      <c r="J3290">
        <v>2026</v>
      </c>
      <c r="K3290">
        <v>5</v>
      </c>
      <c r="L3290" t="s">
        <v>95</v>
      </c>
      <c r="M3290">
        <v>-1408.5724759200002</v>
      </c>
      <c r="N3290">
        <v>1</v>
      </c>
      <c r="O3290">
        <v>-1408.5724759200002</v>
      </c>
      <c r="P3290" t="s">
        <v>334</v>
      </c>
      <c r="Q3290" t="s">
        <v>97</v>
      </c>
    </row>
    <row r="3291" spans="1:17">
      <c r="A3291" t="s">
        <v>2305</v>
      </c>
      <c r="B3291" t="s">
        <v>521</v>
      </c>
      <c r="C3291" t="s">
        <v>108</v>
      </c>
      <c r="D3291" t="s">
        <v>332</v>
      </c>
      <c r="E3291" t="s">
        <v>103</v>
      </c>
      <c r="F3291">
        <v>40700</v>
      </c>
      <c r="G3291" t="s">
        <v>784</v>
      </c>
      <c r="I3291" t="s">
        <v>130</v>
      </c>
      <c r="J3291">
        <v>2026</v>
      </c>
      <c r="K3291">
        <v>5</v>
      </c>
      <c r="L3291" t="s">
        <v>95</v>
      </c>
      <c r="M3291">
        <v>-1290.2575125600001</v>
      </c>
      <c r="N3291">
        <v>1</v>
      </c>
      <c r="O3291">
        <v>-1290.2575125600001</v>
      </c>
      <c r="P3291" t="s">
        <v>334</v>
      </c>
      <c r="Q3291" t="s">
        <v>97</v>
      </c>
    </row>
    <row r="3292" spans="1:17">
      <c r="A3292" t="s">
        <v>2305</v>
      </c>
      <c r="B3292" t="s">
        <v>356</v>
      </c>
      <c r="C3292" t="s">
        <v>108</v>
      </c>
      <c r="D3292" t="s">
        <v>332</v>
      </c>
      <c r="E3292" t="s">
        <v>103</v>
      </c>
      <c r="F3292">
        <v>40700</v>
      </c>
      <c r="G3292" t="s">
        <v>784</v>
      </c>
      <c r="I3292" t="s">
        <v>130</v>
      </c>
      <c r="J3292">
        <v>2026</v>
      </c>
      <c r="K3292">
        <v>5</v>
      </c>
      <c r="L3292" t="s">
        <v>95</v>
      </c>
      <c r="M3292">
        <v>-1442.1398450400002</v>
      </c>
      <c r="N3292">
        <v>1</v>
      </c>
      <c r="O3292">
        <v>-1442.1398450400002</v>
      </c>
      <c r="P3292" t="s">
        <v>334</v>
      </c>
      <c r="Q3292" t="s">
        <v>97</v>
      </c>
    </row>
    <row r="3293" spans="1:17">
      <c r="A3293" t="s">
        <v>997</v>
      </c>
      <c r="B3293" t="s">
        <v>522</v>
      </c>
      <c r="C3293" t="s">
        <v>259</v>
      </c>
      <c r="D3293" t="s">
        <v>332</v>
      </c>
      <c r="E3293" t="s">
        <v>103</v>
      </c>
      <c r="F3293">
        <v>40700</v>
      </c>
      <c r="G3293" t="s">
        <v>784</v>
      </c>
      <c r="I3293" t="s">
        <v>130</v>
      </c>
      <c r="J3293">
        <v>2026</v>
      </c>
      <c r="K3293">
        <v>5</v>
      </c>
      <c r="L3293" t="s">
        <v>95</v>
      </c>
      <c r="M3293">
        <v>-477.72177696</v>
      </c>
      <c r="N3293">
        <v>1</v>
      </c>
      <c r="O3293">
        <v>-477.72177696</v>
      </c>
      <c r="P3293" t="s">
        <v>334</v>
      </c>
      <c r="Q3293" t="s">
        <v>97</v>
      </c>
    </row>
    <row r="3294" spans="1:17">
      <c r="A3294" t="s">
        <v>879</v>
      </c>
      <c r="B3294" t="s">
        <v>523</v>
      </c>
      <c r="C3294" t="s">
        <v>133</v>
      </c>
      <c r="D3294" t="s">
        <v>332</v>
      </c>
      <c r="E3294" t="s">
        <v>103</v>
      </c>
      <c r="F3294">
        <v>40700</v>
      </c>
      <c r="G3294" t="s">
        <v>784</v>
      </c>
      <c r="I3294" t="s">
        <v>130</v>
      </c>
      <c r="J3294">
        <v>2026</v>
      </c>
      <c r="K3294">
        <v>5</v>
      </c>
      <c r="L3294" t="s">
        <v>95</v>
      </c>
      <c r="M3294">
        <v>-5480.2972454400006</v>
      </c>
      <c r="N3294">
        <v>1</v>
      </c>
      <c r="O3294">
        <v>-5480.2972454400006</v>
      </c>
      <c r="P3294" t="s">
        <v>334</v>
      </c>
      <c r="Q3294" t="s">
        <v>97</v>
      </c>
    </row>
    <row r="3295" spans="1:17">
      <c r="A3295" t="s">
        <v>879</v>
      </c>
      <c r="B3295" t="s">
        <v>524</v>
      </c>
      <c r="C3295" t="s">
        <v>133</v>
      </c>
      <c r="D3295" t="s">
        <v>332</v>
      </c>
      <c r="E3295" t="s">
        <v>103</v>
      </c>
      <c r="F3295">
        <v>40700</v>
      </c>
      <c r="G3295" t="s">
        <v>784</v>
      </c>
      <c r="I3295" t="s">
        <v>130</v>
      </c>
      <c r="J3295">
        <v>2026</v>
      </c>
      <c r="K3295">
        <v>5</v>
      </c>
      <c r="L3295" t="s">
        <v>95</v>
      </c>
      <c r="M3295">
        <v>-2305.0266343200001</v>
      </c>
      <c r="N3295">
        <v>1</v>
      </c>
      <c r="O3295">
        <v>-2305.0266343200001</v>
      </c>
      <c r="P3295" t="s">
        <v>334</v>
      </c>
      <c r="Q3295" t="s">
        <v>97</v>
      </c>
    </row>
    <row r="3296" spans="1:17">
      <c r="A3296" t="s">
        <v>2530</v>
      </c>
      <c r="B3296" t="s">
        <v>525</v>
      </c>
      <c r="C3296" t="s">
        <v>270</v>
      </c>
      <c r="D3296" t="s">
        <v>332</v>
      </c>
      <c r="E3296" t="s">
        <v>103</v>
      </c>
      <c r="F3296">
        <v>40700</v>
      </c>
      <c r="G3296" t="s">
        <v>784</v>
      </c>
      <c r="I3296" t="s">
        <v>130</v>
      </c>
      <c r="J3296">
        <v>2026</v>
      </c>
      <c r="K3296">
        <v>5</v>
      </c>
      <c r="L3296" t="s">
        <v>95</v>
      </c>
      <c r="M3296">
        <v>-5235.2453174399998</v>
      </c>
      <c r="N3296">
        <v>1</v>
      </c>
      <c r="O3296">
        <v>-5235.2453174399998</v>
      </c>
      <c r="P3296" t="s">
        <v>334</v>
      </c>
      <c r="Q3296" t="s">
        <v>97</v>
      </c>
    </row>
    <row r="3297" spans="1:17">
      <c r="A3297" t="s">
        <v>2530</v>
      </c>
      <c r="B3297" t="s">
        <v>526</v>
      </c>
      <c r="C3297" t="s">
        <v>270</v>
      </c>
      <c r="D3297" t="s">
        <v>332</v>
      </c>
      <c r="E3297" t="s">
        <v>103</v>
      </c>
      <c r="F3297">
        <v>40700</v>
      </c>
      <c r="G3297" t="s">
        <v>784</v>
      </c>
      <c r="I3297" t="s">
        <v>130</v>
      </c>
      <c r="J3297">
        <v>2026</v>
      </c>
      <c r="K3297">
        <v>5</v>
      </c>
      <c r="L3297" t="s">
        <v>95</v>
      </c>
      <c r="M3297">
        <v>-452.34398376000013</v>
      </c>
      <c r="N3297">
        <v>1</v>
      </c>
      <c r="O3297">
        <v>-452.34398376000013</v>
      </c>
      <c r="P3297" t="s">
        <v>334</v>
      </c>
      <c r="Q3297" t="s">
        <v>97</v>
      </c>
    </row>
    <row r="3298" spans="1:17">
      <c r="A3298" t="s">
        <v>2530</v>
      </c>
      <c r="B3298" t="s">
        <v>357</v>
      </c>
      <c r="C3298" t="s">
        <v>270</v>
      </c>
      <c r="D3298" t="s">
        <v>332</v>
      </c>
      <c r="E3298" t="s">
        <v>103</v>
      </c>
      <c r="F3298">
        <v>40700</v>
      </c>
      <c r="G3298" t="s">
        <v>784</v>
      </c>
      <c r="I3298" t="s">
        <v>130</v>
      </c>
      <c r="J3298">
        <v>2026</v>
      </c>
      <c r="K3298">
        <v>5</v>
      </c>
      <c r="L3298" t="s">
        <v>95</v>
      </c>
      <c r="M3298">
        <v>-395.36277552000001</v>
      </c>
      <c r="N3298">
        <v>1</v>
      </c>
      <c r="O3298">
        <v>-395.36277552000001</v>
      </c>
      <c r="P3298" t="s">
        <v>334</v>
      </c>
      <c r="Q3298" t="s">
        <v>97</v>
      </c>
    </row>
    <row r="3299" spans="1:17">
      <c r="A3299" t="s">
        <v>2530</v>
      </c>
      <c r="B3299" t="s">
        <v>291</v>
      </c>
      <c r="C3299" t="s">
        <v>270</v>
      </c>
      <c r="D3299" t="s">
        <v>332</v>
      </c>
      <c r="E3299" t="s">
        <v>103</v>
      </c>
      <c r="F3299">
        <v>40700</v>
      </c>
      <c r="G3299" t="s">
        <v>784</v>
      </c>
      <c r="I3299" t="s">
        <v>130</v>
      </c>
      <c r="J3299">
        <v>2026</v>
      </c>
      <c r="K3299">
        <v>5</v>
      </c>
      <c r="L3299" t="s">
        <v>95</v>
      </c>
      <c r="M3299">
        <v>-1722.3064999200001</v>
      </c>
      <c r="N3299">
        <v>1</v>
      </c>
      <c r="O3299">
        <v>-1722.3064999200001</v>
      </c>
      <c r="P3299" t="s">
        <v>334</v>
      </c>
      <c r="Q3299" t="s">
        <v>97</v>
      </c>
    </row>
    <row r="3300" spans="1:17">
      <c r="A3300" t="s">
        <v>2305</v>
      </c>
      <c r="B3300" t="s">
        <v>527</v>
      </c>
      <c r="C3300" t="s">
        <v>108</v>
      </c>
      <c r="D3300" t="s">
        <v>332</v>
      </c>
      <c r="E3300" t="s">
        <v>103</v>
      </c>
      <c r="F3300">
        <v>40700</v>
      </c>
      <c r="G3300" t="s">
        <v>784</v>
      </c>
      <c r="I3300" t="s">
        <v>130</v>
      </c>
      <c r="J3300">
        <v>2026</v>
      </c>
      <c r="K3300">
        <v>5</v>
      </c>
      <c r="L3300" t="s">
        <v>95</v>
      </c>
      <c r="M3300">
        <v>-312.03225216000004</v>
      </c>
      <c r="N3300">
        <v>1</v>
      </c>
      <c r="O3300">
        <v>-312.03225216000004</v>
      </c>
      <c r="P3300" t="s">
        <v>334</v>
      </c>
      <c r="Q3300" t="s">
        <v>97</v>
      </c>
    </row>
    <row r="3301" spans="1:17">
      <c r="A3301" t="s">
        <v>2530</v>
      </c>
      <c r="B3301" t="s">
        <v>528</v>
      </c>
      <c r="C3301" t="s">
        <v>270</v>
      </c>
      <c r="D3301" t="s">
        <v>332</v>
      </c>
      <c r="E3301" t="s">
        <v>103</v>
      </c>
      <c r="F3301">
        <v>40700</v>
      </c>
      <c r="G3301" t="s">
        <v>784</v>
      </c>
      <c r="I3301" t="s">
        <v>130</v>
      </c>
      <c r="J3301">
        <v>2026</v>
      </c>
      <c r="K3301">
        <v>5</v>
      </c>
      <c r="L3301" t="s">
        <v>95</v>
      </c>
      <c r="M3301">
        <v>-308.77588440000011</v>
      </c>
      <c r="N3301">
        <v>1</v>
      </c>
      <c r="O3301">
        <v>-308.77588440000011</v>
      </c>
      <c r="P3301" t="s">
        <v>334</v>
      </c>
      <c r="Q3301" t="s">
        <v>97</v>
      </c>
    </row>
    <row r="3302" spans="1:17">
      <c r="A3302" t="s">
        <v>2530</v>
      </c>
      <c r="B3302" t="s">
        <v>293</v>
      </c>
      <c r="C3302" t="s">
        <v>270</v>
      </c>
      <c r="D3302" t="s">
        <v>332</v>
      </c>
      <c r="E3302" t="s">
        <v>103</v>
      </c>
      <c r="F3302">
        <v>40700</v>
      </c>
      <c r="G3302" t="s">
        <v>784</v>
      </c>
      <c r="I3302" t="s">
        <v>130</v>
      </c>
      <c r="J3302">
        <v>2026</v>
      </c>
      <c r="K3302">
        <v>5</v>
      </c>
      <c r="L3302" t="s">
        <v>95</v>
      </c>
      <c r="M3302">
        <v>-290.09499768000006</v>
      </c>
      <c r="N3302">
        <v>1</v>
      </c>
      <c r="O3302">
        <v>-290.09499768000006</v>
      </c>
      <c r="P3302" t="s">
        <v>334</v>
      </c>
      <c r="Q3302" t="s">
        <v>97</v>
      </c>
    </row>
    <row r="3303" spans="1:17">
      <c r="A3303" t="s">
        <v>2305</v>
      </c>
      <c r="B3303" t="s">
        <v>361</v>
      </c>
      <c r="C3303" t="s">
        <v>108</v>
      </c>
      <c r="D3303" t="s">
        <v>332</v>
      </c>
      <c r="E3303" t="s">
        <v>103</v>
      </c>
      <c r="F3303">
        <v>40700</v>
      </c>
      <c r="G3303" t="s">
        <v>784</v>
      </c>
      <c r="I3303" t="s">
        <v>130</v>
      </c>
      <c r="J3303">
        <v>2026</v>
      </c>
      <c r="K3303">
        <v>5</v>
      </c>
      <c r="L3303" t="s">
        <v>95</v>
      </c>
      <c r="M3303">
        <v>-407.01299616000006</v>
      </c>
      <c r="N3303">
        <v>1</v>
      </c>
      <c r="O3303">
        <v>-407.01299616000006</v>
      </c>
      <c r="P3303" t="s">
        <v>334</v>
      </c>
      <c r="Q3303" t="s">
        <v>97</v>
      </c>
    </row>
    <row r="3304" spans="1:17">
      <c r="A3304" t="s">
        <v>2530</v>
      </c>
      <c r="B3304" t="s">
        <v>529</v>
      </c>
      <c r="C3304" t="s">
        <v>270</v>
      </c>
      <c r="D3304" t="s">
        <v>332</v>
      </c>
      <c r="E3304" t="s">
        <v>103</v>
      </c>
      <c r="F3304">
        <v>40700</v>
      </c>
      <c r="G3304" t="s">
        <v>784</v>
      </c>
      <c r="I3304" t="s">
        <v>130</v>
      </c>
      <c r="J3304">
        <v>2026</v>
      </c>
      <c r="K3304">
        <v>5</v>
      </c>
      <c r="L3304" t="s">
        <v>95</v>
      </c>
      <c r="M3304">
        <v>-1250.8063235999998</v>
      </c>
      <c r="N3304">
        <v>1</v>
      </c>
      <c r="O3304">
        <v>-1250.8063235999998</v>
      </c>
      <c r="P3304" t="s">
        <v>334</v>
      </c>
      <c r="Q3304" t="s">
        <v>97</v>
      </c>
    </row>
    <row r="3305" spans="1:17">
      <c r="A3305" t="s">
        <v>2530</v>
      </c>
      <c r="B3305" t="s">
        <v>530</v>
      </c>
      <c r="C3305" t="s">
        <v>270</v>
      </c>
      <c r="D3305" t="s">
        <v>332</v>
      </c>
      <c r="E3305" t="s">
        <v>103</v>
      </c>
      <c r="F3305">
        <v>40700</v>
      </c>
      <c r="G3305" t="s">
        <v>784</v>
      </c>
      <c r="I3305" t="s">
        <v>130</v>
      </c>
      <c r="J3305">
        <v>2026</v>
      </c>
      <c r="K3305">
        <v>5</v>
      </c>
      <c r="L3305" t="s">
        <v>95</v>
      </c>
      <c r="M3305">
        <v>-216.43143912000002</v>
      </c>
      <c r="N3305">
        <v>1</v>
      </c>
      <c r="O3305">
        <v>-216.43143912000002</v>
      </c>
      <c r="P3305" t="s">
        <v>334</v>
      </c>
      <c r="Q3305" t="s">
        <v>97</v>
      </c>
    </row>
    <row r="3306" spans="1:17">
      <c r="A3306" t="s">
        <v>2530</v>
      </c>
      <c r="B3306" t="s">
        <v>531</v>
      </c>
      <c r="C3306" t="s">
        <v>270</v>
      </c>
      <c r="D3306" t="s">
        <v>332</v>
      </c>
      <c r="E3306" t="s">
        <v>103</v>
      </c>
      <c r="F3306">
        <v>40700</v>
      </c>
      <c r="G3306" t="s">
        <v>784</v>
      </c>
      <c r="I3306" t="s">
        <v>130</v>
      </c>
      <c r="J3306">
        <v>2026</v>
      </c>
      <c r="K3306">
        <v>5</v>
      </c>
      <c r="L3306" t="s">
        <v>95</v>
      </c>
      <c r="M3306">
        <v>-60.581790720000008</v>
      </c>
      <c r="N3306">
        <v>1</v>
      </c>
      <c r="O3306">
        <v>-60.581790720000008</v>
      </c>
      <c r="P3306" t="s">
        <v>334</v>
      </c>
      <c r="Q3306" t="s">
        <v>97</v>
      </c>
    </row>
    <row r="3307" spans="1:17">
      <c r="A3307" t="s">
        <v>2530</v>
      </c>
      <c r="B3307" t="s">
        <v>532</v>
      </c>
      <c r="C3307" t="s">
        <v>270</v>
      </c>
      <c r="D3307" t="s">
        <v>332</v>
      </c>
      <c r="E3307" t="s">
        <v>103</v>
      </c>
      <c r="F3307">
        <v>40700</v>
      </c>
      <c r="G3307" t="s">
        <v>784</v>
      </c>
      <c r="I3307" t="s">
        <v>130</v>
      </c>
      <c r="J3307">
        <v>2026</v>
      </c>
      <c r="K3307">
        <v>5</v>
      </c>
      <c r="L3307" t="s">
        <v>95</v>
      </c>
      <c r="M3307">
        <v>-249.93688176000001</v>
      </c>
      <c r="N3307">
        <v>1</v>
      </c>
      <c r="O3307">
        <v>-249.93688176000001</v>
      </c>
      <c r="P3307" t="s">
        <v>334</v>
      </c>
      <c r="Q3307" t="s">
        <v>97</v>
      </c>
    </row>
    <row r="3308" spans="1:17">
      <c r="A3308" t="s">
        <v>2530</v>
      </c>
      <c r="B3308" t="s">
        <v>533</v>
      </c>
      <c r="C3308" t="s">
        <v>270</v>
      </c>
      <c r="D3308" t="s">
        <v>332</v>
      </c>
      <c r="E3308" t="s">
        <v>103</v>
      </c>
      <c r="F3308">
        <v>40700</v>
      </c>
      <c r="G3308" t="s">
        <v>784</v>
      </c>
      <c r="I3308" t="s">
        <v>130</v>
      </c>
      <c r="J3308">
        <v>2026</v>
      </c>
      <c r="K3308">
        <v>5</v>
      </c>
      <c r="L3308" t="s">
        <v>95</v>
      </c>
      <c r="M3308">
        <v>-472.84004016</v>
      </c>
      <c r="N3308">
        <v>1</v>
      </c>
      <c r="O3308">
        <v>-472.84004016</v>
      </c>
      <c r="P3308" t="s">
        <v>334</v>
      </c>
      <c r="Q3308" t="s">
        <v>97</v>
      </c>
    </row>
    <row r="3309" spans="1:17">
      <c r="A3309" t="s">
        <v>2660</v>
      </c>
      <c r="B3309" t="s">
        <v>534</v>
      </c>
      <c r="C3309" t="s">
        <v>305</v>
      </c>
      <c r="D3309" t="s">
        <v>332</v>
      </c>
      <c r="E3309" t="s">
        <v>103</v>
      </c>
      <c r="F3309">
        <v>40700</v>
      </c>
      <c r="G3309" t="s">
        <v>784</v>
      </c>
      <c r="I3309" t="s">
        <v>130</v>
      </c>
      <c r="J3309">
        <v>2026</v>
      </c>
      <c r="K3309">
        <v>5</v>
      </c>
      <c r="L3309" t="s">
        <v>95</v>
      </c>
      <c r="M3309">
        <v>-1331.9557480800004</v>
      </c>
      <c r="N3309">
        <v>1</v>
      </c>
      <c r="O3309">
        <v>-1331.9557480800004</v>
      </c>
      <c r="P3309" t="s">
        <v>334</v>
      </c>
      <c r="Q3309" t="s">
        <v>97</v>
      </c>
    </row>
    <row r="3310" spans="1:17">
      <c r="A3310" t="s">
        <v>2660</v>
      </c>
      <c r="B3310" t="s">
        <v>535</v>
      </c>
      <c r="C3310" t="s">
        <v>305</v>
      </c>
      <c r="D3310" t="s">
        <v>332</v>
      </c>
      <c r="E3310" t="s">
        <v>103</v>
      </c>
      <c r="F3310">
        <v>40700</v>
      </c>
      <c r="G3310" t="s">
        <v>784</v>
      </c>
      <c r="I3310" t="s">
        <v>130</v>
      </c>
      <c r="J3310">
        <v>2026</v>
      </c>
      <c r="K3310">
        <v>5</v>
      </c>
      <c r="L3310" t="s">
        <v>95</v>
      </c>
      <c r="M3310">
        <v>-5927.4176904000014</v>
      </c>
      <c r="N3310">
        <v>1</v>
      </c>
      <c r="O3310">
        <v>-5927.4176904000014</v>
      </c>
      <c r="P3310" t="s">
        <v>334</v>
      </c>
      <c r="Q3310" t="s">
        <v>97</v>
      </c>
    </row>
    <row r="3311" spans="1:17">
      <c r="A3311" t="s">
        <v>2660</v>
      </c>
      <c r="B3311" t="s">
        <v>536</v>
      </c>
      <c r="C3311" t="s">
        <v>305</v>
      </c>
      <c r="D3311" t="s">
        <v>332</v>
      </c>
      <c r="E3311" t="s">
        <v>103</v>
      </c>
      <c r="F3311">
        <v>40700</v>
      </c>
      <c r="G3311" t="s">
        <v>784</v>
      </c>
      <c r="I3311" t="s">
        <v>130</v>
      </c>
      <c r="J3311">
        <v>2026</v>
      </c>
      <c r="K3311">
        <v>5</v>
      </c>
      <c r="L3311" t="s">
        <v>95</v>
      </c>
      <c r="M3311">
        <v>-3664.2131445599998</v>
      </c>
      <c r="N3311">
        <v>1</v>
      </c>
      <c r="O3311">
        <v>-3664.2131445599998</v>
      </c>
      <c r="P3311" t="s">
        <v>334</v>
      </c>
      <c r="Q3311" t="s">
        <v>97</v>
      </c>
    </row>
    <row r="3312" spans="1:17">
      <c r="A3312" t="s">
        <v>2660</v>
      </c>
      <c r="B3312" t="s">
        <v>537</v>
      </c>
      <c r="C3312" t="s">
        <v>305</v>
      </c>
      <c r="D3312" t="s">
        <v>332</v>
      </c>
      <c r="E3312" t="s">
        <v>103</v>
      </c>
      <c r="F3312">
        <v>40700</v>
      </c>
      <c r="G3312" t="s">
        <v>784</v>
      </c>
      <c r="I3312" t="s">
        <v>130</v>
      </c>
      <c r="J3312">
        <v>2026</v>
      </c>
      <c r="K3312">
        <v>5</v>
      </c>
      <c r="L3312" t="s">
        <v>95</v>
      </c>
      <c r="M3312">
        <v>-4495.2560510400008</v>
      </c>
      <c r="N3312">
        <v>1</v>
      </c>
      <c r="O3312">
        <v>-4495.2560510400008</v>
      </c>
      <c r="P3312" t="s">
        <v>334</v>
      </c>
      <c r="Q3312" t="s">
        <v>97</v>
      </c>
    </row>
    <row r="3313" spans="1:17">
      <c r="A3313" t="s">
        <v>2660</v>
      </c>
      <c r="B3313" t="s">
        <v>538</v>
      </c>
      <c r="C3313" t="s">
        <v>305</v>
      </c>
      <c r="D3313" t="s">
        <v>332</v>
      </c>
      <c r="E3313" t="s">
        <v>103</v>
      </c>
      <c r="F3313">
        <v>40700</v>
      </c>
      <c r="G3313" t="s">
        <v>784</v>
      </c>
      <c r="I3313" t="s">
        <v>130</v>
      </c>
      <c r="J3313">
        <v>2026</v>
      </c>
      <c r="K3313">
        <v>5</v>
      </c>
      <c r="L3313" t="s">
        <v>95</v>
      </c>
      <c r="M3313">
        <v>-706.54092480000008</v>
      </c>
      <c r="N3313">
        <v>1</v>
      </c>
      <c r="O3313">
        <v>-706.54092480000008</v>
      </c>
      <c r="P3313" t="s">
        <v>334</v>
      </c>
      <c r="Q3313" t="s">
        <v>97</v>
      </c>
    </row>
    <row r="3314" spans="1:17">
      <c r="A3314" t="s">
        <v>2660</v>
      </c>
      <c r="B3314" t="s">
        <v>539</v>
      </c>
      <c r="C3314" t="s">
        <v>305</v>
      </c>
      <c r="D3314" t="s">
        <v>332</v>
      </c>
      <c r="E3314" t="s">
        <v>103</v>
      </c>
      <c r="F3314">
        <v>40700</v>
      </c>
      <c r="G3314" t="s">
        <v>784</v>
      </c>
      <c r="I3314" t="s">
        <v>130</v>
      </c>
      <c r="J3314">
        <v>2026</v>
      </c>
      <c r="K3314">
        <v>5</v>
      </c>
      <c r="L3314" t="s">
        <v>95</v>
      </c>
      <c r="M3314">
        <v>-106.27870752000001</v>
      </c>
      <c r="N3314">
        <v>1</v>
      </c>
      <c r="O3314">
        <v>-106.27870752000001</v>
      </c>
      <c r="P3314" t="s">
        <v>334</v>
      </c>
      <c r="Q3314" t="s">
        <v>97</v>
      </c>
    </row>
    <row r="3315" spans="1:17">
      <c r="A3315" t="s">
        <v>2660</v>
      </c>
      <c r="B3315" t="s">
        <v>540</v>
      </c>
      <c r="C3315" t="s">
        <v>305</v>
      </c>
      <c r="D3315" t="s">
        <v>332</v>
      </c>
      <c r="E3315" t="s">
        <v>103</v>
      </c>
      <c r="F3315">
        <v>40700</v>
      </c>
      <c r="G3315" t="s">
        <v>784</v>
      </c>
      <c r="I3315" t="s">
        <v>130</v>
      </c>
      <c r="J3315">
        <v>2026</v>
      </c>
      <c r="K3315">
        <v>5</v>
      </c>
      <c r="L3315" t="s">
        <v>95</v>
      </c>
      <c r="M3315">
        <v>-38.177272799999997</v>
      </c>
      <c r="N3315">
        <v>1</v>
      </c>
      <c r="O3315">
        <v>-38.177272799999997</v>
      </c>
      <c r="P3315" t="s">
        <v>334</v>
      </c>
      <c r="Q3315" t="s">
        <v>97</v>
      </c>
    </row>
    <row r="3316" spans="1:17">
      <c r="A3316" t="s">
        <v>2660</v>
      </c>
      <c r="B3316" t="s">
        <v>541</v>
      </c>
      <c r="C3316" t="s">
        <v>305</v>
      </c>
      <c r="D3316" t="s">
        <v>332</v>
      </c>
      <c r="E3316" t="s">
        <v>103</v>
      </c>
      <c r="F3316">
        <v>40700</v>
      </c>
      <c r="G3316" t="s">
        <v>784</v>
      </c>
      <c r="I3316" t="s">
        <v>130</v>
      </c>
      <c r="J3316">
        <v>2026</v>
      </c>
      <c r="K3316">
        <v>5</v>
      </c>
      <c r="L3316" t="s">
        <v>95</v>
      </c>
      <c r="M3316">
        <v>-2340.8716111200001</v>
      </c>
      <c r="N3316">
        <v>1</v>
      </c>
      <c r="O3316">
        <v>-2340.8716111200001</v>
      </c>
      <c r="P3316" t="s">
        <v>334</v>
      </c>
      <c r="Q3316" t="s">
        <v>97</v>
      </c>
    </row>
    <row r="3317" spans="1:17">
      <c r="A3317" t="s">
        <v>2660</v>
      </c>
      <c r="B3317" t="s">
        <v>542</v>
      </c>
      <c r="C3317" t="s">
        <v>305</v>
      </c>
      <c r="D3317" t="s">
        <v>332</v>
      </c>
      <c r="E3317" t="s">
        <v>103</v>
      </c>
      <c r="F3317">
        <v>40700</v>
      </c>
      <c r="G3317" t="s">
        <v>784</v>
      </c>
      <c r="I3317" t="s">
        <v>130</v>
      </c>
      <c r="J3317">
        <v>2026</v>
      </c>
      <c r="K3317">
        <v>5</v>
      </c>
      <c r="L3317" t="s">
        <v>95</v>
      </c>
      <c r="M3317">
        <v>-191.77907040000002</v>
      </c>
      <c r="N3317">
        <v>1</v>
      </c>
      <c r="O3317">
        <v>-191.77907040000002</v>
      </c>
      <c r="P3317" t="s">
        <v>334</v>
      </c>
      <c r="Q3317" t="s">
        <v>97</v>
      </c>
    </row>
    <row r="3318" spans="1:17">
      <c r="A3318" t="s">
        <v>2660</v>
      </c>
      <c r="B3318" t="s">
        <v>543</v>
      </c>
      <c r="C3318" t="s">
        <v>305</v>
      </c>
      <c r="D3318" t="s">
        <v>332</v>
      </c>
      <c r="E3318" t="s">
        <v>103</v>
      </c>
      <c r="F3318">
        <v>40700</v>
      </c>
      <c r="G3318" t="s">
        <v>784</v>
      </c>
      <c r="I3318" t="s">
        <v>130</v>
      </c>
      <c r="J3318">
        <v>2026</v>
      </c>
      <c r="K3318">
        <v>5</v>
      </c>
      <c r="L3318" t="s">
        <v>95</v>
      </c>
      <c r="M3318">
        <v>-50.1483852</v>
      </c>
      <c r="N3318">
        <v>1</v>
      </c>
      <c r="O3318">
        <v>-50.1483852</v>
      </c>
      <c r="P3318" t="s">
        <v>334</v>
      </c>
      <c r="Q3318" t="s">
        <v>97</v>
      </c>
    </row>
    <row r="3319" spans="1:17">
      <c r="A3319" t="s">
        <v>2461</v>
      </c>
      <c r="B3319" t="s">
        <v>544</v>
      </c>
      <c r="C3319" t="s">
        <v>545</v>
      </c>
      <c r="D3319" t="s">
        <v>332</v>
      </c>
      <c r="E3319" t="s">
        <v>103</v>
      </c>
      <c r="F3319">
        <v>40700</v>
      </c>
      <c r="G3319" t="s">
        <v>784</v>
      </c>
      <c r="I3319" t="s">
        <v>399</v>
      </c>
      <c r="J3319">
        <v>2026</v>
      </c>
      <c r="K3319">
        <v>5</v>
      </c>
      <c r="L3319" t="s">
        <v>95</v>
      </c>
      <c r="M3319">
        <v>-3332.3676357600002</v>
      </c>
      <c r="N3319">
        <v>1</v>
      </c>
      <c r="O3319">
        <v>-3332.3676357600002</v>
      </c>
      <c r="P3319" t="s">
        <v>334</v>
      </c>
      <c r="Q3319" t="s">
        <v>97</v>
      </c>
    </row>
    <row r="3320" spans="1:17">
      <c r="A3320" t="s">
        <v>2660</v>
      </c>
      <c r="B3320" t="s">
        <v>546</v>
      </c>
      <c r="C3320" t="s">
        <v>305</v>
      </c>
      <c r="D3320" t="s">
        <v>332</v>
      </c>
      <c r="E3320" t="s">
        <v>103</v>
      </c>
      <c r="F3320">
        <v>40700</v>
      </c>
      <c r="G3320" t="s">
        <v>784</v>
      </c>
      <c r="I3320" t="s">
        <v>130</v>
      </c>
      <c r="J3320">
        <v>2026</v>
      </c>
      <c r="K3320">
        <v>5</v>
      </c>
      <c r="L3320" t="s">
        <v>95</v>
      </c>
      <c r="M3320">
        <v>-90.304892639999991</v>
      </c>
      <c r="N3320">
        <v>1</v>
      </c>
      <c r="O3320">
        <v>-90.304892639999991</v>
      </c>
      <c r="P3320" t="s">
        <v>334</v>
      </c>
      <c r="Q3320" t="s">
        <v>97</v>
      </c>
    </row>
    <row r="3321" spans="1:17">
      <c r="A3321" t="s">
        <v>2660</v>
      </c>
      <c r="B3321" t="s">
        <v>547</v>
      </c>
      <c r="C3321" t="s">
        <v>305</v>
      </c>
      <c r="D3321" t="s">
        <v>332</v>
      </c>
      <c r="E3321" t="s">
        <v>103</v>
      </c>
      <c r="F3321">
        <v>40700</v>
      </c>
      <c r="G3321" t="s">
        <v>784</v>
      </c>
      <c r="I3321" t="s">
        <v>130</v>
      </c>
      <c r="J3321">
        <v>2026</v>
      </c>
      <c r="K3321">
        <v>5</v>
      </c>
      <c r="L3321" t="s">
        <v>95</v>
      </c>
      <c r="M3321">
        <v>-76.618336319999997</v>
      </c>
      <c r="N3321">
        <v>1</v>
      </c>
      <c r="O3321">
        <v>-76.618336319999997</v>
      </c>
      <c r="P3321" t="s">
        <v>334</v>
      </c>
      <c r="Q3321" t="s">
        <v>97</v>
      </c>
    </row>
    <row r="3322" spans="1:17">
      <c r="A3322" t="s">
        <v>2511</v>
      </c>
      <c r="B3322" t="s">
        <v>548</v>
      </c>
      <c r="C3322" t="s">
        <v>436</v>
      </c>
      <c r="D3322" t="s">
        <v>332</v>
      </c>
      <c r="E3322" t="s">
        <v>103</v>
      </c>
      <c r="F3322">
        <v>40700</v>
      </c>
      <c r="G3322" t="s">
        <v>784</v>
      </c>
      <c r="I3322" t="s">
        <v>130</v>
      </c>
      <c r="J3322">
        <v>2026</v>
      </c>
      <c r="K3322">
        <v>5</v>
      </c>
      <c r="L3322" t="s">
        <v>95</v>
      </c>
      <c r="M3322">
        <v>-6274.6402680000001</v>
      </c>
      <c r="N3322">
        <v>1</v>
      </c>
      <c r="O3322">
        <v>-6274.6402680000001</v>
      </c>
      <c r="P3322" t="s">
        <v>334</v>
      </c>
      <c r="Q3322" t="s">
        <v>97</v>
      </c>
    </row>
    <row r="3323" spans="1:17">
      <c r="A3323" t="s">
        <v>2660</v>
      </c>
      <c r="B3323" t="s">
        <v>549</v>
      </c>
      <c r="C3323" t="s">
        <v>305</v>
      </c>
      <c r="D3323" t="s">
        <v>332</v>
      </c>
      <c r="E3323" t="s">
        <v>103</v>
      </c>
      <c r="F3323">
        <v>40700</v>
      </c>
      <c r="G3323" t="s">
        <v>784</v>
      </c>
      <c r="I3323" t="s">
        <v>130</v>
      </c>
      <c r="J3323">
        <v>2026</v>
      </c>
      <c r="K3323">
        <v>5</v>
      </c>
      <c r="L3323" t="s">
        <v>95</v>
      </c>
      <c r="M3323">
        <v>-152.73804384000002</v>
      </c>
      <c r="N3323">
        <v>1</v>
      </c>
      <c r="O3323">
        <v>-152.73804384000002</v>
      </c>
      <c r="P3323" t="s">
        <v>334</v>
      </c>
      <c r="Q3323" t="s">
        <v>97</v>
      </c>
    </row>
    <row r="3324" spans="1:17">
      <c r="A3324" t="s">
        <v>2660</v>
      </c>
      <c r="B3324" t="s">
        <v>550</v>
      </c>
      <c r="C3324" t="s">
        <v>305</v>
      </c>
      <c r="D3324" t="s">
        <v>332</v>
      </c>
      <c r="E3324" t="s">
        <v>103</v>
      </c>
      <c r="F3324">
        <v>40700</v>
      </c>
      <c r="G3324" t="s">
        <v>784</v>
      </c>
      <c r="I3324" t="s">
        <v>130</v>
      </c>
      <c r="J3324">
        <v>2026</v>
      </c>
      <c r="K3324">
        <v>5</v>
      </c>
      <c r="L3324" t="s">
        <v>95</v>
      </c>
      <c r="M3324">
        <v>-109.44902160000002</v>
      </c>
      <c r="N3324">
        <v>1</v>
      </c>
      <c r="O3324">
        <v>-109.44902160000002</v>
      </c>
      <c r="P3324" t="s">
        <v>334</v>
      </c>
      <c r="Q3324" t="s">
        <v>97</v>
      </c>
    </row>
    <row r="3325" spans="1:17">
      <c r="A3325" t="s">
        <v>2660</v>
      </c>
      <c r="B3325" t="s">
        <v>551</v>
      </c>
      <c r="C3325" t="s">
        <v>305</v>
      </c>
      <c r="D3325" t="s">
        <v>332</v>
      </c>
      <c r="E3325" t="s">
        <v>103</v>
      </c>
      <c r="F3325">
        <v>40700</v>
      </c>
      <c r="G3325" t="s">
        <v>784</v>
      </c>
      <c r="I3325" t="s">
        <v>130</v>
      </c>
      <c r="J3325">
        <v>2026</v>
      </c>
      <c r="K3325">
        <v>5</v>
      </c>
      <c r="L3325" t="s">
        <v>95</v>
      </c>
      <c r="M3325">
        <v>-276.17038632000003</v>
      </c>
      <c r="N3325">
        <v>1</v>
      </c>
      <c r="O3325">
        <v>-276.17038632000003</v>
      </c>
      <c r="P3325" t="s">
        <v>334</v>
      </c>
      <c r="Q3325" t="s">
        <v>97</v>
      </c>
    </row>
    <row r="3326" spans="1:17">
      <c r="A3326" t="s">
        <v>2295</v>
      </c>
      <c r="B3326" t="s">
        <v>552</v>
      </c>
      <c r="C3326" t="s">
        <v>553</v>
      </c>
      <c r="D3326" t="s">
        <v>332</v>
      </c>
      <c r="E3326" t="s">
        <v>103</v>
      </c>
      <c r="F3326">
        <v>40700</v>
      </c>
      <c r="G3326" t="s">
        <v>784</v>
      </c>
      <c r="I3326" t="s">
        <v>130</v>
      </c>
      <c r="J3326">
        <v>2026</v>
      </c>
      <c r="K3326">
        <v>5</v>
      </c>
      <c r="L3326" t="s">
        <v>95</v>
      </c>
      <c r="M3326">
        <v>-154.39236552</v>
      </c>
      <c r="N3326">
        <v>1</v>
      </c>
      <c r="O3326">
        <v>-154.39236552</v>
      </c>
      <c r="P3326" t="s">
        <v>334</v>
      </c>
      <c r="Q3326" t="s">
        <v>97</v>
      </c>
    </row>
    <row r="3327" spans="1:17">
      <c r="A3327" t="s">
        <v>2660</v>
      </c>
      <c r="B3327" t="s">
        <v>554</v>
      </c>
      <c r="C3327" t="s">
        <v>305</v>
      </c>
      <c r="D3327" t="s">
        <v>332</v>
      </c>
      <c r="E3327" t="s">
        <v>103</v>
      </c>
      <c r="F3327">
        <v>40700</v>
      </c>
      <c r="G3327" t="s">
        <v>784</v>
      </c>
      <c r="I3327" t="s">
        <v>130</v>
      </c>
      <c r="J3327">
        <v>2026</v>
      </c>
      <c r="K3327">
        <v>5</v>
      </c>
      <c r="L3327" t="s">
        <v>95</v>
      </c>
      <c r="M3327">
        <v>-382.56972984000004</v>
      </c>
      <c r="N3327">
        <v>1</v>
      </c>
      <c r="O3327">
        <v>-382.56972984000004</v>
      </c>
      <c r="P3327" t="s">
        <v>334</v>
      </c>
      <c r="Q3327" t="s">
        <v>97</v>
      </c>
    </row>
    <row r="3328" spans="1:17">
      <c r="A3328" t="s">
        <v>2660</v>
      </c>
      <c r="B3328" t="s">
        <v>555</v>
      </c>
      <c r="C3328" t="s">
        <v>305</v>
      </c>
      <c r="D3328" t="s">
        <v>332</v>
      </c>
      <c r="E3328" t="s">
        <v>103</v>
      </c>
      <c r="F3328">
        <v>40700</v>
      </c>
      <c r="G3328" t="s">
        <v>784</v>
      </c>
      <c r="I3328" t="s">
        <v>130</v>
      </c>
      <c r="J3328">
        <v>2026</v>
      </c>
      <c r="K3328">
        <v>5</v>
      </c>
      <c r="L3328" t="s">
        <v>95</v>
      </c>
      <c r="M3328">
        <v>-103.807278</v>
      </c>
      <c r="N3328">
        <v>1</v>
      </c>
      <c r="O3328">
        <v>-103.807278</v>
      </c>
      <c r="P3328" t="s">
        <v>334</v>
      </c>
      <c r="Q3328" t="s">
        <v>97</v>
      </c>
    </row>
    <row r="3329" spans="1:17">
      <c r="A3329" t="s">
        <v>2295</v>
      </c>
      <c r="B3329" t="s">
        <v>556</v>
      </c>
      <c r="C3329" t="s">
        <v>557</v>
      </c>
      <c r="D3329" t="s">
        <v>332</v>
      </c>
      <c r="E3329" t="s">
        <v>103</v>
      </c>
      <c r="F3329">
        <v>40700</v>
      </c>
      <c r="G3329" t="s">
        <v>784</v>
      </c>
      <c r="I3329" t="s">
        <v>130</v>
      </c>
      <c r="J3329">
        <v>2026</v>
      </c>
      <c r="K3329">
        <v>5</v>
      </c>
      <c r="L3329" t="s">
        <v>95</v>
      </c>
      <c r="M3329">
        <v>-18.247401359999998</v>
      </c>
      <c r="N3329">
        <v>1</v>
      </c>
      <c r="O3329">
        <v>-18.247401359999998</v>
      </c>
      <c r="P3329" t="s">
        <v>334</v>
      </c>
      <c r="Q3329" t="s">
        <v>97</v>
      </c>
    </row>
    <row r="3330" spans="1:17">
      <c r="A3330" t="s">
        <v>2461</v>
      </c>
      <c r="B3330" t="s">
        <v>558</v>
      </c>
      <c r="C3330" t="s">
        <v>545</v>
      </c>
      <c r="D3330" t="s">
        <v>332</v>
      </c>
      <c r="E3330" t="s">
        <v>103</v>
      </c>
      <c r="F3330">
        <v>40700</v>
      </c>
      <c r="G3330" t="s">
        <v>784</v>
      </c>
      <c r="I3330" t="s">
        <v>399</v>
      </c>
      <c r="J3330">
        <v>2026</v>
      </c>
      <c r="K3330">
        <v>5</v>
      </c>
      <c r="L3330" t="s">
        <v>95</v>
      </c>
      <c r="M3330">
        <v>-103.17916656</v>
      </c>
      <c r="N3330">
        <v>1</v>
      </c>
      <c r="O3330">
        <v>-103.17916656</v>
      </c>
      <c r="P3330" t="s">
        <v>334</v>
      </c>
      <c r="Q3330" t="s">
        <v>97</v>
      </c>
    </row>
    <row r="3331" spans="1:17">
      <c r="A3331" t="s">
        <v>2660</v>
      </c>
      <c r="B3331" t="s">
        <v>559</v>
      </c>
      <c r="C3331" t="s">
        <v>305</v>
      </c>
      <c r="D3331" t="s">
        <v>332</v>
      </c>
      <c r="E3331" t="s">
        <v>103</v>
      </c>
      <c r="F3331">
        <v>40700</v>
      </c>
      <c r="G3331" t="s">
        <v>784</v>
      </c>
      <c r="I3331" t="s">
        <v>130</v>
      </c>
      <c r="J3331">
        <v>2026</v>
      </c>
      <c r="K3331">
        <v>5</v>
      </c>
      <c r="L3331" t="s">
        <v>95</v>
      </c>
      <c r="M3331">
        <v>-7.9097004000000002</v>
      </c>
      <c r="N3331">
        <v>1</v>
      </c>
      <c r="O3331">
        <v>-7.9097004000000002</v>
      </c>
      <c r="P3331" t="s">
        <v>334</v>
      </c>
      <c r="Q3331" t="s">
        <v>97</v>
      </c>
    </row>
    <row r="3332" spans="1:17">
      <c r="A3332" t="s">
        <v>2295</v>
      </c>
      <c r="B3332" t="s">
        <v>560</v>
      </c>
      <c r="C3332" t="s">
        <v>561</v>
      </c>
      <c r="D3332" t="s">
        <v>332</v>
      </c>
      <c r="E3332" t="s">
        <v>103</v>
      </c>
      <c r="F3332">
        <v>40700</v>
      </c>
      <c r="G3332" t="s">
        <v>784</v>
      </c>
      <c r="I3332" t="s">
        <v>130</v>
      </c>
      <c r="J3332">
        <v>2026</v>
      </c>
      <c r="K3332">
        <v>5</v>
      </c>
      <c r="L3332" t="s">
        <v>95</v>
      </c>
      <c r="M3332">
        <v>-82.840741200000011</v>
      </c>
      <c r="N3332">
        <v>1</v>
      </c>
      <c r="O3332">
        <v>-82.840741200000011</v>
      </c>
      <c r="P3332" t="s">
        <v>334</v>
      </c>
      <c r="Q3332" t="s">
        <v>97</v>
      </c>
    </row>
    <row r="3333" spans="1:17">
      <c r="A3333" t="s">
        <v>2660</v>
      </c>
      <c r="B3333" t="s">
        <v>562</v>
      </c>
      <c r="C3333" t="s">
        <v>305</v>
      </c>
      <c r="D3333" t="s">
        <v>332</v>
      </c>
      <c r="E3333" t="s">
        <v>103</v>
      </c>
      <c r="F3333">
        <v>40700</v>
      </c>
      <c r="G3333" t="s">
        <v>784</v>
      </c>
      <c r="I3333" t="s">
        <v>130</v>
      </c>
      <c r="J3333">
        <v>2026</v>
      </c>
      <c r="K3333">
        <v>5</v>
      </c>
      <c r="L3333" t="s">
        <v>95</v>
      </c>
      <c r="M3333">
        <v>-605.41096176000008</v>
      </c>
      <c r="N3333">
        <v>1</v>
      </c>
      <c r="O3333">
        <v>-605.41096176000008</v>
      </c>
      <c r="P3333" t="s">
        <v>334</v>
      </c>
      <c r="Q3333" t="s">
        <v>97</v>
      </c>
    </row>
    <row r="3334" spans="1:17">
      <c r="A3334" t="s">
        <v>2660</v>
      </c>
      <c r="B3334" t="s">
        <v>563</v>
      </c>
      <c r="C3334" t="s">
        <v>305</v>
      </c>
      <c r="D3334" t="s">
        <v>332</v>
      </c>
      <c r="E3334" t="s">
        <v>103</v>
      </c>
      <c r="F3334">
        <v>40700</v>
      </c>
      <c r="G3334" t="s">
        <v>784</v>
      </c>
      <c r="I3334" t="s">
        <v>130</v>
      </c>
      <c r="J3334">
        <v>2026</v>
      </c>
      <c r="K3334">
        <v>5</v>
      </c>
      <c r="L3334" t="s">
        <v>95</v>
      </c>
      <c r="M3334">
        <v>-199.21668192000001</v>
      </c>
      <c r="N3334">
        <v>1</v>
      </c>
      <c r="O3334">
        <v>-199.21668192000001</v>
      </c>
      <c r="P3334" t="s">
        <v>334</v>
      </c>
      <c r="Q3334" t="s">
        <v>97</v>
      </c>
    </row>
    <row r="3335" spans="1:17">
      <c r="A3335" t="s">
        <v>2461</v>
      </c>
      <c r="B3335" t="s">
        <v>564</v>
      </c>
      <c r="C3335" t="s">
        <v>545</v>
      </c>
      <c r="D3335" t="s">
        <v>332</v>
      </c>
      <c r="E3335" t="s">
        <v>103</v>
      </c>
      <c r="F3335">
        <v>40700</v>
      </c>
      <c r="G3335" t="s">
        <v>784</v>
      </c>
      <c r="I3335" t="s">
        <v>399</v>
      </c>
      <c r="J3335">
        <v>2026</v>
      </c>
      <c r="K3335">
        <v>5</v>
      </c>
      <c r="L3335" t="s">
        <v>95</v>
      </c>
      <c r="M3335">
        <v>-35.4629628</v>
      </c>
      <c r="N3335">
        <v>1</v>
      </c>
      <c r="O3335">
        <v>-35.4629628</v>
      </c>
      <c r="P3335" t="s">
        <v>334</v>
      </c>
      <c r="Q3335" t="s">
        <v>97</v>
      </c>
    </row>
    <row r="3336" spans="1:17">
      <c r="A3336" t="s">
        <v>2660</v>
      </c>
      <c r="B3336" t="s">
        <v>565</v>
      </c>
      <c r="C3336" t="s">
        <v>305</v>
      </c>
      <c r="D3336" t="s">
        <v>332</v>
      </c>
      <c r="E3336" t="s">
        <v>103</v>
      </c>
      <c r="F3336">
        <v>40700</v>
      </c>
      <c r="G3336" t="s">
        <v>784</v>
      </c>
      <c r="I3336" t="s">
        <v>130</v>
      </c>
      <c r="J3336">
        <v>2026</v>
      </c>
      <c r="K3336">
        <v>5</v>
      </c>
      <c r="L3336" t="s">
        <v>95</v>
      </c>
      <c r="M3336">
        <v>-148.3903224</v>
      </c>
      <c r="N3336">
        <v>1</v>
      </c>
      <c r="O3336">
        <v>-148.3903224</v>
      </c>
      <c r="P3336" t="s">
        <v>334</v>
      </c>
      <c r="Q3336" t="s">
        <v>97</v>
      </c>
    </row>
    <row r="3337" spans="1:17">
      <c r="A3337" t="s">
        <v>2295</v>
      </c>
      <c r="B3337" t="s">
        <v>566</v>
      </c>
      <c r="C3337" t="s">
        <v>387</v>
      </c>
      <c r="D3337" t="s">
        <v>332</v>
      </c>
      <c r="E3337" t="s">
        <v>103</v>
      </c>
      <c r="F3337">
        <v>40700</v>
      </c>
      <c r="G3337" t="s">
        <v>784</v>
      </c>
      <c r="I3337" t="s">
        <v>130</v>
      </c>
      <c r="J3337">
        <v>2026</v>
      </c>
      <c r="K3337">
        <v>5</v>
      </c>
      <c r="L3337" t="s">
        <v>95</v>
      </c>
      <c r="M3337">
        <v>-3875.2610011200009</v>
      </c>
      <c r="N3337">
        <v>1</v>
      </c>
      <c r="O3337">
        <v>-3875.2610011200009</v>
      </c>
      <c r="P3337" t="s">
        <v>334</v>
      </c>
      <c r="Q3337" t="s">
        <v>97</v>
      </c>
    </row>
    <row r="3338" spans="1:17">
      <c r="A3338" t="s">
        <v>2461</v>
      </c>
      <c r="B3338" t="s">
        <v>567</v>
      </c>
      <c r="C3338" t="s">
        <v>545</v>
      </c>
      <c r="D3338" t="s">
        <v>332</v>
      </c>
      <c r="E3338" t="s">
        <v>103</v>
      </c>
      <c r="F3338">
        <v>40700</v>
      </c>
      <c r="G3338" t="s">
        <v>784</v>
      </c>
      <c r="I3338" t="s">
        <v>399</v>
      </c>
      <c r="J3338">
        <v>2026</v>
      </c>
      <c r="K3338">
        <v>5</v>
      </c>
      <c r="L3338" t="s">
        <v>95</v>
      </c>
      <c r="M3338">
        <v>-16.401670559999999</v>
      </c>
      <c r="N3338">
        <v>1</v>
      </c>
      <c r="O3338">
        <v>-16.401670559999999</v>
      </c>
      <c r="P3338" t="s">
        <v>334</v>
      </c>
      <c r="Q3338" t="s">
        <v>97</v>
      </c>
    </row>
    <row r="3339" spans="1:17">
      <c r="A3339" t="s">
        <v>2553</v>
      </c>
      <c r="B3339" t="s">
        <v>568</v>
      </c>
      <c r="C3339" t="s">
        <v>431</v>
      </c>
      <c r="D3339" t="s">
        <v>332</v>
      </c>
      <c r="E3339" t="s">
        <v>103</v>
      </c>
      <c r="F3339">
        <v>40700</v>
      </c>
      <c r="G3339" t="s">
        <v>784</v>
      </c>
      <c r="I3339" t="s">
        <v>130</v>
      </c>
      <c r="J3339">
        <v>2026</v>
      </c>
      <c r="K3339">
        <v>5</v>
      </c>
      <c r="L3339" t="s">
        <v>95</v>
      </c>
      <c r="M3339">
        <v>-1097.6098629600001</v>
      </c>
      <c r="N3339">
        <v>1</v>
      </c>
      <c r="O3339">
        <v>-1097.6098629600001</v>
      </c>
      <c r="P3339" t="s">
        <v>334</v>
      </c>
      <c r="Q3339" t="s">
        <v>97</v>
      </c>
    </row>
    <row r="3340" spans="1:17">
      <c r="A3340" t="s">
        <v>2660</v>
      </c>
      <c r="B3340" t="s">
        <v>569</v>
      </c>
      <c r="C3340" t="s">
        <v>305</v>
      </c>
      <c r="D3340" t="s">
        <v>332</v>
      </c>
      <c r="E3340" t="s">
        <v>103</v>
      </c>
      <c r="F3340">
        <v>40700</v>
      </c>
      <c r="G3340" t="s">
        <v>784</v>
      </c>
      <c r="I3340" t="s">
        <v>130</v>
      </c>
      <c r="J3340">
        <v>2026</v>
      </c>
      <c r="K3340">
        <v>5</v>
      </c>
      <c r="L3340" t="s">
        <v>95</v>
      </c>
      <c r="M3340">
        <v>-14840.817652800002</v>
      </c>
      <c r="N3340">
        <v>1</v>
      </c>
      <c r="O3340">
        <v>-14840.817652800002</v>
      </c>
      <c r="P3340" t="s">
        <v>334</v>
      </c>
      <c r="Q3340" t="s">
        <v>97</v>
      </c>
    </row>
    <row r="3341" spans="1:17">
      <c r="A3341" t="s">
        <v>2438</v>
      </c>
      <c r="B3341" t="s">
        <v>570</v>
      </c>
      <c r="C3341" t="s">
        <v>296</v>
      </c>
      <c r="D3341" t="s">
        <v>332</v>
      </c>
      <c r="E3341" t="s">
        <v>103</v>
      </c>
      <c r="F3341">
        <v>40700</v>
      </c>
      <c r="G3341" t="s">
        <v>784</v>
      </c>
      <c r="I3341" t="s">
        <v>130</v>
      </c>
      <c r="J3341">
        <v>2026</v>
      </c>
      <c r="K3341">
        <v>5</v>
      </c>
      <c r="L3341" t="s">
        <v>95</v>
      </c>
      <c r="M3341">
        <v>-2216.28518424</v>
      </c>
      <c r="N3341">
        <v>1</v>
      </c>
      <c r="O3341">
        <v>-2216.28518424</v>
      </c>
      <c r="P3341" t="s">
        <v>334</v>
      </c>
      <c r="Q3341" t="s">
        <v>97</v>
      </c>
    </row>
    <row r="3342" spans="1:17">
      <c r="A3342" t="s">
        <v>2438</v>
      </c>
      <c r="B3342" t="s">
        <v>364</v>
      </c>
      <c r="C3342" t="s">
        <v>296</v>
      </c>
      <c r="D3342" t="s">
        <v>332</v>
      </c>
      <c r="E3342" t="s">
        <v>103</v>
      </c>
      <c r="F3342">
        <v>40700</v>
      </c>
      <c r="G3342" t="s">
        <v>784</v>
      </c>
      <c r="I3342" t="s">
        <v>130</v>
      </c>
      <c r="J3342">
        <v>2026</v>
      </c>
      <c r="K3342">
        <v>5</v>
      </c>
      <c r="L3342" t="s">
        <v>95</v>
      </c>
      <c r="M3342">
        <v>-50.40895896</v>
      </c>
      <c r="N3342">
        <v>1</v>
      </c>
      <c r="O3342">
        <v>-50.40895896</v>
      </c>
      <c r="P3342" t="s">
        <v>334</v>
      </c>
      <c r="Q3342" t="s">
        <v>97</v>
      </c>
    </row>
    <row r="3343" spans="1:17">
      <c r="A3343" t="s">
        <v>2438</v>
      </c>
      <c r="B3343" t="s">
        <v>306</v>
      </c>
      <c r="C3343" t="s">
        <v>296</v>
      </c>
      <c r="D3343" t="s">
        <v>332</v>
      </c>
      <c r="E3343" t="s">
        <v>103</v>
      </c>
      <c r="F3343">
        <v>40700</v>
      </c>
      <c r="G3343" t="s">
        <v>784</v>
      </c>
      <c r="I3343" t="s">
        <v>130</v>
      </c>
      <c r="J3343">
        <v>2026</v>
      </c>
      <c r="K3343">
        <v>5</v>
      </c>
      <c r="L3343" t="s">
        <v>95</v>
      </c>
      <c r="M3343">
        <v>-97.079006160000006</v>
      </c>
      <c r="N3343">
        <v>1</v>
      </c>
      <c r="O3343">
        <v>-97.079006160000006</v>
      </c>
      <c r="P3343" t="s">
        <v>334</v>
      </c>
      <c r="Q3343" t="s">
        <v>97</v>
      </c>
    </row>
    <row r="3344" spans="1:17">
      <c r="A3344" t="s">
        <v>2438</v>
      </c>
      <c r="B3344" t="s">
        <v>571</v>
      </c>
      <c r="C3344" t="s">
        <v>296</v>
      </c>
      <c r="D3344" t="s">
        <v>332</v>
      </c>
      <c r="E3344" t="s">
        <v>103</v>
      </c>
      <c r="F3344">
        <v>40700</v>
      </c>
      <c r="G3344" t="s">
        <v>784</v>
      </c>
      <c r="I3344" t="s">
        <v>130</v>
      </c>
      <c r="J3344">
        <v>2026</v>
      </c>
      <c r="K3344">
        <v>5</v>
      </c>
      <c r="L3344" t="s">
        <v>95</v>
      </c>
      <c r="M3344">
        <v>-1813.9456267200001</v>
      </c>
      <c r="N3344">
        <v>1</v>
      </c>
      <c r="O3344">
        <v>-1813.9456267200001</v>
      </c>
      <c r="P3344" t="s">
        <v>334</v>
      </c>
      <c r="Q3344" t="s">
        <v>97</v>
      </c>
    </row>
    <row r="3345" spans="1:17">
      <c r="A3345" t="s">
        <v>2438</v>
      </c>
      <c r="B3345" t="s">
        <v>572</v>
      </c>
      <c r="C3345" t="s">
        <v>296</v>
      </c>
      <c r="D3345" t="s">
        <v>332</v>
      </c>
      <c r="E3345" t="s">
        <v>103</v>
      </c>
      <c r="F3345">
        <v>40700</v>
      </c>
      <c r="G3345" t="s">
        <v>784</v>
      </c>
      <c r="I3345" t="s">
        <v>130</v>
      </c>
      <c r="J3345">
        <v>2026</v>
      </c>
      <c r="K3345">
        <v>5</v>
      </c>
      <c r="L3345" t="s">
        <v>95</v>
      </c>
      <c r="M3345">
        <v>-2632.0475073600001</v>
      </c>
      <c r="N3345">
        <v>1</v>
      </c>
      <c r="O3345">
        <v>-2632.0475073600001</v>
      </c>
      <c r="P3345" t="s">
        <v>334</v>
      </c>
      <c r="Q3345" t="s">
        <v>97</v>
      </c>
    </row>
    <row r="3346" spans="1:17">
      <c r="A3346" t="s">
        <v>2295</v>
      </c>
      <c r="B3346" t="s">
        <v>365</v>
      </c>
      <c r="C3346" t="s">
        <v>366</v>
      </c>
      <c r="D3346" t="s">
        <v>332</v>
      </c>
      <c r="E3346" t="s">
        <v>103</v>
      </c>
      <c r="F3346">
        <v>40700</v>
      </c>
      <c r="G3346" t="s">
        <v>784</v>
      </c>
      <c r="I3346" t="s">
        <v>130</v>
      </c>
      <c r="J3346">
        <v>2026</v>
      </c>
      <c r="K3346">
        <v>5</v>
      </c>
      <c r="L3346" t="s">
        <v>95</v>
      </c>
      <c r="M3346">
        <v>-143.28581112000003</v>
      </c>
      <c r="N3346">
        <v>1</v>
      </c>
      <c r="O3346">
        <v>-143.28581112000003</v>
      </c>
      <c r="P3346" t="s">
        <v>334</v>
      </c>
      <c r="Q3346" t="s">
        <v>97</v>
      </c>
    </row>
    <row r="3347" spans="1:17">
      <c r="A3347" t="s">
        <v>2438</v>
      </c>
      <c r="B3347" t="s">
        <v>573</v>
      </c>
      <c r="C3347" t="s">
        <v>296</v>
      </c>
      <c r="D3347" t="s">
        <v>332</v>
      </c>
      <c r="E3347" t="s">
        <v>103</v>
      </c>
      <c r="F3347">
        <v>40700</v>
      </c>
      <c r="G3347" t="s">
        <v>784</v>
      </c>
      <c r="I3347" t="s">
        <v>130</v>
      </c>
      <c r="J3347">
        <v>2026</v>
      </c>
      <c r="K3347">
        <v>5</v>
      </c>
      <c r="L3347" t="s">
        <v>95</v>
      </c>
      <c r="M3347">
        <v>-627.95622168</v>
      </c>
      <c r="N3347">
        <v>1</v>
      </c>
      <c r="O3347">
        <v>-627.95622168</v>
      </c>
      <c r="P3347" t="s">
        <v>334</v>
      </c>
      <c r="Q3347" t="s">
        <v>97</v>
      </c>
    </row>
    <row r="3348" spans="1:17">
      <c r="A3348" t="s">
        <v>2438</v>
      </c>
      <c r="B3348" t="s">
        <v>574</v>
      </c>
      <c r="C3348" t="s">
        <v>296</v>
      </c>
      <c r="D3348" t="s">
        <v>332</v>
      </c>
      <c r="E3348" t="s">
        <v>103</v>
      </c>
      <c r="F3348">
        <v>40700</v>
      </c>
      <c r="G3348" t="s">
        <v>784</v>
      </c>
      <c r="I3348" t="s">
        <v>130</v>
      </c>
      <c r="J3348">
        <v>2026</v>
      </c>
      <c r="K3348">
        <v>5</v>
      </c>
      <c r="L3348" t="s">
        <v>95</v>
      </c>
      <c r="M3348">
        <v>-84.529645200000004</v>
      </c>
      <c r="N3348">
        <v>1</v>
      </c>
      <c r="O3348">
        <v>-84.529645200000004</v>
      </c>
      <c r="P3348" t="s">
        <v>334</v>
      </c>
      <c r="Q3348" t="s">
        <v>97</v>
      </c>
    </row>
    <row r="3349" spans="1:17">
      <c r="A3349" t="s">
        <v>2438</v>
      </c>
      <c r="B3349" t="s">
        <v>575</v>
      </c>
      <c r="C3349" t="s">
        <v>296</v>
      </c>
      <c r="D3349" t="s">
        <v>332</v>
      </c>
      <c r="E3349" t="s">
        <v>103</v>
      </c>
      <c r="F3349">
        <v>40700</v>
      </c>
      <c r="G3349" t="s">
        <v>784</v>
      </c>
      <c r="I3349" t="s">
        <v>130</v>
      </c>
      <c r="J3349">
        <v>2026</v>
      </c>
      <c r="K3349">
        <v>5</v>
      </c>
      <c r="L3349" t="s">
        <v>95</v>
      </c>
      <c r="M3349">
        <v>-71.153525520000002</v>
      </c>
      <c r="N3349">
        <v>1</v>
      </c>
      <c r="O3349">
        <v>-71.153525520000002</v>
      </c>
      <c r="P3349" t="s">
        <v>334</v>
      </c>
      <c r="Q3349" t="s">
        <v>97</v>
      </c>
    </row>
    <row r="3350" spans="1:17">
      <c r="A3350" t="s">
        <v>2438</v>
      </c>
      <c r="B3350" t="s">
        <v>367</v>
      </c>
      <c r="C3350" t="s">
        <v>296</v>
      </c>
      <c r="D3350" t="s">
        <v>332</v>
      </c>
      <c r="E3350" t="s">
        <v>103</v>
      </c>
      <c r="F3350">
        <v>40700</v>
      </c>
      <c r="G3350" t="s">
        <v>784</v>
      </c>
      <c r="I3350" t="s">
        <v>130</v>
      </c>
      <c r="J3350">
        <v>2026</v>
      </c>
      <c r="K3350">
        <v>5</v>
      </c>
      <c r="L3350" t="s">
        <v>95</v>
      </c>
      <c r="M3350">
        <v>-585.00739296000006</v>
      </c>
      <c r="N3350">
        <v>1</v>
      </c>
      <c r="O3350">
        <v>-585.00739296000006</v>
      </c>
      <c r="P3350" t="s">
        <v>334</v>
      </c>
      <c r="Q3350" t="s">
        <v>97</v>
      </c>
    </row>
    <row r="3351" spans="1:17">
      <c r="A3351" t="s">
        <v>2438</v>
      </c>
      <c r="B3351" t="s">
        <v>368</v>
      </c>
      <c r="C3351" t="s">
        <v>296</v>
      </c>
      <c r="D3351" t="s">
        <v>332</v>
      </c>
      <c r="E3351" t="s">
        <v>103</v>
      </c>
      <c r="F3351">
        <v>40700</v>
      </c>
      <c r="G3351" t="s">
        <v>784</v>
      </c>
      <c r="I3351" t="s">
        <v>130</v>
      </c>
      <c r="J3351">
        <v>2026</v>
      </c>
      <c r="K3351">
        <v>5</v>
      </c>
      <c r="L3351" t="s">
        <v>95</v>
      </c>
      <c r="M3351">
        <v>-165.38632632000005</v>
      </c>
      <c r="N3351">
        <v>1</v>
      </c>
      <c r="O3351">
        <v>-165.38632632000005</v>
      </c>
      <c r="P3351" t="s">
        <v>334</v>
      </c>
      <c r="Q3351" t="s">
        <v>97</v>
      </c>
    </row>
    <row r="3352" spans="1:17">
      <c r="A3352" t="s">
        <v>997</v>
      </c>
      <c r="B3352" t="s">
        <v>576</v>
      </c>
      <c r="C3352" t="s">
        <v>259</v>
      </c>
      <c r="D3352" t="s">
        <v>332</v>
      </c>
      <c r="E3352" t="s">
        <v>103</v>
      </c>
      <c r="F3352">
        <v>40700</v>
      </c>
      <c r="G3352" t="s">
        <v>784</v>
      </c>
      <c r="I3352" t="s">
        <v>130</v>
      </c>
      <c r="J3352">
        <v>2026</v>
      </c>
      <c r="K3352">
        <v>5</v>
      </c>
      <c r="L3352" t="s">
        <v>95</v>
      </c>
      <c r="M3352">
        <v>-794.01006719999998</v>
      </c>
      <c r="N3352">
        <v>1</v>
      </c>
      <c r="O3352">
        <v>-794.01006719999998</v>
      </c>
      <c r="P3352" t="s">
        <v>334</v>
      </c>
      <c r="Q3352" t="s">
        <v>97</v>
      </c>
    </row>
    <row r="3353" spans="1:17">
      <c r="A3353" t="s">
        <v>2438</v>
      </c>
      <c r="B3353" t="s">
        <v>371</v>
      </c>
      <c r="C3353" t="s">
        <v>296</v>
      </c>
      <c r="D3353" t="s">
        <v>332</v>
      </c>
      <c r="E3353" t="s">
        <v>103</v>
      </c>
      <c r="F3353">
        <v>40700</v>
      </c>
      <c r="G3353" t="s">
        <v>784</v>
      </c>
      <c r="I3353" t="s">
        <v>130</v>
      </c>
      <c r="J3353">
        <v>2026</v>
      </c>
      <c r="K3353">
        <v>5</v>
      </c>
      <c r="L3353" t="s">
        <v>95</v>
      </c>
      <c r="M3353">
        <v>-612.93301847999999</v>
      </c>
      <c r="N3353">
        <v>1</v>
      </c>
      <c r="O3353">
        <v>-612.93301847999999</v>
      </c>
      <c r="P3353" t="s">
        <v>334</v>
      </c>
      <c r="Q3353" t="s">
        <v>97</v>
      </c>
    </row>
    <row r="3354" spans="1:17">
      <c r="A3354" t="s">
        <v>2289</v>
      </c>
      <c r="B3354">
        <v>20180244</v>
      </c>
      <c r="C3354" t="s">
        <v>313</v>
      </c>
      <c r="D3354" t="s">
        <v>332</v>
      </c>
      <c r="E3354" t="s">
        <v>103</v>
      </c>
      <c r="F3354">
        <v>40700</v>
      </c>
      <c r="G3354" t="s">
        <v>784</v>
      </c>
      <c r="I3354" t="s">
        <v>130</v>
      </c>
      <c r="J3354">
        <v>2026</v>
      </c>
      <c r="K3354">
        <v>5</v>
      </c>
      <c r="L3354" t="s">
        <v>95</v>
      </c>
      <c r="M3354">
        <v>-3088.5542373600006</v>
      </c>
      <c r="N3354">
        <v>1</v>
      </c>
      <c r="O3354">
        <v>-3088.5542373600006</v>
      </c>
      <c r="P3354" t="s">
        <v>334</v>
      </c>
      <c r="Q3354" t="s">
        <v>97</v>
      </c>
    </row>
    <row r="3355" spans="1:17">
      <c r="A3355" t="s">
        <v>2438</v>
      </c>
      <c r="B3355" t="s">
        <v>577</v>
      </c>
      <c r="C3355" t="s">
        <v>296</v>
      </c>
      <c r="D3355" t="s">
        <v>332</v>
      </c>
      <c r="E3355" t="s">
        <v>103</v>
      </c>
      <c r="F3355">
        <v>40700</v>
      </c>
      <c r="G3355" t="s">
        <v>784</v>
      </c>
      <c r="I3355" t="s">
        <v>130</v>
      </c>
      <c r="J3355">
        <v>2026</v>
      </c>
      <c r="K3355">
        <v>5</v>
      </c>
      <c r="L3355" t="s">
        <v>95</v>
      </c>
      <c r="M3355">
        <v>-8352.3967207200003</v>
      </c>
      <c r="N3355">
        <v>1</v>
      </c>
      <c r="O3355">
        <v>-8352.3967207200003</v>
      </c>
      <c r="P3355" t="s">
        <v>334</v>
      </c>
      <c r="Q3355" t="s">
        <v>97</v>
      </c>
    </row>
    <row r="3356" spans="1:17">
      <c r="A3356" t="s">
        <v>997</v>
      </c>
      <c r="B3356" t="s">
        <v>578</v>
      </c>
      <c r="C3356" t="s">
        <v>259</v>
      </c>
      <c r="D3356" t="s">
        <v>332</v>
      </c>
      <c r="E3356" t="s">
        <v>103</v>
      </c>
      <c r="F3356">
        <v>40700</v>
      </c>
      <c r="G3356" t="s">
        <v>784</v>
      </c>
      <c r="I3356" t="s">
        <v>130</v>
      </c>
      <c r="J3356">
        <v>2026</v>
      </c>
      <c r="K3356">
        <v>5</v>
      </c>
      <c r="L3356" t="s">
        <v>95</v>
      </c>
      <c r="M3356">
        <v>-2313.8724700799999</v>
      </c>
      <c r="N3356">
        <v>1</v>
      </c>
      <c r="O3356">
        <v>-2313.8724700799999</v>
      </c>
      <c r="P3356" t="s">
        <v>334</v>
      </c>
      <c r="Q3356" t="s">
        <v>97</v>
      </c>
    </row>
    <row r="3357" spans="1:17">
      <c r="A3357" t="s">
        <v>2289</v>
      </c>
      <c r="B3357">
        <v>20210004</v>
      </c>
      <c r="C3357" t="s">
        <v>313</v>
      </c>
      <c r="D3357" t="s">
        <v>332</v>
      </c>
      <c r="E3357" t="s">
        <v>103</v>
      </c>
      <c r="F3357">
        <v>40700</v>
      </c>
      <c r="G3357" t="s">
        <v>784</v>
      </c>
      <c r="I3357" t="s">
        <v>130</v>
      </c>
      <c r="J3357">
        <v>2026</v>
      </c>
      <c r="K3357">
        <v>5</v>
      </c>
      <c r="L3357" t="s">
        <v>95</v>
      </c>
      <c r="M3357">
        <v>-231.03322056000002</v>
      </c>
      <c r="N3357">
        <v>1</v>
      </c>
      <c r="O3357">
        <v>-231.03322056000002</v>
      </c>
      <c r="P3357" t="s">
        <v>334</v>
      </c>
      <c r="Q3357" t="s">
        <v>97</v>
      </c>
    </row>
    <row r="3358" spans="1:17">
      <c r="A3358" t="s">
        <v>2295</v>
      </c>
      <c r="B3358" t="s">
        <v>579</v>
      </c>
      <c r="C3358" t="s">
        <v>455</v>
      </c>
      <c r="D3358" t="s">
        <v>332</v>
      </c>
      <c r="E3358" t="s">
        <v>103</v>
      </c>
      <c r="F3358">
        <v>40700</v>
      </c>
      <c r="G3358" t="s">
        <v>784</v>
      </c>
      <c r="I3358" t="s">
        <v>130</v>
      </c>
      <c r="J3358">
        <v>2026</v>
      </c>
      <c r="K3358">
        <v>5</v>
      </c>
      <c r="L3358" t="s">
        <v>95</v>
      </c>
      <c r="M3358">
        <v>-289.10899943999999</v>
      </c>
      <c r="N3358">
        <v>1</v>
      </c>
      <c r="O3358">
        <v>-289.10899943999999</v>
      </c>
      <c r="P3358" t="s">
        <v>334</v>
      </c>
      <c r="Q3358" t="s">
        <v>97</v>
      </c>
    </row>
    <row r="3359" spans="1:17">
      <c r="A3359" t="s">
        <v>2438</v>
      </c>
      <c r="B3359" t="s">
        <v>309</v>
      </c>
      <c r="C3359" t="s">
        <v>296</v>
      </c>
      <c r="D3359" t="s">
        <v>332</v>
      </c>
      <c r="E3359" t="s">
        <v>103</v>
      </c>
      <c r="F3359">
        <v>40700</v>
      </c>
      <c r="G3359" t="s">
        <v>784</v>
      </c>
      <c r="I3359" t="s">
        <v>130</v>
      </c>
      <c r="J3359">
        <v>2026</v>
      </c>
      <c r="K3359">
        <v>5</v>
      </c>
      <c r="L3359" t="s">
        <v>95</v>
      </c>
      <c r="M3359">
        <v>-1700.64429552</v>
      </c>
      <c r="N3359">
        <v>1</v>
      </c>
      <c r="O3359">
        <v>-1700.64429552</v>
      </c>
      <c r="P3359" t="s">
        <v>334</v>
      </c>
      <c r="Q3359" t="s">
        <v>97</v>
      </c>
    </row>
    <row r="3360" spans="1:17">
      <c r="A3360" t="s">
        <v>2438</v>
      </c>
      <c r="B3360" t="s">
        <v>580</v>
      </c>
      <c r="C3360" t="s">
        <v>296</v>
      </c>
      <c r="D3360" t="s">
        <v>332</v>
      </c>
      <c r="E3360" t="s">
        <v>103</v>
      </c>
      <c r="F3360">
        <v>40700</v>
      </c>
      <c r="G3360" t="s">
        <v>784</v>
      </c>
      <c r="I3360" t="s">
        <v>130</v>
      </c>
      <c r="J3360">
        <v>2026</v>
      </c>
      <c r="K3360">
        <v>5</v>
      </c>
      <c r="L3360" t="s">
        <v>95</v>
      </c>
      <c r="M3360">
        <v>-420.15910320000006</v>
      </c>
      <c r="N3360">
        <v>1</v>
      </c>
      <c r="O3360">
        <v>-420.15910320000006</v>
      </c>
      <c r="P3360" t="s">
        <v>334</v>
      </c>
      <c r="Q3360" t="s">
        <v>97</v>
      </c>
    </row>
    <row r="3361" spans="1:17">
      <c r="A3361" t="s">
        <v>997</v>
      </c>
      <c r="B3361" t="s">
        <v>581</v>
      </c>
      <c r="C3361" t="s">
        <v>259</v>
      </c>
      <c r="D3361" t="s">
        <v>332</v>
      </c>
      <c r="E3361" t="s">
        <v>103</v>
      </c>
      <c r="F3361">
        <v>40700</v>
      </c>
      <c r="G3361" t="s">
        <v>784</v>
      </c>
      <c r="I3361" t="s">
        <v>130</v>
      </c>
      <c r="J3361">
        <v>2026</v>
      </c>
      <c r="K3361">
        <v>5</v>
      </c>
      <c r="L3361" t="s">
        <v>95</v>
      </c>
      <c r="M3361">
        <v>-817.80913728000019</v>
      </c>
      <c r="N3361">
        <v>1</v>
      </c>
      <c r="O3361">
        <v>-817.80913728000019</v>
      </c>
      <c r="P3361" t="s">
        <v>334</v>
      </c>
      <c r="Q3361" t="s">
        <v>97</v>
      </c>
    </row>
    <row r="3362" spans="1:17">
      <c r="A3362" t="s">
        <v>2438</v>
      </c>
      <c r="B3362" t="s">
        <v>372</v>
      </c>
      <c r="C3362" t="s">
        <v>296</v>
      </c>
      <c r="D3362" t="s">
        <v>332</v>
      </c>
      <c r="E3362" t="s">
        <v>103</v>
      </c>
      <c r="F3362">
        <v>40700</v>
      </c>
      <c r="G3362" t="s">
        <v>784</v>
      </c>
      <c r="I3362" t="s">
        <v>130</v>
      </c>
      <c r="J3362">
        <v>2026</v>
      </c>
      <c r="K3362">
        <v>5</v>
      </c>
      <c r="L3362" t="s">
        <v>95</v>
      </c>
      <c r="M3362">
        <v>-4306.2387408000013</v>
      </c>
      <c r="N3362">
        <v>1</v>
      </c>
      <c r="O3362">
        <v>-4306.2387408000013</v>
      </c>
      <c r="P3362" t="s">
        <v>334</v>
      </c>
      <c r="Q3362" t="s">
        <v>97</v>
      </c>
    </row>
    <row r="3363" spans="1:17">
      <c r="A3363" t="s">
        <v>2289</v>
      </c>
      <c r="B3363">
        <v>20190341</v>
      </c>
      <c r="C3363" t="s">
        <v>313</v>
      </c>
      <c r="D3363" t="s">
        <v>332</v>
      </c>
      <c r="E3363" t="s">
        <v>103</v>
      </c>
      <c r="F3363">
        <v>40700</v>
      </c>
      <c r="G3363" t="s">
        <v>784</v>
      </c>
      <c r="I3363" t="s">
        <v>130</v>
      </c>
      <c r="J3363">
        <v>2026</v>
      </c>
      <c r="K3363">
        <v>5</v>
      </c>
      <c r="L3363" t="s">
        <v>95</v>
      </c>
      <c r="M3363">
        <v>-4627.1787552000005</v>
      </c>
      <c r="N3363">
        <v>1</v>
      </c>
      <c r="O3363">
        <v>-4627.1787552000005</v>
      </c>
      <c r="P3363" t="s">
        <v>334</v>
      </c>
      <c r="Q3363" t="s">
        <v>97</v>
      </c>
    </row>
    <row r="3364" spans="1:17">
      <c r="A3364" t="s">
        <v>2438</v>
      </c>
      <c r="B3364" t="s">
        <v>582</v>
      </c>
      <c r="C3364" t="s">
        <v>296</v>
      </c>
      <c r="D3364" t="s">
        <v>332</v>
      </c>
      <c r="E3364" t="s">
        <v>103</v>
      </c>
      <c r="F3364">
        <v>40700</v>
      </c>
      <c r="G3364" t="s">
        <v>784</v>
      </c>
      <c r="I3364" t="s">
        <v>130</v>
      </c>
      <c r="J3364">
        <v>2026</v>
      </c>
      <c r="K3364">
        <v>5</v>
      </c>
      <c r="L3364" t="s">
        <v>95</v>
      </c>
      <c r="M3364">
        <v>-622.99888632000011</v>
      </c>
      <c r="N3364">
        <v>1</v>
      </c>
      <c r="O3364">
        <v>-622.99888632000011</v>
      </c>
      <c r="P3364" t="s">
        <v>334</v>
      </c>
      <c r="Q3364" t="s">
        <v>97</v>
      </c>
    </row>
    <row r="3365" spans="1:17">
      <c r="A3365" t="s">
        <v>2289</v>
      </c>
      <c r="B3365">
        <v>20200041</v>
      </c>
      <c r="C3365" t="s">
        <v>313</v>
      </c>
      <c r="D3365" t="s">
        <v>332</v>
      </c>
      <c r="E3365" t="s">
        <v>103</v>
      </c>
      <c r="F3365">
        <v>40700</v>
      </c>
      <c r="G3365" t="s">
        <v>784</v>
      </c>
      <c r="I3365" t="s">
        <v>130</v>
      </c>
      <c r="J3365">
        <v>2026</v>
      </c>
      <c r="K3365">
        <v>5</v>
      </c>
      <c r="L3365" t="s">
        <v>95</v>
      </c>
      <c r="M3365">
        <v>-122.38120080000002</v>
      </c>
      <c r="N3365">
        <v>1</v>
      </c>
      <c r="O3365">
        <v>-122.38120080000002</v>
      </c>
      <c r="P3365" t="s">
        <v>334</v>
      </c>
      <c r="Q3365" t="s">
        <v>97</v>
      </c>
    </row>
    <row r="3366" spans="1:17">
      <c r="A3366" t="s">
        <v>2438</v>
      </c>
      <c r="B3366" t="s">
        <v>583</v>
      </c>
      <c r="C3366" t="s">
        <v>296</v>
      </c>
      <c r="D3366" t="s">
        <v>332</v>
      </c>
      <c r="E3366" t="s">
        <v>103</v>
      </c>
      <c r="F3366">
        <v>40700</v>
      </c>
      <c r="G3366" t="s">
        <v>784</v>
      </c>
      <c r="I3366" t="s">
        <v>130</v>
      </c>
      <c r="J3366">
        <v>2026</v>
      </c>
      <c r="K3366">
        <v>5</v>
      </c>
      <c r="L3366" t="s">
        <v>95</v>
      </c>
      <c r="M3366">
        <v>-92.571240960000011</v>
      </c>
      <c r="N3366">
        <v>1</v>
      </c>
      <c r="O3366">
        <v>-92.571240960000011</v>
      </c>
      <c r="P3366" t="s">
        <v>334</v>
      </c>
      <c r="Q3366" t="s">
        <v>97</v>
      </c>
    </row>
    <row r="3367" spans="1:17">
      <c r="A3367" t="s">
        <v>2289</v>
      </c>
      <c r="B3367">
        <v>20210081</v>
      </c>
      <c r="C3367" t="s">
        <v>313</v>
      </c>
      <c r="D3367" t="s">
        <v>332</v>
      </c>
      <c r="E3367" t="s">
        <v>103</v>
      </c>
      <c r="F3367">
        <v>40700</v>
      </c>
      <c r="G3367" t="s">
        <v>784</v>
      </c>
      <c r="I3367" t="s">
        <v>130</v>
      </c>
      <c r="J3367">
        <v>2026</v>
      </c>
      <c r="K3367">
        <v>5</v>
      </c>
      <c r="L3367" t="s">
        <v>95</v>
      </c>
      <c r="M3367">
        <v>-1477.4266792800001</v>
      </c>
      <c r="N3367">
        <v>1</v>
      </c>
      <c r="O3367">
        <v>-1477.4266792800001</v>
      </c>
      <c r="P3367" t="s">
        <v>334</v>
      </c>
      <c r="Q3367" t="s">
        <v>97</v>
      </c>
    </row>
    <row r="3368" spans="1:17">
      <c r="A3368" t="s">
        <v>2438</v>
      </c>
      <c r="B3368" t="s">
        <v>310</v>
      </c>
      <c r="C3368" t="s">
        <v>296</v>
      </c>
      <c r="D3368" t="s">
        <v>332</v>
      </c>
      <c r="E3368" t="s">
        <v>103</v>
      </c>
      <c r="F3368">
        <v>40700</v>
      </c>
      <c r="G3368" t="s">
        <v>784</v>
      </c>
      <c r="I3368" t="s">
        <v>130</v>
      </c>
      <c r="J3368">
        <v>2026</v>
      </c>
      <c r="K3368">
        <v>5</v>
      </c>
      <c r="L3368" t="s">
        <v>95</v>
      </c>
      <c r="M3368">
        <v>-82.14426936000001</v>
      </c>
      <c r="N3368">
        <v>1</v>
      </c>
      <c r="O3368">
        <v>-82.14426936000001</v>
      </c>
      <c r="P3368" t="s">
        <v>334</v>
      </c>
      <c r="Q3368" t="s">
        <v>97</v>
      </c>
    </row>
    <row r="3369" spans="1:17">
      <c r="A3369" t="s">
        <v>997</v>
      </c>
      <c r="B3369" t="s">
        <v>584</v>
      </c>
      <c r="C3369" t="s">
        <v>259</v>
      </c>
      <c r="D3369" t="s">
        <v>332</v>
      </c>
      <c r="E3369" t="s">
        <v>103</v>
      </c>
      <c r="F3369">
        <v>40700</v>
      </c>
      <c r="G3369" t="s">
        <v>784</v>
      </c>
      <c r="I3369" t="s">
        <v>130</v>
      </c>
      <c r="J3369">
        <v>2026</v>
      </c>
      <c r="K3369">
        <v>5</v>
      </c>
      <c r="L3369" t="s">
        <v>95</v>
      </c>
      <c r="M3369">
        <v>-15034.141668240001</v>
      </c>
      <c r="N3369">
        <v>1</v>
      </c>
      <c r="O3369">
        <v>-15034.141668240001</v>
      </c>
      <c r="P3369" t="s">
        <v>334</v>
      </c>
      <c r="Q3369" t="s">
        <v>97</v>
      </c>
    </row>
    <row r="3370" spans="1:17">
      <c r="A3370" t="s">
        <v>2438</v>
      </c>
      <c r="B3370" t="s">
        <v>374</v>
      </c>
      <c r="C3370" t="s">
        <v>296</v>
      </c>
      <c r="D3370" t="s">
        <v>332</v>
      </c>
      <c r="E3370" t="s">
        <v>103</v>
      </c>
      <c r="F3370">
        <v>40700</v>
      </c>
      <c r="G3370" t="s">
        <v>784</v>
      </c>
      <c r="I3370" t="s">
        <v>130</v>
      </c>
      <c r="J3370">
        <v>2026</v>
      </c>
      <c r="K3370">
        <v>5</v>
      </c>
      <c r="L3370" t="s">
        <v>95</v>
      </c>
      <c r="M3370">
        <v>-399.69360791999998</v>
      </c>
      <c r="N3370">
        <v>1</v>
      </c>
      <c r="O3370">
        <v>-399.69360791999998</v>
      </c>
      <c r="P3370" t="s">
        <v>334</v>
      </c>
      <c r="Q3370" t="s">
        <v>97</v>
      </c>
    </row>
    <row r="3371" spans="1:17">
      <c r="A3371" t="s">
        <v>2438</v>
      </c>
      <c r="B3371" t="s">
        <v>585</v>
      </c>
      <c r="C3371" t="s">
        <v>296</v>
      </c>
      <c r="D3371" t="s">
        <v>332</v>
      </c>
      <c r="E3371" t="s">
        <v>103</v>
      </c>
      <c r="F3371">
        <v>40700</v>
      </c>
      <c r="G3371" t="s">
        <v>784</v>
      </c>
      <c r="I3371" t="s">
        <v>130</v>
      </c>
      <c r="J3371">
        <v>2026</v>
      </c>
      <c r="K3371">
        <v>5</v>
      </c>
      <c r="L3371" t="s">
        <v>95</v>
      </c>
      <c r="M3371">
        <v>-60.728966640000003</v>
      </c>
      <c r="N3371">
        <v>1</v>
      </c>
      <c r="O3371">
        <v>-60.728966640000003</v>
      </c>
      <c r="P3371" t="s">
        <v>334</v>
      </c>
      <c r="Q3371" t="s">
        <v>97</v>
      </c>
    </row>
    <row r="3372" spans="1:17">
      <c r="A3372" t="s">
        <v>2438</v>
      </c>
      <c r="B3372" t="s">
        <v>311</v>
      </c>
      <c r="C3372" t="s">
        <v>296</v>
      </c>
      <c r="D3372" t="s">
        <v>332</v>
      </c>
      <c r="E3372" t="s">
        <v>103</v>
      </c>
      <c r="F3372">
        <v>40700</v>
      </c>
      <c r="G3372" t="s">
        <v>784</v>
      </c>
      <c r="I3372" t="s">
        <v>130</v>
      </c>
      <c r="J3372">
        <v>2026</v>
      </c>
      <c r="K3372">
        <v>5</v>
      </c>
      <c r="L3372" t="s">
        <v>95</v>
      </c>
      <c r="M3372">
        <v>-56.622517199999997</v>
      </c>
      <c r="N3372">
        <v>1</v>
      </c>
      <c r="O3372">
        <v>-56.622517199999997</v>
      </c>
      <c r="P3372" t="s">
        <v>334</v>
      </c>
      <c r="Q3372" t="s">
        <v>97</v>
      </c>
    </row>
    <row r="3373" spans="1:17">
      <c r="A3373" t="s">
        <v>2438</v>
      </c>
      <c r="B3373" t="s">
        <v>375</v>
      </c>
      <c r="C3373" t="s">
        <v>296</v>
      </c>
      <c r="D3373" t="s">
        <v>332</v>
      </c>
      <c r="E3373" t="s">
        <v>103</v>
      </c>
      <c r="F3373">
        <v>40700</v>
      </c>
      <c r="G3373" t="s">
        <v>784</v>
      </c>
      <c r="I3373" t="s">
        <v>130</v>
      </c>
      <c r="J3373">
        <v>2026</v>
      </c>
      <c r="K3373">
        <v>5</v>
      </c>
      <c r="L3373" t="s">
        <v>95</v>
      </c>
      <c r="M3373">
        <v>-25.615848239999998</v>
      </c>
      <c r="N3373">
        <v>1</v>
      </c>
      <c r="O3373">
        <v>-25.615848239999998</v>
      </c>
      <c r="P3373" t="s">
        <v>334</v>
      </c>
      <c r="Q3373" t="s">
        <v>97</v>
      </c>
    </row>
    <row r="3374" spans="1:17">
      <c r="A3374" t="s">
        <v>2438</v>
      </c>
      <c r="B3374" t="s">
        <v>312</v>
      </c>
      <c r="C3374" t="s">
        <v>296</v>
      </c>
      <c r="D3374" t="s">
        <v>332</v>
      </c>
      <c r="E3374" t="s">
        <v>103</v>
      </c>
      <c r="F3374">
        <v>40700</v>
      </c>
      <c r="G3374" t="s">
        <v>784</v>
      </c>
      <c r="I3374" t="s">
        <v>130</v>
      </c>
      <c r="J3374">
        <v>2026</v>
      </c>
      <c r="K3374">
        <v>5</v>
      </c>
      <c r="L3374" t="s">
        <v>95</v>
      </c>
      <c r="M3374">
        <v>-280.76179248000005</v>
      </c>
      <c r="N3374">
        <v>1</v>
      </c>
      <c r="O3374">
        <v>-280.76179248000005</v>
      </c>
      <c r="P3374" t="s">
        <v>334</v>
      </c>
      <c r="Q3374" t="s">
        <v>97</v>
      </c>
    </row>
    <row r="3375" spans="1:17">
      <c r="A3375" t="s">
        <v>997</v>
      </c>
      <c r="B3375" t="s">
        <v>586</v>
      </c>
      <c r="C3375" t="s">
        <v>259</v>
      </c>
      <c r="D3375" t="s">
        <v>332</v>
      </c>
      <c r="E3375" t="s">
        <v>103</v>
      </c>
      <c r="F3375">
        <v>40700</v>
      </c>
      <c r="G3375" t="s">
        <v>784</v>
      </c>
      <c r="I3375" t="s">
        <v>130</v>
      </c>
      <c r="J3375">
        <v>2026</v>
      </c>
      <c r="K3375">
        <v>5</v>
      </c>
      <c r="L3375" t="s">
        <v>95</v>
      </c>
      <c r="M3375">
        <v>-3107.6308101599998</v>
      </c>
      <c r="N3375">
        <v>1</v>
      </c>
      <c r="O3375">
        <v>-3107.6308101599998</v>
      </c>
      <c r="P3375" t="s">
        <v>334</v>
      </c>
      <c r="Q3375" t="s">
        <v>97</v>
      </c>
    </row>
    <row r="3376" spans="1:17">
      <c r="A3376" t="s">
        <v>997</v>
      </c>
      <c r="B3376" t="s">
        <v>587</v>
      </c>
      <c r="C3376" t="s">
        <v>259</v>
      </c>
      <c r="D3376" t="s">
        <v>332</v>
      </c>
      <c r="E3376" t="s">
        <v>103</v>
      </c>
      <c r="F3376">
        <v>40700</v>
      </c>
      <c r="G3376" t="s">
        <v>784</v>
      </c>
      <c r="I3376" t="s">
        <v>130</v>
      </c>
      <c r="J3376">
        <v>2026</v>
      </c>
      <c r="K3376">
        <v>5</v>
      </c>
      <c r="L3376" t="s">
        <v>95</v>
      </c>
      <c r="M3376">
        <v>-20869.898517360005</v>
      </c>
      <c r="N3376">
        <v>1</v>
      </c>
      <c r="O3376">
        <v>-20869.898517360005</v>
      </c>
      <c r="P3376" t="s">
        <v>334</v>
      </c>
      <c r="Q3376" t="s">
        <v>97</v>
      </c>
    </row>
    <row r="3377" spans="1:17">
      <c r="A3377" t="s">
        <v>2289</v>
      </c>
      <c r="B3377">
        <v>20240092</v>
      </c>
      <c r="C3377" t="s">
        <v>313</v>
      </c>
      <c r="D3377" t="s">
        <v>332</v>
      </c>
      <c r="E3377" t="s">
        <v>103</v>
      </c>
      <c r="F3377">
        <v>40700</v>
      </c>
      <c r="G3377" t="s">
        <v>784</v>
      </c>
      <c r="I3377" t="s">
        <v>130</v>
      </c>
      <c r="J3377">
        <v>2026</v>
      </c>
      <c r="K3377">
        <v>5</v>
      </c>
      <c r="L3377" t="s">
        <v>95</v>
      </c>
      <c r="M3377">
        <v>-84.123504000000011</v>
      </c>
      <c r="N3377">
        <v>1</v>
      </c>
      <c r="O3377">
        <v>-84.123504000000011</v>
      </c>
      <c r="P3377" t="s">
        <v>334</v>
      </c>
      <c r="Q3377" t="s">
        <v>97</v>
      </c>
    </row>
    <row r="3378" spans="1:17">
      <c r="A3378" t="s">
        <v>2438</v>
      </c>
      <c r="B3378" t="s">
        <v>376</v>
      </c>
      <c r="C3378" t="s">
        <v>296</v>
      </c>
      <c r="D3378" t="s">
        <v>332</v>
      </c>
      <c r="E3378" t="s">
        <v>103</v>
      </c>
      <c r="F3378">
        <v>40700</v>
      </c>
      <c r="G3378" t="s">
        <v>784</v>
      </c>
      <c r="I3378" t="s">
        <v>130</v>
      </c>
      <c r="J3378">
        <v>2026</v>
      </c>
      <c r="K3378">
        <v>5</v>
      </c>
      <c r="L3378" t="s">
        <v>95</v>
      </c>
      <c r="M3378">
        <v>-39.080434320000002</v>
      </c>
      <c r="N3378">
        <v>1</v>
      </c>
      <c r="O3378">
        <v>-39.080434320000002</v>
      </c>
      <c r="P3378" t="s">
        <v>334</v>
      </c>
      <c r="Q3378" t="s">
        <v>97</v>
      </c>
    </row>
    <row r="3379" spans="1:17">
      <c r="A3379" t="s">
        <v>997</v>
      </c>
      <c r="B3379" t="s">
        <v>588</v>
      </c>
      <c r="C3379" t="s">
        <v>259</v>
      </c>
      <c r="D3379" t="s">
        <v>332</v>
      </c>
      <c r="E3379" t="s">
        <v>103</v>
      </c>
      <c r="F3379">
        <v>40700</v>
      </c>
      <c r="G3379" t="s">
        <v>784</v>
      </c>
      <c r="I3379" t="s">
        <v>130</v>
      </c>
      <c r="J3379">
        <v>2026</v>
      </c>
      <c r="K3379">
        <v>5</v>
      </c>
      <c r="L3379" t="s">
        <v>95</v>
      </c>
      <c r="M3379">
        <v>-3607.9509268799993</v>
      </c>
      <c r="N3379">
        <v>1</v>
      </c>
      <c r="O3379">
        <v>-3607.9509268799993</v>
      </c>
      <c r="P3379" t="s">
        <v>334</v>
      </c>
      <c r="Q3379" t="s">
        <v>97</v>
      </c>
    </row>
    <row r="3380" spans="1:17">
      <c r="A3380" t="s">
        <v>2438</v>
      </c>
      <c r="B3380" t="s">
        <v>589</v>
      </c>
      <c r="C3380" t="s">
        <v>296</v>
      </c>
      <c r="D3380" t="s">
        <v>332</v>
      </c>
      <c r="E3380" t="s">
        <v>103</v>
      </c>
      <c r="F3380">
        <v>40700</v>
      </c>
      <c r="G3380" t="s">
        <v>784</v>
      </c>
      <c r="I3380" t="s">
        <v>130</v>
      </c>
      <c r="J3380">
        <v>2026</v>
      </c>
      <c r="K3380">
        <v>5</v>
      </c>
      <c r="L3380" t="s">
        <v>95</v>
      </c>
      <c r="M3380">
        <v>-164.08265327999999</v>
      </c>
      <c r="N3380">
        <v>1</v>
      </c>
      <c r="O3380">
        <v>-164.08265327999999</v>
      </c>
      <c r="P3380" t="s">
        <v>334</v>
      </c>
      <c r="Q3380" t="s">
        <v>97</v>
      </c>
    </row>
    <row r="3381" spans="1:17">
      <c r="A3381" t="s">
        <v>2438</v>
      </c>
      <c r="B3381" t="s">
        <v>590</v>
      </c>
      <c r="C3381" t="s">
        <v>296</v>
      </c>
      <c r="D3381" t="s">
        <v>332</v>
      </c>
      <c r="E3381" t="s">
        <v>103</v>
      </c>
      <c r="F3381">
        <v>40700</v>
      </c>
      <c r="G3381" t="s">
        <v>784</v>
      </c>
      <c r="I3381" t="s">
        <v>130</v>
      </c>
      <c r="J3381">
        <v>2026</v>
      </c>
      <c r="K3381">
        <v>5</v>
      </c>
      <c r="L3381" t="s">
        <v>95</v>
      </c>
      <c r="M3381">
        <v>-2628.0938635200005</v>
      </c>
      <c r="N3381">
        <v>1</v>
      </c>
      <c r="O3381">
        <v>-2628.0938635200005</v>
      </c>
      <c r="P3381" t="s">
        <v>334</v>
      </c>
      <c r="Q3381" t="s">
        <v>97</v>
      </c>
    </row>
    <row r="3382" spans="1:17">
      <c r="A3382" t="s">
        <v>997</v>
      </c>
      <c r="B3382" t="s">
        <v>591</v>
      </c>
      <c r="C3382" t="s">
        <v>259</v>
      </c>
      <c r="D3382" t="s">
        <v>332</v>
      </c>
      <c r="E3382" t="s">
        <v>103</v>
      </c>
      <c r="F3382">
        <v>40700</v>
      </c>
      <c r="G3382" t="s">
        <v>784</v>
      </c>
      <c r="I3382" t="s">
        <v>130</v>
      </c>
      <c r="J3382">
        <v>2026</v>
      </c>
      <c r="K3382">
        <v>5</v>
      </c>
      <c r="L3382" t="s">
        <v>95</v>
      </c>
      <c r="M3382">
        <v>-27701.781400800002</v>
      </c>
      <c r="N3382">
        <v>1</v>
      </c>
      <c r="O3382">
        <v>-27701.781400800002</v>
      </c>
      <c r="P3382" t="s">
        <v>334</v>
      </c>
      <c r="Q3382" t="s">
        <v>97</v>
      </c>
    </row>
    <row r="3383" spans="1:17">
      <c r="A3383" t="s">
        <v>2289</v>
      </c>
      <c r="B3383">
        <v>20240178</v>
      </c>
      <c r="C3383" t="s">
        <v>313</v>
      </c>
      <c r="D3383" t="s">
        <v>332</v>
      </c>
      <c r="E3383" t="s">
        <v>103</v>
      </c>
      <c r="F3383">
        <v>40700</v>
      </c>
      <c r="G3383" t="s">
        <v>784</v>
      </c>
      <c r="I3383" t="s">
        <v>130</v>
      </c>
      <c r="J3383">
        <v>2026</v>
      </c>
      <c r="K3383">
        <v>5</v>
      </c>
      <c r="L3383" t="s">
        <v>95</v>
      </c>
      <c r="M3383">
        <v>-103.0794408</v>
      </c>
      <c r="N3383">
        <v>1</v>
      </c>
      <c r="O3383">
        <v>-103.0794408</v>
      </c>
      <c r="P3383" t="s">
        <v>334</v>
      </c>
      <c r="Q3383" t="s">
        <v>97</v>
      </c>
    </row>
    <row r="3384" spans="1:17">
      <c r="A3384" t="s">
        <v>2438</v>
      </c>
      <c r="B3384" t="s">
        <v>592</v>
      </c>
      <c r="C3384" t="s">
        <v>296</v>
      </c>
      <c r="D3384" t="s">
        <v>332</v>
      </c>
      <c r="E3384" t="s">
        <v>103</v>
      </c>
      <c r="F3384">
        <v>40700</v>
      </c>
      <c r="G3384" t="s">
        <v>784</v>
      </c>
      <c r="I3384" t="s">
        <v>130</v>
      </c>
      <c r="J3384">
        <v>2026</v>
      </c>
      <c r="K3384">
        <v>5</v>
      </c>
      <c r="L3384" t="s">
        <v>95</v>
      </c>
      <c r="M3384">
        <v>-694.70009928000013</v>
      </c>
      <c r="N3384">
        <v>1</v>
      </c>
      <c r="O3384">
        <v>-694.70009928000013</v>
      </c>
      <c r="P3384" t="s">
        <v>334</v>
      </c>
      <c r="Q3384" t="s">
        <v>97</v>
      </c>
    </row>
    <row r="3385" spans="1:17">
      <c r="A3385" t="s">
        <v>2289</v>
      </c>
      <c r="B3385">
        <v>20220196</v>
      </c>
      <c r="C3385" t="s">
        <v>313</v>
      </c>
      <c r="D3385" t="s">
        <v>332</v>
      </c>
      <c r="E3385" t="s">
        <v>103</v>
      </c>
      <c r="F3385">
        <v>40700</v>
      </c>
      <c r="G3385" t="s">
        <v>784</v>
      </c>
      <c r="I3385" t="s">
        <v>130</v>
      </c>
      <c r="J3385">
        <v>2026</v>
      </c>
      <c r="K3385">
        <v>5</v>
      </c>
      <c r="L3385" t="s">
        <v>95</v>
      </c>
      <c r="M3385">
        <v>-32516.981012880013</v>
      </c>
      <c r="N3385">
        <v>1</v>
      </c>
      <c r="O3385">
        <v>-32516.981012880013</v>
      </c>
      <c r="P3385" t="s">
        <v>334</v>
      </c>
      <c r="Q3385" t="s">
        <v>97</v>
      </c>
    </row>
    <row r="3386" spans="1:17">
      <c r="A3386" t="s">
        <v>2289</v>
      </c>
      <c r="B3386">
        <v>20230227</v>
      </c>
      <c r="C3386" t="s">
        <v>313</v>
      </c>
      <c r="D3386" t="s">
        <v>332</v>
      </c>
      <c r="E3386" t="s">
        <v>103</v>
      </c>
      <c r="F3386">
        <v>40700</v>
      </c>
      <c r="G3386" t="s">
        <v>784</v>
      </c>
      <c r="I3386" t="s">
        <v>130</v>
      </c>
      <c r="J3386">
        <v>2026</v>
      </c>
      <c r="K3386">
        <v>5</v>
      </c>
      <c r="L3386" t="s">
        <v>95</v>
      </c>
      <c r="M3386">
        <v>-1184.01580008</v>
      </c>
      <c r="N3386">
        <v>1</v>
      </c>
      <c r="O3386">
        <v>-1184.01580008</v>
      </c>
      <c r="P3386" t="s">
        <v>334</v>
      </c>
      <c r="Q3386" t="s">
        <v>97</v>
      </c>
    </row>
    <row r="3387" spans="1:17">
      <c r="A3387" t="s">
        <v>2289</v>
      </c>
      <c r="B3387">
        <v>20230225</v>
      </c>
      <c r="C3387" t="s">
        <v>313</v>
      </c>
      <c r="D3387" t="s">
        <v>332</v>
      </c>
      <c r="E3387" t="s">
        <v>103</v>
      </c>
      <c r="F3387">
        <v>40700</v>
      </c>
      <c r="G3387" t="s">
        <v>784</v>
      </c>
      <c r="I3387" t="s">
        <v>130</v>
      </c>
      <c r="J3387">
        <v>2026</v>
      </c>
      <c r="K3387">
        <v>5</v>
      </c>
      <c r="L3387" t="s">
        <v>95</v>
      </c>
      <c r="M3387">
        <v>-400.29920063999998</v>
      </c>
      <c r="N3387">
        <v>1</v>
      </c>
      <c r="O3387">
        <v>-400.29920063999998</v>
      </c>
      <c r="P3387" t="s">
        <v>334</v>
      </c>
      <c r="Q3387" t="s">
        <v>97</v>
      </c>
    </row>
    <row r="3388" spans="1:17">
      <c r="A3388" t="s">
        <v>2438</v>
      </c>
      <c r="B3388" t="s">
        <v>593</v>
      </c>
      <c r="C3388" t="s">
        <v>296</v>
      </c>
      <c r="D3388" t="s">
        <v>332</v>
      </c>
      <c r="E3388" t="s">
        <v>103</v>
      </c>
      <c r="F3388">
        <v>40700</v>
      </c>
      <c r="G3388" t="s">
        <v>784</v>
      </c>
      <c r="I3388" t="s">
        <v>130</v>
      </c>
      <c r="J3388">
        <v>2026</v>
      </c>
      <c r="K3388">
        <v>5</v>
      </c>
      <c r="L3388" t="s">
        <v>95</v>
      </c>
      <c r="M3388">
        <v>-91.179905759999997</v>
      </c>
      <c r="N3388">
        <v>1</v>
      </c>
      <c r="O3388">
        <v>-91.179905759999997</v>
      </c>
      <c r="P3388" t="s">
        <v>334</v>
      </c>
      <c r="Q3388" t="s">
        <v>97</v>
      </c>
    </row>
    <row r="3389" spans="1:17">
      <c r="A3389" t="s">
        <v>2621</v>
      </c>
      <c r="B3389" t="s">
        <v>594</v>
      </c>
      <c r="C3389" t="s">
        <v>370</v>
      </c>
      <c r="D3389" t="s">
        <v>332</v>
      </c>
      <c r="E3389" t="s">
        <v>103</v>
      </c>
      <c r="F3389">
        <v>40700</v>
      </c>
      <c r="G3389" t="s">
        <v>784</v>
      </c>
      <c r="I3389" t="s">
        <v>130</v>
      </c>
      <c r="J3389">
        <v>2026</v>
      </c>
      <c r="K3389">
        <v>5</v>
      </c>
      <c r="L3389" t="s">
        <v>95</v>
      </c>
      <c r="M3389">
        <v>-11.85771456</v>
      </c>
      <c r="N3389">
        <v>1</v>
      </c>
      <c r="O3389">
        <v>-11.85771456</v>
      </c>
      <c r="P3389" t="s">
        <v>334</v>
      </c>
      <c r="Q3389" t="s">
        <v>97</v>
      </c>
    </row>
    <row r="3390" spans="1:17">
      <c r="A3390" t="s">
        <v>2295</v>
      </c>
      <c r="B3390" t="s">
        <v>377</v>
      </c>
      <c r="C3390" t="s">
        <v>378</v>
      </c>
      <c r="D3390" t="s">
        <v>332</v>
      </c>
      <c r="E3390" t="s">
        <v>103</v>
      </c>
      <c r="F3390">
        <v>40700</v>
      </c>
      <c r="G3390" t="s">
        <v>784</v>
      </c>
      <c r="I3390" t="s">
        <v>130</v>
      </c>
      <c r="J3390">
        <v>2026</v>
      </c>
      <c r="K3390">
        <v>5</v>
      </c>
      <c r="L3390" t="s">
        <v>95</v>
      </c>
      <c r="M3390">
        <v>-1850.0125737600001</v>
      </c>
      <c r="N3390">
        <v>1</v>
      </c>
      <c r="O3390">
        <v>-1850.0125737600001</v>
      </c>
      <c r="P3390" t="s">
        <v>334</v>
      </c>
      <c r="Q3390" t="s">
        <v>97</v>
      </c>
    </row>
    <row r="3391" spans="1:17">
      <c r="A3391" t="s">
        <v>2553</v>
      </c>
      <c r="B3391" t="s">
        <v>595</v>
      </c>
      <c r="C3391" t="s">
        <v>431</v>
      </c>
      <c r="D3391" t="s">
        <v>332</v>
      </c>
      <c r="E3391" t="s">
        <v>103</v>
      </c>
      <c r="F3391">
        <v>40700</v>
      </c>
      <c r="G3391" t="s">
        <v>784</v>
      </c>
      <c r="I3391" t="s">
        <v>120</v>
      </c>
      <c r="J3391">
        <v>2026</v>
      </c>
      <c r="K3391">
        <v>5</v>
      </c>
      <c r="L3391" t="s">
        <v>95</v>
      </c>
      <c r="M3391">
        <v>-416.04943679999997</v>
      </c>
      <c r="N3391">
        <v>1</v>
      </c>
      <c r="O3391">
        <v>-416.04943679999997</v>
      </c>
      <c r="P3391" t="s">
        <v>334</v>
      </c>
      <c r="Q3391" t="s">
        <v>97</v>
      </c>
    </row>
    <row r="3392" spans="1:17">
      <c r="A3392" t="s">
        <v>2295</v>
      </c>
      <c r="B3392" t="s">
        <v>379</v>
      </c>
      <c r="C3392" t="s">
        <v>380</v>
      </c>
      <c r="D3392" t="s">
        <v>332</v>
      </c>
      <c r="E3392" t="s">
        <v>103</v>
      </c>
      <c r="F3392">
        <v>40700</v>
      </c>
      <c r="G3392" t="s">
        <v>784</v>
      </c>
      <c r="I3392" t="s">
        <v>130</v>
      </c>
      <c r="J3392">
        <v>2026</v>
      </c>
      <c r="K3392">
        <v>5</v>
      </c>
      <c r="L3392" t="s">
        <v>95</v>
      </c>
      <c r="M3392">
        <v>-1.73152872</v>
      </c>
      <c r="N3392">
        <v>1</v>
      </c>
      <c r="O3392">
        <v>-1.73152872</v>
      </c>
      <c r="P3392" t="s">
        <v>334</v>
      </c>
      <c r="Q3392" t="s">
        <v>97</v>
      </c>
    </row>
    <row r="3393" spans="1:17">
      <c r="A3393" t="s">
        <v>2295</v>
      </c>
      <c r="B3393" t="s">
        <v>596</v>
      </c>
      <c r="C3393" t="s">
        <v>597</v>
      </c>
      <c r="D3393" t="s">
        <v>332</v>
      </c>
      <c r="E3393" t="s">
        <v>103</v>
      </c>
      <c r="F3393">
        <v>40700</v>
      </c>
      <c r="G3393" t="s">
        <v>784</v>
      </c>
      <c r="I3393" t="s">
        <v>130</v>
      </c>
      <c r="J3393">
        <v>2026</v>
      </c>
      <c r="K3393">
        <v>5</v>
      </c>
      <c r="L3393" t="s">
        <v>95</v>
      </c>
      <c r="M3393">
        <v>-117.62492544</v>
      </c>
      <c r="N3393">
        <v>1</v>
      </c>
      <c r="O3393">
        <v>-117.62492544</v>
      </c>
      <c r="P3393" t="s">
        <v>334</v>
      </c>
      <c r="Q3393" t="s">
        <v>97</v>
      </c>
    </row>
    <row r="3394" spans="1:17">
      <c r="A3394" t="s">
        <v>2295</v>
      </c>
      <c r="B3394" t="s">
        <v>598</v>
      </c>
      <c r="C3394" t="s">
        <v>599</v>
      </c>
      <c r="D3394" t="s">
        <v>332</v>
      </c>
      <c r="E3394" t="s">
        <v>103</v>
      </c>
      <c r="F3394">
        <v>40700</v>
      </c>
      <c r="G3394" t="s">
        <v>784</v>
      </c>
      <c r="I3394" t="s">
        <v>130</v>
      </c>
      <c r="J3394">
        <v>2026</v>
      </c>
      <c r="K3394">
        <v>5</v>
      </c>
      <c r="L3394" t="s">
        <v>95</v>
      </c>
      <c r="M3394">
        <v>-506.76449184000006</v>
      </c>
      <c r="N3394">
        <v>1</v>
      </c>
      <c r="O3394">
        <v>-506.76449184000006</v>
      </c>
      <c r="P3394" t="s">
        <v>334</v>
      </c>
      <c r="Q3394" t="s">
        <v>97</v>
      </c>
    </row>
    <row r="3395" spans="1:17">
      <c r="A3395" t="s">
        <v>2295</v>
      </c>
      <c r="B3395" t="s">
        <v>600</v>
      </c>
      <c r="C3395" t="s">
        <v>601</v>
      </c>
      <c r="D3395" t="s">
        <v>332</v>
      </c>
      <c r="E3395" t="s">
        <v>103</v>
      </c>
      <c r="F3395">
        <v>40700</v>
      </c>
      <c r="G3395" t="s">
        <v>784</v>
      </c>
      <c r="I3395" t="s">
        <v>130</v>
      </c>
      <c r="J3395">
        <v>2026</v>
      </c>
      <c r="K3395">
        <v>5</v>
      </c>
      <c r="L3395" t="s">
        <v>95</v>
      </c>
      <c r="M3395">
        <v>-67.388878080000012</v>
      </c>
      <c r="N3395">
        <v>1</v>
      </c>
      <c r="O3395">
        <v>-67.388878080000012</v>
      </c>
      <c r="P3395" t="s">
        <v>334</v>
      </c>
      <c r="Q3395" t="s">
        <v>97</v>
      </c>
    </row>
    <row r="3396" spans="1:17">
      <c r="A3396" t="s">
        <v>2295</v>
      </c>
      <c r="B3396" t="s">
        <v>602</v>
      </c>
      <c r="C3396" t="s">
        <v>603</v>
      </c>
      <c r="D3396" t="s">
        <v>332</v>
      </c>
      <c r="E3396" t="s">
        <v>103</v>
      </c>
      <c r="F3396">
        <v>40700</v>
      </c>
      <c r="G3396" t="s">
        <v>784</v>
      </c>
      <c r="I3396" t="s">
        <v>130</v>
      </c>
      <c r="J3396">
        <v>2026</v>
      </c>
      <c r="K3396">
        <v>5</v>
      </c>
      <c r="L3396" t="s">
        <v>95</v>
      </c>
      <c r="M3396">
        <v>-290.48746679999999</v>
      </c>
      <c r="N3396">
        <v>1</v>
      </c>
      <c r="O3396">
        <v>-290.48746679999999</v>
      </c>
      <c r="P3396" t="s">
        <v>334</v>
      </c>
      <c r="Q3396" t="s">
        <v>97</v>
      </c>
    </row>
    <row r="3397" spans="1:17">
      <c r="A3397" t="s">
        <v>2295</v>
      </c>
      <c r="B3397" t="s">
        <v>381</v>
      </c>
      <c r="C3397" t="s">
        <v>382</v>
      </c>
      <c r="D3397" t="s">
        <v>332</v>
      </c>
      <c r="E3397" t="s">
        <v>103</v>
      </c>
      <c r="F3397">
        <v>40700</v>
      </c>
      <c r="G3397" t="s">
        <v>784</v>
      </c>
      <c r="I3397" t="s">
        <v>130</v>
      </c>
      <c r="J3397">
        <v>2026</v>
      </c>
      <c r="K3397">
        <v>5</v>
      </c>
      <c r="L3397" t="s">
        <v>95</v>
      </c>
      <c r="M3397">
        <v>-112.67080704</v>
      </c>
      <c r="N3397">
        <v>1</v>
      </c>
      <c r="O3397">
        <v>-112.67080704</v>
      </c>
      <c r="P3397" t="s">
        <v>334</v>
      </c>
      <c r="Q3397" t="s">
        <v>97</v>
      </c>
    </row>
    <row r="3398" spans="1:17">
      <c r="A3398" t="s">
        <v>2295</v>
      </c>
      <c r="B3398" t="s">
        <v>604</v>
      </c>
      <c r="C3398" t="s">
        <v>382</v>
      </c>
      <c r="D3398" t="s">
        <v>332</v>
      </c>
      <c r="E3398" t="s">
        <v>103</v>
      </c>
      <c r="F3398">
        <v>40700</v>
      </c>
      <c r="G3398" t="s">
        <v>784</v>
      </c>
      <c r="I3398" t="s">
        <v>130</v>
      </c>
      <c r="J3398">
        <v>2026</v>
      </c>
      <c r="K3398">
        <v>5</v>
      </c>
      <c r="L3398" t="s">
        <v>95</v>
      </c>
      <c r="M3398">
        <v>-21.232740239999998</v>
      </c>
      <c r="N3398">
        <v>1</v>
      </c>
      <c r="O3398">
        <v>-21.232740239999998</v>
      </c>
      <c r="P3398" t="s">
        <v>334</v>
      </c>
      <c r="Q3398" t="s">
        <v>97</v>
      </c>
    </row>
    <row r="3399" spans="1:17">
      <c r="A3399" t="s">
        <v>2295</v>
      </c>
      <c r="B3399" t="s">
        <v>383</v>
      </c>
      <c r="C3399" t="s">
        <v>382</v>
      </c>
      <c r="D3399" t="s">
        <v>332</v>
      </c>
      <c r="E3399" t="s">
        <v>103</v>
      </c>
      <c r="F3399">
        <v>40700</v>
      </c>
      <c r="G3399" t="s">
        <v>784</v>
      </c>
      <c r="I3399" t="s">
        <v>130</v>
      </c>
      <c r="J3399">
        <v>2026</v>
      </c>
      <c r="K3399">
        <v>5</v>
      </c>
      <c r="L3399" t="s">
        <v>95</v>
      </c>
      <c r="M3399">
        <v>-74.458951920000004</v>
      </c>
      <c r="N3399">
        <v>1</v>
      </c>
      <c r="O3399">
        <v>-74.458951920000004</v>
      </c>
      <c r="P3399" t="s">
        <v>334</v>
      </c>
      <c r="Q3399" t="s">
        <v>97</v>
      </c>
    </row>
    <row r="3400" spans="1:17">
      <c r="A3400" t="s">
        <v>2295</v>
      </c>
      <c r="B3400" t="s">
        <v>605</v>
      </c>
      <c r="C3400" t="s">
        <v>606</v>
      </c>
      <c r="D3400" t="s">
        <v>332</v>
      </c>
      <c r="E3400" t="s">
        <v>103</v>
      </c>
      <c r="F3400">
        <v>40700</v>
      </c>
      <c r="G3400" t="s">
        <v>784</v>
      </c>
      <c r="I3400" t="s">
        <v>130</v>
      </c>
      <c r="J3400">
        <v>2026</v>
      </c>
      <c r="K3400">
        <v>5</v>
      </c>
      <c r="L3400" t="s">
        <v>95</v>
      </c>
      <c r="M3400">
        <v>-2311.5208723200003</v>
      </c>
      <c r="N3400">
        <v>1</v>
      </c>
      <c r="O3400">
        <v>-2311.5208723200003</v>
      </c>
      <c r="P3400" t="s">
        <v>334</v>
      </c>
      <c r="Q3400" t="s">
        <v>97</v>
      </c>
    </row>
    <row r="3401" spans="1:17">
      <c r="A3401" t="s">
        <v>2305</v>
      </c>
      <c r="B3401" t="s">
        <v>607</v>
      </c>
      <c r="C3401" t="s">
        <v>108</v>
      </c>
      <c r="D3401" t="s">
        <v>332</v>
      </c>
      <c r="E3401" t="s">
        <v>103</v>
      </c>
      <c r="F3401">
        <v>40700</v>
      </c>
      <c r="G3401" t="s">
        <v>784</v>
      </c>
      <c r="I3401" t="s">
        <v>130</v>
      </c>
      <c r="J3401">
        <v>2026</v>
      </c>
      <c r="K3401">
        <v>5</v>
      </c>
      <c r="L3401" t="s">
        <v>95</v>
      </c>
      <c r="M3401">
        <v>-2429.0581356000002</v>
      </c>
      <c r="N3401">
        <v>1</v>
      </c>
      <c r="O3401">
        <v>-2429.0581356000002</v>
      </c>
      <c r="P3401" t="s">
        <v>334</v>
      </c>
      <c r="Q3401" t="s">
        <v>97</v>
      </c>
    </row>
    <row r="3402" spans="1:17">
      <c r="A3402" t="s">
        <v>2305</v>
      </c>
      <c r="B3402" t="s">
        <v>608</v>
      </c>
      <c r="C3402" t="s">
        <v>108</v>
      </c>
      <c r="D3402" t="s">
        <v>332</v>
      </c>
      <c r="E3402" t="s">
        <v>103</v>
      </c>
      <c r="F3402">
        <v>40700</v>
      </c>
      <c r="G3402" t="s">
        <v>784</v>
      </c>
      <c r="I3402" t="s">
        <v>130</v>
      </c>
      <c r="J3402">
        <v>2026</v>
      </c>
      <c r="K3402">
        <v>5</v>
      </c>
      <c r="L3402" t="s">
        <v>95</v>
      </c>
      <c r="M3402">
        <v>-140.68489896000003</v>
      </c>
      <c r="N3402">
        <v>1</v>
      </c>
      <c r="O3402">
        <v>-140.68489896000003</v>
      </c>
      <c r="P3402" t="s">
        <v>334</v>
      </c>
      <c r="Q3402" t="s">
        <v>97</v>
      </c>
    </row>
    <row r="3403" spans="1:17">
      <c r="A3403" t="s">
        <v>879</v>
      </c>
      <c r="B3403" t="s">
        <v>609</v>
      </c>
      <c r="C3403" t="s">
        <v>133</v>
      </c>
      <c r="D3403" t="s">
        <v>332</v>
      </c>
      <c r="E3403" t="s">
        <v>103</v>
      </c>
      <c r="F3403">
        <v>40700</v>
      </c>
      <c r="G3403" t="s">
        <v>784</v>
      </c>
      <c r="I3403" t="s">
        <v>130</v>
      </c>
      <c r="J3403">
        <v>2026</v>
      </c>
      <c r="K3403">
        <v>5</v>
      </c>
      <c r="L3403" t="s">
        <v>95</v>
      </c>
      <c r="M3403">
        <v>-3.9045851999999996</v>
      </c>
      <c r="N3403">
        <v>1</v>
      </c>
      <c r="O3403">
        <v>-3.9045851999999996</v>
      </c>
      <c r="P3403" t="s">
        <v>334</v>
      </c>
      <c r="Q3403" t="s">
        <v>97</v>
      </c>
    </row>
    <row r="3404" spans="1:17">
      <c r="A3404" t="s">
        <v>879</v>
      </c>
      <c r="B3404" t="s">
        <v>610</v>
      </c>
      <c r="C3404" t="s">
        <v>133</v>
      </c>
      <c r="D3404" t="s">
        <v>332</v>
      </c>
      <c r="E3404" t="s">
        <v>103</v>
      </c>
      <c r="F3404">
        <v>40700</v>
      </c>
      <c r="G3404" t="s">
        <v>784</v>
      </c>
      <c r="I3404" t="s">
        <v>130</v>
      </c>
      <c r="J3404">
        <v>2026</v>
      </c>
      <c r="K3404">
        <v>5</v>
      </c>
      <c r="L3404" t="s">
        <v>95</v>
      </c>
      <c r="M3404">
        <v>-2.43925992</v>
      </c>
      <c r="N3404">
        <v>1</v>
      </c>
      <c r="O3404">
        <v>-2.43925992</v>
      </c>
      <c r="P3404" t="s">
        <v>334</v>
      </c>
      <c r="Q3404" t="s">
        <v>97</v>
      </c>
    </row>
    <row r="3405" spans="1:17">
      <c r="A3405" t="s">
        <v>879</v>
      </c>
      <c r="B3405" t="s">
        <v>199</v>
      </c>
      <c r="C3405" t="s">
        <v>133</v>
      </c>
      <c r="D3405" t="s">
        <v>332</v>
      </c>
      <c r="E3405" t="s">
        <v>103</v>
      </c>
      <c r="F3405">
        <v>40700</v>
      </c>
      <c r="G3405" t="s">
        <v>784</v>
      </c>
      <c r="I3405" t="s">
        <v>130</v>
      </c>
      <c r="J3405">
        <v>2026</v>
      </c>
      <c r="K3405">
        <v>5</v>
      </c>
      <c r="L3405" t="s">
        <v>95</v>
      </c>
      <c r="M3405">
        <v>-1.9953194400000003</v>
      </c>
      <c r="N3405">
        <v>1</v>
      </c>
      <c r="O3405">
        <v>-1.9953194400000003</v>
      </c>
      <c r="P3405" t="s">
        <v>334</v>
      </c>
      <c r="Q3405" t="s">
        <v>97</v>
      </c>
    </row>
    <row r="3406" spans="1:17">
      <c r="A3406" t="s">
        <v>879</v>
      </c>
      <c r="B3406" t="s">
        <v>611</v>
      </c>
      <c r="C3406" t="s">
        <v>133</v>
      </c>
      <c r="D3406" t="s">
        <v>332</v>
      </c>
      <c r="E3406" t="s">
        <v>103</v>
      </c>
      <c r="F3406">
        <v>40700</v>
      </c>
      <c r="G3406" t="s">
        <v>784</v>
      </c>
      <c r="I3406" t="s">
        <v>120</v>
      </c>
      <c r="J3406">
        <v>2026</v>
      </c>
      <c r="K3406">
        <v>5</v>
      </c>
      <c r="L3406" t="s">
        <v>95</v>
      </c>
      <c r="M3406">
        <v>-1.0463162400000001</v>
      </c>
      <c r="N3406">
        <v>1</v>
      </c>
      <c r="O3406">
        <v>-1.0463162400000001</v>
      </c>
      <c r="P3406" t="s">
        <v>334</v>
      </c>
      <c r="Q3406" t="s">
        <v>97</v>
      </c>
    </row>
    <row r="3407" spans="1:17">
      <c r="A3407" t="s">
        <v>879</v>
      </c>
      <c r="B3407" t="s">
        <v>214</v>
      </c>
      <c r="C3407" t="s">
        <v>133</v>
      </c>
      <c r="D3407" t="s">
        <v>332</v>
      </c>
      <c r="E3407" t="s">
        <v>103</v>
      </c>
      <c r="F3407">
        <v>40700</v>
      </c>
      <c r="G3407" t="s">
        <v>784</v>
      </c>
      <c r="I3407" t="s">
        <v>130</v>
      </c>
      <c r="J3407">
        <v>2026</v>
      </c>
      <c r="K3407">
        <v>5</v>
      </c>
      <c r="L3407" t="s">
        <v>95</v>
      </c>
      <c r="M3407">
        <v>-6.8601671999999994</v>
      </c>
      <c r="N3407">
        <v>1</v>
      </c>
      <c r="O3407">
        <v>-6.8601671999999994</v>
      </c>
      <c r="P3407" t="s">
        <v>334</v>
      </c>
      <c r="Q3407" t="s">
        <v>97</v>
      </c>
    </row>
    <row r="3408" spans="1:17">
      <c r="A3408" t="s">
        <v>879</v>
      </c>
      <c r="B3408" t="s">
        <v>222</v>
      </c>
      <c r="C3408" t="s">
        <v>133</v>
      </c>
      <c r="D3408" t="s">
        <v>332</v>
      </c>
      <c r="E3408" t="s">
        <v>103</v>
      </c>
      <c r="F3408">
        <v>40700</v>
      </c>
      <c r="G3408" t="s">
        <v>784</v>
      </c>
      <c r="I3408" t="s">
        <v>130</v>
      </c>
      <c r="J3408">
        <v>2026</v>
      </c>
      <c r="K3408">
        <v>5</v>
      </c>
      <c r="L3408" t="s">
        <v>95</v>
      </c>
      <c r="M3408">
        <v>-177.59790648000001</v>
      </c>
      <c r="N3408">
        <v>1</v>
      </c>
      <c r="O3408">
        <v>-177.59790648000001</v>
      </c>
      <c r="P3408" t="s">
        <v>334</v>
      </c>
      <c r="Q3408" t="s">
        <v>97</v>
      </c>
    </row>
    <row r="3409" spans="1:17">
      <c r="A3409" t="s">
        <v>879</v>
      </c>
      <c r="B3409" t="s">
        <v>223</v>
      </c>
      <c r="C3409" t="s">
        <v>133</v>
      </c>
      <c r="D3409" t="s">
        <v>332</v>
      </c>
      <c r="E3409" t="s">
        <v>103</v>
      </c>
      <c r="F3409">
        <v>40700</v>
      </c>
      <c r="G3409" t="s">
        <v>784</v>
      </c>
      <c r="I3409" t="s">
        <v>130</v>
      </c>
      <c r="J3409">
        <v>2026</v>
      </c>
      <c r="K3409">
        <v>5</v>
      </c>
      <c r="L3409" t="s">
        <v>95</v>
      </c>
      <c r="M3409">
        <v>-24.365255040000005</v>
      </c>
      <c r="N3409">
        <v>1</v>
      </c>
      <c r="O3409">
        <v>-24.365255040000005</v>
      </c>
      <c r="P3409" t="s">
        <v>334</v>
      </c>
      <c r="Q3409" t="s">
        <v>97</v>
      </c>
    </row>
    <row r="3410" spans="1:17">
      <c r="A3410" t="s">
        <v>879</v>
      </c>
      <c r="B3410" t="s">
        <v>230</v>
      </c>
      <c r="C3410" t="s">
        <v>133</v>
      </c>
      <c r="D3410" t="s">
        <v>332</v>
      </c>
      <c r="E3410" t="s">
        <v>103</v>
      </c>
      <c r="F3410">
        <v>40700</v>
      </c>
      <c r="G3410" t="s">
        <v>784</v>
      </c>
      <c r="I3410" t="s">
        <v>130</v>
      </c>
      <c r="J3410">
        <v>2026</v>
      </c>
      <c r="K3410">
        <v>5</v>
      </c>
      <c r="L3410" t="s">
        <v>95</v>
      </c>
      <c r="M3410">
        <v>-29.822023439999999</v>
      </c>
      <c r="N3410">
        <v>1</v>
      </c>
      <c r="O3410">
        <v>-29.822023439999999</v>
      </c>
      <c r="P3410" t="s">
        <v>334</v>
      </c>
      <c r="Q3410" t="s">
        <v>97</v>
      </c>
    </row>
    <row r="3411" spans="1:17">
      <c r="A3411" t="s">
        <v>879</v>
      </c>
      <c r="B3411" t="s">
        <v>239</v>
      </c>
      <c r="C3411" t="s">
        <v>133</v>
      </c>
      <c r="D3411" t="s">
        <v>332</v>
      </c>
      <c r="E3411" t="s">
        <v>103</v>
      </c>
      <c r="F3411">
        <v>40700</v>
      </c>
      <c r="G3411" t="s">
        <v>784</v>
      </c>
      <c r="I3411" t="s">
        <v>130</v>
      </c>
      <c r="J3411">
        <v>2026</v>
      </c>
      <c r="K3411">
        <v>5</v>
      </c>
      <c r="L3411" t="s">
        <v>95</v>
      </c>
      <c r="M3411">
        <v>-615.7743984</v>
      </c>
      <c r="N3411">
        <v>1</v>
      </c>
      <c r="O3411">
        <v>-615.7743984</v>
      </c>
      <c r="P3411" t="s">
        <v>334</v>
      </c>
      <c r="Q3411" t="s">
        <v>97</v>
      </c>
    </row>
    <row r="3412" spans="1:17">
      <c r="A3412" t="s">
        <v>879</v>
      </c>
      <c r="B3412" t="s">
        <v>241</v>
      </c>
      <c r="C3412" t="s">
        <v>133</v>
      </c>
      <c r="D3412" t="s">
        <v>332</v>
      </c>
      <c r="E3412" t="s">
        <v>103</v>
      </c>
      <c r="F3412">
        <v>40700</v>
      </c>
      <c r="G3412" t="s">
        <v>784</v>
      </c>
      <c r="I3412" t="s">
        <v>130</v>
      </c>
      <c r="J3412">
        <v>2026</v>
      </c>
      <c r="K3412">
        <v>5</v>
      </c>
      <c r="L3412" t="s">
        <v>95</v>
      </c>
      <c r="M3412">
        <v>-264.92871960000002</v>
      </c>
      <c r="N3412">
        <v>1</v>
      </c>
      <c r="O3412">
        <v>-264.92871960000002</v>
      </c>
      <c r="P3412" t="s">
        <v>334</v>
      </c>
      <c r="Q3412" t="s">
        <v>97</v>
      </c>
    </row>
    <row r="3413" spans="1:17">
      <c r="A3413" t="s">
        <v>879</v>
      </c>
      <c r="B3413" t="s">
        <v>247</v>
      </c>
      <c r="C3413" t="s">
        <v>133</v>
      </c>
      <c r="D3413" t="s">
        <v>332</v>
      </c>
      <c r="E3413" t="s">
        <v>103</v>
      </c>
      <c r="F3413">
        <v>40700</v>
      </c>
      <c r="G3413" t="s">
        <v>784</v>
      </c>
      <c r="I3413" t="s">
        <v>130</v>
      </c>
      <c r="J3413">
        <v>2026</v>
      </c>
      <c r="K3413">
        <v>5</v>
      </c>
      <c r="L3413" t="s">
        <v>95</v>
      </c>
      <c r="M3413">
        <v>-689.9309560800001</v>
      </c>
      <c r="N3413">
        <v>1</v>
      </c>
      <c r="O3413">
        <v>-689.9309560800001</v>
      </c>
      <c r="P3413" t="s">
        <v>334</v>
      </c>
      <c r="Q3413" t="s">
        <v>97</v>
      </c>
    </row>
    <row r="3414" spans="1:17">
      <c r="A3414" t="s">
        <v>879</v>
      </c>
      <c r="B3414" t="s">
        <v>248</v>
      </c>
      <c r="C3414" t="s">
        <v>133</v>
      </c>
      <c r="D3414" t="s">
        <v>332</v>
      </c>
      <c r="E3414" t="s">
        <v>103</v>
      </c>
      <c r="F3414">
        <v>40700</v>
      </c>
      <c r="G3414" t="s">
        <v>784</v>
      </c>
      <c r="I3414" t="s">
        <v>130</v>
      </c>
      <c r="J3414">
        <v>2026</v>
      </c>
      <c r="K3414">
        <v>5</v>
      </c>
      <c r="L3414" t="s">
        <v>95</v>
      </c>
      <c r="M3414">
        <v>-46.679698080000001</v>
      </c>
      <c r="N3414">
        <v>1</v>
      </c>
      <c r="O3414">
        <v>-46.679698080000001</v>
      </c>
      <c r="P3414" t="s">
        <v>334</v>
      </c>
      <c r="Q3414" t="s">
        <v>97</v>
      </c>
    </row>
    <row r="3415" spans="1:17">
      <c r="A3415" t="s">
        <v>2295</v>
      </c>
      <c r="B3415" t="s">
        <v>612</v>
      </c>
      <c r="C3415" t="s">
        <v>613</v>
      </c>
      <c r="D3415" t="s">
        <v>332</v>
      </c>
      <c r="E3415" t="s">
        <v>103</v>
      </c>
      <c r="F3415">
        <v>40700</v>
      </c>
      <c r="G3415" t="s">
        <v>784</v>
      </c>
      <c r="I3415" t="s">
        <v>130</v>
      </c>
      <c r="J3415">
        <v>2026</v>
      </c>
      <c r="K3415">
        <v>5</v>
      </c>
      <c r="L3415" t="s">
        <v>95</v>
      </c>
      <c r="M3415">
        <v>-2637.2565698400003</v>
      </c>
      <c r="N3415">
        <v>1</v>
      </c>
      <c r="O3415">
        <v>-2637.2565698400003</v>
      </c>
      <c r="P3415" t="s">
        <v>334</v>
      </c>
      <c r="Q3415" t="s">
        <v>97</v>
      </c>
    </row>
    <row r="3419" spans="1:17">
      <c r="E3419" s="86" t="s">
        <v>98</v>
      </c>
      <c r="F3419" t="s">
        <v>702</v>
      </c>
    </row>
    <row r="3420" spans="1:17">
      <c r="E3420" s="61" t="s">
        <v>96</v>
      </c>
      <c r="F3420">
        <v>-1246904.9400000013</v>
      </c>
    </row>
    <row r="3421" spans="1:17">
      <c r="E3421" s="61" t="s">
        <v>334</v>
      </c>
      <c r="F3421">
        <v>-1347746.6956730401</v>
      </c>
    </row>
    <row r="3422" spans="1:17">
      <c r="E3422" s="61" t="s">
        <v>614</v>
      </c>
      <c r="F3422">
        <v>-404243.67000000877</v>
      </c>
    </row>
    <row r="3423" spans="1:17">
      <c r="E3423" s="61" t="s">
        <v>2111</v>
      </c>
      <c r="F3423">
        <v>312381.96383000037</v>
      </c>
    </row>
    <row r="3424" spans="1:17">
      <c r="E3424" s="61" t="s">
        <v>2190</v>
      </c>
      <c r="F3424">
        <v>403054.00000000012</v>
      </c>
    </row>
    <row r="3425" spans="5:6">
      <c r="E3425" s="61" t="s">
        <v>704</v>
      </c>
      <c r="F3425">
        <v>1093565.5499999996</v>
      </c>
    </row>
    <row r="3426" spans="5:6">
      <c r="E3426" s="61" t="s">
        <v>2255</v>
      </c>
      <c r="F3426">
        <v>240293.20000000013</v>
      </c>
    </row>
    <row r="3427" spans="5:6">
      <c r="E3427" s="61" t="s">
        <v>113</v>
      </c>
      <c r="F3427">
        <v>-949600.59184305021</v>
      </c>
    </row>
    <row r="3428" spans="5:6">
      <c r="E3428" s="87"/>
      <c r="F3428" s="87"/>
    </row>
    <row r="3430" spans="5:6">
      <c r="E3430" s="86" t="s">
        <v>98</v>
      </c>
      <c r="F3430" t="s">
        <v>702</v>
      </c>
    </row>
    <row r="3431" spans="5:6">
      <c r="E3431" s="61" t="s">
        <v>2320</v>
      </c>
      <c r="F3431">
        <v>1067704.3245999999</v>
      </c>
    </row>
    <row r="3432" spans="5:6">
      <c r="E3432" s="61" t="s">
        <v>92</v>
      </c>
      <c r="F3432">
        <v>760860.37859999225</v>
      </c>
    </row>
    <row r="3433" spans="5:6">
      <c r="E3433" s="61" t="s">
        <v>102</v>
      </c>
      <c r="F3433">
        <v>-3090235.2860450414</v>
      </c>
    </row>
    <row r="3434" spans="5:6">
      <c r="E3434" s="61" t="s">
        <v>103</v>
      </c>
      <c r="F3434">
        <v>-338954.36722800136</v>
      </c>
    </row>
    <row r="3435" spans="5:6">
      <c r="E3435" s="61" t="s">
        <v>2350</v>
      </c>
      <c r="F3435">
        <v>0</v>
      </c>
    </row>
    <row r="3436" spans="5:6">
      <c r="E3436" s="61" t="s">
        <v>104</v>
      </c>
      <c r="F3436">
        <v>25426.368000000006</v>
      </c>
    </row>
    <row r="3437" spans="5:6">
      <c r="E3437" s="61" t="s">
        <v>105</v>
      </c>
      <c r="F3437">
        <v>96477.620430000185</v>
      </c>
    </row>
    <row r="3438" spans="5:6">
      <c r="E3438" s="61" t="s">
        <v>106</v>
      </c>
      <c r="F3438">
        <v>529120.3698000029</v>
      </c>
    </row>
    <row r="3439" spans="5:6">
      <c r="E3439" s="61" t="s">
        <v>113</v>
      </c>
      <c r="F3439">
        <v>-949600.59184304753</v>
      </c>
    </row>
  </sheetData>
  <autoFilter ref="A1:Z3514" xr:uid="{259CCADC-4094-48D8-9CF1-52DF2B6F2874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CF13-DB46-43FE-B8A1-7C5A1A840E1C}">
  <sheetPr>
    <tabColor rgb="FF00B050"/>
  </sheetPr>
  <dimension ref="A1:Z3441"/>
  <sheetViews>
    <sheetView topLeftCell="A46" workbookViewId="0">
      <selection activeCell="D62" sqref="D62"/>
    </sheetView>
  </sheetViews>
  <sheetFormatPr defaultRowHeight="14.45"/>
  <cols>
    <col min="1" max="1" width="16.42578125" bestFit="1" customWidth="1"/>
    <col min="2" max="2" width="43.5703125" bestFit="1" customWidth="1"/>
    <col min="3" max="3" width="34" customWidth="1"/>
    <col min="4" max="4" width="13.5703125" customWidth="1"/>
    <col min="5" max="6" width="15.5703125" bestFit="1" customWidth="1"/>
    <col min="7" max="7" width="21.140625" bestFit="1" customWidth="1"/>
    <col min="9" max="9" width="51.42578125" bestFit="1" customWidth="1"/>
    <col min="12" max="12" width="10.42578125" bestFit="1" customWidth="1"/>
    <col min="16" max="16" width="12.140625" bestFit="1" customWidth="1"/>
  </cols>
  <sheetData>
    <row r="1" spans="1:26">
      <c r="A1" s="92" t="s">
        <v>15</v>
      </c>
      <c r="B1" s="93" t="s">
        <v>16</v>
      </c>
      <c r="C1" s="93" t="s">
        <v>17</v>
      </c>
      <c r="D1" s="93" t="s">
        <v>18</v>
      </c>
      <c r="E1" s="93" t="s">
        <v>19</v>
      </c>
      <c r="F1" s="93" t="s">
        <v>20</v>
      </c>
      <c r="G1" s="93" t="s">
        <v>21</v>
      </c>
      <c r="H1" s="94" t="s">
        <v>22</v>
      </c>
      <c r="I1" s="93" t="s">
        <v>23</v>
      </c>
      <c r="J1" s="95" t="s">
        <v>24</v>
      </c>
      <c r="K1" s="96" t="s">
        <v>25</v>
      </c>
      <c r="L1" s="96" t="s">
        <v>26</v>
      </c>
      <c r="M1" s="93" t="s">
        <v>27</v>
      </c>
      <c r="N1" s="93" t="s">
        <v>28</v>
      </c>
      <c r="O1" s="93" t="s">
        <v>29</v>
      </c>
      <c r="P1" s="93" t="s">
        <v>30</v>
      </c>
      <c r="Q1" s="93" t="s">
        <v>31</v>
      </c>
      <c r="R1" s="97" t="s">
        <v>3037</v>
      </c>
      <c r="S1" s="97" t="s">
        <v>3038</v>
      </c>
      <c r="T1" s="98" t="s">
        <v>3039</v>
      </c>
      <c r="U1" s="98" t="s">
        <v>3040</v>
      </c>
      <c r="V1" s="91" t="s">
        <v>3041</v>
      </c>
      <c r="W1" t="s">
        <v>3042</v>
      </c>
      <c r="X1" t="s">
        <v>3043</v>
      </c>
      <c r="Y1" t="s">
        <v>3044</v>
      </c>
      <c r="Z1" t="s">
        <v>3045</v>
      </c>
    </row>
    <row r="2" spans="1:26">
      <c r="A2" t="s">
        <v>2295</v>
      </c>
      <c r="B2" t="s">
        <v>2252</v>
      </c>
      <c r="C2" t="s">
        <v>2253</v>
      </c>
      <c r="D2" t="s">
        <v>2254</v>
      </c>
      <c r="E2" t="s">
        <v>92</v>
      </c>
      <c r="F2">
        <v>40700</v>
      </c>
      <c r="G2" t="s">
        <v>784</v>
      </c>
      <c r="I2" t="s">
        <v>260</v>
      </c>
      <c r="J2">
        <v>2026</v>
      </c>
      <c r="K2">
        <v>5</v>
      </c>
      <c r="L2" t="s">
        <v>95</v>
      </c>
      <c r="M2">
        <v>1696.88</v>
      </c>
      <c r="N2">
        <v>1</v>
      </c>
      <c r="O2">
        <v>1696.88</v>
      </c>
      <c r="P2" t="s">
        <v>2255</v>
      </c>
    </row>
    <row r="3" spans="1:26">
      <c r="A3" t="s">
        <v>2295</v>
      </c>
      <c r="B3" t="s">
        <v>2252</v>
      </c>
      <c r="C3" t="s">
        <v>2253</v>
      </c>
      <c r="D3" t="s">
        <v>2254</v>
      </c>
      <c r="E3" t="s">
        <v>92</v>
      </c>
      <c r="F3">
        <v>40700</v>
      </c>
      <c r="G3" t="s">
        <v>784</v>
      </c>
      <c r="I3" t="s">
        <v>141</v>
      </c>
      <c r="J3">
        <v>2026</v>
      </c>
      <c r="K3">
        <v>5</v>
      </c>
      <c r="L3" t="s">
        <v>95</v>
      </c>
      <c r="M3">
        <v>3989.88</v>
      </c>
      <c r="N3">
        <v>1</v>
      </c>
      <c r="O3">
        <v>3989.88</v>
      </c>
      <c r="P3" t="s">
        <v>2255</v>
      </c>
    </row>
    <row r="4" spans="1:26">
      <c r="A4" t="s">
        <v>2295</v>
      </c>
      <c r="B4" t="s">
        <v>2252</v>
      </c>
      <c r="C4" t="s">
        <v>2253</v>
      </c>
      <c r="D4" t="s">
        <v>2254</v>
      </c>
      <c r="E4" t="s">
        <v>92</v>
      </c>
      <c r="F4">
        <v>40700</v>
      </c>
      <c r="G4" t="s">
        <v>784</v>
      </c>
      <c r="I4" t="s">
        <v>692</v>
      </c>
      <c r="J4">
        <v>2026</v>
      </c>
      <c r="K4">
        <v>5</v>
      </c>
      <c r="L4" t="s">
        <v>95</v>
      </c>
      <c r="M4">
        <v>3534.95</v>
      </c>
      <c r="N4">
        <v>1</v>
      </c>
      <c r="O4">
        <v>3534.95</v>
      </c>
      <c r="P4" t="s">
        <v>2255</v>
      </c>
    </row>
    <row r="5" spans="1:26">
      <c r="A5" t="s">
        <v>2295</v>
      </c>
      <c r="B5" t="s">
        <v>2252</v>
      </c>
      <c r="C5" t="s">
        <v>2253</v>
      </c>
      <c r="D5" t="s">
        <v>2254</v>
      </c>
      <c r="E5" t="s">
        <v>106</v>
      </c>
      <c r="F5">
        <v>40700</v>
      </c>
      <c r="G5" t="s">
        <v>784</v>
      </c>
      <c r="I5" t="s">
        <v>118</v>
      </c>
      <c r="J5">
        <v>2026</v>
      </c>
      <c r="K5">
        <v>5</v>
      </c>
      <c r="L5" t="s">
        <v>95</v>
      </c>
      <c r="M5">
        <v>3622.7</v>
      </c>
      <c r="N5">
        <v>1</v>
      </c>
      <c r="O5">
        <v>3622.7</v>
      </c>
      <c r="P5" t="s">
        <v>2255</v>
      </c>
    </row>
    <row r="6" spans="1:26">
      <c r="A6" t="s">
        <v>879</v>
      </c>
      <c r="B6" t="s">
        <v>1216</v>
      </c>
      <c r="C6" t="s">
        <v>133</v>
      </c>
      <c r="D6" t="s">
        <v>2254</v>
      </c>
      <c r="E6" t="s">
        <v>106</v>
      </c>
      <c r="F6">
        <v>40700</v>
      </c>
      <c r="G6" t="s">
        <v>784</v>
      </c>
      <c r="I6" t="s">
        <v>110</v>
      </c>
      <c r="J6">
        <v>2026</v>
      </c>
      <c r="K6">
        <v>5</v>
      </c>
      <c r="L6" t="s">
        <v>95</v>
      </c>
      <c r="M6">
        <v>573.78</v>
      </c>
      <c r="N6">
        <v>1</v>
      </c>
      <c r="O6">
        <v>573.78</v>
      </c>
      <c r="P6" t="s">
        <v>2255</v>
      </c>
    </row>
    <row r="7" spans="1:26">
      <c r="A7" t="s">
        <v>2505</v>
      </c>
      <c r="B7" t="s">
        <v>1470</v>
      </c>
      <c r="C7" t="s">
        <v>459</v>
      </c>
      <c r="D7" t="s">
        <v>2254</v>
      </c>
      <c r="E7" t="s">
        <v>92</v>
      </c>
      <c r="F7">
        <v>40700</v>
      </c>
      <c r="G7" t="s">
        <v>784</v>
      </c>
      <c r="I7" t="s">
        <v>260</v>
      </c>
      <c r="J7">
        <v>2026</v>
      </c>
      <c r="K7">
        <v>5</v>
      </c>
      <c r="L7" t="s">
        <v>95</v>
      </c>
      <c r="M7">
        <v>1200</v>
      </c>
      <c r="N7">
        <v>1</v>
      </c>
      <c r="O7">
        <v>1200</v>
      </c>
      <c r="P7" t="s">
        <v>2255</v>
      </c>
    </row>
    <row r="8" spans="1:26">
      <c r="A8" t="s">
        <v>2505</v>
      </c>
      <c r="B8" t="s">
        <v>1470</v>
      </c>
      <c r="C8" t="s">
        <v>459</v>
      </c>
      <c r="D8" t="s">
        <v>2254</v>
      </c>
      <c r="E8" t="s">
        <v>106</v>
      </c>
      <c r="F8">
        <v>40700</v>
      </c>
      <c r="G8" t="s">
        <v>784</v>
      </c>
      <c r="I8" t="s">
        <v>112</v>
      </c>
      <c r="J8">
        <v>2026</v>
      </c>
      <c r="K8">
        <v>5</v>
      </c>
      <c r="L8" t="s">
        <v>95</v>
      </c>
      <c r="M8">
        <v>326</v>
      </c>
      <c r="N8">
        <v>1</v>
      </c>
      <c r="O8">
        <v>326</v>
      </c>
      <c r="P8" t="s">
        <v>2255</v>
      </c>
    </row>
    <row r="9" spans="1:26">
      <c r="A9" t="s">
        <v>2505</v>
      </c>
      <c r="B9" t="s">
        <v>1470</v>
      </c>
      <c r="C9" t="s">
        <v>459</v>
      </c>
      <c r="D9" t="s">
        <v>2254</v>
      </c>
      <c r="E9" t="s">
        <v>106</v>
      </c>
      <c r="F9">
        <v>40700</v>
      </c>
      <c r="G9" t="s">
        <v>784</v>
      </c>
      <c r="I9" t="s">
        <v>163</v>
      </c>
      <c r="J9">
        <v>2026</v>
      </c>
      <c r="K9">
        <v>5</v>
      </c>
      <c r="L9" t="s">
        <v>95</v>
      </c>
      <c r="M9">
        <v>2100</v>
      </c>
      <c r="N9">
        <v>1</v>
      </c>
      <c r="O9">
        <v>2100</v>
      </c>
      <c r="P9" t="s">
        <v>2255</v>
      </c>
    </row>
    <row r="10" spans="1:26">
      <c r="A10" t="s">
        <v>2295</v>
      </c>
      <c r="B10" t="s">
        <v>1486</v>
      </c>
      <c r="C10" t="s">
        <v>443</v>
      </c>
      <c r="D10" t="s">
        <v>2254</v>
      </c>
      <c r="E10" t="s">
        <v>92</v>
      </c>
      <c r="F10">
        <v>40700</v>
      </c>
      <c r="G10" t="s">
        <v>784</v>
      </c>
      <c r="I10" t="s">
        <v>260</v>
      </c>
      <c r="J10">
        <v>2026</v>
      </c>
      <c r="K10">
        <v>5</v>
      </c>
      <c r="L10" t="s">
        <v>95</v>
      </c>
      <c r="M10">
        <v>1336.2438</v>
      </c>
      <c r="N10">
        <v>1</v>
      </c>
      <c r="O10">
        <v>1336.2438</v>
      </c>
      <c r="P10" t="s">
        <v>2255</v>
      </c>
    </row>
    <row r="11" spans="1:26">
      <c r="A11" t="s">
        <v>2295</v>
      </c>
      <c r="B11" t="s">
        <v>1486</v>
      </c>
      <c r="C11" t="s">
        <v>443</v>
      </c>
      <c r="D11" t="s">
        <v>2254</v>
      </c>
      <c r="E11" t="s">
        <v>106</v>
      </c>
      <c r="F11">
        <v>40700</v>
      </c>
      <c r="G11" t="s">
        <v>784</v>
      </c>
      <c r="I11" t="s">
        <v>118</v>
      </c>
      <c r="J11">
        <v>2026</v>
      </c>
      <c r="K11">
        <v>5</v>
      </c>
      <c r="L11" t="s">
        <v>95</v>
      </c>
      <c r="M11">
        <v>222.70910000000001</v>
      </c>
      <c r="N11">
        <v>1</v>
      </c>
      <c r="O11">
        <v>222.70910000000001</v>
      </c>
      <c r="P11" t="s">
        <v>2255</v>
      </c>
    </row>
    <row r="12" spans="1:26">
      <c r="A12" t="s">
        <v>2295</v>
      </c>
      <c r="B12" t="s">
        <v>1486</v>
      </c>
      <c r="C12" t="s">
        <v>443</v>
      </c>
      <c r="D12" t="s">
        <v>2254</v>
      </c>
      <c r="E12" t="s">
        <v>106</v>
      </c>
      <c r="F12">
        <v>40700</v>
      </c>
      <c r="G12" t="s">
        <v>784</v>
      </c>
      <c r="I12" t="s">
        <v>112</v>
      </c>
      <c r="J12">
        <v>2026</v>
      </c>
      <c r="K12">
        <v>5</v>
      </c>
      <c r="L12" t="s">
        <v>95</v>
      </c>
      <c r="M12">
        <v>167.0292</v>
      </c>
      <c r="N12">
        <v>1</v>
      </c>
      <c r="O12">
        <v>167.0292</v>
      </c>
      <c r="P12" t="s">
        <v>2255</v>
      </c>
    </row>
    <row r="13" spans="1:26">
      <c r="A13" t="s">
        <v>2295</v>
      </c>
      <c r="B13" t="s">
        <v>1486</v>
      </c>
      <c r="C13" t="s">
        <v>443</v>
      </c>
      <c r="D13" t="s">
        <v>2254</v>
      </c>
      <c r="E13" t="s">
        <v>106</v>
      </c>
      <c r="F13">
        <v>40700</v>
      </c>
      <c r="G13" t="s">
        <v>784</v>
      </c>
      <c r="I13" t="s">
        <v>163</v>
      </c>
      <c r="J13">
        <v>2026</v>
      </c>
      <c r="K13">
        <v>5</v>
      </c>
      <c r="L13" t="s">
        <v>95</v>
      </c>
      <c r="M13">
        <v>668.11680000000001</v>
      </c>
      <c r="N13">
        <v>1</v>
      </c>
      <c r="O13">
        <v>668.11680000000001</v>
      </c>
      <c r="P13" t="s">
        <v>2255</v>
      </c>
    </row>
    <row r="14" spans="1:26">
      <c r="A14" t="s">
        <v>2438</v>
      </c>
      <c r="B14" t="s">
        <v>1629</v>
      </c>
      <c r="C14" t="s">
        <v>296</v>
      </c>
      <c r="D14" t="s">
        <v>2254</v>
      </c>
      <c r="E14" t="s">
        <v>92</v>
      </c>
      <c r="F14">
        <v>40700</v>
      </c>
      <c r="G14" t="s">
        <v>784</v>
      </c>
      <c r="I14" t="s">
        <v>260</v>
      </c>
      <c r="J14">
        <v>2026</v>
      </c>
      <c r="K14">
        <v>5</v>
      </c>
      <c r="L14" t="s">
        <v>95</v>
      </c>
      <c r="M14">
        <v>402.36</v>
      </c>
      <c r="N14">
        <v>1</v>
      </c>
      <c r="O14">
        <v>402.36</v>
      </c>
      <c r="P14" t="s">
        <v>2255</v>
      </c>
    </row>
    <row r="15" spans="1:26">
      <c r="A15" t="s">
        <v>2438</v>
      </c>
      <c r="B15" t="s">
        <v>1629</v>
      </c>
      <c r="C15" t="s">
        <v>296</v>
      </c>
      <c r="D15" t="s">
        <v>2254</v>
      </c>
      <c r="E15" t="s">
        <v>106</v>
      </c>
      <c r="F15">
        <v>40700</v>
      </c>
      <c r="G15" t="s">
        <v>784</v>
      </c>
      <c r="I15" t="s">
        <v>2198</v>
      </c>
      <c r="J15">
        <v>2026</v>
      </c>
      <c r="K15">
        <v>5</v>
      </c>
      <c r="L15" t="s">
        <v>95</v>
      </c>
      <c r="M15">
        <v>925.44</v>
      </c>
      <c r="N15">
        <v>1</v>
      </c>
      <c r="O15">
        <v>925.44</v>
      </c>
      <c r="P15" t="s">
        <v>2255</v>
      </c>
    </row>
    <row r="16" spans="1:26">
      <c r="A16" t="s">
        <v>879</v>
      </c>
      <c r="B16" t="s">
        <v>440</v>
      </c>
      <c r="C16" t="s">
        <v>133</v>
      </c>
      <c r="D16" t="s">
        <v>2254</v>
      </c>
      <c r="E16" t="s">
        <v>103</v>
      </c>
      <c r="F16">
        <v>40700</v>
      </c>
      <c r="G16" t="s">
        <v>784</v>
      </c>
      <c r="I16" t="s">
        <v>130</v>
      </c>
      <c r="J16">
        <v>2026</v>
      </c>
      <c r="K16">
        <v>5</v>
      </c>
      <c r="L16" t="s">
        <v>95</v>
      </c>
      <c r="M16">
        <v>2798.3</v>
      </c>
      <c r="N16">
        <v>1</v>
      </c>
      <c r="O16">
        <v>2798.3</v>
      </c>
      <c r="P16" t="s">
        <v>2255</v>
      </c>
      <c r="Q16">
        <v>1</v>
      </c>
    </row>
    <row r="17" spans="1:17">
      <c r="A17" t="s">
        <v>879</v>
      </c>
      <c r="B17" t="s">
        <v>440</v>
      </c>
      <c r="C17" t="s">
        <v>133</v>
      </c>
      <c r="D17" t="s">
        <v>2254</v>
      </c>
      <c r="E17" t="s">
        <v>92</v>
      </c>
      <c r="F17">
        <v>40700</v>
      </c>
      <c r="G17" t="s">
        <v>784</v>
      </c>
      <c r="I17" t="s">
        <v>203</v>
      </c>
      <c r="J17">
        <v>2026</v>
      </c>
      <c r="K17">
        <v>5</v>
      </c>
      <c r="L17" t="s">
        <v>95</v>
      </c>
      <c r="M17">
        <v>4261.92</v>
      </c>
      <c r="N17">
        <v>1</v>
      </c>
      <c r="O17">
        <v>4261.92</v>
      </c>
      <c r="P17" t="s">
        <v>2255</v>
      </c>
      <c r="Q17">
        <v>1</v>
      </c>
    </row>
    <row r="18" spans="1:17">
      <c r="A18" t="s">
        <v>879</v>
      </c>
      <c r="B18" t="s">
        <v>440</v>
      </c>
      <c r="C18" t="s">
        <v>133</v>
      </c>
      <c r="D18" t="s">
        <v>2254</v>
      </c>
      <c r="E18" t="s">
        <v>92</v>
      </c>
      <c r="F18">
        <v>40700</v>
      </c>
      <c r="G18" t="s">
        <v>784</v>
      </c>
      <c r="I18" t="s">
        <v>638</v>
      </c>
      <c r="J18">
        <v>2026</v>
      </c>
      <c r="K18">
        <v>5</v>
      </c>
      <c r="L18" t="s">
        <v>95</v>
      </c>
      <c r="M18">
        <v>233.81</v>
      </c>
      <c r="N18">
        <v>1</v>
      </c>
      <c r="O18">
        <v>233.81</v>
      </c>
      <c r="P18" t="s">
        <v>2255</v>
      </c>
      <c r="Q18">
        <v>1</v>
      </c>
    </row>
    <row r="19" spans="1:17">
      <c r="A19" t="s">
        <v>879</v>
      </c>
      <c r="B19" t="s">
        <v>440</v>
      </c>
      <c r="C19" t="s">
        <v>133</v>
      </c>
      <c r="D19" t="s">
        <v>2254</v>
      </c>
      <c r="E19" t="s">
        <v>92</v>
      </c>
      <c r="F19">
        <v>40700</v>
      </c>
      <c r="G19" t="s">
        <v>784</v>
      </c>
      <c r="I19" t="s">
        <v>204</v>
      </c>
      <c r="J19">
        <v>2026</v>
      </c>
      <c r="K19">
        <v>5</v>
      </c>
      <c r="L19" t="s">
        <v>95</v>
      </c>
      <c r="M19">
        <v>3138.75</v>
      </c>
      <c r="N19">
        <v>1</v>
      </c>
      <c r="O19">
        <v>3138.75</v>
      </c>
      <c r="P19" t="s">
        <v>2255</v>
      </c>
    </row>
    <row r="20" spans="1:17">
      <c r="A20" t="s">
        <v>879</v>
      </c>
      <c r="B20" t="s">
        <v>440</v>
      </c>
      <c r="C20" t="s">
        <v>133</v>
      </c>
      <c r="D20" t="s">
        <v>2254</v>
      </c>
      <c r="E20" t="s">
        <v>92</v>
      </c>
      <c r="F20">
        <v>40700</v>
      </c>
      <c r="G20" t="s">
        <v>784</v>
      </c>
      <c r="I20" t="s">
        <v>260</v>
      </c>
      <c r="J20">
        <v>2026</v>
      </c>
      <c r="K20">
        <v>5</v>
      </c>
      <c r="L20" t="s">
        <v>95</v>
      </c>
      <c r="M20">
        <v>310.82</v>
      </c>
      <c r="N20">
        <v>1</v>
      </c>
      <c r="O20">
        <v>310.82</v>
      </c>
      <c r="P20" t="s">
        <v>2255</v>
      </c>
    </row>
    <row r="21" spans="1:17">
      <c r="A21" t="s">
        <v>879</v>
      </c>
      <c r="B21" t="s">
        <v>440</v>
      </c>
      <c r="C21" t="s">
        <v>133</v>
      </c>
      <c r="D21" t="s">
        <v>2254</v>
      </c>
      <c r="E21" t="s">
        <v>106</v>
      </c>
      <c r="F21">
        <v>40700</v>
      </c>
      <c r="G21" t="s">
        <v>784</v>
      </c>
      <c r="I21" t="s">
        <v>118</v>
      </c>
      <c r="J21">
        <v>2026</v>
      </c>
      <c r="K21">
        <v>5</v>
      </c>
      <c r="L21" t="s">
        <v>95</v>
      </c>
      <c r="M21">
        <v>1043.01</v>
      </c>
      <c r="N21">
        <v>1</v>
      </c>
      <c r="O21">
        <v>1043.01</v>
      </c>
      <c r="P21" t="s">
        <v>2255</v>
      </c>
    </row>
    <row r="22" spans="1:17">
      <c r="A22" t="s">
        <v>2295</v>
      </c>
      <c r="B22" t="s">
        <v>442</v>
      </c>
      <c r="C22" t="s">
        <v>443</v>
      </c>
      <c r="D22" t="s">
        <v>2254</v>
      </c>
      <c r="E22" t="s">
        <v>103</v>
      </c>
      <c r="F22">
        <v>40700</v>
      </c>
      <c r="G22" t="s">
        <v>784</v>
      </c>
      <c r="I22" t="s">
        <v>130</v>
      </c>
      <c r="J22">
        <v>2026</v>
      </c>
      <c r="K22">
        <v>5</v>
      </c>
      <c r="L22" t="s">
        <v>95</v>
      </c>
      <c r="M22">
        <v>163.56</v>
      </c>
      <c r="N22">
        <v>1</v>
      </c>
      <c r="O22">
        <v>163.56</v>
      </c>
      <c r="P22" t="s">
        <v>2255</v>
      </c>
      <c r="Q22">
        <v>1</v>
      </c>
    </row>
    <row r="23" spans="1:17">
      <c r="A23" t="s">
        <v>2295</v>
      </c>
      <c r="B23" t="s">
        <v>442</v>
      </c>
      <c r="C23" t="s">
        <v>443</v>
      </c>
      <c r="D23" t="s">
        <v>2254</v>
      </c>
      <c r="E23" t="s">
        <v>92</v>
      </c>
      <c r="F23">
        <v>40700</v>
      </c>
      <c r="G23" t="s">
        <v>784</v>
      </c>
      <c r="I23" t="s">
        <v>260</v>
      </c>
      <c r="J23">
        <v>2026</v>
      </c>
      <c r="K23">
        <v>5</v>
      </c>
      <c r="L23" t="s">
        <v>95</v>
      </c>
      <c r="M23">
        <v>1336.2438</v>
      </c>
      <c r="N23">
        <v>1</v>
      </c>
      <c r="O23">
        <v>1336.2438</v>
      </c>
      <c r="P23" t="s">
        <v>2255</v>
      </c>
    </row>
    <row r="24" spans="1:17">
      <c r="A24" t="s">
        <v>2295</v>
      </c>
      <c r="B24" t="s">
        <v>442</v>
      </c>
      <c r="C24" t="s">
        <v>443</v>
      </c>
      <c r="D24" t="s">
        <v>2254</v>
      </c>
      <c r="E24" t="s">
        <v>106</v>
      </c>
      <c r="F24">
        <v>40700</v>
      </c>
      <c r="G24" t="s">
        <v>784</v>
      </c>
      <c r="I24" t="s">
        <v>118</v>
      </c>
      <c r="J24">
        <v>2026</v>
      </c>
      <c r="K24">
        <v>5</v>
      </c>
      <c r="L24" t="s">
        <v>95</v>
      </c>
      <c r="M24">
        <v>1781.6728000000001</v>
      </c>
      <c r="N24">
        <v>1</v>
      </c>
      <c r="O24">
        <v>1781.6728000000001</v>
      </c>
      <c r="P24" t="s">
        <v>2255</v>
      </c>
    </row>
    <row r="25" spans="1:17">
      <c r="A25" t="s">
        <v>2295</v>
      </c>
      <c r="B25" t="s">
        <v>442</v>
      </c>
      <c r="C25" t="s">
        <v>443</v>
      </c>
      <c r="D25" t="s">
        <v>2254</v>
      </c>
      <c r="E25" t="s">
        <v>106</v>
      </c>
      <c r="F25">
        <v>40700</v>
      </c>
      <c r="G25" t="s">
        <v>784</v>
      </c>
      <c r="I25" t="s">
        <v>163</v>
      </c>
      <c r="J25">
        <v>2026</v>
      </c>
      <c r="K25">
        <v>5</v>
      </c>
      <c r="L25" t="s">
        <v>95</v>
      </c>
      <c r="M25">
        <v>2004.3504</v>
      </c>
      <c r="N25">
        <v>1</v>
      </c>
      <c r="O25">
        <v>2004.3504</v>
      </c>
      <c r="P25" t="s">
        <v>2255</v>
      </c>
    </row>
    <row r="26" spans="1:17">
      <c r="A26" t="s">
        <v>2621</v>
      </c>
      <c r="B26" t="s">
        <v>1774</v>
      </c>
      <c r="C26" t="s">
        <v>370</v>
      </c>
      <c r="D26" t="s">
        <v>2254</v>
      </c>
      <c r="E26" t="s">
        <v>92</v>
      </c>
      <c r="F26">
        <v>40700</v>
      </c>
      <c r="G26" t="s">
        <v>784</v>
      </c>
      <c r="I26" t="s">
        <v>260</v>
      </c>
      <c r="J26">
        <v>2026</v>
      </c>
      <c r="K26">
        <v>5</v>
      </c>
      <c r="L26" t="s">
        <v>95</v>
      </c>
      <c r="M26">
        <v>353.25</v>
      </c>
      <c r="N26">
        <v>1</v>
      </c>
      <c r="O26">
        <v>353.25</v>
      </c>
      <c r="P26" t="s">
        <v>2255</v>
      </c>
    </row>
    <row r="27" spans="1:17">
      <c r="A27" t="s">
        <v>2621</v>
      </c>
      <c r="B27" t="s">
        <v>1774</v>
      </c>
      <c r="C27" t="s">
        <v>370</v>
      </c>
      <c r="D27" t="s">
        <v>2254</v>
      </c>
      <c r="E27" t="s">
        <v>106</v>
      </c>
      <c r="F27">
        <v>40700</v>
      </c>
      <c r="G27" t="s">
        <v>784</v>
      </c>
      <c r="I27" t="s">
        <v>2198</v>
      </c>
      <c r="J27">
        <v>2026</v>
      </c>
      <c r="K27">
        <v>5</v>
      </c>
      <c r="L27" t="s">
        <v>95</v>
      </c>
      <c r="M27">
        <v>5687.43</v>
      </c>
      <c r="N27">
        <v>1</v>
      </c>
      <c r="O27">
        <v>5687.43</v>
      </c>
      <c r="P27" t="s">
        <v>2255</v>
      </c>
    </row>
    <row r="28" spans="1:17">
      <c r="A28" t="s">
        <v>2438</v>
      </c>
      <c r="B28" t="s">
        <v>447</v>
      </c>
      <c r="C28" t="s">
        <v>296</v>
      </c>
      <c r="D28" t="s">
        <v>2254</v>
      </c>
      <c r="E28" t="s">
        <v>92</v>
      </c>
      <c r="F28">
        <v>40700</v>
      </c>
      <c r="G28" t="s">
        <v>784</v>
      </c>
      <c r="I28" t="s">
        <v>2207</v>
      </c>
      <c r="J28">
        <v>2026</v>
      </c>
      <c r="K28">
        <v>5</v>
      </c>
      <c r="L28" t="s">
        <v>95</v>
      </c>
      <c r="M28">
        <v>198</v>
      </c>
      <c r="N28">
        <v>1</v>
      </c>
      <c r="O28">
        <v>198</v>
      </c>
      <c r="P28" t="s">
        <v>2255</v>
      </c>
    </row>
    <row r="29" spans="1:17">
      <c r="A29" t="s">
        <v>2438</v>
      </c>
      <c r="B29" t="s">
        <v>447</v>
      </c>
      <c r="C29" t="s">
        <v>296</v>
      </c>
      <c r="D29" t="s">
        <v>2254</v>
      </c>
      <c r="E29" t="s">
        <v>103</v>
      </c>
      <c r="F29">
        <v>40700</v>
      </c>
      <c r="G29" t="s">
        <v>784</v>
      </c>
      <c r="I29" t="s">
        <v>130</v>
      </c>
      <c r="J29">
        <v>2026</v>
      </c>
      <c r="K29">
        <v>5</v>
      </c>
      <c r="L29" t="s">
        <v>95</v>
      </c>
      <c r="M29">
        <v>2834.28</v>
      </c>
      <c r="N29">
        <v>1</v>
      </c>
      <c r="O29">
        <v>2834.28</v>
      </c>
      <c r="P29" t="s">
        <v>2255</v>
      </c>
      <c r="Q29">
        <v>1</v>
      </c>
    </row>
    <row r="30" spans="1:17">
      <c r="A30" t="s">
        <v>2438</v>
      </c>
      <c r="B30" t="s">
        <v>447</v>
      </c>
      <c r="C30" t="s">
        <v>296</v>
      </c>
      <c r="D30" t="s">
        <v>2254</v>
      </c>
      <c r="E30" t="s">
        <v>92</v>
      </c>
      <c r="F30">
        <v>40700</v>
      </c>
      <c r="G30" t="s">
        <v>784</v>
      </c>
      <c r="I30" t="s">
        <v>196</v>
      </c>
      <c r="J30">
        <v>2026</v>
      </c>
      <c r="K30">
        <v>5</v>
      </c>
      <c r="L30" t="s">
        <v>95</v>
      </c>
      <c r="M30">
        <v>2201.98</v>
      </c>
      <c r="N30">
        <v>1</v>
      </c>
      <c r="O30">
        <v>2201.98</v>
      </c>
      <c r="P30" t="s">
        <v>2255</v>
      </c>
    </row>
    <row r="31" spans="1:17">
      <c r="A31" t="s">
        <v>2438</v>
      </c>
      <c r="B31" t="s">
        <v>447</v>
      </c>
      <c r="C31" t="s">
        <v>296</v>
      </c>
      <c r="D31" t="s">
        <v>2254</v>
      </c>
      <c r="E31" t="s">
        <v>92</v>
      </c>
      <c r="F31">
        <v>40700</v>
      </c>
      <c r="G31" t="s">
        <v>784</v>
      </c>
      <c r="I31" t="s">
        <v>260</v>
      </c>
      <c r="J31">
        <v>2026</v>
      </c>
      <c r="K31">
        <v>5</v>
      </c>
      <c r="L31" t="s">
        <v>95</v>
      </c>
      <c r="M31">
        <v>353.25</v>
      </c>
      <c r="N31">
        <v>1</v>
      </c>
      <c r="O31">
        <v>353.25</v>
      </c>
      <c r="P31" t="s">
        <v>2255</v>
      </c>
    </row>
    <row r="32" spans="1:17">
      <c r="A32" t="s">
        <v>2438</v>
      </c>
      <c r="B32" t="s">
        <v>447</v>
      </c>
      <c r="C32" t="s">
        <v>296</v>
      </c>
      <c r="D32" t="s">
        <v>2254</v>
      </c>
      <c r="E32" t="s">
        <v>106</v>
      </c>
      <c r="F32">
        <v>40700</v>
      </c>
      <c r="G32" t="s">
        <v>784</v>
      </c>
      <c r="I32" t="s">
        <v>118</v>
      </c>
      <c r="J32">
        <v>2026</v>
      </c>
      <c r="K32">
        <v>5</v>
      </c>
      <c r="L32" t="s">
        <v>95</v>
      </c>
      <c r="M32">
        <v>7942.06</v>
      </c>
      <c r="N32">
        <v>1</v>
      </c>
      <c r="O32">
        <v>7942.06</v>
      </c>
      <c r="P32" t="s">
        <v>2255</v>
      </c>
    </row>
    <row r="33" spans="1:17">
      <c r="A33" t="s">
        <v>879</v>
      </c>
      <c r="B33" t="s">
        <v>452</v>
      </c>
      <c r="C33" t="s">
        <v>133</v>
      </c>
      <c r="D33" t="s">
        <v>2254</v>
      </c>
      <c r="E33" t="s">
        <v>103</v>
      </c>
      <c r="F33">
        <v>40700</v>
      </c>
      <c r="G33" t="s">
        <v>784</v>
      </c>
      <c r="I33" t="s">
        <v>130</v>
      </c>
      <c r="J33">
        <v>2026</v>
      </c>
      <c r="K33">
        <v>5</v>
      </c>
      <c r="L33" t="s">
        <v>95</v>
      </c>
      <c r="M33">
        <v>2039.73</v>
      </c>
      <c r="N33">
        <v>1</v>
      </c>
      <c r="O33">
        <v>2039.73</v>
      </c>
      <c r="P33" t="s">
        <v>2255</v>
      </c>
      <c r="Q33">
        <v>1</v>
      </c>
    </row>
    <row r="34" spans="1:17">
      <c r="A34" t="s">
        <v>879</v>
      </c>
      <c r="B34" t="s">
        <v>452</v>
      </c>
      <c r="C34" t="s">
        <v>133</v>
      </c>
      <c r="D34" t="s">
        <v>2254</v>
      </c>
      <c r="E34" t="s">
        <v>92</v>
      </c>
      <c r="F34">
        <v>40700</v>
      </c>
      <c r="G34" t="s">
        <v>784</v>
      </c>
      <c r="I34" t="s">
        <v>203</v>
      </c>
      <c r="J34">
        <v>2026</v>
      </c>
      <c r="K34">
        <v>5</v>
      </c>
      <c r="L34" t="s">
        <v>95</v>
      </c>
      <c r="M34">
        <v>532.74</v>
      </c>
      <c r="N34">
        <v>1</v>
      </c>
      <c r="O34">
        <v>532.74</v>
      </c>
      <c r="P34" t="s">
        <v>2255</v>
      </c>
      <c r="Q34">
        <v>1</v>
      </c>
    </row>
    <row r="35" spans="1:17">
      <c r="A35" t="s">
        <v>879</v>
      </c>
      <c r="B35" t="s">
        <v>452</v>
      </c>
      <c r="C35" t="s">
        <v>133</v>
      </c>
      <c r="D35" t="s">
        <v>2254</v>
      </c>
      <c r="E35" t="s">
        <v>92</v>
      </c>
      <c r="F35">
        <v>40700</v>
      </c>
      <c r="G35" t="s">
        <v>784</v>
      </c>
      <c r="I35" t="s">
        <v>256</v>
      </c>
      <c r="J35">
        <v>2026</v>
      </c>
      <c r="K35">
        <v>5</v>
      </c>
      <c r="L35" t="s">
        <v>95</v>
      </c>
      <c r="M35">
        <v>510.72</v>
      </c>
      <c r="N35">
        <v>1</v>
      </c>
      <c r="O35">
        <v>510.72</v>
      </c>
      <c r="P35" t="s">
        <v>2255</v>
      </c>
      <c r="Q35">
        <v>1</v>
      </c>
    </row>
    <row r="36" spans="1:17">
      <c r="A36" t="s">
        <v>879</v>
      </c>
      <c r="B36" t="s">
        <v>452</v>
      </c>
      <c r="C36" t="s">
        <v>133</v>
      </c>
      <c r="D36" t="s">
        <v>2254</v>
      </c>
      <c r="E36" t="s">
        <v>92</v>
      </c>
      <c r="F36">
        <v>40700</v>
      </c>
      <c r="G36" t="s">
        <v>784</v>
      </c>
      <c r="I36" t="s">
        <v>204</v>
      </c>
      <c r="J36">
        <v>2026</v>
      </c>
      <c r="K36">
        <v>5</v>
      </c>
      <c r="L36" t="s">
        <v>95</v>
      </c>
      <c r="M36">
        <v>376.65</v>
      </c>
      <c r="N36">
        <v>1</v>
      </c>
      <c r="O36">
        <v>376.65</v>
      </c>
      <c r="P36" t="s">
        <v>2255</v>
      </c>
    </row>
    <row r="37" spans="1:17">
      <c r="A37" t="s">
        <v>879</v>
      </c>
      <c r="B37" t="s">
        <v>452</v>
      </c>
      <c r="C37" t="s">
        <v>133</v>
      </c>
      <c r="D37" t="s">
        <v>2254</v>
      </c>
      <c r="E37" t="s">
        <v>92</v>
      </c>
      <c r="F37">
        <v>40700</v>
      </c>
      <c r="G37" t="s">
        <v>784</v>
      </c>
      <c r="I37" t="s">
        <v>257</v>
      </c>
      <c r="J37">
        <v>2026</v>
      </c>
      <c r="K37">
        <v>5</v>
      </c>
      <c r="L37" t="s">
        <v>95</v>
      </c>
      <c r="M37">
        <v>451.95</v>
      </c>
      <c r="N37">
        <v>1</v>
      </c>
      <c r="O37">
        <v>451.95</v>
      </c>
      <c r="P37" t="s">
        <v>2255</v>
      </c>
    </row>
    <row r="38" spans="1:17">
      <c r="A38" t="s">
        <v>879</v>
      </c>
      <c r="B38" t="s">
        <v>452</v>
      </c>
      <c r="C38" t="s">
        <v>133</v>
      </c>
      <c r="D38" t="s">
        <v>2254</v>
      </c>
      <c r="E38" t="s">
        <v>92</v>
      </c>
      <c r="F38">
        <v>40700</v>
      </c>
      <c r="G38" t="s">
        <v>784</v>
      </c>
      <c r="I38" t="s">
        <v>260</v>
      </c>
      <c r="J38">
        <v>2026</v>
      </c>
      <c r="K38">
        <v>5</v>
      </c>
      <c r="L38" t="s">
        <v>95</v>
      </c>
      <c r="M38">
        <v>310.82</v>
      </c>
      <c r="N38">
        <v>1</v>
      </c>
      <c r="O38">
        <v>310.82</v>
      </c>
      <c r="P38" t="s">
        <v>2255</v>
      </c>
    </row>
    <row r="39" spans="1:17">
      <c r="A39" t="s">
        <v>879</v>
      </c>
      <c r="B39" t="s">
        <v>452</v>
      </c>
      <c r="C39" t="s">
        <v>133</v>
      </c>
      <c r="D39" t="s">
        <v>2254</v>
      </c>
      <c r="E39" t="s">
        <v>106</v>
      </c>
      <c r="F39">
        <v>40700</v>
      </c>
      <c r="G39" t="s">
        <v>784</v>
      </c>
      <c r="I39" t="s">
        <v>118</v>
      </c>
      <c r="J39">
        <v>2026</v>
      </c>
      <c r="K39">
        <v>5</v>
      </c>
      <c r="L39" t="s">
        <v>95</v>
      </c>
      <c r="M39">
        <v>579.45000000000005</v>
      </c>
      <c r="N39">
        <v>1</v>
      </c>
      <c r="O39">
        <v>579.45000000000005</v>
      </c>
      <c r="P39" t="s">
        <v>2255</v>
      </c>
    </row>
    <row r="40" spans="1:17">
      <c r="A40" t="s">
        <v>879</v>
      </c>
      <c r="B40" t="s">
        <v>452</v>
      </c>
      <c r="C40" t="s">
        <v>133</v>
      </c>
      <c r="D40" t="s">
        <v>2254</v>
      </c>
      <c r="E40" t="s">
        <v>106</v>
      </c>
      <c r="F40">
        <v>40700</v>
      </c>
      <c r="G40" t="s">
        <v>784</v>
      </c>
      <c r="I40" t="s">
        <v>163</v>
      </c>
      <c r="J40">
        <v>2026</v>
      </c>
      <c r="K40">
        <v>5</v>
      </c>
      <c r="L40" t="s">
        <v>95</v>
      </c>
      <c r="M40">
        <v>2085.84</v>
      </c>
      <c r="N40">
        <v>1</v>
      </c>
      <c r="O40">
        <v>2085.84</v>
      </c>
      <c r="P40" t="s">
        <v>2255</v>
      </c>
    </row>
    <row r="41" spans="1:17">
      <c r="A41" t="s">
        <v>2438</v>
      </c>
      <c r="B41" t="s">
        <v>351</v>
      </c>
      <c r="C41" t="s">
        <v>296</v>
      </c>
      <c r="D41" t="s">
        <v>2254</v>
      </c>
      <c r="E41" t="s">
        <v>92</v>
      </c>
      <c r="F41">
        <v>40700</v>
      </c>
      <c r="G41" t="s">
        <v>784</v>
      </c>
      <c r="I41" t="s">
        <v>2207</v>
      </c>
      <c r="J41">
        <v>2026</v>
      </c>
      <c r="K41">
        <v>5</v>
      </c>
      <c r="L41" t="s">
        <v>95</v>
      </c>
      <c r="M41">
        <v>45</v>
      </c>
      <c r="N41">
        <v>1</v>
      </c>
      <c r="O41">
        <v>45</v>
      </c>
      <c r="P41" t="s">
        <v>2255</v>
      </c>
    </row>
    <row r="42" spans="1:17">
      <c r="A42" t="s">
        <v>2438</v>
      </c>
      <c r="B42" t="s">
        <v>351</v>
      </c>
      <c r="C42" t="s">
        <v>296</v>
      </c>
      <c r="D42" t="s">
        <v>2254</v>
      </c>
      <c r="E42" t="s">
        <v>103</v>
      </c>
      <c r="F42">
        <v>40700</v>
      </c>
      <c r="G42" t="s">
        <v>784</v>
      </c>
      <c r="I42" t="s">
        <v>130</v>
      </c>
      <c r="J42">
        <v>2026</v>
      </c>
      <c r="K42">
        <v>5</v>
      </c>
      <c r="L42" t="s">
        <v>95</v>
      </c>
      <c r="M42">
        <v>480.33</v>
      </c>
      <c r="N42">
        <v>1</v>
      </c>
      <c r="O42">
        <v>480.33</v>
      </c>
      <c r="P42" t="s">
        <v>2255</v>
      </c>
      <c r="Q42">
        <v>1</v>
      </c>
    </row>
    <row r="43" spans="1:17">
      <c r="A43" t="s">
        <v>2438</v>
      </c>
      <c r="B43" t="s">
        <v>351</v>
      </c>
      <c r="C43" t="s">
        <v>296</v>
      </c>
      <c r="D43" t="s">
        <v>2254</v>
      </c>
      <c r="E43" t="s">
        <v>92</v>
      </c>
      <c r="F43">
        <v>40700</v>
      </c>
      <c r="G43" t="s">
        <v>784</v>
      </c>
      <c r="I43" t="s">
        <v>196</v>
      </c>
      <c r="J43">
        <v>2026</v>
      </c>
      <c r="K43">
        <v>5</v>
      </c>
      <c r="L43" t="s">
        <v>95</v>
      </c>
      <c r="M43">
        <v>525.45000000000005</v>
      </c>
      <c r="N43">
        <v>1</v>
      </c>
      <c r="O43">
        <v>525.45000000000005</v>
      </c>
      <c r="P43" t="s">
        <v>2255</v>
      </c>
    </row>
    <row r="44" spans="1:17">
      <c r="A44" t="s">
        <v>2438</v>
      </c>
      <c r="B44" t="s">
        <v>351</v>
      </c>
      <c r="C44" t="s">
        <v>296</v>
      </c>
      <c r="D44" t="s">
        <v>2254</v>
      </c>
      <c r="E44" t="s">
        <v>92</v>
      </c>
      <c r="F44">
        <v>40700</v>
      </c>
      <c r="G44" t="s">
        <v>784</v>
      </c>
      <c r="I44" t="s">
        <v>260</v>
      </c>
      <c r="J44">
        <v>2026</v>
      </c>
      <c r="K44">
        <v>5</v>
      </c>
      <c r="L44" t="s">
        <v>95</v>
      </c>
      <c r="M44">
        <v>370.92</v>
      </c>
      <c r="N44">
        <v>1</v>
      </c>
      <c r="O44">
        <v>370.92</v>
      </c>
      <c r="P44" t="s">
        <v>2255</v>
      </c>
    </row>
    <row r="45" spans="1:17">
      <c r="A45" t="s">
        <v>2438</v>
      </c>
      <c r="B45" t="s">
        <v>351</v>
      </c>
      <c r="C45" t="s">
        <v>296</v>
      </c>
      <c r="D45" t="s">
        <v>2254</v>
      </c>
      <c r="E45" t="s">
        <v>92</v>
      </c>
      <c r="F45">
        <v>40700</v>
      </c>
      <c r="G45" t="s">
        <v>784</v>
      </c>
      <c r="I45" t="s">
        <v>197</v>
      </c>
      <c r="J45">
        <v>2026</v>
      </c>
      <c r="K45">
        <v>5</v>
      </c>
      <c r="L45" t="s">
        <v>95</v>
      </c>
      <c r="M45">
        <v>1112.75</v>
      </c>
      <c r="N45">
        <v>1</v>
      </c>
      <c r="O45">
        <v>1112.75</v>
      </c>
      <c r="P45" t="s">
        <v>2255</v>
      </c>
    </row>
    <row r="46" spans="1:17">
      <c r="A46" t="s">
        <v>2438</v>
      </c>
      <c r="B46" t="s">
        <v>351</v>
      </c>
      <c r="C46" t="s">
        <v>296</v>
      </c>
      <c r="D46" t="s">
        <v>2254</v>
      </c>
      <c r="E46" t="s">
        <v>106</v>
      </c>
      <c r="F46">
        <v>40700</v>
      </c>
      <c r="G46" t="s">
        <v>784</v>
      </c>
      <c r="I46" t="s">
        <v>118</v>
      </c>
      <c r="J46">
        <v>2026</v>
      </c>
      <c r="K46">
        <v>5</v>
      </c>
      <c r="L46" t="s">
        <v>95</v>
      </c>
      <c r="M46">
        <v>2349.1999999999998</v>
      </c>
      <c r="N46">
        <v>1</v>
      </c>
      <c r="O46">
        <v>2349.1999999999998</v>
      </c>
      <c r="P46" t="s">
        <v>2255</v>
      </c>
    </row>
    <row r="47" spans="1:17">
      <c r="A47" t="s">
        <v>2438</v>
      </c>
      <c r="B47" t="s">
        <v>295</v>
      </c>
      <c r="C47" t="s">
        <v>296</v>
      </c>
      <c r="D47" t="s">
        <v>2254</v>
      </c>
      <c r="E47" t="s">
        <v>92</v>
      </c>
      <c r="F47">
        <v>40700</v>
      </c>
      <c r="G47" t="s">
        <v>784</v>
      </c>
      <c r="I47" t="s">
        <v>2207</v>
      </c>
      <c r="J47">
        <v>2026</v>
      </c>
      <c r="K47">
        <v>5</v>
      </c>
      <c r="L47" t="s">
        <v>95</v>
      </c>
      <c r="M47">
        <v>36</v>
      </c>
      <c r="N47">
        <v>1</v>
      </c>
      <c r="O47">
        <v>36</v>
      </c>
      <c r="P47" t="s">
        <v>2255</v>
      </c>
    </row>
    <row r="48" spans="1:17">
      <c r="A48" t="s">
        <v>2438</v>
      </c>
      <c r="B48" t="s">
        <v>295</v>
      </c>
      <c r="C48" t="s">
        <v>296</v>
      </c>
      <c r="D48" t="s">
        <v>2254</v>
      </c>
      <c r="E48" t="s">
        <v>103</v>
      </c>
      <c r="F48">
        <v>40700</v>
      </c>
      <c r="G48" t="s">
        <v>784</v>
      </c>
      <c r="I48" t="s">
        <v>130</v>
      </c>
      <c r="J48">
        <v>2026</v>
      </c>
      <c r="K48">
        <v>5</v>
      </c>
      <c r="L48" t="s">
        <v>95</v>
      </c>
      <c r="M48">
        <v>228.24</v>
      </c>
      <c r="N48">
        <v>1</v>
      </c>
      <c r="O48">
        <v>228.24</v>
      </c>
      <c r="P48" t="s">
        <v>2255</v>
      </c>
      <c r="Q48">
        <v>1</v>
      </c>
    </row>
    <row r="49" spans="1:17">
      <c r="A49" t="s">
        <v>2438</v>
      </c>
      <c r="B49" t="s">
        <v>295</v>
      </c>
      <c r="C49" t="s">
        <v>296</v>
      </c>
      <c r="D49" t="s">
        <v>2254</v>
      </c>
      <c r="E49" t="s">
        <v>92</v>
      </c>
      <c r="F49">
        <v>40700</v>
      </c>
      <c r="G49" t="s">
        <v>784</v>
      </c>
      <c r="I49" t="s">
        <v>196</v>
      </c>
      <c r="J49">
        <v>2026</v>
      </c>
      <c r="K49">
        <v>5</v>
      </c>
      <c r="L49" t="s">
        <v>95</v>
      </c>
      <c r="M49">
        <v>420.36</v>
      </c>
      <c r="N49">
        <v>1</v>
      </c>
      <c r="O49">
        <v>420.36</v>
      </c>
      <c r="P49" t="s">
        <v>2255</v>
      </c>
    </row>
    <row r="50" spans="1:17">
      <c r="A50" t="s">
        <v>2438</v>
      </c>
      <c r="B50" t="s">
        <v>295</v>
      </c>
      <c r="C50" t="s">
        <v>296</v>
      </c>
      <c r="D50" t="s">
        <v>2254</v>
      </c>
      <c r="E50" t="s">
        <v>92</v>
      </c>
      <c r="F50">
        <v>40700</v>
      </c>
      <c r="G50" t="s">
        <v>784</v>
      </c>
      <c r="I50" t="s">
        <v>260</v>
      </c>
      <c r="J50">
        <v>2026</v>
      </c>
      <c r="K50">
        <v>5</v>
      </c>
      <c r="L50" t="s">
        <v>95</v>
      </c>
      <c r="M50">
        <v>370.92</v>
      </c>
      <c r="N50">
        <v>1</v>
      </c>
      <c r="O50">
        <v>370.92</v>
      </c>
      <c r="P50" t="s">
        <v>2255</v>
      </c>
    </row>
    <row r="51" spans="1:17">
      <c r="A51" t="s">
        <v>2438</v>
      </c>
      <c r="B51" t="s">
        <v>295</v>
      </c>
      <c r="C51" t="s">
        <v>296</v>
      </c>
      <c r="D51" t="s">
        <v>2254</v>
      </c>
      <c r="E51" t="s">
        <v>106</v>
      </c>
      <c r="F51">
        <v>40700</v>
      </c>
      <c r="G51" t="s">
        <v>784</v>
      </c>
      <c r="I51" t="s">
        <v>146</v>
      </c>
      <c r="J51">
        <v>2026</v>
      </c>
      <c r="K51">
        <v>5</v>
      </c>
      <c r="L51" t="s">
        <v>95</v>
      </c>
      <c r="M51">
        <v>3641.26</v>
      </c>
      <c r="N51">
        <v>1</v>
      </c>
      <c r="O51">
        <v>3641.26</v>
      </c>
      <c r="P51" t="s">
        <v>2255</v>
      </c>
    </row>
    <row r="52" spans="1:17">
      <c r="A52" t="s">
        <v>2295</v>
      </c>
      <c r="B52" t="s">
        <v>1876</v>
      </c>
      <c r="C52" t="s">
        <v>2256</v>
      </c>
      <c r="D52" t="s">
        <v>2254</v>
      </c>
      <c r="E52" t="s">
        <v>92</v>
      </c>
      <c r="F52">
        <v>40700</v>
      </c>
      <c r="G52" t="s">
        <v>784</v>
      </c>
      <c r="I52" t="s">
        <v>260</v>
      </c>
      <c r="J52">
        <v>2026</v>
      </c>
      <c r="K52">
        <v>5</v>
      </c>
      <c r="L52" t="s">
        <v>95</v>
      </c>
      <c r="M52">
        <v>310.82</v>
      </c>
      <c r="N52">
        <v>1</v>
      </c>
      <c r="O52">
        <v>310.82</v>
      </c>
      <c r="P52" t="s">
        <v>2255</v>
      </c>
    </row>
    <row r="53" spans="1:17">
      <c r="A53" t="s">
        <v>2295</v>
      </c>
      <c r="B53" t="s">
        <v>1876</v>
      </c>
      <c r="C53" t="s">
        <v>2256</v>
      </c>
      <c r="D53" t="s">
        <v>2254</v>
      </c>
      <c r="E53" t="s">
        <v>106</v>
      </c>
      <c r="F53">
        <v>40700</v>
      </c>
      <c r="G53" t="s">
        <v>784</v>
      </c>
      <c r="I53" t="s">
        <v>2198</v>
      </c>
      <c r="J53">
        <v>2026</v>
      </c>
      <c r="K53">
        <v>5</v>
      </c>
      <c r="L53" t="s">
        <v>95</v>
      </c>
      <c r="M53">
        <v>289.70999999999998</v>
      </c>
      <c r="N53">
        <v>1</v>
      </c>
      <c r="O53">
        <v>289.70999999999998</v>
      </c>
      <c r="P53" t="s">
        <v>2255</v>
      </c>
    </row>
    <row r="54" spans="1:17">
      <c r="A54" t="s">
        <v>2438</v>
      </c>
      <c r="B54" t="s">
        <v>487</v>
      </c>
      <c r="C54" t="s">
        <v>296</v>
      </c>
      <c r="D54" t="s">
        <v>2254</v>
      </c>
      <c r="E54" t="s">
        <v>92</v>
      </c>
      <c r="F54">
        <v>40700</v>
      </c>
      <c r="G54" t="s">
        <v>784</v>
      </c>
      <c r="I54" t="s">
        <v>2207</v>
      </c>
      <c r="J54">
        <v>2026</v>
      </c>
      <c r="K54">
        <v>5</v>
      </c>
      <c r="L54" t="s">
        <v>95</v>
      </c>
      <c r="M54">
        <v>36</v>
      </c>
      <c r="N54">
        <v>1</v>
      </c>
      <c r="O54">
        <v>36</v>
      </c>
      <c r="P54" t="s">
        <v>2255</v>
      </c>
    </row>
    <row r="55" spans="1:17">
      <c r="A55" t="s">
        <v>2438</v>
      </c>
      <c r="B55" t="s">
        <v>487</v>
      </c>
      <c r="C55" t="s">
        <v>296</v>
      </c>
      <c r="D55" t="s">
        <v>2254</v>
      </c>
      <c r="E55" t="s">
        <v>103</v>
      </c>
      <c r="F55">
        <v>40700</v>
      </c>
      <c r="G55" t="s">
        <v>784</v>
      </c>
      <c r="I55" t="s">
        <v>130</v>
      </c>
      <c r="J55">
        <v>2026</v>
      </c>
      <c r="K55">
        <v>5</v>
      </c>
      <c r="L55" t="s">
        <v>95</v>
      </c>
      <c r="M55">
        <v>254.76</v>
      </c>
      <c r="N55">
        <v>1</v>
      </c>
      <c r="O55">
        <v>254.76</v>
      </c>
      <c r="P55" t="s">
        <v>2255</v>
      </c>
      <c r="Q55">
        <v>1</v>
      </c>
    </row>
    <row r="56" spans="1:17">
      <c r="A56" t="s">
        <v>2438</v>
      </c>
      <c r="B56" t="s">
        <v>487</v>
      </c>
      <c r="C56" t="s">
        <v>296</v>
      </c>
      <c r="D56" t="s">
        <v>2254</v>
      </c>
      <c r="E56" t="s">
        <v>92</v>
      </c>
      <c r="F56">
        <v>40700</v>
      </c>
      <c r="G56" t="s">
        <v>784</v>
      </c>
      <c r="I56" t="s">
        <v>256</v>
      </c>
      <c r="J56">
        <v>2026</v>
      </c>
      <c r="K56">
        <v>5</v>
      </c>
      <c r="L56" t="s">
        <v>95</v>
      </c>
      <c r="M56">
        <v>466</v>
      </c>
      <c r="N56">
        <v>1</v>
      </c>
      <c r="O56">
        <v>466</v>
      </c>
      <c r="P56" t="s">
        <v>2255</v>
      </c>
      <c r="Q56">
        <v>1</v>
      </c>
    </row>
    <row r="57" spans="1:17">
      <c r="A57" t="s">
        <v>2438</v>
      </c>
      <c r="B57" t="s">
        <v>487</v>
      </c>
      <c r="C57" t="s">
        <v>296</v>
      </c>
      <c r="D57" t="s">
        <v>2254</v>
      </c>
      <c r="E57" t="s">
        <v>92</v>
      </c>
      <c r="F57">
        <v>40700</v>
      </c>
      <c r="G57" t="s">
        <v>784</v>
      </c>
      <c r="I57" t="s">
        <v>2208</v>
      </c>
      <c r="J57">
        <v>2026</v>
      </c>
      <c r="K57">
        <v>5</v>
      </c>
      <c r="L57" t="s">
        <v>95</v>
      </c>
      <c r="M57">
        <v>546</v>
      </c>
      <c r="N57">
        <v>1</v>
      </c>
      <c r="O57">
        <v>546</v>
      </c>
      <c r="P57" t="s">
        <v>2255</v>
      </c>
      <c r="Q57">
        <v>1</v>
      </c>
    </row>
    <row r="58" spans="1:17">
      <c r="A58" t="s">
        <v>2438</v>
      </c>
      <c r="B58" t="s">
        <v>487</v>
      </c>
      <c r="C58" t="s">
        <v>296</v>
      </c>
      <c r="D58" t="s">
        <v>2254</v>
      </c>
      <c r="E58" t="s">
        <v>92</v>
      </c>
      <c r="F58">
        <v>40700</v>
      </c>
      <c r="G58" t="s">
        <v>784</v>
      </c>
      <c r="I58" t="s">
        <v>257</v>
      </c>
      <c r="J58">
        <v>2026</v>
      </c>
      <c r="K58">
        <v>5</v>
      </c>
      <c r="L58" t="s">
        <v>95</v>
      </c>
      <c r="M58">
        <v>480</v>
      </c>
      <c r="N58">
        <v>1</v>
      </c>
      <c r="O58">
        <v>480</v>
      </c>
      <c r="P58" t="s">
        <v>2255</v>
      </c>
    </row>
    <row r="59" spans="1:17">
      <c r="A59" t="s">
        <v>2438</v>
      </c>
      <c r="B59" t="s">
        <v>487</v>
      </c>
      <c r="C59" t="s">
        <v>296</v>
      </c>
      <c r="D59" t="s">
        <v>2254</v>
      </c>
      <c r="E59" t="s">
        <v>92</v>
      </c>
      <c r="F59">
        <v>40700</v>
      </c>
      <c r="G59" t="s">
        <v>784</v>
      </c>
      <c r="I59" t="s">
        <v>260</v>
      </c>
      <c r="J59">
        <v>2026</v>
      </c>
      <c r="K59">
        <v>5</v>
      </c>
      <c r="L59" t="s">
        <v>95</v>
      </c>
      <c r="M59">
        <v>378.96</v>
      </c>
      <c r="N59">
        <v>1</v>
      </c>
      <c r="O59">
        <v>378.96</v>
      </c>
      <c r="P59" t="s">
        <v>2255</v>
      </c>
    </row>
    <row r="60" spans="1:17">
      <c r="A60" t="s">
        <v>2438</v>
      </c>
      <c r="B60" t="s">
        <v>487</v>
      </c>
      <c r="C60" t="s">
        <v>296</v>
      </c>
      <c r="D60" t="s">
        <v>2254</v>
      </c>
      <c r="E60" t="s">
        <v>106</v>
      </c>
      <c r="F60">
        <v>40700</v>
      </c>
      <c r="G60" t="s">
        <v>784</v>
      </c>
      <c r="I60" t="s">
        <v>2198</v>
      </c>
      <c r="J60">
        <v>2026</v>
      </c>
      <c r="K60">
        <v>5</v>
      </c>
      <c r="L60" t="s">
        <v>95</v>
      </c>
      <c r="M60">
        <v>3486.48</v>
      </c>
      <c r="N60">
        <v>1</v>
      </c>
      <c r="O60">
        <v>3486.48</v>
      </c>
      <c r="P60" t="s">
        <v>2255</v>
      </c>
    </row>
    <row r="61" spans="1:17">
      <c r="A61" t="s">
        <v>2295</v>
      </c>
      <c r="B61" t="s">
        <v>2257</v>
      </c>
      <c r="C61" t="s">
        <v>2253</v>
      </c>
      <c r="D61" t="s">
        <v>2254</v>
      </c>
      <c r="E61" t="s">
        <v>92</v>
      </c>
      <c r="F61">
        <v>40700</v>
      </c>
      <c r="G61" t="s">
        <v>784</v>
      </c>
      <c r="I61" t="s">
        <v>260</v>
      </c>
      <c r="J61">
        <v>2026</v>
      </c>
      <c r="K61">
        <v>5</v>
      </c>
      <c r="L61" t="s">
        <v>95</v>
      </c>
      <c r="M61">
        <v>1631.62</v>
      </c>
      <c r="N61">
        <v>1</v>
      </c>
      <c r="O61">
        <v>1631.62</v>
      </c>
      <c r="P61" t="s">
        <v>2255</v>
      </c>
    </row>
    <row r="62" spans="1:17">
      <c r="A62" t="s">
        <v>2295</v>
      </c>
      <c r="B62" t="s">
        <v>2257</v>
      </c>
      <c r="C62" t="s">
        <v>2253</v>
      </c>
      <c r="D62" t="s">
        <v>2254</v>
      </c>
      <c r="E62" t="s">
        <v>92</v>
      </c>
      <c r="F62">
        <v>40700</v>
      </c>
      <c r="G62" t="s">
        <v>784</v>
      </c>
      <c r="I62" t="s">
        <v>215</v>
      </c>
      <c r="J62">
        <v>2026</v>
      </c>
      <c r="K62">
        <v>5</v>
      </c>
      <c r="L62" t="s">
        <v>95</v>
      </c>
      <c r="M62">
        <v>1918.22</v>
      </c>
      <c r="N62">
        <v>1</v>
      </c>
      <c r="O62">
        <v>1918.22</v>
      </c>
      <c r="P62" t="s">
        <v>2255</v>
      </c>
    </row>
    <row r="63" spans="1:17">
      <c r="A63" t="s">
        <v>2295</v>
      </c>
      <c r="B63" t="s">
        <v>2257</v>
      </c>
      <c r="C63" t="s">
        <v>2253</v>
      </c>
      <c r="D63" t="s">
        <v>2254</v>
      </c>
      <c r="E63" t="s">
        <v>92</v>
      </c>
      <c r="F63">
        <v>40700</v>
      </c>
      <c r="G63" t="s">
        <v>784</v>
      </c>
      <c r="I63" t="s">
        <v>692</v>
      </c>
      <c r="J63">
        <v>2026</v>
      </c>
      <c r="K63">
        <v>5</v>
      </c>
      <c r="L63" t="s">
        <v>95</v>
      </c>
      <c r="M63">
        <v>3398.99</v>
      </c>
      <c r="N63">
        <v>1</v>
      </c>
      <c r="O63">
        <v>3398.99</v>
      </c>
      <c r="P63" t="s">
        <v>2255</v>
      </c>
    </row>
    <row r="64" spans="1:17">
      <c r="A64" t="s">
        <v>2295</v>
      </c>
      <c r="B64" t="s">
        <v>2257</v>
      </c>
      <c r="C64" t="s">
        <v>2253</v>
      </c>
      <c r="D64" t="s">
        <v>2254</v>
      </c>
      <c r="E64" t="s">
        <v>106</v>
      </c>
      <c r="F64">
        <v>40700</v>
      </c>
      <c r="G64" t="s">
        <v>784</v>
      </c>
      <c r="I64" t="s">
        <v>163</v>
      </c>
      <c r="J64">
        <v>2026</v>
      </c>
      <c r="K64">
        <v>5</v>
      </c>
      <c r="L64" t="s">
        <v>95</v>
      </c>
      <c r="M64">
        <v>2451.1799999999998</v>
      </c>
      <c r="N64">
        <v>1</v>
      </c>
      <c r="O64">
        <v>2451.1799999999998</v>
      </c>
      <c r="P64" t="s">
        <v>2255</v>
      </c>
    </row>
    <row r="65" spans="1:17">
      <c r="A65" t="s">
        <v>2438</v>
      </c>
      <c r="B65" t="s">
        <v>297</v>
      </c>
      <c r="C65" t="s">
        <v>296</v>
      </c>
      <c r="D65" t="s">
        <v>2254</v>
      </c>
      <c r="E65" t="s">
        <v>92</v>
      </c>
      <c r="F65">
        <v>40700</v>
      </c>
      <c r="G65" t="s">
        <v>784</v>
      </c>
      <c r="I65" t="s">
        <v>2207</v>
      </c>
      <c r="J65">
        <v>2026</v>
      </c>
      <c r="K65">
        <v>5</v>
      </c>
      <c r="L65" t="s">
        <v>95</v>
      </c>
      <c r="M65">
        <v>63</v>
      </c>
      <c r="N65">
        <v>1</v>
      </c>
      <c r="O65">
        <v>63</v>
      </c>
      <c r="P65" t="s">
        <v>2255</v>
      </c>
    </row>
    <row r="66" spans="1:17">
      <c r="A66" t="s">
        <v>2438</v>
      </c>
      <c r="B66" t="s">
        <v>297</v>
      </c>
      <c r="C66" t="s">
        <v>296</v>
      </c>
      <c r="D66" t="s">
        <v>2254</v>
      </c>
      <c r="E66" t="s">
        <v>103</v>
      </c>
      <c r="F66">
        <v>40700</v>
      </c>
      <c r="G66" t="s">
        <v>784</v>
      </c>
      <c r="I66" t="s">
        <v>130</v>
      </c>
      <c r="J66">
        <v>2026</v>
      </c>
      <c r="K66">
        <v>5</v>
      </c>
      <c r="L66" t="s">
        <v>95</v>
      </c>
      <c r="M66">
        <v>532.55999999999995</v>
      </c>
      <c r="N66">
        <v>1</v>
      </c>
      <c r="O66">
        <v>532.55999999999995</v>
      </c>
      <c r="P66" t="s">
        <v>2255</v>
      </c>
      <c r="Q66">
        <v>1</v>
      </c>
    </row>
    <row r="67" spans="1:17">
      <c r="A67" t="s">
        <v>2438</v>
      </c>
      <c r="B67" t="s">
        <v>297</v>
      </c>
      <c r="C67" t="s">
        <v>296</v>
      </c>
      <c r="D67" t="s">
        <v>2254</v>
      </c>
      <c r="E67" t="s">
        <v>92</v>
      </c>
      <c r="F67">
        <v>40700</v>
      </c>
      <c r="G67" t="s">
        <v>784</v>
      </c>
      <c r="I67" t="s">
        <v>196</v>
      </c>
      <c r="J67">
        <v>2026</v>
      </c>
      <c r="K67">
        <v>5</v>
      </c>
      <c r="L67" t="s">
        <v>95</v>
      </c>
      <c r="M67">
        <v>751.59</v>
      </c>
      <c r="N67">
        <v>1</v>
      </c>
      <c r="O67">
        <v>751.59</v>
      </c>
      <c r="P67" t="s">
        <v>2255</v>
      </c>
    </row>
    <row r="68" spans="1:17">
      <c r="A68" t="s">
        <v>2438</v>
      </c>
      <c r="B68" t="s">
        <v>297</v>
      </c>
      <c r="C68" t="s">
        <v>296</v>
      </c>
      <c r="D68" t="s">
        <v>2254</v>
      </c>
      <c r="E68" t="s">
        <v>92</v>
      </c>
      <c r="F68">
        <v>40700</v>
      </c>
      <c r="G68" t="s">
        <v>784</v>
      </c>
      <c r="I68" t="s">
        <v>260</v>
      </c>
      <c r="J68">
        <v>2026</v>
      </c>
      <c r="K68">
        <v>5</v>
      </c>
      <c r="L68" t="s">
        <v>95</v>
      </c>
      <c r="M68">
        <v>378.96</v>
      </c>
      <c r="N68">
        <v>1</v>
      </c>
      <c r="O68">
        <v>378.96</v>
      </c>
      <c r="P68" t="s">
        <v>2255</v>
      </c>
    </row>
    <row r="69" spans="1:17">
      <c r="A69" t="s">
        <v>2438</v>
      </c>
      <c r="B69" t="s">
        <v>297</v>
      </c>
      <c r="C69" t="s">
        <v>296</v>
      </c>
      <c r="D69" t="s">
        <v>2254</v>
      </c>
      <c r="E69" t="s">
        <v>106</v>
      </c>
      <c r="F69">
        <v>40700</v>
      </c>
      <c r="G69" t="s">
        <v>784</v>
      </c>
      <c r="I69" t="s">
        <v>118</v>
      </c>
      <c r="J69">
        <v>2026</v>
      </c>
      <c r="K69">
        <v>5</v>
      </c>
      <c r="L69" t="s">
        <v>95</v>
      </c>
      <c r="M69">
        <v>3720</v>
      </c>
      <c r="N69">
        <v>1</v>
      </c>
      <c r="O69">
        <v>3720</v>
      </c>
      <c r="P69" t="s">
        <v>2255</v>
      </c>
    </row>
    <row r="70" spans="1:17">
      <c r="A70" t="s">
        <v>2295</v>
      </c>
      <c r="B70" t="s">
        <v>1905</v>
      </c>
      <c r="C70" t="s">
        <v>1156</v>
      </c>
      <c r="D70" t="s">
        <v>2254</v>
      </c>
      <c r="E70" t="s">
        <v>92</v>
      </c>
      <c r="F70">
        <v>40900</v>
      </c>
      <c r="G70" t="s">
        <v>2442</v>
      </c>
      <c r="I70" t="s">
        <v>2213</v>
      </c>
      <c r="J70">
        <v>2026</v>
      </c>
      <c r="K70">
        <v>5</v>
      </c>
      <c r="L70" t="s">
        <v>95</v>
      </c>
      <c r="M70">
        <v>749.2</v>
      </c>
      <c r="N70">
        <v>1</v>
      </c>
      <c r="O70">
        <v>749.2</v>
      </c>
      <c r="P70" t="s">
        <v>2255</v>
      </c>
    </row>
    <row r="71" spans="1:17">
      <c r="A71" t="s">
        <v>2295</v>
      </c>
      <c r="B71" t="s">
        <v>507</v>
      </c>
      <c r="C71" t="s">
        <v>508</v>
      </c>
      <c r="D71" t="s">
        <v>2254</v>
      </c>
      <c r="E71" t="s">
        <v>103</v>
      </c>
      <c r="F71">
        <v>40700</v>
      </c>
      <c r="G71" t="s">
        <v>784</v>
      </c>
      <c r="I71" t="s">
        <v>130</v>
      </c>
      <c r="J71">
        <v>2026</v>
      </c>
      <c r="K71">
        <v>5</v>
      </c>
      <c r="L71" t="s">
        <v>95</v>
      </c>
      <c r="M71">
        <v>576.17999999999995</v>
      </c>
      <c r="N71">
        <v>1</v>
      </c>
      <c r="O71">
        <v>576.17999999999995</v>
      </c>
      <c r="P71" t="s">
        <v>2255</v>
      </c>
      <c r="Q71">
        <v>1</v>
      </c>
    </row>
    <row r="72" spans="1:17">
      <c r="A72" t="s">
        <v>2295</v>
      </c>
      <c r="B72" t="s">
        <v>507</v>
      </c>
      <c r="C72" t="s">
        <v>508</v>
      </c>
      <c r="D72" t="s">
        <v>2254</v>
      </c>
      <c r="E72" t="s">
        <v>92</v>
      </c>
      <c r="F72">
        <v>40700</v>
      </c>
      <c r="G72" t="s">
        <v>784</v>
      </c>
      <c r="I72" t="s">
        <v>2208</v>
      </c>
      <c r="J72">
        <v>2026</v>
      </c>
      <c r="K72">
        <v>5</v>
      </c>
      <c r="L72" t="s">
        <v>95</v>
      </c>
      <c r="M72">
        <v>1326.28</v>
      </c>
      <c r="N72">
        <v>1</v>
      </c>
      <c r="O72">
        <v>1326.28</v>
      </c>
      <c r="P72" t="s">
        <v>2255</v>
      </c>
      <c r="Q72">
        <v>1</v>
      </c>
    </row>
    <row r="73" spans="1:17">
      <c r="A73" t="s">
        <v>2295</v>
      </c>
      <c r="B73" t="s">
        <v>507</v>
      </c>
      <c r="C73" t="s">
        <v>508</v>
      </c>
      <c r="D73" t="s">
        <v>2254</v>
      </c>
      <c r="E73" t="s">
        <v>92</v>
      </c>
      <c r="F73">
        <v>40700</v>
      </c>
      <c r="G73" t="s">
        <v>784</v>
      </c>
      <c r="I73" t="s">
        <v>257</v>
      </c>
      <c r="J73">
        <v>2026</v>
      </c>
      <c r="K73">
        <v>5</v>
      </c>
      <c r="L73" t="s">
        <v>95</v>
      </c>
      <c r="M73">
        <v>823.6</v>
      </c>
      <c r="N73">
        <v>1</v>
      </c>
      <c r="O73">
        <v>823.6</v>
      </c>
      <c r="P73" t="s">
        <v>2255</v>
      </c>
    </row>
    <row r="74" spans="1:17">
      <c r="A74" t="s">
        <v>2295</v>
      </c>
      <c r="B74" t="s">
        <v>507</v>
      </c>
      <c r="C74" t="s">
        <v>508</v>
      </c>
      <c r="D74" t="s">
        <v>2254</v>
      </c>
      <c r="E74" t="s">
        <v>92</v>
      </c>
      <c r="F74">
        <v>40700</v>
      </c>
      <c r="G74" t="s">
        <v>784</v>
      </c>
      <c r="I74" t="s">
        <v>225</v>
      </c>
      <c r="J74">
        <v>2026</v>
      </c>
      <c r="K74">
        <v>5</v>
      </c>
      <c r="L74" t="s">
        <v>95</v>
      </c>
      <c r="M74">
        <v>205.9</v>
      </c>
      <c r="N74">
        <v>1</v>
      </c>
      <c r="O74">
        <v>205.9</v>
      </c>
      <c r="P74" t="s">
        <v>2255</v>
      </c>
    </row>
    <row r="75" spans="1:17">
      <c r="A75" t="s">
        <v>2295</v>
      </c>
      <c r="B75" t="s">
        <v>507</v>
      </c>
      <c r="C75" t="s">
        <v>508</v>
      </c>
      <c r="D75" t="s">
        <v>2254</v>
      </c>
      <c r="E75" t="s">
        <v>92</v>
      </c>
      <c r="F75">
        <v>40700</v>
      </c>
      <c r="G75" t="s">
        <v>784</v>
      </c>
      <c r="I75" t="s">
        <v>260</v>
      </c>
      <c r="J75">
        <v>2026</v>
      </c>
      <c r="K75">
        <v>5</v>
      </c>
      <c r="L75" t="s">
        <v>95</v>
      </c>
      <c r="M75">
        <v>1060.55</v>
      </c>
      <c r="N75">
        <v>1</v>
      </c>
      <c r="O75">
        <v>1060.55</v>
      </c>
      <c r="P75" t="s">
        <v>2255</v>
      </c>
    </row>
    <row r="76" spans="1:17">
      <c r="A76" t="s">
        <v>2295</v>
      </c>
      <c r="B76" t="s">
        <v>507</v>
      </c>
      <c r="C76" t="s">
        <v>508</v>
      </c>
      <c r="D76" t="s">
        <v>2254</v>
      </c>
      <c r="E76" t="s">
        <v>92</v>
      </c>
      <c r="F76">
        <v>40700</v>
      </c>
      <c r="G76" t="s">
        <v>784</v>
      </c>
      <c r="I76" t="s">
        <v>215</v>
      </c>
      <c r="J76">
        <v>2026</v>
      </c>
      <c r="K76">
        <v>5</v>
      </c>
      <c r="L76" t="s">
        <v>95</v>
      </c>
      <c r="M76">
        <v>4795.55</v>
      </c>
      <c r="N76">
        <v>1</v>
      </c>
      <c r="O76">
        <v>4795.55</v>
      </c>
      <c r="P76" t="s">
        <v>2255</v>
      </c>
    </row>
    <row r="77" spans="1:17">
      <c r="A77" t="s">
        <v>2295</v>
      </c>
      <c r="B77" t="s">
        <v>507</v>
      </c>
      <c r="C77" t="s">
        <v>508</v>
      </c>
      <c r="D77" t="s">
        <v>2254</v>
      </c>
      <c r="E77" t="s">
        <v>106</v>
      </c>
      <c r="F77">
        <v>40700</v>
      </c>
      <c r="G77" t="s">
        <v>784</v>
      </c>
      <c r="I77" t="s">
        <v>163</v>
      </c>
      <c r="J77">
        <v>2026</v>
      </c>
      <c r="K77">
        <v>5</v>
      </c>
      <c r="L77" t="s">
        <v>95</v>
      </c>
      <c r="M77">
        <v>2920.94</v>
      </c>
      <c r="N77">
        <v>1</v>
      </c>
      <c r="O77">
        <v>2920.94</v>
      </c>
      <c r="P77" t="s">
        <v>2255</v>
      </c>
    </row>
    <row r="78" spans="1:17">
      <c r="A78" t="s">
        <v>2295</v>
      </c>
      <c r="B78" t="s">
        <v>507</v>
      </c>
      <c r="C78" t="s">
        <v>508</v>
      </c>
      <c r="D78" t="s">
        <v>2254</v>
      </c>
      <c r="E78" t="s">
        <v>92</v>
      </c>
      <c r="F78">
        <v>40700</v>
      </c>
      <c r="G78" t="s">
        <v>784</v>
      </c>
      <c r="I78" t="s">
        <v>683</v>
      </c>
      <c r="J78">
        <v>2026</v>
      </c>
      <c r="K78">
        <v>5</v>
      </c>
      <c r="L78" t="s">
        <v>95</v>
      </c>
      <c r="M78">
        <v>331.56</v>
      </c>
      <c r="N78">
        <v>1</v>
      </c>
      <c r="O78">
        <v>331.56</v>
      </c>
      <c r="P78" t="s">
        <v>2255</v>
      </c>
      <c r="Q78">
        <v>1</v>
      </c>
    </row>
    <row r="79" spans="1:17">
      <c r="A79" t="s">
        <v>2438</v>
      </c>
      <c r="B79" t="s">
        <v>300</v>
      </c>
      <c r="C79" t="s">
        <v>296</v>
      </c>
      <c r="D79" t="s">
        <v>2254</v>
      </c>
      <c r="E79" t="s">
        <v>92</v>
      </c>
      <c r="F79">
        <v>40700</v>
      </c>
      <c r="G79" t="s">
        <v>784</v>
      </c>
      <c r="I79" t="s">
        <v>2207</v>
      </c>
      <c r="J79">
        <v>2026</v>
      </c>
      <c r="K79">
        <v>5</v>
      </c>
      <c r="L79" t="s">
        <v>95</v>
      </c>
      <c r="M79">
        <v>36</v>
      </c>
      <c r="N79">
        <v>1</v>
      </c>
      <c r="O79">
        <v>36</v>
      </c>
      <c r="P79" t="s">
        <v>2255</v>
      </c>
    </row>
    <row r="80" spans="1:17">
      <c r="A80" t="s">
        <v>2438</v>
      </c>
      <c r="B80" t="s">
        <v>300</v>
      </c>
      <c r="C80" t="s">
        <v>296</v>
      </c>
      <c r="D80" t="s">
        <v>2254</v>
      </c>
      <c r="E80" t="s">
        <v>103</v>
      </c>
      <c r="F80">
        <v>40700</v>
      </c>
      <c r="G80" t="s">
        <v>784</v>
      </c>
      <c r="I80" t="s">
        <v>130</v>
      </c>
      <c r="J80">
        <v>2026</v>
      </c>
      <c r="K80">
        <v>5</v>
      </c>
      <c r="L80" t="s">
        <v>95</v>
      </c>
      <c r="M80">
        <v>516.96</v>
      </c>
      <c r="N80">
        <v>1</v>
      </c>
      <c r="O80">
        <v>516.96</v>
      </c>
      <c r="P80" t="s">
        <v>2255</v>
      </c>
      <c r="Q80">
        <v>1</v>
      </c>
    </row>
    <row r="81" spans="1:17">
      <c r="A81" t="s">
        <v>2438</v>
      </c>
      <c r="B81" t="s">
        <v>300</v>
      </c>
      <c r="C81" t="s">
        <v>296</v>
      </c>
      <c r="D81" t="s">
        <v>2254</v>
      </c>
      <c r="E81" t="s">
        <v>92</v>
      </c>
      <c r="F81">
        <v>40700</v>
      </c>
      <c r="G81" t="s">
        <v>784</v>
      </c>
      <c r="I81" t="s">
        <v>256</v>
      </c>
      <c r="J81">
        <v>2026</v>
      </c>
      <c r="K81">
        <v>5</v>
      </c>
      <c r="L81" t="s">
        <v>95</v>
      </c>
      <c r="M81">
        <v>466</v>
      </c>
      <c r="N81">
        <v>1</v>
      </c>
      <c r="O81">
        <v>466</v>
      </c>
      <c r="P81" t="s">
        <v>2255</v>
      </c>
      <c r="Q81">
        <v>1</v>
      </c>
    </row>
    <row r="82" spans="1:17">
      <c r="A82" t="s">
        <v>2438</v>
      </c>
      <c r="B82" t="s">
        <v>300</v>
      </c>
      <c r="C82" t="s">
        <v>296</v>
      </c>
      <c r="D82" t="s">
        <v>2254</v>
      </c>
      <c r="E82" t="s">
        <v>92</v>
      </c>
      <c r="F82">
        <v>40700</v>
      </c>
      <c r="G82" t="s">
        <v>784</v>
      </c>
      <c r="I82" t="s">
        <v>2208</v>
      </c>
      <c r="J82">
        <v>2026</v>
      </c>
      <c r="K82">
        <v>5</v>
      </c>
      <c r="L82" t="s">
        <v>95</v>
      </c>
      <c r="M82">
        <v>546</v>
      </c>
      <c r="N82">
        <v>1</v>
      </c>
      <c r="O82">
        <v>546</v>
      </c>
      <c r="P82" t="s">
        <v>2255</v>
      </c>
      <c r="Q82">
        <v>1</v>
      </c>
    </row>
    <row r="83" spans="1:17">
      <c r="A83" t="s">
        <v>2438</v>
      </c>
      <c r="B83" t="s">
        <v>300</v>
      </c>
      <c r="C83" t="s">
        <v>296</v>
      </c>
      <c r="D83" t="s">
        <v>2254</v>
      </c>
      <c r="E83" t="s">
        <v>92</v>
      </c>
      <c r="F83">
        <v>40700</v>
      </c>
      <c r="G83" t="s">
        <v>784</v>
      </c>
      <c r="I83" t="s">
        <v>257</v>
      </c>
      <c r="J83">
        <v>2026</v>
      </c>
      <c r="K83">
        <v>5</v>
      </c>
      <c r="L83" t="s">
        <v>95</v>
      </c>
      <c r="M83">
        <v>360</v>
      </c>
      <c r="N83">
        <v>1</v>
      </c>
      <c r="O83">
        <v>360</v>
      </c>
      <c r="P83" t="s">
        <v>2255</v>
      </c>
    </row>
    <row r="84" spans="1:17">
      <c r="A84" t="s">
        <v>2438</v>
      </c>
      <c r="B84" t="s">
        <v>300</v>
      </c>
      <c r="C84" t="s">
        <v>296</v>
      </c>
      <c r="D84" t="s">
        <v>2254</v>
      </c>
      <c r="E84" t="s">
        <v>92</v>
      </c>
      <c r="F84">
        <v>40700</v>
      </c>
      <c r="G84" t="s">
        <v>784</v>
      </c>
      <c r="I84" t="s">
        <v>260</v>
      </c>
      <c r="J84">
        <v>2026</v>
      </c>
      <c r="K84">
        <v>5</v>
      </c>
      <c r="L84" t="s">
        <v>95</v>
      </c>
      <c r="M84">
        <v>378.96</v>
      </c>
      <c r="N84">
        <v>1</v>
      </c>
      <c r="O84">
        <v>378.96</v>
      </c>
      <c r="P84" t="s">
        <v>2255</v>
      </c>
    </row>
    <row r="85" spans="1:17">
      <c r="A85" t="s">
        <v>2438</v>
      </c>
      <c r="B85" t="s">
        <v>300</v>
      </c>
      <c r="C85" t="s">
        <v>296</v>
      </c>
      <c r="D85" t="s">
        <v>2254</v>
      </c>
      <c r="E85" t="s">
        <v>106</v>
      </c>
      <c r="F85">
        <v>40700</v>
      </c>
      <c r="G85" t="s">
        <v>784</v>
      </c>
      <c r="I85" t="s">
        <v>2198</v>
      </c>
      <c r="J85">
        <v>2026</v>
      </c>
      <c r="K85">
        <v>5</v>
      </c>
      <c r="L85" t="s">
        <v>95</v>
      </c>
      <c r="M85">
        <v>3195.94</v>
      </c>
      <c r="N85">
        <v>1</v>
      </c>
      <c r="O85">
        <v>3195.94</v>
      </c>
      <c r="P85" t="s">
        <v>2255</v>
      </c>
    </row>
    <row r="86" spans="1:17">
      <c r="A86" t="s">
        <v>2401</v>
      </c>
      <c r="B86" t="s">
        <v>1920</v>
      </c>
      <c r="C86" t="s">
        <v>2049</v>
      </c>
      <c r="D86" t="s">
        <v>2254</v>
      </c>
      <c r="E86" t="s">
        <v>92</v>
      </c>
      <c r="F86">
        <v>40700</v>
      </c>
      <c r="G86" t="s">
        <v>784</v>
      </c>
      <c r="I86" t="s">
        <v>260</v>
      </c>
      <c r="J86">
        <v>2026</v>
      </c>
      <c r="K86">
        <v>5</v>
      </c>
      <c r="L86" t="s">
        <v>95</v>
      </c>
      <c r="M86">
        <v>1197</v>
      </c>
      <c r="N86">
        <v>1</v>
      </c>
      <c r="O86">
        <v>1197</v>
      </c>
      <c r="P86" t="s">
        <v>2255</v>
      </c>
    </row>
    <row r="87" spans="1:17">
      <c r="A87" t="s">
        <v>2401</v>
      </c>
      <c r="B87" t="s">
        <v>1920</v>
      </c>
      <c r="C87" t="s">
        <v>2049</v>
      </c>
      <c r="D87" t="s">
        <v>2254</v>
      </c>
      <c r="E87" t="s">
        <v>106</v>
      </c>
      <c r="F87">
        <v>40700</v>
      </c>
      <c r="G87" t="s">
        <v>784</v>
      </c>
      <c r="I87" t="s">
        <v>112</v>
      </c>
      <c r="J87">
        <v>2026</v>
      </c>
      <c r="K87">
        <v>5</v>
      </c>
      <c r="L87" t="s">
        <v>95</v>
      </c>
      <c r="M87">
        <v>163</v>
      </c>
      <c r="N87">
        <v>1</v>
      </c>
      <c r="O87">
        <v>163</v>
      </c>
      <c r="P87" t="s">
        <v>2255</v>
      </c>
    </row>
    <row r="88" spans="1:17">
      <c r="A88" t="s">
        <v>2401</v>
      </c>
      <c r="B88" t="s">
        <v>1920</v>
      </c>
      <c r="C88" t="s">
        <v>2049</v>
      </c>
      <c r="D88" t="s">
        <v>2254</v>
      </c>
      <c r="E88" t="s">
        <v>106</v>
      </c>
      <c r="F88">
        <v>40700</v>
      </c>
      <c r="G88" t="s">
        <v>784</v>
      </c>
      <c r="I88" t="s">
        <v>163</v>
      </c>
      <c r="J88">
        <v>2026</v>
      </c>
      <c r="K88">
        <v>5</v>
      </c>
      <c r="L88" t="s">
        <v>95</v>
      </c>
      <c r="M88">
        <v>299.25</v>
      </c>
      <c r="N88">
        <v>1</v>
      </c>
      <c r="O88">
        <v>299.25</v>
      </c>
      <c r="P88" t="s">
        <v>2255</v>
      </c>
    </row>
    <row r="89" spans="1:17">
      <c r="A89" t="s">
        <v>2461</v>
      </c>
      <c r="B89" t="s">
        <v>2234</v>
      </c>
      <c r="C89" t="s">
        <v>545</v>
      </c>
      <c r="D89" t="s">
        <v>2254</v>
      </c>
      <c r="E89" t="s">
        <v>103</v>
      </c>
      <c r="F89">
        <v>40700</v>
      </c>
      <c r="G89" t="s">
        <v>784</v>
      </c>
      <c r="I89" t="s">
        <v>130</v>
      </c>
      <c r="J89">
        <v>2026</v>
      </c>
      <c r="K89">
        <v>5</v>
      </c>
      <c r="L89" t="s">
        <v>95</v>
      </c>
      <c r="M89">
        <v>127.38</v>
      </c>
      <c r="N89">
        <v>1</v>
      </c>
      <c r="O89">
        <v>127.38</v>
      </c>
      <c r="P89" t="s">
        <v>2255</v>
      </c>
      <c r="Q89">
        <v>1</v>
      </c>
    </row>
    <row r="90" spans="1:17">
      <c r="A90" t="s">
        <v>2461</v>
      </c>
      <c r="B90" t="s">
        <v>2234</v>
      </c>
      <c r="C90" t="s">
        <v>545</v>
      </c>
      <c r="D90" t="s">
        <v>2254</v>
      </c>
      <c r="E90" t="s">
        <v>92</v>
      </c>
      <c r="F90">
        <v>40700</v>
      </c>
      <c r="G90" t="s">
        <v>784</v>
      </c>
      <c r="I90" t="s">
        <v>260</v>
      </c>
      <c r="J90">
        <v>2026</v>
      </c>
      <c r="K90">
        <v>5</v>
      </c>
      <c r="L90" t="s">
        <v>95</v>
      </c>
      <c r="M90">
        <v>443.23</v>
      </c>
      <c r="N90">
        <v>1</v>
      </c>
      <c r="O90">
        <v>443.23</v>
      </c>
      <c r="P90" t="s">
        <v>2255</v>
      </c>
    </row>
    <row r="91" spans="1:17">
      <c r="A91" t="s">
        <v>2461</v>
      </c>
      <c r="B91" t="s">
        <v>2234</v>
      </c>
      <c r="C91" t="s">
        <v>545</v>
      </c>
      <c r="D91" t="s">
        <v>2254</v>
      </c>
      <c r="E91" t="s">
        <v>106</v>
      </c>
      <c r="F91">
        <v>40700</v>
      </c>
      <c r="G91" t="s">
        <v>784</v>
      </c>
      <c r="I91" t="s">
        <v>118</v>
      </c>
      <c r="J91">
        <v>2026</v>
      </c>
      <c r="K91">
        <v>5</v>
      </c>
      <c r="L91" t="s">
        <v>95</v>
      </c>
      <c r="M91">
        <v>387.18</v>
      </c>
      <c r="N91">
        <v>1</v>
      </c>
      <c r="O91">
        <v>387.18</v>
      </c>
      <c r="P91" t="s">
        <v>2255</v>
      </c>
    </row>
    <row r="92" spans="1:17">
      <c r="A92" t="s">
        <v>2461</v>
      </c>
      <c r="B92" t="s">
        <v>2258</v>
      </c>
      <c r="C92" t="s">
        <v>545</v>
      </c>
      <c r="D92" t="s">
        <v>2254</v>
      </c>
      <c r="E92" t="s">
        <v>92</v>
      </c>
      <c r="F92">
        <v>40700</v>
      </c>
      <c r="G92" t="s">
        <v>784</v>
      </c>
      <c r="I92" t="s">
        <v>260</v>
      </c>
      <c r="J92">
        <v>2026</v>
      </c>
      <c r="K92">
        <v>5</v>
      </c>
      <c r="L92" t="s">
        <v>95</v>
      </c>
      <c r="M92">
        <v>443.23</v>
      </c>
      <c r="N92">
        <v>1</v>
      </c>
      <c r="O92">
        <v>443.23</v>
      </c>
      <c r="P92" t="s">
        <v>2255</v>
      </c>
    </row>
    <row r="93" spans="1:17">
      <c r="A93" t="s">
        <v>2461</v>
      </c>
      <c r="B93" t="s">
        <v>2258</v>
      </c>
      <c r="C93" t="s">
        <v>545</v>
      </c>
      <c r="D93" t="s">
        <v>2254</v>
      </c>
      <c r="E93" t="s">
        <v>106</v>
      </c>
      <c r="F93">
        <v>40700</v>
      </c>
      <c r="G93" t="s">
        <v>784</v>
      </c>
      <c r="I93" t="s">
        <v>118</v>
      </c>
      <c r="J93">
        <v>2026</v>
      </c>
      <c r="K93">
        <v>5</v>
      </c>
      <c r="L93" t="s">
        <v>95</v>
      </c>
      <c r="M93">
        <v>258.12</v>
      </c>
      <c r="N93">
        <v>1</v>
      </c>
      <c r="O93">
        <v>258.12</v>
      </c>
      <c r="P93" t="s">
        <v>2255</v>
      </c>
    </row>
    <row r="94" spans="1:17">
      <c r="A94" t="s">
        <v>2295</v>
      </c>
      <c r="B94" t="s">
        <v>1938</v>
      </c>
      <c r="C94" t="s">
        <v>2259</v>
      </c>
      <c r="D94" t="s">
        <v>2254</v>
      </c>
      <c r="E94" t="s">
        <v>103</v>
      </c>
      <c r="F94">
        <v>40700</v>
      </c>
      <c r="G94" t="s">
        <v>784</v>
      </c>
      <c r="I94" t="s">
        <v>120</v>
      </c>
      <c r="J94">
        <v>2026</v>
      </c>
      <c r="K94">
        <v>5</v>
      </c>
      <c r="L94" t="s">
        <v>95</v>
      </c>
      <c r="M94">
        <v>75.900563199999993</v>
      </c>
      <c r="N94">
        <v>1</v>
      </c>
      <c r="O94">
        <v>75.900563199999993</v>
      </c>
      <c r="P94" t="s">
        <v>2255</v>
      </c>
      <c r="Q94">
        <v>1</v>
      </c>
    </row>
    <row r="95" spans="1:17">
      <c r="A95" t="s">
        <v>2295</v>
      </c>
      <c r="B95" t="s">
        <v>1938</v>
      </c>
      <c r="C95" t="s">
        <v>2259</v>
      </c>
      <c r="D95" t="s">
        <v>2254</v>
      </c>
      <c r="E95" t="s">
        <v>103</v>
      </c>
      <c r="F95">
        <v>40700</v>
      </c>
      <c r="G95" t="s">
        <v>784</v>
      </c>
      <c r="I95" t="s">
        <v>130</v>
      </c>
      <c r="J95">
        <v>2026</v>
      </c>
      <c r="K95">
        <v>5</v>
      </c>
      <c r="L95" t="s">
        <v>95</v>
      </c>
      <c r="M95">
        <v>202.97792240000001</v>
      </c>
      <c r="N95">
        <v>1</v>
      </c>
      <c r="O95">
        <v>202.97792240000001</v>
      </c>
      <c r="P95" t="s">
        <v>2255</v>
      </c>
      <c r="Q95">
        <v>1</v>
      </c>
    </row>
    <row r="96" spans="1:17">
      <c r="A96" t="s">
        <v>2295</v>
      </c>
      <c r="B96" t="s">
        <v>1938</v>
      </c>
      <c r="C96" t="s">
        <v>2259</v>
      </c>
      <c r="D96" t="s">
        <v>2254</v>
      </c>
      <c r="E96" t="s">
        <v>92</v>
      </c>
      <c r="F96">
        <v>40700</v>
      </c>
      <c r="G96" t="s">
        <v>784</v>
      </c>
      <c r="I96" t="s">
        <v>260</v>
      </c>
      <c r="J96">
        <v>2026</v>
      </c>
      <c r="K96">
        <v>5</v>
      </c>
      <c r="L96" t="s">
        <v>95</v>
      </c>
      <c r="M96">
        <v>1330.1620437600002</v>
      </c>
      <c r="N96">
        <v>1</v>
      </c>
      <c r="O96">
        <v>1330.1620437600002</v>
      </c>
      <c r="P96" t="s">
        <v>2255</v>
      </c>
    </row>
    <row r="97" spans="1:17">
      <c r="A97" t="s">
        <v>2295</v>
      </c>
      <c r="B97" t="s">
        <v>1938</v>
      </c>
      <c r="C97" t="s">
        <v>2259</v>
      </c>
      <c r="D97" t="s">
        <v>2254</v>
      </c>
      <c r="E97" t="s">
        <v>105</v>
      </c>
      <c r="F97">
        <v>40700</v>
      </c>
      <c r="G97" t="s">
        <v>784</v>
      </c>
      <c r="I97" t="s">
        <v>122</v>
      </c>
      <c r="J97">
        <v>2026</v>
      </c>
      <c r="K97">
        <v>5</v>
      </c>
      <c r="L97" t="s">
        <v>95</v>
      </c>
      <c r="M97">
        <v>89.163298620000006</v>
      </c>
      <c r="N97">
        <v>1</v>
      </c>
      <c r="O97">
        <v>89.163298620000006</v>
      </c>
      <c r="P97" t="s">
        <v>2255</v>
      </c>
    </row>
    <row r="98" spans="1:17">
      <c r="A98" t="s">
        <v>2295</v>
      </c>
      <c r="B98" t="s">
        <v>1938</v>
      </c>
      <c r="C98" t="s">
        <v>2259</v>
      </c>
      <c r="D98" t="s">
        <v>2254</v>
      </c>
      <c r="E98" t="s">
        <v>105</v>
      </c>
      <c r="F98">
        <v>40700</v>
      </c>
      <c r="G98" t="s">
        <v>784</v>
      </c>
      <c r="I98" t="s">
        <v>123</v>
      </c>
      <c r="J98">
        <v>2026</v>
      </c>
      <c r="K98">
        <v>5</v>
      </c>
      <c r="L98" t="s">
        <v>95</v>
      </c>
      <c r="M98">
        <v>222.37719966</v>
      </c>
      <c r="N98">
        <v>1</v>
      </c>
      <c r="O98">
        <v>222.37719966</v>
      </c>
      <c r="P98" t="s">
        <v>2255</v>
      </c>
    </row>
    <row r="99" spans="1:17">
      <c r="A99" t="s">
        <v>2295</v>
      </c>
      <c r="B99" t="s">
        <v>1938</v>
      </c>
      <c r="C99" t="s">
        <v>2259</v>
      </c>
      <c r="D99" t="s">
        <v>2254</v>
      </c>
      <c r="E99" t="s">
        <v>106</v>
      </c>
      <c r="F99">
        <v>40700</v>
      </c>
      <c r="G99" t="s">
        <v>784</v>
      </c>
      <c r="I99" t="s">
        <v>112</v>
      </c>
      <c r="J99">
        <v>2026</v>
      </c>
      <c r="K99">
        <v>5</v>
      </c>
      <c r="L99" t="s">
        <v>95</v>
      </c>
      <c r="M99">
        <v>501.12949589999999</v>
      </c>
      <c r="N99">
        <v>1</v>
      </c>
      <c r="O99">
        <v>501.12949589999999</v>
      </c>
      <c r="P99" t="s">
        <v>2255</v>
      </c>
    </row>
    <row r="100" spans="1:17">
      <c r="A100" t="s">
        <v>2295</v>
      </c>
      <c r="B100" t="s">
        <v>1938</v>
      </c>
      <c r="C100" t="s">
        <v>2259</v>
      </c>
      <c r="D100" t="s">
        <v>2254</v>
      </c>
      <c r="E100" t="s">
        <v>106</v>
      </c>
      <c r="F100">
        <v>40700</v>
      </c>
      <c r="G100" t="s">
        <v>784</v>
      </c>
      <c r="I100" t="s">
        <v>163</v>
      </c>
      <c r="J100">
        <v>2026</v>
      </c>
      <c r="K100">
        <v>5</v>
      </c>
      <c r="L100" t="s">
        <v>95</v>
      </c>
      <c r="M100">
        <v>1332.2231366400001</v>
      </c>
      <c r="N100">
        <v>1</v>
      </c>
      <c r="O100">
        <v>1332.2231366400001</v>
      </c>
      <c r="P100" t="s">
        <v>2255</v>
      </c>
    </row>
    <row r="101" spans="1:17">
      <c r="A101" t="s">
        <v>2295</v>
      </c>
      <c r="B101" t="s">
        <v>2260</v>
      </c>
      <c r="C101" t="s">
        <v>557</v>
      </c>
      <c r="D101" t="s">
        <v>2254</v>
      </c>
      <c r="E101" t="s">
        <v>103</v>
      </c>
      <c r="F101">
        <v>40700</v>
      </c>
      <c r="G101" t="s">
        <v>784</v>
      </c>
      <c r="I101" t="s">
        <v>130</v>
      </c>
      <c r="J101">
        <v>2026</v>
      </c>
      <c r="K101">
        <v>5</v>
      </c>
      <c r="L101" t="s">
        <v>95</v>
      </c>
      <c r="M101">
        <v>867.0031335000001</v>
      </c>
      <c r="N101">
        <v>1</v>
      </c>
      <c r="O101">
        <v>867.0031335000001</v>
      </c>
      <c r="P101" t="s">
        <v>2255</v>
      </c>
      <c r="Q101">
        <v>1</v>
      </c>
    </row>
    <row r="102" spans="1:17">
      <c r="A102" t="s">
        <v>2295</v>
      </c>
      <c r="B102" t="s">
        <v>2260</v>
      </c>
      <c r="C102" t="s">
        <v>557</v>
      </c>
      <c r="D102" t="s">
        <v>2254</v>
      </c>
      <c r="E102" t="s">
        <v>92</v>
      </c>
      <c r="F102">
        <v>40700</v>
      </c>
      <c r="G102" t="s">
        <v>784</v>
      </c>
      <c r="I102" t="s">
        <v>203</v>
      </c>
      <c r="J102">
        <v>2026</v>
      </c>
      <c r="K102">
        <v>5</v>
      </c>
      <c r="L102" t="s">
        <v>95</v>
      </c>
      <c r="M102">
        <v>340.95255950000006</v>
      </c>
      <c r="N102">
        <v>1</v>
      </c>
      <c r="O102">
        <v>340.95255950000006</v>
      </c>
      <c r="P102" t="s">
        <v>2255</v>
      </c>
      <c r="Q102">
        <v>1</v>
      </c>
    </row>
    <row r="103" spans="1:17">
      <c r="A103" t="s">
        <v>2295</v>
      </c>
      <c r="B103" t="s">
        <v>2260</v>
      </c>
      <c r="C103" t="s">
        <v>557</v>
      </c>
      <c r="D103" t="s">
        <v>2254</v>
      </c>
      <c r="E103" t="s">
        <v>92</v>
      </c>
      <c r="F103">
        <v>40700</v>
      </c>
      <c r="G103" t="s">
        <v>784</v>
      </c>
      <c r="I103" t="s">
        <v>204</v>
      </c>
      <c r="J103">
        <v>2026</v>
      </c>
      <c r="K103">
        <v>5</v>
      </c>
      <c r="L103" t="s">
        <v>95</v>
      </c>
      <c r="M103">
        <v>380.43315800000005</v>
      </c>
      <c r="N103">
        <v>1</v>
      </c>
      <c r="O103">
        <v>380.43315800000005</v>
      </c>
      <c r="P103" t="s">
        <v>2255</v>
      </c>
    </row>
    <row r="104" spans="1:17">
      <c r="A104" t="s">
        <v>2295</v>
      </c>
      <c r="B104" t="s">
        <v>2260</v>
      </c>
      <c r="C104" t="s">
        <v>557</v>
      </c>
      <c r="D104" t="s">
        <v>2254</v>
      </c>
      <c r="E104" t="s">
        <v>92</v>
      </c>
      <c r="F104">
        <v>40700</v>
      </c>
      <c r="G104" t="s">
        <v>784</v>
      </c>
      <c r="I104" t="s">
        <v>260</v>
      </c>
      <c r="J104">
        <v>2026</v>
      </c>
      <c r="K104">
        <v>5</v>
      </c>
      <c r="L104" t="s">
        <v>95</v>
      </c>
      <c r="M104">
        <v>1899.2427195000002</v>
      </c>
      <c r="N104">
        <v>1</v>
      </c>
      <c r="O104">
        <v>1899.2427195000002</v>
      </c>
      <c r="P104" t="s">
        <v>2255</v>
      </c>
    </row>
    <row r="105" spans="1:17">
      <c r="A105" t="s">
        <v>2295</v>
      </c>
      <c r="B105" t="s">
        <v>2260</v>
      </c>
      <c r="C105" t="s">
        <v>557</v>
      </c>
      <c r="D105" t="s">
        <v>2254</v>
      </c>
      <c r="E105" t="s">
        <v>106</v>
      </c>
      <c r="F105">
        <v>40700</v>
      </c>
      <c r="G105" t="s">
        <v>784</v>
      </c>
      <c r="I105" t="s">
        <v>118</v>
      </c>
      <c r="J105">
        <v>2026</v>
      </c>
      <c r="K105">
        <v>5</v>
      </c>
      <c r="L105" t="s">
        <v>95</v>
      </c>
      <c r="M105">
        <v>755.02017499999999</v>
      </c>
      <c r="N105">
        <v>1</v>
      </c>
      <c r="O105">
        <v>755.02017499999999</v>
      </c>
      <c r="P105" t="s">
        <v>2255</v>
      </c>
    </row>
    <row r="106" spans="1:17">
      <c r="A106" t="s">
        <v>2295</v>
      </c>
      <c r="B106" t="s">
        <v>2260</v>
      </c>
      <c r="C106" t="s">
        <v>557</v>
      </c>
      <c r="D106" t="s">
        <v>2254</v>
      </c>
      <c r="E106" t="s">
        <v>92</v>
      </c>
      <c r="F106">
        <v>40700</v>
      </c>
      <c r="G106" t="s">
        <v>784</v>
      </c>
      <c r="I106" t="s">
        <v>617</v>
      </c>
      <c r="J106">
        <v>2026</v>
      </c>
      <c r="K106">
        <v>5</v>
      </c>
      <c r="L106" t="s">
        <v>95</v>
      </c>
      <c r="M106">
        <v>148.43837050000002</v>
      </c>
      <c r="N106">
        <v>1</v>
      </c>
      <c r="O106">
        <v>148.43837050000002</v>
      </c>
      <c r="P106" t="s">
        <v>2255</v>
      </c>
      <c r="Q106">
        <v>1</v>
      </c>
    </row>
    <row r="107" spans="1:17">
      <c r="A107" t="s">
        <v>2295</v>
      </c>
      <c r="B107" t="s">
        <v>1956</v>
      </c>
      <c r="C107" t="s">
        <v>2261</v>
      </c>
      <c r="D107" t="s">
        <v>2254</v>
      </c>
      <c r="E107" t="s">
        <v>103</v>
      </c>
      <c r="F107">
        <v>40700</v>
      </c>
      <c r="G107" t="s">
        <v>784</v>
      </c>
      <c r="I107" t="s">
        <v>130</v>
      </c>
      <c r="J107">
        <v>2026</v>
      </c>
      <c r="K107">
        <v>5</v>
      </c>
      <c r="L107" t="s">
        <v>95</v>
      </c>
      <c r="M107">
        <v>81.78</v>
      </c>
      <c r="N107">
        <v>1</v>
      </c>
      <c r="O107">
        <v>81.78</v>
      </c>
      <c r="P107" t="s">
        <v>2255</v>
      </c>
      <c r="Q107">
        <v>1</v>
      </c>
    </row>
    <row r="108" spans="1:17">
      <c r="A108" t="s">
        <v>2295</v>
      </c>
      <c r="B108" t="s">
        <v>1956</v>
      </c>
      <c r="C108" t="s">
        <v>2261</v>
      </c>
      <c r="D108" t="s">
        <v>2254</v>
      </c>
      <c r="E108" t="s">
        <v>106</v>
      </c>
      <c r="F108">
        <v>40700</v>
      </c>
      <c r="G108" t="s">
        <v>784</v>
      </c>
      <c r="I108" t="s">
        <v>686</v>
      </c>
      <c r="J108">
        <v>2026</v>
      </c>
      <c r="K108">
        <v>5</v>
      </c>
      <c r="L108" t="s">
        <v>95</v>
      </c>
      <c r="M108">
        <v>1111.6500000000001</v>
      </c>
      <c r="N108">
        <v>1</v>
      </c>
      <c r="O108">
        <v>1111.6500000000001</v>
      </c>
      <c r="P108" t="s">
        <v>2255</v>
      </c>
    </row>
    <row r="109" spans="1:17">
      <c r="A109" t="s">
        <v>2295</v>
      </c>
      <c r="B109" t="s">
        <v>1956</v>
      </c>
      <c r="C109" t="s">
        <v>2261</v>
      </c>
      <c r="D109" t="s">
        <v>2254</v>
      </c>
      <c r="E109" t="s">
        <v>92</v>
      </c>
      <c r="F109">
        <v>40700</v>
      </c>
      <c r="G109" t="s">
        <v>784</v>
      </c>
      <c r="I109" t="s">
        <v>200</v>
      </c>
      <c r="J109">
        <v>2026</v>
      </c>
      <c r="K109">
        <v>5</v>
      </c>
      <c r="L109" t="s">
        <v>95</v>
      </c>
      <c r="M109">
        <v>248.56</v>
      </c>
      <c r="N109">
        <v>1</v>
      </c>
      <c r="O109">
        <v>248.56</v>
      </c>
      <c r="P109" t="s">
        <v>2255</v>
      </c>
    </row>
    <row r="110" spans="1:17">
      <c r="A110" t="s">
        <v>2295</v>
      </c>
      <c r="B110" t="s">
        <v>1956</v>
      </c>
      <c r="C110" t="s">
        <v>2261</v>
      </c>
      <c r="D110" t="s">
        <v>2254</v>
      </c>
      <c r="E110" t="s">
        <v>92</v>
      </c>
      <c r="F110">
        <v>40700</v>
      </c>
      <c r="G110" t="s">
        <v>784</v>
      </c>
      <c r="I110" t="s">
        <v>260</v>
      </c>
      <c r="J110">
        <v>2026</v>
      </c>
      <c r="K110">
        <v>5</v>
      </c>
      <c r="L110" t="s">
        <v>95</v>
      </c>
      <c r="M110">
        <v>1479.92</v>
      </c>
      <c r="N110">
        <v>1</v>
      </c>
      <c r="O110">
        <v>1479.92</v>
      </c>
      <c r="P110" t="s">
        <v>2255</v>
      </c>
    </row>
    <row r="111" spans="1:17">
      <c r="A111" t="s">
        <v>2295</v>
      </c>
      <c r="B111" t="s">
        <v>1956</v>
      </c>
      <c r="C111" t="s">
        <v>2261</v>
      </c>
      <c r="D111" t="s">
        <v>2254</v>
      </c>
      <c r="E111" t="s">
        <v>106</v>
      </c>
      <c r="F111">
        <v>40700</v>
      </c>
      <c r="G111" t="s">
        <v>784</v>
      </c>
      <c r="I111" t="s">
        <v>112</v>
      </c>
      <c r="J111">
        <v>2026</v>
      </c>
      <c r="K111">
        <v>5</v>
      </c>
      <c r="L111" t="s">
        <v>95</v>
      </c>
      <c r="M111">
        <v>185.85</v>
      </c>
      <c r="N111">
        <v>1</v>
      </c>
      <c r="O111">
        <v>185.85</v>
      </c>
      <c r="P111" t="s">
        <v>2255</v>
      </c>
    </row>
    <row r="112" spans="1:17">
      <c r="A112" t="s">
        <v>2295</v>
      </c>
      <c r="B112" t="s">
        <v>1970</v>
      </c>
      <c r="C112" t="s">
        <v>2239</v>
      </c>
      <c r="D112" t="s">
        <v>2254</v>
      </c>
      <c r="E112" t="s">
        <v>103</v>
      </c>
      <c r="F112">
        <v>40700</v>
      </c>
      <c r="G112" t="s">
        <v>784</v>
      </c>
      <c r="I112" t="s">
        <v>120</v>
      </c>
      <c r="J112">
        <v>2026</v>
      </c>
      <c r="K112">
        <v>5</v>
      </c>
      <c r="L112" t="s">
        <v>95</v>
      </c>
      <c r="M112">
        <v>400.00858700000003</v>
      </c>
      <c r="N112">
        <v>1</v>
      </c>
      <c r="O112">
        <v>400.00858700000003</v>
      </c>
      <c r="P112" t="s">
        <v>2255</v>
      </c>
      <c r="Q112">
        <v>1</v>
      </c>
    </row>
    <row r="113" spans="1:17">
      <c r="A113" t="s">
        <v>2295</v>
      </c>
      <c r="B113" t="s">
        <v>1970</v>
      </c>
      <c r="C113" t="s">
        <v>2239</v>
      </c>
      <c r="D113" t="s">
        <v>2254</v>
      </c>
      <c r="E113" t="s">
        <v>92</v>
      </c>
      <c r="F113">
        <v>40700</v>
      </c>
      <c r="G113" t="s">
        <v>784</v>
      </c>
      <c r="I113" t="s">
        <v>260</v>
      </c>
      <c r="J113">
        <v>2026</v>
      </c>
      <c r="K113">
        <v>5</v>
      </c>
      <c r="L113" t="s">
        <v>95</v>
      </c>
      <c r="M113">
        <v>1851.9457</v>
      </c>
      <c r="N113">
        <v>1</v>
      </c>
      <c r="O113">
        <v>1851.9457</v>
      </c>
      <c r="P113" t="s">
        <v>2255</v>
      </c>
    </row>
    <row r="114" spans="1:17">
      <c r="A114" t="s">
        <v>2295</v>
      </c>
      <c r="B114" t="s">
        <v>1970</v>
      </c>
      <c r="C114" t="s">
        <v>2239</v>
      </c>
      <c r="D114" t="s">
        <v>2254</v>
      </c>
      <c r="E114" t="s">
        <v>106</v>
      </c>
      <c r="F114">
        <v>40700</v>
      </c>
      <c r="G114" t="s">
        <v>784</v>
      </c>
      <c r="I114" t="s">
        <v>118</v>
      </c>
      <c r="J114">
        <v>2026</v>
      </c>
      <c r="K114">
        <v>5</v>
      </c>
      <c r="L114" t="s">
        <v>95</v>
      </c>
      <c r="M114">
        <v>5889.7715360000002</v>
      </c>
      <c r="N114">
        <v>1</v>
      </c>
      <c r="O114">
        <v>5889.7715360000002</v>
      </c>
      <c r="P114" t="s">
        <v>2255</v>
      </c>
    </row>
    <row r="115" spans="1:17">
      <c r="A115" t="s">
        <v>2295</v>
      </c>
      <c r="B115" t="s">
        <v>1970</v>
      </c>
      <c r="C115" t="s">
        <v>2239</v>
      </c>
      <c r="D115" t="s">
        <v>2254</v>
      </c>
      <c r="E115" t="s">
        <v>106</v>
      </c>
      <c r="F115">
        <v>40700</v>
      </c>
      <c r="G115" t="s">
        <v>784</v>
      </c>
      <c r="I115" t="s">
        <v>112</v>
      </c>
      <c r="J115">
        <v>2026</v>
      </c>
      <c r="K115">
        <v>5</v>
      </c>
      <c r="L115" t="s">
        <v>95</v>
      </c>
      <c r="M115">
        <v>996.98941760000002</v>
      </c>
      <c r="N115">
        <v>1</v>
      </c>
      <c r="O115">
        <v>996.98941760000002</v>
      </c>
      <c r="P115" t="s">
        <v>2255</v>
      </c>
    </row>
    <row r="116" spans="1:17">
      <c r="A116" t="s">
        <v>2295</v>
      </c>
      <c r="B116" t="s">
        <v>1972</v>
      </c>
      <c r="C116" t="s">
        <v>2259</v>
      </c>
      <c r="D116" t="s">
        <v>2254</v>
      </c>
      <c r="E116" t="s">
        <v>103</v>
      </c>
      <c r="F116">
        <v>40700</v>
      </c>
      <c r="G116" t="s">
        <v>784</v>
      </c>
      <c r="I116" t="s">
        <v>130</v>
      </c>
      <c r="J116">
        <v>2026</v>
      </c>
      <c r="K116">
        <v>5</v>
      </c>
      <c r="L116" t="s">
        <v>95</v>
      </c>
      <c r="M116">
        <v>314.71392700000001</v>
      </c>
      <c r="N116">
        <v>1</v>
      </c>
      <c r="O116">
        <v>314.71392700000001</v>
      </c>
      <c r="P116" t="s">
        <v>2255</v>
      </c>
      <c r="Q116">
        <v>1</v>
      </c>
    </row>
    <row r="117" spans="1:17">
      <c r="A117" t="s">
        <v>2295</v>
      </c>
      <c r="B117" t="s">
        <v>1972</v>
      </c>
      <c r="C117" t="s">
        <v>2259</v>
      </c>
      <c r="D117" t="s">
        <v>2254</v>
      </c>
      <c r="E117" t="s">
        <v>106</v>
      </c>
      <c r="F117">
        <v>40700</v>
      </c>
      <c r="G117" t="s">
        <v>784</v>
      </c>
      <c r="I117" t="s">
        <v>110</v>
      </c>
      <c r="J117">
        <v>2026</v>
      </c>
      <c r="K117">
        <v>5</v>
      </c>
      <c r="L117" t="s">
        <v>95</v>
      </c>
      <c r="M117">
        <v>1142.18196048</v>
      </c>
      <c r="N117">
        <v>1</v>
      </c>
      <c r="O117">
        <v>1142.18196048</v>
      </c>
      <c r="P117" t="s">
        <v>2255</v>
      </c>
    </row>
    <row r="118" spans="1:17">
      <c r="A118" t="s">
        <v>2295</v>
      </c>
      <c r="B118" t="s">
        <v>1972</v>
      </c>
      <c r="C118" t="s">
        <v>2259</v>
      </c>
      <c r="D118" t="s">
        <v>2254</v>
      </c>
      <c r="E118" t="s">
        <v>92</v>
      </c>
      <c r="F118">
        <v>40700</v>
      </c>
      <c r="G118" t="s">
        <v>784</v>
      </c>
      <c r="I118" t="s">
        <v>196</v>
      </c>
      <c r="J118">
        <v>2026</v>
      </c>
      <c r="K118">
        <v>5</v>
      </c>
      <c r="L118" t="s">
        <v>95</v>
      </c>
      <c r="M118">
        <v>299.38425660000001</v>
      </c>
      <c r="N118">
        <v>1</v>
      </c>
      <c r="O118">
        <v>299.38425660000001</v>
      </c>
      <c r="P118" t="s">
        <v>2255</v>
      </c>
    </row>
    <row r="119" spans="1:17">
      <c r="A119" t="s">
        <v>2295</v>
      </c>
      <c r="B119" t="s">
        <v>1972</v>
      </c>
      <c r="C119" t="s">
        <v>2259</v>
      </c>
      <c r="D119" t="s">
        <v>2254</v>
      </c>
      <c r="E119" t="s">
        <v>92</v>
      </c>
      <c r="F119">
        <v>40700</v>
      </c>
      <c r="G119" t="s">
        <v>784</v>
      </c>
      <c r="I119" t="s">
        <v>260</v>
      </c>
      <c r="J119">
        <v>2026</v>
      </c>
      <c r="K119">
        <v>5</v>
      </c>
      <c r="L119" t="s">
        <v>95</v>
      </c>
      <c r="M119">
        <v>1436.5712215799997</v>
      </c>
      <c r="N119">
        <v>1</v>
      </c>
      <c r="O119">
        <v>1436.5712215799997</v>
      </c>
      <c r="P119" t="s">
        <v>2255</v>
      </c>
    </row>
    <row r="120" spans="1:17">
      <c r="A120" t="s">
        <v>2295</v>
      </c>
      <c r="B120" t="s">
        <v>1979</v>
      </c>
      <c r="C120" t="s">
        <v>2259</v>
      </c>
      <c r="D120" t="s">
        <v>2254</v>
      </c>
      <c r="E120" t="s">
        <v>103</v>
      </c>
      <c r="F120">
        <v>40700</v>
      </c>
      <c r="G120" t="s">
        <v>784</v>
      </c>
      <c r="I120" t="s">
        <v>120</v>
      </c>
      <c r="J120">
        <v>2026</v>
      </c>
      <c r="K120">
        <v>5</v>
      </c>
      <c r="L120" t="s">
        <v>95</v>
      </c>
      <c r="M120">
        <v>75.900563199999993</v>
      </c>
      <c r="N120">
        <v>1</v>
      </c>
      <c r="O120">
        <v>75.900563199999993</v>
      </c>
      <c r="P120" t="s">
        <v>2255</v>
      </c>
      <c r="Q120">
        <v>1</v>
      </c>
    </row>
    <row r="121" spans="1:17">
      <c r="A121" t="s">
        <v>2295</v>
      </c>
      <c r="B121" t="s">
        <v>1979</v>
      </c>
      <c r="C121" t="s">
        <v>2259</v>
      </c>
      <c r="D121" t="s">
        <v>2254</v>
      </c>
      <c r="E121" t="s">
        <v>92</v>
      </c>
      <c r="F121">
        <v>40700</v>
      </c>
      <c r="G121" t="s">
        <v>784</v>
      </c>
      <c r="I121" t="s">
        <v>256</v>
      </c>
      <c r="J121">
        <v>2026</v>
      </c>
      <c r="K121">
        <v>5</v>
      </c>
      <c r="L121" t="s">
        <v>95</v>
      </c>
      <c r="M121">
        <v>542.82456360000003</v>
      </c>
      <c r="N121">
        <v>1</v>
      </c>
      <c r="O121">
        <v>542.82456360000003</v>
      </c>
      <c r="P121" t="s">
        <v>2255</v>
      </c>
      <c r="Q121">
        <v>1</v>
      </c>
    </row>
    <row r="122" spans="1:17">
      <c r="A122" t="s">
        <v>2295</v>
      </c>
      <c r="B122" t="s">
        <v>1979</v>
      </c>
      <c r="C122" t="s">
        <v>2259</v>
      </c>
      <c r="D122" t="s">
        <v>2254</v>
      </c>
      <c r="E122" t="s">
        <v>92</v>
      </c>
      <c r="F122">
        <v>40700</v>
      </c>
      <c r="G122" t="s">
        <v>784</v>
      </c>
      <c r="I122" t="s">
        <v>257</v>
      </c>
      <c r="J122">
        <v>2026</v>
      </c>
      <c r="K122">
        <v>5</v>
      </c>
      <c r="L122" t="s">
        <v>95</v>
      </c>
      <c r="M122">
        <v>575.50760783999999</v>
      </c>
      <c r="N122">
        <v>1</v>
      </c>
      <c r="O122">
        <v>575.50760783999999</v>
      </c>
      <c r="P122" t="s">
        <v>2255</v>
      </c>
    </row>
    <row r="123" spans="1:17">
      <c r="A123" t="s">
        <v>2295</v>
      </c>
      <c r="B123" t="s">
        <v>1979</v>
      </c>
      <c r="C123" t="s">
        <v>2259</v>
      </c>
      <c r="D123" t="s">
        <v>2254</v>
      </c>
      <c r="E123" t="s">
        <v>92</v>
      </c>
      <c r="F123">
        <v>40700</v>
      </c>
      <c r="G123" t="s">
        <v>784</v>
      </c>
      <c r="I123" t="s">
        <v>260</v>
      </c>
      <c r="J123">
        <v>2026</v>
      </c>
      <c r="K123">
        <v>5</v>
      </c>
      <c r="L123" t="s">
        <v>95</v>
      </c>
      <c r="M123">
        <v>1436.5712215799997</v>
      </c>
      <c r="N123">
        <v>1</v>
      </c>
      <c r="O123">
        <v>1436.5712215799997</v>
      </c>
      <c r="P123" t="s">
        <v>2255</v>
      </c>
    </row>
    <row r="124" spans="1:17">
      <c r="A124" t="s">
        <v>2295</v>
      </c>
      <c r="B124" t="s">
        <v>1979</v>
      </c>
      <c r="C124" t="s">
        <v>2259</v>
      </c>
      <c r="D124" t="s">
        <v>2254</v>
      </c>
      <c r="E124" t="s">
        <v>105</v>
      </c>
      <c r="F124">
        <v>40700</v>
      </c>
      <c r="G124" t="s">
        <v>784</v>
      </c>
      <c r="I124" t="s">
        <v>122</v>
      </c>
      <c r="J124">
        <v>2026</v>
      </c>
      <c r="K124">
        <v>5</v>
      </c>
      <c r="L124" t="s">
        <v>95</v>
      </c>
      <c r="M124">
        <v>96.292997459999995</v>
      </c>
      <c r="N124">
        <v>1</v>
      </c>
      <c r="O124">
        <v>96.292997459999995</v>
      </c>
      <c r="P124" t="s">
        <v>2255</v>
      </c>
    </row>
    <row r="125" spans="1:17">
      <c r="A125" t="s">
        <v>2295</v>
      </c>
      <c r="B125" t="s">
        <v>1979</v>
      </c>
      <c r="C125" t="s">
        <v>2259</v>
      </c>
      <c r="D125" t="s">
        <v>2254</v>
      </c>
      <c r="E125" t="s">
        <v>105</v>
      </c>
      <c r="F125">
        <v>40700</v>
      </c>
      <c r="G125" t="s">
        <v>784</v>
      </c>
      <c r="I125" t="s">
        <v>123</v>
      </c>
      <c r="J125">
        <v>2026</v>
      </c>
      <c r="K125">
        <v>5</v>
      </c>
      <c r="L125" t="s">
        <v>95</v>
      </c>
      <c r="M125">
        <v>240.16989941999998</v>
      </c>
      <c r="N125">
        <v>1</v>
      </c>
      <c r="O125">
        <v>240.16989941999998</v>
      </c>
      <c r="P125" t="s">
        <v>2255</v>
      </c>
    </row>
    <row r="126" spans="1:17">
      <c r="A126" t="s">
        <v>2295</v>
      </c>
      <c r="B126" t="s">
        <v>1979</v>
      </c>
      <c r="C126" t="s">
        <v>2259</v>
      </c>
      <c r="D126" t="s">
        <v>2254</v>
      </c>
      <c r="E126" t="s">
        <v>106</v>
      </c>
      <c r="F126">
        <v>40700</v>
      </c>
      <c r="G126" t="s">
        <v>784</v>
      </c>
      <c r="I126" t="s">
        <v>112</v>
      </c>
      <c r="J126">
        <v>2026</v>
      </c>
      <c r="K126">
        <v>5</v>
      </c>
      <c r="L126" t="s">
        <v>95</v>
      </c>
      <c r="M126">
        <v>360.81744335999997</v>
      </c>
      <c r="N126">
        <v>1</v>
      </c>
      <c r="O126">
        <v>360.81744335999997</v>
      </c>
      <c r="P126" t="s">
        <v>2255</v>
      </c>
    </row>
    <row r="127" spans="1:17">
      <c r="A127" t="s">
        <v>2295</v>
      </c>
      <c r="B127" t="s">
        <v>1979</v>
      </c>
      <c r="C127" t="s">
        <v>2259</v>
      </c>
      <c r="D127" t="s">
        <v>2254</v>
      </c>
      <c r="E127" t="s">
        <v>106</v>
      </c>
      <c r="F127">
        <v>40700</v>
      </c>
      <c r="G127" t="s">
        <v>784</v>
      </c>
      <c r="I127" t="s">
        <v>163</v>
      </c>
      <c r="J127">
        <v>2026</v>
      </c>
      <c r="K127">
        <v>5</v>
      </c>
      <c r="L127" t="s">
        <v>95</v>
      </c>
      <c r="M127">
        <v>1438.7690196000001</v>
      </c>
      <c r="N127">
        <v>1</v>
      </c>
      <c r="O127">
        <v>1438.7690196000001</v>
      </c>
      <c r="P127" t="s">
        <v>2255</v>
      </c>
    </row>
    <row r="128" spans="1:17">
      <c r="A128" t="s">
        <v>2295</v>
      </c>
      <c r="B128" t="s">
        <v>1979</v>
      </c>
      <c r="C128" t="s">
        <v>2259</v>
      </c>
      <c r="D128" t="s">
        <v>2254</v>
      </c>
      <c r="E128" t="s">
        <v>92</v>
      </c>
      <c r="F128">
        <v>40700</v>
      </c>
      <c r="G128" t="s">
        <v>784</v>
      </c>
      <c r="I128" t="s">
        <v>683</v>
      </c>
      <c r="J128">
        <v>2026</v>
      </c>
      <c r="K128">
        <v>5</v>
      </c>
      <c r="L128" t="s">
        <v>95</v>
      </c>
      <c r="M128">
        <v>249.5044068</v>
      </c>
      <c r="N128">
        <v>1</v>
      </c>
      <c r="O128">
        <v>249.5044068</v>
      </c>
      <c r="P128" t="s">
        <v>2255</v>
      </c>
      <c r="Q128">
        <v>1</v>
      </c>
    </row>
    <row r="129" spans="1:17">
      <c r="A129" t="s">
        <v>2295</v>
      </c>
      <c r="B129" t="s">
        <v>1985</v>
      </c>
      <c r="C129" t="s">
        <v>2100</v>
      </c>
      <c r="D129" t="s">
        <v>2254</v>
      </c>
      <c r="E129" t="s">
        <v>92</v>
      </c>
      <c r="F129">
        <v>40700</v>
      </c>
      <c r="G129" t="s">
        <v>784</v>
      </c>
      <c r="I129" t="s">
        <v>260</v>
      </c>
      <c r="J129">
        <v>2026</v>
      </c>
      <c r="K129">
        <v>5</v>
      </c>
      <c r="L129" t="s">
        <v>95</v>
      </c>
      <c r="M129">
        <v>621.57000000000005</v>
      </c>
      <c r="N129">
        <v>1</v>
      </c>
      <c r="O129">
        <v>621.57000000000005</v>
      </c>
      <c r="P129" t="s">
        <v>2255</v>
      </c>
    </row>
    <row r="130" spans="1:17">
      <c r="A130" t="s">
        <v>2295</v>
      </c>
      <c r="B130" t="s">
        <v>1985</v>
      </c>
      <c r="C130" t="s">
        <v>2100</v>
      </c>
      <c r="D130" t="s">
        <v>2254</v>
      </c>
      <c r="E130" t="s">
        <v>106</v>
      </c>
      <c r="F130">
        <v>40700</v>
      </c>
      <c r="G130" t="s">
        <v>784</v>
      </c>
      <c r="I130" t="s">
        <v>146</v>
      </c>
      <c r="J130">
        <v>2026</v>
      </c>
      <c r="K130">
        <v>5</v>
      </c>
      <c r="L130" t="s">
        <v>95</v>
      </c>
      <c r="M130">
        <v>371.12</v>
      </c>
      <c r="N130">
        <v>1</v>
      </c>
      <c r="O130">
        <v>371.12</v>
      </c>
      <c r="P130" t="s">
        <v>2255</v>
      </c>
    </row>
    <row r="131" spans="1:17">
      <c r="A131" t="s">
        <v>2295</v>
      </c>
      <c r="B131" t="s">
        <v>556</v>
      </c>
      <c r="C131" t="s">
        <v>557</v>
      </c>
      <c r="D131" t="s">
        <v>2254</v>
      </c>
      <c r="E131" t="s">
        <v>103</v>
      </c>
      <c r="F131">
        <v>40700</v>
      </c>
      <c r="G131" t="s">
        <v>784</v>
      </c>
      <c r="I131" t="s">
        <v>130</v>
      </c>
      <c r="J131">
        <v>2026</v>
      </c>
      <c r="K131">
        <v>5</v>
      </c>
      <c r="L131" t="s">
        <v>95</v>
      </c>
      <c r="M131">
        <v>247.41430350000005</v>
      </c>
      <c r="N131">
        <v>1</v>
      </c>
      <c r="O131">
        <v>247.41430350000005</v>
      </c>
      <c r="P131" t="s">
        <v>2255</v>
      </c>
      <c r="Q131">
        <v>1</v>
      </c>
    </row>
    <row r="132" spans="1:17">
      <c r="A132" t="s">
        <v>2295</v>
      </c>
      <c r="B132" t="s">
        <v>556</v>
      </c>
      <c r="C132" t="s">
        <v>557</v>
      </c>
      <c r="D132" t="s">
        <v>2254</v>
      </c>
      <c r="E132" t="s">
        <v>92</v>
      </c>
      <c r="F132">
        <v>40700</v>
      </c>
      <c r="G132" t="s">
        <v>784</v>
      </c>
      <c r="I132" t="s">
        <v>203</v>
      </c>
      <c r="J132">
        <v>2026</v>
      </c>
      <c r="K132">
        <v>5</v>
      </c>
      <c r="L132" t="s">
        <v>95</v>
      </c>
      <c r="M132">
        <v>709.09350400000005</v>
      </c>
      <c r="N132">
        <v>1</v>
      </c>
      <c r="O132">
        <v>709.09350400000005</v>
      </c>
      <c r="P132" t="s">
        <v>2255</v>
      </c>
      <c r="Q132">
        <v>1</v>
      </c>
    </row>
    <row r="133" spans="1:17">
      <c r="A133" t="s">
        <v>2295</v>
      </c>
      <c r="B133" t="s">
        <v>556</v>
      </c>
      <c r="C133" t="s">
        <v>557</v>
      </c>
      <c r="D133" t="s">
        <v>2254</v>
      </c>
      <c r="E133" t="s">
        <v>92</v>
      </c>
      <c r="F133">
        <v>40700</v>
      </c>
      <c r="G133" t="s">
        <v>784</v>
      </c>
      <c r="I133" t="s">
        <v>204</v>
      </c>
      <c r="J133">
        <v>2026</v>
      </c>
      <c r="K133">
        <v>5</v>
      </c>
      <c r="L133" t="s">
        <v>95</v>
      </c>
      <c r="M133">
        <v>791.19476800000007</v>
      </c>
      <c r="N133">
        <v>1</v>
      </c>
      <c r="O133">
        <v>791.19476800000007</v>
      </c>
      <c r="P133" t="s">
        <v>2255</v>
      </c>
    </row>
    <row r="134" spans="1:17">
      <c r="A134" t="s">
        <v>2295</v>
      </c>
      <c r="B134" t="s">
        <v>556</v>
      </c>
      <c r="C134" t="s">
        <v>557</v>
      </c>
      <c r="D134" t="s">
        <v>2254</v>
      </c>
      <c r="E134" t="s">
        <v>92</v>
      </c>
      <c r="F134">
        <v>40700</v>
      </c>
      <c r="G134" t="s">
        <v>784</v>
      </c>
      <c r="I134" t="s">
        <v>260</v>
      </c>
      <c r="J134">
        <v>2026</v>
      </c>
      <c r="K134">
        <v>5</v>
      </c>
      <c r="L134" t="s">
        <v>95</v>
      </c>
      <c r="M134">
        <v>1974.9617335000003</v>
      </c>
      <c r="N134">
        <v>1</v>
      </c>
      <c r="O134">
        <v>1974.9617335000003</v>
      </c>
      <c r="P134" t="s">
        <v>2255</v>
      </c>
    </row>
    <row r="135" spans="1:17">
      <c r="A135" t="s">
        <v>2295</v>
      </c>
      <c r="B135" t="s">
        <v>556</v>
      </c>
      <c r="C135" t="s">
        <v>557</v>
      </c>
      <c r="D135" t="s">
        <v>2254</v>
      </c>
      <c r="E135" t="s">
        <v>106</v>
      </c>
      <c r="F135">
        <v>40700</v>
      </c>
      <c r="G135" t="s">
        <v>784</v>
      </c>
      <c r="I135" t="s">
        <v>146</v>
      </c>
      <c r="J135">
        <v>2026</v>
      </c>
      <c r="K135">
        <v>5</v>
      </c>
      <c r="L135" t="s">
        <v>95</v>
      </c>
      <c r="M135">
        <v>2962.4617470000003</v>
      </c>
      <c r="N135">
        <v>1</v>
      </c>
      <c r="O135">
        <v>2962.4617470000003</v>
      </c>
      <c r="P135" t="s">
        <v>2255</v>
      </c>
    </row>
    <row r="136" spans="1:17">
      <c r="A136" t="s">
        <v>2295</v>
      </c>
      <c r="B136" t="s">
        <v>556</v>
      </c>
      <c r="C136" t="s">
        <v>557</v>
      </c>
      <c r="D136" t="s">
        <v>2254</v>
      </c>
      <c r="E136" t="s">
        <v>92</v>
      </c>
      <c r="F136">
        <v>40700</v>
      </c>
      <c r="G136" t="s">
        <v>784</v>
      </c>
      <c r="I136" t="s">
        <v>617</v>
      </c>
      <c r="J136">
        <v>2026</v>
      </c>
      <c r="K136">
        <v>5</v>
      </c>
      <c r="L136" t="s">
        <v>95</v>
      </c>
      <c r="M136">
        <v>308.69666800000005</v>
      </c>
      <c r="N136">
        <v>1</v>
      </c>
      <c r="O136">
        <v>308.69666800000005</v>
      </c>
      <c r="P136" t="s">
        <v>2255</v>
      </c>
      <c r="Q136">
        <v>1</v>
      </c>
    </row>
    <row r="137" spans="1:17">
      <c r="A137" t="s">
        <v>2295</v>
      </c>
      <c r="B137" t="s">
        <v>1993</v>
      </c>
      <c r="C137" t="s">
        <v>1156</v>
      </c>
      <c r="D137" t="s">
        <v>2254</v>
      </c>
      <c r="E137" t="s">
        <v>106</v>
      </c>
      <c r="F137">
        <v>40900</v>
      </c>
      <c r="G137" t="s">
        <v>2442</v>
      </c>
      <c r="I137" t="s">
        <v>2262</v>
      </c>
      <c r="J137">
        <v>2026</v>
      </c>
      <c r="K137">
        <v>5</v>
      </c>
      <c r="L137" t="s">
        <v>95</v>
      </c>
      <c r="M137">
        <v>163.92</v>
      </c>
      <c r="N137">
        <v>1</v>
      </c>
      <c r="O137">
        <v>163.92</v>
      </c>
      <c r="P137" t="s">
        <v>2255</v>
      </c>
    </row>
    <row r="138" spans="1:17">
      <c r="A138" t="s">
        <v>2295</v>
      </c>
      <c r="B138" t="s">
        <v>1993</v>
      </c>
      <c r="C138" t="s">
        <v>1156</v>
      </c>
      <c r="D138" t="s">
        <v>2254</v>
      </c>
      <c r="E138" t="s">
        <v>92</v>
      </c>
      <c r="F138">
        <v>40900</v>
      </c>
      <c r="G138" t="s">
        <v>2442</v>
      </c>
      <c r="I138" t="s">
        <v>260</v>
      </c>
      <c r="J138">
        <v>2026</v>
      </c>
      <c r="K138">
        <v>5</v>
      </c>
      <c r="L138" t="s">
        <v>95</v>
      </c>
      <c r="M138">
        <v>1386.88</v>
      </c>
      <c r="N138">
        <v>1</v>
      </c>
      <c r="O138">
        <v>1386.88</v>
      </c>
      <c r="P138" t="s">
        <v>2255</v>
      </c>
    </row>
    <row r="139" spans="1:17">
      <c r="A139" t="s">
        <v>2295</v>
      </c>
      <c r="B139" t="s">
        <v>1993</v>
      </c>
      <c r="C139" t="s">
        <v>1156</v>
      </c>
      <c r="D139" t="s">
        <v>2254</v>
      </c>
      <c r="E139" t="s">
        <v>106</v>
      </c>
      <c r="F139">
        <v>40900</v>
      </c>
      <c r="G139" t="s">
        <v>2442</v>
      </c>
      <c r="I139" t="s">
        <v>146</v>
      </c>
      <c r="J139">
        <v>2026</v>
      </c>
      <c r="K139">
        <v>5</v>
      </c>
      <c r="L139" t="s">
        <v>95</v>
      </c>
      <c r="M139">
        <v>311.74</v>
      </c>
      <c r="N139">
        <v>1</v>
      </c>
      <c r="O139">
        <v>311.74</v>
      </c>
      <c r="P139" t="s">
        <v>2255</v>
      </c>
    </row>
    <row r="140" spans="1:17">
      <c r="A140" t="s">
        <v>2295</v>
      </c>
      <c r="B140" t="s">
        <v>1993</v>
      </c>
      <c r="C140" t="s">
        <v>1156</v>
      </c>
      <c r="D140" t="s">
        <v>2254</v>
      </c>
      <c r="E140" t="s">
        <v>106</v>
      </c>
      <c r="F140">
        <v>40900</v>
      </c>
      <c r="G140" t="s">
        <v>2442</v>
      </c>
      <c r="I140" t="s">
        <v>163</v>
      </c>
      <c r="J140">
        <v>2026</v>
      </c>
      <c r="K140">
        <v>5</v>
      </c>
      <c r="L140" t="s">
        <v>95</v>
      </c>
      <c r="M140">
        <v>326.82</v>
      </c>
      <c r="N140">
        <v>1</v>
      </c>
      <c r="O140">
        <v>326.82</v>
      </c>
      <c r="P140" t="s">
        <v>2255</v>
      </c>
    </row>
    <row r="141" spans="1:17">
      <c r="A141" t="s">
        <v>2289</v>
      </c>
      <c r="B141" t="s">
        <v>1999</v>
      </c>
      <c r="C141" t="s">
        <v>313</v>
      </c>
      <c r="D141" t="s">
        <v>2254</v>
      </c>
      <c r="E141" t="s">
        <v>92</v>
      </c>
      <c r="F141">
        <v>40700</v>
      </c>
      <c r="G141" t="s">
        <v>784</v>
      </c>
      <c r="I141" t="s">
        <v>2263</v>
      </c>
      <c r="J141">
        <v>2026</v>
      </c>
      <c r="K141">
        <v>5</v>
      </c>
      <c r="L141" t="s">
        <v>95</v>
      </c>
      <c r="M141">
        <v>86.19</v>
      </c>
      <c r="N141">
        <v>1</v>
      </c>
      <c r="O141">
        <v>86.19</v>
      </c>
      <c r="P141" t="s">
        <v>2255</v>
      </c>
    </row>
    <row r="142" spans="1:17">
      <c r="A142" t="s">
        <v>2438</v>
      </c>
      <c r="B142" t="s">
        <v>570</v>
      </c>
      <c r="C142" t="s">
        <v>296</v>
      </c>
      <c r="D142" t="s">
        <v>2254</v>
      </c>
      <c r="E142" t="s">
        <v>92</v>
      </c>
      <c r="F142">
        <v>40700</v>
      </c>
      <c r="G142" t="s">
        <v>784</v>
      </c>
      <c r="I142" t="s">
        <v>196</v>
      </c>
      <c r="J142">
        <v>2026</v>
      </c>
      <c r="K142">
        <v>5</v>
      </c>
      <c r="L142" t="s">
        <v>95</v>
      </c>
      <c r="M142">
        <v>229.49489999999997</v>
      </c>
      <c r="N142">
        <v>1</v>
      </c>
      <c r="O142">
        <v>229.49489999999997</v>
      </c>
      <c r="P142" t="s">
        <v>2255</v>
      </c>
    </row>
    <row r="143" spans="1:17">
      <c r="A143" t="s">
        <v>2438</v>
      </c>
      <c r="B143" t="s">
        <v>570</v>
      </c>
      <c r="C143" t="s">
        <v>296</v>
      </c>
      <c r="D143" t="s">
        <v>2254</v>
      </c>
      <c r="E143" t="s">
        <v>92</v>
      </c>
      <c r="F143">
        <v>40700</v>
      </c>
      <c r="G143" t="s">
        <v>784</v>
      </c>
      <c r="I143" t="s">
        <v>260</v>
      </c>
      <c r="J143">
        <v>2026</v>
      </c>
      <c r="K143">
        <v>5</v>
      </c>
      <c r="L143" t="s">
        <v>95</v>
      </c>
      <c r="M143">
        <v>404.99099999999999</v>
      </c>
      <c r="N143">
        <v>1</v>
      </c>
      <c r="O143">
        <v>404.99099999999999</v>
      </c>
      <c r="P143" t="s">
        <v>2255</v>
      </c>
    </row>
    <row r="144" spans="1:17">
      <c r="A144" t="s">
        <v>2438</v>
      </c>
      <c r="B144" t="s">
        <v>570</v>
      </c>
      <c r="C144" t="s">
        <v>296</v>
      </c>
      <c r="D144" t="s">
        <v>2254</v>
      </c>
      <c r="E144" t="s">
        <v>106</v>
      </c>
      <c r="F144">
        <v>40700</v>
      </c>
      <c r="G144" t="s">
        <v>784</v>
      </c>
      <c r="I144" t="s">
        <v>146</v>
      </c>
      <c r="J144">
        <v>2026</v>
      </c>
      <c r="K144">
        <v>5</v>
      </c>
      <c r="L144" t="s">
        <v>95</v>
      </c>
      <c r="M144">
        <v>769.48289999999997</v>
      </c>
      <c r="N144">
        <v>1</v>
      </c>
      <c r="O144">
        <v>769.48289999999997</v>
      </c>
      <c r="P144" t="s">
        <v>2255</v>
      </c>
    </row>
    <row r="145" spans="1:17">
      <c r="A145" t="s">
        <v>2438</v>
      </c>
      <c r="B145" t="s">
        <v>570</v>
      </c>
      <c r="C145" t="s">
        <v>296</v>
      </c>
      <c r="D145" t="s">
        <v>2254</v>
      </c>
      <c r="E145" t="s">
        <v>92</v>
      </c>
      <c r="F145">
        <v>40700</v>
      </c>
      <c r="G145" t="s">
        <v>784</v>
      </c>
      <c r="I145" t="s">
        <v>617</v>
      </c>
      <c r="J145">
        <v>2026</v>
      </c>
      <c r="K145">
        <v>5</v>
      </c>
      <c r="L145" t="s">
        <v>95</v>
      </c>
      <c r="M145">
        <v>73.08737579999999</v>
      </c>
      <c r="N145">
        <v>1</v>
      </c>
      <c r="O145">
        <v>73.08737579999999</v>
      </c>
      <c r="P145" t="s">
        <v>2255</v>
      </c>
      <c r="Q145">
        <v>1</v>
      </c>
    </row>
    <row r="146" spans="1:17">
      <c r="A146" t="s">
        <v>2438</v>
      </c>
      <c r="B146" t="s">
        <v>2003</v>
      </c>
      <c r="C146" t="s">
        <v>296</v>
      </c>
      <c r="D146" t="s">
        <v>2254</v>
      </c>
      <c r="E146" t="s">
        <v>92</v>
      </c>
      <c r="F146">
        <v>40700</v>
      </c>
      <c r="G146" t="s">
        <v>784</v>
      </c>
      <c r="I146" t="s">
        <v>196</v>
      </c>
      <c r="J146">
        <v>2026</v>
      </c>
      <c r="K146">
        <v>5</v>
      </c>
      <c r="L146" t="s">
        <v>95</v>
      </c>
      <c r="M146">
        <v>128.24714999999998</v>
      </c>
      <c r="N146">
        <v>1</v>
      </c>
      <c r="O146">
        <v>128.24714999999998</v>
      </c>
      <c r="P146" t="s">
        <v>2255</v>
      </c>
    </row>
    <row r="147" spans="1:17">
      <c r="A147" t="s">
        <v>2438</v>
      </c>
      <c r="B147" t="s">
        <v>2003</v>
      </c>
      <c r="C147" t="s">
        <v>296</v>
      </c>
      <c r="D147" t="s">
        <v>2254</v>
      </c>
      <c r="E147" t="s">
        <v>92</v>
      </c>
      <c r="F147">
        <v>40700</v>
      </c>
      <c r="G147" t="s">
        <v>784</v>
      </c>
      <c r="I147" t="s">
        <v>260</v>
      </c>
      <c r="J147">
        <v>2026</v>
      </c>
      <c r="K147">
        <v>5</v>
      </c>
      <c r="L147" t="s">
        <v>95</v>
      </c>
      <c r="M147">
        <v>404.99099999999999</v>
      </c>
      <c r="N147">
        <v>1</v>
      </c>
      <c r="O147">
        <v>404.99099999999999</v>
      </c>
      <c r="P147" t="s">
        <v>2255</v>
      </c>
    </row>
    <row r="148" spans="1:17">
      <c r="A148" t="s">
        <v>2438</v>
      </c>
      <c r="B148" t="s">
        <v>2003</v>
      </c>
      <c r="C148" t="s">
        <v>296</v>
      </c>
      <c r="D148" t="s">
        <v>2254</v>
      </c>
      <c r="E148" t="s">
        <v>106</v>
      </c>
      <c r="F148">
        <v>40700</v>
      </c>
      <c r="G148" t="s">
        <v>784</v>
      </c>
      <c r="I148" t="s">
        <v>146</v>
      </c>
      <c r="J148">
        <v>2026</v>
      </c>
      <c r="K148">
        <v>5</v>
      </c>
      <c r="L148" t="s">
        <v>95</v>
      </c>
      <c r="M148">
        <v>256.49429999999995</v>
      </c>
      <c r="N148">
        <v>1</v>
      </c>
      <c r="O148">
        <v>256.49429999999995</v>
      </c>
      <c r="P148" t="s">
        <v>2255</v>
      </c>
    </row>
    <row r="149" spans="1:17">
      <c r="A149" t="s">
        <v>2438</v>
      </c>
      <c r="B149" t="s">
        <v>2003</v>
      </c>
      <c r="C149" t="s">
        <v>296</v>
      </c>
      <c r="D149" t="s">
        <v>2254</v>
      </c>
      <c r="E149" t="s">
        <v>92</v>
      </c>
      <c r="F149">
        <v>40700</v>
      </c>
      <c r="G149" t="s">
        <v>784</v>
      </c>
      <c r="I149" t="s">
        <v>617</v>
      </c>
      <c r="J149">
        <v>2026</v>
      </c>
      <c r="K149">
        <v>5</v>
      </c>
      <c r="L149" t="s">
        <v>95</v>
      </c>
      <c r="M149">
        <v>37.394168999999998</v>
      </c>
      <c r="N149">
        <v>1</v>
      </c>
      <c r="O149">
        <v>37.394168999999998</v>
      </c>
      <c r="P149" t="s">
        <v>2255</v>
      </c>
      <c r="Q149">
        <v>1</v>
      </c>
    </row>
    <row r="150" spans="1:17">
      <c r="A150" t="s">
        <v>2289</v>
      </c>
      <c r="B150">
        <v>20170770</v>
      </c>
      <c r="C150" t="s">
        <v>313</v>
      </c>
      <c r="D150" t="s">
        <v>2254</v>
      </c>
      <c r="E150" t="s">
        <v>92</v>
      </c>
      <c r="F150">
        <v>40700</v>
      </c>
      <c r="G150" t="s">
        <v>784</v>
      </c>
      <c r="I150" t="s">
        <v>260</v>
      </c>
      <c r="J150">
        <v>2026</v>
      </c>
      <c r="K150">
        <v>5</v>
      </c>
      <c r="L150" t="s">
        <v>95</v>
      </c>
      <c r="M150">
        <v>775.66</v>
      </c>
      <c r="N150">
        <v>1</v>
      </c>
      <c r="O150">
        <v>775.66</v>
      </c>
      <c r="P150" t="s">
        <v>2255</v>
      </c>
    </row>
    <row r="151" spans="1:17">
      <c r="A151" t="s">
        <v>2289</v>
      </c>
      <c r="B151">
        <v>20170770</v>
      </c>
      <c r="C151" t="s">
        <v>313</v>
      </c>
      <c r="D151" t="s">
        <v>2254</v>
      </c>
      <c r="E151" t="s">
        <v>105</v>
      </c>
      <c r="F151">
        <v>40700</v>
      </c>
      <c r="G151" t="s">
        <v>784</v>
      </c>
      <c r="I151" t="s">
        <v>122</v>
      </c>
      <c r="J151">
        <v>2026</v>
      </c>
      <c r="K151">
        <v>5</v>
      </c>
      <c r="L151" t="s">
        <v>95</v>
      </c>
      <c r="M151">
        <v>68.95</v>
      </c>
      <c r="N151">
        <v>1</v>
      </c>
      <c r="O151">
        <v>68.95</v>
      </c>
      <c r="P151" t="s">
        <v>2255</v>
      </c>
    </row>
    <row r="152" spans="1:17">
      <c r="A152" t="s">
        <v>2289</v>
      </c>
      <c r="B152">
        <v>20170770</v>
      </c>
      <c r="C152" t="s">
        <v>313</v>
      </c>
      <c r="D152" t="s">
        <v>2254</v>
      </c>
      <c r="E152" t="s">
        <v>105</v>
      </c>
      <c r="F152">
        <v>40700</v>
      </c>
      <c r="G152" t="s">
        <v>784</v>
      </c>
      <c r="I152" t="s">
        <v>123</v>
      </c>
      <c r="J152">
        <v>2026</v>
      </c>
      <c r="K152">
        <v>5</v>
      </c>
      <c r="L152" t="s">
        <v>95</v>
      </c>
      <c r="M152">
        <v>172.38</v>
      </c>
      <c r="N152">
        <v>1</v>
      </c>
      <c r="O152">
        <v>172.38</v>
      </c>
      <c r="P152" t="s">
        <v>2255</v>
      </c>
    </row>
    <row r="153" spans="1:17">
      <c r="A153" t="s">
        <v>2289</v>
      </c>
      <c r="B153">
        <v>20170770</v>
      </c>
      <c r="C153" t="s">
        <v>313</v>
      </c>
      <c r="D153" t="s">
        <v>2254</v>
      </c>
      <c r="E153" t="s">
        <v>106</v>
      </c>
      <c r="F153">
        <v>40700</v>
      </c>
      <c r="G153" t="s">
        <v>784</v>
      </c>
      <c r="I153" t="s">
        <v>112</v>
      </c>
      <c r="J153">
        <v>2026</v>
      </c>
      <c r="K153">
        <v>5</v>
      </c>
      <c r="L153" t="s">
        <v>95</v>
      </c>
      <c r="M153">
        <v>389.07</v>
      </c>
      <c r="N153">
        <v>1</v>
      </c>
      <c r="O153">
        <v>389.07</v>
      </c>
      <c r="P153" t="s">
        <v>2255</v>
      </c>
    </row>
    <row r="154" spans="1:17">
      <c r="A154" t="s">
        <v>2289</v>
      </c>
      <c r="B154">
        <v>20170770</v>
      </c>
      <c r="C154" t="s">
        <v>313</v>
      </c>
      <c r="D154" t="s">
        <v>2254</v>
      </c>
      <c r="E154" t="s">
        <v>106</v>
      </c>
      <c r="F154">
        <v>40700</v>
      </c>
      <c r="G154" t="s">
        <v>784</v>
      </c>
      <c r="I154" t="s">
        <v>163</v>
      </c>
      <c r="J154">
        <v>2026</v>
      </c>
      <c r="K154">
        <v>5</v>
      </c>
      <c r="L154" t="s">
        <v>95</v>
      </c>
      <c r="M154">
        <v>1034.24</v>
      </c>
      <c r="N154">
        <v>1</v>
      </c>
      <c r="O154">
        <v>1034.24</v>
      </c>
      <c r="P154" t="s">
        <v>2255</v>
      </c>
    </row>
    <row r="155" spans="1:17">
      <c r="A155" t="s">
        <v>2438</v>
      </c>
      <c r="B155" t="s">
        <v>306</v>
      </c>
      <c r="C155" t="s">
        <v>296</v>
      </c>
      <c r="D155" t="s">
        <v>2254</v>
      </c>
      <c r="E155" t="s">
        <v>103</v>
      </c>
      <c r="F155">
        <v>40700</v>
      </c>
      <c r="G155" t="s">
        <v>784</v>
      </c>
      <c r="I155" t="s">
        <v>130</v>
      </c>
      <c r="J155">
        <v>2026</v>
      </c>
      <c r="K155">
        <v>5</v>
      </c>
      <c r="L155" t="s">
        <v>95</v>
      </c>
      <c r="M155">
        <v>227.92893479999998</v>
      </c>
      <c r="N155">
        <v>1</v>
      </c>
      <c r="O155">
        <v>227.92893479999998</v>
      </c>
      <c r="P155" t="s">
        <v>2255</v>
      </c>
      <c r="Q155">
        <v>1</v>
      </c>
    </row>
    <row r="156" spans="1:17">
      <c r="A156" t="s">
        <v>2438</v>
      </c>
      <c r="B156" t="s">
        <v>306</v>
      </c>
      <c r="C156" t="s">
        <v>296</v>
      </c>
      <c r="D156" t="s">
        <v>2254</v>
      </c>
      <c r="E156" t="s">
        <v>92</v>
      </c>
      <c r="F156">
        <v>40700</v>
      </c>
      <c r="G156" t="s">
        <v>784</v>
      </c>
      <c r="I156" t="s">
        <v>196</v>
      </c>
      <c r="J156">
        <v>2026</v>
      </c>
      <c r="K156">
        <v>5</v>
      </c>
      <c r="L156" t="s">
        <v>95</v>
      </c>
      <c r="M156">
        <v>344.24234999999999</v>
      </c>
      <c r="N156">
        <v>1</v>
      </c>
      <c r="O156">
        <v>344.24234999999999</v>
      </c>
      <c r="P156" t="s">
        <v>2255</v>
      </c>
    </row>
    <row r="157" spans="1:17">
      <c r="A157" t="s">
        <v>2438</v>
      </c>
      <c r="B157" t="s">
        <v>306</v>
      </c>
      <c r="C157" t="s">
        <v>296</v>
      </c>
      <c r="D157" t="s">
        <v>2254</v>
      </c>
      <c r="E157" t="s">
        <v>92</v>
      </c>
      <c r="F157">
        <v>40700</v>
      </c>
      <c r="G157" t="s">
        <v>784</v>
      </c>
      <c r="I157" t="s">
        <v>260</v>
      </c>
      <c r="J157">
        <v>2026</v>
      </c>
      <c r="K157">
        <v>5</v>
      </c>
      <c r="L157" t="s">
        <v>95</v>
      </c>
      <c r="M157">
        <v>404.99099999999999</v>
      </c>
      <c r="N157">
        <v>1</v>
      </c>
      <c r="O157">
        <v>404.99099999999999</v>
      </c>
      <c r="P157" t="s">
        <v>2255</v>
      </c>
    </row>
    <row r="158" spans="1:17">
      <c r="A158" t="s">
        <v>2438</v>
      </c>
      <c r="B158" t="s">
        <v>306</v>
      </c>
      <c r="C158" t="s">
        <v>296</v>
      </c>
      <c r="D158" t="s">
        <v>2254</v>
      </c>
      <c r="E158" t="s">
        <v>106</v>
      </c>
      <c r="F158">
        <v>40700</v>
      </c>
      <c r="G158" t="s">
        <v>784</v>
      </c>
      <c r="I158" t="s">
        <v>146</v>
      </c>
      <c r="J158">
        <v>2026</v>
      </c>
      <c r="K158">
        <v>5</v>
      </c>
      <c r="L158" t="s">
        <v>95</v>
      </c>
      <c r="M158">
        <v>1154.22435</v>
      </c>
      <c r="N158">
        <v>1</v>
      </c>
      <c r="O158">
        <v>1154.22435</v>
      </c>
      <c r="P158" t="s">
        <v>2255</v>
      </c>
    </row>
    <row r="159" spans="1:17">
      <c r="A159" t="s">
        <v>2438</v>
      </c>
      <c r="B159" t="s">
        <v>306</v>
      </c>
      <c r="C159" t="s">
        <v>296</v>
      </c>
      <c r="D159" t="s">
        <v>2254</v>
      </c>
      <c r="E159" t="s">
        <v>92</v>
      </c>
      <c r="F159">
        <v>40700</v>
      </c>
      <c r="G159" t="s">
        <v>784</v>
      </c>
      <c r="I159" t="s">
        <v>617</v>
      </c>
      <c r="J159">
        <v>2026</v>
      </c>
      <c r="K159">
        <v>5</v>
      </c>
      <c r="L159" t="s">
        <v>95</v>
      </c>
      <c r="M159">
        <v>109.63106369999998</v>
      </c>
      <c r="N159">
        <v>1</v>
      </c>
      <c r="O159">
        <v>109.63106369999998</v>
      </c>
      <c r="P159" t="s">
        <v>2255</v>
      </c>
      <c r="Q159">
        <v>1</v>
      </c>
    </row>
    <row r="160" spans="1:17">
      <c r="A160" t="s">
        <v>2438</v>
      </c>
      <c r="B160" t="s">
        <v>573</v>
      </c>
      <c r="C160" t="s">
        <v>296</v>
      </c>
      <c r="D160" t="s">
        <v>2254</v>
      </c>
      <c r="E160" t="s">
        <v>103</v>
      </c>
      <c r="F160">
        <v>40700</v>
      </c>
      <c r="G160" t="s">
        <v>784</v>
      </c>
      <c r="I160" t="s">
        <v>130</v>
      </c>
      <c r="J160">
        <v>2026</v>
      </c>
      <c r="K160">
        <v>5</v>
      </c>
      <c r="L160" t="s">
        <v>95</v>
      </c>
      <c r="M160">
        <v>516.01253279999992</v>
      </c>
      <c r="N160">
        <v>1</v>
      </c>
      <c r="O160">
        <v>516.01253279999992</v>
      </c>
      <c r="P160" t="s">
        <v>2255</v>
      </c>
      <c r="Q160">
        <v>1</v>
      </c>
    </row>
    <row r="161" spans="1:17">
      <c r="A161" t="s">
        <v>2438</v>
      </c>
      <c r="B161" t="s">
        <v>573</v>
      </c>
      <c r="C161" t="s">
        <v>296</v>
      </c>
      <c r="D161" t="s">
        <v>2254</v>
      </c>
      <c r="E161" t="s">
        <v>92</v>
      </c>
      <c r="F161">
        <v>40700</v>
      </c>
      <c r="G161" t="s">
        <v>784</v>
      </c>
      <c r="I161" t="s">
        <v>256</v>
      </c>
      <c r="J161">
        <v>2026</v>
      </c>
      <c r="K161">
        <v>5</v>
      </c>
      <c r="L161" t="s">
        <v>95</v>
      </c>
      <c r="M161">
        <v>1020.5233211999999</v>
      </c>
      <c r="N161">
        <v>1</v>
      </c>
      <c r="O161">
        <v>1020.5233211999999</v>
      </c>
      <c r="P161" t="s">
        <v>2255</v>
      </c>
      <c r="Q161">
        <v>1</v>
      </c>
    </row>
    <row r="162" spans="1:17">
      <c r="A162" t="s">
        <v>2438</v>
      </c>
      <c r="B162" t="s">
        <v>573</v>
      </c>
      <c r="C162" t="s">
        <v>296</v>
      </c>
      <c r="D162" t="s">
        <v>2254</v>
      </c>
      <c r="E162" t="s">
        <v>92</v>
      </c>
      <c r="F162">
        <v>40700</v>
      </c>
      <c r="G162" t="s">
        <v>784</v>
      </c>
      <c r="I162" t="s">
        <v>257</v>
      </c>
      <c r="J162">
        <v>2026</v>
      </c>
      <c r="K162">
        <v>5</v>
      </c>
      <c r="L162" t="s">
        <v>95</v>
      </c>
      <c r="M162">
        <v>512.98859999999991</v>
      </c>
      <c r="N162">
        <v>1</v>
      </c>
      <c r="O162">
        <v>512.98859999999991</v>
      </c>
      <c r="P162" t="s">
        <v>2255</v>
      </c>
    </row>
    <row r="163" spans="1:17">
      <c r="A163" t="s">
        <v>2438</v>
      </c>
      <c r="B163" t="s">
        <v>573</v>
      </c>
      <c r="C163" t="s">
        <v>296</v>
      </c>
      <c r="D163" t="s">
        <v>2254</v>
      </c>
      <c r="E163" t="s">
        <v>92</v>
      </c>
      <c r="F163">
        <v>40700</v>
      </c>
      <c r="G163" t="s">
        <v>784</v>
      </c>
      <c r="I163" t="s">
        <v>260</v>
      </c>
      <c r="J163">
        <v>2026</v>
      </c>
      <c r="K163">
        <v>5</v>
      </c>
      <c r="L163" t="s">
        <v>95</v>
      </c>
      <c r="M163">
        <v>404.99099999999999</v>
      </c>
      <c r="N163">
        <v>1</v>
      </c>
      <c r="O163">
        <v>404.99099999999999</v>
      </c>
      <c r="P163" t="s">
        <v>2255</v>
      </c>
    </row>
    <row r="164" spans="1:17">
      <c r="A164" t="s">
        <v>2438</v>
      </c>
      <c r="B164" t="s">
        <v>573</v>
      </c>
      <c r="C164" t="s">
        <v>296</v>
      </c>
      <c r="D164" t="s">
        <v>2254</v>
      </c>
      <c r="E164" t="s">
        <v>106</v>
      </c>
      <c r="F164">
        <v>40700</v>
      </c>
      <c r="G164" t="s">
        <v>784</v>
      </c>
      <c r="I164" t="s">
        <v>2198</v>
      </c>
      <c r="J164">
        <v>2026</v>
      </c>
      <c r="K164">
        <v>5</v>
      </c>
      <c r="L164" t="s">
        <v>95</v>
      </c>
      <c r="M164">
        <v>620.98619999999994</v>
      </c>
      <c r="N164">
        <v>1</v>
      </c>
      <c r="O164">
        <v>620.98619999999994</v>
      </c>
      <c r="P164" t="s">
        <v>2255</v>
      </c>
    </row>
    <row r="165" spans="1:17">
      <c r="A165" t="s">
        <v>2438</v>
      </c>
      <c r="B165" t="s">
        <v>573</v>
      </c>
      <c r="C165" t="s">
        <v>296</v>
      </c>
      <c r="D165" t="s">
        <v>2254</v>
      </c>
      <c r="E165" t="s">
        <v>92</v>
      </c>
      <c r="F165">
        <v>40700</v>
      </c>
      <c r="G165" t="s">
        <v>784</v>
      </c>
      <c r="I165" t="s">
        <v>683</v>
      </c>
      <c r="J165">
        <v>2026</v>
      </c>
      <c r="K165">
        <v>5</v>
      </c>
      <c r="L165" t="s">
        <v>95</v>
      </c>
      <c r="M165">
        <v>146.17475159999998</v>
      </c>
      <c r="N165">
        <v>1</v>
      </c>
      <c r="O165">
        <v>146.17475159999998</v>
      </c>
      <c r="P165" t="s">
        <v>2255</v>
      </c>
      <c r="Q165">
        <v>1</v>
      </c>
    </row>
    <row r="166" spans="1:17">
      <c r="A166" t="s">
        <v>2621</v>
      </c>
      <c r="B166" t="s">
        <v>2243</v>
      </c>
      <c r="C166" t="s">
        <v>370</v>
      </c>
      <c r="D166" t="s">
        <v>2254</v>
      </c>
      <c r="E166" t="s">
        <v>92</v>
      </c>
      <c r="F166">
        <v>40700</v>
      </c>
      <c r="G166" t="s">
        <v>784</v>
      </c>
      <c r="I166" t="s">
        <v>260</v>
      </c>
      <c r="J166">
        <v>2026</v>
      </c>
      <c r="K166">
        <v>5</v>
      </c>
      <c r="L166" t="s">
        <v>95</v>
      </c>
      <c r="M166">
        <v>369.9</v>
      </c>
      <c r="N166">
        <v>1</v>
      </c>
      <c r="O166">
        <v>369.9</v>
      </c>
      <c r="P166" t="s">
        <v>2255</v>
      </c>
    </row>
    <row r="167" spans="1:17">
      <c r="A167" t="s">
        <v>2621</v>
      </c>
      <c r="B167" t="s">
        <v>2243</v>
      </c>
      <c r="C167" t="s">
        <v>370</v>
      </c>
      <c r="D167" t="s">
        <v>2254</v>
      </c>
      <c r="E167" t="s">
        <v>106</v>
      </c>
      <c r="F167">
        <v>40700</v>
      </c>
      <c r="G167" t="s">
        <v>784</v>
      </c>
      <c r="I167" t="s">
        <v>2198</v>
      </c>
      <c r="J167">
        <v>2026</v>
      </c>
      <c r="K167">
        <v>5</v>
      </c>
      <c r="L167" t="s">
        <v>95</v>
      </c>
      <c r="M167">
        <v>567.17999999999995</v>
      </c>
      <c r="N167">
        <v>1</v>
      </c>
      <c r="O167">
        <v>567.17999999999995</v>
      </c>
      <c r="P167" t="s">
        <v>2255</v>
      </c>
    </row>
    <row r="168" spans="1:17">
      <c r="A168" t="s">
        <v>2438</v>
      </c>
      <c r="B168" t="s">
        <v>368</v>
      </c>
      <c r="C168" t="s">
        <v>296</v>
      </c>
      <c r="D168" t="s">
        <v>2254</v>
      </c>
      <c r="E168" t="s">
        <v>103</v>
      </c>
      <c r="F168">
        <v>40700</v>
      </c>
      <c r="G168" t="s">
        <v>784</v>
      </c>
      <c r="I168" t="s">
        <v>130</v>
      </c>
      <c r="J168">
        <v>2026</v>
      </c>
      <c r="K168">
        <v>5</v>
      </c>
      <c r="L168" t="s">
        <v>95</v>
      </c>
      <c r="M168">
        <v>243.04859879999998</v>
      </c>
      <c r="N168">
        <v>1</v>
      </c>
      <c r="O168">
        <v>243.04859879999998</v>
      </c>
      <c r="P168" t="s">
        <v>2255</v>
      </c>
      <c r="Q168">
        <v>1</v>
      </c>
    </row>
    <row r="169" spans="1:17">
      <c r="A169" t="s">
        <v>2438</v>
      </c>
      <c r="B169" t="s">
        <v>368</v>
      </c>
      <c r="C169" t="s">
        <v>296</v>
      </c>
      <c r="D169" t="s">
        <v>2254</v>
      </c>
      <c r="E169" t="s">
        <v>92</v>
      </c>
      <c r="F169">
        <v>40700</v>
      </c>
      <c r="G169" t="s">
        <v>784</v>
      </c>
      <c r="I169" t="s">
        <v>2208</v>
      </c>
      <c r="J169">
        <v>2026</v>
      </c>
      <c r="K169">
        <v>5</v>
      </c>
      <c r="L169" t="s">
        <v>95</v>
      </c>
      <c r="M169">
        <v>473.02948799999996</v>
      </c>
      <c r="N169">
        <v>1</v>
      </c>
      <c r="O169">
        <v>473.02948799999996</v>
      </c>
      <c r="P169" t="s">
        <v>2255</v>
      </c>
      <c r="Q169">
        <v>1</v>
      </c>
    </row>
    <row r="170" spans="1:17">
      <c r="A170" t="s">
        <v>2438</v>
      </c>
      <c r="B170" t="s">
        <v>368</v>
      </c>
      <c r="C170" t="s">
        <v>296</v>
      </c>
      <c r="D170" t="s">
        <v>2254</v>
      </c>
      <c r="E170" t="s">
        <v>92</v>
      </c>
      <c r="F170">
        <v>40700</v>
      </c>
      <c r="G170" t="s">
        <v>784</v>
      </c>
      <c r="I170" t="s">
        <v>257</v>
      </c>
      <c r="J170">
        <v>2026</v>
      </c>
      <c r="K170">
        <v>5</v>
      </c>
      <c r="L170" t="s">
        <v>95</v>
      </c>
      <c r="M170">
        <v>256.49429999999995</v>
      </c>
      <c r="N170">
        <v>1</v>
      </c>
      <c r="O170">
        <v>256.49429999999995</v>
      </c>
      <c r="P170" t="s">
        <v>2255</v>
      </c>
    </row>
    <row r="171" spans="1:17">
      <c r="A171" t="s">
        <v>2438</v>
      </c>
      <c r="B171" t="s">
        <v>368</v>
      </c>
      <c r="C171" t="s">
        <v>296</v>
      </c>
      <c r="D171" t="s">
        <v>2254</v>
      </c>
      <c r="E171" t="s">
        <v>92</v>
      </c>
      <c r="F171">
        <v>40700</v>
      </c>
      <c r="G171" t="s">
        <v>784</v>
      </c>
      <c r="I171" t="s">
        <v>260</v>
      </c>
      <c r="J171">
        <v>2026</v>
      </c>
      <c r="K171">
        <v>5</v>
      </c>
      <c r="L171" t="s">
        <v>95</v>
      </c>
      <c r="M171">
        <v>404.99099999999999</v>
      </c>
      <c r="N171">
        <v>1</v>
      </c>
      <c r="O171">
        <v>404.99099999999999</v>
      </c>
      <c r="P171" t="s">
        <v>2255</v>
      </c>
    </row>
    <row r="172" spans="1:17">
      <c r="A172" t="s">
        <v>2438</v>
      </c>
      <c r="B172" t="s">
        <v>368</v>
      </c>
      <c r="C172" t="s">
        <v>296</v>
      </c>
      <c r="D172" t="s">
        <v>2254</v>
      </c>
      <c r="E172" t="s">
        <v>106</v>
      </c>
      <c r="F172">
        <v>40700</v>
      </c>
      <c r="G172" t="s">
        <v>784</v>
      </c>
      <c r="I172" t="s">
        <v>2198</v>
      </c>
      <c r="J172">
        <v>2026</v>
      </c>
      <c r="K172">
        <v>5</v>
      </c>
      <c r="L172" t="s">
        <v>95</v>
      </c>
      <c r="M172">
        <v>931.47929999999997</v>
      </c>
      <c r="N172">
        <v>1</v>
      </c>
      <c r="O172">
        <v>931.47929999999997</v>
      </c>
      <c r="P172" t="s">
        <v>2255</v>
      </c>
    </row>
    <row r="173" spans="1:17">
      <c r="A173" t="s">
        <v>2438</v>
      </c>
      <c r="B173" t="s">
        <v>368</v>
      </c>
      <c r="C173" t="s">
        <v>296</v>
      </c>
      <c r="D173" t="s">
        <v>2254</v>
      </c>
      <c r="E173" t="s">
        <v>92</v>
      </c>
      <c r="F173">
        <v>40700</v>
      </c>
      <c r="G173" t="s">
        <v>784</v>
      </c>
      <c r="I173" t="s">
        <v>683</v>
      </c>
      <c r="J173">
        <v>2026</v>
      </c>
      <c r="K173">
        <v>5</v>
      </c>
      <c r="L173" t="s">
        <v>95</v>
      </c>
      <c r="M173">
        <v>59.182684799999997</v>
      </c>
      <c r="N173">
        <v>1</v>
      </c>
      <c r="O173">
        <v>59.182684799999997</v>
      </c>
      <c r="P173" t="s">
        <v>2255</v>
      </c>
      <c r="Q173">
        <v>1</v>
      </c>
    </row>
    <row r="174" spans="1:17">
      <c r="A174" t="s">
        <v>2438</v>
      </c>
      <c r="B174" t="s">
        <v>2244</v>
      </c>
      <c r="C174" t="s">
        <v>296</v>
      </c>
      <c r="D174" t="s">
        <v>2254</v>
      </c>
      <c r="E174" t="s">
        <v>92</v>
      </c>
      <c r="F174">
        <v>40700</v>
      </c>
      <c r="G174" t="s">
        <v>784</v>
      </c>
      <c r="I174" t="s">
        <v>260</v>
      </c>
      <c r="J174">
        <v>2026</v>
      </c>
      <c r="K174">
        <v>5</v>
      </c>
      <c r="L174" t="s">
        <v>95</v>
      </c>
      <c r="M174">
        <v>404.99099999999999</v>
      </c>
      <c r="N174">
        <v>1</v>
      </c>
      <c r="O174">
        <v>404.99099999999999</v>
      </c>
      <c r="P174" t="s">
        <v>2255</v>
      </c>
    </row>
    <row r="175" spans="1:17">
      <c r="A175" t="s">
        <v>2438</v>
      </c>
      <c r="B175" t="s">
        <v>2244</v>
      </c>
      <c r="C175" t="s">
        <v>296</v>
      </c>
      <c r="D175" t="s">
        <v>2254</v>
      </c>
      <c r="E175" t="s">
        <v>106</v>
      </c>
      <c r="F175">
        <v>40700</v>
      </c>
      <c r="G175" t="s">
        <v>784</v>
      </c>
      <c r="I175" t="s">
        <v>2198</v>
      </c>
      <c r="J175">
        <v>2026</v>
      </c>
      <c r="K175">
        <v>5</v>
      </c>
      <c r="L175" t="s">
        <v>95</v>
      </c>
      <c r="M175">
        <v>1241.9723999999999</v>
      </c>
      <c r="N175">
        <v>1</v>
      </c>
      <c r="O175">
        <v>1241.9723999999999</v>
      </c>
      <c r="P175" t="s">
        <v>2255</v>
      </c>
    </row>
    <row r="176" spans="1:17">
      <c r="A176" t="s">
        <v>2289</v>
      </c>
      <c r="B176">
        <v>20210096</v>
      </c>
      <c r="C176" t="s">
        <v>313</v>
      </c>
      <c r="D176" t="s">
        <v>2254</v>
      </c>
      <c r="E176" t="s">
        <v>92</v>
      </c>
      <c r="F176">
        <v>40700</v>
      </c>
      <c r="G176" t="s">
        <v>784</v>
      </c>
      <c r="I176" t="s">
        <v>260</v>
      </c>
      <c r="J176">
        <v>2026</v>
      </c>
      <c r="K176">
        <v>5</v>
      </c>
      <c r="L176" t="s">
        <v>95</v>
      </c>
      <c r="M176">
        <v>775.66</v>
      </c>
      <c r="N176">
        <v>1</v>
      </c>
      <c r="O176">
        <v>775.66</v>
      </c>
      <c r="P176" t="s">
        <v>2255</v>
      </c>
    </row>
    <row r="177" spans="1:17">
      <c r="A177" t="s">
        <v>2289</v>
      </c>
      <c r="B177">
        <v>20210096</v>
      </c>
      <c r="C177" t="s">
        <v>313</v>
      </c>
      <c r="D177" t="s">
        <v>2254</v>
      </c>
      <c r="E177" t="s">
        <v>106</v>
      </c>
      <c r="F177">
        <v>40700</v>
      </c>
      <c r="G177" t="s">
        <v>784</v>
      </c>
      <c r="I177" t="s">
        <v>112</v>
      </c>
      <c r="J177">
        <v>2026</v>
      </c>
      <c r="K177">
        <v>5</v>
      </c>
      <c r="L177" t="s">
        <v>95</v>
      </c>
      <c r="M177">
        <v>129.69</v>
      </c>
      <c r="N177">
        <v>1</v>
      </c>
      <c r="O177">
        <v>129.69</v>
      </c>
      <c r="P177" t="s">
        <v>2255</v>
      </c>
    </row>
    <row r="178" spans="1:17">
      <c r="A178" t="s">
        <v>2438</v>
      </c>
      <c r="B178" t="s">
        <v>371</v>
      </c>
      <c r="C178" t="s">
        <v>296</v>
      </c>
      <c r="D178" t="s">
        <v>2254</v>
      </c>
      <c r="E178" t="s">
        <v>92</v>
      </c>
      <c r="F178">
        <v>40700</v>
      </c>
      <c r="G178" t="s">
        <v>784</v>
      </c>
      <c r="I178" t="s">
        <v>2207</v>
      </c>
      <c r="J178">
        <v>2026</v>
      </c>
      <c r="K178">
        <v>5</v>
      </c>
      <c r="L178" t="s">
        <v>95</v>
      </c>
      <c r="M178">
        <v>53.458811999999995</v>
      </c>
      <c r="N178">
        <v>1</v>
      </c>
      <c r="O178">
        <v>53.458811999999995</v>
      </c>
      <c r="P178" t="s">
        <v>2255</v>
      </c>
    </row>
    <row r="179" spans="1:17">
      <c r="A179" t="s">
        <v>2438</v>
      </c>
      <c r="B179" t="s">
        <v>371</v>
      </c>
      <c r="C179" t="s">
        <v>296</v>
      </c>
      <c r="D179" t="s">
        <v>2254</v>
      </c>
      <c r="E179" t="s">
        <v>92</v>
      </c>
      <c r="F179">
        <v>40700</v>
      </c>
      <c r="G179" t="s">
        <v>784</v>
      </c>
      <c r="I179" t="s">
        <v>203</v>
      </c>
      <c r="J179">
        <v>2026</v>
      </c>
      <c r="K179">
        <v>5</v>
      </c>
      <c r="L179" t="s">
        <v>95</v>
      </c>
      <c r="M179">
        <v>229.29240449999998</v>
      </c>
      <c r="N179">
        <v>1</v>
      </c>
      <c r="O179">
        <v>229.29240449999998</v>
      </c>
      <c r="P179" t="s">
        <v>2255</v>
      </c>
      <c r="Q179">
        <v>1</v>
      </c>
    </row>
    <row r="180" spans="1:17">
      <c r="A180" t="s">
        <v>2438</v>
      </c>
      <c r="B180" t="s">
        <v>371</v>
      </c>
      <c r="C180" t="s">
        <v>296</v>
      </c>
      <c r="D180" t="s">
        <v>2254</v>
      </c>
      <c r="E180" t="s">
        <v>92</v>
      </c>
      <c r="F180">
        <v>40700</v>
      </c>
      <c r="G180" t="s">
        <v>784</v>
      </c>
      <c r="I180" t="s">
        <v>638</v>
      </c>
      <c r="J180">
        <v>2026</v>
      </c>
      <c r="K180">
        <v>5</v>
      </c>
      <c r="L180" t="s">
        <v>95</v>
      </c>
      <c r="M180">
        <v>659.51434380000001</v>
      </c>
      <c r="N180">
        <v>1</v>
      </c>
      <c r="O180">
        <v>659.51434380000001</v>
      </c>
      <c r="P180" t="s">
        <v>2255</v>
      </c>
      <c r="Q180">
        <v>1</v>
      </c>
    </row>
    <row r="181" spans="1:17">
      <c r="A181" t="s">
        <v>2438</v>
      </c>
      <c r="B181" t="s">
        <v>371</v>
      </c>
      <c r="C181" t="s">
        <v>296</v>
      </c>
      <c r="D181" t="s">
        <v>2254</v>
      </c>
      <c r="E181" t="s">
        <v>92</v>
      </c>
      <c r="F181">
        <v>40700</v>
      </c>
      <c r="G181" t="s">
        <v>784</v>
      </c>
      <c r="I181" t="s">
        <v>204</v>
      </c>
      <c r="J181">
        <v>2026</v>
      </c>
      <c r="K181">
        <v>5</v>
      </c>
      <c r="L181" t="s">
        <v>95</v>
      </c>
      <c r="M181">
        <v>388.5888645</v>
      </c>
      <c r="N181">
        <v>1</v>
      </c>
      <c r="O181">
        <v>388.5888645</v>
      </c>
      <c r="P181" t="s">
        <v>2255</v>
      </c>
    </row>
    <row r="182" spans="1:17">
      <c r="A182" t="s">
        <v>2438</v>
      </c>
      <c r="B182" t="s">
        <v>371</v>
      </c>
      <c r="C182" t="s">
        <v>296</v>
      </c>
      <c r="D182" t="s">
        <v>2254</v>
      </c>
      <c r="E182" t="s">
        <v>92</v>
      </c>
      <c r="F182">
        <v>40700</v>
      </c>
      <c r="G182" t="s">
        <v>784</v>
      </c>
      <c r="I182" t="s">
        <v>260</v>
      </c>
      <c r="J182">
        <v>2026</v>
      </c>
      <c r="K182">
        <v>5</v>
      </c>
      <c r="L182" t="s">
        <v>95</v>
      </c>
      <c r="M182">
        <v>409.04090999999994</v>
      </c>
      <c r="N182">
        <v>1</v>
      </c>
      <c r="O182">
        <v>409.04090999999994</v>
      </c>
      <c r="P182" t="s">
        <v>2255</v>
      </c>
    </row>
    <row r="183" spans="1:17">
      <c r="A183" t="s">
        <v>2438</v>
      </c>
      <c r="B183" t="s">
        <v>371</v>
      </c>
      <c r="C183" t="s">
        <v>296</v>
      </c>
      <c r="D183" t="s">
        <v>2254</v>
      </c>
      <c r="E183" t="s">
        <v>106</v>
      </c>
      <c r="F183">
        <v>40700</v>
      </c>
      <c r="G183" t="s">
        <v>784</v>
      </c>
      <c r="I183" t="s">
        <v>118</v>
      </c>
      <c r="J183">
        <v>2026</v>
      </c>
      <c r="K183">
        <v>5</v>
      </c>
      <c r="L183" t="s">
        <v>95</v>
      </c>
      <c r="M183">
        <v>518.11848599999996</v>
      </c>
      <c r="N183">
        <v>1</v>
      </c>
      <c r="O183">
        <v>518.11848599999996</v>
      </c>
      <c r="P183" t="s">
        <v>2255</v>
      </c>
    </row>
    <row r="184" spans="1:17">
      <c r="A184" t="s">
        <v>2438</v>
      </c>
      <c r="B184" t="s">
        <v>371</v>
      </c>
      <c r="C184" t="s">
        <v>296</v>
      </c>
      <c r="D184" t="s">
        <v>2254</v>
      </c>
      <c r="E184" t="s">
        <v>103</v>
      </c>
      <c r="F184">
        <v>40700</v>
      </c>
      <c r="G184" t="s">
        <v>784</v>
      </c>
      <c r="I184" t="s">
        <v>130</v>
      </c>
      <c r="J184">
        <v>2026</v>
      </c>
      <c r="K184">
        <v>5</v>
      </c>
      <c r="L184" t="s">
        <v>95</v>
      </c>
      <c r="M184">
        <v>736.57063139999991</v>
      </c>
      <c r="N184">
        <v>1</v>
      </c>
      <c r="O184">
        <v>736.57063139999991</v>
      </c>
      <c r="P184" t="s">
        <v>2255</v>
      </c>
      <c r="Q184">
        <v>1</v>
      </c>
    </row>
    <row r="185" spans="1:17">
      <c r="A185" t="s">
        <v>2438</v>
      </c>
      <c r="B185" t="s">
        <v>371</v>
      </c>
      <c r="C185" t="s">
        <v>296</v>
      </c>
      <c r="D185" t="s">
        <v>2254</v>
      </c>
      <c r="E185" t="s">
        <v>92</v>
      </c>
      <c r="F185">
        <v>40700</v>
      </c>
      <c r="G185" t="s">
        <v>784</v>
      </c>
      <c r="I185" t="s">
        <v>256</v>
      </c>
      <c r="J185">
        <v>2026</v>
      </c>
      <c r="K185">
        <v>5</v>
      </c>
      <c r="L185" t="s">
        <v>95</v>
      </c>
      <c r="M185">
        <v>765.39249089999998</v>
      </c>
      <c r="N185">
        <v>1</v>
      </c>
      <c r="O185">
        <v>765.39249089999998</v>
      </c>
      <c r="P185" t="s">
        <v>2255</v>
      </c>
      <c r="Q185">
        <v>1</v>
      </c>
    </row>
    <row r="186" spans="1:17">
      <c r="A186" t="s">
        <v>2438</v>
      </c>
      <c r="B186" t="s">
        <v>371</v>
      </c>
      <c r="C186" t="s">
        <v>296</v>
      </c>
      <c r="D186" t="s">
        <v>2254</v>
      </c>
      <c r="E186" t="s">
        <v>92</v>
      </c>
      <c r="F186">
        <v>40700</v>
      </c>
      <c r="G186" t="s">
        <v>784</v>
      </c>
      <c r="I186" t="s">
        <v>257</v>
      </c>
      <c r="J186">
        <v>2026</v>
      </c>
      <c r="K186">
        <v>5</v>
      </c>
      <c r="L186" t="s">
        <v>95</v>
      </c>
      <c r="M186">
        <v>384.74144999999999</v>
      </c>
      <c r="N186">
        <v>1</v>
      </c>
      <c r="O186">
        <v>384.74144999999999</v>
      </c>
      <c r="P186" t="s">
        <v>2255</v>
      </c>
    </row>
    <row r="187" spans="1:17">
      <c r="A187" t="s">
        <v>2438</v>
      </c>
      <c r="B187" t="s">
        <v>371</v>
      </c>
      <c r="C187" t="s">
        <v>296</v>
      </c>
      <c r="D187" t="s">
        <v>2254</v>
      </c>
      <c r="E187" t="s">
        <v>106</v>
      </c>
      <c r="F187">
        <v>40700</v>
      </c>
      <c r="G187" t="s">
        <v>784</v>
      </c>
      <c r="I187" t="s">
        <v>2264</v>
      </c>
      <c r="J187">
        <v>2026</v>
      </c>
      <c r="K187">
        <v>5</v>
      </c>
      <c r="L187" t="s">
        <v>95</v>
      </c>
      <c r="M187">
        <v>1552.4654999999998</v>
      </c>
      <c r="N187">
        <v>1</v>
      </c>
      <c r="O187">
        <v>1552.4654999999998</v>
      </c>
      <c r="P187" t="s">
        <v>2255</v>
      </c>
    </row>
    <row r="188" spans="1:17">
      <c r="A188" t="s">
        <v>2438</v>
      </c>
      <c r="B188" t="s">
        <v>307</v>
      </c>
      <c r="C188" t="s">
        <v>296</v>
      </c>
      <c r="D188" t="s">
        <v>2254</v>
      </c>
      <c r="E188" t="s">
        <v>106</v>
      </c>
      <c r="F188">
        <v>40700</v>
      </c>
      <c r="G188" t="s">
        <v>784</v>
      </c>
      <c r="I188" t="s">
        <v>266</v>
      </c>
      <c r="J188">
        <v>2026</v>
      </c>
      <c r="K188">
        <v>5</v>
      </c>
      <c r="L188" t="s">
        <v>95</v>
      </c>
      <c r="M188">
        <v>818.08181999999988</v>
      </c>
      <c r="N188">
        <v>1</v>
      </c>
      <c r="O188">
        <v>818.08181999999988</v>
      </c>
      <c r="P188" t="s">
        <v>2255</v>
      </c>
    </row>
    <row r="189" spans="1:17">
      <c r="A189" t="s">
        <v>2438</v>
      </c>
      <c r="B189" t="s">
        <v>307</v>
      </c>
      <c r="C189" t="s">
        <v>296</v>
      </c>
      <c r="D189" t="s">
        <v>2254</v>
      </c>
      <c r="E189" t="s">
        <v>92</v>
      </c>
      <c r="F189">
        <v>40700</v>
      </c>
      <c r="G189" t="s">
        <v>784</v>
      </c>
      <c r="I189" t="s">
        <v>141</v>
      </c>
      <c r="J189">
        <v>2026</v>
      </c>
      <c r="K189">
        <v>5</v>
      </c>
      <c r="L189" t="s">
        <v>95</v>
      </c>
      <c r="M189">
        <v>245.42454599999999</v>
      </c>
      <c r="N189">
        <v>1</v>
      </c>
      <c r="O189">
        <v>245.42454599999999</v>
      </c>
      <c r="P189" t="s">
        <v>2255</v>
      </c>
    </row>
    <row r="190" spans="1:17">
      <c r="A190" t="s">
        <v>2438</v>
      </c>
      <c r="B190" t="s">
        <v>309</v>
      </c>
      <c r="C190" t="s">
        <v>296</v>
      </c>
      <c r="D190" t="s">
        <v>2254</v>
      </c>
      <c r="E190" t="s">
        <v>103</v>
      </c>
      <c r="F190">
        <v>40700</v>
      </c>
      <c r="G190" t="s">
        <v>784</v>
      </c>
      <c r="I190" t="s">
        <v>130</v>
      </c>
      <c r="J190">
        <v>2026</v>
      </c>
      <c r="K190">
        <v>5</v>
      </c>
      <c r="L190" t="s">
        <v>95</v>
      </c>
      <c r="M190">
        <v>836.76540479999994</v>
      </c>
      <c r="N190">
        <v>1</v>
      </c>
      <c r="O190">
        <v>836.76540479999994</v>
      </c>
      <c r="P190" t="s">
        <v>2255</v>
      </c>
      <c r="Q190">
        <v>1</v>
      </c>
    </row>
    <row r="191" spans="1:17">
      <c r="A191" t="s">
        <v>2438</v>
      </c>
      <c r="B191" t="s">
        <v>309</v>
      </c>
      <c r="C191" t="s">
        <v>296</v>
      </c>
      <c r="D191" t="s">
        <v>2254</v>
      </c>
      <c r="E191" t="s">
        <v>92</v>
      </c>
      <c r="F191">
        <v>40700</v>
      </c>
      <c r="G191" t="s">
        <v>784</v>
      </c>
      <c r="I191" t="s">
        <v>203</v>
      </c>
      <c r="J191">
        <v>2026</v>
      </c>
      <c r="K191">
        <v>5</v>
      </c>
      <c r="L191" t="s">
        <v>95</v>
      </c>
      <c r="M191">
        <v>191.29074899999998</v>
      </c>
      <c r="N191">
        <v>1</v>
      </c>
      <c r="O191">
        <v>191.29074899999998</v>
      </c>
      <c r="P191" t="s">
        <v>2255</v>
      </c>
      <c r="Q191">
        <v>1</v>
      </c>
    </row>
    <row r="192" spans="1:17">
      <c r="A192" t="s">
        <v>2438</v>
      </c>
      <c r="B192" t="s">
        <v>309</v>
      </c>
      <c r="C192" t="s">
        <v>296</v>
      </c>
      <c r="D192" t="s">
        <v>2254</v>
      </c>
      <c r="E192" t="s">
        <v>92</v>
      </c>
      <c r="F192">
        <v>40700</v>
      </c>
      <c r="G192" t="s">
        <v>784</v>
      </c>
      <c r="I192" t="s">
        <v>204</v>
      </c>
      <c r="J192">
        <v>2026</v>
      </c>
      <c r="K192">
        <v>5</v>
      </c>
      <c r="L192" t="s">
        <v>95</v>
      </c>
      <c r="M192">
        <v>114.74744999999999</v>
      </c>
      <c r="N192">
        <v>1</v>
      </c>
      <c r="O192">
        <v>114.74744999999999</v>
      </c>
      <c r="P192" t="s">
        <v>2255</v>
      </c>
    </row>
    <row r="193" spans="1:17">
      <c r="A193" t="s">
        <v>2438</v>
      </c>
      <c r="B193" t="s">
        <v>309</v>
      </c>
      <c r="C193" t="s">
        <v>296</v>
      </c>
      <c r="D193" t="s">
        <v>2254</v>
      </c>
      <c r="E193" t="s">
        <v>92</v>
      </c>
      <c r="F193">
        <v>40700</v>
      </c>
      <c r="G193" t="s">
        <v>784</v>
      </c>
      <c r="I193" t="s">
        <v>260</v>
      </c>
      <c r="J193">
        <v>2026</v>
      </c>
      <c r="K193">
        <v>5</v>
      </c>
      <c r="L193" t="s">
        <v>95</v>
      </c>
      <c r="M193">
        <v>404.99099999999999</v>
      </c>
      <c r="N193">
        <v>1</v>
      </c>
      <c r="O193">
        <v>404.99099999999999</v>
      </c>
      <c r="P193" t="s">
        <v>2255</v>
      </c>
    </row>
    <row r="194" spans="1:17">
      <c r="A194" t="s">
        <v>2438</v>
      </c>
      <c r="B194" t="s">
        <v>309</v>
      </c>
      <c r="C194" t="s">
        <v>296</v>
      </c>
      <c r="D194" t="s">
        <v>2254</v>
      </c>
      <c r="E194" t="s">
        <v>92</v>
      </c>
      <c r="F194">
        <v>40700</v>
      </c>
      <c r="G194" t="s">
        <v>784</v>
      </c>
      <c r="I194" t="s">
        <v>197</v>
      </c>
      <c r="J194">
        <v>2026</v>
      </c>
      <c r="K194">
        <v>5</v>
      </c>
      <c r="L194" t="s">
        <v>95</v>
      </c>
      <c r="M194">
        <v>242.99459999999999</v>
      </c>
      <c r="N194">
        <v>1</v>
      </c>
      <c r="O194">
        <v>242.99459999999999</v>
      </c>
      <c r="P194" t="s">
        <v>2255</v>
      </c>
    </row>
    <row r="195" spans="1:17">
      <c r="A195" t="s">
        <v>2438</v>
      </c>
      <c r="B195" t="s">
        <v>309</v>
      </c>
      <c r="C195" t="s">
        <v>296</v>
      </c>
      <c r="D195" t="s">
        <v>2254</v>
      </c>
      <c r="E195" t="s">
        <v>106</v>
      </c>
      <c r="F195">
        <v>40700</v>
      </c>
      <c r="G195" t="s">
        <v>784</v>
      </c>
      <c r="I195" t="s">
        <v>118</v>
      </c>
      <c r="J195">
        <v>2026</v>
      </c>
      <c r="K195">
        <v>5</v>
      </c>
      <c r="L195" t="s">
        <v>95</v>
      </c>
      <c r="M195">
        <v>897.73004999999989</v>
      </c>
      <c r="N195">
        <v>1</v>
      </c>
      <c r="O195">
        <v>897.73004999999989</v>
      </c>
      <c r="P195" t="s">
        <v>2255</v>
      </c>
    </row>
    <row r="196" spans="1:17">
      <c r="A196" t="s">
        <v>2438</v>
      </c>
      <c r="B196" t="s">
        <v>309</v>
      </c>
      <c r="C196" t="s">
        <v>296</v>
      </c>
      <c r="D196" t="s">
        <v>2254</v>
      </c>
      <c r="E196" t="s">
        <v>92</v>
      </c>
      <c r="F196">
        <v>40700</v>
      </c>
      <c r="G196" t="s">
        <v>784</v>
      </c>
      <c r="I196" t="s">
        <v>617</v>
      </c>
      <c r="J196">
        <v>2026</v>
      </c>
      <c r="K196">
        <v>5</v>
      </c>
      <c r="L196" t="s">
        <v>95</v>
      </c>
      <c r="M196">
        <v>27.2153952</v>
      </c>
      <c r="N196">
        <v>1</v>
      </c>
      <c r="O196">
        <v>27.2153952</v>
      </c>
      <c r="P196" t="s">
        <v>2255</v>
      </c>
      <c r="Q196">
        <v>1</v>
      </c>
    </row>
    <row r="197" spans="1:17">
      <c r="A197" t="s">
        <v>2438</v>
      </c>
      <c r="B197" t="s">
        <v>372</v>
      </c>
      <c r="C197" t="s">
        <v>296</v>
      </c>
      <c r="D197" t="s">
        <v>2254</v>
      </c>
      <c r="E197" t="s">
        <v>103</v>
      </c>
      <c r="F197">
        <v>40700</v>
      </c>
      <c r="G197" t="s">
        <v>784</v>
      </c>
      <c r="I197" t="s">
        <v>130</v>
      </c>
      <c r="J197">
        <v>2026</v>
      </c>
      <c r="K197">
        <v>5</v>
      </c>
      <c r="L197" t="s">
        <v>95</v>
      </c>
      <c r="M197">
        <v>1237.8954905999999</v>
      </c>
      <c r="N197">
        <v>1</v>
      </c>
      <c r="O197">
        <v>1237.8954905999999</v>
      </c>
      <c r="P197" t="s">
        <v>2255</v>
      </c>
      <c r="Q197">
        <v>1</v>
      </c>
    </row>
    <row r="198" spans="1:17">
      <c r="A198" t="s">
        <v>2438</v>
      </c>
      <c r="B198" t="s">
        <v>372</v>
      </c>
      <c r="C198" t="s">
        <v>296</v>
      </c>
      <c r="D198" t="s">
        <v>2254</v>
      </c>
      <c r="E198" t="s">
        <v>92</v>
      </c>
      <c r="F198">
        <v>40700</v>
      </c>
      <c r="G198" t="s">
        <v>784</v>
      </c>
      <c r="I198" t="s">
        <v>196</v>
      </c>
      <c r="J198">
        <v>2026</v>
      </c>
      <c r="K198">
        <v>5</v>
      </c>
      <c r="L198" t="s">
        <v>95</v>
      </c>
      <c r="M198">
        <v>512.98859999999991</v>
      </c>
      <c r="N198">
        <v>1</v>
      </c>
      <c r="O198">
        <v>512.98859999999991</v>
      </c>
      <c r="P198" t="s">
        <v>2255</v>
      </c>
    </row>
    <row r="199" spans="1:17">
      <c r="A199" t="s">
        <v>2438</v>
      </c>
      <c r="B199" t="s">
        <v>372</v>
      </c>
      <c r="C199" t="s">
        <v>296</v>
      </c>
      <c r="D199" t="s">
        <v>2254</v>
      </c>
      <c r="E199" t="s">
        <v>92</v>
      </c>
      <c r="F199">
        <v>40700</v>
      </c>
      <c r="G199" t="s">
        <v>784</v>
      </c>
      <c r="I199" t="s">
        <v>225</v>
      </c>
      <c r="J199">
        <v>2026</v>
      </c>
      <c r="K199">
        <v>5</v>
      </c>
      <c r="L199" t="s">
        <v>95</v>
      </c>
      <c r="M199">
        <v>128.24714999999998</v>
      </c>
      <c r="N199">
        <v>1</v>
      </c>
      <c r="O199">
        <v>128.24714999999998</v>
      </c>
      <c r="P199" t="s">
        <v>2255</v>
      </c>
    </row>
    <row r="200" spans="1:17">
      <c r="A200" t="s">
        <v>2438</v>
      </c>
      <c r="B200" t="s">
        <v>372</v>
      </c>
      <c r="C200" t="s">
        <v>296</v>
      </c>
      <c r="D200" t="s">
        <v>2254</v>
      </c>
      <c r="E200" t="s">
        <v>92</v>
      </c>
      <c r="F200">
        <v>40700</v>
      </c>
      <c r="G200" t="s">
        <v>784</v>
      </c>
      <c r="I200" t="s">
        <v>200</v>
      </c>
      <c r="J200">
        <v>2026</v>
      </c>
      <c r="K200">
        <v>5</v>
      </c>
      <c r="L200" t="s">
        <v>95</v>
      </c>
      <c r="M200">
        <v>64.123574999999988</v>
      </c>
      <c r="N200">
        <v>1</v>
      </c>
      <c r="O200">
        <v>64.123574999999988</v>
      </c>
      <c r="P200" t="s">
        <v>2255</v>
      </c>
    </row>
    <row r="201" spans="1:17">
      <c r="A201" t="s">
        <v>2438</v>
      </c>
      <c r="B201" t="s">
        <v>372</v>
      </c>
      <c r="C201" t="s">
        <v>296</v>
      </c>
      <c r="D201" t="s">
        <v>2254</v>
      </c>
      <c r="E201" t="s">
        <v>92</v>
      </c>
      <c r="F201">
        <v>40700</v>
      </c>
      <c r="G201" t="s">
        <v>784</v>
      </c>
      <c r="I201" t="s">
        <v>260</v>
      </c>
      <c r="J201">
        <v>2026</v>
      </c>
      <c r="K201">
        <v>5</v>
      </c>
      <c r="L201" t="s">
        <v>95</v>
      </c>
      <c r="M201">
        <v>404.99099999999999</v>
      </c>
      <c r="N201">
        <v>1</v>
      </c>
      <c r="O201">
        <v>404.99099999999999</v>
      </c>
      <c r="P201" t="s">
        <v>2255</v>
      </c>
    </row>
    <row r="202" spans="1:17">
      <c r="A202" t="s">
        <v>2438</v>
      </c>
      <c r="B202" t="s">
        <v>372</v>
      </c>
      <c r="C202" t="s">
        <v>296</v>
      </c>
      <c r="D202" t="s">
        <v>2254</v>
      </c>
      <c r="E202" t="s">
        <v>92</v>
      </c>
      <c r="F202">
        <v>40700</v>
      </c>
      <c r="G202" t="s">
        <v>784</v>
      </c>
      <c r="I202" t="s">
        <v>197</v>
      </c>
      <c r="J202">
        <v>2026</v>
      </c>
      <c r="K202">
        <v>5</v>
      </c>
      <c r="L202" t="s">
        <v>95</v>
      </c>
      <c r="M202">
        <v>1214.973</v>
      </c>
      <c r="N202">
        <v>1</v>
      </c>
      <c r="O202">
        <v>1214.973</v>
      </c>
      <c r="P202" t="s">
        <v>2255</v>
      </c>
    </row>
    <row r="203" spans="1:17">
      <c r="A203" t="s">
        <v>2438</v>
      </c>
      <c r="B203" t="s">
        <v>372</v>
      </c>
      <c r="C203" t="s">
        <v>296</v>
      </c>
      <c r="D203" t="s">
        <v>2254</v>
      </c>
      <c r="E203" t="s">
        <v>106</v>
      </c>
      <c r="F203">
        <v>40700</v>
      </c>
      <c r="G203" t="s">
        <v>784</v>
      </c>
      <c r="I203" t="s">
        <v>118</v>
      </c>
      <c r="J203">
        <v>2026</v>
      </c>
      <c r="K203">
        <v>5</v>
      </c>
      <c r="L203" t="s">
        <v>95</v>
      </c>
      <c r="M203">
        <v>1154.22435</v>
      </c>
      <c r="N203">
        <v>1</v>
      </c>
      <c r="O203">
        <v>1154.22435</v>
      </c>
      <c r="P203" t="s">
        <v>2255</v>
      </c>
    </row>
    <row r="204" spans="1:17">
      <c r="A204" t="s">
        <v>2438</v>
      </c>
      <c r="B204" t="s">
        <v>372</v>
      </c>
      <c r="C204" t="s">
        <v>296</v>
      </c>
      <c r="D204" t="s">
        <v>2254</v>
      </c>
      <c r="E204" t="s">
        <v>92</v>
      </c>
      <c r="F204">
        <v>40700</v>
      </c>
      <c r="G204" t="s">
        <v>784</v>
      </c>
      <c r="I204" t="s">
        <v>617</v>
      </c>
      <c r="J204">
        <v>2026</v>
      </c>
      <c r="K204">
        <v>5</v>
      </c>
      <c r="L204" t="s">
        <v>95</v>
      </c>
      <c r="M204">
        <v>153.24859439999997</v>
      </c>
      <c r="N204">
        <v>1</v>
      </c>
      <c r="O204">
        <v>153.24859439999997</v>
      </c>
      <c r="P204" t="s">
        <v>2255</v>
      </c>
      <c r="Q204">
        <v>1</v>
      </c>
    </row>
    <row r="205" spans="1:17">
      <c r="A205" t="s">
        <v>2289</v>
      </c>
      <c r="B205">
        <v>20190341</v>
      </c>
      <c r="C205" t="s">
        <v>313</v>
      </c>
      <c r="D205" t="s">
        <v>2254</v>
      </c>
      <c r="E205" t="s">
        <v>103</v>
      </c>
      <c r="F205">
        <v>40700</v>
      </c>
      <c r="G205" t="s">
        <v>784</v>
      </c>
      <c r="I205" t="s">
        <v>130</v>
      </c>
      <c r="J205">
        <v>2026</v>
      </c>
      <c r="K205">
        <v>5</v>
      </c>
      <c r="L205" t="s">
        <v>95</v>
      </c>
      <c r="M205">
        <v>327.12</v>
      </c>
      <c r="N205">
        <v>1</v>
      </c>
      <c r="O205">
        <v>327.12</v>
      </c>
      <c r="P205" t="s">
        <v>2255</v>
      </c>
      <c r="Q205">
        <v>1</v>
      </c>
    </row>
    <row r="206" spans="1:17">
      <c r="A206" t="s">
        <v>2289</v>
      </c>
      <c r="B206">
        <v>20190341</v>
      </c>
      <c r="C206" t="s">
        <v>313</v>
      </c>
      <c r="D206" t="s">
        <v>2254</v>
      </c>
      <c r="E206" t="s">
        <v>92</v>
      </c>
      <c r="F206">
        <v>40700</v>
      </c>
      <c r="G206" t="s">
        <v>784</v>
      </c>
      <c r="I206" t="s">
        <v>203</v>
      </c>
      <c r="J206">
        <v>2026</v>
      </c>
      <c r="K206">
        <v>5</v>
      </c>
      <c r="L206" t="s">
        <v>95</v>
      </c>
      <c r="M206">
        <v>527.9</v>
      </c>
      <c r="N206">
        <v>1</v>
      </c>
      <c r="O206">
        <v>527.9</v>
      </c>
      <c r="P206" t="s">
        <v>2255</v>
      </c>
      <c r="Q206">
        <v>1</v>
      </c>
    </row>
    <row r="207" spans="1:17">
      <c r="A207" t="s">
        <v>2289</v>
      </c>
      <c r="B207">
        <v>20190341</v>
      </c>
      <c r="C207" t="s">
        <v>313</v>
      </c>
      <c r="D207" t="s">
        <v>2254</v>
      </c>
      <c r="E207" t="s">
        <v>92</v>
      </c>
      <c r="F207">
        <v>40700</v>
      </c>
      <c r="G207" t="s">
        <v>784</v>
      </c>
      <c r="I207" t="s">
        <v>256</v>
      </c>
      <c r="J207">
        <v>2026</v>
      </c>
      <c r="K207">
        <v>5</v>
      </c>
      <c r="L207" t="s">
        <v>95</v>
      </c>
      <c r="M207">
        <v>750</v>
      </c>
      <c r="N207">
        <v>1</v>
      </c>
      <c r="O207">
        <v>750</v>
      </c>
      <c r="P207" t="s">
        <v>2255</v>
      </c>
      <c r="Q207">
        <v>1</v>
      </c>
    </row>
    <row r="208" spans="1:17">
      <c r="A208" t="s">
        <v>2289</v>
      </c>
      <c r="B208">
        <v>20190341</v>
      </c>
      <c r="C208" t="s">
        <v>313</v>
      </c>
      <c r="D208" t="s">
        <v>2254</v>
      </c>
      <c r="E208" t="s">
        <v>92</v>
      </c>
      <c r="F208">
        <v>40700</v>
      </c>
      <c r="G208" t="s">
        <v>784</v>
      </c>
      <c r="I208" t="s">
        <v>204</v>
      </c>
      <c r="J208">
        <v>2026</v>
      </c>
      <c r="K208">
        <v>5</v>
      </c>
      <c r="L208" t="s">
        <v>95</v>
      </c>
      <c r="M208">
        <v>413.68</v>
      </c>
      <c r="N208">
        <v>1</v>
      </c>
      <c r="O208">
        <v>413.68</v>
      </c>
      <c r="P208" t="s">
        <v>2255</v>
      </c>
    </row>
    <row r="209" spans="1:17">
      <c r="A209" t="s">
        <v>2289</v>
      </c>
      <c r="B209">
        <v>20190341</v>
      </c>
      <c r="C209" t="s">
        <v>313</v>
      </c>
      <c r="D209" t="s">
        <v>2254</v>
      </c>
      <c r="E209" t="s">
        <v>92</v>
      </c>
      <c r="F209">
        <v>40700</v>
      </c>
      <c r="G209" t="s">
        <v>784</v>
      </c>
      <c r="I209" t="s">
        <v>257</v>
      </c>
      <c r="J209">
        <v>2026</v>
      </c>
      <c r="K209">
        <v>5</v>
      </c>
      <c r="L209" t="s">
        <v>95</v>
      </c>
      <c r="M209">
        <v>620.52</v>
      </c>
      <c r="N209">
        <v>1</v>
      </c>
      <c r="O209">
        <v>620.52</v>
      </c>
      <c r="P209" t="s">
        <v>2255</v>
      </c>
    </row>
    <row r="210" spans="1:17">
      <c r="A210" t="s">
        <v>2289</v>
      </c>
      <c r="B210">
        <v>20190341</v>
      </c>
      <c r="C210" t="s">
        <v>313</v>
      </c>
      <c r="D210" t="s">
        <v>2254</v>
      </c>
      <c r="E210" t="s">
        <v>92</v>
      </c>
      <c r="F210">
        <v>40700</v>
      </c>
      <c r="G210" t="s">
        <v>784</v>
      </c>
      <c r="I210" t="s">
        <v>260</v>
      </c>
      <c r="J210">
        <v>2026</v>
      </c>
      <c r="K210">
        <v>5</v>
      </c>
      <c r="L210" t="s">
        <v>95</v>
      </c>
      <c r="M210">
        <v>775.66</v>
      </c>
      <c r="N210">
        <v>1</v>
      </c>
      <c r="O210">
        <v>775.66</v>
      </c>
      <c r="P210" t="s">
        <v>2255</v>
      </c>
    </row>
    <row r="211" spans="1:17">
      <c r="A211" t="s">
        <v>2289</v>
      </c>
      <c r="B211">
        <v>20190341</v>
      </c>
      <c r="C211" t="s">
        <v>313</v>
      </c>
      <c r="D211" t="s">
        <v>2254</v>
      </c>
      <c r="E211" t="s">
        <v>92</v>
      </c>
      <c r="F211">
        <v>40700</v>
      </c>
      <c r="G211" t="s">
        <v>784</v>
      </c>
      <c r="I211" t="s">
        <v>215</v>
      </c>
      <c r="J211">
        <v>2026</v>
      </c>
      <c r="K211">
        <v>5</v>
      </c>
      <c r="L211" t="s">
        <v>95</v>
      </c>
      <c r="M211">
        <v>607.4</v>
      </c>
      <c r="N211">
        <v>1</v>
      </c>
      <c r="O211">
        <v>607.4</v>
      </c>
      <c r="P211" t="s">
        <v>2255</v>
      </c>
    </row>
    <row r="212" spans="1:17">
      <c r="A212" t="s">
        <v>2289</v>
      </c>
      <c r="B212">
        <v>20190341</v>
      </c>
      <c r="C212" t="s">
        <v>313</v>
      </c>
      <c r="D212" t="s">
        <v>2254</v>
      </c>
      <c r="E212" t="s">
        <v>106</v>
      </c>
      <c r="F212">
        <v>40700</v>
      </c>
      <c r="G212" t="s">
        <v>784</v>
      </c>
      <c r="I212" t="s">
        <v>118</v>
      </c>
      <c r="J212">
        <v>2026</v>
      </c>
      <c r="K212">
        <v>5</v>
      </c>
      <c r="L212" t="s">
        <v>95</v>
      </c>
      <c r="M212">
        <v>410.42</v>
      </c>
      <c r="N212">
        <v>1</v>
      </c>
      <c r="O212">
        <v>410.42</v>
      </c>
      <c r="P212" t="s">
        <v>2255</v>
      </c>
    </row>
    <row r="213" spans="1:17">
      <c r="A213" t="s">
        <v>2289</v>
      </c>
      <c r="B213">
        <v>20190341</v>
      </c>
      <c r="C213" t="s">
        <v>313</v>
      </c>
      <c r="D213" t="s">
        <v>2254</v>
      </c>
      <c r="E213" t="s">
        <v>106</v>
      </c>
      <c r="F213">
        <v>40700</v>
      </c>
      <c r="G213" t="s">
        <v>784</v>
      </c>
      <c r="I213" t="s">
        <v>163</v>
      </c>
      <c r="J213">
        <v>2026</v>
      </c>
      <c r="K213">
        <v>5</v>
      </c>
      <c r="L213" t="s">
        <v>95</v>
      </c>
      <c r="M213">
        <v>258.56</v>
      </c>
      <c r="N213">
        <v>1</v>
      </c>
      <c r="O213">
        <v>258.56</v>
      </c>
      <c r="P213" t="s">
        <v>2255</v>
      </c>
    </row>
    <row r="214" spans="1:17">
      <c r="A214" t="s">
        <v>2289</v>
      </c>
      <c r="B214">
        <v>20190341</v>
      </c>
      <c r="C214" t="s">
        <v>313</v>
      </c>
      <c r="D214" t="s">
        <v>2254</v>
      </c>
      <c r="E214" t="s">
        <v>92</v>
      </c>
      <c r="F214">
        <v>40700</v>
      </c>
      <c r="G214" t="s">
        <v>784</v>
      </c>
      <c r="I214" t="s">
        <v>617</v>
      </c>
      <c r="J214">
        <v>2026</v>
      </c>
      <c r="K214">
        <v>5</v>
      </c>
      <c r="L214" t="s">
        <v>95</v>
      </c>
      <c r="M214">
        <v>54.18</v>
      </c>
      <c r="N214">
        <v>1</v>
      </c>
      <c r="O214">
        <v>54.18</v>
      </c>
      <c r="P214" t="s">
        <v>2255</v>
      </c>
      <c r="Q214">
        <v>1</v>
      </c>
    </row>
    <row r="215" spans="1:17">
      <c r="A215" t="s">
        <v>2289</v>
      </c>
      <c r="B215">
        <v>20190341</v>
      </c>
      <c r="C215" t="s">
        <v>313</v>
      </c>
      <c r="D215" t="s">
        <v>2254</v>
      </c>
      <c r="E215" t="s">
        <v>92</v>
      </c>
      <c r="F215">
        <v>40700</v>
      </c>
      <c r="G215" t="s">
        <v>784</v>
      </c>
      <c r="I215" t="s">
        <v>683</v>
      </c>
      <c r="J215">
        <v>2026</v>
      </c>
      <c r="K215">
        <v>5</v>
      </c>
      <c r="L215" t="s">
        <v>95</v>
      </c>
      <c r="M215">
        <v>81.27</v>
      </c>
      <c r="N215">
        <v>1</v>
      </c>
      <c r="O215">
        <v>81.27</v>
      </c>
      <c r="P215" t="s">
        <v>2255</v>
      </c>
      <c r="Q215">
        <v>1</v>
      </c>
    </row>
    <row r="216" spans="1:17">
      <c r="A216" t="s">
        <v>2295</v>
      </c>
      <c r="B216" t="s">
        <v>2265</v>
      </c>
      <c r="C216" t="s">
        <v>2266</v>
      </c>
      <c r="D216" t="s">
        <v>2254</v>
      </c>
      <c r="E216" t="s">
        <v>92</v>
      </c>
      <c r="F216">
        <v>40700</v>
      </c>
      <c r="G216" t="s">
        <v>784</v>
      </c>
      <c r="I216" t="s">
        <v>260</v>
      </c>
      <c r="J216">
        <v>2026</v>
      </c>
      <c r="K216">
        <v>5</v>
      </c>
      <c r="L216" t="s">
        <v>95</v>
      </c>
      <c r="M216">
        <v>1477.9578264000002</v>
      </c>
      <c r="N216">
        <v>1</v>
      </c>
      <c r="O216">
        <v>1477.9578264000002</v>
      </c>
      <c r="P216" t="s">
        <v>2255</v>
      </c>
    </row>
    <row r="217" spans="1:17">
      <c r="A217" t="s">
        <v>2295</v>
      </c>
      <c r="B217" t="s">
        <v>2265</v>
      </c>
      <c r="C217" t="s">
        <v>2266</v>
      </c>
      <c r="D217" t="s">
        <v>2254</v>
      </c>
      <c r="E217" t="s">
        <v>106</v>
      </c>
      <c r="F217">
        <v>40700</v>
      </c>
      <c r="G217" t="s">
        <v>784</v>
      </c>
      <c r="I217" t="s">
        <v>118</v>
      </c>
      <c r="J217">
        <v>2026</v>
      </c>
      <c r="K217">
        <v>5</v>
      </c>
      <c r="L217" t="s">
        <v>95</v>
      </c>
      <c r="M217">
        <v>881.29246920000003</v>
      </c>
      <c r="N217">
        <v>1</v>
      </c>
      <c r="O217">
        <v>881.29246920000003</v>
      </c>
      <c r="P217" t="s">
        <v>2255</v>
      </c>
    </row>
    <row r="218" spans="1:17">
      <c r="A218" t="s">
        <v>2438</v>
      </c>
      <c r="B218" t="s">
        <v>310</v>
      </c>
      <c r="C218" t="s">
        <v>296</v>
      </c>
      <c r="D218" t="s">
        <v>2254</v>
      </c>
      <c r="E218" t="s">
        <v>92</v>
      </c>
      <c r="F218">
        <v>40700</v>
      </c>
      <c r="G218" t="s">
        <v>784</v>
      </c>
      <c r="I218" t="s">
        <v>2207</v>
      </c>
      <c r="J218">
        <v>2026</v>
      </c>
      <c r="K218">
        <v>5</v>
      </c>
      <c r="L218" t="s">
        <v>95</v>
      </c>
      <c r="M218">
        <v>109.34756999999999</v>
      </c>
      <c r="N218">
        <v>1</v>
      </c>
      <c r="O218">
        <v>109.34756999999999</v>
      </c>
      <c r="P218" t="s">
        <v>2255</v>
      </c>
    </row>
    <row r="219" spans="1:17">
      <c r="A219" t="s">
        <v>2438</v>
      </c>
      <c r="B219" t="s">
        <v>310</v>
      </c>
      <c r="C219" t="s">
        <v>296</v>
      </c>
      <c r="D219" t="s">
        <v>2254</v>
      </c>
      <c r="E219" t="s">
        <v>103</v>
      </c>
      <c r="F219">
        <v>40700</v>
      </c>
      <c r="G219" t="s">
        <v>784</v>
      </c>
      <c r="I219" t="s">
        <v>130</v>
      </c>
      <c r="J219">
        <v>2026</v>
      </c>
      <c r="K219">
        <v>5</v>
      </c>
      <c r="L219" t="s">
        <v>95</v>
      </c>
      <c r="M219">
        <v>303.90524640000001</v>
      </c>
      <c r="N219">
        <v>1</v>
      </c>
      <c r="O219">
        <v>303.90524640000001</v>
      </c>
      <c r="P219" t="s">
        <v>2255</v>
      </c>
      <c r="Q219">
        <v>1</v>
      </c>
    </row>
    <row r="220" spans="1:17">
      <c r="A220" t="s">
        <v>2438</v>
      </c>
      <c r="B220" t="s">
        <v>310</v>
      </c>
      <c r="C220" t="s">
        <v>296</v>
      </c>
      <c r="D220" t="s">
        <v>2254</v>
      </c>
      <c r="E220" t="s">
        <v>92</v>
      </c>
      <c r="F220">
        <v>40700</v>
      </c>
      <c r="G220" t="s">
        <v>784</v>
      </c>
      <c r="I220" t="s">
        <v>196</v>
      </c>
      <c r="J220">
        <v>2026</v>
      </c>
      <c r="K220">
        <v>5</v>
      </c>
      <c r="L220" t="s">
        <v>95</v>
      </c>
      <c r="M220">
        <v>1032.72705</v>
      </c>
      <c r="N220">
        <v>1</v>
      </c>
      <c r="O220">
        <v>1032.72705</v>
      </c>
      <c r="P220" t="s">
        <v>2255</v>
      </c>
    </row>
    <row r="221" spans="1:17">
      <c r="A221" t="s">
        <v>2438</v>
      </c>
      <c r="B221" t="s">
        <v>310</v>
      </c>
      <c r="C221" t="s">
        <v>296</v>
      </c>
      <c r="D221" t="s">
        <v>2254</v>
      </c>
      <c r="E221" t="s">
        <v>92</v>
      </c>
      <c r="F221">
        <v>40700</v>
      </c>
      <c r="G221" t="s">
        <v>784</v>
      </c>
      <c r="I221" t="s">
        <v>260</v>
      </c>
      <c r="J221">
        <v>2026</v>
      </c>
      <c r="K221">
        <v>5</v>
      </c>
      <c r="L221" t="s">
        <v>95</v>
      </c>
      <c r="M221">
        <v>404.99099999999999</v>
      </c>
      <c r="N221">
        <v>1</v>
      </c>
      <c r="O221">
        <v>404.99099999999999</v>
      </c>
      <c r="P221" t="s">
        <v>2255</v>
      </c>
    </row>
    <row r="222" spans="1:17">
      <c r="A222" t="s">
        <v>2438</v>
      </c>
      <c r="B222" t="s">
        <v>310</v>
      </c>
      <c r="C222" t="s">
        <v>296</v>
      </c>
      <c r="D222" t="s">
        <v>2254</v>
      </c>
      <c r="E222" t="s">
        <v>106</v>
      </c>
      <c r="F222">
        <v>40700</v>
      </c>
      <c r="G222" t="s">
        <v>784</v>
      </c>
      <c r="I222" t="s">
        <v>118</v>
      </c>
      <c r="J222">
        <v>2026</v>
      </c>
      <c r="K222">
        <v>5</v>
      </c>
      <c r="L222" t="s">
        <v>95</v>
      </c>
      <c r="M222">
        <v>1667.2129499999999</v>
      </c>
      <c r="N222">
        <v>1</v>
      </c>
      <c r="O222">
        <v>1667.2129499999999</v>
      </c>
      <c r="P222" t="s">
        <v>2255</v>
      </c>
    </row>
    <row r="223" spans="1:17">
      <c r="A223" t="s">
        <v>2289</v>
      </c>
      <c r="B223">
        <v>20220093</v>
      </c>
      <c r="C223" t="s">
        <v>313</v>
      </c>
      <c r="D223" t="s">
        <v>2254</v>
      </c>
      <c r="E223" t="s">
        <v>92</v>
      </c>
      <c r="F223">
        <v>40700</v>
      </c>
      <c r="G223" t="s">
        <v>784</v>
      </c>
      <c r="I223" t="s">
        <v>260</v>
      </c>
      <c r="J223">
        <v>2026</v>
      </c>
      <c r="K223">
        <v>5</v>
      </c>
      <c r="L223" t="s">
        <v>95</v>
      </c>
      <c r="M223">
        <v>775.66</v>
      </c>
      <c r="N223">
        <v>1</v>
      </c>
      <c r="O223">
        <v>775.66</v>
      </c>
      <c r="P223" t="s">
        <v>2255</v>
      </c>
    </row>
    <row r="224" spans="1:17">
      <c r="A224" t="s">
        <v>2289</v>
      </c>
      <c r="B224">
        <v>20220093</v>
      </c>
      <c r="C224" t="s">
        <v>313</v>
      </c>
      <c r="D224" t="s">
        <v>2254</v>
      </c>
      <c r="E224" t="s">
        <v>106</v>
      </c>
      <c r="F224">
        <v>40700</v>
      </c>
      <c r="G224" t="s">
        <v>784</v>
      </c>
      <c r="I224" t="s">
        <v>163</v>
      </c>
      <c r="J224">
        <v>2026</v>
      </c>
      <c r="K224">
        <v>5</v>
      </c>
      <c r="L224" t="s">
        <v>95</v>
      </c>
      <c r="M224">
        <v>1551.36</v>
      </c>
      <c r="N224">
        <v>1</v>
      </c>
      <c r="O224">
        <v>1551.36</v>
      </c>
      <c r="P224" t="s">
        <v>2255</v>
      </c>
    </row>
    <row r="225" spans="1:17">
      <c r="A225" t="s">
        <v>2438</v>
      </c>
      <c r="B225" t="s">
        <v>585</v>
      </c>
      <c r="C225" t="s">
        <v>296</v>
      </c>
      <c r="D225" t="s">
        <v>2254</v>
      </c>
      <c r="E225" t="s">
        <v>92</v>
      </c>
      <c r="F225">
        <v>40700</v>
      </c>
      <c r="G225" t="s">
        <v>784</v>
      </c>
      <c r="I225" t="s">
        <v>260</v>
      </c>
      <c r="J225">
        <v>2026</v>
      </c>
      <c r="K225">
        <v>5</v>
      </c>
      <c r="L225" t="s">
        <v>95</v>
      </c>
      <c r="M225">
        <v>404.99099999999999</v>
      </c>
      <c r="N225">
        <v>1</v>
      </c>
      <c r="O225">
        <v>404.99099999999999</v>
      </c>
      <c r="P225" t="s">
        <v>2255</v>
      </c>
    </row>
    <row r="226" spans="1:17">
      <c r="A226" t="s">
        <v>2438</v>
      </c>
      <c r="B226" t="s">
        <v>585</v>
      </c>
      <c r="C226" t="s">
        <v>296</v>
      </c>
      <c r="D226" t="s">
        <v>2254</v>
      </c>
      <c r="E226" t="s">
        <v>92</v>
      </c>
      <c r="F226">
        <v>40700</v>
      </c>
      <c r="G226" t="s">
        <v>784</v>
      </c>
      <c r="I226" t="s">
        <v>197</v>
      </c>
      <c r="J226">
        <v>2026</v>
      </c>
      <c r="K226">
        <v>5</v>
      </c>
      <c r="L226" t="s">
        <v>95</v>
      </c>
      <c r="M226">
        <v>1457.9675999999999</v>
      </c>
      <c r="N226">
        <v>1</v>
      </c>
      <c r="O226">
        <v>1457.9675999999999</v>
      </c>
      <c r="P226" t="s">
        <v>2255</v>
      </c>
    </row>
    <row r="227" spans="1:17">
      <c r="A227" t="s">
        <v>2438</v>
      </c>
      <c r="B227" t="s">
        <v>585</v>
      </c>
      <c r="C227" t="s">
        <v>296</v>
      </c>
      <c r="D227" t="s">
        <v>2254</v>
      </c>
      <c r="E227" t="s">
        <v>92</v>
      </c>
      <c r="F227">
        <v>40700</v>
      </c>
      <c r="G227" t="s">
        <v>784</v>
      </c>
      <c r="I227" t="s">
        <v>215</v>
      </c>
      <c r="J227">
        <v>2026</v>
      </c>
      <c r="K227">
        <v>5</v>
      </c>
      <c r="L227" t="s">
        <v>95</v>
      </c>
      <c r="M227">
        <v>1700.9621999999999</v>
      </c>
      <c r="N227">
        <v>1</v>
      </c>
      <c r="O227">
        <v>1700.9621999999999</v>
      </c>
      <c r="P227" t="s">
        <v>2255</v>
      </c>
    </row>
    <row r="228" spans="1:17">
      <c r="A228" t="s">
        <v>2438</v>
      </c>
      <c r="B228" t="s">
        <v>585</v>
      </c>
      <c r="C228" t="s">
        <v>296</v>
      </c>
      <c r="D228" t="s">
        <v>2254</v>
      </c>
      <c r="E228" t="s">
        <v>92</v>
      </c>
      <c r="F228">
        <v>40700</v>
      </c>
      <c r="G228" t="s">
        <v>784</v>
      </c>
      <c r="I228" t="s">
        <v>692</v>
      </c>
      <c r="J228">
        <v>2026</v>
      </c>
      <c r="K228">
        <v>5</v>
      </c>
      <c r="L228" t="s">
        <v>95</v>
      </c>
      <c r="M228">
        <v>1120.4750999999999</v>
      </c>
      <c r="N228">
        <v>1</v>
      </c>
      <c r="O228">
        <v>1120.4750999999999</v>
      </c>
      <c r="P228" t="s">
        <v>2255</v>
      </c>
    </row>
    <row r="229" spans="1:17">
      <c r="A229" t="s">
        <v>2438</v>
      </c>
      <c r="B229" t="s">
        <v>585</v>
      </c>
      <c r="C229" t="s">
        <v>296</v>
      </c>
      <c r="D229" t="s">
        <v>2254</v>
      </c>
      <c r="E229" t="s">
        <v>106</v>
      </c>
      <c r="F229">
        <v>40700</v>
      </c>
      <c r="G229" t="s">
        <v>784</v>
      </c>
      <c r="I229" t="s">
        <v>118</v>
      </c>
      <c r="J229">
        <v>2026</v>
      </c>
      <c r="K229">
        <v>5</v>
      </c>
      <c r="L229" t="s">
        <v>95</v>
      </c>
      <c r="M229">
        <v>897.73004999999989</v>
      </c>
      <c r="N229">
        <v>1</v>
      </c>
      <c r="O229">
        <v>897.73004999999989</v>
      </c>
      <c r="P229" t="s">
        <v>2255</v>
      </c>
    </row>
    <row r="230" spans="1:17">
      <c r="A230" t="s">
        <v>2438</v>
      </c>
      <c r="B230" t="s">
        <v>585</v>
      </c>
      <c r="C230" t="s">
        <v>296</v>
      </c>
      <c r="D230" t="s">
        <v>2254</v>
      </c>
      <c r="E230" t="s">
        <v>106</v>
      </c>
      <c r="F230">
        <v>40700</v>
      </c>
      <c r="G230" t="s">
        <v>784</v>
      </c>
      <c r="I230" t="s">
        <v>2198</v>
      </c>
      <c r="J230">
        <v>2026</v>
      </c>
      <c r="K230">
        <v>5</v>
      </c>
      <c r="L230" t="s">
        <v>95</v>
      </c>
      <c r="M230">
        <v>931.47929999999997</v>
      </c>
      <c r="N230">
        <v>1</v>
      </c>
      <c r="O230">
        <v>931.47929999999997</v>
      </c>
      <c r="P230" t="s">
        <v>2255</v>
      </c>
    </row>
    <row r="231" spans="1:17">
      <c r="A231" t="s">
        <v>2289</v>
      </c>
      <c r="B231">
        <v>20230050</v>
      </c>
      <c r="C231" t="s">
        <v>313</v>
      </c>
      <c r="D231" t="s">
        <v>2254</v>
      </c>
      <c r="E231" t="s">
        <v>103</v>
      </c>
      <c r="F231">
        <v>40700</v>
      </c>
      <c r="G231" t="s">
        <v>784</v>
      </c>
      <c r="I231" t="s">
        <v>130</v>
      </c>
      <c r="J231">
        <v>2026</v>
      </c>
      <c r="K231">
        <v>5</v>
      </c>
      <c r="L231" t="s">
        <v>95</v>
      </c>
      <c r="M231">
        <v>1284.3800000000001</v>
      </c>
      <c r="N231">
        <v>1</v>
      </c>
      <c r="O231">
        <v>1284.3800000000001</v>
      </c>
      <c r="P231" t="s">
        <v>2255</v>
      </c>
      <c r="Q231">
        <v>1</v>
      </c>
    </row>
    <row r="232" spans="1:17">
      <c r="A232" t="s">
        <v>2289</v>
      </c>
      <c r="B232">
        <v>20230050</v>
      </c>
      <c r="C232" t="s">
        <v>313</v>
      </c>
      <c r="D232" t="s">
        <v>2254</v>
      </c>
      <c r="E232" t="s">
        <v>92</v>
      </c>
      <c r="F232">
        <v>40700</v>
      </c>
      <c r="G232" t="s">
        <v>784</v>
      </c>
      <c r="I232" t="s">
        <v>256</v>
      </c>
      <c r="J232">
        <v>2026</v>
      </c>
      <c r="K232">
        <v>5</v>
      </c>
      <c r="L232" t="s">
        <v>95</v>
      </c>
      <c r="M232">
        <v>2250</v>
      </c>
      <c r="N232">
        <v>1</v>
      </c>
      <c r="O232">
        <v>2250</v>
      </c>
      <c r="P232" t="s">
        <v>2255</v>
      </c>
      <c r="Q232">
        <v>1</v>
      </c>
    </row>
    <row r="233" spans="1:17">
      <c r="A233" t="s">
        <v>2289</v>
      </c>
      <c r="B233">
        <v>20230050</v>
      </c>
      <c r="C233" t="s">
        <v>313</v>
      </c>
      <c r="D233" t="s">
        <v>2254</v>
      </c>
      <c r="E233" t="s">
        <v>92</v>
      </c>
      <c r="F233">
        <v>40700</v>
      </c>
      <c r="G233" t="s">
        <v>784</v>
      </c>
      <c r="I233" t="s">
        <v>257</v>
      </c>
      <c r="J233">
        <v>2026</v>
      </c>
      <c r="K233">
        <v>5</v>
      </c>
      <c r="L233" t="s">
        <v>95</v>
      </c>
      <c r="M233">
        <v>1861.56</v>
      </c>
      <c r="N233">
        <v>1</v>
      </c>
      <c r="O233">
        <v>1861.56</v>
      </c>
      <c r="P233" t="s">
        <v>2255</v>
      </c>
    </row>
    <row r="234" spans="1:17">
      <c r="A234" t="s">
        <v>2289</v>
      </c>
      <c r="B234">
        <v>20230050</v>
      </c>
      <c r="C234" t="s">
        <v>313</v>
      </c>
      <c r="D234" t="s">
        <v>2254</v>
      </c>
      <c r="E234" t="s">
        <v>92</v>
      </c>
      <c r="F234">
        <v>40700</v>
      </c>
      <c r="G234" t="s">
        <v>784</v>
      </c>
      <c r="I234" t="s">
        <v>260</v>
      </c>
      <c r="J234">
        <v>2026</v>
      </c>
      <c r="K234">
        <v>5</v>
      </c>
      <c r="L234" t="s">
        <v>95</v>
      </c>
      <c r="M234">
        <v>775.66</v>
      </c>
      <c r="N234">
        <v>1</v>
      </c>
      <c r="O234">
        <v>775.66</v>
      </c>
      <c r="P234" t="s">
        <v>2255</v>
      </c>
    </row>
    <row r="235" spans="1:17">
      <c r="A235" t="s">
        <v>2289</v>
      </c>
      <c r="B235">
        <v>20230050</v>
      </c>
      <c r="C235" t="s">
        <v>313</v>
      </c>
      <c r="D235" t="s">
        <v>2254</v>
      </c>
      <c r="E235" t="s">
        <v>106</v>
      </c>
      <c r="F235">
        <v>40700</v>
      </c>
      <c r="G235" t="s">
        <v>784</v>
      </c>
      <c r="I235" t="s">
        <v>163</v>
      </c>
      <c r="J235">
        <v>2026</v>
      </c>
      <c r="K235">
        <v>5</v>
      </c>
      <c r="L235" t="s">
        <v>95</v>
      </c>
      <c r="M235">
        <v>3361.28</v>
      </c>
      <c r="N235">
        <v>1</v>
      </c>
      <c r="O235">
        <v>3361.28</v>
      </c>
      <c r="P235" t="s">
        <v>2255</v>
      </c>
    </row>
    <row r="236" spans="1:17">
      <c r="A236" t="s">
        <v>2289</v>
      </c>
      <c r="B236">
        <v>20230050</v>
      </c>
      <c r="C236" t="s">
        <v>313</v>
      </c>
      <c r="D236" t="s">
        <v>2254</v>
      </c>
      <c r="E236" t="s">
        <v>92</v>
      </c>
      <c r="F236">
        <v>40700</v>
      </c>
      <c r="G236" t="s">
        <v>784</v>
      </c>
      <c r="I236" t="s">
        <v>683</v>
      </c>
      <c r="J236">
        <v>2026</v>
      </c>
      <c r="K236">
        <v>5</v>
      </c>
      <c r="L236" t="s">
        <v>95</v>
      </c>
      <c r="M236">
        <v>243.81</v>
      </c>
      <c r="N236">
        <v>1</v>
      </c>
      <c r="O236">
        <v>243.81</v>
      </c>
      <c r="P236" t="s">
        <v>2255</v>
      </c>
      <c r="Q236">
        <v>1</v>
      </c>
    </row>
    <row r="237" spans="1:17">
      <c r="A237" t="s">
        <v>2438</v>
      </c>
      <c r="B237" t="s">
        <v>592</v>
      </c>
      <c r="C237" t="s">
        <v>296</v>
      </c>
      <c r="D237" t="s">
        <v>2254</v>
      </c>
      <c r="E237" t="s">
        <v>92</v>
      </c>
      <c r="F237">
        <v>40700</v>
      </c>
      <c r="G237" t="s">
        <v>784</v>
      </c>
      <c r="I237" t="s">
        <v>2207</v>
      </c>
      <c r="J237">
        <v>2026</v>
      </c>
      <c r="K237">
        <v>5</v>
      </c>
      <c r="L237" t="s">
        <v>95</v>
      </c>
      <c r="M237">
        <v>44.549009999999996</v>
      </c>
      <c r="N237">
        <v>1</v>
      </c>
      <c r="O237">
        <v>44.549009999999996</v>
      </c>
      <c r="P237" t="s">
        <v>2255</v>
      </c>
    </row>
    <row r="238" spans="1:17">
      <c r="A238" t="s">
        <v>2438</v>
      </c>
      <c r="B238" t="s">
        <v>592</v>
      </c>
      <c r="C238" t="s">
        <v>296</v>
      </c>
      <c r="D238" t="s">
        <v>2254</v>
      </c>
      <c r="E238" t="s">
        <v>92</v>
      </c>
      <c r="F238">
        <v>40700</v>
      </c>
      <c r="G238" t="s">
        <v>784</v>
      </c>
      <c r="I238" t="s">
        <v>196</v>
      </c>
      <c r="J238">
        <v>2026</v>
      </c>
      <c r="K238">
        <v>5</v>
      </c>
      <c r="L238" t="s">
        <v>95</v>
      </c>
      <c r="M238">
        <v>647.64810749999992</v>
      </c>
      <c r="N238">
        <v>1</v>
      </c>
      <c r="O238">
        <v>647.64810749999992</v>
      </c>
      <c r="P238" t="s">
        <v>2255</v>
      </c>
    </row>
    <row r="239" spans="1:17">
      <c r="A239" t="s">
        <v>2438</v>
      </c>
      <c r="B239" t="s">
        <v>592</v>
      </c>
      <c r="C239" t="s">
        <v>296</v>
      </c>
      <c r="D239" t="s">
        <v>2254</v>
      </c>
      <c r="E239" t="s">
        <v>92</v>
      </c>
      <c r="F239">
        <v>40700</v>
      </c>
      <c r="G239" t="s">
        <v>784</v>
      </c>
      <c r="I239" t="s">
        <v>260</v>
      </c>
      <c r="J239">
        <v>2026</v>
      </c>
      <c r="K239">
        <v>5</v>
      </c>
      <c r="L239" t="s">
        <v>95</v>
      </c>
      <c r="M239">
        <v>409.04090999999994</v>
      </c>
      <c r="N239">
        <v>1</v>
      </c>
      <c r="O239">
        <v>409.04090999999994</v>
      </c>
      <c r="P239" t="s">
        <v>2255</v>
      </c>
    </row>
    <row r="240" spans="1:17">
      <c r="A240" t="s">
        <v>2438</v>
      </c>
      <c r="B240" t="s">
        <v>592</v>
      </c>
      <c r="C240" t="s">
        <v>296</v>
      </c>
      <c r="D240" t="s">
        <v>2254</v>
      </c>
      <c r="E240" t="s">
        <v>106</v>
      </c>
      <c r="F240">
        <v>40700</v>
      </c>
      <c r="G240" t="s">
        <v>784</v>
      </c>
      <c r="I240" t="s">
        <v>118</v>
      </c>
      <c r="J240">
        <v>2026</v>
      </c>
      <c r="K240">
        <v>5</v>
      </c>
      <c r="L240" t="s">
        <v>95</v>
      </c>
      <c r="M240">
        <v>518.11848599999996</v>
      </c>
      <c r="N240">
        <v>1</v>
      </c>
      <c r="O240">
        <v>518.11848599999996</v>
      </c>
      <c r="P240" t="s">
        <v>2255</v>
      </c>
    </row>
    <row r="241" spans="1:17">
      <c r="A241" t="s">
        <v>2438</v>
      </c>
      <c r="B241" t="s">
        <v>2267</v>
      </c>
      <c r="C241" t="s">
        <v>296</v>
      </c>
      <c r="D241" t="s">
        <v>2254</v>
      </c>
      <c r="E241" t="s">
        <v>92</v>
      </c>
      <c r="F241">
        <v>40700</v>
      </c>
      <c r="G241" t="s">
        <v>784</v>
      </c>
      <c r="I241" t="s">
        <v>260</v>
      </c>
      <c r="J241">
        <v>2026</v>
      </c>
      <c r="K241">
        <v>5</v>
      </c>
      <c r="L241" t="s">
        <v>95</v>
      </c>
      <c r="M241">
        <v>409.04090999999994</v>
      </c>
      <c r="N241">
        <v>1</v>
      </c>
      <c r="O241">
        <v>409.04090999999994</v>
      </c>
      <c r="P241" t="s">
        <v>2255</v>
      </c>
    </row>
    <row r="242" spans="1:17">
      <c r="A242" t="s">
        <v>2438</v>
      </c>
      <c r="B242" t="s">
        <v>2267</v>
      </c>
      <c r="C242" t="s">
        <v>296</v>
      </c>
      <c r="D242" t="s">
        <v>2254</v>
      </c>
      <c r="E242" t="s">
        <v>106</v>
      </c>
      <c r="F242">
        <v>40700</v>
      </c>
      <c r="G242" t="s">
        <v>784</v>
      </c>
      <c r="I242" t="s">
        <v>118</v>
      </c>
      <c r="J242">
        <v>2026</v>
      </c>
      <c r="K242">
        <v>5</v>
      </c>
      <c r="L242" t="s">
        <v>95</v>
      </c>
      <c r="M242">
        <v>129.52962149999999</v>
      </c>
      <c r="N242">
        <v>1</v>
      </c>
      <c r="O242">
        <v>129.52962149999999</v>
      </c>
      <c r="P242" t="s">
        <v>2255</v>
      </c>
    </row>
    <row r="243" spans="1:17">
      <c r="A243" t="s">
        <v>2621</v>
      </c>
      <c r="B243" t="s">
        <v>594</v>
      </c>
      <c r="C243" t="s">
        <v>370</v>
      </c>
      <c r="D243" t="s">
        <v>2254</v>
      </c>
      <c r="E243" t="s">
        <v>92</v>
      </c>
      <c r="F243">
        <v>40700</v>
      </c>
      <c r="G243" t="s">
        <v>784</v>
      </c>
      <c r="I243" t="s">
        <v>256</v>
      </c>
      <c r="J243">
        <v>2026</v>
      </c>
      <c r="K243">
        <v>5</v>
      </c>
      <c r="L243" t="s">
        <v>95</v>
      </c>
      <c r="M243">
        <v>1014.3134591999999</v>
      </c>
      <c r="N243">
        <v>1</v>
      </c>
      <c r="O243">
        <v>1014.3134591999999</v>
      </c>
      <c r="P243" t="s">
        <v>2255</v>
      </c>
      <c r="Q243">
        <v>1</v>
      </c>
    </row>
    <row r="244" spans="1:17">
      <c r="A244" t="s">
        <v>2621</v>
      </c>
      <c r="B244" t="s">
        <v>594</v>
      </c>
      <c r="C244" t="s">
        <v>370</v>
      </c>
      <c r="D244" t="s">
        <v>2254</v>
      </c>
      <c r="E244" t="s">
        <v>92</v>
      </c>
      <c r="F244">
        <v>40700</v>
      </c>
      <c r="G244" t="s">
        <v>784</v>
      </c>
      <c r="I244" t="s">
        <v>257</v>
      </c>
      <c r="J244">
        <v>2026</v>
      </c>
      <c r="K244">
        <v>5</v>
      </c>
      <c r="L244" t="s">
        <v>95</v>
      </c>
      <c r="M244">
        <v>518.11848599999996</v>
      </c>
      <c r="N244">
        <v>1</v>
      </c>
      <c r="O244">
        <v>518.11848599999996</v>
      </c>
      <c r="P244" t="s">
        <v>2255</v>
      </c>
    </row>
    <row r="245" spans="1:17">
      <c r="A245" t="s">
        <v>2621</v>
      </c>
      <c r="B245" t="s">
        <v>594</v>
      </c>
      <c r="C245" t="s">
        <v>370</v>
      </c>
      <c r="D245" t="s">
        <v>2254</v>
      </c>
      <c r="E245" t="s">
        <v>92</v>
      </c>
      <c r="F245">
        <v>40700</v>
      </c>
      <c r="G245" t="s">
        <v>784</v>
      </c>
      <c r="I245" t="s">
        <v>260</v>
      </c>
      <c r="J245">
        <v>2026</v>
      </c>
      <c r="K245">
        <v>5</v>
      </c>
      <c r="L245" t="s">
        <v>95</v>
      </c>
      <c r="M245">
        <v>409.04090999999994</v>
      </c>
      <c r="N245">
        <v>1</v>
      </c>
      <c r="O245">
        <v>409.04090999999994</v>
      </c>
      <c r="P245" t="s">
        <v>2255</v>
      </c>
    </row>
    <row r="246" spans="1:17">
      <c r="A246" t="s">
        <v>2621</v>
      </c>
      <c r="B246" t="s">
        <v>594</v>
      </c>
      <c r="C246" t="s">
        <v>370</v>
      </c>
      <c r="D246" t="s">
        <v>2254</v>
      </c>
      <c r="E246" t="s">
        <v>106</v>
      </c>
      <c r="F246">
        <v>40700</v>
      </c>
      <c r="G246" t="s">
        <v>784</v>
      </c>
      <c r="I246" t="s">
        <v>2198</v>
      </c>
      <c r="J246">
        <v>2026</v>
      </c>
      <c r="K246">
        <v>5</v>
      </c>
      <c r="L246" t="s">
        <v>95</v>
      </c>
      <c r="M246">
        <v>313.59803099999999</v>
      </c>
      <c r="N246">
        <v>1</v>
      </c>
      <c r="O246">
        <v>313.59803099999999</v>
      </c>
      <c r="P246" t="s">
        <v>2255</v>
      </c>
    </row>
    <row r="247" spans="1:17">
      <c r="A247" t="s">
        <v>2621</v>
      </c>
      <c r="B247" t="s">
        <v>594</v>
      </c>
      <c r="C247" t="s">
        <v>370</v>
      </c>
      <c r="D247" t="s">
        <v>2254</v>
      </c>
      <c r="E247" t="s">
        <v>92</v>
      </c>
      <c r="F247">
        <v>40700</v>
      </c>
      <c r="G247" t="s">
        <v>784</v>
      </c>
      <c r="I247" t="s">
        <v>683</v>
      </c>
      <c r="J247">
        <v>2026</v>
      </c>
      <c r="K247">
        <v>5</v>
      </c>
      <c r="L247" t="s">
        <v>95</v>
      </c>
      <c r="M247">
        <v>35.639207999999996</v>
      </c>
      <c r="N247">
        <v>1</v>
      </c>
      <c r="O247">
        <v>35.639207999999996</v>
      </c>
      <c r="P247" t="s">
        <v>2255</v>
      </c>
      <c r="Q247">
        <v>1</v>
      </c>
    </row>
    <row r="248" spans="1:17">
      <c r="A248" t="s">
        <v>2553</v>
      </c>
      <c r="B248" t="s">
        <v>595</v>
      </c>
      <c r="C248" t="s">
        <v>431</v>
      </c>
      <c r="D248" t="s">
        <v>2254</v>
      </c>
      <c r="E248" t="s">
        <v>103</v>
      </c>
      <c r="F248">
        <v>40700</v>
      </c>
      <c r="G248" t="s">
        <v>784</v>
      </c>
      <c r="I248" t="s">
        <v>120</v>
      </c>
      <c r="J248">
        <v>2026</v>
      </c>
      <c r="K248">
        <v>5</v>
      </c>
      <c r="L248" t="s">
        <v>95</v>
      </c>
      <c r="M248">
        <v>709.1</v>
      </c>
      <c r="N248">
        <v>1</v>
      </c>
      <c r="O248">
        <v>709.1</v>
      </c>
      <c r="P248" t="s">
        <v>2255</v>
      </c>
      <c r="Q248">
        <v>1</v>
      </c>
    </row>
    <row r="249" spans="1:17">
      <c r="A249" t="s">
        <v>2553</v>
      </c>
      <c r="B249" t="s">
        <v>595</v>
      </c>
      <c r="C249" t="s">
        <v>431</v>
      </c>
      <c r="D249" t="s">
        <v>2254</v>
      </c>
      <c r="E249" t="s">
        <v>103</v>
      </c>
      <c r="F249">
        <v>40700</v>
      </c>
      <c r="G249" t="s">
        <v>784</v>
      </c>
      <c r="I249" t="s">
        <v>130</v>
      </c>
      <c r="J249">
        <v>2026</v>
      </c>
      <c r="K249">
        <v>5</v>
      </c>
      <c r="L249" t="s">
        <v>95</v>
      </c>
      <c r="M249">
        <v>1634.25</v>
      </c>
      <c r="N249">
        <v>1</v>
      </c>
      <c r="O249">
        <v>1634.25</v>
      </c>
      <c r="P249" t="s">
        <v>2255</v>
      </c>
      <c r="Q249">
        <v>1</v>
      </c>
    </row>
    <row r="250" spans="1:17">
      <c r="A250" t="s">
        <v>2553</v>
      </c>
      <c r="B250" t="s">
        <v>595</v>
      </c>
      <c r="C250" t="s">
        <v>431</v>
      </c>
      <c r="D250" t="s">
        <v>2254</v>
      </c>
      <c r="E250" t="s">
        <v>92</v>
      </c>
      <c r="F250">
        <v>40700</v>
      </c>
      <c r="G250" t="s">
        <v>784</v>
      </c>
      <c r="I250" t="s">
        <v>196</v>
      </c>
      <c r="J250">
        <v>2026</v>
      </c>
      <c r="K250">
        <v>5</v>
      </c>
      <c r="L250" t="s">
        <v>95</v>
      </c>
      <c r="M250">
        <v>2771.3</v>
      </c>
      <c r="N250">
        <v>1</v>
      </c>
      <c r="O250">
        <v>2771.3</v>
      </c>
      <c r="P250" t="s">
        <v>2255</v>
      </c>
    </row>
    <row r="251" spans="1:17">
      <c r="A251" t="s">
        <v>2553</v>
      </c>
      <c r="B251" t="s">
        <v>595</v>
      </c>
      <c r="C251" t="s">
        <v>431</v>
      </c>
      <c r="D251" t="s">
        <v>2254</v>
      </c>
      <c r="E251" t="s">
        <v>92</v>
      </c>
      <c r="F251">
        <v>40700</v>
      </c>
      <c r="G251" t="s">
        <v>784</v>
      </c>
      <c r="I251" t="s">
        <v>260</v>
      </c>
      <c r="J251">
        <v>2026</v>
      </c>
      <c r="K251">
        <v>5</v>
      </c>
      <c r="L251" t="s">
        <v>95</v>
      </c>
      <c r="M251">
        <v>1187.72</v>
      </c>
      <c r="N251">
        <v>1</v>
      </c>
      <c r="O251">
        <v>1187.72</v>
      </c>
      <c r="P251" t="s">
        <v>2255</v>
      </c>
    </row>
    <row r="252" spans="1:17">
      <c r="A252" t="s">
        <v>2553</v>
      </c>
      <c r="B252" t="s">
        <v>595</v>
      </c>
      <c r="C252" t="s">
        <v>431</v>
      </c>
      <c r="D252" t="s">
        <v>2254</v>
      </c>
      <c r="E252" t="s">
        <v>92</v>
      </c>
      <c r="F252">
        <v>40700</v>
      </c>
      <c r="G252" t="s">
        <v>784</v>
      </c>
      <c r="I252" t="s">
        <v>197</v>
      </c>
      <c r="J252">
        <v>2026</v>
      </c>
      <c r="K252">
        <v>5</v>
      </c>
      <c r="L252" t="s">
        <v>95</v>
      </c>
      <c r="M252">
        <v>791.82</v>
      </c>
      <c r="N252">
        <v>1</v>
      </c>
      <c r="O252">
        <v>791.82</v>
      </c>
      <c r="P252" t="s">
        <v>2255</v>
      </c>
    </row>
    <row r="253" spans="1:17">
      <c r="A253" t="s">
        <v>2553</v>
      </c>
      <c r="B253" t="s">
        <v>595</v>
      </c>
      <c r="C253" t="s">
        <v>431</v>
      </c>
      <c r="D253" t="s">
        <v>2254</v>
      </c>
      <c r="E253" t="s">
        <v>106</v>
      </c>
      <c r="F253">
        <v>40700</v>
      </c>
      <c r="G253" t="s">
        <v>784</v>
      </c>
      <c r="I253" t="s">
        <v>146</v>
      </c>
      <c r="J253">
        <v>2026</v>
      </c>
      <c r="K253">
        <v>5</v>
      </c>
      <c r="L253" t="s">
        <v>95</v>
      </c>
      <c r="M253">
        <v>7448.03</v>
      </c>
      <c r="N253">
        <v>1</v>
      </c>
      <c r="O253">
        <v>7448.03</v>
      </c>
      <c r="P253" t="s">
        <v>2255</v>
      </c>
    </row>
    <row r="254" spans="1:17">
      <c r="A254" t="s">
        <v>2553</v>
      </c>
      <c r="B254" t="s">
        <v>595</v>
      </c>
      <c r="C254" t="s">
        <v>431</v>
      </c>
      <c r="D254" t="s">
        <v>2254</v>
      </c>
      <c r="E254" t="s">
        <v>106</v>
      </c>
      <c r="F254">
        <v>40700</v>
      </c>
      <c r="G254" t="s">
        <v>784</v>
      </c>
      <c r="I254" t="s">
        <v>112</v>
      </c>
      <c r="J254">
        <v>2026</v>
      </c>
      <c r="K254">
        <v>5</v>
      </c>
      <c r="L254" t="s">
        <v>95</v>
      </c>
      <c r="M254">
        <v>1979.5</v>
      </c>
      <c r="N254">
        <v>1</v>
      </c>
      <c r="O254">
        <v>1979.5</v>
      </c>
      <c r="P254" t="s">
        <v>2255</v>
      </c>
    </row>
    <row r="255" spans="1:17">
      <c r="A255" t="s">
        <v>2621</v>
      </c>
      <c r="B255" t="s">
        <v>2065</v>
      </c>
      <c r="C255" t="s">
        <v>370</v>
      </c>
      <c r="D255" t="s">
        <v>2254</v>
      </c>
      <c r="E255" t="s">
        <v>92</v>
      </c>
      <c r="F255">
        <v>40700</v>
      </c>
      <c r="G255" t="s">
        <v>784</v>
      </c>
      <c r="I255" t="s">
        <v>260</v>
      </c>
      <c r="J255">
        <v>2026</v>
      </c>
      <c r="K255">
        <v>5</v>
      </c>
      <c r="L255" t="s">
        <v>95</v>
      </c>
      <c r="M255">
        <v>402.36</v>
      </c>
      <c r="N255">
        <v>1</v>
      </c>
      <c r="O255">
        <v>402.36</v>
      </c>
      <c r="P255" t="s">
        <v>2255</v>
      </c>
    </row>
    <row r="256" spans="1:17">
      <c r="A256" t="s">
        <v>2621</v>
      </c>
      <c r="B256" t="s">
        <v>2065</v>
      </c>
      <c r="C256" t="s">
        <v>370</v>
      </c>
      <c r="D256" t="s">
        <v>2254</v>
      </c>
      <c r="E256" t="s">
        <v>106</v>
      </c>
      <c r="F256">
        <v>40700</v>
      </c>
      <c r="G256" t="s">
        <v>784</v>
      </c>
      <c r="I256" t="s">
        <v>2198</v>
      </c>
      <c r="J256">
        <v>2026</v>
      </c>
      <c r="K256">
        <v>5</v>
      </c>
      <c r="L256" t="s">
        <v>95</v>
      </c>
      <c r="M256">
        <v>925.44</v>
      </c>
      <c r="N256">
        <v>1</v>
      </c>
      <c r="O256">
        <v>925.44</v>
      </c>
      <c r="P256" t="s">
        <v>2255</v>
      </c>
    </row>
    <row r="257" spans="1:17">
      <c r="A257" t="s">
        <v>2295</v>
      </c>
      <c r="B257" t="s">
        <v>2099</v>
      </c>
      <c r="C257" t="s">
        <v>2100</v>
      </c>
      <c r="D257" t="s">
        <v>2254</v>
      </c>
      <c r="E257" t="s">
        <v>92</v>
      </c>
      <c r="F257">
        <v>40700</v>
      </c>
      <c r="G257" t="s">
        <v>784</v>
      </c>
      <c r="I257" t="s">
        <v>260</v>
      </c>
      <c r="J257">
        <v>2026</v>
      </c>
      <c r="K257">
        <v>5</v>
      </c>
      <c r="L257" t="s">
        <v>95</v>
      </c>
      <c r="M257">
        <v>1087.74</v>
      </c>
      <c r="N257">
        <v>1</v>
      </c>
      <c r="O257">
        <v>1087.74</v>
      </c>
      <c r="P257" t="s">
        <v>2255</v>
      </c>
    </row>
    <row r="258" spans="1:17">
      <c r="A258" t="s">
        <v>2295</v>
      </c>
      <c r="B258" t="s">
        <v>2099</v>
      </c>
      <c r="C258" t="s">
        <v>2100</v>
      </c>
      <c r="D258" t="s">
        <v>2254</v>
      </c>
      <c r="E258" t="s">
        <v>106</v>
      </c>
      <c r="F258">
        <v>40700</v>
      </c>
      <c r="G258" t="s">
        <v>784</v>
      </c>
      <c r="I258" t="s">
        <v>146</v>
      </c>
      <c r="J258">
        <v>2026</v>
      </c>
      <c r="K258">
        <v>5</v>
      </c>
      <c r="L258" t="s">
        <v>95</v>
      </c>
      <c r="M258">
        <v>345.15</v>
      </c>
      <c r="N258">
        <v>1</v>
      </c>
      <c r="O258">
        <v>345.15</v>
      </c>
      <c r="P258" t="s">
        <v>2255</v>
      </c>
    </row>
    <row r="259" spans="1:17">
      <c r="A259" t="s">
        <v>879</v>
      </c>
      <c r="B259" t="s">
        <v>1216</v>
      </c>
      <c r="C259" t="s">
        <v>133</v>
      </c>
      <c r="D259" t="s">
        <v>2254</v>
      </c>
      <c r="E259" t="s">
        <v>92</v>
      </c>
      <c r="F259">
        <v>40700</v>
      </c>
      <c r="G259" t="s">
        <v>784</v>
      </c>
      <c r="I259" t="s">
        <v>256</v>
      </c>
      <c r="J259">
        <v>2026</v>
      </c>
      <c r="K259">
        <v>5</v>
      </c>
      <c r="L259" t="s">
        <v>95</v>
      </c>
      <c r="M259">
        <v>0</v>
      </c>
      <c r="N259">
        <v>1</v>
      </c>
      <c r="O259">
        <v>0</v>
      </c>
      <c r="P259" t="s">
        <v>2255</v>
      </c>
      <c r="Q259">
        <v>1</v>
      </c>
    </row>
    <row r="260" spans="1:17">
      <c r="A260" t="s">
        <v>879</v>
      </c>
      <c r="B260" t="s">
        <v>1216</v>
      </c>
      <c r="C260" t="s">
        <v>133</v>
      </c>
      <c r="D260" t="s">
        <v>2254</v>
      </c>
      <c r="E260" t="s">
        <v>92</v>
      </c>
      <c r="F260">
        <v>40700</v>
      </c>
      <c r="G260" t="s">
        <v>784</v>
      </c>
      <c r="I260" t="s">
        <v>2208</v>
      </c>
      <c r="J260">
        <v>2026</v>
      </c>
      <c r="K260">
        <v>5</v>
      </c>
      <c r="L260" t="s">
        <v>95</v>
      </c>
      <c r="M260">
        <v>0</v>
      </c>
      <c r="N260">
        <v>1</v>
      </c>
      <c r="O260">
        <v>0</v>
      </c>
      <c r="P260" t="s">
        <v>2255</v>
      </c>
      <c r="Q260">
        <v>1</v>
      </c>
    </row>
    <row r="261" spans="1:17">
      <c r="A261" t="s">
        <v>879</v>
      </c>
      <c r="B261" t="s">
        <v>1216</v>
      </c>
      <c r="C261" t="s">
        <v>133</v>
      </c>
      <c r="D261" t="s">
        <v>2254</v>
      </c>
      <c r="E261" t="s">
        <v>92</v>
      </c>
      <c r="F261">
        <v>40700</v>
      </c>
      <c r="G261" t="s">
        <v>784</v>
      </c>
      <c r="I261" t="s">
        <v>2268</v>
      </c>
      <c r="J261">
        <v>2026</v>
      </c>
      <c r="K261">
        <v>5</v>
      </c>
      <c r="L261" t="s">
        <v>95</v>
      </c>
      <c r="M261">
        <v>0</v>
      </c>
      <c r="N261">
        <v>1</v>
      </c>
      <c r="O261">
        <v>0</v>
      </c>
      <c r="P261" t="s">
        <v>2255</v>
      </c>
      <c r="Q261">
        <v>1</v>
      </c>
    </row>
    <row r="262" spans="1:17">
      <c r="A262" t="s">
        <v>2295</v>
      </c>
      <c r="B262" t="s">
        <v>2269</v>
      </c>
      <c r="C262" t="s">
        <v>613</v>
      </c>
      <c r="D262" t="s">
        <v>2254</v>
      </c>
      <c r="E262" t="s">
        <v>2320</v>
      </c>
      <c r="F262">
        <v>40700</v>
      </c>
      <c r="G262" t="s">
        <v>784</v>
      </c>
      <c r="I262" t="s">
        <v>2270</v>
      </c>
      <c r="J262">
        <v>2026</v>
      </c>
      <c r="K262">
        <v>5</v>
      </c>
      <c r="L262" t="s">
        <v>95</v>
      </c>
      <c r="M262">
        <v>0</v>
      </c>
      <c r="N262">
        <v>1</v>
      </c>
      <c r="O262">
        <v>0</v>
      </c>
      <c r="P262" t="s">
        <v>2255</v>
      </c>
      <c r="Q262">
        <v>1</v>
      </c>
    </row>
    <row r="263" spans="1:17">
      <c r="A263" t="s">
        <v>2295</v>
      </c>
      <c r="B263" t="s">
        <v>2269</v>
      </c>
      <c r="C263" t="s">
        <v>613</v>
      </c>
      <c r="D263" t="s">
        <v>2254</v>
      </c>
      <c r="E263" t="s">
        <v>2320</v>
      </c>
      <c r="F263">
        <v>40700</v>
      </c>
      <c r="G263" t="s">
        <v>784</v>
      </c>
      <c r="I263" t="s">
        <v>2271</v>
      </c>
      <c r="J263">
        <v>2026</v>
      </c>
      <c r="K263">
        <v>5</v>
      </c>
      <c r="L263" t="s">
        <v>95</v>
      </c>
      <c r="M263">
        <v>0</v>
      </c>
      <c r="N263">
        <v>1</v>
      </c>
      <c r="O263">
        <v>0</v>
      </c>
      <c r="P263" t="s">
        <v>2255</v>
      </c>
      <c r="Q263">
        <v>1</v>
      </c>
    </row>
    <row r="264" spans="1:17">
      <c r="A264" t="s">
        <v>2295</v>
      </c>
      <c r="B264" t="s">
        <v>2272</v>
      </c>
      <c r="C264" t="s">
        <v>613</v>
      </c>
      <c r="D264" t="s">
        <v>2254</v>
      </c>
      <c r="E264" t="s">
        <v>92</v>
      </c>
      <c r="F264">
        <v>40700</v>
      </c>
      <c r="G264" t="s">
        <v>784</v>
      </c>
      <c r="I264" t="s">
        <v>196</v>
      </c>
      <c r="J264">
        <v>2026</v>
      </c>
      <c r="K264">
        <v>5</v>
      </c>
      <c r="L264" t="s">
        <v>95</v>
      </c>
      <c r="M264">
        <v>0</v>
      </c>
      <c r="N264">
        <v>1</v>
      </c>
      <c r="O264">
        <v>0</v>
      </c>
      <c r="P264" t="s">
        <v>2255</v>
      </c>
    </row>
    <row r="265" spans="1:17">
      <c r="A265" t="s">
        <v>2295</v>
      </c>
      <c r="B265" t="s">
        <v>2272</v>
      </c>
      <c r="C265" t="s">
        <v>613</v>
      </c>
      <c r="D265" t="s">
        <v>2254</v>
      </c>
      <c r="E265" t="s">
        <v>92</v>
      </c>
      <c r="F265">
        <v>40700</v>
      </c>
      <c r="G265" t="s">
        <v>784</v>
      </c>
      <c r="I265" t="s">
        <v>260</v>
      </c>
      <c r="J265">
        <v>2026</v>
      </c>
      <c r="K265">
        <v>5</v>
      </c>
      <c r="L265" t="s">
        <v>95</v>
      </c>
      <c r="M265">
        <v>0</v>
      </c>
      <c r="N265">
        <v>1</v>
      </c>
      <c r="O265">
        <v>0</v>
      </c>
      <c r="P265" t="s">
        <v>2255</v>
      </c>
    </row>
    <row r="266" spans="1:17">
      <c r="A266" t="s">
        <v>2295</v>
      </c>
      <c r="B266" t="s">
        <v>2272</v>
      </c>
      <c r="C266" t="s">
        <v>613</v>
      </c>
      <c r="D266" t="s">
        <v>2254</v>
      </c>
      <c r="E266" t="s">
        <v>92</v>
      </c>
      <c r="F266">
        <v>40700</v>
      </c>
      <c r="G266" t="s">
        <v>784</v>
      </c>
      <c r="I266" t="s">
        <v>197</v>
      </c>
      <c r="J266">
        <v>2026</v>
      </c>
      <c r="K266">
        <v>5</v>
      </c>
      <c r="L266" t="s">
        <v>95</v>
      </c>
      <c r="M266">
        <v>0</v>
      </c>
      <c r="N266">
        <v>1</v>
      </c>
      <c r="O266">
        <v>0</v>
      </c>
      <c r="P266" t="s">
        <v>2255</v>
      </c>
    </row>
    <row r="267" spans="1:17">
      <c r="A267" t="s">
        <v>2295</v>
      </c>
      <c r="B267" t="s">
        <v>2273</v>
      </c>
      <c r="C267" t="s">
        <v>2274</v>
      </c>
      <c r="D267" t="s">
        <v>2254</v>
      </c>
      <c r="E267" t="s">
        <v>92</v>
      </c>
      <c r="F267">
        <v>40700</v>
      </c>
      <c r="G267" t="s">
        <v>784</v>
      </c>
      <c r="I267" t="s">
        <v>2275</v>
      </c>
      <c r="J267">
        <v>2026</v>
      </c>
      <c r="K267">
        <v>5</v>
      </c>
      <c r="L267" t="s">
        <v>95</v>
      </c>
      <c r="M267">
        <v>0</v>
      </c>
      <c r="N267">
        <v>1</v>
      </c>
      <c r="O267">
        <v>0</v>
      </c>
      <c r="P267" t="s">
        <v>2255</v>
      </c>
      <c r="Q267" t="s">
        <v>97</v>
      </c>
    </row>
    <row r="268" spans="1:17">
      <c r="A268" t="s">
        <v>2295</v>
      </c>
      <c r="B268" t="s">
        <v>2273</v>
      </c>
      <c r="C268" t="s">
        <v>2274</v>
      </c>
      <c r="D268" t="s">
        <v>2254</v>
      </c>
      <c r="E268" t="s">
        <v>103</v>
      </c>
      <c r="F268">
        <v>40700</v>
      </c>
      <c r="G268" t="s">
        <v>784</v>
      </c>
      <c r="I268" t="s">
        <v>2275</v>
      </c>
      <c r="J268">
        <v>2026</v>
      </c>
      <c r="K268">
        <v>5</v>
      </c>
      <c r="L268" t="s">
        <v>95</v>
      </c>
      <c r="M268">
        <v>0</v>
      </c>
      <c r="N268">
        <v>1</v>
      </c>
      <c r="O268">
        <v>0</v>
      </c>
      <c r="P268" t="s">
        <v>2255</v>
      </c>
      <c r="Q268" t="s">
        <v>97</v>
      </c>
    </row>
    <row r="269" spans="1:17">
      <c r="A269" t="s">
        <v>2295</v>
      </c>
      <c r="B269" t="s">
        <v>2273</v>
      </c>
      <c r="C269" t="s">
        <v>2274</v>
      </c>
      <c r="D269" t="s">
        <v>2254</v>
      </c>
      <c r="E269" t="s">
        <v>106</v>
      </c>
      <c r="F269">
        <v>40700</v>
      </c>
      <c r="G269" t="s">
        <v>784</v>
      </c>
      <c r="I269" t="s">
        <v>2275</v>
      </c>
      <c r="J269">
        <v>2026</v>
      </c>
      <c r="K269">
        <v>5</v>
      </c>
      <c r="L269" t="s">
        <v>95</v>
      </c>
      <c r="M269">
        <v>0</v>
      </c>
      <c r="N269">
        <v>1</v>
      </c>
      <c r="O269">
        <v>0</v>
      </c>
      <c r="P269" t="s">
        <v>2255</v>
      </c>
      <c r="Q269" t="s">
        <v>97</v>
      </c>
    </row>
    <row r="270" spans="1:17">
      <c r="A270" t="s">
        <v>2295</v>
      </c>
      <c r="B270" t="s">
        <v>314</v>
      </c>
      <c r="C270" t="s">
        <v>314</v>
      </c>
      <c r="D270" t="s">
        <v>2254</v>
      </c>
      <c r="E270" t="s">
        <v>92</v>
      </c>
      <c r="F270">
        <v>40700</v>
      </c>
      <c r="G270" t="s">
        <v>784</v>
      </c>
      <c r="I270" t="s">
        <v>2185</v>
      </c>
      <c r="J270">
        <v>2026</v>
      </c>
      <c r="K270">
        <v>5</v>
      </c>
      <c r="L270" t="s">
        <v>95</v>
      </c>
      <c r="M270">
        <v>0</v>
      </c>
      <c r="N270">
        <v>1</v>
      </c>
      <c r="O270">
        <v>0</v>
      </c>
      <c r="P270" t="s">
        <v>2255</v>
      </c>
      <c r="Q270" t="s">
        <v>97</v>
      </c>
    </row>
    <row r="271" spans="1:17">
      <c r="A271" t="s">
        <v>2295</v>
      </c>
      <c r="B271" t="s">
        <v>314</v>
      </c>
      <c r="C271" t="s">
        <v>314</v>
      </c>
      <c r="D271" t="s">
        <v>2254</v>
      </c>
      <c r="E271" t="s">
        <v>103</v>
      </c>
      <c r="F271">
        <v>40700</v>
      </c>
      <c r="G271" t="s">
        <v>784</v>
      </c>
      <c r="I271" t="s">
        <v>2185</v>
      </c>
      <c r="J271">
        <v>2026</v>
      </c>
      <c r="K271">
        <v>5</v>
      </c>
      <c r="L271" t="s">
        <v>95</v>
      </c>
      <c r="M271">
        <v>0</v>
      </c>
      <c r="N271">
        <v>1</v>
      </c>
      <c r="O271">
        <v>0</v>
      </c>
      <c r="P271" t="s">
        <v>2255</v>
      </c>
      <c r="Q271" t="s">
        <v>97</v>
      </c>
    </row>
    <row r="272" spans="1:17">
      <c r="A272" t="s">
        <v>2295</v>
      </c>
      <c r="B272" t="s">
        <v>314</v>
      </c>
      <c r="C272" t="s">
        <v>314</v>
      </c>
      <c r="D272" t="s">
        <v>2254</v>
      </c>
      <c r="E272" t="s">
        <v>106</v>
      </c>
      <c r="F272">
        <v>40700</v>
      </c>
      <c r="G272" t="s">
        <v>784</v>
      </c>
      <c r="I272" t="s">
        <v>2185</v>
      </c>
      <c r="J272">
        <v>2026</v>
      </c>
      <c r="K272">
        <v>5</v>
      </c>
      <c r="L272" t="s">
        <v>95</v>
      </c>
      <c r="M272">
        <v>0</v>
      </c>
      <c r="N272">
        <v>1</v>
      </c>
      <c r="O272">
        <v>0</v>
      </c>
      <c r="P272" t="s">
        <v>2255</v>
      </c>
      <c r="Q272" t="s">
        <v>97</v>
      </c>
    </row>
    <row r="273" spans="1:17">
      <c r="A273" t="s">
        <v>2295</v>
      </c>
      <c r="B273" t="s">
        <v>2188</v>
      </c>
      <c r="C273" t="s">
        <v>2188</v>
      </c>
      <c r="D273" t="s">
        <v>2254</v>
      </c>
      <c r="E273" t="s">
        <v>2350</v>
      </c>
      <c r="F273">
        <v>40700</v>
      </c>
      <c r="G273" t="s">
        <v>784</v>
      </c>
      <c r="I273" t="s">
        <v>2188</v>
      </c>
      <c r="J273">
        <v>2026</v>
      </c>
      <c r="K273">
        <v>5</v>
      </c>
      <c r="L273" t="s">
        <v>95</v>
      </c>
      <c r="M273">
        <v>0</v>
      </c>
      <c r="N273">
        <v>1</v>
      </c>
      <c r="O273">
        <v>0</v>
      </c>
      <c r="P273" t="s">
        <v>2255</v>
      </c>
      <c r="Q273" t="s">
        <v>97</v>
      </c>
    </row>
    <row r="274" spans="1:17">
      <c r="A274" t="s">
        <v>2295</v>
      </c>
      <c r="B274" t="s">
        <v>2188</v>
      </c>
      <c r="C274" t="s">
        <v>2188</v>
      </c>
      <c r="D274" t="s">
        <v>2254</v>
      </c>
      <c r="E274" t="s">
        <v>2350</v>
      </c>
      <c r="F274">
        <v>40700</v>
      </c>
      <c r="G274" t="s">
        <v>784</v>
      </c>
      <c r="I274" t="s">
        <v>2188</v>
      </c>
      <c r="J274">
        <v>2026</v>
      </c>
      <c r="K274">
        <v>5</v>
      </c>
      <c r="L274" t="s">
        <v>95</v>
      </c>
      <c r="M274">
        <v>0</v>
      </c>
      <c r="N274">
        <v>1</v>
      </c>
      <c r="O274">
        <v>0</v>
      </c>
      <c r="P274" t="s">
        <v>2255</v>
      </c>
      <c r="Q274" t="s">
        <v>97</v>
      </c>
    </row>
    <row r="275" spans="1:17">
      <c r="A275" t="s">
        <v>2295</v>
      </c>
      <c r="B275" t="s">
        <v>2188</v>
      </c>
      <c r="C275" t="s">
        <v>2188</v>
      </c>
      <c r="D275" t="s">
        <v>2254</v>
      </c>
      <c r="E275" t="s">
        <v>2350</v>
      </c>
      <c r="F275">
        <v>40700</v>
      </c>
      <c r="G275" t="s">
        <v>784</v>
      </c>
      <c r="I275" t="s">
        <v>2188</v>
      </c>
      <c r="J275">
        <v>2026</v>
      </c>
      <c r="K275">
        <v>5</v>
      </c>
      <c r="L275" t="s">
        <v>95</v>
      </c>
      <c r="M275">
        <v>0</v>
      </c>
      <c r="N275">
        <v>1</v>
      </c>
      <c r="O275">
        <v>0</v>
      </c>
      <c r="P275" t="s">
        <v>2255</v>
      </c>
      <c r="Q275" t="s">
        <v>97</v>
      </c>
    </row>
    <row r="276" spans="1:17">
      <c r="A276" t="s">
        <v>2295</v>
      </c>
      <c r="B276" t="s">
        <v>2188</v>
      </c>
      <c r="C276" t="s">
        <v>2188</v>
      </c>
      <c r="D276" t="s">
        <v>2254</v>
      </c>
      <c r="E276" t="s">
        <v>2350</v>
      </c>
      <c r="F276">
        <v>40700</v>
      </c>
      <c r="G276" t="s">
        <v>784</v>
      </c>
      <c r="I276" t="s">
        <v>2188</v>
      </c>
      <c r="J276">
        <v>2026</v>
      </c>
      <c r="K276">
        <v>5</v>
      </c>
      <c r="L276" t="s">
        <v>95</v>
      </c>
      <c r="M276">
        <v>0</v>
      </c>
      <c r="N276">
        <v>1</v>
      </c>
      <c r="O276">
        <v>0</v>
      </c>
      <c r="P276" t="s">
        <v>2255</v>
      </c>
      <c r="Q276" t="s">
        <v>97</v>
      </c>
    </row>
    <row r="277" spans="1:17">
      <c r="A277" t="s">
        <v>2295</v>
      </c>
      <c r="B277" t="s">
        <v>2188</v>
      </c>
      <c r="C277" t="s">
        <v>2188</v>
      </c>
      <c r="D277" t="s">
        <v>2254</v>
      </c>
      <c r="E277" t="s">
        <v>2350</v>
      </c>
      <c r="F277">
        <v>40700</v>
      </c>
      <c r="G277" t="s">
        <v>784</v>
      </c>
      <c r="I277" t="s">
        <v>2188</v>
      </c>
      <c r="J277">
        <v>2026</v>
      </c>
      <c r="K277">
        <v>5</v>
      </c>
      <c r="L277" t="s">
        <v>95</v>
      </c>
      <c r="M277">
        <v>0</v>
      </c>
      <c r="N277">
        <v>1</v>
      </c>
      <c r="O277">
        <v>0</v>
      </c>
      <c r="P277" t="s">
        <v>2255</v>
      </c>
      <c r="Q277" t="s">
        <v>97</v>
      </c>
    </row>
    <row r="278" spans="1:17">
      <c r="A278" t="s">
        <v>2516</v>
      </c>
      <c r="B278" t="s">
        <v>314</v>
      </c>
      <c r="C278" t="s">
        <v>315</v>
      </c>
      <c r="D278" t="s">
        <v>2254</v>
      </c>
      <c r="E278" t="s">
        <v>103</v>
      </c>
      <c r="F278">
        <v>40700</v>
      </c>
      <c r="G278" t="s">
        <v>784</v>
      </c>
      <c r="I278" t="s">
        <v>2248</v>
      </c>
      <c r="J278">
        <v>2026</v>
      </c>
      <c r="K278">
        <v>5</v>
      </c>
      <c r="L278" t="s">
        <v>95</v>
      </c>
      <c r="M278">
        <v>0</v>
      </c>
      <c r="N278">
        <v>1</v>
      </c>
      <c r="O278">
        <v>0</v>
      </c>
      <c r="P278" t="s">
        <v>2255</v>
      </c>
      <c r="Q278" t="s">
        <v>97</v>
      </c>
    </row>
    <row r="279" spans="1:17">
      <c r="A279" t="s">
        <v>2516</v>
      </c>
      <c r="B279" t="s">
        <v>314</v>
      </c>
      <c r="C279" t="s">
        <v>315</v>
      </c>
      <c r="D279" t="s">
        <v>2254</v>
      </c>
      <c r="E279" t="s">
        <v>103</v>
      </c>
      <c r="F279">
        <v>40700</v>
      </c>
      <c r="G279" t="s">
        <v>784</v>
      </c>
      <c r="I279" t="s">
        <v>320</v>
      </c>
      <c r="J279">
        <v>2026</v>
      </c>
      <c r="K279">
        <v>5</v>
      </c>
      <c r="L279" t="s">
        <v>95</v>
      </c>
      <c r="M279">
        <v>-15680.163288798802</v>
      </c>
      <c r="N279">
        <v>1</v>
      </c>
      <c r="O279">
        <v>-15680.163288798802</v>
      </c>
      <c r="P279" t="s">
        <v>2255</v>
      </c>
      <c r="Q279" t="s">
        <v>97</v>
      </c>
    </row>
    <row r="280" spans="1:17">
      <c r="A280" t="s">
        <v>2516</v>
      </c>
      <c r="B280" t="s">
        <v>314</v>
      </c>
      <c r="C280" t="s">
        <v>315</v>
      </c>
      <c r="D280" t="s">
        <v>2254</v>
      </c>
      <c r="E280" t="s">
        <v>92</v>
      </c>
      <c r="F280">
        <v>40700</v>
      </c>
      <c r="G280" t="s">
        <v>784</v>
      </c>
      <c r="I280" t="s">
        <v>320</v>
      </c>
      <c r="J280">
        <v>2026</v>
      </c>
      <c r="K280">
        <v>5</v>
      </c>
      <c r="L280" t="s">
        <v>95</v>
      </c>
      <c r="M280">
        <v>-31456.950900724998</v>
      </c>
      <c r="N280">
        <v>1</v>
      </c>
      <c r="O280">
        <v>-31456.950900724998</v>
      </c>
      <c r="P280" t="s">
        <v>2255</v>
      </c>
      <c r="Q280" t="s">
        <v>97</v>
      </c>
    </row>
    <row r="281" spans="1:17">
      <c r="A281" t="s">
        <v>2516</v>
      </c>
      <c r="B281" t="s">
        <v>314</v>
      </c>
      <c r="C281" t="s">
        <v>315</v>
      </c>
      <c r="D281" t="s">
        <v>2254</v>
      </c>
      <c r="E281" t="s">
        <v>103</v>
      </c>
      <c r="F281">
        <v>40700</v>
      </c>
      <c r="G281" t="s">
        <v>784</v>
      </c>
      <c r="I281" t="s">
        <v>317</v>
      </c>
      <c r="J281">
        <v>2026</v>
      </c>
      <c r="K281">
        <v>5</v>
      </c>
      <c r="L281" t="s">
        <v>95</v>
      </c>
      <c r="M281">
        <v>15882.965862987739</v>
      </c>
      <c r="N281">
        <v>1</v>
      </c>
      <c r="O281">
        <v>15882.965862987739</v>
      </c>
      <c r="P281" t="s">
        <v>2255</v>
      </c>
      <c r="Q281" t="s">
        <v>97</v>
      </c>
    </row>
    <row r="282" spans="1:17">
      <c r="A282" t="s">
        <v>2516</v>
      </c>
      <c r="B282" t="s">
        <v>314</v>
      </c>
      <c r="C282" t="s">
        <v>315</v>
      </c>
      <c r="D282" t="s">
        <v>2254</v>
      </c>
      <c r="E282" t="s">
        <v>92</v>
      </c>
      <c r="F282">
        <v>40700</v>
      </c>
      <c r="G282" t="s">
        <v>784</v>
      </c>
      <c r="I282" t="s">
        <v>317</v>
      </c>
      <c r="J282">
        <v>2026</v>
      </c>
      <c r="K282">
        <v>5</v>
      </c>
      <c r="L282" t="s">
        <v>95</v>
      </c>
      <c r="M282">
        <v>30221.417689333332</v>
      </c>
      <c r="N282">
        <v>1</v>
      </c>
      <c r="O282">
        <v>30221.417689333332</v>
      </c>
      <c r="P282" t="s">
        <v>2255</v>
      </c>
      <c r="Q282" t="s">
        <v>97</v>
      </c>
    </row>
    <row r="283" spans="1:17">
      <c r="A283" t="s">
        <v>2295</v>
      </c>
      <c r="B283" t="s">
        <v>314</v>
      </c>
      <c r="C283" t="s">
        <v>314</v>
      </c>
      <c r="D283" t="s">
        <v>2254</v>
      </c>
      <c r="E283" t="s">
        <v>92</v>
      </c>
      <c r="F283">
        <v>40700</v>
      </c>
      <c r="G283" t="s">
        <v>784</v>
      </c>
      <c r="I283" t="s">
        <v>326</v>
      </c>
      <c r="J283">
        <v>2026</v>
      </c>
      <c r="K283">
        <v>5</v>
      </c>
      <c r="L283" t="s">
        <v>95</v>
      </c>
      <c r="M283">
        <v>1158.2396721317059</v>
      </c>
      <c r="N283">
        <v>1</v>
      </c>
      <c r="O283">
        <v>1158.2396721317059</v>
      </c>
      <c r="P283" t="s">
        <v>2255</v>
      </c>
      <c r="Q283" t="s">
        <v>97</v>
      </c>
    </row>
    <row r="284" spans="1:17">
      <c r="A284" t="s">
        <v>2295</v>
      </c>
      <c r="B284" t="s">
        <v>314</v>
      </c>
      <c r="C284" t="s">
        <v>314</v>
      </c>
      <c r="D284" t="s">
        <v>2254</v>
      </c>
      <c r="E284" t="s">
        <v>104</v>
      </c>
      <c r="F284">
        <v>40700</v>
      </c>
      <c r="G284" t="s">
        <v>784</v>
      </c>
      <c r="I284" t="s">
        <v>326</v>
      </c>
      <c r="J284">
        <v>2026</v>
      </c>
      <c r="K284">
        <v>5</v>
      </c>
      <c r="L284" t="s">
        <v>95</v>
      </c>
      <c r="M284">
        <v>0</v>
      </c>
      <c r="N284">
        <v>1</v>
      </c>
      <c r="O284">
        <v>0</v>
      </c>
      <c r="P284" t="s">
        <v>2255</v>
      </c>
      <c r="Q284" t="s">
        <v>97</v>
      </c>
    </row>
    <row r="285" spans="1:17">
      <c r="A285" t="s">
        <v>2295</v>
      </c>
      <c r="B285" t="s">
        <v>314</v>
      </c>
      <c r="C285" t="s">
        <v>314</v>
      </c>
      <c r="D285" t="s">
        <v>2254</v>
      </c>
      <c r="E285" t="s">
        <v>105</v>
      </c>
      <c r="F285">
        <v>40700</v>
      </c>
      <c r="G285" t="s">
        <v>784</v>
      </c>
      <c r="I285" t="s">
        <v>326</v>
      </c>
      <c r="J285">
        <v>2026</v>
      </c>
      <c r="K285">
        <v>5</v>
      </c>
      <c r="L285" t="s">
        <v>95</v>
      </c>
      <c r="M285">
        <v>31.666604840000002</v>
      </c>
      <c r="N285">
        <v>1</v>
      </c>
      <c r="O285">
        <v>31.666604840000002</v>
      </c>
      <c r="P285" t="s">
        <v>2255</v>
      </c>
      <c r="Q285" t="s">
        <v>97</v>
      </c>
    </row>
    <row r="286" spans="1:17">
      <c r="A286" t="s">
        <v>2295</v>
      </c>
      <c r="B286" t="s">
        <v>314</v>
      </c>
      <c r="C286" t="s">
        <v>314</v>
      </c>
      <c r="D286" t="s">
        <v>2254</v>
      </c>
      <c r="E286" t="s">
        <v>103</v>
      </c>
      <c r="F286">
        <v>40700</v>
      </c>
      <c r="G286" t="s">
        <v>784</v>
      </c>
      <c r="I286" t="s">
        <v>326</v>
      </c>
      <c r="J286">
        <v>2026</v>
      </c>
      <c r="K286">
        <v>5</v>
      </c>
      <c r="L286" t="s">
        <v>95</v>
      </c>
      <c r="M286">
        <v>180.32158641106051</v>
      </c>
      <c r="N286">
        <v>1</v>
      </c>
      <c r="O286">
        <v>180.32158641106051</v>
      </c>
      <c r="P286" t="s">
        <v>2255</v>
      </c>
      <c r="Q286" t="s">
        <v>97</v>
      </c>
    </row>
    <row r="287" spans="1:17">
      <c r="A287" t="s">
        <v>2295</v>
      </c>
      <c r="B287" t="s">
        <v>314</v>
      </c>
      <c r="C287" t="s">
        <v>314</v>
      </c>
      <c r="D287" t="s">
        <v>2254</v>
      </c>
      <c r="E287" t="s">
        <v>2350</v>
      </c>
      <c r="F287">
        <v>40700</v>
      </c>
      <c r="G287" t="s">
        <v>784</v>
      </c>
      <c r="I287" t="s">
        <v>326</v>
      </c>
      <c r="J287">
        <v>2026</v>
      </c>
      <c r="K287">
        <v>5</v>
      </c>
      <c r="L287" t="s">
        <v>95</v>
      </c>
      <c r="M287">
        <v>0</v>
      </c>
      <c r="N287">
        <v>1</v>
      </c>
      <c r="O287">
        <v>0</v>
      </c>
      <c r="P287" t="s">
        <v>2255</v>
      </c>
      <c r="Q287" t="s">
        <v>97</v>
      </c>
    </row>
    <row r="288" spans="1:17">
      <c r="A288" t="s">
        <v>2295</v>
      </c>
      <c r="B288" t="s">
        <v>314</v>
      </c>
      <c r="C288" t="s">
        <v>314</v>
      </c>
      <c r="D288" t="s">
        <v>2254</v>
      </c>
      <c r="E288" t="s">
        <v>106</v>
      </c>
      <c r="F288">
        <v>40700</v>
      </c>
      <c r="G288" t="s">
        <v>784</v>
      </c>
      <c r="I288" t="s">
        <v>326</v>
      </c>
      <c r="J288">
        <v>2026</v>
      </c>
      <c r="K288">
        <v>5</v>
      </c>
      <c r="L288" t="s">
        <v>95</v>
      </c>
      <c r="M288">
        <v>1048.5472047199412</v>
      </c>
      <c r="N288">
        <v>1</v>
      </c>
      <c r="O288">
        <v>1048.5472047199412</v>
      </c>
      <c r="P288" t="s">
        <v>2255</v>
      </c>
      <c r="Q288" t="s">
        <v>97</v>
      </c>
    </row>
    <row r="289" spans="1:17">
      <c r="A289" t="s">
        <v>2295</v>
      </c>
      <c r="B289" t="s">
        <v>314</v>
      </c>
      <c r="C289" t="s">
        <v>314</v>
      </c>
      <c r="D289" t="s">
        <v>2254</v>
      </c>
      <c r="E289" t="s">
        <v>2320</v>
      </c>
      <c r="F289">
        <v>40700</v>
      </c>
      <c r="G289" t="s">
        <v>784</v>
      </c>
      <c r="I289" t="s">
        <v>326</v>
      </c>
      <c r="J289">
        <v>2026</v>
      </c>
      <c r="K289">
        <v>5</v>
      </c>
      <c r="L289" t="s">
        <v>95</v>
      </c>
      <c r="M289">
        <v>0</v>
      </c>
      <c r="N289">
        <v>1</v>
      </c>
      <c r="O289">
        <v>0</v>
      </c>
      <c r="P289" t="s">
        <v>2255</v>
      </c>
      <c r="Q289" t="s">
        <v>97</v>
      </c>
    </row>
    <row r="290" spans="1:17">
      <c r="A290" t="s">
        <v>2305</v>
      </c>
      <c r="B290" t="s">
        <v>1202</v>
      </c>
      <c r="C290" t="s">
        <v>108</v>
      </c>
      <c r="D290" t="s">
        <v>2189</v>
      </c>
      <c r="E290" t="s">
        <v>106</v>
      </c>
      <c r="F290">
        <v>40700</v>
      </c>
      <c r="G290" t="s">
        <v>784</v>
      </c>
      <c r="I290" t="s">
        <v>266</v>
      </c>
      <c r="J290">
        <v>2026</v>
      </c>
      <c r="K290">
        <v>5</v>
      </c>
      <c r="L290" t="s">
        <v>95</v>
      </c>
      <c r="M290">
        <v>960.70012499999984</v>
      </c>
      <c r="N290">
        <v>1</v>
      </c>
      <c r="O290">
        <v>960.70012499999984</v>
      </c>
      <c r="P290" t="s">
        <v>2190</v>
      </c>
    </row>
    <row r="291" spans="1:17">
      <c r="A291" t="s">
        <v>2305</v>
      </c>
      <c r="B291" t="s">
        <v>1202</v>
      </c>
      <c r="C291" t="s">
        <v>108</v>
      </c>
      <c r="D291" t="s">
        <v>2189</v>
      </c>
      <c r="E291" t="s">
        <v>106</v>
      </c>
      <c r="F291">
        <v>40700</v>
      </c>
      <c r="G291" t="s">
        <v>784</v>
      </c>
      <c r="I291" t="s">
        <v>686</v>
      </c>
      <c r="J291">
        <v>2026</v>
      </c>
      <c r="K291">
        <v>5</v>
      </c>
      <c r="L291" t="s">
        <v>95</v>
      </c>
      <c r="M291">
        <v>600.42150000000004</v>
      </c>
      <c r="N291">
        <v>1</v>
      </c>
      <c r="O291">
        <v>600.42150000000004</v>
      </c>
      <c r="P291" t="s">
        <v>2190</v>
      </c>
    </row>
    <row r="292" spans="1:17">
      <c r="A292" t="s">
        <v>1173</v>
      </c>
      <c r="B292" t="s">
        <v>2191</v>
      </c>
      <c r="C292" t="s">
        <v>2192</v>
      </c>
      <c r="D292" t="s">
        <v>2189</v>
      </c>
      <c r="E292" t="s">
        <v>92</v>
      </c>
      <c r="F292">
        <v>40700</v>
      </c>
      <c r="G292" t="s">
        <v>784</v>
      </c>
      <c r="I292" t="s">
        <v>260</v>
      </c>
      <c r="J292">
        <v>2026</v>
      </c>
      <c r="K292">
        <v>5</v>
      </c>
      <c r="L292" t="s">
        <v>95</v>
      </c>
      <c r="M292">
        <v>600</v>
      </c>
      <c r="N292">
        <v>1</v>
      </c>
      <c r="O292">
        <v>600</v>
      </c>
      <c r="P292" t="s">
        <v>2190</v>
      </c>
    </row>
    <row r="293" spans="1:17">
      <c r="A293" t="s">
        <v>1173</v>
      </c>
      <c r="B293" t="s">
        <v>2191</v>
      </c>
      <c r="C293" t="s">
        <v>2192</v>
      </c>
      <c r="D293" t="s">
        <v>2189</v>
      </c>
      <c r="E293" t="s">
        <v>106</v>
      </c>
      <c r="F293">
        <v>40700</v>
      </c>
      <c r="G293" t="s">
        <v>784</v>
      </c>
      <c r="I293" t="s">
        <v>118</v>
      </c>
      <c r="J293">
        <v>2026</v>
      </c>
      <c r="K293">
        <v>5</v>
      </c>
      <c r="L293" t="s">
        <v>95</v>
      </c>
      <c r="M293">
        <v>300</v>
      </c>
      <c r="N293">
        <v>1</v>
      </c>
      <c r="O293">
        <v>300</v>
      </c>
      <c r="P293" t="s">
        <v>2190</v>
      </c>
    </row>
    <row r="294" spans="1:17">
      <c r="A294" t="s">
        <v>1173</v>
      </c>
      <c r="B294" t="s">
        <v>2193</v>
      </c>
      <c r="C294" t="s">
        <v>2192</v>
      </c>
      <c r="D294" t="s">
        <v>2189</v>
      </c>
      <c r="E294" t="s">
        <v>92</v>
      </c>
      <c r="F294">
        <v>40700</v>
      </c>
      <c r="G294" t="s">
        <v>784</v>
      </c>
      <c r="I294" t="s">
        <v>260</v>
      </c>
      <c r="J294">
        <v>2026</v>
      </c>
      <c r="K294">
        <v>5</v>
      </c>
      <c r="L294" t="s">
        <v>95</v>
      </c>
      <c r="M294">
        <v>600</v>
      </c>
      <c r="N294">
        <v>1</v>
      </c>
      <c r="O294">
        <v>600</v>
      </c>
      <c r="P294" t="s">
        <v>2190</v>
      </c>
    </row>
    <row r="295" spans="1:17">
      <c r="A295" t="s">
        <v>1173</v>
      </c>
      <c r="B295" t="s">
        <v>2193</v>
      </c>
      <c r="C295" t="s">
        <v>2192</v>
      </c>
      <c r="D295" t="s">
        <v>2189</v>
      </c>
      <c r="E295" t="s">
        <v>106</v>
      </c>
      <c r="F295">
        <v>40700</v>
      </c>
      <c r="G295" t="s">
        <v>784</v>
      </c>
      <c r="I295" t="s">
        <v>118</v>
      </c>
      <c r="J295">
        <v>2026</v>
      </c>
      <c r="K295">
        <v>5</v>
      </c>
      <c r="L295" t="s">
        <v>95</v>
      </c>
      <c r="M295">
        <v>200</v>
      </c>
      <c r="N295">
        <v>1</v>
      </c>
      <c r="O295">
        <v>200</v>
      </c>
      <c r="P295" t="s">
        <v>2190</v>
      </c>
    </row>
    <row r="296" spans="1:17">
      <c r="A296" t="s">
        <v>879</v>
      </c>
      <c r="B296" t="s">
        <v>1216</v>
      </c>
      <c r="C296" t="s">
        <v>133</v>
      </c>
      <c r="D296" t="s">
        <v>2189</v>
      </c>
      <c r="E296" t="s">
        <v>106</v>
      </c>
      <c r="F296">
        <v>40700</v>
      </c>
      <c r="G296" t="s">
        <v>784</v>
      </c>
      <c r="I296" t="s">
        <v>110</v>
      </c>
      <c r="J296">
        <v>2026</v>
      </c>
      <c r="K296">
        <v>5</v>
      </c>
      <c r="L296" t="s">
        <v>95</v>
      </c>
      <c r="M296">
        <v>1544.45</v>
      </c>
      <c r="N296">
        <v>1</v>
      </c>
      <c r="O296">
        <v>1544.45</v>
      </c>
      <c r="P296" t="s">
        <v>2190</v>
      </c>
    </row>
    <row r="297" spans="1:17">
      <c r="A297" t="s">
        <v>879</v>
      </c>
      <c r="B297" t="s">
        <v>1216</v>
      </c>
      <c r="C297" t="s">
        <v>133</v>
      </c>
      <c r="D297" t="s">
        <v>2189</v>
      </c>
      <c r="E297" t="s">
        <v>92</v>
      </c>
      <c r="F297">
        <v>40700</v>
      </c>
      <c r="G297" t="s">
        <v>784</v>
      </c>
      <c r="I297" t="s">
        <v>141</v>
      </c>
      <c r="J297">
        <v>2026</v>
      </c>
      <c r="K297">
        <v>5</v>
      </c>
      <c r="L297" t="s">
        <v>95</v>
      </c>
      <c r="M297">
        <v>3082.56</v>
      </c>
      <c r="N297">
        <v>1</v>
      </c>
      <c r="O297">
        <v>3082.56</v>
      </c>
      <c r="P297" t="s">
        <v>2190</v>
      </c>
    </row>
    <row r="298" spans="1:17">
      <c r="A298" t="s">
        <v>2305</v>
      </c>
      <c r="B298" t="s">
        <v>2194</v>
      </c>
      <c r="C298" t="s">
        <v>108</v>
      </c>
      <c r="D298" t="s">
        <v>2189</v>
      </c>
      <c r="E298" t="s">
        <v>92</v>
      </c>
      <c r="F298">
        <v>40700</v>
      </c>
      <c r="G298" t="s">
        <v>784</v>
      </c>
      <c r="I298" t="s">
        <v>260</v>
      </c>
      <c r="J298">
        <v>2026</v>
      </c>
      <c r="K298">
        <v>5</v>
      </c>
      <c r="L298" t="s">
        <v>95</v>
      </c>
      <c r="M298">
        <v>500.35124999999999</v>
      </c>
      <c r="N298">
        <v>1</v>
      </c>
      <c r="O298">
        <v>500.35124999999999</v>
      </c>
      <c r="P298" t="s">
        <v>2190</v>
      </c>
    </row>
    <row r="299" spans="1:17">
      <c r="A299" t="s">
        <v>2305</v>
      </c>
      <c r="B299" t="s">
        <v>2194</v>
      </c>
      <c r="C299" t="s">
        <v>108</v>
      </c>
      <c r="D299" t="s">
        <v>2189</v>
      </c>
      <c r="E299" t="s">
        <v>92</v>
      </c>
      <c r="F299">
        <v>40700</v>
      </c>
      <c r="G299" t="s">
        <v>784</v>
      </c>
      <c r="I299" t="s">
        <v>215</v>
      </c>
      <c r="J299">
        <v>2026</v>
      </c>
      <c r="K299">
        <v>5</v>
      </c>
      <c r="L299" t="s">
        <v>95</v>
      </c>
      <c r="M299">
        <v>200.1405</v>
      </c>
      <c r="N299">
        <v>1</v>
      </c>
      <c r="O299">
        <v>200.1405</v>
      </c>
      <c r="P299" t="s">
        <v>2190</v>
      </c>
    </row>
    <row r="300" spans="1:17">
      <c r="A300" t="s">
        <v>2305</v>
      </c>
      <c r="B300" t="s">
        <v>2194</v>
      </c>
      <c r="C300" t="s">
        <v>108</v>
      </c>
      <c r="D300" t="s">
        <v>2189</v>
      </c>
      <c r="E300" t="s">
        <v>106</v>
      </c>
      <c r="F300">
        <v>40700</v>
      </c>
      <c r="G300" t="s">
        <v>784</v>
      </c>
      <c r="I300" t="s">
        <v>163</v>
      </c>
      <c r="J300">
        <v>2026</v>
      </c>
      <c r="K300">
        <v>5</v>
      </c>
      <c r="L300" t="s">
        <v>95</v>
      </c>
      <c r="M300">
        <v>600.42150000000004</v>
      </c>
      <c r="N300">
        <v>1</v>
      </c>
      <c r="O300">
        <v>600.42150000000004</v>
      </c>
      <c r="P300" t="s">
        <v>2190</v>
      </c>
    </row>
    <row r="301" spans="1:17">
      <c r="A301" t="s">
        <v>2305</v>
      </c>
      <c r="B301" t="s">
        <v>400</v>
      </c>
      <c r="C301" t="s">
        <v>108</v>
      </c>
      <c r="D301" t="s">
        <v>2189</v>
      </c>
      <c r="E301" t="s">
        <v>92</v>
      </c>
      <c r="F301">
        <v>40700</v>
      </c>
      <c r="G301" t="s">
        <v>784</v>
      </c>
      <c r="I301" t="s">
        <v>260</v>
      </c>
      <c r="J301">
        <v>2026</v>
      </c>
      <c r="K301">
        <v>5</v>
      </c>
      <c r="L301" t="s">
        <v>95</v>
      </c>
      <c r="M301">
        <v>500.35124999999999</v>
      </c>
      <c r="N301">
        <v>1</v>
      </c>
      <c r="O301">
        <v>500.35124999999999</v>
      </c>
      <c r="P301" t="s">
        <v>2190</v>
      </c>
    </row>
    <row r="302" spans="1:17">
      <c r="A302" t="s">
        <v>2305</v>
      </c>
      <c r="B302" t="s">
        <v>400</v>
      </c>
      <c r="C302" t="s">
        <v>108</v>
      </c>
      <c r="D302" t="s">
        <v>2189</v>
      </c>
      <c r="E302" t="s">
        <v>106</v>
      </c>
      <c r="F302">
        <v>40700</v>
      </c>
      <c r="G302" t="s">
        <v>784</v>
      </c>
      <c r="I302" t="s">
        <v>146</v>
      </c>
      <c r="J302">
        <v>2026</v>
      </c>
      <c r="K302">
        <v>5</v>
      </c>
      <c r="L302" t="s">
        <v>95</v>
      </c>
      <c r="M302">
        <v>568.5653749999999</v>
      </c>
      <c r="N302">
        <v>1</v>
      </c>
      <c r="O302">
        <v>568.5653749999999</v>
      </c>
      <c r="P302" t="s">
        <v>2190</v>
      </c>
    </row>
    <row r="303" spans="1:17">
      <c r="A303" t="s">
        <v>2305</v>
      </c>
      <c r="B303" t="s">
        <v>401</v>
      </c>
      <c r="C303" t="s">
        <v>108</v>
      </c>
      <c r="D303" t="s">
        <v>2189</v>
      </c>
      <c r="E303" t="s">
        <v>103</v>
      </c>
      <c r="F303">
        <v>40700</v>
      </c>
      <c r="G303" t="s">
        <v>784</v>
      </c>
      <c r="I303" t="s">
        <v>130</v>
      </c>
      <c r="J303">
        <v>2026</v>
      </c>
      <c r="K303">
        <v>5</v>
      </c>
      <c r="L303" t="s">
        <v>95</v>
      </c>
      <c r="M303">
        <v>514.69000000000005</v>
      </c>
      <c r="N303">
        <v>1</v>
      </c>
      <c r="O303">
        <v>514.69000000000005</v>
      </c>
      <c r="P303" t="s">
        <v>2190</v>
      </c>
      <c r="Q303">
        <v>1</v>
      </c>
    </row>
    <row r="304" spans="1:17">
      <c r="A304" t="s">
        <v>2305</v>
      </c>
      <c r="B304" t="s">
        <v>401</v>
      </c>
      <c r="C304" t="s">
        <v>108</v>
      </c>
      <c r="D304" t="s">
        <v>2189</v>
      </c>
      <c r="E304" t="s">
        <v>92</v>
      </c>
      <c r="F304">
        <v>40700</v>
      </c>
      <c r="G304" t="s">
        <v>784</v>
      </c>
      <c r="I304" t="s">
        <v>203</v>
      </c>
      <c r="J304">
        <v>2026</v>
      </c>
      <c r="K304">
        <v>5</v>
      </c>
      <c r="L304" t="s">
        <v>95</v>
      </c>
      <c r="M304">
        <v>246</v>
      </c>
      <c r="N304">
        <v>1</v>
      </c>
      <c r="O304">
        <v>246</v>
      </c>
      <c r="P304" t="s">
        <v>2190</v>
      </c>
      <c r="Q304">
        <v>1</v>
      </c>
    </row>
    <row r="305" spans="1:16">
      <c r="A305" t="s">
        <v>2305</v>
      </c>
      <c r="B305" t="s">
        <v>401</v>
      </c>
      <c r="C305" t="s">
        <v>108</v>
      </c>
      <c r="D305" t="s">
        <v>2189</v>
      </c>
      <c r="E305" t="s">
        <v>92</v>
      </c>
      <c r="F305">
        <v>40700</v>
      </c>
      <c r="G305" t="s">
        <v>784</v>
      </c>
      <c r="I305" t="s">
        <v>196</v>
      </c>
      <c r="J305">
        <v>2026</v>
      </c>
      <c r="K305">
        <v>5</v>
      </c>
      <c r="L305" t="s">
        <v>95</v>
      </c>
      <c r="M305">
        <v>105.07805</v>
      </c>
      <c r="N305">
        <v>1</v>
      </c>
      <c r="O305">
        <v>105.07805</v>
      </c>
      <c r="P305" t="s">
        <v>2190</v>
      </c>
    </row>
    <row r="306" spans="1:16">
      <c r="A306" t="s">
        <v>2305</v>
      </c>
      <c r="B306" t="s">
        <v>401</v>
      </c>
      <c r="C306" t="s">
        <v>108</v>
      </c>
      <c r="D306" t="s">
        <v>2189</v>
      </c>
      <c r="E306" t="s">
        <v>92</v>
      </c>
      <c r="F306">
        <v>40700</v>
      </c>
      <c r="G306" t="s">
        <v>784</v>
      </c>
      <c r="I306" t="s">
        <v>204</v>
      </c>
      <c r="J306">
        <v>2026</v>
      </c>
      <c r="K306">
        <v>5</v>
      </c>
      <c r="L306" t="s">
        <v>95</v>
      </c>
      <c r="M306">
        <v>118.26639999999999</v>
      </c>
      <c r="N306">
        <v>1</v>
      </c>
      <c r="O306">
        <v>118.26639999999999</v>
      </c>
      <c r="P306" t="s">
        <v>2190</v>
      </c>
    </row>
    <row r="307" spans="1:16">
      <c r="A307" t="s">
        <v>2305</v>
      </c>
      <c r="B307" t="s">
        <v>401</v>
      </c>
      <c r="C307" t="s">
        <v>108</v>
      </c>
      <c r="D307" t="s">
        <v>2189</v>
      </c>
      <c r="E307" t="s">
        <v>92</v>
      </c>
      <c r="F307">
        <v>40700</v>
      </c>
      <c r="G307" t="s">
        <v>784</v>
      </c>
      <c r="I307" t="s">
        <v>260</v>
      </c>
      <c r="J307">
        <v>2026</v>
      </c>
      <c r="K307">
        <v>5</v>
      </c>
      <c r="L307" t="s">
        <v>95</v>
      </c>
      <c r="M307">
        <v>500.35124999999999</v>
      </c>
      <c r="N307">
        <v>1</v>
      </c>
      <c r="O307">
        <v>500.35124999999999</v>
      </c>
      <c r="P307" t="s">
        <v>2190</v>
      </c>
    </row>
    <row r="308" spans="1:16">
      <c r="A308" t="s">
        <v>2305</v>
      </c>
      <c r="B308" t="s">
        <v>401</v>
      </c>
      <c r="C308" t="s">
        <v>108</v>
      </c>
      <c r="D308" t="s">
        <v>2189</v>
      </c>
      <c r="E308" t="s">
        <v>106</v>
      </c>
      <c r="F308">
        <v>40700</v>
      </c>
      <c r="G308" t="s">
        <v>784</v>
      </c>
      <c r="I308" t="s">
        <v>146</v>
      </c>
      <c r="J308">
        <v>2026</v>
      </c>
      <c r="K308">
        <v>5</v>
      </c>
      <c r="L308" t="s">
        <v>95</v>
      </c>
      <c r="M308">
        <v>1705.6961250000002</v>
      </c>
      <c r="N308">
        <v>1</v>
      </c>
      <c r="O308">
        <v>1705.6961250000002</v>
      </c>
      <c r="P308" t="s">
        <v>2190</v>
      </c>
    </row>
    <row r="309" spans="1:16">
      <c r="A309" t="s">
        <v>2305</v>
      </c>
      <c r="B309" t="s">
        <v>2195</v>
      </c>
      <c r="C309" t="s">
        <v>108</v>
      </c>
      <c r="D309" t="s">
        <v>2189</v>
      </c>
      <c r="E309" t="s">
        <v>92</v>
      </c>
      <c r="F309">
        <v>40700</v>
      </c>
      <c r="G309" t="s">
        <v>784</v>
      </c>
      <c r="I309" t="s">
        <v>260</v>
      </c>
      <c r="J309">
        <v>2026</v>
      </c>
      <c r="K309">
        <v>5</v>
      </c>
      <c r="L309" t="s">
        <v>95</v>
      </c>
      <c r="M309">
        <v>500.35124999999999</v>
      </c>
      <c r="N309">
        <v>1</v>
      </c>
      <c r="O309">
        <v>500.35124999999999</v>
      </c>
      <c r="P309" t="s">
        <v>2190</v>
      </c>
    </row>
    <row r="310" spans="1:16">
      <c r="A310" t="s">
        <v>2305</v>
      </c>
      <c r="B310" t="s">
        <v>2195</v>
      </c>
      <c r="C310" t="s">
        <v>108</v>
      </c>
      <c r="D310" t="s">
        <v>2189</v>
      </c>
      <c r="E310" t="s">
        <v>106</v>
      </c>
      <c r="F310">
        <v>40700</v>
      </c>
      <c r="G310" t="s">
        <v>784</v>
      </c>
      <c r="I310" t="s">
        <v>146</v>
      </c>
      <c r="J310">
        <v>2026</v>
      </c>
      <c r="K310">
        <v>5</v>
      </c>
      <c r="L310" t="s">
        <v>95</v>
      </c>
      <c r="M310">
        <v>113.71307500000002</v>
      </c>
      <c r="N310">
        <v>1</v>
      </c>
      <c r="O310">
        <v>113.71307500000002</v>
      </c>
      <c r="P310" t="s">
        <v>2190</v>
      </c>
    </row>
    <row r="311" spans="1:16">
      <c r="A311" t="s">
        <v>2305</v>
      </c>
      <c r="B311" t="s">
        <v>1468</v>
      </c>
      <c r="C311" t="s">
        <v>108</v>
      </c>
      <c r="D311" t="s">
        <v>2189</v>
      </c>
      <c r="E311" t="s">
        <v>92</v>
      </c>
      <c r="F311">
        <v>40700</v>
      </c>
      <c r="G311" t="s">
        <v>784</v>
      </c>
      <c r="I311" t="s">
        <v>260</v>
      </c>
      <c r="J311">
        <v>2026</v>
      </c>
      <c r="K311">
        <v>5</v>
      </c>
      <c r="L311" t="s">
        <v>95</v>
      </c>
      <c r="M311">
        <v>500.35124999999999</v>
      </c>
      <c r="N311">
        <v>1</v>
      </c>
      <c r="O311">
        <v>500.35124999999999</v>
      </c>
      <c r="P311" t="s">
        <v>2190</v>
      </c>
    </row>
    <row r="312" spans="1:16">
      <c r="A312" t="s">
        <v>2305</v>
      </c>
      <c r="B312" t="s">
        <v>1468</v>
      </c>
      <c r="C312" t="s">
        <v>108</v>
      </c>
      <c r="D312" t="s">
        <v>2189</v>
      </c>
      <c r="E312" t="s">
        <v>106</v>
      </c>
      <c r="F312">
        <v>40700</v>
      </c>
      <c r="G312" t="s">
        <v>784</v>
      </c>
      <c r="I312" t="s">
        <v>146</v>
      </c>
      <c r="J312">
        <v>2026</v>
      </c>
      <c r="K312">
        <v>5</v>
      </c>
      <c r="L312" t="s">
        <v>95</v>
      </c>
      <c r="M312">
        <v>113.71307500000002</v>
      </c>
      <c r="N312">
        <v>1</v>
      </c>
      <c r="O312">
        <v>113.71307500000002</v>
      </c>
      <c r="P312" t="s">
        <v>2190</v>
      </c>
    </row>
    <row r="313" spans="1:16">
      <c r="A313" t="s">
        <v>2305</v>
      </c>
      <c r="B313" t="s">
        <v>2196</v>
      </c>
      <c r="C313" t="s">
        <v>108</v>
      </c>
      <c r="D313" t="s">
        <v>2189</v>
      </c>
      <c r="E313" t="s">
        <v>106</v>
      </c>
      <c r="F313">
        <v>40700</v>
      </c>
      <c r="G313" t="s">
        <v>784</v>
      </c>
      <c r="I313" t="s">
        <v>110</v>
      </c>
      <c r="J313">
        <v>2026</v>
      </c>
      <c r="K313">
        <v>5</v>
      </c>
      <c r="L313" t="s">
        <v>95</v>
      </c>
      <c r="M313">
        <v>174.67274999999998</v>
      </c>
      <c r="N313">
        <v>1</v>
      </c>
      <c r="O313">
        <v>174.67274999999998</v>
      </c>
      <c r="P313" t="s">
        <v>2190</v>
      </c>
    </row>
    <row r="314" spans="1:16">
      <c r="A314" t="s">
        <v>2305</v>
      </c>
      <c r="B314" t="s">
        <v>2196</v>
      </c>
      <c r="C314" t="s">
        <v>108</v>
      </c>
      <c r="D314" t="s">
        <v>2189</v>
      </c>
      <c r="E314" t="s">
        <v>92</v>
      </c>
      <c r="F314">
        <v>40700</v>
      </c>
      <c r="G314" t="s">
        <v>784</v>
      </c>
      <c r="I314" t="s">
        <v>260</v>
      </c>
      <c r="J314">
        <v>2026</v>
      </c>
      <c r="K314">
        <v>5</v>
      </c>
      <c r="L314" t="s">
        <v>95</v>
      </c>
      <c r="M314">
        <v>500.35124999999999</v>
      </c>
      <c r="N314">
        <v>1</v>
      </c>
      <c r="O314">
        <v>500.35124999999999</v>
      </c>
      <c r="P314" t="s">
        <v>2190</v>
      </c>
    </row>
    <row r="315" spans="1:16">
      <c r="A315" t="s">
        <v>2305</v>
      </c>
      <c r="B315" t="s">
        <v>2196</v>
      </c>
      <c r="C315" t="s">
        <v>108</v>
      </c>
      <c r="D315" t="s">
        <v>2189</v>
      </c>
      <c r="E315" t="s">
        <v>106</v>
      </c>
      <c r="F315">
        <v>40700</v>
      </c>
      <c r="G315" t="s">
        <v>784</v>
      </c>
      <c r="I315" t="s">
        <v>112</v>
      </c>
      <c r="J315">
        <v>2026</v>
      </c>
      <c r="K315">
        <v>5</v>
      </c>
      <c r="L315" t="s">
        <v>95</v>
      </c>
      <c r="M315">
        <v>87.33637499999999</v>
      </c>
      <c r="N315">
        <v>1</v>
      </c>
      <c r="O315">
        <v>87.33637499999999</v>
      </c>
      <c r="P315" t="s">
        <v>2190</v>
      </c>
    </row>
    <row r="316" spans="1:16">
      <c r="A316" t="s">
        <v>879</v>
      </c>
      <c r="B316" t="s">
        <v>2197</v>
      </c>
      <c r="C316" t="s">
        <v>133</v>
      </c>
      <c r="D316" t="s">
        <v>2189</v>
      </c>
      <c r="E316" t="s">
        <v>92</v>
      </c>
      <c r="F316">
        <v>40700</v>
      </c>
      <c r="G316" t="s">
        <v>784</v>
      </c>
      <c r="I316" t="s">
        <v>260</v>
      </c>
      <c r="J316">
        <v>2026</v>
      </c>
      <c r="K316">
        <v>5</v>
      </c>
      <c r="L316" t="s">
        <v>95</v>
      </c>
      <c r="M316">
        <v>310.82</v>
      </c>
      <c r="N316">
        <v>1</v>
      </c>
      <c r="O316">
        <v>310.82</v>
      </c>
      <c r="P316" t="s">
        <v>2190</v>
      </c>
    </row>
    <row r="317" spans="1:16">
      <c r="A317" t="s">
        <v>2438</v>
      </c>
      <c r="B317" t="s">
        <v>1488</v>
      </c>
      <c r="C317" t="s">
        <v>296</v>
      </c>
      <c r="D317" t="s">
        <v>2189</v>
      </c>
      <c r="E317" t="s">
        <v>92</v>
      </c>
      <c r="F317">
        <v>40700</v>
      </c>
      <c r="G317" t="s">
        <v>784</v>
      </c>
      <c r="I317" t="s">
        <v>260</v>
      </c>
      <c r="J317">
        <v>2026</v>
      </c>
      <c r="K317">
        <v>5</v>
      </c>
      <c r="L317" t="s">
        <v>95</v>
      </c>
      <c r="M317">
        <v>369.9</v>
      </c>
      <c r="N317">
        <v>1</v>
      </c>
      <c r="O317">
        <v>369.9</v>
      </c>
      <c r="P317" t="s">
        <v>2190</v>
      </c>
    </row>
    <row r="318" spans="1:16">
      <c r="A318" t="s">
        <v>2438</v>
      </c>
      <c r="B318" t="s">
        <v>1488</v>
      </c>
      <c r="C318" t="s">
        <v>296</v>
      </c>
      <c r="D318" t="s">
        <v>2189</v>
      </c>
      <c r="E318" t="s">
        <v>106</v>
      </c>
      <c r="F318">
        <v>40700</v>
      </c>
      <c r="G318" t="s">
        <v>784</v>
      </c>
      <c r="I318" t="s">
        <v>2198</v>
      </c>
      <c r="J318">
        <v>2026</v>
      </c>
      <c r="K318">
        <v>5</v>
      </c>
      <c r="L318" t="s">
        <v>95</v>
      </c>
      <c r="M318">
        <v>3119.49</v>
      </c>
      <c r="N318">
        <v>1</v>
      </c>
      <c r="O318">
        <v>3119.49</v>
      </c>
      <c r="P318" t="s">
        <v>2190</v>
      </c>
    </row>
    <row r="319" spans="1:16">
      <c r="A319" t="s">
        <v>879</v>
      </c>
      <c r="B319" t="s">
        <v>2199</v>
      </c>
      <c r="C319" t="s">
        <v>133</v>
      </c>
      <c r="D319" t="s">
        <v>2189</v>
      </c>
      <c r="E319" t="s">
        <v>106</v>
      </c>
      <c r="F319">
        <v>40700</v>
      </c>
      <c r="G319" t="s">
        <v>784</v>
      </c>
      <c r="I319" t="s">
        <v>163</v>
      </c>
      <c r="J319">
        <v>2026</v>
      </c>
      <c r="K319">
        <v>5</v>
      </c>
      <c r="L319" t="s">
        <v>95</v>
      </c>
      <c r="M319">
        <v>165.14</v>
      </c>
      <c r="N319">
        <v>1</v>
      </c>
      <c r="O319">
        <v>165.14</v>
      </c>
      <c r="P319" t="s">
        <v>2190</v>
      </c>
    </row>
    <row r="320" spans="1:16">
      <c r="A320" t="s">
        <v>879</v>
      </c>
      <c r="B320" t="s">
        <v>1490</v>
      </c>
      <c r="C320" t="s">
        <v>133</v>
      </c>
      <c r="D320" t="s">
        <v>2189</v>
      </c>
      <c r="E320" t="s">
        <v>106</v>
      </c>
      <c r="F320">
        <v>40700</v>
      </c>
      <c r="G320" t="s">
        <v>784</v>
      </c>
      <c r="I320" t="s">
        <v>118</v>
      </c>
      <c r="J320">
        <v>2026</v>
      </c>
      <c r="K320">
        <v>5</v>
      </c>
      <c r="L320" t="s">
        <v>95</v>
      </c>
      <c r="M320">
        <v>110.09</v>
      </c>
      <c r="N320">
        <v>1</v>
      </c>
      <c r="O320">
        <v>110.09</v>
      </c>
      <c r="P320" t="s">
        <v>2190</v>
      </c>
    </row>
    <row r="321" spans="1:17">
      <c r="A321" t="s">
        <v>879</v>
      </c>
      <c r="B321" t="s">
        <v>2200</v>
      </c>
      <c r="C321" t="s">
        <v>133</v>
      </c>
      <c r="D321" t="s">
        <v>2189</v>
      </c>
      <c r="E321" t="s">
        <v>92</v>
      </c>
      <c r="F321">
        <v>40700</v>
      </c>
      <c r="G321" t="s">
        <v>784</v>
      </c>
      <c r="I321" t="s">
        <v>260</v>
      </c>
      <c r="J321">
        <v>2026</v>
      </c>
      <c r="K321">
        <v>5</v>
      </c>
      <c r="L321" t="s">
        <v>95</v>
      </c>
      <c r="M321">
        <v>310.82</v>
      </c>
      <c r="N321">
        <v>1</v>
      </c>
      <c r="O321">
        <v>310.82</v>
      </c>
      <c r="P321" t="s">
        <v>2190</v>
      </c>
    </row>
    <row r="322" spans="1:17">
      <c r="A322" t="s">
        <v>879</v>
      </c>
      <c r="B322" t="s">
        <v>2200</v>
      </c>
      <c r="C322" t="s">
        <v>133</v>
      </c>
      <c r="D322" t="s">
        <v>2189</v>
      </c>
      <c r="E322" t="s">
        <v>106</v>
      </c>
      <c r="F322">
        <v>40700</v>
      </c>
      <c r="G322" t="s">
        <v>784</v>
      </c>
      <c r="I322" t="s">
        <v>163</v>
      </c>
      <c r="J322">
        <v>2026</v>
      </c>
      <c r="K322">
        <v>5</v>
      </c>
      <c r="L322" t="s">
        <v>95</v>
      </c>
      <c r="M322">
        <v>165.14</v>
      </c>
      <c r="N322">
        <v>1</v>
      </c>
      <c r="O322">
        <v>165.14</v>
      </c>
      <c r="P322" t="s">
        <v>2190</v>
      </c>
    </row>
    <row r="323" spans="1:17">
      <c r="A323" t="s">
        <v>879</v>
      </c>
      <c r="B323" t="s">
        <v>413</v>
      </c>
      <c r="C323" t="s">
        <v>133</v>
      </c>
      <c r="D323" t="s">
        <v>2189</v>
      </c>
      <c r="E323" t="s">
        <v>92</v>
      </c>
      <c r="F323">
        <v>40700</v>
      </c>
      <c r="G323" t="s">
        <v>784</v>
      </c>
      <c r="I323" t="s">
        <v>260</v>
      </c>
      <c r="J323">
        <v>2026</v>
      </c>
      <c r="K323">
        <v>5</v>
      </c>
      <c r="L323" t="s">
        <v>95</v>
      </c>
      <c r="M323">
        <v>310.82</v>
      </c>
      <c r="N323">
        <v>1</v>
      </c>
      <c r="O323">
        <v>310.82</v>
      </c>
      <c r="P323" t="s">
        <v>2190</v>
      </c>
    </row>
    <row r="324" spans="1:17">
      <c r="A324" t="s">
        <v>879</v>
      </c>
      <c r="B324" t="s">
        <v>413</v>
      </c>
      <c r="C324" t="s">
        <v>133</v>
      </c>
      <c r="D324" t="s">
        <v>2189</v>
      </c>
      <c r="E324" t="s">
        <v>106</v>
      </c>
      <c r="F324">
        <v>40700</v>
      </c>
      <c r="G324" t="s">
        <v>784</v>
      </c>
      <c r="I324" t="s">
        <v>163</v>
      </c>
      <c r="J324">
        <v>2026</v>
      </c>
      <c r="K324">
        <v>5</v>
      </c>
      <c r="L324" t="s">
        <v>95</v>
      </c>
      <c r="M324">
        <v>495.42</v>
      </c>
      <c r="N324">
        <v>1</v>
      </c>
      <c r="O324">
        <v>495.42</v>
      </c>
      <c r="P324" t="s">
        <v>2190</v>
      </c>
    </row>
    <row r="325" spans="1:17">
      <c r="A325" t="s">
        <v>2305</v>
      </c>
      <c r="B325" t="s">
        <v>2201</v>
      </c>
      <c r="C325" t="s">
        <v>108</v>
      </c>
      <c r="D325" t="s">
        <v>2189</v>
      </c>
      <c r="E325" t="s">
        <v>103</v>
      </c>
      <c r="F325">
        <v>40700</v>
      </c>
      <c r="G325" t="s">
        <v>784</v>
      </c>
      <c r="I325" t="s">
        <v>130</v>
      </c>
      <c r="J325">
        <v>2026</v>
      </c>
      <c r="K325">
        <v>5</v>
      </c>
      <c r="L325" t="s">
        <v>95</v>
      </c>
      <c r="M325">
        <v>1018.2</v>
      </c>
      <c r="N325">
        <v>1</v>
      </c>
      <c r="O325">
        <v>1018.2</v>
      </c>
      <c r="P325" t="s">
        <v>2190</v>
      </c>
      <c r="Q325">
        <v>1</v>
      </c>
    </row>
    <row r="326" spans="1:17">
      <c r="A326" t="s">
        <v>2305</v>
      </c>
      <c r="B326" t="s">
        <v>2201</v>
      </c>
      <c r="C326" t="s">
        <v>108</v>
      </c>
      <c r="D326" t="s">
        <v>2189</v>
      </c>
      <c r="E326" t="s">
        <v>92</v>
      </c>
      <c r="F326">
        <v>40700</v>
      </c>
      <c r="G326" t="s">
        <v>784</v>
      </c>
      <c r="I326" t="s">
        <v>256</v>
      </c>
      <c r="J326">
        <v>2026</v>
      </c>
      <c r="K326">
        <v>5</v>
      </c>
      <c r="L326" t="s">
        <v>95</v>
      </c>
      <c r="M326">
        <v>528.44000000000005</v>
      </c>
      <c r="N326">
        <v>1</v>
      </c>
      <c r="O326">
        <v>528.44000000000005</v>
      </c>
      <c r="P326" t="s">
        <v>2190</v>
      </c>
      <c r="Q326">
        <v>1</v>
      </c>
    </row>
    <row r="327" spans="1:17">
      <c r="A327" t="s">
        <v>2305</v>
      </c>
      <c r="B327" t="s">
        <v>2201</v>
      </c>
      <c r="C327" t="s">
        <v>108</v>
      </c>
      <c r="D327" t="s">
        <v>2189</v>
      </c>
      <c r="E327" t="s">
        <v>92</v>
      </c>
      <c r="F327">
        <v>40700</v>
      </c>
      <c r="G327" t="s">
        <v>784</v>
      </c>
      <c r="I327" t="s">
        <v>257</v>
      </c>
      <c r="J327">
        <v>2026</v>
      </c>
      <c r="K327">
        <v>5</v>
      </c>
      <c r="L327" t="s">
        <v>95</v>
      </c>
      <c r="M327">
        <v>236.53279999999998</v>
      </c>
      <c r="N327">
        <v>1</v>
      </c>
      <c r="O327">
        <v>236.53279999999998</v>
      </c>
      <c r="P327" t="s">
        <v>2190</v>
      </c>
    </row>
    <row r="328" spans="1:17">
      <c r="A328" t="s">
        <v>2305</v>
      </c>
      <c r="B328" t="s">
        <v>2201</v>
      </c>
      <c r="C328" t="s">
        <v>108</v>
      </c>
      <c r="D328" t="s">
        <v>2189</v>
      </c>
      <c r="E328" t="s">
        <v>92</v>
      </c>
      <c r="F328">
        <v>40700</v>
      </c>
      <c r="G328" t="s">
        <v>784</v>
      </c>
      <c r="I328" t="s">
        <v>260</v>
      </c>
      <c r="J328">
        <v>2026</v>
      </c>
      <c r="K328">
        <v>5</v>
      </c>
      <c r="L328" t="s">
        <v>95</v>
      </c>
      <c r="M328">
        <v>500.35124999999999</v>
      </c>
      <c r="N328">
        <v>1</v>
      </c>
      <c r="O328">
        <v>500.35124999999999</v>
      </c>
      <c r="P328" t="s">
        <v>2190</v>
      </c>
    </row>
    <row r="329" spans="1:17">
      <c r="A329" t="s">
        <v>2305</v>
      </c>
      <c r="B329" t="s">
        <v>2201</v>
      </c>
      <c r="C329" t="s">
        <v>108</v>
      </c>
      <c r="D329" t="s">
        <v>2189</v>
      </c>
      <c r="E329" t="s">
        <v>106</v>
      </c>
      <c r="F329">
        <v>40700</v>
      </c>
      <c r="G329" t="s">
        <v>784</v>
      </c>
      <c r="I329" t="s">
        <v>146</v>
      </c>
      <c r="J329">
        <v>2026</v>
      </c>
      <c r="K329">
        <v>5</v>
      </c>
      <c r="L329" t="s">
        <v>95</v>
      </c>
      <c r="M329">
        <v>568.5653749999999</v>
      </c>
      <c r="N329">
        <v>1</v>
      </c>
      <c r="O329">
        <v>568.5653749999999</v>
      </c>
      <c r="P329" t="s">
        <v>2190</v>
      </c>
    </row>
    <row r="330" spans="1:17">
      <c r="A330" t="s">
        <v>2305</v>
      </c>
      <c r="B330" t="s">
        <v>2201</v>
      </c>
      <c r="C330" t="s">
        <v>108</v>
      </c>
      <c r="D330" t="s">
        <v>2189</v>
      </c>
      <c r="E330" t="s">
        <v>106</v>
      </c>
      <c r="F330">
        <v>40700</v>
      </c>
      <c r="G330" t="s">
        <v>784</v>
      </c>
      <c r="I330" t="s">
        <v>163</v>
      </c>
      <c r="J330">
        <v>2026</v>
      </c>
      <c r="K330">
        <v>5</v>
      </c>
      <c r="L330" t="s">
        <v>95</v>
      </c>
      <c r="M330">
        <v>2101.47525</v>
      </c>
      <c r="N330">
        <v>1</v>
      </c>
      <c r="O330">
        <v>2101.47525</v>
      </c>
      <c r="P330" t="s">
        <v>2190</v>
      </c>
    </row>
    <row r="331" spans="1:17">
      <c r="A331" t="s">
        <v>2295</v>
      </c>
      <c r="B331" t="s">
        <v>2202</v>
      </c>
      <c r="C331" t="s">
        <v>2203</v>
      </c>
      <c r="D331" t="s">
        <v>2189</v>
      </c>
      <c r="E331" t="s">
        <v>103</v>
      </c>
      <c r="F331">
        <v>40700</v>
      </c>
      <c r="G331" t="s">
        <v>784</v>
      </c>
      <c r="I331" t="s">
        <v>130</v>
      </c>
      <c r="J331">
        <v>2026</v>
      </c>
      <c r="K331">
        <v>5</v>
      </c>
      <c r="L331" t="s">
        <v>95</v>
      </c>
      <c r="M331">
        <v>316.64</v>
      </c>
      <c r="N331">
        <v>1</v>
      </c>
      <c r="O331">
        <v>316.64</v>
      </c>
      <c r="P331" t="s">
        <v>2190</v>
      </c>
      <c r="Q331">
        <v>1</v>
      </c>
    </row>
    <row r="332" spans="1:17">
      <c r="A332" t="s">
        <v>2295</v>
      </c>
      <c r="B332" t="s">
        <v>2202</v>
      </c>
      <c r="C332" t="s">
        <v>2203</v>
      </c>
      <c r="D332" t="s">
        <v>2189</v>
      </c>
      <c r="E332" t="s">
        <v>92</v>
      </c>
      <c r="F332">
        <v>40700</v>
      </c>
      <c r="G332" t="s">
        <v>784</v>
      </c>
      <c r="I332" t="s">
        <v>256</v>
      </c>
      <c r="J332">
        <v>2026</v>
      </c>
      <c r="K332">
        <v>5</v>
      </c>
      <c r="L332" t="s">
        <v>95</v>
      </c>
      <c r="M332">
        <v>466</v>
      </c>
      <c r="N332">
        <v>1</v>
      </c>
      <c r="O332">
        <v>466</v>
      </c>
      <c r="P332" t="s">
        <v>2190</v>
      </c>
      <c r="Q332">
        <v>1</v>
      </c>
    </row>
    <row r="333" spans="1:17">
      <c r="A333" t="s">
        <v>2295</v>
      </c>
      <c r="B333" t="s">
        <v>2202</v>
      </c>
      <c r="C333" t="s">
        <v>2203</v>
      </c>
      <c r="D333" t="s">
        <v>2189</v>
      </c>
      <c r="E333" t="s">
        <v>92</v>
      </c>
      <c r="F333">
        <v>40700</v>
      </c>
      <c r="G333" t="s">
        <v>784</v>
      </c>
      <c r="I333" t="s">
        <v>257</v>
      </c>
      <c r="J333">
        <v>2026</v>
      </c>
      <c r="K333">
        <v>5</v>
      </c>
      <c r="L333" t="s">
        <v>95</v>
      </c>
      <c r="M333">
        <v>521.51200000000006</v>
      </c>
      <c r="N333">
        <v>1</v>
      </c>
      <c r="O333">
        <v>521.51200000000006</v>
      </c>
      <c r="P333" t="s">
        <v>2190</v>
      </c>
    </row>
    <row r="334" spans="1:17">
      <c r="A334" t="s">
        <v>2295</v>
      </c>
      <c r="B334" t="s">
        <v>2202</v>
      </c>
      <c r="C334" t="s">
        <v>2203</v>
      </c>
      <c r="D334" t="s">
        <v>2189</v>
      </c>
      <c r="E334" t="s">
        <v>92</v>
      </c>
      <c r="F334">
        <v>40700</v>
      </c>
      <c r="G334" t="s">
        <v>784</v>
      </c>
      <c r="I334" t="s">
        <v>260</v>
      </c>
      <c r="J334">
        <v>2026</v>
      </c>
      <c r="K334">
        <v>5</v>
      </c>
      <c r="L334" t="s">
        <v>95</v>
      </c>
      <c r="M334">
        <v>1301.7849999999999</v>
      </c>
      <c r="N334">
        <v>1</v>
      </c>
      <c r="O334">
        <v>1301.7849999999999</v>
      </c>
      <c r="P334" t="s">
        <v>2190</v>
      </c>
    </row>
    <row r="335" spans="1:17">
      <c r="A335" t="s">
        <v>2295</v>
      </c>
      <c r="B335" t="s">
        <v>2202</v>
      </c>
      <c r="C335" t="s">
        <v>2203</v>
      </c>
      <c r="D335" t="s">
        <v>2189</v>
      </c>
      <c r="E335" t="s">
        <v>106</v>
      </c>
      <c r="F335">
        <v>40700</v>
      </c>
      <c r="G335" t="s">
        <v>784</v>
      </c>
      <c r="I335" t="s">
        <v>112</v>
      </c>
      <c r="J335">
        <v>2026</v>
      </c>
      <c r="K335">
        <v>5</v>
      </c>
      <c r="L335" t="s">
        <v>95</v>
      </c>
      <c r="M335">
        <v>163.476</v>
      </c>
      <c r="N335">
        <v>1</v>
      </c>
      <c r="O335">
        <v>163.476</v>
      </c>
      <c r="P335" t="s">
        <v>2190</v>
      </c>
    </row>
    <row r="336" spans="1:17">
      <c r="A336" t="s">
        <v>2295</v>
      </c>
      <c r="B336" t="s">
        <v>2202</v>
      </c>
      <c r="C336" t="s">
        <v>2203</v>
      </c>
      <c r="D336" t="s">
        <v>2189</v>
      </c>
      <c r="E336" t="s">
        <v>106</v>
      </c>
      <c r="F336">
        <v>40700</v>
      </c>
      <c r="G336" t="s">
        <v>784</v>
      </c>
      <c r="I336" t="s">
        <v>163</v>
      </c>
      <c r="J336">
        <v>2026</v>
      </c>
      <c r="K336">
        <v>5</v>
      </c>
      <c r="L336" t="s">
        <v>95</v>
      </c>
      <c r="M336">
        <v>5215.1200000000008</v>
      </c>
      <c r="N336">
        <v>1</v>
      </c>
      <c r="O336">
        <v>5215.1200000000008</v>
      </c>
      <c r="P336" t="s">
        <v>2190</v>
      </c>
    </row>
    <row r="337" spans="1:17">
      <c r="A337" t="s">
        <v>2295</v>
      </c>
      <c r="B337" t="s">
        <v>2202</v>
      </c>
      <c r="C337" t="s">
        <v>2203</v>
      </c>
      <c r="D337" t="s">
        <v>2189</v>
      </c>
      <c r="E337" t="s">
        <v>92</v>
      </c>
      <c r="F337">
        <v>40700</v>
      </c>
      <c r="G337" t="s">
        <v>784</v>
      </c>
      <c r="I337" t="s">
        <v>683</v>
      </c>
      <c r="J337">
        <v>2026</v>
      </c>
      <c r="K337">
        <v>5</v>
      </c>
      <c r="L337" t="s">
        <v>95</v>
      </c>
      <c r="M337">
        <v>231.34</v>
      </c>
      <c r="N337">
        <v>1</v>
      </c>
      <c r="O337">
        <v>231.34</v>
      </c>
      <c r="P337" t="s">
        <v>2190</v>
      </c>
      <c r="Q337">
        <v>1</v>
      </c>
    </row>
    <row r="338" spans="1:17">
      <c r="A338" t="s">
        <v>2438</v>
      </c>
      <c r="B338" t="s">
        <v>1629</v>
      </c>
      <c r="C338" t="s">
        <v>296</v>
      </c>
      <c r="D338" t="s">
        <v>2189</v>
      </c>
      <c r="E338" t="s">
        <v>92</v>
      </c>
      <c r="F338">
        <v>40700</v>
      </c>
      <c r="G338" t="s">
        <v>784</v>
      </c>
      <c r="I338" t="s">
        <v>260</v>
      </c>
      <c r="J338">
        <v>2026</v>
      </c>
      <c r="K338">
        <v>5</v>
      </c>
      <c r="L338" t="s">
        <v>95</v>
      </c>
      <c r="M338">
        <v>402.36</v>
      </c>
      <c r="N338">
        <v>1</v>
      </c>
      <c r="O338">
        <v>402.36</v>
      </c>
      <c r="P338" t="s">
        <v>2190</v>
      </c>
    </row>
    <row r="339" spans="1:17">
      <c r="A339" t="s">
        <v>2438</v>
      </c>
      <c r="B339" t="s">
        <v>1629</v>
      </c>
      <c r="C339" t="s">
        <v>296</v>
      </c>
      <c r="D339" t="s">
        <v>2189</v>
      </c>
      <c r="E339" t="s">
        <v>106</v>
      </c>
      <c r="F339">
        <v>40700</v>
      </c>
      <c r="G339" t="s">
        <v>784</v>
      </c>
      <c r="I339" t="s">
        <v>2198</v>
      </c>
      <c r="J339">
        <v>2026</v>
      </c>
      <c r="K339">
        <v>5</v>
      </c>
      <c r="L339" t="s">
        <v>95</v>
      </c>
      <c r="M339">
        <v>925.44</v>
      </c>
      <c r="N339">
        <v>1</v>
      </c>
      <c r="O339">
        <v>925.44</v>
      </c>
      <c r="P339" t="s">
        <v>2190</v>
      </c>
    </row>
    <row r="340" spans="1:17">
      <c r="A340" t="s">
        <v>879</v>
      </c>
      <c r="B340" t="s">
        <v>2204</v>
      </c>
      <c r="C340" t="s">
        <v>133</v>
      </c>
      <c r="D340" t="s">
        <v>2189</v>
      </c>
      <c r="E340" t="s">
        <v>92</v>
      </c>
      <c r="F340">
        <v>40700</v>
      </c>
      <c r="G340" t="s">
        <v>784</v>
      </c>
      <c r="I340" t="s">
        <v>260</v>
      </c>
      <c r="J340">
        <v>2026</v>
      </c>
      <c r="K340">
        <v>5</v>
      </c>
      <c r="L340" t="s">
        <v>95</v>
      </c>
      <c r="M340">
        <v>310.82</v>
      </c>
      <c r="N340">
        <v>1</v>
      </c>
      <c r="O340">
        <v>310.82</v>
      </c>
      <c r="P340" t="s">
        <v>2190</v>
      </c>
    </row>
    <row r="341" spans="1:17">
      <c r="A341" t="s">
        <v>879</v>
      </c>
      <c r="B341" t="s">
        <v>2204</v>
      </c>
      <c r="C341" t="s">
        <v>133</v>
      </c>
      <c r="D341" t="s">
        <v>2189</v>
      </c>
      <c r="E341" t="s">
        <v>106</v>
      </c>
      <c r="F341">
        <v>40700</v>
      </c>
      <c r="G341" t="s">
        <v>784</v>
      </c>
      <c r="I341" t="s">
        <v>118</v>
      </c>
      <c r="J341">
        <v>2026</v>
      </c>
      <c r="K341">
        <v>5</v>
      </c>
      <c r="L341" t="s">
        <v>95</v>
      </c>
      <c r="M341">
        <v>330.27</v>
      </c>
      <c r="N341">
        <v>1</v>
      </c>
      <c r="O341">
        <v>330.27</v>
      </c>
      <c r="P341" t="s">
        <v>2190</v>
      </c>
    </row>
    <row r="342" spans="1:17">
      <c r="A342" t="s">
        <v>879</v>
      </c>
      <c r="B342" t="s">
        <v>2204</v>
      </c>
      <c r="C342" t="s">
        <v>133</v>
      </c>
      <c r="D342" t="s">
        <v>2189</v>
      </c>
      <c r="E342" t="s">
        <v>106</v>
      </c>
      <c r="F342">
        <v>40700</v>
      </c>
      <c r="G342" t="s">
        <v>784</v>
      </c>
      <c r="I342" t="s">
        <v>163</v>
      </c>
      <c r="J342">
        <v>2026</v>
      </c>
      <c r="K342">
        <v>5</v>
      </c>
      <c r="L342" t="s">
        <v>95</v>
      </c>
      <c r="M342">
        <v>330.28</v>
      </c>
      <c r="N342">
        <v>1</v>
      </c>
      <c r="O342">
        <v>330.28</v>
      </c>
      <c r="P342" t="s">
        <v>2190</v>
      </c>
    </row>
    <row r="343" spans="1:17">
      <c r="A343" t="s">
        <v>879</v>
      </c>
      <c r="B343" t="s">
        <v>1679</v>
      </c>
      <c r="C343" t="s">
        <v>133</v>
      </c>
      <c r="D343" t="s">
        <v>2189</v>
      </c>
      <c r="E343" t="s">
        <v>103</v>
      </c>
      <c r="F343">
        <v>40700</v>
      </c>
      <c r="G343" t="s">
        <v>784</v>
      </c>
      <c r="I343" t="s">
        <v>130</v>
      </c>
      <c r="J343">
        <v>2026</v>
      </c>
      <c r="K343">
        <v>5</v>
      </c>
      <c r="L343" t="s">
        <v>95</v>
      </c>
      <c r="M343">
        <v>3173.78</v>
      </c>
      <c r="N343">
        <v>1</v>
      </c>
      <c r="O343">
        <v>3173.78</v>
      </c>
      <c r="P343" t="s">
        <v>2190</v>
      </c>
      <c r="Q343">
        <v>1</v>
      </c>
    </row>
    <row r="344" spans="1:17">
      <c r="A344" t="s">
        <v>879</v>
      </c>
      <c r="B344" t="s">
        <v>1679</v>
      </c>
      <c r="C344" t="s">
        <v>133</v>
      </c>
      <c r="D344" t="s">
        <v>2189</v>
      </c>
      <c r="E344" t="s">
        <v>92</v>
      </c>
      <c r="F344">
        <v>40700</v>
      </c>
      <c r="G344" t="s">
        <v>784</v>
      </c>
      <c r="I344" t="s">
        <v>203</v>
      </c>
      <c r="J344">
        <v>2026</v>
      </c>
      <c r="K344">
        <v>5</v>
      </c>
      <c r="L344" t="s">
        <v>95</v>
      </c>
      <c r="M344">
        <v>1598.22</v>
      </c>
      <c r="N344">
        <v>1</v>
      </c>
      <c r="O344">
        <v>1598.22</v>
      </c>
      <c r="P344" t="s">
        <v>2190</v>
      </c>
      <c r="Q344">
        <v>1</v>
      </c>
    </row>
    <row r="345" spans="1:17">
      <c r="A345" t="s">
        <v>879</v>
      </c>
      <c r="B345" t="s">
        <v>1679</v>
      </c>
      <c r="C345" t="s">
        <v>133</v>
      </c>
      <c r="D345" t="s">
        <v>2189</v>
      </c>
      <c r="E345" t="s">
        <v>92</v>
      </c>
      <c r="F345">
        <v>40700</v>
      </c>
      <c r="G345" t="s">
        <v>784</v>
      </c>
      <c r="I345" t="s">
        <v>204</v>
      </c>
      <c r="J345">
        <v>2026</v>
      </c>
      <c r="K345">
        <v>5</v>
      </c>
      <c r="L345" t="s">
        <v>95</v>
      </c>
      <c r="M345">
        <v>1073.52</v>
      </c>
      <c r="N345">
        <v>1</v>
      </c>
      <c r="O345">
        <v>1073.52</v>
      </c>
      <c r="P345" t="s">
        <v>2190</v>
      </c>
    </row>
    <row r="346" spans="1:17">
      <c r="A346" t="s">
        <v>879</v>
      </c>
      <c r="B346" t="s">
        <v>1679</v>
      </c>
      <c r="C346" t="s">
        <v>133</v>
      </c>
      <c r="D346" t="s">
        <v>2189</v>
      </c>
      <c r="E346" t="s">
        <v>92</v>
      </c>
      <c r="F346">
        <v>40700</v>
      </c>
      <c r="G346" t="s">
        <v>784</v>
      </c>
      <c r="I346" t="s">
        <v>260</v>
      </c>
      <c r="J346">
        <v>2026</v>
      </c>
      <c r="K346">
        <v>5</v>
      </c>
      <c r="L346" t="s">
        <v>95</v>
      </c>
      <c r="M346">
        <v>310.82</v>
      </c>
      <c r="N346">
        <v>1</v>
      </c>
      <c r="O346">
        <v>310.82</v>
      </c>
      <c r="P346" t="s">
        <v>2190</v>
      </c>
    </row>
    <row r="347" spans="1:17">
      <c r="A347" t="s">
        <v>879</v>
      </c>
      <c r="B347" t="s">
        <v>1679</v>
      </c>
      <c r="C347" t="s">
        <v>133</v>
      </c>
      <c r="D347" t="s">
        <v>2189</v>
      </c>
      <c r="E347" t="s">
        <v>92</v>
      </c>
      <c r="F347">
        <v>40700</v>
      </c>
      <c r="G347" t="s">
        <v>784</v>
      </c>
      <c r="I347" t="s">
        <v>197</v>
      </c>
      <c r="J347">
        <v>2026</v>
      </c>
      <c r="K347">
        <v>5</v>
      </c>
      <c r="L347" t="s">
        <v>95</v>
      </c>
      <c r="M347">
        <v>1027.52</v>
      </c>
      <c r="N347">
        <v>1</v>
      </c>
      <c r="O347">
        <v>1027.52</v>
      </c>
      <c r="P347" t="s">
        <v>2190</v>
      </c>
    </row>
    <row r="348" spans="1:17">
      <c r="A348" t="s">
        <v>879</v>
      </c>
      <c r="B348" t="s">
        <v>1679</v>
      </c>
      <c r="C348" t="s">
        <v>133</v>
      </c>
      <c r="D348" t="s">
        <v>2189</v>
      </c>
      <c r="E348" t="s">
        <v>106</v>
      </c>
      <c r="F348">
        <v>40700</v>
      </c>
      <c r="G348" t="s">
        <v>784</v>
      </c>
      <c r="I348" t="s">
        <v>118</v>
      </c>
      <c r="J348">
        <v>2026</v>
      </c>
      <c r="K348">
        <v>5</v>
      </c>
      <c r="L348" t="s">
        <v>95</v>
      </c>
      <c r="M348">
        <v>440.36</v>
      </c>
      <c r="N348">
        <v>1</v>
      </c>
      <c r="O348">
        <v>440.36</v>
      </c>
      <c r="P348" t="s">
        <v>2190</v>
      </c>
    </row>
    <row r="349" spans="1:17">
      <c r="A349" t="s">
        <v>879</v>
      </c>
      <c r="B349" t="s">
        <v>437</v>
      </c>
      <c r="C349" t="s">
        <v>133</v>
      </c>
      <c r="D349" t="s">
        <v>2189</v>
      </c>
      <c r="E349" t="s">
        <v>103</v>
      </c>
      <c r="F349">
        <v>40700</v>
      </c>
      <c r="G349" t="s">
        <v>784</v>
      </c>
      <c r="I349" t="s">
        <v>130</v>
      </c>
      <c r="J349">
        <v>2026</v>
      </c>
      <c r="K349">
        <v>5</v>
      </c>
      <c r="L349" t="s">
        <v>95</v>
      </c>
      <c r="M349">
        <v>1018.2</v>
      </c>
      <c r="N349">
        <v>1</v>
      </c>
      <c r="O349">
        <v>1018.2</v>
      </c>
      <c r="P349" t="s">
        <v>2190</v>
      </c>
      <c r="Q349">
        <v>1</v>
      </c>
    </row>
    <row r="350" spans="1:17">
      <c r="A350" t="s">
        <v>879</v>
      </c>
      <c r="B350" t="s">
        <v>437</v>
      </c>
      <c r="C350" t="s">
        <v>133</v>
      </c>
      <c r="D350" t="s">
        <v>2189</v>
      </c>
      <c r="E350" t="s">
        <v>92</v>
      </c>
      <c r="F350">
        <v>40700</v>
      </c>
      <c r="G350" t="s">
        <v>784</v>
      </c>
      <c r="I350" t="s">
        <v>203</v>
      </c>
      <c r="J350">
        <v>2026</v>
      </c>
      <c r="K350">
        <v>5</v>
      </c>
      <c r="L350" t="s">
        <v>95</v>
      </c>
      <c r="M350">
        <v>355.16</v>
      </c>
      <c r="N350">
        <v>1</v>
      </c>
      <c r="O350">
        <v>355.16</v>
      </c>
      <c r="P350" t="s">
        <v>2190</v>
      </c>
      <c r="Q350">
        <v>1</v>
      </c>
    </row>
    <row r="351" spans="1:17">
      <c r="A351" t="s">
        <v>879</v>
      </c>
      <c r="B351" t="s">
        <v>437</v>
      </c>
      <c r="C351" t="s">
        <v>133</v>
      </c>
      <c r="D351" t="s">
        <v>2189</v>
      </c>
      <c r="E351" t="s">
        <v>92</v>
      </c>
      <c r="F351">
        <v>40700</v>
      </c>
      <c r="G351" t="s">
        <v>784</v>
      </c>
      <c r="I351" t="s">
        <v>204</v>
      </c>
      <c r="J351">
        <v>2026</v>
      </c>
      <c r="K351">
        <v>5</v>
      </c>
      <c r="L351" t="s">
        <v>95</v>
      </c>
      <c r="M351">
        <v>238.56</v>
      </c>
      <c r="N351">
        <v>1</v>
      </c>
      <c r="O351">
        <v>238.56</v>
      </c>
      <c r="P351" t="s">
        <v>2190</v>
      </c>
    </row>
    <row r="352" spans="1:17">
      <c r="A352" t="s">
        <v>879</v>
      </c>
      <c r="B352" t="s">
        <v>437</v>
      </c>
      <c r="C352" t="s">
        <v>133</v>
      </c>
      <c r="D352" t="s">
        <v>2189</v>
      </c>
      <c r="E352" t="s">
        <v>92</v>
      </c>
      <c r="F352">
        <v>40700</v>
      </c>
      <c r="G352" t="s">
        <v>784</v>
      </c>
      <c r="I352" t="s">
        <v>260</v>
      </c>
      <c r="J352">
        <v>2026</v>
      </c>
      <c r="K352">
        <v>5</v>
      </c>
      <c r="L352" t="s">
        <v>95</v>
      </c>
      <c r="M352">
        <v>310.82</v>
      </c>
      <c r="N352">
        <v>1</v>
      </c>
      <c r="O352">
        <v>310.82</v>
      </c>
      <c r="P352" t="s">
        <v>2190</v>
      </c>
    </row>
    <row r="353" spans="1:17">
      <c r="A353" t="s">
        <v>879</v>
      </c>
      <c r="B353" t="s">
        <v>437</v>
      </c>
      <c r="C353" t="s">
        <v>133</v>
      </c>
      <c r="D353" t="s">
        <v>2189</v>
      </c>
      <c r="E353" t="s">
        <v>106</v>
      </c>
      <c r="F353">
        <v>40700</v>
      </c>
      <c r="G353" t="s">
        <v>784</v>
      </c>
      <c r="I353" t="s">
        <v>118</v>
      </c>
      <c r="J353">
        <v>2026</v>
      </c>
      <c r="K353">
        <v>5</v>
      </c>
      <c r="L353" t="s">
        <v>95</v>
      </c>
      <c r="M353">
        <v>110.09</v>
      </c>
      <c r="N353">
        <v>1</v>
      </c>
      <c r="O353">
        <v>110.09</v>
      </c>
      <c r="P353" t="s">
        <v>2190</v>
      </c>
    </row>
    <row r="354" spans="1:17">
      <c r="A354" t="s">
        <v>879</v>
      </c>
      <c r="B354" t="s">
        <v>1721</v>
      </c>
      <c r="C354" t="s">
        <v>133</v>
      </c>
      <c r="D354" t="s">
        <v>2189</v>
      </c>
      <c r="E354" t="s">
        <v>103</v>
      </c>
      <c r="F354">
        <v>40700</v>
      </c>
      <c r="G354" t="s">
        <v>784</v>
      </c>
      <c r="I354" t="s">
        <v>130</v>
      </c>
      <c r="J354">
        <v>2026</v>
      </c>
      <c r="K354">
        <v>5</v>
      </c>
      <c r="L354" t="s">
        <v>95</v>
      </c>
      <c r="M354">
        <v>509.1</v>
      </c>
      <c r="N354">
        <v>1</v>
      </c>
      <c r="O354">
        <v>509.1</v>
      </c>
      <c r="P354" t="s">
        <v>2190</v>
      </c>
      <c r="Q354">
        <v>1</v>
      </c>
    </row>
    <row r="355" spans="1:17">
      <c r="A355" t="s">
        <v>879</v>
      </c>
      <c r="B355" t="s">
        <v>1721</v>
      </c>
      <c r="C355" t="s">
        <v>133</v>
      </c>
      <c r="D355" t="s">
        <v>2189</v>
      </c>
      <c r="E355" t="s">
        <v>92</v>
      </c>
      <c r="F355">
        <v>40700</v>
      </c>
      <c r="G355" t="s">
        <v>784</v>
      </c>
      <c r="I355" t="s">
        <v>203</v>
      </c>
      <c r="J355">
        <v>2026</v>
      </c>
      <c r="K355">
        <v>5</v>
      </c>
      <c r="L355" t="s">
        <v>95</v>
      </c>
      <c r="M355">
        <v>177.58</v>
      </c>
      <c r="N355">
        <v>1</v>
      </c>
      <c r="O355">
        <v>177.58</v>
      </c>
      <c r="P355" t="s">
        <v>2190</v>
      </c>
      <c r="Q355">
        <v>1</v>
      </c>
    </row>
    <row r="356" spans="1:17">
      <c r="A356" t="s">
        <v>879</v>
      </c>
      <c r="B356" t="s">
        <v>1721</v>
      </c>
      <c r="C356" t="s">
        <v>133</v>
      </c>
      <c r="D356" t="s">
        <v>2189</v>
      </c>
      <c r="E356" t="s">
        <v>92</v>
      </c>
      <c r="F356">
        <v>40700</v>
      </c>
      <c r="G356" t="s">
        <v>784</v>
      </c>
      <c r="I356" t="s">
        <v>204</v>
      </c>
      <c r="J356">
        <v>2026</v>
      </c>
      <c r="K356">
        <v>5</v>
      </c>
      <c r="L356" t="s">
        <v>95</v>
      </c>
      <c r="M356">
        <v>119.28</v>
      </c>
      <c r="N356">
        <v>1</v>
      </c>
      <c r="O356">
        <v>119.28</v>
      </c>
      <c r="P356" t="s">
        <v>2190</v>
      </c>
    </row>
    <row r="357" spans="1:17">
      <c r="A357" t="s">
        <v>879</v>
      </c>
      <c r="B357" t="s">
        <v>1721</v>
      </c>
      <c r="C357" t="s">
        <v>133</v>
      </c>
      <c r="D357" t="s">
        <v>2189</v>
      </c>
      <c r="E357" t="s">
        <v>92</v>
      </c>
      <c r="F357">
        <v>40700</v>
      </c>
      <c r="G357" t="s">
        <v>784</v>
      </c>
      <c r="I357" t="s">
        <v>260</v>
      </c>
      <c r="J357">
        <v>2026</v>
      </c>
      <c r="K357">
        <v>5</v>
      </c>
      <c r="L357" t="s">
        <v>95</v>
      </c>
      <c r="M357">
        <v>310.82</v>
      </c>
      <c r="N357">
        <v>1</v>
      </c>
      <c r="O357">
        <v>310.82</v>
      </c>
      <c r="P357" t="s">
        <v>2190</v>
      </c>
    </row>
    <row r="358" spans="1:17">
      <c r="A358" t="s">
        <v>879</v>
      </c>
      <c r="B358" t="s">
        <v>1721</v>
      </c>
      <c r="C358" t="s">
        <v>133</v>
      </c>
      <c r="D358" t="s">
        <v>2189</v>
      </c>
      <c r="E358" t="s">
        <v>106</v>
      </c>
      <c r="F358">
        <v>40700</v>
      </c>
      <c r="G358" t="s">
        <v>784</v>
      </c>
      <c r="I358" t="s">
        <v>118</v>
      </c>
      <c r="J358">
        <v>2026</v>
      </c>
      <c r="K358">
        <v>5</v>
      </c>
      <c r="L358" t="s">
        <v>95</v>
      </c>
      <c r="M358">
        <v>110.09</v>
      </c>
      <c r="N358">
        <v>1</v>
      </c>
      <c r="O358">
        <v>110.09</v>
      </c>
      <c r="P358" t="s">
        <v>2190</v>
      </c>
    </row>
    <row r="359" spans="1:17">
      <c r="A359" t="s">
        <v>879</v>
      </c>
      <c r="B359" t="s">
        <v>2205</v>
      </c>
      <c r="C359" t="s">
        <v>133</v>
      </c>
      <c r="D359" t="s">
        <v>2189</v>
      </c>
      <c r="E359" t="s">
        <v>103</v>
      </c>
      <c r="F359">
        <v>40700</v>
      </c>
      <c r="G359" t="s">
        <v>784</v>
      </c>
      <c r="I359" t="s">
        <v>130</v>
      </c>
      <c r="J359">
        <v>2026</v>
      </c>
      <c r="K359">
        <v>5</v>
      </c>
      <c r="L359" t="s">
        <v>95</v>
      </c>
      <c r="M359">
        <v>4606.47</v>
      </c>
      <c r="N359">
        <v>1</v>
      </c>
      <c r="O359">
        <v>4606.47</v>
      </c>
      <c r="P359" t="s">
        <v>2190</v>
      </c>
      <c r="Q359">
        <v>1</v>
      </c>
    </row>
    <row r="360" spans="1:17">
      <c r="A360" t="s">
        <v>879</v>
      </c>
      <c r="B360" t="s">
        <v>2205</v>
      </c>
      <c r="C360" t="s">
        <v>133</v>
      </c>
      <c r="D360" t="s">
        <v>2189</v>
      </c>
      <c r="E360" t="s">
        <v>92</v>
      </c>
      <c r="F360">
        <v>40700</v>
      </c>
      <c r="G360" t="s">
        <v>784</v>
      </c>
      <c r="I360" t="s">
        <v>638</v>
      </c>
      <c r="J360">
        <v>2026</v>
      </c>
      <c r="K360">
        <v>5</v>
      </c>
      <c r="L360" t="s">
        <v>95</v>
      </c>
      <c r="M360">
        <v>2104.29</v>
      </c>
      <c r="N360">
        <v>1</v>
      </c>
      <c r="O360">
        <v>2104.29</v>
      </c>
      <c r="P360" t="s">
        <v>2190</v>
      </c>
      <c r="Q360">
        <v>1</v>
      </c>
    </row>
    <row r="361" spans="1:17">
      <c r="A361" t="s">
        <v>879</v>
      </c>
      <c r="B361" t="s">
        <v>2205</v>
      </c>
      <c r="C361" t="s">
        <v>133</v>
      </c>
      <c r="D361" t="s">
        <v>2189</v>
      </c>
      <c r="E361" t="s">
        <v>92</v>
      </c>
      <c r="F361">
        <v>40700</v>
      </c>
      <c r="G361" t="s">
        <v>784</v>
      </c>
      <c r="I361" t="s">
        <v>204</v>
      </c>
      <c r="J361">
        <v>2026</v>
      </c>
      <c r="K361">
        <v>5</v>
      </c>
      <c r="L361" t="s">
        <v>95</v>
      </c>
      <c r="M361">
        <v>357.84</v>
      </c>
      <c r="N361">
        <v>1</v>
      </c>
      <c r="O361">
        <v>357.84</v>
      </c>
      <c r="P361" t="s">
        <v>2190</v>
      </c>
    </row>
    <row r="362" spans="1:17">
      <c r="A362" t="s">
        <v>879</v>
      </c>
      <c r="B362" t="s">
        <v>2205</v>
      </c>
      <c r="C362" t="s">
        <v>133</v>
      </c>
      <c r="D362" t="s">
        <v>2189</v>
      </c>
      <c r="E362" t="s">
        <v>92</v>
      </c>
      <c r="F362">
        <v>40700</v>
      </c>
      <c r="G362" t="s">
        <v>784</v>
      </c>
      <c r="I362" t="s">
        <v>260</v>
      </c>
      <c r="J362">
        <v>2026</v>
      </c>
      <c r="K362">
        <v>5</v>
      </c>
      <c r="L362" t="s">
        <v>95</v>
      </c>
      <c r="M362">
        <v>310.82</v>
      </c>
      <c r="N362">
        <v>1</v>
      </c>
      <c r="O362">
        <v>310.82</v>
      </c>
      <c r="P362" t="s">
        <v>2190</v>
      </c>
    </row>
    <row r="363" spans="1:17">
      <c r="A363" t="s">
        <v>879</v>
      </c>
      <c r="B363" t="s">
        <v>2205</v>
      </c>
      <c r="C363" t="s">
        <v>133</v>
      </c>
      <c r="D363" t="s">
        <v>2189</v>
      </c>
      <c r="E363" t="s">
        <v>106</v>
      </c>
      <c r="F363">
        <v>40700</v>
      </c>
      <c r="G363" t="s">
        <v>784</v>
      </c>
      <c r="I363" t="s">
        <v>118</v>
      </c>
      <c r="J363">
        <v>2026</v>
      </c>
      <c r="K363">
        <v>5</v>
      </c>
      <c r="L363" t="s">
        <v>95</v>
      </c>
      <c r="M363">
        <v>440.36</v>
      </c>
      <c r="N363">
        <v>1</v>
      </c>
      <c r="O363">
        <v>440.36</v>
      </c>
      <c r="P363" t="s">
        <v>2190</v>
      </c>
    </row>
    <row r="364" spans="1:17">
      <c r="A364" t="s">
        <v>2295</v>
      </c>
      <c r="B364" t="s">
        <v>1729</v>
      </c>
      <c r="C364" t="s">
        <v>2206</v>
      </c>
      <c r="D364" t="s">
        <v>2189</v>
      </c>
      <c r="E364" t="s">
        <v>92</v>
      </c>
      <c r="F364">
        <v>40700</v>
      </c>
      <c r="G364" t="s">
        <v>784</v>
      </c>
      <c r="I364" t="s">
        <v>260</v>
      </c>
      <c r="J364">
        <v>2026</v>
      </c>
      <c r="K364">
        <v>5</v>
      </c>
      <c r="L364" t="s">
        <v>95</v>
      </c>
      <c r="M364">
        <v>1331.93</v>
      </c>
      <c r="N364">
        <v>1</v>
      </c>
      <c r="O364">
        <v>1331.93</v>
      </c>
      <c r="P364" t="s">
        <v>2190</v>
      </c>
    </row>
    <row r="365" spans="1:17">
      <c r="A365" t="s">
        <v>2295</v>
      </c>
      <c r="B365" t="s">
        <v>1729</v>
      </c>
      <c r="C365" t="s">
        <v>2206</v>
      </c>
      <c r="D365" t="s">
        <v>2189</v>
      </c>
      <c r="E365" t="s">
        <v>106</v>
      </c>
      <c r="F365">
        <v>40700</v>
      </c>
      <c r="G365" t="s">
        <v>784</v>
      </c>
      <c r="I365" t="s">
        <v>146</v>
      </c>
      <c r="J365">
        <v>2026</v>
      </c>
      <c r="K365">
        <v>5</v>
      </c>
      <c r="L365" t="s">
        <v>95</v>
      </c>
      <c r="M365">
        <v>848.28</v>
      </c>
      <c r="N365">
        <v>1</v>
      </c>
      <c r="O365">
        <v>848.28</v>
      </c>
      <c r="P365" t="s">
        <v>2190</v>
      </c>
    </row>
    <row r="366" spans="1:17">
      <c r="A366" t="s">
        <v>2295</v>
      </c>
      <c r="B366" t="s">
        <v>1729</v>
      </c>
      <c r="C366" t="s">
        <v>2206</v>
      </c>
      <c r="D366" t="s">
        <v>2189</v>
      </c>
      <c r="E366" t="s">
        <v>106</v>
      </c>
      <c r="F366">
        <v>40700</v>
      </c>
      <c r="G366" t="s">
        <v>784</v>
      </c>
      <c r="I366" t="s">
        <v>112</v>
      </c>
      <c r="J366">
        <v>2026</v>
      </c>
      <c r="K366">
        <v>5</v>
      </c>
      <c r="L366" t="s">
        <v>95</v>
      </c>
      <c r="M366">
        <v>148.68</v>
      </c>
      <c r="N366">
        <v>1</v>
      </c>
      <c r="O366">
        <v>148.68</v>
      </c>
      <c r="P366" t="s">
        <v>2190</v>
      </c>
    </row>
    <row r="367" spans="1:17">
      <c r="A367" t="s">
        <v>879</v>
      </c>
      <c r="B367" t="s">
        <v>440</v>
      </c>
      <c r="C367" t="s">
        <v>133</v>
      </c>
      <c r="D367" t="s">
        <v>2189</v>
      </c>
      <c r="E367" t="s">
        <v>103</v>
      </c>
      <c r="F367">
        <v>40700</v>
      </c>
      <c r="G367" t="s">
        <v>784</v>
      </c>
      <c r="I367" t="s">
        <v>130</v>
      </c>
      <c r="J367">
        <v>2026</v>
      </c>
      <c r="K367">
        <v>5</v>
      </c>
      <c r="L367" t="s">
        <v>95</v>
      </c>
      <c r="M367">
        <v>16777.150000000001</v>
      </c>
      <c r="N367">
        <v>1</v>
      </c>
      <c r="O367">
        <v>16777.150000000001</v>
      </c>
      <c r="P367" t="s">
        <v>2190</v>
      </c>
      <c r="Q367">
        <v>1</v>
      </c>
    </row>
    <row r="368" spans="1:17">
      <c r="A368" t="s">
        <v>879</v>
      </c>
      <c r="B368" t="s">
        <v>440</v>
      </c>
      <c r="C368" t="s">
        <v>133</v>
      </c>
      <c r="D368" t="s">
        <v>2189</v>
      </c>
      <c r="E368" t="s">
        <v>92</v>
      </c>
      <c r="F368">
        <v>40700</v>
      </c>
      <c r="G368" t="s">
        <v>784</v>
      </c>
      <c r="I368" t="s">
        <v>203</v>
      </c>
      <c r="J368">
        <v>2026</v>
      </c>
      <c r="K368">
        <v>5</v>
      </c>
      <c r="L368" t="s">
        <v>95</v>
      </c>
      <c r="M368">
        <v>3551.6</v>
      </c>
      <c r="N368">
        <v>1</v>
      </c>
      <c r="O368">
        <v>3551.6</v>
      </c>
      <c r="P368" t="s">
        <v>2190</v>
      </c>
      <c r="Q368">
        <v>1</v>
      </c>
    </row>
    <row r="369" spans="1:17">
      <c r="A369" t="s">
        <v>879</v>
      </c>
      <c r="B369" t="s">
        <v>440</v>
      </c>
      <c r="C369" t="s">
        <v>133</v>
      </c>
      <c r="D369" t="s">
        <v>2189</v>
      </c>
      <c r="E369" t="s">
        <v>92</v>
      </c>
      <c r="F369">
        <v>40700</v>
      </c>
      <c r="G369" t="s">
        <v>784</v>
      </c>
      <c r="I369" t="s">
        <v>638</v>
      </c>
      <c r="J369">
        <v>2026</v>
      </c>
      <c r="K369">
        <v>5</v>
      </c>
      <c r="L369" t="s">
        <v>95</v>
      </c>
      <c r="M369">
        <v>4910.01</v>
      </c>
      <c r="N369">
        <v>1</v>
      </c>
      <c r="O369">
        <v>4910.01</v>
      </c>
      <c r="P369" t="s">
        <v>2190</v>
      </c>
      <c r="Q369">
        <v>1</v>
      </c>
    </row>
    <row r="370" spans="1:17">
      <c r="A370" t="s">
        <v>879</v>
      </c>
      <c r="B370" t="s">
        <v>440</v>
      </c>
      <c r="C370" t="s">
        <v>133</v>
      </c>
      <c r="D370" t="s">
        <v>2189</v>
      </c>
      <c r="E370" t="s">
        <v>92</v>
      </c>
      <c r="F370">
        <v>40700</v>
      </c>
      <c r="G370" t="s">
        <v>784</v>
      </c>
      <c r="I370" t="s">
        <v>204</v>
      </c>
      <c r="J370">
        <v>2026</v>
      </c>
      <c r="K370">
        <v>5</v>
      </c>
      <c r="L370" t="s">
        <v>95</v>
      </c>
      <c r="M370">
        <v>3936.24</v>
      </c>
      <c r="N370">
        <v>1</v>
      </c>
      <c r="O370">
        <v>3936.24</v>
      </c>
      <c r="P370" t="s">
        <v>2190</v>
      </c>
    </row>
    <row r="371" spans="1:17">
      <c r="A371" t="s">
        <v>879</v>
      </c>
      <c r="B371" t="s">
        <v>440</v>
      </c>
      <c r="C371" t="s">
        <v>133</v>
      </c>
      <c r="D371" t="s">
        <v>2189</v>
      </c>
      <c r="E371" t="s">
        <v>92</v>
      </c>
      <c r="F371">
        <v>40700</v>
      </c>
      <c r="G371" t="s">
        <v>784</v>
      </c>
      <c r="I371" t="s">
        <v>260</v>
      </c>
      <c r="J371">
        <v>2026</v>
      </c>
      <c r="K371">
        <v>5</v>
      </c>
      <c r="L371" t="s">
        <v>95</v>
      </c>
      <c r="M371">
        <v>310.82</v>
      </c>
      <c r="N371">
        <v>1</v>
      </c>
      <c r="O371">
        <v>310.82</v>
      </c>
      <c r="P371" t="s">
        <v>2190</v>
      </c>
    </row>
    <row r="372" spans="1:17">
      <c r="A372" t="s">
        <v>879</v>
      </c>
      <c r="B372" t="s">
        <v>440</v>
      </c>
      <c r="C372" t="s">
        <v>133</v>
      </c>
      <c r="D372" t="s">
        <v>2189</v>
      </c>
      <c r="E372" t="s">
        <v>106</v>
      </c>
      <c r="F372">
        <v>40700</v>
      </c>
      <c r="G372" t="s">
        <v>784</v>
      </c>
      <c r="I372" t="s">
        <v>118</v>
      </c>
      <c r="J372">
        <v>2026</v>
      </c>
      <c r="K372">
        <v>5</v>
      </c>
      <c r="L372" t="s">
        <v>95</v>
      </c>
      <c r="M372">
        <v>2532.0700000000002</v>
      </c>
      <c r="N372">
        <v>1</v>
      </c>
      <c r="O372">
        <v>2532.0700000000002</v>
      </c>
      <c r="P372" t="s">
        <v>2190</v>
      </c>
    </row>
    <row r="373" spans="1:17">
      <c r="A373" t="s">
        <v>2438</v>
      </c>
      <c r="B373" t="s">
        <v>441</v>
      </c>
      <c r="C373" t="s">
        <v>296</v>
      </c>
      <c r="D373" t="s">
        <v>2189</v>
      </c>
      <c r="E373" t="s">
        <v>92</v>
      </c>
      <c r="F373">
        <v>40700</v>
      </c>
      <c r="G373" t="s">
        <v>784</v>
      </c>
      <c r="I373" t="s">
        <v>2207</v>
      </c>
      <c r="J373">
        <v>2026</v>
      </c>
      <c r="K373">
        <v>5</v>
      </c>
      <c r="L373" t="s">
        <v>95</v>
      </c>
      <c r="M373">
        <v>18</v>
      </c>
      <c r="N373">
        <v>1</v>
      </c>
      <c r="O373">
        <v>18</v>
      </c>
      <c r="P373" t="s">
        <v>2190</v>
      </c>
    </row>
    <row r="374" spans="1:17">
      <c r="A374" t="s">
        <v>2438</v>
      </c>
      <c r="B374" t="s">
        <v>441</v>
      </c>
      <c r="C374" t="s">
        <v>296</v>
      </c>
      <c r="D374" t="s">
        <v>2189</v>
      </c>
      <c r="E374" t="s">
        <v>103</v>
      </c>
      <c r="F374">
        <v>40700</v>
      </c>
      <c r="G374" t="s">
        <v>784</v>
      </c>
      <c r="I374" t="s">
        <v>130</v>
      </c>
      <c r="J374">
        <v>2026</v>
      </c>
      <c r="K374">
        <v>5</v>
      </c>
      <c r="L374" t="s">
        <v>95</v>
      </c>
      <c r="M374">
        <v>667.42</v>
      </c>
      <c r="N374">
        <v>1</v>
      </c>
      <c r="O374">
        <v>667.42</v>
      </c>
      <c r="P374" t="s">
        <v>2190</v>
      </c>
      <c r="Q374">
        <v>1</v>
      </c>
    </row>
    <row r="375" spans="1:17">
      <c r="A375" t="s">
        <v>2438</v>
      </c>
      <c r="B375" t="s">
        <v>441</v>
      </c>
      <c r="C375" t="s">
        <v>296</v>
      </c>
      <c r="D375" t="s">
        <v>2189</v>
      </c>
      <c r="E375" t="s">
        <v>92</v>
      </c>
      <c r="F375">
        <v>40700</v>
      </c>
      <c r="G375" t="s">
        <v>784</v>
      </c>
      <c r="I375" t="s">
        <v>256</v>
      </c>
      <c r="J375">
        <v>2026</v>
      </c>
      <c r="K375">
        <v>5</v>
      </c>
      <c r="L375" t="s">
        <v>95</v>
      </c>
      <c r="M375">
        <v>392</v>
      </c>
      <c r="N375">
        <v>1</v>
      </c>
      <c r="O375">
        <v>392</v>
      </c>
      <c r="P375" t="s">
        <v>2190</v>
      </c>
      <c r="Q375">
        <v>1</v>
      </c>
    </row>
    <row r="376" spans="1:17">
      <c r="A376" t="s">
        <v>2438</v>
      </c>
      <c r="B376" t="s">
        <v>441</v>
      </c>
      <c r="C376" t="s">
        <v>296</v>
      </c>
      <c r="D376" t="s">
        <v>2189</v>
      </c>
      <c r="E376" t="s">
        <v>92</v>
      </c>
      <c r="F376">
        <v>40700</v>
      </c>
      <c r="G376" t="s">
        <v>784</v>
      </c>
      <c r="I376" t="s">
        <v>257</v>
      </c>
      <c r="J376">
        <v>2026</v>
      </c>
      <c r="K376">
        <v>5</v>
      </c>
      <c r="L376" t="s">
        <v>95</v>
      </c>
      <c r="M376">
        <v>238.3</v>
      </c>
      <c r="N376">
        <v>1</v>
      </c>
      <c r="O376">
        <v>238.3</v>
      </c>
      <c r="P376" t="s">
        <v>2190</v>
      </c>
    </row>
    <row r="377" spans="1:17">
      <c r="A377" t="s">
        <v>2438</v>
      </c>
      <c r="B377" t="s">
        <v>441</v>
      </c>
      <c r="C377" t="s">
        <v>296</v>
      </c>
      <c r="D377" t="s">
        <v>2189</v>
      </c>
      <c r="E377" t="s">
        <v>92</v>
      </c>
      <c r="F377">
        <v>40700</v>
      </c>
      <c r="G377" t="s">
        <v>784</v>
      </c>
      <c r="I377" t="s">
        <v>260</v>
      </c>
      <c r="J377">
        <v>2026</v>
      </c>
      <c r="K377">
        <v>5</v>
      </c>
      <c r="L377" t="s">
        <v>95</v>
      </c>
      <c r="M377">
        <v>376.26</v>
      </c>
      <c r="N377">
        <v>1</v>
      </c>
      <c r="O377">
        <v>376.26</v>
      </c>
      <c r="P377" t="s">
        <v>2190</v>
      </c>
    </row>
    <row r="378" spans="1:17">
      <c r="A378" t="s">
        <v>2438</v>
      </c>
      <c r="B378" t="s">
        <v>441</v>
      </c>
      <c r="C378" t="s">
        <v>296</v>
      </c>
      <c r="D378" t="s">
        <v>2189</v>
      </c>
      <c r="E378" t="s">
        <v>106</v>
      </c>
      <c r="F378">
        <v>40700</v>
      </c>
      <c r="G378" t="s">
        <v>784</v>
      </c>
      <c r="I378" t="s">
        <v>2198</v>
      </c>
      <c r="J378">
        <v>2026</v>
      </c>
      <c r="K378">
        <v>5</v>
      </c>
      <c r="L378" t="s">
        <v>95</v>
      </c>
      <c r="M378">
        <v>2884.7</v>
      </c>
      <c r="N378">
        <v>1</v>
      </c>
      <c r="O378">
        <v>2884.7</v>
      </c>
      <c r="P378" t="s">
        <v>2190</v>
      </c>
    </row>
    <row r="379" spans="1:17">
      <c r="A379" t="s">
        <v>424</v>
      </c>
      <c r="B379" t="s">
        <v>753</v>
      </c>
      <c r="C379" t="s">
        <v>424</v>
      </c>
      <c r="D379" t="s">
        <v>2189</v>
      </c>
      <c r="E379" t="s">
        <v>106</v>
      </c>
      <c r="F379">
        <v>40700</v>
      </c>
      <c r="G379" t="s">
        <v>784</v>
      </c>
      <c r="I379" t="s">
        <v>112</v>
      </c>
      <c r="J379">
        <v>2026</v>
      </c>
      <c r="K379">
        <v>5</v>
      </c>
      <c r="L379" t="s">
        <v>95</v>
      </c>
      <c r="M379">
        <v>155.72</v>
      </c>
      <c r="N379">
        <v>1</v>
      </c>
      <c r="O379">
        <v>155.72</v>
      </c>
      <c r="P379" t="s">
        <v>2190</v>
      </c>
    </row>
    <row r="380" spans="1:17">
      <c r="A380" t="s">
        <v>2295</v>
      </c>
      <c r="B380" t="s">
        <v>1778</v>
      </c>
      <c r="C380" t="s">
        <v>1156</v>
      </c>
      <c r="D380" t="s">
        <v>2189</v>
      </c>
      <c r="E380" t="s">
        <v>92</v>
      </c>
      <c r="F380">
        <v>40900</v>
      </c>
      <c r="G380" t="s">
        <v>2442</v>
      </c>
      <c r="I380" t="s">
        <v>260</v>
      </c>
      <c r="J380">
        <v>2026</v>
      </c>
      <c r="K380">
        <v>5</v>
      </c>
      <c r="L380" t="s">
        <v>95</v>
      </c>
      <c r="M380">
        <v>1134</v>
      </c>
      <c r="N380">
        <v>1</v>
      </c>
      <c r="O380">
        <v>1134</v>
      </c>
      <c r="P380" t="s">
        <v>2190</v>
      </c>
    </row>
    <row r="381" spans="1:17">
      <c r="A381" t="s">
        <v>2295</v>
      </c>
      <c r="B381" t="s">
        <v>1778</v>
      </c>
      <c r="C381" t="s">
        <v>1156</v>
      </c>
      <c r="D381" t="s">
        <v>2189</v>
      </c>
      <c r="E381" t="s">
        <v>106</v>
      </c>
      <c r="F381">
        <v>40900</v>
      </c>
      <c r="G381" t="s">
        <v>2442</v>
      </c>
      <c r="I381" t="s">
        <v>713</v>
      </c>
      <c r="J381">
        <v>2026</v>
      </c>
      <c r="K381">
        <v>5</v>
      </c>
      <c r="L381" t="s">
        <v>95</v>
      </c>
      <c r="M381">
        <v>637.5</v>
      </c>
      <c r="N381">
        <v>1</v>
      </c>
      <c r="O381">
        <v>637.5</v>
      </c>
      <c r="P381" t="s">
        <v>2190</v>
      </c>
    </row>
    <row r="382" spans="1:17">
      <c r="A382" t="s">
        <v>2295</v>
      </c>
      <c r="B382" t="s">
        <v>448</v>
      </c>
      <c r="C382" t="s">
        <v>423</v>
      </c>
      <c r="D382" t="s">
        <v>2189</v>
      </c>
      <c r="E382" t="s">
        <v>92</v>
      </c>
      <c r="F382">
        <v>40700</v>
      </c>
      <c r="G382" t="s">
        <v>784</v>
      </c>
      <c r="I382" t="s">
        <v>260</v>
      </c>
      <c r="J382">
        <v>2026</v>
      </c>
      <c r="K382">
        <v>5</v>
      </c>
      <c r="L382" t="s">
        <v>95</v>
      </c>
      <c r="M382">
        <v>1553.92</v>
      </c>
      <c r="N382">
        <v>1</v>
      </c>
      <c r="O382">
        <v>1553.92</v>
      </c>
      <c r="P382" t="s">
        <v>2190</v>
      </c>
    </row>
    <row r="383" spans="1:17">
      <c r="A383" t="s">
        <v>2295</v>
      </c>
      <c r="B383" t="s">
        <v>448</v>
      </c>
      <c r="C383" t="s">
        <v>423</v>
      </c>
      <c r="D383" t="s">
        <v>2189</v>
      </c>
      <c r="E383" t="s">
        <v>106</v>
      </c>
      <c r="F383">
        <v>40700</v>
      </c>
      <c r="G383" t="s">
        <v>784</v>
      </c>
      <c r="I383" t="s">
        <v>146</v>
      </c>
      <c r="J383">
        <v>2026</v>
      </c>
      <c r="K383">
        <v>5</v>
      </c>
      <c r="L383" t="s">
        <v>95</v>
      </c>
      <c r="M383">
        <v>1298.92</v>
      </c>
      <c r="N383">
        <v>1</v>
      </c>
      <c r="O383">
        <v>1298.92</v>
      </c>
      <c r="P383" t="s">
        <v>2190</v>
      </c>
    </row>
    <row r="384" spans="1:17">
      <c r="A384" t="s">
        <v>2295</v>
      </c>
      <c r="B384" t="s">
        <v>448</v>
      </c>
      <c r="C384" t="s">
        <v>423</v>
      </c>
      <c r="D384" t="s">
        <v>2189</v>
      </c>
      <c r="E384" t="s">
        <v>106</v>
      </c>
      <c r="F384">
        <v>40700</v>
      </c>
      <c r="G384" t="s">
        <v>784</v>
      </c>
      <c r="I384" t="s">
        <v>112</v>
      </c>
      <c r="J384">
        <v>2026</v>
      </c>
      <c r="K384">
        <v>5</v>
      </c>
      <c r="L384" t="s">
        <v>95</v>
      </c>
      <c r="M384">
        <v>195.14</v>
      </c>
      <c r="N384">
        <v>1</v>
      </c>
      <c r="O384">
        <v>195.14</v>
      </c>
      <c r="P384" t="s">
        <v>2190</v>
      </c>
    </row>
    <row r="385" spans="1:17">
      <c r="A385" t="s">
        <v>2295</v>
      </c>
      <c r="B385" t="s">
        <v>448</v>
      </c>
      <c r="C385" t="s">
        <v>423</v>
      </c>
      <c r="D385" t="s">
        <v>2189</v>
      </c>
      <c r="E385" t="s">
        <v>106</v>
      </c>
      <c r="F385">
        <v>40700</v>
      </c>
      <c r="G385" t="s">
        <v>784</v>
      </c>
      <c r="I385" t="s">
        <v>163</v>
      </c>
      <c r="J385">
        <v>2026</v>
      </c>
      <c r="K385">
        <v>5</v>
      </c>
      <c r="L385" t="s">
        <v>95</v>
      </c>
      <c r="M385">
        <v>778.16</v>
      </c>
      <c r="N385">
        <v>1</v>
      </c>
      <c r="O385">
        <v>778.16</v>
      </c>
      <c r="P385" t="s">
        <v>2190</v>
      </c>
    </row>
    <row r="386" spans="1:17">
      <c r="A386" t="s">
        <v>879</v>
      </c>
      <c r="B386" t="s">
        <v>452</v>
      </c>
      <c r="C386" t="s">
        <v>133</v>
      </c>
      <c r="D386" t="s">
        <v>2189</v>
      </c>
      <c r="E386" t="s">
        <v>103</v>
      </c>
      <c r="F386">
        <v>40700</v>
      </c>
      <c r="G386" t="s">
        <v>784</v>
      </c>
      <c r="I386" t="s">
        <v>130</v>
      </c>
      <c r="J386">
        <v>2026</v>
      </c>
      <c r="K386">
        <v>5</v>
      </c>
      <c r="L386" t="s">
        <v>95</v>
      </c>
      <c r="M386">
        <v>813.77</v>
      </c>
      <c r="N386">
        <v>1</v>
      </c>
      <c r="O386">
        <v>813.77</v>
      </c>
      <c r="P386" t="s">
        <v>2190</v>
      </c>
      <c r="Q386">
        <v>1</v>
      </c>
    </row>
    <row r="387" spans="1:17">
      <c r="A387" t="s">
        <v>879</v>
      </c>
      <c r="B387" t="s">
        <v>452</v>
      </c>
      <c r="C387" t="s">
        <v>133</v>
      </c>
      <c r="D387" t="s">
        <v>2189</v>
      </c>
      <c r="E387" t="s">
        <v>92</v>
      </c>
      <c r="F387">
        <v>40700</v>
      </c>
      <c r="G387" t="s">
        <v>784</v>
      </c>
      <c r="I387" t="s">
        <v>203</v>
      </c>
      <c r="J387">
        <v>2026</v>
      </c>
      <c r="K387">
        <v>5</v>
      </c>
      <c r="L387" t="s">
        <v>95</v>
      </c>
      <c r="M387">
        <v>177.58</v>
      </c>
      <c r="N387">
        <v>1</v>
      </c>
      <c r="O387">
        <v>177.58</v>
      </c>
      <c r="P387" t="s">
        <v>2190</v>
      </c>
      <c r="Q387">
        <v>1</v>
      </c>
    </row>
    <row r="388" spans="1:17">
      <c r="A388" t="s">
        <v>879</v>
      </c>
      <c r="B388" t="s">
        <v>452</v>
      </c>
      <c r="C388" t="s">
        <v>133</v>
      </c>
      <c r="D388" t="s">
        <v>2189</v>
      </c>
      <c r="E388" t="s">
        <v>92</v>
      </c>
      <c r="F388">
        <v>40700</v>
      </c>
      <c r="G388" t="s">
        <v>784</v>
      </c>
      <c r="I388" t="s">
        <v>2208</v>
      </c>
      <c r="J388">
        <v>2026</v>
      </c>
      <c r="K388">
        <v>5</v>
      </c>
      <c r="L388" t="s">
        <v>95</v>
      </c>
      <c r="M388">
        <v>211.8</v>
      </c>
      <c r="N388">
        <v>1</v>
      </c>
      <c r="O388">
        <v>211.8</v>
      </c>
      <c r="P388" t="s">
        <v>2190</v>
      </c>
      <c r="Q388">
        <v>1</v>
      </c>
    </row>
    <row r="389" spans="1:17">
      <c r="A389" t="s">
        <v>879</v>
      </c>
      <c r="B389" t="s">
        <v>452</v>
      </c>
      <c r="C389" t="s">
        <v>133</v>
      </c>
      <c r="D389" t="s">
        <v>2189</v>
      </c>
      <c r="E389" t="s">
        <v>92</v>
      </c>
      <c r="F389">
        <v>40700</v>
      </c>
      <c r="G389" t="s">
        <v>784</v>
      </c>
      <c r="I389" t="s">
        <v>204</v>
      </c>
      <c r="J389">
        <v>2026</v>
      </c>
      <c r="K389">
        <v>5</v>
      </c>
      <c r="L389" t="s">
        <v>95</v>
      </c>
      <c r="M389">
        <v>119.28</v>
      </c>
      <c r="N389">
        <v>1</v>
      </c>
      <c r="O389">
        <v>119.28</v>
      </c>
      <c r="P389" t="s">
        <v>2190</v>
      </c>
    </row>
    <row r="390" spans="1:17">
      <c r="A390" t="s">
        <v>879</v>
      </c>
      <c r="B390" t="s">
        <v>452</v>
      </c>
      <c r="C390" t="s">
        <v>133</v>
      </c>
      <c r="D390" t="s">
        <v>2189</v>
      </c>
      <c r="E390" t="s">
        <v>92</v>
      </c>
      <c r="F390">
        <v>40700</v>
      </c>
      <c r="G390" t="s">
        <v>784</v>
      </c>
      <c r="I390" t="s">
        <v>257</v>
      </c>
      <c r="J390">
        <v>2026</v>
      </c>
      <c r="K390">
        <v>5</v>
      </c>
      <c r="L390" t="s">
        <v>95</v>
      </c>
      <c r="M390">
        <v>143.13</v>
      </c>
      <c r="N390">
        <v>1</v>
      </c>
      <c r="O390">
        <v>143.13</v>
      </c>
      <c r="P390" t="s">
        <v>2190</v>
      </c>
    </row>
    <row r="391" spans="1:17">
      <c r="A391" t="s">
        <v>879</v>
      </c>
      <c r="B391" t="s">
        <v>452</v>
      </c>
      <c r="C391" t="s">
        <v>133</v>
      </c>
      <c r="D391" t="s">
        <v>2189</v>
      </c>
      <c r="E391" t="s">
        <v>92</v>
      </c>
      <c r="F391">
        <v>40700</v>
      </c>
      <c r="G391" t="s">
        <v>784</v>
      </c>
      <c r="I391" t="s">
        <v>260</v>
      </c>
      <c r="J391">
        <v>2026</v>
      </c>
      <c r="K391">
        <v>5</v>
      </c>
      <c r="L391" t="s">
        <v>95</v>
      </c>
      <c r="M391">
        <v>310.82</v>
      </c>
      <c r="N391">
        <v>1</v>
      </c>
      <c r="O391">
        <v>310.82</v>
      </c>
      <c r="P391" t="s">
        <v>2190</v>
      </c>
    </row>
    <row r="392" spans="1:17">
      <c r="A392" t="s">
        <v>879</v>
      </c>
      <c r="B392" t="s">
        <v>452</v>
      </c>
      <c r="C392" t="s">
        <v>133</v>
      </c>
      <c r="D392" t="s">
        <v>2189</v>
      </c>
      <c r="E392" t="s">
        <v>92</v>
      </c>
      <c r="F392">
        <v>40700</v>
      </c>
      <c r="G392" t="s">
        <v>784</v>
      </c>
      <c r="I392" t="s">
        <v>197</v>
      </c>
      <c r="J392">
        <v>2026</v>
      </c>
      <c r="K392">
        <v>5</v>
      </c>
      <c r="L392" t="s">
        <v>95</v>
      </c>
      <c r="M392">
        <v>513.76</v>
      </c>
      <c r="N392">
        <v>1</v>
      </c>
      <c r="O392">
        <v>513.76</v>
      </c>
      <c r="P392" t="s">
        <v>2190</v>
      </c>
    </row>
    <row r="393" spans="1:17">
      <c r="A393" t="s">
        <v>879</v>
      </c>
      <c r="B393" t="s">
        <v>452</v>
      </c>
      <c r="C393" t="s">
        <v>133</v>
      </c>
      <c r="D393" t="s">
        <v>2189</v>
      </c>
      <c r="E393" t="s">
        <v>106</v>
      </c>
      <c r="F393">
        <v>40700</v>
      </c>
      <c r="G393" t="s">
        <v>784</v>
      </c>
      <c r="I393" t="s">
        <v>118</v>
      </c>
      <c r="J393">
        <v>2026</v>
      </c>
      <c r="K393">
        <v>5</v>
      </c>
      <c r="L393" t="s">
        <v>95</v>
      </c>
      <c r="M393">
        <v>220.18</v>
      </c>
      <c r="N393">
        <v>1</v>
      </c>
      <c r="O393">
        <v>220.18</v>
      </c>
      <c r="P393" t="s">
        <v>2190</v>
      </c>
    </row>
    <row r="394" spans="1:17">
      <c r="A394" t="s">
        <v>879</v>
      </c>
      <c r="B394" t="s">
        <v>452</v>
      </c>
      <c r="C394" t="s">
        <v>133</v>
      </c>
      <c r="D394" t="s">
        <v>2189</v>
      </c>
      <c r="E394" t="s">
        <v>106</v>
      </c>
      <c r="F394">
        <v>40700</v>
      </c>
      <c r="G394" t="s">
        <v>784</v>
      </c>
      <c r="I394" t="s">
        <v>163</v>
      </c>
      <c r="J394">
        <v>2026</v>
      </c>
      <c r="K394">
        <v>5</v>
      </c>
      <c r="L394" t="s">
        <v>95</v>
      </c>
      <c r="M394">
        <v>660.56</v>
      </c>
      <c r="N394">
        <v>1</v>
      </c>
      <c r="O394">
        <v>660.56</v>
      </c>
      <c r="P394" t="s">
        <v>2190</v>
      </c>
    </row>
    <row r="395" spans="1:17">
      <c r="A395" t="s">
        <v>879</v>
      </c>
      <c r="B395" t="s">
        <v>453</v>
      </c>
      <c r="C395" t="s">
        <v>133</v>
      </c>
      <c r="D395" t="s">
        <v>2189</v>
      </c>
      <c r="E395" t="s">
        <v>103</v>
      </c>
      <c r="F395">
        <v>40700</v>
      </c>
      <c r="G395" t="s">
        <v>784</v>
      </c>
      <c r="I395" t="s">
        <v>130</v>
      </c>
      <c r="J395">
        <v>2026</v>
      </c>
      <c r="K395">
        <v>5</v>
      </c>
      <c r="L395" t="s">
        <v>95</v>
      </c>
      <c r="M395">
        <v>3218.67</v>
      </c>
      <c r="N395">
        <v>1</v>
      </c>
      <c r="O395">
        <v>3218.67</v>
      </c>
      <c r="P395" t="s">
        <v>2190</v>
      </c>
      <c r="Q395">
        <v>1</v>
      </c>
    </row>
    <row r="396" spans="1:17">
      <c r="A396" t="s">
        <v>879</v>
      </c>
      <c r="B396" t="s">
        <v>453</v>
      </c>
      <c r="C396" t="s">
        <v>133</v>
      </c>
      <c r="D396" t="s">
        <v>2189</v>
      </c>
      <c r="E396" t="s">
        <v>92</v>
      </c>
      <c r="F396">
        <v>40700</v>
      </c>
      <c r="G396" t="s">
        <v>784</v>
      </c>
      <c r="I396" t="s">
        <v>203</v>
      </c>
      <c r="J396">
        <v>2026</v>
      </c>
      <c r="K396">
        <v>5</v>
      </c>
      <c r="L396" t="s">
        <v>95</v>
      </c>
      <c r="M396">
        <v>1420.64</v>
      </c>
      <c r="N396">
        <v>1</v>
      </c>
      <c r="O396">
        <v>1420.64</v>
      </c>
      <c r="P396" t="s">
        <v>2190</v>
      </c>
      <c r="Q396">
        <v>1</v>
      </c>
    </row>
    <row r="397" spans="1:17">
      <c r="A397" t="s">
        <v>879</v>
      </c>
      <c r="B397" t="s">
        <v>453</v>
      </c>
      <c r="C397" t="s">
        <v>133</v>
      </c>
      <c r="D397" t="s">
        <v>2189</v>
      </c>
      <c r="E397" t="s">
        <v>92</v>
      </c>
      <c r="F397">
        <v>40700</v>
      </c>
      <c r="G397" t="s">
        <v>784</v>
      </c>
      <c r="I397" t="s">
        <v>638</v>
      </c>
      <c r="J397">
        <v>2026</v>
      </c>
      <c r="K397">
        <v>5</v>
      </c>
      <c r="L397" t="s">
        <v>95</v>
      </c>
      <c r="M397">
        <v>233.81</v>
      </c>
      <c r="N397">
        <v>1</v>
      </c>
      <c r="O397">
        <v>233.81</v>
      </c>
      <c r="P397" t="s">
        <v>2190</v>
      </c>
      <c r="Q397">
        <v>1</v>
      </c>
    </row>
    <row r="398" spans="1:17">
      <c r="A398" t="s">
        <v>879</v>
      </c>
      <c r="B398" t="s">
        <v>453</v>
      </c>
      <c r="C398" t="s">
        <v>133</v>
      </c>
      <c r="D398" t="s">
        <v>2189</v>
      </c>
      <c r="E398" t="s">
        <v>92</v>
      </c>
      <c r="F398">
        <v>40700</v>
      </c>
      <c r="G398" t="s">
        <v>784</v>
      </c>
      <c r="I398" t="s">
        <v>204</v>
      </c>
      <c r="J398">
        <v>2026</v>
      </c>
      <c r="K398">
        <v>5</v>
      </c>
      <c r="L398" t="s">
        <v>95</v>
      </c>
      <c r="M398">
        <v>715.68</v>
      </c>
      <c r="N398">
        <v>1</v>
      </c>
      <c r="O398">
        <v>715.68</v>
      </c>
      <c r="P398" t="s">
        <v>2190</v>
      </c>
    </row>
    <row r="399" spans="1:17">
      <c r="A399" t="s">
        <v>879</v>
      </c>
      <c r="B399" t="s">
        <v>453</v>
      </c>
      <c r="C399" t="s">
        <v>133</v>
      </c>
      <c r="D399" t="s">
        <v>2189</v>
      </c>
      <c r="E399" t="s">
        <v>92</v>
      </c>
      <c r="F399">
        <v>40700</v>
      </c>
      <c r="G399" t="s">
        <v>784</v>
      </c>
      <c r="I399" t="s">
        <v>260</v>
      </c>
      <c r="J399">
        <v>2026</v>
      </c>
      <c r="K399">
        <v>5</v>
      </c>
      <c r="L399" t="s">
        <v>95</v>
      </c>
      <c r="M399">
        <v>310.82</v>
      </c>
      <c r="N399">
        <v>1</v>
      </c>
      <c r="O399">
        <v>310.82</v>
      </c>
      <c r="P399" t="s">
        <v>2190</v>
      </c>
    </row>
    <row r="400" spans="1:17">
      <c r="A400" t="s">
        <v>879</v>
      </c>
      <c r="B400" t="s">
        <v>453</v>
      </c>
      <c r="C400" t="s">
        <v>133</v>
      </c>
      <c r="D400" t="s">
        <v>2189</v>
      </c>
      <c r="E400" t="s">
        <v>92</v>
      </c>
      <c r="F400">
        <v>40700</v>
      </c>
      <c r="G400" t="s">
        <v>784</v>
      </c>
      <c r="I400" t="s">
        <v>197</v>
      </c>
      <c r="J400">
        <v>2026</v>
      </c>
      <c r="K400">
        <v>5</v>
      </c>
      <c r="L400" t="s">
        <v>95</v>
      </c>
      <c r="M400">
        <v>1027.52</v>
      </c>
      <c r="N400">
        <v>1</v>
      </c>
      <c r="O400">
        <v>1027.52</v>
      </c>
      <c r="P400" t="s">
        <v>2190</v>
      </c>
    </row>
    <row r="401" spans="1:17">
      <c r="A401" t="s">
        <v>879</v>
      </c>
      <c r="B401" t="s">
        <v>453</v>
      </c>
      <c r="C401" t="s">
        <v>133</v>
      </c>
      <c r="D401" t="s">
        <v>2189</v>
      </c>
      <c r="E401" t="s">
        <v>106</v>
      </c>
      <c r="F401">
        <v>40700</v>
      </c>
      <c r="G401" t="s">
        <v>784</v>
      </c>
      <c r="I401" t="s">
        <v>118</v>
      </c>
      <c r="J401">
        <v>2026</v>
      </c>
      <c r="K401">
        <v>5</v>
      </c>
      <c r="L401" t="s">
        <v>95</v>
      </c>
      <c r="M401">
        <v>2862.34</v>
      </c>
      <c r="N401">
        <v>1</v>
      </c>
      <c r="O401">
        <v>2862.34</v>
      </c>
      <c r="P401" t="s">
        <v>2190</v>
      </c>
    </row>
    <row r="402" spans="1:17">
      <c r="A402" t="s">
        <v>879</v>
      </c>
      <c r="B402" t="s">
        <v>456</v>
      </c>
      <c r="C402" t="s">
        <v>133</v>
      </c>
      <c r="D402" t="s">
        <v>2189</v>
      </c>
      <c r="E402" t="s">
        <v>92</v>
      </c>
      <c r="F402">
        <v>40700</v>
      </c>
      <c r="G402" t="s">
        <v>784</v>
      </c>
      <c r="I402" t="s">
        <v>260</v>
      </c>
      <c r="J402">
        <v>2026</v>
      </c>
      <c r="K402">
        <v>5</v>
      </c>
      <c r="L402" t="s">
        <v>95</v>
      </c>
      <c r="M402">
        <v>310.82</v>
      </c>
      <c r="N402">
        <v>1</v>
      </c>
      <c r="O402">
        <v>310.82</v>
      </c>
      <c r="P402" t="s">
        <v>2190</v>
      </c>
    </row>
    <row r="403" spans="1:17">
      <c r="A403" t="s">
        <v>879</v>
      </c>
      <c r="B403" t="s">
        <v>456</v>
      </c>
      <c r="C403" t="s">
        <v>133</v>
      </c>
      <c r="D403" t="s">
        <v>2189</v>
      </c>
      <c r="E403" t="s">
        <v>106</v>
      </c>
      <c r="F403">
        <v>40700</v>
      </c>
      <c r="G403" t="s">
        <v>784</v>
      </c>
      <c r="I403" t="s">
        <v>163</v>
      </c>
      <c r="J403">
        <v>2026</v>
      </c>
      <c r="K403">
        <v>5</v>
      </c>
      <c r="L403" t="s">
        <v>95</v>
      </c>
      <c r="M403">
        <v>495.42</v>
      </c>
      <c r="N403">
        <v>1</v>
      </c>
      <c r="O403">
        <v>495.42</v>
      </c>
      <c r="P403" t="s">
        <v>2190</v>
      </c>
    </row>
    <row r="404" spans="1:17">
      <c r="A404" t="s">
        <v>2438</v>
      </c>
      <c r="B404" t="s">
        <v>351</v>
      </c>
      <c r="C404" t="s">
        <v>296</v>
      </c>
      <c r="D404" t="s">
        <v>2189</v>
      </c>
      <c r="E404" t="s">
        <v>92</v>
      </c>
      <c r="F404">
        <v>40700</v>
      </c>
      <c r="G404" t="s">
        <v>784</v>
      </c>
      <c r="I404" t="s">
        <v>2207</v>
      </c>
      <c r="J404">
        <v>2026</v>
      </c>
      <c r="K404">
        <v>5</v>
      </c>
      <c r="L404" t="s">
        <v>95</v>
      </c>
      <c r="M404">
        <v>45</v>
      </c>
      <c r="N404">
        <v>1</v>
      </c>
      <c r="O404">
        <v>45</v>
      </c>
      <c r="P404" t="s">
        <v>2190</v>
      </c>
    </row>
    <row r="405" spans="1:17">
      <c r="A405" t="s">
        <v>2438</v>
      </c>
      <c r="B405" t="s">
        <v>351</v>
      </c>
      <c r="C405" t="s">
        <v>296</v>
      </c>
      <c r="D405" t="s">
        <v>2189</v>
      </c>
      <c r="E405" t="s">
        <v>103</v>
      </c>
      <c r="F405">
        <v>40700</v>
      </c>
      <c r="G405" t="s">
        <v>784</v>
      </c>
      <c r="I405" t="s">
        <v>130</v>
      </c>
      <c r="J405">
        <v>2026</v>
      </c>
      <c r="K405">
        <v>5</v>
      </c>
      <c r="L405" t="s">
        <v>95</v>
      </c>
      <c r="M405">
        <v>1236.03</v>
      </c>
      <c r="N405">
        <v>1</v>
      </c>
      <c r="O405">
        <v>1236.03</v>
      </c>
      <c r="P405" t="s">
        <v>2190</v>
      </c>
      <c r="Q405">
        <v>1</v>
      </c>
    </row>
    <row r="406" spans="1:17">
      <c r="A406" t="s">
        <v>2438</v>
      </c>
      <c r="B406" t="s">
        <v>351</v>
      </c>
      <c r="C406" t="s">
        <v>296</v>
      </c>
      <c r="D406" t="s">
        <v>2189</v>
      </c>
      <c r="E406" t="s">
        <v>92</v>
      </c>
      <c r="F406">
        <v>40700</v>
      </c>
      <c r="G406" t="s">
        <v>784</v>
      </c>
      <c r="I406" t="s">
        <v>196</v>
      </c>
      <c r="J406">
        <v>2026</v>
      </c>
      <c r="K406">
        <v>5</v>
      </c>
      <c r="L406" t="s">
        <v>95</v>
      </c>
      <c r="M406">
        <v>525.45000000000005</v>
      </c>
      <c r="N406">
        <v>1</v>
      </c>
      <c r="O406">
        <v>525.45000000000005</v>
      </c>
      <c r="P406" t="s">
        <v>2190</v>
      </c>
    </row>
    <row r="407" spans="1:17">
      <c r="A407" t="s">
        <v>2438</v>
      </c>
      <c r="B407" t="s">
        <v>351</v>
      </c>
      <c r="C407" t="s">
        <v>296</v>
      </c>
      <c r="D407" t="s">
        <v>2189</v>
      </c>
      <c r="E407" t="s">
        <v>92</v>
      </c>
      <c r="F407">
        <v>40700</v>
      </c>
      <c r="G407" t="s">
        <v>784</v>
      </c>
      <c r="I407" t="s">
        <v>260</v>
      </c>
      <c r="J407">
        <v>2026</v>
      </c>
      <c r="K407">
        <v>5</v>
      </c>
      <c r="L407" t="s">
        <v>95</v>
      </c>
      <c r="M407">
        <v>370.92</v>
      </c>
      <c r="N407">
        <v>1</v>
      </c>
      <c r="O407">
        <v>370.92</v>
      </c>
      <c r="P407" t="s">
        <v>2190</v>
      </c>
    </row>
    <row r="408" spans="1:17">
      <c r="A408" t="s">
        <v>2438</v>
      </c>
      <c r="B408" t="s">
        <v>351</v>
      </c>
      <c r="C408" t="s">
        <v>296</v>
      </c>
      <c r="D408" t="s">
        <v>2189</v>
      </c>
      <c r="E408" t="s">
        <v>106</v>
      </c>
      <c r="F408">
        <v>40700</v>
      </c>
      <c r="G408" t="s">
        <v>784</v>
      </c>
      <c r="I408" t="s">
        <v>118</v>
      </c>
      <c r="J408">
        <v>2026</v>
      </c>
      <c r="K408">
        <v>5</v>
      </c>
      <c r="L408" t="s">
        <v>95</v>
      </c>
      <c r="M408">
        <v>469.84</v>
      </c>
      <c r="N408">
        <v>1</v>
      </c>
      <c r="O408">
        <v>469.84</v>
      </c>
      <c r="P408" t="s">
        <v>2190</v>
      </c>
    </row>
    <row r="409" spans="1:17">
      <c r="A409" t="s">
        <v>879</v>
      </c>
      <c r="B409" t="s">
        <v>460</v>
      </c>
      <c r="C409" t="s">
        <v>133</v>
      </c>
      <c r="D409" t="s">
        <v>2189</v>
      </c>
      <c r="E409" t="s">
        <v>103</v>
      </c>
      <c r="F409">
        <v>40700</v>
      </c>
      <c r="G409" t="s">
        <v>784</v>
      </c>
      <c r="I409" t="s">
        <v>130</v>
      </c>
      <c r="J409">
        <v>2026</v>
      </c>
      <c r="K409">
        <v>5</v>
      </c>
      <c r="L409" t="s">
        <v>95</v>
      </c>
      <c r="M409">
        <v>2851.36</v>
      </c>
      <c r="N409">
        <v>1</v>
      </c>
      <c r="O409">
        <v>2851.36</v>
      </c>
      <c r="P409" t="s">
        <v>2190</v>
      </c>
      <c r="Q409">
        <v>1</v>
      </c>
    </row>
    <row r="410" spans="1:17">
      <c r="A410" t="s">
        <v>879</v>
      </c>
      <c r="B410" t="s">
        <v>460</v>
      </c>
      <c r="C410" t="s">
        <v>133</v>
      </c>
      <c r="D410" t="s">
        <v>2189</v>
      </c>
      <c r="E410" t="s">
        <v>92</v>
      </c>
      <c r="F410">
        <v>40700</v>
      </c>
      <c r="G410" t="s">
        <v>784</v>
      </c>
      <c r="I410" t="s">
        <v>203</v>
      </c>
      <c r="J410">
        <v>2026</v>
      </c>
      <c r="K410">
        <v>5</v>
      </c>
      <c r="L410" t="s">
        <v>95</v>
      </c>
      <c r="M410">
        <v>1243.06</v>
      </c>
      <c r="N410">
        <v>1</v>
      </c>
      <c r="O410">
        <v>1243.06</v>
      </c>
      <c r="P410" t="s">
        <v>2190</v>
      </c>
      <c r="Q410">
        <v>1</v>
      </c>
    </row>
    <row r="411" spans="1:17">
      <c r="A411" t="s">
        <v>879</v>
      </c>
      <c r="B411" t="s">
        <v>460</v>
      </c>
      <c r="C411" t="s">
        <v>133</v>
      </c>
      <c r="D411" t="s">
        <v>2189</v>
      </c>
      <c r="E411" t="s">
        <v>92</v>
      </c>
      <c r="F411">
        <v>40700</v>
      </c>
      <c r="G411" t="s">
        <v>784</v>
      </c>
      <c r="I411" t="s">
        <v>204</v>
      </c>
      <c r="J411">
        <v>2026</v>
      </c>
      <c r="K411">
        <v>5</v>
      </c>
      <c r="L411" t="s">
        <v>95</v>
      </c>
      <c r="M411">
        <v>834.96</v>
      </c>
      <c r="N411">
        <v>1</v>
      </c>
      <c r="O411">
        <v>834.96</v>
      </c>
      <c r="P411" t="s">
        <v>2190</v>
      </c>
    </row>
    <row r="412" spans="1:17">
      <c r="A412" t="s">
        <v>879</v>
      </c>
      <c r="B412" t="s">
        <v>460</v>
      </c>
      <c r="C412" t="s">
        <v>133</v>
      </c>
      <c r="D412" t="s">
        <v>2189</v>
      </c>
      <c r="E412" t="s">
        <v>92</v>
      </c>
      <c r="F412">
        <v>40700</v>
      </c>
      <c r="G412" t="s">
        <v>784</v>
      </c>
      <c r="I412" t="s">
        <v>260</v>
      </c>
      <c r="J412">
        <v>2026</v>
      </c>
      <c r="K412">
        <v>5</v>
      </c>
      <c r="L412" t="s">
        <v>95</v>
      </c>
      <c r="M412">
        <v>310.82</v>
      </c>
      <c r="N412">
        <v>1</v>
      </c>
      <c r="O412">
        <v>310.82</v>
      </c>
      <c r="P412" t="s">
        <v>2190</v>
      </c>
    </row>
    <row r="413" spans="1:17">
      <c r="A413" t="s">
        <v>879</v>
      </c>
      <c r="B413" t="s">
        <v>460</v>
      </c>
      <c r="C413" t="s">
        <v>133</v>
      </c>
      <c r="D413" t="s">
        <v>2189</v>
      </c>
      <c r="E413" t="s">
        <v>92</v>
      </c>
      <c r="F413">
        <v>40700</v>
      </c>
      <c r="G413" t="s">
        <v>784</v>
      </c>
      <c r="I413" t="s">
        <v>197</v>
      </c>
      <c r="J413">
        <v>2026</v>
      </c>
      <c r="K413">
        <v>5</v>
      </c>
      <c r="L413" t="s">
        <v>95</v>
      </c>
      <c r="M413">
        <v>1027.52</v>
      </c>
      <c r="N413">
        <v>1</v>
      </c>
      <c r="O413">
        <v>1027.52</v>
      </c>
      <c r="P413" t="s">
        <v>2190</v>
      </c>
    </row>
    <row r="414" spans="1:17">
      <c r="A414" t="s">
        <v>879</v>
      </c>
      <c r="B414" t="s">
        <v>460</v>
      </c>
      <c r="C414" t="s">
        <v>133</v>
      </c>
      <c r="D414" t="s">
        <v>2189</v>
      </c>
      <c r="E414" t="s">
        <v>106</v>
      </c>
      <c r="F414">
        <v>40700</v>
      </c>
      <c r="G414" t="s">
        <v>784</v>
      </c>
      <c r="I414" t="s">
        <v>118</v>
      </c>
      <c r="J414">
        <v>2026</v>
      </c>
      <c r="K414">
        <v>5</v>
      </c>
      <c r="L414" t="s">
        <v>95</v>
      </c>
      <c r="M414">
        <v>1541.26</v>
      </c>
      <c r="N414">
        <v>1</v>
      </c>
      <c r="O414">
        <v>1541.26</v>
      </c>
      <c r="P414" t="s">
        <v>2190</v>
      </c>
    </row>
    <row r="415" spans="1:17">
      <c r="A415" t="s">
        <v>2295</v>
      </c>
      <c r="B415" t="s">
        <v>1869</v>
      </c>
      <c r="C415" t="s">
        <v>906</v>
      </c>
      <c r="D415" t="s">
        <v>2189</v>
      </c>
      <c r="E415" t="s">
        <v>92</v>
      </c>
      <c r="F415">
        <v>40700</v>
      </c>
      <c r="G415" t="s">
        <v>784</v>
      </c>
      <c r="I415" t="s">
        <v>260</v>
      </c>
      <c r="J415">
        <v>2026</v>
      </c>
      <c r="K415">
        <v>5</v>
      </c>
      <c r="L415" t="s">
        <v>95</v>
      </c>
      <c r="M415">
        <v>775.66</v>
      </c>
      <c r="N415">
        <v>1</v>
      </c>
      <c r="O415">
        <v>775.66</v>
      </c>
      <c r="P415" t="s">
        <v>2190</v>
      </c>
    </row>
    <row r="416" spans="1:17">
      <c r="A416" t="s">
        <v>2295</v>
      </c>
      <c r="B416" t="s">
        <v>1869</v>
      </c>
      <c r="C416" t="s">
        <v>906</v>
      </c>
      <c r="D416" t="s">
        <v>2189</v>
      </c>
      <c r="E416" t="s">
        <v>106</v>
      </c>
      <c r="F416">
        <v>40700</v>
      </c>
      <c r="G416" t="s">
        <v>784</v>
      </c>
      <c r="I416" t="s">
        <v>163</v>
      </c>
      <c r="J416">
        <v>2026</v>
      </c>
      <c r="K416">
        <v>5</v>
      </c>
      <c r="L416" t="s">
        <v>95</v>
      </c>
      <c r="M416">
        <v>1551.36</v>
      </c>
      <c r="N416">
        <v>1</v>
      </c>
      <c r="O416">
        <v>1551.36</v>
      </c>
      <c r="P416" t="s">
        <v>2190</v>
      </c>
    </row>
    <row r="417" spans="1:17">
      <c r="A417" t="s">
        <v>879</v>
      </c>
      <c r="B417" t="s">
        <v>464</v>
      </c>
      <c r="C417" t="s">
        <v>133</v>
      </c>
      <c r="D417" t="s">
        <v>2189</v>
      </c>
      <c r="E417" t="s">
        <v>103</v>
      </c>
      <c r="F417">
        <v>40700</v>
      </c>
      <c r="G417" t="s">
        <v>784</v>
      </c>
      <c r="I417" t="s">
        <v>130</v>
      </c>
      <c r="J417">
        <v>2026</v>
      </c>
      <c r="K417">
        <v>5</v>
      </c>
      <c r="L417" t="s">
        <v>95</v>
      </c>
      <c r="M417">
        <v>315.39</v>
      </c>
      <c r="N417">
        <v>1</v>
      </c>
      <c r="O417">
        <v>315.39</v>
      </c>
      <c r="P417" t="s">
        <v>2190</v>
      </c>
      <c r="Q417">
        <v>1</v>
      </c>
    </row>
    <row r="418" spans="1:17">
      <c r="A418" t="s">
        <v>879</v>
      </c>
      <c r="B418" t="s">
        <v>464</v>
      </c>
      <c r="C418" t="s">
        <v>133</v>
      </c>
      <c r="D418" t="s">
        <v>2189</v>
      </c>
      <c r="E418" t="s">
        <v>92</v>
      </c>
      <c r="F418">
        <v>40700</v>
      </c>
      <c r="G418" t="s">
        <v>784</v>
      </c>
      <c r="I418" t="s">
        <v>203</v>
      </c>
      <c r="J418">
        <v>2026</v>
      </c>
      <c r="K418">
        <v>5</v>
      </c>
      <c r="L418" t="s">
        <v>95</v>
      </c>
      <c r="M418">
        <v>177.58</v>
      </c>
      <c r="N418">
        <v>1</v>
      </c>
      <c r="O418">
        <v>177.58</v>
      </c>
      <c r="P418" t="s">
        <v>2190</v>
      </c>
      <c r="Q418">
        <v>1</v>
      </c>
    </row>
    <row r="419" spans="1:17">
      <c r="A419" t="s">
        <v>879</v>
      </c>
      <c r="B419" t="s">
        <v>464</v>
      </c>
      <c r="C419" t="s">
        <v>133</v>
      </c>
      <c r="D419" t="s">
        <v>2189</v>
      </c>
      <c r="E419" t="s">
        <v>92</v>
      </c>
      <c r="F419">
        <v>40700</v>
      </c>
      <c r="G419" t="s">
        <v>784</v>
      </c>
      <c r="I419" t="s">
        <v>256</v>
      </c>
      <c r="J419">
        <v>2026</v>
      </c>
      <c r="K419">
        <v>5</v>
      </c>
      <c r="L419" t="s">
        <v>95</v>
      </c>
      <c r="M419">
        <v>170.24</v>
      </c>
      <c r="N419">
        <v>1</v>
      </c>
      <c r="O419">
        <v>170.24</v>
      </c>
      <c r="P419" t="s">
        <v>2190</v>
      </c>
      <c r="Q419">
        <v>1</v>
      </c>
    </row>
    <row r="420" spans="1:17">
      <c r="A420" t="s">
        <v>879</v>
      </c>
      <c r="B420" t="s">
        <v>464</v>
      </c>
      <c r="C420" t="s">
        <v>133</v>
      </c>
      <c r="D420" t="s">
        <v>2189</v>
      </c>
      <c r="E420" t="s">
        <v>92</v>
      </c>
      <c r="F420">
        <v>40700</v>
      </c>
      <c r="G420" t="s">
        <v>784</v>
      </c>
      <c r="I420" t="s">
        <v>204</v>
      </c>
      <c r="J420">
        <v>2026</v>
      </c>
      <c r="K420">
        <v>5</v>
      </c>
      <c r="L420" t="s">
        <v>95</v>
      </c>
      <c r="M420">
        <v>119.28</v>
      </c>
      <c r="N420">
        <v>1</v>
      </c>
      <c r="O420">
        <v>119.28</v>
      </c>
      <c r="P420" t="s">
        <v>2190</v>
      </c>
    </row>
    <row r="421" spans="1:17">
      <c r="A421" t="s">
        <v>879</v>
      </c>
      <c r="B421" t="s">
        <v>464</v>
      </c>
      <c r="C421" t="s">
        <v>133</v>
      </c>
      <c r="D421" t="s">
        <v>2189</v>
      </c>
      <c r="E421" t="s">
        <v>92</v>
      </c>
      <c r="F421">
        <v>40700</v>
      </c>
      <c r="G421" t="s">
        <v>784</v>
      </c>
      <c r="I421" t="s">
        <v>257</v>
      </c>
      <c r="J421">
        <v>2026</v>
      </c>
      <c r="K421">
        <v>5</v>
      </c>
      <c r="L421" t="s">
        <v>95</v>
      </c>
      <c r="M421">
        <v>143.13</v>
      </c>
      <c r="N421">
        <v>1</v>
      </c>
      <c r="O421">
        <v>143.13</v>
      </c>
      <c r="P421" t="s">
        <v>2190</v>
      </c>
    </row>
    <row r="422" spans="1:17">
      <c r="A422" t="s">
        <v>879</v>
      </c>
      <c r="B422" t="s">
        <v>464</v>
      </c>
      <c r="C422" t="s">
        <v>133</v>
      </c>
      <c r="D422" t="s">
        <v>2189</v>
      </c>
      <c r="E422" t="s">
        <v>92</v>
      </c>
      <c r="F422">
        <v>40700</v>
      </c>
      <c r="G422" t="s">
        <v>784</v>
      </c>
      <c r="I422" t="s">
        <v>260</v>
      </c>
      <c r="J422">
        <v>2026</v>
      </c>
      <c r="K422">
        <v>5</v>
      </c>
      <c r="L422" t="s">
        <v>95</v>
      </c>
      <c r="M422">
        <v>310.82</v>
      </c>
      <c r="N422">
        <v>1</v>
      </c>
      <c r="O422">
        <v>310.82</v>
      </c>
      <c r="P422" t="s">
        <v>2190</v>
      </c>
    </row>
    <row r="423" spans="1:17">
      <c r="A423" t="s">
        <v>879</v>
      </c>
      <c r="B423" t="s">
        <v>464</v>
      </c>
      <c r="C423" t="s">
        <v>133</v>
      </c>
      <c r="D423" t="s">
        <v>2189</v>
      </c>
      <c r="E423" t="s">
        <v>106</v>
      </c>
      <c r="F423">
        <v>40700</v>
      </c>
      <c r="G423" t="s">
        <v>784</v>
      </c>
      <c r="I423" t="s">
        <v>118</v>
      </c>
      <c r="J423">
        <v>2026</v>
      </c>
      <c r="K423">
        <v>5</v>
      </c>
      <c r="L423" t="s">
        <v>95</v>
      </c>
      <c r="M423">
        <v>1100.9000000000001</v>
      </c>
      <c r="N423">
        <v>1</v>
      </c>
      <c r="O423">
        <v>1100.9000000000001</v>
      </c>
      <c r="P423" t="s">
        <v>2190</v>
      </c>
    </row>
    <row r="424" spans="1:17">
      <c r="A424" t="s">
        <v>879</v>
      </c>
      <c r="B424" t="s">
        <v>464</v>
      </c>
      <c r="C424" t="s">
        <v>133</v>
      </c>
      <c r="D424" t="s">
        <v>2189</v>
      </c>
      <c r="E424" t="s">
        <v>106</v>
      </c>
      <c r="F424">
        <v>40700</v>
      </c>
      <c r="G424" t="s">
        <v>784</v>
      </c>
      <c r="I424" t="s">
        <v>163</v>
      </c>
      <c r="J424">
        <v>2026</v>
      </c>
      <c r="K424">
        <v>5</v>
      </c>
      <c r="L424" t="s">
        <v>95</v>
      </c>
      <c r="M424">
        <v>1155.98</v>
      </c>
      <c r="N424">
        <v>1</v>
      </c>
      <c r="O424">
        <v>1155.98</v>
      </c>
      <c r="P424" t="s">
        <v>2190</v>
      </c>
    </row>
    <row r="425" spans="1:17">
      <c r="A425" t="s">
        <v>879</v>
      </c>
      <c r="B425" t="s">
        <v>1870</v>
      </c>
      <c r="C425" t="s">
        <v>133</v>
      </c>
      <c r="D425" t="s">
        <v>2189</v>
      </c>
      <c r="E425" t="s">
        <v>103</v>
      </c>
      <c r="F425">
        <v>40700</v>
      </c>
      <c r="G425" t="s">
        <v>784</v>
      </c>
      <c r="I425" t="s">
        <v>130</v>
      </c>
      <c r="J425">
        <v>2026</v>
      </c>
      <c r="K425">
        <v>5</v>
      </c>
      <c r="L425" t="s">
        <v>95</v>
      </c>
      <c r="M425">
        <v>3642.96</v>
      </c>
      <c r="N425">
        <v>1</v>
      </c>
      <c r="O425">
        <v>3642.96</v>
      </c>
      <c r="P425" t="s">
        <v>2190</v>
      </c>
      <c r="Q425">
        <v>1</v>
      </c>
    </row>
    <row r="426" spans="1:17">
      <c r="A426" t="s">
        <v>879</v>
      </c>
      <c r="B426" t="s">
        <v>1870</v>
      </c>
      <c r="C426" t="s">
        <v>133</v>
      </c>
      <c r="D426" t="s">
        <v>2189</v>
      </c>
      <c r="E426" t="s">
        <v>92</v>
      </c>
      <c r="F426">
        <v>40700</v>
      </c>
      <c r="G426" t="s">
        <v>784</v>
      </c>
      <c r="I426" t="s">
        <v>203</v>
      </c>
      <c r="J426">
        <v>2026</v>
      </c>
      <c r="K426">
        <v>5</v>
      </c>
      <c r="L426" t="s">
        <v>95</v>
      </c>
      <c r="M426">
        <v>887.9</v>
      </c>
      <c r="N426">
        <v>1</v>
      </c>
      <c r="O426">
        <v>887.9</v>
      </c>
      <c r="P426" t="s">
        <v>2190</v>
      </c>
      <c r="Q426">
        <v>1</v>
      </c>
    </row>
    <row r="427" spans="1:17">
      <c r="A427" t="s">
        <v>879</v>
      </c>
      <c r="B427" t="s">
        <v>1870</v>
      </c>
      <c r="C427" t="s">
        <v>133</v>
      </c>
      <c r="D427" t="s">
        <v>2189</v>
      </c>
      <c r="E427" t="s">
        <v>92</v>
      </c>
      <c r="F427">
        <v>40700</v>
      </c>
      <c r="G427" t="s">
        <v>784</v>
      </c>
      <c r="I427" t="s">
        <v>256</v>
      </c>
      <c r="J427">
        <v>2026</v>
      </c>
      <c r="K427">
        <v>5</v>
      </c>
      <c r="L427" t="s">
        <v>95</v>
      </c>
      <c r="M427">
        <v>1191.68</v>
      </c>
      <c r="N427">
        <v>1</v>
      </c>
      <c r="O427">
        <v>1191.68</v>
      </c>
      <c r="P427" t="s">
        <v>2190</v>
      </c>
      <c r="Q427">
        <v>1</v>
      </c>
    </row>
    <row r="428" spans="1:17">
      <c r="A428" t="s">
        <v>879</v>
      </c>
      <c r="B428" t="s">
        <v>1870</v>
      </c>
      <c r="C428" t="s">
        <v>133</v>
      </c>
      <c r="D428" t="s">
        <v>2189</v>
      </c>
      <c r="E428" t="s">
        <v>92</v>
      </c>
      <c r="F428">
        <v>40700</v>
      </c>
      <c r="G428" t="s">
        <v>784</v>
      </c>
      <c r="I428" t="s">
        <v>204</v>
      </c>
      <c r="J428">
        <v>2026</v>
      </c>
      <c r="K428">
        <v>5</v>
      </c>
      <c r="L428" t="s">
        <v>95</v>
      </c>
      <c r="M428">
        <v>596.4</v>
      </c>
      <c r="N428">
        <v>1</v>
      </c>
      <c r="O428">
        <v>596.4</v>
      </c>
      <c r="P428" t="s">
        <v>2190</v>
      </c>
    </row>
    <row r="429" spans="1:17">
      <c r="A429" t="s">
        <v>879</v>
      </c>
      <c r="B429" t="s">
        <v>1870</v>
      </c>
      <c r="C429" t="s">
        <v>133</v>
      </c>
      <c r="D429" t="s">
        <v>2189</v>
      </c>
      <c r="E429" t="s">
        <v>92</v>
      </c>
      <c r="F429">
        <v>40700</v>
      </c>
      <c r="G429" t="s">
        <v>784</v>
      </c>
      <c r="I429" t="s">
        <v>257</v>
      </c>
      <c r="J429">
        <v>2026</v>
      </c>
      <c r="K429">
        <v>5</v>
      </c>
      <c r="L429" t="s">
        <v>95</v>
      </c>
      <c r="M429">
        <v>1001.91</v>
      </c>
      <c r="N429">
        <v>1</v>
      </c>
      <c r="O429">
        <v>1001.91</v>
      </c>
      <c r="P429" t="s">
        <v>2190</v>
      </c>
    </row>
    <row r="430" spans="1:17">
      <c r="A430" t="s">
        <v>879</v>
      </c>
      <c r="B430" t="s">
        <v>1870</v>
      </c>
      <c r="C430" t="s">
        <v>133</v>
      </c>
      <c r="D430" t="s">
        <v>2189</v>
      </c>
      <c r="E430" t="s">
        <v>92</v>
      </c>
      <c r="F430">
        <v>40700</v>
      </c>
      <c r="G430" t="s">
        <v>784</v>
      </c>
      <c r="I430" t="s">
        <v>260</v>
      </c>
      <c r="J430">
        <v>2026</v>
      </c>
      <c r="K430">
        <v>5</v>
      </c>
      <c r="L430" t="s">
        <v>95</v>
      </c>
      <c r="M430">
        <v>310.82</v>
      </c>
      <c r="N430">
        <v>1</v>
      </c>
      <c r="O430">
        <v>310.82</v>
      </c>
      <c r="P430" t="s">
        <v>2190</v>
      </c>
    </row>
    <row r="431" spans="1:17">
      <c r="A431" t="s">
        <v>879</v>
      </c>
      <c r="B431" t="s">
        <v>1870</v>
      </c>
      <c r="C431" t="s">
        <v>133</v>
      </c>
      <c r="D431" t="s">
        <v>2189</v>
      </c>
      <c r="E431" t="s">
        <v>92</v>
      </c>
      <c r="F431">
        <v>40700</v>
      </c>
      <c r="G431" t="s">
        <v>784</v>
      </c>
      <c r="I431" t="s">
        <v>197</v>
      </c>
      <c r="J431">
        <v>2026</v>
      </c>
      <c r="K431">
        <v>5</v>
      </c>
      <c r="L431" t="s">
        <v>95</v>
      </c>
      <c r="M431">
        <v>513.76</v>
      </c>
      <c r="N431">
        <v>1</v>
      </c>
      <c r="O431">
        <v>513.76</v>
      </c>
      <c r="P431" t="s">
        <v>2190</v>
      </c>
    </row>
    <row r="432" spans="1:17">
      <c r="A432" t="s">
        <v>879</v>
      </c>
      <c r="B432" t="s">
        <v>1870</v>
      </c>
      <c r="C432" t="s">
        <v>133</v>
      </c>
      <c r="D432" t="s">
        <v>2189</v>
      </c>
      <c r="E432" t="s">
        <v>106</v>
      </c>
      <c r="F432">
        <v>40700</v>
      </c>
      <c r="G432" t="s">
        <v>784</v>
      </c>
      <c r="I432" t="s">
        <v>118</v>
      </c>
      <c r="J432">
        <v>2026</v>
      </c>
      <c r="K432">
        <v>5</v>
      </c>
      <c r="L432" t="s">
        <v>95</v>
      </c>
      <c r="M432">
        <v>330.27</v>
      </c>
      <c r="N432">
        <v>1</v>
      </c>
      <c r="O432">
        <v>330.27</v>
      </c>
      <c r="P432" t="s">
        <v>2190</v>
      </c>
    </row>
    <row r="433" spans="1:17">
      <c r="A433" t="s">
        <v>879</v>
      </c>
      <c r="B433" t="s">
        <v>1870</v>
      </c>
      <c r="C433" t="s">
        <v>133</v>
      </c>
      <c r="D433" t="s">
        <v>2189</v>
      </c>
      <c r="E433" t="s">
        <v>106</v>
      </c>
      <c r="F433">
        <v>40700</v>
      </c>
      <c r="G433" t="s">
        <v>784</v>
      </c>
      <c r="I433" t="s">
        <v>163</v>
      </c>
      <c r="J433">
        <v>2026</v>
      </c>
      <c r="K433">
        <v>5</v>
      </c>
      <c r="L433" t="s">
        <v>95</v>
      </c>
      <c r="M433">
        <v>1155.98</v>
      </c>
      <c r="N433">
        <v>1</v>
      </c>
      <c r="O433">
        <v>1155.98</v>
      </c>
      <c r="P433" t="s">
        <v>2190</v>
      </c>
    </row>
    <row r="434" spans="1:17">
      <c r="A434" t="s">
        <v>879</v>
      </c>
      <c r="B434" t="s">
        <v>1871</v>
      </c>
      <c r="C434" t="s">
        <v>133</v>
      </c>
      <c r="D434" t="s">
        <v>2189</v>
      </c>
      <c r="E434" t="s">
        <v>103</v>
      </c>
      <c r="F434">
        <v>40700</v>
      </c>
      <c r="G434" t="s">
        <v>784</v>
      </c>
      <c r="I434" t="s">
        <v>130</v>
      </c>
      <c r="J434">
        <v>2026</v>
      </c>
      <c r="K434">
        <v>5</v>
      </c>
      <c r="L434" t="s">
        <v>95</v>
      </c>
      <c r="M434">
        <v>2910.87</v>
      </c>
      <c r="N434">
        <v>1</v>
      </c>
      <c r="O434">
        <v>2910.87</v>
      </c>
      <c r="P434" t="s">
        <v>2190</v>
      </c>
      <c r="Q434">
        <v>1</v>
      </c>
    </row>
    <row r="435" spans="1:17">
      <c r="A435" t="s">
        <v>879</v>
      </c>
      <c r="B435" t="s">
        <v>1871</v>
      </c>
      <c r="C435" t="s">
        <v>133</v>
      </c>
      <c r="D435" t="s">
        <v>2189</v>
      </c>
      <c r="E435" t="s">
        <v>92</v>
      </c>
      <c r="F435">
        <v>40700</v>
      </c>
      <c r="G435" t="s">
        <v>784</v>
      </c>
      <c r="I435" t="s">
        <v>203</v>
      </c>
      <c r="J435">
        <v>2026</v>
      </c>
      <c r="K435">
        <v>5</v>
      </c>
      <c r="L435" t="s">
        <v>95</v>
      </c>
      <c r="M435">
        <v>1065.48</v>
      </c>
      <c r="N435">
        <v>1</v>
      </c>
      <c r="O435">
        <v>1065.48</v>
      </c>
      <c r="P435" t="s">
        <v>2190</v>
      </c>
      <c r="Q435">
        <v>1</v>
      </c>
    </row>
    <row r="436" spans="1:17">
      <c r="A436" t="s">
        <v>879</v>
      </c>
      <c r="B436" t="s">
        <v>1871</v>
      </c>
      <c r="C436" t="s">
        <v>133</v>
      </c>
      <c r="D436" t="s">
        <v>2189</v>
      </c>
      <c r="E436" t="s">
        <v>92</v>
      </c>
      <c r="F436">
        <v>40700</v>
      </c>
      <c r="G436" t="s">
        <v>784</v>
      </c>
      <c r="I436" t="s">
        <v>204</v>
      </c>
      <c r="J436">
        <v>2026</v>
      </c>
      <c r="K436">
        <v>5</v>
      </c>
      <c r="L436" t="s">
        <v>95</v>
      </c>
      <c r="M436">
        <v>715.68</v>
      </c>
      <c r="N436">
        <v>1</v>
      </c>
      <c r="O436">
        <v>715.68</v>
      </c>
      <c r="P436" t="s">
        <v>2190</v>
      </c>
    </row>
    <row r="437" spans="1:17">
      <c r="A437" t="s">
        <v>879</v>
      </c>
      <c r="B437" t="s">
        <v>1871</v>
      </c>
      <c r="C437" t="s">
        <v>133</v>
      </c>
      <c r="D437" t="s">
        <v>2189</v>
      </c>
      <c r="E437" t="s">
        <v>92</v>
      </c>
      <c r="F437">
        <v>40700</v>
      </c>
      <c r="G437" t="s">
        <v>784</v>
      </c>
      <c r="I437" t="s">
        <v>260</v>
      </c>
      <c r="J437">
        <v>2026</v>
      </c>
      <c r="K437">
        <v>5</v>
      </c>
      <c r="L437" t="s">
        <v>95</v>
      </c>
      <c r="M437">
        <v>310.82</v>
      </c>
      <c r="N437">
        <v>1</v>
      </c>
      <c r="O437">
        <v>310.82</v>
      </c>
      <c r="P437" t="s">
        <v>2190</v>
      </c>
    </row>
    <row r="438" spans="1:17">
      <c r="A438" t="s">
        <v>879</v>
      </c>
      <c r="B438" t="s">
        <v>1871</v>
      </c>
      <c r="C438" t="s">
        <v>133</v>
      </c>
      <c r="D438" t="s">
        <v>2189</v>
      </c>
      <c r="E438" t="s">
        <v>106</v>
      </c>
      <c r="F438">
        <v>40700</v>
      </c>
      <c r="G438" t="s">
        <v>784</v>
      </c>
      <c r="I438" t="s">
        <v>118</v>
      </c>
      <c r="J438">
        <v>2026</v>
      </c>
      <c r="K438">
        <v>5</v>
      </c>
      <c r="L438" t="s">
        <v>95</v>
      </c>
      <c r="M438">
        <v>110.09</v>
      </c>
      <c r="N438">
        <v>1</v>
      </c>
      <c r="O438">
        <v>110.09</v>
      </c>
      <c r="P438" t="s">
        <v>2190</v>
      </c>
    </row>
    <row r="439" spans="1:17">
      <c r="A439" t="s">
        <v>2295</v>
      </c>
      <c r="B439" t="s">
        <v>1872</v>
      </c>
      <c r="C439" t="s">
        <v>2206</v>
      </c>
      <c r="D439" t="s">
        <v>2189</v>
      </c>
      <c r="E439" t="s">
        <v>103</v>
      </c>
      <c r="F439">
        <v>40700</v>
      </c>
      <c r="G439" t="s">
        <v>784</v>
      </c>
      <c r="I439" t="s">
        <v>130</v>
      </c>
      <c r="J439">
        <v>2026</v>
      </c>
      <c r="K439">
        <v>5</v>
      </c>
      <c r="L439" t="s">
        <v>95</v>
      </c>
      <c r="M439">
        <v>157.07</v>
      </c>
      <c r="N439">
        <v>1</v>
      </c>
      <c r="O439">
        <v>157.07</v>
      </c>
      <c r="P439" t="s">
        <v>2190</v>
      </c>
      <c r="Q439">
        <v>1</v>
      </c>
    </row>
    <row r="440" spans="1:17">
      <c r="A440" t="s">
        <v>2295</v>
      </c>
      <c r="B440" t="s">
        <v>1872</v>
      </c>
      <c r="C440" t="s">
        <v>2206</v>
      </c>
      <c r="D440" t="s">
        <v>2189</v>
      </c>
      <c r="E440" t="s">
        <v>92</v>
      </c>
      <c r="F440">
        <v>40700</v>
      </c>
      <c r="G440" t="s">
        <v>784</v>
      </c>
      <c r="I440" t="s">
        <v>638</v>
      </c>
      <c r="J440">
        <v>2026</v>
      </c>
      <c r="K440">
        <v>5</v>
      </c>
      <c r="L440" t="s">
        <v>95</v>
      </c>
      <c r="M440">
        <v>307.68</v>
      </c>
      <c r="N440">
        <v>1</v>
      </c>
      <c r="O440">
        <v>307.68</v>
      </c>
      <c r="P440" t="s">
        <v>2190</v>
      </c>
      <c r="Q440">
        <v>1</v>
      </c>
    </row>
    <row r="441" spans="1:17">
      <c r="A441" t="s">
        <v>2295</v>
      </c>
      <c r="B441" t="s">
        <v>1872</v>
      </c>
      <c r="C441" t="s">
        <v>2206</v>
      </c>
      <c r="D441" t="s">
        <v>2189</v>
      </c>
      <c r="E441" t="s">
        <v>92</v>
      </c>
      <c r="F441">
        <v>40700</v>
      </c>
      <c r="G441" t="s">
        <v>784</v>
      </c>
      <c r="I441" t="s">
        <v>204</v>
      </c>
      <c r="J441">
        <v>2026</v>
      </c>
      <c r="K441">
        <v>5</v>
      </c>
      <c r="L441" t="s">
        <v>95</v>
      </c>
      <c r="M441">
        <v>295.7</v>
      </c>
      <c r="N441">
        <v>1</v>
      </c>
      <c r="O441">
        <v>295.7</v>
      </c>
      <c r="P441" t="s">
        <v>2190</v>
      </c>
    </row>
    <row r="442" spans="1:17">
      <c r="A442" t="s">
        <v>2295</v>
      </c>
      <c r="B442" t="s">
        <v>1872</v>
      </c>
      <c r="C442" t="s">
        <v>2206</v>
      </c>
      <c r="D442" t="s">
        <v>2189</v>
      </c>
      <c r="E442" t="s">
        <v>92</v>
      </c>
      <c r="F442">
        <v>40700</v>
      </c>
      <c r="G442" t="s">
        <v>784</v>
      </c>
      <c r="I442" t="s">
        <v>260</v>
      </c>
      <c r="J442">
        <v>2026</v>
      </c>
      <c r="K442">
        <v>5</v>
      </c>
      <c r="L442" t="s">
        <v>95</v>
      </c>
      <c r="M442">
        <v>1398.53</v>
      </c>
      <c r="N442">
        <v>1</v>
      </c>
      <c r="O442">
        <v>1398.53</v>
      </c>
      <c r="P442" t="s">
        <v>2190</v>
      </c>
    </row>
    <row r="443" spans="1:17">
      <c r="A443" t="s">
        <v>2295</v>
      </c>
      <c r="B443" t="s">
        <v>1872</v>
      </c>
      <c r="C443" t="s">
        <v>2206</v>
      </c>
      <c r="D443" t="s">
        <v>2189</v>
      </c>
      <c r="E443" t="s">
        <v>106</v>
      </c>
      <c r="F443">
        <v>40700</v>
      </c>
      <c r="G443" t="s">
        <v>784</v>
      </c>
      <c r="I443" t="s">
        <v>146</v>
      </c>
      <c r="J443">
        <v>2026</v>
      </c>
      <c r="K443">
        <v>5</v>
      </c>
      <c r="L443" t="s">
        <v>95</v>
      </c>
      <c r="M443">
        <v>979.74</v>
      </c>
      <c r="N443">
        <v>1</v>
      </c>
      <c r="O443">
        <v>979.74</v>
      </c>
      <c r="P443" t="s">
        <v>2190</v>
      </c>
    </row>
    <row r="444" spans="1:17">
      <c r="A444" t="s">
        <v>2295</v>
      </c>
      <c r="B444" t="s">
        <v>1872</v>
      </c>
      <c r="C444" t="s">
        <v>2206</v>
      </c>
      <c r="D444" t="s">
        <v>2189</v>
      </c>
      <c r="E444" t="s">
        <v>92</v>
      </c>
      <c r="F444">
        <v>40700</v>
      </c>
      <c r="G444" t="s">
        <v>784</v>
      </c>
      <c r="I444" t="s">
        <v>617</v>
      </c>
      <c r="J444">
        <v>2026</v>
      </c>
      <c r="K444">
        <v>5</v>
      </c>
      <c r="L444" t="s">
        <v>95</v>
      </c>
      <c r="M444">
        <v>115.38</v>
      </c>
      <c r="N444">
        <v>1</v>
      </c>
      <c r="O444">
        <v>115.38</v>
      </c>
      <c r="P444" t="s">
        <v>2190</v>
      </c>
      <c r="Q444">
        <v>1</v>
      </c>
    </row>
    <row r="445" spans="1:17">
      <c r="A445" t="s">
        <v>879</v>
      </c>
      <c r="B445" t="s">
        <v>1874</v>
      </c>
      <c r="C445" t="s">
        <v>133</v>
      </c>
      <c r="D445" t="s">
        <v>2189</v>
      </c>
      <c r="E445" t="s">
        <v>92</v>
      </c>
      <c r="F445">
        <v>40700</v>
      </c>
      <c r="G445" t="s">
        <v>784</v>
      </c>
      <c r="I445" t="s">
        <v>260</v>
      </c>
      <c r="J445">
        <v>2026</v>
      </c>
      <c r="K445">
        <v>5</v>
      </c>
      <c r="L445" t="s">
        <v>95</v>
      </c>
      <c r="M445">
        <v>310.82</v>
      </c>
      <c r="N445">
        <v>1</v>
      </c>
      <c r="O445">
        <v>310.82</v>
      </c>
      <c r="P445" t="s">
        <v>2190</v>
      </c>
    </row>
    <row r="446" spans="1:17">
      <c r="A446" t="s">
        <v>879</v>
      </c>
      <c r="B446" t="s">
        <v>1874</v>
      </c>
      <c r="C446" t="s">
        <v>133</v>
      </c>
      <c r="D446" t="s">
        <v>2189</v>
      </c>
      <c r="E446" t="s">
        <v>106</v>
      </c>
      <c r="F446">
        <v>40700</v>
      </c>
      <c r="G446" t="s">
        <v>784</v>
      </c>
      <c r="I446" t="s">
        <v>118</v>
      </c>
      <c r="J446">
        <v>2026</v>
      </c>
      <c r="K446">
        <v>5</v>
      </c>
      <c r="L446" t="s">
        <v>95</v>
      </c>
      <c r="M446">
        <v>330.27</v>
      </c>
      <c r="N446">
        <v>1</v>
      </c>
      <c r="O446">
        <v>330.27</v>
      </c>
      <c r="P446" t="s">
        <v>2190</v>
      </c>
    </row>
    <row r="447" spans="1:17">
      <c r="A447" t="s">
        <v>879</v>
      </c>
      <c r="B447" t="s">
        <v>471</v>
      </c>
      <c r="C447" t="s">
        <v>133</v>
      </c>
      <c r="D447" t="s">
        <v>2189</v>
      </c>
      <c r="E447" t="s">
        <v>103</v>
      </c>
      <c r="F447">
        <v>40700</v>
      </c>
      <c r="G447" t="s">
        <v>784</v>
      </c>
      <c r="I447" t="s">
        <v>130</v>
      </c>
      <c r="J447">
        <v>2026</v>
      </c>
      <c r="K447">
        <v>5</v>
      </c>
      <c r="L447" t="s">
        <v>95</v>
      </c>
      <c r="M447">
        <v>2350.15</v>
      </c>
      <c r="N447">
        <v>1</v>
      </c>
      <c r="O447">
        <v>2350.15</v>
      </c>
      <c r="P447" t="s">
        <v>2190</v>
      </c>
      <c r="Q447">
        <v>1</v>
      </c>
    </row>
    <row r="448" spans="1:17">
      <c r="A448" t="s">
        <v>879</v>
      </c>
      <c r="B448" t="s">
        <v>471</v>
      </c>
      <c r="C448" t="s">
        <v>133</v>
      </c>
      <c r="D448" t="s">
        <v>2189</v>
      </c>
      <c r="E448" t="s">
        <v>92</v>
      </c>
      <c r="F448">
        <v>40700</v>
      </c>
      <c r="G448" t="s">
        <v>784</v>
      </c>
      <c r="I448" t="s">
        <v>203</v>
      </c>
      <c r="J448">
        <v>2026</v>
      </c>
      <c r="K448">
        <v>5</v>
      </c>
      <c r="L448" t="s">
        <v>95</v>
      </c>
      <c r="M448">
        <v>355.16</v>
      </c>
      <c r="N448">
        <v>1</v>
      </c>
      <c r="O448">
        <v>355.16</v>
      </c>
      <c r="P448" t="s">
        <v>2190</v>
      </c>
      <c r="Q448">
        <v>1</v>
      </c>
    </row>
    <row r="449" spans="1:17">
      <c r="A449" t="s">
        <v>879</v>
      </c>
      <c r="B449" t="s">
        <v>471</v>
      </c>
      <c r="C449" t="s">
        <v>133</v>
      </c>
      <c r="D449" t="s">
        <v>2189</v>
      </c>
      <c r="E449" t="s">
        <v>92</v>
      </c>
      <c r="F449">
        <v>40700</v>
      </c>
      <c r="G449" t="s">
        <v>784</v>
      </c>
      <c r="I449" t="s">
        <v>256</v>
      </c>
      <c r="J449">
        <v>2026</v>
      </c>
      <c r="K449">
        <v>5</v>
      </c>
      <c r="L449" t="s">
        <v>95</v>
      </c>
      <c r="M449">
        <v>680.96</v>
      </c>
      <c r="N449">
        <v>1</v>
      </c>
      <c r="O449">
        <v>680.96</v>
      </c>
      <c r="P449" t="s">
        <v>2190</v>
      </c>
      <c r="Q449">
        <v>1</v>
      </c>
    </row>
    <row r="450" spans="1:17">
      <c r="A450" t="s">
        <v>879</v>
      </c>
      <c r="B450" t="s">
        <v>471</v>
      </c>
      <c r="C450" t="s">
        <v>133</v>
      </c>
      <c r="D450" t="s">
        <v>2189</v>
      </c>
      <c r="E450" t="s">
        <v>92</v>
      </c>
      <c r="F450">
        <v>40700</v>
      </c>
      <c r="G450" t="s">
        <v>784</v>
      </c>
      <c r="I450" t="s">
        <v>204</v>
      </c>
      <c r="J450">
        <v>2026</v>
      </c>
      <c r="K450">
        <v>5</v>
      </c>
      <c r="L450" t="s">
        <v>95</v>
      </c>
      <c r="M450">
        <v>238.56</v>
      </c>
      <c r="N450">
        <v>1</v>
      </c>
      <c r="O450">
        <v>238.56</v>
      </c>
      <c r="P450" t="s">
        <v>2190</v>
      </c>
    </row>
    <row r="451" spans="1:17">
      <c r="A451" t="s">
        <v>879</v>
      </c>
      <c r="B451" t="s">
        <v>471</v>
      </c>
      <c r="C451" t="s">
        <v>133</v>
      </c>
      <c r="D451" t="s">
        <v>2189</v>
      </c>
      <c r="E451" t="s">
        <v>92</v>
      </c>
      <c r="F451">
        <v>40700</v>
      </c>
      <c r="G451" t="s">
        <v>784</v>
      </c>
      <c r="I451" t="s">
        <v>257</v>
      </c>
      <c r="J451">
        <v>2026</v>
      </c>
      <c r="K451">
        <v>5</v>
      </c>
      <c r="L451" t="s">
        <v>95</v>
      </c>
      <c r="M451">
        <v>572.52</v>
      </c>
      <c r="N451">
        <v>1</v>
      </c>
      <c r="O451">
        <v>572.52</v>
      </c>
      <c r="P451" t="s">
        <v>2190</v>
      </c>
    </row>
    <row r="452" spans="1:17">
      <c r="A452" t="s">
        <v>879</v>
      </c>
      <c r="B452" t="s">
        <v>471</v>
      </c>
      <c r="C452" t="s">
        <v>133</v>
      </c>
      <c r="D452" t="s">
        <v>2189</v>
      </c>
      <c r="E452" t="s">
        <v>92</v>
      </c>
      <c r="F452">
        <v>40700</v>
      </c>
      <c r="G452" t="s">
        <v>784</v>
      </c>
      <c r="I452" t="s">
        <v>260</v>
      </c>
      <c r="J452">
        <v>2026</v>
      </c>
      <c r="K452">
        <v>5</v>
      </c>
      <c r="L452" t="s">
        <v>95</v>
      </c>
      <c r="M452">
        <v>310.82</v>
      </c>
      <c r="N452">
        <v>1</v>
      </c>
      <c r="O452">
        <v>310.82</v>
      </c>
      <c r="P452" t="s">
        <v>2190</v>
      </c>
    </row>
    <row r="453" spans="1:17">
      <c r="A453" t="s">
        <v>879</v>
      </c>
      <c r="B453" t="s">
        <v>471</v>
      </c>
      <c r="C453" t="s">
        <v>133</v>
      </c>
      <c r="D453" t="s">
        <v>2189</v>
      </c>
      <c r="E453" t="s">
        <v>106</v>
      </c>
      <c r="F453">
        <v>40700</v>
      </c>
      <c r="G453" t="s">
        <v>784</v>
      </c>
      <c r="I453" t="s">
        <v>118</v>
      </c>
      <c r="J453">
        <v>2026</v>
      </c>
      <c r="K453">
        <v>5</v>
      </c>
      <c r="L453" t="s">
        <v>95</v>
      </c>
      <c r="M453">
        <v>330.27</v>
      </c>
      <c r="N453">
        <v>1</v>
      </c>
      <c r="O453">
        <v>330.27</v>
      </c>
      <c r="P453" t="s">
        <v>2190</v>
      </c>
    </row>
    <row r="454" spans="1:17">
      <c r="A454" t="s">
        <v>879</v>
      </c>
      <c r="B454" t="s">
        <v>471</v>
      </c>
      <c r="C454" t="s">
        <v>133</v>
      </c>
      <c r="D454" t="s">
        <v>2189</v>
      </c>
      <c r="E454" t="s">
        <v>106</v>
      </c>
      <c r="F454">
        <v>40700</v>
      </c>
      <c r="G454" t="s">
        <v>784</v>
      </c>
      <c r="I454" t="s">
        <v>163</v>
      </c>
      <c r="J454">
        <v>2026</v>
      </c>
      <c r="K454">
        <v>5</v>
      </c>
      <c r="L454" t="s">
        <v>95</v>
      </c>
      <c r="M454">
        <v>660.56</v>
      </c>
      <c r="N454">
        <v>1</v>
      </c>
      <c r="O454">
        <v>660.56</v>
      </c>
      <c r="P454" t="s">
        <v>2190</v>
      </c>
    </row>
    <row r="455" spans="1:17">
      <c r="A455" t="s">
        <v>879</v>
      </c>
      <c r="B455" t="s">
        <v>474</v>
      </c>
      <c r="C455" t="s">
        <v>133</v>
      </c>
      <c r="D455" t="s">
        <v>2189</v>
      </c>
      <c r="E455" t="s">
        <v>103</v>
      </c>
      <c r="F455">
        <v>40700</v>
      </c>
      <c r="G455" t="s">
        <v>784</v>
      </c>
      <c r="I455" t="s">
        <v>130</v>
      </c>
      <c r="J455">
        <v>2026</v>
      </c>
      <c r="K455">
        <v>5</v>
      </c>
      <c r="L455" t="s">
        <v>95</v>
      </c>
      <c r="M455">
        <v>5485.5</v>
      </c>
      <c r="N455">
        <v>1</v>
      </c>
      <c r="O455">
        <v>5485.5</v>
      </c>
      <c r="P455" t="s">
        <v>2190</v>
      </c>
      <c r="Q455">
        <v>1</v>
      </c>
    </row>
    <row r="456" spans="1:17">
      <c r="A456" t="s">
        <v>879</v>
      </c>
      <c r="B456" t="s">
        <v>474</v>
      </c>
      <c r="C456" t="s">
        <v>133</v>
      </c>
      <c r="D456" t="s">
        <v>2189</v>
      </c>
      <c r="E456" t="s">
        <v>92</v>
      </c>
      <c r="F456">
        <v>40700</v>
      </c>
      <c r="G456" t="s">
        <v>784</v>
      </c>
      <c r="I456" t="s">
        <v>203</v>
      </c>
      <c r="J456">
        <v>2026</v>
      </c>
      <c r="K456">
        <v>5</v>
      </c>
      <c r="L456" t="s">
        <v>95</v>
      </c>
      <c r="M456">
        <v>1420.64</v>
      </c>
      <c r="N456">
        <v>1</v>
      </c>
      <c r="O456">
        <v>1420.64</v>
      </c>
      <c r="P456" t="s">
        <v>2190</v>
      </c>
      <c r="Q456">
        <v>1</v>
      </c>
    </row>
    <row r="457" spans="1:17">
      <c r="A457" t="s">
        <v>879</v>
      </c>
      <c r="B457" t="s">
        <v>474</v>
      </c>
      <c r="C457" t="s">
        <v>133</v>
      </c>
      <c r="D457" t="s">
        <v>2189</v>
      </c>
      <c r="E457" t="s">
        <v>92</v>
      </c>
      <c r="F457">
        <v>40700</v>
      </c>
      <c r="G457" t="s">
        <v>784</v>
      </c>
      <c r="I457" t="s">
        <v>638</v>
      </c>
      <c r="J457">
        <v>2026</v>
      </c>
      <c r="K457">
        <v>5</v>
      </c>
      <c r="L457" t="s">
        <v>95</v>
      </c>
      <c r="M457">
        <v>467.62</v>
      </c>
      <c r="N457">
        <v>1</v>
      </c>
      <c r="O457">
        <v>467.62</v>
      </c>
      <c r="P457" t="s">
        <v>2190</v>
      </c>
      <c r="Q457">
        <v>1</v>
      </c>
    </row>
    <row r="458" spans="1:17">
      <c r="A458" t="s">
        <v>879</v>
      </c>
      <c r="B458" t="s">
        <v>474</v>
      </c>
      <c r="C458" t="s">
        <v>133</v>
      </c>
      <c r="D458" t="s">
        <v>2189</v>
      </c>
      <c r="E458" t="s">
        <v>92</v>
      </c>
      <c r="F458">
        <v>40700</v>
      </c>
      <c r="G458" t="s">
        <v>784</v>
      </c>
      <c r="I458" t="s">
        <v>256</v>
      </c>
      <c r="J458">
        <v>2026</v>
      </c>
      <c r="K458">
        <v>5</v>
      </c>
      <c r="L458" t="s">
        <v>95</v>
      </c>
      <c r="M458">
        <v>1021.44</v>
      </c>
      <c r="N458">
        <v>1</v>
      </c>
      <c r="O458">
        <v>1021.44</v>
      </c>
      <c r="P458" t="s">
        <v>2190</v>
      </c>
      <c r="Q458">
        <v>1</v>
      </c>
    </row>
    <row r="459" spans="1:17">
      <c r="A459" t="s">
        <v>879</v>
      </c>
      <c r="B459" t="s">
        <v>474</v>
      </c>
      <c r="C459" t="s">
        <v>133</v>
      </c>
      <c r="D459" t="s">
        <v>2189</v>
      </c>
      <c r="E459" t="s">
        <v>92</v>
      </c>
      <c r="F459">
        <v>40700</v>
      </c>
      <c r="G459" t="s">
        <v>784</v>
      </c>
      <c r="I459" t="s">
        <v>2208</v>
      </c>
      <c r="J459">
        <v>2026</v>
      </c>
      <c r="K459">
        <v>5</v>
      </c>
      <c r="L459" t="s">
        <v>95</v>
      </c>
      <c r="M459">
        <v>423.6</v>
      </c>
      <c r="N459">
        <v>1</v>
      </c>
      <c r="O459">
        <v>423.6</v>
      </c>
      <c r="P459" t="s">
        <v>2190</v>
      </c>
      <c r="Q459">
        <v>1</v>
      </c>
    </row>
    <row r="460" spans="1:17">
      <c r="A460" t="s">
        <v>879</v>
      </c>
      <c r="B460" t="s">
        <v>474</v>
      </c>
      <c r="C460" t="s">
        <v>133</v>
      </c>
      <c r="D460" t="s">
        <v>2189</v>
      </c>
      <c r="E460" t="s">
        <v>92</v>
      </c>
      <c r="F460">
        <v>40700</v>
      </c>
      <c r="G460" t="s">
        <v>784</v>
      </c>
      <c r="I460" t="s">
        <v>204</v>
      </c>
      <c r="J460">
        <v>2026</v>
      </c>
      <c r="K460">
        <v>5</v>
      </c>
      <c r="L460" t="s">
        <v>95</v>
      </c>
      <c r="M460">
        <v>1073.52</v>
      </c>
      <c r="N460">
        <v>1</v>
      </c>
      <c r="O460">
        <v>1073.52</v>
      </c>
      <c r="P460" t="s">
        <v>2190</v>
      </c>
    </row>
    <row r="461" spans="1:17">
      <c r="A461" t="s">
        <v>879</v>
      </c>
      <c r="B461" t="s">
        <v>474</v>
      </c>
      <c r="C461" t="s">
        <v>133</v>
      </c>
      <c r="D461" t="s">
        <v>2189</v>
      </c>
      <c r="E461" t="s">
        <v>92</v>
      </c>
      <c r="F461">
        <v>40700</v>
      </c>
      <c r="G461" t="s">
        <v>784</v>
      </c>
      <c r="I461" t="s">
        <v>257</v>
      </c>
      <c r="J461">
        <v>2026</v>
      </c>
      <c r="K461">
        <v>5</v>
      </c>
      <c r="L461" t="s">
        <v>95</v>
      </c>
      <c r="M461">
        <v>1145.04</v>
      </c>
      <c r="N461">
        <v>1</v>
      </c>
      <c r="O461">
        <v>1145.04</v>
      </c>
      <c r="P461" t="s">
        <v>2190</v>
      </c>
    </row>
    <row r="462" spans="1:17">
      <c r="A462" t="s">
        <v>879</v>
      </c>
      <c r="B462" t="s">
        <v>474</v>
      </c>
      <c r="C462" t="s">
        <v>133</v>
      </c>
      <c r="D462" t="s">
        <v>2189</v>
      </c>
      <c r="E462" t="s">
        <v>92</v>
      </c>
      <c r="F462">
        <v>40700</v>
      </c>
      <c r="G462" t="s">
        <v>784</v>
      </c>
      <c r="I462" t="s">
        <v>260</v>
      </c>
      <c r="J462">
        <v>2026</v>
      </c>
      <c r="K462">
        <v>5</v>
      </c>
      <c r="L462" t="s">
        <v>95</v>
      </c>
      <c r="M462">
        <v>310.82</v>
      </c>
      <c r="N462">
        <v>1</v>
      </c>
      <c r="O462">
        <v>310.82</v>
      </c>
      <c r="P462" t="s">
        <v>2190</v>
      </c>
    </row>
    <row r="463" spans="1:17">
      <c r="A463" t="s">
        <v>879</v>
      </c>
      <c r="B463" t="s">
        <v>474</v>
      </c>
      <c r="C463" t="s">
        <v>133</v>
      </c>
      <c r="D463" t="s">
        <v>2189</v>
      </c>
      <c r="E463" t="s">
        <v>92</v>
      </c>
      <c r="F463">
        <v>40700</v>
      </c>
      <c r="G463" t="s">
        <v>784</v>
      </c>
      <c r="I463" t="s">
        <v>197</v>
      </c>
      <c r="J463">
        <v>2026</v>
      </c>
      <c r="K463">
        <v>5</v>
      </c>
      <c r="L463" t="s">
        <v>95</v>
      </c>
      <c r="M463">
        <v>1027.52</v>
      </c>
      <c r="N463">
        <v>1</v>
      </c>
      <c r="O463">
        <v>1027.52</v>
      </c>
      <c r="P463" t="s">
        <v>2190</v>
      </c>
    </row>
    <row r="464" spans="1:17">
      <c r="A464" t="s">
        <v>879</v>
      </c>
      <c r="B464" t="s">
        <v>474</v>
      </c>
      <c r="C464" t="s">
        <v>133</v>
      </c>
      <c r="D464" t="s">
        <v>2189</v>
      </c>
      <c r="E464" t="s">
        <v>92</v>
      </c>
      <c r="F464">
        <v>40700</v>
      </c>
      <c r="G464" t="s">
        <v>784</v>
      </c>
      <c r="I464" t="s">
        <v>215</v>
      </c>
      <c r="J464">
        <v>2026</v>
      </c>
      <c r="K464">
        <v>5</v>
      </c>
      <c r="L464" t="s">
        <v>95</v>
      </c>
      <c r="M464">
        <v>1027.52</v>
      </c>
      <c r="N464">
        <v>1</v>
      </c>
      <c r="O464">
        <v>1027.52</v>
      </c>
      <c r="P464" t="s">
        <v>2190</v>
      </c>
    </row>
    <row r="465" spans="1:17">
      <c r="A465" t="s">
        <v>879</v>
      </c>
      <c r="B465" t="s">
        <v>474</v>
      </c>
      <c r="C465" t="s">
        <v>133</v>
      </c>
      <c r="D465" t="s">
        <v>2189</v>
      </c>
      <c r="E465" t="s">
        <v>106</v>
      </c>
      <c r="F465">
        <v>40700</v>
      </c>
      <c r="G465" t="s">
        <v>784</v>
      </c>
      <c r="I465" t="s">
        <v>118</v>
      </c>
      <c r="J465">
        <v>2026</v>
      </c>
      <c r="K465">
        <v>5</v>
      </c>
      <c r="L465" t="s">
        <v>95</v>
      </c>
      <c r="M465">
        <v>330.27</v>
      </c>
      <c r="N465">
        <v>1</v>
      </c>
      <c r="O465">
        <v>330.27</v>
      </c>
      <c r="P465" t="s">
        <v>2190</v>
      </c>
    </row>
    <row r="466" spans="1:17">
      <c r="A466" t="s">
        <v>879</v>
      </c>
      <c r="B466" t="s">
        <v>474</v>
      </c>
      <c r="C466" t="s">
        <v>133</v>
      </c>
      <c r="D466" t="s">
        <v>2189</v>
      </c>
      <c r="E466" t="s">
        <v>106</v>
      </c>
      <c r="F466">
        <v>40700</v>
      </c>
      <c r="G466" t="s">
        <v>784</v>
      </c>
      <c r="I466" t="s">
        <v>163</v>
      </c>
      <c r="J466">
        <v>2026</v>
      </c>
      <c r="K466">
        <v>5</v>
      </c>
      <c r="L466" t="s">
        <v>95</v>
      </c>
      <c r="M466">
        <v>495.42</v>
      </c>
      <c r="N466">
        <v>1</v>
      </c>
      <c r="O466">
        <v>495.42</v>
      </c>
      <c r="P466" t="s">
        <v>2190</v>
      </c>
    </row>
    <row r="467" spans="1:17">
      <c r="A467" t="s">
        <v>879</v>
      </c>
      <c r="B467" t="s">
        <v>477</v>
      </c>
      <c r="C467" t="s">
        <v>133</v>
      </c>
      <c r="D467" t="s">
        <v>2189</v>
      </c>
      <c r="E467" t="s">
        <v>103</v>
      </c>
      <c r="F467">
        <v>40700</v>
      </c>
      <c r="G467" t="s">
        <v>784</v>
      </c>
      <c r="I467" t="s">
        <v>130</v>
      </c>
      <c r="J467">
        <v>2026</v>
      </c>
      <c r="K467">
        <v>5</v>
      </c>
      <c r="L467" t="s">
        <v>95</v>
      </c>
      <c r="M467">
        <v>1491.91</v>
      </c>
      <c r="N467">
        <v>1</v>
      </c>
      <c r="O467">
        <v>1491.91</v>
      </c>
      <c r="P467" t="s">
        <v>2190</v>
      </c>
      <c r="Q467">
        <v>1</v>
      </c>
    </row>
    <row r="468" spans="1:17">
      <c r="A468" t="s">
        <v>879</v>
      </c>
      <c r="B468" t="s">
        <v>477</v>
      </c>
      <c r="C468" t="s">
        <v>133</v>
      </c>
      <c r="D468" t="s">
        <v>2189</v>
      </c>
      <c r="E468" t="s">
        <v>92</v>
      </c>
      <c r="F468">
        <v>40700</v>
      </c>
      <c r="G468" t="s">
        <v>784</v>
      </c>
      <c r="I468" t="s">
        <v>203</v>
      </c>
      <c r="J468">
        <v>2026</v>
      </c>
      <c r="K468">
        <v>5</v>
      </c>
      <c r="L468" t="s">
        <v>95</v>
      </c>
      <c r="M468">
        <v>355.16</v>
      </c>
      <c r="N468">
        <v>1</v>
      </c>
      <c r="O468">
        <v>355.16</v>
      </c>
      <c r="P468" t="s">
        <v>2190</v>
      </c>
      <c r="Q468">
        <v>1</v>
      </c>
    </row>
    <row r="469" spans="1:17">
      <c r="A469" t="s">
        <v>879</v>
      </c>
      <c r="B469" t="s">
        <v>477</v>
      </c>
      <c r="C469" t="s">
        <v>133</v>
      </c>
      <c r="D469" t="s">
        <v>2189</v>
      </c>
      <c r="E469" t="s">
        <v>92</v>
      </c>
      <c r="F469">
        <v>40700</v>
      </c>
      <c r="G469" t="s">
        <v>784</v>
      </c>
      <c r="I469" t="s">
        <v>256</v>
      </c>
      <c r="J469">
        <v>2026</v>
      </c>
      <c r="K469">
        <v>5</v>
      </c>
      <c r="L469" t="s">
        <v>95</v>
      </c>
      <c r="M469">
        <v>510.72</v>
      </c>
      <c r="N469">
        <v>1</v>
      </c>
      <c r="O469">
        <v>510.72</v>
      </c>
      <c r="P469" t="s">
        <v>2190</v>
      </c>
      <c r="Q469">
        <v>1</v>
      </c>
    </row>
    <row r="470" spans="1:17">
      <c r="A470" t="s">
        <v>879</v>
      </c>
      <c r="B470" t="s">
        <v>477</v>
      </c>
      <c r="C470" t="s">
        <v>133</v>
      </c>
      <c r="D470" t="s">
        <v>2189</v>
      </c>
      <c r="E470" t="s">
        <v>92</v>
      </c>
      <c r="F470">
        <v>40700</v>
      </c>
      <c r="G470" t="s">
        <v>784</v>
      </c>
      <c r="I470" t="s">
        <v>204</v>
      </c>
      <c r="J470">
        <v>2026</v>
      </c>
      <c r="K470">
        <v>5</v>
      </c>
      <c r="L470" t="s">
        <v>95</v>
      </c>
      <c r="M470">
        <v>238.56</v>
      </c>
      <c r="N470">
        <v>1</v>
      </c>
      <c r="O470">
        <v>238.56</v>
      </c>
      <c r="P470" t="s">
        <v>2190</v>
      </c>
    </row>
    <row r="471" spans="1:17">
      <c r="A471" t="s">
        <v>879</v>
      </c>
      <c r="B471" t="s">
        <v>477</v>
      </c>
      <c r="C471" t="s">
        <v>133</v>
      </c>
      <c r="D471" t="s">
        <v>2189</v>
      </c>
      <c r="E471" t="s">
        <v>92</v>
      </c>
      <c r="F471">
        <v>40700</v>
      </c>
      <c r="G471" t="s">
        <v>784</v>
      </c>
      <c r="I471" t="s">
        <v>257</v>
      </c>
      <c r="J471">
        <v>2026</v>
      </c>
      <c r="K471">
        <v>5</v>
      </c>
      <c r="L471" t="s">
        <v>95</v>
      </c>
      <c r="M471">
        <v>429.39</v>
      </c>
      <c r="N471">
        <v>1</v>
      </c>
      <c r="O471">
        <v>429.39</v>
      </c>
      <c r="P471" t="s">
        <v>2190</v>
      </c>
    </row>
    <row r="472" spans="1:17">
      <c r="A472" t="s">
        <v>879</v>
      </c>
      <c r="B472" t="s">
        <v>477</v>
      </c>
      <c r="C472" t="s">
        <v>133</v>
      </c>
      <c r="D472" t="s">
        <v>2189</v>
      </c>
      <c r="E472" t="s">
        <v>92</v>
      </c>
      <c r="F472">
        <v>40700</v>
      </c>
      <c r="G472" t="s">
        <v>784</v>
      </c>
      <c r="I472" t="s">
        <v>260</v>
      </c>
      <c r="J472">
        <v>2026</v>
      </c>
      <c r="K472">
        <v>5</v>
      </c>
      <c r="L472" t="s">
        <v>95</v>
      </c>
      <c r="M472">
        <v>310.82</v>
      </c>
      <c r="N472">
        <v>1</v>
      </c>
      <c r="O472">
        <v>310.82</v>
      </c>
      <c r="P472" t="s">
        <v>2190</v>
      </c>
    </row>
    <row r="473" spans="1:17">
      <c r="A473" t="s">
        <v>879</v>
      </c>
      <c r="B473" t="s">
        <v>477</v>
      </c>
      <c r="C473" t="s">
        <v>133</v>
      </c>
      <c r="D473" t="s">
        <v>2189</v>
      </c>
      <c r="E473" t="s">
        <v>106</v>
      </c>
      <c r="F473">
        <v>40700</v>
      </c>
      <c r="G473" t="s">
        <v>784</v>
      </c>
      <c r="I473" t="s">
        <v>118</v>
      </c>
      <c r="J473">
        <v>2026</v>
      </c>
      <c r="K473">
        <v>5</v>
      </c>
      <c r="L473" t="s">
        <v>95</v>
      </c>
      <c r="M473">
        <v>440.36</v>
      </c>
      <c r="N473">
        <v>1</v>
      </c>
      <c r="O473">
        <v>440.36</v>
      </c>
      <c r="P473" t="s">
        <v>2190</v>
      </c>
    </row>
    <row r="474" spans="1:17">
      <c r="A474" t="s">
        <v>879</v>
      </c>
      <c r="B474" t="s">
        <v>477</v>
      </c>
      <c r="C474" t="s">
        <v>133</v>
      </c>
      <c r="D474" t="s">
        <v>2189</v>
      </c>
      <c r="E474" t="s">
        <v>106</v>
      </c>
      <c r="F474">
        <v>40700</v>
      </c>
      <c r="G474" t="s">
        <v>784</v>
      </c>
      <c r="I474" t="s">
        <v>163</v>
      </c>
      <c r="J474">
        <v>2026</v>
      </c>
      <c r="K474">
        <v>5</v>
      </c>
      <c r="L474" t="s">
        <v>95</v>
      </c>
      <c r="M474">
        <v>1321.12</v>
      </c>
      <c r="N474">
        <v>1</v>
      </c>
      <c r="O474">
        <v>1321.12</v>
      </c>
      <c r="P474" t="s">
        <v>2190</v>
      </c>
    </row>
    <row r="475" spans="1:17">
      <c r="A475" t="s">
        <v>879</v>
      </c>
      <c r="B475" t="s">
        <v>479</v>
      </c>
      <c r="C475" t="s">
        <v>133</v>
      </c>
      <c r="D475" t="s">
        <v>2189</v>
      </c>
      <c r="E475" t="s">
        <v>103</v>
      </c>
      <c r="F475">
        <v>40700</v>
      </c>
      <c r="G475" t="s">
        <v>784</v>
      </c>
      <c r="I475" t="s">
        <v>130</v>
      </c>
      <c r="J475">
        <v>2026</v>
      </c>
      <c r="K475">
        <v>5</v>
      </c>
      <c r="L475" t="s">
        <v>95</v>
      </c>
      <c r="M475">
        <v>984.06</v>
      </c>
      <c r="N475">
        <v>1</v>
      </c>
      <c r="O475">
        <v>984.06</v>
      </c>
      <c r="P475" t="s">
        <v>2190</v>
      </c>
      <c r="Q475">
        <v>1</v>
      </c>
    </row>
    <row r="476" spans="1:17">
      <c r="A476" t="s">
        <v>879</v>
      </c>
      <c r="B476" t="s">
        <v>479</v>
      </c>
      <c r="C476" t="s">
        <v>133</v>
      </c>
      <c r="D476" t="s">
        <v>2189</v>
      </c>
      <c r="E476" t="s">
        <v>92</v>
      </c>
      <c r="F476">
        <v>40700</v>
      </c>
      <c r="G476" t="s">
        <v>784</v>
      </c>
      <c r="I476" t="s">
        <v>256</v>
      </c>
      <c r="J476">
        <v>2026</v>
      </c>
      <c r="K476">
        <v>5</v>
      </c>
      <c r="L476" t="s">
        <v>95</v>
      </c>
      <c r="M476">
        <v>680.96</v>
      </c>
      <c r="N476">
        <v>1</v>
      </c>
      <c r="O476">
        <v>680.96</v>
      </c>
      <c r="P476" t="s">
        <v>2190</v>
      </c>
      <c r="Q476">
        <v>1</v>
      </c>
    </row>
    <row r="477" spans="1:17">
      <c r="A477" t="s">
        <v>879</v>
      </c>
      <c r="B477" t="s">
        <v>479</v>
      </c>
      <c r="C477" t="s">
        <v>133</v>
      </c>
      <c r="D477" t="s">
        <v>2189</v>
      </c>
      <c r="E477" t="s">
        <v>92</v>
      </c>
      <c r="F477">
        <v>40700</v>
      </c>
      <c r="G477" t="s">
        <v>784</v>
      </c>
      <c r="I477" t="s">
        <v>257</v>
      </c>
      <c r="J477">
        <v>2026</v>
      </c>
      <c r="K477">
        <v>5</v>
      </c>
      <c r="L477" t="s">
        <v>95</v>
      </c>
      <c r="M477">
        <v>572.52</v>
      </c>
      <c r="N477">
        <v>1</v>
      </c>
      <c r="O477">
        <v>572.52</v>
      </c>
      <c r="P477" t="s">
        <v>2190</v>
      </c>
    </row>
    <row r="478" spans="1:17">
      <c r="A478" t="s">
        <v>879</v>
      </c>
      <c r="B478" t="s">
        <v>479</v>
      </c>
      <c r="C478" t="s">
        <v>133</v>
      </c>
      <c r="D478" t="s">
        <v>2189</v>
      </c>
      <c r="E478" t="s">
        <v>92</v>
      </c>
      <c r="F478">
        <v>40700</v>
      </c>
      <c r="G478" t="s">
        <v>784</v>
      </c>
      <c r="I478" t="s">
        <v>260</v>
      </c>
      <c r="J478">
        <v>2026</v>
      </c>
      <c r="K478">
        <v>5</v>
      </c>
      <c r="L478" t="s">
        <v>95</v>
      </c>
      <c r="M478">
        <v>310.82</v>
      </c>
      <c r="N478">
        <v>1</v>
      </c>
      <c r="O478">
        <v>310.82</v>
      </c>
      <c r="P478" t="s">
        <v>2190</v>
      </c>
    </row>
    <row r="479" spans="1:17">
      <c r="A479" t="s">
        <v>879</v>
      </c>
      <c r="B479" t="s">
        <v>479</v>
      </c>
      <c r="C479" t="s">
        <v>133</v>
      </c>
      <c r="D479" t="s">
        <v>2189</v>
      </c>
      <c r="E479" t="s">
        <v>92</v>
      </c>
      <c r="F479">
        <v>40700</v>
      </c>
      <c r="G479" t="s">
        <v>784</v>
      </c>
      <c r="I479" t="s">
        <v>215</v>
      </c>
      <c r="J479">
        <v>2026</v>
      </c>
      <c r="K479">
        <v>5</v>
      </c>
      <c r="L479" t="s">
        <v>95</v>
      </c>
      <c r="M479">
        <v>513.76</v>
      </c>
      <c r="N479">
        <v>1</v>
      </c>
      <c r="O479">
        <v>513.76</v>
      </c>
      <c r="P479" t="s">
        <v>2190</v>
      </c>
    </row>
    <row r="480" spans="1:17">
      <c r="A480" t="s">
        <v>879</v>
      </c>
      <c r="B480" t="s">
        <v>479</v>
      </c>
      <c r="C480" t="s">
        <v>133</v>
      </c>
      <c r="D480" t="s">
        <v>2189</v>
      </c>
      <c r="E480" t="s">
        <v>106</v>
      </c>
      <c r="F480">
        <v>40700</v>
      </c>
      <c r="G480" t="s">
        <v>784</v>
      </c>
      <c r="I480" t="s">
        <v>163</v>
      </c>
      <c r="J480">
        <v>2026</v>
      </c>
      <c r="K480">
        <v>5</v>
      </c>
      <c r="L480" t="s">
        <v>95</v>
      </c>
      <c r="M480">
        <v>330.28</v>
      </c>
      <c r="N480">
        <v>1</v>
      </c>
      <c r="O480">
        <v>330.28</v>
      </c>
      <c r="P480" t="s">
        <v>2190</v>
      </c>
    </row>
    <row r="481" spans="1:17">
      <c r="A481" t="s">
        <v>2305</v>
      </c>
      <c r="B481" t="s">
        <v>480</v>
      </c>
      <c r="C481" t="s">
        <v>108</v>
      </c>
      <c r="D481" t="s">
        <v>2189</v>
      </c>
      <c r="E481" t="s">
        <v>103</v>
      </c>
      <c r="F481">
        <v>40700</v>
      </c>
      <c r="G481" t="s">
        <v>784</v>
      </c>
      <c r="I481" t="s">
        <v>130</v>
      </c>
      <c r="J481">
        <v>2026</v>
      </c>
      <c r="K481">
        <v>5</v>
      </c>
      <c r="L481" t="s">
        <v>95</v>
      </c>
      <c r="M481">
        <v>844.86</v>
      </c>
      <c r="N481">
        <v>1</v>
      </c>
      <c r="O481">
        <v>844.86</v>
      </c>
      <c r="P481" t="s">
        <v>2190</v>
      </c>
      <c r="Q481">
        <v>1</v>
      </c>
    </row>
    <row r="482" spans="1:17">
      <c r="A482" t="s">
        <v>2305</v>
      </c>
      <c r="B482" t="s">
        <v>480</v>
      </c>
      <c r="C482" t="s">
        <v>108</v>
      </c>
      <c r="D482" t="s">
        <v>2189</v>
      </c>
      <c r="E482" t="s">
        <v>92</v>
      </c>
      <c r="F482">
        <v>40700</v>
      </c>
      <c r="G482" t="s">
        <v>784</v>
      </c>
      <c r="I482" t="s">
        <v>196</v>
      </c>
      <c r="J482">
        <v>2026</v>
      </c>
      <c r="K482">
        <v>5</v>
      </c>
      <c r="L482" t="s">
        <v>95</v>
      </c>
      <c r="M482">
        <v>236.53279999999998</v>
      </c>
      <c r="N482">
        <v>1</v>
      </c>
      <c r="O482">
        <v>236.53279999999998</v>
      </c>
      <c r="P482" t="s">
        <v>2190</v>
      </c>
    </row>
    <row r="483" spans="1:17">
      <c r="A483" t="s">
        <v>2305</v>
      </c>
      <c r="B483" t="s">
        <v>480</v>
      </c>
      <c r="C483" t="s">
        <v>108</v>
      </c>
      <c r="D483" t="s">
        <v>2189</v>
      </c>
      <c r="E483" t="s">
        <v>92</v>
      </c>
      <c r="F483">
        <v>40700</v>
      </c>
      <c r="G483" t="s">
        <v>784</v>
      </c>
      <c r="I483" t="s">
        <v>260</v>
      </c>
      <c r="J483">
        <v>2026</v>
      </c>
      <c r="K483">
        <v>5</v>
      </c>
      <c r="L483" t="s">
        <v>95</v>
      </c>
      <c r="M483">
        <v>500.35124999999999</v>
      </c>
      <c r="N483">
        <v>1</v>
      </c>
      <c r="O483">
        <v>500.35124999999999</v>
      </c>
      <c r="P483" t="s">
        <v>2190</v>
      </c>
    </row>
    <row r="484" spans="1:17">
      <c r="A484" t="s">
        <v>2305</v>
      </c>
      <c r="B484" t="s">
        <v>480</v>
      </c>
      <c r="C484" t="s">
        <v>108</v>
      </c>
      <c r="D484" t="s">
        <v>2189</v>
      </c>
      <c r="E484" t="s">
        <v>106</v>
      </c>
      <c r="F484">
        <v>40700</v>
      </c>
      <c r="G484" t="s">
        <v>784</v>
      </c>
      <c r="I484" t="s">
        <v>146</v>
      </c>
      <c r="J484">
        <v>2026</v>
      </c>
      <c r="K484">
        <v>5</v>
      </c>
      <c r="L484" t="s">
        <v>95</v>
      </c>
      <c r="M484">
        <v>682.27845000000002</v>
      </c>
      <c r="N484">
        <v>1</v>
      </c>
      <c r="O484">
        <v>682.27845000000002</v>
      </c>
      <c r="P484" t="s">
        <v>2190</v>
      </c>
    </row>
    <row r="485" spans="1:17">
      <c r="A485" t="s">
        <v>879</v>
      </c>
      <c r="B485" t="s">
        <v>1884</v>
      </c>
      <c r="C485" t="s">
        <v>133</v>
      </c>
      <c r="D485" t="s">
        <v>2189</v>
      </c>
      <c r="E485" t="s">
        <v>92</v>
      </c>
      <c r="F485">
        <v>40700</v>
      </c>
      <c r="G485" t="s">
        <v>784</v>
      </c>
      <c r="I485" t="s">
        <v>260</v>
      </c>
      <c r="J485">
        <v>2026</v>
      </c>
      <c r="K485">
        <v>5</v>
      </c>
      <c r="L485" t="s">
        <v>95</v>
      </c>
      <c r="M485">
        <v>310.82</v>
      </c>
      <c r="N485">
        <v>1</v>
      </c>
      <c r="O485">
        <v>310.82</v>
      </c>
      <c r="P485" t="s">
        <v>2190</v>
      </c>
    </row>
    <row r="486" spans="1:17">
      <c r="A486" t="s">
        <v>879</v>
      </c>
      <c r="B486" t="s">
        <v>1884</v>
      </c>
      <c r="C486" t="s">
        <v>133</v>
      </c>
      <c r="D486" t="s">
        <v>2189</v>
      </c>
      <c r="E486" t="s">
        <v>106</v>
      </c>
      <c r="F486">
        <v>40700</v>
      </c>
      <c r="G486" t="s">
        <v>784</v>
      </c>
      <c r="I486" t="s">
        <v>118</v>
      </c>
      <c r="J486">
        <v>2026</v>
      </c>
      <c r="K486">
        <v>5</v>
      </c>
      <c r="L486" t="s">
        <v>95</v>
      </c>
      <c r="M486">
        <v>110.09</v>
      </c>
      <c r="N486">
        <v>1</v>
      </c>
      <c r="O486">
        <v>110.09</v>
      </c>
      <c r="P486" t="s">
        <v>2190</v>
      </c>
    </row>
    <row r="487" spans="1:17">
      <c r="A487" t="s">
        <v>879</v>
      </c>
      <c r="B487" t="s">
        <v>2209</v>
      </c>
      <c r="C487" t="s">
        <v>133</v>
      </c>
      <c r="D487" t="s">
        <v>2189</v>
      </c>
      <c r="E487" t="s">
        <v>92</v>
      </c>
      <c r="F487">
        <v>40700</v>
      </c>
      <c r="G487" t="s">
        <v>784</v>
      </c>
      <c r="I487" t="s">
        <v>260</v>
      </c>
      <c r="J487">
        <v>2026</v>
      </c>
      <c r="K487">
        <v>5</v>
      </c>
      <c r="L487" t="s">
        <v>95</v>
      </c>
      <c r="M487">
        <v>310.82</v>
      </c>
      <c r="N487">
        <v>1</v>
      </c>
      <c r="O487">
        <v>310.82</v>
      </c>
      <c r="P487" t="s">
        <v>2190</v>
      </c>
    </row>
    <row r="488" spans="1:17">
      <c r="A488" t="s">
        <v>879</v>
      </c>
      <c r="B488" t="s">
        <v>2209</v>
      </c>
      <c r="C488" t="s">
        <v>133</v>
      </c>
      <c r="D488" t="s">
        <v>2189</v>
      </c>
      <c r="E488" t="s">
        <v>106</v>
      </c>
      <c r="F488">
        <v>40700</v>
      </c>
      <c r="G488" t="s">
        <v>784</v>
      </c>
      <c r="I488" t="s">
        <v>163</v>
      </c>
      <c r="J488">
        <v>2026</v>
      </c>
      <c r="K488">
        <v>5</v>
      </c>
      <c r="L488" t="s">
        <v>95</v>
      </c>
      <c r="M488">
        <v>1486.26</v>
      </c>
      <c r="N488">
        <v>1</v>
      </c>
      <c r="O488">
        <v>1486.26</v>
      </c>
      <c r="P488" t="s">
        <v>2190</v>
      </c>
    </row>
    <row r="489" spans="1:17">
      <c r="A489" t="s">
        <v>879</v>
      </c>
      <c r="B489" t="s">
        <v>482</v>
      </c>
      <c r="C489" t="s">
        <v>133</v>
      </c>
      <c r="D489" t="s">
        <v>2189</v>
      </c>
      <c r="E489" t="s">
        <v>92</v>
      </c>
      <c r="F489">
        <v>40700</v>
      </c>
      <c r="G489" t="s">
        <v>784</v>
      </c>
      <c r="I489" t="s">
        <v>260</v>
      </c>
      <c r="J489">
        <v>2026</v>
      </c>
      <c r="K489">
        <v>5</v>
      </c>
      <c r="L489" t="s">
        <v>95</v>
      </c>
      <c r="M489">
        <v>310.82</v>
      </c>
      <c r="N489">
        <v>1</v>
      </c>
      <c r="O489">
        <v>310.82</v>
      </c>
      <c r="P489" t="s">
        <v>2190</v>
      </c>
    </row>
    <row r="490" spans="1:17">
      <c r="A490" t="s">
        <v>879</v>
      </c>
      <c r="B490" t="s">
        <v>482</v>
      </c>
      <c r="C490" t="s">
        <v>133</v>
      </c>
      <c r="D490" t="s">
        <v>2189</v>
      </c>
      <c r="E490" t="s">
        <v>92</v>
      </c>
      <c r="F490">
        <v>40700</v>
      </c>
      <c r="G490" t="s">
        <v>784</v>
      </c>
      <c r="I490" t="s">
        <v>197</v>
      </c>
      <c r="J490">
        <v>2026</v>
      </c>
      <c r="K490">
        <v>5</v>
      </c>
      <c r="L490" t="s">
        <v>95</v>
      </c>
      <c r="M490">
        <v>1027.52</v>
      </c>
      <c r="N490">
        <v>1</v>
      </c>
      <c r="O490">
        <v>1027.52</v>
      </c>
      <c r="P490" t="s">
        <v>2190</v>
      </c>
    </row>
    <row r="491" spans="1:17">
      <c r="A491" t="s">
        <v>879</v>
      </c>
      <c r="B491" t="s">
        <v>482</v>
      </c>
      <c r="C491" t="s">
        <v>133</v>
      </c>
      <c r="D491" t="s">
        <v>2189</v>
      </c>
      <c r="E491" t="s">
        <v>106</v>
      </c>
      <c r="F491">
        <v>40700</v>
      </c>
      <c r="G491" t="s">
        <v>784</v>
      </c>
      <c r="I491" t="s">
        <v>118</v>
      </c>
      <c r="J491">
        <v>2026</v>
      </c>
      <c r="K491">
        <v>5</v>
      </c>
      <c r="L491" t="s">
        <v>95</v>
      </c>
      <c r="M491">
        <v>110.09</v>
      </c>
      <c r="N491">
        <v>1</v>
      </c>
      <c r="O491">
        <v>110.09</v>
      </c>
      <c r="P491" t="s">
        <v>2190</v>
      </c>
    </row>
    <row r="492" spans="1:17">
      <c r="A492" t="s">
        <v>2565</v>
      </c>
      <c r="B492" t="s">
        <v>2210</v>
      </c>
      <c r="C492" t="s">
        <v>2073</v>
      </c>
      <c r="D492" t="s">
        <v>2189</v>
      </c>
      <c r="E492" t="s">
        <v>92</v>
      </c>
      <c r="F492">
        <v>40700</v>
      </c>
      <c r="G492" t="s">
        <v>784</v>
      </c>
      <c r="I492" t="s">
        <v>260</v>
      </c>
      <c r="J492">
        <v>2026</v>
      </c>
      <c r="K492">
        <v>5</v>
      </c>
      <c r="L492" t="s">
        <v>95</v>
      </c>
      <c r="M492">
        <v>1208.2514377999998</v>
      </c>
      <c r="N492">
        <v>1</v>
      </c>
      <c r="O492">
        <v>1208.2514377999998</v>
      </c>
      <c r="P492" t="s">
        <v>2190</v>
      </c>
    </row>
    <row r="493" spans="1:17">
      <c r="A493" t="s">
        <v>2565</v>
      </c>
      <c r="B493" t="s">
        <v>2210</v>
      </c>
      <c r="C493" t="s">
        <v>2073</v>
      </c>
      <c r="D493" t="s">
        <v>2189</v>
      </c>
      <c r="E493" t="s">
        <v>106</v>
      </c>
      <c r="F493">
        <v>40700</v>
      </c>
      <c r="G493" t="s">
        <v>784</v>
      </c>
      <c r="I493" t="s">
        <v>146</v>
      </c>
      <c r="J493">
        <v>2026</v>
      </c>
      <c r="K493">
        <v>5</v>
      </c>
      <c r="L493" t="s">
        <v>95</v>
      </c>
      <c r="M493">
        <v>148.97354999999999</v>
      </c>
      <c r="N493">
        <v>1</v>
      </c>
      <c r="O493">
        <v>148.97354999999999</v>
      </c>
      <c r="P493" t="s">
        <v>2190</v>
      </c>
    </row>
    <row r="494" spans="1:17">
      <c r="A494" t="s">
        <v>879</v>
      </c>
      <c r="B494" t="s">
        <v>1893</v>
      </c>
      <c r="C494" t="s">
        <v>133</v>
      </c>
      <c r="D494" t="s">
        <v>2189</v>
      </c>
      <c r="E494" t="s">
        <v>92</v>
      </c>
      <c r="F494">
        <v>40700</v>
      </c>
      <c r="G494" t="s">
        <v>784</v>
      </c>
      <c r="I494" t="s">
        <v>260</v>
      </c>
      <c r="J494">
        <v>2026</v>
      </c>
      <c r="K494">
        <v>5</v>
      </c>
      <c r="L494" t="s">
        <v>95</v>
      </c>
      <c r="M494">
        <v>310.82</v>
      </c>
      <c r="N494">
        <v>1</v>
      </c>
      <c r="O494">
        <v>310.82</v>
      </c>
      <c r="P494" t="s">
        <v>2190</v>
      </c>
    </row>
    <row r="495" spans="1:17">
      <c r="A495" t="s">
        <v>879</v>
      </c>
      <c r="B495" t="s">
        <v>1893</v>
      </c>
      <c r="C495" t="s">
        <v>133</v>
      </c>
      <c r="D495" t="s">
        <v>2189</v>
      </c>
      <c r="E495" t="s">
        <v>106</v>
      </c>
      <c r="F495">
        <v>40700</v>
      </c>
      <c r="G495" t="s">
        <v>784</v>
      </c>
      <c r="I495" t="s">
        <v>163</v>
      </c>
      <c r="J495">
        <v>2026</v>
      </c>
      <c r="K495">
        <v>5</v>
      </c>
      <c r="L495" t="s">
        <v>95</v>
      </c>
      <c r="M495">
        <v>495.42</v>
      </c>
      <c r="N495">
        <v>1</v>
      </c>
      <c r="O495">
        <v>495.42</v>
      </c>
      <c r="P495" t="s">
        <v>2190</v>
      </c>
    </row>
    <row r="496" spans="1:17">
      <c r="A496" t="s">
        <v>879</v>
      </c>
      <c r="B496" t="s">
        <v>493</v>
      </c>
      <c r="C496" t="s">
        <v>133</v>
      </c>
      <c r="D496" t="s">
        <v>2189</v>
      </c>
      <c r="E496" t="s">
        <v>103</v>
      </c>
      <c r="F496">
        <v>40700</v>
      </c>
      <c r="G496" t="s">
        <v>784</v>
      </c>
      <c r="I496" t="s">
        <v>130</v>
      </c>
      <c r="J496">
        <v>2026</v>
      </c>
      <c r="K496">
        <v>5</v>
      </c>
      <c r="L496" t="s">
        <v>95</v>
      </c>
      <c r="M496">
        <v>1326.56</v>
      </c>
      <c r="N496">
        <v>1</v>
      </c>
      <c r="O496">
        <v>1326.56</v>
      </c>
      <c r="P496" t="s">
        <v>2190</v>
      </c>
      <c r="Q496">
        <v>1</v>
      </c>
    </row>
    <row r="497" spans="1:17">
      <c r="A497" t="s">
        <v>879</v>
      </c>
      <c r="B497" t="s">
        <v>493</v>
      </c>
      <c r="C497" t="s">
        <v>133</v>
      </c>
      <c r="D497" t="s">
        <v>2189</v>
      </c>
      <c r="E497" t="s">
        <v>92</v>
      </c>
      <c r="F497">
        <v>40700</v>
      </c>
      <c r="G497" t="s">
        <v>784</v>
      </c>
      <c r="I497" t="s">
        <v>203</v>
      </c>
      <c r="J497">
        <v>2026</v>
      </c>
      <c r="K497">
        <v>5</v>
      </c>
      <c r="L497" t="s">
        <v>95</v>
      </c>
      <c r="M497">
        <v>355.16</v>
      </c>
      <c r="N497">
        <v>1</v>
      </c>
      <c r="O497">
        <v>355.16</v>
      </c>
      <c r="P497" t="s">
        <v>2190</v>
      </c>
      <c r="Q497">
        <v>1</v>
      </c>
    </row>
    <row r="498" spans="1:17">
      <c r="A498" t="s">
        <v>879</v>
      </c>
      <c r="B498" t="s">
        <v>493</v>
      </c>
      <c r="C498" t="s">
        <v>133</v>
      </c>
      <c r="D498" t="s">
        <v>2189</v>
      </c>
      <c r="E498" t="s">
        <v>92</v>
      </c>
      <c r="F498">
        <v>40700</v>
      </c>
      <c r="G498" t="s">
        <v>784</v>
      </c>
      <c r="I498" t="s">
        <v>638</v>
      </c>
      <c r="J498">
        <v>2026</v>
      </c>
      <c r="K498">
        <v>5</v>
      </c>
      <c r="L498" t="s">
        <v>95</v>
      </c>
      <c r="M498">
        <v>233.81</v>
      </c>
      <c r="N498">
        <v>1</v>
      </c>
      <c r="O498">
        <v>233.81</v>
      </c>
      <c r="P498" t="s">
        <v>2190</v>
      </c>
      <c r="Q498">
        <v>1</v>
      </c>
    </row>
    <row r="499" spans="1:17">
      <c r="A499" t="s">
        <v>879</v>
      </c>
      <c r="B499" t="s">
        <v>493</v>
      </c>
      <c r="C499" t="s">
        <v>133</v>
      </c>
      <c r="D499" t="s">
        <v>2189</v>
      </c>
      <c r="E499" t="s">
        <v>92</v>
      </c>
      <c r="F499">
        <v>40700</v>
      </c>
      <c r="G499" t="s">
        <v>784</v>
      </c>
      <c r="I499" t="s">
        <v>256</v>
      </c>
      <c r="J499">
        <v>2026</v>
      </c>
      <c r="K499">
        <v>5</v>
      </c>
      <c r="L499" t="s">
        <v>95</v>
      </c>
      <c r="M499">
        <v>340.48</v>
      </c>
      <c r="N499">
        <v>1</v>
      </c>
      <c r="O499">
        <v>340.48</v>
      </c>
      <c r="P499" t="s">
        <v>2190</v>
      </c>
      <c r="Q499">
        <v>1</v>
      </c>
    </row>
    <row r="500" spans="1:17">
      <c r="A500" t="s">
        <v>879</v>
      </c>
      <c r="B500" t="s">
        <v>493</v>
      </c>
      <c r="C500" t="s">
        <v>133</v>
      </c>
      <c r="D500" t="s">
        <v>2189</v>
      </c>
      <c r="E500" t="s">
        <v>92</v>
      </c>
      <c r="F500">
        <v>40700</v>
      </c>
      <c r="G500" t="s">
        <v>784</v>
      </c>
      <c r="I500" t="s">
        <v>204</v>
      </c>
      <c r="J500">
        <v>2026</v>
      </c>
      <c r="K500">
        <v>5</v>
      </c>
      <c r="L500" t="s">
        <v>95</v>
      </c>
      <c r="M500">
        <v>357.84</v>
      </c>
      <c r="N500">
        <v>1</v>
      </c>
      <c r="O500">
        <v>357.84</v>
      </c>
      <c r="P500" t="s">
        <v>2190</v>
      </c>
    </row>
    <row r="501" spans="1:17">
      <c r="A501" t="s">
        <v>879</v>
      </c>
      <c r="B501" t="s">
        <v>493</v>
      </c>
      <c r="C501" t="s">
        <v>133</v>
      </c>
      <c r="D501" t="s">
        <v>2189</v>
      </c>
      <c r="E501" t="s">
        <v>92</v>
      </c>
      <c r="F501">
        <v>40700</v>
      </c>
      <c r="G501" t="s">
        <v>784</v>
      </c>
      <c r="I501" t="s">
        <v>257</v>
      </c>
      <c r="J501">
        <v>2026</v>
      </c>
      <c r="K501">
        <v>5</v>
      </c>
      <c r="L501" t="s">
        <v>95</v>
      </c>
      <c r="M501">
        <v>286.26</v>
      </c>
      <c r="N501">
        <v>1</v>
      </c>
      <c r="O501">
        <v>286.26</v>
      </c>
      <c r="P501" t="s">
        <v>2190</v>
      </c>
    </row>
    <row r="502" spans="1:17">
      <c r="A502" t="s">
        <v>879</v>
      </c>
      <c r="B502" t="s">
        <v>493</v>
      </c>
      <c r="C502" t="s">
        <v>133</v>
      </c>
      <c r="D502" t="s">
        <v>2189</v>
      </c>
      <c r="E502" t="s">
        <v>92</v>
      </c>
      <c r="F502">
        <v>40700</v>
      </c>
      <c r="G502" t="s">
        <v>784</v>
      </c>
      <c r="I502" t="s">
        <v>260</v>
      </c>
      <c r="J502">
        <v>2026</v>
      </c>
      <c r="K502">
        <v>5</v>
      </c>
      <c r="L502" t="s">
        <v>95</v>
      </c>
      <c r="M502">
        <v>310.82</v>
      </c>
      <c r="N502">
        <v>1</v>
      </c>
      <c r="O502">
        <v>310.82</v>
      </c>
      <c r="P502" t="s">
        <v>2190</v>
      </c>
    </row>
    <row r="503" spans="1:17">
      <c r="A503" t="s">
        <v>879</v>
      </c>
      <c r="B503" t="s">
        <v>493</v>
      </c>
      <c r="C503" t="s">
        <v>133</v>
      </c>
      <c r="D503" t="s">
        <v>2189</v>
      </c>
      <c r="E503" t="s">
        <v>92</v>
      </c>
      <c r="F503">
        <v>40700</v>
      </c>
      <c r="G503" t="s">
        <v>784</v>
      </c>
      <c r="I503" t="s">
        <v>197</v>
      </c>
      <c r="J503">
        <v>2026</v>
      </c>
      <c r="K503">
        <v>5</v>
      </c>
      <c r="L503" t="s">
        <v>95</v>
      </c>
      <c r="M503">
        <v>513.76</v>
      </c>
      <c r="N503">
        <v>1</v>
      </c>
      <c r="O503">
        <v>513.76</v>
      </c>
      <c r="P503" t="s">
        <v>2190</v>
      </c>
    </row>
    <row r="504" spans="1:17">
      <c r="A504" t="s">
        <v>879</v>
      </c>
      <c r="B504" t="s">
        <v>493</v>
      </c>
      <c r="C504" t="s">
        <v>133</v>
      </c>
      <c r="D504" t="s">
        <v>2189</v>
      </c>
      <c r="E504" t="s">
        <v>106</v>
      </c>
      <c r="F504">
        <v>40700</v>
      </c>
      <c r="G504" t="s">
        <v>784</v>
      </c>
      <c r="I504" t="s">
        <v>118</v>
      </c>
      <c r="J504">
        <v>2026</v>
      </c>
      <c r="K504">
        <v>5</v>
      </c>
      <c r="L504" t="s">
        <v>95</v>
      </c>
      <c r="M504">
        <v>330.27</v>
      </c>
      <c r="N504">
        <v>1</v>
      </c>
      <c r="O504">
        <v>330.27</v>
      </c>
      <c r="P504" t="s">
        <v>2190</v>
      </c>
    </row>
    <row r="505" spans="1:17">
      <c r="A505" t="s">
        <v>879</v>
      </c>
      <c r="B505" t="s">
        <v>493</v>
      </c>
      <c r="C505" t="s">
        <v>133</v>
      </c>
      <c r="D505" t="s">
        <v>2189</v>
      </c>
      <c r="E505" t="s">
        <v>106</v>
      </c>
      <c r="F505">
        <v>40700</v>
      </c>
      <c r="G505" t="s">
        <v>784</v>
      </c>
      <c r="I505" t="s">
        <v>163</v>
      </c>
      <c r="J505">
        <v>2026</v>
      </c>
      <c r="K505">
        <v>5</v>
      </c>
      <c r="L505" t="s">
        <v>95</v>
      </c>
      <c r="M505">
        <v>330.28</v>
      </c>
      <c r="N505">
        <v>1</v>
      </c>
      <c r="O505">
        <v>330.28</v>
      </c>
      <c r="P505" t="s">
        <v>2190</v>
      </c>
    </row>
    <row r="506" spans="1:17">
      <c r="A506" t="s">
        <v>879</v>
      </c>
      <c r="B506" t="s">
        <v>1896</v>
      </c>
      <c r="C506" t="s">
        <v>133</v>
      </c>
      <c r="D506" t="s">
        <v>2189</v>
      </c>
      <c r="E506" t="s">
        <v>92</v>
      </c>
      <c r="F506">
        <v>40700</v>
      </c>
      <c r="G506" t="s">
        <v>784</v>
      </c>
      <c r="I506" t="s">
        <v>260</v>
      </c>
      <c r="J506">
        <v>2026</v>
      </c>
      <c r="K506">
        <v>5</v>
      </c>
      <c r="L506" t="s">
        <v>95</v>
      </c>
      <c r="M506">
        <v>310.82</v>
      </c>
      <c r="N506">
        <v>1</v>
      </c>
      <c r="O506">
        <v>310.82</v>
      </c>
      <c r="P506" t="s">
        <v>2190</v>
      </c>
    </row>
    <row r="507" spans="1:17">
      <c r="A507" t="s">
        <v>879</v>
      </c>
      <c r="B507" t="s">
        <v>1896</v>
      </c>
      <c r="C507" t="s">
        <v>133</v>
      </c>
      <c r="D507" t="s">
        <v>2189</v>
      </c>
      <c r="E507" t="s">
        <v>106</v>
      </c>
      <c r="F507">
        <v>40700</v>
      </c>
      <c r="G507" t="s">
        <v>784</v>
      </c>
      <c r="I507" t="s">
        <v>163</v>
      </c>
      <c r="J507">
        <v>2026</v>
      </c>
      <c r="K507">
        <v>5</v>
      </c>
      <c r="L507" t="s">
        <v>95</v>
      </c>
      <c r="M507">
        <v>495.42</v>
      </c>
      <c r="N507">
        <v>1</v>
      </c>
      <c r="O507">
        <v>495.42</v>
      </c>
      <c r="P507" t="s">
        <v>2190</v>
      </c>
    </row>
    <row r="508" spans="1:17">
      <c r="A508" t="s">
        <v>879</v>
      </c>
      <c r="B508" t="s">
        <v>494</v>
      </c>
      <c r="C508" t="s">
        <v>133</v>
      </c>
      <c r="D508" t="s">
        <v>2189</v>
      </c>
      <c r="E508" t="s">
        <v>103</v>
      </c>
      <c r="F508">
        <v>40700</v>
      </c>
      <c r="G508" t="s">
        <v>784</v>
      </c>
      <c r="I508" t="s">
        <v>130</v>
      </c>
      <c r="J508">
        <v>2026</v>
      </c>
      <c r="K508">
        <v>5</v>
      </c>
      <c r="L508" t="s">
        <v>95</v>
      </c>
      <c r="M508">
        <v>509.1</v>
      </c>
      <c r="N508">
        <v>1</v>
      </c>
      <c r="O508">
        <v>509.1</v>
      </c>
      <c r="P508" t="s">
        <v>2190</v>
      </c>
      <c r="Q508">
        <v>1</v>
      </c>
    </row>
    <row r="509" spans="1:17">
      <c r="A509" t="s">
        <v>879</v>
      </c>
      <c r="B509" t="s">
        <v>494</v>
      </c>
      <c r="C509" t="s">
        <v>133</v>
      </c>
      <c r="D509" t="s">
        <v>2189</v>
      </c>
      <c r="E509" t="s">
        <v>92</v>
      </c>
      <c r="F509">
        <v>40700</v>
      </c>
      <c r="G509" t="s">
        <v>784</v>
      </c>
      <c r="I509" t="s">
        <v>256</v>
      </c>
      <c r="J509">
        <v>2026</v>
      </c>
      <c r="K509">
        <v>5</v>
      </c>
      <c r="L509" t="s">
        <v>95</v>
      </c>
      <c r="M509">
        <v>170.24</v>
      </c>
      <c r="N509">
        <v>1</v>
      </c>
      <c r="O509">
        <v>170.24</v>
      </c>
      <c r="P509" t="s">
        <v>2190</v>
      </c>
      <c r="Q509">
        <v>1</v>
      </c>
    </row>
    <row r="510" spans="1:17">
      <c r="A510" t="s">
        <v>879</v>
      </c>
      <c r="B510" t="s">
        <v>494</v>
      </c>
      <c r="C510" t="s">
        <v>133</v>
      </c>
      <c r="D510" t="s">
        <v>2189</v>
      </c>
      <c r="E510" t="s">
        <v>92</v>
      </c>
      <c r="F510">
        <v>40700</v>
      </c>
      <c r="G510" t="s">
        <v>784</v>
      </c>
      <c r="I510" t="s">
        <v>257</v>
      </c>
      <c r="J510">
        <v>2026</v>
      </c>
      <c r="K510">
        <v>5</v>
      </c>
      <c r="L510" t="s">
        <v>95</v>
      </c>
      <c r="M510">
        <v>143.13</v>
      </c>
      <c r="N510">
        <v>1</v>
      </c>
      <c r="O510">
        <v>143.13</v>
      </c>
      <c r="P510" t="s">
        <v>2190</v>
      </c>
    </row>
    <row r="511" spans="1:17">
      <c r="A511" t="s">
        <v>879</v>
      </c>
      <c r="B511" t="s">
        <v>494</v>
      </c>
      <c r="C511" t="s">
        <v>133</v>
      </c>
      <c r="D511" t="s">
        <v>2189</v>
      </c>
      <c r="E511" t="s">
        <v>92</v>
      </c>
      <c r="F511">
        <v>40700</v>
      </c>
      <c r="G511" t="s">
        <v>784</v>
      </c>
      <c r="I511" t="s">
        <v>260</v>
      </c>
      <c r="J511">
        <v>2026</v>
      </c>
      <c r="K511">
        <v>5</v>
      </c>
      <c r="L511" t="s">
        <v>95</v>
      </c>
      <c r="M511">
        <v>310.82</v>
      </c>
      <c r="N511">
        <v>1</v>
      </c>
      <c r="O511">
        <v>310.82</v>
      </c>
      <c r="P511" t="s">
        <v>2190</v>
      </c>
    </row>
    <row r="512" spans="1:17">
      <c r="A512" t="s">
        <v>879</v>
      </c>
      <c r="B512" t="s">
        <v>494</v>
      </c>
      <c r="C512" t="s">
        <v>133</v>
      </c>
      <c r="D512" t="s">
        <v>2189</v>
      </c>
      <c r="E512" t="s">
        <v>106</v>
      </c>
      <c r="F512">
        <v>40700</v>
      </c>
      <c r="G512" t="s">
        <v>784</v>
      </c>
      <c r="I512" t="s">
        <v>163</v>
      </c>
      <c r="J512">
        <v>2026</v>
      </c>
      <c r="K512">
        <v>5</v>
      </c>
      <c r="L512" t="s">
        <v>95</v>
      </c>
      <c r="M512">
        <v>165.14</v>
      </c>
      <c r="N512">
        <v>1</v>
      </c>
      <c r="O512">
        <v>165.14</v>
      </c>
      <c r="P512" t="s">
        <v>2190</v>
      </c>
    </row>
    <row r="513" spans="1:17">
      <c r="A513" t="s">
        <v>879</v>
      </c>
      <c r="B513" t="s">
        <v>498</v>
      </c>
      <c r="C513" t="s">
        <v>133</v>
      </c>
      <c r="D513" t="s">
        <v>2189</v>
      </c>
      <c r="E513" t="s">
        <v>92</v>
      </c>
      <c r="F513">
        <v>40700</v>
      </c>
      <c r="G513" t="s">
        <v>784</v>
      </c>
      <c r="I513" t="s">
        <v>260</v>
      </c>
      <c r="J513">
        <v>2026</v>
      </c>
      <c r="K513">
        <v>5</v>
      </c>
      <c r="L513" t="s">
        <v>95</v>
      </c>
      <c r="M513">
        <v>310.82</v>
      </c>
      <c r="N513">
        <v>1</v>
      </c>
      <c r="O513">
        <v>310.82</v>
      </c>
      <c r="P513" t="s">
        <v>2190</v>
      </c>
    </row>
    <row r="514" spans="1:17">
      <c r="A514" t="s">
        <v>879</v>
      </c>
      <c r="B514" t="s">
        <v>498</v>
      </c>
      <c r="C514" t="s">
        <v>133</v>
      </c>
      <c r="D514" t="s">
        <v>2189</v>
      </c>
      <c r="E514" t="s">
        <v>106</v>
      </c>
      <c r="F514">
        <v>40700</v>
      </c>
      <c r="G514" t="s">
        <v>784</v>
      </c>
      <c r="I514" t="s">
        <v>163</v>
      </c>
      <c r="J514">
        <v>2026</v>
      </c>
      <c r="K514">
        <v>5</v>
      </c>
      <c r="L514" t="s">
        <v>95</v>
      </c>
      <c r="M514">
        <v>330.28</v>
      </c>
      <c r="N514">
        <v>1</v>
      </c>
      <c r="O514">
        <v>330.28</v>
      </c>
      <c r="P514" t="s">
        <v>2190</v>
      </c>
    </row>
    <row r="515" spans="1:17">
      <c r="A515" t="s">
        <v>879</v>
      </c>
      <c r="B515" t="s">
        <v>2211</v>
      </c>
      <c r="C515" t="s">
        <v>133</v>
      </c>
      <c r="D515" t="s">
        <v>2189</v>
      </c>
      <c r="E515" t="s">
        <v>92</v>
      </c>
      <c r="F515">
        <v>40700</v>
      </c>
      <c r="G515" t="s">
        <v>784</v>
      </c>
      <c r="I515" t="s">
        <v>260</v>
      </c>
      <c r="J515">
        <v>2026</v>
      </c>
      <c r="K515">
        <v>5</v>
      </c>
      <c r="L515" t="s">
        <v>95</v>
      </c>
      <c r="M515">
        <v>310.82</v>
      </c>
      <c r="N515">
        <v>1</v>
      </c>
      <c r="O515">
        <v>310.82</v>
      </c>
      <c r="P515" t="s">
        <v>2190</v>
      </c>
    </row>
    <row r="516" spans="1:17">
      <c r="A516" t="s">
        <v>879</v>
      </c>
      <c r="B516" t="s">
        <v>2211</v>
      </c>
      <c r="C516" t="s">
        <v>133</v>
      </c>
      <c r="D516" t="s">
        <v>2189</v>
      </c>
      <c r="E516" t="s">
        <v>92</v>
      </c>
      <c r="F516">
        <v>40700</v>
      </c>
      <c r="G516" t="s">
        <v>784</v>
      </c>
      <c r="I516" t="s">
        <v>197</v>
      </c>
      <c r="J516">
        <v>2026</v>
      </c>
      <c r="K516">
        <v>5</v>
      </c>
      <c r="L516" t="s">
        <v>95</v>
      </c>
      <c r="M516">
        <v>513.76</v>
      </c>
      <c r="N516">
        <v>1</v>
      </c>
      <c r="O516">
        <v>513.76</v>
      </c>
      <c r="P516" t="s">
        <v>2190</v>
      </c>
    </row>
    <row r="517" spans="1:17">
      <c r="A517" t="s">
        <v>879</v>
      </c>
      <c r="B517" t="s">
        <v>2211</v>
      </c>
      <c r="C517" t="s">
        <v>133</v>
      </c>
      <c r="D517" t="s">
        <v>2189</v>
      </c>
      <c r="E517" t="s">
        <v>106</v>
      </c>
      <c r="F517">
        <v>40700</v>
      </c>
      <c r="G517" t="s">
        <v>784</v>
      </c>
      <c r="I517" t="s">
        <v>118</v>
      </c>
      <c r="J517">
        <v>2026</v>
      </c>
      <c r="K517">
        <v>5</v>
      </c>
      <c r="L517" t="s">
        <v>95</v>
      </c>
      <c r="M517">
        <v>440.36</v>
      </c>
      <c r="N517">
        <v>1</v>
      </c>
      <c r="O517">
        <v>440.36</v>
      </c>
      <c r="P517" t="s">
        <v>2190</v>
      </c>
    </row>
    <row r="518" spans="1:17">
      <c r="A518" t="s">
        <v>879</v>
      </c>
      <c r="B518" t="s">
        <v>2211</v>
      </c>
      <c r="C518" t="s">
        <v>133</v>
      </c>
      <c r="D518" t="s">
        <v>2189</v>
      </c>
      <c r="E518" t="s">
        <v>106</v>
      </c>
      <c r="F518">
        <v>40700</v>
      </c>
      <c r="G518" t="s">
        <v>784</v>
      </c>
      <c r="I518" t="s">
        <v>163</v>
      </c>
      <c r="J518">
        <v>2026</v>
      </c>
      <c r="K518">
        <v>5</v>
      </c>
      <c r="L518" t="s">
        <v>95</v>
      </c>
      <c r="M518">
        <v>825.7</v>
      </c>
      <c r="N518">
        <v>1</v>
      </c>
      <c r="O518">
        <v>825.7</v>
      </c>
      <c r="P518" t="s">
        <v>2190</v>
      </c>
    </row>
    <row r="519" spans="1:17">
      <c r="A519" t="s">
        <v>879</v>
      </c>
      <c r="B519" t="s">
        <v>2212</v>
      </c>
      <c r="C519" t="s">
        <v>133</v>
      </c>
      <c r="D519" t="s">
        <v>2189</v>
      </c>
      <c r="E519" t="s">
        <v>92</v>
      </c>
      <c r="F519">
        <v>40700</v>
      </c>
      <c r="G519" t="s">
        <v>784</v>
      </c>
      <c r="I519" t="s">
        <v>2208</v>
      </c>
      <c r="J519">
        <v>2026</v>
      </c>
      <c r="K519">
        <v>5</v>
      </c>
      <c r="L519" t="s">
        <v>95</v>
      </c>
      <c r="M519">
        <v>211.8</v>
      </c>
      <c r="N519">
        <v>1</v>
      </c>
      <c r="O519">
        <v>211.8</v>
      </c>
      <c r="P519" t="s">
        <v>2190</v>
      </c>
      <c r="Q519">
        <v>1</v>
      </c>
    </row>
    <row r="520" spans="1:17">
      <c r="A520" t="s">
        <v>879</v>
      </c>
      <c r="B520" t="s">
        <v>2212</v>
      </c>
      <c r="C520" t="s">
        <v>133</v>
      </c>
      <c r="D520" t="s">
        <v>2189</v>
      </c>
      <c r="E520" t="s">
        <v>92</v>
      </c>
      <c r="F520">
        <v>40700</v>
      </c>
      <c r="G520" t="s">
        <v>784</v>
      </c>
      <c r="I520" t="s">
        <v>257</v>
      </c>
      <c r="J520">
        <v>2026</v>
      </c>
      <c r="K520">
        <v>5</v>
      </c>
      <c r="L520" t="s">
        <v>95</v>
      </c>
      <c r="M520">
        <v>143.13</v>
      </c>
      <c r="N520">
        <v>1</v>
      </c>
      <c r="O520">
        <v>143.13</v>
      </c>
      <c r="P520" t="s">
        <v>2190</v>
      </c>
    </row>
    <row r="521" spans="1:17">
      <c r="A521" t="s">
        <v>879</v>
      </c>
      <c r="B521" t="s">
        <v>2212</v>
      </c>
      <c r="C521" t="s">
        <v>133</v>
      </c>
      <c r="D521" t="s">
        <v>2189</v>
      </c>
      <c r="E521" t="s">
        <v>92</v>
      </c>
      <c r="F521">
        <v>40700</v>
      </c>
      <c r="G521" t="s">
        <v>784</v>
      </c>
      <c r="I521" t="s">
        <v>260</v>
      </c>
      <c r="J521">
        <v>2026</v>
      </c>
      <c r="K521">
        <v>5</v>
      </c>
      <c r="L521" t="s">
        <v>95</v>
      </c>
      <c r="M521">
        <v>310.82</v>
      </c>
      <c r="N521">
        <v>1</v>
      </c>
      <c r="O521">
        <v>310.82</v>
      </c>
      <c r="P521" t="s">
        <v>2190</v>
      </c>
    </row>
    <row r="522" spans="1:17">
      <c r="A522" t="s">
        <v>879</v>
      </c>
      <c r="B522" t="s">
        <v>2212</v>
      </c>
      <c r="C522" t="s">
        <v>133</v>
      </c>
      <c r="D522" t="s">
        <v>2189</v>
      </c>
      <c r="E522" t="s">
        <v>106</v>
      </c>
      <c r="F522">
        <v>40700</v>
      </c>
      <c r="G522" t="s">
        <v>784</v>
      </c>
      <c r="I522" t="s">
        <v>163</v>
      </c>
      <c r="J522">
        <v>2026</v>
      </c>
      <c r="K522">
        <v>5</v>
      </c>
      <c r="L522" t="s">
        <v>95</v>
      </c>
      <c r="M522">
        <v>990.84</v>
      </c>
      <c r="N522">
        <v>1</v>
      </c>
      <c r="O522">
        <v>990.84</v>
      </c>
      <c r="P522" t="s">
        <v>2190</v>
      </c>
    </row>
    <row r="523" spans="1:17">
      <c r="A523" t="s">
        <v>879</v>
      </c>
      <c r="B523" t="s">
        <v>499</v>
      </c>
      <c r="C523" t="s">
        <v>133</v>
      </c>
      <c r="D523" t="s">
        <v>2189</v>
      </c>
      <c r="E523" t="s">
        <v>103</v>
      </c>
      <c r="F523">
        <v>40700</v>
      </c>
      <c r="G523" t="s">
        <v>784</v>
      </c>
      <c r="I523" t="s">
        <v>130</v>
      </c>
      <c r="J523">
        <v>2026</v>
      </c>
      <c r="K523">
        <v>5</v>
      </c>
      <c r="L523" t="s">
        <v>95</v>
      </c>
      <c r="M523">
        <v>8390.3799999999992</v>
      </c>
      <c r="N523">
        <v>1</v>
      </c>
      <c r="O523">
        <v>8390.3799999999992</v>
      </c>
      <c r="P523" t="s">
        <v>2190</v>
      </c>
      <c r="Q523">
        <v>1</v>
      </c>
    </row>
    <row r="524" spans="1:17">
      <c r="A524" t="s">
        <v>879</v>
      </c>
      <c r="B524" t="s">
        <v>499</v>
      </c>
      <c r="C524" t="s">
        <v>133</v>
      </c>
      <c r="D524" t="s">
        <v>2189</v>
      </c>
      <c r="E524" t="s">
        <v>92</v>
      </c>
      <c r="F524">
        <v>40700</v>
      </c>
      <c r="G524" t="s">
        <v>784</v>
      </c>
      <c r="I524" t="s">
        <v>203</v>
      </c>
      <c r="J524">
        <v>2026</v>
      </c>
      <c r="K524">
        <v>5</v>
      </c>
      <c r="L524" t="s">
        <v>95</v>
      </c>
      <c r="M524">
        <v>2841.28</v>
      </c>
      <c r="N524">
        <v>1</v>
      </c>
      <c r="O524">
        <v>2841.28</v>
      </c>
      <c r="P524" t="s">
        <v>2190</v>
      </c>
      <c r="Q524">
        <v>1</v>
      </c>
    </row>
    <row r="525" spans="1:17">
      <c r="A525" t="s">
        <v>879</v>
      </c>
      <c r="B525" t="s">
        <v>499</v>
      </c>
      <c r="C525" t="s">
        <v>133</v>
      </c>
      <c r="D525" t="s">
        <v>2189</v>
      </c>
      <c r="E525" t="s">
        <v>92</v>
      </c>
      <c r="F525">
        <v>40700</v>
      </c>
      <c r="G525" t="s">
        <v>784</v>
      </c>
      <c r="I525" t="s">
        <v>256</v>
      </c>
      <c r="J525">
        <v>2026</v>
      </c>
      <c r="K525">
        <v>5</v>
      </c>
      <c r="L525" t="s">
        <v>95</v>
      </c>
      <c r="M525">
        <v>1361.92</v>
      </c>
      <c r="N525">
        <v>1</v>
      </c>
      <c r="O525">
        <v>1361.92</v>
      </c>
      <c r="P525" t="s">
        <v>2190</v>
      </c>
      <c r="Q525">
        <v>1</v>
      </c>
    </row>
    <row r="526" spans="1:17">
      <c r="A526" t="s">
        <v>879</v>
      </c>
      <c r="B526" t="s">
        <v>499</v>
      </c>
      <c r="C526" t="s">
        <v>133</v>
      </c>
      <c r="D526" t="s">
        <v>2189</v>
      </c>
      <c r="E526" t="s">
        <v>92</v>
      </c>
      <c r="F526">
        <v>40700</v>
      </c>
      <c r="G526" t="s">
        <v>784</v>
      </c>
      <c r="I526" t="s">
        <v>2208</v>
      </c>
      <c r="J526">
        <v>2026</v>
      </c>
      <c r="K526">
        <v>5</v>
      </c>
      <c r="L526" t="s">
        <v>95</v>
      </c>
      <c r="M526">
        <v>423.6</v>
      </c>
      <c r="N526">
        <v>1</v>
      </c>
      <c r="O526">
        <v>423.6</v>
      </c>
      <c r="P526" t="s">
        <v>2190</v>
      </c>
      <c r="Q526">
        <v>1</v>
      </c>
    </row>
    <row r="527" spans="1:17">
      <c r="A527" t="s">
        <v>879</v>
      </c>
      <c r="B527" t="s">
        <v>499</v>
      </c>
      <c r="C527" t="s">
        <v>133</v>
      </c>
      <c r="D527" t="s">
        <v>2189</v>
      </c>
      <c r="E527" t="s">
        <v>92</v>
      </c>
      <c r="F527">
        <v>40700</v>
      </c>
      <c r="G527" t="s">
        <v>784</v>
      </c>
      <c r="I527" t="s">
        <v>204</v>
      </c>
      <c r="J527">
        <v>2026</v>
      </c>
      <c r="K527">
        <v>5</v>
      </c>
      <c r="L527" t="s">
        <v>95</v>
      </c>
      <c r="M527">
        <v>1908.48</v>
      </c>
      <c r="N527">
        <v>1</v>
      </c>
      <c r="O527">
        <v>1908.48</v>
      </c>
      <c r="P527" t="s">
        <v>2190</v>
      </c>
    </row>
    <row r="528" spans="1:17">
      <c r="A528" t="s">
        <v>879</v>
      </c>
      <c r="B528" t="s">
        <v>499</v>
      </c>
      <c r="C528" t="s">
        <v>133</v>
      </c>
      <c r="D528" t="s">
        <v>2189</v>
      </c>
      <c r="E528" t="s">
        <v>92</v>
      </c>
      <c r="F528">
        <v>40700</v>
      </c>
      <c r="G528" t="s">
        <v>784</v>
      </c>
      <c r="I528" t="s">
        <v>257</v>
      </c>
      <c r="J528">
        <v>2026</v>
      </c>
      <c r="K528">
        <v>5</v>
      </c>
      <c r="L528" t="s">
        <v>95</v>
      </c>
      <c r="M528">
        <v>1288.17</v>
      </c>
      <c r="N528">
        <v>1</v>
      </c>
      <c r="O528">
        <v>1288.17</v>
      </c>
      <c r="P528" t="s">
        <v>2190</v>
      </c>
    </row>
    <row r="529" spans="1:17">
      <c r="A529" t="s">
        <v>879</v>
      </c>
      <c r="B529" t="s">
        <v>499</v>
      </c>
      <c r="C529" t="s">
        <v>133</v>
      </c>
      <c r="D529" t="s">
        <v>2189</v>
      </c>
      <c r="E529" t="s">
        <v>92</v>
      </c>
      <c r="F529">
        <v>40700</v>
      </c>
      <c r="G529" t="s">
        <v>784</v>
      </c>
      <c r="I529" t="s">
        <v>260</v>
      </c>
      <c r="J529">
        <v>2026</v>
      </c>
      <c r="K529">
        <v>5</v>
      </c>
      <c r="L529" t="s">
        <v>95</v>
      </c>
      <c r="M529">
        <v>310.82</v>
      </c>
      <c r="N529">
        <v>1</v>
      </c>
      <c r="O529">
        <v>310.82</v>
      </c>
      <c r="P529" t="s">
        <v>2190</v>
      </c>
    </row>
    <row r="530" spans="1:17">
      <c r="A530" t="s">
        <v>879</v>
      </c>
      <c r="B530" t="s">
        <v>499</v>
      </c>
      <c r="C530" t="s">
        <v>133</v>
      </c>
      <c r="D530" t="s">
        <v>2189</v>
      </c>
      <c r="E530" t="s">
        <v>92</v>
      </c>
      <c r="F530">
        <v>40700</v>
      </c>
      <c r="G530" t="s">
        <v>784</v>
      </c>
      <c r="I530" t="s">
        <v>197</v>
      </c>
      <c r="J530">
        <v>2026</v>
      </c>
      <c r="K530">
        <v>5</v>
      </c>
      <c r="L530" t="s">
        <v>95</v>
      </c>
      <c r="M530">
        <v>1027.52</v>
      </c>
      <c r="N530">
        <v>1</v>
      </c>
      <c r="O530">
        <v>1027.52</v>
      </c>
      <c r="P530" t="s">
        <v>2190</v>
      </c>
    </row>
    <row r="531" spans="1:17">
      <c r="A531" t="s">
        <v>879</v>
      </c>
      <c r="B531" t="s">
        <v>499</v>
      </c>
      <c r="C531" t="s">
        <v>133</v>
      </c>
      <c r="D531" t="s">
        <v>2189</v>
      </c>
      <c r="E531" t="s">
        <v>106</v>
      </c>
      <c r="F531">
        <v>40700</v>
      </c>
      <c r="G531" t="s">
        <v>784</v>
      </c>
      <c r="I531" t="s">
        <v>118</v>
      </c>
      <c r="J531">
        <v>2026</v>
      </c>
      <c r="K531">
        <v>5</v>
      </c>
      <c r="L531" t="s">
        <v>95</v>
      </c>
      <c r="M531">
        <v>440.36</v>
      </c>
      <c r="N531">
        <v>1</v>
      </c>
      <c r="O531">
        <v>440.36</v>
      </c>
      <c r="P531" t="s">
        <v>2190</v>
      </c>
    </row>
    <row r="532" spans="1:17">
      <c r="A532" t="s">
        <v>2295</v>
      </c>
      <c r="B532" t="s">
        <v>1905</v>
      </c>
      <c r="C532" t="s">
        <v>1156</v>
      </c>
      <c r="D532" t="s">
        <v>2189</v>
      </c>
      <c r="E532" t="s">
        <v>92</v>
      </c>
      <c r="F532">
        <v>40900</v>
      </c>
      <c r="G532" t="s">
        <v>2442</v>
      </c>
      <c r="I532" t="s">
        <v>2213</v>
      </c>
      <c r="J532">
        <v>2026</v>
      </c>
      <c r="K532">
        <v>5</v>
      </c>
      <c r="L532" t="s">
        <v>95</v>
      </c>
      <c r="M532">
        <v>749.2</v>
      </c>
      <c r="N532">
        <v>1</v>
      </c>
      <c r="O532">
        <v>749.2</v>
      </c>
      <c r="P532" t="s">
        <v>2190</v>
      </c>
    </row>
    <row r="533" spans="1:17">
      <c r="A533" t="s">
        <v>879</v>
      </c>
      <c r="B533" t="s">
        <v>500</v>
      </c>
      <c r="C533" t="s">
        <v>133</v>
      </c>
      <c r="D533" t="s">
        <v>2189</v>
      </c>
      <c r="E533" t="s">
        <v>103</v>
      </c>
      <c r="F533">
        <v>40700</v>
      </c>
      <c r="G533" t="s">
        <v>784</v>
      </c>
      <c r="I533" t="s">
        <v>130</v>
      </c>
      <c r="J533">
        <v>2026</v>
      </c>
      <c r="K533">
        <v>5</v>
      </c>
      <c r="L533" t="s">
        <v>95</v>
      </c>
      <c r="M533">
        <v>5406.39</v>
      </c>
      <c r="N533">
        <v>1</v>
      </c>
      <c r="O533">
        <v>5406.39</v>
      </c>
      <c r="P533" t="s">
        <v>2190</v>
      </c>
      <c r="Q533">
        <v>1</v>
      </c>
    </row>
    <row r="534" spans="1:17">
      <c r="A534" t="s">
        <v>879</v>
      </c>
      <c r="B534" t="s">
        <v>500</v>
      </c>
      <c r="C534" t="s">
        <v>133</v>
      </c>
      <c r="D534" t="s">
        <v>2189</v>
      </c>
      <c r="E534" t="s">
        <v>92</v>
      </c>
      <c r="F534">
        <v>40700</v>
      </c>
      <c r="G534" t="s">
        <v>784</v>
      </c>
      <c r="I534" t="s">
        <v>203</v>
      </c>
      <c r="J534">
        <v>2026</v>
      </c>
      <c r="K534">
        <v>5</v>
      </c>
      <c r="L534" t="s">
        <v>95</v>
      </c>
      <c r="M534">
        <v>1065.48</v>
      </c>
      <c r="N534">
        <v>1</v>
      </c>
      <c r="O534">
        <v>1065.48</v>
      </c>
      <c r="P534" t="s">
        <v>2190</v>
      </c>
      <c r="Q534">
        <v>1</v>
      </c>
    </row>
    <row r="535" spans="1:17">
      <c r="A535" t="s">
        <v>879</v>
      </c>
      <c r="B535" t="s">
        <v>500</v>
      </c>
      <c r="C535" t="s">
        <v>133</v>
      </c>
      <c r="D535" t="s">
        <v>2189</v>
      </c>
      <c r="E535" t="s">
        <v>92</v>
      </c>
      <c r="F535">
        <v>40700</v>
      </c>
      <c r="G535" t="s">
        <v>784</v>
      </c>
      <c r="I535" t="s">
        <v>256</v>
      </c>
      <c r="J535">
        <v>2026</v>
      </c>
      <c r="K535">
        <v>5</v>
      </c>
      <c r="L535" t="s">
        <v>95</v>
      </c>
      <c r="M535">
        <v>1021.44</v>
      </c>
      <c r="N535">
        <v>1</v>
      </c>
      <c r="O535">
        <v>1021.44</v>
      </c>
      <c r="P535" t="s">
        <v>2190</v>
      </c>
      <c r="Q535">
        <v>1</v>
      </c>
    </row>
    <row r="536" spans="1:17">
      <c r="A536" t="s">
        <v>879</v>
      </c>
      <c r="B536" t="s">
        <v>500</v>
      </c>
      <c r="C536" t="s">
        <v>133</v>
      </c>
      <c r="D536" t="s">
        <v>2189</v>
      </c>
      <c r="E536" t="s">
        <v>92</v>
      </c>
      <c r="F536">
        <v>40700</v>
      </c>
      <c r="G536" t="s">
        <v>784</v>
      </c>
      <c r="I536" t="s">
        <v>204</v>
      </c>
      <c r="J536">
        <v>2026</v>
      </c>
      <c r="K536">
        <v>5</v>
      </c>
      <c r="L536" t="s">
        <v>95</v>
      </c>
      <c r="M536">
        <v>715.68</v>
      </c>
      <c r="N536">
        <v>1</v>
      </c>
      <c r="O536">
        <v>715.68</v>
      </c>
      <c r="P536" t="s">
        <v>2190</v>
      </c>
    </row>
    <row r="537" spans="1:17">
      <c r="A537" t="s">
        <v>879</v>
      </c>
      <c r="B537" t="s">
        <v>500</v>
      </c>
      <c r="C537" t="s">
        <v>133</v>
      </c>
      <c r="D537" t="s">
        <v>2189</v>
      </c>
      <c r="E537" t="s">
        <v>92</v>
      </c>
      <c r="F537">
        <v>40700</v>
      </c>
      <c r="G537" t="s">
        <v>784</v>
      </c>
      <c r="I537" t="s">
        <v>257</v>
      </c>
      <c r="J537">
        <v>2026</v>
      </c>
      <c r="K537">
        <v>5</v>
      </c>
      <c r="L537" t="s">
        <v>95</v>
      </c>
      <c r="M537">
        <v>858.78</v>
      </c>
      <c r="N537">
        <v>1</v>
      </c>
      <c r="O537">
        <v>858.78</v>
      </c>
      <c r="P537" t="s">
        <v>2190</v>
      </c>
    </row>
    <row r="538" spans="1:17">
      <c r="A538" t="s">
        <v>879</v>
      </c>
      <c r="B538" t="s">
        <v>500</v>
      </c>
      <c r="C538" t="s">
        <v>133</v>
      </c>
      <c r="D538" t="s">
        <v>2189</v>
      </c>
      <c r="E538" t="s">
        <v>92</v>
      </c>
      <c r="F538">
        <v>40700</v>
      </c>
      <c r="G538" t="s">
        <v>784</v>
      </c>
      <c r="I538" t="s">
        <v>260</v>
      </c>
      <c r="J538">
        <v>2026</v>
      </c>
      <c r="K538">
        <v>5</v>
      </c>
      <c r="L538" t="s">
        <v>95</v>
      </c>
      <c r="M538">
        <v>310.82</v>
      </c>
      <c r="N538">
        <v>1</v>
      </c>
      <c r="O538">
        <v>310.82</v>
      </c>
      <c r="P538" t="s">
        <v>2190</v>
      </c>
    </row>
    <row r="539" spans="1:17">
      <c r="A539" t="s">
        <v>879</v>
      </c>
      <c r="B539" t="s">
        <v>500</v>
      </c>
      <c r="C539" t="s">
        <v>133</v>
      </c>
      <c r="D539" t="s">
        <v>2189</v>
      </c>
      <c r="E539" t="s">
        <v>92</v>
      </c>
      <c r="F539">
        <v>40700</v>
      </c>
      <c r="G539" t="s">
        <v>784</v>
      </c>
      <c r="I539" t="s">
        <v>215</v>
      </c>
      <c r="J539">
        <v>2026</v>
      </c>
      <c r="K539">
        <v>5</v>
      </c>
      <c r="L539" t="s">
        <v>95</v>
      </c>
      <c r="M539">
        <v>513.76</v>
      </c>
      <c r="N539">
        <v>1</v>
      </c>
      <c r="O539">
        <v>513.76</v>
      </c>
      <c r="P539" t="s">
        <v>2190</v>
      </c>
    </row>
    <row r="540" spans="1:17">
      <c r="A540" t="s">
        <v>879</v>
      </c>
      <c r="B540" t="s">
        <v>500</v>
      </c>
      <c r="C540" t="s">
        <v>133</v>
      </c>
      <c r="D540" t="s">
        <v>2189</v>
      </c>
      <c r="E540" t="s">
        <v>106</v>
      </c>
      <c r="F540">
        <v>40700</v>
      </c>
      <c r="G540" t="s">
        <v>784</v>
      </c>
      <c r="I540" t="s">
        <v>118</v>
      </c>
      <c r="J540">
        <v>2026</v>
      </c>
      <c r="K540">
        <v>5</v>
      </c>
      <c r="L540" t="s">
        <v>95</v>
      </c>
      <c r="M540">
        <v>880.72</v>
      </c>
      <c r="N540">
        <v>1</v>
      </c>
      <c r="O540">
        <v>880.72</v>
      </c>
      <c r="P540" t="s">
        <v>2190</v>
      </c>
    </row>
    <row r="541" spans="1:17">
      <c r="A541" t="s">
        <v>879</v>
      </c>
      <c r="B541" t="s">
        <v>500</v>
      </c>
      <c r="C541" t="s">
        <v>133</v>
      </c>
      <c r="D541" t="s">
        <v>2189</v>
      </c>
      <c r="E541" t="s">
        <v>106</v>
      </c>
      <c r="F541">
        <v>40700</v>
      </c>
      <c r="G541" t="s">
        <v>784</v>
      </c>
      <c r="I541" t="s">
        <v>163</v>
      </c>
      <c r="J541">
        <v>2026</v>
      </c>
      <c r="K541">
        <v>5</v>
      </c>
      <c r="L541" t="s">
        <v>95</v>
      </c>
      <c r="M541">
        <v>990.84</v>
      </c>
      <c r="N541">
        <v>1</v>
      </c>
      <c r="O541">
        <v>990.84</v>
      </c>
      <c r="P541" t="s">
        <v>2190</v>
      </c>
    </row>
    <row r="542" spans="1:17">
      <c r="A542" t="s">
        <v>879</v>
      </c>
      <c r="B542" t="s">
        <v>2214</v>
      </c>
      <c r="C542" t="s">
        <v>133</v>
      </c>
      <c r="D542" t="s">
        <v>2189</v>
      </c>
      <c r="E542" t="s">
        <v>92</v>
      </c>
      <c r="F542">
        <v>40700</v>
      </c>
      <c r="G542" t="s">
        <v>784</v>
      </c>
      <c r="I542" t="s">
        <v>260</v>
      </c>
      <c r="J542">
        <v>2026</v>
      </c>
      <c r="K542">
        <v>5</v>
      </c>
      <c r="L542" t="s">
        <v>95</v>
      </c>
      <c r="M542">
        <v>310.82</v>
      </c>
      <c r="N542">
        <v>1</v>
      </c>
      <c r="O542">
        <v>310.82</v>
      </c>
      <c r="P542" t="s">
        <v>2190</v>
      </c>
    </row>
    <row r="543" spans="1:17">
      <c r="A543" t="s">
        <v>879</v>
      </c>
      <c r="B543" t="s">
        <v>2214</v>
      </c>
      <c r="C543" t="s">
        <v>133</v>
      </c>
      <c r="D543" t="s">
        <v>2189</v>
      </c>
      <c r="E543" t="s">
        <v>92</v>
      </c>
      <c r="F543">
        <v>40700</v>
      </c>
      <c r="G543" t="s">
        <v>784</v>
      </c>
      <c r="I543" t="s">
        <v>197</v>
      </c>
      <c r="J543">
        <v>2026</v>
      </c>
      <c r="K543">
        <v>5</v>
      </c>
      <c r="L543" t="s">
        <v>95</v>
      </c>
      <c r="M543">
        <v>513.76</v>
      </c>
      <c r="N543">
        <v>1</v>
      </c>
      <c r="O543">
        <v>513.76</v>
      </c>
      <c r="P543" t="s">
        <v>2190</v>
      </c>
    </row>
    <row r="544" spans="1:17">
      <c r="A544" t="s">
        <v>879</v>
      </c>
      <c r="B544" t="s">
        <v>2214</v>
      </c>
      <c r="C544" t="s">
        <v>133</v>
      </c>
      <c r="D544" t="s">
        <v>2189</v>
      </c>
      <c r="E544" t="s">
        <v>106</v>
      </c>
      <c r="F544">
        <v>40700</v>
      </c>
      <c r="G544" t="s">
        <v>784</v>
      </c>
      <c r="I544" t="s">
        <v>118</v>
      </c>
      <c r="J544">
        <v>2026</v>
      </c>
      <c r="K544">
        <v>5</v>
      </c>
      <c r="L544" t="s">
        <v>95</v>
      </c>
      <c r="M544">
        <v>220.18</v>
      </c>
      <c r="N544">
        <v>1</v>
      </c>
      <c r="O544">
        <v>220.18</v>
      </c>
      <c r="P544" t="s">
        <v>2190</v>
      </c>
    </row>
    <row r="545" spans="1:17">
      <c r="A545" t="s">
        <v>2760</v>
      </c>
      <c r="B545" t="s">
        <v>2215</v>
      </c>
      <c r="C545" t="s">
        <v>2216</v>
      </c>
      <c r="D545" t="s">
        <v>2189</v>
      </c>
      <c r="E545" t="s">
        <v>92</v>
      </c>
      <c r="F545">
        <v>40700</v>
      </c>
      <c r="G545" t="s">
        <v>784</v>
      </c>
      <c r="I545" t="s">
        <v>260</v>
      </c>
      <c r="J545">
        <v>2026</v>
      </c>
      <c r="K545">
        <v>5</v>
      </c>
      <c r="L545" t="s">
        <v>95</v>
      </c>
      <c r="M545">
        <v>1696.88</v>
      </c>
      <c r="N545">
        <v>1</v>
      </c>
      <c r="O545">
        <v>1696.88</v>
      </c>
      <c r="P545" t="s">
        <v>2190</v>
      </c>
    </row>
    <row r="546" spans="1:17">
      <c r="A546" t="s">
        <v>2760</v>
      </c>
      <c r="B546" t="s">
        <v>2215</v>
      </c>
      <c r="C546" t="s">
        <v>2216</v>
      </c>
      <c r="D546" t="s">
        <v>2189</v>
      </c>
      <c r="E546" t="s">
        <v>106</v>
      </c>
      <c r="F546">
        <v>40700</v>
      </c>
      <c r="G546" t="s">
        <v>784</v>
      </c>
      <c r="I546" t="s">
        <v>163</v>
      </c>
      <c r="J546">
        <v>2026</v>
      </c>
      <c r="K546">
        <v>5</v>
      </c>
      <c r="L546" t="s">
        <v>95</v>
      </c>
      <c r="M546">
        <v>424.87</v>
      </c>
      <c r="N546">
        <v>1</v>
      </c>
      <c r="O546">
        <v>424.87</v>
      </c>
      <c r="P546" t="s">
        <v>2190</v>
      </c>
    </row>
    <row r="547" spans="1:17">
      <c r="A547" t="s">
        <v>879</v>
      </c>
      <c r="B547" t="s">
        <v>509</v>
      </c>
      <c r="C547" t="s">
        <v>133</v>
      </c>
      <c r="D547" t="s">
        <v>2189</v>
      </c>
      <c r="E547" t="s">
        <v>103</v>
      </c>
      <c r="F547">
        <v>40700</v>
      </c>
      <c r="G547" t="s">
        <v>784</v>
      </c>
      <c r="I547" t="s">
        <v>130</v>
      </c>
      <c r="J547">
        <v>2026</v>
      </c>
      <c r="K547">
        <v>5</v>
      </c>
      <c r="L547" t="s">
        <v>95</v>
      </c>
      <c r="M547">
        <v>824.49</v>
      </c>
      <c r="N547">
        <v>1</v>
      </c>
      <c r="O547">
        <v>824.49</v>
      </c>
      <c r="P547" t="s">
        <v>2190</v>
      </c>
      <c r="Q547">
        <v>1</v>
      </c>
    </row>
    <row r="548" spans="1:17">
      <c r="A548" t="s">
        <v>879</v>
      </c>
      <c r="B548" t="s">
        <v>509</v>
      </c>
      <c r="C548" t="s">
        <v>133</v>
      </c>
      <c r="D548" t="s">
        <v>2189</v>
      </c>
      <c r="E548" t="s">
        <v>92</v>
      </c>
      <c r="F548">
        <v>40700</v>
      </c>
      <c r="G548" t="s">
        <v>784</v>
      </c>
      <c r="I548" t="s">
        <v>203</v>
      </c>
      <c r="J548">
        <v>2026</v>
      </c>
      <c r="K548">
        <v>5</v>
      </c>
      <c r="L548" t="s">
        <v>95</v>
      </c>
      <c r="M548">
        <v>532.74</v>
      </c>
      <c r="N548">
        <v>1</v>
      </c>
      <c r="O548">
        <v>532.74</v>
      </c>
      <c r="P548" t="s">
        <v>2190</v>
      </c>
      <c r="Q548">
        <v>1</v>
      </c>
    </row>
    <row r="549" spans="1:17">
      <c r="A549" t="s">
        <v>879</v>
      </c>
      <c r="B549" t="s">
        <v>509</v>
      </c>
      <c r="C549" t="s">
        <v>133</v>
      </c>
      <c r="D549" t="s">
        <v>2189</v>
      </c>
      <c r="E549" t="s">
        <v>92</v>
      </c>
      <c r="F549">
        <v>40700</v>
      </c>
      <c r="G549" t="s">
        <v>784</v>
      </c>
      <c r="I549" t="s">
        <v>256</v>
      </c>
      <c r="J549">
        <v>2026</v>
      </c>
      <c r="K549">
        <v>5</v>
      </c>
      <c r="L549" t="s">
        <v>95</v>
      </c>
      <c r="M549">
        <v>170.24</v>
      </c>
      <c r="N549">
        <v>1</v>
      </c>
      <c r="O549">
        <v>170.24</v>
      </c>
      <c r="P549" t="s">
        <v>2190</v>
      </c>
      <c r="Q549">
        <v>1</v>
      </c>
    </row>
    <row r="550" spans="1:17">
      <c r="A550" t="s">
        <v>879</v>
      </c>
      <c r="B550" t="s">
        <v>509</v>
      </c>
      <c r="C550" t="s">
        <v>133</v>
      </c>
      <c r="D550" t="s">
        <v>2189</v>
      </c>
      <c r="E550" t="s">
        <v>92</v>
      </c>
      <c r="F550">
        <v>40700</v>
      </c>
      <c r="G550" t="s">
        <v>784</v>
      </c>
      <c r="I550" t="s">
        <v>204</v>
      </c>
      <c r="J550">
        <v>2026</v>
      </c>
      <c r="K550">
        <v>5</v>
      </c>
      <c r="L550" t="s">
        <v>95</v>
      </c>
      <c r="M550">
        <v>357.84</v>
      </c>
      <c r="N550">
        <v>1</v>
      </c>
      <c r="O550">
        <v>357.84</v>
      </c>
      <c r="P550" t="s">
        <v>2190</v>
      </c>
    </row>
    <row r="551" spans="1:17">
      <c r="A551" t="s">
        <v>879</v>
      </c>
      <c r="B551" t="s">
        <v>509</v>
      </c>
      <c r="C551" t="s">
        <v>133</v>
      </c>
      <c r="D551" t="s">
        <v>2189</v>
      </c>
      <c r="E551" t="s">
        <v>92</v>
      </c>
      <c r="F551">
        <v>40700</v>
      </c>
      <c r="G551" t="s">
        <v>784</v>
      </c>
      <c r="I551" t="s">
        <v>257</v>
      </c>
      <c r="J551">
        <v>2026</v>
      </c>
      <c r="K551">
        <v>5</v>
      </c>
      <c r="L551" t="s">
        <v>95</v>
      </c>
      <c r="M551">
        <v>143.13</v>
      </c>
      <c r="N551">
        <v>1</v>
      </c>
      <c r="O551">
        <v>143.13</v>
      </c>
      <c r="P551" t="s">
        <v>2190</v>
      </c>
    </row>
    <row r="552" spans="1:17">
      <c r="A552" t="s">
        <v>879</v>
      </c>
      <c r="B552" t="s">
        <v>509</v>
      </c>
      <c r="C552" t="s">
        <v>133</v>
      </c>
      <c r="D552" t="s">
        <v>2189</v>
      </c>
      <c r="E552" t="s">
        <v>92</v>
      </c>
      <c r="F552">
        <v>40700</v>
      </c>
      <c r="G552" t="s">
        <v>784</v>
      </c>
      <c r="I552" t="s">
        <v>260</v>
      </c>
      <c r="J552">
        <v>2026</v>
      </c>
      <c r="K552">
        <v>5</v>
      </c>
      <c r="L552" t="s">
        <v>95</v>
      </c>
      <c r="M552">
        <v>310.82</v>
      </c>
      <c r="N552">
        <v>1</v>
      </c>
      <c r="O552">
        <v>310.82</v>
      </c>
      <c r="P552" t="s">
        <v>2190</v>
      </c>
    </row>
    <row r="553" spans="1:17">
      <c r="A553" t="s">
        <v>879</v>
      </c>
      <c r="B553" t="s">
        <v>509</v>
      </c>
      <c r="C553" t="s">
        <v>133</v>
      </c>
      <c r="D553" t="s">
        <v>2189</v>
      </c>
      <c r="E553" t="s">
        <v>92</v>
      </c>
      <c r="F553">
        <v>40700</v>
      </c>
      <c r="G553" t="s">
        <v>784</v>
      </c>
      <c r="I553" t="s">
        <v>197</v>
      </c>
      <c r="J553">
        <v>2026</v>
      </c>
      <c r="K553">
        <v>5</v>
      </c>
      <c r="L553" t="s">
        <v>95</v>
      </c>
      <c r="M553">
        <v>1541.28</v>
      </c>
      <c r="N553">
        <v>1</v>
      </c>
      <c r="O553">
        <v>1541.28</v>
      </c>
      <c r="P553" t="s">
        <v>2190</v>
      </c>
    </row>
    <row r="554" spans="1:17">
      <c r="A554" t="s">
        <v>879</v>
      </c>
      <c r="B554" t="s">
        <v>509</v>
      </c>
      <c r="C554" t="s">
        <v>133</v>
      </c>
      <c r="D554" t="s">
        <v>2189</v>
      </c>
      <c r="E554" t="s">
        <v>106</v>
      </c>
      <c r="F554">
        <v>40700</v>
      </c>
      <c r="G554" t="s">
        <v>784</v>
      </c>
      <c r="I554" t="s">
        <v>118</v>
      </c>
      <c r="J554">
        <v>2026</v>
      </c>
      <c r="K554">
        <v>5</v>
      </c>
      <c r="L554" t="s">
        <v>95</v>
      </c>
      <c r="M554">
        <v>770.63</v>
      </c>
      <c r="N554">
        <v>1</v>
      </c>
      <c r="O554">
        <v>770.63</v>
      </c>
      <c r="P554" t="s">
        <v>2190</v>
      </c>
    </row>
    <row r="555" spans="1:17">
      <c r="A555" t="s">
        <v>879</v>
      </c>
      <c r="B555" t="s">
        <v>509</v>
      </c>
      <c r="C555" t="s">
        <v>133</v>
      </c>
      <c r="D555" t="s">
        <v>2189</v>
      </c>
      <c r="E555" t="s">
        <v>106</v>
      </c>
      <c r="F555">
        <v>40700</v>
      </c>
      <c r="G555" t="s">
        <v>784</v>
      </c>
      <c r="I555" t="s">
        <v>163</v>
      </c>
      <c r="J555">
        <v>2026</v>
      </c>
      <c r="K555">
        <v>5</v>
      </c>
      <c r="L555" t="s">
        <v>95</v>
      </c>
      <c r="M555">
        <v>495.42</v>
      </c>
      <c r="N555">
        <v>1</v>
      </c>
      <c r="O555">
        <v>495.42</v>
      </c>
      <c r="P555" t="s">
        <v>2190</v>
      </c>
    </row>
    <row r="556" spans="1:17">
      <c r="A556" t="s">
        <v>2438</v>
      </c>
      <c r="B556" t="s">
        <v>300</v>
      </c>
      <c r="C556" t="s">
        <v>296</v>
      </c>
      <c r="D556" t="s">
        <v>2189</v>
      </c>
      <c r="E556" t="s">
        <v>92</v>
      </c>
      <c r="F556">
        <v>40700</v>
      </c>
      <c r="G556" t="s">
        <v>784</v>
      </c>
      <c r="I556" t="s">
        <v>2207</v>
      </c>
      <c r="J556">
        <v>2026</v>
      </c>
      <c r="K556">
        <v>5</v>
      </c>
      <c r="L556" t="s">
        <v>95</v>
      </c>
      <c r="M556">
        <v>36</v>
      </c>
      <c r="N556">
        <v>1</v>
      </c>
      <c r="O556">
        <v>36</v>
      </c>
      <c r="P556" t="s">
        <v>2190</v>
      </c>
    </row>
    <row r="557" spans="1:17">
      <c r="A557" t="s">
        <v>2438</v>
      </c>
      <c r="B557" t="s">
        <v>300</v>
      </c>
      <c r="C557" t="s">
        <v>296</v>
      </c>
      <c r="D557" t="s">
        <v>2189</v>
      </c>
      <c r="E557" t="s">
        <v>103</v>
      </c>
      <c r="F557">
        <v>40700</v>
      </c>
      <c r="G557" t="s">
        <v>784</v>
      </c>
      <c r="I557" t="s">
        <v>130</v>
      </c>
      <c r="J557">
        <v>2026</v>
      </c>
      <c r="K557">
        <v>5</v>
      </c>
      <c r="L557" t="s">
        <v>95</v>
      </c>
      <c r="M557">
        <v>1440.3</v>
      </c>
      <c r="N557">
        <v>1</v>
      </c>
      <c r="O557">
        <v>1440.3</v>
      </c>
      <c r="P557" t="s">
        <v>2190</v>
      </c>
      <c r="Q557">
        <v>1</v>
      </c>
    </row>
    <row r="558" spans="1:17">
      <c r="A558" t="s">
        <v>2438</v>
      </c>
      <c r="B558" t="s">
        <v>300</v>
      </c>
      <c r="C558" t="s">
        <v>296</v>
      </c>
      <c r="D558" t="s">
        <v>2189</v>
      </c>
      <c r="E558" t="s">
        <v>92</v>
      </c>
      <c r="F558">
        <v>40700</v>
      </c>
      <c r="G558" t="s">
        <v>784</v>
      </c>
      <c r="I558" t="s">
        <v>256</v>
      </c>
      <c r="J558">
        <v>2026</v>
      </c>
      <c r="K558">
        <v>5</v>
      </c>
      <c r="L558" t="s">
        <v>95</v>
      </c>
      <c r="M558">
        <v>784</v>
      </c>
      <c r="N558">
        <v>1</v>
      </c>
      <c r="O558">
        <v>784</v>
      </c>
      <c r="P558" t="s">
        <v>2190</v>
      </c>
      <c r="Q558">
        <v>1</v>
      </c>
    </row>
    <row r="559" spans="1:17">
      <c r="A559" t="s">
        <v>2438</v>
      </c>
      <c r="B559" t="s">
        <v>300</v>
      </c>
      <c r="C559" t="s">
        <v>296</v>
      </c>
      <c r="D559" t="s">
        <v>2189</v>
      </c>
      <c r="E559" t="s">
        <v>92</v>
      </c>
      <c r="F559">
        <v>40700</v>
      </c>
      <c r="G559" t="s">
        <v>784</v>
      </c>
      <c r="I559" t="s">
        <v>257</v>
      </c>
      <c r="J559">
        <v>2026</v>
      </c>
      <c r="K559">
        <v>5</v>
      </c>
      <c r="L559" t="s">
        <v>95</v>
      </c>
      <c r="M559">
        <v>480</v>
      </c>
      <c r="N559">
        <v>1</v>
      </c>
      <c r="O559">
        <v>480</v>
      </c>
      <c r="P559" t="s">
        <v>2190</v>
      </c>
    </row>
    <row r="560" spans="1:17">
      <c r="A560" t="s">
        <v>2438</v>
      </c>
      <c r="B560" t="s">
        <v>300</v>
      </c>
      <c r="C560" t="s">
        <v>296</v>
      </c>
      <c r="D560" t="s">
        <v>2189</v>
      </c>
      <c r="E560" t="s">
        <v>92</v>
      </c>
      <c r="F560">
        <v>40700</v>
      </c>
      <c r="G560" t="s">
        <v>784</v>
      </c>
      <c r="I560" t="s">
        <v>260</v>
      </c>
      <c r="J560">
        <v>2026</v>
      </c>
      <c r="K560">
        <v>5</v>
      </c>
      <c r="L560" t="s">
        <v>95</v>
      </c>
      <c r="M560">
        <v>378.96</v>
      </c>
      <c r="N560">
        <v>1</v>
      </c>
      <c r="O560">
        <v>378.96</v>
      </c>
      <c r="P560" t="s">
        <v>2190</v>
      </c>
    </row>
    <row r="561" spans="1:17">
      <c r="A561" t="s">
        <v>2438</v>
      </c>
      <c r="B561" t="s">
        <v>300</v>
      </c>
      <c r="C561" t="s">
        <v>296</v>
      </c>
      <c r="D561" t="s">
        <v>2189</v>
      </c>
      <c r="E561" t="s">
        <v>92</v>
      </c>
      <c r="F561">
        <v>40700</v>
      </c>
      <c r="G561" t="s">
        <v>784</v>
      </c>
      <c r="I561" t="s">
        <v>215</v>
      </c>
      <c r="J561">
        <v>2026</v>
      </c>
      <c r="K561">
        <v>5</v>
      </c>
      <c r="L561" t="s">
        <v>95</v>
      </c>
      <c r="M561">
        <v>454.76</v>
      </c>
      <c r="N561">
        <v>1</v>
      </c>
      <c r="O561">
        <v>454.76</v>
      </c>
      <c r="P561" t="s">
        <v>2190</v>
      </c>
    </row>
    <row r="562" spans="1:17">
      <c r="A562" t="s">
        <v>2438</v>
      </c>
      <c r="B562" t="s">
        <v>300</v>
      </c>
      <c r="C562" t="s">
        <v>296</v>
      </c>
      <c r="D562" t="s">
        <v>2189</v>
      </c>
      <c r="E562" t="s">
        <v>106</v>
      </c>
      <c r="F562">
        <v>40700</v>
      </c>
      <c r="G562" t="s">
        <v>784</v>
      </c>
      <c r="I562" t="s">
        <v>2198</v>
      </c>
      <c r="J562">
        <v>2026</v>
      </c>
      <c r="K562">
        <v>5</v>
      </c>
      <c r="L562" t="s">
        <v>95</v>
      </c>
      <c r="M562">
        <v>290.54000000000002</v>
      </c>
      <c r="N562">
        <v>1</v>
      </c>
      <c r="O562">
        <v>290.54000000000002</v>
      </c>
      <c r="P562" t="s">
        <v>2190</v>
      </c>
    </row>
    <row r="563" spans="1:17">
      <c r="A563" t="s">
        <v>879</v>
      </c>
      <c r="B563" t="s">
        <v>2217</v>
      </c>
      <c r="C563" t="s">
        <v>133</v>
      </c>
      <c r="D563" t="s">
        <v>2189</v>
      </c>
      <c r="E563" t="s">
        <v>106</v>
      </c>
      <c r="F563">
        <v>40700</v>
      </c>
      <c r="G563" t="s">
        <v>784</v>
      </c>
      <c r="I563" t="s">
        <v>664</v>
      </c>
      <c r="J563">
        <v>2026</v>
      </c>
      <c r="K563">
        <v>5</v>
      </c>
      <c r="L563" t="s">
        <v>95</v>
      </c>
      <c r="M563">
        <v>96.33</v>
      </c>
      <c r="N563">
        <v>1</v>
      </c>
      <c r="O563">
        <v>96.33</v>
      </c>
      <c r="P563" t="s">
        <v>2190</v>
      </c>
    </row>
    <row r="564" spans="1:17">
      <c r="A564" t="s">
        <v>879</v>
      </c>
      <c r="B564" t="s">
        <v>2218</v>
      </c>
      <c r="C564" t="s">
        <v>133</v>
      </c>
      <c r="D564" t="s">
        <v>2189</v>
      </c>
      <c r="E564" t="s">
        <v>103</v>
      </c>
      <c r="F564">
        <v>40700</v>
      </c>
      <c r="G564" t="s">
        <v>784</v>
      </c>
      <c r="I564" t="s">
        <v>130</v>
      </c>
      <c r="J564">
        <v>2026</v>
      </c>
      <c r="K564">
        <v>5</v>
      </c>
      <c r="L564" t="s">
        <v>95</v>
      </c>
      <c r="M564">
        <v>820.8</v>
      </c>
      <c r="N564">
        <v>1</v>
      </c>
      <c r="O564">
        <v>820.8</v>
      </c>
      <c r="P564" t="s">
        <v>2190</v>
      </c>
      <c r="Q564">
        <v>1</v>
      </c>
    </row>
    <row r="565" spans="1:17">
      <c r="A565" t="s">
        <v>879</v>
      </c>
      <c r="B565" t="s">
        <v>2218</v>
      </c>
      <c r="C565" t="s">
        <v>133</v>
      </c>
      <c r="D565" t="s">
        <v>2189</v>
      </c>
      <c r="E565" t="s">
        <v>92</v>
      </c>
      <c r="F565">
        <v>40700</v>
      </c>
      <c r="G565" t="s">
        <v>784</v>
      </c>
      <c r="I565" t="s">
        <v>256</v>
      </c>
      <c r="J565">
        <v>2026</v>
      </c>
      <c r="K565">
        <v>5</v>
      </c>
      <c r="L565" t="s">
        <v>95</v>
      </c>
      <c r="M565">
        <v>170.24</v>
      </c>
      <c r="N565">
        <v>1</v>
      </c>
      <c r="O565">
        <v>170.24</v>
      </c>
      <c r="P565" t="s">
        <v>2190</v>
      </c>
      <c r="Q565">
        <v>1</v>
      </c>
    </row>
    <row r="566" spans="1:17">
      <c r="A566" t="s">
        <v>879</v>
      </c>
      <c r="B566" t="s">
        <v>2218</v>
      </c>
      <c r="C566" t="s">
        <v>133</v>
      </c>
      <c r="D566" t="s">
        <v>2189</v>
      </c>
      <c r="E566" t="s">
        <v>92</v>
      </c>
      <c r="F566">
        <v>40700</v>
      </c>
      <c r="G566" t="s">
        <v>784</v>
      </c>
      <c r="I566" t="s">
        <v>2208</v>
      </c>
      <c r="J566">
        <v>2026</v>
      </c>
      <c r="K566">
        <v>5</v>
      </c>
      <c r="L566" t="s">
        <v>95</v>
      </c>
      <c r="M566">
        <v>211.8</v>
      </c>
      <c r="N566">
        <v>1</v>
      </c>
      <c r="O566">
        <v>211.8</v>
      </c>
      <c r="P566" t="s">
        <v>2190</v>
      </c>
      <c r="Q566">
        <v>1</v>
      </c>
    </row>
    <row r="567" spans="1:17">
      <c r="A567" t="s">
        <v>879</v>
      </c>
      <c r="B567" t="s">
        <v>2218</v>
      </c>
      <c r="C567" t="s">
        <v>133</v>
      </c>
      <c r="D567" t="s">
        <v>2189</v>
      </c>
      <c r="E567" t="s">
        <v>92</v>
      </c>
      <c r="F567">
        <v>40700</v>
      </c>
      <c r="G567" t="s">
        <v>784</v>
      </c>
      <c r="I567" t="s">
        <v>257</v>
      </c>
      <c r="J567">
        <v>2026</v>
      </c>
      <c r="K567">
        <v>5</v>
      </c>
      <c r="L567" t="s">
        <v>95</v>
      </c>
      <c r="M567">
        <v>286.26</v>
      </c>
      <c r="N567">
        <v>1</v>
      </c>
      <c r="O567">
        <v>286.26</v>
      </c>
      <c r="P567" t="s">
        <v>2190</v>
      </c>
    </row>
    <row r="568" spans="1:17">
      <c r="A568" t="s">
        <v>879</v>
      </c>
      <c r="B568" t="s">
        <v>2218</v>
      </c>
      <c r="C568" t="s">
        <v>133</v>
      </c>
      <c r="D568" t="s">
        <v>2189</v>
      </c>
      <c r="E568" t="s">
        <v>92</v>
      </c>
      <c r="F568">
        <v>40700</v>
      </c>
      <c r="G568" t="s">
        <v>784</v>
      </c>
      <c r="I568" t="s">
        <v>260</v>
      </c>
      <c r="J568">
        <v>2026</v>
      </c>
      <c r="K568">
        <v>5</v>
      </c>
      <c r="L568" t="s">
        <v>95</v>
      </c>
      <c r="M568">
        <v>310.82</v>
      </c>
      <c r="N568">
        <v>1</v>
      </c>
      <c r="O568">
        <v>310.82</v>
      </c>
      <c r="P568" t="s">
        <v>2190</v>
      </c>
    </row>
    <row r="569" spans="1:17">
      <c r="A569" t="s">
        <v>879</v>
      </c>
      <c r="B569" t="s">
        <v>2218</v>
      </c>
      <c r="C569" t="s">
        <v>133</v>
      </c>
      <c r="D569" t="s">
        <v>2189</v>
      </c>
      <c r="E569" t="s">
        <v>92</v>
      </c>
      <c r="F569">
        <v>40700</v>
      </c>
      <c r="G569" t="s">
        <v>784</v>
      </c>
      <c r="I569" t="s">
        <v>215</v>
      </c>
      <c r="J569">
        <v>2026</v>
      </c>
      <c r="K569">
        <v>5</v>
      </c>
      <c r="L569" t="s">
        <v>95</v>
      </c>
      <c r="M569">
        <v>513.76</v>
      </c>
      <c r="N569">
        <v>1</v>
      </c>
      <c r="O569">
        <v>513.76</v>
      </c>
      <c r="P569" t="s">
        <v>2190</v>
      </c>
    </row>
    <row r="570" spans="1:17">
      <c r="A570" t="s">
        <v>879</v>
      </c>
      <c r="B570" t="s">
        <v>2218</v>
      </c>
      <c r="C570" t="s">
        <v>133</v>
      </c>
      <c r="D570" t="s">
        <v>2189</v>
      </c>
      <c r="E570" t="s">
        <v>106</v>
      </c>
      <c r="F570">
        <v>40700</v>
      </c>
      <c r="G570" t="s">
        <v>784</v>
      </c>
      <c r="I570" t="s">
        <v>163</v>
      </c>
      <c r="J570">
        <v>2026</v>
      </c>
      <c r="K570">
        <v>5</v>
      </c>
      <c r="L570" t="s">
        <v>95</v>
      </c>
      <c r="M570">
        <v>1981.68</v>
      </c>
      <c r="N570">
        <v>1</v>
      </c>
      <c r="O570">
        <v>1981.68</v>
      </c>
      <c r="P570" t="s">
        <v>2190</v>
      </c>
    </row>
    <row r="571" spans="1:17">
      <c r="A571" t="s">
        <v>879</v>
      </c>
      <c r="B571" t="s">
        <v>515</v>
      </c>
      <c r="C571" t="s">
        <v>133</v>
      </c>
      <c r="D571" t="s">
        <v>2189</v>
      </c>
      <c r="E571" t="s">
        <v>103</v>
      </c>
      <c r="F571">
        <v>40700</v>
      </c>
      <c r="G571" t="s">
        <v>784</v>
      </c>
      <c r="I571" t="s">
        <v>130</v>
      </c>
      <c r="J571">
        <v>2026</v>
      </c>
      <c r="K571">
        <v>5</v>
      </c>
      <c r="L571" t="s">
        <v>95</v>
      </c>
      <c r="M571">
        <v>7118.47</v>
      </c>
      <c r="N571">
        <v>1</v>
      </c>
      <c r="O571">
        <v>7118.47</v>
      </c>
      <c r="P571" t="s">
        <v>2190</v>
      </c>
      <c r="Q571">
        <v>1</v>
      </c>
    </row>
    <row r="572" spans="1:17">
      <c r="A572" t="s">
        <v>879</v>
      </c>
      <c r="B572" t="s">
        <v>515</v>
      </c>
      <c r="C572" t="s">
        <v>133</v>
      </c>
      <c r="D572" t="s">
        <v>2189</v>
      </c>
      <c r="E572" t="s">
        <v>92</v>
      </c>
      <c r="F572">
        <v>40700</v>
      </c>
      <c r="G572" t="s">
        <v>784</v>
      </c>
      <c r="I572" t="s">
        <v>638</v>
      </c>
      <c r="J572">
        <v>2026</v>
      </c>
      <c r="K572">
        <v>5</v>
      </c>
      <c r="L572" t="s">
        <v>95</v>
      </c>
      <c r="M572">
        <v>4442.3900000000003</v>
      </c>
      <c r="N572">
        <v>1</v>
      </c>
      <c r="O572">
        <v>4442.3900000000003</v>
      </c>
      <c r="P572" t="s">
        <v>2190</v>
      </c>
      <c r="Q572">
        <v>1</v>
      </c>
    </row>
    <row r="573" spans="1:17">
      <c r="A573" t="s">
        <v>879</v>
      </c>
      <c r="B573" t="s">
        <v>515</v>
      </c>
      <c r="C573" t="s">
        <v>133</v>
      </c>
      <c r="D573" t="s">
        <v>2189</v>
      </c>
      <c r="E573" t="s">
        <v>92</v>
      </c>
      <c r="F573">
        <v>40700</v>
      </c>
      <c r="G573" t="s">
        <v>784</v>
      </c>
      <c r="I573" t="s">
        <v>204</v>
      </c>
      <c r="J573">
        <v>2026</v>
      </c>
      <c r="K573">
        <v>5</v>
      </c>
      <c r="L573" t="s">
        <v>95</v>
      </c>
      <c r="M573">
        <v>715.68</v>
      </c>
      <c r="N573">
        <v>1</v>
      </c>
      <c r="O573">
        <v>715.68</v>
      </c>
      <c r="P573" t="s">
        <v>2190</v>
      </c>
    </row>
    <row r="574" spans="1:17">
      <c r="A574" t="s">
        <v>879</v>
      </c>
      <c r="B574" t="s">
        <v>515</v>
      </c>
      <c r="C574" t="s">
        <v>133</v>
      </c>
      <c r="D574" t="s">
        <v>2189</v>
      </c>
      <c r="E574" t="s">
        <v>92</v>
      </c>
      <c r="F574">
        <v>40700</v>
      </c>
      <c r="G574" t="s">
        <v>784</v>
      </c>
      <c r="I574" t="s">
        <v>260</v>
      </c>
      <c r="J574">
        <v>2026</v>
      </c>
      <c r="K574">
        <v>5</v>
      </c>
      <c r="L574" t="s">
        <v>95</v>
      </c>
      <c r="M574">
        <v>310.82</v>
      </c>
      <c r="N574">
        <v>1</v>
      </c>
      <c r="O574">
        <v>310.82</v>
      </c>
      <c r="P574" t="s">
        <v>2190</v>
      </c>
    </row>
    <row r="575" spans="1:17">
      <c r="A575" t="s">
        <v>879</v>
      </c>
      <c r="B575" t="s">
        <v>515</v>
      </c>
      <c r="C575" t="s">
        <v>133</v>
      </c>
      <c r="D575" t="s">
        <v>2189</v>
      </c>
      <c r="E575" t="s">
        <v>92</v>
      </c>
      <c r="F575">
        <v>40700</v>
      </c>
      <c r="G575" t="s">
        <v>784</v>
      </c>
      <c r="I575" t="s">
        <v>197</v>
      </c>
      <c r="J575">
        <v>2026</v>
      </c>
      <c r="K575">
        <v>5</v>
      </c>
      <c r="L575" t="s">
        <v>95</v>
      </c>
      <c r="M575">
        <v>1027.52</v>
      </c>
      <c r="N575">
        <v>1</v>
      </c>
      <c r="O575">
        <v>1027.52</v>
      </c>
      <c r="P575" t="s">
        <v>2190</v>
      </c>
    </row>
    <row r="576" spans="1:17">
      <c r="A576" t="s">
        <v>879</v>
      </c>
      <c r="B576" t="s">
        <v>515</v>
      </c>
      <c r="C576" t="s">
        <v>133</v>
      </c>
      <c r="D576" t="s">
        <v>2189</v>
      </c>
      <c r="E576" t="s">
        <v>106</v>
      </c>
      <c r="F576">
        <v>40700</v>
      </c>
      <c r="G576" t="s">
        <v>784</v>
      </c>
      <c r="I576" t="s">
        <v>118</v>
      </c>
      <c r="J576">
        <v>2026</v>
      </c>
      <c r="K576">
        <v>5</v>
      </c>
      <c r="L576" t="s">
        <v>95</v>
      </c>
      <c r="M576">
        <v>3412.79</v>
      </c>
      <c r="N576">
        <v>1</v>
      </c>
      <c r="O576">
        <v>3412.79</v>
      </c>
      <c r="P576" t="s">
        <v>2190</v>
      </c>
    </row>
    <row r="577" spans="1:17">
      <c r="A577" t="s">
        <v>879</v>
      </c>
      <c r="B577" t="s">
        <v>2219</v>
      </c>
      <c r="C577" t="s">
        <v>133</v>
      </c>
      <c r="D577" t="s">
        <v>2189</v>
      </c>
      <c r="E577" t="s">
        <v>92</v>
      </c>
      <c r="F577">
        <v>40700</v>
      </c>
      <c r="G577" t="s">
        <v>784</v>
      </c>
      <c r="I577" t="s">
        <v>692</v>
      </c>
      <c r="J577">
        <v>2026</v>
      </c>
      <c r="K577">
        <v>5</v>
      </c>
      <c r="L577" t="s">
        <v>95</v>
      </c>
      <c r="M577">
        <v>458.71</v>
      </c>
      <c r="N577">
        <v>1</v>
      </c>
      <c r="O577">
        <v>458.71</v>
      </c>
      <c r="P577" t="s">
        <v>2190</v>
      </c>
    </row>
    <row r="578" spans="1:17">
      <c r="A578" t="s">
        <v>879</v>
      </c>
      <c r="B578" t="s">
        <v>2219</v>
      </c>
      <c r="C578" t="s">
        <v>133</v>
      </c>
      <c r="D578" t="s">
        <v>2189</v>
      </c>
      <c r="E578" t="s">
        <v>106</v>
      </c>
      <c r="F578">
        <v>40700</v>
      </c>
      <c r="G578" t="s">
        <v>784</v>
      </c>
      <c r="I578" t="s">
        <v>163</v>
      </c>
      <c r="J578">
        <v>2026</v>
      </c>
      <c r="K578">
        <v>5</v>
      </c>
      <c r="L578" t="s">
        <v>95</v>
      </c>
      <c r="M578">
        <v>330.28</v>
      </c>
      <c r="N578">
        <v>1</v>
      </c>
      <c r="O578">
        <v>330.28</v>
      </c>
      <c r="P578" t="s">
        <v>2190</v>
      </c>
    </row>
    <row r="579" spans="1:17">
      <c r="A579" t="s">
        <v>879</v>
      </c>
      <c r="B579" t="s">
        <v>519</v>
      </c>
      <c r="C579" t="s">
        <v>133</v>
      </c>
      <c r="D579" t="s">
        <v>2189</v>
      </c>
      <c r="E579" t="s">
        <v>103</v>
      </c>
      <c r="F579">
        <v>40700</v>
      </c>
      <c r="G579" t="s">
        <v>784</v>
      </c>
      <c r="I579" t="s">
        <v>130</v>
      </c>
      <c r="J579">
        <v>2026</v>
      </c>
      <c r="K579">
        <v>5</v>
      </c>
      <c r="L579" t="s">
        <v>95</v>
      </c>
      <c r="M579">
        <v>1334.84</v>
      </c>
      <c r="N579">
        <v>1</v>
      </c>
      <c r="O579">
        <v>1334.84</v>
      </c>
      <c r="P579" t="s">
        <v>2190</v>
      </c>
      <c r="Q579">
        <v>1</v>
      </c>
    </row>
    <row r="580" spans="1:17">
      <c r="A580" t="s">
        <v>879</v>
      </c>
      <c r="B580" t="s">
        <v>519</v>
      </c>
      <c r="C580" t="s">
        <v>133</v>
      </c>
      <c r="D580" t="s">
        <v>2189</v>
      </c>
      <c r="E580" t="s">
        <v>92</v>
      </c>
      <c r="F580">
        <v>40700</v>
      </c>
      <c r="G580" t="s">
        <v>784</v>
      </c>
      <c r="I580" t="s">
        <v>256</v>
      </c>
      <c r="J580">
        <v>2026</v>
      </c>
      <c r="K580">
        <v>5</v>
      </c>
      <c r="L580" t="s">
        <v>95</v>
      </c>
      <c r="M580">
        <v>680.96</v>
      </c>
      <c r="N580">
        <v>1</v>
      </c>
      <c r="O580">
        <v>680.96</v>
      </c>
      <c r="P580" t="s">
        <v>2190</v>
      </c>
      <c r="Q580">
        <v>1</v>
      </c>
    </row>
    <row r="581" spans="1:17">
      <c r="A581" t="s">
        <v>879</v>
      </c>
      <c r="B581" t="s">
        <v>519</v>
      </c>
      <c r="C581" t="s">
        <v>133</v>
      </c>
      <c r="D581" t="s">
        <v>2189</v>
      </c>
      <c r="E581" t="s">
        <v>92</v>
      </c>
      <c r="F581">
        <v>40700</v>
      </c>
      <c r="G581" t="s">
        <v>784</v>
      </c>
      <c r="I581" t="s">
        <v>257</v>
      </c>
      <c r="J581">
        <v>2026</v>
      </c>
      <c r="K581">
        <v>5</v>
      </c>
      <c r="L581" t="s">
        <v>95</v>
      </c>
      <c r="M581">
        <v>572.52</v>
      </c>
      <c r="N581">
        <v>1</v>
      </c>
      <c r="O581">
        <v>572.52</v>
      </c>
      <c r="P581" t="s">
        <v>2190</v>
      </c>
    </row>
    <row r="582" spans="1:17">
      <c r="A582" t="s">
        <v>879</v>
      </c>
      <c r="B582" t="s">
        <v>519</v>
      </c>
      <c r="C582" t="s">
        <v>133</v>
      </c>
      <c r="D582" t="s">
        <v>2189</v>
      </c>
      <c r="E582" t="s">
        <v>92</v>
      </c>
      <c r="F582">
        <v>40700</v>
      </c>
      <c r="G582" t="s">
        <v>784</v>
      </c>
      <c r="I582" t="s">
        <v>260</v>
      </c>
      <c r="J582">
        <v>2026</v>
      </c>
      <c r="K582">
        <v>5</v>
      </c>
      <c r="L582" t="s">
        <v>95</v>
      </c>
      <c r="M582">
        <v>310.82</v>
      </c>
      <c r="N582">
        <v>1</v>
      </c>
      <c r="O582">
        <v>310.82</v>
      </c>
      <c r="P582" t="s">
        <v>2190</v>
      </c>
    </row>
    <row r="583" spans="1:17">
      <c r="A583" t="s">
        <v>879</v>
      </c>
      <c r="B583" t="s">
        <v>519</v>
      </c>
      <c r="C583" t="s">
        <v>133</v>
      </c>
      <c r="D583" t="s">
        <v>2189</v>
      </c>
      <c r="E583" t="s">
        <v>106</v>
      </c>
      <c r="F583">
        <v>40700</v>
      </c>
      <c r="G583" t="s">
        <v>784</v>
      </c>
      <c r="I583" t="s">
        <v>163</v>
      </c>
      <c r="J583">
        <v>2026</v>
      </c>
      <c r="K583">
        <v>5</v>
      </c>
      <c r="L583" t="s">
        <v>95</v>
      </c>
      <c r="M583">
        <v>825.7</v>
      </c>
      <c r="N583">
        <v>1</v>
      </c>
      <c r="O583">
        <v>825.7</v>
      </c>
      <c r="P583" t="s">
        <v>2190</v>
      </c>
    </row>
    <row r="584" spans="1:17">
      <c r="A584" t="s">
        <v>879</v>
      </c>
      <c r="B584" t="s">
        <v>2220</v>
      </c>
      <c r="C584" t="s">
        <v>133</v>
      </c>
      <c r="D584" t="s">
        <v>2189</v>
      </c>
      <c r="E584" t="s">
        <v>92</v>
      </c>
      <c r="F584">
        <v>40700</v>
      </c>
      <c r="G584" t="s">
        <v>784</v>
      </c>
      <c r="I584" t="s">
        <v>215</v>
      </c>
      <c r="J584">
        <v>2026</v>
      </c>
      <c r="K584">
        <v>5</v>
      </c>
      <c r="L584" t="s">
        <v>95</v>
      </c>
      <c r="M584">
        <v>513.76</v>
      </c>
      <c r="N584">
        <v>1</v>
      </c>
      <c r="O584">
        <v>513.76</v>
      </c>
      <c r="P584" t="s">
        <v>2190</v>
      </c>
    </row>
    <row r="585" spans="1:17">
      <c r="A585" t="s">
        <v>879</v>
      </c>
      <c r="B585" t="s">
        <v>2220</v>
      </c>
      <c r="C585" t="s">
        <v>133</v>
      </c>
      <c r="D585" t="s">
        <v>2189</v>
      </c>
      <c r="E585" t="s">
        <v>92</v>
      </c>
      <c r="F585">
        <v>40700</v>
      </c>
      <c r="G585" t="s">
        <v>784</v>
      </c>
      <c r="I585" t="s">
        <v>692</v>
      </c>
      <c r="J585">
        <v>2026</v>
      </c>
      <c r="K585">
        <v>5</v>
      </c>
      <c r="L585" t="s">
        <v>95</v>
      </c>
      <c r="M585">
        <v>458.71</v>
      </c>
      <c r="N585">
        <v>1</v>
      </c>
      <c r="O585">
        <v>458.71</v>
      </c>
      <c r="P585" t="s">
        <v>2190</v>
      </c>
    </row>
    <row r="586" spans="1:17">
      <c r="A586" t="s">
        <v>879</v>
      </c>
      <c r="B586" t="s">
        <v>2220</v>
      </c>
      <c r="C586" t="s">
        <v>133</v>
      </c>
      <c r="D586" t="s">
        <v>2189</v>
      </c>
      <c r="E586" t="s">
        <v>106</v>
      </c>
      <c r="F586">
        <v>40700</v>
      </c>
      <c r="G586" t="s">
        <v>784</v>
      </c>
      <c r="I586" t="s">
        <v>163</v>
      </c>
      <c r="J586">
        <v>2026</v>
      </c>
      <c r="K586">
        <v>5</v>
      </c>
      <c r="L586" t="s">
        <v>95</v>
      </c>
      <c r="M586">
        <v>3963.36</v>
      </c>
      <c r="N586">
        <v>1</v>
      </c>
      <c r="O586">
        <v>3963.36</v>
      </c>
      <c r="P586" t="s">
        <v>2190</v>
      </c>
    </row>
    <row r="587" spans="1:17">
      <c r="A587" t="s">
        <v>879</v>
      </c>
      <c r="B587" t="s">
        <v>2221</v>
      </c>
      <c r="C587" t="s">
        <v>133</v>
      </c>
      <c r="D587" t="s">
        <v>2189</v>
      </c>
      <c r="E587" t="s">
        <v>92</v>
      </c>
      <c r="F587">
        <v>40700</v>
      </c>
      <c r="G587" t="s">
        <v>784</v>
      </c>
      <c r="I587" t="s">
        <v>692</v>
      </c>
      <c r="J587">
        <v>2026</v>
      </c>
      <c r="K587">
        <v>5</v>
      </c>
      <c r="L587" t="s">
        <v>95</v>
      </c>
      <c r="M587">
        <v>458.71</v>
      </c>
      <c r="N587">
        <v>1</v>
      </c>
      <c r="O587">
        <v>458.71</v>
      </c>
      <c r="P587" t="s">
        <v>2190</v>
      </c>
    </row>
    <row r="588" spans="1:17">
      <c r="A588" t="s">
        <v>879</v>
      </c>
      <c r="B588" t="s">
        <v>2221</v>
      </c>
      <c r="C588" t="s">
        <v>133</v>
      </c>
      <c r="D588" t="s">
        <v>2189</v>
      </c>
      <c r="E588" t="s">
        <v>106</v>
      </c>
      <c r="F588">
        <v>40700</v>
      </c>
      <c r="G588" t="s">
        <v>784</v>
      </c>
      <c r="I588" t="s">
        <v>163</v>
      </c>
      <c r="J588">
        <v>2026</v>
      </c>
      <c r="K588">
        <v>5</v>
      </c>
      <c r="L588" t="s">
        <v>95</v>
      </c>
      <c r="M588">
        <v>990.84</v>
      </c>
      <c r="N588">
        <v>1</v>
      </c>
      <c r="O588">
        <v>990.84</v>
      </c>
      <c r="P588" t="s">
        <v>2190</v>
      </c>
    </row>
    <row r="589" spans="1:17">
      <c r="A589" t="s">
        <v>879</v>
      </c>
      <c r="B589" t="s">
        <v>2222</v>
      </c>
      <c r="C589" t="s">
        <v>133</v>
      </c>
      <c r="D589" t="s">
        <v>2189</v>
      </c>
      <c r="E589" t="s">
        <v>92</v>
      </c>
      <c r="F589">
        <v>40700</v>
      </c>
      <c r="G589" t="s">
        <v>784</v>
      </c>
      <c r="I589" t="s">
        <v>197</v>
      </c>
      <c r="J589">
        <v>2026</v>
      </c>
      <c r="K589">
        <v>5</v>
      </c>
      <c r="L589" t="s">
        <v>95</v>
      </c>
      <c r="M589">
        <v>1027.52</v>
      </c>
      <c r="N589">
        <v>1</v>
      </c>
      <c r="O589">
        <v>1027.52</v>
      </c>
      <c r="P589" t="s">
        <v>2190</v>
      </c>
    </row>
    <row r="590" spans="1:17">
      <c r="A590" t="s">
        <v>879</v>
      </c>
      <c r="B590" t="s">
        <v>2222</v>
      </c>
      <c r="C590" t="s">
        <v>133</v>
      </c>
      <c r="D590" t="s">
        <v>2189</v>
      </c>
      <c r="E590" t="s">
        <v>106</v>
      </c>
      <c r="F590">
        <v>40700</v>
      </c>
      <c r="G590" t="s">
        <v>784</v>
      </c>
      <c r="I590" t="s">
        <v>118</v>
      </c>
      <c r="J590">
        <v>2026</v>
      </c>
      <c r="K590">
        <v>5</v>
      </c>
      <c r="L590" t="s">
        <v>95</v>
      </c>
      <c r="M590">
        <v>110.09</v>
      </c>
      <c r="N590">
        <v>1</v>
      </c>
      <c r="O590">
        <v>110.09</v>
      </c>
      <c r="P590" t="s">
        <v>2190</v>
      </c>
    </row>
    <row r="591" spans="1:17">
      <c r="A591" t="s">
        <v>879</v>
      </c>
      <c r="B591" t="s">
        <v>2223</v>
      </c>
      <c r="C591" t="s">
        <v>133</v>
      </c>
      <c r="D591" t="s">
        <v>2189</v>
      </c>
      <c r="E591" t="s">
        <v>92</v>
      </c>
      <c r="F591">
        <v>40700</v>
      </c>
      <c r="G591" t="s">
        <v>784</v>
      </c>
      <c r="I591" t="s">
        <v>692</v>
      </c>
      <c r="J591">
        <v>2026</v>
      </c>
      <c r="K591">
        <v>5</v>
      </c>
      <c r="L591" t="s">
        <v>95</v>
      </c>
      <c r="M591">
        <v>458.71</v>
      </c>
      <c r="N591">
        <v>1</v>
      </c>
      <c r="O591">
        <v>458.71</v>
      </c>
      <c r="P591" t="s">
        <v>2190</v>
      </c>
    </row>
    <row r="592" spans="1:17">
      <c r="A592" t="s">
        <v>879</v>
      </c>
      <c r="B592" t="s">
        <v>2223</v>
      </c>
      <c r="C592" t="s">
        <v>133</v>
      </c>
      <c r="D592" t="s">
        <v>2189</v>
      </c>
      <c r="E592" t="s">
        <v>106</v>
      </c>
      <c r="F592">
        <v>40700</v>
      </c>
      <c r="G592" t="s">
        <v>784</v>
      </c>
      <c r="I592" t="s">
        <v>163</v>
      </c>
      <c r="J592">
        <v>2026</v>
      </c>
      <c r="K592">
        <v>5</v>
      </c>
      <c r="L592" t="s">
        <v>95</v>
      </c>
      <c r="M592">
        <v>825.7</v>
      </c>
      <c r="N592">
        <v>1</v>
      </c>
      <c r="O592">
        <v>825.7</v>
      </c>
      <c r="P592" t="s">
        <v>2190</v>
      </c>
    </row>
    <row r="593" spans="1:17">
      <c r="A593" t="s">
        <v>879</v>
      </c>
      <c r="B593" t="s">
        <v>2224</v>
      </c>
      <c r="C593" t="s">
        <v>133</v>
      </c>
      <c r="D593" t="s">
        <v>2189</v>
      </c>
      <c r="E593" t="s">
        <v>92</v>
      </c>
      <c r="F593">
        <v>40700</v>
      </c>
      <c r="G593" t="s">
        <v>784</v>
      </c>
      <c r="I593" t="s">
        <v>197</v>
      </c>
      <c r="J593">
        <v>2026</v>
      </c>
      <c r="K593">
        <v>5</v>
      </c>
      <c r="L593" t="s">
        <v>95</v>
      </c>
      <c r="M593">
        <v>513.76</v>
      </c>
      <c r="N593">
        <v>1</v>
      </c>
      <c r="O593">
        <v>513.76</v>
      </c>
      <c r="P593" t="s">
        <v>2190</v>
      </c>
    </row>
    <row r="594" spans="1:17">
      <c r="A594" t="s">
        <v>879</v>
      </c>
      <c r="B594" t="s">
        <v>2224</v>
      </c>
      <c r="C594" t="s">
        <v>133</v>
      </c>
      <c r="D594" t="s">
        <v>2189</v>
      </c>
      <c r="E594" t="s">
        <v>92</v>
      </c>
      <c r="F594">
        <v>40700</v>
      </c>
      <c r="G594" t="s">
        <v>784</v>
      </c>
      <c r="I594" t="s">
        <v>692</v>
      </c>
      <c r="J594">
        <v>2026</v>
      </c>
      <c r="K594">
        <v>5</v>
      </c>
      <c r="L594" t="s">
        <v>95</v>
      </c>
      <c r="M594">
        <v>458.71</v>
      </c>
      <c r="N594">
        <v>1</v>
      </c>
      <c r="O594">
        <v>458.71</v>
      </c>
      <c r="P594" t="s">
        <v>2190</v>
      </c>
    </row>
    <row r="595" spans="1:17">
      <c r="A595" t="s">
        <v>879</v>
      </c>
      <c r="B595" t="s">
        <v>2224</v>
      </c>
      <c r="C595" t="s">
        <v>133</v>
      </c>
      <c r="D595" t="s">
        <v>2189</v>
      </c>
      <c r="E595" t="s">
        <v>106</v>
      </c>
      <c r="F595">
        <v>40700</v>
      </c>
      <c r="G595" t="s">
        <v>784</v>
      </c>
      <c r="I595" t="s">
        <v>118</v>
      </c>
      <c r="J595">
        <v>2026</v>
      </c>
      <c r="K595">
        <v>5</v>
      </c>
      <c r="L595" t="s">
        <v>95</v>
      </c>
      <c r="M595">
        <v>220.18</v>
      </c>
      <c r="N595">
        <v>1</v>
      </c>
      <c r="O595">
        <v>220.18</v>
      </c>
      <c r="P595" t="s">
        <v>2190</v>
      </c>
    </row>
    <row r="596" spans="1:17">
      <c r="A596" t="s">
        <v>879</v>
      </c>
      <c r="B596" t="s">
        <v>2225</v>
      </c>
      <c r="C596" t="s">
        <v>133</v>
      </c>
      <c r="D596" t="s">
        <v>2189</v>
      </c>
      <c r="E596" t="s">
        <v>92</v>
      </c>
      <c r="F596">
        <v>40700</v>
      </c>
      <c r="G596" t="s">
        <v>784</v>
      </c>
      <c r="I596" t="s">
        <v>215</v>
      </c>
      <c r="J596">
        <v>2026</v>
      </c>
      <c r="K596">
        <v>5</v>
      </c>
      <c r="L596" t="s">
        <v>95</v>
      </c>
      <c r="M596">
        <v>513.76</v>
      </c>
      <c r="N596">
        <v>1</v>
      </c>
      <c r="O596">
        <v>513.76</v>
      </c>
      <c r="P596" t="s">
        <v>2190</v>
      </c>
    </row>
    <row r="597" spans="1:17">
      <c r="A597" t="s">
        <v>879</v>
      </c>
      <c r="B597" t="s">
        <v>2225</v>
      </c>
      <c r="C597" t="s">
        <v>133</v>
      </c>
      <c r="D597" t="s">
        <v>2189</v>
      </c>
      <c r="E597" t="s">
        <v>106</v>
      </c>
      <c r="F597">
        <v>40700</v>
      </c>
      <c r="G597" t="s">
        <v>784</v>
      </c>
      <c r="I597" t="s">
        <v>163</v>
      </c>
      <c r="J597">
        <v>2026</v>
      </c>
      <c r="K597">
        <v>5</v>
      </c>
      <c r="L597" t="s">
        <v>95</v>
      </c>
      <c r="M597">
        <v>660.56</v>
      </c>
      <c r="N597">
        <v>1</v>
      </c>
      <c r="O597">
        <v>660.56</v>
      </c>
      <c r="P597" t="s">
        <v>2190</v>
      </c>
    </row>
    <row r="598" spans="1:17">
      <c r="A598" t="s">
        <v>879</v>
      </c>
      <c r="B598" t="s">
        <v>2226</v>
      </c>
      <c r="C598" t="s">
        <v>133</v>
      </c>
      <c r="D598" t="s">
        <v>2189</v>
      </c>
      <c r="E598" t="s">
        <v>92</v>
      </c>
      <c r="F598">
        <v>40700</v>
      </c>
      <c r="G598" t="s">
        <v>784</v>
      </c>
      <c r="I598" t="s">
        <v>215</v>
      </c>
      <c r="J598">
        <v>2026</v>
      </c>
      <c r="K598">
        <v>5</v>
      </c>
      <c r="L598" t="s">
        <v>95</v>
      </c>
      <c r="M598">
        <v>513.76</v>
      </c>
      <c r="N598">
        <v>1</v>
      </c>
      <c r="O598">
        <v>513.76</v>
      </c>
      <c r="P598" t="s">
        <v>2190</v>
      </c>
    </row>
    <row r="599" spans="1:17">
      <c r="A599" t="s">
        <v>879</v>
      </c>
      <c r="B599" t="s">
        <v>2226</v>
      </c>
      <c r="C599" t="s">
        <v>133</v>
      </c>
      <c r="D599" t="s">
        <v>2189</v>
      </c>
      <c r="E599" t="s">
        <v>92</v>
      </c>
      <c r="F599">
        <v>40700</v>
      </c>
      <c r="G599" t="s">
        <v>784</v>
      </c>
      <c r="I599" t="s">
        <v>692</v>
      </c>
      <c r="J599">
        <v>2026</v>
      </c>
      <c r="K599">
        <v>5</v>
      </c>
      <c r="L599" t="s">
        <v>95</v>
      </c>
      <c r="M599">
        <v>458.71</v>
      </c>
      <c r="N599">
        <v>1</v>
      </c>
      <c r="O599">
        <v>458.71</v>
      </c>
      <c r="P599" t="s">
        <v>2190</v>
      </c>
    </row>
    <row r="600" spans="1:17">
      <c r="A600" t="s">
        <v>879</v>
      </c>
      <c r="B600" t="s">
        <v>2226</v>
      </c>
      <c r="C600" t="s">
        <v>133</v>
      </c>
      <c r="D600" t="s">
        <v>2189</v>
      </c>
      <c r="E600" t="s">
        <v>106</v>
      </c>
      <c r="F600">
        <v>40700</v>
      </c>
      <c r="G600" t="s">
        <v>784</v>
      </c>
      <c r="I600" t="s">
        <v>163</v>
      </c>
      <c r="J600">
        <v>2026</v>
      </c>
      <c r="K600">
        <v>5</v>
      </c>
      <c r="L600" t="s">
        <v>95</v>
      </c>
      <c r="M600">
        <v>495.42</v>
      </c>
      <c r="N600">
        <v>1</v>
      </c>
      <c r="O600">
        <v>495.42</v>
      </c>
      <c r="P600" t="s">
        <v>2190</v>
      </c>
    </row>
    <row r="601" spans="1:17">
      <c r="A601" t="s">
        <v>879</v>
      </c>
      <c r="B601" t="s">
        <v>2227</v>
      </c>
      <c r="C601" t="s">
        <v>133</v>
      </c>
      <c r="D601" t="s">
        <v>2189</v>
      </c>
      <c r="E601" t="s">
        <v>92</v>
      </c>
      <c r="F601">
        <v>40700</v>
      </c>
      <c r="G601" t="s">
        <v>784</v>
      </c>
      <c r="I601" t="s">
        <v>215</v>
      </c>
      <c r="J601">
        <v>2026</v>
      </c>
      <c r="K601">
        <v>5</v>
      </c>
      <c r="L601" t="s">
        <v>95</v>
      </c>
      <c r="M601">
        <v>513.76</v>
      </c>
      <c r="N601">
        <v>1</v>
      </c>
      <c r="O601">
        <v>513.76</v>
      </c>
      <c r="P601" t="s">
        <v>2190</v>
      </c>
    </row>
    <row r="602" spans="1:17">
      <c r="A602" t="s">
        <v>879</v>
      </c>
      <c r="B602" t="s">
        <v>2227</v>
      </c>
      <c r="C602" t="s">
        <v>133</v>
      </c>
      <c r="D602" t="s">
        <v>2189</v>
      </c>
      <c r="E602" t="s">
        <v>92</v>
      </c>
      <c r="F602">
        <v>40700</v>
      </c>
      <c r="G602" t="s">
        <v>784</v>
      </c>
      <c r="I602" t="s">
        <v>692</v>
      </c>
      <c r="J602">
        <v>2026</v>
      </c>
      <c r="K602">
        <v>5</v>
      </c>
      <c r="L602" t="s">
        <v>95</v>
      </c>
      <c r="M602">
        <v>458.71</v>
      </c>
      <c r="N602">
        <v>1</v>
      </c>
      <c r="O602">
        <v>458.71</v>
      </c>
      <c r="P602" t="s">
        <v>2190</v>
      </c>
    </row>
    <row r="603" spans="1:17">
      <c r="A603" t="s">
        <v>879</v>
      </c>
      <c r="B603" t="s">
        <v>2227</v>
      </c>
      <c r="C603" t="s">
        <v>133</v>
      </c>
      <c r="D603" t="s">
        <v>2189</v>
      </c>
      <c r="E603" t="s">
        <v>106</v>
      </c>
      <c r="F603">
        <v>40700</v>
      </c>
      <c r="G603" t="s">
        <v>784</v>
      </c>
      <c r="I603" t="s">
        <v>163</v>
      </c>
      <c r="J603">
        <v>2026</v>
      </c>
      <c r="K603">
        <v>5</v>
      </c>
      <c r="L603" t="s">
        <v>95</v>
      </c>
      <c r="M603">
        <v>495.42</v>
      </c>
      <c r="N603">
        <v>1</v>
      </c>
      <c r="O603">
        <v>495.42</v>
      </c>
      <c r="P603" t="s">
        <v>2190</v>
      </c>
    </row>
    <row r="604" spans="1:17">
      <c r="A604" t="s">
        <v>879</v>
      </c>
      <c r="B604" t="s">
        <v>520</v>
      </c>
      <c r="C604" t="s">
        <v>133</v>
      </c>
      <c r="D604" t="s">
        <v>2189</v>
      </c>
      <c r="E604" t="s">
        <v>103</v>
      </c>
      <c r="F604">
        <v>40700</v>
      </c>
      <c r="G604" t="s">
        <v>784</v>
      </c>
      <c r="I604" t="s">
        <v>130</v>
      </c>
      <c r="J604">
        <v>2026</v>
      </c>
      <c r="K604">
        <v>5</v>
      </c>
      <c r="L604" t="s">
        <v>95</v>
      </c>
      <c r="M604">
        <v>158.32</v>
      </c>
      <c r="N604">
        <v>1</v>
      </c>
      <c r="O604">
        <v>158.32</v>
      </c>
      <c r="P604" t="s">
        <v>2190</v>
      </c>
      <c r="Q604">
        <v>1</v>
      </c>
    </row>
    <row r="605" spans="1:17">
      <c r="A605" t="s">
        <v>879</v>
      </c>
      <c r="B605" t="s">
        <v>520</v>
      </c>
      <c r="C605" t="s">
        <v>133</v>
      </c>
      <c r="D605" t="s">
        <v>2189</v>
      </c>
      <c r="E605" t="s">
        <v>92</v>
      </c>
      <c r="F605">
        <v>40700</v>
      </c>
      <c r="G605" t="s">
        <v>784</v>
      </c>
      <c r="I605" t="s">
        <v>256</v>
      </c>
      <c r="J605">
        <v>2026</v>
      </c>
      <c r="K605">
        <v>5</v>
      </c>
      <c r="L605" t="s">
        <v>95</v>
      </c>
      <c r="M605">
        <v>170.24</v>
      </c>
      <c r="N605">
        <v>1</v>
      </c>
      <c r="O605">
        <v>170.24</v>
      </c>
      <c r="P605" t="s">
        <v>2190</v>
      </c>
      <c r="Q605">
        <v>1</v>
      </c>
    </row>
    <row r="606" spans="1:17">
      <c r="A606" t="s">
        <v>879</v>
      </c>
      <c r="B606" t="s">
        <v>520</v>
      </c>
      <c r="C606" t="s">
        <v>133</v>
      </c>
      <c r="D606" t="s">
        <v>2189</v>
      </c>
      <c r="E606" t="s">
        <v>92</v>
      </c>
      <c r="F606">
        <v>40700</v>
      </c>
      <c r="G606" t="s">
        <v>784</v>
      </c>
      <c r="I606" t="s">
        <v>2208</v>
      </c>
      <c r="J606">
        <v>2026</v>
      </c>
      <c r="K606">
        <v>5</v>
      </c>
      <c r="L606" t="s">
        <v>95</v>
      </c>
      <c r="M606">
        <v>211.8</v>
      </c>
      <c r="N606">
        <v>1</v>
      </c>
      <c r="O606">
        <v>211.8</v>
      </c>
      <c r="P606" t="s">
        <v>2190</v>
      </c>
      <c r="Q606">
        <v>1</v>
      </c>
    </row>
    <row r="607" spans="1:17">
      <c r="A607" t="s">
        <v>879</v>
      </c>
      <c r="B607" t="s">
        <v>520</v>
      </c>
      <c r="C607" t="s">
        <v>133</v>
      </c>
      <c r="D607" t="s">
        <v>2189</v>
      </c>
      <c r="E607" t="s">
        <v>92</v>
      </c>
      <c r="F607">
        <v>40700</v>
      </c>
      <c r="G607" t="s">
        <v>784</v>
      </c>
      <c r="I607" t="s">
        <v>257</v>
      </c>
      <c r="J607">
        <v>2026</v>
      </c>
      <c r="K607">
        <v>5</v>
      </c>
      <c r="L607" t="s">
        <v>95</v>
      </c>
      <c r="M607">
        <v>286.26</v>
      </c>
      <c r="N607">
        <v>1</v>
      </c>
      <c r="O607">
        <v>286.26</v>
      </c>
      <c r="P607" t="s">
        <v>2190</v>
      </c>
    </row>
    <row r="608" spans="1:17">
      <c r="A608" t="s">
        <v>879</v>
      </c>
      <c r="B608" t="s">
        <v>520</v>
      </c>
      <c r="C608" t="s">
        <v>133</v>
      </c>
      <c r="D608" t="s">
        <v>2189</v>
      </c>
      <c r="E608" t="s">
        <v>92</v>
      </c>
      <c r="F608">
        <v>40700</v>
      </c>
      <c r="G608" t="s">
        <v>784</v>
      </c>
      <c r="I608" t="s">
        <v>260</v>
      </c>
      <c r="J608">
        <v>2026</v>
      </c>
      <c r="K608">
        <v>5</v>
      </c>
      <c r="L608" t="s">
        <v>95</v>
      </c>
      <c r="M608">
        <v>310.82</v>
      </c>
      <c r="N608">
        <v>1</v>
      </c>
      <c r="O608">
        <v>310.82</v>
      </c>
      <c r="P608" t="s">
        <v>2190</v>
      </c>
    </row>
    <row r="609" spans="1:17">
      <c r="A609" t="s">
        <v>879</v>
      </c>
      <c r="B609" t="s">
        <v>520</v>
      </c>
      <c r="C609" t="s">
        <v>133</v>
      </c>
      <c r="D609" t="s">
        <v>2189</v>
      </c>
      <c r="E609" t="s">
        <v>106</v>
      </c>
      <c r="F609">
        <v>40700</v>
      </c>
      <c r="G609" t="s">
        <v>784</v>
      </c>
      <c r="I609" t="s">
        <v>163</v>
      </c>
      <c r="J609">
        <v>2026</v>
      </c>
      <c r="K609">
        <v>5</v>
      </c>
      <c r="L609" t="s">
        <v>95</v>
      </c>
      <c r="M609">
        <v>1321.12</v>
      </c>
      <c r="N609">
        <v>1</v>
      </c>
      <c r="O609">
        <v>1321.12</v>
      </c>
      <c r="P609" t="s">
        <v>2190</v>
      </c>
    </row>
    <row r="610" spans="1:17">
      <c r="A610" t="s">
        <v>879</v>
      </c>
      <c r="B610" t="s">
        <v>524</v>
      </c>
      <c r="C610" t="s">
        <v>133</v>
      </c>
      <c r="D610" t="s">
        <v>2189</v>
      </c>
      <c r="E610" t="s">
        <v>92</v>
      </c>
      <c r="F610">
        <v>40700</v>
      </c>
      <c r="G610" t="s">
        <v>784</v>
      </c>
      <c r="I610" t="s">
        <v>260</v>
      </c>
      <c r="J610">
        <v>2026</v>
      </c>
      <c r="K610">
        <v>5</v>
      </c>
      <c r="L610" t="s">
        <v>95</v>
      </c>
      <c r="M610">
        <v>310.82</v>
      </c>
      <c r="N610">
        <v>1</v>
      </c>
      <c r="O610">
        <v>310.82</v>
      </c>
      <c r="P610" t="s">
        <v>2190</v>
      </c>
    </row>
    <row r="611" spans="1:17">
      <c r="A611" t="s">
        <v>879</v>
      </c>
      <c r="B611" t="s">
        <v>524</v>
      </c>
      <c r="C611" t="s">
        <v>133</v>
      </c>
      <c r="D611" t="s">
        <v>2189</v>
      </c>
      <c r="E611" t="s">
        <v>92</v>
      </c>
      <c r="F611">
        <v>40700</v>
      </c>
      <c r="G611" t="s">
        <v>784</v>
      </c>
      <c r="I611" t="s">
        <v>215</v>
      </c>
      <c r="J611">
        <v>2026</v>
      </c>
      <c r="K611">
        <v>5</v>
      </c>
      <c r="L611" t="s">
        <v>95</v>
      </c>
      <c r="M611">
        <v>513.76</v>
      </c>
      <c r="N611">
        <v>1</v>
      </c>
      <c r="O611">
        <v>513.76</v>
      </c>
      <c r="P611" t="s">
        <v>2190</v>
      </c>
    </row>
    <row r="612" spans="1:17">
      <c r="A612" t="s">
        <v>879</v>
      </c>
      <c r="B612" t="s">
        <v>524</v>
      </c>
      <c r="C612" t="s">
        <v>133</v>
      </c>
      <c r="D612" t="s">
        <v>2189</v>
      </c>
      <c r="E612" t="s">
        <v>106</v>
      </c>
      <c r="F612">
        <v>40700</v>
      </c>
      <c r="G612" t="s">
        <v>784</v>
      </c>
      <c r="I612" t="s">
        <v>118</v>
      </c>
      <c r="J612">
        <v>2026</v>
      </c>
      <c r="K612">
        <v>5</v>
      </c>
      <c r="L612" t="s">
        <v>95</v>
      </c>
      <c r="M612">
        <v>330.27</v>
      </c>
      <c r="N612">
        <v>1</v>
      </c>
      <c r="O612">
        <v>330.27</v>
      </c>
      <c r="P612" t="s">
        <v>2190</v>
      </c>
    </row>
    <row r="613" spans="1:17">
      <c r="A613" t="s">
        <v>879</v>
      </c>
      <c r="B613" t="s">
        <v>524</v>
      </c>
      <c r="C613" t="s">
        <v>133</v>
      </c>
      <c r="D613" t="s">
        <v>2189</v>
      </c>
      <c r="E613" t="s">
        <v>106</v>
      </c>
      <c r="F613">
        <v>40700</v>
      </c>
      <c r="G613" t="s">
        <v>784</v>
      </c>
      <c r="I613" t="s">
        <v>163</v>
      </c>
      <c r="J613">
        <v>2026</v>
      </c>
      <c r="K613">
        <v>5</v>
      </c>
      <c r="L613" t="s">
        <v>95</v>
      </c>
      <c r="M613">
        <v>1651.4</v>
      </c>
      <c r="N613">
        <v>1</v>
      </c>
      <c r="O613">
        <v>1651.4</v>
      </c>
      <c r="P613" t="s">
        <v>2190</v>
      </c>
    </row>
    <row r="614" spans="1:17">
      <c r="A614" t="s">
        <v>424</v>
      </c>
      <c r="B614" t="s">
        <v>2228</v>
      </c>
      <c r="C614" t="s">
        <v>302</v>
      </c>
      <c r="D614" t="s">
        <v>2189</v>
      </c>
      <c r="E614" t="s">
        <v>103</v>
      </c>
      <c r="F614">
        <v>40700</v>
      </c>
      <c r="G614" t="s">
        <v>784</v>
      </c>
      <c r="I614" t="s">
        <v>130</v>
      </c>
      <c r="J614">
        <v>2026</v>
      </c>
      <c r="K614">
        <v>5</v>
      </c>
      <c r="L614" t="s">
        <v>95</v>
      </c>
      <c r="M614">
        <v>204.06</v>
      </c>
      <c r="N614">
        <v>1</v>
      </c>
      <c r="O614">
        <v>204.06</v>
      </c>
      <c r="P614" t="s">
        <v>2190</v>
      </c>
      <c r="Q614">
        <v>1</v>
      </c>
    </row>
    <row r="615" spans="1:17">
      <c r="A615" t="s">
        <v>424</v>
      </c>
      <c r="B615" t="s">
        <v>2228</v>
      </c>
      <c r="C615" t="s">
        <v>302</v>
      </c>
      <c r="D615" t="s">
        <v>2189</v>
      </c>
      <c r="E615" t="s">
        <v>92</v>
      </c>
      <c r="F615">
        <v>40700</v>
      </c>
      <c r="G615" t="s">
        <v>784</v>
      </c>
      <c r="I615" t="s">
        <v>196</v>
      </c>
      <c r="J615">
        <v>2026</v>
      </c>
      <c r="K615">
        <v>5</v>
      </c>
      <c r="L615" t="s">
        <v>95</v>
      </c>
      <c r="M615">
        <v>402.86</v>
      </c>
      <c r="N615">
        <v>1</v>
      </c>
      <c r="O615">
        <v>402.86</v>
      </c>
      <c r="P615" t="s">
        <v>2190</v>
      </c>
    </row>
    <row r="616" spans="1:17">
      <c r="A616" t="s">
        <v>424</v>
      </c>
      <c r="B616" t="s">
        <v>2228</v>
      </c>
      <c r="C616" t="s">
        <v>302</v>
      </c>
      <c r="D616" t="s">
        <v>2189</v>
      </c>
      <c r="E616" t="s">
        <v>92</v>
      </c>
      <c r="F616">
        <v>40700</v>
      </c>
      <c r="G616" t="s">
        <v>784</v>
      </c>
      <c r="I616" t="s">
        <v>225</v>
      </c>
      <c r="J616">
        <v>2026</v>
      </c>
      <c r="K616">
        <v>5</v>
      </c>
      <c r="L616" t="s">
        <v>95</v>
      </c>
      <c r="M616">
        <v>201.43</v>
      </c>
      <c r="N616">
        <v>1</v>
      </c>
      <c r="O616">
        <v>201.43</v>
      </c>
      <c r="P616" t="s">
        <v>2190</v>
      </c>
    </row>
    <row r="617" spans="1:17">
      <c r="A617" t="s">
        <v>424</v>
      </c>
      <c r="B617" t="s">
        <v>2228</v>
      </c>
      <c r="C617" t="s">
        <v>302</v>
      </c>
      <c r="D617" t="s">
        <v>2189</v>
      </c>
      <c r="E617" t="s">
        <v>92</v>
      </c>
      <c r="F617">
        <v>40700</v>
      </c>
      <c r="G617" t="s">
        <v>784</v>
      </c>
      <c r="I617" t="s">
        <v>260</v>
      </c>
      <c r="J617">
        <v>2026</v>
      </c>
      <c r="K617">
        <v>5</v>
      </c>
      <c r="L617" t="s">
        <v>95</v>
      </c>
      <c r="M617">
        <v>1208.5899999999999</v>
      </c>
      <c r="N617">
        <v>1</v>
      </c>
      <c r="O617">
        <v>1208.5899999999999</v>
      </c>
      <c r="P617" t="s">
        <v>2190</v>
      </c>
    </row>
    <row r="618" spans="1:17">
      <c r="A618" t="s">
        <v>424</v>
      </c>
      <c r="B618" t="s">
        <v>2228</v>
      </c>
      <c r="C618" t="s">
        <v>302</v>
      </c>
      <c r="D618" t="s">
        <v>2189</v>
      </c>
      <c r="E618" t="s">
        <v>92</v>
      </c>
      <c r="F618">
        <v>40700</v>
      </c>
      <c r="G618" t="s">
        <v>784</v>
      </c>
      <c r="I618" t="s">
        <v>197</v>
      </c>
      <c r="J618">
        <v>2026</v>
      </c>
      <c r="K618">
        <v>5</v>
      </c>
      <c r="L618" t="s">
        <v>95</v>
      </c>
      <c r="M618">
        <v>709.81</v>
      </c>
      <c r="N618">
        <v>1</v>
      </c>
      <c r="O618">
        <v>709.81</v>
      </c>
      <c r="P618" t="s">
        <v>2190</v>
      </c>
    </row>
    <row r="619" spans="1:17">
      <c r="A619" t="s">
        <v>424</v>
      </c>
      <c r="B619" t="s">
        <v>2228</v>
      </c>
      <c r="C619" t="s">
        <v>302</v>
      </c>
      <c r="D619" t="s">
        <v>2189</v>
      </c>
      <c r="E619" t="s">
        <v>106</v>
      </c>
      <c r="F619">
        <v>40700</v>
      </c>
      <c r="G619" t="s">
        <v>784</v>
      </c>
      <c r="I619" t="s">
        <v>118</v>
      </c>
      <c r="J619">
        <v>2026</v>
      </c>
      <c r="K619">
        <v>5</v>
      </c>
      <c r="L619" t="s">
        <v>95</v>
      </c>
      <c r="M619">
        <v>246.4</v>
      </c>
      <c r="N619">
        <v>1</v>
      </c>
      <c r="O619">
        <v>246.4</v>
      </c>
      <c r="P619" t="s">
        <v>2190</v>
      </c>
    </row>
    <row r="620" spans="1:17">
      <c r="A620" t="s">
        <v>424</v>
      </c>
      <c r="B620" t="s">
        <v>2229</v>
      </c>
      <c r="C620" t="s">
        <v>302</v>
      </c>
      <c r="D620" t="s">
        <v>2189</v>
      </c>
      <c r="E620" t="s">
        <v>103</v>
      </c>
      <c r="F620">
        <v>40700</v>
      </c>
      <c r="G620" t="s">
        <v>784</v>
      </c>
      <c r="I620" t="s">
        <v>130</v>
      </c>
      <c r="J620">
        <v>2026</v>
      </c>
      <c r="K620">
        <v>5</v>
      </c>
      <c r="L620" t="s">
        <v>95</v>
      </c>
      <c r="M620">
        <v>424.42</v>
      </c>
      <c r="N620">
        <v>1</v>
      </c>
      <c r="O620">
        <v>424.42</v>
      </c>
      <c r="P620" t="s">
        <v>2190</v>
      </c>
      <c r="Q620">
        <v>1</v>
      </c>
    </row>
    <row r="621" spans="1:17">
      <c r="A621" t="s">
        <v>424</v>
      </c>
      <c r="B621" t="s">
        <v>2229</v>
      </c>
      <c r="C621" t="s">
        <v>302</v>
      </c>
      <c r="D621" t="s">
        <v>2189</v>
      </c>
      <c r="E621" t="s">
        <v>92</v>
      </c>
      <c r="F621">
        <v>40700</v>
      </c>
      <c r="G621" t="s">
        <v>784</v>
      </c>
      <c r="I621" t="s">
        <v>196</v>
      </c>
      <c r="J621">
        <v>2026</v>
      </c>
      <c r="K621">
        <v>5</v>
      </c>
      <c r="L621" t="s">
        <v>95</v>
      </c>
      <c r="M621">
        <v>402.86</v>
      </c>
      <c r="N621">
        <v>1</v>
      </c>
      <c r="O621">
        <v>402.86</v>
      </c>
      <c r="P621" t="s">
        <v>2190</v>
      </c>
    </row>
    <row r="622" spans="1:17">
      <c r="A622" t="s">
        <v>424</v>
      </c>
      <c r="B622" t="s">
        <v>2229</v>
      </c>
      <c r="C622" t="s">
        <v>302</v>
      </c>
      <c r="D622" t="s">
        <v>2189</v>
      </c>
      <c r="E622" t="s">
        <v>92</v>
      </c>
      <c r="F622">
        <v>40700</v>
      </c>
      <c r="G622" t="s">
        <v>784</v>
      </c>
      <c r="I622" t="s">
        <v>260</v>
      </c>
      <c r="J622">
        <v>2026</v>
      </c>
      <c r="K622">
        <v>5</v>
      </c>
      <c r="L622" t="s">
        <v>95</v>
      </c>
      <c r="M622">
        <v>1208.5899999999999</v>
      </c>
      <c r="N622">
        <v>1</v>
      </c>
      <c r="O622">
        <v>1208.5899999999999</v>
      </c>
      <c r="P622" t="s">
        <v>2190</v>
      </c>
    </row>
    <row r="623" spans="1:17">
      <c r="A623" t="s">
        <v>424</v>
      </c>
      <c r="B623" t="s">
        <v>2229</v>
      </c>
      <c r="C623" t="s">
        <v>302</v>
      </c>
      <c r="D623" t="s">
        <v>2189</v>
      </c>
      <c r="E623" t="s">
        <v>106</v>
      </c>
      <c r="F623">
        <v>40700</v>
      </c>
      <c r="G623" t="s">
        <v>784</v>
      </c>
      <c r="I623" t="s">
        <v>118</v>
      </c>
      <c r="J623">
        <v>2026</v>
      </c>
      <c r="K623">
        <v>5</v>
      </c>
      <c r="L623" t="s">
        <v>95</v>
      </c>
      <c r="M623">
        <v>246.4</v>
      </c>
      <c r="N623">
        <v>1</v>
      </c>
      <c r="O623">
        <v>246.4</v>
      </c>
      <c r="P623" t="s">
        <v>2190</v>
      </c>
    </row>
    <row r="624" spans="1:17">
      <c r="A624" t="s">
        <v>424</v>
      </c>
      <c r="B624" t="s">
        <v>2230</v>
      </c>
      <c r="C624" t="s">
        <v>302</v>
      </c>
      <c r="D624" t="s">
        <v>2189</v>
      </c>
      <c r="E624" t="s">
        <v>103</v>
      </c>
      <c r="F624">
        <v>40700</v>
      </c>
      <c r="G624" t="s">
        <v>784</v>
      </c>
      <c r="I624" t="s">
        <v>120</v>
      </c>
      <c r="J624">
        <v>2026</v>
      </c>
      <c r="K624">
        <v>5</v>
      </c>
      <c r="L624" t="s">
        <v>95</v>
      </c>
      <c r="M624">
        <v>102.03</v>
      </c>
      <c r="N624">
        <v>1</v>
      </c>
      <c r="O624">
        <v>102.03</v>
      </c>
      <c r="P624" t="s">
        <v>2190</v>
      </c>
      <c r="Q624">
        <v>1</v>
      </c>
    </row>
    <row r="625" spans="1:17">
      <c r="A625" t="s">
        <v>424</v>
      </c>
      <c r="B625" t="s">
        <v>2230</v>
      </c>
      <c r="C625" t="s">
        <v>302</v>
      </c>
      <c r="D625" t="s">
        <v>2189</v>
      </c>
      <c r="E625" t="s">
        <v>103</v>
      </c>
      <c r="F625">
        <v>40700</v>
      </c>
      <c r="G625" t="s">
        <v>784</v>
      </c>
      <c r="I625" t="s">
        <v>130</v>
      </c>
      <c r="J625">
        <v>2026</v>
      </c>
      <c r="K625">
        <v>5</v>
      </c>
      <c r="L625" t="s">
        <v>95</v>
      </c>
      <c r="M625">
        <v>681.35</v>
      </c>
      <c r="N625">
        <v>1</v>
      </c>
      <c r="O625">
        <v>681.35</v>
      </c>
      <c r="P625" t="s">
        <v>2190</v>
      </c>
      <c r="Q625">
        <v>1</v>
      </c>
    </row>
    <row r="626" spans="1:17">
      <c r="A626" t="s">
        <v>424</v>
      </c>
      <c r="B626" t="s">
        <v>2230</v>
      </c>
      <c r="C626" t="s">
        <v>302</v>
      </c>
      <c r="D626" t="s">
        <v>2189</v>
      </c>
      <c r="E626" t="s">
        <v>106</v>
      </c>
      <c r="F626">
        <v>40700</v>
      </c>
      <c r="G626" t="s">
        <v>784</v>
      </c>
      <c r="I626" t="s">
        <v>110</v>
      </c>
      <c r="J626">
        <v>2026</v>
      </c>
      <c r="K626">
        <v>5</v>
      </c>
      <c r="L626" t="s">
        <v>95</v>
      </c>
      <c r="M626">
        <v>778.14</v>
      </c>
      <c r="N626">
        <v>1</v>
      </c>
      <c r="O626">
        <v>778.14</v>
      </c>
      <c r="P626" t="s">
        <v>2190</v>
      </c>
    </row>
    <row r="627" spans="1:17">
      <c r="A627" t="s">
        <v>424</v>
      </c>
      <c r="B627" t="s">
        <v>2230</v>
      </c>
      <c r="C627" t="s">
        <v>302</v>
      </c>
      <c r="D627" t="s">
        <v>2189</v>
      </c>
      <c r="E627" t="s">
        <v>92</v>
      </c>
      <c r="F627">
        <v>40700</v>
      </c>
      <c r="G627" t="s">
        <v>784</v>
      </c>
      <c r="I627" t="s">
        <v>196</v>
      </c>
      <c r="J627">
        <v>2026</v>
      </c>
      <c r="K627">
        <v>5</v>
      </c>
      <c r="L627" t="s">
        <v>95</v>
      </c>
      <c r="M627">
        <v>517.14</v>
      </c>
      <c r="N627">
        <v>1</v>
      </c>
      <c r="O627">
        <v>517.14</v>
      </c>
      <c r="P627" t="s">
        <v>2190</v>
      </c>
    </row>
    <row r="628" spans="1:17">
      <c r="A628" t="s">
        <v>424</v>
      </c>
      <c r="B628" t="s">
        <v>2230</v>
      </c>
      <c r="C628" t="s">
        <v>302</v>
      </c>
      <c r="D628" t="s">
        <v>2189</v>
      </c>
      <c r="E628" t="s">
        <v>92</v>
      </c>
      <c r="F628">
        <v>40700</v>
      </c>
      <c r="G628" t="s">
        <v>784</v>
      </c>
      <c r="I628" t="s">
        <v>260</v>
      </c>
      <c r="J628">
        <v>2026</v>
      </c>
      <c r="K628">
        <v>5</v>
      </c>
      <c r="L628" t="s">
        <v>95</v>
      </c>
      <c r="M628">
        <v>775.66</v>
      </c>
      <c r="N628">
        <v>1</v>
      </c>
      <c r="O628">
        <v>775.66</v>
      </c>
      <c r="P628" t="s">
        <v>2190</v>
      </c>
    </row>
    <row r="629" spans="1:17">
      <c r="A629" t="s">
        <v>424</v>
      </c>
      <c r="B629" t="s">
        <v>2231</v>
      </c>
      <c r="C629" t="s">
        <v>302</v>
      </c>
      <c r="D629" t="s">
        <v>2189</v>
      </c>
      <c r="E629" t="s">
        <v>103</v>
      </c>
      <c r="F629">
        <v>40700</v>
      </c>
      <c r="G629" t="s">
        <v>784</v>
      </c>
      <c r="I629" t="s">
        <v>130</v>
      </c>
      <c r="J629">
        <v>2026</v>
      </c>
      <c r="K629">
        <v>5</v>
      </c>
      <c r="L629" t="s">
        <v>95</v>
      </c>
      <c r="M629">
        <v>283.5</v>
      </c>
      <c r="N629">
        <v>1</v>
      </c>
      <c r="O629">
        <v>283.5</v>
      </c>
      <c r="P629" t="s">
        <v>2190</v>
      </c>
      <c r="Q629">
        <v>1</v>
      </c>
    </row>
    <row r="630" spans="1:17">
      <c r="A630" t="s">
        <v>424</v>
      </c>
      <c r="B630" t="s">
        <v>2231</v>
      </c>
      <c r="C630" t="s">
        <v>302</v>
      </c>
      <c r="D630" t="s">
        <v>2189</v>
      </c>
      <c r="E630" t="s">
        <v>106</v>
      </c>
      <c r="F630">
        <v>40700</v>
      </c>
      <c r="G630" t="s">
        <v>784</v>
      </c>
      <c r="I630" t="s">
        <v>110</v>
      </c>
      <c r="J630">
        <v>2026</v>
      </c>
      <c r="K630">
        <v>5</v>
      </c>
      <c r="L630" t="s">
        <v>95</v>
      </c>
      <c r="M630">
        <v>259.38</v>
      </c>
      <c r="N630">
        <v>1</v>
      </c>
      <c r="O630">
        <v>259.38</v>
      </c>
      <c r="P630" t="s">
        <v>2190</v>
      </c>
    </row>
    <row r="631" spans="1:17">
      <c r="A631" t="s">
        <v>424</v>
      </c>
      <c r="B631" t="s">
        <v>2231</v>
      </c>
      <c r="C631" t="s">
        <v>302</v>
      </c>
      <c r="D631" t="s">
        <v>2189</v>
      </c>
      <c r="E631" t="s">
        <v>92</v>
      </c>
      <c r="F631">
        <v>40700</v>
      </c>
      <c r="G631" t="s">
        <v>784</v>
      </c>
      <c r="I631" t="s">
        <v>196</v>
      </c>
      <c r="J631">
        <v>2026</v>
      </c>
      <c r="K631">
        <v>5</v>
      </c>
      <c r="L631" t="s">
        <v>95</v>
      </c>
      <c r="M631">
        <v>172.38</v>
      </c>
      <c r="N631">
        <v>1</v>
      </c>
      <c r="O631">
        <v>172.38</v>
      </c>
      <c r="P631" t="s">
        <v>2190</v>
      </c>
    </row>
    <row r="632" spans="1:17">
      <c r="A632" t="s">
        <v>424</v>
      </c>
      <c r="B632" t="s">
        <v>2231</v>
      </c>
      <c r="C632" t="s">
        <v>302</v>
      </c>
      <c r="D632" t="s">
        <v>2189</v>
      </c>
      <c r="E632" t="s">
        <v>92</v>
      </c>
      <c r="F632">
        <v>40700</v>
      </c>
      <c r="G632" t="s">
        <v>784</v>
      </c>
      <c r="I632" t="s">
        <v>260</v>
      </c>
      <c r="J632">
        <v>2026</v>
      </c>
      <c r="K632">
        <v>5</v>
      </c>
      <c r="L632" t="s">
        <v>95</v>
      </c>
      <c r="M632">
        <v>775.66</v>
      </c>
      <c r="N632">
        <v>1</v>
      </c>
      <c r="O632">
        <v>775.66</v>
      </c>
      <c r="P632" t="s">
        <v>2190</v>
      </c>
    </row>
    <row r="633" spans="1:17">
      <c r="A633" t="s">
        <v>879</v>
      </c>
      <c r="B633" t="s">
        <v>2232</v>
      </c>
      <c r="C633" t="s">
        <v>133</v>
      </c>
      <c r="D633" t="s">
        <v>2189</v>
      </c>
      <c r="E633" t="s">
        <v>103</v>
      </c>
      <c r="F633">
        <v>40700</v>
      </c>
      <c r="G633" t="s">
        <v>784</v>
      </c>
      <c r="I633" t="s">
        <v>130</v>
      </c>
      <c r="J633">
        <v>2026</v>
      </c>
      <c r="K633">
        <v>5</v>
      </c>
      <c r="L633" t="s">
        <v>95</v>
      </c>
      <c r="M633">
        <v>1176.52</v>
      </c>
      <c r="N633">
        <v>1</v>
      </c>
      <c r="O633">
        <v>1176.52</v>
      </c>
      <c r="P633" t="s">
        <v>2190</v>
      </c>
      <c r="Q633">
        <v>1</v>
      </c>
    </row>
    <row r="634" spans="1:17">
      <c r="A634" t="s">
        <v>879</v>
      </c>
      <c r="B634" t="s">
        <v>2232</v>
      </c>
      <c r="C634" t="s">
        <v>133</v>
      </c>
      <c r="D634" t="s">
        <v>2189</v>
      </c>
      <c r="E634" t="s">
        <v>92</v>
      </c>
      <c r="F634">
        <v>40700</v>
      </c>
      <c r="G634" t="s">
        <v>784</v>
      </c>
      <c r="I634" t="s">
        <v>256</v>
      </c>
      <c r="J634">
        <v>2026</v>
      </c>
      <c r="K634">
        <v>5</v>
      </c>
      <c r="L634" t="s">
        <v>95</v>
      </c>
      <c r="M634">
        <v>510.72</v>
      </c>
      <c r="N634">
        <v>1</v>
      </c>
      <c r="O634">
        <v>510.72</v>
      </c>
      <c r="P634" t="s">
        <v>2190</v>
      </c>
      <c r="Q634">
        <v>1</v>
      </c>
    </row>
    <row r="635" spans="1:17">
      <c r="A635" t="s">
        <v>879</v>
      </c>
      <c r="B635" t="s">
        <v>2232</v>
      </c>
      <c r="C635" t="s">
        <v>133</v>
      </c>
      <c r="D635" t="s">
        <v>2189</v>
      </c>
      <c r="E635" t="s">
        <v>92</v>
      </c>
      <c r="F635">
        <v>40700</v>
      </c>
      <c r="G635" t="s">
        <v>784</v>
      </c>
      <c r="I635" t="s">
        <v>257</v>
      </c>
      <c r="J635">
        <v>2026</v>
      </c>
      <c r="K635">
        <v>5</v>
      </c>
      <c r="L635" t="s">
        <v>95</v>
      </c>
      <c r="M635">
        <v>429.39</v>
      </c>
      <c r="N635">
        <v>1</v>
      </c>
      <c r="O635">
        <v>429.39</v>
      </c>
      <c r="P635" t="s">
        <v>2190</v>
      </c>
    </row>
    <row r="636" spans="1:17">
      <c r="A636" t="s">
        <v>879</v>
      </c>
      <c r="B636" t="s">
        <v>2232</v>
      </c>
      <c r="C636" t="s">
        <v>133</v>
      </c>
      <c r="D636" t="s">
        <v>2189</v>
      </c>
      <c r="E636" t="s">
        <v>92</v>
      </c>
      <c r="F636">
        <v>40700</v>
      </c>
      <c r="G636" t="s">
        <v>784</v>
      </c>
      <c r="I636" t="s">
        <v>260</v>
      </c>
      <c r="J636">
        <v>2026</v>
      </c>
      <c r="K636">
        <v>5</v>
      </c>
      <c r="L636" t="s">
        <v>95</v>
      </c>
      <c r="M636">
        <v>310.82</v>
      </c>
      <c r="N636">
        <v>1</v>
      </c>
      <c r="O636">
        <v>310.82</v>
      </c>
      <c r="P636" t="s">
        <v>2190</v>
      </c>
    </row>
    <row r="637" spans="1:17">
      <c r="A637" t="s">
        <v>879</v>
      </c>
      <c r="B637" t="s">
        <v>2233</v>
      </c>
      <c r="C637" t="s">
        <v>133</v>
      </c>
      <c r="D637" t="s">
        <v>2189</v>
      </c>
      <c r="E637" t="s">
        <v>103</v>
      </c>
      <c r="F637">
        <v>40700</v>
      </c>
      <c r="G637" t="s">
        <v>784</v>
      </c>
      <c r="I637" t="s">
        <v>130</v>
      </c>
      <c r="J637">
        <v>2026</v>
      </c>
      <c r="K637">
        <v>5</v>
      </c>
      <c r="L637" t="s">
        <v>95</v>
      </c>
      <c r="M637">
        <v>3020.46</v>
      </c>
      <c r="N637">
        <v>1</v>
      </c>
      <c r="O637">
        <v>3020.46</v>
      </c>
      <c r="P637" t="s">
        <v>2190</v>
      </c>
      <c r="Q637">
        <v>1</v>
      </c>
    </row>
    <row r="638" spans="1:17">
      <c r="A638" t="s">
        <v>879</v>
      </c>
      <c r="B638" t="s">
        <v>2233</v>
      </c>
      <c r="C638" t="s">
        <v>133</v>
      </c>
      <c r="D638" t="s">
        <v>2189</v>
      </c>
      <c r="E638" t="s">
        <v>92</v>
      </c>
      <c r="F638">
        <v>40700</v>
      </c>
      <c r="G638" t="s">
        <v>784</v>
      </c>
      <c r="I638" t="s">
        <v>256</v>
      </c>
      <c r="J638">
        <v>2026</v>
      </c>
      <c r="K638">
        <v>5</v>
      </c>
      <c r="L638" t="s">
        <v>95</v>
      </c>
      <c r="M638">
        <v>1361.92</v>
      </c>
      <c r="N638">
        <v>1</v>
      </c>
      <c r="O638">
        <v>1361.92</v>
      </c>
      <c r="P638" t="s">
        <v>2190</v>
      </c>
      <c r="Q638">
        <v>1</v>
      </c>
    </row>
    <row r="639" spans="1:17">
      <c r="A639" t="s">
        <v>879</v>
      </c>
      <c r="B639" t="s">
        <v>2233</v>
      </c>
      <c r="C639" t="s">
        <v>133</v>
      </c>
      <c r="D639" t="s">
        <v>2189</v>
      </c>
      <c r="E639" t="s">
        <v>92</v>
      </c>
      <c r="F639">
        <v>40700</v>
      </c>
      <c r="G639" t="s">
        <v>784</v>
      </c>
      <c r="I639" t="s">
        <v>257</v>
      </c>
      <c r="J639">
        <v>2026</v>
      </c>
      <c r="K639">
        <v>5</v>
      </c>
      <c r="L639" t="s">
        <v>95</v>
      </c>
      <c r="M639">
        <v>1145.04</v>
      </c>
      <c r="N639">
        <v>1</v>
      </c>
      <c r="O639">
        <v>1145.04</v>
      </c>
      <c r="P639" t="s">
        <v>2190</v>
      </c>
    </row>
    <row r="640" spans="1:17">
      <c r="A640" t="s">
        <v>879</v>
      </c>
      <c r="B640" t="s">
        <v>2233</v>
      </c>
      <c r="C640" t="s">
        <v>133</v>
      </c>
      <c r="D640" t="s">
        <v>2189</v>
      </c>
      <c r="E640" t="s">
        <v>92</v>
      </c>
      <c r="F640">
        <v>40700</v>
      </c>
      <c r="G640" t="s">
        <v>784</v>
      </c>
      <c r="I640" t="s">
        <v>260</v>
      </c>
      <c r="J640">
        <v>2026</v>
      </c>
      <c r="K640">
        <v>5</v>
      </c>
      <c r="L640" t="s">
        <v>95</v>
      </c>
      <c r="M640">
        <v>310.82</v>
      </c>
      <c r="N640">
        <v>1</v>
      </c>
      <c r="O640">
        <v>310.82</v>
      </c>
      <c r="P640" t="s">
        <v>2190</v>
      </c>
    </row>
    <row r="641" spans="1:17">
      <c r="A641" t="s">
        <v>2461</v>
      </c>
      <c r="B641" t="s">
        <v>2234</v>
      </c>
      <c r="C641" t="s">
        <v>545</v>
      </c>
      <c r="D641" t="s">
        <v>2189</v>
      </c>
      <c r="E641" t="s">
        <v>92</v>
      </c>
      <c r="F641">
        <v>40700</v>
      </c>
      <c r="G641" t="s">
        <v>784</v>
      </c>
      <c r="I641" t="s">
        <v>260</v>
      </c>
      <c r="J641">
        <v>2026</v>
      </c>
      <c r="K641">
        <v>5</v>
      </c>
      <c r="L641" t="s">
        <v>95</v>
      </c>
      <c r="M641">
        <v>443.23</v>
      </c>
      <c r="N641">
        <v>1</v>
      </c>
      <c r="O641">
        <v>443.23</v>
      </c>
      <c r="P641" t="s">
        <v>2190</v>
      </c>
    </row>
    <row r="642" spans="1:17">
      <c r="A642" t="s">
        <v>2461</v>
      </c>
      <c r="B642" t="s">
        <v>2234</v>
      </c>
      <c r="C642" t="s">
        <v>545</v>
      </c>
      <c r="D642" t="s">
        <v>2189</v>
      </c>
      <c r="E642" t="s">
        <v>92</v>
      </c>
      <c r="F642">
        <v>40700</v>
      </c>
      <c r="G642" t="s">
        <v>784</v>
      </c>
      <c r="I642" t="s">
        <v>141</v>
      </c>
      <c r="J642">
        <v>2026</v>
      </c>
      <c r="K642">
        <v>5</v>
      </c>
      <c r="L642" t="s">
        <v>95</v>
      </c>
      <c r="M642">
        <v>217.39</v>
      </c>
      <c r="N642">
        <v>1</v>
      </c>
      <c r="O642">
        <v>217.39</v>
      </c>
      <c r="P642" t="s">
        <v>2190</v>
      </c>
    </row>
    <row r="643" spans="1:17">
      <c r="A643" t="s">
        <v>2461</v>
      </c>
      <c r="B643" t="s">
        <v>2234</v>
      </c>
      <c r="C643" t="s">
        <v>545</v>
      </c>
      <c r="D643" t="s">
        <v>2189</v>
      </c>
      <c r="E643" t="s">
        <v>106</v>
      </c>
      <c r="F643">
        <v>40700</v>
      </c>
      <c r="G643" t="s">
        <v>784</v>
      </c>
      <c r="I643" t="s">
        <v>118</v>
      </c>
      <c r="J643">
        <v>2026</v>
      </c>
      <c r="K643">
        <v>5</v>
      </c>
      <c r="L643" t="s">
        <v>95</v>
      </c>
      <c r="M643">
        <v>516.24</v>
      </c>
      <c r="N643">
        <v>1</v>
      </c>
      <c r="O643">
        <v>516.24</v>
      </c>
      <c r="P643" t="s">
        <v>2190</v>
      </c>
    </row>
    <row r="644" spans="1:17">
      <c r="A644" t="s">
        <v>2295</v>
      </c>
      <c r="B644" t="s">
        <v>2235</v>
      </c>
      <c r="C644" t="s">
        <v>2236</v>
      </c>
      <c r="D644" t="s">
        <v>2189</v>
      </c>
      <c r="E644" t="s">
        <v>103</v>
      </c>
      <c r="F644">
        <v>40700</v>
      </c>
      <c r="G644" t="s">
        <v>784</v>
      </c>
      <c r="I644" t="s">
        <v>130</v>
      </c>
      <c r="J644">
        <v>2026</v>
      </c>
      <c r="K644">
        <v>5</v>
      </c>
      <c r="L644" t="s">
        <v>95</v>
      </c>
      <c r="M644">
        <v>1259.0899999999999</v>
      </c>
      <c r="N644">
        <v>1</v>
      </c>
      <c r="O644">
        <v>1259.0899999999999</v>
      </c>
      <c r="P644" t="s">
        <v>2190</v>
      </c>
      <c r="Q644">
        <v>1</v>
      </c>
    </row>
    <row r="645" spans="1:17">
      <c r="A645" t="s">
        <v>2295</v>
      </c>
      <c r="B645" t="s">
        <v>2235</v>
      </c>
      <c r="C645" t="s">
        <v>2236</v>
      </c>
      <c r="D645" t="s">
        <v>2189</v>
      </c>
      <c r="E645" t="s">
        <v>92</v>
      </c>
      <c r="F645">
        <v>40700</v>
      </c>
      <c r="G645" t="s">
        <v>784</v>
      </c>
      <c r="I645" t="s">
        <v>2208</v>
      </c>
      <c r="J645">
        <v>2026</v>
      </c>
      <c r="K645">
        <v>5</v>
      </c>
      <c r="L645" t="s">
        <v>95</v>
      </c>
      <c r="M645">
        <v>1300.24</v>
      </c>
      <c r="N645">
        <v>1</v>
      </c>
      <c r="O645">
        <v>1300.24</v>
      </c>
      <c r="P645" t="s">
        <v>2190</v>
      </c>
      <c r="Q645">
        <v>1</v>
      </c>
    </row>
    <row r="646" spans="1:17">
      <c r="A646" t="s">
        <v>2295</v>
      </c>
      <c r="B646" t="s">
        <v>2235</v>
      </c>
      <c r="C646" t="s">
        <v>2236</v>
      </c>
      <c r="D646" t="s">
        <v>2189</v>
      </c>
      <c r="E646" t="s">
        <v>92</v>
      </c>
      <c r="F646">
        <v>40700</v>
      </c>
      <c r="G646" t="s">
        <v>784</v>
      </c>
      <c r="I646" t="s">
        <v>257</v>
      </c>
      <c r="J646">
        <v>2026</v>
      </c>
      <c r="K646">
        <v>5</v>
      </c>
      <c r="L646" t="s">
        <v>95</v>
      </c>
      <c r="M646">
        <v>326.82</v>
      </c>
      <c r="N646">
        <v>1</v>
      </c>
      <c r="O646">
        <v>326.82</v>
      </c>
      <c r="P646" t="s">
        <v>2190</v>
      </c>
    </row>
    <row r="647" spans="1:17">
      <c r="A647" t="s">
        <v>2295</v>
      </c>
      <c r="B647" t="s">
        <v>2235</v>
      </c>
      <c r="C647" t="s">
        <v>2236</v>
      </c>
      <c r="D647" t="s">
        <v>2189</v>
      </c>
      <c r="E647" t="s">
        <v>92</v>
      </c>
      <c r="F647">
        <v>40700</v>
      </c>
      <c r="G647" t="s">
        <v>784</v>
      </c>
      <c r="I647" t="s">
        <v>260</v>
      </c>
      <c r="J647">
        <v>2026</v>
      </c>
      <c r="K647">
        <v>5</v>
      </c>
      <c r="L647" t="s">
        <v>95</v>
      </c>
      <c r="M647">
        <v>1631.62</v>
      </c>
      <c r="N647">
        <v>1</v>
      </c>
      <c r="O647">
        <v>1631.62</v>
      </c>
      <c r="P647" t="s">
        <v>2190</v>
      </c>
    </row>
    <row r="648" spans="1:17">
      <c r="A648" t="s">
        <v>2295</v>
      </c>
      <c r="B648" t="s">
        <v>2235</v>
      </c>
      <c r="C648" t="s">
        <v>2236</v>
      </c>
      <c r="D648" t="s">
        <v>2189</v>
      </c>
      <c r="E648" t="s">
        <v>92</v>
      </c>
      <c r="F648">
        <v>40700</v>
      </c>
      <c r="G648" t="s">
        <v>784</v>
      </c>
      <c r="I648" t="s">
        <v>215</v>
      </c>
      <c r="J648">
        <v>2026</v>
      </c>
      <c r="K648">
        <v>5</v>
      </c>
      <c r="L648" t="s">
        <v>95</v>
      </c>
      <c r="M648">
        <v>1918.22</v>
      </c>
      <c r="N648">
        <v>1</v>
      </c>
      <c r="O648">
        <v>1918.22</v>
      </c>
      <c r="P648" t="s">
        <v>2190</v>
      </c>
    </row>
    <row r="649" spans="1:17">
      <c r="A649" t="s">
        <v>2295</v>
      </c>
      <c r="B649" t="s">
        <v>2235</v>
      </c>
      <c r="C649" t="s">
        <v>2236</v>
      </c>
      <c r="D649" t="s">
        <v>2189</v>
      </c>
      <c r="E649" t="s">
        <v>106</v>
      </c>
      <c r="F649">
        <v>40700</v>
      </c>
      <c r="G649" t="s">
        <v>784</v>
      </c>
      <c r="I649" t="s">
        <v>163</v>
      </c>
      <c r="J649">
        <v>2026</v>
      </c>
      <c r="K649">
        <v>5</v>
      </c>
      <c r="L649" t="s">
        <v>95</v>
      </c>
      <c r="M649">
        <v>6945.01</v>
      </c>
      <c r="N649">
        <v>1</v>
      </c>
      <c r="O649">
        <v>6945.01</v>
      </c>
      <c r="P649" t="s">
        <v>2190</v>
      </c>
    </row>
    <row r="650" spans="1:17">
      <c r="A650" t="s">
        <v>2295</v>
      </c>
      <c r="B650" t="s">
        <v>2235</v>
      </c>
      <c r="C650" t="s">
        <v>2236</v>
      </c>
      <c r="D650" t="s">
        <v>2189</v>
      </c>
      <c r="E650" t="s">
        <v>92</v>
      </c>
      <c r="F650">
        <v>40700</v>
      </c>
      <c r="G650" t="s">
        <v>784</v>
      </c>
      <c r="I650" t="s">
        <v>683</v>
      </c>
      <c r="J650">
        <v>2026</v>
      </c>
      <c r="K650">
        <v>5</v>
      </c>
      <c r="L650" t="s">
        <v>95</v>
      </c>
      <c r="M650">
        <v>510.08</v>
      </c>
      <c r="N650">
        <v>1</v>
      </c>
      <c r="O650">
        <v>510.08</v>
      </c>
      <c r="P650" t="s">
        <v>2190</v>
      </c>
      <c r="Q650">
        <v>1</v>
      </c>
    </row>
    <row r="651" spans="1:17">
      <c r="A651" t="s">
        <v>2639</v>
      </c>
      <c r="B651" t="s">
        <v>1937</v>
      </c>
      <c r="C651" t="s">
        <v>2237</v>
      </c>
      <c r="D651" t="s">
        <v>2189</v>
      </c>
      <c r="E651" t="s">
        <v>103</v>
      </c>
      <c r="F651">
        <v>40700</v>
      </c>
      <c r="G651" t="s">
        <v>784</v>
      </c>
      <c r="I651" t="s">
        <v>130</v>
      </c>
      <c r="J651">
        <v>2026</v>
      </c>
      <c r="K651">
        <v>5</v>
      </c>
      <c r="L651" t="s">
        <v>95</v>
      </c>
      <c r="M651">
        <v>365.36493400000001</v>
      </c>
      <c r="N651">
        <v>1</v>
      </c>
      <c r="O651">
        <v>365.36493400000001</v>
      </c>
      <c r="P651" t="s">
        <v>2190</v>
      </c>
      <c r="Q651">
        <v>1</v>
      </c>
    </row>
    <row r="652" spans="1:17">
      <c r="A652" t="s">
        <v>2639</v>
      </c>
      <c r="B652" t="s">
        <v>1937</v>
      </c>
      <c r="C652" t="s">
        <v>2237</v>
      </c>
      <c r="D652" t="s">
        <v>2189</v>
      </c>
      <c r="E652" t="s">
        <v>92</v>
      </c>
      <c r="F652">
        <v>40700</v>
      </c>
      <c r="G652" t="s">
        <v>784</v>
      </c>
      <c r="I652" t="s">
        <v>638</v>
      </c>
      <c r="J652">
        <v>2026</v>
      </c>
      <c r="K652">
        <v>5</v>
      </c>
      <c r="L652" t="s">
        <v>95</v>
      </c>
      <c r="M652">
        <v>653.614148</v>
      </c>
      <c r="N652">
        <v>1</v>
      </c>
      <c r="O652">
        <v>653.614148</v>
      </c>
      <c r="P652" t="s">
        <v>2190</v>
      </c>
      <c r="Q652">
        <v>1</v>
      </c>
    </row>
    <row r="653" spans="1:17">
      <c r="A653" t="s">
        <v>2639</v>
      </c>
      <c r="B653" t="s">
        <v>1937</v>
      </c>
      <c r="C653" t="s">
        <v>2237</v>
      </c>
      <c r="D653" t="s">
        <v>2189</v>
      </c>
      <c r="E653" t="s">
        <v>92</v>
      </c>
      <c r="F653">
        <v>40700</v>
      </c>
      <c r="G653" t="s">
        <v>784</v>
      </c>
      <c r="I653" t="s">
        <v>617</v>
      </c>
      <c r="J653">
        <v>2026</v>
      </c>
      <c r="K653">
        <v>5</v>
      </c>
      <c r="L653" t="s">
        <v>95</v>
      </c>
      <c r="M653">
        <v>186.47983199999999</v>
      </c>
      <c r="N653">
        <v>1</v>
      </c>
      <c r="O653">
        <v>186.47983199999999</v>
      </c>
      <c r="P653" t="s">
        <v>2190</v>
      </c>
      <c r="Q653">
        <v>1</v>
      </c>
    </row>
    <row r="654" spans="1:17">
      <c r="A654" t="s">
        <v>2639</v>
      </c>
      <c r="B654" t="s">
        <v>1937</v>
      </c>
      <c r="C654" t="s">
        <v>2237</v>
      </c>
      <c r="D654" t="s">
        <v>2189</v>
      </c>
      <c r="E654" t="s">
        <v>92</v>
      </c>
      <c r="F654">
        <v>40700</v>
      </c>
      <c r="G654" t="s">
        <v>784</v>
      </c>
      <c r="I654" t="s">
        <v>204</v>
      </c>
      <c r="J654">
        <v>2026</v>
      </c>
      <c r="K654">
        <v>5</v>
      </c>
      <c r="L654" t="s">
        <v>95</v>
      </c>
      <c r="M654">
        <v>255.48671719999999</v>
      </c>
      <c r="N654">
        <v>1</v>
      </c>
      <c r="O654">
        <v>255.48671719999999</v>
      </c>
      <c r="P654" t="s">
        <v>2190</v>
      </c>
    </row>
    <row r="655" spans="1:17">
      <c r="A655" t="s">
        <v>2639</v>
      </c>
      <c r="B655" t="s">
        <v>1937</v>
      </c>
      <c r="C655" t="s">
        <v>2237</v>
      </c>
      <c r="D655" t="s">
        <v>2189</v>
      </c>
      <c r="E655" t="s">
        <v>92</v>
      </c>
      <c r="F655">
        <v>40700</v>
      </c>
      <c r="G655" t="s">
        <v>784</v>
      </c>
      <c r="I655" t="s">
        <v>260</v>
      </c>
      <c r="J655">
        <v>2026</v>
      </c>
      <c r="K655">
        <v>5</v>
      </c>
      <c r="L655" t="s">
        <v>95</v>
      </c>
      <c r="M655">
        <v>1275.9847451999999</v>
      </c>
      <c r="N655">
        <v>1</v>
      </c>
      <c r="O655">
        <v>1275.9847451999999</v>
      </c>
      <c r="P655" t="s">
        <v>2190</v>
      </c>
    </row>
    <row r="656" spans="1:17">
      <c r="A656" t="s">
        <v>2639</v>
      </c>
      <c r="B656" t="s">
        <v>1937</v>
      </c>
      <c r="C656" t="s">
        <v>2237</v>
      </c>
      <c r="D656" t="s">
        <v>2189</v>
      </c>
      <c r="E656" t="s">
        <v>106</v>
      </c>
      <c r="F656">
        <v>40700</v>
      </c>
      <c r="G656" t="s">
        <v>784</v>
      </c>
      <c r="I656" t="s">
        <v>118</v>
      </c>
      <c r="J656">
        <v>2026</v>
      </c>
      <c r="K656">
        <v>5</v>
      </c>
      <c r="L656" t="s">
        <v>95</v>
      </c>
      <c r="M656">
        <v>1488.6488694</v>
      </c>
      <c r="N656">
        <v>1</v>
      </c>
      <c r="O656">
        <v>1488.6488694</v>
      </c>
      <c r="P656" t="s">
        <v>2190</v>
      </c>
    </row>
    <row r="657" spans="1:17">
      <c r="A657" t="s">
        <v>2295</v>
      </c>
      <c r="B657" t="s">
        <v>1955</v>
      </c>
      <c r="C657" t="s">
        <v>557</v>
      </c>
      <c r="D657" t="s">
        <v>2189</v>
      </c>
      <c r="E657" t="s">
        <v>92</v>
      </c>
      <c r="F657">
        <v>40700</v>
      </c>
      <c r="G657" t="s">
        <v>784</v>
      </c>
      <c r="I657" t="s">
        <v>2158</v>
      </c>
      <c r="J657">
        <v>2026</v>
      </c>
      <c r="K657">
        <v>5</v>
      </c>
      <c r="L657" t="s">
        <v>95</v>
      </c>
      <c r="M657">
        <v>691.95078050000006</v>
      </c>
      <c r="N657">
        <v>1</v>
      </c>
      <c r="O657">
        <v>691.95078050000006</v>
      </c>
      <c r="P657" t="s">
        <v>2190</v>
      </c>
    </row>
    <row r="658" spans="1:17">
      <c r="A658" t="s">
        <v>2295</v>
      </c>
      <c r="B658" t="s">
        <v>1955</v>
      </c>
      <c r="C658" t="s">
        <v>557</v>
      </c>
      <c r="D658" t="s">
        <v>2189</v>
      </c>
      <c r="E658" t="s">
        <v>103</v>
      </c>
      <c r="F658">
        <v>40700</v>
      </c>
      <c r="G658" t="s">
        <v>784</v>
      </c>
      <c r="I658" t="s">
        <v>130</v>
      </c>
      <c r="J658">
        <v>2026</v>
      </c>
      <c r="K658">
        <v>5</v>
      </c>
      <c r="L658" t="s">
        <v>95</v>
      </c>
      <c r="M658">
        <v>1856.8901085000002</v>
      </c>
      <c r="N658">
        <v>1</v>
      </c>
      <c r="O658">
        <v>1856.8901085000002</v>
      </c>
      <c r="P658" t="s">
        <v>2190</v>
      </c>
      <c r="Q658">
        <v>1</v>
      </c>
    </row>
    <row r="659" spans="1:17">
      <c r="A659" t="s">
        <v>2295</v>
      </c>
      <c r="B659" t="s">
        <v>1955</v>
      </c>
      <c r="C659" t="s">
        <v>557</v>
      </c>
      <c r="D659" t="s">
        <v>2189</v>
      </c>
      <c r="E659" t="s">
        <v>92</v>
      </c>
      <c r="F659">
        <v>40700</v>
      </c>
      <c r="G659" t="s">
        <v>784</v>
      </c>
      <c r="I659" t="s">
        <v>203</v>
      </c>
      <c r="J659">
        <v>2026</v>
      </c>
      <c r="K659">
        <v>5</v>
      </c>
      <c r="L659" t="s">
        <v>95</v>
      </c>
      <c r="M659">
        <v>1484.4475275000002</v>
      </c>
      <c r="N659">
        <v>1</v>
      </c>
      <c r="O659">
        <v>1484.4475275000002</v>
      </c>
      <c r="P659" t="s">
        <v>2190</v>
      </c>
      <c r="Q659">
        <v>1</v>
      </c>
    </row>
    <row r="660" spans="1:17">
      <c r="A660" t="s">
        <v>2295</v>
      </c>
      <c r="B660" t="s">
        <v>1955</v>
      </c>
      <c r="C660" t="s">
        <v>557</v>
      </c>
      <c r="D660" t="s">
        <v>2189</v>
      </c>
      <c r="E660" t="s">
        <v>92</v>
      </c>
      <c r="F660">
        <v>40700</v>
      </c>
      <c r="G660" t="s">
        <v>784</v>
      </c>
      <c r="I660" t="s">
        <v>204</v>
      </c>
      <c r="J660">
        <v>2026</v>
      </c>
      <c r="K660">
        <v>5</v>
      </c>
      <c r="L660" t="s">
        <v>95</v>
      </c>
      <c r="M660">
        <v>1902.1657900000002</v>
      </c>
      <c r="N660">
        <v>1</v>
      </c>
      <c r="O660">
        <v>1902.1657900000002</v>
      </c>
      <c r="P660" t="s">
        <v>2190</v>
      </c>
    </row>
    <row r="661" spans="1:17">
      <c r="A661" t="s">
        <v>2295</v>
      </c>
      <c r="B661" t="s">
        <v>1955</v>
      </c>
      <c r="C661" t="s">
        <v>557</v>
      </c>
      <c r="D661" t="s">
        <v>2189</v>
      </c>
      <c r="E661" t="s">
        <v>92</v>
      </c>
      <c r="F661">
        <v>40700</v>
      </c>
      <c r="G661" t="s">
        <v>784</v>
      </c>
      <c r="I661" t="s">
        <v>260</v>
      </c>
      <c r="J661">
        <v>2026</v>
      </c>
      <c r="K661">
        <v>5</v>
      </c>
      <c r="L661" t="s">
        <v>95</v>
      </c>
      <c r="M661">
        <v>1899.2427195000002</v>
      </c>
      <c r="N661">
        <v>1</v>
      </c>
      <c r="O661">
        <v>1899.2427195000002</v>
      </c>
      <c r="P661" t="s">
        <v>2190</v>
      </c>
    </row>
    <row r="662" spans="1:17">
      <c r="A662" t="s">
        <v>2295</v>
      </c>
      <c r="B662" t="s">
        <v>1955</v>
      </c>
      <c r="C662" t="s">
        <v>557</v>
      </c>
      <c r="D662" t="s">
        <v>2189</v>
      </c>
      <c r="E662" t="s">
        <v>92</v>
      </c>
      <c r="F662">
        <v>40700</v>
      </c>
      <c r="G662" t="s">
        <v>784</v>
      </c>
      <c r="I662" t="s">
        <v>2238</v>
      </c>
      <c r="J662">
        <v>2026</v>
      </c>
      <c r="K662">
        <v>5</v>
      </c>
      <c r="L662" t="s">
        <v>95</v>
      </c>
      <c r="M662">
        <v>3307.256421</v>
      </c>
      <c r="N662">
        <v>1</v>
      </c>
      <c r="O662">
        <v>3307.256421</v>
      </c>
      <c r="P662" t="s">
        <v>2190</v>
      </c>
      <c r="Q662" t="s">
        <v>97</v>
      </c>
    </row>
    <row r="663" spans="1:17">
      <c r="A663" t="s">
        <v>2295</v>
      </c>
      <c r="B663" t="s">
        <v>1955</v>
      </c>
      <c r="C663" t="s">
        <v>557</v>
      </c>
      <c r="D663" t="s">
        <v>2189</v>
      </c>
      <c r="E663" t="s">
        <v>106</v>
      </c>
      <c r="F663">
        <v>40700</v>
      </c>
      <c r="G663" t="s">
        <v>784</v>
      </c>
      <c r="I663" t="s">
        <v>118</v>
      </c>
      <c r="J663">
        <v>2026</v>
      </c>
      <c r="K663">
        <v>5</v>
      </c>
      <c r="L663" t="s">
        <v>95</v>
      </c>
      <c r="M663">
        <v>755.02017499999999</v>
      </c>
      <c r="N663">
        <v>1</v>
      </c>
      <c r="O663">
        <v>755.02017499999999</v>
      </c>
      <c r="P663" t="s">
        <v>2190</v>
      </c>
    </row>
    <row r="664" spans="1:17">
      <c r="A664" t="s">
        <v>2295</v>
      </c>
      <c r="B664" t="s">
        <v>1955</v>
      </c>
      <c r="C664" t="s">
        <v>557</v>
      </c>
      <c r="D664" t="s">
        <v>2189</v>
      </c>
      <c r="E664" t="s">
        <v>92</v>
      </c>
      <c r="F664">
        <v>40700</v>
      </c>
      <c r="G664" t="s">
        <v>784</v>
      </c>
      <c r="I664" t="s">
        <v>617</v>
      </c>
      <c r="J664">
        <v>2026</v>
      </c>
      <c r="K664">
        <v>5</v>
      </c>
      <c r="L664" t="s">
        <v>95</v>
      </c>
      <c r="M664">
        <v>742.1918525000001</v>
      </c>
      <c r="N664">
        <v>1</v>
      </c>
      <c r="O664">
        <v>742.1918525000001</v>
      </c>
      <c r="P664" t="s">
        <v>2190</v>
      </c>
      <c r="Q664">
        <v>1</v>
      </c>
    </row>
    <row r="665" spans="1:17">
      <c r="A665" t="s">
        <v>2295</v>
      </c>
      <c r="B665" t="s">
        <v>1969</v>
      </c>
      <c r="C665" t="s">
        <v>2239</v>
      </c>
      <c r="D665" t="s">
        <v>2189</v>
      </c>
      <c r="E665" t="s">
        <v>92</v>
      </c>
      <c r="F665">
        <v>40700</v>
      </c>
      <c r="G665" t="s">
        <v>784</v>
      </c>
      <c r="I665" t="s">
        <v>260</v>
      </c>
      <c r="J665">
        <v>2026</v>
      </c>
      <c r="K665">
        <v>5</v>
      </c>
      <c r="L665" t="s">
        <v>95</v>
      </c>
      <c r="M665">
        <v>1851.9457</v>
      </c>
      <c r="N665">
        <v>1</v>
      </c>
      <c r="O665">
        <v>1851.9457</v>
      </c>
      <c r="P665" t="s">
        <v>2190</v>
      </c>
    </row>
    <row r="666" spans="1:17">
      <c r="A666" t="s">
        <v>2295</v>
      </c>
      <c r="B666" t="s">
        <v>1969</v>
      </c>
      <c r="C666" t="s">
        <v>2239</v>
      </c>
      <c r="D666" t="s">
        <v>2189</v>
      </c>
      <c r="E666" t="s">
        <v>106</v>
      </c>
      <c r="F666">
        <v>40700</v>
      </c>
      <c r="G666" t="s">
        <v>784</v>
      </c>
      <c r="I666" t="s">
        <v>118</v>
      </c>
      <c r="J666">
        <v>2026</v>
      </c>
      <c r="K666">
        <v>5</v>
      </c>
      <c r="L666" t="s">
        <v>95</v>
      </c>
      <c r="M666">
        <v>1104.332163</v>
      </c>
      <c r="N666">
        <v>1</v>
      </c>
      <c r="O666">
        <v>1104.332163</v>
      </c>
      <c r="P666" t="s">
        <v>2190</v>
      </c>
    </row>
    <row r="667" spans="1:17">
      <c r="A667" t="s">
        <v>424</v>
      </c>
      <c r="B667" t="s">
        <v>1983</v>
      </c>
      <c r="C667" t="s">
        <v>424</v>
      </c>
      <c r="D667" t="s">
        <v>2189</v>
      </c>
      <c r="E667" t="s">
        <v>105</v>
      </c>
      <c r="F667">
        <v>40700</v>
      </c>
      <c r="G667" t="s">
        <v>784</v>
      </c>
      <c r="I667" t="s">
        <v>122</v>
      </c>
      <c r="J667">
        <v>2026</v>
      </c>
      <c r="K667">
        <v>5</v>
      </c>
      <c r="L667" t="s">
        <v>95</v>
      </c>
      <c r="M667">
        <v>124.1329408</v>
      </c>
      <c r="N667">
        <v>1</v>
      </c>
      <c r="O667">
        <v>124.1329408</v>
      </c>
      <c r="P667" t="s">
        <v>2190</v>
      </c>
    </row>
    <row r="668" spans="1:17">
      <c r="A668" t="s">
        <v>424</v>
      </c>
      <c r="B668" t="s">
        <v>1983</v>
      </c>
      <c r="C668" t="s">
        <v>424</v>
      </c>
      <c r="D668" t="s">
        <v>2189</v>
      </c>
      <c r="E668" t="s">
        <v>105</v>
      </c>
      <c r="F668">
        <v>40700</v>
      </c>
      <c r="G668" t="s">
        <v>784</v>
      </c>
      <c r="I668" t="s">
        <v>123</v>
      </c>
      <c r="J668">
        <v>2026</v>
      </c>
      <c r="K668">
        <v>5</v>
      </c>
      <c r="L668" t="s">
        <v>95</v>
      </c>
      <c r="M668">
        <v>309.61961580000002</v>
      </c>
      <c r="N668">
        <v>1</v>
      </c>
      <c r="O668">
        <v>309.61961580000002</v>
      </c>
      <c r="P668" t="s">
        <v>2190</v>
      </c>
    </row>
    <row r="669" spans="1:17">
      <c r="A669" t="s">
        <v>424</v>
      </c>
      <c r="B669" t="s">
        <v>1983</v>
      </c>
      <c r="C669" t="s">
        <v>424</v>
      </c>
      <c r="D669" t="s">
        <v>2189</v>
      </c>
      <c r="E669" t="s">
        <v>106</v>
      </c>
      <c r="F669">
        <v>40700</v>
      </c>
      <c r="G669" t="s">
        <v>784</v>
      </c>
      <c r="I669" t="s">
        <v>112</v>
      </c>
      <c r="J669">
        <v>2026</v>
      </c>
      <c r="K669">
        <v>5</v>
      </c>
      <c r="L669" t="s">
        <v>95</v>
      </c>
      <c r="M669">
        <v>232.56231679999999</v>
      </c>
      <c r="N669">
        <v>1</v>
      </c>
      <c r="O669">
        <v>232.56231679999999</v>
      </c>
      <c r="P669" t="s">
        <v>2190</v>
      </c>
    </row>
    <row r="670" spans="1:17">
      <c r="A670" t="s">
        <v>2295</v>
      </c>
      <c r="B670" t="s">
        <v>1985</v>
      </c>
      <c r="C670" t="s">
        <v>2100</v>
      </c>
      <c r="D670" t="s">
        <v>2189</v>
      </c>
      <c r="E670" t="s">
        <v>92</v>
      </c>
      <c r="F670">
        <v>40700</v>
      </c>
      <c r="G670" t="s">
        <v>784</v>
      </c>
      <c r="I670" t="s">
        <v>260</v>
      </c>
      <c r="J670">
        <v>2026</v>
      </c>
      <c r="K670">
        <v>5</v>
      </c>
      <c r="L670" t="s">
        <v>95</v>
      </c>
      <c r="M670">
        <v>621.57000000000005</v>
      </c>
      <c r="N670">
        <v>1</v>
      </c>
      <c r="O670">
        <v>621.57000000000005</v>
      </c>
      <c r="P670" t="s">
        <v>2190</v>
      </c>
    </row>
    <row r="671" spans="1:17">
      <c r="A671" t="s">
        <v>2295</v>
      </c>
      <c r="B671" t="s">
        <v>1985</v>
      </c>
      <c r="C671" t="s">
        <v>2100</v>
      </c>
      <c r="D671" t="s">
        <v>2189</v>
      </c>
      <c r="E671" t="s">
        <v>92</v>
      </c>
      <c r="F671">
        <v>40700</v>
      </c>
      <c r="G671" t="s">
        <v>784</v>
      </c>
      <c r="I671" t="s">
        <v>197</v>
      </c>
      <c r="J671">
        <v>2026</v>
      </c>
      <c r="K671">
        <v>5</v>
      </c>
      <c r="L671" t="s">
        <v>95</v>
      </c>
      <c r="M671">
        <v>3653.76</v>
      </c>
      <c r="N671">
        <v>1</v>
      </c>
      <c r="O671">
        <v>3653.76</v>
      </c>
      <c r="P671" t="s">
        <v>2190</v>
      </c>
    </row>
    <row r="672" spans="1:17">
      <c r="A672" t="s">
        <v>2295</v>
      </c>
      <c r="B672" t="s">
        <v>1985</v>
      </c>
      <c r="C672" t="s">
        <v>2100</v>
      </c>
      <c r="D672" t="s">
        <v>2189</v>
      </c>
      <c r="E672" t="s">
        <v>106</v>
      </c>
      <c r="F672">
        <v>40700</v>
      </c>
      <c r="G672" t="s">
        <v>784</v>
      </c>
      <c r="I672" t="s">
        <v>146</v>
      </c>
      <c r="J672">
        <v>2026</v>
      </c>
      <c r="K672">
        <v>5</v>
      </c>
      <c r="L672" t="s">
        <v>95</v>
      </c>
      <c r="M672">
        <v>1298.92</v>
      </c>
      <c r="N672">
        <v>1</v>
      </c>
      <c r="O672">
        <v>1298.92</v>
      </c>
      <c r="P672" t="s">
        <v>2190</v>
      </c>
    </row>
    <row r="673" spans="1:17">
      <c r="A673" t="s">
        <v>2295</v>
      </c>
      <c r="B673" t="s">
        <v>556</v>
      </c>
      <c r="C673" t="s">
        <v>557</v>
      </c>
      <c r="D673" t="s">
        <v>2189</v>
      </c>
      <c r="E673" t="s">
        <v>103</v>
      </c>
      <c r="F673">
        <v>40700</v>
      </c>
      <c r="G673" t="s">
        <v>784</v>
      </c>
      <c r="I673" t="s">
        <v>130</v>
      </c>
      <c r="J673">
        <v>2026</v>
      </c>
      <c r="K673">
        <v>5</v>
      </c>
      <c r="L673" t="s">
        <v>95</v>
      </c>
      <c r="M673">
        <v>1396.6915900000001</v>
      </c>
      <c r="N673">
        <v>1</v>
      </c>
      <c r="O673">
        <v>1396.6915900000001</v>
      </c>
      <c r="P673" t="s">
        <v>2190</v>
      </c>
      <c r="Q673">
        <v>1</v>
      </c>
    </row>
    <row r="674" spans="1:17">
      <c r="A674" t="s">
        <v>2295</v>
      </c>
      <c r="B674" t="s">
        <v>556</v>
      </c>
      <c r="C674" t="s">
        <v>557</v>
      </c>
      <c r="D674" t="s">
        <v>2189</v>
      </c>
      <c r="E674" t="s">
        <v>92</v>
      </c>
      <c r="F674">
        <v>40700</v>
      </c>
      <c r="G674" t="s">
        <v>784</v>
      </c>
      <c r="I674" t="s">
        <v>203</v>
      </c>
      <c r="J674">
        <v>2026</v>
      </c>
      <c r="K674">
        <v>5</v>
      </c>
      <c r="L674" t="s">
        <v>95</v>
      </c>
      <c r="M674">
        <v>1234.9398460000002</v>
      </c>
      <c r="N674">
        <v>1</v>
      </c>
      <c r="O674">
        <v>1234.9398460000002</v>
      </c>
      <c r="P674" t="s">
        <v>2190</v>
      </c>
      <c r="Q674">
        <v>1</v>
      </c>
    </row>
    <row r="675" spans="1:17">
      <c r="A675" t="s">
        <v>2295</v>
      </c>
      <c r="B675" t="s">
        <v>556</v>
      </c>
      <c r="C675" t="s">
        <v>557</v>
      </c>
      <c r="D675" t="s">
        <v>2189</v>
      </c>
      <c r="E675" t="s">
        <v>92</v>
      </c>
      <c r="F675">
        <v>40700</v>
      </c>
      <c r="G675" t="s">
        <v>784</v>
      </c>
      <c r="I675" t="s">
        <v>204</v>
      </c>
      <c r="J675">
        <v>2026</v>
      </c>
      <c r="K675">
        <v>5</v>
      </c>
      <c r="L675" t="s">
        <v>95</v>
      </c>
      <c r="M675">
        <v>1582.3895360000001</v>
      </c>
      <c r="N675">
        <v>1</v>
      </c>
      <c r="O675">
        <v>1582.3895360000001</v>
      </c>
      <c r="P675" t="s">
        <v>2190</v>
      </c>
    </row>
    <row r="676" spans="1:17">
      <c r="A676" t="s">
        <v>2295</v>
      </c>
      <c r="B676" t="s">
        <v>556</v>
      </c>
      <c r="C676" t="s">
        <v>557</v>
      </c>
      <c r="D676" t="s">
        <v>2189</v>
      </c>
      <c r="E676" t="s">
        <v>92</v>
      </c>
      <c r="F676">
        <v>40700</v>
      </c>
      <c r="G676" t="s">
        <v>784</v>
      </c>
      <c r="I676" t="s">
        <v>260</v>
      </c>
      <c r="J676">
        <v>2026</v>
      </c>
      <c r="K676">
        <v>5</v>
      </c>
      <c r="L676" t="s">
        <v>95</v>
      </c>
      <c r="M676">
        <v>1974.9617335000003</v>
      </c>
      <c r="N676">
        <v>1</v>
      </c>
      <c r="O676">
        <v>1974.9617335000003</v>
      </c>
      <c r="P676" t="s">
        <v>2190</v>
      </c>
    </row>
    <row r="677" spans="1:17">
      <c r="A677" t="s">
        <v>2295</v>
      </c>
      <c r="B677" t="s">
        <v>556</v>
      </c>
      <c r="C677" t="s">
        <v>557</v>
      </c>
      <c r="D677" t="s">
        <v>2189</v>
      </c>
      <c r="E677" t="s">
        <v>106</v>
      </c>
      <c r="F677">
        <v>40700</v>
      </c>
      <c r="G677" t="s">
        <v>784</v>
      </c>
      <c r="I677" t="s">
        <v>146</v>
      </c>
      <c r="J677">
        <v>2026</v>
      </c>
      <c r="K677">
        <v>5</v>
      </c>
      <c r="L677" t="s">
        <v>95</v>
      </c>
      <c r="M677">
        <v>3949.9489960000001</v>
      </c>
      <c r="N677">
        <v>1</v>
      </c>
      <c r="O677">
        <v>3949.9489960000001</v>
      </c>
      <c r="P677" t="s">
        <v>2190</v>
      </c>
    </row>
    <row r="678" spans="1:17">
      <c r="A678" t="s">
        <v>2295</v>
      </c>
      <c r="B678" t="s">
        <v>556</v>
      </c>
      <c r="C678" t="s">
        <v>557</v>
      </c>
      <c r="D678" t="s">
        <v>2189</v>
      </c>
      <c r="E678" t="s">
        <v>92</v>
      </c>
      <c r="F678">
        <v>40700</v>
      </c>
      <c r="G678" t="s">
        <v>784</v>
      </c>
      <c r="I678" t="s">
        <v>617</v>
      </c>
      <c r="J678">
        <v>2026</v>
      </c>
      <c r="K678">
        <v>5</v>
      </c>
      <c r="L678" t="s">
        <v>95</v>
      </c>
      <c r="M678">
        <v>617.39333600000009</v>
      </c>
      <c r="N678">
        <v>1</v>
      </c>
      <c r="O678">
        <v>617.39333600000009</v>
      </c>
      <c r="P678" t="s">
        <v>2190</v>
      </c>
      <c r="Q678">
        <v>1</v>
      </c>
    </row>
    <row r="679" spans="1:17">
      <c r="A679" t="s">
        <v>2660</v>
      </c>
      <c r="B679" t="s">
        <v>304</v>
      </c>
      <c r="C679" t="s">
        <v>305</v>
      </c>
      <c r="D679" t="s">
        <v>2189</v>
      </c>
      <c r="E679" t="s">
        <v>92</v>
      </c>
      <c r="F679">
        <v>40700</v>
      </c>
      <c r="G679" t="s">
        <v>784</v>
      </c>
      <c r="I679" t="s">
        <v>260</v>
      </c>
      <c r="J679">
        <v>2026</v>
      </c>
      <c r="K679">
        <v>5</v>
      </c>
      <c r="L679" t="s">
        <v>95</v>
      </c>
      <c r="M679">
        <v>393.08285408700004</v>
      </c>
      <c r="N679">
        <v>1</v>
      </c>
      <c r="O679">
        <v>393.08285408700004</v>
      </c>
      <c r="P679" t="s">
        <v>2190</v>
      </c>
    </row>
    <row r="680" spans="1:17">
      <c r="A680" t="s">
        <v>2660</v>
      </c>
      <c r="B680" t="s">
        <v>304</v>
      </c>
      <c r="C680" t="s">
        <v>305</v>
      </c>
      <c r="D680" t="s">
        <v>2189</v>
      </c>
      <c r="E680" t="s">
        <v>106</v>
      </c>
      <c r="F680">
        <v>40700</v>
      </c>
      <c r="G680" t="s">
        <v>784</v>
      </c>
      <c r="I680" t="s">
        <v>146</v>
      </c>
      <c r="J680">
        <v>2026</v>
      </c>
      <c r="K680">
        <v>5</v>
      </c>
      <c r="L680" t="s">
        <v>95</v>
      </c>
      <c r="M680">
        <v>165.97847841399999</v>
      </c>
      <c r="N680">
        <v>1</v>
      </c>
      <c r="O680">
        <v>165.97847841399999</v>
      </c>
      <c r="P680" t="s">
        <v>2190</v>
      </c>
    </row>
    <row r="681" spans="1:17">
      <c r="A681" t="s">
        <v>2295</v>
      </c>
      <c r="B681" t="s">
        <v>1993</v>
      </c>
      <c r="C681" t="s">
        <v>1156</v>
      </c>
      <c r="D681" t="s">
        <v>2189</v>
      </c>
      <c r="E681" t="s">
        <v>92</v>
      </c>
      <c r="F681">
        <v>40900</v>
      </c>
      <c r="G681" t="s">
        <v>2442</v>
      </c>
      <c r="I681" t="s">
        <v>260</v>
      </c>
      <c r="J681">
        <v>2026</v>
      </c>
      <c r="K681">
        <v>5</v>
      </c>
      <c r="L681" t="s">
        <v>95</v>
      </c>
      <c r="M681">
        <v>1386.88</v>
      </c>
      <c r="N681">
        <v>1</v>
      </c>
      <c r="O681">
        <v>1386.88</v>
      </c>
      <c r="P681" t="s">
        <v>2190</v>
      </c>
    </row>
    <row r="682" spans="1:17">
      <c r="A682" t="s">
        <v>2295</v>
      </c>
      <c r="B682" t="s">
        <v>1993</v>
      </c>
      <c r="C682" t="s">
        <v>1156</v>
      </c>
      <c r="D682" t="s">
        <v>2189</v>
      </c>
      <c r="E682" t="s">
        <v>105</v>
      </c>
      <c r="F682">
        <v>40900</v>
      </c>
      <c r="G682" t="s">
        <v>2442</v>
      </c>
      <c r="I682" t="s">
        <v>122</v>
      </c>
      <c r="J682">
        <v>2026</v>
      </c>
      <c r="K682">
        <v>5</v>
      </c>
      <c r="L682" t="s">
        <v>95</v>
      </c>
      <c r="M682">
        <v>109.37</v>
      </c>
      <c r="N682">
        <v>1</v>
      </c>
      <c r="O682">
        <v>109.37</v>
      </c>
      <c r="P682" t="s">
        <v>2190</v>
      </c>
    </row>
    <row r="683" spans="1:17">
      <c r="A683" t="s">
        <v>2295</v>
      </c>
      <c r="B683" t="s">
        <v>1993</v>
      </c>
      <c r="C683" t="s">
        <v>1156</v>
      </c>
      <c r="D683" t="s">
        <v>2189</v>
      </c>
      <c r="E683" t="s">
        <v>105</v>
      </c>
      <c r="F683">
        <v>40900</v>
      </c>
      <c r="G683" t="s">
        <v>2442</v>
      </c>
      <c r="I683" t="s">
        <v>123</v>
      </c>
      <c r="J683">
        <v>2026</v>
      </c>
      <c r="K683">
        <v>5</v>
      </c>
      <c r="L683" t="s">
        <v>95</v>
      </c>
      <c r="M683">
        <v>272.77999999999997</v>
      </c>
      <c r="N683">
        <v>1</v>
      </c>
      <c r="O683">
        <v>272.77999999999997</v>
      </c>
      <c r="P683" t="s">
        <v>2190</v>
      </c>
    </row>
    <row r="684" spans="1:17">
      <c r="A684" t="s">
        <v>2295</v>
      </c>
      <c r="B684" t="s">
        <v>1993</v>
      </c>
      <c r="C684" t="s">
        <v>1156</v>
      </c>
      <c r="D684" t="s">
        <v>2189</v>
      </c>
      <c r="E684" t="s">
        <v>106</v>
      </c>
      <c r="F684">
        <v>40900</v>
      </c>
      <c r="G684" t="s">
        <v>2442</v>
      </c>
      <c r="I684" t="s">
        <v>146</v>
      </c>
      <c r="J684">
        <v>2026</v>
      </c>
      <c r="K684">
        <v>5</v>
      </c>
      <c r="L684" t="s">
        <v>95</v>
      </c>
      <c r="M684">
        <v>623.48</v>
      </c>
      <c r="N684">
        <v>1</v>
      </c>
      <c r="O684">
        <v>623.48</v>
      </c>
      <c r="P684" t="s">
        <v>2190</v>
      </c>
    </row>
    <row r="685" spans="1:17">
      <c r="A685" t="s">
        <v>2295</v>
      </c>
      <c r="B685" t="s">
        <v>1993</v>
      </c>
      <c r="C685" t="s">
        <v>1156</v>
      </c>
      <c r="D685" t="s">
        <v>2189</v>
      </c>
      <c r="E685" t="s">
        <v>106</v>
      </c>
      <c r="F685">
        <v>40900</v>
      </c>
      <c r="G685" t="s">
        <v>2442</v>
      </c>
      <c r="I685" t="s">
        <v>163</v>
      </c>
      <c r="J685">
        <v>2026</v>
      </c>
      <c r="K685">
        <v>5</v>
      </c>
      <c r="L685" t="s">
        <v>95</v>
      </c>
      <c r="M685">
        <v>980.46</v>
      </c>
      <c r="N685">
        <v>1</v>
      </c>
      <c r="O685">
        <v>980.46</v>
      </c>
      <c r="P685" t="s">
        <v>2190</v>
      </c>
    </row>
    <row r="686" spans="1:17">
      <c r="A686" t="s">
        <v>2660</v>
      </c>
      <c r="B686" t="s">
        <v>559</v>
      </c>
      <c r="C686" t="s">
        <v>305</v>
      </c>
      <c r="D686" t="s">
        <v>2189</v>
      </c>
      <c r="E686" t="s">
        <v>92</v>
      </c>
      <c r="F686">
        <v>40700</v>
      </c>
      <c r="G686" t="s">
        <v>784</v>
      </c>
      <c r="I686" t="s">
        <v>260</v>
      </c>
      <c r="J686">
        <v>2026</v>
      </c>
      <c r="K686">
        <v>5</v>
      </c>
      <c r="L686" t="s">
        <v>95</v>
      </c>
      <c r="M686">
        <v>393.08285408700004</v>
      </c>
      <c r="N686">
        <v>1</v>
      </c>
      <c r="O686">
        <v>393.08285408700004</v>
      </c>
      <c r="P686" t="s">
        <v>2190</v>
      </c>
    </row>
    <row r="687" spans="1:17">
      <c r="A687" t="s">
        <v>2660</v>
      </c>
      <c r="B687" t="s">
        <v>559</v>
      </c>
      <c r="C687" t="s">
        <v>305</v>
      </c>
      <c r="D687" t="s">
        <v>2189</v>
      </c>
      <c r="E687" t="s">
        <v>106</v>
      </c>
      <c r="F687">
        <v>40700</v>
      </c>
      <c r="G687" t="s">
        <v>784</v>
      </c>
      <c r="I687" t="s">
        <v>146</v>
      </c>
      <c r="J687">
        <v>2026</v>
      </c>
      <c r="K687">
        <v>5</v>
      </c>
      <c r="L687" t="s">
        <v>95</v>
      </c>
      <c r="M687">
        <v>580.92467444900001</v>
      </c>
      <c r="N687">
        <v>1</v>
      </c>
      <c r="O687">
        <v>580.92467444900001</v>
      </c>
      <c r="P687" t="s">
        <v>2190</v>
      </c>
    </row>
    <row r="688" spans="1:17">
      <c r="A688" t="s">
        <v>2660</v>
      </c>
      <c r="B688" t="s">
        <v>559</v>
      </c>
      <c r="C688" t="s">
        <v>305</v>
      </c>
      <c r="D688" t="s">
        <v>2189</v>
      </c>
      <c r="E688" t="s">
        <v>106</v>
      </c>
      <c r="F688">
        <v>40700</v>
      </c>
      <c r="G688" t="s">
        <v>784</v>
      </c>
      <c r="I688" t="s">
        <v>112</v>
      </c>
      <c r="J688">
        <v>2026</v>
      </c>
      <c r="K688">
        <v>5</v>
      </c>
      <c r="L688" t="s">
        <v>95</v>
      </c>
      <c r="M688">
        <v>43.672243303500004</v>
      </c>
      <c r="N688">
        <v>1</v>
      </c>
      <c r="O688">
        <v>43.672243303500004</v>
      </c>
      <c r="P688" t="s">
        <v>2190</v>
      </c>
    </row>
    <row r="689" spans="1:17">
      <c r="A689" t="s">
        <v>2295</v>
      </c>
      <c r="B689" t="s">
        <v>560</v>
      </c>
      <c r="C689" t="s">
        <v>561</v>
      </c>
      <c r="D689" t="s">
        <v>2189</v>
      </c>
      <c r="E689" t="s">
        <v>92</v>
      </c>
      <c r="F689">
        <v>40700</v>
      </c>
      <c r="G689" t="s">
        <v>784</v>
      </c>
      <c r="I689" t="s">
        <v>260</v>
      </c>
      <c r="J689">
        <v>2026</v>
      </c>
      <c r="K689">
        <v>5</v>
      </c>
      <c r="L689" t="s">
        <v>95</v>
      </c>
      <c r="M689">
        <v>1587.8009906000002</v>
      </c>
      <c r="N689">
        <v>1</v>
      </c>
      <c r="O689">
        <v>1587.8009906000002</v>
      </c>
      <c r="P689" t="s">
        <v>2190</v>
      </c>
    </row>
    <row r="690" spans="1:17">
      <c r="A690" t="s">
        <v>2295</v>
      </c>
      <c r="B690" t="s">
        <v>560</v>
      </c>
      <c r="C690" t="s">
        <v>561</v>
      </c>
      <c r="D690" t="s">
        <v>2189</v>
      </c>
      <c r="E690" t="s">
        <v>106</v>
      </c>
      <c r="F690">
        <v>40700</v>
      </c>
      <c r="G690" t="s">
        <v>784</v>
      </c>
      <c r="I690" t="s">
        <v>146</v>
      </c>
      <c r="J690">
        <v>2026</v>
      </c>
      <c r="K690">
        <v>5</v>
      </c>
      <c r="L690" t="s">
        <v>95</v>
      </c>
      <c r="M690">
        <v>1208.6837532</v>
      </c>
      <c r="N690">
        <v>1</v>
      </c>
      <c r="O690">
        <v>1208.6837532</v>
      </c>
      <c r="P690" t="s">
        <v>2190</v>
      </c>
    </row>
    <row r="691" spans="1:17">
      <c r="A691" t="s">
        <v>1173</v>
      </c>
      <c r="B691" t="s">
        <v>2240</v>
      </c>
      <c r="C691" t="s">
        <v>2192</v>
      </c>
      <c r="D691" t="s">
        <v>2189</v>
      </c>
      <c r="E691" t="s">
        <v>92</v>
      </c>
      <c r="F691">
        <v>40700</v>
      </c>
      <c r="G691" t="s">
        <v>784</v>
      </c>
      <c r="I691" t="s">
        <v>260</v>
      </c>
      <c r="J691">
        <v>2026</v>
      </c>
      <c r="K691">
        <v>5</v>
      </c>
      <c r="L691" t="s">
        <v>95</v>
      </c>
      <c r="M691">
        <v>600</v>
      </c>
      <c r="N691">
        <v>1</v>
      </c>
      <c r="O691">
        <v>600</v>
      </c>
      <c r="P691" t="s">
        <v>2190</v>
      </c>
    </row>
    <row r="692" spans="1:17">
      <c r="A692" t="s">
        <v>1173</v>
      </c>
      <c r="B692" t="s">
        <v>2240</v>
      </c>
      <c r="C692" t="s">
        <v>2192</v>
      </c>
      <c r="D692" t="s">
        <v>2189</v>
      </c>
      <c r="E692" t="s">
        <v>92</v>
      </c>
      <c r="F692">
        <v>40700</v>
      </c>
      <c r="G692" t="s">
        <v>784</v>
      </c>
      <c r="I692" t="s">
        <v>197</v>
      </c>
      <c r="J692">
        <v>2026</v>
      </c>
      <c r="K692">
        <v>5</v>
      </c>
      <c r="L692" t="s">
        <v>95</v>
      </c>
      <c r="M692">
        <v>350</v>
      </c>
      <c r="N692">
        <v>1</v>
      </c>
      <c r="O692">
        <v>350</v>
      </c>
      <c r="P692" t="s">
        <v>2190</v>
      </c>
    </row>
    <row r="693" spans="1:17">
      <c r="A693" t="s">
        <v>1173</v>
      </c>
      <c r="B693" t="s">
        <v>2240</v>
      </c>
      <c r="C693" t="s">
        <v>2192</v>
      </c>
      <c r="D693" t="s">
        <v>2189</v>
      </c>
      <c r="E693" t="s">
        <v>92</v>
      </c>
      <c r="F693">
        <v>40700</v>
      </c>
      <c r="G693" t="s">
        <v>784</v>
      </c>
      <c r="I693" t="s">
        <v>215</v>
      </c>
      <c r="J693">
        <v>2026</v>
      </c>
      <c r="K693">
        <v>5</v>
      </c>
      <c r="L693" t="s">
        <v>95</v>
      </c>
      <c r="M693">
        <v>350</v>
      </c>
      <c r="N693">
        <v>1</v>
      </c>
      <c r="O693">
        <v>350</v>
      </c>
      <c r="P693" t="s">
        <v>2190</v>
      </c>
    </row>
    <row r="694" spans="1:17">
      <c r="A694" t="s">
        <v>1173</v>
      </c>
      <c r="B694" t="s">
        <v>2240</v>
      </c>
      <c r="C694" t="s">
        <v>2192</v>
      </c>
      <c r="D694" t="s">
        <v>2189</v>
      </c>
      <c r="E694" t="s">
        <v>106</v>
      </c>
      <c r="F694">
        <v>40700</v>
      </c>
      <c r="G694" t="s">
        <v>784</v>
      </c>
      <c r="I694" t="s">
        <v>146</v>
      </c>
      <c r="J694">
        <v>2026</v>
      </c>
      <c r="K694">
        <v>5</v>
      </c>
      <c r="L694" t="s">
        <v>95</v>
      </c>
      <c r="M694">
        <v>450</v>
      </c>
      <c r="N694">
        <v>1</v>
      </c>
      <c r="O694">
        <v>450</v>
      </c>
      <c r="P694" t="s">
        <v>2190</v>
      </c>
    </row>
    <row r="695" spans="1:17">
      <c r="A695" t="s">
        <v>1173</v>
      </c>
      <c r="B695" t="s">
        <v>2240</v>
      </c>
      <c r="C695" t="s">
        <v>2192</v>
      </c>
      <c r="D695" t="s">
        <v>2189</v>
      </c>
      <c r="E695" t="s">
        <v>106</v>
      </c>
      <c r="F695">
        <v>40700</v>
      </c>
      <c r="G695" t="s">
        <v>784</v>
      </c>
      <c r="I695" t="s">
        <v>163</v>
      </c>
      <c r="J695">
        <v>2026</v>
      </c>
      <c r="K695">
        <v>5</v>
      </c>
      <c r="L695" t="s">
        <v>95</v>
      </c>
      <c r="M695">
        <v>2187.5</v>
      </c>
      <c r="N695">
        <v>1</v>
      </c>
      <c r="O695">
        <v>2187.5</v>
      </c>
      <c r="P695" t="s">
        <v>2190</v>
      </c>
    </row>
    <row r="696" spans="1:17">
      <c r="A696" t="s">
        <v>2438</v>
      </c>
      <c r="B696" t="s">
        <v>363</v>
      </c>
      <c r="C696" t="s">
        <v>296</v>
      </c>
      <c r="D696" t="s">
        <v>2189</v>
      </c>
      <c r="E696" t="s">
        <v>103</v>
      </c>
      <c r="F696">
        <v>40700</v>
      </c>
      <c r="G696" t="s">
        <v>784</v>
      </c>
      <c r="I696" t="s">
        <v>130</v>
      </c>
      <c r="J696">
        <v>2026</v>
      </c>
      <c r="K696">
        <v>5</v>
      </c>
      <c r="L696" t="s">
        <v>95</v>
      </c>
      <c r="M696">
        <v>283.25070539999996</v>
      </c>
      <c r="N696">
        <v>1</v>
      </c>
      <c r="O696">
        <v>283.25070539999996</v>
      </c>
      <c r="P696" t="s">
        <v>2190</v>
      </c>
      <c r="Q696">
        <v>1</v>
      </c>
    </row>
    <row r="697" spans="1:17">
      <c r="A697" t="s">
        <v>2438</v>
      </c>
      <c r="B697" t="s">
        <v>363</v>
      </c>
      <c r="C697" t="s">
        <v>296</v>
      </c>
      <c r="D697" t="s">
        <v>2189</v>
      </c>
      <c r="E697" t="s">
        <v>92</v>
      </c>
      <c r="F697">
        <v>40700</v>
      </c>
      <c r="G697" t="s">
        <v>784</v>
      </c>
      <c r="I697" t="s">
        <v>638</v>
      </c>
      <c r="J697">
        <v>2026</v>
      </c>
      <c r="K697">
        <v>5</v>
      </c>
      <c r="L697" t="s">
        <v>95</v>
      </c>
      <c r="M697">
        <v>291.25602749999996</v>
      </c>
      <c r="N697">
        <v>1</v>
      </c>
      <c r="O697">
        <v>291.25602749999996</v>
      </c>
      <c r="P697" t="s">
        <v>2190</v>
      </c>
      <c r="Q697">
        <v>1</v>
      </c>
    </row>
    <row r="698" spans="1:17">
      <c r="A698" t="s">
        <v>2438</v>
      </c>
      <c r="B698" t="s">
        <v>363</v>
      </c>
      <c r="C698" t="s">
        <v>296</v>
      </c>
      <c r="D698" t="s">
        <v>2189</v>
      </c>
      <c r="E698" t="s">
        <v>92</v>
      </c>
      <c r="F698">
        <v>40700</v>
      </c>
      <c r="G698" t="s">
        <v>784</v>
      </c>
      <c r="I698" t="s">
        <v>256</v>
      </c>
      <c r="J698">
        <v>2026</v>
      </c>
      <c r="K698">
        <v>5</v>
      </c>
      <c r="L698" t="s">
        <v>95</v>
      </c>
      <c r="M698">
        <v>214.61823059999998</v>
      </c>
      <c r="N698">
        <v>1</v>
      </c>
      <c r="O698">
        <v>214.61823059999998</v>
      </c>
      <c r="P698" t="s">
        <v>2190</v>
      </c>
      <c r="Q698">
        <v>1</v>
      </c>
    </row>
    <row r="699" spans="1:17">
      <c r="A699" t="s">
        <v>2438</v>
      </c>
      <c r="B699" t="s">
        <v>363</v>
      </c>
      <c r="C699" t="s">
        <v>296</v>
      </c>
      <c r="D699" t="s">
        <v>2189</v>
      </c>
      <c r="E699" t="s">
        <v>92</v>
      </c>
      <c r="F699">
        <v>40700</v>
      </c>
      <c r="G699" t="s">
        <v>784</v>
      </c>
      <c r="I699" t="s">
        <v>204</v>
      </c>
      <c r="J699">
        <v>2026</v>
      </c>
      <c r="K699">
        <v>5</v>
      </c>
      <c r="L699" t="s">
        <v>95</v>
      </c>
      <c r="M699">
        <v>114.74744999999999</v>
      </c>
      <c r="N699">
        <v>1</v>
      </c>
      <c r="O699">
        <v>114.74744999999999</v>
      </c>
      <c r="P699" t="s">
        <v>2190</v>
      </c>
    </row>
    <row r="700" spans="1:17">
      <c r="A700" t="s">
        <v>2438</v>
      </c>
      <c r="B700" t="s">
        <v>363</v>
      </c>
      <c r="C700" t="s">
        <v>296</v>
      </c>
      <c r="D700" t="s">
        <v>2189</v>
      </c>
      <c r="E700" t="s">
        <v>92</v>
      </c>
      <c r="F700">
        <v>40700</v>
      </c>
      <c r="G700" t="s">
        <v>784</v>
      </c>
      <c r="I700" t="s">
        <v>257</v>
      </c>
      <c r="J700">
        <v>2026</v>
      </c>
      <c r="K700">
        <v>5</v>
      </c>
      <c r="L700" t="s">
        <v>95</v>
      </c>
      <c r="M700">
        <v>128.24714999999998</v>
      </c>
      <c r="N700">
        <v>1</v>
      </c>
      <c r="O700">
        <v>128.24714999999998</v>
      </c>
      <c r="P700" t="s">
        <v>2190</v>
      </c>
    </row>
    <row r="701" spans="1:17">
      <c r="A701" t="s">
        <v>2438</v>
      </c>
      <c r="B701" t="s">
        <v>363</v>
      </c>
      <c r="C701" t="s">
        <v>296</v>
      </c>
      <c r="D701" t="s">
        <v>2189</v>
      </c>
      <c r="E701" t="s">
        <v>92</v>
      </c>
      <c r="F701">
        <v>40700</v>
      </c>
      <c r="G701" t="s">
        <v>784</v>
      </c>
      <c r="I701" t="s">
        <v>260</v>
      </c>
      <c r="J701">
        <v>2026</v>
      </c>
      <c r="K701">
        <v>5</v>
      </c>
      <c r="L701" t="s">
        <v>95</v>
      </c>
      <c r="M701">
        <v>404.99099999999999</v>
      </c>
      <c r="N701">
        <v>1</v>
      </c>
      <c r="O701">
        <v>404.99099999999999</v>
      </c>
      <c r="P701" t="s">
        <v>2190</v>
      </c>
    </row>
    <row r="702" spans="1:17">
      <c r="A702" t="s">
        <v>2438</v>
      </c>
      <c r="B702" t="s">
        <v>363</v>
      </c>
      <c r="C702" t="s">
        <v>296</v>
      </c>
      <c r="D702" t="s">
        <v>2189</v>
      </c>
      <c r="E702" t="s">
        <v>92</v>
      </c>
      <c r="F702">
        <v>40700</v>
      </c>
      <c r="G702" t="s">
        <v>784</v>
      </c>
      <c r="I702" t="s">
        <v>197</v>
      </c>
      <c r="J702">
        <v>2026</v>
      </c>
      <c r="K702">
        <v>5</v>
      </c>
      <c r="L702" t="s">
        <v>95</v>
      </c>
      <c r="M702">
        <v>485.98919999999998</v>
      </c>
      <c r="N702">
        <v>1</v>
      </c>
      <c r="O702">
        <v>485.98919999999998</v>
      </c>
      <c r="P702" t="s">
        <v>2190</v>
      </c>
    </row>
    <row r="703" spans="1:17">
      <c r="A703" t="s">
        <v>2438</v>
      </c>
      <c r="B703" t="s">
        <v>363</v>
      </c>
      <c r="C703" t="s">
        <v>296</v>
      </c>
      <c r="D703" t="s">
        <v>2189</v>
      </c>
      <c r="E703" t="s">
        <v>92</v>
      </c>
      <c r="F703">
        <v>40700</v>
      </c>
      <c r="G703" t="s">
        <v>784</v>
      </c>
      <c r="I703" t="s">
        <v>215</v>
      </c>
      <c r="J703">
        <v>2026</v>
      </c>
      <c r="K703">
        <v>5</v>
      </c>
      <c r="L703" t="s">
        <v>95</v>
      </c>
      <c r="M703">
        <v>485.98919999999998</v>
      </c>
      <c r="N703">
        <v>1</v>
      </c>
      <c r="O703">
        <v>485.98919999999998</v>
      </c>
      <c r="P703" t="s">
        <v>2190</v>
      </c>
    </row>
    <row r="704" spans="1:17">
      <c r="A704" t="s">
        <v>2438</v>
      </c>
      <c r="B704" t="s">
        <v>363</v>
      </c>
      <c r="C704" t="s">
        <v>296</v>
      </c>
      <c r="D704" t="s">
        <v>2189</v>
      </c>
      <c r="E704" t="s">
        <v>106</v>
      </c>
      <c r="F704">
        <v>40700</v>
      </c>
      <c r="G704" t="s">
        <v>784</v>
      </c>
      <c r="I704" t="s">
        <v>146</v>
      </c>
      <c r="J704">
        <v>2026</v>
      </c>
      <c r="K704">
        <v>5</v>
      </c>
      <c r="L704" t="s">
        <v>95</v>
      </c>
      <c r="M704">
        <v>1538.9657999999999</v>
      </c>
      <c r="N704">
        <v>1</v>
      </c>
      <c r="O704">
        <v>1538.9657999999999</v>
      </c>
      <c r="P704" t="s">
        <v>2190</v>
      </c>
    </row>
    <row r="705" spans="1:17">
      <c r="A705" t="s">
        <v>2438</v>
      </c>
      <c r="B705" t="s">
        <v>363</v>
      </c>
      <c r="C705" t="s">
        <v>296</v>
      </c>
      <c r="D705" t="s">
        <v>2189</v>
      </c>
      <c r="E705" t="s">
        <v>106</v>
      </c>
      <c r="F705">
        <v>40700</v>
      </c>
      <c r="G705" t="s">
        <v>784</v>
      </c>
      <c r="I705" t="s">
        <v>163</v>
      </c>
      <c r="J705">
        <v>2026</v>
      </c>
      <c r="K705">
        <v>5</v>
      </c>
      <c r="L705" t="s">
        <v>95</v>
      </c>
      <c r="M705">
        <v>1079.9759999999999</v>
      </c>
      <c r="N705">
        <v>1</v>
      </c>
      <c r="O705">
        <v>1079.9759999999999</v>
      </c>
      <c r="P705" t="s">
        <v>2190</v>
      </c>
    </row>
    <row r="706" spans="1:17">
      <c r="A706" t="s">
        <v>2438</v>
      </c>
      <c r="B706" t="s">
        <v>363</v>
      </c>
      <c r="C706" t="s">
        <v>296</v>
      </c>
      <c r="D706" t="s">
        <v>2189</v>
      </c>
      <c r="E706" t="s">
        <v>92</v>
      </c>
      <c r="F706">
        <v>40700</v>
      </c>
      <c r="G706" t="s">
        <v>784</v>
      </c>
      <c r="I706" t="s">
        <v>617</v>
      </c>
      <c r="J706">
        <v>2026</v>
      </c>
      <c r="K706">
        <v>5</v>
      </c>
      <c r="L706" t="s">
        <v>95</v>
      </c>
      <c r="M706">
        <v>31.211306399999998</v>
      </c>
      <c r="N706">
        <v>1</v>
      </c>
      <c r="O706">
        <v>31.211306399999998</v>
      </c>
      <c r="P706" t="s">
        <v>2190</v>
      </c>
      <c r="Q706">
        <v>1</v>
      </c>
    </row>
    <row r="707" spans="1:17">
      <c r="A707" t="s">
        <v>2438</v>
      </c>
      <c r="B707" t="s">
        <v>363</v>
      </c>
      <c r="C707" t="s">
        <v>296</v>
      </c>
      <c r="D707" t="s">
        <v>2189</v>
      </c>
      <c r="E707" t="s">
        <v>92</v>
      </c>
      <c r="F707">
        <v>40700</v>
      </c>
      <c r="G707" t="s">
        <v>784</v>
      </c>
      <c r="I707" t="s">
        <v>683</v>
      </c>
      <c r="J707">
        <v>2026</v>
      </c>
      <c r="K707">
        <v>5</v>
      </c>
      <c r="L707" t="s">
        <v>95</v>
      </c>
      <c r="M707">
        <v>31.211306399999998</v>
      </c>
      <c r="N707">
        <v>1</v>
      </c>
      <c r="O707">
        <v>31.211306399999998</v>
      </c>
      <c r="P707" t="s">
        <v>2190</v>
      </c>
      <c r="Q707">
        <v>1</v>
      </c>
    </row>
    <row r="708" spans="1:17">
      <c r="A708" t="s">
        <v>2565</v>
      </c>
      <c r="B708" t="s">
        <v>2009</v>
      </c>
      <c r="C708" t="s">
        <v>2073</v>
      </c>
      <c r="D708" t="s">
        <v>2189</v>
      </c>
      <c r="E708" t="s">
        <v>106</v>
      </c>
      <c r="F708">
        <v>40700</v>
      </c>
      <c r="G708" t="s">
        <v>784</v>
      </c>
      <c r="I708" t="s">
        <v>110</v>
      </c>
      <c r="J708">
        <v>2026</v>
      </c>
      <c r="K708">
        <v>5</v>
      </c>
      <c r="L708" t="s">
        <v>95</v>
      </c>
      <c r="M708">
        <v>1255.3504480000001</v>
      </c>
      <c r="N708">
        <v>1</v>
      </c>
      <c r="O708">
        <v>1255.3504480000001</v>
      </c>
      <c r="P708" t="s">
        <v>2190</v>
      </c>
    </row>
    <row r="709" spans="1:17">
      <c r="A709" t="s">
        <v>2305</v>
      </c>
      <c r="B709" t="s">
        <v>754</v>
      </c>
      <c r="C709" t="s">
        <v>108</v>
      </c>
      <c r="D709" t="s">
        <v>2189</v>
      </c>
      <c r="E709" t="s">
        <v>106</v>
      </c>
      <c r="F709">
        <v>40700</v>
      </c>
      <c r="G709" t="s">
        <v>784</v>
      </c>
      <c r="I709" t="s">
        <v>112</v>
      </c>
      <c r="J709">
        <v>2026</v>
      </c>
      <c r="K709">
        <v>5</v>
      </c>
      <c r="L709" t="s">
        <v>95</v>
      </c>
      <c r="M709">
        <v>82.32</v>
      </c>
      <c r="N709">
        <v>1</v>
      </c>
      <c r="O709">
        <v>82.32</v>
      </c>
      <c r="P709" t="s">
        <v>2190</v>
      </c>
    </row>
    <row r="710" spans="1:17">
      <c r="A710" t="s">
        <v>2295</v>
      </c>
      <c r="B710" t="s">
        <v>2241</v>
      </c>
      <c r="C710" t="s">
        <v>2242</v>
      </c>
      <c r="D710" t="s">
        <v>2189</v>
      </c>
      <c r="E710" t="s">
        <v>92</v>
      </c>
      <c r="F710">
        <v>40700</v>
      </c>
      <c r="G710" t="s">
        <v>784</v>
      </c>
      <c r="I710" t="s">
        <v>260</v>
      </c>
      <c r="J710">
        <v>2026</v>
      </c>
      <c r="K710">
        <v>5</v>
      </c>
      <c r="L710" t="s">
        <v>95</v>
      </c>
      <c r="M710">
        <v>1427.9845030000001</v>
      </c>
      <c r="N710">
        <v>1</v>
      </c>
      <c r="O710">
        <v>1427.9845030000001</v>
      </c>
      <c r="P710" t="s">
        <v>2190</v>
      </c>
    </row>
    <row r="711" spans="1:17">
      <c r="A711" t="s">
        <v>2295</v>
      </c>
      <c r="B711" t="s">
        <v>2241</v>
      </c>
      <c r="C711" t="s">
        <v>2242</v>
      </c>
      <c r="D711" t="s">
        <v>2189</v>
      </c>
      <c r="E711" t="s">
        <v>106</v>
      </c>
      <c r="F711">
        <v>40700</v>
      </c>
      <c r="G711" t="s">
        <v>784</v>
      </c>
      <c r="I711" t="s">
        <v>112</v>
      </c>
      <c r="J711">
        <v>2026</v>
      </c>
      <c r="K711">
        <v>5</v>
      </c>
      <c r="L711" t="s">
        <v>95</v>
      </c>
      <c r="M711">
        <v>537.95225220000009</v>
      </c>
      <c r="N711">
        <v>1</v>
      </c>
      <c r="O711">
        <v>537.95225220000009</v>
      </c>
      <c r="P711" t="s">
        <v>2190</v>
      </c>
    </row>
    <row r="712" spans="1:17">
      <c r="A712" t="s">
        <v>2621</v>
      </c>
      <c r="B712" t="s">
        <v>2243</v>
      </c>
      <c r="C712" t="s">
        <v>370</v>
      </c>
      <c r="D712" t="s">
        <v>2189</v>
      </c>
      <c r="E712" t="s">
        <v>92</v>
      </c>
      <c r="F712">
        <v>40700</v>
      </c>
      <c r="G712" t="s">
        <v>784</v>
      </c>
      <c r="I712" t="s">
        <v>260</v>
      </c>
      <c r="J712">
        <v>2026</v>
      </c>
      <c r="K712">
        <v>5</v>
      </c>
      <c r="L712" t="s">
        <v>95</v>
      </c>
      <c r="M712">
        <v>369.9</v>
      </c>
      <c r="N712">
        <v>1</v>
      </c>
      <c r="O712">
        <v>369.9</v>
      </c>
      <c r="P712" t="s">
        <v>2190</v>
      </c>
    </row>
    <row r="713" spans="1:17">
      <c r="A713" t="s">
        <v>2621</v>
      </c>
      <c r="B713" t="s">
        <v>2243</v>
      </c>
      <c r="C713" t="s">
        <v>370</v>
      </c>
      <c r="D713" t="s">
        <v>2189</v>
      </c>
      <c r="E713" t="s">
        <v>106</v>
      </c>
      <c r="F713">
        <v>40700</v>
      </c>
      <c r="G713" t="s">
        <v>784</v>
      </c>
      <c r="I713" t="s">
        <v>2198</v>
      </c>
      <c r="J713">
        <v>2026</v>
      </c>
      <c r="K713">
        <v>5</v>
      </c>
      <c r="L713" t="s">
        <v>95</v>
      </c>
      <c r="M713">
        <v>1985.13</v>
      </c>
      <c r="N713">
        <v>1</v>
      </c>
      <c r="O713">
        <v>1985.13</v>
      </c>
      <c r="P713" t="s">
        <v>2190</v>
      </c>
    </row>
    <row r="714" spans="1:17">
      <c r="A714" t="s">
        <v>2438</v>
      </c>
      <c r="B714" t="s">
        <v>2244</v>
      </c>
      <c r="C714" t="s">
        <v>296</v>
      </c>
      <c r="D714" t="s">
        <v>2189</v>
      </c>
      <c r="E714" t="s">
        <v>92</v>
      </c>
      <c r="F714">
        <v>40700</v>
      </c>
      <c r="G714" t="s">
        <v>784</v>
      </c>
      <c r="I714" t="s">
        <v>260</v>
      </c>
      <c r="J714">
        <v>2026</v>
      </c>
      <c r="K714">
        <v>5</v>
      </c>
      <c r="L714" t="s">
        <v>95</v>
      </c>
      <c r="M714">
        <v>404.99099999999999</v>
      </c>
      <c r="N714">
        <v>1</v>
      </c>
      <c r="O714">
        <v>404.99099999999999</v>
      </c>
      <c r="P714" t="s">
        <v>2190</v>
      </c>
    </row>
    <row r="715" spans="1:17">
      <c r="A715" t="s">
        <v>2438</v>
      </c>
      <c r="B715" t="s">
        <v>2244</v>
      </c>
      <c r="C715" t="s">
        <v>296</v>
      </c>
      <c r="D715" t="s">
        <v>2189</v>
      </c>
      <c r="E715" t="s">
        <v>106</v>
      </c>
      <c r="F715">
        <v>40700</v>
      </c>
      <c r="G715" t="s">
        <v>784</v>
      </c>
      <c r="I715" t="s">
        <v>2198</v>
      </c>
      <c r="J715">
        <v>2026</v>
      </c>
      <c r="K715">
        <v>5</v>
      </c>
      <c r="L715" t="s">
        <v>95</v>
      </c>
      <c r="M715">
        <v>1552.4654999999998</v>
      </c>
      <c r="N715">
        <v>1</v>
      </c>
      <c r="O715">
        <v>1552.4654999999998</v>
      </c>
      <c r="P715" t="s">
        <v>2190</v>
      </c>
    </row>
    <row r="716" spans="1:17">
      <c r="A716" t="s">
        <v>424</v>
      </c>
      <c r="B716" t="s">
        <v>2019</v>
      </c>
      <c r="C716" t="s">
        <v>424</v>
      </c>
      <c r="D716" t="s">
        <v>2189</v>
      </c>
      <c r="E716" t="s">
        <v>92</v>
      </c>
      <c r="F716">
        <v>40700</v>
      </c>
      <c r="G716" t="s">
        <v>784</v>
      </c>
      <c r="I716" t="s">
        <v>2213</v>
      </c>
      <c r="J716">
        <v>2026</v>
      </c>
      <c r="K716">
        <v>5</v>
      </c>
      <c r="L716" t="s">
        <v>95</v>
      </c>
      <c r="M716">
        <v>439.77972689999996</v>
      </c>
      <c r="N716">
        <v>1</v>
      </c>
      <c r="O716">
        <v>439.77972689999996</v>
      </c>
      <c r="P716" t="s">
        <v>2190</v>
      </c>
    </row>
    <row r="717" spans="1:17">
      <c r="A717" t="s">
        <v>2438</v>
      </c>
      <c r="B717" t="s">
        <v>371</v>
      </c>
      <c r="C717" t="s">
        <v>296</v>
      </c>
      <c r="D717" t="s">
        <v>2189</v>
      </c>
      <c r="E717" t="s">
        <v>92</v>
      </c>
      <c r="F717">
        <v>40700</v>
      </c>
      <c r="G717" t="s">
        <v>784</v>
      </c>
      <c r="I717" t="s">
        <v>2207</v>
      </c>
      <c r="J717">
        <v>2026</v>
      </c>
      <c r="K717">
        <v>5</v>
      </c>
      <c r="L717" t="s">
        <v>95</v>
      </c>
      <c r="M717">
        <v>117.93337919999999</v>
      </c>
      <c r="N717">
        <v>1</v>
      </c>
      <c r="O717">
        <v>117.93337919999999</v>
      </c>
      <c r="P717" t="s">
        <v>2190</v>
      </c>
    </row>
    <row r="718" spans="1:17">
      <c r="A718" t="s">
        <v>2438</v>
      </c>
      <c r="B718" t="s">
        <v>371</v>
      </c>
      <c r="C718" t="s">
        <v>296</v>
      </c>
      <c r="D718" t="s">
        <v>2189</v>
      </c>
      <c r="E718" t="s">
        <v>103</v>
      </c>
      <c r="F718">
        <v>40700</v>
      </c>
      <c r="G718" t="s">
        <v>784</v>
      </c>
      <c r="I718" t="s">
        <v>130</v>
      </c>
      <c r="J718">
        <v>2026</v>
      </c>
      <c r="K718">
        <v>5</v>
      </c>
      <c r="L718" t="s">
        <v>95</v>
      </c>
      <c r="M718">
        <v>2844.7107827999994</v>
      </c>
      <c r="N718">
        <v>1</v>
      </c>
      <c r="O718">
        <v>2844.7107827999994</v>
      </c>
      <c r="P718" t="s">
        <v>2190</v>
      </c>
      <c r="Q718">
        <v>1</v>
      </c>
    </row>
    <row r="719" spans="1:17">
      <c r="A719" t="s">
        <v>2438</v>
      </c>
      <c r="B719" t="s">
        <v>371</v>
      </c>
      <c r="C719" t="s">
        <v>296</v>
      </c>
      <c r="D719" t="s">
        <v>2189</v>
      </c>
      <c r="E719" t="s">
        <v>92</v>
      </c>
      <c r="F719">
        <v>40700</v>
      </c>
      <c r="G719" t="s">
        <v>784</v>
      </c>
      <c r="I719" t="s">
        <v>203</v>
      </c>
      <c r="J719">
        <v>2026</v>
      </c>
      <c r="K719">
        <v>5</v>
      </c>
      <c r="L719" t="s">
        <v>95</v>
      </c>
      <c r="M719">
        <v>229.29240449999998</v>
      </c>
      <c r="N719">
        <v>1</v>
      </c>
      <c r="O719">
        <v>229.29240449999998</v>
      </c>
      <c r="P719" t="s">
        <v>2190</v>
      </c>
      <c r="Q719">
        <v>1</v>
      </c>
    </row>
    <row r="720" spans="1:17">
      <c r="A720" t="s">
        <v>2438</v>
      </c>
      <c r="B720" t="s">
        <v>371</v>
      </c>
      <c r="C720" t="s">
        <v>296</v>
      </c>
      <c r="D720" t="s">
        <v>2189</v>
      </c>
      <c r="E720" t="s">
        <v>92</v>
      </c>
      <c r="F720">
        <v>40700</v>
      </c>
      <c r="G720" t="s">
        <v>784</v>
      </c>
      <c r="I720" t="s">
        <v>638</v>
      </c>
      <c r="J720">
        <v>2026</v>
      </c>
      <c r="K720">
        <v>5</v>
      </c>
      <c r="L720" t="s">
        <v>95</v>
      </c>
      <c r="M720">
        <v>580.86509159999991</v>
      </c>
      <c r="N720">
        <v>1</v>
      </c>
      <c r="O720">
        <v>580.86509159999991</v>
      </c>
      <c r="P720" t="s">
        <v>2190</v>
      </c>
      <c r="Q720">
        <v>1</v>
      </c>
    </row>
    <row r="721" spans="1:17">
      <c r="A721" t="s">
        <v>2438</v>
      </c>
      <c r="B721" t="s">
        <v>371</v>
      </c>
      <c r="C721" t="s">
        <v>296</v>
      </c>
      <c r="D721" t="s">
        <v>2189</v>
      </c>
      <c r="E721" t="s">
        <v>92</v>
      </c>
      <c r="F721">
        <v>40700</v>
      </c>
      <c r="G721" t="s">
        <v>784</v>
      </c>
      <c r="I721" t="s">
        <v>256</v>
      </c>
      <c r="J721">
        <v>2026</v>
      </c>
      <c r="K721">
        <v>5</v>
      </c>
      <c r="L721" t="s">
        <v>95</v>
      </c>
      <c r="M721">
        <v>427.9944888</v>
      </c>
      <c r="N721">
        <v>1</v>
      </c>
      <c r="O721">
        <v>427.9944888</v>
      </c>
      <c r="P721" t="s">
        <v>2190</v>
      </c>
      <c r="Q721">
        <v>1</v>
      </c>
    </row>
    <row r="722" spans="1:17">
      <c r="A722" t="s">
        <v>2438</v>
      </c>
      <c r="B722" t="s">
        <v>371</v>
      </c>
      <c r="C722" t="s">
        <v>296</v>
      </c>
      <c r="D722" t="s">
        <v>2189</v>
      </c>
      <c r="E722" t="s">
        <v>92</v>
      </c>
      <c r="F722">
        <v>40700</v>
      </c>
      <c r="G722" t="s">
        <v>784</v>
      </c>
      <c r="I722" t="s">
        <v>2208</v>
      </c>
      <c r="J722">
        <v>2026</v>
      </c>
      <c r="K722">
        <v>5</v>
      </c>
      <c r="L722" t="s">
        <v>95</v>
      </c>
      <c r="M722">
        <v>776.32724789999997</v>
      </c>
      <c r="N722">
        <v>1</v>
      </c>
      <c r="O722">
        <v>776.32724789999997</v>
      </c>
      <c r="P722" t="s">
        <v>2190</v>
      </c>
      <c r="Q722">
        <v>1</v>
      </c>
    </row>
    <row r="723" spans="1:17">
      <c r="A723" t="s">
        <v>2438</v>
      </c>
      <c r="B723" t="s">
        <v>371</v>
      </c>
      <c r="C723" t="s">
        <v>296</v>
      </c>
      <c r="D723" t="s">
        <v>2189</v>
      </c>
      <c r="E723" t="s">
        <v>92</v>
      </c>
      <c r="F723">
        <v>40700</v>
      </c>
      <c r="G723" t="s">
        <v>784</v>
      </c>
      <c r="I723" t="s">
        <v>204</v>
      </c>
      <c r="J723">
        <v>2026</v>
      </c>
      <c r="K723">
        <v>5</v>
      </c>
      <c r="L723" t="s">
        <v>95</v>
      </c>
      <c r="M723">
        <v>384.74144999999999</v>
      </c>
      <c r="N723">
        <v>1</v>
      </c>
      <c r="O723">
        <v>384.74144999999999</v>
      </c>
      <c r="P723" t="s">
        <v>2190</v>
      </c>
    </row>
    <row r="724" spans="1:17">
      <c r="A724" t="s">
        <v>2438</v>
      </c>
      <c r="B724" t="s">
        <v>371</v>
      </c>
      <c r="C724" t="s">
        <v>296</v>
      </c>
      <c r="D724" t="s">
        <v>2189</v>
      </c>
      <c r="E724" t="s">
        <v>92</v>
      </c>
      <c r="F724">
        <v>40700</v>
      </c>
      <c r="G724" t="s">
        <v>784</v>
      </c>
      <c r="I724" t="s">
        <v>257</v>
      </c>
      <c r="J724">
        <v>2026</v>
      </c>
      <c r="K724">
        <v>5</v>
      </c>
      <c r="L724" t="s">
        <v>95</v>
      </c>
      <c r="M724">
        <v>641.23574999999994</v>
      </c>
      <c r="N724">
        <v>1</v>
      </c>
      <c r="O724">
        <v>641.23574999999994</v>
      </c>
      <c r="P724" t="s">
        <v>2190</v>
      </c>
    </row>
    <row r="725" spans="1:17">
      <c r="A725" t="s">
        <v>2438</v>
      </c>
      <c r="B725" t="s">
        <v>371</v>
      </c>
      <c r="C725" t="s">
        <v>296</v>
      </c>
      <c r="D725" t="s">
        <v>2189</v>
      </c>
      <c r="E725" t="s">
        <v>92</v>
      </c>
      <c r="F725">
        <v>40700</v>
      </c>
      <c r="G725" t="s">
        <v>784</v>
      </c>
      <c r="I725" t="s">
        <v>260</v>
      </c>
      <c r="J725">
        <v>2026</v>
      </c>
      <c r="K725">
        <v>5</v>
      </c>
      <c r="L725" t="s">
        <v>95</v>
      </c>
      <c r="M725">
        <v>404.99099999999999</v>
      </c>
      <c r="N725">
        <v>1</v>
      </c>
      <c r="O725">
        <v>404.99099999999999</v>
      </c>
      <c r="P725" t="s">
        <v>2190</v>
      </c>
    </row>
    <row r="726" spans="1:17">
      <c r="A726" t="s">
        <v>2438</v>
      </c>
      <c r="B726" t="s">
        <v>371</v>
      </c>
      <c r="C726" t="s">
        <v>296</v>
      </c>
      <c r="D726" t="s">
        <v>2189</v>
      </c>
      <c r="E726" t="s">
        <v>92</v>
      </c>
      <c r="F726">
        <v>40700</v>
      </c>
      <c r="G726" t="s">
        <v>784</v>
      </c>
      <c r="I726" t="s">
        <v>215</v>
      </c>
      <c r="J726">
        <v>2026</v>
      </c>
      <c r="K726">
        <v>5</v>
      </c>
      <c r="L726" t="s">
        <v>95</v>
      </c>
      <c r="M726">
        <v>242.99459999999999</v>
      </c>
      <c r="N726">
        <v>1</v>
      </c>
      <c r="O726">
        <v>242.99459999999999</v>
      </c>
      <c r="P726" t="s">
        <v>2190</v>
      </c>
    </row>
    <row r="727" spans="1:17">
      <c r="A727" t="s">
        <v>2438</v>
      </c>
      <c r="B727" t="s">
        <v>371</v>
      </c>
      <c r="C727" t="s">
        <v>296</v>
      </c>
      <c r="D727" t="s">
        <v>2189</v>
      </c>
      <c r="E727" t="s">
        <v>106</v>
      </c>
      <c r="F727">
        <v>40700</v>
      </c>
      <c r="G727" t="s">
        <v>784</v>
      </c>
      <c r="I727" t="s">
        <v>118</v>
      </c>
      <c r="J727">
        <v>2026</v>
      </c>
      <c r="K727">
        <v>5</v>
      </c>
      <c r="L727" t="s">
        <v>95</v>
      </c>
      <c r="M727">
        <v>1036.2369719999999</v>
      </c>
      <c r="N727">
        <v>1</v>
      </c>
      <c r="O727">
        <v>1036.2369719999999</v>
      </c>
      <c r="P727" t="s">
        <v>2190</v>
      </c>
    </row>
    <row r="728" spans="1:17">
      <c r="A728" t="s">
        <v>2438</v>
      </c>
      <c r="B728" t="s">
        <v>371</v>
      </c>
      <c r="C728" t="s">
        <v>296</v>
      </c>
      <c r="D728" t="s">
        <v>2189</v>
      </c>
      <c r="E728" t="s">
        <v>106</v>
      </c>
      <c r="F728">
        <v>40700</v>
      </c>
      <c r="G728" t="s">
        <v>784</v>
      </c>
      <c r="I728" t="s">
        <v>2198</v>
      </c>
      <c r="J728">
        <v>2026</v>
      </c>
      <c r="K728">
        <v>5</v>
      </c>
      <c r="L728" t="s">
        <v>95</v>
      </c>
      <c r="M728">
        <v>2483.9447999999998</v>
      </c>
      <c r="N728">
        <v>1</v>
      </c>
      <c r="O728">
        <v>2483.9447999999998</v>
      </c>
      <c r="P728" t="s">
        <v>2190</v>
      </c>
    </row>
    <row r="729" spans="1:17">
      <c r="A729" t="s">
        <v>2438</v>
      </c>
      <c r="B729" t="s">
        <v>307</v>
      </c>
      <c r="C729" t="s">
        <v>296</v>
      </c>
      <c r="D729" t="s">
        <v>2189</v>
      </c>
      <c r="E729" t="s">
        <v>106</v>
      </c>
      <c r="F729">
        <v>40700</v>
      </c>
      <c r="G729" t="s">
        <v>784</v>
      </c>
      <c r="I729" t="s">
        <v>266</v>
      </c>
      <c r="J729">
        <v>2026</v>
      </c>
      <c r="K729">
        <v>5</v>
      </c>
      <c r="L729" t="s">
        <v>95</v>
      </c>
      <c r="M729">
        <v>1636.1636399999998</v>
      </c>
      <c r="N729">
        <v>1</v>
      </c>
      <c r="O729">
        <v>1636.1636399999998</v>
      </c>
      <c r="P729" t="s">
        <v>2190</v>
      </c>
    </row>
    <row r="730" spans="1:17">
      <c r="A730" t="s">
        <v>2438</v>
      </c>
      <c r="B730" t="s">
        <v>307</v>
      </c>
      <c r="C730" t="s">
        <v>296</v>
      </c>
      <c r="D730" t="s">
        <v>2189</v>
      </c>
      <c r="E730" t="s">
        <v>92</v>
      </c>
      <c r="F730">
        <v>40700</v>
      </c>
      <c r="G730" t="s">
        <v>784</v>
      </c>
      <c r="I730" t="s">
        <v>141</v>
      </c>
      <c r="J730">
        <v>2026</v>
      </c>
      <c r="K730">
        <v>5</v>
      </c>
      <c r="L730" t="s">
        <v>95</v>
      </c>
      <c r="M730">
        <v>245.42454599999999</v>
      </c>
      <c r="N730">
        <v>1</v>
      </c>
      <c r="O730">
        <v>245.42454599999999</v>
      </c>
      <c r="P730" t="s">
        <v>2190</v>
      </c>
    </row>
    <row r="731" spans="1:17">
      <c r="A731" t="s">
        <v>2438</v>
      </c>
      <c r="B731" t="s">
        <v>308</v>
      </c>
      <c r="C731" t="s">
        <v>296</v>
      </c>
      <c r="D731" t="s">
        <v>2189</v>
      </c>
      <c r="E731" t="s">
        <v>92</v>
      </c>
      <c r="F731">
        <v>40700</v>
      </c>
      <c r="G731" t="s">
        <v>784</v>
      </c>
      <c r="I731" t="s">
        <v>260</v>
      </c>
      <c r="J731">
        <v>2026</v>
      </c>
      <c r="K731">
        <v>5</v>
      </c>
      <c r="L731" t="s">
        <v>95</v>
      </c>
      <c r="M731">
        <v>404.99099999999999</v>
      </c>
      <c r="N731">
        <v>1</v>
      </c>
      <c r="O731">
        <v>404.99099999999999</v>
      </c>
      <c r="P731" t="s">
        <v>2190</v>
      </c>
    </row>
    <row r="732" spans="1:17">
      <c r="A732" t="s">
        <v>2438</v>
      </c>
      <c r="B732" t="s">
        <v>308</v>
      </c>
      <c r="C732" t="s">
        <v>296</v>
      </c>
      <c r="D732" t="s">
        <v>2189</v>
      </c>
      <c r="E732" t="s">
        <v>106</v>
      </c>
      <c r="F732">
        <v>40700</v>
      </c>
      <c r="G732" t="s">
        <v>784</v>
      </c>
      <c r="I732" t="s">
        <v>2198</v>
      </c>
      <c r="J732">
        <v>2026</v>
      </c>
      <c r="K732">
        <v>5</v>
      </c>
      <c r="L732" t="s">
        <v>95</v>
      </c>
      <c r="M732">
        <v>620.98619999999994</v>
      </c>
      <c r="N732">
        <v>1</v>
      </c>
      <c r="O732">
        <v>620.98619999999994</v>
      </c>
      <c r="P732" t="s">
        <v>2190</v>
      </c>
    </row>
    <row r="733" spans="1:17">
      <c r="A733" t="s">
        <v>2438</v>
      </c>
      <c r="B733" t="s">
        <v>372</v>
      </c>
      <c r="C733" t="s">
        <v>296</v>
      </c>
      <c r="D733" t="s">
        <v>2189</v>
      </c>
      <c r="E733" t="s">
        <v>103</v>
      </c>
      <c r="F733">
        <v>40700</v>
      </c>
      <c r="G733" t="s">
        <v>784</v>
      </c>
      <c r="I733" t="s">
        <v>130</v>
      </c>
      <c r="J733">
        <v>2026</v>
      </c>
      <c r="K733">
        <v>5</v>
      </c>
      <c r="L733" t="s">
        <v>95</v>
      </c>
      <c r="M733">
        <v>508.43920109999993</v>
      </c>
      <c r="N733">
        <v>1</v>
      </c>
      <c r="O733">
        <v>508.43920109999993</v>
      </c>
      <c r="P733" t="s">
        <v>2190</v>
      </c>
      <c r="Q733">
        <v>1</v>
      </c>
    </row>
    <row r="734" spans="1:17">
      <c r="A734" t="s">
        <v>2438</v>
      </c>
      <c r="B734" t="s">
        <v>372</v>
      </c>
      <c r="C734" t="s">
        <v>296</v>
      </c>
      <c r="D734" t="s">
        <v>2189</v>
      </c>
      <c r="E734" t="s">
        <v>92</v>
      </c>
      <c r="F734">
        <v>40700</v>
      </c>
      <c r="G734" t="s">
        <v>784</v>
      </c>
      <c r="I734" t="s">
        <v>203</v>
      </c>
      <c r="J734">
        <v>2026</v>
      </c>
      <c r="K734">
        <v>5</v>
      </c>
      <c r="L734" t="s">
        <v>95</v>
      </c>
      <c r="M734">
        <v>241.02364379999997</v>
      </c>
      <c r="N734">
        <v>1</v>
      </c>
      <c r="O734">
        <v>241.02364379999997</v>
      </c>
      <c r="P734" t="s">
        <v>2190</v>
      </c>
      <c r="Q734">
        <v>1</v>
      </c>
    </row>
    <row r="735" spans="1:17">
      <c r="A735" t="s">
        <v>2438</v>
      </c>
      <c r="B735" t="s">
        <v>372</v>
      </c>
      <c r="C735" t="s">
        <v>296</v>
      </c>
      <c r="D735" t="s">
        <v>2189</v>
      </c>
      <c r="E735" t="s">
        <v>92</v>
      </c>
      <c r="F735">
        <v>40700</v>
      </c>
      <c r="G735" t="s">
        <v>784</v>
      </c>
      <c r="I735" t="s">
        <v>204</v>
      </c>
      <c r="J735">
        <v>2026</v>
      </c>
      <c r="K735">
        <v>5</v>
      </c>
      <c r="L735" t="s">
        <v>95</v>
      </c>
      <c r="M735">
        <v>128.24714999999998</v>
      </c>
      <c r="N735">
        <v>1</v>
      </c>
      <c r="O735">
        <v>128.24714999999998</v>
      </c>
      <c r="P735" t="s">
        <v>2190</v>
      </c>
    </row>
    <row r="736" spans="1:17">
      <c r="A736" t="s">
        <v>2438</v>
      </c>
      <c r="B736" t="s">
        <v>372</v>
      </c>
      <c r="C736" t="s">
        <v>296</v>
      </c>
      <c r="D736" t="s">
        <v>2189</v>
      </c>
      <c r="E736" t="s">
        <v>92</v>
      </c>
      <c r="F736">
        <v>40700</v>
      </c>
      <c r="G736" t="s">
        <v>784</v>
      </c>
      <c r="I736" t="s">
        <v>260</v>
      </c>
      <c r="J736">
        <v>2026</v>
      </c>
      <c r="K736">
        <v>5</v>
      </c>
      <c r="L736" t="s">
        <v>95</v>
      </c>
      <c r="M736">
        <v>404.99099999999999</v>
      </c>
      <c r="N736">
        <v>1</v>
      </c>
      <c r="O736">
        <v>404.99099999999999</v>
      </c>
      <c r="P736" t="s">
        <v>2190</v>
      </c>
    </row>
    <row r="737" spans="1:17">
      <c r="A737" t="s">
        <v>2438</v>
      </c>
      <c r="B737" t="s">
        <v>372</v>
      </c>
      <c r="C737" t="s">
        <v>296</v>
      </c>
      <c r="D737" t="s">
        <v>2189</v>
      </c>
      <c r="E737" t="s">
        <v>106</v>
      </c>
      <c r="F737">
        <v>40700</v>
      </c>
      <c r="G737" t="s">
        <v>784</v>
      </c>
      <c r="I737" t="s">
        <v>118</v>
      </c>
      <c r="J737">
        <v>2026</v>
      </c>
      <c r="K737">
        <v>5</v>
      </c>
      <c r="L737" t="s">
        <v>95</v>
      </c>
      <c r="M737">
        <v>128.24714999999998</v>
      </c>
      <c r="N737">
        <v>1</v>
      </c>
      <c r="O737">
        <v>128.24714999999998</v>
      </c>
      <c r="P737" t="s">
        <v>2190</v>
      </c>
    </row>
    <row r="738" spans="1:17">
      <c r="A738" t="s">
        <v>2438</v>
      </c>
      <c r="B738" t="s">
        <v>372</v>
      </c>
      <c r="C738" t="s">
        <v>296</v>
      </c>
      <c r="D738" t="s">
        <v>2189</v>
      </c>
      <c r="E738" t="s">
        <v>92</v>
      </c>
      <c r="F738">
        <v>40700</v>
      </c>
      <c r="G738" t="s">
        <v>784</v>
      </c>
      <c r="I738" t="s">
        <v>617</v>
      </c>
      <c r="J738">
        <v>2026</v>
      </c>
      <c r="K738">
        <v>5</v>
      </c>
      <c r="L738" t="s">
        <v>95</v>
      </c>
      <c r="M738">
        <v>32.7097731</v>
      </c>
      <c r="N738">
        <v>1</v>
      </c>
      <c r="O738">
        <v>32.7097731</v>
      </c>
      <c r="P738" t="s">
        <v>2190</v>
      </c>
      <c r="Q738">
        <v>1</v>
      </c>
    </row>
    <row r="739" spans="1:17">
      <c r="A739" t="s">
        <v>2438</v>
      </c>
      <c r="B739" t="s">
        <v>310</v>
      </c>
      <c r="C739" t="s">
        <v>296</v>
      </c>
      <c r="D739" t="s">
        <v>2189</v>
      </c>
      <c r="E739" t="s">
        <v>92</v>
      </c>
      <c r="F739">
        <v>40700</v>
      </c>
      <c r="G739" t="s">
        <v>784</v>
      </c>
      <c r="I739" t="s">
        <v>2207</v>
      </c>
      <c r="J739">
        <v>2026</v>
      </c>
      <c r="K739">
        <v>5</v>
      </c>
      <c r="L739" t="s">
        <v>95</v>
      </c>
      <c r="M739">
        <v>206.54540999999998</v>
      </c>
      <c r="N739">
        <v>1</v>
      </c>
      <c r="O739">
        <v>206.54540999999998</v>
      </c>
      <c r="P739" t="s">
        <v>2190</v>
      </c>
    </row>
    <row r="740" spans="1:17">
      <c r="A740" t="s">
        <v>2438</v>
      </c>
      <c r="B740" t="s">
        <v>310</v>
      </c>
      <c r="C740" t="s">
        <v>296</v>
      </c>
      <c r="D740" t="s">
        <v>2189</v>
      </c>
      <c r="E740" t="s">
        <v>103</v>
      </c>
      <c r="F740">
        <v>40700</v>
      </c>
      <c r="G740" t="s">
        <v>784</v>
      </c>
      <c r="I740" t="s">
        <v>130</v>
      </c>
      <c r="J740">
        <v>2026</v>
      </c>
      <c r="K740">
        <v>5</v>
      </c>
      <c r="L740" t="s">
        <v>95</v>
      </c>
      <c r="M740">
        <v>3872.8479348000001</v>
      </c>
      <c r="N740">
        <v>1</v>
      </c>
      <c r="O740">
        <v>3872.8479348000001</v>
      </c>
      <c r="P740" t="s">
        <v>2190</v>
      </c>
      <c r="Q740">
        <v>1</v>
      </c>
    </row>
    <row r="741" spans="1:17">
      <c r="A741" t="s">
        <v>2438</v>
      </c>
      <c r="B741" t="s">
        <v>310</v>
      </c>
      <c r="C741" t="s">
        <v>296</v>
      </c>
      <c r="D741" t="s">
        <v>2189</v>
      </c>
      <c r="E741" t="s">
        <v>92</v>
      </c>
      <c r="F741">
        <v>40700</v>
      </c>
      <c r="G741" t="s">
        <v>784</v>
      </c>
      <c r="I741" t="s">
        <v>196</v>
      </c>
      <c r="J741">
        <v>2026</v>
      </c>
      <c r="K741">
        <v>5</v>
      </c>
      <c r="L741" t="s">
        <v>95</v>
      </c>
      <c r="M741">
        <v>1835.9591999999998</v>
      </c>
      <c r="N741">
        <v>1</v>
      </c>
      <c r="O741">
        <v>1835.9591999999998</v>
      </c>
      <c r="P741" t="s">
        <v>2190</v>
      </c>
    </row>
    <row r="742" spans="1:17">
      <c r="A742" t="s">
        <v>2438</v>
      </c>
      <c r="B742" t="s">
        <v>310</v>
      </c>
      <c r="C742" t="s">
        <v>296</v>
      </c>
      <c r="D742" t="s">
        <v>2189</v>
      </c>
      <c r="E742" t="s">
        <v>92</v>
      </c>
      <c r="F742">
        <v>40700</v>
      </c>
      <c r="G742" t="s">
        <v>784</v>
      </c>
      <c r="I742" t="s">
        <v>260</v>
      </c>
      <c r="J742">
        <v>2026</v>
      </c>
      <c r="K742">
        <v>5</v>
      </c>
      <c r="L742" t="s">
        <v>95</v>
      </c>
      <c r="M742">
        <v>404.99099999999999</v>
      </c>
      <c r="N742">
        <v>1</v>
      </c>
      <c r="O742">
        <v>404.99099999999999</v>
      </c>
      <c r="P742" t="s">
        <v>2190</v>
      </c>
    </row>
    <row r="743" spans="1:17">
      <c r="A743" t="s">
        <v>2438</v>
      </c>
      <c r="B743" t="s">
        <v>310</v>
      </c>
      <c r="C743" t="s">
        <v>296</v>
      </c>
      <c r="D743" t="s">
        <v>2189</v>
      </c>
      <c r="E743" t="s">
        <v>106</v>
      </c>
      <c r="F743">
        <v>40700</v>
      </c>
      <c r="G743" t="s">
        <v>784</v>
      </c>
      <c r="I743" t="s">
        <v>118</v>
      </c>
      <c r="J743">
        <v>2026</v>
      </c>
      <c r="K743">
        <v>5</v>
      </c>
      <c r="L743" t="s">
        <v>95</v>
      </c>
      <c r="M743">
        <v>1923.7072499999999</v>
      </c>
      <c r="N743">
        <v>1</v>
      </c>
      <c r="O743">
        <v>1923.7072499999999</v>
      </c>
      <c r="P743" t="s">
        <v>2190</v>
      </c>
    </row>
    <row r="744" spans="1:17">
      <c r="A744" t="s">
        <v>2438</v>
      </c>
      <c r="B744" t="s">
        <v>590</v>
      </c>
      <c r="C744" t="s">
        <v>296</v>
      </c>
      <c r="D744" t="s">
        <v>2189</v>
      </c>
      <c r="E744" t="s">
        <v>92</v>
      </c>
      <c r="F744">
        <v>40700</v>
      </c>
      <c r="G744" t="s">
        <v>784</v>
      </c>
      <c r="I744" t="s">
        <v>260</v>
      </c>
      <c r="J744">
        <v>2026</v>
      </c>
      <c r="K744">
        <v>5</v>
      </c>
      <c r="L744" t="s">
        <v>95</v>
      </c>
      <c r="M744">
        <v>404.99099999999999</v>
      </c>
      <c r="N744">
        <v>1</v>
      </c>
      <c r="O744">
        <v>404.99099999999999</v>
      </c>
      <c r="P744" t="s">
        <v>2190</v>
      </c>
    </row>
    <row r="745" spans="1:17">
      <c r="A745" t="s">
        <v>2438</v>
      </c>
      <c r="B745" t="s">
        <v>590</v>
      </c>
      <c r="C745" t="s">
        <v>296</v>
      </c>
      <c r="D745" t="s">
        <v>2189</v>
      </c>
      <c r="E745" t="s">
        <v>92</v>
      </c>
      <c r="F745">
        <v>40700</v>
      </c>
      <c r="G745" t="s">
        <v>784</v>
      </c>
      <c r="I745" t="s">
        <v>215</v>
      </c>
      <c r="J745">
        <v>2026</v>
      </c>
      <c r="K745">
        <v>5</v>
      </c>
      <c r="L745" t="s">
        <v>95</v>
      </c>
      <c r="M745">
        <v>728.98379999999997</v>
      </c>
      <c r="N745">
        <v>1</v>
      </c>
      <c r="O745">
        <v>728.98379999999997</v>
      </c>
      <c r="P745" t="s">
        <v>2190</v>
      </c>
    </row>
    <row r="746" spans="1:17">
      <c r="A746" t="s">
        <v>2438</v>
      </c>
      <c r="B746" t="s">
        <v>590</v>
      </c>
      <c r="C746" t="s">
        <v>296</v>
      </c>
      <c r="D746" t="s">
        <v>2189</v>
      </c>
      <c r="E746" t="s">
        <v>92</v>
      </c>
      <c r="F746">
        <v>40700</v>
      </c>
      <c r="G746" t="s">
        <v>784</v>
      </c>
      <c r="I746" t="s">
        <v>692</v>
      </c>
      <c r="J746">
        <v>2026</v>
      </c>
      <c r="K746">
        <v>5</v>
      </c>
      <c r="L746" t="s">
        <v>95</v>
      </c>
      <c r="M746">
        <v>1120.4750999999999</v>
      </c>
      <c r="N746">
        <v>1</v>
      </c>
      <c r="O746">
        <v>1120.4750999999999</v>
      </c>
      <c r="P746" t="s">
        <v>2190</v>
      </c>
    </row>
    <row r="747" spans="1:17">
      <c r="A747" t="s">
        <v>2438</v>
      </c>
      <c r="B747" t="s">
        <v>590</v>
      </c>
      <c r="C747" t="s">
        <v>296</v>
      </c>
      <c r="D747" t="s">
        <v>2189</v>
      </c>
      <c r="E747" t="s">
        <v>106</v>
      </c>
      <c r="F747">
        <v>40700</v>
      </c>
      <c r="G747" t="s">
        <v>784</v>
      </c>
      <c r="I747" t="s">
        <v>118</v>
      </c>
      <c r="J747">
        <v>2026</v>
      </c>
      <c r="K747">
        <v>5</v>
      </c>
      <c r="L747" t="s">
        <v>95</v>
      </c>
      <c r="M747">
        <v>641.23574999999994</v>
      </c>
      <c r="N747">
        <v>1</v>
      </c>
      <c r="O747">
        <v>641.23574999999994</v>
      </c>
      <c r="P747" t="s">
        <v>2190</v>
      </c>
    </row>
    <row r="748" spans="1:17">
      <c r="A748" t="s">
        <v>2438</v>
      </c>
      <c r="B748" t="s">
        <v>592</v>
      </c>
      <c r="C748" t="s">
        <v>296</v>
      </c>
      <c r="D748" t="s">
        <v>2189</v>
      </c>
      <c r="E748" t="s">
        <v>92</v>
      </c>
      <c r="F748">
        <v>40700</v>
      </c>
      <c r="G748" t="s">
        <v>784</v>
      </c>
      <c r="I748" t="s">
        <v>2207</v>
      </c>
      <c r="J748">
        <v>2026</v>
      </c>
      <c r="K748">
        <v>5</v>
      </c>
      <c r="L748" t="s">
        <v>95</v>
      </c>
      <c r="M748">
        <v>26.729405999999997</v>
      </c>
      <c r="N748">
        <v>1</v>
      </c>
      <c r="O748">
        <v>26.729405999999997</v>
      </c>
      <c r="P748" t="s">
        <v>2190</v>
      </c>
    </row>
    <row r="749" spans="1:17">
      <c r="A749" t="s">
        <v>2438</v>
      </c>
      <c r="B749" t="s">
        <v>592</v>
      </c>
      <c r="C749" t="s">
        <v>296</v>
      </c>
      <c r="D749" t="s">
        <v>2189</v>
      </c>
      <c r="E749" t="s">
        <v>103</v>
      </c>
      <c r="F749">
        <v>40700</v>
      </c>
      <c r="G749" t="s">
        <v>784</v>
      </c>
      <c r="I749" t="s">
        <v>130</v>
      </c>
      <c r="J749">
        <v>2026</v>
      </c>
      <c r="K749">
        <v>5</v>
      </c>
      <c r="L749" t="s">
        <v>95</v>
      </c>
      <c r="M749">
        <v>849.38762429999997</v>
      </c>
      <c r="N749">
        <v>1</v>
      </c>
      <c r="O749">
        <v>849.38762429999997</v>
      </c>
      <c r="P749" t="s">
        <v>2190</v>
      </c>
      <c r="Q749">
        <v>1</v>
      </c>
    </row>
    <row r="750" spans="1:17">
      <c r="A750" t="s">
        <v>2438</v>
      </c>
      <c r="B750" t="s">
        <v>592</v>
      </c>
      <c r="C750" t="s">
        <v>296</v>
      </c>
      <c r="D750" t="s">
        <v>2189</v>
      </c>
      <c r="E750" t="s">
        <v>92</v>
      </c>
      <c r="F750">
        <v>40700</v>
      </c>
      <c r="G750" t="s">
        <v>784</v>
      </c>
      <c r="I750" t="s">
        <v>196</v>
      </c>
      <c r="J750">
        <v>2026</v>
      </c>
      <c r="K750">
        <v>5</v>
      </c>
      <c r="L750" t="s">
        <v>95</v>
      </c>
      <c r="M750">
        <v>388.5888645</v>
      </c>
      <c r="N750">
        <v>1</v>
      </c>
      <c r="O750">
        <v>388.5888645</v>
      </c>
      <c r="P750" t="s">
        <v>2190</v>
      </c>
    </row>
    <row r="751" spans="1:17">
      <c r="A751" t="s">
        <v>2438</v>
      </c>
      <c r="B751" t="s">
        <v>592</v>
      </c>
      <c r="C751" t="s">
        <v>296</v>
      </c>
      <c r="D751" t="s">
        <v>2189</v>
      </c>
      <c r="E751" t="s">
        <v>92</v>
      </c>
      <c r="F751">
        <v>40700</v>
      </c>
      <c r="G751" t="s">
        <v>784</v>
      </c>
      <c r="I751" t="s">
        <v>260</v>
      </c>
      <c r="J751">
        <v>2026</v>
      </c>
      <c r="K751">
        <v>5</v>
      </c>
      <c r="L751" t="s">
        <v>95</v>
      </c>
      <c r="M751">
        <v>409.04090999999994</v>
      </c>
      <c r="N751">
        <v>1</v>
      </c>
      <c r="O751">
        <v>409.04090999999994</v>
      </c>
      <c r="P751" t="s">
        <v>2190</v>
      </c>
    </row>
    <row r="752" spans="1:17">
      <c r="A752" t="s">
        <v>2438</v>
      </c>
      <c r="B752" t="s">
        <v>592</v>
      </c>
      <c r="C752" t="s">
        <v>296</v>
      </c>
      <c r="D752" t="s">
        <v>2189</v>
      </c>
      <c r="E752" t="s">
        <v>106</v>
      </c>
      <c r="F752">
        <v>40700</v>
      </c>
      <c r="G752" t="s">
        <v>784</v>
      </c>
      <c r="I752" t="s">
        <v>118</v>
      </c>
      <c r="J752">
        <v>2026</v>
      </c>
      <c r="K752">
        <v>5</v>
      </c>
      <c r="L752" t="s">
        <v>95</v>
      </c>
      <c r="M752">
        <v>1165.7665934999998</v>
      </c>
      <c r="N752">
        <v>1</v>
      </c>
      <c r="O752">
        <v>1165.7665934999998</v>
      </c>
      <c r="P752" t="s">
        <v>2190</v>
      </c>
    </row>
    <row r="753" spans="1:17">
      <c r="A753" t="s">
        <v>2295</v>
      </c>
      <c r="B753" t="s">
        <v>377</v>
      </c>
      <c r="C753" t="s">
        <v>378</v>
      </c>
      <c r="D753" t="s">
        <v>2189</v>
      </c>
      <c r="E753" t="s">
        <v>103</v>
      </c>
      <c r="F753">
        <v>40700</v>
      </c>
      <c r="G753" t="s">
        <v>784</v>
      </c>
      <c r="I753" t="s">
        <v>130</v>
      </c>
      <c r="J753">
        <v>2026</v>
      </c>
      <c r="K753">
        <v>5</v>
      </c>
      <c r="L753" t="s">
        <v>95</v>
      </c>
      <c r="M753">
        <v>509.1</v>
      </c>
      <c r="N753">
        <v>1</v>
      </c>
      <c r="O753">
        <v>509.1</v>
      </c>
      <c r="P753" t="s">
        <v>2190</v>
      </c>
      <c r="Q753">
        <v>1</v>
      </c>
    </row>
    <row r="754" spans="1:17">
      <c r="A754" t="s">
        <v>2295</v>
      </c>
      <c r="B754" t="s">
        <v>377</v>
      </c>
      <c r="C754" t="s">
        <v>378</v>
      </c>
      <c r="D754" t="s">
        <v>2189</v>
      </c>
      <c r="E754" t="s">
        <v>92</v>
      </c>
      <c r="F754">
        <v>40700</v>
      </c>
      <c r="G754" t="s">
        <v>784</v>
      </c>
      <c r="I754" t="s">
        <v>256</v>
      </c>
      <c r="J754">
        <v>2026</v>
      </c>
      <c r="K754">
        <v>5</v>
      </c>
      <c r="L754" t="s">
        <v>95</v>
      </c>
      <c r="M754">
        <v>233</v>
      </c>
      <c r="N754">
        <v>1</v>
      </c>
      <c r="O754">
        <v>233</v>
      </c>
      <c r="P754" t="s">
        <v>2190</v>
      </c>
      <c r="Q754">
        <v>1</v>
      </c>
    </row>
    <row r="755" spans="1:17">
      <c r="A755" t="s">
        <v>2295</v>
      </c>
      <c r="B755" t="s">
        <v>377</v>
      </c>
      <c r="C755" t="s">
        <v>378</v>
      </c>
      <c r="D755" t="s">
        <v>2189</v>
      </c>
      <c r="E755" t="s">
        <v>92</v>
      </c>
      <c r="F755">
        <v>40700</v>
      </c>
      <c r="G755" t="s">
        <v>784</v>
      </c>
      <c r="I755" t="s">
        <v>257</v>
      </c>
      <c r="J755">
        <v>2026</v>
      </c>
      <c r="K755">
        <v>5</v>
      </c>
      <c r="L755" t="s">
        <v>95</v>
      </c>
      <c r="M755">
        <v>274.48</v>
      </c>
      <c r="N755">
        <v>1</v>
      </c>
      <c r="O755">
        <v>274.48</v>
      </c>
      <c r="P755" t="s">
        <v>2190</v>
      </c>
    </row>
    <row r="756" spans="1:17">
      <c r="A756" t="s">
        <v>2295</v>
      </c>
      <c r="B756" t="s">
        <v>377</v>
      </c>
      <c r="C756" t="s">
        <v>378</v>
      </c>
      <c r="D756" t="s">
        <v>2189</v>
      </c>
      <c r="E756" t="s">
        <v>92</v>
      </c>
      <c r="F756">
        <v>40700</v>
      </c>
      <c r="G756" t="s">
        <v>784</v>
      </c>
      <c r="I756" t="s">
        <v>260</v>
      </c>
      <c r="J756">
        <v>2026</v>
      </c>
      <c r="K756">
        <v>5</v>
      </c>
      <c r="L756" t="s">
        <v>95</v>
      </c>
      <c r="M756">
        <v>1370.3</v>
      </c>
      <c r="N756">
        <v>1</v>
      </c>
      <c r="O756">
        <v>1370.3</v>
      </c>
      <c r="P756" t="s">
        <v>2190</v>
      </c>
    </row>
    <row r="757" spans="1:17">
      <c r="A757" t="s">
        <v>2295</v>
      </c>
      <c r="B757" t="s">
        <v>377</v>
      </c>
      <c r="C757" t="s">
        <v>378</v>
      </c>
      <c r="D757" t="s">
        <v>2189</v>
      </c>
      <c r="E757" t="s">
        <v>106</v>
      </c>
      <c r="F757">
        <v>40700</v>
      </c>
      <c r="G757" t="s">
        <v>784</v>
      </c>
      <c r="I757" t="s">
        <v>163</v>
      </c>
      <c r="J757">
        <v>2026</v>
      </c>
      <c r="K757">
        <v>5</v>
      </c>
      <c r="L757" t="s">
        <v>95</v>
      </c>
      <c r="M757">
        <v>343.1</v>
      </c>
      <c r="N757">
        <v>1</v>
      </c>
      <c r="O757">
        <v>343.1</v>
      </c>
      <c r="P757" t="s">
        <v>2190</v>
      </c>
    </row>
    <row r="758" spans="1:17">
      <c r="A758" t="s">
        <v>2295</v>
      </c>
      <c r="B758" t="s">
        <v>377</v>
      </c>
      <c r="C758" t="s">
        <v>378</v>
      </c>
      <c r="D758" t="s">
        <v>2189</v>
      </c>
      <c r="E758" t="s">
        <v>92</v>
      </c>
      <c r="F758">
        <v>40700</v>
      </c>
      <c r="G758" t="s">
        <v>784</v>
      </c>
      <c r="I758" t="s">
        <v>683</v>
      </c>
      <c r="J758">
        <v>2026</v>
      </c>
      <c r="K758">
        <v>5</v>
      </c>
      <c r="L758" t="s">
        <v>95</v>
      </c>
      <c r="M758">
        <v>107.1</v>
      </c>
      <c r="N758">
        <v>1</v>
      </c>
      <c r="O758">
        <v>107.1</v>
      </c>
      <c r="P758" t="s">
        <v>2190</v>
      </c>
      <c r="Q758">
        <v>1</v>
      </c>
    </row>
    <row r="759" spans="1:17">
      <c r="A759" t="s">
        <v>2621</v>
      </c>
      <c r="B759" t="s">
        <v>2065</v>
      </c>
      <c r="C759" t="s">
        <v>370</v>
      </c>
      <c r="D759" t="s">
        <v>2189</v>
      </c>
      <c r="E759" t="s">
        <v>92</v>
      </c>
      <c r="F759">
        <v>40700</v>
      </c>
      <c r="G759" t="s">
        <v>784</v>
      </c>
      <c r="I759" t="s">
        <v>260</v>
      </c>
      <c r="J759">
        <v>2026</v>
      </c>
      <c r="K759">
        <v>5</v>
      </c>
      <c r="L759" t="s">
        <v>95</v>
      </c>
      <c r="M759">
        <v>402.36</v>
      </c>
      <c r="N759">
        <v>1</v>
      </c>
      <c r="O759">
        <v>402.36</v>
      </c>
      <c r="P759" t="s">
        <v>2190</v>
      </c>
    </row>
    <row r="760" spans="1:17">
      <c r="A760" t="s">
        <v>2621</v>
      </c>
      <c r="B760" t="s">
        <v>2065</v>
      </c>
      <c r="C760" t="s">
        <v>370</v>
      </c>
      <c r="D760" t="s">
        <v>2189</v>
      </c>
      <c r="E760" t="s">
        <v>106</v>
      </c>
      <c r="F760">
        <v>40700</v>
      </c>
      <c r="G760" t="s">
        <v>784</v>
      </c>
      <c r="I760" t="s">
        <v>2198</v>
      </c>
      <c r="J760">
        <v>2026</v>
      </c>
      <c r="K760">
        <v>5</v>
      </c>
      <c r="L760" t="s">
        <v>95</v>
      </c>
      <c r="M760">
        <v>616.96</v>
      </c>
      <c r="N760">
        <v>1</v>
      </c>
      <c r="O760">
        <v>616.96</v>
      </c>
      <c r="P760" t="s">
        <v>2190</v>
      </c>
    </row>
    <row r="761" spans="1:17">
      <c r="A761" t="s">
        <v>879</v>
      </c>
      <c r="B761" t="s">
        <v>2245</v>
      </c>
      <c r="C761" t="s">
        <v>133</v>
      </c>
      <c r="D761" t="s">
        <v>2189</v>
      </c>
      <c r="E761" t="s">
        <v>105</v>
      </c>
      <c r="F761">
        <v>40700</v>
      </c>
      <c r="G761" t="s">
        <v>784</v>
      </c>
      <c r="I761" t="s">
        <v>2246</v>
      </c>
      <c r="J761">
        <v>2026</v>
      </c>
      <c r="K761">
        <v>5</v>
      </c>
      <c r="L761" t="s">
        <v>95</v>
      </c>
      <c r="M761">
        <v>-37.909999999999997</v>
      </c>
      <c r="N761">
        <v>1</v>
      </c>
      <c r="O761">
        <v>-37.909999999999997</v>
      </c>
      <c r="P761" t="s">
        <v>2190</v>
      </c>
      <c r="Q761" t="s">
        <v>97</v>
      </c>
    </row>
    <row r="762" spans="1:17">
      <c r="A762" t="s">
        <v>879</v>
      </c>
      <c r="B762" t="s">
        <v>2245</v>
      </c>
      <c r="C762" t="s">
        <v>133</v>
      </c>
      <c r="D762" t="s">
        <v>2189</v>
      </c>
      <c r="E762" t="s">
        <v>92</v>
      </c>
      <c r="F762">
        <v>40700</v>
      </c>
      <c r="G762" t="s">
        <v>784</v>
      </c>
      <c r="I762" t="s">
        <v>260</v>
      </c>
      <c r="J762">
        <v>2026</v>
      </c>
      <c r="K762">
        <v>5</v>
      </c>
      <c r="L762" t="s">
        <v>95</v>
      </c>
      <c r="M762">
        <v>-621.64</v>
      </c>
      <c r="N762">
        <v>1</v>
      </c>
      <c r="O762">
        <v>-621.64</v>
      </c>
      <c r="P762" t="s">
        <v>2190</v>
      </c>
    </row>
    <row r="763" spans="1:17">
      <c r="A763" t="s">
        <v>2295</v>
      </c>
      <c r="B763" t="s">
        <v>377</v>
      </c>
      <c r="C763" t="s">
        <v>2188</v>
      </c>
      <c r="D763" t="s">
        <v>2189</v>
      </c>
      <c r="E763" t="s">
        <v>2350</v>
      </c>
      <c r="F763">
        <v>40700</v>
      </c>
      <c r="G763" t="s">
        <v>784</v>
      </c>
      <c r="I763" t="s">
        <v>2188</v>
      </c>
      <c r="J763">
        <v>2026</v>
      </c>
      <c r="K763">
        <v>5</v>
      </c>
      <c r="L763" t="s">
        <v>95</v>
      </c>
      <c r="M763">
        <v>0</v>
      </c>
      <c r="N763">
        <v>1</v>
      </c>
      <c r="O763">
        <v>0</v>
      </c>
      <c r="P763" t="s">
        <v>2190</v>
      </c>
      <c r="Q763" t="s">
        <v>97</v>
      </c>
    </row>
    <row r="764" spans="1:17">
      <c r="A764" t="s">
        <v>2295</v>
      </c>
      <c r="B764" t="s">
        <v>377</v>
      </c>
      <c r="C764" t="s">
        <v>2188</v>
      </c>
      <c r="D764" t="s">
        <v>2189</v>
      </c>
      <c r="E764" t="s">
        <v>2350</v>
      </c>
      <c r="F764">
        <v>40700</v>
      </c>
      <c r="G764" t="s">
        <v>784</v>
      </c>
      <c r="I764" t="s">
        <v>2188</v>
      </c>
      <c r="J764">
        <v>2026</v>
      </c>
      <c r="K764">
        <v>5</v>
      </c>
      <c r="L764" t="s">
        <v>95</v>
      </c>
      <c r="M764">
        <v>0</v>
      </c>
      <c r="N764">
        <v>1</v>
      </c>
      <c r="O764">
        <v>0</v>
      </c>
      <c r="P764" t="s">
        <v>2190</v>
      </c>
      <c r="Q764" t="s">
        <v>97</v>
      </c>
    </row>
    <row r="765" spans="1:17">
      <c r="A765" t="s">
        <v>2295</v>
      </c>
      <c r="B765" t="s">
        <v>377</v>
      </c>
      <c r="C765" t="s">
        <v>2188</v>
      </c>
      <c r="D765" t="s">
        <v>2189</v>
      </c>
      <c r="E765" t="s">
        <v>2350</v>
      </c>
      <c r="F765">
        <v>40700</v>
      </c>
      <c r="G765" t="s">
        <v>784</v>
      </c>
      <c r="I765" t="s">
        <v>2188</v>
      </c>
      <c r="J765">
        <v>2026</v>
      </c>
      <c r="K765">
        <v>5</v>
      </c>
      <c r="L765" t="s">
        <v>95</v>
      </c>
      <c r="M765">
        <v>0</v>
      </c>
      <c r="N765">
        <v>1</v>
      </c>
      <c r="O765">
        <v>0</v>
      </c>
      <c r="P765" t="s">
        <v>2190</v>
      </c>
      <c r="Q765" t="s">
        <v>97</v>
      </c>
    </row>
    <row r="766" spans="1:17">
      <c r="A766" t="s">
        <v>2295</v>
      </c>
      <c r="B766" t="s">
        <v>377</v>
      </c>
      <c r="C766" t="s">
        <v>2188</v>
      </c>
      <c r="D766" t="s">
        <v>2189</v>
      </c>
      <c r="E766" t="s">
        <v>2350</v>
      </c>
      <c r="F766">
        <v>40700</v>
      </c>
      <c r="G766" t="s">
        <v>784</v>
      </c>
      <c r="I766" t="s">
        <v>2188</v>
      </c>
      <c r="J766">
        <v>2026</v>
      </c>
      <c r="K766">
        <v>5</v>
      </c>
      <c r="L766" t="s">
        <v>95</v>
      </c>
      <c r="M766">
        <v>0</v>
      </c>
      <c r="N766">
        <v>1</v>
      </c>
      <c r="O766">
        <v>0</v>
      </c>
      <c r="P766" t="s">
        <v>2190</v>
      </c>
      <c r="Q766" t="s">
        <v>97</v>
      </c>
    </row>
    <row r="767" spans="1:17">
      <c r="A767" t="s">
        <v>2295</v>
      </c>
      <c r="B767" t="s">
        <v>377</v>
      </c>
      <c r="C767" t="s">
        <v>2188</v>
      </c>
      <c r="D767" t="s">
        <v>2189</v>
      </c>
      <c r="E767" t="s">
        <v>2350</v>
      </c>
      <c r="F767">
        <v>40700</v>
      </c>
      <c r="G767" t="s">
        <v>784</v>
      </c>
      <c r="I767" t="s">
        <v>2188</v>
      </c>
      <c r="J767">
        <v>2026</v>
      </c>
      <c r="K767">
        <v>5</v>
      </c>
      <c r="L767" t="s">
        <v>95</v>
      </c>
      <c r="M767">
        <v>0</v>
      </c>
      <c r="N767">
        <v>1</v>
      </c>
      <c r="O767">
        <v>0</v>
      </c>
      <c r="P767" t="s">
        <v>2190</v>
      </c>
      <c r="Q767" t="s">
        <v>97</v>
      </c>
    </row>
    <row r="768" spans="1:17">
      <c r="A768" t="s">
        <v>2516</v>
      </c>
      <c r="B768" t="s">
        <v>314</v>
      </c>
      <c r="C768" t="s">
        <v>315</v>
      </c>
      <c r="D768" t="s">
        <v>2189</v>
      </c>
      <c r="E768" t="s">
        <v>102</v>
      </c>
      <c r="F768">
        <v>40700</v>
      </c>
      <c r="G768" t="s">
        <v>784</v>
      </c>
      <c r="I768" t="s">
        <v>333</v>
      </c>
      <c r="J768">
        <v>2026</v>
      </c>
      <c r="K768">
        <v>5</v>
      </c>
      <c r="L768" t="s">
        <v>95</v>
      </c>
      <c r="M768">
        <v>0</v>
      </c>
      <c r="N768">
        <v>1</v>
      </c>
      <c r="O768">
        <v>0</v>
      </c>
      <c r="P768" t="s">
        <v>2190</v>
      </c>
    </row>
    <row r="769" spans="1:17">
      <c r="A769" t="s">
        <v>2516</v>
      </c>
      <c r="B769" t="s">
        <v>314</v>
      </c>
      <c r="C769" t="s">
        <v>315</v>
      </c>
      <c r="D769" t="s">
        <v>2189</v>
      </c>
      <c r="E769" t="s">
        <v>103</v>
      </c>
      <c r="F769">
        <v>40700</v>
      </c>
      <c r="G769" t="s">
        <v>784</v>
      </c>
      <c r="I769" t="s">
        <v>2248</v>
      </c>
      <c r="J769">
        <v>2026</v>
      </c>
      <c r="K769">
        <v>5</v>
      </c>
      <c r="L769" t="s">
        <v>95</v>
      </c>
      <c r="M769">
        <v>0</v>
      </c>
      <c r="N769">
        <v>1</v>
      </c>
      <c r="O769">
        <v>0</v>
      </c>
      <c r="P769" t="s">
        <v>2190</v>
      </c>
      <c r="Q769" t="s">
        <v>97</v>
      </c>
    </row>
    <row r="770" spans="1:17">
      <c r="A770" t="s">
        <v>2295</v>
      </c>
      <c r="B770" t="s">
        <v>314</v>
      </c>
      <c r="C770" t="s">
        <v>314</v>
      </c>
      <c r="D770" t="s">
        <v>2189</v>
      </c>
      <c r="E770" t="s">
        <v>92</v>
      </c>
      <c r="F770">
        <v>40700</v>
      </c>
      <c r="G770" t="s">
        <v>784</v>
      </c>
      <c r="I770" t="s">
        <v>2185</v>
      </c>
      <c r="J770">
        <v>2026</v>
      </c>
      <c r="K770">
        <v>5</v>
      </c>
      <c r="L770" t="s">
        <v>95</v>
      </c>
      <c r="M770">
        <v>0</v>
      </c>
      <c r="N770">
        <v>1</v>
      </c>
      <c r="O770">
        <v>0</v>
      </c>
      <c r="P770" t="s">
        <v>2190</v>
      </c>
      <c r="Q770" t="s">
        <v>97</v>
      </c>
    </row>
    <row r="771" spans="1:17">
      <c r="A771" t="s">
        <v>2295</v>
      </c>
      <c r="B771" t="s">
        <v>314</v>
      </c>
      <c r="C771" t="s">
        <v>314</v>
      </c>
      <c r="D771" t="s">
        <v>2189</v>
      </c>
      <c r="E771" t="s">
        <v>103</v>
      </c>
      <c r="F771">
        <v>40700</v>
      </c>
      <c r="G771" t="s">
        <v>784</v>
      </c>
      <c r="I771" t="s">
        <v>2185</v>
      </c>
      <c r="J771">
        <v>2026</v>
      </c>
      <c r="K771">
        <v>5</v>
      </c>
      <c r="L771" t="s">
        <v>95</v>
      </c>
      <c r="M771">
        <v>0</v>
      </c>
      <c r="N771">
        <v>1</v>
      </c>
      <c r="O771">
        <v>0</v>
      </c>
      <c r="P771" t="s">
        <v>2190</v>
      </c>
      <c r="Q771" t="s">
        <v>97</v>
      </c>
    </row>
    <row r="772" spans="1:17">
      <c r="A772" t="s">
        <v>2295</v>
      </c>
      <c r="B772" t="s">
        <v>314</v>
      </c>
      <c r="C772" t="s">
        <v>314</v>
      </c>
      <c r="D772" t="s">
        <v>2189</v>
      </c>
      <c r="E772" t="s">
        <v>106</v>
      </c>
      <c r="F772">
        <v>40700</v>
      </c>
      <c r="G772" t="s">
        <v>784</v>
      </c>
      <c r="I772" t="s">
        <v>2185</v>
      </c>
      <c r="J772">
        <v>2026</v>
      </c>
      <c r="K772">
        <v>5</v>
      </c>
      <c r="L772" t="s">
        <v>95</v>
      </c>
      <c r="M772">
        <v>0</v>
      </c>
      <c r="N772">
        <v>1</v>
      </c>
      <c r="O772">
        <v>0</v>
      </c>
      <c r="P772" t="s">
        <v>2190</v>
      </c>
      <c r="Q772" t="s">
        <v>97</v>
      </c>
    </row>
    <row r="773" spans="1:17">
      <c r="A773" t="s">
        <v>2516</v>
      </c>
      <c r="B773" t="s">
        <v>314</v>
      </c>
      <c r="C773" t="s">
        <v>315</v>
      </c>
      <c r="D773" t="s">
        <v>2189</v>
      </c>
      <c r="E773" t="s">
        <v>103</v>
      </c>
      <c r="F773">
        <v>40700</v>
      </c>
      <c r="G773" t="s">
        <v>784</v>
      </c>
      <c r="I773" t="s">
        <v>2249</v>
      </c>
      <c r="J773">
        <v>2026</v>
      </c>
      <c r="K773">
        <v>5</v>
      </c>
      <c r="L773" t="s">
        <v>95</v>
      </c>
      <c r="M773">
        <v>-55991.366456891818</v>
      </c>
      <c r="N773">
        <v>1</v>
      </c>
      <c r="O773">
        <v>-55991.366456891818</v>
      </c>
      <c r="P773" t="s">
        <v>2190</v>
      </c>
      <c r="Q773" t="s">
        <v>97</v>
      </c>
    </row>
    <row r="774" spans="1:17">
      <c r="A774" t="s">
        <v>2516</v>
      </c>
      <c r="B774" t="s">
        <v>314</v>
      </c>
      <c r="C774" t="s">
        <v>315</v>
      </c>
      <c r="D774" t="s">
        <v>2189</v>
      </c>
      <c r="E774" t="s">
        <v>92</v>
      </c>
      <c r="F774">
        <v>40700</v>
      </c>
      <c r="G774" t="s">
        <v>784</v>
      </c>
      <c r="I774" t="s">
        <v>2249</v>
      </c>
      <c r="J774">
        <v>2026</v>
      </c>
      <c r="K774">
        <v>5</v>
      </c>
      <c r="L774" t="s">
        <v>95</v>
      </c>
      <c r="M774">
        <v>-20002.395411375011</v>
      </c>
      <c r="N774">
        <v>1</v>
      </c>
      <c r="O774">
        <v>-20002.395411375011</v>
      </c>
      <c r="P774" t="s">
        <v>2190</v>
      </c>
      <c r="Q774" t="s">
        <v>97</v>
      </c>
    </row>
    <row r="775" spans="1:17">
      <c r="A775" t="s">
        <v>2516</v>
      </c>
      <c r="B775" t="s">
        <v>314</v>
      </c>
      <c r="C775" t="s">
        <v>315</v>
      </c>
      <c r="D775" t="s">
        <v>2189</v>
      </c>
      <c r="E775" t="s">
        <v>105</v>
      </c>
      <c r="F775">
        <v>40700</v>
      </c>
      <c r="G775" t="s">
        <v>784</v>
      </c>
      <c r="I775" t="s">
        <v>2250</v>
      </c>
      <c r="J775">
        <v>2026</v>
      </c>
      <c r="K775">
        <v>5</v>
      </c>
      <c r="L775" t="s">
        <v>95</v>
      </c>
      <c r="M775">
        <v>0</v>
      </c>
      <c r="N775">
        <v>1</v>
      </c>
      <c r="O775">
        <v>0</v>
      </c>
      <c r="P775" t="s">
        <v>2190</v>
      </c>
    </row>
    <row r="776" spans="1:17">
      <c r="A776" t="s">
        <v>2516</v>
      </c>
      <c r="B776" t="s">
        <v>314</v>
      </c>
      <c r="C776" t="s">
        <v>315</v>
      </c>
      <c r="D776" t="s">
        <v>2189</v>
      </c>
      <c r="E776" t="s">
        <v>103</v>
      </c>
      <c r="F776">
        <v>40700</v>
      </c>
      <c r="G776" t="s">
        <v>784</v>
      </c>
      <c r="I776" t="s">
        <v>2251</v>
      </c>
      <c r="J776">
        <v>2026</v>
      </c>
      <c r="K776">
        <v>5</v>
      </c>
      <c r="L776" t="s">
        <v>95</v>
      </c>
      <c r="M776">
        <v>49609.428087507884</v>
      </c>
      <c r="N776">
        <v>1</v>
      </c>
      <c r="O776">
        <v>49609.428087507884</v>
      </c>
      <c r="P776" t="s">
        <v>2190</v>
      </c>
      <c r="Q776" t="s">
        <v>97</v>
      </c>
    </row>
    <row r="777" spans="1:17">
      <c r="A777" t="s">
        <v>2516</v>
      </c>
      <c r="B777" t="s">
        <v>314</v>
      </c>
      <c r="C777" t="s">
        <v>315</v>
      </c>
      <c r="D777" t="s">
        <v>2189</v>
      </c>
      <c r="E777" t="s">
        <v>92</v>
      </c>
      <c r="F777">
        <v>40700</v>
      </c>
      <c r="G777" t="s">
        <v>784</v>
      </c>
      <c r="I777" t="s">
        <v>2251</v>
      </c>
      <c r="J777">
        <v>2026</v>
      </c>
      <c r="K777">
        <v>5</v>
      </c>
      <c r="L777" t="s">
        <v>95</v>
      </c>
      <c r="M777">
        <v>20672.093674399999</v>
      </c>
      <c r="N777">
        <v>1</v>
      </c>
      <c r="O777">
        <v>20672.093674399999</v>
      </c>
      <c r="P777" t="s">
        <v>2190</v>
      </c>
      <c r="Q777" t="s">
        <v>97</v>
      </c>
    </row>
    <row r="778" spans="1:17">
      <c r="A778" t="s">
        <v>2516</v>
      </c>
      <c r="B778" t="s">
        <v>314</v>
      </c>
      <c r="C778" t="s">
        <v>315</v>
      </c>
      <c r="D778" t="s">
        <v>2189</v>
      </c>
      <c r="E778" t="s">
        <v>105</v>
      </c>
      <c r="F778">
        <v>40700</v>
      </c>
      <c r="G778" t="s">
        <v>784</v>
      </c>
      <c r="I778" t="s">
        <v>2250</v>
      </c>
      <c r="J778">
        <v>2026</v>
      </c>
      <c r="K778">
        <v>5</v>
      </c>
      <c r="L778" t="s">
        <v>95</v>
      </c>
      <c r="M778">
        <v>0</v>
      </c>
      <c r="N778">
        <v>1</v>
      </c>
      <c r="O778">
        <v>0</v>
      </c>
      <c r="P778" t="s">
        <v>2190</v>
      </c>
    </row>
    <row r="779" spans="1:17">
      <c r="A779" t="s">
        <v>2295</v>
      </c>
      <c r="B779" t="s">
        <v>314</v>
      </c>
      <c r="C779" t="s">
        <v>314</v>
      </c>
      <c r="D779" t="s">
        <v>2189</v>
      </c>
      <c r="E779" t="s">
        <v>92</v>
      </c>
      <c r="F779">
        <v>40700</v>
      </c>
      <c r="G779" t="s">
        <v>784</v>
      </c>
      <c r="I779" t="s">
        <v>326</v>
      </c>
      <c r="J779">
        <v>2026</v>
      </c>
      <c r="K779">
        <v>5</v>
      </c>
      <c r="L779" t="s">
        <v>95</v>
      </c>
      <c r="M779">
        <v>-515.27795069926697</v>
      </c>
      <c r="N779">
        <v>1</v>
      </c>
      <c r="O779">
        <v>-515.27795069926697</v>
      </c>
      <c r="P779" t="s">
        <v>2190</v>
      </c>
      <c r="Q779" t="s">
        <v>97</v>
      </c>
    </row>
    <row r="780" spans="1:17">
      <c r="A780" t="s">
        <v>2295</v>
      </c>
      <c r="B780" t="s">
        <v>314</v>
      </c>
      <c r="C780" t="s">
        <v>314</v>
      </c>
      <c r="D780" t="s">
        <v>2189</v>
      </c>
      <c r="E780" t="s">
        <v>104</v>
      </c>
      <c r="F780">
        <v>40700</v>
      </c>
      <c r="G780" t="s">
        <v>784</v>
      </c>
      <c r="I780" t="s">
        <v>326</v>
      </c>
      <c r="J780">
        <v>2026</v>
      </c>
      <c r="K780">
        <v>5</v>
      </c>
      <c r="L780" t="s">
        <v>95</v>
      </c>
      <c r="M780">
        <v>0</v>
      </c>
      <c r="N780">
        <v>1</v>
      </c>
      <c r="O780">
        <v>0</v>
      </c>
      <c r="P780" t="s">
        <v>2190</v>
      </c>
      <c r="Q780" t="s">
        <v>97</v>
      </c>
    </row>
    <row r="781" spans="1:17">
      <c r="A781" t="s">
        <v>2295</v>
      </c>
      <c r="B781" t="s">
        <v>314</v>
      </c>
      <c r="C781" t="s">
        <v>314</v>
      </c>
      <c r="D781" t="s">
        <v>2189</v>
      </c>
      <c r="E781" t="s">
        <v>105</v>
      </c>
      <c r="F781">
        <v>40700</v>
      </c>
      <c r="G781" t="s">
        <v>784</v>
      </c>
      <c r="I781" t="s">
        <v>326</v>
      </c>
      <c r="J781">
        <v>2026</v>
      </c>
      <c r="K781">
        <v>5</v>
      </c>
      <c r="L781" t="s">
        <v>95</v>
      </c>
      <c r="M781">
        <v>-6.9925566000000572</v>
      </c>
      <c r="N781">
        <v>1</v>
      </c>
      <c r="O781">
        <v>-6.9925566000000572</v>
      </c>
      <c r="P781" t="s">
        <v>2190</v>
      </c>
      <c r="Q781" t="s">
        <v>97</v>
      </c>
    </row>
    <row r="782" spans="1:17">
      <c r="A782" t="s">
        <v>2295</v>
      </c>
      <c r="B782" t="s">
        <v>314</v>
      </c>
      <c r="C782" t="s">
        <v>314</v>
      </c>
      <c r="D782" t="s">
        <v>2189</v>
      </c>
      <c r="E782" t="s">
        <v>103</v>
      </c>
      <c r="F782">
        <v>40700</v>
      </c>
      <c r="G782" t="s">
        <v>784</v>
      </c>
      <c r="I782" t="s">
        <v>326</v>
      </c>
      <c r="J782">
        <v>2026</v>
      </c>
      <c r="K782">
        <v>5</v>
      </c>
      <c r="L782" t="s">
        <v>95</v>
      </c>
      <c r="M782">
        <v>-159.07451151609703</v>
      </c>
      <c r="N782">
        <v>1</v>
      </c>
      <c r="O782">
        <v>-159.07451151609703</v>
      </c>
      <c r="P782" t="s">
        <v>2190</v>
      </c>
      <c r="Q782" t="s">
        <v>97</v>
      </c>
    </row>
    <row r="783" spans="1:17">
      <c r="A783" t="s">
        <v>2295</v>
      </c>
      <c r="B783" t="s">
        <v>314</v>
      </c>
      <c r="C783" t="s">
        <v>314</v>
      </c>
      <c r="D783" t="s">
        <v>2189</v>
      </c>
      <c r="E783" t="s">
        <v>2350</v>
      </c>
      <c r="F783">
        <v>40700</v>
      </c>
      <c r="G783" t="s">
        <v>784</v>
      </c>
      <c r="I783" t="s">
        <v>326</v>
      </c>
      <c r="J783">
        <v>2026</v>
      </c>
      <c r="K783">
        <v>5</v>
      </c>
      <c r="L783" t="s">
        <v>95</v>
      </c>
      <c r="M783">
        <v>1</v>
      </c>
      <c r="N783">
        <v>1</v>
      </c>
      <c r="O783">
        <v>1</v>
      </c>
      <c r="P783" t="s">
        <v>2190</v>
      </c>
      <c r="Q783" t="s">
        <v>97</v>
      </c>
    </row>
    <row r="784" spans="1:17">
      <c r="A784" t="s">
        <v>2295</v>
      </c>
      <c r="B784" t="s">
        <v>314</v>
      </c>
      <c r="C784" t="s">
        <v>314</v>
      </c>
      <c r="D784" t="s">
        <v>2189</v>
      </c>
      <c r="E784" t="s">
        <v>2350</v>
      </c>
      <c r="F784">
        <v>40700</v>
      </c>
      <c r="G784" t="s">
        <v>784</v>
      </c>
      <c r="I784" t="s">
        <v>326</v>
      </c>
      <c r="J784">
        <v>2026</v>
      </c>
      <c r="K784">
        <v>5</v>
      </c>
      <c r="L784" t="s">
        <v>95</v>
      </c>
      <c r="M784">
        <v>0</v>
      </c>
      <c r="N784">
        <v>1</v>
      </c>
      <c r="O784">
        <v>0</v>
      </c>
      <c r="P784" t="s">
        <v>2190</v>
      </c>
      <c r="Q784" t="s">
        <v>97</v>
      </c>
    </row>
    <row r="785" spans="1:17">
      <c r="A785" t="s">
        <v>2295</v>
      </c>
      <c r="B785" t="s">
        <v>314</v>
      </c>
      <c r="C785" t="s">
        <v>314</v>
      </c>
      <c r="D785" t="s">
        <v>2189</v>
      </c>
      <c r="E785" t="s">
        <v>102</v>
      </c>
      <c r="F785">
        <v>40700</v>
      </c>
      <c r="G785" t="s">
        <v>784</v>
      </c>
      <c r="I785" t="s">
        <v>326</v>
      </c>
      <c r="J785">
        <v>2026</v>
      </c>
      <c r="K785">
        <v>5</v>
      </c>
      <c r="L785" t="s">
        <v>95</v>
      </c>
      <c r="M785">
        <v>0</v>
      </c>
      <c r="N785">
        <v>1</v>
      </c>
      <c r="O785">
        <v>0</v>
      </c>
      <c r="P785" t="s">
        <v>2190</v>
      </c>
      <c r="Q785" t="s">
        <v>97</v>
      </c>
    </row>
    <row r="786" spans="1:17">
      <c r="A786" t="s">
        <v>2295</v>
      </c>
      <c r="B786" t="s">
        <v>314</v>
      </c>
      <c r="C786" t="s">
        <v>314</v>
      </c>
      <c r="D786" t="s">
        <v>2189</v>
      </c>
      <c r="E786" t="s">
        <v>106</v>
      </c>
      <c r="F786">
        <v>40700</v>
      </c>
      <c r="G786" t="s">
        <v>784</v>
      </c>
      <c r="I786" t="s">
        <v>326</v>
      </c>
      <c r="J786">
        <v>2026</v>
      </c>
      <c r="K786">
        <v>5</v>
      </c>
      <c r="L786" t="s">
        <v>95</v>
      </c>
      <c r="M786">
        <v>-344.44855026647519</v>
      </c>
      <c r="N786">
        <v>1</v>
      </c>
      <c r="O786">
        <v>-344.44855026647519</v>
      </c>
      <c r="P786" t="s">
        <v>2190</v>
      </c>
      <c r="Q786" t="s">
        <v>97</v>
      </c>
    </row>
    <row r="787" spans="1:17">
      <c r="A787" t="s">
        <v>2438</v>
      </c>
      <c r="B787" t="s">
        <v>2112</v>
      </c>
      <c r="C787" t="s">
        <v>296</v>
      </c>
      <c r="D787" t="s">
        <v>2113</v>
      </c>
      <c r="E787" t="s">
        <v>92</v>
      </c>
      <c r="F787">
        <v>40700</v>
      </c>
      <c r="G787" t="s">
        <v>784</v>
      </c>
      <c r="I787" t="s">
        <v>260</v>
      </c>
      <c r="J787">
        <v>2026</v>
      </c>
      <c r="K787">
        <v>5</v>
      </c>
      <c r="L787" t="s">
        <v>95</v>
      </c>
      <c r="M787">
        <v>376.26</v>
      </c>
      <c r="N787">
        <v>1</v>
      </c>
      <c r="O787">
        <v>376.26</v>
      </c>
      <c r="P787" t="s">
        <v>2111</v>
      </c>
    </row>
    <row r="788" spans="1:17">
      <c r="A788" t="s">
        <v>2438</v>
      </c>
      <c r="B788" t="s">
        <v>2112</v>
      </c>
      <c r="C788" t="s">
        <v>296</v>
      </c>
      <c r="D788" t="s">
        <v>2113</v>
      </c>
      <c r="E788" t="s">
        <v>106</v>
      </c>
      <c r="F788">
        <v>40700</v>
      </c>
      <c r="G788" t="s">
        <v>784</v>
      </c>
      <c r="I788" t="s">
        <v>146</v>
      </c>
      <c r="J788">
        <v>2026</v>
      </c>
      <c r="K788">
        <v>5</v>
      </c>
      <c r="L788" t="s">
        <v>95</v>
      </c>
      <c r="M788">
        <v>714.9</v>
      </c>
      <c r="N788">
        <v>1</v>
      </c>
      <c r="O788">
        <v>714.9</v>
      </c>
      <c r="P788" t="s">
        <v>2111</v>
      </c>
    </row>
    <row r="789" spans="1:17">
      <c r="A789" t="s">
        <v>2438</v>
      </c>
      <c r="B789" t="s">
        <v>2114</v>
      </c>
      <c r="C789" t="s">
        <v>296</v>
      </c>
      <c r="D789" t="s">
        <v>2113</v>
      </c>
      <c r="E789" t="s">
        <v>103</v>
      </c>
      <c r="F789">
        <v>40700</v>
      </c>
      <c r="G789" t="s">
        <v>784</v>
      </c>
      <c r="I789" t="s">
        <v>120</v>
      </c>
      <c r="J789">
        <v>2026</v>
      </c>
      <c r="K789">
        <v>5</v>
      </c>
      <c r="L789" t="s">
        <v>95</v>
      </c>
      <c r="M789">
        <v>72.59</v>
      </c>
      <c r="N789">
        <v>1</v>
      </c>
      <c r="O789">
        <v>72.59</v>
      </c>
      <c r="P789" t="s">
        <v>2111</v>
      </c>
      <c r="Q789">
        <v>1</v>
      </c>
    </row>
    <row r="790" spans="1:17">
      <c r="A790" t="s">
        <v>2438</v>
      </c>
      <c r="B790" t="s">
        <v>2114</v>
      </c>
      <c r="C790" t="s">
        <v>296</v>
      </c>
      <c r="D790" t="s">
        <v>2113</v>
      </c>
      <c r="E790" t="s">
        <v>92</v>
      </c>
      <c r="F790">
        <v>40700</v>
      </c>
      <c r="G790" t="s">
        <v>784</v>
      </c>
      <c r="I790" t="s">
        <v>260</v>
      </c>
      <c r="J790">
        <v>2026</v>
      </c>
      <c r="K790">
        <v>5</v>
      </c>
      <c r="L790" t="s">
        <v>95</v>
      </c>
      <c r="M790">
        <v>376.26</v>
      </c>
      <c r="N790">
        <v>1</v>
      </c>
      <c r="O790">
        <v>376.26</v>
      </c>
      <c r="P790" t="s">
        <v>2111</v>
      </c>
    </row>
    <row r="791" spans="1:17">
      <c r="A791" t="s">
        <v>2438</v>
      </c>
      <c r="B791" t="s">
        <v>2114</v>
      </c>
      <c r="C791" t="s">
        <v>296</v>
      </c>
      <c r="D791" t="s">
        <v>2113</v>
      </c>
      <c r="E791" t="s">
        <v>106</v>
      </c>
      <c r="F791">
        <v>40700</v>
      </c>
      <c r="G791" t="s">
        <v>784</v>
      </c>
      <c r="I791" t="s">
        <v>146</v>
      </c>
      <c r="J791">
        <v>2026</v>
      </c>
      <c r="K791">
        <v>5</v>
      </c>
      <c r="L791" t="s">
        <v>95</v>
      </c>
      <c r="M791">
        <v>357.45</v>
      </c>
      <c r="N791">
        <v>1</v>
      </c>
      <c r="O791">
        <v>357.45</v>
      </c>
      <c r="P791" t="s">
        <v>2111</v>
      </c>
    </row>
    <row r="792" spans="1:17">
      <c r="A792" t="s">
        <v>2438</v>
      </c>
      <c r="B792" t="s">
        <v>2115</v>
      </c>
      <c r="C792" t="s">
        <v>296</v>
      </c>
      <c r="D792" t="s">
        <v>2113</v>
      </c>
      <c r="E792" t="s">
        <v>92</v>
      </c>
      <c r="F792">
        <v>40700</v>
      </c>
      <c r="G792" t="s">
        <v>784</v>
      </c>
      <c r="I792" t="s">
        <v>260</v>
      </c>
      <c r="J792">
        <v>2026</v>
      </c>
      <c r="K792">
        <v>5</v>
      </c>
      <c r="L792" t="s">
        <v>95</v>
      </c>
      <c r="M792">
        <v>376.26</v>
      </c>
      <c r="N792">
        <v>1</v>
      </c>
      <c r="O792">
        <v>376.26</v>
      </c>
      <c r="P792" t="s">
        <v>2111</v>
      </c>
    </row>
    <row r="793" spans="1:17">
      <c r="A793" t="s">
        <v>2438</v>
      </c>
      <c r="B793" t="s">
        <v>2115</v>
      </c>
      <c r="C793" t="s">
        <v>296</v>
      </c>
      <c r="D793" t="s">
        <v>2113</v>
      </c>
      <c r="E793" t="s">
        <v>106</v>
      </c>
      <c r="F793">
        <v>40700</v>
      </c>
      <c r="G793" t="s">
        <v>784</v>
      </c>
      <c r="I793" t="s">
        <v>146</v>
      </c>
      <c r="J793">
        <v>2026</v>
      </c>
      <c r="K793">
        <v>5</v>
      </c>
      <c r="L793" t="s">
        <v>95</v>
      </c>
      <c r="M793">
        <v>238.3</v>
      </c>
      <c r="N793">
        <v>1</v>
      </c>
      <c r="O793">
        <v>238.3</v>
      </c>
      <c r="P793" t="s">
        <v>2111</v>
      </c>
    </row>
    <row r="794" spans="1:17">
      <c r="A794" t="s">
        <v>2438</v>
      </c>
      <c r="B794" t="s">
        <v>2116</v>
      </c>
      <c r="C794" t="s">
        <v>296</v>
      </c>
      <c r="D794" t="s">
        <v>2113</v>
      </c>
      <c r="E794" t="s">
        <v>92</v>
      </c>
      <c r="F794">
        <v>40700</v>
      </c>
      <c r="G794" t="s">
        <v>784</v>
      </c>
      <c r="I794" t="s">
        <v>260</v>
      </c>
      <c r="J794">
        <v>2026</v>
      </c>
      <c r="K794">
        <v>5</v>
      </c>
      <c r="L794" t="s">
        <v>95</v>
      </c>
      <c r="M794">
        <v>376.26</v>
      </c>
      <c r="N794">
        <v>1</v>
      </c>
      <c r="O794">
        <v>376.26</v>
      </c>
      <c r="P794" t="s">
        <v>2111</v>
      </c>
    </row>
    <row r="795" spans="1:17">
      <c r="A795" t="s">
        <v>2438</v>
      </c>
      <c r="B795" t="s">
        <v>2116</v>
      </c>
      <c r="C795" t="s">
        <v>296</v>
      </c>
      <c r="D795" t="s">
        <v>2113</v>
      </c>
      <c r="E795" t="s">
        <v>106</v>
      </c>
      <c r="F795">
        <v>40700</v>
      </c>
      <c r="G795" t="s">
        <v>784</v>
      </c>
      <c r="I795" t="s">
        <v>146</v>
      </c>
      <c r="J795">
        <v>2026</v>
      </c>
      <c r="K795">
        <v>5</v>
      </c>
      <c r="L795" t="s">
        <v>95</v>
      </c>
      <c r="M795">
        <v>476.6</v>
      </c>
      <c r="N795">
        <v>1</v>
      </c>
      <c r="O795">
        <v>476.6</v>
      </c>
      <c r="P795" t="s">
        <v>2111</v>
      </c>
    </row>
    <row r="796" spans="1:17">
      <c r="A796" t="s">
        <v>2438</v>
      </c>
      <c r="B796" t="s">
        <v>2117</v>
      </c>
      <c r="C796" t="s">
        <v>296</v>
      </c>
      <c r="D796" t="s">
        <v>2113</v>
      </c>
      <c r="E796" t="s">
        <v>103</v>
      </c>
      <c r="F796">
        <v>40700</v>
      </c>
      <c r="G796" t="s">
        <v>784</v>
      </c>
      <c r="I796" t="s">
        <v>130</v>
      </c>
      <c r="J796">
        <v>2026</v>
      </c>
      <c r="K796">
        <v>5</v>
      </c>
      <c r="L796" t="s">
        <v>95</v>
      </c>
      <c r="M796">
        <v>105.28</v>
      </c>
      <c r="N796">
        <v>1</v>
      </c>
      <c r="O796">
        <v>105.28</v>
      </c>
      <c r="P796" t="s">
        <v>2111</v>
      </c>
      <c r="Q796">
        <v>1</v>
      </c>
    </row>
    <row r="797" spans="1:17">
      <c r="A797" t="s">
        <v>2438</v>
      </c>
      <c r="B797" t="s">
        <v>2117</v>
      </c>
      <c r="C797" t="s">
        <v>296</v>
      </c>
      <c r="D797" t="s">
        <v>2113</v>
      </c>
      <c r="E797" t="s">
        <v>92</v>
      </c>
      <c r="F797">
        <v>40700</v>
      </c>
      <c r="G797" t="s">
        <v>784</v>
      </c>
      <c r="I797" t="s">
        <v>260</v>
      </c>
      <c r="J797">
        <v>2026</v>
      </c>
      <c r="K797">
        <v>5</v>
      </c>
      <c r="L797" t="s">
        <v>95</v>
      </c>
      <c r="M797">
        <v>376.26</v>
      </c>
      <c r="N797">
        <v>1</v>
      </c>
      <c r="O797">
        <v>376.26</v>
      </c>
      <c r="P797" t="s">
        <v>2111</v>
      </c>
    </row>
    <row r="798" spans="1:17">
      <c r="A798" t="s">
        <v>2438</v>
      </c>
      <c r="B798" t="s">
        <v>2117</v>
      </c>
      <c r="C798" t="s">
        <v>296</v>
      </c>
      <c r="D798" t="s">
        <v>2113</v>
      </c>
      <c r="E798" t="s">
        <v>106</v>
      </c>
      <c r="F798">
        <v>40700</v>
      </c>
      <c r="G798" t="s">
        <v>784</v>
      </c>
      <c r="I798" t="s">
        <v>146</v>
      </c>
      <c r="J798">
        <v>2026</v>
      </c>
      <c r="K798">
        <v>5</v>
      </c>
      <c r="L798" t="s">
        <v>95</v>
      </c>
      <c r="M798">
        <v>119.15</v>
      </c>
      <c r="N798">
        <v>1</v>
      </c>
      <c r="O798">
        <v>119.15</v>
      </c>
      <c r="P798" t="s">
        <v>2111</v>
      </c>
    </row>
    <row r="799" spans="1:17">
      <c r="A799" t="s">
        <v>2438</v>
      </c>
      <c r="B799" t="s">
        <v>2118</v>
      </c>
      <c r="C799" t="s">
        <v>296</v>
      </c>
      <c r="D799" t="s">
        <v>2113</v>
      </c>
      <c r="E799" t="s">
        <v>92</v>
      </c>
      <c r="F799">
        <v>40700</v>
      </c>
      <c r="G799" t="s">
        <v>784</v>
      </c>
      <c r="I799" t="s">
        <v>709</v>
      </c>
      <c r="J799">
        <v>2026</v>
      </c>
      <c r="K799">
        <v>5</v>
      </c>
      <c r="L799" t="s">
        <v>95</v>
      </c>
      <c r="M799">
        <v>338.63400000000001</v>
      </c>
      <c r="N799">
        <v>1</v>
      </c>
      <c r="O799">
        <v>338.63400000000001</v>
      </c>
      <c r="P799" t="s">
        <v>2111</v>
      </c>
    </row>
    <row r="800" spans="1:17">
      <c r="A800" t="s">
        <v>2438</v>
      </c>
      <c r="B800" t="s">
        <v>2118</v>
      </c>
      <c r="C800" t="s">
        <v>296</v>
      </c>
      <c r="D800" t="s">
        <v>2113</v>
      </c>
      <c r="E800" t="s">
        <v>92</v>
      </c>
      <c r="F800">
        <v>40700</v>
      </c>
      <c r="G800" t="s">
        <v>784</v>
      </c>
      <c r="I800" t="s">
        <v>636</v>
      </c>
      <c r="J800">
        <v>2026</v>
      </c>
      <c r="K800">
        <v>5</v>
      </c>
      <c r="L800" t="s">
        <v>95</v>
      </c>
      <c r="M800">
        <v>294</v>
      </c>
      <c r="N800">
        <v>1</v>
      </c>
      <c r="O800">
        <v>294</v>
      </c>
      <c r="P800" t="s">
        <v>2111</v>
      </c>
    </row>
    <row r="801" spans="1:17">
      <c r="A801" t="s">
        <v>2438</v>
      </c>
      <c r="B801" t="s">
        <v>2118</v>
      </c>
      <c r="C801" t="s">
        <v>296</v>
      </c>
      <c r="D801" t="s">
        <v>2113</v>
      </c>
      <c r="E801" t="s">
        <v>92</v>
      </c>
      <c r="F801">
        <v>40700</v>
      </c>
      <c r="G801" t="s">
        <v>784</v>
      </c>
      <c r="I801" t="s">
        <v>260</v>
      </c>
      <c r="J801">
        <v>2026</v>
      </c>
      <c r="K801">
        <v>5</v>
      </c>
      <c r="L801" t="s">
        <v>95</v>
      </c>
      <c r="M801">
        <v>376.26</v>
      </c>
      <c r="N801">
        <v>1</v>
      </c>
      <c r="O801">
        <v>376.26</v>
      </c>
      <c r="P801" t="s">
        <v>2111</v>
      </c>
    </row>
    <row r="802" spans="1:17">
      <c r="A802" t="s">
        <v>2438</v>
      </c>
      <c r="B802" t="s">
        <v>2118</v>
      </c>
      <c r="C802" t="s">
        <v>296</v>
      </c>
      <c r="D802" t="s">
        <v>2113</v>
      </c>
      <c r="E802" t="s">
        <v>102</v>
      </c>
      <c r="F802">
        <v>40700</v>
      </c>
      <c r="G802" t="s">
        <v>784</v>
      </c>
      <c r="I802" t="s">
        <v>273</v>
      </c>
      <c r="J802">
        <v>2026</v>
      </c>
      <c r="K802">
        <v>5</v>
      </c>
      <c r="L802" t="s">
        <v>95</v>
      </c>
      <c r="M802">
        <v>1495.82</v>
      </c>
      <c r="N802">
        <v>1</v>
      </c>
      <c r="O802">
        <v>1495.82</v>
      </c>
      <c r="P802" t="s">
        <v>2111</v>
      </c>
      <c r="Q802">
        <v>1</v>
      </c>
    </row>
    <row r="803" spans="1:17">
      <c r="A803" t="s">
        <v>2438</v>
      </c>
      <c r="B803" t="s">
        <v>2118</v>
      </c>
      <c r="C803" t="s">
        <v>296</v>
      </c>
      <c r="D803" t="s">
        <v>2113</v>
      </c>
      <c r="E803" t="s">
        <v>106</v>
      </c>
      <c r="F803">
        <v>40700</v>
      </c>
      <c r="G803" t="s">
        <v>784</v>
      </c>
      <c r="I803" t="s">
        <v>146</v>
      </c>
      <c r="J803">
        <v>2026</v>
      </c>
      <c r="K803">
        <v>5</v>
      </c>
      <c r="L803" t="s">
        <v>95</v>
      </c>
      <c r="M803">
        <v>238.3</v>
      </c>
      <c r="N803">
        <v>1</v>
      </c>
      <c r="O803">
        <v>238.3</v>
      </c>
      <c r="P803" t="s">
        <v>2111</v>
      </c>
    </row>
    <row r="804" spans="1:17">
      <c r="A804" t="s">
        <v>2438</v>
      </c>
      <c r="B804" t="s">
        <v>2119</v>
      </c>
      <c r="C804" t="s">
        <v>296</v>
      </c>
      <c r="D804" t="s">
        <v>2113</v>
      </c>
      <c r="E804" t="s">
        <v>92</v>
      </c>
      <c r="F804">
        <v>40700</v>
      </c>
      <c r="G804" t="s">
        <v>784</v>
      </c>
      <c r="I804" t="s">
        <v>260</v>
      </c>
      <c r="J804">
        <v>2026</v>
      </c>
      <c r="K804">
        <v>5</v>
      </c>
      <c r="L804" t="s">
        <v>95</v>
      </c>
      <c r="M804">
        <v>376.26</v>
      </c>
      <c r="N804">
        <v>1</v>
      </c>
      <c r="O804">
        <v>376.26</v>
      </c>
      <c r="P804" t="s">
        <v>2111</v>
      </c>
    </row>
    <row r="805" spans="1:17">
      <c r="A805" t="s">
        <v>2438</v>
      </c>
      <c r="B805" t="s">
        <v>2119</v>
      </c>
      <c r="C805" t="s">
        <v>296</v>
      </c>
      <c r="D805" t="s">
        <v>2113</v>
      </c>
      <c r="E805" t="s">
        <v>106</v>
      </c>
      <c r="F805">
        <v>40700</v>
      </c>
      <c r="G805" t="s">
        <v>784</v>
      </c>
      <c r="I805" t="s">
        <v>146</v>
      </c>
      <c r="J805">
        <v>2026</v>
      </c>
      <c r="K805">
        <v>5</v>
      </c>
      <c r="L805" t="s">
        <v>95</v>
      </c>
      <c r="M805">
        <v>476.6</v>
      </c>
      <c r="N805">
        <v>1</v>
      </c>
      <c r="O805">
        <v>476.6</v>
      </c>
      <c r="P805" t="s">
        <v>2111</v>
      </c>
    </row>
    <row r="806" spans="1:17">
      <c r="A806" t="s">
        <v>2438</v>
      </c>
      <c r="B806" t="s">
        <v>2120</v>
      </c>
      <c r="C806" t="s">
        <v>296</v>
      </c>
      <c r="D806" t="s">
        <v>2113</v>
      </c>
      <c r="E806" t="s">
        <v>92</v>
      </c>
      <c r="F806">
        <v>40700</v>
      </c>
      <c r="G806" t="s">
        <v>784</v>
      </c>
      <c r="I806" t="s">
        <v>260</v>
      </c>
      <c r="J806">
        <v>2026</v>
      </c>
      <c r="K806">
        <v>5</v>
      </c>
      <c r="L806" t="s">
        <v>95</v>
      </c>
      <c r="M806">
        <v>376.26</v>
      </c>
      <c r="N806">
        <v>1</v>
      </c>
      <c r="O806">
        <v>376.26</v>
      </c>
      <c r="P806" t="s">
        <v>2111</v>
      </c>
    </row>
    <row r="807" spans="1:17">
      <c r="A807" t="s">
        <v>2438</v>
      </c>
      <c r="B807" t="s">
        <v>2120</v>
      </c>
      <c r="C807" t="s">
        <v>296</v>
      </c>
      <c r="D807" t="s">
        <v>2113</v>
      </c>
      <c r="E807" t="s">
        <v>106</v>
      </c>
      <c r="F807">
        <v>40700</v>
      </c>
      <c r="G807" t="s">
        <v>784</v>
      </c>
      <c r="I807" t="s">
        <v>146</v>
      </c>
      <c r="J807">
        <v>2026</v>
      </c>
      <c r="K807">
        <v>5</v>
      </c>
      <c r="L807" t="s">
        <v>95</v>
      </c>
      <c r="M807">
        <v>238.3</v>
      </c>
      <c r="N807">
        <v>1</v>
      </c>
      <c r="O807">
        <v>238.3</v>
      </c>
      <c r="P807" t="s">
        <v>2111</v>
      </c>
    </row>
    <row r="808" spans="1:17">
      <c r="A808" t="s">
        <v>2438</v>
      </c>
      <c r="B808" t="s">
        <v>2121</v>
      </c>
      <c r="C808" t="s">
        <v>296</v>
      </c>
      <c r="D808" t="s">
        <v>2113</v>
      </c>
      <c r="E808" t="s">
        <v>103</v>
      </c>
      <c r="F808">
        <v>40700</v>
      </c>
      <c r="G808" t="s">
        <v>784</v>
      </c>
      <c r="I808" t="s">
        <v>130</v>
      </c>
      <c r="J808">
        <v>2026</v>
      </c>
      <c r="K808">
        <v>5</v>
      </c>
      <c r="L808" t="s">
        <v>95</v>
      </c>
      <c r="M808">
        <v>187.21</v>
      </c>
      <c r="N808">
        <v>1</v>
      </c>
      <c r="O808">
        <v>187.21</v>
      </c>
      <c r="P808" t="s">
        <v>2111</v>
      </c>
      <c r="Q808">
        <v>1</v>
      </c>
    </row>
    <row r="809" spans="1:17">
      <c r="A809" t="s">
        <v>2438</v>
      </c>
      <c r="B809" t="s">
        <v>2121</v>
      </c>
      <c r="C809" t="s">
        <v>296</v>
      </c>
      <c r="D809" t="s">
        <v>2113</v>
      </c>
      <c r="E809" t="s">
        <v>92</v>
      </c>
      <c r="F809">
        <v>40700</v>
      </c>
      <c r="G809" t="s">
        <v>784</v>
      </c>
      <c r="I809" t="s">
        <v>203</v>
      </c>
      <c r="J809">
        <v>2026</v>
      </c>
      <c r="K809">
        <v>5</v>
      </c>
      <c r="L809" t="s">
        <v>95</v>
      </c>
      <c r="M809">
        <v>380</v>
      </c>
      <c r="N809">
        <v>1</v>
      </c>
      <c r="O809">
        <v>380</v>
      </c>
      <c r="P809" t="s">
        <v>2111</v>
      </c>
      <c r="Q809">
        <v>1</v>
      </c>
    </row>
    <row r="810" spans="1:17">
      <c r="A810" t="s">
        <v>2438</v>
      </c>
      <c r="B810" t="s">
        <v>2121</v>
      </c>
      <c r="C810" t="s">
        <v>296</v>
      </c>
      <c r="D810" t="s">
        <v>2113</v>
      </c>
      <c r="E810" t="s">
        <v>92</v>
      </c>
      <c r="F810">
        <v>40700</v>
      </c>
      <c r="G810" t="s">
        <v>784</v>
      </c>
      <c r="I810" t="s">
        <v>204</v>
      </c>
      <c r="J810">
        <v>2026</v>
      </c>
      <c r="K810">
        <v>5</v>
      </c>
      <c r="L810" t="s">
        <v>95</v>
      </c>
      <c r="M810">
        <v>238.3</v>
      </c>
      <c r="N810">
        <v>1</v>
      </c>
      <c r="O810">
        <v>238.3</v>
      </c>
      <c r="P810" t="s">
        <v>2111</v>
      </c>
    </row>
    <row r="811" spans="1:17">
      <c r="A811" t="s">
        <v>2438</v>
      </c>
      <c r="B811" t="s">
        <v>2121</v>
      </c>
      <c r="C811" t="s">
        <v>296</v>
      </c>
      <c r="D811" t="s">
        <v>2113</v>
      </c>
      <c r="E811" t="s">
        <v>92</v>
      </c>
      <c r="F811">
        <v>40700</v>
      </c>
      <c r="G811" t="s">
        <v>784</v>
      </c>
      <c r="I811" t="s">
        <v>260</v>
      </c>
      <c r="J811">
        <v>2026</v>
      </c>
      <c r="K811">
        <v>5</v>
      </c>
      <c r="L811" t="s">
        <v>95</v>
      </c>
      <c r="M811">
        <v>376.26</v>
      </c>
      <c r="N811">
        <v>1</v>
      </c>
      <c r="O811">
        <v>376.26</v>
      </c>
      <c r="P811" t="s">
        <v>2111</v>
      </c>
    </row>
    <row r="812" spans="1:17">
      <c r="A812" t="s">
        <v>2438</v>
      </c>
      <c r="B812" t="s">
        <v>2121</v>
      </c>
      <c r="C812" t="s">
        <v>296</v>
      </c>
      <c r="D812" t="s">
        <v>2113</v>
      </c>
      <c r="E812" t="s">
        <v>105</v>
      </c>
      <c r="F812">
        <v>40700</v>
      </c>
      <c r="G812" t="s">
        <v>784</v>
      </c>
      <c r="I812" t="s">
        <v>122</v>
      </c>
      <c r="J812">
        <v>2026</v>
      </c>
      <c r="K812">
        <v>5</v>
      </c>
      <c r="L812" t="s">
        <v>95</v>
      </c>
      <c r="M812">
        <v>66.89</v>
      </c>
      <c r="N812">
        <v>1</v>
      </c>
      <c r="O812">
        <v>66.89</v>
      </c>
      <c r="P812" t="s">
        <v>2111</v>
      </c>
    </row>
    <row r="813" spans="1:17">
      <c r="A813" t="s">
        <v>2438</v>
      </c>
      <c r="B813" t="s">
        <v>2121</v>
      </c>
      <c r="C813" t="s">
        <v>296</v>
      </c>
      <c r="D813" t="s">
        <v>2113</v>
      </c>
      <c r="E813" t="s">
        <v>105</v>
      </c>
      <c r="F813">
        <v>40700</v>
      </c>
      <c r="G813" t="s">
        <v>784</v>
      </c>
      <c r="I813" t="s">
        <v>123</v>
      </c>
      <c r="J813">
        <v>2026</v>
      </c>
      <c r="K813">
        <v>5</v>
      </c>
      <c r="L813" t="s">
        <v>95</v>
      </c>
      <c r="M813">
        <v>175.59</v>
      </c>
      <c r="N813">
        <v>1</v>
      </c>
      <c r="O813">
        <v>175.59</v>
      </c>
      <c r="P813" t="s">
        <v>2111</v>
      </c>
    </row>
    <row r="814" spans="1:17">
      <c r="A814" t="s">
        <v>2438</v>
      </c>
      <c r="B814" t="s">
        <v>2121</v>
      </c>
      <c r="C814" t="s">
        <v>296</v>
      </c>
      <c r="D814" t="s">
        <v>2113</v>
      </c>
      <c r="E814" t="s">
        <v>106</v>
      </c>
      <c r="F814">
        <v>40700</v>
      </c>
      <c r="G814" t="s">
        <v>784</v>
      </c>
      <c r="I814" t="s">
        <v>146</v>
      </c>
      <c r="J814">
        <v>2026</v>
      </c>
      <c r="K814">
        <v>5</v>
      </c>
      <c r="L814" t="s">
        <v>95</v>
      </c>
      <c r="M814">
        <v>476.6</v>
      </c>
      <c r="N814">
        <v>1</v>
      </c>
      <c r="O814">
        <v>476.6</v>
      </c>
      <c r="P814" t="s">
        <v>2111</v>
      </c>
    </row>
    <row r="815" spans="1:17">
      <c r="A815" t="s">
        <v>2438</v>
      </c>
      <c r="B815" t="s">
        <v>2121</v>
      </c>
      <c r="C815" t="s">
        <v>296</v>
      </c>
      <c r="D815" t="s">
        <v>2113</v>
      </c>
      <c r="E815" t="s">
        <v>92</v>
      </c>
      <c r="F815">
        <v>40700</v>
      </c>
      <c r="G815" t="s">
        <v>784</v>
      </c>
      <c r="I815" t="s">
        <v>617</v>
      </c>
      <c r="J815">
        <v>2026</v>
      </c>
      <c r="K815">
        <v>5</v>
      </c>
      <c r="L815" t="s">
        <v>95</v>
      </c>
      <c r="M815">
        <v>54.06</v>
      </c>
      <c r="N815">
        <v>1</v>
      </c>
      <c r="O815">
        <v>54.06</v>
      </c>
      <c r="P815" t="s">
        <v>2111</v>
      </c>
      <c r="Q815">
        <v>1</v>
      </c>
    </row>
    <row r="816" spans="1:17">
      <c r="A816" t="s">
        <v>2438</v>
      </c>
      <c r="B816" t="s">
        <v>2122</v>
      </c>
      <c r="C816" t="s">
        <v>296</v>
      </c>
      <c r="D816" t="s">
        <v>2113</v>
      </c>
      <c r="E816" t="s">
        <v>92</v>
      </c>
      <c r="F816">
        <v>40700</v>
      </c>
      <c r="G816" t="s">
        <v>784</v>
      </c>
      <c r="I816" t="s">
        <v>260</v>
      </c>
      <c r="J816">
        <v>2026</v>
      </c>
      <c r="K816">
        <v>5</v>
      </c>
      <c r="L816" t="s">
        <v>95</v>
      </c>
      <c r="M816">
        <v>376.26</v>
      </c>
      <c r="N816">
        <v>1</v>
      </c>
      <c r="O816">
        <v>376.26</v>
      </c>
      <c r="P816" t="s">
        <v>2111</v>
      </c>
    </row>
    <row r="817" spans="1:17">
      <c r="A817" t="s">
        <v>2438</v>
      </c>
      <c r="B817" t="s">
        <v>2122</v>
      </c>
      <c r="C817" t="s">
        <v>296</v>
      </c>
      <c r="D817" t="s">
        <v>2113</v>
      </c>
      <c r="E817" t="s">
        <v>106</v>
      </c>
      <c r="F817">
        <v>40700</v>
      </c>
      <c r="G817" t="s">
        <v>784</v>
      </c>
      <c r="I817" t="s">
        <v>146</v>
      </c>
      <c r="J817">
        <v>2026</v>
      </c>
      <c r="K817">
        <v>5</v>
      </c>
      <c r="L817" t="s">
        <v>95</v>
      </c>
      <c r="M817">
        <v>119.15</v>
      </c>
      <c r="N817">
        <v>1</v>
      </c>
      <c r="O817">
        <v>119.15</v>
      </c>
      <c r="P817" t="s">
        <v>2111</v>
      </c>
    </row>
    <row r="818" spans="1:17">
      <c r="A818" t="s">
        <v>2438</v>
      </c>
      <c r="B818" t="s">
        <v>2123</v>
      </c>
      <c r="C818" t="s">
        <v>296</v>
      </c>
      <c r="D818" t="s">
        <v>2113</v>
      </c>
      <c r="E818" t="s">
        <v>92</v>
      </c>
      <c r="F818">
        <v>40700</v>
      </c>
      <c r="G818" t="s">
        <v>784</v>
      </c>
      <c r="I818" t="s">
        <v>260</v>
      </c>
      <c r="J818">
        <v>2026</v>
      </c>
      <c r="K818">
        <v>5</v>
      </c>
      <c r="L818" t="s">
        <v>95</v>
      </c>
      <c r="M818">
        <v>376.26</v>
      </c>
      <c r="N818">
        <v>1</v>
      </c>
      <c r="O818">
        <v>376.26</v>
      </c>
      <c r="P818" t="s">
        <v>2111</v>
      </c>
    </row>
    <row r="819" spans="1:17">
      <c r="A819" t="s">
        <v>2438</v>
      </c>
      <c r="B819" t="s">
        <v>2123</v>
      </c>
      <c r="C819" t="s">
        <v>296</v>
      </c>
      <c r="D819" t="s">
        <v>2113</v>
      </c>
      <c r="E819" t="s">
        <v>106</v>
      </c>
      <c r="F819">
        <v>40700</v>
      </c>
      <c r="G819" t="s">
        <v>784</v>
      </c>
      <c r="I819" t="s">
        <v>146</v>
      </c>
      <c r="J819">
        <v>2026</v>
      </c>
      <c r="K819">
        <v>5</v>
      </c>
      <c r="L819" t="s">
        <v>95</v>
      </c>
      <c r="M819">
        <v>119.15</v>
      </c>
      <c r="N819">
        <v>1</v>
      </c>
      <c r="O819">
        <v>119.15</v>
      </c>
      <c r="P819" t="s">
        <v>2111</v>
      </c>
    </row>
    <row r="820" spans="1:17">
      <c r="A820" t="s">
        <v>2438</v>
      </c>
      <c r="B820" t="s">
        <v>2124</v>
      </c>
      <c r="C820" t="s">
        <v>296</v>
      </c>
      <c r="D820" t="s">
        <v>2113</v>
      </c>
      <c r="E820" t="s">
        <v>92</v>
      </c>
      <c r="F820">
        <v>40700</v>
      </c>
      <c r="G820" t="s">
        <v>784</v>
      </c>
      <c r="I820" t="s">
        <v>260</v>
      </c>
      <c r="J820">
        <v>2026</v>
      </c>
      <c r="K820">
        <v>5</v>
      </c>
      <c r="L820" t="s">
        <v>95</v>
      </c>
      <c r="M820">
        <v>376.26</v>
      </c>
      <c r="N820">
        <v>1</v>
      </c>
      <c r="O820">
        <v>376.26</v>
      </c>
      <c r="P820" t="s">
        <v>2111</v>
      </c>
    </row>
    <row r="821" spans="1:17">
      <c r="A821" t="s">
        <v>2438</v>
      </c>
      <c r="B821" t="s">
        <v>2124</v>
      </c>
      <c r="C821" t="s">
        <v>296</v>
      </c>
      <c r="D821" t="s">
        <v>2113</v>
      </c>
      <c r="E821" t="s">
        <v>106</v>
      </c>
      <c r="F821">
        <v>40700</v>
      </c>
      <c r="G821" t="s">
        <v>784</v>
      </c>
      <c r="I821" t="s">
        <v>146</v>
      </c>
      <c r="J821">
        <v>2026</v>
      </c>
      <c r="K821">
        <v>5</v>
      </c>
      <c r="L821" t="s">
        <v>95</v>
      </c>
      <c r="M821">
        <v>2502.15</v>
      </c>
      <c r="N821">
        <v>1</v>
      </c>
      <c r="O821">
        <v>2502.15</v>
      </c>
      <c r="P821" t="s">
        <v>2111</v>
      </c>
    </row>
    <row r="822" spans="1:17">
      <c r="A822" t="s">
        <v>2438</v>
      </c>
      <c r="B822" t="s">
        <v>2125</v>
      </c>
      <c r="C822" t="s">
        <v>296</v>
      </c>
      <c r="D822" t="s">
        <v>2113</v>
      </c>
      <c r="E822" t="s">
        <v>92</v>
      </c>
      <c r="F822">
        <v>40700</v>
      </c>
      <c r="G822" t="s">
        <v>784</v>
      </c>
      <c r="I822" t="s">
        <v>260</v>
      </c>
      <c r="J822">
        <v>2026</v>
      </c>
      <c r="K822">
        <v>5</v>
      </c>
      <c r="L822" t="s">
        <v>95</v>
      </c>
      <c r="M822">
        <v>376.26</v>
      </c>
      <c r="N822">
        <v>1</v>
      </c>
      <c r="O822">
        <v>376.26</v>
      </c>
      <c r="P822" t="s">
        <v>2111</v>
      </c>
    </row>
    <row r="823" spans="1:17">
      <c r="A823" t="s">
        <v>2438</v>
      </c>
      <c r="B823" t="s">
        <v>2125</v>
      </c>
      <c r="C823" t="s">
        <v>296</v>
      </c>
      <c r="D823" t="s">
        <v>2113</v>
      </c>
      <c r="E823" t="s">
        <v>106</v>
      </c>
      <c r="F823">
        <v>40700</v>
      </c>
      <c r="G823" t="s">
        <v>784</v>
      </c>
      <c r="I823" t="s">
        <v>146</v>
      </c>
      <c r="J823">
        <v>2026</v>
      </c>
      <c r="K823">
        <v>5</v>
      </c>
      <c r="L823" t="s">
        <v>95</v>
      </c>
      <c r="M823">
        <v>238.3</v>
      </c>
      <c r="N823">
        <v>1</v>
      </c>
      <c r="O823">
        <v>238.3</v>
      </c>
      <c r="P823" t="s">
        <v>2111</v>
      </c>
    </row>
    <row r="824" spans="1:17">
      <c r="A824" t="s">
        <v>2438</v>
      </c>
      <c r="B824" t="s">
        <v>2126</v>
      </c>
      <c r="C824" t="s">
        <v>296</v>
      </c>
      <c r="D824" t="s">
        <v>2113</v>
      </c>
      <c r="E824" t="s">
        <v>92</v>
      </c>
      <c r="F824">
        <v>40700</v>
      </c>
      <c r="G824" t="s">
        <v>784</v>
      </c>
      <c r="I824" t="s">
        <v>260</v>
      </c>
      <c r="J824">
        <v>2026</v>
      </c>
      <c r="K824">
        <v>5</v>
      </c>
      <c r="L824" t="s">
        <v>95</v>
      </c>
      <c r="M824">
        <v>376.26</v>
      </c>
      <c r="N824">
        <v>1</v>
      </c>
      <c r="O824">
        <v>376.26</v>
      </c>
      <c r="P824" t="s">
        <v>2111</v>
      </c>
    </row>
    <row r="825" spans="1:17">
      <c r="A825" t="s">
        <v>2438</v>
      </c>
      <c r="B825" t="s">
        <v>2126</v>
      </c>
      <c r="C825" t="s">
        <v>296</v>
      </c>
      <c r="D825" t="s">
        <v>2113</v>
      </c>
      <c r="E825" t="s">
        <v>106</v>
      </c>
      <c r="F825">
        <v>40700</v>
      </c>
      <c r="G825" t="s">
        <v>784</v>
      </c>
      <c r="I825" t="s">
        <v>146</v>
      </c>
      <c r="J825">
        <v>2026</v>
      </c>
      <c r="K825">
        <v>5</v>
      </c>
      <c r="L825" t="s">
        <v>95</v>
      </c>
      <c r="M825">
        <v>2025.55</v>
      </c>
      <c r="N825">
        <v>1</v>
      </c>
      <c r="O825">
        <v>2025.55</v>
      </c>
      <c r="P825" t="s">
        <v>2111</v>
      </c>
    </row>
    <row r="826" spans="1:17">
      <c r="A826" t="s">
        <v>2438</v>
      </c>
      <c r="B826" t="s">
        <v>2127</v>
      </c>
      <c r="C826" t="s">
        <v>296</v>
      </c>
      <c r="D826" t="s">
        <v>2113</v>
      </c>
      <c r="E826" t="s">
        <v>92</v>
      </c>
      <c r="F826">
        <v>40700</v>
      </c>
      <c r="G826" t="s">
        <v>784</v>
      </c>
      <c r="I826" t="s">
        <v>260</v>
      </c>
      <c r="J826">
        <v>2026</v>
      </c>
      <c r="K826">
        <v>5</v>
      </c>
      <c r="L826" t="s">
        <v>95</v>
      </c>
      <c r="M826">
        <v>376.26</v>
      </c>
      <c r="N826">
        <v>1</v>
      </c>
      <c r="O826">
        <v>376.26</v>
      </c>
      <c r="P826" t="s">
        <v>2111</v>
      </c>
    </row>
    <row r="827" spans="1:17">
      <c r="A827" t="s">
        <v>2438</v>
      </c>
      <c r="B827" t="s">
        <v>2127</v>
      </c>
      <c r="C827" t="s">
        <v>296</v>
      </c>
      <c r="D827" t="s">
        <v>2113</v>
      </c>
      <c r="E827" t="s">
        <v>106</v>
      </c>
      <c r="F827">
        <v>40700</v>
      </c>
      <c r="G827" t="s">
        <v>784</v>
      </c>
      <c r="I827" t="s">
        <v>146</v>
      </c>
      <c r="J827">
        <v>2026</v>
      </c>
      <c r="K827">
        <v>5</v>
      </c>
      <c r="L827" t="s">
        <v>95</v>
      </c>
      <c r="M827">
        <v>834.05</v>
      </c>
      <c r="N827">
        <v>1</v>
      </c>
      <c r="O827">
        <v>834.05</v>
      </c>
      <c r="P827" t="s">
        <v>2111</v>
      </c>
    </row>
    <row r="828" spans="1:17">
      <c r="A828" t="s">
        <v>2438</v>
      </c>
      <c r="B828" t="s">
        <v>2128</v>
      </c>
      <c r="C828" t="s">
        <v>296</v>
      </c>
      <c r="D828" t="s">
        <v>2113</v>
      </c>
      <c r="E828" t="s">
        <v>103</v>
      </c>
      <c r="F828">
        <v>40700</v>
      </c>
      <c r="G828" t="s">
        <v>784</v>
      </c>
      <c r="I828" t="s">
        <v>120</v>
      </c>
      <c r="J828">
        <v>2026</v>
      </c>
      <c r="K828">
        <v>5</v>
      </c>
      <c r="L828" t="s">
        <v>95</v>
      </c>
      <c r="M828">
        <v>81.93</v>
      </c>
      <c r="N828">
        <v>1</v>
      </c>
      <c r="O828">
        <v>81.93</v>
      </c>
      <c r="P828" t="s">
        <v>2111</v>
      </c>
      <c r="Q828">
        <v>1</v>
      </c>
    </row>
    <row r="829" spans="1:17">
      <c r="A829" t="s">
        <v>2438</v>
      </c>
      <c r="B829" t="s">
        <v>2128</v>
      </c>
      <c r="C829" t="s">
        <v>296</v>
      </c>
      <c r="D829" t="s">
        <v>2113</v>
      </c>
      <c r="E829" t="s">
        <v>103</v>
      </c>
      <c r="F829">
        <v>40700</v>
      </c>
      <c r="G829" t="s">
        <v>784</v>
      </c>
      <c r="I829" t="s">
        <v>130</v>
      </c>
      <c r="J829">
        <v>2026</v>
      </c>
      <c r="K829">
        <v>5</v>
      </c>
      <c r="L829" t="s">
        <v>95</v>
      </c>
      <c r="M829">
        <v>245.13</v>
      </c>
      <c r="N829">
        <v>1</v>
      </c>
      <c r="O829">
        <v>245.13</v>
      </c>
      <c r="P829" t="s">
        <v>2111</v>
      </c>
      <c r="Q829">
        <v>1</v>
      </c>
    </row>
    <row r="830" spans="1:17">
      <c r="A830" t="s">
        <v>2438</v>
      </c>
      <c r="B830" t="s">
        <v>2128</v>
      </c>
      <c r="C830" t="s">
        <v>296</v>
      </c>
      <c r="D830" t="s">
        <v>2113</v>
      </c>
      <c r="E830" t="s">
        <v>92</v>
      </c>
      <c r="F830">
        <v>40700</v>
      </c>
      <c r="G830" t="s">
        <v>784</v>
      </c>
      <c r="I830" t="s">
        <v>636</v>
      </c>
      <c r="J830">
        <v>2026</v>
      </c>
      <c r="K830">
        <v>5</v>
      </c>
      <c r="L830" t="s">
        <v>95</v>
      </c>
      <c r="M830">
        <v>196</v>
      </c>
      <c r="N830">
        <v>1</v>
      </c>
      <c r="O830">
        <v>196</v>
      </c>
      <c r="P830" t="s">
        <v>2111</v>
      </c>
    </row>
    <row r="831" spans="1:17">
      <c r="A831" t="s">
        <v>2438</v>
      </c>
      <c r="B831" t="s">
        <v>2128</v>
      </c>
      <c r="C831" t="s">
        <v>296</v>
      </c>
      <c r="D831" t="s">
        <v>2113</v>
      </c>
      <c r="E831" t="s">
        <v>92</v>
      </c>
      <c r="F831">
        <v>40700</v>
      </c>
      <c r="G831" t="s">
        <v>784</v>
      </c>
      <c r="I831" t="s">
        <v>203</v>
      </c>
      <c r="J831">
        <v>2026</v>
      </c>
      <c r="K831">
        <v>5</v>
      </c>
      <c r="L831" t="s">
        <v>95</v>
      </c>
      <c r="M831">
        <v>190</v>
      </c>
      <c r="N831">
        <v>1</v>
      </c>
      <c r="O831">
        <v>190</v>
      </c>
      <c r="P831" t="s">
        <v>2111</v>
      </c>
      <c r="Q831">
        <v>1</v>
      </c>
    </row>
    <row r="832" spans="1:17">
      <c r="A832" t="s">
        <v>2438</v>
      </c>
      <c r="B832" t="s">
        <v>2128</v>
      </c>
      <c r="C832" t="s">
        <v>296</v>
      </c>
      <c r="D832" t="s">
        <v>2113</v>
      </c>
      <c r="E832" t="s">
        <v>92</v>
      </c>
      <c r="F832">
        <v>40700</v>
      </c>
      <c r="G832" t="s">
        <v>784</v>
      </c>
      <c r="I832" t="s">
        <v>638</v>
      </c>
      <c r="J832">
        <v>2026</v>
      </c>
      <c r="K832">
        <v>5</v>
      </c>
      <c r="L832" t="s">
        <v>95</v>
      </c>
      <c r="M832">
        <v>1230</v>
      </c>
      <c r="N832">
        <v>1</v>
      </c>
      <c r="O832">
        <v>1230</v>
      </c>
      <c r="P832" t="s">
        <v>2111</v>
      </c>
      <c r="Q832">
        <v>1</v>
      </c>
    </row>
    <row r="833" spans="1:17">
      <c r="A833" t="s">
        <v>2438</v>
      </c>
      <c r="B833" t="s">
        <v>2128</v>
      </c>
      <c r="C833" t="s">
        <v>296</v>
      </c>
      <c r="D833" t="s">
        <v>2113</v>
      </c>
      <c r="E833" t="s">
        <v>92</v>
      </c>
      <c r="F833">
        <v>40700</v>
      </c>
      <c r="G833" t="s">
        <v>784</v>
      </c>
      <c r="I833" t="s">
        <v>204</v>
      </c>
      <c r="J833">
        <v>2026</v>
      </c>
      <c r="K833">
        <v>5</v>
      </c>
      <c r="L833" t="s">
        <v>95</v>
      </c>
      <c r="M833">
        <v>595.75</v>
      </c>
      <c r="N833">
        <v>1</v>
      </c>
      <c r="O833">
        <v>595.75</v>
      </c>
      <c r="P833" t="s">
        <v>2111</v>
      </c>
    </row>
    <row r="834" spans="1:17">
      <c r="A834" t="s">
        <v>2438</v>
      </c>
      <c r="B834" t="s">
        <v>2128</v>
      </c>
      <c r="C834" t="s">
        <v>296</v>
      </c>
      <c r="D834" t="s">
        <v>2113</v>
      </c>
      <c r="E834" t="s">
        <v>92</v>
      </c>
      <c r="F834">
        <v>40700</v>
      </c>
      <c r="G834" t="s">
        <v>784</v>
      </c>
      <c r="I834" t="s">
        <v>260</v>
      </c>
      <c r="J834">
        <v>2026</v>
      </c>
      <c r="K834">
        <v>5</v>
      </c>
      <c r="L834" t="s">
        <v>95</v>
      </c>
      <c r="M834">
        <v>376.26</v>
      </c>
      <c r="N834">
        <v>1</v>
      </c>
      <c r="O834">
        <v>376.26</v>
      </c>
      <c r="P834" t="s">
        <v>2111</v>
      </c>
    </row>
    <row r="835" spans="1:17">
      <c r="A835" t="s">
        <v>2438</v>
      </c>
      <c r="B835" t="s">
        <v>2128</v>
      </c>
      <c r="C835" t="s">
        <v>296</v>
      </c>
      <c r="D835" t="s">
        <v>2113</v>
      </c>
      <c r="E835" t="s">
        <v>102</v>
      </c>
      <c r="F835">
        <v>40700</v>
      </c>
      <c r="G835" t="s">
        <v>784</v>
      </c>
      <c r="I835" t="s">
        <v>273</v>
      </c>
      <c r="J835">
        <v>2026</v>
      </c>
      <c r="K835">
        <v>5</v>
      </c>
      <c r="L835" t="s">
        <v>95</v>
      </c>
      <c r="M835">
        <v>249.12</v>
      </c>
      <c r="N835">
        <v>1</v>
      </c>
      <c r="O835">
        <v>249.12</v>
      </c>
      <c r="P835" t="s">
        <v>2111</v>
      </c>
      <c r="Q835">
        <v>1</v>
      </c>
    </row>
    <row r="836" spans="1:17">
      <c r="A836" t="s">
        <v>2438</v>
      </c>
      <c r="B836" t="s">
        <v>2128</v>
      </c>
      <c r="C836" t="s">
        <v>296</v>
      </c>
      <c r="D836" t="s">
        <v>2113</v>
      </c>
      <c r="E836" t="s">
        <v>92</v>
      </c>
      <c r="F836">
        <v>40700</v>
      </c>
      <c r="G836" t="s">
        <v>784</v>
      </c>
      <c r="I836" t="s">
        <v>197</v>
      </c>
      <c r="J836">
        <v>2026</v>
      </c>
      <c r="K836">
        <v>5</v>
      </c>
      <c r="L836" t="s">
        <v>95</v>
      </c>
      <c r="M836">
        <v>1128.8</v>
      </c>
      <c r="N836">
        <v>1</v>
      </c>
      <c r="O836">
        <v>1128.8</v>
      </c>
      <c r="P836" t="s">
        <v>2111</v>
      </c>
    </row>
    <row r="837" spans="1:17">
      <c r="A837" t="s">
        <v>2438</v>
      </c>
      <c r="B837" t="s">
        <v>2128</v>
      </c>
      <c r="C837" t="s">
        <v>296</v>
      </c>
      <c r="D837" t="s">
        <v>2113</v>
      </c>
      <c r="E837" t="s">
        <v>105</v>
      </c>
      <c r="F837">
        <v>40700</v>
      </c>
      <c r="G837" t="s">
        <v>784</v>
      </c>
      <c r="I837" t="s">
        <v>122</v>
      </c>
      <c r="J837">
        <v>2026</v>
      </c>
      <c r="K837">
        <v>5</v>
      </c>
      <c r="L837" t="s">
        <v>95</v>
      </c>
      <c r="M837">
        <v>133.78</v>
      </c>
      <c r="N837">
        <v>1</v>
      </c>
      <c r="O837">
        <v>133.78</v>
      </c>
      <c r="P837" t="s">
        <v>2111</v>
      </c>
    </row>
    <row r="838" spans="1:17">
      <c r="A838" t="s">
        <v>2438</v>
      </c>
      <c r="B838" t="s">
        <v>2128</v>
      </c>
      <c r="C838" t="s">
        <v>296</v>
      </c>
      <c r="D838" t="s">
        <v>2113</v>
      </c>
      <c r="E838" t="s">
        <v>105</v>
      </c>
      <c r="F838">
        <v>40700</v>
      </c>
      <c r="G838" t="s">
        <v>784</v>
      </c>
      <c r="I838" t="s">
        <v>123</v>
      </c>
      <c r="J838">
        <v>2026</v>
      </c>
      <c r="K838">
        <v>5</v>
      </c>
      <c r="L838" t="s">
        <v>95</v>
      </c>
      <c r="M838">
        <v>351.18</v>
      </c>
      <c r="N838">
        <v>1</v>
      </c>
      <c r="O838">
        <v>351.18</v>
      </c>
      <c r="P838" t="s">
        <v>2111</v>
      </c>
    </row>
    <row r="839" spans="1:17">
      <c r="A839" t="s">
        <v>2438</v>
      </c>
      <c r="B839" t="s">
        <v>2128</v>
      </c>
      <c r="C839" t="s">
        <v>296</v>
      </c>
      <c r="D839" t="s">
        <v>2113</v>
      </c>
      <c r="E839" t="s">
        <v>106</v>
      </c>
      <c r="F839">
        <v>40700</v>
      </c>
      <c r="G839" t="s">
        <v>784</v>
      </c>
      <c r="I839" t="s">
        <v>146</v>
      </c>
      <c r="J839">
        <v>2026</v>
      </c>
      <c r="K839">
        <v>5</v>
      </c>
      <c r="L839" t="s">
        <v>95</v>
      </c>
      <c r="M839">
        <v>2263.85</v>
      </c>
      <c r="N839">
        <v>1</v>
      </c>
      <c r="O839">
        <v>2263.85</v>
      </c>
      <c r="P839" t="s">
        <v>2111</v>
      </c>
    </row>
    <row r="840" spans="1:17">
      <c r="A840" t="s">
        <v>2438</v>
      </c>
      <c r="B840" t="s">
        <v>2128</v>
      </c>
      <c r="C840" t="s">
        <v>296</v>
      </c>
      <c r="D840" t="s">
        <v>2113</v>
      </c>
      <c r="E840" t="s">
        <v>92</v>
      </c>
      <c r="F840">
        <v>40700</v>
      </c>
      <c r="G840" t="s">
        <v>784</v>
      </c>
      <c r="I840" t="s">
        <v>617</v>
      </c>
      <c r="J840">
        <v>2026</v>
      </c>
      <c r="K840">
        <v>5</v>
      </c>
      <c r="L840" t="s">
        <v>95</v>
      </c>
      <c r="M840">
        <v>162.18</v>
      </c>
      <c r="N840">
        <v>1</v>
      </c>
      <c r="O840">
        <v>162.18</v>
      </c>
      <c r="P840" t="s">
        <v>2111</v>
      </c>
      <c r="Q840">
        <v>1</v>
      </c>
    </row>
    <row r="841" spans="1:17">
      <c r="A841" t="s">
        <v>2438</v>
      </c>
      <c r="B841" t="s">
        <v>2128</v>
      </c>
      <c r="C841" t="s">
        <v>296</v>
      </c>
      <c r="D841" t="s">
        <v>2113</v>
      </c>
      <c r="E841" t="s">
        <v>2320</v>
      </c>
      <c r="F841">
        <v>40700</v>
      </c>
      <c r="G841" t="s">
        <v>784</v>
      </c>
      <c r="I841" t="s">
        <v>2129</v>
      </c>
      <c r="J841">
        <v>2026</v>
      </c>
      <c r="K841">
        <v>5</v>
      </c>
      <c r="L841" t="s">
        <v>95</v>
      </c>
      <c r="M841">
        <v>5125.9444800000001</v>
      </c>
      <c r="N841">
        <v>1</v>
      </c>
      <c r="O841">
        <v>5125.9444800000001</v>
      </c>
      <c r="P841" t="s">
        <v>2111</v>
      </c>
      <c r="Q841">
        <v>1</v>
      </c>
    </row>
    <row r="842" spans="1:17">
      <c r="A842" t="s">
        <v>2438</v>
      </c>
      <c r="B842" t="s">
        <v>2130</v>
      </c>
      <c r="C842" t="s">
        <v>296</v>
      </c>
      <c r="D842" t="s">
        <v>2113</v>
      </c>
      <c r="E842" t="s">
        <v>92</v>
      </c>
      <c r="F842">
        <v>40700</v>
      </c>
      <c r="G842" t="s">
        <v>784</v>
      </c>
      <c r="I842" t="s">
        <v>250</v>
      </c>
      <c r="J842">
        <v>2026</v>
      </c>
      <c r="K842">
        <v>5</v>
      </c>
      <c r="L842" t="s">
        <v>95</v>
      </c>
      <c r="M842">
        <v>94.07</v>
      </c>
      <c r="N842">
        <v>1</v>
      </c>
      <c r="O842">
        <v>94.07</v>
      </c>
      <c r="P842" t="s">
        <v>2111</v>
      </c>
    </row>
    <row r="843" spans="1:17">
      <c r="A843" t="s">
        <v>2438</v>
      </c>
      <c r="B843" t="s">
        <v>2130</v>
      </c>
      <c r="C843" t="s">
        <v>296</v>
      </c>
      <c r="D843" t="s">
        <v>2113</v>
      </c>
      <c r="E843" t="s">
        <v>103</v>
      </c>
      <c r="F843">
        <v>40700</v>
      </c>
      <c r="G843" t="s">
        <v>784</v>
      </c>
      <c r="I843" t="s">
        <v>120</v>
      </c>
      <c r="J843">
        <v>2026</v>
      </c>
      <c r="K843">
        <v>5</v>
      </c>
      <c r="L843" t="s">
        <v>95</v>
      </c>
      <c r="M843">
        <v>362.95</v>
      </c>
      <c r="N843">
        <v>1</v>
      </c>
      <c r="O843">
        <v>362.95</v>
      </c>
      <c r="P843" t="s">
        <v>2111</v>
      </c>
      <c r="Q843">
        <v>1</v>
      </c>
    </row>
    <row r="844" spans="1:17">
      <c r="A844" t="s">
        <v>2438</v>
      </c>
      <c r="B844" t="s">
        <v>2130</v>
      </c>
      <c r="C844" t="s">
        <v>296</v>
      </c>
      <c r="D844" t="s">
        <v>2113</v>
      </c>
      <c r="E844" t="s">
        <v>103</v>
      </c>
      <c r="F844">
        <v>40700</v>
      </c>
      <c r="G844" t="s">
        <v>784</v>
      </c>
      <c r="I844" t="s">
        <v>130</v>
      </c>
      <c r="J844">
        <v>2026</v>
      </c>
      <c r="K844">
        <v>5</v>
      </c>
      <c r="L844" t="s">
        <v>95</v>
      </c>
      <c r="M844">
        <v>125.27</v>
      </c>
      <c r="N844">
        <v>1</v>
      </c>
      <c r="O844">
        <v>125.27</v>
      </c>
      <c r="P844" t="s">
        <v>2111</v>
      </c>
      <c r="Q844">
        <v>1</v>
      </c>
    </row>
    <row r="845" spans="1:17">
      <c r="A845" t="s">
        <v>2438</v>
      </c>
      <c r="B845" t="s">
        <v>2130</v>
      </c>
      <c r="C845" t="s">
        <v>296</v>
      </c>
      <c r="D845" t="s">
        <v>2113</v>
      </c>
      <c r="E845" t="s">
        <v>92</v>
      </c>
      <c r="F845">
        <v>40700</v>
      </c>
      <c r="G845" t="s">
        <v>784</v>
      </c>
      <c r="I845" t="s">
        <v>636</v>
      </c>
      <c r="J845">
        <v>2026</v>
      </c>
      <c r="K845">
        <v>5</v>
      </c>
      <c r="L845" t="s">
        <v>95</v>
      </c>
      <c r="M845">
        <v>196</v>
      </c>
      <c r="N845">
        <v>1</v>
      </c>
      <c r="O845">
        <v>196</v>
      </c>
      <c r="P845" t="s">
        <v>2111</v>
      </c>
    </row>
    <row r="846" spans="1:17">
      <c r="A846" t="s">
        <v>2438</v>
      </c>
      <c r="B846" t="s">
        <v>2130</v>
      </c>
      <c r="C846" t="s">
        <v>296</v>
      </c>
      <c r="D846" t="s">
        <v>2113</v>
      </c>
      <c r="E846" t="s">
        <v>92</v>
      </c>
      <c r="F846">
        <v>40700</v>
      </c>
      <c r="G846" t="s">
        <v>784</v>
      </c>
      <c r="I846" t="s">
        <v>196</v>
      </c>
      <c r="J846">
        <v>2026</v>
      </c>
      <c r="K846">
        <v>5</v>
      </c>
      <c r="L846" t="s">
        <v>95</v>
      </c>
      <c r="M846">
        <v>106.61</v>
      </c>
      <c r="N846">
        <v>1</v>
      </c>
      <c r="O846">
        <v>106.61</v>
      </c>
      <c r="P846" t="s">
        <v>2111</v>
      </c>
    </row>
    <row r="847" spans="1:17">
      <c r="A847" t="s">
        <v>2438</v>
      </c>
      <c r="B847" t="s">
        <v>2130</v>
      </c>
      <c r="C847" t="s">
        <v>296</v>
      </c>
      <c r="D847" t="s">
        <v>2113</v>
      </c>
      <c r="E847" t="s">
        <v>92</v>
      </c>
      <c r="F847">
        <v>40700</v>
      </c>
      <c r="G847" t="s">
        <v>784</v>
      </c>
      <c r="I847" t="s">
        <v>260</v>
      </c>
      <c r="J847">
        <v>2026</v>
      </c>
      <c r="K847">
        <v>5</v>
      </c>
      <c r="L847" t="s">
        <v>95</v>
      </c>
      <c r="M847">
        <v>376.26</v>
      </c>
      <c r="N847">
        <v>1</v>
      </c>
      <c r="O847">
        <v>376.26</v>
      </c>
      <c r="P847" t="s">
        <v>2111</v>
      </c>
    </row>
    <row r="848" spans="1:17">
      <c r="A848" t="s">
        <v>2438</v>
      </c>
      <c r="B848" t="s">
        <v>2130</v>
      </c>
      <c r="C848" t="s">
        <v>296</v>
      </c>
      <c r="D848" t="s">
        <v>2113</v>
      </c>
      <c r="E848" t="s">
        <v>102</v>
      </c>
      <c r="F848">
        <v>40700</v>
      </c>
      <c r="G848" t="s">
        <v>784</v>
      </c>
      <c r="I848" t="s">
        <v>273</v>
      </c>
      <c r="J848">
        <v>2026</v>
      </c>
      <c r="K848">
        <v>5</v>
      </c>
      <c r="L848" t="s">
        <v>95</v>
      </c>
      <c r="M848">
        <v>248.17</v>
      </c>
      <c r="N848">
        <v>1</v>
      </c>
      <c r="O848">
        <v>248.17</v>
      </c>
      <c r="P848" t="s">
        <v>2111</v>
      </c>
      <c r="Q848">
        <v>1</v>
      </c>
    </row>
    <row r="849" spans="1:17">
      <c r="A849" t="s">
        <v>2438</v>
      </c>
      <c r="B849" t="s">
        <v>2130</v>
      </c>
      <c r="C849" t="s">
        <v>296</v>
      </c>
      <c r="D849" t="s">
        <v>2113</v>
      </c>
      <c r="E849" t="s">
        <v>105</v>
      </c>
      <c r="F849">
        <v>40700</v>
      </c>
      <c r="G849" t="s">
        <v>784</v>
      </c>
      <c r="I849" t="s">
        <v>122</v>
      </c>
      <c r="J849">
        <v>2026</v>
      </c>
      <c r="K849">
        <v>5</v>
      </c>
      <c r="L849" t="s">
        <v>95</v>
      </c>
      <c r="M849">
        <v>200.67</v>
      </c>
      <c r="N849">
        <v>1</v>
      </c>
      <c r="O849">
        <v>200.67</v>
      </c>
      <c r="P849" t="s">
        <v>2111</v>
      </c>
    </row>
    <row r="850" spans="1:17">
      <c r="A850" t="s">
        <v>2438</v>
      </c>
      <c r="B850" t="s">
        <v>2130</v>
      </c>
      <c r="C850" t="s">
        <v>296</v>
      </c>
      <c r="D850" t="s">
        <v>2113</v>
      </c>
      <c r="E850" t="s">
        <v>105</v>
      </c>
      <c r="F850">
        <v>40700</v>
      </c>
      <c r="G850" t="s">
        <v>784</v>
      </c>
      <c r="I850" t="s">
        <v>123</v>
      </c>
      <c r="J850">
        <v>2026</v>
      </c>
      <c r="K850">
        <v>5</v>
      </c>
      <c r="L850" t="s">
        <v>95</v>
      </c>
      <c r="M850">
        <v>351.18</v>
      </c>
      <c r="N850">
        <v>1</v>
      </c>
      <c r="O850">
        <v>351.18</v>
      </c>
      <c r="P850" t="s">
        <v>2111</v>
      </c>
    </row>
    <row r="851" spans="1:17">
      <c r="A851" t="s">
        <v>2438</v>
      </c>
      <c r="B851" t="s">
        <v>2130</v>
      </c>
      <c r="C851" t="s">
        <v>296</v>
      </c>
      <c r="D851" t="s">
        <v>2113</v>
      </c>
      <c r="E851" t="s">
        <v>106</v>
      </c>
      <c r="F851">
        <v>40700</v>
      </c>
      <c r="G851" t="s">
        <v>784</v>
      </c>
      <c r="I851" t="s">
        <v>146</v>
      </c>
      <c r="J851">
        <v>2026</v>
      </c>
      <c r="K851">
        <v>5</v>
      </c>
      <c r="L851" t="s">
        <v>95</v>
      </c>
      <c r="M851">
        <v>2383</v>
      </c>
      <c r="N851">
        <v>1</v>
      </c>
      <c r="O851">
        <v>2383</v>
      </c>
      <c r="P851" t="s">
        <v>2111</v>
      </c>
    </row>
    <row r="852" spans="1:17">
      <c r="A852" t="s">
        <v>2438</v>
      </c>
      <c r="B852" t="s">
        <v>2131</v>
      </c>
      <c r="C852" t="s">
        <v>296</v>
      </c>
      <c r="D852" t="s">
        <v>2113</v>
      </c>
      <c r="E852" t="s">
        <v>103</v>
      </c>
      <c r="F852">
        <v>40700</v>
      </c>
      <c r="G852" t="s">
        <v>784</v>
      </c>
      <c r="I852" t="s">
        <v>130</v>
      </c>
      <c r="J852">
        <v>2026</v>
      </c>
      <c r="K852">
        <v>5</v>
      </c>
      <c r="L852" t="s">
        <v>95</v>
      </c>
      <c r="M852">
        <v>125.27</v>
      </c>
      <c r="N852">
        <v>1</v>
      </c>
      <c r="O852">
        <v>125.27</v>
      </c>
      <c r="P852" t="s">
        <v>2111</v>
      </c>
      <c r="Q852">
        <v>1</v>
      </c>
    </row>
    <row r="853" spans="1:17">
      <c r="A853" t="s">
        <v>2438</v>
      </c>
      <c r="B853" t="s">
        <v>2131</v>
      </c>
      <c r="C853" t="s">
        <v>296</v>
      </c>
      <c r="D853" t="s">
        <v>2113</v>
      </c>
      <c r="E853" t="s">
        <v>92</v>
      </c>
      <c r="F853">
        <v>40700</v>
      </c>
      <c r="G853" t="s">
        <v>784</v>
      </c>
      <c r="I853" t="s">
        <v>637</v>
      </c>
      <c r="J853">
        <v>2026</v>
      </c>
      <c r="K853">
        <v>5</v>
      </c>
      <c r="L853" t="s">
        <v>95</v>
      </c>
      <c r="M853">
        <v>1939.95</v>
      </c>
      <c r="N853">
        <v>1</v>
      </c>
      <c r="O853">
        <v>1939.95</v>
      </c>
      <c r="P853" t="s">
        <v>2111</v>
      </c>
    </row>
    <row r="854" spans="1:17">
      <c r="A854" t="s">
        <v>2438</v>
      </c>
      <c r="B854" t="s">
        <v>2131</v>
      </c>
      <c r="C854" t="s">
        <v>296</v>
      </c>
      <c r="D854" t="s">
        <v>2113</v>
      </c>
      <c r="E854" t="s">
        <v>92</v>
      </c>
      <c r="F854">
        <v>40700</v>
      </c>
      <c r="G854" t="s">
        <v>784</v>
      </c>
      <c r="I854" t="s">
        <v>636</v>
      </c>
      <c r="J854">
        <v>2026</v>
      </c>
      <c r="K854">
        <v>5</v>
      </c>
      <c r="L854" t="s">
        <v>95</v>
      </c>
      <c r="M854">
        <v>98</v>
      </c>
      <c r="N854">
        <v>1</v>
      </c>
      <c r="O854">
        <v>98</v>
      </c>
      <c r="P854" t="s">
        <v>2111</v>
      </c>
    </row>
    <row r="855" spans="1:17">
      <c r="A855" t="s">
        <v>2438</v>
      </c>
      <c r="B855" t="s">
        <v>2131</v>
      </c>
      <c r="C855" t="s">
        <v>296</v>
      </c>
      <c r="D855" t="s">
        <v>2113</v>
      </c>
      <c r="E855" t="s">
        <v>92</v>
      </c>
      <c r="F855">
        <v>40700</v>
      </c>
      <c r="G855" t="s">
        <v>784</v>
      </c>
      <c r="I855" t="s">
        <v>196</v>
      </c>
      <c r="J855">
        <v>2026</v>
      </c>
      <c r="K855">
        <v>5</v>
      </c>
      <c r="L855" t="s">
        <v>95</v>
      </c>
      <c r="M855">
        <v>106.61</v>
      </c>
      <c r="N855">
        <v>1</v>
      </c>
      <c r="O855">
        <v>106.61</v>
      </c>
      <c r="P855" t="s">
        <v>2111</v>
      </c>
    </row>
    <row r="856" spans="1:17">
      <c r="A856" t="s">
        <v>2438</v>
      </c>
      <c r="B856" t="s">
        <v>2131</v>
      </c>
      <c r="C856" t="s">
        <v>296</v>
      </c>
      <c r="D856" t="s">
        <v>2113</v>
      </c>
      <c r="E856" t="s">
        <v>92</v>
      </c>
      <c r="F856">
        <v>40700</v>
      </c>
      <c r="G856" t="s">
        <v>784</v>
      </c>
      <c r="I856" t="s">
        <v>260</v>
      </c>
      <c r="J856">
        <v>2026</v>
      </c>
      <c r="K856">
        <v>5</v>
      </c>
      <c r="L856" t="s">
        <v>95</v>
      </c>
      <c r="M856">
        <v>376.26</v>
      </c>
      <c r="N856">
        <v>1</v>
      </c>
      <c r="O856">
        <v>376.26</v>
      </c>
      <c r="P856" t="s">
        <v>2111</v>
      </c>
    </row>
    <row r="857" spans="1:17">
      <c r="A857" t="s">
        <v>2438</v>
      </c>
      <c r="B857" t="s">
        <v>2131</v>
      </c>
      <c r="C857" t="s">
        <v>296</v>
      </c>
      <c r="D857" t="s">
        <v>2113</v>
      </c>
      <c r="E857" t="s">
        <v>102</v>
      </c>
      <c r="F857">
        <v>40700</v>
      </c>
      <c r="G857" t="s">
        <v>784</v>
      </c>
      <c r="I857" t="s">
        <v>273</v>
      </c>
      <c r="J857">
        <v>2026</v>
      </c>
      <c r="K857">
        <v>5</v>
      </c>
      <c r="L857" t="s">
        <v>95</v>
      </c>
      <c r="M857">
        <v>1459.46</v>
      </c>
      <c r="N857">
        <v>1</v>
      </c>
      <c r="O857">
        <v>1459.46</v>
      </c>
      <c r="P857" t="s">
        <v>2111</v>
      </c>
      <c r="Q857">
        <v>1</v>
      </c>
    </row>
    <row r="858" spans="1:17">
      <c r="A858" t="s">
        <v>2438</v>
      </c>
      <c r="B858" t="s">
        <v>2131</v>
      </c>
      <c r="C858" t="s">
        <v>296</v>
      </c>
      <c r="D858" t="s">
        <v>2113</v>
      </c>
      <c r="E858" t="s">
        <v>92</v>
      </c>
      <c r="F858">
        <v>40700</v>
      </c>
      <c r="G858" t="s">
        <v>784</v>
      </c>
      <c r="I858" t="s">
        <v>197</v>
      </c>
      <c r="J858">
        <v>2026</v>
      </c>
      <c r="K858">
        <v>5</v>
      </c>
      <c r="L858" t="s">
        <v>95</v>
      </c>
      <c r="M858">
        <v>225.76</v>
      </c>
      <c r="N858">
        <v>1</v>
      </c>
      <c r="O858">
        <v>225.76</v>
      </c>
      <c r="P858" t="s">
        <v>2111</v>
      </c>
    </row>
    <row r="859" spans="1:17">
      <c r="A859" t="s">
        <v>2438</v>
      </c>
      <c r="B859" t="s">
        <v>2131</v>
      </c>
      <c r="C859" t="s">
        <v>296</v>
      </c>
      <c r="D859" t="s">
        <v>2113</v>
      </c>
      <c r="E859" t="s">
        <v>105</v>
      </c>
      <c r="F859">
        <v>40700</v>
      </c>
      <c r="G859" t="s">
        <v>784</v>
      </c>
      <c r="I859" t="s">
        <v>122</v>
      </c>
      <c r="J859">
        <v>2026</v>
      </c>
      <c r="K859">
        <v>5</v>
      </c>
      <c r="L859" t="s">
        <v>95</v>
      </c>
      <c r="M859">
        <v>66.89</v>
      </c>
      <c r="N859">
        <v>1</v>
      </c>
      <c r="O859">
        <v>66.89</v>
      </c>
      <c r="P859" t="s">
        <v>2111</v>
      </c>
    </row>
    <row r="860" spans="1:17">
      <c r="A860" t="s">
        <v>2438</v>
      </c>
      <c r="B860" t="s">
        <v>2131</v>
      </c>
      <c r="C860" t="s">
        <v>296</v>
      </c>
      <c r="D860" t="s">
        <v>2113</v>
      </c>
      <c r="E860" t="s">
        <v>105</v>
      </c>
      <c r="F860">
        <v>40700</v>
      </c>
      <c r="G860" t="s">
        <v>784</v>
      </c>
      <c r="I860" t="s">
        <v>123</v>
      </c>
      <c r="J860">
        <v>2026</v>
      </c>
      <c r="K860">
        <v>5</v>
      </c>
      <c r="L860" t="s">
        <v>95</v>
      </c>
      <c r="M860">
        <v>175.59</v>
      </c>
      <c r="N860">
        <v>1</v>
      </c>
      <c r="O860">
        <v>175.59</v>
      </c>
      <c r="P860" t="s">
        <v>2111</v>
      </c>
    </row>
    <row r="861" spans="1:17">
      <c r="A861" t="s">
        <v>2438</v>
      </c>
      <c r="B861" t="s">
        <v>2131</v>
      </c>
      <c r="C861" t="s">
        <v>296</v>
      </c>
      <c r="D861" t="s">
        <v>2113</v>
      </c>
      <c r="E861" t="s">
        <v>106</v>
      </c>
      <c r="F861">
        <v>40700</v>
      </c>
      <c r="G861" t="s">
        <v>784</v>
      </c>
      <c r="I861" t="s">
        <v>146</v>
      </c>
      <c r="J861">
        <v>2026</v>
      </c>
      <c r="K861">
        <v>5</v>
      </c>
      <c r="L861" t="s">
        <v>95</v>
      </c>
      <c r="M861">
        <v>3336.2</v>
      </c>
      <c r="N861">
        <v>1</v>
      </c>
      <c r="O861">
        <v>3336.2</v>
      </c>
      <c r="P861" t="s">
        <v>2111</v>
      </c>
    </row>
    <row r="862" spans="1:17">
      <c r="A862" t="s">
        <v>2438</v>
      </c>
      <c r="B862" t="s">
        <v>2132</v>
      </c>
      <c r="C862" t="s">
        <v>296</v>
      </c>
      <c r="D862" t="s">
        <v>2113</v>
      </c>
      <c r="E862" t="s">
        <v>103</v>
      </c>
      <c r="F862">
        <v>40700</v>
      </c>
      <c r="G862" t="s">
        <v>784</v>
      </c>
      <c r="I862" t="s">
        <v>130</v>
      </c>
      <c r="J862">
        <v>2026</v>
      </c>
      <c r="K862">
        <v>5</v>
      </c>
      <c r="L862" t="s">
        <v>95</v>
      </c>
      <c r="M862">
        <v>475.6</v>
      </c>
      <c r="N862">
        <v>1</v>
      </c>
      <c r="O862">
        <v>475.6</v>
      </c>
      <c r="P862" t="s">
        <v>2111</v>
      </c>
      <c r="Q862">
        <v>1</v>
      </c>
    </row>
    <row r="863" spans="1:17">
      <c r="A863" t="s">
        <v>2438</v>
      </c>
      <c r="B863" t="s">
        <v>2132</v>
      </c>
      <c r="C863" t="s">
        <v>296</v>
      </c>
      <c r="D863" t="s">
        <v>2113</v>
      </c>
      <c r="E863" t="s">
        <v>92</v>
      </c>
      <c r="F863">
        <v>40700</v>
      </c>
      <c r="G863" t="s">
        <v>784</v>
      </c>
      <c r="I863" t="s">
        <v>637</v>
      </c>
      <c r="J863">
        <v>2026</v>
      </c>
      <c r="K863">
        <v>5</v>
      </c>
      <c r="L863" t="s">
        <v>95</v>
      </c>
      <c r="M863">
        <v>646.65</v>
      </c>
      <c r="N863">
        <v>1</v>
      </c>
      <c r="O863">
        <v>646.65</v>
      </c>
      <c r="P863" t="s">
        <v>2111</v>
      </c>
    </row>
    <row r="864" spans="1:17">
      <c r="A864" t="s">
        <v>2438</v>
      </c>
      <c r="B864" t="s">
        <v>2132</v>
      </c>
      <c r="C864" t="s">
        <v>296</v>
      </c>
      <c r="D864" t="s">
        <v>2113</v>
      </c>
      <c r="E864" t="s">
        <v>92</v>
      </c>
      <c r="F864">
        <v>40700</v>
      </c>
      <c r="G864" t="s">
        <v>784</v>
      </c>
      <c r="I864" t="s">
        <v>636</v>
      </c>
      <c r="J864">
        <v>2026</v>
      </c>
      <c r="K864">
        <v>5</v>
      </c>
      <c r="L864" t="s">
        <v>95</v>
      </c>
      <c r="M864">
        <v>784</v>
      </c>
      <c r="N864">
        <v>1</v>
      </c>
      <c r="O864">
        <v>784</v>
      </c>
      <c r="P864" t="s">
        <v>2111</v>
      </c>
    </row>
    <row r="865" spans="1:17">
      <c r="A865" t="s">
        <v>2438</v>
      </c>
      <c r="B865" t="s">
        <v>2132</v>
      </c>
      <c r="C865" t="s">
        <v>296</v>
      </c>
      <c r="D865" t="s">
        <v>2113</v>
      </c>
      <c r="E865" t="s">
        <v>92</v>
      </c>
      <c r="F865">
        <v>40700</v>
      </c>
      <c r="G865" t="s">
        <v>784</v>
      </c>
      <c r="I865" t="s">
        <v>256</v>
      </c>
      <c r="J865">
        <v>2026</v>
      </c>
      <c r="K865">
        <v>5</v>
      </c>
      <c r="L865" t="s">
        <v>95</v>
      </c>
      <c r="M865">
        <v>352</v>
      </c>
      <c r="N865">
        <v>1</v>
      </c>
      <c r="O865">
        <v>352</v>
      </c>
      <c r="P865" t="s">
        <v>2111</v>
      </c>
      <c r="Q865">
        <v>1</v>
      </c>
    </row>
    <row r="866" spans="1:17">
      <c r="A866" t="s">
        <v>2438</v>
      </c>
      <c r="B866" t="s">
        <v>2132</v>
      </c>
      <c r="C866" t="s">
        <v>296</v>
      </c>
      <c r="D866" t="s">
        <v>2113</v>
      </c>
      <c r="E866" t="s">
        <v>92</v>
      </c>
      <c r="F866">
        <v>40700</v>
      </c>
      <c r="G866" t="s">
        <v>784</v>
      </c>
      <c r="I866" t="s">
        <v>257</v>
      </c>
      <c r="J866">
        <v>2026</v>
      </c>
      <c r="K866">
        <v>5</v>
      </c>
      <c r="L866" t="s">
        <v>95</v>
      </c>
      <c r="M866">
        <v>238.3</v>
      </c>
      <c r="N866">
        <v>1</v>
      </c>
      <c r="O866">
        <v>238.3</v>
      </c>
      <c r="P866" t="s">
        <v>2111</v>
      </c>
    </row>
    <row r="867" spans="1:17">
      <c r="A867" t="s">
        <v>2438</v>
      </c>
      <c r="B867" t="s">
        <v>2132</v>
      </c>
      <c r="C867" t="s">
        <v>296</v>
      </c>
      <c r="D867" t="s">
        <v>2113</v>
      </c>
      <c r="E867" t="s">
        <v>92</v>
      </c>
      <c r="F867">
        <v>40700</v>
      </c>
      <c r="G867" t="s">
        <v>784</v>
      </c>
      <c r="I867" t="s">
        <v>260</v>
      </c>
      <c r="J867">
        <v>2026</v>
      </c>
      <c r="K867">
        <v>5</v>
      </c>
      <c r="L867" t="s">
        <v>95</v>
      </c>
      <c r="M867">
        <v>376.26</v>
      </c>
      <c r="N867">
        <v>1</v>
      </c>
      <c r="O867">
        <v>376.26</v>
      </c>
      <c r="P867" t="s">
        <v>2111</v>
      </c>
    </row>
    <row r="868" spans="1:17">
      <c r="A868" t="s">
        <v>2438</v>
      </c>
      <c r="B868" t="s">
        <v>2132</v>
      </c>
      <c r="C868" t="s">
        <v>296</v>
      </c>
      <c r="D868" t="s">
        <v>2113</v>
      </c>
      <c r="E868" t="s">
        <v>102</v>
      </c>
      <c r="F868">
        <v>40700</v>
      </c>
      <c r="G868" t="s">
        <v>784</v>
      </c>
      <c r="I868" t="s">
        <v>273</v>
      </c>
      <c r="J868">
        <v>2026</v>
      </c>
      <c r="K868">
        <v>5</v>
      </c>
      <c r="L868" t="s">
        <v>95</v>
      </c>
      <c r="M868">
        <v>1457.7</v>
      </c>
      <c r="N868">
        <v>1</v>
      </c>
      <c r="O868">
        <v>1457.7</v>
      </c>
      <c r="P868" t="s">
        <v>2111</v>
      </c>
      <c r="Q868">
        <v>1</v>
      </c>
    </row>
    <row r="869" spans="1:17">
      <c r="A869" t="s">
        <v>2438</v>
      </c>
      <c r="B869" t="s">
        <v>2132</v>
      </c>
      <c r="C869" t="s">
        <v>296</v>
      </c>
      <c r="D869" t="s">
        <v>2113</v>
      </c>
      <c r="E869" t="s">
        <v>92</v>
      </c>
      <c r="F869">
        <v>40700</v>
      </c>
      <c r="G869" t="s">
        <v>784</v>
      </c>
      <c r="I869" t="s">
        <v>197</v>
      </c>
      <c r="J869">
        <v>2026</v>
      </c>
      <c r="K869">
        <v>5</v>
      </c>
      <c r="L869" t="s">
        <v>95</v>
      </c>
      <c r="M869">
        <v>4740.96</v>
      </c>
      <c r="N869">
        <v>1</v>
      </c>
      <c r="O869">
        <v>4740.96</v>
      </c>
      <c r="P869" t="s">
        <v>2111</v>
      </c>
    </row>
    <row r="870" spans="1:17">
      <c r="A870" t="s">
        <v>2438</v>
      </c>
      <c r="B870" t="s">
        <v>2132</v>
      </c>
      <c r="C870" t="s">
        <v>296</v>
      </c>
      <c r="D870" t="s">
        <v>2113</v>
      </c>
      <c r="E870" t="s">
        <v>105</v>
      </c>
      <c r="F870">
        <v>40700</v>
      </c>
      <c r="G870" t="s">
        <v>784</v>
      </c>
      <c r="I870" t="s">
        <v>122</v>
      </c>
      <c r="J870">
        <v>2026</v>
      </c>
      <c r="K870">
        <v>5</v>
      </c>
      <c r="L870" t="s">
        <v>95</v>
      </c>
      <c r="M870">
        <v>66.89</v>
      </c>
      <c r="N870">
        <v>1</v>
      </c>
      <c r="O870">
        <v>66.89</v>
      </c>
      <c r="P870" t="s">
        <v>2111</v>
      </c>
    </row>
    <row r="871" spans="1:17">
      <c r="A871" t="s">
        <v>2438</v>
      </c>
      <c r="B871" t="s">
        <v>2132</v>
      </c>
      <c r="C871" t="s">
        <v>296</v>
      </c>
      <c r="D871" t="s">
        <v>2113</v>
      </c>
      <c r="E871" t="s">
        <v>105</v>
      </c>
      <c r="F871">
        <v>40700</v>
      </c>
      <c r="G871" t="s">
        <v>784</v>
      </c>
      <c r="I871" t="s">
        <v>123</v>
      </c>
      <c r="J871">
        <v>2026</v>
      </c>
      <c r="K871">
        <v>5</v>
      </c>
      <c r="L871" t="s">
        <v>95</v>
      </c>
      <c r="M871">
        <v>175.59</v>
      </c>
      <c r="N871">
        <v>1</v>
      </c>
      <c r="O871">
        <v>175.59</v>
      </c>
      <c r="P871" t="s">
        <v>2111</v>
      </c>
    </row>
    <row r="872" spans="1:17">
      <c r="A872" t="s">
        <v>2438</v>
      </c>
      <c r="B872" t="s">
        <v>2132</v>
      </c>
      <c r="C872" t="s">
        <v>296</v>
      </c>
      <c r="D872" t="s">
        <v>2113</v>
      </c>
      <c r="E872" t="s">
        <v>106</v>
      </c>
      <c r="F872">
        <v>40700</v>
      </c>
      <c r="G872" t="s">
        <v>784</v>
      </c>
      <c r="I872" t="s">
        <v>146</v>
      </c>
      <c r="J872">
        <v>2026</v>
      </c>
      <c r="K872">
        <v>5</v>
      </c>
      <c r="L872" t="s">
        <v>95</v>
      </c>
      <c r="M872">
        <v>2263.85</v>
      </c>
      <c r="N872">
        <v>1</v>
      </c>
      <c r="O872">
        <v>2263.85</v>
      </c>
      <c r="P872" t="s">
        <v>2111</v>
      </c>
    </row>
    <row r="873" spans="1:17">
      <c r="A873" t="s">
        <v>2438</v>
      </c>
      <c r="B873" t="s">
        <v>2132</v>
      </c>
      <c r="C873" t="s">
        <v>296</v>
      </c>
      <c r="D873" t="s">
        <v>2113</v>
      </c>
      <c r="E873" t="s">
        <v>106</v>
      </c>
      <c r="F873">
        <v>40700</v>
      </c>
      <c r="G873" t="s">
        <v>784</v>
      </c>
      <c r="I873" t="s">
        <v>163</v>
      </c>
      <c r="J873">
        <v>2026</v>
      </c>
      <c r="K873">
        <v>5</v>
      </c>
      <c r="L873" t="s">
        <v>95</v>
      </c>
      <c r="M873">
        <v>119.15</v>
      </c>
      <c r="N873">
        <v>1</v>
      </c>
      <c r="O873">
        <v>119.15</v>
      </c>
      <c r="P873" t="s">
        <v>2111</v>
      </c>
    </row>
    <row r="874" spans="1:17">
      <c r="A874" t="s">
        <v>2438</v>
      </c>
      <c r="B874" t="s">
        <v>2132</v>
      </c>
      <c r="C874" t="s">
        <v>296</v>
      </c>
      <c r="D874" t="s">
        <v>2113</v>
      </c>
      <c r="E874" t="s">
        <v>92</v>
      </c>
      <c r="F874">
        <v>40700</v>
      </c>
      <c r="G874" t="s">
        <v>784</v>
      </c>
      <c r="I874" t="s">
        <v>683</v>
      </c>
      <c r="J874">
        <v>2026</v>
      </c>
      <c r="K874">
        <v>5</v>
      </c>
      <c r="L874" t="s">
        <v>95</v>
      </c>
      <c r="M874">
        <v>54.06</v>
      </c>
      <c r="N874">
        <v>1</v>
      </c>
      <c r="O874">
        <v>54.06</v>
      </c>
      <c r="P874" t="s">
        <v>2111</v>
      </c>
      <c r="Q874">
        <v>1</v>
      </c>
    </row>
    <row r="875" spans="1:17">
      <c r="A875" t="s">
        <v>2438</v>
      </c>
      <c r="B875" t="s">
        <v>2133</v>
      </c>
      <c r="C875" t="s">
        <v>296</v>
      </c>
      <c r="D875" t="s">
        <v>2113</v>
      </c>
      <c r="E875" t="s">
        <v>103</v>
      </c>
      <c r="F875">
        <v>40700</v>
      </c>
      <c r="G875" t="s">
        <v>784</v>
      </c>
      <c r="I875" t="s">
        <v>120</v>
      </c>
      <c r="J875">
        <v>2026</v>
      </c>
      <c r="K875">
        <v>5</v>
      </c>
      <c r="L875" t="s">
        <v>95</v>
      </c>
      <c r="M875">
        <v>72.59</v>
      </c>
      <c r="N875">
        <v>1</v>
      </c>
      <c r="O875">
        <v>72.59</v>
      </c>
      <c r="P875" t="s">
        <v>2111</v>
      </c>
      <c r="Q875">
        <v>1</v>
      </c>
    </row>
    <row r="876" spans="1:17">
      <c r="A876" t="s">
        <v>2438</v>
      </c>
      <c r="B876" t="s">
        <v>2133</v>
      </c>
      <c r="C876" t="s">
        <v>296</v>
      </c>
      <c r="D876" t="s">
        <v>2113</v>
      </c>
      <c r="E876" t="s">
        <v>103</v>
      </c>
      <c r="F876">
        <v>40700</v>
      </c>
      <c r="G876" t="s">
        <v>784</v>
      </c>
      <c r="I876" t="s">
        <v>130</v>
      </c>
      <c r="J876">
        <v>2026</v>
      </c>
      <c r="K876">
        <v>5</v>
      </c>
      <c r="L876" t="s">
        <v>95</v>
      </c>
      <c r="M876">
        <v>72.59</v>
      </c>
      <c r="N876">
        <v>1</v>
      </c>
      <c r="O876">
        <v>72.59</v>
      </c>
      <c r="P876" t="s">
        <v>2111</v>
      </c>
      <c r="Q876">
        <v>1</v>
      </c>
    </row>
    <row r="877" spans="1:17">
      <c r="A877" t="s">
        <v>2438</v>
      </c>
      <c r="B877" t="s">
        <v>2133</v>
      </c>
      <c r="C877" t="s">
        <v>296</v>
      </c>
      <c r="D877" t="s">
        <v>2113</v>
      </c>
      <c r="E877" t="s">
        <v>92</v>
      </c>
      <c r="F877">
        <v>40700</v>
      </c>
      <c r="G877" t="s">
        <v>784</v>
      </c>
      <c r="I877" t="s">
        <v>636</v>
      </c>
      <c r="J877">
        <v>2026</v>
      </c>
      <c r="K877">
        <v>5</v>
      </c>
      <c r="L877" t="s">
        <v>95</v>
      </c>
      <c r="M877">
        <v>490</v>
      </c>
      <c r="N877">
        <v>1</v>
      </c>
      <c r="O877">
        <v>490</v>
      </c>
      <c r="P877" t="s">
        <v>2111</v>
      </c>
    </row>
    <row r="878" spans="1:17">
      <c r="A878" t="s">
        <v>2438</v>
      </c>
      <c r="B878" t="s">
        <v>2133</v>
      </c>
      <c r="C878" t="s">
        <v>296</v>
      </c>
      <c r="D878" t="s">
        <v>2113</v>
      </c>
      <c r="E878" t="s">
        <v>92</v>
      </c>
      <c r="F878">
        <v>40700</v>
      </c>
      <c r="G878" t="s">
        <v>784</v>
      </c>
      <c r="I878" t="s">
        <v>196</v>
      </c>
      <c r="J878">
        <v>2026</v>
      </c>
      <c r="K878">
        <v>5</v>
      </c>
      <c r="L878" t="s">
        <v>95</v>
      </c>
      <c r="M878">
        <v>213.22</v>
      </c>
      <c r="N878">
        <v>1</v>
      </c>
      <c r="O878">
        <v>213.22</v>
      </c>
      <c r="P878" t="s">
        <v>2111</v>
      </c>
    </row>
    <row r="879" spans="1:17">
      <c r="A879" t="s">
        <v>2438</v>
      </c>
      <c r="B879" t="s">
        <v>2133</v>
      </c>
      <c r="C879" t="s">
        <v>296</v>
      </c>
      <c r="D879" t="s">
        <v>2113</v>
      </c>
      <c r="E879" t="s">
        <v>92</v>
      </c>
      <c r="F879">
        <v>40700</v>
      </c>
      <c r="G879" t="s">
        <v>784</v>
      </c>
      <c r="I879" t="s">
        <v>260</v>
      </c>
      <c r="J879">
        <v>2026</v>
      </c>
      <c r="K879">
        <v>5</v>
      </c>
      <c r="L879" t="s">
        <v>95</v>
      </c>
      <c r="M879">
        <v>376.26</v>
      </c>
      <c r="N879">
        <v>1</v>
      </c>
      <c r="O879">
        <v>376.26</v>
      </c>
      <c r="P879" t="s">
        <v>2111</v>
      </c>
    </row>
    <row r="880" spans="1:17">
      <c r="A880" t="s">
        <v>2438</v>
      </c>
      <c r="B880" t="s">
        <v>2133</v>
      </c>
      <c r="C880" t="s">
        <v>296</v>
      </c>
      <c r="D880" t="s">
        <v>2113</v>
      </c>
      <c r="E880" t="s">
        <v>102</v>
      </c>
      <c r="F880">
        <v>40700</v>
      </c>
      <c r="G880" t="s">
        <v>784</v>
      </c>
      <c r="I880" t="s">
        <v>273</v>
      </c>
      <c r="J880">
        <v>2026</v>
      </c>
      <c r="K880">
        <v>5</v>
      </c>
      <c r="L880" t="s">
        <v>95</v>
      </c>
      <c r="M880">
        <v>498.24</v>
      </c>
      <c r="N880">
        <v>1</v>
      </c>
      <c r="O880">
        <v>498.24</v>
      </c>
      <c r="P880" t="s">
        <v>2111</v>
      </c>
      <c r="Q880">
        <v>1</v>
      </c>
    </row>
    <row r="881" spans="1:17">
      <c r="A881" t="s">
        <v>2438</v>
      </c>
      <c r="B881" t="s">
        <v>2133</v>
      </c>
      <c r="C881" t="s">
        <v>296</v>
      </c>
      <c r="D881" t="s">
        <v>2113</v>
      </c>
      <c r="E881" t="s">
        <v>105</v>
      </c>
      <c r="F881">
        <v>40700</v>
      </c>
      <c r="G881" t="s">
        <v>784</v>
      </c>
      <c r="I881" t="s">
        <v>122</v>
      </c>
      <c r="J881">
        <v>2026</v>
      </c>
      <c r="K881">
        <v>5</v>
      </c>
      <c r="L881" t="s">
        <v>95</v>
      </c>
      <c r="M881">
        <v>66.89</v>
      </c>
      <c r="N881">
        <v>1</v>
      </c>
      <c r="O881">
        <v>66.89</v>
      </c>
      <c r="P881" t="s">
        <v>2111</v>
      </c>
    </row>
    <row r="882" spans="1:17">
      <c r="A882" t="s">
        <v>2438</v>
      </c>
      <c r="B882" t="s">
        <v>2133</v>
      </c>
      <c r="C882" t="s">
        <v>296</v>
      </c>
      <c r="D882" t="s">
        <v>2113</v>
      </c>
      <c r="E882" t="s">
        <v>105</v>
      </c>
      <c r="F882">
        <v>40700</v>
      </c>
      <c r="G882" t="s">
        <v>784</v>
      </c>
      <c r="I882" t="s">
        <v>123</v>
      </c>
      <c r="J882">
        <v>2026</v>
      </c>
      <c r="K882">
        <v>5</v>
      </c>
      <c r="L882" t="s">
        <v>95</v>
      </c>
      <c r="M882">
        <v>175.59</v>
      </c>
      <c r="N882">
        <v>1</v>
      </c>
      <c r="O882">
        <v>175.59</v>
      </c>
      <c r="P882" t="s">
        <v>2111</v>
      </c>
    </row>
    <row r="883" spans="1:17">
      <c r="A883" t="s">
        <v>2438</v>
      </c>
      <c r="B883" t="s">
        <v>2133</v>
      </c>
      <c r="C883" t="s">
        <v>296</v>
      </c>
      <c r="D883" t="s">
        <v>2113</v>
      </c>
      <c r="E883" t="s">
        <v>106</v>
      </c>
      <c r="F883">
        <v>40700</v>
      </c>
      <c r="G883" t="s">
        <v>784</v>
      </c>
      <c r="I883" t="s">
        <v>146</v>
      </c>
      <c r="J883">
        <v>2026</v>
      </c>
      <c r="K883">
        <v>5</v>
      </c>
      <c r="L883" t="s">
        <v>95</v>
      </c>
      <c r="M883">
        <v>357.45</v>
      </c>
      <c r="N883">
        <v>1</v>
      </c>
      <c r="O883">
        <v>357.45</v>
      </c>
      <c r="P883" t="s">
        <v>2111</v>
      </c>
    </row>
    <row r="884" spans="1:17">
      <c r="A884" t="s">
        <v>2438</v>
      </c>
      <c r="B884" t="s">
        <v>2134</v>
      </c>
      <c r="C884" t="s">
        <v>296</v>
      </c>
      <c r="D884" t="s">
        <v>2113</v>
      </c>
      <c r="E884" t="s">
        <v>92</v>
      </c>
      <c r="F884">
        <v>40700</v>
      </c>
      <c r="G884" t="s">
        <v>784</v>
      </c>
      <c r="I884" t="s">
        <v>709</v>
      </c>
      <c r="J884">
        <v>2026</v>
      </c>
      <c r="K884">
        <v>5</v>
      </c>
      <c r="L884" t="s">
        <v>95</v>
      </c>
      <c r="M884">
        <v>451.512</v>
      </c>
      <c r="N884">
        <v>1</v>
      </c>
      <c r="O884">
        <v>451.512</v>
      </c>
      <c r="P884" t="s">
        <v>2111</v>
      </c>
    </row>
    <row r="885" spans="1:17">
      <c r="A885" t="s">
        <v>2438</v>
      </c>
      <c r="B885" t="s">
        <v>2134</v>
      </c>
      <c r="C885" t="s">
        <v>296</v>
      </c>
      <c r="D885" t="s">
        <v>2113</v>
      </c>
      <c r="E885" t="s">
        <v>103</v>
      </c>
      <c r="F885">
        <v>40700</v>
      </c>
      <c r="G885" t="s">
        <v>784</v>
      </c>
      <c r="I885" t="s">
        <v>130</v>
      </c>
      <c r="J885">
        <v>2026</v>
      </c>
      <c r="K885">
        <v>5</v>
      </c>
      <c r="L885" t="s">
        <v>95</v>
      </c>
      <c r="M885">
        <v>72.59</v>
      </c>
      <c r="N885">
        <v>1</v>
      </c>
      <c r="O885">
        <v>72.59</v>
      </c>
      <c r="P885" t="s">
        <v>2111</v>
      </c>
      <c r="Q885">
        <v>1</v>
      </c>
    </row>
    <row r="886" spans="1:17">
      <c r="A886" t="s">
        <v>2438</v>
      </c>
      <c r="B886" t="s">
        <v>2134</v>
      </c>
      <c r="C886" t="s">
        <v>296</v>
      </c>
      <c r="D886" t="s">
        <v>2113</v>
      </c>
      <c r="E886" t="s">
        <v>92</v>
      </c>
      <c r="F886">
        <v>40700</v>
      </c>
      <c r="G886" t="s">
        <v>784</v>
      </c>
      <c r="I886" t="s">
        <v>636</v>
      </c>
      <c r="J886">
        <v>2026</v>
      </c>
      <c r="K886">
        <v>5</v>
      </c>
      <c r="L886" t="s">
        <v>95</v>
      </c>
      <c r="M886">
        <v>392</v>
      </c>
      <c r="N886">
        <v>1</v>
      </c>
      <c r="O886">
        <v>392</v>
      </c>
      <c r="P886" t="s">
        <v>2111</v>
      </c>
    </row>
    <row r="887" spans="1:17">
      <c r="A887" t="s">
        <v>2438</v>
      </c>
      <c r="B887" t="s">
        <v>2134</v>
      </c>
      <c r="C887" t="s">
        <v>296</v>
      </c>
      <c r="D887" t="s">
        <v>2113</v>
      </c>
      <c r="E887" t="s">
        <v>92</v>
      </c>
      <c r="F887">
        <v>40700</v>
      </c>
      <c r="G887" t="s">
        <v>784</v>
      </c>
      <c r="I887" t="s">
        <v>260</v>
      </c>
      <c r="J887">
        <v>2026</v>
      </c>
      <c r="K887">
        <v>5</v>
      </c>
      <c r="L887" t="s">
        <v>95</v>
      </c>
      <c r="M887">
        <v>376.26</v>
      </c>
      <c r="N887">
        <v>1</v>
      </c>
      <c r="O887">
        <v>376.26</v>
      </c>
      <c r="P887" t="s">
        <v>2111</v>
      </c>
    </row>
    <row r="888" spans="1:17">
      <c r="A888" t="s">
        <v>2438</v>
      </c>
      <c r="B888" t="s">
        <v>2134</v>
      </c>
      <c r="C888" t="s">
        <v>296</v>
      </c>
      <c r="D888" t="s">
        <v>2113</v>
      </c>
      <c r="E888" t="s">
        <v>102</v>
      </c>
      <c r="F888">
        <v>40700</v>
      </c>
      <c r="G888" t="s">
        <v>784</v>
      </c>
      <c r="I888" t="s">
        <v>273</v>
      </c>
      <c r="J888">
        <v>2026</v>
      </c>
      <c r="K888">
        <v>5</v>
      </c>
      <c r="L888" t="s">
        <v>95</v>
      </c>
      <c r="M888">
        <v>1981.14</v>
      </c>
      <c r="N888">
        <v>1</v>
      </c>
      <c r="O888">
        <v>1981.14</v>
      </c>
      <c r="P888" t="s">
        <v>2111</v>
      </c>
      <c r="Q888">
        <v>1</v>
      </c>
    </row>
    <row r="889" spans="1:17">
      <c r="A889" t="s">
        <v>2438</v>
      </c>
      <c r="B889" t="s">
        <v>2134</v>
      </c>
      <c r="C889" t="s">
        <v>296</v>
      </c>
      <c r="D889" t="s">
        <v>2113</v>
      </c>
      <c r="E889" t="s">
        <v>106</v>
      </c>
      <c r="F889">
        <v>40700</v>
      </c>
      <c r="G889" t="s">
        <v>784</v>
      </c>
      <c r="I889" t="s">
        <v>146</v>
      </c>
      <c r="J889">
        <v>2026</v>
      </c>
      <c r="K889">
        <v>5</v>
      </c>
      <c r="L889" t="s">
        <v>95</v>
      </c>
      <c r="M889">
        <v>238.3</v>
      </c>
      <c r="N889">
        <v>1</v>
      </c>
      <c r="O889">
        <v>238.3</v>
      </c>
      <c r="P889" t="s">
        <v>2111</v>
      </c>
    </row>
    <row r="890" spans="1:17">
      <c r="A890" t="s">
        <v>2438</v>
      </c>
      <c r="B890" t="s">
        <v>2135</v>
      </c>
      <c r="C890" t="s">
        <v>296</v>
      </c>
      <c r="D890" t="s">
        <v>2113</v>
      </c>
      <c r="E890" t="s">
        <v>92</v>
      </c>
      <c r="F890">
        <v>40700</v>
      </c>
      <c r="G890" t="s">
        <v>784</v>
      </c>
      <c r="I890" t="s">
        <v>636</v>
      </c>
      <c r="J890">
        <v>2026</v>
      </c>
      <c r="K890">
        <v>5</v>
      </c>
      <c r="L890" t="s">
        <v>95</v>
      </c>
      <c r="M890">
        <v>98</v>
      </c>
      <c r="N890">
        <v>1</v>
      </c>
      <c r="O890">
        <v>98</v>
      </c>
      <c r="P890" t="s">
        <v>2111</v>
      </c>
    </row>
    <row r="891" spans="1:17">
      <c r="A891" t="s">
        <v>2438</v>
      </c>
      <c r="B891" t="s">
        <v>2135</v>
      </c>
      <c r="C891" t="s">
        <v>296</v>
      </c>
      <c r="D891" t="s">
        <v>2113</v>
      </c>
      <c r="E891" t="s">
        <v>92</v>
      </c>
      <c r="F891">
        <v>40700</v>
      </c>
      <c r="G891" t="s">
        <v>784</v>
      </c>
      <c r="I891" t="s">
        <v>260</v>
      </c>
      <c r="J891">
        <v>2026</v>
      </c>
      <c r="K891">
        <v>5</v>
      </c>
      <c r="L891" t="s">
        <v>95</v>
      </c>
      <c r="M891">
        <v>376.26</v>
      </c>
      <c r="N891">
        <v>1</v>
      </c>
      <c r="O891">
        <v>376.26</v>
      </c>
      <c r="P891" t="s">
        <v>2111</v>
      </c>
    </row>
    <row r="892" spans="1:17">
      <c r="A892" t="s">
        <v>2438</v>
      </c>
      <c r="B892" t="s">
        <v>2135</v>
      </c>
      <c r="C892" t="s">
        <v>296</v>
      </c>
      <c r="D892" t="s">
        <v>2113</v>
      </c>
      <c r="E892" t="s">
        <v>102</v>
      </c>
      <c r="F892">
        <v>40700</v>
      </c>
      <c r="G892" t="s">
        <v>784</v>
      </c>
      <c r="I892" t="s">
        <v>273</v>
      </c>
      <c r="J892">
        <v>2026</v>
      </c>
      <c r="K892">
        <v>5</v>
      </c>
      <c r="L892" t="s">
        <v>95</v>
      </c>
      <c r="M892">
        <v>124.56</v>
      </c>
      <c r="N892">
        <v>1</v>
      </c>
      <c r="O892">
        <v>124.56</v>
      </c>
      <c r="P892" t="s">
        <v>2111</v>
      </c>
      <c r="Q892">
        <v>1</v>
      </c>
    </row>
    <row r="893" spans="1:17">
      <c r="A893" t="s">
        <v>2438</v>
      </c>
      <c r="B893" t="s">
        <v>2135</v>
      </c>
      <c r="C893" t="s">
        <v>296</v>
      </c>
      <c r="D893" t="s">
        <v>2113</v>
      </c>
      <c r="E893" t="s">
        <v>106</v>
      </c>
      <c r="F893">
        <v>40700</v>
      </c>
      <c r="G893" t="s">
        <v>784</v>
      </c>
      <c r="I893" t="s">
        <v>146</v>
      </c>
      <c r="J893">
        <v>2026</v>
      </c>
      <c r="K893">
        <v>5</v>
      </c>
      <c r="L893" t="s">
        <v>95</v>
      </c>
      <c r="M893">
        <v>238.3</v>
      </c>
      <c r="N893">
        <v>1</v>
      </c>
      <c r="O893">
        <v>238.3</v>
      </c>
      <c r="P893" t="s">
        <v>2111</v>
      </c>
    </row>
    <row r="894" spans="1:17">
      <c r="A894" t="s">
        <v>2438</v>
      </c>
      <c r="B894" t="s">
        <v>2136</v>
      </c>
      <c r="C894" t="s">
        <v>296</v>
      </c>
      <c r="D894" t="s">
        <v>2113</v>
      </c>
      <c r="E894" t="s">
        <v>92</v>
      </c>
      <c r="F894">
        <v>40700</v>
      </c>
      <c r="G894" t="s">
        <v>784</v>
      </c>
      <c r="I894" t="s">
        <v>250</v>
      </c>
      <c r="J894">
        <v>2026</v>
      </c>
      <c r="K894">
        <v>5</v>
      </c>
      <c r="L894" t="s">
        <v>95</v>
      </c>
      <c r="M894">
        <v>94.07</v>
      </c>
      <c r="N894">
        <v>1</v>
      </c>
      <c r="O894">
        <v>94.07</v>
      </c>
      <c r="P894" t="s">
        <v>2111</v>
      </c>
    </row>
    <row r="895" spans="1:17">
      <c r="A895" t="s">
        <v>2438</v>
      </c>
      <c r="B895" t="s">
        <v>2136</v>
      </c>
      <c r="C895" t="s">
        <v>296</v>
      </c>
      <c r="D895" t="s">
        <v>2113</v>
      </c>
      <c r="E895" t="s">
        <v>103</v>
      </c>
      <c r="F895">
        <v>40700</v>
      </c>
      <c r="G895" t="s">
        <v>784</v>
      </c>
      <c r="I895" t="s">
        <v>120</v>
      </c>
      <c r="J895">
        <v>2026</v>
      </c>
      <c r="K895">
        <v>5</v>
      </c>
      <c r="L895" t="s">
        <v>95</v>
      </c>
      <c r="M895">
        <v>100.61</v>
      </c>
      <c r="N895">
        <v>1</v>
      </c>
      <c r="O895">
        <v>100.61</v>
      </c>
      <c r="P895" t="s">
        <v>2111</v>
      </c>
      <c r="Q895">
        <v>1</v>
      </c>
    </row>
    <row r="896" spans="1:17">
      <c r="A896" t="s">
        <v>2438</v>
      </c>
      <c r="B896" t="s">
        <v>2136</v>
      </c>
      <c r="C896" t="s">
        <v>296</v>
      </c>
      <c r="D896" t="s">
        <v>2113</v>
      </c>
      <c r="E896" t="s">
        <v>92</v>
      </c>
      <c r="F896">
        <v>40700</v>
      </c>
      <c r="G896" t="s">
        <v>784</v>
      </c>
      <c r="I896" t="s">
        <v>196</v>
      </c>
      <c r="J896">
        <v>2026</v>
      </c>
      <c r="K896">
        <v>5</v>
      </c>
      <c r="L896" t="s">
        <v>95</v>
      </c>
      <c r="M896">
        <v>106.61</v>
      </c>
      <c r="N896">
        <v>1</v>
      </c>
      <c r="O896">
        <v>106.61</v>
      </c>
      <c r="P896" t="s">
        <v>2111</v>
      </c>
    </row>
    <row r="897" spans="1:17">
      <c r="A897" t="s">
        <v>2438</v>
      </c>
      <c r="B897" t="s">
        <v>2136</v>
      </c>
      <c r="C897" t="s">
        <v>296</v>
      </c>
      <c r="D897" t="s">
        <v>2113</v>
      </c>
      <c r="E897" t="s">
        <v>92</v>
      </c>
      <c r="F897">
        <v>40700</v>
      </c>
      <c r="G897" t="s">
        <v>784</v>
      </c>
      <c r="I897" t="s">
        <v>260</v>
      </c>
      <c r="J897">
        <v>2026</v>
      </c>
      <c r="K897">
        <v>5</v>
      </c>
      <c r="L897" t="s">
        <v>95</v>
      </c>
      <c r="M897">
        <v>376.26</v>
      </c>
      <c r="N897">
        <v>1</v>
      </c>
      <c r="O897">
        <v>376.26</v>
      </c>
      <c r="P897" t="s">
        <v>2111</v>
      </c>
    </row>
    <row r="898" spans="1:17">
      <c r="A898" t="s">
        <v>2438</v>
      </c>
      <c r="B898" t="s">
        <v>2136</v>
      </c>
      <c r="C898" t="s">
        <v>296</v>
      </c>
      <c r="D898" t="s">
        <v>2113</v>
      </c>
      <c r="E898" t="s">
        <v>92</v>
      </c>
      <c r="F898">
        <v>40700</v>
      </c>
      <c r="G898" t="s">
        <v>784</v>
      </c>
      <c r="I898" t="s">
        <v>197</v>
      </c>
      <c r="J898">
        <v>2026</v>
      </c>
      <c r="K898">
        <v>5</v>
      </c>
      <c r="L898" t="s">
        <v>95</v>
      </c>
      <c r="M898">
        <v>225.76</v>
      </c>
      <c r="N898">
        <v>1</v>
      </c>
      <c r="O898">
        <v>225.76</v>
      </c>
      <c r="P898" t="s">
        <v>2111</v>
      </c>
    </row>
    <row r="899" spans="1:17">
      <c r="A899" t="s">
        <v>2438</v>
      </c>
      <c r="B899" t="s">
        <v>2136</v>
      </c>
      <c r="C899" t="s">
        <v>296</v>
      </c>
      <c r="D899" t="s">
        <v>2113</v>
      </c>
      <c r="E899" t="s">
        <v>105</v>
      </c>
      <c r="F899">
        <v>40700</v>
      </c>
      <c r="G899" t="s">
        <v>784</v>
      </c>
      <c r="I899" t="s">
        <v>122</v>
      </c>
      <c r="J899">
        <v>2026</v>
      </c>
      <c r="K899">
        <v>5</v>
      </c>
      <c r="L899" t="s">
        <v>95</v>
      </c>
      <c r="M899">
        <v>68.89</v>
      </c>
      <c r="N899">
        <v>1</v>
      </c>
      <c r="O899">
        <v>68.89</v>
      </c>
      <c r="P899" t="s">
        <v>2111</v>
      </c>
    </row>
    <row r="900" spans="1:17">
      <c r="A900" t="s">
        <v>2438</v>
      </c>
      <c r="B900" t="s">
        <v>2136</v>
      </c>
      <c r="C900" t="s">
        <v>296</v>
      </c>
      <c r="D900" t="s">
        <v>2113</v>
      </c>
      <c r="E900" t="s">
        <v>105</v>
      </c>
      <c r="F900">
        <v>40700</v>
      </c>
      <c r="G900" t="s">
        <v>784</v>
      </c>
      <c r="I900" t="s">
        <v>123</v>
      </c>
      <c r="J900">
        <v>2026</v>
      </c>
      <c r="K900">
        <v>5</v>
      </c>
      <c r="L900" t="s">
        <v>95</v>
      </c>
      <c r="M900">
        <v>175.59</v>
      </c>
      <c r="N900">
        <v>1</v>
      </c>
      <c r="O900">
        <v>175.59</v>
      </c>
      <c r="P900" t="s">
        <v>2111</v>
      </c>
    </row>
    <row r="901" spans="1:17">
      <c r="A901" t="s">
        <v>2438</v>
      </c>
      <c r="B901" t="s">
        <v>2136</v>
      </c>
      <c r="C901" t="s">
        <v>296</v>
      </c>
      <c r="D901" t="s">
        <v>2113</v>
      </c>
      <c r="E901" t="s">
        <v>106</v>
      </c>
      <c r="F901">
        <v>40700</v>
      </c>
      <c r="G901" t="s">
        <v>784</v>
      </c>
      <c r="I901" t="s">
        <v>146</v>
      </c>
      <c r="J901">
        <v>2026</v>
      </c>
      <c r="K901">
        <v>5</v>
      </c>
      <c r="L901" t="s">
        <v>95</v>
      </c>
      <c r="M901">
        <v>1787.25</v>
      </c>
      <c r="N901">
        <v>1</v>
      </c>
      <c r="O901">
        <v>1787.25</v>
      </c>
      <c r="P901" t="s">
        <v>2111</v>
      </c>
    </row>
    <row r="902" spans="1:17">
      <c r="A902" t="s">
        <v>2438</v>
      </c>
      <c r="B902" t="s">
        <v>2137</v>
      </c>
      <c r="C902" t="s">
        <v>296</v>
      </c>
      <c r="D902" t="s">
        <v>2113</v>
      </c>
      <c r="E902" t="s">
        <v>92</v>
      </c>
      <c r="F902">
        <v>40700</v>
      </c>
      <c r="G902" t="s">
        <v>784</v>
      </c>
      <c r="I902" t="s">
        <v>709</v>
      </c>
      <c r="J902">
        <v>2026</v>
      </c>
      <c r="K902">
        <v>5</v>
      </c>
      <c r="L902" t="s">
        <v>95</v>
      </c>
      <c r="M902">
        <v>225.756</v>
      </c>
      <c r="N902">
        <v>1</v>
      </c>
      <c r="O902">
        <v>225.756</v>
      </c>
      <c r="P902" t="s">
        <v>2111</v>
      </c>
    </row>
    <row r="903" spans="1:17">
      <c r="A903" t="s">
        <v>2438</v>
      </c>
      <c r="B903" t="s">
        <v>2137</v>
      </c>
      <c r="C903" t="s">
        <v>296</v>
      </c>
      <c r="D903" t="s">
        <v>2113</v>
      </c>
      <c r="E903" t="s">
        <v>103</v>
      </c>
      <c r="F903">
        <v>40700</v>
      </c>
      <c r="G903" t="s">
        <v>784</v>
      </c>
      <c r="I903" t="s">
        <v>130</v>
      </c>
      <c r="J903">
        <v>2026</v>
      </c>
      <c r="K903">
        <v>5</v>
      </c>
      <c r="L903" t="s">
        <v>95</v>
      </c>
      <c r="M903">
        <v>250.54</v>
      </c>
      <c r="N903">
        <v>1</v>
      </c>
      <c r="O903">
        <v>250.54</v>
      </c>
      <c r="P903" t="s">
        <v>2111</v>
      </c>
      <c r="Q903">
        <v>1</v>
      </c>
    </row>
    <row r="904" spans="1:17">
      <c r="A904" t="s">
        <v>2438</v>
      </c>
      <c r="B904" t="s">
        <v>2137</v>
      </c>
      <c r="C904" t="s">
        <v>296</v>
      </c>
      <c r="D904" t="s">
        <v>2113</v>
      </c>
      <c r="E904" t="s">
        <v>92</v>
      </c>
      <c r="F904">
        <v>40700</v>
      </c>
      <c r="G904" t="s">
        <v>784</v>
      </c>
      <c r="I904" t="s">
        <v>637</v>
      </c>
      <c r="J904">
        <v>2026</v>
      </c>
      <c r="K904">
        <v>5</v>
      </c>
      <c r="L904" t="s">
        <v>95</v>
      </c>
      <c r="M904">
        <v>1293.3</v>
      </c>
      <c r="N904">
        <v>1</v>
      </c>
      <c r="O904">
        <v>1293.3</v>
      </c>
      <c r="P904" t="s">
        <v>2111</v>
      </c>
    </row>
    <row r="905" spans="1:17">
      <c r="A905" t="s">
        <v>2438</v>
      </c>
      <c r="B905" t="s">
        <v>2137</v>
      </c>
      <c r="C905" t="s">
        <v>296</v>
      </c>
      <c r="D905" t="s">
        <v>2113</v>
      </c>
      <c r="E905" t="s">
        <v>92</v>
      </c>
      <c r="F905">
        <v>40700</v>
      </c>
      <c r="G905" t="s">
        <v>784</v>
      </c>
      <c r="I905" t="s">
        <v>636</v>
      </c>
      <c r="J905">
        <v>2026</v>
      </c>
      <c r="K905">
        <v>5</v>
      </c>
      <c r="L905" t="s">
        <v>95</v>
      </c>
      <c r="M905">
        <v>196</v>
      </c>
      <c r="N905">
        <v>1</v>
      </c>
      <c r="O905">
        <v>196</v>
      </c>
      <c r="P905" t="s">
        <v>2111</v>
      </c>
    </row>
    <row r="906" spans="1:17">
      <c r="A906" t="s">
        <v>2438</v>
      </c>
      <c r="B906" t="s">
        <v>2137</v>
      </c>
      <c r="C906" t="s">
        <v>296</v>
      </c>
      <c r="D906" t="s">
        <v>2113</v>
      </c>
      <c r="E906" t="s">
        <v>92</v>
      </c>
      <c r="F906">
        <v>40700</v>
      </c>
      <c r="G906" t="s">
        <v>784</v>
      </c>
      <c r="I906" t="s">
        <v>196</v>
      </c>
      <c r="J906">
        <v>2026</v>
      </c>
      <c r="K906">
        <v>5</v>
      </c>
      <c r="L906" t="s">
        <v>95</v>
      </c>
      <c r="M906">
        <v>213.22</v>
      </c>
      <c r="N906">
        <v>1</v>
      </c>
      <c r="O906">
        <v>213.22</v>
      </c>
      <c r="P906" t="s">
        <v>2111</v>
      </c>
    </row>
    <row r="907" spans="1:17">
      <c r="A907" t="s">
        <v>2438</v>
      </c>
      <c r="B907" t="s">
        <v>2137</v>
      </c>
      <c r="C907" t="s">
        <v>296</v>
      </c>
      <c r="D907" t="s">
        <v>2113</v>
      </c>
      <c r="E907" t="s">
        <v>92</v>
      </c>
      <c r="F907">
        <v>40700</v>
      </c>
      <c r="G907" t="s">
        <v>784</v>
      </c>
      <c r="I907" t="s">
        <v>260</v>
      </c>
      <c r="J907">
        <v>2026</v>
      </c>
      <c r="K907">
        <v>5</v>
      </c>
      <c r="L907" t="s">
        <v>95</v>
      </c>
      <c r="M907">
        <v>376.26</v>
      </c>
      <c r="N907">
        <v>1</v>
      </c>
      <c r="O907">
        <v>376.26</v>
      </c>
      <c r="P907" t="s">
        <v>2111</v>
      </c>
    </row>
    <row r="908" spans="1:17">
      <c r="A908" t="s">
        <v>2438</v>
      </c>
      <c r="B908" t="s">
        <v>2137</v>
      </c>
      <c r="C908" t="s">
        <v>296</v>
      </c>
      <c r="D908" t="s">
        <v>2113</v>
      </c>
      <c r="E908" t="s">
        <v>102</v>
      </c>
      <c r="F908">
        <v>40700</v>
      </c>
      <c r="G908" t="s">
        <v>784</v>
      </c>
      <c r="I908" t="s">
        <v>273</v>
      </c>
      <c r="J908">
        <v>2026</v>
      </c>
      <c r="K908">
        <v>5</v>
      </c>
      <c r="L908" t="s">
        <v>95</v>
      </c>
      <c r="M908">
        <v>2199.1999999999998</v>
      </c>
      <c r="N908">
        <v>1</v>
      </c>
      <c r="O908">
        <v>2199.1999999999998</v>
      </c>
      <c r="P908" t="s">
        <v>2111</v>
      </c>
      <c r="Q908">
        <v>1</v>
      </c>
    </row>
    <row r="909" spans="1:17">
      <c r="A909" t="s">
        <v>2438</v>
      </c>
      <c r="B909" t="s">
        <v>2137</v>
      </c>
      <c r="C909" t="s">
        <v>296</v>
      </c>
      <c r="D909" t="s">
        <v>2113</v>
      </c>
      <c r="E909" t="s">
        <v>106</v>
      </c>
      <c r="F909">
        <v>40700</v>
      </c>
      <c r="G909" t="s">
        <v>784</v>
      </c>
      <c r="I909" t="s">
        <v>146</v>
      </c>
      <c r="J909">
        <v>2026</v>
      </c>
      <c r="K909">
        <v>5</v>
      </c>
      <c r="L909" t="s">
        <v>95</v>
      </c>
      <c r="M909">
        <v>714.9</v>
      </c>
      <c r="N909">
        <v>1</v>
      </c>
      <c r="O909">
        <v>714.9</v>
      </c>
      <c r="P909" t="s">
        <v>2111</v>
      </c>
    </row>
    <row r="910" spans="1:17">
      <c r="A910" t="s">
        <v>2438</v>
      </c>
      <c r="B910" t="s">
        <v>2138</v>
      </c>
      <c r="C910" t="s">
        <v>296</v>
      </c>
      <c r="D910" t="s">
        <v>2113</v>
      </c>
      <c r="E910" t="s">
        <v>103</v>
      </c>
      <c r="F910">
        <v>40700</v>
      </c>
      <c r="G910" t="s">
        <v>784</v>
      </c>
      <c r="I910" t="s">
        <v>130</v>
      </c>
      <c r="J910">
        <v>2026</v>
      </c>
      <c r="K910">
        <v>5</v>
      </c>
      <c r="L910" t="s">
        <v>95</v>
      </c>
      <c r="M910">
        <v>197.86</v>
      </c>
      <c r="N910">
        <v>1</v>
      </c>
      <c r="O910">
        <v>197.86</v>
      </c>
      <c r="P910" t="s">
        <v>2111</v>
      </c>
      <c r="Q910">
        <v>1</v>
      </c>
    </row>
    <row r="911" spans="1:17">
      <c r="A911" t="s">
        <v>2438</v>
      </c>
      <c r="B911" t="s">
        <v>2138</v>
      </c>
      <c r="C911" t="s">
        <v>296</v>
      </c>
      <c r="D911" t="s">
        <v>2113</v>
      </c>
      <c r="E911" t="s">
        <v>92</v>
      </c>
      <c r="F911">
        <v>40700</v>
      </c>
      <c r="G911" t="s">
        <v>784</v>
      </c>
      <c r="I911" t="s">
        <v>260</v>
      </c>
      <c r="J911">
        <v>2026</v>
      </c>
      <c r="K911">
        <v>5</v>
      </c>
      <c r="L911" t="s">
        <v>95</v>
      </c>
      <c r="M911">
        <v>376.26</v>
      </c>
      <c r="N911">
        <v>1</v>
      </c>
      <c r="O911">
        <v>376.26</v>
      </c>
      <c r="P911" t="s">
        <v>2111</v>
      </c>
    </row>
    <row r="912" spans="1:17">
      <c r="A912" t="s">
        <v>2438</v>
      </c>
      <c r="B912" t="s">
        <v>2138</v>
      </c>
      <c r="C912" t="s">
        <v>296</v>
      </c>
      <c r="D912" t="s">
        <v>2113</v>
      </c>
      <c r="E912" t="s">
        <v>106</v>
      </c>
      <c r="F912">
        <v>40700</v>
      </c>
      <c r="G912" t="s">
        <v>784</v>
      </c>
      <c r="I912" t="s">
        <v>146</v>
      </c>
      <c r="J912">
        <v>2026</v>
      </c>
      <c r="K912">
        <v>5</v>
      </c>
      <c r="L912" t="s">
        <v>95</v>
      </c>
      <c r="M912">
        <v>357.45</v>
      </c>
      <c r="N912">
        <v>1</v>
      </c>
      <c r="O912">
        <v>357.45</v>
      </c>
      <c r="P912" t="s">
        <v>2111</v>
      </c>
    </row>
    <row r="913" spans="1:17">
      <c r="A913" t="s">
        <v>2438</v>
      </c>
      <c r="B913" t="s">
        <v>2139</v>
      </c>
      <c r="C913" t="s">
        <v>296</v>
      </c>
      <c r="D913" t="s">
        <v>2113</v>
      </c>
      <c r="E913" t="s">
        <v>92</v>
      </c>
      <c r="F913">
        <v>40700</v>
      </c>
      <c r="G913" t="s">
        <v>784</v>
      </c>
      <c r="I913" t="s">
        <v>709</v>
      </c>
      <c r="J913">
        <v>2026</v>
      </c>
      <c r="K913">
        <v>5</v>
      </c>
      <c r="L913" t="s">
        <v>95</v>
      </c>
      <c r="M913">
        <v>1015.902</v>
      </c>
      <c r="N913">
        <v>1</v>
      </c>
      <c r="O913">
        <v>1015.902</v>
      </c>
      <c r="P913" t="s">
        <v>2111</v>
      </c>
    </row>
    <row r="914" spans="1:17">
      <c r="A914" t="s">
        <v>2438</v>
      </c>
      <c r="B914" t="s">
        <v>2139</v>
      </c>
      <c r="C914" t="s">
        <v>296</v>
      </c>
      <c r="D914" t="s">
        <v>2113</v>
      </c>
      <c r="E914" t="s">
        <v>103</v>
      </c>
      <c r="F914">
        <v>40700</v>
      </c>
      <c r="G914" t="s">
        <v>784</v>
      </c>
      <c r="I914" t="s">
        <v>130</v>
      </c>
      <c r="J914">
        <v>2026</v>
      </c>
      <c r="K914">
        <v>5</v>
      </c>
      <c r="L914" t="s">
        <v>95</v>
      </c>
      <c r="M914">
        <v>81.93</v>
      </c>
      <c r="N914">
        <v>1</v>
      </c>
      <c r="O914">
        <v>81.93</v>
      </c>
      <c r="P914" t="s">
        <v>2111</v>
      </c>
      <c r="Q914">
        <v>1</v>
      </c>
    </row>
    <row r="915" spans="1:17">
      <c r="A915" t="s">
        <v>2438</v>
      </c>
      <c r="B915" t="s">
        <v>2139</v>
      </c>
      <c r="C915" t="s">
        <v>296</v>
      </c>
      <c r="D915" t="s">
        <v>2113</v>
      </c>
      <c r="E915" t="s">
        <v>92</v>
      </c>
      <c r="F915">
        <v>40700</v>
      </c>
      <c r="G915" t="s">
        <v>784</v>
      </c>
      <c r="I915" t="s">
        <v>637</v>
      </c>
      <c r="J915">
        <v>2026</v>
      </c>
      <c r="K915">
        <v>5</v>
      </c>
      <c r="L915" t="s">
        <v>95</v>
      </c>
      <c r="M915">
        <v>3233.25</v>
      </c>
      <c r="N915">
        <v>1</v>
      </c>
      <c r="O915">
        <v>3233.25</v>
      </c>
      <c r="P915" t="s">
        <v>2111</v>
      </c>
    </row>
    <row r="916" spans="1:17">
      <c r="A916" t="s">
        <v>2438</v>
      </c>
      <c r="B916" t="s">
        <v>2139</v>
      </c>
      <c r="C916" t="s">
        <v>296</v>
      </c>
      <c r="D916" t="s">
        <v>2113</v>
      </c>
      <c r="E916" t="s">
        <v>92</v>
      </c>
      <c r="F916">
        <v>40700</v>
      </c>
      <c r="G916" t="s">
        <v>784</v>
      </c>
      <c r="I916" t="s">
        <v>636</v>
      </c>
      <c r="J916">
        <v>2026</v>
      </c>
      <c r="K916">
        <v>5</v>
      </c>
      <c r="L916" t="s">
        <v>95</v>
      </c>
      <c r="M916">
        <v>1078</v>
      </c>
      <c r="N916">
        <v>1</v>
      </c>
      <c r="O916">
        <v>1078</v>
      </c>
      <c r="P916" t="s">
        <v>2111</v>
      </c>
    </row>
    <row r="917" spans="1:17">
      <c r="A917" t="s">
        <v>2438</v>
      </c>
      <c r="B917" t="s">
        <v>2139</v>
      </c>
      <c r="C917" t="s">
        <v>296</v>
      </c>
      <c r="D917" t="s">
        <v>2113</v>
      </c>
      <c r="E917" t="s">
        <v>92</v>
      </c>
      <c r="F917">
        <v>40700</v>
      </c>
      <c r="G917" t="s">
        <v>784</v>
      </c>
      <c r="I917" t="s">
        <v>196</v>
      </c>
      <c r="J917">
        <v>2026</v>
      </c>
      <c r="K917">
        <v>5</v>
      </c>
      <c r="L917" t="s">
        <v>95</v>
      </c>
      <c r="M917">
        <v>426.44</v>
      </c>
      <c r="N917">
        <v>1</v>
      </c>
      <c r="O917">
        <v>426.44</v>
      </c>
      <c r="P917" t="s">
        <v>2111</v>
      </c>
    </row>
    <row r="918" spans="1:17">
      <c r="A918" t="s">
        <v>2438</v>
      </c>
      <c r="B918" t="s">
        <v>2139</v>
      </c>
      <c r="C918" t="s">
        <v>296</v>
      </c>
      <c r="D918" t="s">
        <v>2113</v>
      </c>
      <c r="E918" t="s">
        <v>92</v>
      </c>
      <c r="F918">
        <v>40700</v>
      </c>
      <c r="G918" t="s">
        <v>784</v>
      </c>
      <c r="I918" t="s">
        <v>260</v>
      </c>
      <c r="J918">
        <v>2026</v>
      </c>
      <c r="K918">
        <v>5</v>
      </c>
      <c r="L918" t="s">
        <v>95</v>
      </c>
      <c r="M918">
        <v>376.26</v>
      </c>
      <c r="N918">
        <v>1</v>
      </c>
      <c r="O918">
        <v>376.26</v>
      </c>
      <c r="P918" t="s">
        <v>2111</v>
      </c>
    </row>
    <row r="919" spans="1:17">
      <c r="A919" t="s">
        <v>2438</v>
      </c>
      <c r="B919" t="s">
        <v>2139</v>
      </c>
      <c r="C919" t="s">
        <v>296</v>
      </c>
      <c r="D919" t="s">
        <v>2113</v>
      </c>
      <c r="E919" t="s">
        <v>102</v>
      </c>
      <c r="F919">
        <v>40700</v>
      </c>
      <c r="G919" t="s">
        <v>784</v>
      </c>
      <c r="I919" t="s">
        <v>273</v>
      </c>
      <c r="J919">
        <v>2026</v>
      </c>
      <c r="K919">
        <v>5</v>
      </c>
      <c r="L919" t="s">
        <v>95</v>
      </c>
      <c r="M919">
        <v>7948.65</v>
      </c>
      <c r="N919">
        <v>1</v>
      </c>
      <c r="O919">
        <v>7948.65</v>
      </c>
      <c r="P919" t="s">
        <v>2111</v>
      </c>
      <c r="Q919">
        <v>1</v>
      </c>
    </row>
    <row r="920" spans="1:17">
      <c r="A920" t="s">
        <v>2438</v>
      </c>
      <c r="B920" t="s">
        <v>2139</v>
      </c>
      <c r="C920" t="s">
        <v>296</v>
      </c>
      <c r="D920" t="s">
        <v>2113</v>
      </c>
      <c r="E920" t="s">
        <v>92</v>
      </c>
      <c r="F920">
        <v>40700</v>
      </c>
      <c r="G920" t="s">
        <v>784</v>
      </c>
      <c r="I920" t="s">
        <v>197</v>
      </c>
      <c r="J920">
        <v>2026</v>
      </c>
      <c r="K920">
        <v>5</v>
      </c>
      <c r="L920" t="s">
        <v>95</v>
      </c>
      <c r="M920">
        <v>2709.12</v>
      </c>
      <c r="N920">
        <v>1</v>
      </c>
      <c r="O920">
        <v>2709.12</v>
      </c>
      <c r="P920" t="s">
        <v>2111</v>
      </c>
    </row>
    <row r="921" spans="1:17">
      <c r="A921" t="s">
        <v>2438</v>
      </c>
      <c r="B921" t="s">
        <v>2139</v>
      </c>
      <c r="C921" t="s">
        <v>296</v>
      </c>
      <c r="D921" t="s">
        <v>2113</v>
      </c>
      <c r="E921" t="s">
        <v>106</v>
      </c>
      <c r="F921">
        <v>40700</v>
      </c>
      <c r="G921" t="s">
        <v>784</v>
      </c>
      <c r="I921" t="s">
        <v>146</v>
      </c>
      <c r="J921">
        <v>2026</v>
      </c>
      <c r="K921">
        <v>5</v>
      </c>
      <c r="L921" t="s">
        <v>95</v>
      </c>
      <c r="M921">
        <v>3097.9</v>
      </c>
      <c r="N921">
        <v>1</v>
      </c>
      <c r="O921">
        <v>3097.9</v>
      </c>
      <c r="P921" t="s">
        <v>2111</v>
      </c>
    </row>
    <row r="922" spans="1:17">
      <c r="A922" t="s">
        <v>2438</v>
      </c>
      <c r="B922" t="s">
        <v>2140</v>
      </c>
      <c r="C922" t="s">
        <v>296</v>
      </c>
      <c r="D922" t="s">
        <v>2113</v>
      </c>
      <c r="E922" t="s">
        <v>103</v>
      </c>
      <c r="F922">
        <v>40700</v>
      </c>
      <c r="G922" t="s">
        <v>784</v>
      </c>
      <c r="I922" t="s">
        <v>130</v>
      </c>
      <c r="J922">
        <v>2026</v>
      </c>
      <c r="K922">
        <v>5</v>
      </c>
      <c r="L922" t="s">
        <v>95</v>
      </c>
      <c r="M922">
        <v>217.77</v>
      </c>
      <c r="N922">
        <v>1</v>
      </c>
      <c r="O922">
        <v>217.77</v>
      </c>
      <c r="P922" t="s">
        <v>2111</v>
      </c>
      <c r="Q922">
        <v>1</v>
      </c>
    </row>
    <row r="923" spans="1:17">
      <c r="A923" t="s">
        <v>2438</v>
      </c>
      <c r="B923" t="s">
        <v>2140</v>
      </c>
      <c r="C923" t="s">
        <v>296</v>
      </c>
      <c r="D923" t="s">
        <v>2113</v>
      </c>
      <c r="E923" t="s">
        <v>92</v>
      </c>
      <c r="F923">
        <v>40700</v>
      </c>
      <c r="G923" t="s">
        <v>784</v>
      </c>
      <c r="I923" t="s">
        <v>636</v>
      </c>
      <c r="J923">
        <v>2026</v>
      </c>
      <c r="K923">
        <v>5</v>
      </c>
      <c r="L923" t="s">
        <v>95</v>
      </c>
      <c r="M923">
        <v>392</v>
      </c>
      <c r="N923">
        <v>1</v>
      </c>
      <c r="O923">
        <v>392</v>
      </c>
      <c r="P923" t="s">
        <v>2111</v>
      </c>
    </row>
    <row r="924" spans="1:17">
      <c r="A924" t="s">
        <v>2438</v>
      </c>
      <c r="B924" t="s">
        <v>2140</v>
      </c>
      <c r="C924" t="s">
        <v>296</v>
      </c>
      <c r="D924" t="s">
        <v>2113</v>
      </c>
      <c r="E924" t="s">
        <v>92</v>
      </c>
      <c r="F924">
        <v>40700</v>
      </c>
      <c r="G924" t="s">
        <v>784</v>
      </c>
      <c r="I924" t="s">
        <v>196</v>
      </c>
      <c r="J924">
        <v>2026</v>
      </c>
      <c r="K924">
        <v>5</v>
      </c>
      <c r="L924" t="s">
        <v>95</v>
      </c>
      <c r="M924">
        <v>106.61</v>
      </c>
      <c r="N924">
        <v>1</v>
      </c>
      <c r="O924">
        <v>106.61</v>
      </c>
      <c r="P924" t="s">
        <v>2111</v>
      </c>
    </row>
    <row r="925" spans="1:17">
      <c r="A925" t="s">
        <v>2438</v>
      </c>
      <c r="B925" t="s">
        <v>2140</v>
      </c>
      <c r="C925" t="s">
        <v>296</v>
      </c>
      <c r="D925" t="s">
        <v>2113</v>
      </c>
      <c r="E925" t="s">
        <v>92</v>
      </c>
      <c r="F925">
        <v>40700</v>
      </c>
      <c r="G925" t="s">
        <v>784</v>
      </c>
      <c r="I925" t="s">
        <v>260</v>
      </c>
      <c r="J925">
        <v>2026</v>
      </c>
      <c r="K925">
        <v>5</v>
      </c>
      <c r="L925" t="s">
        <v>95</v>
      </c>
      <c r="M925">
        <v>376.26</v>
      </c>
      <c r="N925">
        <v>1</v>
      </c>
      <c r="O925">
        <v>376.26</v>
      </c>
      <c r="P925" t="s">
        <v>2111</v>
      </c>
    </row>
    <row r="926" spans="1:17">
      <c r="A926" t="s">
        <v>2438</v>
      </c>
      <c r="B926" t="s">
        <v>2140</v>
      </c>
      <c r="C926" t="s">
        <v>296</v>
      </c>
      <c r="D926" t="s">
        <v>2113</v>
      </c>
      <c r="E926" t="s">
        <v>102</v>
      </c>
      <c r="F926">
        <v>40700</v>
      </c>
      <c r="G926" t="s">
        <v>784</v>
      </c>
      <c r="I926" t="s">
        <v>273</v>
      </c>
      <c r="J926">
        <v>2026</v>
      </c>
      <c r="K926">
        <v>5</v>
      </c>
      <c r="L926" t="s">
        <v>95</v>
      </c>
      <c r="M926">
        <v>496.34</v>
      </c>
      <c r="N926">
        <v>1</v>
      </c>
      <c r="O926">
        <v>496.34</v>
      </c>
      <c r="P926" t="s">
        <v>2111</v>
      </c>
      <c r="Q926">
        <v>1</v>
      </c>
    </row>
    <row r="927" spans="1:17">
      <c r="A927" t="s">
        <v>2438</v>
      </c>
      <c r="B927" t="s">
        <v>2140</v>
      </c>
      <c r="C927" t="s">
        <v>296</v>
      </c>
      <c r="D927" t="s">
        <v>2113</v>
      </c>
      <c r="E927" t="s">
        <v>106</v>
      </c>
      <c r="F927">
        <v>40700</v>
      </c>
      <c r="G927" t="s">
        <v>784</v>
      </c>
      <c r="I927" t="s">
        <v>146</v>
      </c>
      <c r="J927">
        <v>2026</v>
      </c>
      <c r="K927">
        <v>5</v>
      </c>
      <c r="L927" t="s">
        <v>95</v>
      </c>
      <c r="M927">
        <v>357.45</v>
      </c>
      <c r="N927">
        <v>1</v>
      </c>
      <c r="O927">
        <v>357.45</v>
      </c>
      <c r="P927" t="s">
        <v>2111</v>
      </c>
    </row>
    <row r="928" spans="1:17">
      <c r="A928" t="s">
        <v>2438</v>
      </c>
      <c r="B928" t="s">
        <v>2141</v>
      </c>
      <c r="C928" t="s">
        <v>296</v>
      </c>
      <c r="D928" t="s">
        <v>2113</v>
      </c>
      <c r="E928" t="s">
        <v>92</v>
      </c>
      <c r="F928">
        <v>40700</v>
      </c>
      <c r="G928" t="s">
        <v>784</v>
      </c>
      <c r="I928" t="s">
        <v>709</v>
      </c>
      <c r="J928">
        <v>2026</v>
      </c>
      <c r="K928">
        <v>5</v>
      </c>
      <c r="L928" t="s">
        <v>95</v>
      </c>
      <c r="M928">
        <v>451.512</v>
      </c>
      <c r="N928">
        <v>1</v>
      </c>
      <c r="O928">
        <v>451.512</v>
      </c>
      <c r="P928" t="s">
        <v>2111</v>
      </c>
    </row>
    <row r="929" spans="1:17">
      <c r="A929" t="s">
        <v>2438</v>
      </c>
      <c r="B929" t="s">
        <v>2141</v>
      </c>
      <c r="C929" t="s">
        <v>296</v>
      </c>
      <c r="D929" t="s">
        <v>2113</v>
      </c>
      <c r="E929" t="s">
        <v>92</v>
      </c>
      <c r="F929">
        <v>40700</v>
      </c>
      <c r="G929" t="s">
        <v>784</v>
      </c>
      <c r="I929" t="s">
        <v>636</v>
      </c>
      <c r="J929">
        <v>2026</v>
      </c>
      <c r="K929">
        <v>5</v>
      </c>
      <c r="L929" t="s">
        <v>95</v>
      </c>
      <c r="M929">
        <v>392</v>
      </c>
      <c r="N929">
        <v>1</v>
      </c>
      <c r="O929">
        <v>392</v>
      </c>
      <c r="P929" t="s">
        <v>2111</v>
      </c>
    </row>
    <row r="930" spans="1:17">
      <c r="A930" t="s">
        <v>2438</v>
      </c>
      <c r="B930" t="s">
        <v>2141</v>
      </c>
      <c r="C930" t="s">
        <v>296</v>
      </c>
      <c r="D930" t="s">
        <v>2113</v>
      </c>
      <c r="E930" t="s">
        <v>92</v>
      </c>
      <c r="F930">
        <v>40700</v>
      </c>
      <c r="G930" t="s">
        <v>784</v>
      </c>
      <c r="I930" t="s">
        <v>260</v>
      </c>
      <c r="J930">
        <v>2026</v>
      </c>
      <c r="K930">
        <v>5</v>
      </c>
      <c r="L930" t="s">
        <v>95</v>
      </c>
      <c r="M930">
        <v>376.26</v>
      </c>
      <c r="N930">
        <v>1</v>
      </c>
      <c r="O930">
        <v>376.26</v>
      </c>
      <c r="P930" t="s">
        <v>2111</v>
      </c>
    </row>
    <row r="931" spans="1:17">
      <c r="A931" t="s">
        <v>2438</v>
      </c>
      <c r="B931" t="s">
        <v>2141</v>
      </c>
      <c r="C931" t="s">
        <v>296</v>
      </c>
      <c r="D931" t="s">
        <v>2113</v>
      </c>
      <c r="E931" t="s">
        <v>102</v>
      </c>
      <c r="F931">
        <v>40700</v>
      </c>
      <c r="G931" t="s">
        <v>784</v>
      </c>
      <c r="I931" t="s">
        <v>273</v>
      </c>
      <c r="J931">
        <v>2026</v>
      </c>
      <c r="K931">
        <v>5</v>
      </c>
      <c r="L931" t="s">
        <v>95</v>
      </c>
      <c r="M931">
        <v>2093.62</v>
      </c>
      <c r="N931">
        <v>1</v>
      </c>
      <c r="O931">
        <v>2093.62</v>
      </c>
      <c r="P931" t="s">
        <v>2111</v>
      </c>
      <c r="Q931">
        <v>1</v>
      </c>
    </row>
    <row r="932" spans="1:17">
      <c r="A932" t="s">
        <v>2438</v>
      </c>
      <c r="B932" t="s">
        <v>2141</v>
      </c>
      <c r="C932" t="s">
        <v>296</v>
      </c>
      <c r="D932" t="s">
        <v>2113</v>
      </c>
      <c r="E932" t="s">
        <v>105</v>
      </c>
      <c r="F932">
        <v>40700</v>
      </c>
      <c r="G932" t="s">
        <v>784</v>
      </c>
      <c r="I932" t="s">
        <v>122</v>
      </c>
      <c r="J932">
        <v>2026</v>
      </c>
      <c r="K932">
        <v>5</v>
      </c>
      <c r="L932" t="s">
        <v>95</v>
      </c>
      <c r="M932">
        <v>133.78</v>
      </c>
      <c r="N932">
        <v>1</v>
      </c>
      <c r="O932">
        <v>133.78</v>
      </c>
      <c r="P932" t="s">
        <v>2111</v>
      </c>
    </row>
    <row r="933" spans="1:17">
      <c r="A933" t="s">
        <v>2438</v>
      </c>
      <c r="B933" t="s">
        <v>2141</v>
      </c>
      <c r="C933" t="s">
        <v>296</v>
      </c>
      <c r="D933" t="s">
        <v>2113</v>
      </c>
      <c r="E933" t="s">
        <v>105</v>
      </c>
      <c r="F933">
        <v>40700</v>
      </c>
      <c r="G933" t="s">
        <v>784</v>
      </c>
      <c r="I933" t="s">
        <v>123</v>
      </c>
      <c r="J933">
        <v>2026</v>
      </c>
      <c r="K933">
        <v>5</v>
      </c>
      <c r="L933" t="s">
        <v>95</v>
      </c>
      <c r="M933">
        <v>175.59</v>
      </c>
      <c r="N933">
        <v>1</v>
      </c>
      <c r="O933">
        <v>175.59</v>
      </c>
      <c r="P933" t="s">
        <v>2111</v>
      </c>
    </row>
    <row r="934" spans="1:17">
      <c r="A934" t="s">
        <v>2438</v>
      </c>
      <c r="B934" t="s">
        <v>2141</v>
      </c>
      <c r="C934" t="s">
        <v>296</v>
      </c>
      <c r="D934" t="s">
        <v>2113</v>
      </c>
      <c r="E934" t="s">
        <v>106</v>
      </c>
      <c r="F934">
        <v>40700</v>
      </c>
      <c r="G934" t="s">
        <v>784</v>
      </c>
      <c r="I934" t="s">
        <v>146</v>
      </c>
      <c r="J934">
        <v>2026</v>
      </c>
      <c r="K934">
        <v>5</v>
      </c>
      <c r="L934" t="s">
        <v>95</v>
      </c>
      <c r="M934">
        <v>357.45</v>
      </c>
      <c r="N934">
        <v>1</v>
      </c>
      <c r="O934">
        <v>357.45</v>
      </c>
      <c r="P934" t="s">
        <v>2111</v>
      </c>
    </row>
    <row r="935" spans="1:17">
      <c r="A935" t="s">
        <v>2438</v>
      </c>
      <c r="B935" t="s">
        <v>2142</v>
      </c>
      <c r="C935" t="s">
        <v>296</v>
      </c>
      <c r="D935" t="s">
        <v>2113</v>
      </c>
      <c r="E935" t="s">
        <v>92</v>
      </c>
      <c r="F935">
        <v>40700</v>
      </c>
      <c r="G935" t="s">
        <v>784</v>
      </c>
      <c r="I935" t="s">
        <v>709</v>
      </c>
      <c r="J935">
        <v>2026</v>
      </c>
      <c r="K935">
        <v>5</v>
      </c>
      <c r="L935" t="s">
        <v>95</v>
      </c>
      <c r="M935">
        <v>225.756</v>
      </c>
      <c r="N935">
        <v>1</v>
      </c>
      <c r="O935">
        <v>225.756</v>
      </c>
      <c r="P935" t="s">
        <v>2111</v>
      </c>
    </row>
    <row r="936" spans="1:17">
      <c r="A936" t="s">
        <v>2438</v>
      </c>
      <c r="B936" t="s">
        <v>2142</v>
      </c>
      <c r="C936" t="s">
        <v>296</v>
      </c>
      <c r="D936" t="s">
        <v>2113</v>
      </c>
      <c r="E936" t="s">
        <v>92</v>
      </c>
      <c r="F936">
        <v>40700</v>
      </c>
      <c r="G936" t="s">
        <v>784</v>
      </c>
      <c r="I936" t="s">
        <v>636</v>
      </c>
      <c r="J936">
        <v>2026</v>
      </c>
      <c r="K936">
        <v>5</v>
      </c>
      <c r="L936" t="s">
        <v>95</v>
      </c>
      <c r="M936">
        <v>196</v>
      </c>
      <c r="N936">
        <v>1</v>
      </c>
      <c r="O936">
        <v>196</v>
      </c>
      <c r="P936" t="s">
        <v>2111</v>
      </c>
    </row>
    <row r="937" spans="1:17">
      <c r="A937" t="s">
        <v>2438</v>
      </c>
      <c r="B937" t="s">
        <v>2142</v>
      </c>
      <c r="C937" t="s">
        <v>296</v>
      </c>
      <c r="D937" t="s">
        <v>2113</v>
      </c>
      <c r="E937" t="s">
        <v>106</v>
      </c>
      <c r="F937">
        <v>40700</v>
      </c>
      <c r="G937" t="s">
        <v>784</v>
      </c>
      <c r="I937" t="s">
        <v>266</v>
      </c>
      <c r="J937">
        <v>2026</v>
      </c>
      <c r="K937">
        <v>5</v>
      </c>
      <c r="L937" t="s">
        <v>95</v>
      </c>
      <c r="M937">
        <v>250.84</v>
      </c>
      <c r="N937">
        <v>1</v>
      </c>
      <c r="O937">
        <v>250.84</v>
      </c>
      <c r="P937" t="s">
        <v>2111</v>
      </c>
    </row>
    <row r="938" spans="1:17">
      <c r="A938" t="s">
        <v>2438</v>
      </c>
      <c r="B938" t="s">
        <v>2142</v>
      </c>
      <c r="C938" t="s">
        <v>296</v>
      </c>
      <c r="D938" t="s">
        <v>2113</v>
      </c>
      <c r="E938" t="s">
        <v>92</v>
      </c>
      <c r="F938">
        <v>40700</v>
      </c>
      <c r="G938" t="s">
        <v>784</v>
      </c>
      <c r="I938" t="s">
        <v>260</v>
      </c>
      <c r="J938">
        <v>2026</v>
      </c>
      <c r="K938">
        <v>5</v>
      </c>
      <c r="L938" t="s">
        <v>95</v>
      </c>
      <c r="M938">
        <v>376.26</v>
      </c>
      <c r="N938">
        <v>1</v>
      </c>
      <c r="O938">
        <v>376.26</v>
      </c>
      <c r="P938" t="s">
        <v>2111</v>
      </c>
    </row>
    <row r="939" spans="1:17">
      <c r="A939" t="s">
        <v>2438</v>
      </c>
      <c r="B939" t="s">
        <v>2142</v>
      </c>
      <c r="C939" t="s">
        <v>296</v>
      </c>
      <c r="D939" t="s">
        <v>2113</v>
      </c>
      <c r="E939" t="s">
        <v>102</v>
      </c>
      <c r="F939">
        <v>40700</v>
      </c>
      <c r="G939" t="s">
        <v>784</v>
      </c>
      <c r="I939" t="s">
        <v>273</v>
      </c>
      <c r="J939">
        <v>2026</v>
      </c>
      <c r="K939">
        <v>5</v>
      </c>
      <c r="L939" t="s">
        <v>95</v>
      </c>
      <c r="M939">
        <v>952.06</v>
      </c>
      <c r="N939">
        <v>1</v>
      </c>
      <c r="O939">
        <v>952.06</v>
      </c>
      <c r="P939" t="s">
        <v>2111</v>
      </c>
      <c r="Q939">
        <v>1</v>
      </c>
    </row>
    <row r="940" spans="1:17">
      <c r="A940" t="s">
        <v>2438</v>
      </c>
      <c r="B940" t="s">
        <v>2142</v>
      </c>
      <c r="C940" t="s">
        <v>296</v>
      </c>
      <c r="D940" t="s">
        <v>2113</v>
      </c>
      <c r="E940" t="s">
        <v>105</v>
      </c>
      <c r="F940">
        <v>40700</v>
      </c>
      <c r="G940" t="s">
        <v>784</v>
      </c>
      <c r="I940" t="s">
        <v>123</v>
      </c>
      <c r="J940">
        <v>2026</v>
      </c>
      <c r="K940">
        <v>5</v>
      </c>
      <c r="L940" t="s">
        <v>95</v>
      </c>
      <c r="M940">
        <v>526.77</v>
      </c>
      <c r="N940">
        <v>1</v>
      </c>
      <c r="O940">
        <v>526.77</v>
      </c>
      <c r="P940" t="s">
        <v>2111</v>
      </c>
    </row>
    <row r="941" spans="1:17">
      <c r="A941" t="s">
        <v>2438</v>
      </c>
      <c r="B941" t="s">
        <v>2143</v>
      </c>
      <c r="C941" t="s">
        <v>296</v>
      </c>
      <c r="D941" t="s">
        <v>2113</v>
      </c>
      <c r="E941" t="s">
        <v>92</v>
      </c>
      <c r="F941">
        <v>40700</v>
      </c>
      <c r="G941" t="s">
        <v>784</v>
      </c>
      <c r="I941" t="s">
        <v>709</v>
      </c>
      <c r="J941">
        <v>2026</v>
      </c>
      <c r="K941">
        <v>5</v>
      </c>
      <c r="L941" t="s">
        <v>95</v>
      </c>
      <c r="M941">
        <v>225.76</v>
      </c>
      <c r="N941">
        <v>1</v>
      </c>
      <c r="O941">
        <v>225.76</v>
      </c>
      <c r="P941" t="s">
        <v>2111</v>
      </c>
    </row>
    <row r="942" spans="1:17">
      <c r="A942" t="s">
        <v>2438</v>
      </c>
      <c r="B942" t="s">
        <v>2143</v>
      </c>
      <c r="C942" t="s">
        <v>296</v>
      </c>
      <c r="D942" t="s">
        <v>2113</v>
      </c>
      <c r="E942" t="s">
        <v>103</v>
      </c>
      <c r="F942">
        <v>40700</v>
      </c>
      <c r="G942" t="s">
        <v>784</v>
      </c>
      <c r="I942" t="s">
        <v>130</v>
      </c>
      <c r="J942">
        <v>2026</v>
      </c>
      <c r="K942">
        <v>5</v>
      </c>
      <c r="L942" t="s">
        <v>95</v>
      </c>
      <c r="M942">
        <v>197.86</v>
      </c>
      <c r="N942">
        <v>1</v>
      </c>
      <c r="O942">
        <v>197.86</v>
      </c>
      <c r="P942" t="s">
        <v>2111</v>
      </c>
      <c r="Q942">
        <v>1</v>
      </c>
    </row>
    <row r="943" spans="1:17">
      <c r="A943" t="s">
        <v>2438</v>
      </c>
      <c r="B943" t="s">
        <v>2143</v>
      </c>
      <c r="C943" t="s">
        <v>296</v>
      </c>
      <c r="D943" t="s">
        <v>2113</v>
      </c>
      <c r="E943" t="s">
        <v>92</v>
      </c>
      <c r="F943">
        <v>40700</v>
      </c>
      <c r="G943" t="s">
        <v>784</v>
      </c>
      <c r="I943" t="s">
        <v>636</v>
      </c>
      <c r="J943">
        <v>2026</v>
      </c>
      <c r="K943">
        <v>5</v>
      </c>
      <c r="L943" t="s">
        <v>95</v>
      </c>
      <c r="M943">
        <v>196</v>
      </c>
      <c r="N943">
        <v>1</v>
      </c>
      <c r="O943">
        <v>196</v>
      </c>
      <c r="P943" t="s">
        <v>2111</v>
      </c>
    </row>
    <row r="944" spans="1:17">
      <c r="A944" t="s">
        <v>2438</v>
      </c>
      <c r="B944" t="s">
        <v>2143</v>
      </c>
      <c r="C944" t="s">
        <v>296</v>
      </c>
      <c r="D944" t="s">
        <v>2113</v>
      </c>
      <c r="E944" t="s">
        <v>92</v>
      </c>
      <c r="F944">
        <v>40700</v>
      </c>
      <c r="G944" t="s">
        <v>784</v>
      </c>
      <c r="I944" t="s">
        <v>196</v>
      </c>
      <c r="J944">
        <v>2026</v>
      </c>
      <c r="K944">
        <v>5</v>
      </c>
      <c r="L944" t="s">
        <v>95</v>
      </c>
      <c r="M944">
        <v>106.61</v>
      </c>
      <c r="N944">
        <v>1</v>
      </c>
      <c r="O944">
        <v>106.61</v>
      </c>
      <c r="P944" t="s">
        <v>2111</v>
      </c>
    </row>
    <row r="945" spans="1:17">
      <c r="A945" t="s">
        <v>2438</v>
      </c>
      <c r="B945" t="s">
        <v>2143</v>
      </c>
      <c r="C945" t="s">
        <v>296</v>
      </c>
      <c r="D945" t="s">
        <v>2113</v>
      </c>
      <c r="E945" t="s">
        <v>92</v>
      </c>
      <c r="F945">
        <v>40700</v>
      </c>
      <c r="G945" t="s">
        <v>784</v>
      </c>
      <c r="I945" t="s">
        <v>260</v>
      </c>
      <c r="J945">
        <v>2026</v>
      </c>
      <c r="K945">
        <v>5</v>
      </c>
      <c r="L945" t="s">
        <v>95</v>
      </c>
      <c r="M945">
        <v>376.26</v>
      </c>
      <c r="N945">
        <v>1</v>
      </c>
      <c r="O945">
        <v>376.26</v>
      </c>
      <c r="P945" t="s">
        <v>2111</v>
      </c>
    </row>
    <row r="946" spans="1:17">
      <c r="A946" t="s">
        <v>2438</v>
      </c>
      <c r="B946" t="s">
        <v>2143</v>
      </c>
      <c r="C946" t="s">
        <v>296</v>
      </c>
      <c r="D946" t="s">
        <v>2113</v>
      </c>
      <c r="E946" t="s">
        <v>102</v>
      </c>
      <c r="F946">
        <v>40700</v>
      </c>
      <c r="G946" t="s">
        <v>784</v>
      </c>
      <c r="I946" t="s">
        <v>273</v>
      </c>
      <c r="J946">
        <v>2026</v>
      </c>
      <c r="K946">
        <v>5</v>
      </c>
      <c r="L946" t="s">
        <v>95</v>
      </c>
      <c r="M946">
        <v>1179.1400000000001</v>
      </c>
      <c r="N946">
        <v>1</v>
      </c>
      <c r="O946">
        <v>1179.1400000000001</v>
      </c>
      <c r="P946" t="s">
        <v>2111</v>
      </c>
      <c r="Q946">
        <v>1</v>
      </c>
    </row>
    <row r="947" spans="1:17">
      <c r="A947" t="s">
        <v>2438</v>
      </c>
      <c r="B947" t="s">
        <v>2143</v>
      </c>
      <c r="C947" t="s">
        <v>296</v>
      </c>
      <c r="D947" t="s">
        <v>2113</v>
      </c>
      <c r="E947" t="s">
        <v>106</v>
      </c>
      <c r="F947">
        <v>40700</v>
      </c>
      <c r="G947" t="s">
        <v>784</v>
      </c>
      <c r="I947" t="s">
        <v>146</v>
      </c>
      <c r="J947">
        <v>2026</v>
      </c>
      <c r="K947">
        <v>5</v>
      </c>
      <c r="L947" t="s">
        <v>95</v>
      </c>
      <c r="M947">
        <v>119.15</v>
      </c>
      <c r="N947">
        <v>1</v>
      </c>
      <c r="O947">
        <v>119.15</v>
      </c>
      <c r="P947" t="s">
        <v>2111</v>
      </c>
    </row>
    <row r="948" spans="1:17">
      <c r="A948" t="s">
        <v>2438</v>
      </c>
      <c r="B948" t="s">
        <v>2144</v>
      </c>
      <c r="C948" t="s">
        <v>296</v>
      </c>
      <c r="D948" t="s">
        <v>2113</v>
      </c>
      <c r="E948" t="s">
        <v>106</v>
      </c>
      <c r="F948">
        <v>40700</v>
      </c>
      <c r="G948" t="s">
        <v>784</v>
      </c>
      <c r="I948" t="s">
        <v>266</v>
      </c>
      <c r="J948">
        <v>2026</v>
      </c>
      <c r="K948">
        <v>5</v>
      </c>
      <c r="L948" t="s">
        <v>95</v>
      </c>
      <c r="M948">
        <v>3574.5</v>
      </c>
      <c r="N948">
        <v>1</v>
      </c>
      <c r="O948">
        <v>3574.5</v>
      </c>
      <c r="P948" t="s">
        <v>2111</v>
      </c>
    </row>
    <row r="949" spans="1:17">
      <c r="A949" t="s">
        <v>2438</v>
      </c>
      <c r="B949" t="s">
        <v>2144</v>
      </c>
      <c r="C949" t="s">
        <v>296</v>
      </c>
      <c r="D949" t="s">
        <v>2113</v>
      </c>
      <c r="E949" t="s">
        <v>92</v>
      </c>
      <c r="F949">
        <v>40700</v>
      </c>
      <c r="G949" t="s">
        <v>784</v>
      </c>
      <c r="I949" t="s">
        <v>196</v>
      </c>
      <c r="J949">
        <v>2026</v>
      </c>
      <c r="K949">
        <v>5</v>
      </c>
      <c r="L949" t="s">
        <v>95</v>
      </c>
      <c r="M949">
        <v>213.22</v>
      </c>
      <c r="N949">
        <v>1</v>
      </c>
      <c r="O949">
        <v>213.22</v>
      </c>
      <c r="P949" t="s">
        <v>2111</v>
      </c>
    </row>
    <row r="950" spans="1:17">
      <c r="A950" t="s">
        <v>2438</v>
      </c>
      <c r="B950" t="s">
        <v>2144</v>
      </c>
      <c r="C950" t="s">
        <v>296</v>
      </c>
      <c r="D950" t="s">
        <v>2113</v>
      </c>
      <c r="E950" t="s">
        <v>92</v>
      </c>
      <c r="F950">
        <v>40700</v>
      </c>
      <c r="G950" t="s">
        <v>784</v>
      </c>
      <c r="I950" t="s">
        <v>260</v>
      </c>
      <c r="J950">
        <v>2026</v>
      </c>
      <c r="K950">
        <v>5</v>
      </c>
      <c r="L950" t="s">
        <v>95</v>
      </c>
      <c r="M950">
        <v>376.26</v>
      </c>
      <c r="N950">
        <v>1</v>
      </c>
      <c r="O950">
        <v>376.26</v>
      </c>
      <c r="P950" t="s">
        <v>2111</v>
      </c>
    </row>
    <row r="951" spans="1:17">
      <c r="A951" t="s">
        <v>2438</v>
      </c>
      <c r="B951" t="s">
        <v>2145</v>
      </c>
      <c r="C951" t="s">
        <v>296</v>
      </c>
      <c r="D951" t="s">
        <v>2113</v>
      </c>
      <c r="E951" t="s">
        <v>106</v>
      </c>
      <c r="F951">
        <v>40700</v>
      </c>
      <c r="G951" t="s">
        <v>784</v>
      </c>
      <c r="I951" t="s">
        <v>266</v>
      </c>
      <c r="J951">
        <v>2026</v>
      </c>
      <c r="K951">
        <v>5</v>
      </c>
      <c r="L951" t="s">
        <v>95</v>
      </c>
      <c r="M951">
        <v>125.42</v>
      </c>
      <c r="N951">
        <v>1</v>
      </c>
      <c r="O951">
        <v>125.42</v>
      </c>
      <c r="P951" t="s">
        <v>2111</v>
      </c>
    </row>
    <row r="952" spans="1:17">
      <c r="A952" t="s">
        <v>2438</v>
      </c>
      <c r="B952" t="s">
        <v>2145</v>
      </c>
      <c r="C952" t="s">
        <v>296</v>
      </c>
      <c r="D952" t="s">
        <v>2113</v>
      </c>
      <c r="E952" t="s">
        <v>92</v>
      </c>
      <c r="F952">
        <v>40700</v>
      </c>
      <c r="G952" t="s">
        <v>784</v>
      </c>
      <c r="I952" t="s">
        <v>196</v>
      </c>
      <c r="J952">
        <v>2026</v>
      </c>
      <c r="K952">
        <v>5</v>
      </c>
      <c r="L952" t="s">
        <v>95</v>
      </c>
      <c r="M952">
        <v>639.66</v>
      </c>
      <c r="N952">
        <v>1</v>
      </c>
      <c r="O952">
        <v>639.66</v>
      </c>
      <c r="P952" t="s">
        <v>2111</v>
      </c>
    </row>
    <row r="953" spans="1:17">
      <c r="A953" t="s">
        <v>2438</v>
      </c>
      <c r="B953" t="s">
        <v>2145</v>
      </c>
      <c r="C953" t="s">
        <v>296</v>
      </c>
      <c r="D953" t="s">
        <v>2113</v>
      </c>
      <c r="E953" t="s">
        <v>92</v>
      </c>
      <c r="F953">
        <v>40700</v>
      </c>
      <c r="G953" t="s">
        <v>784</v>
      </c>
      <c r="I953" t="s">
        <v>260</v>
      </c>
      <c r="J953">
        <v>2026</v>
      </c>
      <c r="K953">
        <v>5</v>
      </c>
      <c r="L953" t="s">
        <v>95</v>
      </c>
      <c r="M953">
        <v>376.26</v>
      </c>
      <c r="N953">
        <v>1</v>
      </c>
      <c r="O953">
        <v>376.26</v>
      </c>
      <c r="P953" t="s">
        <v>2111</v>
      </c>
    </row>
    <row r="954" spans="1:17">
      <c r="A954" t="s">
        <v>2438</v>
      </c>
      <c r="B954" t="s">
        <v>2145</v>
      </c>
      <c r="C954" t="s">
        <v>296</v>
      </c>
      <c r="D954" t="s">
        <v>2113</v>
      </c>
      <c r="E954" t="s">
        <v>106</v>
      </c>
      <c r="F954">
        <v>40700</v>
      </c>
      <c r="G954" t="s">
        <v>784</v>
      </c>
      <c r="I954" t="s">
        <v>146</v>
      </c>
      <c r="J954">
        <v>2026</v>
      </c>
      <c r="K954">
        <v>5</v>
      </c>
      <c r="L954" t="s">
        <v>95</v>
      </c>
      <c r="M954">
        <v>238.3</v>
      </c>
      <c r="N954">
        <v>1</v>
      </c>
      <c r="O954">
        <v>238.3</v>
      </c>
      <c r="P954" t="s">
        <v>2111</v>
      </c>
    </row>
    <row r="955" spans="1:17">
      <c r="A955" t="s">
        <v>2295</v>
      </c>
      <c r="B955" t="s">
        <v>2146</v>
      </c>
      <c r="C955" t="s">
        <v>2100</v>
      </c>
      <c r="D955" t="s">
        <v>2113</v>
      </c>
      <c r="E955" t="s">
        <v>92</v>
      </c>
      <c r="F955">
        <v>40700</v>
      </c>
      <c r="G955" t="s">
        <v>784</v>
      </c>
      <c r="I955" t="s">
        <v>203</v>
      </c>
      <c r="J955">
        <v>2026</v>
      </c>
      <c r="K955">
        <v>5</v>
      </c>
      <c r="L955" t="s">
        <v>95</v>
      </c>
      <c r="M955">
        <v>1218.52</v>
      </c>
      <c r="N955">
        <v>1</v>
      </c>
      <c r="O955">
        <v>1218.52</v>
      </c>
      <c r="P955" t="s">
        <v>2111</v>
      </c>
      <c r="Q955">
        <v>1</v>
      </c>
    </row>
    <row r="956" spans="1:17">
      <c r="A956" t="s">
        <v>2295</v>
      </c>
      <c r="B956" t="s">
        <v>2146</v>
      </c>
      <c r="C956" t="s">
        <v>2100</v>
      </c>
      <c r="D956" t="s">
        <v>2113</v>
      </c>
      <c r="E956" t="s">
        <v>92</v>
      </c>
      <c r="F956">
        <v>40700</v>
      </c>
      <c r="G956" t="s">
        <v>784</v>
      </c>
      <c r="I956" t="s">
        <v>204</v>
      </c>
      <c r="J956">
        <v>2026</v>
      </c>
      <c r="K956">
        <v>5</v>
      </c>
      <c r="L956" t="s">
        <v>95</v>
      </c>
      <c r="M956">
        <v>1699.48</v>
      </c>
      <c r="N956">
        <v>1</v>
      </c>
      <c r="O956">
        <v>1699.48</v>
      </c>
      <c r="P956" t="s">
        <v>2111</v>
      </c>
    </row>
    <row r="957" spans="1:17">
      <c r="A957" t="s">
        <v>2295</v>
      </c>
      <c r="B957" t="s">
        <v>2146</v>
      </c>
      <c r="C957" t="s">
        <v>2100</v>
      </c>
      <c r="D957" t="s">
        <v>2113</v>
      </c>
      <c r="E957" t="s">
        <v>92</v>
      </c>
      <c r="F957">
        <v>40700</v>
      </c>
      <c r="G957" t="s">
        <v>784</v>
      </c>
      <c r="I957" t="s">
        <v>260</v>
      </c>
      <c r="J957">
        <v>2026</v>
      </c>
      <c r="K957">
        <v>5</v>
      </c>
      <c r="L957" t="s">
        <v>95</v>
      </c>
      <c r="M957">
        <v>1696.88</v>
      </c>
      <c r="N957">
        <v>1</v>
      </c>
      <c r="O957">
        <v>1696.88</v>
      </c>
      <c r="P957" t="s">
        <v>2111</v>
      </c>
    </row>
    <row r="958" spans="1:17">
      <c r="A958" t="s">
        <v>2295</v>
      </c>
      <c r="B958" t="s">
        <v>2146</v>
      </c>
      <c r="C958" t="s">
        <v>2100</v>
      </c>
      <c r="D958" t="s">
        <v>2113</v>
      </c>
      <c r="E958" t="s">
        <v>92</v>
      </c>
      <c r="F958">
        <v>40700</v>
      </c>
      <c r="G958" t="s">
        <v>784</v>
      </c>
      <c r="I958" t="s">
        <v>197</v>
      </c>
      <c r="J958">
        <v>2026</v>
      </c>
      <c r="K958">
        <v>5</v>
      </c>
      <c r="L958" t="s">
        <v>95</v>
      </c>
      <c r="M958">
        <v>997.47</v>
      </c>
      <c r="N958">
        <v>1</v>
      </c>
      <c r="O958">
        <v>997.47</v>
      </c>
      <c r="P958" t="s">
        <v>2111</v>
      </c>
    </row>
    <row r="959" spans="1:17">
      <c r="A959" t="s">
        <v>2295</v>
      </c>
      <c r="B959" t="s">
        <v>2146</v>
      </c>
      <c r="C959" t="s">
        <v>2100</v>
      </c>
      <c r="D959" t="s">
        <v>2113</v>
      </c>
      <c r="E959" t="s">
        <v>106</v>
      </c>
      <c r="F959">
        <v>40700</v>
      </c>
      <c r="G959" t="s">
        <v>784</v>
      </c>
      <c r="I959" t="s">
        <v>146</v>
      </c>
      <c r="J959">
        <v>2026</v>
      </c>
      <c r="K959">
        <v>5</v>
      </c>
      <c r="L959" t="s">
        <v>95</v>
      </c>
      <c r="M959">
        <v>405.26</v>
      </c>
      <c r="N959">
        <v>1</v>
      </c>
      <c r="O959">
        <v>405.26</v>
      </c>
      <c r="P959" t="s">
        <v>2111</v>
      </c>
    </row>
    <row r="960" spans="1:17">
      <c r="A960" t="s">
        <v>2295</v>
      </c>
      <c r="B960" t="s">
        <v>2146</v>
      </c>
      <c r="C960" t="s">
        <v>2100</v>
      </c>
      <c r="D960" t="s">
        <v>2113</v>
      </c>
      <c r="E960" t="s">
        <v>92</v>
      </c>
      <c r="F960">
        <v>40700</v>
      </c>
      <c r="G960" t="s">
        <v>784</v>
      </c>
      <c r="I960" t="s">
        <v>617</v>
      </c>
      <c r="J960">
        <v>2026</v>
      </c>
      <c r="K960">
        <v>5</v>
      </c>
      <c r="L960" t="s">
        <v>95</v>
      </c>
      <c r="M960">
        <v>530.48</v>
      </c>
      <c r="N960">
        <v>1</v>
      </c>
      <c r="O960">
        <v>530.48</v>
      </c>
      <c r="P960" t="s">
        <v>2111</v>
      </c>
      <c r="Q960">
        <v>1</v>
      </c>
    </row>
    <row r="961" spans="1:17">
      <c r="A961" t="s">
        <v>2295</v>
      </c>
      <c r="B961" t="s">
        <v>2146</v>
      </c>
      <c r="C961" t="s">
        <v>2100</v>
      </c>
      <c r="D961" t="s">
        <v>2113</v>
      </c>
      <c r="E961" t="s">
        <v>2320</v>
      </c>
      <c r="F961">
        <v>40700</v>
      </c>
      <c r="G961" t="s">
        <v>784</v>
      </c>
      <c r="I961" t="s">
        <v>2147</v>
      </c>
      <c r="J961">
        <v>2026</v>
      </c>
      <c r="K961">
        <v>5</v>
      </c>
      <c r="L961" t="s">
        <v>95</v>
      </c>
      <c r="M961">
        <v>105833.2</v>
      </c>
      <c r="N961">
        <v>1</v>
      </c>
      <c r="O961">
        <v>105833.2</v>
      </c>
      <c r="P961" t="s">
        <v>2111</v>
      </c>
      <c r="Q961">
        <v>1</v>
      </c>
    </row>
    <row r="962" spans="1:17">
      <c r="A962" t="s">
        <v>879</v>
      </c>
      <c r="B962" t="s">
        <v>132</v>
      </c>
      <c r="C962" t="s">
        <v>133</v>
      </c>
      <c r="D962" t="s">
        <v>2113</v>
      </c>
      <c r="E962" t="s">
        <v>106</v>
      </c>
      <c r="F962">
        <v>40700</v>
      </c>
      <c r="G962" t="s">
        <v>784</v>
      </c>
      <c r="I962" t="s">
        <v>112</v>
      </c>
      <c r="J962">
        <v>2026</v>
      </c>
      <c r="K962">
        <v>5</v>
      </c>
      <c r="L962" t="s">
        <v>95</v>
      </c>
      <c r="M962">
        <v>95.63</v>
      </c>
      <c r="N962">
        <v>1</v>
      </c>
      <c r="O962">
        <v>95.63</v>
      </c>
      <c r="P962" t="s">
        <v>2111</v>
      </c>
    </row>
    <row r="963" spans="1:17">
      <c r="A963" t="s">
        <v>879</v>
      </c>
      <c r="B963" t="s">
        <v>2148</v>
      </c>
      <c r="C963" t="s">
        <v>133</v>
      </c>
      <c r="D963" t="s">
        <v>2113</v>
      </c>
      <c r="E963" t="s">
        <v>106</v>
      </c>
      <c r="F963">
        <v>40700</v>
      </c>
      <c r="G963" t="s">
        <v>784</v>
      </c>
      <c r="I963" t="s">
        <v>112</v>
      </c>
      <c r="J963">
        <v>2026</v>
      </c>
      <c r="K963">
        <v>5</v>
      </c>
      <c r="L963" t="s">
        <v>95</v>
      </c>
      <c r="M963">
        <v>95.63</v>
      </c>
      <c r="N963">
        <v>1</v>
      </c>
      <c r="O963">
        <v>95.63</v>
      </c>
      <c r="P963" t="s">
        <v>2111</v>
      </c>
    </row>
    <row r="964" spans="1:17">
      <c r="A964" t="s">
        <v>879</v>
      </c>
      <c r="B964" t="s">
        <v>139</v>
      </c>
      <c r="C964" t="s">
        <v>133</v>
      </c>
      <c r="D964" t="s">
        <v>2113</v>
      </c>
      <c r="E964" t="s">
        <v>106</v>
      </c>
      <c r="F964">
        <v>40700</v>
      </c>
      <c r="G964" t="s">
        <v>784</v>
      </c>
      <c r="I964" t="s">
        <v>112</v>
      </c>
      <c r="J964">
        <v>2026</v>
      </c>
      <c r="K964">
        <v>5</v>
      </c>
      <c r="L964" t="s">
        <v>95</v>
      </c>
      <c r="M964">
        <v>95.63</v>
      </c>
      <c r="N964">
        <v>1</v>
      </c>
      <c r="O964">
        <v>95.63</v>
      </c>
      <c r="P964" t="s">
        <v>2111</v>
      </c>
    </row>
    <row r="965" spans="1:17">
      <c r="A965" t="s">
        <v>879</v>
      </c>
      <c r="B965" t="s">
        <v>2149</v>
      </c>
      <c r="C965" t="s">
        <v>133</v>
      </c>
      <c r="D965" t="s">
        <v>2113</v>
      </c>
      <c r="E965" t="s">
        <v>106</v>
      </c>
      <c r="F965">
        <v>40700</v>
      </c>
      <c r="G965" t="s">
        <v>784</v>
      </c>
      <c r="I965" t="s">
        <v>112</v>
      </c>
      <c r="J965">
        <v>2026</v>
      </c>
      <c r="K965">
        <v>5</v>
      </c>
      <c r="L965" t="s">
        <v>95</v>
      </c>
      <c r="M965">
        <v>95.63</v>
      </c>
      <c r="N965">
        <v>1</v>
      </c>
      <c r="O965">
        <v>95.63</v>
      </c>
      <c r="P965" t="s">
        <v>2111</v>
      </c>
    </row>
    <row r="966" spans="1:17">
      <c r="A966" t="s">
        <v>879</v>
      </c>
      <c r="B966" t="s">
        <v>2150</v>
      </c>
      <c r="C966" t="s">
        <v>133</v>
      </c>
      <c r="D966" t="s">
        <v>2113</v>
      </c>
      <c r="E966" t="s">
        <v>106</v>
      </c>
      <c r="F966">
        <v>40700</v>
      </c>
      <c r="G966" t="s">
        <v>784</v>
      </c>
      <c r="I966" t="s">
        <v>112</v>
      </c>
      <c r="J966">
        <v>2026</v>
      </c>
      <c r="K966">
        <v>5</v>
      </c>
      <c r="L966" t="s">
        <v>95</v>
      </c>
      <c r="M966">
        <v>191.26</v>
      </c>
      <c r="N966">
        <v>1</v>
      </c>
      <c r="O966">
        <v>191.26</v>
      </c>
      <c r="P966" t="s">
        <v>2111</v>
      </c>
    </row>
    <row r="967" spans="1:17">
      <c r="A967" t="s">
        <v>879</v>
      </c>
      <c r="B967" t="s">
        <v>656</v>
      </c>
      <c r="C967" t="s">
        <v>133</v>
      </c>
      <c r="D967" t="s">
        <v>2113</v>
      </c>
      <c r="E967" t="s">
        <v>106</v>
      </c>
      <c r="F967">
        <v>40700</v>
      </c>
      <c r="G967" t="s">
        <v>784</v>
      </c>
      <c r="I967" t="s">
        <v>112</v>
      </c>
      <c r="J967">
        <v>2026</v>
      </c>
      <c r="K967">
        <v>5</v>
      </c>
      <c r="L967" t="s">
        <v>95</v>
      </c>
      <c r="M967">
        <v>95.63</v>
      </c>
      <c r="N967">
        <v>1</v>
      </c>
      <c r="O967">
        <v>95.63</v>
      </c>
      <c r="P967" t="s">
        <v>2111</v>
      </c>
    </row>
    <row r="968" spans="1:17">
      <c r="A968" t="s">
        <v>879</v>
      </c>
      <c r="B968" t="s">
        <v>2151</v>
      </c>
      <c r="C968" t="s">
        <v>133</v>
      </c>
      <c r="D968" t="s">
        <v>2113</v>
      </c>
      <c r="E968" t="s">
        <v>106</v>
      </c>
      <c r="F968">
        <v>40700</v>
      </c>
      <c r="G968" t="s">
        <v>784</v>
      </c>
      <c r="I968" t="s">
        <v>112</v>
      </c>
      <c r="J968">
        <v>2026</v>
      </c>
      <c r="K968">
        <v>5</v>
      </c>
      <c r="L968" t="s">
        <v>95</v>
      </c>
      <c r="M968">
        <v>191.26</v>
      </c>
      <c r="N968">
        <v>1</v>
      </c>
      <c r="O968">
        <v>191.26</v>
      </c>
      <c r="P968" t="s">
        <v>2111</v>
      </c>
    </row>
    <row r="969" spans="1:17">
      <c r="A969" t="s">
        <v>879</v>
      </c>
      <c r="B969" t="s">
        <v>147</v>
      </c>
      <c r="C969" t="s">
        <v>133</v>
      </c>
      <c r="D969" t="s">
        <v>2113</v>
      </c>
      <c r="E969" t="s">
        <v>106</v>
      </c>
      <c r="F969">
        <v>40700</v>
      </c>
      <c r="G969" t="s">
        <v>784</v>
      </c>
      <c r="I969" t="s">
        <v>112</v>
      </c>
      <c r="J969">
        <v>2026</v>
      </c>
      <c r="K969">
        <v>5</v>
      </c>
      <c r="L969" t="s">
        <v>95</v>
      </c>
      <c r="M969">
        <v>95.63</v>
      </c>
      <c r="N969">
        <v>1</v>
      </c>
      <c r="O969">
        <v>95.63</v>
      </c>
      <c r="P969" t="s">
        <v>2111</v>
      </c>
    </row>
    <row r="970" spans="1:17">
      <c r="A970" t="s">
        <v>879</v>
      </c>
      <c r="B970" t="s">
        <v>149</v>
      </c>
      <c r="C970" t="s">
        <v>133</v>
      </c>
      <c r="D970" t="s">
        <v>2113</v>
      </c>
      <c r="E970" t="s">
        <v>105</v>
      </c>
      <c r="F970">
        <v>40700</v>
      </c>
      <c r="G970" t="s">
        <v>784</v>
      </c>
      <c r="I970" t="s">
        <v>122</v>
      </c>
      <c r="J970">
        <v>2026</v>
      </c>
      <c r="K970">
        <v>5</v>
      </c>
      <c r="L970" t="s">
        <v>95</v>
      </c>
      <c r="M970">
        <v>54.08</v>
      </c>
      <c r="N970">
        <v>1</v>
      </c>
      <c r="O970">
        <v>54.08</v>
      </c>
      <c r="P970" t="s">
        <v>2111</v>
      </c>
    </row>
    <row r="971" spans="1:17">
      <c r="A971" t="s">
        <v>879</v>
      </c>
      <c r="B971" t="s">
        <v>149</v>
      </c>
      <c r="C971" t="s">
        <v>133</v>
      </c>
      <c r="D971" t="s">
        <v>2113</v>
      </c>
      <c r="E971" t="s">
        <v>105</v>
      </c>
      <c r="F971">
        <v>40700</v>
      </c>
      <c r="G971" t="s">
        <v>784</v>
      </c>
      <c r="I971" t="s">
        <v>123</v>
      </c>
      <c r="J971">
        <v>2026</v>
      </c>
      <c r="K971">
        <v>5</v>
      </c>
      <c r="L971" t="s">
        <v>95</v>
      </c>
      <c r="M971">
        <v>135.19999999999999</v>
      </c>
      <c r="N971">
        <v>1</v>
      </c>
      <c r="O971">
        <v>135.19999999999999</v>
      </c>
      <c r="P971" t="s">
        <v>2111</v>
      </c>
    </row>
    <row r="972" spans="1:17">
      <c r="A972" t="s">
        <v>879</v>
      </c>
      <c r="B972" t="s">
        <v>149</v>
      </c>
      <c r="C972" t="s">
        <v>133</v>
      </c>
      <c r="D972" t="s">
        <v>2113</v>
      </c>
      <c r="E972" t="s">
        <v>106</v>
      </c>
      <c r="F972">
        <v>40700</v>
      </c>
      <c r="G972" t="s">
        <v>784</v>
      </c>
      <c r="I972" t="s">
        <v>112</v>
      </c>
      <c r="J972">
        <v>2026</v>
      </c>
      <c r="K972">
        <v>5</v>
      </c>
      <c r="L972" t="s">
        <v>95</v>
      </c>
      <c r="M972">
        <v>191.26</v>
      </c>
      <c r="N972">
        <v>1</v>
      </c>
      <c r="O972">
        <v>191.26</v>
      </c>
      <c r="P972" t="s">
        <v>2111</v>
      </c>
    </row>
    <row r="973" spans="1:17">
      <c r="A973" t="s">
        <v>879</v>
      </c>
      <c r="B973" t="s">
        <v>809</v>
      </c>
      <c r="C973" t="s">
        <v>133</v>
      </c>
      <c r="D973" t="s">
        <v>2113</v>
      </c>
      <c r="E973" t="s">
        <v>92</v>
      </c>
      <c r="F973">
        <v>40700</v>
      </c>
      <c r="G973" t="s">
        <v>784</v>
      </c>
      <c r="I973" t="s">
        <v>260</v>
      </c>
      <c r="J973">
        <v>2026</v>
      </c>
      <c r="K973">
        <v>5</v>
      </c>
      <c r="L973" t="s">
        <v>95</v>
      </c>
      <c r="M973">
        <v>310.82</v>
      </c>
      <c r="N973">
        <v>1</v>
      </c>
      <c r="O973">
        <v>310.82</v>
      </c>
      <c r="P973" t="s">
        <v>2111</v>
      </c>
    </row>
    <row r="974" spans="1:17">
      <c r="A974" t="s">
        <v>879</v>
      </c>
      <c r="B974" t="s">
        <v>658</v>
      </c>
      <c r="C974" t="s">
        <v>133</v>
      </c>
      <c r="D974" t="s">
        <v>2113</v>
      </c>
      <c r="E974" t="s">
        <v>106</v>
      </c>
      <c r="F974">
        <v>40700</v>
      </c>
      <c r="G974" t="s">
        <v>784</v>
      </c>
      <c r="I974" t="s">
        <v>112</v>
      </c>
      <c r="J974">
        <v>2026</v>
      </c>
      <c r="K974">
        <v>5</v>
      </c>
      <c r="L974" t="s">
        <v>95</v>
      </c>
      <c r="M974">
        <v>286.89</v>
      </c>
      <c r="N974">
        <v>1</v>
      </c>
      <c r="O974">
        <v>286.89</v>
      </c>
      <c r="P974" t="s">
        <v>2111</v>
      </c>
    </row>
    <row r="975" spans="1:17">
      <c r="A975" t="s">
        <v>879</v>
      </c>
      <c r="B975" t="s">
        <v>151</v>
      </c>
      <c r="C975" t="s">
        <v>133</v>
      </c>
      <c r="D975" t="s">
        <v>2113</v>
      </c>
      <c r="E975" t="s">
        <v>106</v>
      </c>
      <c r="F975">
        <v>40700</v>
      </c>
      <c r="G975" t="s">
        <v>784</v>
      </c>
      <c r="I975" t="s">
        <v>112</v>
      </c>
      <c r="J975">
        <v>2026</v>
      </c>
      <c r="K975">
        <v>5</v>
      </c>
      <c r="L975" t="s">
        <v>95</v>
      </c>
      <c r="M975">
        <v>286.89</v>
      </c>
      <c r="N975">
        <v>1</v>
      </c>
      <c r="O975">
        <v>286.89</v>
      </c>
      <c r="P975" t="s">
        <v>2111</v>
      </c>
    </row>
    <row r="976" spans="1:17">
      <c r="A976" t="s">
        <v>879</v>
      </c>
      <c r="B976" t="s">
        <v>154</v>
      </c>
      <c r="C976" t="s">
        <v>133</v>
      </c>
      <c r="D976" t="s">
        <v>2113</v>
      </c>
      <c r="E976" t="s">
        <v>105</v>
      </c>
      <c r="F976">
        <v>40700</v>
      </c>
      <c r="G976" t="s">
        <v>784</v>
      </c>
      <c r="I976" t="s">
        <v>122</v>
      </c>
      <c r="J976">
        <v>2026</v>
      </c>
      <c r="K976">
        <v>5</v>
      </c>
      <c r="L976" t="s">
        <v>95</v>
      </c>
      <c r="M976">
        <v>54.08</v>
      </c>
      <c r="N976">
        <v>1</v>
      </c>
      <c r="O976">
        <v>54.08</v>
      </c>
      <c r="P976" t="s">
        <v>2111</v>
      </c>
    </row>
    <row r="977" spans="1:17">
      <c r="A977" t="s">
        <v>879</v>
      </c>
      <c r="B977" t="s">
        <v>154</v>
      </c>
      <c r="C977" t="s">
        <v>133</v>
      </c>
      <c r="D977" t="s">
        <v>2113</v>
      </c>
      <c r="E977" t="s">
        <v>105</v>
      </c>
      <c r="F977">
        <v>40700</v>
      </c>
      <c r="G977" t="s">
        <v>784</v>
      </c>
      <c r="I977" t="s">
        <v>123</v>
      </c>
      <c r="J977">
        <v>2026</v>
      </c>
      <c r="K977">
        <v>5</v>
      </c>
      <c r="L977" t="s">
        <v>95</v>
      </c>
      <c r="M977">
        <v>135.19999999999999</v>
      </c>
      <c r="N977">
        <v>1</v>
      </c>
      <c r="O977">
        <v>135.19999999999999</v>
      </c>
      <c r="P977" t="s">
        <v>2111</v>
      </c>
    </row>
    <row r="978" spans="1:17">
      <c r="A978" t="s">
        <v>879</v>
      </c>
      <c r="B978" t="s">
        <v>154</v>
      </c>
      <c r="C978" t="s">
        <v>133</v>
      </c>
      <c r="D978" t="s">
        <v>2113</v>
      </c>
      <c r="E978" t="s">
        <v>106</v>
      </c>
      <c r="F978">
        <v>40700</v>
      </c>
      <c r="G978" t="s">
        <v>784</v>
      </c>
      <c r="I978" t="s">
        <v>112</v>
      </c>
      <c r="J978">
        <v>2026</v>
      </c>
      <c r="K978">
        <v>5</v>
      </c>
      <c r="L978" t="s">
        <v>95</v>
      </c>
      <c r="M978">
        <v>191.26</v>
      </c>
      <c r="N978">
        <v>1</v>
      </c>
      <c r="O978">
        <v>191.26</v>
      </c>
      <c r="P978" t="s">
        <v>2111</v>
      </c>
    </row>
    <row r="979" spans="1:17">
      <c r="A979" t="s">
        <v>879</v>
      </c>
      <c r="B979" t="s">
        <v>2152</v>
      </c>
      <c r="C979" t="s">
        <v>133</v>
      </c>
      <c r="D979" t="s">
        <v>2113</v>
      </c>
      <c r="E979" t="s">
        <v>106</v>
      </c>
      <c r="F979">
        <v>40700</v>
      </c>
      <c r="G979" t="s">
        <v>784</v>
      </c>
      <c r="I979" t="s">
        <v>112</v>
      </c>
      <c r="J979">
        <v>2026</v>
      </c>
      <c r="K979">
        <v>5</v>
      </c>
      <c r="L979" t="s">
        <v>95</v>
      </c>
      <c r="M979">
        <v>191.26</v>
      </c>
      <c r="N979">
        <v>1</v>
      </c>
      <c r="O979">
        <v>191.26</v>
      </c>
      <c r="P979" t="s">
        <v>2111</v>
      </c>
    </row>
    <row r="980" spans="1:17">
      <c r="A980" t="s">
        <v>879</v>
      </c>
      <c r="B980" t="s">
        <v>2153</v>
      </c>
      <c r="C980" t="s">
        <v>133</v>
      </c>
      <c r="D980" t="s">
        <v>2113</v>
      </c>
      <c r="E980" t="s">
        <v>105</v>
      </c>
      <c r="F980">
        <v>40700</v>
      </c>
      <c r="G980" t="s">
        <v>784</v>
      </c>
      <c r="I980" t="s">
        <v>122</v>
      </c>
      <c r="J980">
        <v>2026</v>
      </c>
      <c r="K980">
        <v>5</v>
      </c>
      <c r="L980" t="s">
        <v>95</v>
      </c>
      <c r="M980">
        <v>54.08</v>
      </c>
      <c r="N980">
        <v>1</v>
      </c>
      <c r="O980">
        <v>54.08</v>
      </c>
      <c r="P980" t="s">
        <v>2111</v>
      </c>
    </row>
    <row r="981" spans="1:17">
      <c r="A981" t="s">
        <v>879</v>
      </c>
      <c r="B981" t="s">
        <v>2153</v>
      </c>
      <c r="C981" t="s">
        <v>133</v>
      </c>
      <c r="D981" t="s">
        <v>2113</v>
      </c>
      <c r="E981" t="s">
        <v>105</v>
      </c>
      <c r="F981">
        <v>40700</v>
      </c>
      <c r="G981" t="s">
        <v>784</v>
      </c>
      <c r="I981" t="s">
        <v>123</v>
      </c>
      <c r="J981">
        <v>2026</v>
      </c>
      <c r="K981">
        <v>5</v>
      </c>
      <c r="L981" t="s">
        <v>95</v>
      </c>
      <c r="M981">
        <v>135.19999999999999</v>
      </c>
      <c r="N981">
        <v>1</v>
      </c>
      <c r="O981">
        <v>135.19999999999999</v>
      </c>
      <c r="P981" t="s">
        <v>2111</v>
      </c>
    </row>
    <row r="982" spans="1:17">
      <c r="A982" t="s">
        <v>879</v>
      </c>
      <c r="B982" t="s">
        <v>2153</v>
      </c>
      <c r="C982" t="s">
        <v>133</v>
      </c>
      <c r="D982" t="s">
        <v>2113</v>
      </c>
      <c r="E982" t="s">
        <v>106</v>
      </c>
      <c r="F982">
        <v>40700</v>
      </c>
      <c r="G982" t="s">
        <v>784</v>
      </c>
      <c r="I982" t="s">
        <v>112</v>
      </c>
      <c r="J982">
        <v>2026</v>
      </c>
      <c r="K982">
        <v>5</v>
      </c>
      <c r="L982" t="s">
        <v>95</v>
      </c>
      <c r="M982">
        <v>191.26</v>
      </c>
      <c r="N982">
        <v>1</v>
      </c>
      <c r="O982">
        <v>191.26</v>
      </c>
      <c r="P982" t="s">
        <v>2111</v>
      </c>
    </row>
    <row r="983" spans="1:17">
      <c r="A983" t="s">
        <v>879</v>
      </c>
      <c r="B983" t="s">
        <v>659</v>
      </c>
      <c r="C983" t="s">
        <v>133</v>
      </c>
      <c r="D983" t="s">
        <v>2113</v>
      </c>
      <c r="E983" t="s">
        <v>103</v>
      </c>
      <c r="F983">
        <v>40700</v>
      </c>
      <c r="G983" t="s">
        <v>784</v>
      </c>
      <c r="I983" t="s">
        <v>120</v>
      </c>
      <c r="J983">
        <v>2026</v>
      </c>
      <c r="K983">
        <v>5</v>
      </c>
      <c r="L983" t="s">
        <v>95</v>
      </c>
      <c r="M983">
        <v>72.59</v>
      </c>
      <c r="N983">
        <v>1</v>
      </c>
      <c r="O983">
        <v>72.59</v>
      </c>
      <c r="P983" t="s">
        <v>2111</v>
      </c>
      <c r="Q983">
        <v>1</v>
      </c>
    </row>
    <row r="984" spans="1:17">
      <c r="A984" t="s">
        <v>879</v>
      </c>
      <c r="B984" t="s">
        <v>659</v>
      </c>
      <c r="C984" t="s">
        <v>133</v>
      </c>
      <c r="D984" t="s">
        <v>2113</v>
      </c>
      <c r="E984" t="s">
        <v>105</v>
      </c>
      <c r="F984">
        <v>40700</v>
      </c>
      <c r="G984" t="s">
        <v>784</v>
      </c>
      <c r="I984" t="s">
        <v>122</v>
      </c>
      <c r="J984">
        <v>2026</v>
      </c>
      <c r="K984">
        <v>5</v>
      </c>
      <c r="L984" t="s">
        <v>95</v>
      </c>
      <c r="M984">
        <v>54.08</v>
      </c>
      <c r="N984">
        <v>1</v>
      </c>
      <c r="O984">
        <v>54.08</v>
      </c>
      <c r="P984" t="s">
        <v>2111</v>
      </c>
    </row>
    <row r="985" spans="1:17">
      <c r="A985" t="s">
        <v>879</v>
      </c>
      <c r="B985" t="s">
        <v>659</v>
      </c>
      <c r="C985" t="s">
        <v>133</v>
      </c>
      <c r="D985" t="s">
        <v>2113</v>
      </c>
      <c r="E985" t="s">
        <v>105</v>
      </c>
      <c r="F985">
        <v>40700</v>
      </c>
      <c r="G985" t="s">
        <v>784</v>
      </c>
      <c r="I985" t="s">
        <v>123</v>
      </c>
      <c r="J985">
        <v>2026</v>
      </c>
      <c r="K985">
        <v>5</v>
      </c>
      <c r="L985" t="s">
        <v>95</v>
      </c>
      <c r="M985">
        <v>135.19999999999999</v>
      </c>
      <c r="N985">
        <v>1</v>
      </c>
      <c r="O985">
        <v>135.19999999999999</v>
      </c>
      <c r="P985" t="s">
        <v>2111</v>
      </c>
    </row>
    <row r="986" spans="1:17">
      <c r="A986" t="s">
        <v>879</v>
      </c>
      <c r="B986" t="s">
        <v>659</v>
      </c>
      <c r="C986" t="s">
        <v>133</v>
      </c>
      <c r="D986" t="s">
        <v>2113</v>
      </c>
      <c r="E986" t="s">
        <v>106</v>
      </c>
      <c r="F986">
        <v>40700</v>
      </c>
      <c r="G986" t="s">
        <v>784</v>
      </c>
      <c r="I986" t="s">
        <v>112</v>
      </c>
      <c r="J986">
        <v>2026</v>
      </c>
      <c r="K986">
        <v>5</v>
      </c>
      <c r="L986" t="s">
        <v>95</v>
      </c>
      <c r="M986">
        <v>286.89</v>
      </c>
      <c r="N986">
        <v>1</v>
      </c>
      <c r="O986">
        <v>286.89</v>
      </c>
      <c r="P986" t="s">
        <v>2111</v>
      </c>
    </row>
    <row r="987" spans="1:17">
      <c r="A987" t="s">
        <v>879</v>
      </c>
      <c r="B987" t="s">
        <v>2154</v>
      </c>
      <c r="C987" t="s">
        <v>133</v>
      </c>
      <c r="D987" t="s">
        <v>2113</v>
      </c>
      <c r="E987" t="s">
        <v>106</v>
      </c>
      <c r="F987">
        <v>40700</v>
      </c>
      <c r="G987" t="s">
        <v>784</v>
      </c>
      <c r="I987" t="s">
        <v>112</v>
      </c>
      <c r="J987">
        <v>2026</v>
      </c>
      <c r="K987">
        <v>5</v>
      </c>
      <c r="L987" t="s">
        <v>95</v>
      </c>
      <c r="M987">
        <v>95.63</v>
      </c>
      <c r="N987">
        <v>1</v>
      </c>
      <c r="O987">
        <v>95.63</v>
      </c>
      <c r="P987" t="s">
        <v>2111</v>
      </c>
    </row>
    <row r="988" spans="1:17">
      <c r="A988" t="s">
        <v>879</v>
      </c>
      <c r="B988" t="s">
        <v>156</v>
      </c>
      <c r="C988" t="s">
        <v>133</v>
      </c>
      <c r="D988" t="s">
        <v>2113</v>
      </c>
      <c r="E988" t="s">
        <v>105</v>
      </c>
      <c r="F988">
        <v>40700</v>
      </c>
      <c r="G988" t="s">
        <v>784</v>
      </c>
      <c r="I988" t="s">
        <v>122</v>
      </c>
      <c r="J988">
        <v>2026</v>
      </c>
      <c r="K988">
        <v>5</v>
      </c>
      <c r="L988" t="s">
        <v>95</v>
      </c>
      <c r="M988">
        <v>54.08</v>
      </c>
      <c r="N988">
        <v>1</v>
      </c>
      <c r="O988">
        <v>54.08</v>
      </c>
      <c r="P988" t="s">
        <v>2111</v>
      </c>
    </row>
    <row r="989" spans="1:17">
      <c r="A989" t="s">
        <v>879</v>
      </c>
      <c r="B989" t="s">
        <v>156</v>
      </c>
      <c r="C989" t="s">
        <v>133</v>
      </c>
      <c r="D989" t="s">
        <v>2113</v>
      </c>
      <c r="E989" t="s">
        <v>105</v>
      </c>
      <c r="F989">
        <v>40700</v>
      </c>
      <c r="G989" t="s">
        <v>784</v>
      </c>
      <c r="I989" t="s">
        <v>123</v>
      </c>
      <c r="J989">
        <v>2026</v>
      </c>
      <c r="K989">
        <v>5</v>
      </c>
      <c r="L989" t="s">
        <v>95</v>
      </c>
      <c r="M989">
        <v>135.19999999999999</v>
      </c>
      <c r="N989">
        <v>1</v>
      </c>
      <c r="O989">
        <v>135.19999999999999</v>
      </c>
      <c r="P989" t="s">
        <v>2111</v>
      </c>
    </row>
    <row r="990" spans="1:17">
      <c r="A990" t="s">
        <v>879</v>
      </c>
      <c r="B990" t="s">
        <v>156</v>
      </c>
      <c r="C990" t="s">
        <v>133</v>
      </c>
      <c r="D990" t="s">
        <v>2113</v>
      </c>
      <c r="E990" t="s">
        <v>106</v>
      </c>
      <c r="F990">
        <v>40700</v>
      </c>
      <c r="G990" t="s">
        <v>784</v>
      </c>
      <c r="I990" t="s">
        <v>112</v>
      </c>
      <c r="J990">
        <v>2026</v>
      </c>
      <c r="K990">
        <v>5</v>
      </c>
      <c r="L990" t="s">
        <v>95</v>
      </c>
      <c r="M990">
        <v>95.63</v>
      </c>
      <c r="N990">
        <v>1</v>
      </c>
      <c r="O990">
        <v>95.63</v>
      </c>
      <c r="P990" t="s">
        <v>2111</v>
      </c>
    </row>
    <row r="991" spans="1:17">
      <c r="A991" t="s">
        <v>879</v>
      </c>
      <c r="B991" t="s">
        <v>660</v>
      </c>
      <c r="C991" t="s">
        <v>133</v>
      </c>
      <c r="D991" t="s">
        <v>2113</v>
      </c>
      <c r="E991" t="s">
        <v>106</v>
      </c>
      <c r="F991">
        <v>40700</v>
      </c>
      <c r="G991" t="s">
        <v>784</v>
      </c>
      <c r="I991" t="s">
        <v>112</v>
      </c>
      <c r="J991">
        <v>2026</v>
      </c>
      <c r="K991">
        <v>5</v>
      </c>
      <c r="L991" t="s">
        <v>95</v>
      </c>
      <c r="M991">
        <v>95.63</v>
      </c>
      <c r="N991">
        <v>1</v>
      </c>
      <c r="O991">
        <v>95.63</v>
      </c>
      <c r="P991" t="s">
        <v>2111</v>
      </c>
    </row>
    <row r="992" spans="1:17">
      <c r="A992" t="s">
        <v>879</v>
      </c>
      <c r="B992" t="s">
        <v>2155</v>
      </c>
      <c r="C992" t="s">
        <v>133</v>
      </c>
      <c r="D992" t="s">
        <v>2113</v>
      </c>
      <c r="E992" t="s">
        <v>92</v>
      </c>
      <c r="F992">
        <v>40700</v>
      </c>
      <c r="G992" t="s">
        <v>784</v>
      </c>
      <c r="I992" t="s">
        <v>260</v>
      </c>
      <c r="J992">
        <v>2026</v>
      </c>
      <c r="K992">
        <v>5</v>
      </c>
      <c r="L992" t="s">
        <v>95</v>
      </c>
      <c r="M992">
        <v>310.82</v>
      </c>
      <c r="N992">
        <v>1</v>
      </c>
      <c r="O992">
        <v>310.82</v>
      </c>
      <c r="P992" t="s">
        <v>2111</v>
      </c>
    </row>
    <row r="993" spans="1:17">
      <c r="A993" t="s">
        <v>879</v>
      </c>
      <c r="B993" t="s">
        <v>2155</v>
      </c>
      <c r="C993" t="s">
        <v>133</v>
      </c>
      <c r="D993" t="s">
        <v>2113</v>
      </c>
      <c r="E993" t="s">
        <v>106</v>
      </c>
      <c r="F993">
        <v>40700</v>
      </c>
      <c r="G993" t="s">
        <v>784</v>
      </c>
      <c r="I993" t="s">
        <v>112</v>
      </c>
      <c r="J993">
        <v>2026</v>
      </c>
      <c r="K993">
        <v>5</v>
      </c>
      <c r="L993" t="s">
        <v>95</v>
      </c>
      <c r="M993">
        <v>95.63</v>
      </c>
      <c r="N993">
        <v>1</v>
      </c>
      <c r="O993">
        <v>95.63</v>
      </c>
      <c r="P993" t="s">
        <v>2111</v>
      </c>
    </row>
    <row r="994" spans="1:17">
      <c r="A994" t="s">
        <v>879</v>
      </c>
      <c r="B994" t="s">
        <v>157</v>
      </c>
      <c r="C994" t="s">
        <v>133</v>
      </c>
      <c r="D994" t="s">
        <v>2113</v>
      </c>
      <c r="E994" t="s">
        <v>103</v>
      </c>
      <c r="F994">
        <v>40700</v>
      </c>
      <c r="G994" t="s">
        <v>784</v>
      </c>
      <c r="I994" t="s">
        <v>120</v>
      </c>
      <c r="J994">
        <v>2026</v>
      </c>
      <c r="K994">
        <v>5</v>
      </c>
      <c r="L994" t="s">
        <v>95</v>
      </c>
      <c r="M994">
        <v>72.59</v>
      </c>
      <c r="N994">
        <v>1</v>
      </c>
      <c r="O994">
        <v>72.59</v>
      </c>
      <c r="P994" t="s">
        <v>2111</v>
      </c>
      <c r="Q994">
        <v>1</v>
      </c>
    </row>
    <row r="995" spans="1:17">
      <c r="A995" t="s">
        <v>879</v>
      </c>
      <c r="B995" t="s">
        <v>157</v>
      </c>
      <c r="C995" t="s">
        <v>133</v>
      </c>
      <c r="D995" t="s">
        <v>2113</v>
      </c>
      <c r="E995" t="s">
        <v>105</v>
      </c>
      <c r="F995">
        <v>40700</v>
      </c>
      <c r="G995" t="s">
        <v>784</v>
      </c>
      <c r="I995" t="s">
        <v>122</v>
      </c>
      <c r="J995">
        <v>2026</v>
      </c>
      <c r="K995">
        <v>5</v>
      </c>
      <c r="L995" t="s">
        <v>95</v>
      </c>
      <c r="M995">
        <v>54.08</v>
      </c>
      <c r="N995">
        <v>1</v>
      </c>
      <c r="O995">
        <v>54.08</v>
      </c>
      <c r="P995" t="s">
        <v>2111</v>
      </c>
    </row>
    <row r="996" spans="1:17">
      <c r="A996" t="s">
        <v>879</v>
      </c>
      <c r="B996" t="s">
        <v>157</v>
      </c>
      <c r="C996" t="s">
        <v>133</v>
      </c>
      <c r="D996" t="s">
        <v>2113</v>
      </c>
      <c r="E996" t="s">
        <v>105</v>
      </c>
      <c r="F996">
        <v>40700</v>
      </c>
      <c r="G996" t="s">
        <v>784</v>
      </c>
      <c r="I996" t="s">
        <v>123</v>
      </c>
      <c r="J996">
        <v>2026</v>
      </c>
      <c r="K996">
        <v>5</v>
      </c>
      <c r="L996" t="s">
        <v>95</v>
      </c>
      <c r="M996">
        <v>135.19999999999999</v>
      </c>
      <c r="N996">
        <v>1</v>
      </c>
      <c r="O996">
        <v>135.19999999999999</v>
      </c>
      <c r="P996" t="s">
        <v>2111</v>
      </c>
    </row>
    <row r="997" spans="1:17">
      <c r="A997" t="s">
        <v>879</v>
      </c>
      <c r="B997" t="s">
        <v>157</v>
      </c>
      <c r="C997" t="s">
        <v>133</v>
      </c>
      <c r="D997" t="s">
        <v>2113</v>
      </c>
      <c r="E997" t="s">
        <v>106</v>
      </c>
      <c r="F997">
        <v>40700</v>
      </c>
      <c r="G997" t="s">
        <v>784</v>
      </c>
      <c r="I997" t="s">
        <v>112</v>
      </c>
      <c r="J997">
        <v>2026</v>
      </c>
      <c r="K997">
        <v>5</v>
      </c>
      <c r="L997" t="s">
        <v>95</v>
      </c>
      <c r="M997">
        <v>95.63</v>
      </c>
      <c r="N997">
        <v>1</v>
      </c>
      <c r="O997">
        <v>95.63</v>
      </c>
      <c r="P997" t="s">
        <v>2111</v>
      </c>
    </row>
    <row r="998" spans="1:17">
      <c r="A998" t="s">
        <v>879</v>
      </c>
      <c r="B998" t="s">
        <v>159</v>
      </c>
      <c r="C998" t="s">
        <v>133</v>
      </c>
      <c r="D998" t="s">
        <v>2113</v>
      </c>
      <c r="E998" t="s">
        <v>92</v>
      </c>
      <c r="F998">
        <v>40700</v>
      </c>
      <c r="G998" t="s">
        <v>784</v>
      </c>
      <c r="I998" t="s">
        <v>260</v>
      </c>
      <c r="J998">
        <v>2026</v>
      </c>
      <c r="K998">
        <v>5</v>
      </c>
      <c r="L998" t="s">
        <v>95</v>
      </c>
      <c r="M998">
        <v>310.82</v>
      </c>
      <c r="N998">
        <v>1</v>
      </c>
      <c r="O998">
        <v>310.82</v>
      </c>
      <c r="P998" t="s">
        <v>2111</v>
      </c>
    </row>
    <row r="999" spans="1:17">
      <c r="A999" t="s">
        <v>879</v>
      </c>
      <c r="B999" t="s">
        <v>159</v>
      </c>
      <c r="C999" t="s">
        <v>133</v>
      </c>
      <c r="D999" t="s">
        <v>2113</v>
      </c>
      <c r="E999" t="s">
        <v>106</v>
      </c>
      <c r="F999">
        <v>40700</v>
      </c>
      <c r="G999" t="s">
        <v>784</v>
      </c>
      <c r="I999" t="s">
        <v>112</v>
      </c>
      <c r="J999">
        <v>2026</v>
      </c>
      <c r="K999">
        <v>5</v>
      </c>
      <c r="L999" t="s">
        <v>95</v>
      </c>
      <c r="M999">
        <v>95.63</v>
      </c>
      <c r="N999">
        <v>1</v>
      </c>
      <c r="O999">
        <v>95.63</v>
      </c>
      <c r="P999" t="s">
        <v>2111</v>
      </c>
    </row>
    <row r="1000" spans="1:17">
      <c r="A1000" t="s">
        <v>879</v>
      </c>
      <c r="B1000" t="s">
        <v>160</v>
      </c>
      <c r="C1000" t="s">
        <v>133</v>
      </c>
      <c r="D1000" t="s">
        <v>2113</v>
      </c>
      <c r="E1000" t="s">
        <v>103</v>
      </c>
      <c r="F1000">
        <v>40700</v>
      </c>
      <c r="G1000" t="s">
        <v>784</v>
      </c>
      <c r="I1000" t="s">
        <v>120</v>
      </c>
      <c r="J1000">
        <v>2026</v>
      </c>
      <c r="K1000">
        <v>5</v>
      </c>
      <c r="L1000" t="s">
        <v>95</v>
      </c>
      <c r="M1000">
        <v>145.18</v>
      </c>
      <c r="N1000">
        <v>1</v>
      </c>
      <c r="O1000">
        <v>145.18</v>
      </c>
      <c r="P1000" t="s">
        <v>2111</v>
      </c>
      <c r="Q1000">
        <v>1</v>
      </c>
    </row>
    <row r="1001" spans="1:17">
      <c r="A1001" t="s">
        <v>879</v>
      </c>
      <c r="B1001" t="s">
        <v>160</v>
      </c>
      <c r="C1001" t="s">
        <v>133</v>
      </c>
      <c r="D1001" t="s">
        <v>2113</v>
      </c>
      <c r="E1001" t="s">
        <v>106</v>
      </c>
      <c r="F1001">
        <v>40700</v>
      </c>
      <c r="G1001" t="s">
        <v>784</v>
      </c>
      <c r="I1001" t="s">
        <v>112</v>
      </c>
      <c r="J1001">
        <v>2026</v>
      </c>
      <c r="K1001">
        <v>5</v>
      </c>
      <c r="L1001" t="s">
        <v>95</v>
      </c>
      <c r="M1001">
        <v>191.26</v>
      </c>
      <c r="N1001">
        <v>1</v>
      </c>
      <c r="O1001">
        <v>191.26</v>
      </c>
      <c r="P1001" t="s">
        <v>2111</v>
      </c>
    </row>
    <row r="1002" spans="1:17">
      <c r="A1002" t="s">
        <v>879</v>
      </c>
      <c r="B1002" t="s">
        <v>661</v>
      </c>
      <c r="C1002" t="s">
        <v>133</v>
      </c>
      <c r="D1002" t="s">
        <v>2113</v>
      </c>
      <c r="E1002" t="s">
        <v>106</v>
      </c>
      <c r="F1002">
        <v>40700</v>
      </c>
      <c r="G1002" t="s">
        <v>784</v>
      </c>
      <c r="I1002" t="s">
        <v>112</v>
      </c>
      <c r="J1002">
        <v>2026</v>
      </c>
      <c r="K1002">
        <v>5</v>
      </c>
      <c r="L1002" t="s">
        <v>95</v>
      </c>
      <c r="M1002">
        <v>382.52</v>
      </c>
      <c r="N1002">
        <v>1</v>
      </c>
      <c r="O1002">
        <v>382.52</v>
      </c>
      <c r="P1002" t="s">
        <v>2111</v>
      </c>
    </row>
    <row r="1003" spans="1:17">
      <c r="A1003" t="s">
        <v>879</v>
      </c>
      <c r="B1003" t="s">
        <v>161</v>
      </c>
      <c r="C1003" t="s">
        <v>133</v>
      </c>
      <c r="D1003" t="s">
        <v>2113</v>
      </c>
      <c r="E1003" t="s">
        <v>105</v>
      </c>
      <c r="F1003">
        <v>40700</v>
      </c>
      <c r="G1003" t="s">
        <v>784</v>
      </c>
      <c r="I1003" t="s">
        <v>122</v>
      </c>
      <c r="J1003">
        <v>2026</v>
      </c>
      <c r="K1003">
        <v>5</v>
      </c>
      <c r="L1003" t="s">
        <v>95</v>
      </c>
      <c r="M1003">
        <v>108.16</v>
      </c>
      <c r="N1003">
        <v>1</v>
      </c>
      <c r="O1003">
        <v>108.16</v>
      </c>
      <c r="P1003" t="s">
        <v>2111</v>
      </c>
    </row>
    <row r="1004" spans="1:17">
      <c r="A1004" t="s">
        <v>879</v>
      </c>
      <c r="B1004" t="s">
        <v>161</v>
      </c>
      <c r="C1004" t="s">
        <v>133</v>
      </c>
      <c r="D1004" t="s">
        <v>2113</v>
      </c>
      <c r="E1004" t="s">
        <v>105</v>
      </c>
      <c r="F1004">
        <v>40700</v>
      </c>
      <c r="G1004" t="s">
        <v>784</v>
      </c>
      <c r="I1004" t="s">
        <v>123</v>
      </c>
      <c r="J1004">
        <v>2026</v>
      </c>
      <c r="K1004">
        <v>5</v>
      </c>
      <c r="L1004" t="s">
        <v>95</v>
      </c>
      <c r="M1004">
        <v>270.39999999999998</v>
      </c>
      <c r="N1004">
        <v>1</v>
      </c>
      <c r="O1004">
        <v>270.39999999999998</v>
      </c>
      <c r="P1004" t="s">
        <v>2111</v>
      </c>
    </row>
    <row r="1005" spans="1:17">
      <c r="A1005" t="s">
        <v>879</v>
      </c>
      <c r="B1005" t="s">
        <v>161</v>
      </c>
      <c r="C1005" t="s">
        <v>133</v>
      </c>
      <c r="D1005" t="s">
        <v>2113</v>
      </c>
      <c r="E1005" t="s">
        <v>106</v>
      </c>
      <c r="F1005">
        <v>40700</v>
      </c>
      <c r="G1005" t="s">
        <v>784</v>
      </c>
      <c r="I1005" t="s">
        <v>112</v>
      </c>
      <c r="J1005">
        <v>2026</v>
      </c>
      <c r="K1005">
        <v>5</v>
      </c>
      <c r="L1005" t="s">
        <v>95</v>
      </c>
      <c r="M1005">
        <v>191.26</v>
      </c>
      <c r="N1005">
        <v>1</v>
      </c>
      <c r="O1005">
        <v>191.26</v>
      </c>
      <c r="P1005" t="s">
        <v>2111</v>
      </c>
    </row>
    <row r="1006" spans="1:17">
      <c r="A1006" t="s">
        <v>879</v>
      </c>
      <c r="B1006" t="s">
        <v>759</v>
      </c>
      <c r="C1006" t="s">
        <v>133</v>
      </c>
      <c r="D1006" t="s">
        <v>2113</v>
      </c>
      <c r="E1006" t="s">
        <v>103</v>
      </c>
      <c r="F1006">
        <v>40700</v>
      </c>
      <c r="G1006" t="s">
        <v>784</v>
      </c>
      <c r="I1006" t="s">
        <v>120</v>
      </c>
      <c r="J1006">
        <v>2026</v>
      </c>
      <c r="K1006">
        <v>5</v>
      </c>
      <c r="L1006" t="s">
        <v>95</v>
      </c>
      <c r="M1006">
        <v>145.18</v>
      </c>
      <c r="N1006">
        <v>1</v>
      </c>
      <c r="O1006">
        <v>145.18</v>
      </c>
      <c r="P1006" t="s">
        <v>2111</v>
      </c>
      <c r="Q1006">
        <v>1</v>
      </c>
    </row>
    <row r="1007" spans="1:17">
      <c r="A1007" t="s">
        <v>879</v>
      </c>
      <c r="B1007" t="s">
        <v>759</v>
      </c>
      <c r="C1007" t="s">
        <v>133</v>
      </c>
      <c r="D1007" t="s">
        <v>2113</v>
      </c>
      <c r="E1007" t="s">
        <v>105</v>
      </c>
      <c r="F1007">
        <v>40700</v>
      </c>
      <c r="G1007" t="s">
        <v>784</v>
      </c>
      <c r="I1007" t="s">
        <v>122</v>
      </c>
      <c r="J1007">
        <v>2026</v>
      </c>
      <c r="K1007">
        <v>5</v>
      </c>
      <c r="L1007" t="s">
        <v>95</v>
      </c>
      <c r="M1007">
        <v>54.08</v>
      </c>
      <c r="N1007">
        <v>1</v>
      </c>
      <c r="O1007">
        <v>54.08</v>
      </c>
      <c r="P1007" t="s">
        <v>2111</v>
      </c>
    </row>
    <row r="1008" spans="1:17">
      <c r="A1008" t="s">
        <v>879</v>
      </c>
      <c r="B1008" t="s">
        <v>759</v>
      </c>
      <c r="C1008" t="s">
        <v>133</v>
      </c>
      <c r="D1008" t="s">
        <v>2113</v>
      </c>
      <c r="E1008" t="s">
        <v>105</v>
      </c>
      <c r="F1008">
        <v>40700</v>
      </c>
      <c r="G1008" t="s">
        <v>784</v>
      </c>
      <c r="I1008" t="s">
        <v>123</v>
      </c>
      <c r="J1008">
        <v>2026</v>
      </c>
      <c r="K1008">
        <v>5</v>
      </c>
      <c r="L1008" t="s">
        <v>95</v>
      </c>
      <c r="M1008">
        <v>135.19999999999999</v>
      </c>
      <c r="N1008">
        <v>1</v>
      </c>
      <c r="O1008">
        <v>135.19999999999999</v>
      </c>
      <c r="P1008" t="s">
        <v>2111</v>
      </c>
    </row>
    <row r="1009" spans="1:17">
      <c r="A1009" t="s">
        <v>879</v>
      </c>
      <c r="B1009" t="s">
        <v>759</v>
      </c>
      <c r="C1009" t="s">
        <v>133</v>
      </c>
      <c r="D1009" t="s">
        <v>2113</v>
      </c>
      <c r="E1009" t="s">
        <v>106</v>
      </c>
      <c r="F1009">
        <v>40700</v>
      </c>
      <c r="G1009" t="s">
        <v>784</v>
      </c>
      <c r="I1009" t="s">
        <v>112</v>
      </c>
      <c r="J1009">
        <v>2026</v>
      </c>
      <c r="K1009">
        <v>5</v>
      </c>
      <c r="L1009" t="s">
        <v>95</v>
      </c>
      <c r="M1009">
        <v>191.26</v>
      </c>
      <c r="N1009">
        <v>1</v>
      </c>
      <c r="O1009">
        <v>191.26</v>
      </c>
      <c r="P1009" t="s">
        <v>2111</v>
      </c>
    </row>
    <row r="1010" spans="1:17">
      <c r="A1010" t="s">
        <v>879</v>
      </c>
      <c r="B1010" t="s">
        <v>162</v>
      </c>
      <c r="C1010" t="s">
        <v>133</v>
      </c>
      <c r="D1010" t="s">
        <v>2113</v>
      </c>
      <c r="E1010" t="s">
        <v>106</v>
      </c>
      <c r="F1010">
        <v>40700</v>
      </c>
      <c r="G1010" t="s">
        <v>784</v>
      </c>
      <c r="I1010" t="s">
        <v>112</v>
      </c>
      <c r="J1010">
        <v>2026</v>
      </c>
      <c r="K1010">
        <v>5</v>
      </c>
      <c r="L1010" t="s">
        <v>95</v>
      </c>
      <c r="M1010">
        <v>191.26</v>
      </c>
      <c r="N1010">
        <v>1</v>
      </c>
      <c r="O1010">
        <v>191.26</v>
      </c>
      <c r="P1010" t="s">
        <v>2111</v>
      </c>
    </row>
    <row r="1011" spans="1:17">
      <c r="A1011" t="s">
        <v>879</v>
      </c>
      <c r="B1011" t="s">
        <v>2156</v>
      </c>
      <c r="C1011" t="s">
        <v>133</v>
      </c>
      <c r="D1011" t="s">
        <v>2113</v>
      </c>
      <c r="E1011" t="s">
        <v>106</v>
      </c>
      <c r="F1011">
        <v>40700</v>
      </c>
      <c r="G1011" t="s">
        <v>784</v>
      </c>
      <c r="I1011" t="s">
        <v>112</v>
      </c>
      <c r="J1011">
        <v>2026</v>
      </c>
      <c r="K1011">
        <v>5</v>
      </c>
      <c r="L1011" t="s">
        <v>95</v>
      </c>
      <c r="M1011">
        <v>95.63</v>
      </c>
      <c r="N1011">
        <v>1</v>
      </c>
      <c r="O1011">
        <v>95.63</v>
      </c>
      <c r="P1011" t="s">
        <v>2111</v>
      </c>
    </row>
    <row r="1012" spans="1:17">
      <c r="A1012" t="s">
        <v>879</v>
      </c>
      <c r="B1012" t="s">
        <v>166</v>
      </c>
      <c r="C1012" t="s">
        <v>133</v>
      </c>
      <c r="D1012" t="s">
        <v>2113</v>
      </c>
      <c r="E1012" t="s">
        <v>106</v>
      </c>
      <c r="F1012">
        <v>40700</v>
      </c>
      <c r="G1012" t="s">
        <v>784</v>
      </c>
      <c r="I1012" t="s">
        <v>112</v>
      </c>
      <c r="J1012">
        <v>2026</v>
      </c>
      <c r="K1012">
        <v>5</v>
      </c>
      <c r="L1012" t="s">
        <v>95</v>
      </c>
      <c r="M1012">
        <v>191.26</v>
      </c>
      <c r="N1012">
        <v>1</v>
      </c>
      <c r="O1012">
        <v>191.26</v>
      </c>
      <c r="P1012" t="s">
        <v>2111</v>
      </c>
    </row>
    <row r="1013" spans="1:17">
      <c r="A1013" t="s">
        <v>879</v>
      </c>
      <c r="B1013" t="s">
        <v>2157</v>
      </c>
      <c r="C1013" t="s">
        <v>133</v>
      </c>
      <c r="D1013" t="s">
        <v>2113</v>
      </c>
      <c r="E1013" t="s">
        <v>106</v>
      </c>
      <c r="F1013">
        <v>40700</v>
      </c>
      <c r="G1013" t="s">
        <v>784</v>
      </c>
      <c r="I1013" t="s">
        <v>112</v>
      </c>
      <c r="J1013">
        <v>2026</v>
      </c>
      <c r="K1013">
        <v>5</v>
      </c>
      <c r="L1013" t="s">
        <v>95</v>
      </c>
      <c r="M1013">
        <v>95.63</v>
      </c>
      <c r="N1013">
        <v>1</v>
      </c>
      <c r="O1013">
        <v>95.63</v>
      </c>
      <c r="P1013" t="s">
        <v>2111</v>
      </c>
    </row>
    <row r="1014" spans="1:17">
      <c r="A1014" t="s">
        <v>879</v>
      </c>
      <c r="B1014" t="s">
        <v>169</v>
      </c>
      <c r="C1014" t="s">
        <v>133</v>
      </c>
      <c r="D1014" t="s">
        <v>2113</v>
      </c>
      <c r="E1014" t="s">
        <v>92</v>
      </c>
      <c r="F1014">
        <v>40700</v>
      </c>
      <c r="G1014" t="s">
        <v>784</v>
      </c>
      <c r="I1014" t="s">
        <v>2158</v>
      </c>
      <c r="J1014">
        <v>2026</v>
      </c>
      <c r="K1014">
        <v>5</v>
      </c>
      <c r="L1014" t="s">
        <v>95</v>
      </c>
      <c r="M1014">
        <v>258.7</v>
      </c>
      <c r="N1014">
        <v>1</v>
      </c>
      <c r="O1014">
        <v>258.7</v>
      </c>
      <c r="P1014" t="s">
        <v>2111</v>
      </c>
    </row>
    <row r="1015" spans="1:17">
      <c r="A1015" t="s">
        <v>879</v>
      </c>
      <c r="B1015" t="s">
        <v>169</v>
      </c>
      <c r="C1015" t="s">
        <v>133</v>
      </c>
      <c r="D1015" t="s">
        <v>2113</v>
      </c>
      <c r="E1015" t="s">
        <v>92</v>
      </c>
      <c r="F1015">
        <v>40700</v>
      </c>
      <c r="G1015" t="s">
        <v>784</v>
      </c>
      <c r="I1015" t="s">
        <v>256</v>
      </c>
      <c r="J1015">
        <v>2026</v>
      </c>
      <c r="K1015">
        <v>5</v>
      </c>
      <c r="L1015" t="s">
        <v>95</v>
      </c>
      <c r="M1015">
        <v>170.24</v>
      </c>
      <c r="N1015">
        <v>1</v>
      </c>
      <c r="O1015">
        <v>170.24</v>
      </c>
      <c r="P1015" t="s">
        <v>2111</v>
      </c>
      <c r="Q1015">
        <v>1</v>
      </c>
    </row>
    <row r="1016" spans="1:17">
      <c r="A1016" t="s">
        <v>879</v>
      </c>
      <c r="B1016" t="s">
        <v>169</v>
      </c>
      <c r="C1016" t="s">
        <v>133</v>
      </c>
      <c r="D1016" t="s">
        <v>2113</v>
      </c>
      <c r="E1016" t="s">
        <v>92</v>
      </c>
      <c r="F1016">
        <v>40700</v>
      </c>
      <c r="G1016" t="s">
        <v>784</v>
      </c>
      <c r="I1016" t="s">
        <v>257</v>
      </c>
      <c r="J1016">
        <v>2026</v>
      </c>
      <c r="K1016">
        <v>5</v>
      </c>
      <c r="L1016" t="s">
        <v>95</v>
      </c>
      <c r="M1016">
        <v>150.65</v>
      </c>
      <c r="N1016">
        <v>1</v>
      </c>
      <c r="O1016">
        <v>150.65</v>
      </c>
      <c r="P1016" t="s">
        <v>2111</v>
      </c>
    </row>
    <row r="1017" spans="1:17">
      <c r="A1017" t="s">
        <v>879</v>
      </c>
      <c r="B1017" t="s">
        <v>169</v>
      </c>
      <c r="C1017" t="s">
        <v>133</v>
      </c>
      <c r="D1017" t="s">
        <v>2113</v>
      </c>
      <c r="E1017" t="s">
        <v>105</v>
      </c>
      <c r="F1017">
        <v>40700</v>
      </c>
      <c r="G1017" t="s">
        <v>784</v>
      </c>
      <c r="I1017" t="s">
        <v>122</v>
      </c>
      <c r="J1017">
        <v>2026</v>
      </c>
      <c r="K1017">
        <v>5</v>
      </c>
      <c r="L1017" t="s">
        <v>95</v>
      </c>
      <c r="M1017">
        <v>54.08</v>
      </c>
      <c r="N1017">
        <v>1</v>
      </c>
      <c r="O1017">
        <v>54.08</v>
      </c>
      <c r="P1017" t="s">
        <v>2111</v>
      </c>
    </row>
    <row r="1018" spans="1:17">
      <c r="A1018" t="s">
        <v>879</v>
      </c>
      <c r="B1018" t="s">
        <v>169</v>
      </c>
      <c r="C1018" t="s">
        <v>133</v>
      </c>
      <c r="D1018" t="s">
        <v>2113</v>
      </c>
      <c r="E1018" t="s">
        <v>105</v>
      </c>
      <c r="F1018">
        <v>40700</v>
      </c>
      <c r="G1018" t="s">
        <v>784</v>
      </c>
      <c r="I1018" t="s">
        <v>123</v>
      </c>
      <c r="J1018">
        <v>2026</v>
      </c>
      <c r="K1018">
        <v>5</v>
      </c>
      <c r="L1018" t="s">
        <v>95</v>
      </c>
      <c r="M1018">
        <v>135.19999999999999</v>
      </c>
      <c r="N1018">
        <v>1</v>
      </c>
      <c r="O1018">
        <v>135.19999999999999</v>
      </c>
      <c r="P1018" t="s">
        <v>2111</v>
      </c>
    </row>
    <row r="1019" spans="1:17">
      <c r="A1019" t="s">
        <v>879</v>
      </c>
      <c r="B1019" t="s">
        <v>169</v>
      </c>
      <c r="C1019" t="s">
        <v>133</v>
      </c>
      <c r="D1019" t="s">
        <v>2113</v>
      </c>
      <c r="E1019" t="s">
        <v>106</v>
      </c>
      <c r="F1019">
        <v>40700</v>
      </c>
      <c r="G1019" t="s">
        <v>784</v>
      </c>
      <c r="I1019" t="s">
        <v>112</v>
      </c>
      <c r="J1019">
        <v>2026</v>
      </c>
      <c r="K1019">
        <v>5</v>
      </c>
      <c r="L1019" t="s">
        <v>95</v>
      </c>
      <c r="M1019">
        <v>95.63</v>
      </c>
      <c r="N1019">
        <v>1</v>
      </c>
      <c r="O1019">
        <v>95.63</v>
      </c>
      <c r="P1019" t="s">
        <v>2111</v>
      </c>
    </row>
    <row r="1020" spans="1:17">
      <c r="A1020" t="s">
        <v>879</v>
      </c>
      <c r="B1020" t="s">
        <v>170</v>
      </c>
      <c r="C1020" t="s">
        <v>133</v>
      </c>
      <c r="D1020" t="s">
        <v>2113</v>
      </c>
      <c r="E1020" t="s">
        <v>103</v>
      </c>
      <c r="F1020">
        <v>40700</v>
      </c>
      <c r="G1020" t="s">
        <v>784</v>
      </c>
      <c r="I1020" t="s">
        <v>120</v>
      </c>
      <c r="J1020">
        <v>2026</v>
      </c>
      <c r="K1020">
        <v>5</v>
      </c>
      <c r="L1020" t="s">
        <v>95</v>
      </c>
      <c r="M1020">
        <v>72.59</v>
      </c>
      <c r="N1020">
        <v>1</v>
      </c>
      <c r="O1020">
        <v>72.59</v>
      </c>
      <c r="P1020" t="s">
        <v>2111</v>
      </c>
      <c r="Q1020">
        <v>1</v>
      </c>
    </row>
    <row r="1021" spans="1:17">
      <c r="A1021" t="s">
        <v>879</v>
      </c>
      <c r="B1021" t="s">
        <v>170</v>
      </c>
      <c r="C1021" t="s">
        <v>133</v>
      </c>
      <c r="D1021" t="s">
        <v>2113</v>
      </c>
      <c r="E1021" t="s">
        <v>105</v>
      </c>
      <c r="F1021">
        <v>40700</v>
      </c>
      <c r="G1021" t="s">
        <v>784</v>
      </c>
      <c r="I1021" t="s">
        <v>122</v>
      </c>
      <c r="J1021">
        <v>2026</v>
      </c>
      <c r="K1021">
        <v>5</v>
      </c>
      <c r="L1021" t="s">
        <v>95</v>
      </c>
      <c r="M1021">
        <v>54.08</v>
      </c>
      <c r="N1021">
        <v>1</v>
      </c>
      <c r="O1021">
        <v>54.08</v>
      </c>
      <c r="P1021" t="s">
        <v>2111</v>
      </c>
    </row>
    <row r="1022" spans="1:17">
      <c r="A1022" t="s">
        <v>879</v>
      </c>
      <c r="B1022" t="s">
        <v>170</v>
      </c>
      <c r="C1022" t="s">
        <v>133</v>
      </c>
      <c r="D1022" t="s">
        <v>2113</v>
      </c>
      <c r="E1022" t="s">
        <v>105</v>
      </c>
      <c r="F1022">
        <v>40700</v>
      </c>
      <c r="G1022" t="s">
        <v>784</v>
      </c>
      <c r="I1022" t="s">
        <v>123</v>
      </c>
      <c r="J1022">
        <v>2026</v>
      </c>
      <c r="K1022">
        <v>5</v>
      </c>
      <c r="L1022" t="s">
        <v>95</v>
      </c>
      <c r="M1022">
        <v>135.19999999999999</v>
      </c>
      <c r="N1022">
        <v>1</v>
      </c>
      <c r="O1022">
        <v>135.19999999999999</v>
      </c>
      <c r="P1022" t="s">
        <v>2111</v>
      </c>
    </row>
    <row r="1023" spans="1:17">
      <c r="A1023" t="s">
        <v>879</v>
      </c>
      <c r="B1023" t="s">
        <v>170</v>
      </c>
      <c r="C1023" t="s">
        <v>133</v>
      </c>
      <c r="D1023" t="s">
        <v>2113</v>
      </c>
      <c r="E1023" t="s">
        <v>106</v>
      </c>
      <c r="F1023">
        <v>40700</v>
      </c>
      <c r="G1023" t="s">
        <v>784</v>
      </c>
      <c r="I1023" t="s">
        <v>112</v>
      </c>
      <c r="J1023">
        <v>2026</v>
      </c>
      <c r="K1023">
        <v>5</v>
      </c>
      <c r="L1023" t="s">
        <v>95</v>
      </c>
      <c r="M1023">
        <v>191.26</v>
      </c>
      <c r="N1023">
        <v>1</v>
      </c>
      <c r="O1023">
        <v>191.26</v>
      </c>
      <c r="P1023" t="s">
        <v>2111</v>
      </c>
    </row>
    <row r="1024" spans="1:17">
      <c r="A1024" t="s">
        <v>879</v>
      </c>
      <c r="B1024" t="s">
        <v>2159</v>
      </c>
      <c r="C1024" t="s">
        <v>133</v>
      </c>
      <c r="D1024" t="s">
        <v>2113</v>
      </c>
      <c r="E1024" t="s">
        <v>103</v>
      </c>
      <c r="F1024">
        <v>40700</v>
      </c>
      <c r="G1024" t="s">
        <v>784</v>
      </c>
      <c r="I1024" t="s">
        <v>120</v>
      </c>
      <c r="J1024">
        <v>2026</v>
      </c>
      <c r="K1024">
        <v>5</v>
      </c>
      <c r="L1024" t="s">
        <v>95</v>
      </c>
      <c r="M1024">
        <v>72.59</v>
      </c>
      <c r="N1024">
        <v>1</v>
      </c>
      <c r="O1024">
        <v>72.59</v>
      </c>
      <c r="P1024" t="s">
        <v>2111</v>
      </c>
      <c r="Q1024">
        <v>1</v>
      </c>
    </row>
    <row r="1025" spans="1:17">
      <c r="A1025" t="s">
        <v>879</v>
      </c>
      <c r="B1025" t="s">
        <v>2159</v>
      </c>
      <c r="C1025" t="s">
        <v>133</v>
      </c>
      <c r="D1025" t="s">
        <v>2113</v>
      </c>
      <c r="E1025" t="s">
        <v>106</v>
      </c>
      <c r="F1025">
        <v>40700</v>
      </c>
      <c r="G1025" t="s">
        <v>784</v>
      </c>
      <c r="I1025" t="s">
        <v>112</v>
      </c>
      <c r="J1025">
        <v>2026</v>
      </c>
      <c r="K1025">
        <v>5</v>
      </c>
      <c r="L1025" t="s">
        <v>95</v>
      </c>
      <c r="M1025">
        <v>95.63</v>
      </c>
      <c r="N1025">
        <v>1</v>
      </c>
      <c r="O1025">
        <v>95.63</v>
      </c>
      <c r="P1025" t="s">
        <v>2111</v>
      </c>
    </row>
    <row r="1026" spans="1:17">
      <c r="A1026" t="s">
        <v>879</v>
      </c>
      <c r="B1026" t="s">
        <v>663</v>
      </c>
      <c r="C1026" t="s">
        <v>133</v>
      </c>
      <c r="D1026" t="s">
        <v>2113</v>
      </c>
      <c r="E1026" t="s">
        <v>103</v>
      </c>
      <c r="F1026">
        <v>40700</v>
      </c>
      <c r="G1026" t="s">
        <v>784</v>
      </c>
      <c r="I1026" t="s">
        <v>120</v>
      </c>
      <c r="J1026">
        <v>2026</v>
      </c>
      <c r="K1026">
        <v>5</v>
      </c>
      <c r="L1026" t="s">
        <v>95</v>
      </c>
      <c r="M1026">
        <v>72.59</v>
      </c>
      <c r="N1026">
        <v>1</v>
      </c>
      <c r="O1026">
        <v>72.59</v>
      </c>
      <c r="P1026" t="s">
        <v>2111</v>
      </c>
      <c r="Q1026">
        <v>1</v>
      </c>
    </row>
    <row r="1027" spans="1:17">
      <c r="A1027" t="s">
        <v>879</v>
      </c>
      <c r="B1027" t="s">
        <v>663</v>
      </c>
      <c r="C1027" t="s">
        <v>133</v>
      </c>
      <c r="D1027" t="s">
        <v>2113</v>
      </c>
      <c r="E1027" t="s">
        <v>106</v>
      </c>
      <c r="F1027">
        <v>40700</v>
      </c>
      <c r="G1027" t="s">
        <v>784</v>
      </c>
      <c r="I1027" t="s">
        <v>112</v>
      </c>
      <c r="J1027">
        <v>2026</v>
      </c>
      <c r="K1027">
        <v>5</v>
      </c>
      <c r="L1027" t="s">
        <v>95</v>
      </c>
      <c r="M1027">
        <v>95.63</v>
      </c>
      <c r="N1027">
        <v>1</v>
      </c>
      <c r="O1027">
        <v>95.63</v>
      </c>
      <c r="P1027" t="s">
        <v>2111</v>
      </c>
    </row>
    <row r="1028" spans="1:17">
      <c r="A1028" t="s">
        <v>879</v>
      </c>
      <c r="B1028" t="s">
        <v>2160</v>
      </c>
      <c r="C1028" t="s">
        <v>133</v>
      </c>
      <c r="D1028" t="s">
        <v>2113</v>
      </c>
      <c r="E1028" t="s">
        <v>106</v>
      </c>
      <c r="F1028">
        <v>40700</v>
      </c>
      <c r="G1028" t="s">
        <v>784</v>
      </c>
      <c r="I1028" t="s">
        <v>112</v>
      </c>
      <c r="J1028">
        <v>2026</v>
      </c>
      <c r="K1028">
        <v>5</v>
      </c>
      <c r="L1028" t="s">
        <v>95</v>
      </c>
      <c r="M1028">
        <v>191.26</v>
      </c>
      <c r="N1028">
        <v>1</v>
      </c>
      <c r="O1028">
        <v>191.26</v>
      </c>
      <c r="P1028" t="s">
        <v>2111</v>
      </c>
    </row>
    <row r="1029" spans="1:17">
      <c r="A1029" t="s">
        <v>879</v>
      </c>
      <c r="B1029" t="s">
        <v>2161</v>
      </c>
      <c r="C1029" t="s">
        <v>133</v>
      </c>
      <c r="D1029" t="s">
        <v>2113</v>
      </c>
      <c r="E1029" t="s">
        <v>103</v>
      </c>
      <c r="F1029">
        <v>40700</v>
      </c>
      <c r="G1029" t="s">
        <v>784</v>
      </c>
      <c r="I1029" t="s">
        <v>120</v>
      </c>
      <c r="J1029">
        <v>2026</v>
      </c>
      <c r="K1029">
        <v>5</v>
      </c>
      <c r="L1029" t="s">
        <v>95</v>
      </c>
      <c r="M1029">
        <v>72.59</v>
      </c>
      <c r="N1029">
        <v>1</v>
      </c>
      <c r="O1029">
        <v>72.59</v>
      </c>
      <c r="P1029" t="s">
        <v>2111</v>
      </c>
      <c r="Q1029">
        <v>1</v>
      </c>
    </row>
    <row r="1030" spans="1:17">
      <c r="A1030" t="s">
        <v>879</v>
      </c>
      <c r="B1030" t="s">
        <v>2161</v>
      </c>
      <c r="C1030" t="s">
        <v>133</v>
      </c>
      <c r="D1030" t="s">
        <v>2113</v>
      </c>
      <c r="E1030" t="s">
        <v>105</v>
      </c>
      <c r="F1030">
        <v>40700</v>
      </c>
      <c r="G1030" t="s">
        <v>784</v>
      </c>
      <c r="I1030" t="s">
        <v>122</v>
      </c>
      <c r="J1030">
        <v>2026</v>
      </c>
      <c r="K1030">
        <v>5</v>
      </c>
      <c r="L1030" t="s">
        <v>95</v>
      </c>
      <c r="M1030">
        <v>54.08</v>
      </c>
      <c r="N1030">
        <v>1</v>
      </c>
      <c r="O1030">
        <v>54.08</v>
      </c>
      <c r="P1030" t="s">
        <v>2111</v>
      </c>
    </row>
    <row r="1031" spans="1:17">
      <c r="A1031" t="s">
        <v>879</v>
      </c>
      <c r="B1031" t="s">
        <v>2161</v>
      </c>
      <c r="C1031" t="s">
        <v>133</v>
      </c>
      <c r="D1031" t="s">
        <v>2113</v>
      </c>
      <c r="E1031" t="s">
        <v>105</v>
      </c>
      <c r="F1031">
        <v>40700</v>
      </c>
      <c r="G1031" t="s">
        <v>784</v>
      </c>
      <c r="I1031" t="s">
        <v>123</v>
      </c>
      <c r="J1031">
        <v>2026</v>
      </c>
      <c r="K1031">
        <v>5</v>
      </c>
      <c r="L1031" t="s">
        <v>95</v>
      </c>
      <c r="M1031">
        <v>135.19999999999999</v>
      </c>
      <c r="N1031">
        <v>1</v>
      </c>
      <c r="O1031">
        <v>135.19999999999999</v>
      </c>
      <c r="P1031" t="s">
        <v>2111</v>
      </c>
    </row>
    <row r="1032" spans="1:17">
      <c r="A1032" t="s">
        <v>879</v>
      </c>
      <c r="B1032" t="s">
        <v>2161</v>
      </c>
      <c r="C1032" t="s">
        <v>133</v>
      </c>
      <c r="D1032" t="s">
        <v>2113</v>
      </c>
      <c r="E1032" t="s">
        <v>106</v>
      </c>
      <c r="F1032">
        <v>40700</v>
      </c>
      <c r="G1032" t="s">
        <v>784</v>
      </c>
      <c r="I1032" t="s">
        <v>112</v>
      </c>
      <c r="J1032">
        <v>2026</v>
      </c>
      <c r="K1032">
        <v>5</v>
      </c>
      <c r="L1032" t="s">
        <v>95</v>
      </c>
      <c r="M1032">
        <v>191.26</v>
      </c>
      <c r="N1032">
        <v>1</v>
      </c>
      <c r="O1032">
        <v>191.26</v>
      </c>
      <c r="P1032" t="s">
        <v>2111</v>
      </c>
    </row>
    <row r="1033" spans="1:17">
      <c r="A1033" t="s">
        <v>879</v>
      </c>
      <c r="B1033" t="s">
        <v>665</v>
      </c>
      <c r="C1033" t="s">
        <v>133</v>
      </c>
      <c r="D1033" t="s">
        <v>2113</v>
      </c>
      <c r="E1033" t="s">
        <v>106</v>
      </c>
      <c r="F1033">
        <v>40700</v>
      </c>
      <c r="G1033" t="s">
        <v>784</v>
      </c>
      <c r="I1033" t="s">
        <v>112</v>
      </c>
      <c r="J1033">
        <v>2026</v>
      </c>
      <c r="K1033">
        <v>5</v>
      </c>
      <c r="L1033" t="s">
        <v>95</v>
      </c>
      <c r="M1033">
        <v>95.63</v>
      </c>
      <c r="N1033">
        <v>1</v>
      </c>
      <c r="O1033">
        <v>95.63</v>
      </c>
      <c r="P1033" t="s">
        <v>2111</v>
      </c>
    </row>
    <row r="1034" spans="1:17">
      <c r="A1034" t="s">
        <v>879</v>
      </c>
      <c r="B1034" t="s">
        <v>175</v>
      </c>
      <c r="C1034" t="s">
        <v>133</v>
      </c>
      <c r="D1034" t="s">
        <v>2113</v>
      </c>
      <c r="E1034" t="s">
        <v>106</v>
      </c>
      <c r="F1034">
        <v>40700</v>
      </c>
      <c r="G1034" t="s">
        <v>784</v>
      </c>
      <c r="I1034" t="s">
        <v>112</v>
      </c>
      <c r="J1034">
        <v>2026</v>
      </c>
      <c r="K1034">
        <v>5</v>
      </c>
      <c r="L1034" t="s">
        <v>95</v>
      </c>
      <c r="M1034">
        <v>95.63</v>
      </c>
      <c r="N1034">
        <v>1</v>
      </c>
      <c r="O1034">
        <v>95.63</v>
      </c>
      <c r="P1034" t="s">
        <v>2111</v>
      </c>
    </row>
    <row r="1035" spans="1:17">
      <c r="A1035" t="s">
        <v>879</v>
      </c>
      <c r="B1035" t="s">
        <v>176</v>
      </c>
      <c r="C1035" t="s">
        <v>133</v>
      </c>
      <c r="D1035" t="s">
        <v>2113</v>
      </c>
      <c r="E1035" t="s">
        <v>103</v>
      </c>
      <c r="F1035">
        <v>40700</v>
      </c>
      <c r="G1035" t="s">
        <v>784</v>
      </c>
      <c r="I1035" t="s">
        <v>120</v>
      </c>
      <c r="J1035">
        <v>2026</v>
      </c>
      <c r="K1035">
        <v>5</v>
      </c>
      <c r="L1035" t="s">
        <v>95</v>
      </c>
      <c r="M1035">
        <v>145.18</v>
      </c>
      <c r="N1035">
        <v>1</v>
      </c>
      <c r="O1035">
        <v>145.18</v>
      </c>
      <c r="P1035" t="s">
        <v>2111</v>
      </c>
      <c r="Q1035">
        <v>1</v>
      </c>
    </row>
    <row r="1036" spans="1:17">
      <c r="A1036" t="s">
        <v>879</v>
      </c>
      <c r="B1036" t="s">
        <v>176</v>
      </c>
      <c r="C1036" t="s">
        <v>133</v>
      </c>
      <c r="D1036" t="s">
        <v>2113</v>
      </c>
      <c r="E1036" t="s">
        <v>106</v>
      </c>
      <c r="F1036">
        <v>40700</v>
      </c>
      <c r="G1036" t="s">
        <v>784</v>
      </c>
      <c r="I1036" t="s">
        <v>112</v>
      </c>
      <c r="J1036">
        <v>2026</v>
      </c>
      <c r="K1036">
        <v>5</v>
      </c>
      <c r="L1036" t="s">
        <v>95</v>
      </c>
      <c r="M1036">
        <v>191.26</v>
      </c>
      <c r="N1036">
        <v>1</v>
      </c>
      <c r="O1036">
        <v>191.26</v>
      </c>
      <c r="P1036" t="s">
        <v>2111</v>
      </c>
    </row>
    <row r="1037" spans="1:17">
      <c r="A1037" t="s">
        <v>879</v>
      </c>
      <c r="B1037" t="s">
        <v>667</v>
      </c>
      <c r="C1037" t="s">
        <v>133</v>
      </c>
      <c r="D1037" t="s">
        <v>2113</v>
      </c>
      <c r="E1037" t="s">
        <v>106</v>
      </c>
      <c r="F1037">
        <v>40700</v>
      </c>
      <c r="G1037" t="s">
        <v>784</v>
      </c>
      <c r="I1037" t="s">
        <v>112</v>
      </c>
      <c r="J1037">
        <v>2026</v>
      </c>
      <c r="K1037">
        <v>5</v>
      </c>
      <c r="L1037" t="s">
        <v>95</v>
      </c>
      <c r="M1037">
        <v>95.63</v>
      </c>
      <c r="N1037">
        <v>1</v>
      </c>
      <c r="O1037">
        <v>95.63</v>
      </c>
      <c r="P1037" t="s">
        <v>2111</v>
      </c>
    </row>
    <row r="1038" spans="1:17">
      <c r="A1038" t="s">
        <v>879</v>
      </c>
      <c r="B1038" t="s">
        <v>668</v>
      </c>
      <c r="C1038" t="s">
        <v>133</v>
      </c>
      <c r="D1038" t="s">
        <v>2113</v>
      </c>
      <c r="E1038" t="s">
        <v>103</v>
      </c>
      <c r="F1038">
        <v>40700</v>
      </c>
      <c r="G1038" t="s">
        <v>784</v>
      </c>
      <c r="I1038" t="s">
        <v>120</v>
      </c>
      <c r="J1038">
        <v>2026</v>
      </c>
      <c r="K1038">
        <v>5</v>
      </c>
      <c r="L1038" t="s">
        <v>95</v>
      </c>
      <c r="M1038">
        <v>72.59</v>
      </c>
      <c r="N1038">
        <v>1</v>
      </c>
      <c r="O1038">
        <v>72.59</v>
      </c>
      <c r="P1038" t="s">
        <v>2111</v>
      </c>
      <c r="Q1038">
        <v>1</v>
      </c>
    </row>
    <row r="1039" spans="1:17">
      <c r="A1039" t="s">
        <v>879</v>
      </c>
      <c r="B1039" t="s">
        <v>668</v>
      </c>
      <c r="C1039" t="s">
        <v>133</v>
      </c>
      <c r="D1039" t="s">
        <v>2113</v>
      </c>
      <c r="E1039" t="s">
        <v>105</v>
      </c>
      <c r="F1039">
        <v>40700</v>
      </c>
      <c r="G1039" t="s">
        <v>784</v>
      </c>
      <c r="I1039" t="s">
        <v>122</v>
      </c>
      <c r="J1039">
        <v>2026</v>
      </c>
      <c r="K1039">
        <v>5</v>
      </c>
      <c r="L1039" t="s">
        <v>95</v>
      </c>
      <c r="M1039">
        <v>162.24</v>
      </c>
      <c r="N1039">
        <v>1</v>
      </c>
      <c r="O1039">
        <v>162.24</v>
      </c>
      <c r="P1039" t="s">
        <v>2111</v>
      </c>
    </row>
    <row r="1040" spans="1:17">
      <c r="A1040" t="s">
        <v>879</v>
      </c>
      <c r="B1040" t="s">
        <v>668</v>
      </c>
      <c r="C1040" t="s">
        <v>133</v>
      </c>
      <c r="D1040" t="s">
        <v>2113</v>
      </c>
      <c r="E1040" t="s">
        <v>105</v>
      </c>
      <c r="F1040">
        <v>40700</v>
      </c>
      <c r="G1040" t="s">
        <v>784</v>
      </c>
      <c r="I1040" t="s">
        <v>123</v>
      </c>
      <c r="J1040">
        <v>2026</v>
      </c>
      <c r="K1040">
        <v>5</v>
      </c>
      <c r="L1040" t="s">
        <v>95</v>
      </c>
      <c r="M1040">
        <v>405.6</v>
      </c>
      <c r="N1040">
        <v>1</v>
      </c>
      <c r="O1040">
        <v>405.6</v>
      </c>
      <c r="P1040" t="s">
        <v>2111</v>
      </c>
    </row>
    <row r="1041" spans="1:17">
      <c r="A1041" t="s">
        <v>879</v>
      </c>
      <c r="B1041" t="s">
        <v>668</v>
      </c>
      <c r="C1041" t="s">
        <v>133</v>
      </c>
      <c r="D1041" t="s">
        <v>2113</v>
      </c>
      <c r="E1041" t="s">
        <v>106</v>
      </c>
      <c r="F1041">
        <v>40700</v>
      </c>
      <c r="G1041" t="s">
        <v>784</v>
      </c>
      <c r="I1041" t="s">
        <v>112</v>
      </c>
      <c r="J1041">
        <v>2026</v>
      </c>
      <c r="K1041">
        <v>5</v>
      </c>
      <c r="L1041" t="s">
        <v>95</v>
      </c>
      <c r="M1041">
        <v>95.63</v>
      </c>
      <c r="N1041">
        <v>1</v>
      </c>
      <c r="O1041">
        <v>95.63</v>
      </c>
      <c r="P1041" t="s">
        <v>2111</v>
      </c>
    </row>
    <row r="1042" spans="1:17">
      <c r="A1042" t="s">
        <v>879</v>
      </c>
      <c r="B1042" t="s">
        <v>669</v>
      </c>
      <c r="C1042" t="s">
        <v>133</v>
      </c>
      <c r="D1042" t="s">
        <v>2113</v>
      </c>
      <c r="E1042" t="s">
        <v>105</v>
      </c>
      <c r="F1042">
        <v>40700</v>
      </c>
      <c r="G1042" t="s">
        <v>784</v>
      </c>
      <c r="I1042" t="s">
        <v>122</v>
      </c>
      <c r="J1042">
        <v>2026</v>
      </c>
      <c r="K1042">
        <v>5</v>
      </c>
      <c r="L1042" t="s">
        <v>95</v>
      </c>
      <c r="M1042">
        <v>54.08</v>
      </c>
      <c r="N1042">
        <v>1</v>
      </c>
      <c r="O1042">
        <v>54.08</v>
      </c>
      <c r="P1042" t="s">
        <v>2111</v>
      </c>
    </row>
    <row r="1043" spans="1:17">
      <c r="A1043" t="s">
        <v>879</v>
      </c>
      <c r="B1043" t="s">
        <v>669</v>
      </c>
      <c r="C1043" t="s">
        <v>133</v>
      </c>
      <c r="D1043" t="s">
        <v>2113</v>
      </c>
      <c r="E1043" t="s">
        <v>105</v>
      </c>
      <c r="F1043">
        <v>40700</v>
      </c>
      <c r="G1043" t="s">
        <v>784</v>
      </c>
      <c r="I1043" t="s">
        <v>123</v>
      </c>
      <c r="J1043">
        <v>2026</v>
      </c>
      <c r="K1043">
        <v>5</v>
      </c>
      <c r="L1043" t="s">
        <v>95</v>
      </c>
      <c r="M1043">
        <v>135.19999999999999</v>
      </c>
      <c r="N1043">
        <v>1</v>
      </c>
      <c r="O1043">
        <v>135.19999999999999</v>
      </c>
      <c r="P1043" t="s">
        <v>2111</v>
      </c>
    </row>
    <row r="1044" spans="1:17">
      <c r="A1044" t="s">
        <v>879</v>
      </c>
      <c r="B1044" t="s">
        <v>669</v>
      </c>
      <c r="C1044" t="s">
        <v>133</v>
      </c>
      <c r="D1044" t="s">
        <v>2113</v>
      </c>
      <c r="E1044" t="s">
        <v>106</v>
      </c>
      <c r="F1044">
        <v>40700</v>
      </c>
      <c r="G1044" t="s">
        <v>784</v>
      </c>
      <c r="I1044" t="s">
        <v>112</v>
      </c>
      <c r="J1044">
        <v>2026</v>
      </c>
      <c r="K1044">
        <v>5</v>
      </c>
      <c r="L1044" t="s">
        <v>95</v>
      </c>
      <c r="M1044">
        <v>95.63</v>
      </c>
      <c r="N1044">
        <v>1</v>
      </c>
      <c r="O1044">
        <v>95.63</v>
      </c>
      <c r="P1044" t="s">
        <v>2111</v>
      </c>
    </row>
    <row r="1045" spans="1:17">
      <c r="A1045" t="s">
        <v>879</v>
      </c>
      <c r="B1045" t="s">
        <v>670</v>
      </c>
      <c r="C1045" t="s">
        <v>133</v>
      </c>
      <c r="D1045" t="s">
        <v>2113</v>
      </c>
      <c r="E1045" t="s">
        <v>106</v>
      </c>
      <c r="F1045">
        <v>40700</v>
      </c>
      <c r="G1045" t="s">
        <v>784</v>
      </c>
      <c r="I1045" t="s">
        <v>112</v>
      </c>
      <c r="J1045">
        <v>2026</v>
      </c>
      <c r="K1045">
        <v>5</v>
      </c>
      <c r="L1045" t="s">
        <v>95</v>
      </c>
      <c r="M1045">
        <v>95.63</v>
      </c>
      <c r="N1045">
        <v>1</v>
      </c>
      <c r="O1045">
        <v>95.63</v>
      </c>
      <c r="P1045" t="s">
        <v>2111</v>
      </c>
    </row>
    <row r="1046" spans="1:17">
      <c r="A1046" t="s">
        <v>879</v>
      </c>
      <c r="B1046" t="s">
        <v>180</v>
      </c>
      <c r="C1046" t="s">
        <v>133</v>
      </c>
      <c r="D1046" t="s">
        <v>2113</v>
      </c>
      <c r="E1046" t="s">
        <v>106</v>
      </c>
      <c r="F1046">
        <v>40700</v>
      </c>
      <c r="G1046" t="s">
        <v>784</v>
      </c>
      <c r="I1046" t="s">
        <v>112</v>
      </c>
      <c r="J1046">
        <v>2026</v>
      </c>
      <c r="K1046">
        <v>5</v>
      </c>
      <c r="L1046" t="s">
        <v>95</v>
      </c>
      <c r="M1046">
        <v>95.63</v>
      </c>
      <c r="N1046">
        <v>1</v>
      </c>
      <c r="O1046">
        <v>95.63</v>
      </c>
      <c r="P1046" t="s">
        <v>2111</v>
      </c>
    </row>
    <row r="1047" spans="1:17">
      <c r="A1047" t="s">
        <v>879</v>
      </c>
      <c r="B1047" t="s">
        <v>181</v>
      </c>
      <c r="C1047" t="s">
        <v>133</v>
      </c>
      <c r="D1047" t="s">
        <v>2113</v>
      </c>
      <c r="E1047" t="s">
        <v>106</v>
      </c>
      <c r="F1047">
        <v>40700</v>
      </c>
      <c r="G1047" t="s">
        <v>784</v>
      </c>
      <c r="I1047" t="s">
        <v>112</v>
      </c>
      <c r="J1047">
        <v>2026</v>
      </c>
      <c r="K1047">
        <v>5</v>
      </c>
      <c r="L1047" t="s">
        <v>95</v>
      </c>
      <c r="M1047">
        <v>95.63</v>
      </c>
      <c r="N1047">
        <v>1</v>
      </c>
      <c r="O1047">
        <v>95.63</v>
      </c>
      <c r="P1047" t="s">
        <v>2111</v>
      </c>
    </row>
    <row r="1048" spans="1:17">
      <c r="A1048" t="s">
        <v>879</v>
      </c>
      <c r="B1048" t="s">
        <v>2162</v>
      </c>
      <c r="C1048" t="s">
        <v>133</v>
      </c>
      <c r="D1048" t="s">
        <v>2113</v>
      </c>
      <c r="E1048" t="s">
        <v>106</v>
      </c>
      <c r="F1048">
        <v>40700</v>
      </c>
      <c r="G1048" t="s">
        <v>784</v>
      </c>
      <c r="I1048" t="s">
        <v>112</v>
      </c>
      <c r="J1048">
        <v>2026</v>
      </c>
      <c r="K1048">
        <v>5</v>
      </c>
      <c r="L1048" t="s">
        <v>95</v>
      </c>
      <c r="M1048">
        <v>95.63</v>
      </c>
      <c r="N1048">
        <v>1</v>
      </c>
      <c r="O1048">
        <v>95.63</v>
      </c>
      <c r="P1048" t="s">
        <v>2111</v>
      </c>
    </row>
    <row r="1049" spans="1:17">
      <c r="A1049" t="s">
        <v>879</v>
      </c>
      <c r="B1049" t="s">
        <v>671</v>
      </c>
      <c r="C1049" t="s">
        <v>133</v>
      </c>
      <c r="D1049" t="s">
        <v>2113</v>
      </c>
      <c r="E1049" t="s">
        <v>103</v>
      </c>
      <c r="F1049">
        <v>40700</v>
      </c>
      <c r="G1049" t="s">
        <v>784</v>
      </c>
      <c r="I1049" t="s">
        <v>120</v>
      </c>
      <c r="J1049">
        <v>2026</v>
      </c>
      <c r="K1049">
        <v>5</v>
      </c>
      <c r="L1049" t="s">
        <v>95</v>
      </c>
      <c r="M1049">
        <v>145.18</v>
      </c>
      <c r="N1049">
        <v>1</v>
      </c>
      <c r="O1049">
        <v>145.18</v>
      </c>
      <c r="P1049" t="s">
        <v>2111</v>
      </c>
      <c r="Q1049">
        <v>1</v>
      </c>
    </row>
    <row r="1050" spans="1:17">
      <c r="A1050" t="s">
        <v>879</v>
      </c>
      <c r="B1050" t="s">
        <v>671</v>
      </c>
      <c r="C1050" t="s">
        <v>133</v>
      </c>
      <c r="D1050" t="s">
        <v>2113</v>
      </c>
      <c r="E1050" t="s">
        <v>106</v>
      </c>
      <c r="F1050">
        <v>40700</v>
      </c>
      <c r="G1050" t="s">
        <v>784</v>
      </c>
      <c r="I1050" t="s">
        <v>112</v>
      </c>
      <c r="J1050">
        <v>2026</v>
      </c>
      <c r="K1050">
        <v>5</v>
      </c>
      <c r="L1050" t="s">
        <v>95</v>
      </c>
      <c r="M1050">
        <v>95.63</v>
      </c>
      <c r="N1050">
        <v>1</v>
      </c>
      <c r="O1050">
        <v>95.63</v>
      </c>
      <c r="P1050" t="s">
        <v>2111</v>
      </c>
    </row>
    <row r="1051" spans="1:17">
      <c r="A1051" t="s">
        <v>879</v>
      </c>
      <c r="B1051" t="s">
        <v>2163</v>
      </c>
      <c r="C1051" t="s">
        <v>133</v>
      </c>
      <c r="D1051" t="s">
        <v>2113</v>
      </c>
      <c r="E1051" t="s">
        <v>105</v>
      </c>
      <c r="F1051">
        <v>40700</v>
      </c>
      <c r="G1051" t="s">
        <v>784</v>
      </c>
      <c r="I1051" t="s">
        <v>122</v>
      </c>
      <c r="J1051">
        <v>2026</v>
      </c>
      <c r="K1051">
        <v>5</v>
      </c>
      <c r="L1051" t="s">
        <v>95</v>
      </c>
      <c r="M1051">
        <v>162.24</v>
      </c>
      <c r="N1051">
        <v>1</v>
      </c>
      <c r="O1051">
        <v>162.24</v>
      </c>
      <c r="P1051" t="s">
        <v>2111</v>
      </c>
    </row>
    <row r="1052" spans="1:17">
      <c r="A1052" t="s">
        <v>879</v>
      </c>
      <c r="B1052" t="s">
        <v>2163</v>
      </c>
      <c r="C1052" t="s">
        <v>133</v>
      </c>
      <c r="D1052" t="s">
        <v>2113</v>
      </c>
      <c r="E1052" t="s">
        <v>105</v>
      </c>
      <c r="F1052">
        <v>40700</v>
      </c>
      <c r="G1052" t="s">
        <v>784</v>
      </c>
      <c r="I1052" t="s">
        <v>123</v>
      </c>
      <c r="J1052">
        <v>2026</v>
      </c>
      <c r="K1052">
        <v>5</v>
      </c>
      <c r="L1052" t="s">
        <v>95</v>
      </c>
      <c r="M1052">
        <v>405.6</v>
      </c>
      <c r="N1052">
        <v>1</v>
      </c>
      <c r="O1052">
        <v>405.6</v>
      </c>
      <c r="P1052" t="s">
        <v>2111</v>
      </c>
    </row>
    <row r="1053" spans="1:17">
      <c r="A1053" t="s">
        <v>879</v>
      </c>
      <c r="B1053" t="s">
        <v>2163</v>
      </c>
      <c r="C1053" t="s">
        <v>133</v>
      </c>
      <c r="D1053" t="s">
        <v>2113</v>
      </c>
      <c r="E1053" t="s">
        <v>106</v>
      </c>
      <c r="F1053">
        <v>40700</v>
      </c>
      <c r="G1053" t="s">
        <v>784</v>
      </c>
      <c r="I1053" t="s">
        <v>112</v>
      </c>
      <c r="J1053">
        <v>2026</v>
      </c>
      <c r="K1053">
        <v>5</v>
      </c>
      <c r="L1053" t="s">
        <v>95</v>
      </c>
      <c r="M1053">
        <v>95.63</v>
      </c>
      <c r="N1053">
        <v>1</v>
      </c>
      <c r="O1053">
        <v>95.63</v>
      </c>
      <c r="P1053" t="s">
        <v>2111</v>
      </c>
    </row>
    <row r="1054" spans="1:17">
      <c r="A1054" t="s">
        <v>879</v>
      </c>
      <c r="B1054" t="s">
        <v>182</v>
      </c>
      <c r="C1054" t="s">
        <v>133</v>
      </c>
      <c r="D1054" t="s">
        <v>2113</v>
      </c>
      <c r="E1054" t="s">
        <v>103</v>
      </c>
      <c r="F1054">
        <v>40700</v>
      </c>
      <c r="G1054" t="s">
        <v>784</v>
      </c>
      <c r="I1054" t="s">
        <v>120</v>
      </c>
      <c r="J1054">
        <v>2026</v>
      </c>
      <c r="K1054">
        <v>5</v>
      </c>
      <c r="L1054" t="s">
        <v>95</v>
      </c>
      <c r="M1054">
        <v>72.59</v>
      </c>
      <c r="N1054">
        <v>1</v>
      </c>
      <c r="O1054">
        <v>72.59</v>
      </c>
      <c r="P1054" t="s">
        <v>2111</v>
      </c>
      <c r="Q1054">
        <v>1</v>
      </c>
    </row>
    <row r="1055" spans="1:17">
      <c r="A1055" t="s">
        <v>879</v>
      </c>
      <c r="B1055" t="s">
        <v>182</v>
      </c>
      <c r="C1055" t="s">
        <v>133</v>
      </c>
      <c r="D1055" t="s">
        <v>2113</v>
      </c>
      <c r="E1055" t="s">
        <v>105</v>
      </c>
      <c r="F1055">
        <v>40700</v>
      </c>
      <c r="G1055" t="s">
        <v>784</v>
      </c>
      <c r="I1055" t="s">
        <v>122</v>
      </c>
      <c r="J1055">
        <v>2026</v>
      </c>
      <c r="K1055">
        <v>5</v>
      </c>
      <c r="L1055" t="s">
        <v>95</v>
      </c>
      <c r="M1055">
        <v>54.08</v>
      </c>
      <c r="N1055">
        <v>1</v>
      </c>
      <c r="O1055">
        <v>54.08</v>
      </c>
      <c r="P1055" t="s">
        <v>2111</v>
      </c>
    </row>
    <row r="1056" spans="1:17">
      <c r="A1056" t="s">
        <v>879</v>
      </c>
      <c r="B1056" t="s">
        <v>182</v>
      </c>
      <c r="C1056" t="s">
        <v>133</v>
      </c>
      <c r="D1056" t="s">
        <v>2113</v>
      </c>
      <c r="E1056" t="s">
        <v>105</v>
      </c>
      <c r="F1056">
        <v>40700</v>
      </c>
      <c r="G1056" t="s">
        <v>784</v>
      </c>
      <c r="I1056" t="s">
        <v>123</v>
      </c>
      <c r="J1056">
        <v>2026</v>
      </c>
      <c r="K1056">
        <v>5</v>
      </c>
      <c r="L1056" t="s">
        <v>95</v>
      </c>
      <c r="M1056">
        <v>135.19999999999999</v>
      </c>
      <c r="N1056">
        <v>1</v>
      </c>
      <c r="O1056">
        <v>135.19999999999999</v>
      </c>
      <c r="P1056" t="s">
        <v>2111</v>
      </c>
    </row>
    <row r="1057" spans="1:17">
      <c r="A1057" t="s">
        <v>879</v>
      </c>
      <c r="B1057" t="s">
        <v>182</v>
      </c>
      <c r="C1057" t="s">
        <v>133</v>
      </c>
      <c r="D1057" t="s">
        <v>2113</v>
      </c>
      <c r="E1057" t="s">
        <v>106</v>
      </c>
      <c r="F1057">
        <v>40700</v>
      </c>
      <c r="G1057" t="s">
        <v>784</v>
      </c>
      <c r="I1057" t="s">
        <v>112</v>
      </c>
      <c r="J1057">
        <v>2026</v>
      </c>
      <c r="K1057">
        <v>5</v>
      </c>
      <c r="L1057" t="s">
        <v>95</v>
      </c>
      <c r="M1057">
        <v>95.63</v>
      </c>
      <c r="N1057">
        <v>1</v>
      </c>
      <c r="O1057">
        <v>95.63</v>
      </c>
      <c r="P1057" t="s">
        <v>2111</v>
      </c>
    </row>
    <row r="1058" spans="1:17">
      <c r="A1058" t="s">
        <v>879</v>
      </c>
      <c r="B1058" t="s">
        <v>2164</v>
      </c>
      <c r="C1058" t="s">
        <v>133</v>
      </c>
      <c r="D1058" t="s">
        <v>2113</v>
      </c>
      <c r="E1058" t="s">
        <v>106</v>
      </c>
      <c r="F1058">
        <v>40700</v>
      </c>
      <c r="G1058" t="s">
        <v>784</v>
      </c>
      <c r="I1058" t="s">
        <v>112</v>
      </c>
      <c r="J1058">
        <v>2026</v>
      </c>
      <c r="K1058">
        <v>5</v>
      </c>
      <c r="L1058" t="s">
        <v>95</v>
      </c>
      <c r="M1058">
        <v>95.63</v>
      </c>
      <c r="N1058">
        <v>1</v>
      </c>
      <c r="O1058">
        <v>95.63</v>
      </c>
      <c r="P1058" t="s">
        <v>2111</v>
      </c>
    </row>
    <row r="1059" spans="1:17">
      <c r="A1059" t="s">
        <v>879</v>
      </c>
      <c r="B1059" t="s">
        <v>2165</v>
      </c>
      <c r="C1059" t="s">
        <v>133</v>
      </c>
      <c r="D1059" t="s">
        <v>2113</v>
      </c>
      <c r="E1059" t="s">
        <v>106</v>
      </c>
      <c r="F1059">
        <v>40700</v>
      </c>
      <c r="G1059" t="s">
        <v>784</v>
      </c>
      <c r="I1059" t="s">
        <v>112</v>
      </c>
      <c r="J1059">
        <v>2026</v>
      </c>
      <c r="K1059">
        <v>5</v>
      </c>
      <c r="L1059" t="s">
        <v>95</v>
      </c>
      <c r="M1059">
        <v>95.63</v>
      </c>
      <c r="N1059">
        <v>1</v>
      </c>
      <c r="O1059">
        <v>95.63</v>
      </c>
      <c r="P1059" t="s">
        <v>2111</v>
      </c>
    </row>
    <row r="1060" spans="1:17">
      <c r="A1060" t="s">
        <v>879</v>
      </c>
      <c r="B1060" t="s">
        <v>672</v>
      </c>
      <c r="C1060" t="s">
        <v>133</v>
      </c>
      <c r="D1060" t="s">
        <v>2113</v>
      </c>
      <c r="E1060" t="s">
        <v>105</v>
      </c>
      <c r="F1060">
        <v>40700</v>
      </c>
      <c r="G1060" t="s">
        <v>784</v>
      </c>
      <c r="I1060" t="s">
        <v>122</v>
      </c>
      <c r="J1060">
        <v>2026</v>
      </c>
      <c r="K1060">
        <v>5</v>
      </c>
      <c r="L1060" t="s">
        <v>95</v>
      </c>
      <c r="M1060">
        <v>54.08</v>
      </c>
      <c r="N1060">
        <v>1</v>
      </c>
      <c r="O1060">
        <v>54.08</v>
      </c>
      <c r="P1060" t="s">
        <v>2111</v>
      </c>
    </row>
    <row r="1061" spans="1:17">
      <c r="A1061" t="s">
        <v>879</v>
      </c>
      <c r="B1061" t="s">
        <v>672</v>
      </c>
      <c r="C1061" t="s">
        <v>133</v>
      </c>
      <c r="D1061" t="s">
        <v>2113</v>
      </c>
      <c r="E1061" t="s">
        <v>105</v>
      </c>
      <c r="F1061">
        <v>40700</v>
      </c>
      <c r="G1061" t="s">
        <v>784</v>
      </c>
      <c r="I1061" t="s">
        <v>123</v>
      </c>
      <c r="J1061">
        <v>2026</v>
      </c>
      <c r="K1061">
        <v>5</v>
      </c>
      <c r="L1061" t="s">
        <v>95</v>
      </c>
      <c r="M1061">
        <v>135.19999999999999</v>
      </c>
      <c r="N1061">
        <v>1</v>
      </c>
      <c r="O1061">
        <v>135.19999999999999</v>
      </c>
      <c r="P1061" t="s">
        <v>2111</v>
      </c>
    </row>
    <row r="1062" spans="1:17">
      <c r="A1062" t="s">
        <v>879</v>
      </c>
      <c r="B1062" t="s">
        <v>672</v>
      </c>
      <c r="C1062" t="s">
        <v>133</v>
      </c>
      <c r="D1062" t="s">
        <v>2113</v>
      </c>
      <c r="E1062" t="s">
        <v>106</v>
      </c>
      <c r="F1062">
        <v>40700</v>
      </c>
      <c r="G1062" t="s">
        <v>784</v>
      </c>
      <c r="I1062" t="s">
        <v>112</v>
      </c>
      <c r="J1062">
        <v>2026</v>
      </c>
      <c r="K1062">
        <v>5</v>
      </c>
      <c r="L1062" t="s">
        <v>95</v>
      </c>
      <c r="M1062">
        <v>95.63</v>
      </c>
      <c r="N1062">
        <v>1</v>
      </c>
      <c r="O1062">
        <v>95.63</v>
      </c>
      <c r="P1062" t="s">
        <v>2111</v>
      </c>
    </row>
    <row r="1063" spans="1:17">
      <c r="A1063" t="s">
        <v>879</v>
      </c>
      <c r="B1063" t="s">
        <v>184</v>
      </c>
      <c r="C1063" t="s">
        <v>133</v>
      </c>
      <c r="D1063" t="s">
        <v>2113</v>
      </c>
      <c r="E1063" t="s">
        <v>106</v>
      </c>
      <c r="F1063">
        <v>40700</v>
      </c>
      <c r="G1063" t="s">
        <v>784</v>
      </c>
      <c r="I1063" t="s">
        <v>112</v>
      </c>
      <c r="J1063">
        <v>2026</v>
      </c>
      <c r="K1063">
        <v>5</v>
      </c>
      <c r="L1063" t="s">
        <v>95</v>
      </c>
      <c r="M1063">
        <v>95.63</v>
      </c>
      <c r="N1063">
        <v>1</v>
      </c>
      <c r="O1063">
        <v>95.63</v>
      </c>
      <c r="P1063" t="s">
        <v>2111</v>
      </c>
    </row>
    <row r="1064" spans="1:17">
      <c r="A1064" t="s">
        <v>879</v>
      </c>
      <c r="B1064" t="s">
        <v>673</v>
      </c>
      <c r="C1064" t="s">
        <v>133</v>
      </c>
      <c r="D1064" t="s">
        <v>2113</v>
      </c>
      <c r="E1064" t="s">
        <v>106</v>
      </c>
      <c r="F1064">
        <v>40700</v>
      </c>
      <c r="G1064" t="s">
        <v>784</v>
      </c>
      <c r="I1064" t="s">
        <v>112</v>
      </c>
      <c r="J1064">
        <v>2026</v>
      </c>
      <c r="K1064">
        <v>5</v>
      </c>
      <c r="L1064" t="s">
        <v>95</v>
      </c>
      <c r="M1064">
        <v>95.63</v>
      </c>
      <c r="N1064">
        <v>1</v>
      </c>
      <c r="O1064">
        <v>95.63</v>
      </c>
      <c r="P1064" t="s">
        <v>2111</v>
      </c>
    </row>
    <row r="1065" spans="1:17">
      <c r="A1065" t="s">
        <v>879</v>
      </c>
      <c r="B1065" t="s">
        <v>2166</v>
      </c>
      <c r="C1065" t="s">
        <v>133</v>
      </c>
      <c r="D1065" t="s">
        <v>2113</v>
      </c>
      <c r="E1065" t="s">
        <v>105</v>
      </c>
      <c r="F1065">
        <v>40700</v>
      </c>
      <c r="G1065" t="s">
        <v>784</v>
      </c>
      <c r="I1065" t="s">
        <v>122</v>
      </c>
      <c r="J1065">
        <v>2026</v>
      </c>
      <c r="K1065">
        <v>5</v>
      </c>
      <c r="L1065" t="s">
        <v>95</v>
      </c>
      <c r="M1065">
        <v>162.24</v>
      </c>
      <c r="N1065">
        <v>1</v>
      </c>
      <c r="O1065">
        <v>162.24</v>
      </c>
      <c r="P1065" t="s">
        <v>2111</v>
      </c>
    </row>
    <row r="1066" spans="1:17">
      <c r="A1066" t="s">
        <v>879</v>
      </c>
      <c r="B1066" t="s">
        <v>2166</v>
      </c>
      <c r="C1066" t="s">
        <v>133</v>
      </c>
      <c r="D1066" t="s">
        <v>2113</v>
      </c>
      <c r="E1066" t="s">
        <v>105</v>
      </c>
      <c r="F1066">
        <v>40700</v>
      </c>
      <c r="G1066" t="s">
        <v>784</v>
      </c>
      <c r="I1066" t="s">
        <v>123</v>
      </c>
      <c r="J1066">
        <v>2026</v>
      </c>
      <c r="K1066">
        <v>5</v>
      </c>
      <c r="L1066" t="s">
        <v>95</v>
      </c>
      <c r="M1066">
        <v>405.6</v>
      </c>
      <c r="N1066">
        <v>1</v>
      </c>
      <c r="O1066">
        <v>405.6</v>
      </c>
      <c r="P1066" t="s">
        <v>2111</v>
      </c>
    </row>
    <row r="1067" spans="1:17">
      <c r="A1067" t="s">
        <v>879</v>
      </c>
      <c r="B1067" t="s">
        <v>2166</v>
      </c>
      <c r="C1067" t="s">
        <v>133</v>
      </c>
      <c r="D1067" t="s">
        <v>2113</v>
      </c>
      <c r="E1067" t="s">
        <v>106</v>
      </c>
      <c r="F1067">
        <v>40700</v>
      </c>
      <c r="G1067" t="s">
        <v>784</v>
      </c>
      <c r="I1067" t="s">
        <v>112</v>
      </c>
      <c r="J1067">
        <v>2026</v>
      </c>
      <c r="K1067">
        <v>5</v>
      </c>
      <c r="L1067" t="s">
        <v>95</v>
      </c>
      <c r="M1067">
        <v>191.26</v>
      </c>
      <c r="N1067">
        <v>1</v>
      </c>
      <c r="O1067">
        <v>191.26</v>
      </c>
      <c r="P1067" t="s">
        <v>2111</v>
      </c>
    </row>
    <row r="1068" spans="1:17">
      <c r="A1068" t="s">
        <v>879</v>
      </c>
      <c r="B1068" t="s">
        <v>2167</v>
      </c>
      <c r="C1068" t="s">
        <v>133</v>
      </c>
      <c r="D1068" t="s">
        <v>2113</v>
      </c>
      <c r="E1068" t="s">
        <v>106</v>
      </c>
      <c r="F1068">
        <v>40700</v>
      </c>
      <c r="G1068" t="s">
        <v>784</v>
      </c>
      <c r="I1068" t="s">
        <v>112</v>
      </c>
      <c r="J1068">
        <v>2026</v>
      </c>
      <c r="K1068">
        <v>5</v>
      </c>
      <c r="L1068" t="s">
        <v>95</v>
      </c>
      <c r="M1068">
        <v>95.63</v>
      </c>
      <c r="N1068">
        <v>1</v>
      </c>
      <c r="O1068">
        <v>95.63</v>
      </c>
      <c r="P1068" t="s">
        <v>2111</v>
      </c>
    </row>
    <row r="1069" spans="1:17">
      <c r="A1069" t="s">
        <v>879</v>
      </c>
      <c r="B1069" t="s">
        <v>187</v>
      </c>
      <c r="C1069" t="s">
        <v>133</v>
      </c>
      <c r="D1069" t="s">
        <v>2113</v>
      </c>
      <c r="E1069" t="s">
        <v>103</v>
      </c>
      <c r="F1069">
        <v>40700</v>
      </c>
      <c r="G1069" t="s">
        <v>784</v>
      </c>
      <c r="I1069" t="s">
        <v>120</v>
      </c>
      <c r="J1069">
        <v>2026</v>
      </c>
      <c r="K1069">
        <v>5</v>
      </c>
      <c r="L1069" t="s">
        <v>95</v>
      </c>
      <c r="M1069">
        <v>250.54</v>
      </c>
      <c r="N1069">
        <v>1</v>
      </c>
      <c r="O1069">
        <v>250.54</v>
      </c>
      <c r="P1069" t="s">
        <v>2111</v>
      </c>
      <c r="Q1069">
        <v>1</v>
      </c>
    </row>
    <row r="1070" spans="1:17">
      <c r="A1070" t="s">
        <v>879</v>
      </c>
      <c r="B1070" t="s">
        <v>187</v>
      </c>
      <c r="C1070" t="s">
        <v>133</v>
      </c>
      <c r="D1070" t="s">
        <v>2113</v>
      </c>
      <c r="E1070" t="s">
        <v>106</v>
      </c>
      <c r="F1070">
        <v>40700</v>
      </c>
      <c r="G1070" t="s">
        <v>784</v>
      </c>
      <c r="I1070" t="s">
        <v>112</v>
      </c>
      <c r="J1070">
        <v>2026</v>
      </c>
      <c r="K1070">
        <v>5</v>
      </c>
      <c r="L1070" t="s">
        <v>95</v>
      </c>
      <c r="M1070">
        <v>95.63</v>
      </c>
      <c r="N1070">
        <v>1</v>
      </c>
      <c r="O1070">
        <v>95.63</v>
      </c>
      <c r="P1070" t="s">
        <v>2111</v>
      </c>
    </row>
    <row r="1071" spans="1:17">
      <c r="A1071" t="s">
        <v>879</v>
      </c>
      <c r="B1071" t="s">
        <v>2168</v>
      </c>
      <c r="C1071" t="s">
        <v>133</v>
      </c>
      <c r="D1071" t="s">
        <v>2113</v>
      </c>
      <c r="E1071" t="s">
        <v>105</v>
      </c>
      <c r="F1071">
        <v>40700</v>
      </c>
      <c r="G1071" t="s">
        <v>784</v>
      </c>
      <c r="I1071" t="s">
        <v>122</v>
      </c>
      <c r="J1071">
        <v>2026</v>
      </c>
      <c r="K1071">
        <v>5</v>
      </c>
      <c r="L1071" t="s">
        <v>95</v>
      </c>
      <c r="M1071">
        <v>54.08</v>
      </c>
      <c r="N1071">
        <v>1</v>
      </c>
      <c r="O1071">
        <v>54.08</v>
      </c>
      <c r="P1071" t="s">
        <v>2111</v>
      </c>
    </row>
    <row r="1072" spans="1:17">
      <c r="A1072" t="s">
        <v>879</v>
      </c>
      <c r="B1072" t="s">
        <v>2168</v>
      </c>
      <c r="C1072" t="s">
        <v>133</v>
      </c>
      <c r="D1072" t="s">
        <v>2113</v>
      </c>
      <c r="E1072" t="s">
        <v>105</v>
      </c>
      <c r="F1072">
        <v>40700</v>
      </c>
      <c r="G1072" t="s">
        <v>784</v>
      </c>
      <c r="I1072" t="s">
        <v>123</v>
      </c>
      <c r="J1072">
        <v>2026</v>
      </c>
      <c r="K1072">
        <v>5</v>
      </c>
      <c r="L1072" t="s">
        <v>95</v>
      </c>
      <c r="M1072">
        <v>135.19999999999999</v>
      </c>
      <c r="N1072">
        <v>1</v>
      </c>
      <c r="O1072">
        <v>135.19999999999999</v>
      </c>
      <c r="P1072" t="s">
        <v>2111</v>
      </c>
    </row>
    <row r="1073" spans="1:17">
      <c r="A1073" t="s">
        <v>879</v>
      </c>
      <c r="B1073" t="s">
        <v>2168</v>
      </c>
      <c r="C1073" t="s">
        <v>133</v>
      </c>
      <c r="D1073" t="s">
        <v>2113</v>
      </c>
      <c r="E1073" t="s">
        <v>106</v>
      </c>
      <c r="F1073">
        <v>40700</v>
      </c>
      <c r="G1073" t="s">
        <v>784</v>
      </c>
      <c r="I1073" t="s">
        <v>112</v>
      </c>
      <c r="J1073">
        <v>2026</v>
      </c>
      <c r="K1073">
        <v>5</v>
      </c>
      <c r="L1073" t="s">
        <v>95</v>
      </c>
      <c r="M1073">
        <v>95.63</v>
      </c>
      <c r="N1073">
        <v>1</v>
      </c>
      <c r="O1073">
        <v>95.63</v>
      </c>
      <c r="P1073" t="s">
        <v>2111</v>
      </c>
    </row>
    <row r="1074" spans="1:17">
      <c r="A1074" t="s">
        <v>879</v>
      </c>
      <c r="B1074" t="s">
        <v>2169</v>
      </c>
      <c r="C1074" t="s">
        <v>133</v>
      </c>
      <c r="D1074" t="s">
        <v>2113</v>
      </c>
      <c r="E1074" t="s">
        <v>106</v>
      </c>
      <c r="F1074">
        <v>40700</v>
      </c>
      <c r="G1074" t="s">
        <v>784</v>
      </c>
      <c r="I1074" t="s">
        <v>112</v>
      </c>
      <c r="J1074">
        <v>2026</v>
      </c>
      <c r="K1074">
        <v>5</v>
      </c>
      <c r="L1074" t="s">
        <v>95</v>
      </c>
      <c r="M1074">
        <v>95.63</v>
      </c>
      <c r="N1074">
        <v>1</v>
      </c>
      <c r="O1074">
        <v>95.63</v>
      </c>
      <c r="P1074" t="s">
        <v>2111</v>
      </c>
    </row>
    <row r="1075" spans="1:17">
      <c r="A1075" t="s">
        <v>879</v>
      </c>
      <c r="B1075" t="s">
        <v>763</v>
      </c>
      <c r="C1075" t="s">
        <v>133</v>
      </c>
      <c r="D1075" t="s">
        <v>2113</v>
      </c>
      <c r="E1075" t="s">
        <v>103</v>
      </c>
      <c r="F1075">
        <v>40700</v>
      </c>
      <c r="G1075" t="s">
        <v>784</v>
      </c>
      <c r="I1075" t="s">
        <v>120</v>
      </c>
      <c r="J1075">
        <v>2026</v>
      </c>
      <c r="K1075">
        <v>5</v>
      </c>
      <c r="L1075" t="s">
        <v>95</v>
      </c>
      <c r="M1075">
        <v>72.59</v>
      </c>
      <c r="N1075">
        <v>1</v>
      </c>
      <c r="O1075">
        <v>72.59</v>
      </c>
      <c r="P1075" t="s">
        <v>2111</v>
      </c>
      <c r="Q1075">
        <v>1</v>
      </c>
    </row>
    <row r="1076" spans="1:17">
      <c r="A1076" t="s">
        <v>879</v>
      </c>
      <c r="B1076" t="s">
        <v>763</v>
      </c>
      <c r="C1076" t="s">
        <v>133</v>
      </c>
      <c r="D1076" t="s">
        <v>2113</v>
      </c>
      <c r="E1076" t="s">
        <v>105</v>
      </c>
      <c r="F1076">
        <v>40700</v>
      </c>
      <c r="G1076" t="s">
        <v>784</v>
      </c>
      <c r="I1076" t="s">
        <v>122</v>
      </c>
      <c r="J1076">
        <v>2026</v>
      </c>
      <c r="K1076">
        <v>5</v>
      </c>
      <c r="L1076" t="s">
        <v>95</v>
      </c>
      <c r="M1076">
        <v>54.08</v>
      </c>
      <c r="N1076">
        <v>1</v>
      </c>
      <c r="O1076">
        <v>54.08</v>
      </c>
      <c r="P1076" t="s">
        <v>2111</v>
      </c>
    </row>
    <row r="1077" spans="1:17">
      <c r="A1077" t="s">
        <v>879</v>
      </c>
      <c r="B1077" t="s">
        <v>763</v>
      </c>
      <c r="C1077" t="s">
        <v>133</v>
      </c>
      <c r="D1077" t="s">
        <v>2113</v>
      </c>
      <c r="E1077" t="s">
        <v>105</v>
      </c>
      <c r="F1077">
        <v>40700</v>
      </c>
      <c r="G1077" t="s">
        <v>784</v>
      </c>
      <c r="I1077" t="s">
        <v>123</v>
      </c>
      <c r="J1077">
        <v>2026</v>
      </c>
      <c r="K1077">
        <v>5</v>
      </c>
      <c r="L1077" t="s">
        <v>95</v>
      </c>
      <c r="M1077">
        <v>135.19999999999999</v>
      </c>
      <c r="N1077">
        <v>1</v>
      </c>
      <c r="O1077">
        <v>135.19999999999999</v>
      </c>
      <c r="P1077" t="s">
        <v>2111</v>
      </c>
    </row>
    <row r="1078" spans="1:17">
      <c r="A1078" t="s">
        <v>879</v>
      </c>
      <c r="B1078" t="s">
        <v>763</v>
      </c>
      <c r="C1078" t="s">
        <v>133</v>
      </c>
      <c r="D1078" t="s">
        <v>2113</v>
      </c>
      <c r="E1078" t="s">
        <v>106</v>
      </c>
      <c r="F1078">
        <v>40700</v>
      </c>
      <c r="G1078" t="s">
        <v>784</v>
      </c>
      <c r="I1078" t="s">
        <v>112</v>
      </c>
      <c r="J1078">
        <v>2026</v>
      </c>
      <c r="K1078">
        <v>5</v>
      </c>
      <c r="L1078" t="s">
        <v>95</v>
      </c>
      <c r="M1078">
        <v>95.63</v>
      </c>
      <c r="N1078">
        <v>1</v>
      </c>
      <c r="O1078">
        <v>95.63</v>
      </c>
      <c r="P1078" t="s">
        <v>2111</v>
      </c>
    </row>
    <row r="1079" spans="1:17">
      <c r="A1079" t="s">
        <v>879</v>
      </c>
      <c r="B1079" t="s">
        <v>188</v>
      </c>
      <c r="C1079" t="s">
        <v>133</v>
      </c>
      <c r="D1079" t="s">
        <v>2113</v>
      </c>
      <c r="E1079" t="s">
        <v>106</v>
      </c>
      <c r="F1079">
        <v>40700</v>
      </c>
      <c r="G1079" t="s">
        <v>784</v>
      </c>
      <c r="I1079" t="s">
        <v>112</v>
      </c>
      <c r="J1079">
        <v>2026</v>
      </c>
      <c r="K1079">
        <v>5</v>
      </c>
      <c r="L1079" t="s">
        <v>95</v>
      </c>
      <c r="M1079">
        <v>95.63</v>
      </c>
      <c r="N1079">
        <v>1</v>
      </c>
      <c r="O1079">
        <v>95.63</v>
      </c>
      <c r="P1079" t="s">
        <v>2111</v>
      </c>
    </row>
    <row r="1080" spans="1:17">
      <c r="A1080" t="s">
        <v>879</v>
      </c>
      <c r="B1080" t="s">
        <v>189</v>
      </c>
      <c r="C1080" t="s">
        <v>133</v>
      </c>
      <c r="D1080" t="s">
        <v>2113</v>
      </c>
      <c r="E1080" t="s">
        <v>103</v>
      </c>
      <c r="F1080">
        <v>40700</v>
      </c>
      <c r="G1080" t="s">
        <v>784</v>
      </c>
      <c r="I1080" t="s">
        <v>120</v>
      </c>
      <c r="J1080">
        <v>2026</v>
      </c>
      <c r="K1080">
        <v>5</v>
      </c>
      <c r="L1080" t="s">
        <v>95</v>
      </c>
      <c r="M1080">
        <v>395.72</v>
      </c>
      <c r="N1080">
        <v>1</v>
      </c>
      <c r="O1080">
        <v>395.72</v>
      </c>
      <c r="P1080" t="s">
        <v>2111</v>
      </c>
      <c r="Q1080">
        <v>1</v>
      </c>
    </row>
    <row r="1081" spans="1:17">
      <c r="A1081" t="s">
        <v>879</v>
      </c>
      <c r="B1081" t="s">
        <v>189</v>
      </c>
      <c r="C1081" t="s">
        <v>133</v>
      </c>
      <c r="D1081" t="s">
        <v>2113</v>
      </c>
      <c r="E1081" t="s">
        <v>105</v>
      </c>
      <c r="F1081">
        <v>40700</v>
      </c>
      <c r="G1081" t="s">
        <v>784</v>
      </c>
      <c r="I1081" t="s">
        <v>122</v>
      </c>
      <c r="J1081">
        <v>2026</v>
      </c>
      <c r="K1081">
        <v>5</v>
      </c>
      <c r="L1081" t="s">
        <v>95</v>
      </c>
      <c r="M1081">
        <v>108.16</v>
      </c>
      <c r="N1081">
        <v>1</v>
      </c>
      <c r="O1081">
        <v>108.16</v>
      </c>
      <c r="P1081" t="s">
        <v>2111</v>
      </c>
    </row>
    <row r="1082" spans="1:17">
      <c r="A1082" t="s">
        <v>879</v>
      </c>
      <c r="B1082" t="s">
        <v>189</v>
      </c>
      <c r="C1082" t="s">
        <v>133</v>
      </c>
      <c r="D1082" t="s">
        <v>2113</v>
      </c>
      <c r="E1082" t="s">
        <v>105</v>
      </c>
      <c r="F1082">
        <v>40700</v>
      </c>
      <c r="G1082" t="s">
        <v>784</v>
      </c>
      <c r="I1082" t="s">
        <v>123</v>
      </c>
      <c r="J1082">
        <v>2026</v>
      </c>
      <c r="K1082">
        <v>5</v>
      </c>
      <c r="L1082" t="s">
        <v>95</v>
      </c>
      <c r="M1082">
        <v>270.39999999999998</v>
      </c>
      <c r="N1082">
        <v>1</v>
      </c>
      <c r="O1082">
        <v>270.39999999999998</v>
      </c>
      <c r="P1082" t="s">
        <v>2111</v>
      </c>
    </row>
    <row r="1083" spans="1:17">
      <c r="A1083" t="s">
        <v>879</v>
      </c>
      <c r="B1083" t="s">
        <v>189</v>
      </c>
      <c r="C1083" t="s">
        <v>133</v>
      </c>
      <c r="D1083" t="s">
        <v>2113</v>
      </c>
      <c r="E1083" t="s">
        <v>106</v>
      </c>
      <c r="F1083">
        <v>40700</v>
      </c>
      <c r="G1083" t="s">
        <v>784</v>
      </c>
      <c r="I1083" t="s">
        <v>112</v>
      </c>
      <c r="J1083">
        <v>2026</v>
      </c>
      <c r="K1083">
        <v>5</v>
      </c>
      <c r="L1083" t="s">
        <v>95</v>
      </c>
      <c r="M1083">
        <v>95.63</v>
      </c>
      <c r="N1083">
        <v>1</v>
      </c>
      <c r="O1083">
        <v>95.63</v>
      </c>
      <c r="P1083" t="s">
        <v>2111</v>
      </c>
    </row>
    <row r="1084" spans="1:17">
      <c r="A1084" t="s">
        <v>879</v>
      </c>
      <c r="B1084" t="s">
        <v>190</v>
      </c>
      <c r="C1084" t="s">
        <v>133</v>
      </c>
      <c r="D1084" t="s">
        <v>2113</v>
      </c>
      <c r="E1084" t="s">
        <v>103</v>
      </c>
      <c r="F1084">
        <v>40700</v>
      </c>
      <c r="G1084" t="s">
        <v>784</v>
      </c>
      <c r="I1084" t="s">
        <v>120</v>
      </c>
      <c r="J1084">
        <v>2026</v>
      </c>
      <c r="K1084">
        <v>5</v>
      </c>
      <c r="L1084" t="s">
        <v>95</v>
      </c>
      <c r="M1084">
        <v>270.45</v>
      </c>
      <c r="N1084">
        <v>1</v>
      </c>
      <c r="O1084">
        <v>270.45</v>
      </c>
      <c r="P1084" t="s">
        <v>2111</v>
      </c>
      <c r="Q1084">
        <v>1</v>
      </c>
    </row>
    <row r="1085" spans="1:17">
      <c r="A1085" t="s">
        <v>879</v>
      </c>
      <c r="B1085" t="s">
        <v>190</v>
      </c>
      <c r="C1085" t="s">
        <v>133</v>
      </c>
      <c r="D1085" t="s">
        <v>2113</v>
      </c>
      <c r="E1085" t="s">
        <v>106</v>
      </c>
      <c r="F1085">
        <v>40700</v>
      </c>
      <c r="G1085" t="s">
        <v>784</v>
      </c>
      <c r="I1085" t="s">
        <v>112</v>
      </c>
      <c r="J1085">
        <v>2026</v>
      </c>
      <c r="K1085">
        <v>5</v>
      </c>
      <c r="L1085" t="s">
        <v>95</v>
      </c>
      <c r="M1085">
        <v>95.63</v>
      </c>
      <c r="N1085">
        <v>1</v>
      </c>
      <c r="O1085">
        <v>95.63</v>
      </c>
      <c r="P1085" t="s">
        <v>2111</v>
      </c>
    </row>
    <row r="1086" spans="1:17">
      <c r="A1086" t="s">
        <v>879</v>
      </c>
      <c r="B1086" t="s">
        <v>191</v>
      </c>
      <c r="C1086" t="s">
        <v>133</v>
      </c>
      <c r="D1086" t="s">
        <v>2113</v>
      </c>
      <c r="E1086" t="s">
        <v>103</v>
      </c>
      <c r="F1086">
        <v>40700</v>
      </c>
      <c r="G1086" t="s">
        <v>784</v>
      </c>
      <c r="I1086" t="s">
        <v>120</v>
      </c>
      <c r="J1086">
        <v>2026</v>
      </c>
      <c r="K1086">
        <v>5</v>
      </c>
      <c r="L1086" t="s">
        <v>95</v>
      </c>
      <c r="M1086">
        <v>72.59</v>
      </c>
      <c r="N1086">
        <v>1</v>
      </c>
      <c r="O1086">
        <v>72.59</v>
      </c>
      <c r="P1086" t="s">
        <v>2111</v>
      </c>
      <c r="Q1086">
        <v>1</v>
      </c>
    </row>
    <row r="1087" spans="1:17">
      <c r="A1087" t="s">
        <v>879</v>
      </c>
      <c r="B1087" t="s">
        <v>191</v>
      </c>
      <c r="C1087" t="s">
        <v>133</v>
      </c>
      <c r="D1087" t="s">
        <v>2113</v>
      </c>
      <c r="E1087" t="s">
        <v>105</v>
      </c>
      <c r="F1087">
        <v>40700</v>
      </c>
      <c r="G1087" t="s">
        <v>784</v>
      </c>
      <c r="I1087" t="s">
        <v>122</v>
      </c>
      <c r="J1087">
        <v>2026</v>
      </c>
      <c r="K1087">
        <v>5</v>
      </c>
      <c r="L1087" t="s">
        <v>95</v>
      </c>
      <c r="M1087">
        <v>54.08</v>
      </c>
      <c r="N1087">
        <v>1</v>
      </c>
      <c r="O1087">
        <v>54.08</v>
      </c>
      <c r="P1087" t="s">
        <v>2111</v>
      </c>
    </row>
    <row r="1088" spans="1:17">
      <c r="A1088" t="s">
        <v>879</v>
      </c>
      <c r="B1088" t="s">
        <v>191</v>
      </c>
      <c r="C1088" t="s">
        <v>133</v>
      </c>
      <c r="D1088" t="s">
        <v>2113</v>
      </c>
      <c r="E1088" t="s">
        <v>105</v>
      </c>
      <c r="F1088">
        <v>40700</v>
      </c>
      <c r="G1088" t="s">
        <v>784</v>
      </c>
      <c r="I1088" t="s">
        <v>123</v>
      </c>
      <c r="J1088">
        <v>2026</v>
      </c>
      <c r="K1088">
        <v>5</v>
      </c>
      <c r="L1088" t="s">
        <v>95</v>
      </c>
      <c r="M1088">
        <v>135.19999999999999</v>
      </c>
      <c r="N1088">
        <v>1</v>
      </c>
      <c r="O1088">
        <v>135.19999999999999</v>
      </c>
      <c r="P1088" t="s">
        <v>2111</v>
      </c>
    </row>
    <row r="1089" spans="1:17">
      <c r="A1089" t="s">
        <v>879</v>
      </c>
      <c r="B1089" t="s">
        <v>191</v>
      </c>
      <c r="C1089" t="s">
        <v>133</v>
      </c>
      <c r="D1089" t="s">
        <v>2113</v>
      </c>
      <c r="E1089" t="s">
        <v>106</v>
      </c>
      <c r="F1089">
        <v>40700</v>
      </c>
      <c r="G1089" t="s">
        <v>784</v>
      </c>
      <c r="I1089" t="s">
        <v>112</v>
      </c>
      <c r="J1089">
        <v>2026</v>
      </c>
      <c r="K1089">
        <v>5</v>
      </c>
      <c r="L1089" t="s">
        <v>95</v>
      </c>
      <c r="M1089">
        <v>95.63</v>
      </c>
      <c r="N1089">
        <v>1</v>
      </c>
      <c r="O1089">
        <v>95.63</v>
      </c>
      <c r="P1089" t="s">
        <v>2111</v>
      </c>
    </row>
    <row r="1090" spans="1:17">
      <c r="A1090" t="s">
        <v>879</v>
      </c>
      <c r="B1090" t="s">
        <v>676</v>
      </c>
      <c r="C1090" t="s">
        <v>133</v>
      </c>
      <c r="D1090" t="s">
        <v>2113</v>
      </c>
      <c r="E1090" t="s">
        <v>103</v>
      </c>
      <c r="F1090">
        <v>40700</v>
      </c>
      <c r="G1090" t="s">
        <v>784</v>
      </c>
      <c r="I1090" t="s">
        <v>120</v>
      </c>
      <c r="J1090">
        <v>2026</v>
      </c>
      <c r="K1090">
        <v>5</v>
      </c>
      <c r="L1090" t="s">
        <v>95</v>
      </c>
      <c r="M1090">
        <v>145.18</v>
      </c>
      <c r="N1090">
        <v>1</v>
      </c>
      <c r="O1090">
        <v>145.18</v>
      </c>
      <c r="P1090" t="s">
        <v>2111</v>
      </c>
      <c r="Q1090">
        <v>1</v>
      </c>
    </row>
    <row r="1091" spans="1:17">
      <c r="A1091" t="s">
        <v>879</v>
      </c>
      <c r="B1091" t="s">
        <v>676</v>
      </c>
      <c r="C1091" t="s">
        <v>133</v>
      </c>
      <c r="D1091" t="s">
        <v>2113</v>
      </c>
      <c r="E1091" t="s">
        <v>106</v>
      </c>
      <c r="F1091">
        <v>40700</v>
      </c>
      <c r="G1091" t="s">
        <v>784</v>
      </c>
      <c r="I1091" t="s">
        <v>112</v>
      </c>
      <c r="J1091">
        <v>2026</v>
      </c>
      <c r="K1091">
        <v>5</v>
      </c>
      <c r="L1091" t="s">
        <v>95</v>
      </c>
      <c r="M1091">
        <v>95.63</v>
      </c>
      <c r="N1091">
        <v>1</v>
      </c>
      <c r="O1091">
        <v>95.63</v>
      </c>
      <c r="P1091" t="s">
        <v>2111</v>
      </c>
    </row>
    <row r="1092" spans="1:17">
      <c r="A1092" t="s">
        <v>879</v>
      </c>
      <c r="B1092" t="s">
        <v>193</v>
      </c>
      <c r="C1092" t="s">
        <v>133</v>
      </c>
      <c r="D1092" t="s">
        <v>2113</v>
      </c>
      <c r="E1092" t="s">
        <v>106</v>
      </c>
      <c r="F1092">
        <v>40700</v>
      </c>
      <c r="G1092" t="s">
        <v>784</v>
      </c>
      <c r="I1092" t="s">
        <v>112</v>
      </c>
      <c r="J1092">
        <v>2026</v>
      </c>
      <c r="K1092">
        <v>5</v>
      </c>
      <c r="L1092" t="s">
        <v>95</v>
      </c>
      <c r="M1092">
        <v>95.63</v>
      </c>
      <c r="N1092">
        <v>1</v>
      </c>
      <c r="O1092">
        <v>95.63</v>
      </c>
      <c r="P1092" t="s">
        <v>2111</v>
      </c>
    </row>
    <row r="1093" spans="1:17">
      <c r="A1093" t="s">
        <v>879</v>
      </c>
      <c r="B1093" t="s">
        <v>2170</v>
      </c>
      <c r="C1093" t="s">
        <v>133</v>
      </c>
      <c r="D1093" t="s">
        <v>2113</v>
      </c>
      <c r="E1093" t="s">
        <v>105</v>
      </c>
      <c r="F1093">
        <v>40700</v>
      </c>
      <c r="G1093" t="s">
        <v>784</v>
      </c>
      <c r="I1093" t="s">
        <v>122</v>
      </c>
      <c r="J1093">
        <v>2026</v>
      </c>
      <c r="K1093">
        <v>5</v>
      </c>
      <c r="L1093" t="s">
        <v>95</v>
      </c>
      <c r="M1093">
        <v>162.24</v>
      </c>
      <c r="N1093">
        <v>1</v>
      </c>
      <c r="O1093">
        <v>162.24</v>
      </c>
      <c r="P1093" t="s">
        <v>2111</v>
      </c>
    </row>
    <row r="1094" spans="1:17">
      <c r="A1094" t="s">
        <v>879</v>
      </c>
      <c r="B1094" t="s">
        <v>2170</v>
      </c>
      <c r="C1094" t="s">
        <v>133</v>
      </c>
      <c r="D1094" t="s">
        <v>2113</v>
      </c>
      <c r="E1094" t="s">
        <v>105</v>
      </c>
      <c r="F1094">
        <v>40700</v>
      </c>
      <c r="G1094" t="s">
        <v>784</v>
      </c>
      <c r="I1094" t="s">
        <v>123</v>
      </c>
      <c r="J1094">
        <v>2026</v>
      </c>
      <c r="K1094">
        <v>5</v>
      </c>
      <c r="L1094" t="s">
        <v>95</v>
      </c>
      <c r="M1094">
        <v>405.6</v>
      </c>
      <c r="N1094">
        <v>1</v>
      </c>
      <c r="O1094">
        <v>405.6</v>
      </c>
      <c r="P1094" t="s">
        <v>2111</v>
      </c>
    </row>
    <row r="1095" spans="1:17">
      <c r="A1095" t="s">
        <v>879</v>
      </c>
      <c r="B1095" t="s">
        <v>2170</v>
      </c>
      <c r="C1095" t="s">
        <v>133</v>
      </c>
      <c r="D1095" t="s">
        <v>2113</v>
      </c>
      <c r="E1095" t="s">
        <v>106</v>
      </c>
      <c r="F1095">
        <v>40700</v>
      </c>
      <c r="G1095" t="s">
        <v>784</v>
      </c>
      <c r="I1095" t="s">
        <v>112</v>
      </c>
      <c r="J1095">
        <v>2026</v>
      </c>
      <c r="K1095">
        <v>5</v>
      </c>
      <c r="L1095" t="s">
        <v>95</v>
      </c>
      <c r="M1095">
        <v>95.63</v>
      </c>
      <c r="N1095">
        <v>1</v>
      </c>
      <c r="O1095">
        <v>95.63</v>
      </c>
      <c r="P1095" t="s">
        <v>2111</v>
      </c>
    </row>
    <row r="1096" spans="1:17">
      <c r="A1096" t="s">
        <v>879</v>
      </c>
      <c r="B1096" t="s">
        <v>833</v>
      </c>
      <c r="C1096" t="s">
        <v>133</v>
      </c>
      <c r="D1096" t="s">
        <v>2113</v>
      </c>
      <c r="E1096" t="s">
        <v>106</v>
      </c>
      <c r="F1096">
        <v>40700</v>
      </c>
      <c r="G1096" t="s">
        <v>784</v>
      </c>
      <c r="I1096" t="s">
        <v>112</v>
      </c>
      <c r="J1096">
        <v>2026</v>
      </c>
      <c r="K1096">
        <v>5</v>
      </c>
      <c r="L1096" t="s">
        <v>95</v>
      </c>
      <c r="M1096">
        <v>95.63</v>
      </c>
      <c r="N1096">
        <v>1</v>
      </c>
      <c r="O1096">
        <v>95.63</v>
      </c>
      <c r="P1096" t="s">
        <v>2111</v>
      </c>
    </row>
    <row r="1097" spans="1:17">
      <c r="A1097" t="s">
        <v>879</v>
      </c>
      <c r="B1097" t="s">
        <v>195</v>
      </c>
      <c r="C1097" t="s">
        <v>133</v>
      </c>
      <c r="D1097" t="s">
        <v>2113</v>
      </c>
      <c r="E1097" t="s">
        <v>103</v>
      </c>
      <c r="F1097">
        <v>40700</v>
      </c>
      <c r="G1097" t="s">
        <v>784</v>
      </c>
      <c r="I1097" t="s">
        <v>120</v>
      </c>
      <c r="J1097">
        <v>2026</v>
      </c>
      <c r="K1097">
        <v>5</v>
      </c>
      <c r="L1097" t="s">
        <v>95</v>
      </c>
      <c r="M1097">
        <v>145.18</v>
      </c>
      <c r="N1097">
        <v>1</v>
      </c>
      <c r="O1097">
        <v>145.18</v>
      </c>
      <c r="P1097" t="s">
        <v>2111</v>
      </c>
      <c r="Q1097">
        <v>1</v>
      </c>
    </row>
    <row r="1098" spans="1:17">
      <c r="A1098" t="s">
        <v>879</v>
      </c>
      <c r="B1098" t="s">
        <v>195</v>
      </c>
      <c r="C1098" t="s">
        <v>133</v>
      </c>
      <c r="D1098" t="s">
        <v>2113</v>
      </c>
      <c r="E1098" t="s">
        <v>105</v>
      </c>
      <c r="F1098">
        <v>40700</v>
      </c>
      <c r="G1098" t="s">
        <v>784</v>
      </c>
      <c r="I1098" t="s">
        <v>122</v>
      </c>
      <c r="J1098">
        <v>2026</v>
      </c>
      <c r="K1098">
        <v>5</v>
      </c>
      <c r="L1098" t="s">
        <v>95</v>
      </c>
      <c r="M1098">
        <v>54.08</v>
      </c>
      <c r="N1098">
        <v>1</v>
      </c>
      <c r="O1098">
        <v>54.08</v>
      </c>
      <c r="P1098" t="s">
        <v>2111</v>
      </c>
    </row>
    <row r="1099" spans="1:17">
      <c r="A1099" t="s">
        <v>879</v>
      </c>
      <c r="B1099" t="s">
        <v>195</v>
      </c>
      <c r="C1099" t="s">
        <v>133</v>
      </c>
      <c r="D1099" t="s">
        <v>2113</v>
      </c>
      <c r="E1099" t="s">
        <v>105</v>
      </c>
      <c r="F1099">
        <v>40700</v>
      </c>
      <c r="G1099" t="s">
        <v>784</v>
      </c>
      <c r="I1099" t="s">
        <v>123</v>
      </c>
      <c r="J1099">
        <v>2026</v>
      </c>
      <c r="K1099">
        <v>5</v>
      </c>
      <c r="L1099" t="s">
        <v>95</v>
      </c>
      <c r="M1099">
        <v>135.19999999999999</v>
      </c>
      <c r="N1099">
        <v>1</v>
      </c>
      <c r="O1099">
        <v>135.19999999999999</v>
      </c>
      <c r="P1099" t="s">
        <v>2111</v>
      </c>
    </row>
    <row r="1100" spans="1:17">
      <c r="A1100" t="s">
        <v>879</v>
      </c>
      <c r="B1100" t="s">
        <v>195</v>
      </c>
      <c r="C1100" t="s">
        <v>133</v>
      </c>
      <c r="D1100" t="s">
        <v>2113</v>
      </c>
      <c r="E1100" t="s">
        <v>106</v>
      </c>
      <c r="F1100">
        <v>40700</v>
      </c>
      <c r="G1100" t="s">
        <v>784</v>
      </c>
      <c r="I1100" t="s">
        <v>112</v>
      </c>
      <c r="J1100">
        <v>2026</v>
      </c>
      <c r="K1100">
        <v>5</v>
      </c>
      <c r="L1100" t="s">
        <v>95</v>
      </c>
      <c r="M1100">
        <v>95.63</v>
      </c>
      <c r="N1100">
        <v>1</v>
      </c>
      <c r="O1100">
        <v>95.63</v>
      </c>
      <c r="P1100" t="s">
        <v>2111</v>
      </c>
    </row>
    <row r="1101" spans="1:17">
      <c r="A1101" t="s">
        <v>879</v>
      </c>
      <c r="B1101" t="s">
        <v>198</v>
      </c>
      <c r="C1101" t="s">
        <v>133</v>
      </c>
      <c r="D1101" t="s">
        <v>2113</v>
      </c>
      <c r="E1101" t="s">
        <v>106</v>
      </c>
      <c r="F1101">
        <v>40700</v>
      </c>
      <c r="G1101" t="s">
        <v>784</v>
      </c>
      <c r="I1101" t="s">
        <v>112</v>
      </c>
      <c r="J1101">
        <v>2026</v>
      </c>
      <c r="K1101">
        <v>5</v>
      </c>
      <c r="L1101" t="s">
        <v>95</v>
      </c>
      <c r="M1101">
        <v>95.63</v>
      </c>
      <c r="N1101">
        <v>1</v>
      </c>
      <c r="O1101">
        <v>95.63</v>
      </c>
      <c r="P1101" t="s">
        <v>2111</v>
      </c>
    </row>
    <row r="1102" spans="1:17">
      <c r="A1102" t="s">
        <v>879</v>
      </c>
      <c r="B1102" t="s">
        <v>199</v>
      </c>
      <c r="C1102" t="s">
        <v>133</v>
      </c>
      <c r="D1102" t="s">
        <v>2113</v>
      </c>
      <c r="E1102" t="s">
        <v>103</v>
      </c>
      <c r="F1102">
        <v>40700</v>
      </c>
      <c r="G1102" t="s">
        <v>784</v>
      </c>
      <c r="I1102" t="s">
        <v>120</v>
      </c>
      <c r="J1102">
        <v>2026</v>
      </c>
      <c r="K1102">
        <v>5</v>
      </c>
      <c r="L1102" t="s">
        <v>95</v>
      </c>
      <c r="M1102">
        <v>72.59</v>
      </c>
      <c r="N1102">
        <v>1</v>
      </c>
      <c r="O1102">
        <v>72.59</v>
      </c>
      <c r="P1102" t="s">
        <v>2111</v>
      </c>
      <c r="Q1102">
        <v>1</v>
      </c>
    </row>
    <row r="1103" spans="1:17">
      <c r="A1103" t="s">
        <v>879</v>
      </c>
      <c r="B1103" t="s">
        <v>199</v>
      </c>
      <c r="C1103" t="s">
        <v>133</v>
      </c>
      <c r="D1103" t="s">
        <v>2113</v>
      </c>
      <c r="E1103" t="s">
        <v>105</v>
      </c>
      <c r="F1103">
        <v>40700</v>
      </c>
      <c r="G1103" t="s">
        <v>784</v>
      </c>
      <c r="I1103" t="s">
        <v>122</v>
      </c>
      <c r="J1103">
        <v>2026</v>
      </c>
      <c r="K1103">
        <v>5</v>
      </c>
      <c r="L1103" t="s">
        <v>95</v>
      </c>
      <c r="M1103">
        <v>54.08</v>
      </c>
      <c r="N1103">
        <v>1</v>
      </c>
      <c r="O1103">
        <v>54.08</v>
      </c>
      <c r="P1103" t="s">
        <v>2111</v>
      </c>
    </row>
    <row r="1104" spans="1:17">
      <c r="A1104" t="s">
        <v>879</v>
      </c>
      <c r="B1104" t="s">
        <v>199</v>
      </c>
      <c r="C1104" t="s">
        <v>133</v>
      </c>
      <c r="D1104" t="s">
        <v>2113</v>
      </c>
      <c r="E1104" t="s">
        <v>105</v>
      </c>
      <c r="F1104">
        <v>40700</v>
      </c>
      <c r="G1104" t="s">
        <v>784</v>
      </c>
      <c r="I1104" t="s">
        <v>123</v>
      </c>
      <c r="J1104">
        <v>2026</v>
      </c>
      <c r="K1104">
        <v>5</v>
      </c>
      <c r="L1104" t="s">
        <v>95</v>
      </c>
      <c r="M1104">
        <v>135.19999999999999</v>
      </c>
      <c r="N1104">
        <v>1</v>
      </c>
      <c r="O1104">
        <v>135.19999999999999</v>
      </c>
      <c r="P1104" t="s">
        <v>2111</v>
      </c>
    </row>
    <row r="1105" spans="1:17">
      <c r="A1105" t="s">
        <v>879</v>
      </c>
      <c r="B1105" t="s">
        <v>199</v>
      </c>
      <c r="C1105" t="s">
        <v>133</v>
      </c>
      <c r="D1105" t="s">
        <v>2113</v>
      </c>
      <c r="E1105" t="s">
        <v>106</v>
      </c>
      <c r="F1105">
        <v>40700</v>
      </c>
      <c r="G1105" t="s">
        <v>784</v>
      </c>
      <c r="I1105" t="s">
        <v>112</v>
      </c>
      <c r="J1105">
        <v>2026</v>
      </c>
      <c r="K1105">
        <v>5</v>
      </c>
      <c r="L1105" t="s">
        <v>95</v>
      </c>
      <c r="M1105">
        <v>95.63</v>
      </c>
      <c r="N1105">
        <v>1</v>
      </c>
      <c r="O1105">
        <v>95.63</v>
      </c>
      <c r="P1105" t="s">
        <v>2111</v>
      </c>
    </row>
    <row r="1106" spans="1:17">
      <c r="A1106" t="s">
        <v>879</v>
      </c>
      <c r="B1106" t="s">
        <v>201</v>
      </c>
      <c r="C1106" t="s">
        <v>133</v>
      </c>
      <c r="D1106" t="s">
        <v>2113</v>
      </c>
      <c r="E1106" t="s">
        <v>105</v>
      </c>
      <c r="F1106">
        <v>40700</v>
      </c>
      <c r="G1106" t="s">
        <v>784</v>
      </c>
      <c r="I1106" t="s">
        <v>122</v>
      </c>
      <c r="J1106">
        <v>2026</v>
      </c>
      <c r="K1106">
        <v>5</v>
      </c>
      <c r="L1106" t="s">
        <v>95</v>
      </c>
      <c r="M1106">
        <v>54.08</v>
      </c>
      <c r="N1106">
        <v>1</v>
      </c>
      <c r="O1106">
        <v>54.08</v>
      </c>
      <c r="P1106" t="s">
        <v>2111</v>
      </c>
    </row>
    <row r="1107" spans="1:17">
      <c r="A1107" t="s">
        <v>879</v>
      </c>
      <c r="B1107" t="s">
        <v>201</v>
      </c>
      <c r="C1107" t="s">
        <v>133</v>
      </c>
      <c r="D1107" t="s">
        <v>2113</v>
      </c>
      <c r="E1107" t="s">
        <v>105</v>
      </c>
      <c r="F1107">
        <v>40700</v>
      </c>
      <c r="G1107" t="s">
        <v>784</v>
      </c>
      <c r="I1107" t="s">
        <v>123</v>
      </c>
      <c r="J1107">
        <v>2026</v>
      </c>
      <c r="K1107">
        <v>5</v>
      </c>
      <c r="L1107" t="s">
        <v>95</v>
      </c>
      <c r="M1107">
        <v>135.19999999999999</v>
      </c>
      <c r="N1107">
        <v>1</v>
      </c>
      <c r="O1107">
        <v>135.19999999999999</v>
      </c>
      <c r="P1107" t="s">
        <v>2111</v>
      </c>
    </row>
    <row r="1108" spans="1:17">
      <c r="A1108" t="s">
        <v>879</v>
      </c>
      <c r="B1108" t="s">
        <v>201</v>
      </c>
      <c r="C1108" t="s">
        <v>133</v>
      </c>
      <c r="D1108" t="s">
        <v>2113</v>
      </c>
      <c r="E1108" t="s">
        <v>106</v>
      </c>
      <c r="F1108">
        <v>40700</v>
      </c>
      <c r="G1108" t="s">
        <v>784</v>
      </c>
      <c r="I1108" t="s">
        <v>112</v>
      </c>
      <c r="J1108">
        <v>2026</v>
      </c>
      <c r="K1108">
        <v>5</v>
      </c>
      <c r="L1108" t="s">
        <v>95</v>
      </c>
      <c r="M1108">
        <v>95.63</v>
      </c>
      <c r="N1108">
        <v>1</v>
      </c>
      <c r="O1108">
        <v>95.63</v>
      </c>
      <c r="P1108" t="s">
        <v>2111</v>
      </c>
    </row>
    <row r="1109" spans="1:17">
      <c r="A1109" t="s">
        <v>879</v>
      </c>
      <c r="B1109" t="s">
        <v>611</v>
      </c>
      <c r="C1109" t="s">
        <v>133</v>
      </c>
      <c r="D1109" t="s">
        <v>2113</v>
      </c>
      <c r="E1109" t="s">
        <v>105</v>
      </c>
      <c r="F1109">
        <v>40700</v>
      </c>
      <c r="G1109" t="s">
        <v>784</v>
      </c>
      <c r="I1109" t="s">
        <v>122</v>
      </c>
      <c r="J1109">
        <v>2026</v>
      </c>
      <c r="K1109">
        <v>5</v>
      </c>
      <c r="L1109" t="s">
        <v>95</v>
      </c>
      <c r="M1109">
        <v>54.08</v>
      </c>
      <c r="N1109">
        <v>1</v>
      </c>
      <c r="O1109">
        <v>54.08</v>
      </c>
      <c r="P1109" t="s">
        <v>2111</v>
      </c>
    </row>
    <row r="1110" spans="1:17">
      <c r="A1110" t="s">
        <v>879</v>
      </c>
      <c r="B1110" t="s">
        <v>611</v>
      </c>
      <c r="C1110" t="s">
        <v>133</v>
      </c>
      <c r="D1110" t="s">
        <v>2113</v>
      </c>
      <c r="E1110" t="s">
        <v>105</v>
      </c>
      <c r="F1110">
        <v>40700</v>
      </c>
      <c r="G1110" t="s">
        <v>784</v>
      </c>
      <c r="I1110" t="s">
        <v>123</v>
      </c>
      <c r="J1110">
        <v>2026</v>
      </c>
      <c r="K1110">
        <v>5</v>
      </c>
      <c r="L1110" t="s">
        <v>95</v>
      </c>
      <c r="M1110">
        <v>135.19999999999999</v>
      </c>
      <c r="N1110">
        <v>1</v>
      </c>
      <c r="O1110">
        <v>135.19999999999999</v>
      </c>
      <c r="P1110" t="s">
        <v>2111</v>
      </c>
    </row>
    <row r="1111" spans="1:17">
      <c r="A1111" t="s">
        <v>879</v>
      </c>
      <c r="B1111" t="s">
        <v>611</v>
      </c>
      <c r="C1111" t="s">
        <v>133</v>
      </c>
      <c r="D1111" t="s">
        <v>2113</v>
      </c>
      <c r="E1111" t="s">
        <v>106</v>
      </c>
      <c r="F1111">
        <v>40700</v>
      </c>
      <c r="G1111" t="s">
        <v>784</v>
      </c>
      <c r="I1111" t="s">
        <v>112</v>
      </c>
      <c r="J1111">
        <v>2026</v>
      </c>
      <c r="K1111">
        <v>5</v>
      </c>
      <c r="L1111" t="s">
        <v>95</v>
      </c>
      <c r="M1111">
        <v>95.63</v>
      </c>
      <c r="N1111">
        <v>1</v>
      </c>
      <c r="O1111">
        <v>95.63</v>
      </c>
      <c r="P1111" t="s">
        <v>2111</v>
      </c>
    </row>
    <row r="1112" spans="1:17">
      <c r="A1112" t="s">
        <v>879</v>
      </c>
      <c r="B1112" t="s">
        <v>202</v>
      </c>
      <c r="C1112" t="s">
        <v>133</v>
      </c>
      <c r="D1112" t="s">
        <v>2113</v>
      </c>
      <c r="E1112" t="s">
        <v>103</v>
      </c>
      <c r="F1112">
        <v>40700</v>
      </c>
      <c r="G1112" t="s">
        <v>784</v>
      </c>
      <c r="I1112" t="s">
        <v>120</v>
      </c>
      <c r="J1112">
        <v>2026</v>
      </c>
      <c r="K1112">
        <v>5</v>
      </c>
      <c r="L1112" t="s">
        <v>95</v>
      </c>
      <c r="M1112">
        <v>72.59</v>
      </c>
      <c r="N1112">
        <v>1</v>
      </c>
      <c r="O1112">
        <v>72.59</v>
      </c>
      <c r="P1112" t="s">
        <v>2111</v>
      </c>
      <c r="Q1112">
        <v>1</v>
      </c>
    </row>
    <row r="1113" spans="1:17">
      <c r="A1113" t="s">
        <v>879</v>
      </c>
      <c r="B1113" t="s">
        <v>202</v>
      </c>
      <c r="C1113" t="s">
        <v>133</v>
      </c>
      <c r="D1113" t="s">
        <v>2113</v>
      </c>
      <c r="E1113" t="s">
        <v>105</v>
      </c>
      <c r="F1113">
        <v>40700</v>
      </c>
      <c r="G1113" t="s">
        <v>784</v>
      </c>
      <c r="I1113" t="s">
        <v>122</v>
      </c>
      <c r="J1113">
        <v>2026</v>
      </c>
      <c r="K1113">
        <v>5</v>
      </c>
      <c r="L1113" t="s">
        <v>95</v>
      </c>
      <c r="M1113">
        <v>162.24</v>
      </c>
      <c r="N1113">
        <v>1</v>
      </c>
      <c r="O1113">
        <v>162.24</v>
      </c>
      <c r="P1113" t="s">
        <v>2111</v>
      </c>
    </row>
    <row r="1114" spans="1:17">
      <c r="A1114" t="s">
        <v>879</v>
      </c>
      <c r="B1114" t="s">
        <v>202</v>
      </c>
      <c r="C1114" t="s">
        <v>133</v>
      </c>
      <c r="D1114" t="s">
        <v>2113</v>
      </c>
      <c r="E1114" t="s">
        <v>105</v>
      </c>
      <c r="F1114">
        <v>40700</v>
      </c>
      <c r="G1114" t="s">
        <v>784</v>
      </c>
      <c r="I1114" t="s">
        <v>123</v>
      </c>
      <c r="J1114">
        <v>2026</v>
      </c>
      <c r="K1114">
        <v>5</v>
      </c>
      <c r="L1114" t="s">
        <v>95</v>
      </c>
      <c r="M1114">
        <v>405.6</v>
      </c>
      <c r="N1114">
        <v>1</v>
      </c>
      <c r="O1114">
        <v>405.6</v>
      </c>
      <c r="P1114" t="s">
        <v>2111</v>
      </c>
    </row>
    <row r="1115" spans="1:17">
      <c r="A1115" t="s">
        <v>879</v>
      </c>
      <c r="B1115" t="s">
        <v>202</v>
      </c>
      <c r="C1115" t="s">
        <v>133</v>
      </c>
      <c r="D1115" t="s">
        <v>2113</v>
      </c>
      <c r="E1115" t="s">
        <v>106</v>
      </c>
      <c r="F1115">
        <v>40700</v>
      </c>
      <c r="G1115" t="s">
        <v>784</v>
      </c>
      <c r="I1115" t="s">
        <v>112</v>
      </c>
      <c r="J1115">
        <v>2026</v>
      </c>
      <c r="K1115">
        <v>5</v>
      </c>
      <c r="L1115" t="s">
        <v>95</v>
      </c>
      <c r="M1115">
        <v>95.63</v>
      </c>
      <c r="N1115">
        <v>1</v>
      </c>
      <c r="O1115">
        <v>95.63</v>
      </c>
      <c r="P1115" t="s">
        <v>2111</v>
      </c>
    </row>
    <row r="1116" spans="1:17">
      <c r="A1116" t="s">
        <v>879</v>
      </c>
      <c r="B1116" t="s">
        <v>2171</v>
      </c>
      <c r="C1116" t="s">
        <v>133</v>
      </c>
      <c r="D1116" t="s">
        <v>2113</v>
      </c>
      <c r="E1116" t="s">
        <v>106</v>
      </c>
      <c r="F1116">
        <v>40700</v>
      </c>
      <c r="G1116" t="s">
        <v>784</v>
      </c>
      <c r="I1116" t="s">
        <v>112</v>
      </c>
      <c r="J1116">
        <v>2026</v>
      </c>
      <c r="K1116">
        <v>5</v>
      </c>
      <c r="L1116" t="s">
        <v>95</v>
      </c>
      <c r="M1116">
        <v>95.63</v>
      </c>
      <c r="N1116">
        <v>1</v>
      </c>
      <c r="O1116">
        <v>95.63</v>
      </c>
      <c r="P1116" t="s">
        <v>2111</v>
      </c>
    </row>
    <row r="1117" spans="1:17">
      <c r="A1117" t="s">
        <v>879</v>
      </c>
      <c r="B1117" t="s">
        <v>206</v>
      </c>
      <c r="C1117" t="s">
        <v>133</v>
      </c>
      <c r="D1117" t="s">
        <v>2113</v>
      </c>
      <c r="E1117" t="s">
        <v>103</v>
      </c>
      <c r="F1117">
        <v>40700</v>
      </c>
      <c r="G1117" t="s">
        <v>784</v>
      </c>
      <c r="I1117" t="s">
        <v>120</v>
      </c>
      <c r="J1117">
        <v>2026</v>
      </c>
      <c r="K1117">
        <v>5</v>
      </c>
      <c r="L1117" t="s">
        <v>95</v>
      </c>
      <c r="M1117">
        <v>72.59</v>
      </c>
      <c r="N1117">
        <v>1</v>
      </c>
      <c r="O1117">
        <v>72.59</v>
      </c>
      <c r="P1117" t="s">
        <v>2111</v>
      </c>
      <c r="Q1117">
        <v>1</v>
      </c>
    </row>
    <row r="1118" spans="1:17">
      <c r="A1118" t="s">
        <v>879</v>
      </c>
      <c r="B1118" t="s">
        <v>206</v>
      </c>
      <c r="C1118" t="s">
        <v>133</v>
      </c>
      <c r="D1118" t="s">
        <v>2113</v>
      </c>
      <c r="E1118" t="s">
        <v>106</v>
      </c>
      <c r="F1118">
        <v>40700</v>
      </c>
      <c r="G1118" t="s">
        <v>784</v>
      </c>
      <c r="I1118" t="s">
        <v>112</v>
      </c>
      <c r="J1118">
        <v>2026</v>
      </c>
      <c r="K1118">
        <v>5</v>
      </c>
      <c r="L1118" t="s">
        <v>95</v>
      </c>
      <c r="M1118">
        <v>95.63</v>
      </c>
      <c r="N1118">
        <v>1</v>
      </c>
      <c r="O1118">
        <v>95.63</v>
      </c>
      <c r="P1118" t="s">
        <v>2111</v>
      </c>
    </row>
    <row r="1119" spans="1:17">
      <c r="A1119" t="s">
        <v>879</v>
      </c>
      <c r="B1119" t="s">
        <v>207</v>
      </c>
      <c r="C1119" t="s">
        <v>133</v>
      </c>
      <c r="D1119" t="s">
        <v>2113</v>
      </c>
      <c r="E1119" t="s">
        <v>106</v>
      </c>
      <c r="F1119">
        <v>40700</v>
      </c>
      <c r="G1119" t="s">
        <v>784</v>
      </c>
      <c r="I1119" t="s">
        <v>112</v>
      </c>
      <c r="J1119">
        <v>2026</v>
      </c>
      <c r="K1119">
        <v>5</v>
      </c>
      <c r="L1119" t="s">
        <v>95</v>
      </c>
      <c r="M1119">
        <v>95.63</v>
      </c>
      <c r="N1119">
        <v>1</v>
      </c>
      <c r="O1119">
        <v>95.63</v>
      </c>
      <c r="P1119" t="s">
        <v>2111</v>
      </c>
    </row>
    <row r="1120" spans="1:17">
      <c r="A1120" t="s">
        <v>879</v>
      </c>
      <c r="B1120" t="s">
        <v>209</v>
      </c>
      <c r="C1120" t="s">
        <v>133</v>
      </c>
      <c r="D1120" t="s">
        <v>2113</v>
      </c>
      <c r="E1120" t="s">
        <v>92</v>
      </c>
      <c r="F1120">
        <v>40700</v>
      </c>
      <c r="G1120" t="s">
        <v>784</v>
      </c>
      <c r="I1120" t="s">
        <v>2158</v>
      </c>
      <c r="J1120">
        <v>2026</v>
      </c>
      <c r="K1120">
        <v>5</v>
      </c>
      <c r="L1120" t="s">
        <v>95</v>
      </c>
      <c r="M1120">
        <v>258.7</v>
      </c>
      <c r="N1120">
        <v>1</v>
      </c>
      <c r="O1120">
        <v>258.7</v>
      </c>
      <c r="P1120" t="s">
        <v>2111</v>
      </c>
    </row>
    <row r="1121" spans="1:17">
      <c r="A1121" t="s">
        <v>879</v>
      </c>
      <c r="B1121" t="s">
        <v>209</v>
      </c>
      <c r="C1121" t="s">
        <v>133</v>
      </c>
      <c r="D1121" t="s">
        <v>2113</v>
      </c>
      <c r="E1121" t="s">
        <v>103</v>
      </c>
      <c r="F1121">
        <v>40700</v>
      </c>
      <c r="G1121" t="s">
        <v>784</v>
      </c>
      <c r="I1121" t="s">
        <v>120</v>
      </c>
      <c r="J1121">
        <v>2026</v>
      </c>
      <c r="K1121">
        <v>5</v>
      </c>
      <c r="L1121" t="s">
        <v>95</v>
      </c>
      <c r="M1121">
        <v>299.61</v>
      </c>
      <c r="N1121">
        <v>1</v>
      </c>
      <c r="O1121">
        <v>299.61</v>
      </c>
      <c r="P1121" t="s">
        <v>2111</v>
      </c>
      <c r="Q1121">
        <v>1</v>
      </c>
    </row>
    <row r="1122" spans="1:17">
      <c r="A1122" t="s">
        <v>879</v>
      </c>
      <c r="B1122" t="s">
        <v>209</v>
      </c>
      <c r="C1122" t="s">
        <v>133</v>
      </c>
      <c r="D1122" t="s">
        <v>2113</v>
      </c>
      <c r="E1122" t="s">
        <v>92</v>
      </c>
      <c r="F1122">
        <v>40700</v>
      </c>
      <c r="G1122" t="s">
        <v>784</v>
      </c>
      <c r="I1122" t="s">
        <v>256</v>
      </c>
      <c r="J1122">
        <v>2026</v>
      </c>
      <c r="K1122">
        <v>5</v>
      </c>
      <c r="L1122" t="s">
        <v>95</v>
      </c>
      <c r="M1122">
        <v>170.24</v>
      </c>
      <c r="N1122">
        <v>1</v>
      </c>
      <c r="O1122">
        <v>170.24</v>
      </c>
      <c r="P1122" t="s">
        <v>2111</v>
      </c>
      <c r="Q1122">
        <v>1</v>
      </c>
    </row>
    <row r="1123" spans="1:17">
      <c r="A1123" t="s">
        <v>879</v>
      </c>
      <c r="B1123" t="s">
        <v>209</v>
      </c>
      <c r="C1123" t="s">
        <v>133</v>
      </c>
      <c r="D1123" t="s">
        <v>2113</v>
      </c>
      <c r="E1123" t="s">
        <v>92</v>
      </c>
      <c r="F1123">
        <v>40700</v>
      </c>
      <c r="G1123" t="s">
        <v>784</v>
      </c>
      <c r="I1123" t="s">
        <v>257</v>
      </c>
      <c r="J1123">
        <v>2026</v>
      </c>
      <c r="K1123">
        <v>5</v>
      </c>
      <c r="L1123" t="s">
        <v>95</v>
      </c>
      <c r="M1123">
        <v>150.65</v>
      </c>
      <c r="N1123">
        <v>1</v>
      </c>
      <c r="O1123">
        <v>150.65</v>
      </c>
      <c r="P1123" t="s">
        <v>2111</v>
      </c>
    </row>
    <row r="1124" spans="1:17">
      <c r="A1124" t="s">
        <v>879</v>
      </c>
      <c r="B1124" t="s">
        <v>209</v>
      </c>
      <c r="C1124" t="s">
        <v>133</v>
      </c>
      <c r="D1124" t="s">
        <v>2113</v>
      </c>
      <c r="E1124" t="s">
        <v>106</v>
      </c>
      <c r="F1124">
        <v>40700</v>
      </c>
      <c r="G1124" t="s">
        <v>784</v>
      </c>
      <c r="I1124" t="s">
        <v>112</v>
      </c>
      <c r="J1124">
        <v>2026</v>
      </c>
      <c r="K1124">
        <v>5</v>
      </c>
      <c r="L1124" t="s">
        <v>95</v>
      </c>
      <c r="M1124">
        <v>95.63</v>
      </c>
      <c r="N1124">
        <v>1</v>
      </c>
      <c r="O1124">
        <v>95.63</v>
      </c>
      <c r="P1124" t="s">
        <v>2111</v>
      </c>
    </row>
    <row r="1125" spans="1:17">
      <c r="A1125" t="s">
        <v>879</v>
      </c>
      <c r="B1125" t="s">
        <v>2172</v>
      </c>
      <c r="C1125" t="s">
        <v>133</v>
      </c>
      <c r="D1125" t="s">
        <v>2113</v>
      </c>
      <c r="E1125" t="s">
        <v>103</v>
      </c>
      <c r="F1125">
        <v>40700</v>
      </c>
      <c r="G1125" t="s">
        <v>784</v>
      </c>
      <c r="I1125" t="s">
        <v>120</v>
      </c>
      <c r="J1125">
        <v>2026</v>
      </c>
      <c r="K1125">
        <v>5</v>
      </c>
      <c r="L1125" t="s">
        <v>95</v>
      </c>
      <c r="M1125">
        <v>145.18</v>
      </c>
      <c r="N1125">
        <v>1</v>
      </c>
      <c r="O1125">
        <v>145.18</v>
      </c>
      <c r="P1125" t="s">
        <v>2111</v>
      </c>
      <c r="Q1125">
        <v>1</v>
      </c>
    </row>
    <row r="1126" spans="1:17">
      <c r="A1126" t="s">
        <v>879</v>
      </c>
      <c r="B1126" t="s">
        <v>2172</v>
      </c>
      <c r="C1126" t="s">
        <v>133</v>
      </c>
      <c r="D1126" t="s">
        <v>2113</v>
      </c>
      <c r="E1126" t="s">
        <v>106</v>
      </c>
      <c r="F1126">
        <v>40700</v>
      </c>
      <c r="G1126" t="s">
        <v>784</v>
      </c>
      <c r="I1126" t="s">
        <v>112</v>
      </c>
      <c r="J1126">
        <v>2026</v>
      </c>
      <c r="K1126">
        <v>5</v>
      </c>
      <c r="L1126" t="s">
        <v>95</v>
      </c>
      <c r="M1126">
        <v>95.63</v>
      </c>
      <c r="N1126">
        <v>1</v>
      </c>
      <c r="O1126">
        <v>95.63</v>
      </c>
      <c r="P1126" t="s">
        <v>2111</v>
      </c>
    </row>
    <row r="1127" spans="1:17">
      <c r="A1127" t="s">
        <v>879</v>
      </c>
      <c r="B1127" t="s">
        <v>679</v>
      </c>
      <c r="C1127" t="s">
        <v>133</v>
      </c>
      <c r="D1127" t="s">
        <v>2113</v>
      </c>
      <c r="E1127" t="s">
        <v>105</v>
      </c>
      <c r="F1127">
        <v>40700</v>
      </c>
      <c r="G1127" t="s">
        <v>784</v>
      </c>
      <c r="I1127" t="s">
        <v>122</v>
      </c>
      <c r="J1127">
        <v>2026</v>
      </c>
      <c r="K1127">
        <v>5</v>
      </c>
      <c r="L1127" t="s">
        <v>95</v>
      </c>
      <c r="M1127">
        <v>108.16</v>
      </c>
      <c r="N1127">
        <v>1</v>
      </c>
      <c r="O1127">
        <v>108.16</v>
      </c>
      <c r="P1127" t="s">
        <v>2111</v>
      </c>
    </row>
    <row r="1128" spans="1:17">
      <c r="A1128" t="s">
        <v>879</v>
      </c>
      <c r="B1128" t="s">
        <v>679</v>
      </c>
      <c r="C1128" t="s">
        <v>133</v>
      </c>
      <c r="D1128" t="s">
        <v>2113</v>
      </c>
      <c r="E1128" t="s">
        <v>105</v>
      </c>
      <c r="F1128">
        <v>40700</v>
      </c>
      <c r="G1128" t="s">
        <v>784</v>
      </c>
      <c r="I1128" t="s">
        <v>123</v>
      </c>
      <c r="J1128">
        <v>2026</v>
      </c>
      <c r="K1128">
        <v>5</v>
      </c>
      <c r="L1128" t="s">
        <v>95</v>
      </c>
      <c r="M1128">
        <v>270.39999999999998</v>
      </c>
      <c r="N1128">
        <v>1</v>
      </c>
      <c r="O1128">
        <v>270.39999999999998</v>
      </c>
      <c r="P1128" t="s">
        <v>2111</v>
      </c>
    </row>
    <row r="1129" spans="1:17">
      <c r="A1129" t="s">
        <v>879</v>
      </c>
      <c r="B1129" t="s">
        <v>679</v>
      </c>
      <c r="C1129" t="s">
        <v>133</v>
      </c>
      <c r="D1129" t="s">
        <v>2113</v>
      </c>
      <c r="E1129" t="s">
        <v>106</v>
      </c>
      <c r="F1129">
        <v>40700</v>
      </c>
      <c r="G1129" t="s">
        <v>784</v>
      </c>
      <c r="I1129" t="s">
        <v>112</v>
      </c>
      <c r="J1129">
        <v>2026</v>
      </c>
      <c r="K1129">
        <v>5</v>
      </c>
      <c r="L1129" t="s">
        <v>95</v>
      </c>
      <c r="M1129">
        <v>95.63</v>
      </c>
      <c r="N1129">
        <v>1</v>
      </c>
      <c r="O1129">
        <v>95.63</v>
      </c>
      <c r="P1129" t="s">
        <v>2111</v>
      </c>
    </row>
    <row r="1130" spans="1:17">
      <c r="A1130" t="s">
        <v>879</v>
      </c>
      <c r="B1130" t="s">
        <v>680</v>
      </c>
      <c r="C1130" t="s">
        <v>133</v>
      </c>
      <c r="D1130" t="s">
        <v>2113</v>
      </c>
      <c r="E1130" t="s">
        <v>103</v>
      </c>
      <c r="F1130">
        <v>40700</v>
      </c>
      <c r="G1130" t="s">
        <v>784</v>
      </c>
      <c r="I1130" t="s">
        <v>120</v>
      </c>
      <c r="J1130">
        <v>2026</v>
      </c>
      <c r="K1130">
        <v>5</v>
      </c>
      <c r="L1130" t="s">
        <v>95</v>
      </c>
      <c r="M1130">
        <v>72.59</v>
      </c>
      <c r="N1130">
        <v>1</v>
      </c>
      <c r="O1130">
        <v>72.59</v>
      </c>
      <c r="P1130" t="s">
        <v>2111</v>
      </c>
      <c r="Q1130">
        <v>1</v>
      </c>
    </row>
    <row r="1131" spans="1:17">
      <c r="A1131" t="s">
        <v>879</v>
      </c>
      <c r="B1131" t="s">
        <v>680</v>
      </c>
      <c r="C1131" t="s">
        <v>133</v>
      </c>
      <c r="D1131" t="s">
        <v>2113</v>
      </c>
      <c r="E1131" t="s">
        <v>106</v>
      </c>
      <c r="F1131">
        <v>40700</v>
      </c>
      <c r="G1131" t="s">
        <v>784</v>
      </c>
      <c r="I1131" t="s">
        <v>112</v>
      </c>
      <c r="J1131">
        <v>2026</v>
      </c>
      <c r="K1131">
        <v>5</v>
      </c>
      <c r="L1131" t="s">
        <v>95</v>
      </c>
      <c r="M1131">
        <v>95.63</v>
      </c>
      <c r="N1131">
        <v>1</v>
      </c>
      <c r="O1131">
        <v>95.63</v>
      </c>
      <c r="P1131" t="s">
        <v>2111</v>
      </c>
    </row>
    <row r="1132" spans="1:17">
      <c r="A1132" t="s">
        <v>879</v>
      </c>
      <c r="B1132" t="s">
        <v>210</v>
      </c>
      <c r="C1132" t="s">
        <v>133</v>
      </c>
      <c r="D1132" t="s">
        <v>2113</v>
      </c>
      <c r="E1132" t="s">
        <v>106</v>
      </c>
      <c r="F1132">
        <v>40700</v>
      </c>
      <c r="G1132" t="s">
        <v>784</v>
      </c>
      <c r="I1132" t="s">
        <v>112</v>
      </c>
      <c r="J1132">
        <v>2026</v>
      </c>
      <c r="K1132">
        <v>5</v>
      </c>
      <c r="L1132" t="s">
        <v>95</v>
      </c>
      <c r="M1132">
        <v>95.63</v>
      </c>
      <c r="N1132">
        <v>1</v>
      </c>
      <c r="O1132">
        <v>95.63</v>
      </c>
      <c r="P1132" t="s">
        <v>2111</v>
      </c>
    </row>
    <row r="1133" spans="1:17">
      <c r="A1133" t="s">
        <v>879</v>
      </c>
      <c r="B1133" t="s">
        <v>211</v>
      </c>
      <c r="C1133" t="s">
        <v>133</v>
      </c>
      <c r="D1133" t="s">
        <v>2113</v>
      </c>
      <c r="E1133" t="s">
        <v>103</v>
      </c>
      <c r="F1133">
        <v>40700</v>
      </c>
      <c r="G1133" t="s">
        <v>784</v>
      </c>
      <c r="I1133" t="s">
        <v>120</v>
      </c>
      <c r="J1133">
        <v>2026</v>
      </c>
      <c r="K1133">
        <v>5</v>
      </c>
      <c r="L1133" t="s">
        <v>95</v>
      </c>
      <c r="M1133">
        <v>72.59</v>
      </c>
      <c r="N1133">
        <v>1</v>
      </c>
      <c r="O1133">
        <v>72.59</v>
      </c>
      <c r="P1133" t="s">
        <v>2111</v>
      </c>
      <c r="Q1133">
        <v>1</v>
      </c>
    </row>
    <row r="1134" spans="1:17">
      <c r="A1134" t="s">
        <v>879</v>
      </c>
      <c r="B1134" t="s">
        <v>211</v>
      </c>
      <c r="C1134" t="s">
        <v>133</v>
      </c>
      <c r="D1134" t="s">
        <v>2113</v>
      </c>
      <c r="E1134" t="s">
        <v>106</v>
      </c>
      <c r="F1134">
        <v>40700</v>
      </c>
      <c r="G1134" t="s">
        <v>784</v>
      </c>
      <c r="I1134" t="s">
        <v>112</v>
      </c>
      <c r="J1134">
        <v>2026</v>
      </c>
      <c r="K1134">
        <v>5</v>
      </c>
      <c r="L1134" t="s">
        <v>95</v>
      </c>
      <c r="M1134">
        <v>95.63</v>
      </c>
      <c r="N1134">
        <v>1</v>
      </c>
      <c r="O1134">
        <v>95.63</v>
      </c>
      <c r="P1134" t="s">
        <v>2111</v>
      </c>
    </row>
    <row r="1135" spans="1:17">
      <c r="A1135" t="s">
        <v>879</v>
      </c>
      <c r="B1135" t="s">
        <v>214</v>
      </c>
      <c r="C1135" t="s">
        <v>133</v>
      </c>
      <c r="D1135" t="s">
        <v>2113</v>
      </c>
      <c r="E1135" t="s">
        <v>103</v>
      </c>
      <c r="F1135">
        <v>40700</v>
      </c>
      <c r="G1135" t="s">
        <v>784</v>
      </c>
      <c r="I1135" t="s">
        <v>120</v>
      </c>
      <c r="J1135">
        <v>2026</v>
      </c>
      <c r="K1135">
        <v>5</v>
      </c>
      <c r="L1135" t="s">
        <v>95</v>
      </c>
      <c r="M1135">
        <v>270.45</v>
      </c>
      <c r="N1135">
        <v>1</v>
      </c>
      <c r="O1135">
        <v>270.45</v>
      </c>
      <c r="P1135" t="s">
        <v>2111</v>
      </c>
      <c r="Q1135">
        <v>1</v>
      </c>
    </row>
    <row r="1136" spans="1:17">
      <c r="A1136" t="s">
        <v>879</v>
      </c>
      <c r="B1136" t="s">
        <v>214</v>
      </c>
      <c r="C1136" t="s">
        <v>133</v>
      </c>
      <c r="D1136" t="s">
        <v>2113</v>
      </c>
      <c r="E1136" t="s">
        <v>105</v>
      </c>
      <c r="F1136">
        <v>40700</v>
      </c>
      <c r="G1136" t="s">
        <v>784</v>
      </c>
      <c r="I1136" t="s">
        <v>122</v>
      </c>
      <c r="J1136">
        <v>2026</v>
      </c>
      <c r="K1136">
        <v>5</v>
      </c>
      <c r="L1136" t="s">
        <v>95</v>
      </c>
      <c r="M1136">
        <v>54.08</v>
      </c>
      <c r="N1136">
        <v>1</v>
      </c>
      <c r="O1136">
        <v>54.08</v>
      </c>
      <c r="P1136" t="s">
        <v>2111</v>
      </c>
    </row>
    <row r="1137" spans="1:17">
      <c r="A1137" t="s">
        <v>879</v>
      </c>
      <c r="B1137" t="s">
        <v>214</v>
      </c>
      <c r="C1137" t="s">
        <v>133</v>
      </c>
      <c r="D1137" t="s">
        <v>2113</v>
      </c>
      <c r="E1137" t="s">
        <v>105</v>
      </c>
      <c r="F1137">
        <v>40700</v>
      </c>
      <c r="G1137" t="s">
        <v>784</v>
      </c>
      <c r="I1137" t="s">
        <v>123</v>
      </c>
      <c r="J1137">
        <v>2026</v>
      </c>
      <c r="K1137">
        <v>5</v>
      </c>
      <c r="L1137" t="s">
        <v>95</v>
      </c>
      <c r="M1137">
        <v>135.19999999999999</v>
      </c>
      <c r="N1137">
        <v>1</v>
      </c>
      <c r="O1137">
        <v>135.19999999999999</v>
      </c>
      <c r="P1137" t="s">
        <v>2111</v>
      </c>
    </row>
    <row r="1138" spans="1:17">
      <c r="A1138" t="s">
        <v>879</v>
      </c>
      <c r="B1138" t="s">
        <v>214</v>
      </c>
      <c r="C1138" t="s">
        <v>133</v>
      </c>
      <c r="D1138" t="s">
        <v>2113</v>
      </c>
      <c r="E1138" t="s">
        <v>106</v>
      </c>
      <c r="F1138">
        <v>40700</v>
      </c>
      <c r="G1138" t="s">
        <v>784</v>
      </c>
      <c r="I1138" t="s">
        <v>112</v>
      </c>
      <c r="J1138">
        <v>2026</v>
      </c>
      <c r="K1138">
        <v>5</v>
      </c>
      <c r="L1138" t="s">
        <v>95</v>
      </c>
      <c r="M1138">
        <v>95.63</v>
      </c>
      <c r="N1138">
        <v>1</v>
      </c>
      <c r="O1138">
        <v>95.63</v>
      </c>
      <c r="P1138" t="s">
        <v>2111</v>
      </c>
    </row>
    <row r="1139" spans="1:17">
      <c r="A1139" t="s">
        <v>879</v>
      </c>
      <c r="B1139" t="s">
        <v>2173</v>
      </c>
      <c r="C1139" t="s">
        <v>133</v>
      </c>
      <c r="D1139" t="s">
        <v>2113</v>
      </c>
      <c r="E1139" t="s">
        <v>103</v>
      </c>
      <c r="F1139">
        <v>40700</v>
      </c>
      <c r="G1139" t="s">
        <v>784</v>
      </c>
      <c r="I1139" t="s">
        <v>120</v>
      </c>
      <c r="J1139">
        <v>2026</v>
      </c>
      <c r="K1139">
        <v>5</v>
      </c>
      <c r="L1139" t="s">
        <v>95</v>
      </c>
      <c r="M1139">
        <v>72.59</v>
      </c>
      <c r="N1139">
        <v>1</v>
      </c>
      <c r="O1139">
        <v>72.59</v>
      </c>
      <c r="P1139" t="s">
        <v>2111</v>
      </c>
      <c r="Q1139">
        <v>1</v>
      </c>
    </row>
    <row r="1140" spans="1:17">
      <c r="A1140" t="s">
        <v>879</v>
      </c>
      <c r="B1140" t="s">
        <v>2173</v>
      </c>
      <c r="C1140" t="s">
        <v>133</v>
      </c>
      <c r="D1140" t="s">
        <v>2113</v>
      </c>
      <c r="E1140" t="s">
        <v>105</v>
      </c>
      <c r="F1140">
        <v>40700</v>
      </c>
      <c r="G1140" t="s">
        <v>784</v>
      </c>
      <c r="I1140" t="s">
        <v>122</v>
      </c>
      <c r="J1140">
        <v>2026</v>
      </c>
      <c r="K1140">
        <v>5</v>
      </c>
      <c r="L1140" t="s">
        <v>95</v>
      </c>
      <c r="M1140">
        <v>54.08</v>
      </c>
      <c r="N1140">
        <v>1</v>
      </c>
      <c r="O1140">
        <v>54.08</v>
      </c>
      <c r="P1140" t="s">
        <v>2111</v>
      </c>
    </row>
    <row r="1141" spans="1:17">
      <c r="A1141" t="s">
        <v>879</v>
      </c>
      <c r="B1141" t="s">
        <v>2173</v>
      </c>
      <c r="C1141" t="s">
        <v>133</v>
      </c>
      <c r="D1141" t="s">
        <v>2113</v>
      </c>
      <c r="E1141" t="s">
        <v>105</v>
      </c>
      <c r="F1141">
        <v>40700</v>
      </c>
      <c r="G1141" t="s">
        <v>784</v>
      </c>
      <c r="I1141" t="s">
        <v>123</v>
      </c>
      <c r="J1141">
        <v>2026</v>
      </c>
      <c r="K1141">
        <v>5</v>
      </c>
      <c r="L1141" t="s">
        <v>95</v>
      </c>
      <c r="M1141">
        <v>135.19999999999999</v>
      </c>
      <c r="N1141">
        <v>1</v>
      </c>
      <c r="O1141">
        <v>135.19999999999999</v>
      </c>
      <c r="P1141" t="s">
        <v>2111</v>
      </c>
    </row>
    <row r="1142" spans="1:17">
      <c r="A1142" t="s">
        <v>879</v>
      </c>
      <c r="B1142" t="s">
        <v>2173</v>
      </c>
      <c r="C1142" t="s">
        <v>133</v>
      </c>
      <c r="D1142" t="s">
        <v>2113</v>
      </c>
      <c r="E1142" t="s">
        <v>106</v>
      </c>
      <c r="F1142">
        <v>40700</v>
      </c>
      <c r="G1142" t="s">
        <v>784</v>
      </c>
      <c r="I1142" t="s">
        <v>112</v>
      </c>
      <c r="J1142">
        <v>2026</v>
      </c>
      <c r="K1142">
        <v>5</v>
      </c>
      <c r="L1142" t="s">
        <v>95</v>
      </c>
      <c r="M1142">
        <v>95.63</v>
      </c>
      <c r="N1142">
        <v>1</v>
      </c>
      <c r="O1142">
        <v>95.63</v>
      </c>
      <c r="P1142" t="s">
        <v>2111</v>
      </c>
    </row>
    <row r="1143" spans="1:17">
      <c r="A1143" t="s">
        <v>879</v>
      </c>
      <c r="B1143" t="s">
        <v>216</v>
      </c>
      <c r="C1143" t="s">
        <v>133</v>
      </c>
      <c r="D1143" t="s">
        <v>2113</v>
      </c>
      <c r="E1143" t="s">
        <v>103</v>
      </c>
      <c r="F1143">
        <v>40700</v>
      </c>
      <c r="G1143" t="s">
        <v>784</v>
      </c>
      <c r="I1143" t="s">
        <v>120</v>
      </c>
      <c r="J1143">
        <v>2026</v>
      </c>
      <c r="K1143">
        <v>5</v>
      </c>
      <c r="L1143" t="s">
        <v>95</v>
      </c>
      <c r="M1143">
        <v>197.86</v>
      </c>
      <c r="N1143">
        <v>1</v>
      </c>
      <c r="O1143">
        <v>197.86</v>
      </c>
      <c r="P1143" t="s">
        <v>2111</v>
      </c>
      <c r="Q1143">
        <v>1</v>
      </c>
    </row>
    <row r="1144" spans="1:17">
      <c r="A1144" t="s">
        <v>879</v>
      </c>
      <c r="B1144" t="s">
        <v>216</v>
      </c>
      <c r="C1144" t="s">
        <v>133</v>
      </c>
      <c r="D1144" t="s">
        <v>2113</v>
      </c>
      <c r="E1144" t="s">
        <v>105</v>
      </c>
      <c r="F1144">
        <v>40700</v>
      </c>
      <c r="G1144" t="s">
        <v>784</v>
      </c>
      <c r="I1144" t="s">
        <v>122</v>
      </c>
      <c r="J1144">
        <v>2026</v>
      </c>
      <c r="K1144">
        <v>5</v>
      </c>
      <c r="L1144" t="s">
        <v>95</v>
      </c>
      <c r="M1144">
        <v>54.08</v>
      </c>
      <c r="N1144">
        <v>1</v>
      </c>
      <c r="O1144">
        <v>54.08</v>
      </c>
      <c r="P1144" t="s">
        <v>2111</v>
      </c>
    </row>
    <row r="1145" spans="1:17">
      <c r="A1145" t="s">
        <v>879</v>
      </c>
      <c r="B1145" t="s">
        <v>216</v>
      </c>
      <c r="C1145" t="s">
        <v>133</v>
      </c>
      <c r="D1145" t="s">
        <v>2113</v>
      </c>
      <c r="E1145" t="s">
        <v>105</v>
      </c>
      <c r="F1145">
        <v>40700</v>
      </c>
      <c r="G1145" t="s">
        <v>784</v>
      </c>
      <c r="I1145" t="s">
        <v>123</v>
      </c>
      <c r="J1145">
        <v>2026</v>
      </c>
      <c r="K1145">
        <v>5</v>
      </c>
      <c r="L1145" t="s">
        <v>95</v>
      </c>
      <c r="M1145">
        <v>135.19999999999999</v>
      </c>
      <c r="N1145">
        <v>1</v>
      </c>
      <c r="O1145">
        <v>135.19999999999999</v>
      </c>
      <c r="P1145" t="s">
        <v>2111</v>
      </c>
    </row>
    <row r="1146" spans="1:17">
      <c r="A1146" t="s">
        <v>879</v>
      </c>
      <c r="B1146" t="s">
        <v>216</v>
      </c>
      <c r="C1146" t="s">
        <v>133</v>
      </c>
      <c r="D1146" t="s">
        <v>2113</v>
      </c>
      <c r="E1146" t="s">
        <v>106</v>
      </c>
      <c r="F1146">
        <v>40700</v>
      </c>
      <c r="G1146" t="s">
        <v>784</v>
      </c>
      <c r="I1146" t="s">
        <v>112</v>
      </c>
      <c r="J1146">
        <v>2026</v>
      </c>
      <c r="K1146">
        <v>5</v>
      </c>
      <c r="L1146" t="s">
        <v>95</v>
      </c>
      <c r="M1146">
        <v>95.63</v>
      </c>
      <c r="N1146">
        <v>1</v>
      </c>
      <c r="O1146">
        <v>95.63</v>
      </c>
      <c r="P1146" t="s">
        <v>2111</v>
      </c>
    </row>
    <row r="1147" spans="1:17">
      <c r="A1147" t="s">
        <v>879</v>
      </c>
      <c r="B1147" t="s">
        <v>681</v>
      </c>
      <c r="C1147" t="s">
        <v>133</v>
      </c>
      <c r="D1147" t="s">
        <v>2113</v>
      </c>
      <c r="E1147" t="s">
        <v>103</v>
      </c>
      <c r="F1147">
        <v>40700</v>
      </c>
      <c r="G1147" t="s">
        <v>784</v>
      </c>
      <c r="I1147" t="s">
        <v>120</v>
      </c>
      <c r="J1147">
        <v>2026</v>
      </c>
      <c r="K1147">
        <v>5</v>
      </c>
      <c r="L1147" t="s">
        <v>95</v>
      </c>
      <c r="M1147">
        <v>72.59</v>
      </c>
      <c r="N1147">
        <v>1</v>
      </c>
      <c r="O1147">
        <v>72.59</v>
      </c>
      <c r="P1147" t="s">
        <v>2111</v>
      </c>
      <c r="Q1147">
        <v>1</v>
      </c>
    </row>
    <row r="1148" spans="1:17">
      <c r="A1148" t="s">
        <v>879</v>
      </c>
      <c r="B1148" t="s">
        <v>681</v>
      </c>
      <c r="C1148" t="s">
        <v>133</v>
      </c>
      <c r="D1148" t="s">
        <v>2113</v>
      </c>
      <c r="E1148" t="s">
        <v>105</v>
      </c>
      <c r="F1148">
        <v>40700</v>
      </c>
      <c r="G1148" t="s">
        <v>784</v>
      </c>
      <c r="I1148" t="s">
        <v>122</v>
      </c>
      <c r="J1148">
        <v>2026</v>
      </c>
      <c r="K1148">
        <v>5</v>
      </c>
      <c r="L1148" t="s">
        <v>95</v>
      </c>
      <c r="M1148">
        <v>54.08</v>
      </c>
      <c r="N1148">
        <v>1</v>
      </c>
      <c r="O1148">
        <v>54.08</v>
      </c>
      <c r="P1148" t="s">
        <v>2111</v>
      </c>
    </row>
    <row r="1149" spans="1:17">
      <c r="A1149" t="s">
        <v>879</v>
      </c>
      <c r="B1149" t="s">
        <v>681</v>
      </c>
      <c r="C1149" t="s">
        <v>133</v>
      </c>
      <c r="D1149" t="s">
        <v>2113</v>
      </c>
      <c r="E1149" t="s">
        <v>105</v>
      </c>
      <c r="F1149">
        <v>40700</v>
      </c>
      <c r="G1149" t="s">
        <v>784</v>
      </c>
      <c r="I1149" t="s">
        <v>123</v>
      </c>
      <c r="J1149">
        <v>2026</v>
      </c>
      <c r="K1149">
        <v>5</v>
      </c>
      <c r="L1149" t="s">
        <v>95</v>
      </c>
      <c r="M1149">
        <v>135.19999999999999</v>
      </c>
      <c r="N1149">
        <v>1</v>
      </c>
      <c r="O1149">
        <v>135.19999999999999</v>
      </c>
      <c r="P1149" t="s">
        <v>2111</v>
      </c>
    </row>
    <row r="1150" spans="1:17">
      <c r="A1150" t="s">
        <v>879</v>
      </c>
      <c r="B1150" t="s">
        <v>681</v>
      </c>
      <c r="C1150" t="s">
        <v>133</v>
      </c>
      <c r="D1150" t="s">
        <v>2113</v>
      </c>
      <c r="E1150" t="s">
        <v>106</v>
      </c>
      <c r="F1150">
        <v>40700</v>
      </c>
      <c r="G1150" t="s">
        <v>784</v>
      </c>
      <c r="I1150" t="s">
        <v>112</v>
      </c>
      <c r="J1150">
        <v>2026</v>
      </c>
      <c r="K1150">
        <v>5</v>
      </c>
      <c r="L1150" t="s">
        <v>95</v>
      </c>
      <c r="M1150">
        <v>95.63</v>
      </c>
      <c r="N1150">
        <v>1</v>
      </c>
      <c r="O1150">
        <v>95.63</v>
      </c>
      <c r="P1150" t="s">
        <v>2111</v>
      </c>
    </row>
    <row r="1151" spans="1:17">
      <c r="A1151" t="s">
        <v>879</v>
      </c>
      <c r="B1151" t="s">
        <v>682</v>
      </c>
      <c r="C1151" t="s">
        <v>133</v>
      </c>
      <c r="D1151" t="s">
        <v>2113</v>
      </c>
      <c r="E1151" t="s">
        <v>103</v>
      </c>
      <c r="F1151">
        <v>40700</v>
      </c>
      <c r="G1151" t="s">
        <v>784</v>
      </c>
      <c r="I1151" t="s">
        <v>120</v>
      </c>
      <c r="J1151">
        <v>2026</v>
      </c>
      <c r="K1151">
        <v>5</v>
      </c>
      <c r="L1151" t="s">
        <v>95</v>
      </c>
      <c r="M1151">
        <v>197.86</v>
      </c>
      <c r="N1151">
        <v>1</v>
      </c>
      <c r="O1151">
        <v>197.86</v>
      </c>
      <c r="P1151" t="s">
        <v>2111</v>
      </c>
      <c r="Q1151">
        <v>1</v>
      </c>
    </row>
    <row r="1152" spans="1:17">
      <c r="A1152" t="s">
        <v>879</v>
      </c>
      <c r="B1152" t="s">
        <v>682</v>
      </c>
      <c r="C1152" t="s">
        <v>133</v>
      </c>
      <c r="D1152" t="s">
        <v>2113</v>
      </c>
      <c r="E1152" t="s">
        <v>106</v>
      </c>
      <c r="F1152">
        <v>40700</v>
      </c>
      <c r="G1152" t="s">
        <v>784</v>
      </c>
      <c r="I1152" t="s">
        <v>112</v>
      </c>
      <c r="J1152">
        <v>2026</v>
      </c>
      <c r="K1152">
        <v>5</v>
      </c>
      <c r="L1152" t="s">
        <v>95</v>
      </c>
      <c r="M1152">
        <v>95.63</v>
      </c>
      <c r="N1152">
        <v>1</v>
      </c>
      <c r="O1152">
        <v>95.63</v>
      </c>
      <c r="P1152" t="s">
        <v>2111</v>
      </c>
    </row>
    <row r="1153" spans="1:17">
      <c r="A1153" t="s">
        <v>879</v>
      </c>
      <c r="B1153" t="s">
        <v>217</v>
      </c>
      <c r="C1153" t="s">
        <v>133</v>
      </c>
      <c r="D1153" t="s">
        <v>2113</v>
      </c>
      <c r="E1153" t="s">
        <v>103</v>
      </c>
      <c r="F1153">
        <v>40700</v>
      </c>
      <c r="G1153" t="s">
        <v>784</v>
      </c>
      <c r="I1153" t="s">
        <v>120</v>
      </c>
      <c r="J1153">
        <v>2026</v>
      </c>
      <c r="K1153">
        <v>5</v>
      </c>
      <c r="L1153" t="s">
        <v>95</v>
      </c>
      <c r="M1153">
        <v>323.13</v>
      </c>
      <c r="N1153">
        <v>1</v>
      </c>
      <c r="O1153">
        <v>323.13</v>
      </c>
      <c r="P1153" t="s">
        <v>2111</v>
      </c>
      <c r="Q1153">
        <v>1</v>
      </c>
    </row>
    <row r="1154" spans="1:17">
      <c r="A1154" t="s">
        <v>879</v>
      </c>
      <c r="B1154" t="s">
        <v>217</v>
      </c>
      <c r="C1154" t="s">
        <v>133</v>
      </c>
      <c r="D1154" t="s">
        <v>2113</v>
      </c>
      <c r="E1154" t="s">
        <v>105</v>
      </c>
      <c r="F1154">
        <v>40700</v>
      </c>
      <c r="G1154" t="s">
        <v>784</v>
      </c>
      <c r="I1154" t="s">
        <v>122</v>
      </c>
      <c r="J1154">
        <v>2026</v>
      </c>
      <c r="K1154">
        <v>5</v>
      </c>
      <c r="L1154" t="s">
        <v>95</v>
      </c>
      <c r="M1154">
        <v>54.08</v>
      </c>
      <c r="N1154">
        <v>1</v>
      </c>
      <c r="O1154">
        <v>54.08</v>
      </c>
      <c r="P1154" t="s">
        <v>2111</v>
      </c>
    </row>
    <row r="1155" spans="1:17">
      <c r="A1155" t="s">
        <v>879</v>
      </c>
      <c r="B1155" t="s">
        <v>217</v>
      </c>
      <c r="C1155" t="s">
        <v>133</v>
      </c>
      <c r="D1155" t="s">
        <v>2113</v>
      </c>
      <c r="E1155" t="s">
        <v>105</v>
      </c>
      <c r="F1155">
        <v>40700</v>
      </c>
      <c r="G1155" t="s">
        <v>784</v>
      </c>
      <c r="I1155" t="s">
        <v>123</v>
      </c>
      <c r="J1155">
        <v>2026</v>
      </c>
      <c r="K1155">
        <v>5</v>
      </c>
      <c r="L1155" t="s">
        <v>95</v>
      </c>
      <c r="M1155">
        <v>135.19999999999999</v>
      </c>
      <c r="N1155">
        <v>1</v>
      </c>
      <c r="O1155">
        <v>135.19999999999999</v>
      </c>
      <c r="P1155" t="s">
        <v>2111</v>
      </c>
    </row>
    <row r="1156" spans="1:17">
      <c r="A1156" t="s">
        <v>879</v>
      </c>
      <c r="B1156" t="s">
        <v>217</v>
      </c>
      <c r="C1156" t="s">
        <v>133</v>
      </c>
      <c r="D1156" t="s">
        <v>2113</v>
      </c>
      <c r="E1156" t="s">
        <v>106</v>
      </c>
      <c r="F1156">
        <v>40700</v>
      </c>
      <c r="G1156" t="s">
        <v>784</v>
      </c>
      <c r="I1156" t="s">
        <v>112</v>
      </c>
      <c r="J1156">
        <v>2026</v>
      </c>
      <c r="K1156">
        <v>5</v>
      </c>
      <c r="L1156" t="s">
        <v>95</v>
      </c>
      <c r="M1156">
        <v>95.63</v>
      </c>
      <c r="N1156">
        <v>1</v>
      </c>
      <c r="O1156">
        <v>95.63</v>
      </c>
      <c r="P1156" t="s">
        <v>2111</v>
      </c>
    </row>
    <row r="1157" spans="1:17">
      <c r="A1157" t="s">
        <v>879</v>
      </c>
      <c r="B1157" t="s">
        <v>218</v>
      </c>
      <c r="C1157" t="s">
        <v>133</v>
      </c>
      <c r="D1157" t="s">
        <v>2113</v>
      </c>
      <c r="E1157" t="s">
        <v>106</v>
      </c>
      <c r="F1157">
        <v>40700</v>
      </c>
      <c r="G1157" t="s">
        <v>784</v>
      </c>
      <c r="I1157" t="s">
        <v>112</v>
      </c>
      <c r="J1157">
        <v>2026</v>
      </c>
      <c r="K1157">
        <v>5</v>
      </c>
      <c r="L1157" t="s">
        <v>95</v>
      </c>
      <c r="M1157">
        <v>95.63</v>
      </c>
      <c r="N1157">
        <v>1</v>
      </c>
      <c r="O1157">
        <v>95.63</v>
      </c>
      <c r="P1157" t="s">
        <v>2111</v>
      </c>
    </row>
    <row r="1158" spans="1:17">
      <c r="A1158" t="s">
        <v>879</v>
      </c>
      <c r="B1158" t="s">
        <v>219</v>
      </c>
      <c r="C1158" t="s">
        <v>133</v>
      </c>
      <c r="D1158" t="s">
        <v>2113</v>
      </c>
      <c r="E1158" t="s">
        <v>106</v>
      </c>
      <c r="F1158">
        <v>40700</v>
      </c>
      <c r="G1158" t="s">
        <v>784</v>
      </c>
      <c r="I1158" t="s">
        <v>112</v>
      </c>
      <c r="J1158">
        <v>2026</v>
      </c>
      <c r="K1158">
        <v>5</v>
      </c>
      <c r="L1158" t="s">
        <v>95</v>
      </c>
      <c r="M1158">
        <v>95.63</v>
      </c>
      <c r="N1158">
        <v>1</v>
      </c>
      <c r="O1158">
        <v>95.63</v>
      </c>
      <c r="P1158" t="s">
        <v>2111</v>
      </c>
    </row>
    <row r="1159" spans="1:17">
      <c r="A1159" t="s">
        <v>879</v>
      </c>
      <c r="B1159" t="s">
        <v>2174</v>
      </c>
      <c r="C1159" t="s">
        <v>133</v>
      </c>
      <c r="D1159" t="s">
        <v>2113</v>
      </c>
      <c r="E1159" t="s">
        <v>106</v>
      </c>
      <c r="F1159">
        <v>40700</v>
      </c>
      <c r="G1159" t="s">
        <v>784</v>
      </c>
      <c r="I1159" t="s">
        <v>112</v>
      </c>
      <c r="J1159">
        <v>2026</v>
      </c>
      <c r="K1159">
        <v>5</v>
      </c>
      <c r="L1159" t="s">
        <v>95</v>
      </c>
      <c r="M1159">
        <v>95.63</v>
      </c>
      <c r="N1159">
        <v>1</v>
      </c>
      <c r="O1159">
        <v>95.63</v>
      </c>
      <c r="P1159" t="s">
        <v>2111</v>
      </c>
    </row>
    <row r="1160" spans="1:17">
      <c r="A1160" t="s">
        <v>879</v>
      </c>
      <c r="B1160" t="s">
        <v>224</v>
      </c>
      <c r="C1160" t="s">
        <v>133</v>
      </c>
      <c r="D1160" t="s">
        <v>2113</v>
      </c>
      <c r="E1160" t="s">
        <v>103</v>
      </c>
      <c r="F1160">
        <v>40700</v>
      </c>
      <c r="G1160" t="s">
        <v>784</v>
      </c>
      <c r="I1160" t="s">
        <v>120</v>
      </c>
      <c r="J1160">
        <v>2026</v>
      </c>
      <c r="K1160">
        <v>5</v>
      </c>
      <c r="L1160" t="s">
        <v>95</v>
      </c>
      <c r="M1160">
        <v>197.86</v>
      </c>
      <c r="N1160">
        <v>1</v>
      </c>
      <c r="O1160">
        <v>197.86</v>
      </c>
      <c r="P1160" t="s">
        <v>2111</v>
      </c>
      <c r="Q1160">
        <v>1</v>
      </c>
    </row>
    <row r="1161" spans="1:17">
      <c r="A1161" t="s">
        <v>879</v>
      </c>
      <c r="B1161" t="s">
        <v>224</v>
      </c>
      <c r="C1161" t="s">
        <v>133</v>
      </c>
      <c r="D1161" t="s">
        <v>2113</v>
      </c>
      <c r="E1161" t="s">
        <v>106</v>
      </c>
      <c r="F1161">
        <v>40700</v>
      </c>
      <c r="G1161" t="s">
        <v>784</v>
      </c>
      <c r="I1161" t="s">
        <v>112</v>
      </c>
      <c r="J1161">
        <v>2026</v>
      </c>
      <c r="K1161">
        <v>5</v>
      </c>
      <c r="L1161" t="s">
        <v>95</v>
      </c>
      <c r="M1161">
        <v>95.63</v>
      </c>
      <c r="N1161">
        <v>1</v>
      </c>
      <c r="O1161">
        <v>95.63</v>
      </c>
      <c r="P1161" t="s">
        <v>2111</v>
      </c>
    </row>
    <row r="1162" spans="1:17">
      <c r="A1162" t="s">
        <v>879</v>
      </c>
      <c r="B1162" t="s">
        <v>226</v>
      </c>
      <c r="C1162" t="s">
        <v>133</v>
      </c>
      <c r="D1162" t="s">
        <v>2113</v>
      </c>
      <c r="E1162" t="s">
        <v>103</v>
      </c>
      <c r="F1162">
        <v>40700</v>
      </c>
      <c r="G1162" t="s">
        <v>784</v>
      </c>
      <c r="I1162" t="s">
        <v>120</v>
      </c>
      <c r="J1162">
        <v>2026</v>
      </c>
      <c r="K1162">
        <v>5</v>
      </c>
      <c r="L1162" t="s">
        <v>95</v>
      </c>
      <c r="M1162">
        <v>400.39</v>
      </c>
      <c r="N1162">
        <v>1</v>
      </c>
      <c r="O1162">
        <v>400.39</v>
      </c>
      <c r="P1162" t="s">
        <v>2111</v>
      </c>
      <c r="Q1162">
        <v>1</v>
      </c>
    </row>
    <row r="1163" spans="1:17">
      <c r="A1163" t="s">
        <v>879</v>
      </c>
      <c r="B1163" t="s">
        <v>226</v>
      </c>
      <c r="C1163" t="s">
        <v>133</v>
      </c>
      <c r="D1163" t="s">
        <v>2113</v>
      </c>
      <c r="E1163" t="s">
        <v>105</v>
      </c>
      <c r="F1163">
        <v>40700</v>
      </c>
      <c r="G1163" t="s">
        <v>784</v>
      </c>
      <c r="I1163" t="s">
        <v>122</v>
      </c>
      <c r="J1163">
        <v>2026</v>
      </c>
      <c r="K1163">
        <v>5</v>
      </c>
      <c r="L1163" t="s">
        <v>95</v>
      </c>
      <c r="M1163">
        <v>54.08</v>
      </c>
      <c r="N1163">
        <v>1</v>
      </c>
      <c r="O1163">
        <v>54.08</v>
      </c>
      <c r="P1163" t="s">
        <v>2111</v>
      </c>
    </row>
    <row r="1164" spans="1:17">
      <c r="A1164" t="s">
        <v>879</v>
      </c>
      <c r="B1164" t="s">
        <v>226</v>
      </c>
      <c r="C1164" t="s">
        <v>133</v>
      </c>
      <c r="D1164" t="s">
        <v>2113</v>
      </c>
      <c r="E1164" t="s">
        <v>105</v>
      </c>
      <c r="F1164">
        <v>40700</v>
      </c>
      <c r="G1164" t="s">
        <v>784</v>
      </c>
      <c r="I1164" t="s">
        <v>123</v>
      </c>
      <c r="J1164">
        <v>2026</v>
      </c>
      <c r="K1164">
        <v>5</v>
      </c>
      <c r="L1164" t="s">
        <v>95</v>
      </c>
      <c r="M1164">
        <v>135.19999999999999</v>
      </c>
      <c r="N1164">
        <v>1</v>
      </c>
      <c r="O1164">
        <v>135.19999999999999</v>
      </c>
      <c r="P1164" t="s">
        <v>2111</v>
      </c>
    </row>
    <row r="1165" spans="1:17">
      <c r="A1165" t="s">
        <v>879</v>
      </c>
      <c r="B1165" t="s">
        <v>226</v>
      </c>
      <c r="C1165" t="s">
        <v>133</v>
      </c>
      <c r="D1165" t="s">
        <v>2113</v>
      </c>
      <c r="E1165" t="s">
        <v>106</v>
      </c>
      <c r="F1165">
        <v>40700</v>
      </c>
      <c r="G1165" t="s">
        <v>784</v>
      </c>
      <c r="I1165" t="s">
        <v>112</v>
      </c>
      <c r="J1165">
        <v>2026</v>
      </c>
      <c r="K1165">
        <v>5</v>
      </c>
      <c r="L1165" t="s">
        <v>95</v>
      </c>
      <c r="M1165">
        <v>95.63</v>
      </c>
      <c r="N1165">
        <v>1</v>
      </c>
      <c r="O1165">
        <v>95.63</v>
      </c>
      <c r="P1165" t="s">
        <v>2111</v>
      </c>
    </row>
    <row r="1166" spans="1:17">
      <c r="A1166" t="s">
        <v>879</v>
      </c>
      <c r="B1166" t="s">
        <v>2175</v>
      </c>
      <c r="C1166" t="s">
        <v>133</v>
      </c>
      <c r="D1166" t="s">
        <v>2113</v>
      </c>
      <c r="E1166" t="s">
        <v>106</v>
      </c>
      <c r="F1166">
        <v>40700</v>
      </c>
      <c r="G1166" t="s">
        <v>784</v>
      </c>
      <c r="I1166" t="s">
        <v>112</v>
      </c>
      <c r="J1166">
        <v>2026</v>
      </c>
      <c r="K1166">
        <v>5</v>
      </c>
      <c r="L1166" t="s">
        <v>95</v>
      </c>
      <c r="M1166">
        <v>95.63</v>
      </c>
      <c r="N1166">
        <v>1</v>
      </c>
      <c r="O1166">
        <v>95.63</v>
      </c>
      <c r="P1166" t="s">
        <v>2111</v>
      </c>
    </row>
    <row r="1167" spans="1:17">
      <c r="A1167" t="s">
        <v>879</v>
      </c>
      <c r="B1167" t="s">
        <v>2176</v>
      </c>
      <c r="C1167" t="s">
        <v>133</v>
      </c>
      <c r="D1167" t="s">
        <v>2113</v>
      </c>
      <c r="E1167" t="s">
        <v>103</v>
      </c>
      <c r="F1167">
        <v>40700</v>
      </c>
      <c r="G1167" t="s">
        <v>784</v>
      </c>
      <c r="I1167" t="s">
        <v>120</v>
      </c>
      <c r="J1167">
        <v>2026</v>
      </c>
      <c r="K1167">
        <v>5</v>
      </c>
      <c r="L1167" t="s">
        <v>95</v>
      </c>
      <c r="M1167">
        <v>145.18</v>
      </c>
      <c r="N1167">
        <v>1</v>
      </c>
      <c r="O1167">
        <v>145.18</v>
      </c>
      <c r="P1167" t="s">
        <v>2111</v>
      </c>
      <c r="Q1167">
        <v>1</v>
      </c>
    </row>
    <row r="1168" spans="1:17">
      <c r="A1168" t="s">
        <v>879</v>
      </c>
      <c r="B1168" t="s">
        <v>2176</v>
      </c>
      <c r="C1168" t="s">
        <v>133</v>
      </c>
      <c r="D1168" t="s">
        <v>2113</v>
      </c>
      <c r="E1168" t="s">
        <v>106</v>
      </c>
      <c r="F1168">
        <v>40700</v>
      </c>
      <c r="G1168" t="s">
        <v>784</v>
      </c>
      <c r="I1168" t="s">
        <v>112</v>
      </c>
      <c r="J1168">
        <v>2026</v>
      </c>
      <c r="K1168">
        <v>5</v>
      </c>
      <c r="L1168" t="s">
        <v>95</v>
      </c>
      <c r="M1168">
        <v>95.63</v>
      </c>
      <c r="N1168">
        <v>1</v>
      </c>
      <c r="O1168">
        <v>95.63</v>
      </c>
      <c r="P1168" t="s">
        <v>2111</v>
      </c>
    </row>
    <row r="1169" spans="1:17">
      <c r="A1169" t="s">
        <v>879</v>
      </c>
      <c r="B1169" t="s">
        <v>229</v>
      </c>
      <c r="C1169" t="s">
        <v>133</v>
      </c>
      <c r="D1169" t="s">
        <v>2113</v>
      </c>
      <c r="E1169" t="s">
        <v>106</v>
      </c>
      <c r="F1169">
        <v>40700</v>
      </c>
      <c r="G1169" t="s">
        <v>784</v>
      </c>
      <c r="I1169" t="s">
        <v>112</v>
      </c>
      <c r="J1169">
        <v>2026</v>
      </c>
      <c r="K1169">
        <v>5</v>
      </c>
      <c r="L1169" t="s">
        <v>95</v>
      </c>
      <c r="M1169">
        <v>95.63</v>
      </c>
      <c r="N1169">
        <v>1</v>
      </c>
      <c r="O1169">
        <v>95.63</v>
      </c>
      <c r="P1169" t="s">
        <v>2111</v>
      </c>
    </row>
    <row r="1170" spans="1:17">
      <c r="A1170" t="s">
        <v>879</v>
      </c>
      <c r="B1170" t="s">
        <v>231</v>
      </c>
      <c r="C1170" t="s">
        <v>133</v>
      </c>
      <c r="D1170" t="s">
        <v>2113</v>
      </c>
      <c r="E1170" t="s">
        <v>105</v>
      </c>
      <c r="F1170">
        <v>40700</v>
      </c>
      <c r="G1170" t="s">
        <v>784</v>
      </c>
      <c r="I1170" t="s">
        <v>123</v>
      </c>
      <c r="J1170">
        <v>2026</v>
      </c>
      <c r="K1170">
        <v>5</v>
      </c>
      <c r="L1170" t="s">
        <v>95</v>
      </c>
      <c r="M1170">
        <v>540.79999999999995</v>
      </c>
      <c r="N1170">
        <v>1</v>
      </c>
      <c r="O1170">
        <v>540.79999999999995</v>
      </c>
      <c r="P1170" t="s">
        <v>2111</v>
      </c>
    </row>
    <row r="1171" spans="1:17">
      <c r="A1171" t="s">
        <v>879</v>
      </c>
      <c r="B1171" t="s">
        <v>232</v>
      </c>
      <c r="C1171" t="s">
        <v>133</v>
      </c>
      <c r="D1171" t="s">
        <v>2113</v>
      </c>
      <c r="E1171" t="s">
        <v>103</v>
      </c>
      <c r="F1171">
        <v>40700</v>
      </c>
      <c r="G1171" t="s">
        <v>784</v>
      </c>
      <c r="I1171" t="s">
        <v>120</v>
      </c>
      <c r="J1171">
        <v>2026</v>
      </c>
      <c r="K1171">
        <v>5</v>
      </c>
      <c r="L1171" t="s">
        <v>95</v>
      </c>
      <c r="M1171">
        <v>72.59</v>
      </c>
      <c r="N1171">
        <v>1</v>
      </c>
      <c r="O1171">
        <v>72.59</v>
      </c>
      <c r="P1171" t="s">
        <v>2111</v>
      </c>
      <c r="Q1171">
        <v>1</v>
      </c>
    </row>
    <row r="1172" spans="1:17">
      <c r="A1172" t="s">
        <v>879</v>
      </c>
      <c r="B1172" t="s">
        <v>232</v>
      </c>
      <c r="C1172" t="s">
        <v>133</v>
      </c>
      <c r="D1172" t="s">
        <v>2113</v>
      </c>
      <c r="E1172" t="s">
        <v>105</v>
      </c>
      <c r="F1172">
        <v>40700</v>
      </c>
      <c r="G1172" t="s">
        <v>784</v>
      </c>
      <c r="I1172" t="s">
        <v>122</v>
      </c>
      <c r="J1172">
        <v>2026</v>
      </c>
      <c r="K1172">
        <v>5</v>
      </c>
      <c r="L1172" t="s">
        <v>95</v>
      </c>
      <c r="M1172">
        <v>54.08</v>
      </c>
      <c r="N1172">
        <v>1</v>
      </c>
      <c r="O1172">
        <v>54.08</v>
      </c>
      <c r="P1172" t="s">
        <v>2111</v>
      </c>
    </row>
    <row r="1173" spans="1:17">
      <c r="A1173" t="s">
        <v>879</v>
      </c>
      <c r="B1173" t="s">
        <v>232</v>
      </c>
      <c r="C1173" t="s">
        <v>133</v>
      </c>
      <c r="D1173" t="s">
        <v>2113</v>
      </c>
      <c r="E1173" t="s">
        <v>105</v>
      </c>
      <c r="F1173">
        <v>40700</v>
      </c>
      <c r="G1173" t="s">
        <v>784</v>
      </c>
      <c r="I1173" t="s">
        <v>123</v>
      </c>
      <c r="J1173">
        <v>2026</v>
      </c>
      <c r="K1173">
        <v>5</v>
      </c>
      <c r="L1173" t="s">
        <v>95</v>
      </c>
      <c r="M1173">
        <v>135.19999999999999</v>
      </c>
      <c r="N1173">
        <v>1</v>
      </c>
      <c r="O1173">
        <v>135.19999999999999</v>
      </c>
      <c r="P1173" t="s">
        <v>2111</v>
      </c>
    </row>
    <row r="1174" spans="1:17">
      <c r="A1174" t="s">
        <v>879</v>
      </c>
      <c r="B1174" t="s">
        <v>232</v>
      </c>
      <c r="C1174" t="s">
        <v>133</v>
      </c>
      <c r="D1174" t="s">
        <v>2113</v>
      </c>
      <c r="E1174" t="s">
        <v>106</v>
      </c>
      <c r="F1174">
        <v>40700</v>
      </c>
      <c r="G1174" t="s">
        <v>784</v>
      </c>
      <c r="I1174" t="s">
        <v>112</v>
      </c>
      <c r="J1174">
        <v>2026</v>
      </c>
      <c r="K1174">
        <v>5</v>
      </c>
      <c r="L1174" t="s">
        <v>95</v>
      </c>
      <c r="M1174">
        <v>95.63</v>
      </c>
      <c r="N1174">
        <v>1</v>
      </c>
      <c r="O1174">
        <v>95.63</v>
      </c>
      <c r="P1174" t="s">
        <v>2111</v>
      </c>
    </row>
    <row r="1175" spans="1:17">
      <c r="A1175" t="s">
        <v>879</v>
      </c>
      <c r="B1175" t="s">
        <v>2177</v>
      </c>
      <c r="C1175" t="s">
        <v>133</v>
      </c>
      <c r="D1175" t="s">
        <v>2113</v>
      </c>
      <c r="E1175" t="s">
        <v>105</v>
      </c>
      <c r="F1175">
        <v>40700</v>
      </c>
      <c r="G1175" t="s">
        <v>784</v>
      </c>
      <c r="I1175" t="s">
        <v>122</v>
      </c>
      <c r="J1175">
        <v>2026</v>
      </c>
      <c r="K1175">
        <v>5</v>
      </c>
      <c r="L1175" t="s">
        <v>95</v>
      </c>
      <c r="M1175">
        <v>54.08</v>
      </c>
      <c r="N1175">
        <v>1</v>
      </c>
      <c r="O1175">
        <v>54.08</v>
      </c>
      <c r="P1175" t="s">
        <v>2111</v>
      </c>
    </row>
    <row r="1176" spans="1:17">
      <c r="A1176" t="s">
        <v>879</v>
      </c>
      <c r="B1176" t="s">
        <v>2177</v>
      </c>
      <c r="C1176" t="s">
        <v>133</v>
      </c>
      <c r="D1176" t="s">
        <v>2113</v>
      </c>
      <c r="E1176" t="s">
        <v>105</v>
      </c>
      <c r="F1176">
        <v>40700</v>
      </c>
      <c r="G1176" t="s">
        <v>784</v>
      </c>
      <c r="I1176" t="s">
        <v>123</v>
      </c>
      <c r="J1176">
        <v>2026</v>
      </c>
      <c r="K1176">
        <v>5</v>
      </c>
      <c r="L1176" t="s">
        <v>95</v>
      </c>
      <c r="M1176">
        <v>135.19999999999999</v>
      </c>
      <c r="N1176">
        <v>1</v>
      </c>
      <c r="O1176">
        <v>135.19999999999999</v>
      </c>
      <c r="P1176" t="s">
        <v>2111</v>
      </c>
    </row>
    <row r="1177" spans="1:17">
      <c r="A1177" t="s">
        <v>879</v>
      </c>
      <c r="B1177" t="s">
        <v>2178</v>
      </c>
      <c r="C1177" t="s">
        <v>133</v>
      </c>
      <c r="D1177" t="s">
        <v>2113</v>
      </c>
      <c r="E1177" t="s">
        <v>103</v>
      </c>
      <c r="F1177">
        <v>40700</v>
      </c>
      <c r="G1177" t="s">
        <v>784</v>
      </c>
      <c r="I1177" t="s">
        <v>120</v>
      </c>
      <c r="J1177">
        <v>2026</v>
      </c>
      <c r="K1177">
        <v>5</v>
      </c>
      <c r="L1177" t="s">
        <v>95</v>
      </c>
      <c r="M1177">
        <v>72.59</v>
      </c>
      <c r="N1177">
        <v>1</v>
      </c>
      <c r="O1177">
        <v>72.59</v>
      </c>
      <c r="P1177" t="s">
        <v>2111</v>
      </c>
      <c r="Q1177">
        <v>1</v>
      </c>
    </row>
    <row r="1178" spans="1:17">
      <c r="A1178" t="s">
        <v>879</v>
      </c>
      <c r="B1178" t="s">
        <v>2178</v>
      </c>
      <c r="C1178" t="s">
        <v>133</v>
      </c>
      <c r="D1178" t="s">
        <v>2113</v>
      </c>
      <c r="E1178" t="s">
        <v>105</v>
      </c>
      <c r="F1178">
        <v>40700</v>
      </c>
      <c r="G1178" t="s">
        <v>784</v>
      </c>
      <c r="I1178" t="s">
        <v>122</v>
      </c>
      <c r="J1178">
        <v>2026</v>
      </c>
      <c r="K1178">
        <v>5</v>
      </c>
      <c r="L1178" t="s">
        <v>95</v>
      </c>
      <c r="M1178">
        <v>54.08</v>
      </c>
      <c r="N1178">
        <v>1</v>
      </c>
      <c r="O1178">
        <v>54.08</v>
      </c>
      <c r="P1178" t="s">
        <v>2111</v>
      </c>
    </row>
    <row r="1179" spans="1:17">
      <c r="A1179" t="s">
        <v>879</v>
      </c>
      <c r="B1179" t="s">
        <v>2178</v>
      </c>
      <c r="C1179" t="s">
        <v>133</v>
      </c>
      <c r="D1179" t="s">
        <v>2113</v>
      </c>
      <c r="E1179" t="s">
        <v>105</v>
      </c>
      <c r="F1179">
        <v>40700</v>
      </c>
      <c r="G1179" t="s">
        <v>784</v>
      </c>
      <c r="I1179" t="s">
        <v>123</v>
      </c>
      <c r="J1179">
        <v>2026</v>
      </c>
      <c r="K1179">
        <v>5</v>
      </c>
      <c r="L1179" t="s">
        <v>95</v>
      </c>
      <c r="M1179">
        <v>135.19999999999999</v>
      </c>
      <c r="N1179">
        <v>1</v>
      </c>
      <c r="O1179">
        <v>135.19999999999999</v>
      </c>
      <c r="P1179" t="s">
        <v>2111</v>
      </c>
    </row>
    <row r="1180" spans="1:17">
      <c r="A1180" t="s">
        <v>879</v>
      </c>
      <c r="B1180" t="s">
        <v>2178</v>
      </c>
      <c r="C1180" t="s">
        <v>133</v>
      </c>
      <c r="D1180" t="s">
        <v>2113</v>
      </c>
      <c r="E1180" t="s">
        <v>106</v>
      </c>
      <c r="F1180">
        <v>40700</v>
      </c>
      <c r="G1180" t="s">
        <v>784</v>
      </c>
      <c r="I1180" t="s">
        <v>112</v>
      </c>
      <c r="J1180">
        <v>2026</v>
      </c>
      <c r="K1180">
        <v>5</v>
      </c>
      <c r="L1180" t="s">
        <v>95</v>
      </c>
      <c r="M1180">
        <v>95.63</v>
      </c>
      <c r="N1180">
        <v>1</v>
      </c>
      <c r="O1180">
        <v>95.63</v>
      </c>
      <c r="P1180" t="s">
        <v>2111</v>
      </c>
    </row>
    <row r="1181" spans="1:17">
      <c r="A1181" t="s">
        <v>879</v>
      </c>
      <c r="B1181" t="s">
        <v>235</v>
      </c>
      <c r="C1181" t="s">
        <v>133</v>
      </c>
      <c r="D1181" t="s">
        <v>2113</v>
      </c>
      <c r="E1181" t="s">
        <v>106</v>
      </c>
      <c r="F1181">
        <v>40700</v>
      </c>
      <c r="G1181" t="s">
        <v>784</v>
      </c>
      <c r="I1181" t="s">
        <v>112</v>
      </c>
      <c r="J1181">
        <v>2026</v>
      </c>
      <c r="K1181">
        <v>5</v>
      </c>
      <c r="L1181" t="s">
        <v>95</v>
      </c>
      <c r="M1181">
        <v>95.63</v>
      </c>
      <c r="N1181">
        <v>1</v>
      </c>
      <c r="O1181">
        <v>95.63</v>
      </c>
      <c r="P1181" t="s">
        <v>2111</v>
      </c>
    </row>
    <row r="1182" spans="1:17">
      <c r="A1182" t="s">
        <v>879</v>
      </c>
      <c r="B1182" t="s">
        <v>2179</v>
      </c>
      <c r="C1182" t="s">
        <v>133</v>
      </c>
      <c r="D1182" t="s">
        <v>2113</v>
      </c>
      <c r="E1182" t="s">
        <v>106</v>
      </c>
      <c r="F1182">
        <v>40700</v>
      </c>
      <c r="G1182" t="s">
        <v>784</v>
      </c>
      <c r="I1182" t="s">
        <v>112</v>
      </c>
      <c r="J1182">
        <v>2026</v>
      </c>
      <c r="K1182">
        <v>5</v>
      </c>
      <c r="L1182" t="s">
        <v>95</v>
      </c>
      <c r="M1182">
        <v>95.63</v>
      </c>
      <c r="N1182">
        <v>1</v>
      </c>
      <c r="O1182">
        <v>95.63</v>
      </c>
      <c r="P1182" t="s">
        <v>2111</v>
      </c>
    </row>
    <row r="1183" spans="1:17">
      <c r="A1183" t="s">
        <v>2438</v>
      </c>
      <c r="B1183" t="s">
        <v>2128</v>
      </c>
      <c r="C1183" t="s">
        <v>296</v>
      </c>
      <c r="D1183" t="s">
        <v>2113</v>
      </c>
      <c r="E1183" t="s">
        <v>2320</v>
      </c>
      <c r="F1183">
        <v>40700</v>
      </c>
      <c r="G1183" t="s">
        <v>784</v>
      </c>
      <c r="I1183" t="s">
        <v>2129</v>
      </c>
      <c r="J1183">
        <v>2026</v>
      </c>
      <c r="K1183">
        <v>5</v>
      </c>
      <c r="L1183" t="s">
        <v>95</v>
      </c>
      <c r="M1183">
        <v>-5125.9444800000001</v>
      </c>
      <c r="N1183">
        <v>1</v>
      </c>
      <c r="O1183">
        <v>-5125.9444800000001</v>
      </c>
      <c r="P1183" t="s">
        <v>2111</v>
      </c>
      <c r="Q1183">
        <v>1</v>
      </c>
    </row>
    <row r="1184" spans="1:17">
      <c r="A1184" t="s">
        <v>2295</v>
      </c>
      <c r="B1184" t="s">
        <v>2146</v>
      </c>
      <c r="C1184" t="s">
        <v>2100</v>
      </c>
      <c r="D1184" t="s">
        <v>2113</v>
      </c>
      <c r="E1184" t="s">
        <v>2320</v>
      </c>
      <c r="F1184">
        <v>40700</v>
      </c>
      <c r="G1184" t="s">
        <v>784</v>
      </c>
      <c r="I1184" t="s">
        <v>2147</v>
      </c>
      <c r="J1184">
        <v>2026</v>
      </c>
      <c r="K1184">
        <v>5</v>
      </c>
      <c r="L1184" t="s">
        <v>95</v>
      </c>
      <c r="M1184">
        <v>-105833.2</v>
      </c>
      <c r="N1184">
        <v>1</v>
      </c>
      <c r="O1184">
        <v>-105833.2</v>
      </c>
      <c r="P1184" t="s">
        <v>2111</v>
      </c>
      <c r="Q1184">
        <v>1</v>
      </c>
    </row>
    <row r="1185" spans="1:17">
      <c r="A1185" t="s">
        <v>2438</v>
      </c>
      <c r="B1185" t="s">
        <v>2128</v>
      </c>
      <c r="C1185" t="s">
        <v>296</v>
      </c>
      <c r="D1185" t="s">
        <v>2113</v>
      </c>
      <c r="E1185" t="s">
        <v>2320</v>
      </c>
      <c r="F1185">
        <v>40700</v>
      </c>
      <c r="G1185" t="s">
        <v>784</v>
      </c>
      <c r="I1185" t="s">
        <v>2180</v>
      </c>
      <c r="J1185">
        <v>2026</v>
      </c>
      <c r="K1185">
        <v>5</v>
      </c>
      <c r="L1185" t="s">
        <v>95</v>
      </c>
      <c r="M1185">
        <v>58734.928500000002</v>
      </c>
      <c r="N1185">
        <v>1</v>
      </c>
      <c r="O1185">
        <v>58734.928500000002</v>
      </c>
      <c r="P1185" t="s">
        <v>2111</v>
      </c>
      <c r="Q1185">
        <v>1</v>
      </c>
    </row>
    <row r="1186" spans="1:17">
      <c r="A1186" t="s">
        <v>2438</v>
      </c>
      <c r="B1186" t="s">
        <v>2128</v>
      </c>
      <c r="C1186" t="s">
        <v>296</v>
      </c>
      <c r="D1186" t="s">
        <v>2113</v>
      </c>
      <c r="E1186" t="s">
        <v>2320</v>
      </c>
      <c r="F1186">
        <v>40700</v>
      </c>
      <c r="G1186" t="s">
        <v>784</v>
      </c>
      <c r="I1186" t="s">
        <v>2147</v>
      </c>
      <c r="J1186">
        <v>2026</v>
      </c>
      <c r="K1186">
        <v>5</v>
      </c>
      <c r="L1186" t="s">
        <v>95</v>
      </c>
      <c r="M1186">
        <v>377.42664000000002</v>
      </c>
      <c r="N1186">
        <v>1</v>
      </c>
      <c r="O1186">
        <v>377.42664000000002</v>
      </c>
      <c r="P1186" t="s">
        <v>2111</v>
      </c>
      <c r="Q1186">
        <v>1</v>
      </c>
    </row>
    <row r="1187" spans="1:17">
      <c r="A1187" t="s">
        <v>2438</v>
      </c>
      <c r="B1187" t="s">
        <v>2128</v>
      </c>
      <c r="C1187" t="s">
        <v>296</v>
      </c>
      <c r="D1187" t="s">
        <v>2113</v>
      </c>
      <c r="E1187" t="s">
        <v>2320</v>
      </c>
      <c r="F1187">
        <v>40700</v>
      </c>
      <c r="G1187" t="s">
        <v>784</v>
      </c>
      <c r="I1187" t="s">
        <v>2181</v>
      </c>
      <c r="J1187">
        <v>2026</v>
      </c>
      <c r="K1187">
        <v>5</v>
      </c>
      <c r="L1187" t="s">
        <v>95</v>
      </c>
      <c r="M1187">
        <v>3591.4410084000001</v>
      </c>
      <c r="N1187">
        <v>1</v>
      </c>
      <c r="O1187">
        <v>3591.4410084000001</v>
      </c>
      <c r="P1187" t="s">
        <v>2111</v>
      </c>
    </row>
    <row r="1188" spans="1:17">
      <c r="A1188" t="s">
        <v>2438</v>
      </c>
      <c r="B1188" t="s">
        <v>2128</v>
      </c>
      <c r="C1188" t="s">
        <v>296</v>
      </c>
      <c r="D1188" t="s">
        <v>2113</v>
      </c>
      <c r="E1188" t="s">
        <v>2320</v>
      </c>
      <c r="F1188">
        <v>40700</v>
      </c>
      <c r="G1188" t="s">
        <v>784</v>
      </c>
      <c r="I1188" t="s">
        <v>2182</v>
      </c>
      <c r="J1188">
        <v>2026</v>
      </c>
      <c r="K1188">
        <v>5</v>
      </c>
      <c r="L1188" t="s">
        <v>95</v>
      </c>
      <c r="M1188">
        <v>555</v>
      </c>
      <c r="N1188">
        <v>1</v>
      </c>
      <c r="O1188">
        <v>555</v>
      </c>
      <c r="P1188" t="s">
        <v>2111</v>
      </c>
    </row>
    <row r="1189" spans="1:17">
      <c r="A1189" t="s">
        <v>2438</v>
      </c>
      <c r="B1189" t="s">
        <v>2128</v>
      </c>
      <c r="C1189" t="s">
        <v>296</v>
      </c>
      <c r="D1189" t="s">
        <v>2113</v>
      </c>
      <c r="E1189" t="s">
        <v>2320</v>
      </c>
      <c r="F1189">
        <v>40700</v>
      </c>
      <c r="G1189" t="s">
        <v>784</v>
      </c>
      <c r="I1189" t="s">
        <v>2129</v>
      </c>
      <c r="J1189">
        <v>2026</v>
      </c>
      <c r="K1189">
        <v>5</v>
      </c>
      <c r="L1189" t="s">
        <v>95</v>
      </c>
      <c r="M1189">
        <v>120459.69528000001</v>
      </c>
      <c r="N1189">
        <v>1</v>
      </c>
      <c r="O1189">
        <v>120459.69528000001</v>
      </c>
      <c r="P1189" t="s">
        <v>2111</v>
      </c>
      <c r="Q1189">
        <v>1</v>
      </c>
    </row>
    <row r="1190" spans="1:17">
      <c r="A1190" t="s">
        <v>2295</v>
      </c>
      <c r="B1190" t="s">
        <v>314</v>
      </c>
      <c r="C1190" t="s">
        <v>314</v>
      </c>
      <c r="D1190" t="s">
        <v>2113</v>
      </c>
      <c r="E1190" t="s">
        <v>102</v>
      </c>
      <c r="F1190">
        <v>40700</v>
      </c>
      <c r="G1190" t="s">
        <v>784</v>
      </c>
      <c r="I1190" t="s">
        <v>2183</v>
      </c>
      <c r="J1190">
        <v>2026</v>
      </c>
      <c r="K1190">
        <v>5</v>
      </c>
      <c r="L1190" t="s">
        <v>95</v>
      </c>
      <c r="M1190">
        <v>-4368.7313400000003</v>
      </c>
      <c r="N1190">
        <v>1</v>
      </c>
      <c r="O1190">
        <v>-4368.7313400000003</v>
      </c>
      <c r="P1190" t="s">
        <v>2111</v>
      </c>
    </row>
    <row r="1191" spans="1:17">
      <c r="A1191" t="s">
        <v>2295</v>
      </c>
      <c r="B1191" t="s">
        <v>314</v>
      </c>
      <c r="C1191" t="s">
        <v>314</v>
      </c>
      <c r="D1191" t="s">
        <v>2113</v>
      </c>
      <c r="E1191" t="s">
        <v>103</v>
      </c>
      <c r="F1191">
        <v>40700</v>
      </c>
      <c r="G1191" t="s">
        <v>784</v>
      </c>
      <c r="I1191" t="s">
        <v>2184</v>
      </c>
      <c r="J1191">
        <v>2026</v>
      </c>
      <c r="K1191">
        <v>5</v>
      </c>
      <c r="L1191" t="s">
        <v>95</v>
      </c>
      <c r="M1191">
        <v>0</v>
      </c>
      <c r="N1191">
        <v>1</v>
      </c>
      <c r="O1191">
        <v>0</v>
      </c>
      <c r="P1191" t="s">
        <v>2111</v>
      </c>
      <c r="Q1191" t="s">
        <v>97</v>
      </c>
    </row>
    <row r="1192" spans="1:17">
      <c r="A1192" t="s">
        <v>2295</v>
      </c>
      <c r="B1192" t="s">
        <v>314</v>
      </c>
      <c r="C1192" t="s">
        <v>314</v>
      </c>
      <c r="D1192" t="s">
        <v>2113</v>
      </c>
      <c r="E1192" t="s">
        <v>92</v>
      </c>
      <c r="F1192">
        <v>40700</v>
      </c>
      <c r="G1192" t="s">
        <v>784</v>
      </c>
      <c r="I1192" t="s">
        <v>2185</v>
      </c>
      <c r="J1192">
        <v>2026</v>
      </c>
      <c r="K1192">
        <v>5</v>
      </c>
      <c r="L1192" t="s">
        <v>95</v>
      </c>
      <c r="M1192">
        <v>0</v>
      </c>
      <c r="N1192">
        <v>1</v>
      </c>
      <c r="O1192">
        <v>0</v>
      </c>
      <c r="P1192" t="s">
        <v>2111</v>
      </c>
      <c r="Q1192" t="s">
        <v>97</v>
      </c>
    </row>
    <row r="1193" spans="1:17">
      <c r="A1193" t="s">
        <v>2295</v>
      </c>
      <c r="B1193" t="s">
        <v>314</v>
      </c>
      <c r="C1193" t="s">
        <v>314</v>
      </c>
      <c r="D1193" t="s">
        <v>2113</v>
      </c>
      <c r="E1193" t="s">
        <v>103</v>
      </c>
      <c r="F1193">
        <v>40700</v>
      </c>
      <c r="G1193" t="s">
        <v>784</v>
      </c>
      <c r="I1193" t="s">
        <v>2185</v>
      </c>
      <c r="J1193">
        <v>2026</v>
      </c>
      <c r="K1193">
        <v>5</v>
      </c>
      <c r="L1193" t="s">
        <v>95</v>
      </c>
      <c r="M1193">
        <v>0</v>
      </c>
      <c r="N1193">
        <v>1</v>
      </c>
      <c r="O1193">
        <v>0</v>
      </c>
      <c r="P1193" t="s">
        <v>2111</v>
      </c>
      <c r="Q1193" t="s">
        <v>97</v>
      </c>
    </row>
    <row r="1194" spans="1:17">
      <c r="A1194" t="s">
        <v>2295</v>
      </c>
      <c r="B1194" t="s">
        <v>314</v>
      </c>
      <c r="C1194" t="s">
        <v>314</v>
      </c>
      <c r="D1194" t="s">
        <v>2113</v>
      </c>
      <c r="E1194" t="s">
        <v>106</v>
      </c>
      <c r="F1194">
        <v>40700</v>
      </c>
      <c r="G1194" t="s">
        <v>784</v>
      </c>
      <c r="I1194" t="s">
        <v>2185</v>
      </c>
      <c r="J1194">
        <v>2026</v>
      </c>
      <c r="K1194">
        <v>5</v>
      </c>
      <c r="L1194" t="s">
        <v>95</v>
      </c>
      <c r="M1194">
        <v>0</v>
      </c>
      <c r="N1194">
        <v>1</v>
      </c>
      <c r="O1194">
        <v>0</v>
      </c>
      <c r="P1194" t="s">
        <v>2111</v>
      </c>
      <c r="Q1194" t="s">
        <v>97</v>
      </c>
    </row>
    <row r="1195" spans="1:17">
      <c r="A1195" t="s">
        <v>2516</v>
      </c>
      <c r="B1195" t="s">
        <v>314</v>
      </c>
      <c r="C1195" t="s">
        <v>315</v>
      </c>
      <c r="D1195" t="s">
        <v>2113</v>
      </c>
      <c r="E1195" t="s">
        <v>2320</v>
      </c>
      <c r="F1195">
        <v>40700</v>
      </c>
      <c r="G1195" t="s">
        <v>784</v>
      </c>
      <c r="I1195" t="s">
        <v>2186</v>
      </c>
      <c r="J1195">
        <v>2026</v>
      </c>
      <c r="K1195">
        <v>5</v>
      </c>
      <c r="L1195" t="s">
        <v>95</v>
      </c>
      <c r="M1195">
        <v>0</v>
      </c>
      <c r="N1195">
        <v>1</v>
      </c>
      <c r="O1195">
        <v>0</v>
      </c>
      <c r="P1195" t="s">
        <v>2111</v>
      </c>
      <c r="Q1195" t="s">
        <v>97</v>
      </c>
    </row>
    <row r="1196" spans="1:17">
      <c r="A1196" t="s">
        <v>2516</v>
      </c>
      <c r="B1196" t="s">
        <v>314</v>
      </c>
      <c r="C1196" t="s">
        <v>315</v>
      </c>
      <c r="D1196" t="s">
        <v>2113</v>
      </c>
      <c r="E1196" t="s">
        <v>103</v>
      </c>
      <c r="F1196">
        <v>40700</v>
      </c>
      <c r="G1196" t="s">
        <v>784</v>
      </c>
      <c r="I1196" t="s">
        <v>2186</v>
      </c>
      <c r="J1196">
        <v>2026</v>
      </c>
      <c r="K1196">
        <v>5</v>
      </c>
      <c r="L1196" t="s">
        <v>95</v>
      </c>
      <c r="M1196">
        <v>-43714.199273020669</v>
      </c>
      <c r="N1196">
        <v>1</v>
      </c>
      <c r="O1196">
        <v>-43714.199273020669</v>
      </c>
      <c r="P1196" t="s">
        <v>2111</v>
      </c>
      <c r="Q1196" t="s">
        <v>97</v>
      </c>
    </row>
    <row r="1197" spans="1:17">
      <c r="A1197" t="s">
        <v>2516</v>
      </c>
      <c r="B1197" t="s">
        <v>314</v>
      </c>
      <c r="C1197" t="s">
        <v>315</v>
      </c>
      <c r="D1197" t="s">
        <v>2113</v>
      </c>
      <c r="E1197" t="s">
        <v>92</v>
      </c>
      <c r="F1197">
        <v>40700</v>
      </c>
      <c r="G1197" t="s">
        <v>784</v>
      </c>
      <c r="I1197" t="s">
        <v>2186</v>
      </c>
      <c r="J1197">
        <v>2026</v>
      </c>
      <c r="K1197">
        <v>5</v>
      </c>
      <c r="L1197" t="s">
        <v>95</v>
      </c>
      <c r="M1197">
        <v>-77792.488687999983</v>
      </c>
      <c r="N1197">
        <v>1</v>
      </c>
      <c r="O1197">
        <v>-77792.488687999983</v>
      </c>
      <c r="P1197" t="s">
        <v>2111</v>
      </c>
      <c r="Q1197" t="s">
        <v>97</v>
      </c>
    </row>
    <row r="1198" spans="1:17">
      <c r="A1198" t="s">
        <v>2516</v>
      </c>
      <c r="B1198" t="s">
        <v>314</v>
      </c>
      <c r="C1198" t="s">
        <v>315</v>
      </c>
      <c r="D1198" t="s">
        <v>2113</v>
      </c>
      <c r="E1198" t="s">
        <v>103</v>
      </c>
      <c r="F1198">
        <v>40700</v>
      </c>
      <c r="G1198" t="s">
        <v>784</v>
      </c>
      <c r="I1198" t="s">
        <v>2186</v>
      </c>
      <c r="J1198">
        <v>2026</v>
      </c>
      <c r="K1198">
        <v>5</v>
      </c>
      <c r="L1198" t="s">
        <v>95</v>
      </c>
      <c r="M1198">
        <v>0</v>
      </c>
      <c r="N1198">
        <v>1</v>
      </c>
      <c r="O1198">
        <v>0</v>
      </c>
      <c r="P1198" t="s">
        <v>2111</v>
      </c>
      <c r="Q1198" t="s">
        <v>97</v>
      </c>
    </row>
    <row r="1199" spans="1:17">
      <c r="A1199" t="s">
        <v>2516</v>
      </c>
      <c r="B1199" t="s">
        <v>314</v>
      </c>
      <c r="C1199" t="s">
        <v>315</v>
      </c>
      <c r="D1199" t="s">
        <v>2113</v>
      </c>
      <c r="E1199" t="s">
        <v>103</v>
      </c>
      <c r="F1199">
        <v>40700</v>
      </c>
      <c r="G1199" t="s">
        <v>784</v>
      </c>
      <c r="I1199" t="s">
        <v>2187</v>
      </c>
      <c r="J1199">
        <v>2026</v>
      </c>
      <c r="K1199">
        <v>5</v>
      </c>
      <c r="L1199" t="s">
        <v>95</v>
      </c>
      <c r="M1199">
        <v>33445.225011580151</v>
      </c>
      <c r="N1199">
        <v>1</v>
      </c>
      <c r="O1199">
        <v>33445.225011580151</v>
      </c>
      <c r="P1199" t="s">
        <v>2111</v>
      </c>
      <c r="Q1199" t="s">
        <v>97</v>
      </c>
    </row>
    <row r="1200" spans="1:17">
      <c r="A1200" t="s">
        <v>2516</v>
      </c>
      <c r="B1200" t="s">
        <v>314</v>
      </c>
      <c r="C1200" t="s">
        <v>315</v>
      </c>
      <c r="D1200" t="s">
        <v>2113</v>
      </c>
      <c r="E1200" t="s">
        <v>92</v>
      </c>
      <c r="F1200">
        <v>40700</v>
      </c>
      <c r="G1200" t="s">
        <v>784</v>
      </c>
      <c r="I1200" t="s">
        <v>2187</v>
      </c>
      <c r="J1200">
        <v>2026</v>
      </c>
      <c r="K1200">
        <v>5</v>
      </c>
      <c r="L1200" t="s">
        <v>95</v>
      </c>
      <c r="M1200">
        <v>101715.29544807249</v>
      </c>
      <c r="N1200">
        <v>1</v>
      </c>
      <c r="O1200">
        <v>101715.29544807249</v>
      </c>
      <c r="P1200" t="s">
        <v>2111</v>
      </c>
      <c r="Q1200" t="s">
        <v>97</v>
      </c>
    </row>
    <row r="1201" spans="1:17">
      <c r="A1201" t="s">
        <v>2516</v>
      </c>
      <c r="B1201" t="s">
        <v>314</v>
      </c>
      <c r="C1201" t="s">
        <v>315</v>
      </c>
      <c r="D1201" t="s">
        <v>2113</v>
      </c>
      <c r="E1201" t="s">
        <v>103</v>
      </c>
      <c r="F1201">
        <v>40700</v>
      </c>
      <c r="G1201" t="s">
        <v>784</v>
      </c>
      <c r="I1201" t="s">
        <v>2187</v>
      </c>
      <c r="J1201">
        <v>2026</v>
      </c>
      <c r="K1201">
        <v>5</v>
      </c>
      <c r="L1201" t="s">
        <v>95</v>
      </c>
      <c r="M1201">
        <v>0</v>
      </c>
      <c r="N1201">
        <v>1</v>
      </c>
      <c r="O1201">
        <v>0</v>
      </c>
      <c r="P1201" t="s">
        <v>2111</v>
      </c>
      <c r="Q1201" t="s">
        <v>97</v>
      </c>
    </row>
    <row r="1202" spans="1:17">
      <c r="A1202" t="s">
        <v>2295</v>
      </c>
      <c r="B1202" t="s">
        <v>314</v>
      </c>
      <c r="C1202" t="s">
        <v>314</v>
      </c>
      <c r="D1202" t="s">
        <v>2113</v>
      </c>
      <c r="E1202" t="s">
        <v>2350</v>
      </c>
      <c r="F1202">
        <v>40700</v>
      </c>
      <c r="G1202" t="s">
        <v>784</v>
      </c>
      <c r="I1202" t="s">
        <v>326</v>
      </c>
      <c r="J1202">
        <v>2026</v>
      </c>
      <c r="K1202">
        <v>5</v>
      </c>
      <c r="L1202" t="s">
        <v>95</v>
      </c>
      <c r="M1202">
        <v>-1</v>
      </c>
      <c r="N1202">
        <v>1</v>
      </c>
      <c r="O1202">
        <v>-1</v>
      </c>
      <c r="P1202" t="s">
        <v>2111</v>
      </c>
      <c r="Q1202" t="s">
        <v>97</v>
      </c>
    </row>
    <row r="1203" spans="1:17">
      <c r="A1203" t="s">
        <v>2295</v>
      </c>
      <c r="B1203" t="s">
        <v>314</v>
      </c>
      <c r="C1203" t="s">
        <v>314</v>
      </c>
      <c r="D1203" t="s">
        <v>2113</v>
      </c>
      <c r="E1203" t="s">
        <v>2320</v>
      </c>
      <c r="F1203">
        <v>40700</v>
      </c>
      <c r="G1203" t="s">
        <v>784</v>
      </c>
      <c r="I1203" t="s">
        <v>326</v>
      </c>
      <c r="J1203">
        <v>2026</v>
      </c>
      <c r="K1203">
        <v>5</v>
      </c>
      <c r="L1203" t="s">
        <v>95</v>
      </c>
      <c r="M1203">
        <v>-14042.166828400001</v>
      </c>
      <c r="N1203">
        <v>1</v>
      </c>
      <c r="O1203">
        <v>-14042.166828400001</v>
      </c>
      <c r="P1203" t="s">
        <v>2111</v>
      </c>
      <c r="Q1203" t="s">
        <v>97</v>
      </c>
    </row>
    <row r="1204" spans="1:17">
      <c r="A1204" t="s">
        <v>2295</v>
      </c>
      <c r="B1204" t="s">
        <v>314</v>
      </c>
      <c r="C1204" t="s">
        <v>314</v>
      </c>
      <c r="D1204" t="s">
        <v>2113</v>
      </c>
      <c r="E1204" t="s">
        <v>102</v>
      </c>
      <c r="F1204">
        <v>40700</v>
      </c>
      <c r="G1204" t="s">
        <v>784</v>
      </c>
      <c r="I1204" t="s">
        <v>326</v>
      </c>
      <c r="J1204">
        <v>2026</v>
      </c>
      <c r="K1204">
        <v>5</v>
      </c>
      <c r="L1204" t="s">
        <v>95</v>
      </c>
      <c r="M1204">
        <v>-296.85495999999694</v>
      </c>
      <c r="N1204">
        <v>1</v>
      </c>
      <c r="O1204">
        <v>-296.85495999999694</v>
      </c>
      <c r="P1204" t="s">
        <v>2111</v>
      </c>
      <c r="Q1204" t="s">
        <v>97</v>
      </c>
    </row>
    <row r="1205" spans="1:17">
      <c r="A1205" t="s">
        <v>2295</v>
      </c>
      <c r="B1205" t="s">
        <v>314</v>
      </c>
      <c r="C1205" t="s">
        <v>314</v>
      </c>
      <c r="D1205" t="s">
        <v>2113</v>
      </c>
      <c r="E1205" t="s">
        <v>92</v>
      </c>
      <c r="F1205">
        <v>40700</v>
      </c>
      <c r="G1205" t="s">
        <v>784</v>
      </c>
      <c r="I1205" t="s">
        <v>326</v>
      </c>
      <c r="J1205">
        <v>2026</v>
      </c>
      <c r="K1205">
        <v>5</v>
      </c>
      <c r="L1205" t="s">
        <v>95</v>
      </c>
      <c r="M1205">
        <v>-2149.6521600725246</v>
      </c>
      <c r="N1205">
        <v>1</v>
      </c>
      <c r="O1205">
        <v>-2149.6521600725246</v>
      </c>
      <c r="P1205" t="s">
        <v>2111</v>
      </c>
      <c r="Q1205" t="s">
        <v>97</v>
      </c>
    </row>
    <row r="1206" spans="1:17">
      <c r="A1206" t="s">
        <v>2295</v>
      </c>
      <c r="B1206" t="s">
        <v>314</v>
      </c>
      <c r="C1206" t="s">
        <v>314</v>
      </c>
      <c r="D1206" t="s">
        <v>2113</v>
      </c>
      <c r="E1206" t="s">
        <v>103</v>
      </c>
      <c r="F1206">
        <v>40700</v>
      </c>
      <c r="G1206" t="s">
        <v>784</v>
      </c>
      <c r="I1206" t="s">
        <v>326</v>
      </c>
      <c r="J1206">
        <v>2026</v>
      </c>
      <c r="K1206">
        <v>5</v>
      </c>
      <c r="L1206" t="s">
        <v>95</v>
      </c>
      <c r="M1206">
        <v>-354.18303855948398</v>
      </c>
      <c r="N1206">
        <v>1</v>
      </c>
      <c r="O1206">
        <v>-354.18303855948398</v>
      </c>
      <c r="P1206" t="s">
        <v>2111</v>
      </c>
      <c r="Q1206" t="s">
        <v>97</v>
      </c>
    </row>
    <row r="1207" spans="1:17">
      <c r="A1207" t="s">
        <v>2295</v>
      </c>
      <c r="B1207" t="s">
        <v>314</v>
      </c>
      <c r="C1207" t="s">
        <v>314</v>
      </c>
      <c r="D1207" t="s">
        <v>2113</v>
      </c>
      <c r="E1207" t="s">
        <v>104</v>
      </c>
      <c r="F1207">
        <v>40700</v>
      </c>
      <c r="G1207" t="s">
        <v>784</v>
      </c>
      <c r="I1207" t="s">
        <v>326</v>
      </c>
      <c r="J1207">
        <v>2026</v>
      </c>
      <c r="K1207">
        <v>5</v>
      </c>
      <c r="L1207" t="s">
        <v>95</v>
      </c>
      <c r="M1207">
        <v>0</v>
      </c>
      <c r="N1207">
        <v>1</v>
      </c>
      <c r="O1207">
        <v>0</v>
      </c>
      <c r="P1207" t="s">
        <v>2111</v>
      </c>
      <c r="Q1207" t="s">
        <v>97</v>
      </c>
    </row>
    <row r="1208" spans="1:17">
      <c r="A1208" t="s">
        <v>2295</v>
      </c>
      <c r="B1208" t="s">
        <v>314</v>
      </c>
      <c r="C1208" t="s">
        <v>314</v>
      </c>
      <c r="D1208" t="s">
        <v>2113</v>
      </c>
      <c r="E1208" t="s">
        <v>105</v>
      </c>
      <c r="F1208">
        <v>40700</v>
      </c>
      <c r="G1208" t="s">
        <v>784</v>
      </c>
      <c r="I1208" t="s">
        <v>326</v>
      </c>
      <c r="J1208">
        <v>2026</v>
      </c>
      <c r="K1208">
        <v>5</v>
      </c>
      <c r="L1208" t="s">
        <v>95</v>
      </c>
      <c r="M1208">
        <v>-137.78757000000587</v>
      </c>
      <c r="N1208">
        <v>1</v>
      </c>
      <c r="O1208">
        <v>-137.78757000000587</v>
      </c>
      <c r="P1208" t="s">
        <v>2111</v>
      </c>
      <c r="Q1208" t="s">
        <v>97</v>
      </c>
    </row>
    <row r="1209" spans="1:17">
      <c r="A1209" t="s">
        <v>2295</v>
      </c>
      <c r="B1209" t="s">
        <v>314</v>
      </c>
      <c r="C1209" t="s">
        <v>314</v>
      </c>
      <c r="D1209" t="s">
        <v>2113</v>
      </c>
      <c r="E1209" t="s">
        <v>2350</v>
      </c>
      <c r="F1209">
        <v>40700</v>
      </c>
      <c r="G1209" t="s">
        <v>784</v>
      </c>
      <c r="I1209" t="s">
        <v>326</v>
      </c>
      <c r="J1209">
        <v>2026</v>
      </c>
      <c r="K1209">
        <v>5</v>
      </c>
      <c r="L1209" t="s">
        <v>95</v>
      </c>
      <c r="M1209">
        <v>0</v>
      </c>
      <c r="N1209">
        <v>1</v>
      </c>
      <c r="O1209">
        <v>0</v>
      </c>
      <c r="P1209" t="s">
        <v>2111</v>
      </c>
      <c r="Q1209" t="s">
        <v>97</v>
      </c>
    </row>
    <row r="1210" spans="1:17">
      <c r="A1210" t="s">
        <v>2295</v>
      </c>
      <c r="B1210" t="s">
        <v>314</v>
      </c>
      <c r="C1210" t="s">
        <v>314</v>
      </c>
      <c r="D1210" t="s">
        <v>2113</v>
      </c>
      <c r="E1210" t="s">
        <v>106</v>
      </c>
      <c r="F1210">
        <v>40700</v>
      </c>
      <c r="G1210" t="s">
        <v>784</v>
      </c>
      <c r="I1210" t="s">
        <v>326</v>
      </c>
      <c r="J1210">
        <v>2026</v>
      </c>
      <c r="K1210">
        <v>5</v>
      </c>
      <c r="L1210" t="s">
        <v>95</v>
      </c>
      <c r="M1210">
        <v>-1492.4861999998102</v>
      </c>
      <c r="N1210">
        <v>1</v>
      </c>
      <c r="O1210">
        <v>-1492.4861999998102</v>
      </c>
      <c r="P1210" t="s">
        <v>2111</v>
      </c>
      <c r="Q1210" t="s">
        <v>97</v>
      </c>
    </row>
    <row r="1211" spans="1:17">
      <c r="A1211" t="s">
        <v>2461</v>
      </c>
      <c r="B1211">
        <v>20307</v>
      </c>
      <c r="C1211" t="s">
        <v>336</v>
      </c>
      <c r="D1211" t="s">
        <v>705</v>
      </c>
      <c r="E1211" t="s">
        <v>106</v>
      </c>
      <c r="F1211">
        <v>40700</v>
      </c>
      <c r="G1211" t="s">
        <v>784</v>
      </c>
      <c r="I1211" t="s">
        <v>706</v>
      </c>
      <c r="J1211">
        <v>2026</v>
      </c>
      <c r="K1211">
        <v>5</v>
      </c>
      <c r="L1211" t="s">
        <v>95</v>
      </c>
      <c r="M1211">
        <v>201.26</v>
      </c>
      <c r="N1211">
        <v>1</v>
      </c>
      <c r="O1211">
        <v>201.26</v>
      </c>
      <c r="P1211" t="s">
        <v>704</v>
      </c>
    </row>
    <row r="1212" spans="1:17">
      <c r="A1212" t="s">
        <v>2461</v>
      </c>
      <c r="B1212" t="s">
        <v>707</v>
      </c>
      <c r="C1212" t="s">
        <v>336</v>
      </c>
      <c r="D1212" t="s">
        <v>705</v>
      </c>
      <c r="E1212" t="s">
        <v>92</v>
      </c>
      <c r="F1212">
        <v>40700</v>
      </c>
      <c r="G1212" t="s">
        <v>784</v>
      </c>
      <c r="I1212" t="s">
        <v>260</v>
      </c>
      <c r="J1212">
        <v>2026</v>
      </c>
      <c r="K1212">
        <v>5</v>
      </c>
      <c r="L1212" t="s">
        <v>95</v>
      </c>
      <c r="M1212">
        <v>385.40000000000003</v>
      </c>
      <c r="N1212">
        <v>1</v>
      </c>
      <c r="O1212">
        <v>385.40000000000003</v>
      </c>
      <c r="P1212" t="s">
        <v>704</v>
      </c>
    </row>
    <row r="1213" spans="1:17">
      <c r="A1213" t="s">
        <v>2461</v>
      </c>
      <c r="B1213" t="s">
        <v>707</v>
      </c>
      <c r="C1213" t="s">
        <v>336</v>
      </c>
      <c r="D1213" t="s">
        <v>705</v>
      </c>
      <c r="E1213" t="s">
        <v>106</v>
      </c>
      <c r="F1213">
        <v>40700</v>
      </c>
      <c r="G1213" t="s">
        <v>784</v>
      </c>
      <c r="I1213" t="s">
        <v>706</v>
      </c>
      <c r="J1213">
        <v>2026</v>
      </c>
      <c r="K1213">
        <v>5</v>
      </c>
      <c r="L1213" t="s">
        <v>95</v>
      </c>
      <c r="M1213">
        <v>201.26</v>
      </c>
      <c r="N1213">
        <v>1</v>
      </c>
      <c r="O1213">
        <v>201.26</v>
      </c>
      <c r="P1213" t="s">
        <v>704</v>
      </c>
    </row>
    <row r="1214" spans="1:17">
      <c r="A1214" t="s">
        <v>2461</v>
      </c>
      <c r="B1214" t="s">
        <v>708</v>
      </c>
      <c r="C1214" t="s">
        <v>336</v>
      </c>
      <c r="D1214" t="s">
        <v>705</v>
      </c>
      <c r="E1214" t="s">
        <v>106</v>
      </c>
      <c r="F1214">
        <v>40700</v>
      </c>
      <c r="G1214" t="s">
        <v>784</v>
      </c>
      <c r="I1214" t="s">
        <v>706</v>
      </c>
      <c r="J1214">
        <v>2026</v>
      </c>
      <c r="K1214">
        <v>5</v>
      </c>
      <c r="L1214" t="s">
        <v>95</v>
      </c>
      <c r="M1214">
        <v>201.26</v>
      </c>
      <c r="N1214">
        <v>1</v>
      </c>
      <c r="O1214">
        <v>201.26</v>
      </c>
      <c r="P1214" t="s">
        <v>704</v>
      </c>
    </row>
    <row r="1215" spans="1:17">
      <c r="A1215" t="s">
        <v>2461</v>
      </c>
      <c r="B1215" t="s">
        <v>708</v>
      </c>
      <c r="C1215" t="s">
        <v>336</v>
      </c>
      <c r="D1215" t="s">
        <v>705</v>
      </c>
      <c r="E1215" t="s">
        <v>105</v>
      </c>
      <c r="F1215">
        <v>40700</v>
      </c>
      <c r="G1215" t="s">
        <v>784</v>
      </c>
      <c r="I1215" t="s">
        <v>136</v>
      </c>
      <c r="J1215">
        <v>2026</v>
      </c>
      <c r="K1215">
        <v>5</v>
      </c>
      <c r="L1215" t="s">
        <v>95</v>
      </c>
      <c r="M1215">
        <v>55.019999999999996</v>
      </c>
      <c r="N1215">
        <v>1</v>
      </c>
      <c r="O1215">
        <v>55.019999999999996</v>
      </c>
      <c r="P1215" t="s">
        <v>704</v>
      </c>
      <c r="Q1215">
        <v>1</v>
      </c>
    </row>
    <row r="1216" spans="1:17">
      <c r="A1216" t="s">
        <v>2461</v>
      </c>
      <c r="B1216" t="s">
        <v>708</v>
      </c>
      <c r="C1216" t="s">
        <v>336</v>
      </c>
      <c r="D1216" t="s">
        <v>705</v>
      </c>
      <c r="E1216" t="s">
        <v>105</v>
      </c>
      <c r="F1216">
        <v>40700</v>
      </c>
      <c r="G1216" t="s">
        <v>784</v>
      </c>
      <c r="I1216" t="s">
        <v>137</v>
      </c>
      <c r="J1216">
        <v>2026</v>
      </c>
      <c r="K1216">
        <v>5</v>
      </c>
      <c r="L1216" t="s">
        <v>95</v>
      </c>
      <c r="M1216">
        <v>384.22</v>
      </c>
      <c r="N1216">
        <v>1</v>
      </c>
      <c r="O1216">
        <v>384.22</v>
      </c>
      <c r="P1216" t="s">
        <v>704</v>
      </c>
    </row>
    <row r="1217" spans="1:17">
      <c r="A1217" t="s">
        <v>2461</v>
      </c>
      <c r="B1217" t="s">
        <v>708</v>
      </c>
      <c r="C1217" t="s">
        <v>336</v>
      </c>
      <c r="D1217" t="s">
        <v>705</v>
      </c>
      <c r="E1217" t="s">
        <v>92</v>
      </c>
      <c r="F1217">
        <v>40700</v>
      </c>
      <c r="G1217" t="s">
        <v>784</v>
      </c>
      <c r="I1217" t="s">
        <v>260</v>
      </c>
      <c r="J1217">
        <v>2026</v>
      </c>
      <c r="K1217">
        <v>5</v>
      </c>
      <c r="L1217" t="s">
        <v>95</v>
      </c>
      <c r="M1217">
        <v>469.15999999999997</v>
      </c>
      <c r="N1217">
        <v>1</v>
      </c>
      <c r="O1217">
        <v>469.15999999999997</v>
      </c>
      <c r="P1217" t="s">
        <v>704</v>
      </c>
    </row>
    <row r="1218" spans="1:17">
      <c r="A1218" t="s">
        <v>2461</v>
      </c>
      <c r="B1218" t="s">
        <v>708</v>
      </c>
      <c r="C1218" t="s">
        <v>336</v>
      </c>
      <c r="D1218" t="s">
        <v>705</v>
      </c>
      <c r="E1218" t="s">
        <v>106</v>
      </c>
      <c r="F1218">
        <v>40700</v>
      </c>
      <c r="G1218" t="s">
        <v>784</v>
      </c>
      <c r="I1218" t="s">
        <v>146</v>
      </c>
      <c r="J1218">
        <v>2026</v>
      </c>
      <c r="K1218">
        <v>5</v>
      </c>
      <c r="L1218" t="s">
        <v>95</v>
      </c>
      <c r="M1218">
        <v>142.30000000000001</v>
      </c>
      <c r="N1218">
        <v>1</v>
      </c>
      <c r="O1218">
        <v>142.30000000000001</v>
      </c>
      <c r="P1218" t="s">
        <v>704</v>
      </c>
    </row>
    <row r="1219" spans="1:17">
      <c r="A1219" t="s">
        <v>2461</v>
      </c>
      <c r="B1219" t="s">
        <v>708</v>
      </c>
      <c r="C1219" t="s">
        <v>336</v>
      </c>
      <c r="D1219" t="s">
        <v>705</v>
      </c>
      <c r="E1219" t="s">
        <v>106</v>
      </c>
      <c r="F1219">
        <v>40700</v>
      </c>
      <c r="G1219" t="s">
        <v>784</v>
      </c>
      <c r="I1219" t="s">
        <v>664</v>
      </c>
      <c r="J1219">
        <v>2026</v>
      </c>
      <c r="K1219">
        <v>5</v>
      </c>
      <c r="L1219" t="s">
        <v>95</v>
      </c>
      <c r="M1219">
        <v>71.150000000000006</v>
      </c>
      <c r="N1219">
        <v>1</v>
      </c>
      <c r="O1219">
        <v>71.150000000000006</v>
      </c>
      <c r="P1219" t="s">
        <v>704</v>
      </c>
    </row>
    <row r="1220" spans="1:17">
      <c r="A1220" t="s">
        <v>2530</v>
      </c>
      <c r="B1220" t="s">
        <v>277</v>
      </c>
      <c r="C1220" t="s">
        <v>270</v>
      </c>
      <c r="D1220" t="s">
        <v>705</v>
      </c>
      <c r="E1220" t="s">
        <v>92</v>
      </c>
      <c r="F1220">
        <v>40700</v>
      </c>
      <c r="G1220" t="s">
        <v>784</v>
      </c>
      <c r="I1220" t="s">
        <v>709</v>
      </c>
      <c r="J1220">
        <v>2026</v>
      </c>
      <c r="K1220">
        <v>5</v>
      </c>
      <c r="L1220" t="s">
        <v>95</v>
      </c>
      <c r="M1220">
        <v>12264.780999999999</v>
      </c>
      <c r="N1220">
        <v>1</v>
      </c>
      <c r="O1220">
        <v>12264.780999999999</v>
      </c>
      <c r="P1220" t="s">
        <v>704</v>
      </c>
    </row>
    <row r="1221" spans="1:17">
      <c r="A1221" t="s">
        <v>2530</v>
      </c>
      <c r="B1221" t="s">
        <v>277</v>
      </c>
      <c r="C1221" t="s">
        <v>270</v>
      </c>
      <c r="D1221" t="s">
        <v>705</v>
      </c>
      <c r="E1221" t="s">
        <v>106</v>
      </c>
      <c r="F1221">
        <v>40700</v>
      </c>
      <c r="G1221" t="s">
        <v>784</v>
      </c>
      <c r="I1221" t="s">
        <v>110</v>
      </c>
      <c r="J1221">
        <v>2026</v>
      </c>
      <c r="K1221">
        <v>5</v>
      </c>
      <c r="L1221" t="s">
        <v>95</v>
      </c>
      <c r="M1221">
        <v>6878.1353999999992</v>
      </c>
      <c r="N1221">
        <v>1</v>
      </c>
      <c r="O1221">
        <v>6878.1353999999992</v>
      </c>
      <c r="P1221" t="s">
        <v>704</v>
      </c>
    </row>
    <row r="1222" spans="1:17">
      <c r="A1222" t="s">
        <v>2530</v>
      </c>
      <c r="B1222" t="s">
        <v>277</v>
      </c>
      <c r="C1222" t="s">
        <v>270</v>
      </c>
      <c r="D1222" t="s">
        <v>705</v>
      </c>
      <c r="E1222" t="s">
        <v>92</v>
      </c>
      <c r="F1222">
        <v>40700</v>
      </c>
      <c r="G1222" t="s">
        <v>784</v>
      </c>
      <c r="I1222" t="s">
        <v>141</v>
      </c>
      <c r="J1222">
        <v>2026</v>
      </c>
      <c r="K1222">
        <v>5</v>
      </c>
      <c r="L1222" t="s">
        <v>95</v>
      </c>
      <c r="M1222">
        <v>98.121200000000002</v>
      </c>
      <c r="N1222">
        <v>1</v>
      </c>
      <c r="O1222">
        <v>98.121200000000002</v>
      </c>
      <c r="P1222" t="s">
        <v>704</v>
      </c>
    </row>
    <row r="1223" spans="1:17">
      <c r="A1223" t="s">
        <v>2530</v>
      </c>
      <c r="B1223" t="s">
        <v>277</v>
      </c>
      <c r="C1223" t="s">
        <v>270</v>
      </c>
      <c r="D1223" t="s">
        <v>705</v>
      </c>
      <c r="E1223" t="s">
        <v>106</v>
      </c>
      <c r="F1223">
        <v>40700</v>
      </c>
      <c r="G1223" t="s">
        <v>784</v>
      </c>
      <c r="I1223" t="s">
        <v>146</v>
      </c>
      <c r="J1223">
        <v>2026</v>
      </c>
      <c r="K1223">
        <v>5</v>
      </c>
      <c r="L1223" t="s">
        <v>95</v>
      </c>
      <c r="M1223">
        <v>14258.282999999999</v>
      </c>
      <c r="N1223">
        <v>1</v>
      </c>
      <c r="O1223">
        <v>14258.282999999999</v>
      </c>
      <c r="P1223" t="s">
        <v>704</v>
      </c>
    </row>
    <row r="1224" spans="1:17">
      <c r="A1224" t="s">
        <v>2530</v>
      </c>
      <c r="B1224" t="s">
        <v>277</v>
      </c>
      <c r="C1224" t="s">
        <v>270</v>
      </c>
      <c r="D1224" t="s">
        <v>705</v>
      </c>
      <c r="E1224" t="s">
        <v>106</v>
      </c>
      <c r="F1224">
        <v>40700</v>
      </c>
      <c r="G1224" t="s">
        <v>784</v>
      </c>
      <c r="I1224" t="s">
        <v>710</v>
      </c>
      <c r="J1224">
        <v>2026</v>
      </c>
      <c r="K1224">
        <v>5</v>
      </c>
      <c r="L1224" t="s">
        <v>95</v>
      </c>
      <c r="M1224">
        <v>1011.5027999999999</v>
      </c>
      <c r="N1224">
        <v>1</v>
      </c>
      <c r="O1224">
        <v>1011.5027999999999</v>
      </c>
      <c r="P1224" t="s">
        <v>704</v>
      </c>
    </row>
    <row r="1225" spans="1:17">
      <c r="A1225" t="s">
        <v>2530</v>
      </c>
      <c r="B1225" t="s">
        <v>277</v>
      </c>
      <c r="C1225" t="s">
        <v>270</v>
      </c>
      <c r="D1225" t="s">
        <v>705</v>
      </c>
      <c r="E1225" t="s">
        <v>106</v>
      </c>
      <c r="F1225">
        <v>40700</v>
      </c>
      <c r="G1225" t="s">
        <v>784</v>
      </c>
      <c r="I1225" t="s">
        <v>711</v>
      </c>
      <c r="J1225">
        <v>2026</v>
      </c>
      <c r="K1225">
        <v>5</v>
      </c>
      <c r="L1225" t="s">
        <v>95</v>
      </c>
      <c r="M1225">
        <v>36067.929600000003</v>
      </c>
      <c r="N1225">
        <v>1</v>
      </c>
      <c r="O1225">
        <v>36067.929600000003</v>
      </c>
      <c r="P1225" t="s">
        <v>704</v>
      </c>
    </row>
    <row r="1226" spans="1:17">
      <c r="A1226" t="s">
        <v>2530</v>
      </c>
      <c r="B1226" t="s">
        <v>277</v>
      </c>
      <c r="C1226" t="s">
        <v>270</v>
      </c>
      <c r="D1226" t="s">
        <v>705</v>
      </c>
      <c r="E1226" t="s">
        <v>106</v>
      </c>
      <c r="F1226">
        <v>40700</v>
      </c>
      <c r="G1226" t="s">
        <v>784</v>
      </c>
      <c r="I1226" t="s">
        <v>712</v>
      </c>
      <c r="J1226">
        <v>2026</v>
      </c>
      <c r="K1226">
        <v>5</v>
      </c>
      <c r="L1226" t="s">
        <v>95</v>
      </c>
      <c r="M1226">
        <v>2872.1894000000002</v>
      </c>
      <c r="N1226">
        <v>1</v>
      </c>
      <c r="O1226">
        <v>2872.1894000000002</v>
      </c>
      <c r="P1226" t="s">
        <v>704</v>
      </c>
    </row>
    <row r="1227" spans="1:17">
      <c r="A1227" t="s">
        <v>2530</v>
      </c>
      <c r="B1227" t="s">
        <v>277</v>
      </c>
      <c r="C1227" t="s">
        <v>270</v>
      </c>
      <c r="D1227" t="s">
        <v>705</v>
      </c>
      <c r="E1227" t="s">
        <v>106</v>
      </c>
      <c r="F1227">
        <v>40700</v>
      </c>
      <c r="G1227" t="s">
        <v>784</v>
      </c>
      <c r="I1227" t="s">
        <v>163</v>
      </c>
      <c r="J1227">
        <v>2026</v>
      </c>
      <c r="K1227">
        <v>5</v>
      </c>
      <c r="L1227" t="s">
        <v>95</v>
      </c>
      <c r="M1227">
        <v>70402.592399999994</v>
      </c>
      <c r="N1227">
        <v>1</v>
      </c>
      <c r="O1227">
        <v>70402.592399999994</v>
      </c>
      <c r="P1227" t="s">
        <v>704</v>
      </c>
    </row>
    <row r="1228" spans="1:17">
      <c r="A1228" t="s">
        <v>2530</v>
      </c>
      <c r="B1228" t="s">
        <v>277</v>
      </c>
      <c r="C1228" t="s">
        <v>270</v>
      </c>
      <c r="D1228" t="s">
        <v>705</v>
      </c>
      <c r="E1228" t="s">
        <v>106</v>
      </c>
      <c r="F1228">
        <v>40700</v>
      </c>
      <c r="G1228" t="s">
        <v>784</v>
      </c>
      <c r="I1228" t="s">
        <v>713</v>
      </c>
      <c r="J1228">
        <v>2026</v>
      </c>
      <c r="K1228">
        <v>5</v>
      </c>
      <c r="L1228" t="s">
        <v>95</v>
      </c>
      <c r="M1228">
        <v>4142.4431999999997</v>
      </c>
      <c r="N1228">
        <v>1</v>
      </c>
      <c r="O1228">
        <v>4142.4431999999997</v>
      </c>
      <c r="P1228" t="s">
        <v>704</v>
      </c>
    </row>
    <row r="1229" spans="1:17">
      <c r="A1229" t="s">
        <v>2530</v>
      </c>
      <c r="B1229" t="s">
        <v>714</v>
      </c>
      <c r="C1229" t="s">
        <v>270</v>
      </c>
      <c r="D1229" t="s">
        <v>705</v>
      </c>
      <c r="E1229" t="s">
        <v>92</v>
      </c>
      <c r="F1229">
        <v>40700</v>
      </c>
      <c r="G1229" t="s">
        <v>784</v>
      </c>
      <c r="I1229" t="s">
        <v>715</v>
      </c>
      <c r="J1229">
        <v>2026</v>
      </c>
      <c r="K1229">
        <v>5</v>
      </c>
      <c r="L1229" t="s">
        <v>95</v>
      </c>
      <c r="M1229">
        <v>266.93459999999999</v>
      </c>
      <c r="N1229">
        <v>1</v>
      </c>
      <c r="O1229">
        <v>266.93459999999999</v>
      </c>
      <c r="P1229" t="s">
        <v>704</v>
      </c>
    </row>
    <row r="1230" spans="1:17">
      <c r="A1230" t="s">
        <v>2530</v>
      </c>
      <c r="B1230" t="s">
        <v>714</v>
      </c>
      <c r="C1230" t="s">
        <v>270</v>
      </c>
      <c r="D1230" t="s">
        <v>705</v>
      </c>
      <c r="E1230" t="s">
        <v>92</v>
      </c>
      <c r="F1230">
        <v>40700</v>
      </c>
      <c r="G1230" t="s">
        <v>784</v>
      </c>
      <c r="I1230" t="s">
        <v>716</v>
      </c>
      <c r="J1230">
        <v>2026</v>
      </c>
      <c r="K1230">
        <v>5</v>
      </c>
      <c r="L1230" t="s">
        <v>95</v>
      </c>
      <c r="M1230">
        <v>97.92</v>
      </c>
      <c r="N1230">
        <v>1</v>
      </c>
      <c r="O1230">
        <v>97.92</v>
      </c>
      <c r="P1230" t="s">
        <v>704</v>
      </c>
      <c r="Q1230">
        <v>1</v>
      </c>
    </row>
    <row r="1231" spans="1:17">
      <c r="A1231" t="s">
        <v>2530</v>
      </c>
      <c r="B1231" t="s">
        <v>714</v>
      </c>
      <c r="C1231" t="s">
        <v>270</v>
      </c>
      <c r="D1231" t="s">
        <v>705</v>
      </c>
      <c r="E1231" t="s">
        <v>105</v>
      </c>
      <c r="F1231">
        <v>40700</v>
      </c>
      <c r="G1231" t="s">
        <v>784</v>
      </c>
      <c r="I1231" t="s">
        <v>136</v>
      </c>
      <c r="J1231">
        <v>2026</v>
      </c>
      <c r="K1231">
        <v>5</v>
      </c>
      <c r="L1231" t="s">
        <v>95</v>
      </c>
      <c r="M1231">
        <v>65.28</v>
      </c>
      <c r="N1231">
        <v>1</v>
      </c>
      <c r="O1231">
        <v>65.28</v>
      </c>
      <c r="P1231" t="s">
        <v>704</v>
      </c>
      <c r="Q1231">
        <v>1</v>
      </c>
    </row>
    <row r="1232" spans="1:17">
      <c r="A1232" t="s">
        <v>2530</v>
      </c>
      <c r="B1232" t="s">
        <v>714</v>
      </c>
      <c r="C1232" t="s">
        <v>270</v>
      </c>
      <c r="D1232" t="s">
        <v>705</v>
      </c>
      <c r="E1232" t="s">
        <v>105</v>
      </c>
      <c r="F1232">
        <v>40700</v>
      </c>
      <c r="G1232" t="s">
        <v>784</v>
      </c>
      <c r="I1232" t="s">
        <v>137</v>
      </c>
      <c r="J1232">
        <v>2026</v>
      </c>
      <c r="K1232">
        <v>5</v>
      </c>
      <c r="L1232" t="s">
        <v>95</v>
      </c>
      <c r="M1232">
        <v>468.29380000000003</v>
      </c>
      <c r="N1232">
        <v>1</v>
      </c>
      <c r="O1232">
        <v>468.29380000000003</v>
      </c>
      <c r="P1232" t="s">
        <v>704</v>
      </c>
    </row>
    <row r="1233" spans="1:17">
      <c r="A1233" t="s">
        <v>2530</v>
      </c>
      <c r="B1233" t="s">
        <v>714</v>
      </c>
      <c r="C1233" t="s">
        <v>270</v>
      </c>
      <c r="D1233" t="s">
        <v>705</v>
      </c>
      <c r="E1233" t="s">
        <v>103</v>
      </c>
      <c r="F1233">
        <v>40700</v>
      </c>
      <c r="G1233" t="s">
        <v>784</v>
      </c>
      <c r="I1233" t="s">
        <v>130</v>
      </c>
      <c r="J1233">
        <v>2026</v>
      </c>
      <c r="K1233">
        <v>5</v>
      </c>
      <c r="L1233" t="s">
        <v>95</v>
      </c>
      <c r="M1233">
        <v>2265.16</v>
      </c>
      <c r="N1233">
        <v>1</v>
      </c>
      <c r="O1233">
        <v>2265.16</v>
      </c>
      <c r="P1233" t="s">
        <v>704</v>
      </c>
      <c r="Q1233">
        <v>1</v>
      </c>
    </row>
    <row r="1234" spans="1:17">
      <c r="A1234" t="s">
        <v>2530</v>
      </c>
      <c r="B1234" t="s">
        <v>714</v>
      </c>
      <c r="C1234" t="s">
        <v>270</v>
      </c>
      <c r="D1234" t="s">
        <v>705</v>
      </c>
      <c r="E1234" t="s">
        <v>92</v>
      </c>
      <c r="F1234">
        <v>40700</v>
      </c>
      <c r="G1234" t="s">
        <v>784</v>
      </c>
      <c r="I1234" t="s">
        <v>257</v>
      </c>
      <c r="J1234">
        <v>2026</v>
      </c>
      <c r="K1234">
        <v>5</v>
      </c>
      <c r="L1234" t="s">
        <v>95</v>
      </c>
      <c r="M1234">
        <v>187.32079999999999</v>
      </c>
      <c r="N1234">
        <v>1</v>
      </c>
      <c r="O1234">
        <v>187.32079999999999</v>
      </c>
      <c r="P1234" t="s">
        <v>704</v>
      </c>
    </row>
    <row r="1235" spans="1:17">
      <c r="A1235" t="s">
        <v>2530</v>
      </c>
      <c r="B1235" t="s">
        <v>714</v>
      </c>
      <c r="C1235" t="s">
        <v>270</v>
      </c>
      <c r="D1235" t="s">
        <v>705</v>
      </c>
      <c r="E1235" t="s">
        <v>92</v>
      </c>
      <c r="F1235">
        <v>40700</v>
      </c>
      <c r="G1235" t="s">
        <v>784</v>
      </c>
      <c r="I1235" t="s">
        <v>717</v>
      </c>
      <c r="J1235">
        <v>2026</v>
      </c>
      <c r="K1235">
        <v>5</v>
      </c>
      <c r="L1235" t="s">
        <v>95</v>
      </c>
      <c r="M1235">
        <v>107.0346</v>
      </c>
      <c r="N1235">
        <v>1</v>
      </c>
      <c r="O1235">
        <v>107.0346</v>
      </c>
      <c r="P1235" t="s">
        <v>704</v>
      </c>
    </row>
    <row r="1236" spans="1:17">
      <c r="A1236" t="s">
        <v>2530</v>
      </c>
      <c r="B1236" t="s">
        <v>718</v>
      </c>
      <c r="C1236" t="s">
        <v>270</v>
      </c>
      <c r="D1236" t="s">
        <v>705</v>
      </c>
      <c r="E1236" t="s">
        <v>92</v>
      </c>
      <c r="F1236">
        <v>40700</v>
      </c>
      <c r="G1236" t="s">
        <v>784</v>
      </c>
      <c r="I1236" t="s">
        <v>719</v>
      </c>
      <c r="J1236">
        <v>2026</v>
      </c>
      <c r="K1236">
        <v>5</v>
      </c>
      <c r="L1236" t="s">
        <v>95</v>
      </c>
      <c r="M1236">
        <v>93.660399999999996</v>
      </c>
      <c r="N1236">
        <v>1</v>
      </c>
      <c r="O1236">
        <v>93.660399999999996</v>
      </c>
      <c r="P1236" t="s">
        <v>704</v>
      </c>
    </row>
    <row r="1237" spans="1:17">
      <c r="A1237" t="s">
        <v>2530</v>
      </c>
      <c r="B1237" t="s">
        <v>718</v>
      </c>
      <c r="C1237" t="s">
        <v>270</v>
      </c>
      <c r="D1237" t="s">
        <v>705</v>
      </c>
      <c r="E1237" t="s">
        <v>92</v>
      </c>
      <c r="F1237">
        <v>40700</v>
      </c>
      <c r="G1237" t="s">
        <v>784</v>
      </c>
      <c r="I1237" t="s">
        <v>716</v>
      </c>
      <c r="J1237">
        <v>2026</v>
      </c>
      <c r="K1237">
        <v>5</v>
      </c>
      <c r="L1237" t="s">
        <v>95</v>
      </c>
      <c r="M1237">
        <v>21.759999999999998</v>
      </c>
      <c r="N1237">
        <v>1</v>
      </c>
      <c r="O1237">
        <v>21.759999999999998</v>
      </c>
      <c r="P1237" t="s">
        <v>704</v>
      </c>
      <c r="Q1237">
        <v>1</v>
      </c>
    </row>
    <row r="1238" spans="1:17">
      <c r="A1238" t="s">
        <v>2530</v>
      </c>
      <c r="B1238" t="s">
        <v>718</v>
      </c>
      <c r="C1238" t="s">
        <v>270</v>
      </c>
      <c r="D1238" t="s">
        <v>705</v>
      </c>
      <c r="E1238" t="s">
        <v>92</v>
      </c>
      <c r="F1238">
        <v>40700</v>
      </c>
      <c r="G1238" t="s">
        <v>784</v>
      </c>
      <c r="I1238" t="s">
        <v>717</v>
      </c>
      <c r="J1238">
        <v>2026</v>
      </c>
      <c r="K1238">
        <v>5</v>
      </c>
      <c r="L1238" t="s">
        <v>95</v>
      </c>
      <c r="M1238">
        <v>35.678200000000004</v>
      </c>
      <c r="N1238">
        <v>1</v>
      </c>
      <c r="O1238">
        <v>35.678200000000004</v>
      </c>
      <c r="P1238" t="s">
        <v>704</v>
      </c>
    </row>
    <row r="1239" spans="1:17">
      <c r="A1239" t="s">
        <v>2530</v>
      </c>
      <c r="B1239" t="s">
        <v>720</v>
      </c>
      <c r="C1239" t="s">
        <v>270</v>
      </c>
      <c r="D1239" t="s">
        <v>705</v>
      </c>
      <c r="E1239" t="s">
        <v>92</v>
      </c>
      <c r="F1239">
        <v>40700</v>
      </c>
      <c r="G1239" t="s">
        <v>784</v>
      </c>
      <c r="I1239" t="s">
        <v>719</v>
      </c>
      <c r="J1239">
        <v>2026</v>
      </c>
      <c r="K1239">
        <v>5</v>
      </c>
      <c r="L1239" t="s">
        <v>95</v>
      </c>
      <c r="M1239">
        <v>187.32079999999999</v>
      </c>
      <c r="N1239">
        <v>1</v>
      </c>
      <c r="O1239">
        <v>187.32079999999999</v>
      </c>
      <c r="P1239" t="s">
        <v>704</v>
      </c>
    </row>
    <row r="1240" spans="1:17">
      <c r="A1240" t="s">
        <v>2530</v>
      </c>
      <c r="B1240" t="s">
        <v>720</v>
      </c>
      <c r="C1240" t="s">
        <v>270</v>
      </c>
      <c r="D1240" t="s">
        <v>705</v>
      </c>
      <c r="E1240" t="s">
        <v>92</v>
      </c>
      <c r="F1240">
        <v>40700</v>
      </c>
      <c r="G1240" t="s">
        <v>784</v>
      </c>
      <c r="I1240" t="s">
        <v>716</v>
      </c>
      <c r="J1240">
        <v>2026</v>
      </c>
      <c r="K1240">
        <v>5</v>
      </c>
      <c r="L1240" t="s">
        <v>95</v>
      </c>
      <c r="M1240">
        <v>43.519999999999996</v>
      </c>
      <c r="N1240">
        <v>1</v>
      </c>
      <c r="O1240">
        <v>43.519999999999996</v>
      </c>
      <c r="P1240" t="s">
        <v>704</v>
      </c>
      <c r="Q1240">
        <v>1</v>
      </c>
    </row>
    <row r="1241" spans="1:17">
      <c r="A1241" t="s">
        <v>2530</v>
      </c>
      <c r="B1241" t="s">
        <v>720</v>
      </c>
      <c r="C1241" t="s">
        <v>270</v>
      </c>
      <c r="D1241" t="s">
        <v>705</v>
      </c>
      <c r="E1241" t="s">
        <v>105</v>
      </c>
      <c r="F1241">
        <v>40700</v>
      </c>
      <c r="G1241" t="s">
        <v>784</v>
      </c>
      <c r="I1241" t="s">
        <v>136</v>
      </c>
      <c r="J1241">
        <v>2026</v>
      </c>
      <c r="K1241">
        <v>5</v>
      </c>
      <c r="L1241" t="s">
        <v>95</v>
      </c>
      <c r="M1241">
        <v>108.8</v>
      </c>
      <c r="N1241">
        <v>1</v>
      </c>
      <c r="O1241">
        <v>108.8</v>
      </c>
      <c r="P1241" t="s">
        <v>704</v>
      </c>
      <c r="Q1241">
        <v>1</v>
      </c>
    </row>
    <row r="1242" spans="1:17">
      <c r="A1242" t="s">
        <v>2530</v>
      </c>
      <c r="B1242" t="s">
        <v>720</v>
      </c>
      <c r="C1242" t="s">
        <v>270</v>
      </c>
      <c r="D1242" t="s">
        <v>705</v>
      </c>
      <c r="E1242" t="s">
        <v>105</v>
      </c>
      <c r="F1242">
        <v>40700</v>
      </c>
      <c r="G1242" t="s">
        <v>784</v>
      </c>
      <c r="I1242" t="s">
        <v>137</v>
      </c>
      <c r="J1242">
        <v>2026</v>
      </c>
      <c r="K1242">
        <v>5</v>
      </c>
      <c r="L1242" t="s">
        <v>95</v>
      </c>
      <c r="M1242">
        <v>936.58760000000007</v>
      </c>
      <c r="N1242">
        <v>1</v>
      </c>
      <c r="O1242">
        <v>936.58760000000007</v>
      </c>
      <c r="P1242" t="s">
        <v>704</v>
      </c>
    </row>
    <row r="1243" spans="1:17">
      <c r="A1243" t="s">
        <v>2530</v>
      </c>
      <c r="B1243" t="s">
        <v>720</v>
      </c>
      <c r="C1243" t="s">
        <v>270</v>
      </c>
      <c r="D1243" t="s">
        <v>705</v>
      </c>
      <c r="E1243" t="s">
        <v>103</v>
      </c>
      <c r="F1243">
        <v>40700</v>
      </c>
      <c r="G1243" t="s">
        <v>784</v>
      </c>
      <c r="I1243" t="s">
        <v>120</v>
      </c>
      <c r="J1243">
        <v>2026</v>
      </c>
      <c r="K1243">
        <v>5</v>
      </c>
      <c r="L1243" t="s">
        <v>95</v>
      </c>
      <c r="M1243">
        <v>307.14</v>
      </c>
      <c r="N1243">
        <v>1</v>
      </c>
      <c r="O1243">
        <v>307.14</v>
      </c>
      <c r="P1243" t="s">
        <v>704</v>
      </c>
      <c r="Q1243">
        <v>1</v>
      </c>
    </row>
    <row r="1244" spans="1:17">
      <c r="A1244" t="s">
        <v>2530</v>
      </c>
      <c r="B1244" t="s">
        <v>720</v>
      </c>
      <c r="C1244" t="s">
        <v>270</v>
      </c>
      <c r="D1244" t="s">
        <v>705</v>
      </c>
      <c r="E1244" t="s">
        <v>103</v>
      </c>
      <c r="F1244">
        <v>40700</v>
      </c>
      <c r="G1244" t="s">
        <v>784</v>
      </c>
      <c r="I1244" t="s">
        <v>130</v>
      </c>
      <c r="J1244">
        <v>2026</v>
      </c>
      <c r="K1244">
        <v>5</v>
      </c>
      <c r="L1244" t="s">
        <v>95</v>
      </c>
      <c r="M1244">
        <v>1906.6600000000003</v>
      </c>
      <c r="N1244">
        <v>1</v>
      </c>
      <c r="O1244">
        <v>1906.6600000000003</v>
      </c>
      <c r="P1244" t="s">
        <v>704</v>
      </c>
      <c r="Q1244">
        <v>1</v>
      </c>
    </row>
    <row r="1245" spans="1:17">
      <c r="A1245" t="s">
        <v>2530</v>
      </c>
      <c r="B1245" t="s">
        <v>720</v>
      </c>
      <c r="C1245" t="s">
        <v>270</v>
      </c>
      <c r="D1245" t="s">
        <v>705</v>
      </c>
      <c r="E1245" t="s">
        <v>92</v>
      </c>
      <c r="F1245">
        <v>40700</v>
      </c>
      <c r="G1245" t="s">
        <v>784</v>
      </c>
      <c r="I1245" t="s">
        <v>717</v>
      </c>
      <c r="J1245">
        <v>2026</v>
      </c>
      <c r="K1245">
        <v>5</v>
      </c>
      <c r="L1245" t="s">
        <v>95</v>
      </c>
      <c r="M1245">
        <v>71.356400000000008</v>
      </c>
      <c r="N1245">
        <v>1</v>
      </c>
      <c r="O1245">
        <v>71.356400000000008</v>
      </c>
      <c r="P1245" t="s">
        <v>704</v>
      </c>
    </row>
    <row r="1246" spans="1:17">
      <c r="A1246" t="s">
        <v>2530</v>
      </c>
      <c r="B1246" t="s">
        <v>721</v>
      </c>
      <c r="C1246" t="s">
        <v>270</v>
      </c>
      <c r="D1246" t="s">
        <v>705</v>
      </c>
      <c r="E1246" t="s">
        <v>103</v>
      </c>
      <c r="F1246">
        <v>40700</v>
      </c>
      <c r="G1246" t="s">
        <v>784</v>
      </c>
      <c r="I1246" t="s">
        <v>130</v>
      </c>
      <c r="J1246">
        <v>2026</v>
      </c>
      <c r="K1246">
        <v>5</v>
      </c>
      <c r="L1246" t="s">
        <v>95</v>
      </c>
      <c r="M1246">
        <v>1792.56</v>
      </c>
      <c r="N1246">
        <v>1</v>
      </c>
      <c r="O1246">
        <v>1792.56</v>
      </c>
      <c r="P1246" t="s">
        <v>704</v>
      </c>
      <c r="Q1246">
        <v>1</v>
      </c>
    </row>
    <row r="1247" spans="1:17">
      <c r="A1247" t="s">
        <v>2530</v>
      </c>
      <c r="B1247" t="s">
        <v>721</v>
      </c>
      <c r="C1247" t="s">
        <v>270</v>
      </c>
      <c r="D1247" t="s">
        <v>705</v>
      </c>
      <c r="E1247" t="s">
        <v>92</v>
      </c>
      <c r="F1247">
        <v>40700</v>
      </c>
      <c r="G1247" t="s">
        <v>784</v>
      </c>
      <c r="I1247" t="s">
        <v>716</v>
      </c>
      <c r="J1247">
        <v>2026</v>
      </c>
      <c r="K1247">
        <v>5</v>
      </c>
      <c r="L1247" t="s">
        <v>95</v>
      </c>
      <c r="M1247">
        <v>43.519999999999996</v>
      </c>
      <c r="N1247">
        <v>1</v>
      </c>
      <c r="O1247">
        <v>43.519999999999996</v>
      </c>
      <c r="P1247" t="s">
        <v>704</v>
      </c>
      <c r="Q1247">
        <v>1</v>
      </c>
    </row>
    <row r="1248" spans="1:17">
      <c r="A1248" t="s">
        <v>2530</v>
      </c>
      <c r="B1248" t="s">
        <v>721</v>
      </c>
      <c r="C1248" t="s">
        <v>270</v>
      </c>
      <c r="D1248" t="s">
        <v>705</v>
      </c>
      <c r="E1248" t="s">
        <v>92</v>
      </c>
      <c r="F1248">
        <v>40700</v>
      </c>
      <c r="G1248" t="s">
        <v>784</v>
      </c>
      <c r="I1248" t="s">
        <v>257</v>
      </c>
      <c r="J1248">
        <v>2026</v>
      </c>
      <c r="K1248">
        <v>5</v>
      </c>
      <c r="L1248" t="s">
        <v>95</v>
      </c>
      <c r="M1248">
        <v>187.32079999999999</v>
      </c>
      <c r="N1248">
        <v>1</v>
      </c>
      <c r="O1248">
        <v>187.32079999999999</v>
      </c>
      <c r="P1248" t="s">
        <v>704</v>
      </c>
    </row>
    <row r="1249" spans="1:17">
      <c r="A1249" t="s">
        <v>2530</v>
      </c>
      <c r="B1249" t="s">
        <v>721</v>
      </c>
      <c r="C1249" t="s">
        <v>270</v>
      </c>
      <c r="D1249" t="s">
        <v>705</v>
      </c>
      <c r="E1249" t="s">
        <v>92</v>
      </c>
      <c r="F1249">
        <v>40700</v>
      </c>
      <c r="G1249" t="s">
        <v>784</v>
      </c>
      <c r="I1249" t="s">
        <v>717</v>
      </c>
      <c r="J1249">
        <v>2026</v>
      </c>
      <c r="K1249">
        <v>5</v>
      </c>
      <c r="L1249" t="s">
        <v>95</v>
      </c>
      <c r="M1249">
        <v>71.356400000000008</v>
      </c>
      <c r="N1249">
        <v>1</v>
      </c>
      <c r="O1249">
        <v>71.356400000000008</v>
      </c>
      <c r="P1249" t="s">
        <v>704</v>
      </c>
    </row>
    <row r="1250" spans="1:17">
      <c r="A1250" t="s">
        <v>2530</v>
      </c>
      <c r="B1250" t="s">
        <v>722</v>
      </c>
      <c r="C1250" t="s">
        <v>270</v>
      </c>
      <c r="D1250" t="s">
        <v>705</v>
      </c>
      <c r="E1250" t="s">
        <v>105</v>
      </c>
      <c r="F1250">
        <v>40700</v>
      </c>
      <c r="G1250" t="s">
        <v>784</v>
      </c>
      <c r="I1250" t="s">
        <v>136</v>
      </c>
      <c r="J1250">
        <v>2026</v>
      </c>
      <c r="K1250">
        <v>5</v>
      </c>
      <c r="L1250" t="s">
        <v>95</v>
      </c>
      <c r="M1250">
        <v>65.28</v>
      </c>
      <c r="N1250">
        <v>1</v>
      </c>
      <c r="O1250">
        <v>65.28</v>
      </c>
      <c r="P1250" t="s">
        <v>704</v>
      </c>
      <c r="Q1250">
        <v>1</v>
      </c>
    </row>
    <row r="1251" spans="1:17">
      <c r="A1251" t="s">
        <v>2530</v>
      </c>
      <c r="B1251" t="s">
        <v>722</v>
      </c>
      <c r="C1251" t="s">
        <v>270</v>
      </c>
      <c r="D1251" t="s">
        <v>705</v>
      </c>
      <c r="E1251" t="s">
        <v>105</v>
      </c>
      <c r="F1251">
        <v>40700</v>
      </c>
      <c r="G1251" t="s">
        <v>784</v>
      </c>
      <c r="I1251" t="s">
        <v>137</v>
      </c>
      <c r="J1251">
        <v>2026</v>
      </c>
      <c r="K1251">
        <v>5</v>
      </c>
      <c r="L1251" t="s">
        <v>95</v>
      </c>
      <c r="M1251">
        <v>936.58760000000007</v>
      </c>
      <c r="N1251">
        <v>1</v>
      </c>
      <c r="O1251">
        <v>936.58760000000007</v>
      </c>
      <c r="P1251" t="s">
        <v>704</v>
      </c>
    </row>
    <row r="1252" spans="1:17">
      <c r="A1252" t="s">
        <v>2530</v>
      </c>
      <c r="B1252" t="s">
        <v>723</v>
      </c>
      <c r="C1252" t="s">
        <v>270</v>
      </c>
      <c r="D1252" t="s">
        <v>705</v>
      </c>
      <c r="E1252" t="s">
        <v>105</v>
      </c>
      <c r="F1252">
        <v>40700</v>
      </c>
      <c r="G1252" t="s">
        <v>784</v>
      </c>
      <c r="I1252" t="s">
        <v>136</v>
      </c>
      <c r="J1252">
        <v>2026</v>
      </c>
      <c r="K1252">
        <v>5</v>
      </c>
      <c r="L1252" t="s">
        <v>95</v>
      </c>
      <c r="M1252">
        <v>239.36</v>
      </c>
      <c r="N1252">
        <v>1</v>
      </c>
      <c r="O1252">
        <v>239.36</v>
      </c>
      <c r="P1252" t="s">
        <v>704</v>
      </c>
      <c r="Q1252">
        <v>1</v>
      </c>
    </row>
    <row r="1253" spans="1:17">
      <c r="A1253" t="s">
        <v>2530</v>
      </c>
      <c r="B1253" t="s">
        <v>723</v>
      </c>
      <c r="C1253" t="s">
        <v>270</v>
      </c>
      <c r="D1253" t="s">
        <v>705</v>
      </c>
      <c r="E1253" t="s">
        <v>105</v>
      </c>
      <c r="F1253">
        <v>40700</v>
      </c>
      <c r="G1253" t="s">
        <v>784</v>
      </c>
      <c r="I1253" t="s">
        <v>137</v>
      </c>
      <c r="J1253">
        <v>2026</v>
      </c>
      <c r="K1253">
        <v>5</v>
      </c>
      <c r="L1253" t="s">
        <v>95</v>
      </c>
      <c r="M1253">
        <v>936.58760000000007</v>
      </c>
      <c r="N1253">
        <v>1</v>
      </c>
      <c r="O1253">
        <v>936.58760000000007</v>
      </c>
      <c r="P1253" t="s">
        <v>704</v>
      </c>
    </row>
    <row r="1254" spans="1:17">
      <c r="A1254" t="s">
        <v>2530</v>
      </c>
      <c r="B1254" t="s">
        <v>723</v>
      </c>
      <c r="C1254" t="s">
        <v>270</v>
      </c>
      <c r="D1254" t="s">
        <v>705</v>
      </c>
      <c r="E1254" t="s">
        <v>103</v>
      </c>
      <c r="F1254">
        <v>40700</v>
      </c>
      <c r="G1254" t="s">
        <v>784</v>
      </c>
      <c r="I1254" t="s">
        <v>120</v>
      </c>
      <c r="J1254">
        <v>2026</v>
      </c>
      <c r="K1254">
        <v>5</v>
      </c>
      <c r="L1254" t="s">
        <v>95</v>
      </c>
      <c r="M1254">
        <v>745.88000000000011</v>
      </c>
      <c r="N1254">
        <v>1</v>
      </c>
      <c r="O1254">
        <v>745.88000000000011</v>
      </c>
      <c r="P1254" t="s">
        <v>704</v>
      </c>
      <c r="Q1254">
        <v>1</v>
      </c>
    </row>
    <row r="1255" spans="1:17">
      <c r="A1255" t="s">
        <v>2530</v>
      </c>
      <c r="B1255" t="s">
        <v>724</v>
      </c>
      <c r="C1255" t="s">
        <v>270</v>
      </c>
      <c r="D1255" t="s">
        <v>705</v>
      </c>
      <c r="E1255" t="s">
        <v>105</v>
      </c>
      <c r="F1255">
        <v>40700</v>
      </c>
      <c r="G1255" t="s">
        <v>784</v>
      </c>
      <c r="I1255" t="s">
        <v>136</v>
      </c>
      <c r="J1255">
        <v>2026</v>
      </c>
      <c r="K1255">
        <v>5</v>
      </c>
      <c r="L1255" t="s">
        <v>95</v>
      </c>
      <c r="M1255">
        <v>43.519999999999996</v>
      </c>
      <c r="N1255">
        <v>1</v>
      </c>
      <c r="O1255">
        <v>43.519999999999996</v>
      </c>
      <c r="P1255" t="s">
        <v>704</v>
      </c>
      <c r="Q1255">
        <v>1</v>
      </c>
    </row>
    <row r="1256" spans="1:17">
      <c r="A1256" t="s">
        <v>2530</v>
      </c>
      <c r="B1256" t="s">
        <v>724</v>
      </c>
      <c r="C1256" t="s">
        <v>270</v>
      </c>
      <c r="D1256" t="s">
        <v>705</v>
      </c>
      <c r="E1256" t="s">
        <v>105</v>
      </c>
      <c r="F1256">
        <v>40700</v>
      </c>
      <c r="G1256" t="s">
        <v>784</v>
      </c>
      <c r="I1256" t="s">
        <v>137</v>
      </c>
      <c r="J1256">
        <v>2026</v>
      </c>
      <c r="K1256">
        <v>5</v>
      </c>
      <c r="L1256" t="s">
        <v>95</v>
      </c>
      <c r="M1256">
        <v>468.29380000000003</v>
      </c>
      <c r="N1256">
        <v>1</v>
      </c>
      <c r="O1256">
        <v>468.29380000000003</v>
      </c>
      <c r="P1256" t="s">
        <v>704</v>
      </c>
    </row>
    <row r="1257" spans="1:17">
      <c r="A1257" t="s">
        <v>2530</v>
      </c>
      <c r="B1257" t="s">
        <v>406</v>
      </c>
      <c r="C1257" t="s">
        <v>270</v>
      </c>
      <c r="D1257" t="s">
        <v>705</v>
      </c>
      <c r="E1257" t="s">
        <v>92</v>
      </c>
      <c r="F1257">
        <v>40700</v>
      </c>
      <c r="G1257" t="s">
        <v>784</v>
      </c>
      <c r="I1257" t="s">
        <v>716</v>
      </c>
      <c r="J1257">
        <v>2026</v>
      </c>
      <c r="K1257">
        <v>5</v>
      </c>
      <c r="L1257" t="s">
        <v>95</v>
      </c>
      <c r="M1257">
        <v>21.759999999999998</v>
      </c>
      <c r="N1257">
        <v>1</v>
      </c>
      <c r="O1257">
        <v>21.759999999999998</v>
      </c>
      <c r="P1257" t="s">
        <v>704</v>
      </c>
      <c r="Q1257">
        <v>1</v>
      </c>
    </row>
    <row r="1258" spans="1:17">
      <c r="A1258" t="s">
        <v>2530</v>
      </c>
      <c r="B1258" t="s">
        <v>406</v>
      </c>
      <c r="C1258" t="s">
        <v>270</v>
      </c>
      <c r="D1258" t="s">
        <v>705</v>
      </c>
      <c r="E1258" t="s">
        <v>92</v>
      </c>
      <c r="F1258">
        <v>40700</v>
      </c>
      <c r="G1258" t="s">
        <v>784</v>
      </c>
      <c r="I1258" t="s">
        <v>257</v>
      </c>
      <c r="J1258">
        <v>2026</v>
      </c>
      <c r="K1258">
        <v>5</v>
      </c>
      <c r="L1258" t="s">
        <v>95</v>
      </c>
      <c r="M1258">
        <v>93.660399999999996</v>
      </c>
      <c r="N1258">
        <v>1</v>
      </c>
      <c r="O1258">
        <v>93.660399999999996</v>
      </c>
      <c r="P1258" t="s">
        <v>704</v>
      </c>
    </row>
    <row r="1259" spans="1:17">
      <c r="A1259" t="s">
        <v>2530</v>
      </c>
      <c r="B1259" t="s">
        <v>406</v>
      </c>
      <c r="C1259" t="s">
        <v>270</v>
      </c>
      <c r="D1259" t="s">
        <v>705</v>
      </c>
      <c r="E1259" t="s">
        <v>92</v>
      </c>
      <c r="F1259">
        <v>40700</v>
      </c>
      <c r="G1259" t="s">
        <v>784</v>
      </c>
      <c r="I1259" t="s">
        <v>717</v>
      </c>
      <c r="J1259">
        <v>2026</v>
      </c>
      <c r="K1259">
        <v>5</v>
      </c>
      <c r="L1259" t="s">
        <v>95</v>
      </c>
      <c r="M1259">
        <v>35.678200000000004</v>
      </c>
      <c r="N1259">
        <v>1</v>
      </c>
      <c r="O1259">
        <v>35.678200000000004</v>
      </c>
      <c r="P1259" t="s">
        <v>704</v>
      </c>
    </row>
    <row r="1260" spans="1:17">
      <c r="A1260" t="s">
        <v>2530</v>
      </c>
      <c r="B1260" t="s">
        <v>725</v>
      </c>
      <c r="C1260" t="s">
        <v>270</v>
      </c>
      <c r="D1260" t="s">
        <v>705</v>
      </c>
      <c r="E1260" t="s">
        <v>92</v>
      </c>
      <c r="F1260">
        <v>40700</v>
      </c>
      <c r="G1260" t="s">
        <v>784</v>
      </c>
      <c r="I1260" t="s">
        <v>726</v>
      </c>
      <c r="J1260">
        <v>2026</v>
      </c>
      <c r="K1260">
        <v>5</v>
      </c>
      <c r="L1260" t="s">
        <v>95</v>
      </c>
      <c r="M1260">
        <v>102.58199999999999</v>
      </c>
      <c r="N1260">
        <v>1</v>
      </c>
      <c r="O1260">
        <v>102.58199999999999</v>
      </c>
      <c r="P1260" t="s">
        <v>704</v>
      </c>
    </row>
    <row r="1261" spans="1:17">
      <c r="A1261" t="s">
        <v>2530</v>
      </c>
      <c r="B1261" t="s">
        <v>725</v>
      </c>
      <c r="C1261" t="s">
        <v>270</v>
      </c>
      <c r="D1261" t="s">
        <v>705</v>
      </c>
      <c r="E1261" t="s">
        <v>92</v>
      </c>
      <c r="F1261">
        <v>40700</v>
      </c>
      <c r="G1261" t="s">
        <v>784</v>
      </c>
      <c r="I1261" t="s">
        <v>716</v>
      </c>
      <c r="J1261">
        <v>2026</v>
      </c>
      <c r="K1261">
        <v>5</v>
      </c>
      <c r="L1261" t="s">
        <v>95</v>
      </c>
      <c r="M1261">
        <v>65.28</v>
      </c>
      <c r="N1261">
        <v>1</v>
      </c>
      <c r="O1261">
        <v>65.28</v>
      </c>
      <c r="P1261" t="s">
        <v>704</v>
      </c>
      <c r="Q1261">
        <v>1</v>
      </c>
    </row>
    <row r="1262" spans="1:17">
      <c r="A1262" t="s">
        <v>2530</v>
      </c>
      <c r="B1262" t="s">
        <v>725</v>
      </c>
      <c r="C1262" t="s">
        <v>270</v>
      </c>
      <c r="D1262" t="s">
        <v>705</v>
      </c>
      <c r="E1262" t="s">
        <v>105</v>
      </c>
      <c r="F1262">
        <v>40700</v>
      </c>
      <c r="G1262" t="s">
        <v>784</v>
      </c>
      <c r="I1262" t="s">
        <v>136</v>
      </c>
      <c r="J1262">
        <v>2026</v>
      </c>
      <c r="K1262">
        <v>5</v>
      </c>
      <c r="L1262" t="s">
        <v>95</v>
      </c>
      <c r="M1262">
        <v>21.759999999999998</v>
      </c>
      <c r="N1262">
        <v>1</v>
      </c>
      <c r="O1262">
        <v>21.759999999999998</v>
      </c>
      <c r="P1262" t="s">
        <v>704</v>
      </c>
      <c r="Q1262">
        <v>1</v>
      </c>
    </row>
    <row r="1263" spans="1:17">
      <c r="A1263" t="s">
        <v>2530</v>
      </c>
      <c r="B1263" t="s">
        <v>725</v>
      </c>
      <c r="C1263" t="s">
        <v>270</v>
      </c>
      <c r="D1263" t="s">
        <v>705</v>
      </c>
      <c r="E1263" t="s">
        <v>105</v>
      </c>
      <c r="F1263">
        <v>40700</v>
      </c>
      <c r="G1263" t="s">
        <v>784</v>
      </c>
      <c r="I1263" t="s">
        <v>137</v>
      </c>
      <c r="J1263">
        <v>2026</v>
      </c>
      <c r="K1263">
        <v>5</v>
      </c>
      <c r="L1263" t="s">
        <v>95</v>
      </c>
      <c r="M1263">
        <v>468.29380000000003</v>
      </c>
      <c r="N1263">
        <v>1</v>
      </c>
      <c r="O1263">
        <v>468.29380000000003</v>
      </c>
      <c r="P1263" t="s">
        <v>704</v>
      </c>
    </row>
    <row r="1264" spans="1:17">
      <c r="A1264" t="s">
        <v>2530</v>
      </c>
      <c r="B1264" t="s">
        <v>725</v>
      </c>
      <c r="C1264" t="s">
        <v>270</v>
      </c>
      <c r="D1264" t="s">
        <v>705</v>
      </c>
      <c r="E1264" t="s">
        <v>103</v>
      </c>
      <c r="F1264">
        <v>40700</v>
      </c>
      <c r="G1264" t="s">
        <v>784</v>
      </c>
      <c r="I1264" t="s">
        <v>130</v>
      </c>
      <c r="J1264">
        <v>2026</v>
      </c>
      <c r="K1264">
        <v>5</v>
      </c>
      <c r="L1264" t="s">
        <v>95</v>
      </c>
      <c r="M1264">
        <v>6800.36</v>
      </c>
      <c r="N1264">
        <v>1</v>
      </c>
      <c r="O1264">
        <v>6800.36</v>
      </c>
      <c r="P1264" t="s">
        <v>704</v>
      </c>
      <c r="Q1264">
        <v>1</v>
      </c>
    </row>
    <row r="1265" spans="1:17">
      <c r="A1265" t="s">
        <v>2530</v>
      </c>
      <c r="B1265" t="s">
        <v>725</v>
      </c>
      <c r="C1265" t="s">
        <v>270</v>
      </c>
      <c r="D1265" t="s">
        <v>705</v>
      </c>
      <c r="E1265" t="s">
        <v>92</v>
      </c>
      <c r="F1265">
        <v>40700</v>
      </c>
      <c r="G1265" t="s">
        <v>784</v>
      </c>
      <c r="I1265" t="s">
        <v>257</v>
      </c>
      <c r="J1265">
        <v>2026</v>
      </c>
      <c r="K1265">
        <v>5</v>
      </c>
      <c r="L1265" t="s">
        <v>95</v>
      </c>
      <c r="M1265">
        <v>280.9812</v>
      </c>
      <c r="N1265">
        <v>1</v>
      </c>
      <c r="O1265">
        <v>280.9812</v>
      </c>
      <c r="P1265" t="s">
        <v>704</v>
      </c>
    </row>
    <row r="1266" spans="1:17">
      <c r="A1266" t="s">
        <v>2530</v>
      </c>
      <c r="B1266" t="s">
        <v>725</v>
      </c>
      <c r="C1266" t="s">
        <v>270</v>
      </c>
      <c r="D1266" t="s">
        <v>705</v>
      </c>
      <c r="E1266" t="s">
        <v>92</v>
      </c>
      <c r="F1266">
        <v>40700</v>
      </c>
      <c r="G1266" t="s">
        <v>784</v>
      </c>
      <c r="I1266" t="s">
        <v>727</v>
      </c>
      <c r="J1266">
        <v>2026</v>
      </c>
      <c r="K1266">
        <v>5</v>
      </c>
      <c r="L1266" t="s">
        <v>95</v>
      </c>
      <c r="M1266">
        <v>196.23420000000002</v>
      </c>
      <c r="N1266">
        <v>1</v>
      </c>
      <c r="O1266">
        <v>196.23420000000002</v>
      </c>
      <c r="P1266" t="s">
        <v>704</v>
      </c>
    </row>
    <row r="1267" spans="1:17">
      <c r="A1267" t="s">
        <v>2530</v>
      </c>
      <c r="B1267" t="s">
        <v>725</v>
      </c>
      <c r="C1267" t="s">
        <v>270</v>
      </c>
      <c r="D1267" t="s">
        <v>705</v>
      </c>
      <c r="E1267" t="s">
        <v>92</v>
      </c>
      <c r="F1267">
        <v>40700</v>
      </c>
      <c r="G1267" t="s">
        <v>784</v>
      </c>
      <c r="I1267" t="s">
        <v>717</v>
      </c>
      <c r="J1267">
        <v>2026</v>
      </c>
      <c r="K1267">
        <v>5</v>
      </c>
      <c r="L1267" t="s">
        <v>95</v>
      </c>
      <c r="M1267">
        <v>107.0346</v>
      </c>
      <c r="N1267">
        <v>1</v>
      </c>
      <c r="O1267">
        <v>107.0346</v>
      </c>
      <c r="P1267" t="s">
        <v>704</v>
      </c>
    </row>
    <row r="1268" spans="1:17">
      <c r="A1268" t="s">
        <v>2530</v>
      </c>
      <c r="B1268" t="s">
        <v>728</v>
      </c>
      <c r="C1268" t="s">
        <v>270</v>
      </c>
      <c r="D1268" t="s">
        <v>705</v>
      </c>
      <c r="E1268" t="s">
        <v>105</v>
      </c>
      <c r="F1268">
        <v>40700</v>
      </c>
      <c r="G1268" t="s">
        <v>784</v>
      </c>
      <c r="I1268" t="s">
        <v>136</v>
      </c>
      <c r="J1268">
        <v>2026</v>
      </c>
      <c r="K1268">
        <v>5</v>
      </c>
      <c r="L1268" t="s">
        <v>95</v>
      </c>
      <c r="M1268">
        <v>87.039999999999992</v>
      </c>
      <c r="N1268">
        <v>1</v>
      </c>
      <c r="O1268">
        <v>87.039999999999992</v>
      </c>
      <c r="P1268" t="s">
        <v>704</v>
      </c>
      <c r="Q1268">
        <v>1</v>
      </c>
    </row>
    <row r="1269" spans="1:17">
      <c r="A1269" t="s">
        <v>2530</v>
      </c>
      <c r="B1269" t="s">
        <v>728</v>
      </c>
      <c r="C1269" t="s">
        <v>270</v>
      </c>
      <c r="D1269" t="s">
        <v>705</v>
      </c>
      <c r="E1269" t="s">
        <v>105</v>
      </c>
      <c r="F1269">
        <v>40700</v>
      </c>
      <c r="G1269" t="s">
        <v>784</v>
      </c>
      <c r="I1269" t="s">
        <v>137</v>
      </c>
      <c r="J1269">
        <v>2026</v>
      </c>
      <c r="K1269">
        <v>5</v>
      </c>
      <c r="L1269" t="s">
        <v>95</v>
      </c>
      <c r="M1269">
        <v>468.29380000000003</v>
      </c>
      <c r="N1269">
        <v>1</v>
      </c>
      <c r="O1269">
        <v>468.29380000000003</v>
      </c>
      <c r="P1269" t="s">
        <v>704</v>
      </c>
    </row>
    <row r="1270" spans="1:17">
      <c r="A1270" t="s">
        <v>2530</v>
      </c>
      <c r="B1270" t="s">
        <v>279</v>
      </c>
      <c r="C1270" t="s">
        <v>270</v>
      </c>
      <c r="D1270" t="s">
        <v>705</v>
      </c>
      <c r="E1270" t="s">
        <v>92</v>
      </c>
      <c r="F1270">
        <v>40700</v>
      </c>
      <c r="G1270" t="s">
        <v>784</v>
      </c>
      <c r="I1270" t="s">
        <v>715</v>
      </c>
      <c r="J1270">
        <v>2026</v>
      </c>
      <c r="K1270">
        <v>5</v>
      </c>
      <c r="L1270" t="s">
        <v>95</v>
      </c>
      <c r="M1270">
        <v>88.978200000000001</v>
      </c>
      <c r="N1270">
        <v>1</v>
      </c>
      <c r="O1270">
        <v>88.978200000000001</v>
      </c>
      <c r="P1270" t="s">
        <v>704</v>
      </c>
    </row>
    <row r="1271" spans="1:17">
      <c r="A1271" t="s">
        <v>2530</v>
      </c>
      <c r="B1271" t="s">
        <v>279</v>
      </c>
      <c r="C1271" t="s">
        <v>270</v>
      </c>
      <c r="D1271" t="s">
        <v>705</v>
      </c>
      <c r="E1271" t="s">
        <v>92</v>
      </c>
      <c r="F1271">
        <v>40700</v>
      </c>
      <c r="G1271" t="s">
        <v>784</v>
      </c>
      <c r="I1271" t="s">
        <v>726</v>
      </c>
      <c r="J1271">
        <v>2026</v>
      </c>
      <c r="K1271">
        <v>5</v>
      </c>
      <c r="L1271" t="s">
        <v>95</v>
      </c>
      <c r="M1271">
        <v>102.58199999999999</v>
      </c>
      <c r="N1271">
        <v>1</v>
      </c>
      <c r="O1271">
        <v>102.58199999999999</v>
      </c>
      <c r="P1271" t="s">
        <v>704</v>
      </c>
    </row>
    <row r="1272" spans="1:17">
      <c r="A1272" t="s">
        <v>2530</v>
      </c>
      <c r="B1272" t="s">
        <v>279</v>
      </c>
      <c r="C1272" t="s">
        <v>270</v>
      </c>
      <c r="D1272" t="s">
        <v>705</v>
      </c>
      <c r="E1272" t="s">
        <v>92</v>
      </c>
      <c r="F1272">
        <v>40700</v>
      </c>
      <c r="G1272" t="s">
        <v>784</v>
      </c>
      <c r="I1272" t="s">
        <v>716</v>
      </c>
      <c r="J1272">
        <v>2026</v>
      </c>
      <c r="K1272">
        <v>5</v>
      </c>
      <c r="L1272" t="s">
        <v>95</v>
      </c>
      <c r="M1272">
        <v>32.64</v>
      </c>
      <c r="N1272">
        <v>1</v>
      </c>
      <c r="O1272">
        <v>32.64</v>
      </c>
      <c r="P1272" t="s">
        <v>704</v>
      </c>
      <c r="Q1272">
        <v>1</v>
      </c>
    </row>
    <row r="1273" spans="1:17">
      <c r="A1273" t="s">
        <v>2530</v>
      </c>
      <c r="B1273" t="s">
        <v>279</v>
      </c>
      <c r="C1273" t="s">
        <v>270</v>
      </c>
      <c r="D1273" t="s">
        <v>705</v>
      </c>
      <c r="E1273" t="s">
        <v>105</v>
      </c>
      <c r="F1273">
        <v>40700</v>
      </c>
      <c r="G1273" t="s">
        <v>784</v>
      </c>
      <c r="I1273" t="s">
        <v>136</v>
      </c>
      <c r="J1273">
        <v>2026</v>
      </c>
      <c r="K1273">
        <v>5</v>
      </c>
      <c r="L1273" t="s">
        <v>95</v>
      </c>
      <c r="M1273">
        <v>21.759999999999998</v>
      </c>
      <c r="N1273">
        <v>1</v>
      </c>
      <c r="O1273">
        <v>21.759999999999998</v>
      </c>
      <c r="P1273" t="s">
        <v>704</v>
      </c>
      <c r="Q1273">
        <v>1</v>
      </c>
    </row>
    <row r="1274" spans="1:17">
      <c r="A1274" t="s">
        <v>2530</v>
      </c>
      <c r="B1274" t="s">
        <v>279</v>
      </c>
      <c r="C1274" t="s">
        <v>270</v>
      </c>
      <c r="D1274" t="s">
        <v>705</v>
      </c>
      <c r="E1274" t="s">
        <v>105</v>
      </c>
      <c r="F1274">
        <v>40700</v>
      </c>
      <c r="G1274" t="s">
        <v>784</v>
      </c>
      <c r="I1274" t="s">
        <v>137</v>
      </c>
      <c r="J1274">
        <v>2026</v>
      </c>
      <c r="K1274">
        <v>5</v>
      </c>
      <c r="L1274" t="s">
        <v>95</v>
      </c>
      <c r="M1274">
        <v>468.29380000000003</v>
      </c>
      <c r="N1274">
        <v>1</v>
      </c>
      <c r="O1274">
        <v>468.29380000000003</v>
      </c>
      <c r="P1274" t="s">
        <v>704</v>
      </c>
    </row>
    <row r="1275" spans="1:17">
      <c r="A1275" t="s">
        <v>2530</v>
      </c>
      <c r="B1275" t="s">
        <v>279</v>
      </c>
      <c r="C1275" t="s">
        <v>270</v>
      </c>
      <c r="D1275" t="s">
        <v>705</v>
      </c>
      <c r="E1275" t="s">
        <v>103</v>
      </c>
      <c r="F1275">
        <v>40700</v>
      </c>
      <c r="G1275" t="s">
        <v>784</v>
      </c>
      <c r="I1275" t="s">
        <v>130</v>
      </c>
      <c r="J1275">
        <v>2026</v>
      </c>
      <c r="K1275">
        <v>5</v>
      </c>
      <c r="L1275" t="s">
        <v>95</v>
      </c>
      <c r="M1275">
        <v>2898.24</v>
      </c>
      <c r="N1275">
        <v>1</v>
      </c>
      <c r="O1275">
        <v>2898.24</v>
      </c>
      <c r="P1275" t="s">
        <v>704</v>
      </c>
      <c r="Q1275">
        <v>1</v>
      </c>
    </row>
    <row r="1276" spans="1:17">
      <c r="A1276" t="s">
        <v>2530</v>
      </c>
      <c r="B1276" t="s">
        <v>279</v>
      </c>
      <c r="C1276" t="s">
        <v>270</v>
      </c>
      <c r="D1276" t="s">
        <v>705</v>
      </c>
      <c r="E1276" t="s">
        <v>92</v>
      </c>
      <c r="F1276">
        <v>40700</v>
      </c>
      <c r="G1276" t="s">
        <v>784</v>
      </c>
      <c r="I1276" t="s">
        <v>257</v>
      </c>
      <c r="J1276">
        <v>2026</v>
      </c>
      <c r="K1276">
        <v>5</v>
      </c>
      <c r="L1276" t="s">
        <v>95</v>
      </c>
      <c r="M1276">
        <v>93.660399999999996</v>
      </c>
      <c r="N1276">
        <v>1</v>
      </c>
      <c r="O1276">
        <v>93.660399999999996</v>
      </c>
      <c r="P1276" t="s">
        <v>704</v>
      </c>
    </row>
    <row r="1277" spans="1:17">
      <c r="A1277" t="s">
        <v>2530</v>
      </c>
      <c r="B1277" t="s">
        <v>279</v>
      </c>
      <c r="C1277" t="s">
        <v>270</v>
      </c>
      <c r="D1277" t="s">
        <v>705</v>
      </c>
      <c r="E1277" t="s">
        <v>92</v>
      </c>
      <c r="F1277">
        <v>40700</v>
      </c>
      <c r="G1277" t="s">
        <v>784</v>
      </c>
      <c r="I1277" t="s">
        <v>729</v>
      </c>
      <c r="J1277">
        <v>2026</v>
      </c>
      <c r="K1277">
        <v>5</v>
      </c>
      <c r="L1277" t="s">
        <v>95</v>
      </c>
      <c r="M1277">
        <v>196.23420000000002</v>
      </c>
      <c r="N1277">
        <v>1</v>
      </c>
      <c r="O1277">
        <v>196.23420000000002</v>
      </c>
      <c r="P1277" t="s">
        <v>704</v>
      </c>
    </row>
    <row r="1278" spans="1:17">
      <c r="A1278" t="s">
        <v>2530</v>
      </c>
      <c r="B1278" t="s">
        <v>279</v>
      </c>
      <c r="C1278" t="s">
        <v>270</v>
      </c>
      <c r="D1278" t="s">
        <v>705</v>
      </c>
      <c r="E1278" t="s">
        <v>92</v>
      </c>
      <c r="F1278">
        <v>40700</v>
      </c>
      <c r="G1278" t="s">
        <v>784</v>
      </c>
      <c r="I1278" t="s">
        <v>717</v>
      </c>
      <c r="J1278">
        <v>2026</v>
      </c>
      <c r="K1278">
        <v>5</v>
      </c>
      <c r="L1278" t="s">
        <v>95</v>
      </c>
      <c r="M1278">
        <v>35.678200000000004</v>
      </c>
      <c r="N1278">
        <v>1</v>
      </c>
      <c r="O1278">
        <v>35.678200000000004</v>
      </c>
      <c r="P1278" t="s">
        <v>704</v>
      </c>
    </row>
    <row r="1279" spans="1:17">
      <c r="A1279" t="s">
        <v>2530</v>
      </c>
      <c r="B1279" t="s">
        <v>279</v>
      </c>
      <c r="C1279" t="s">
        <v>270</v>
      </c>
      <c r="D1279" t="s">
        <v>705</v>
      </c>
      <c r="E1279" t="s">
        <v>105</v>
      </c>
      <c r="F1279">
        <v>40700</v>
      </c>
      <c r="G1279" t="s">
        <v>784</v>
      </c>
      <c r="I1279" t="s">
        <v>123</v>
      </c>
      <c r="J1279">
        <v>2026</v>
      </c>
      <c r="K1279">
        <v>5</v>
      </c>
      <c r="L1279" t="s">
        <v>95</v>
      </c>
      <c r="M1279">
        <v>178.39920000000001</v>
      </c>
      <c r="N1279">
        <v>1</v>
      </c>
      <c r="O1279">
        <v>178.39920000000001</v>
      </c>
      <c r="P1279" t="s">
        <v>704</v>
      </c>
    </row>
    <row r="1280" spans="1:17">
      <c r="A1280" t="s">
        <v>2530</v>
      </c>
      <c r="B1280" t="s">
        <v>730</v>
      </c>
      <c r="C1280" t="s">
        <v>270</v>
      </c>
      <c r="D1280" t="s">
        <v>705</v>
      </c>
      <c r="E1280" t="s">
        <v>105</v>
      </c>
      <c r="F1280">
        <v>40700</v>
      </c>
      <c r="G1280" t="s">
        <v>784</v>
      </c>
      <c r="I1280" t="s">
        <v>136</v>
      </c>
      <c r="J1280">
        <v>2026</v>
      </c>
      <c r="K1280">
        <v>5</v>
      </c>
      <c r="L1280" t="s">
        <v>95</v>
      </c>
      <c r="M1280">
        <v>21.759999999999998</v>
      </c>
      <c r="N1280">
        <v>1</v>
      </c>
      <c r="O1280">
        <v>21.759999999999998</v>
      </c>
      <c r="P1280" t="s">
        <v>704</v>
      </c>
      <c r="Q1280">
        <v>1</v>
      </c>
    </row>
    <row r="1281" spans="1:17">
      <c r="A1281" t="s">
        <v>2530</v>
      </c>
      <c r="B1281" t="s">
        <v>730</v>
      </c>
      <c r="C1281" t="s">
        <v>270</v>
      </c>
      <c r="D1281" t="s">
        <v>705</v>
      </c>
      <c r="E1281" t="s">
        <v>105</v>
      </c>
      <c r="F1281">
        <v>40700</v>
      </c>
      <c r="G1281" t="s">
        <v>784</v>
      </c>
      <c r="I1281" t="s">
        <v>137</v>
      </c>
      <c r="J1281">
        <v>2026</v>
      </c>
      <c r="K1281">
        <v>5</v>
      </c>
      <c r="L1281" t="s">
        <v>95</v>
      </c>
      <c r="M1281">
        <v>468.29380000000003</v>
      </c>
      <c r="N1281">
        <v>1</v>
      </c>
      <c r="O1281">
        <v>468.29380000000003</v>
      </c>
      <c r="P1281" t="s">
        <v>704</v>
      </c>
    </row>
    <row r="1282" spans="1:17">
      <c r="A1282" t="s">
        <v>2530</v>
      </c>
      <c r="B1282" t="s">
        <v>730</v>
      </c>
      <c r="C1282" t="s">
        <v>270</v>
      </c>
      <c r="D1282" t="s">
        <v>705</v>
      </c>
      <c r="E1282" t="s">
        <v>103</v>
      </c>
      <c r="F1282">
        <v>40700</v>
      </c>
      <c r="G1282" t="s">
        <v>784</v>
      </c>
      <c r="I1282" t="s">
        <v>120</v>
      </c>
      <c r="J1282">
        <v>2026</v>
      </c>
      <c r="K1282">
        <v>5</v>
      </c>
      <c r="L1282" t="s">
        <v>95</v>
      </c>
      <c r="M1282">
        <v>307.14</v>
      </c>
      <c r="N1282">
        <v>1</v>
      </c>
      <c r="O1282">
        <v>307.14</v>
      </c>
      <c r="P1282" t="s">
        <v>704</v>
      </c>
      <c r="Q1282">
        <v>1</v>
      </c>
    </row>
    <row r="1283" spans="1:17">
      <c r="A1283" t="s">
        <v>2530</v>
      </c>
      <c r="B1283" t="s">
        <v>730</v>
      </c>
      <c r="C1283" t="s">
        <v>270</v>
      </c>
      <c r="D1283" t="s">
        <v>705</v>
      </c>
      <c r="E1283" t="s">
        <v>103</v>
      </c>
      <c r="F1283">
        <v>40700</v>
      </c>
      <c r="G1283" t="s">
        <v>784</v>
      </c>
      <c r="I1283" t="s">
        <v>130</v>
      </c>
      <c r="J1283">
        <v>2026</v>
      </c>
      <c r="K1283">
        <v>5</v>
      </c>
      <c r="L1283" t="s">
        <v>95</v>
      </c>
      <c r="M1283">
        <v>877.48</v>
      </c>
      <c r="N1283">
        <v>1</v>
      </c>
      <c r="O1283">
        <v>877.48</v>
      </c>
      <c r="P1283" t="s">
        <v>704</v>
      </c>
      <c r="Q1283">
        <v>1</v>
      </c>
    </row>
    <row r="1284" spans="1:17">
      <c r="A1284" t="s">
        <v>2530</v>
      </c>
      <c r="B1284" t="s">
        <v>280</v>
      </c>
      <c r="C1284" t="s">
        <v>270</v>
      </c>
      <c r="D1284" t="s">
        <v>705</v>
      </c>
      <c r="E1284" t="s">
        <v>92</v>
      </c>
      <c r="F1284">
        <v>40700</v>
      </c>
      <c r="G1284" t="s">
        <v>784</v>
      </c>
      <c r="I1284" t="s">
        <v>726</v>
      </c>
      <c r="J1284">
        <v>2026</v>
      </c>
      <c r="K1284">
        <v>5</v>
      </c>
      <c r="L1284" t="s">
        <v>95</v>
      </c>
      <c r="M1284">
        <v>102.58199999999999</v>
      </c>
      <c r="N1284">
        <v>1</v>
      </c>
      <c r="O1284">
        <v>102.58199999999999</v>
      </c>
      <c r="P1284" t="s">
        <v>704</v>
      </c>
    </row>
    <row r="1285" spans="1:17">
      <c r="A1285" t="s">
        <v>2530</v>
      </c>
      <c r="B1285" t="s">
        <v>280</v>
      </c>
      <c r="C1285" t="s">
        <v>270</v>
      </c>
      <c r="D1285" t="s">
        <v>705</v>
      </c>
      <c r="E1285" t="s">
        <v>92</v>
      </c>
      <c r="F1285">
        <v>40700</v>
      </c>
      <c r="G1285" t="s">
        <v>784</v>
      </c>
      <c r="I1285" t="s">
        <v>716</v>
      </c>
      <c r="J1285">
        <v>2026</v>
      </c>
      <c r="K1285">
        <v>5</v>
      </c>
      <c r="L1285" t="s">
        <v>95</v>
      </c>
      <c r="M1285">
        <v>5331.2</v>
      </c>
      <c r="N1285">
        <v>1</v>
      </c>
      <c r="O1285">
        <v>5331.2</v>
      </c>
      <c r="P1285" t="s">
        <v>704</v>
      </c>
      <c r="Q1285">
        <v>1</v>
      </c>
    </row>
    <row r="1286" spans="1:17">
      <c r="A1286" t="s">
        <v>2530</v>
      </c>
      <c r="B1286" t="s">
        <v>280</v>
      </c>
      <c r="C1286" t="s">
        <v>270</v>
      </c>
      <c r="D1286" t="s">
        <v>705</v>
      </c>
      <c r="E1286" t="s">
        <v>92</v>
      </c>
      <c r="F1286">
        <v>40700</v>
      </c>
      <c r="G1286" t="s">
        <v>784</v>
      </c>
      <c r="I1286" t="s">
        <v>731</v>
      </c>
      <c r="J1286">
        <v>2026</v>
      </c>
      <c r="K1286">
        <v>5</v>
      </c>
      <c r="L1286" t="s">
        <v>95</v>
      </c>
      <c r="M1286">
        <v>624.38080000000002</v>
      </c>
      <c r="N1286">
        <v>1</v>
      </c>
      <c r="O1286">
        <v>624.38080000000002</v>
      </c>
      <c r="P1286" t="s">
        <v>704</v>
      </c>
    </row>
    <row r="1287" spans="1:17">
      <c r="A1287" t="s">
        <v>2530</v>
      </c>
      <c r="B1287" t="s">
        <v>280</v>
      </c>
      <c r="C1287" t="s">
        <v>270</v>
      </c>
      <c r="D1287" t="s">
        <v>705</v>
      </c>
      <c r="E1287" t="s">
        <v>105</v>
      </c>
      <c r="F1287">
        <v>40700</v>
      </c>
      <c r="G1287" t="s">
        <v>784</v>
      </c>
      <c r="I1287" t="s">
        <v>136</v>
      </c>
      <c r="J1287">
        <v>2026</v>
      </c>
      <c r="K1287">
        <v>5</v>
      </c>
      <c r="L1287" t="s">
        <v>95</v>
      </c>
      <c r="M1287">
        <v>282.88</v>
      </c>
      <c r="N1287">
        <v>1</v>
      </c>
      <c r="O1287">
        <v>282.88</v>
      </c>
      <c r="P1287" t="s">
        <v>704</v>
      </c>
      <c r="Q1287">
        <v>1</v>
      </c>
    </row>
    <row r="1288" spans="1:17">
      <c r="A1288" t="s">
        <v>2530</v>
      </c>
      <c r="B1288" t="s">
        <v>280</v>
      </c>
      <c r="C1288" t="s">
        <v>270</v>
      </c>
      <c r="D1288" t="s">
        <v>705</v>
      </c>
      <c r="E1288" t="s">
        <v>105</v>
      </c>
      <c r="F1288">
        <v>40700</v>
      </c>
      <c r="G1288" t="s">
        <v>784</v>
      </c>
      <c r="I1288" t="s">
        <v>137</v>
      </c>
      <c r="J1288">
        <v>2026</v>
      </c>
      <c r="K1288">
        <v>5</v>
      </c>
      <c r="L1288" t="s">
        <v>95</v>
      </c>
      <c r="M1288">
        <v>468.29380000000003</v>
      </c>
      <c r="N1288">
        <v>1</v>
      </c>
      <c r="O1288">
        <v>468.29380000000003</v>
      </c>
      <c r="P1288" t="s">
        <v>704</v>
      </c>
    </row>
    <row r="1289" spans="1:17">
      <c r="A1289" t="s">
        <v>2530</v>
      </c>
      <c r="B1289" t="s">
        <v>280</v>
      </c>
      <c r="C1289" t="s">
        <v>270</v>
      </c>
      <c r="D1289" t="s">
        <v>705</v>
      </c>
      <c r="E1289" t="s">
        <v>92</v>
      </c>
      <c r="F1289">
        <v>40700</v>
      </c>
      <c r="G1289" t="s">
        <v>784</v>
      </c>
      <c r="I1289" t="s">
        <v>250</v>
      </c>
      <c r="J1289">
        <v>2026</v>
      </c>
      <c r="K1289">
        <v>5</v>
      </c>
      <c r="L1289" t="s">
        <v>95</v>
      </c>
      <c r="M1289">
        <v>60.876799999999996</v>
      </c>
      <c r="N1289">
        <v>1</v>
      </c>
      <c r="O1289">
        <v>60.876799999999996</v>
      </c>
      <c r="P1289" t="s">
        <v>704</v>
      </c>
    </row>
    <row r="1290" spans="1:17">
      <c r="A1290" t="s">
        <v>2530</v>
      </c>
      <c r="B1290" t="s">
        <v>280</v>
      </c>
      <c r="C1290" t="s">
        <v>270</v>
      </c>
      <c r="D1290" t="s">
        <v>705</v>
      </c>
      <c r="E1290" t="s">
        <v>103</v>
      </c>
      <c r="F1290">
        <v>40700</v>
      </c>
      <c r="G1290" t="s">
        <v>784</v>
      </c>
      <c r="I1290" t="s">
        <v>130</v>
      </c>
      <c r="J1290">
        <v>2026</v>
      </c>
      <c r="K1290">
        <v>5</v>
      </c>
      <c r="L1290" t="s">
        <v>95</v>
      </c>
      <c r="M1290">
        <v>216230.3799999991</v>
      </c>
      <c r="N1290">
        <v>1</v>
      </c>
      <c r="O1290">
        <v>216230.3799999991</v>
      </c>
      <c r="P1290" t="s">
        <v>704</v>
      </c>
      <c r="Q1290">
        <v>1</v>
      </c>
    </row>
    <row r="1291" spans="1:17">
      <c r="A1291" t="s">
        <v>2530</v>
      </c>
      <c r="B1291" t="s">
        <v>280</v>
      </c>
      <c r="C1291" t="s">
        <v>270</v>
      </c>
      <c r="D1291" t="s">
        <v>705</v>
      </c>
      <c r="E1291" t="s">
        <v>92</v>
      </c>
      <c r="F1291">
        <v>40700</v>
      </c>
      <c r="G1291" t="s">
        <v>784</v>
      </c>
      <c r="I1291" t="s">
        <v>257</v>
      </c>
      <c r="J1291">
        <v>2026</v>
      </c>
      <c r="K1291">
        <v>5</v>
      </c>
      <c r="L1291" t="s">
        <v>95</v>
      </c>
      <c r="M1291">
        <v>22853.137600000002</v>
      </c>
      <c r="N1291">
        <v>1</v>
      </c>
      <c r="O1291">
        <v>22853.137600000002</v>
      </c>
      <c r="P1291" t="s">
        <v>704</v>
      </c>
    </row>
    <row r="1292" spans="1:17">
      <c r="A1292" t="s">
        <v>2530</v>
      </c>
      <c r="B1292" t="s">
        <v>280</v>
      </c>
      <c r="C1292" t="s">
        <v>270</v>
      </c>
      <c r="D1292" t="s">
        <v>705</v>
      </c>
      <c r="E1292" t="s">
        <v>102</v>
      </c>
      <c r="F1292">
        <v>40700</v>
      </c>
      <c r="G1292" t="s">
        <v>784</v>
      </c>
      <c r="I1292" t="s">
        <v>273</v>
      </c>
      <c r="J1292">
        <v>2026</v>
      </c>
      <c r="K1292">
        <v>5</v>
      </c>
      <c r="L1292" t="s">
        <v>95</v>
      </c>
      <c r="M1292">
        <v>23700.28</v>
      </c>
      <c r="N1292">
        <v>1</v>
      </c>
      <c r="O1292">
        <v>23700.28</v>
      </c>
      <c r="P1292" t="s">
        <v>704</v>
      </c>
      <c r="Q1292">
        <v>1</v>
      </c>
    </row>
    <row r="1293" spans="1:17">
      <c r="A1293" t="s">
        <v>2530</v>
      </c>
      <c r="B1293" t="s">
        <v>280</v>
      </c>
      <c r="C1293" t="s">
        <v>270</v>
      </c>
      <c r="D1293" t="s">
        <v>705</v>
      </c>
      <c r="E1293" t="s">
        <v>92</v>
      </c>
      <c r="F1293">
        <v>40700</v>
      </c>
      <c r="G1293" t="s">
        <v>784</v>
      </c>
      <c r="I1293" t="s">
        <v>727</v>
      </c>
      <c r="J1293">
        <v>2026</v>
      </c>
      <c r="K1293">
        <v>5</v>
      </c>
      <c r="L1293" t="s">
        <v>95</v>
      </c>
      <c r="M1293">
        <v>196.23420000000002</v>
      </c>
      <c r="N1293">
        <v>1</v>
      </c>
      <c r="O1293">
        <v>196.23420000000002</v>
      </c>
      <c r="P1293" t="s">
        <v>704</v>
      </c>
    </row>
    <row r="1294" spans="1:17">
      <c r="A1294" t="s">
        <v>2530</v>
      </c>
      <c r="B1294" t="s">
        <v>280</v>
      </c>
      <c r="C1294" t="s">
        <v>270</v>
      </c>
      <c r="D1294" t="s">
        <v>705</v>
      </c>
      <c r="E1294" t="s">
        <v>92</v>
      </c>
      <c r="F1294">
        <v>40700</v>
      </c>
      <c r="G1294" t="s">
        <v>784</v>
      </c>
      <c r="I1294" t="s">
        <v>732</v>
      </c>
      <c r="J1294">
        <v>2026</v>
      </c>
      <c r="K1294">
        <v>5</v>
      </c>
      <c r="L1294" t="s">
        <v>95</v>
      </c>
      <c r="M1294">
        <v>647.63599999999997</v>
      </c>
      <c r="N1294">
        <v>1</v>
      </c>
      <c r="O1294">
        <v>647.63599999999997</v>
      </c>
      <c r="P1294" t="s">
        <v>704</v>
      </c>
    </row>
    <row r="1295" spans="1:17">
      <c r="A1295" t="s">
        <v>2530</v>
      </c>
      <c r="B1295" t="s">
        <v>280</v>
      </c>
      <c r="C1295" t="s">
        <v>270</v>
      </c>
      <c r="D1295" t="s">
        <v>705</v>
      </c>
      <c r="E1295" t="s">
        <v>92</v>
      </c>
      <c r="F1295">
        <v>40700</v>
      </c>
      <c r="G1295" t="s">
        <v>784</v>
      </c>
      <c r="I1295" t="s">
        <v>717</v>
      </c>
      <c r="J1295">
        <v>2026</v>
      </c>
      <c r="K1295">
        <v>5</v>
      </c>
      <c r="L1295" t="s">
        <v>95</v>
      </c>
      <c r="M1295">
        <v>8741.1589999999997</v>
      </c>
      <c r="N1295">
        <v>1</v>
      </c>
      <c r="O1295">
        <v>8741.1589999999997</v>
      </c>
      <c r="P1295" t="s">
        <v>704</v>
      </c>
    </row>
    <row r="1296" spans="1:17">
      <c r="A1296" t="s">
        <v>2530</v>
      </c>
      <c r="B1296" t="s">
        <v>733</v>
      </c>
      <c r="C1296" t="s">
        <v>270</v>
      </c>
      <c r="D1296" t="s">
        <v>705</v>
      </c>
      <c r="E1296" t="s">
        <v>92</v>
      </c>
      <c r="F1296">
        <v>40700</v>
      </c>
      <c r="G1296" t="s">
        <v>784</v>
      </c>
      <c r="I1296" t="s">
        <v>716</v>
      </c>
      <c r="J1296">
        <v>2026</v>
      </c>
      <c r="K1296">
        <v>5</v>
      </c>
      <c r="L1296" t="s">
        <v>95</v>
      </c>
      <c r="M1296">
        <v>87.039999999999992</v>
      </c>
      <c r="N1296">
        <v>1</v>
      </c>
      <c r="O1296">
        <v>87.039999999999992</v>
      </c>
      <c r="P1296" t="s">
        <v>704</v>
      </c>
      <c r="Q1296">
        <v>1</v>
      </c>
    </row>
    <row r="1297" spans="1:17">
      <c r="A1297" t="s">
        <v>2530</v>
      </c>
      <c r="B1297" t="s">
        <v>733</v>
      </c>
      <c r="C1297" t="s">
        <v>270</v>
      </c>
      <c r="D1297" t="s">
        <v>705</v>
      </c>
      <c r="E1297" t="s">
        <v>105</v>
      </c>
      <c r="F1297">
        <v>40700</v>
      </c>
      <c r="G1297" t="s">
        <v>784</v>
      </c>
      <c r="I1297" t="s">
        <v>136</v>
      </c>
      <c r="J1297">
        <v>2026</v>
      </c>
      <c r="K1297">
        <v>5</v>
      </c>
      <c r="L1297" t="s">
        <v>95</v>
      </c>
      <c r="M1297">
        <v>522.24</v>
      </c>
      <c r="N1297">
        <v>1</v>
      </c>
      <c r="O1297">
        <v>522.24</v>
      </c>
      <c r="P1297" t="s">
        <v>704</v>
      </c>
      <c r="Q1297">
        <v>1</v>
      </c>
    </row>
    <row r="1298" spans="1:17">
      <c r="A1298" t="s">
        <v>2530</v>
      </c>
      <c r="B1298" t="s">
        <v>733</v>
      </c>
      <c r="C1298" t="s">
        <v>270</v>
      </c>
      <c r="D1298" t="s">
        <v>705</v>
      </c>
      <c r="E1298" t="s">
        <v>105</v>
      </c>
      <c r="F1298">
        <v>40700</v>
      </c>
      <c r="G1298" t="s">
        <v>784</v>
      </c>
      <c r="I1298" t="s">
        <v>137</v>
      </c>
      <c r="J1298">
        <v>2026</v>
      </c>
      <c r="K1298">
        <v>5</v>
      </c>
      <c r="L1298" t="s">
        <v>95</v>
      </c>
      <c r="M1298">
        <v>1873.1752000000001</v>
      </c>
      <c r="N1298">
        <v>1</v>
      </c>
      <c r="O1298">
        <v>1873.1752000000001</v>
      </c>
      <c r="P1298" t="s">
        <v>704</v>
      </c>
    </row>
    <row r="1299" spans="1:17">
      <c r="A1299" t="s">
        <v>2530</v>
      </c>
      <c r="B1299" t="s">
        <v>733</v>
      </c>
      <c r="C1299" t="s">
        <v>270</v>
      </c>
      <c r="D1299" t="s">
        <v>705</v>
      </c>
      <c r="E1299" t="s">
        <v>103</v>
      </c>
      <c r="F1299">
        <v>40700</v>
      </c>
      <c r="G1299" t="s">
        <v>784</v>
      </c>
      <c r="I1299" t="s">
        <v>130</v>
      </c>
      <c r="J1299">
        <v>2026</v>
      </c>
      <c r="K1299">
        <v>5</v>
      </c>
      <c r="L1299" t="s">
        <v>95</v>
      </c>
      <c r="M1299">
        <v>5038.84</v>
      </c>
      <c r="N1299">
        <v>1</v>
      </c>
      <c r="O1299">
        <v>5038.84</v>
      </c>
      <c r="P1299" t="s">
        <v>704</v>
      </c>
      <c r="Q1299">
        <v>1</v>
      </c>
    </row>
    <row r="1300" spans="1:17">
      <c r="A1300" t="s">
        <v>2530</v>
      </c>
      <c r="B1300" t="s">
        <v>733</v>
      </c>
      <c r="C1300" t="s">
        <v>270</v>
      </c>
      <c r="D1300" t="s">
        <v>705</v>
      </c>
      <c r="E1300" t="s">
        <v>92</v>
      </c>
      <c r="F1300">
        <v>40700</v>
      </c>
      <c r="G1300" t="s">
        <v>784</v>
      </c>
      <c r="I1300" t="s">
        <v>257</v>
      </c>
      <c r="J1300">
        <v>2026</v>
      </c>
      <c r="K1300">
        <v>5</v>
      </c>
      <c r="L1300" t="s">
        <v>95</v>
      </c>
      <c r="M1300">
        <v>280.9812</v>
      </c>
      <c r="N1300">
        <v>1</v>
      </c>
      <c r="O1300">
        <v>280.9812</v>
      </c>
      <c r="P1300" t="s">
        <v>704</v>
      </c>
    </row>
    <row r="1301" spans="1:17">
      <c r="A1301" t="s">
        <v>2530</v>
      </c>
      <c r="B1301" t="s">
        <v>733</v>
      </c>
      <c r="C1301" t="s">
        <v>270</v>
      </c>
      <c r="D1301" t="s">
        <v>705</v>
      </c>
      <c r="E1301" t="s">
        <v>92</v>
      </c>
      <c r="F1301">
        <v>40700</v>
      </c>
      <c r="G1301" t="s">
        <v>784</v>
      </c>
      <c r="I1301" t="s">
        <v>717</v>
      </c>
      <c r="J1301">
        <v>2026</v>
      </c>
      <c r="K1301">
        <v>5</v>
      </c>
      <c r="L1301" t="s">
        <v>95</v>
      </c>
      <c r="M1301">
        <v>142.71280000000002</v>
      </c>
      <c r="N1301">
        <v>1</v>
      </c>
      <c r="O1301">
        <v>142.71280000000002</v>
      </c>
      <c r="P1301" t="s">
        <v>704</v>
      </c>
    </row>
    <row r="1302" spans="1:17">
      <c r="A1302" t="s">
        <v>2530</v>
      </c>
      <c r="B1302" t="s">
        <v>734</v>
      </c>
      <c r="C1302" t="s">
        <v>270</v>
      </c>
      <c r="D1302" t="s">
        <v>705</v>
      </c>
      <c r="E1302" t="s">
        <v>92</v>
      </c>
      <c r="F1302">
        <v>40700</v>
      </c>
      <c r="G1302" t="s">
        <v>784</v>
      </c>
      <c r="I1302" t="s">
        <v>716</v>
      </c>
      <c r="J1302">
        <v>2026</v>
      </c>
      <c r="K1302">
        <v>5</v>
      </c>
      <c r="L1302" t="s">
        <v>95</v>
      </c>
      <c r="M1302">
        <v>87.039999999999992</v>
      </c>
      <c r="N1302">
        <v>1</v>
      </c>
      <c r="O1302">
        <v>87.039999999999992</v>
      </c>
      <c r="P1302" t="s">
        <v>704</v>
      </c>
      <c r="Q1302">
        <v>1</v>
      </c>
    </row>
    <row r="1303" spans="1:17">
      <c r="A1303" t="s">
        <v>2530</v>
      </c>
      <c r="B1303" t="s">
        <v>734</v>
      </c>
      <c r="C1303" t="s">
        <v>270</v>
      </c>
      <c r="D1303" t="s">
        <v>705</v>
      </c>
      <c r="E1303" t="s">
        <v>103</v>
      </c>
      <c r="F1303">
        <v>40700</v>
      </c>
      <c r="G1303" t="s">
        <v>784</v>
      </c>
      <c r="I1303" t="s">
        <v>120</v>
      </c>
      <c r="J1303">
        <v>2026</v>
      </c>
      <c r="K1303">
        <v>5</v>
      </c>
      <c r="L1303" t="s">
        <v>95</v>
      </c>
      <c r="M1303">
        <v>114.1</v>
      </c>
      <c r="N1303">
        <v>1</v>
      </c>
      <c r="O1303">
        <v>114.1</v>
      </c>
      <c r="P1303" t="s">
        <v>704</v>
      </c>
      <c r="Q1303">
        <v>1</v>
      </c>
    </row>
    <row r="1304" spans="1:17">
      <c r="A1304" t="s">
        <v>2530</v>
      </c>
      <c r="B1304" t="s">
        <v>734</v>
      </c>
      <c r="C1304" t="s">
        <v>270</v>
      </c>
      <c r="D1304" t="s">
        <v>705</v>
      </c>
      <c r="E1304" t="s">
        <v>103</v>
      </c>
      <c r="F1304">
        <v>40700</v>
      </c>
      <c r="G1304" t="s">
        <v>784</v>
      </c>
      <c r="I1304" t="s">
        <v>130</v>
      </c>
      <c r="J1304">
        <v>2026</v>
      </c>
      <c r="K1304">
        <v>5</v>
      </c>
      <c r="L1304" t="s">
        <v>95</v>
      </c>
      <c r="M1304">
        <v>4880.62</v>
      </c>
      <c r="N1304">
        <v>1</v>
      </c>
      <c r="O1304">
        <v>4880.62</v>
      </c>
      <c r="P1304" t="s">
        <v>704</v>
      </c>
      <c r="Q1304">
        <v>1</v>
      </c>
    </row>
    <row r="1305" spans="1:17">
      <c r="A1305" t="s">
        <v>2530</v>
      </c>
      <c r="B1305" t="s">
        <v>734</v>
      </c>
      <c r="C1305" t="s">
        <v>270</v>
      </c>
      <c r="D1305" t="s">
        <v>705</v>
      </c>
      <c r="E1305" t="s">
        <v>92</v>
      </c>
      <c r="F1305">
        <v>40700</v>
      </c>
      <c r="G1305" t="s">
        <v>784</v>
      </c>
      <c r="I1305" t="s">
        <v>257</v>
      </c>
      <c r="J1305">
        <v>2026</v>
      </c>
      <c r="K1305">
        <v>5</v>
      </c>
      <c r="L1305" t="s">
        <v>95</v>
      </c>
      <c r="M1305">
        <v>374.64159999999998</v>
      </c>
      <c r="N1305">
        <v>1</v>
      </c>
      <c r="O1305">
        <v>374.64159999999998</v>
      </c>
      <c r="P1305" t="s">
        <v>704</v>
      </c>
    </row>
    <row r="1306" spans="1:17">
      <c r="A1306" t="s">
        <v>2530</v>
      </c>
      <c r="B1306" t="s">
        <v>734</v>
      </c>
      <c r="C1306" t="s">
        <v>270</v>
      </c>
      <c r="D1306" t="s">
        <v>705</v>
      </c>
      <c r="E1306" t="s">
        <v>105</v>
      </c>
      <c r="F1306">
        <v>40700</v>
      </c>
      <c r="G1306" t="s">
        <v>784</v>
      </c>
      <c r="I1306" t="s">
        <v>735</v>
      </c>
      <c r="J1306">
        <v>2026</v>
      </c>
      <c r="K1306">
        <v>5</v>
      </c>
      <c r="L1306" t="s">
        <v>95</v>
      </c>
      <c r="M1306">
        <v>63.599199999999996</v>
      </c>
      <c r="N1306">
        <v>1</v>
      </c>
      <c r="O1306">
        <v>63.599199999999996</v>
      </c>
      <c r="P1306" t="s">
        <v>704</v>
      </c>
    </row>
    <row r="1307" spans="1:17">
      <c r="A1307" t="s">
        <v>2530</v>
      </c>
      <c r="B1307" t="s">
        <v>734</v>
      </c>
      <c r="C1307" t="s">
        <v>270</v>
      </c>
      <c r="D1307" t="s">
        <v>705</v>
      </c>
      <c r="E1307" t="s">
        <v>92</v>
      </c>
      <c r="F1307">
        <v>40700</v>
      </c>
      <c r="G1307" t="s">
        <v>784</v>
      </c>
      <c r="I1307" t="s">
        <v>717</v>
      </c>
      <c r="J1307">
        <v>2026</v>
      </c>
      <c r="K1307">
        <v>5</v>
      </c>
      <c r="L1307" t="s">
        <v>95</v>
      </c>
      <c r="M1307">
        <v>142.71280000000002</v>
      </c>
      <c r="N1307">
        <v>1</v>
      </c>
      <c r="O1307">
        <v>142.71280000000002</v>
      </c>
      <c r="P1307" t="s">
        <v>704</v>
      </c>
    </row>
    <row r="1308" spans="1:17">
      <c r="A1308" t="s">
        <v>2530</v>
      </c>
      <c r="B1308" t="s">
        <v>734</v>
      </c>
      <c r="C1308" t="s">
        <v>270</v>
      </c>
      <c r="D1308" t="s">
        <v>705</v>
      </c>
      <c r="E1308" t="s">
        <v>105</v>
      </c>
      <c r="F1308">
        <v>40700</v>
      </c>
      <c r="G1308" t="s">
        <v>784</v>
      </c>
      <c r="I1308" t="s">
        <v>123</v>
      </c>
      <c r="J1308">
        <v>2026</v>
      </c>
      <c r="K1308">
        <v>5</v>
      </c>
      <c r="L1308" t="s">
        <v>95</v>
      </c>
      <c r="M1308">
        <v>178.39920000000001</v>
      </c>
      <c r="N1308">
        <v>1</v>
      </c>
      <c r="O1308">
        <v>178.39920000000001</v>
      </c>
      <c r="P1308" t="s">
        <v>704</v>
      </c>
    </row>
    <row r="1309" spans="1:17">
      <c r="A1309" t="s">
        <v>2530</v>
      </c>
      <c r="B1309" t="s">
        <v>281</v>
      </c>
      <c r="C1309" t="s">
        <v>270</v>
      </c>
      <c r="D1309" t="s">
        <v>705</v>
      </c>
      <c r="E1309" t="s">
        <v>92</v>
      </c>
      <c r="F1309">
        <v>40700</v>
      </c>
      <c r="G1309" t="s">
        <v>784</v>
      </c>
      <c r="I1309" t="s">
        <v>719</v>
      </c>
      <c r="J1309">
        <v>2026</v>
      </c>
      <c r="K1309">
        <v>5</v>
      </c>
      <c r="L1309" t="s">
        <v>95</v>
      </c>
      <c r="M1309">
        <v>1123.9248</v>
      </c>
      <c r="N1309">
        <v>1</v>
      </c>
      <c r="O1309">
        <v>1123.9248</v>
      </c>
      <c r="P1309" t="s">
        <v>704</v>
      </c>
    </row>
    <row r="1310" spans="1:17">
      <c r="A1310" t="s">
        <v>2530</v>
      </c>
      <c r="B1310" t="s">
        <v>281</v>
      </c>
      <c r="C1310" t="s">
        <v>270</v>
      </c>
      <c r="D1310" t="s">
        <v>705</v>
      </c>
      <c r="E1310" t="s">
        <v>92</v>
      </c>
      <c r="F1310">
        <v>40700</v>
      </c>
      <c r="G1310" t="s">
        <v>784</v>
      </c>
      <c r="I1310" t="s">
        <v>715</v>
      </c>
      <c r="J1310">
        <v>2026</v>
      </c>
      <c r="K1310">
        <v>5</v>
      </c>
      <c r="L1310" t="s">
        <v>95</v>
      </c>
      <c r="M1310">
        <v>177.9564</v>
      </c>
      <c r="N1310">
        <v>1</v>
      </c>
      <c r="O1310">
        <v>177.9564</v>
      </c>
      <c r="P1310" t="s">
        <v>704</v>
      </c>
    </row>
    <row r="1311" spans="1:17">
      <c r="A1311" t="s">
        <v>2530</v>
      </c>
      <c r="B1311" t="s">
        <v>281</v>
      </c>
      <c r="C1311" t="s">
        <v>270</v>
      </c>
      <c r="D1311" t="s">
        <v>705</v>
      </c>
      <c r="E1311" t="s">
        <v>92</v>
      </c>
      <c r="F1311">
        <v>40700</v>
      </c>
      <c r="G1311" t="s">
        <v>784</v>
      </c>
      <c r="I1311" t="s">
        <v>716</v>
      </c>
      <c r="J1311">
        <v>2026</v>
      </c>
      <c r="K1311">
        <v>5</v>
      </c>
      <c r="L1311" t="s">
        <v>95</v>
      </c>
      <c r="M1311">
        <v>304.64</v>
      </c>
      <c r="N1311">
        <v>1</v>
      </c>
      <c r="O1311">
        <v>304.64</v>
      </c>
      <c r="P1311" t="s">
        <v>704</v>
      </c>
      <c r="Q1311">
        <v>1</v>
      </c>
    </row>
    <row r="1312" spans="1:17">
      <c r="A1312" t="s">
        <v>2530</v>
      </c>
      <c r="B1312" t="s">
        <v>281</v>
      </c>
      <c r="C1312" t="s">
        <v>270</v>
      </c>
      <c r="D1312" t="s">
        <v>705</v>
      </c>
      <c r="E1312" t="s">
        <v>105</v>
      </c>
      <c r="F1312">
        <v>40700</v>
      </c>
      <c r="G1312" t="s">
        <v>784</v>
      </c>
      <c r="I1312" t="s">
        <v>136</v>
      </c>
      <c r="J1312">
        <v>2026</v>
      </c>
      <c r="K1312">
        <v>5</v>
      </c>
      <c r="L1312" t="s">
        <v>95</v>
      </c>
      <c r="M1312">
        <v>87.039999999999992</v>
      </c>
      <c r="N1312">
        <v>1</v>
      </c>
      <c r="O1312">
        <v>87.039999999999992</v>
      </c>
      <c r="P1312" t="s">
        <v>704</v>
      </c>
      <c r="Q1312">
        <v>1</v>
      </c>
    </row>
    <row r="1313" spans="1:17">
      <c r="A1313" t="s">
        <v>2530</v>
      </c>
      <c r="B1313" t="s">
        <v>281</v>
      </c>
      <c r="C1313" t="s">
        <v>270</v>
      </c>
      <c r="D1313" t="s">
        <v>705</v>
      </c>
      <c r="E1313" t="s">
        <v>105</v>
      </c>
      <c r="F1313">
        <v>40700</v>
      </c>
      <c r="G1313" t="s">
        <v>784</v>
      </c>
      <c r="I1313" t="s">
        <v>137</v>
      </c>
      <c r="J1313">
        <v>2026</v>
      </c>
      <c r="K1313">
        <v>5</v>
      </c>
      <c r="L1313" t="s">
        <v>95</v>
      </c>
      <c r="M1313">
        <v>468.29380000000003</v>
      </c>
      <c r="N1313">
        <v>1</v>
      </c>
      <c r="O1313">
        <v>468.29380000000003</v>
      </c>
      <c r="P1313" t="s">
        <v>704</v>
      </c>
    </row>
    <row r="1314" spans="1:17">
      <c r="A1314" t="s">
        <v>2530</v>
      </c>
      <c r="B1314" t="s">
        <v>281</v>
      </c>
      <c r="C1314" t="s">
        <v>270</v>
      </c>
      <c r="D1314" t="s">
        <v>705</v>
      </c>
      <c r="E1314" t="s">
        <v>103</v>
      </c>
      <c r="F1314">
        <v>40700</v>
      </c>
      <c r="G1314" t="s">
        <v>784</v>
      </c>
      <c r="I1314" t="s">
        <v>120</v>
      </c>
      <c r="J1314">
        <v>2026</v>
      </c>
      <c r="K1314">
        <v>5</v>
      </c>
      <c r="L1314" t="s">
        <v>95</v>
      </c>
      <c r="M1314">
        <v>1649.8</v>
      </c>
      <c r="N1314">
        <v>1</v>
      </c>
      <c r="O1314">
        <v>1649.8</v>
      </c>
      <c r="P1314" t="s">
        <v>704</v>
      </c>
      <c r="Q1314">
        <v>1</v>
      </c>
    </row>
    <row r="1315" spans="1:17">
      <c r="A1315" t="s">
        <v>2530</v>
      </c>
      <c r="B1315" t="s">
        <v>281</v>
      </c>
      <c r="C1315" t="s">
        <v>270</v>
      </c>
      <c r="D1315" t="s">
        <v>705</v>
      </c>
      <c r="E1315" t="s">
        <v>103</v>
      </c>
      <c r="F1315">
        <v>40700</v>
      </c>
      <c r="G1315" t="s">
        <v>784</v>
      </c>
      <c r="I1315" t="s">
        <v>130</v>
      </c>
      <c r="J1315">
        <v>2026</v>
      </c>
      <c r="K1315">
        <v>5</v>
      </c>
      <c r="L1315" t="s">
        <v>95</v>
      </c>
      <c r="M1315">
        <v>11583.859999999999</v>
      </c>
      <c r="N1315">
        <v>1</v>
      </c>
      <c r="O1315">
        <v>11583.859999999999</v>
      </c>
      <c r="P1315" t="s">
        <v>704</v>
      </c>
      <c r="Q1315">
        <v>1</v>
      </c>
    </row>
    <row r="1316" spans="1:17">
      <c r="A1316" t="s">
        <v>2530</v>
      </c>
      <c r="B1316" t="s">
        <v>281</v>
      </c>
      <c r="C1316" t="s">
        <v>270</v>
      </c>
      <c r="D1316" t="s">
        <v>705</v>
      </c>
      <c r="E1316" t="s">
        <v>105</v>
      </c>
      <c r="F1316">
        <v>40700</v>
      </c>
      <c r="G1316" t="s">
        <v>784</v>
      </c>
      <c r="I1316" t="s">
        <v>735</v>
      </c>
      <c r="J1316">
        <v>2026</v>
      </c>
      <c r="K1316">
        <v>5</v>
      </c>
      <c r="L1316" t="s">
        <v>95</v>
      </c>
      <c r="M1316">
        <v>47.699400000000004</v>
      </c>
      <c r="N1316">
        <v>1</v>
      </c>
      <c r="O1316">
        <v>47.699400000000004</v>
      </c>
      <c r="P1316" t="s">
        <v>704</v>
      </c>
    </row>
    <row r="1317" spans="1:17">
      <c r="A1317" t="s">
        <v>2530</v>
      </c>
      <c r="B1317" t="s">
        <v>281</v>
      </c>
      <c r="C1317" t="s">
        <v>270</v>
      </c>
      <c r="D1317" t="s">
        <v>705</v>
      </c>
      <c r="E1317" t="s">
        <v>92</v>
      </c>
      <c r="F1317">
        <v>40700</v>
      </c>
      <c r="G1317" t="s">
        <v>784</v>
      </c>
      <c r="I1317" t="s">
        <v>717</v>
      </c>
      <c r="J1317">
        <v>2026</v>
      </c>
      <c r="K1317">
        <v>5</v>
      </c>
      <c r="L1317" t="s">
        <v>95</v>
      </c>
      <c r="M1317">
        <v>463.81659999999999</v>
      </c>
      <c r="N1317">
        <v>1</v>
      </c>
      <c r="O1317">
        <v>463.81659999999999</v>
      </c>
      <c r="P1317" t="s">
        <v>704</v>
      </c>
    </row>
    <row r="1318" spans="1:17">
      <c r="A1318" t="s">
        <v>2530</v>
      </c>
      <c r="B1318" t="s">
        <v>281</v>
      </c>
      <c r="C1318" t="s">
        <v>270</v>
      </c>
      <c r="D1318" t="s">
        <v>705</v>
      </c>
      <c r="E1318" t="s">
        <v>105</v>
      </c>
      <c r="F1318">
        <v>40700</v>
      </c>
      <c r="G1318" t="s">
        <v>784</v>
      </c>
      <c r="I1318" t="s">
        <v>123</v>
      </c>
      <c r="J1318">
        <v>2026</v>
      </c>
      <c r="K1318">
        <v>5</v>
      </c>
      <c r="L1318" t="s">
        <v>95</v>
      </c>
      <c r="M1318">
        <v>1070.3951999999999</v>
      </c>
      <c r="N1318">
        <v>1</v>
      </c>
      <c r="O1318">
        <v>1070.3951999999999</v>
      </c>
      <c r="P1318" t="s">
        <v>704</v>
      </c>
    </row>
    <row r="1319" spans="1:17">
      <c r="A1319" t="s">
        <v>2530</v>
      </c>
      <c r="B1319" t="s">
        <v>348</v>
      </c>
      <c r="C1319" t="s">
        <v>270</v>
      </c>
      <c r="D1319" t="s">
        <v>705</v>
      </c>
      <c r="E1319" t="s">
        <v>92</v>
      </c>
      <c r="F1319">
        <v>40700</v>
      </c>
      <c r="G1319" t="s">
        <v>784</v>
      </c>
      <c r="I1319" t="s">
        <v>716</v>
      </c>
      <c r="J1319">
        <v>2026</v>
      </c>
      <c r="K1319">
        <v>5</v>
      </c>
      <c r="L1319" t="s">
        <v>95</v>
      </c>
      <c r="M1319">
        <v>21.759999999999998</v>
      </c>
      <c r="N1319">
        <v>1</v>
      </c>
      <c r="O1319">
        <v>21.759999999999998</v>
      </c>
      <c r="P1319" t="s">
        <v>704</v>
      </c>
      <c r="Q1319">
        <v>1</v>
      </c>
    </row>
    <row r="1320" spans="1:17">
      <c r="A1320" t="s">
        <v>2530</v>
      </c>
      <c r="B1320" t="s">
        <v>348</v>
      </c>
      <c r="C1320" t="s">
        <v>270</v>
      </c>
      <c r="D1320" t="s">
        <v>705</v>
      </c>
      <c r="E1320" t="s">
        <v>103</v>
      </c>
      <c r="F1320">
        <v>40700</v>
      </c>
      <c r="G1320" t="s">
        <v>784</v>
      </c>
      <c r="I1320" t="s">
        <v>120</v>
      </c>
      <c r="J1320">
        <v>2026</v>
      </c>
      <c r="K1320">
        <v>5</v>
      </c>
      <c r="L1320" t="s">
        <v>95</v>
      </c>
      <c r="M1320">
        <v>448.84000000000003</v>
      </c>
      <c r="N1320">
        <v>1</v>
      </c>
      <c r="O1320">
        <v>448.84000000000003</v>
      </c>
      <c r="P1320" t="s">
        <v>704</v>
      </c>
      <c r="Q1320">
        <v>1</v>
      </c>
    </row>
    <row r="1321" spans="1:17">
      <c r="A1321" t="s">
        <v>2530</v>
      </c>
      <c r="B1321" t="s">
        <v>348</v>
      </c>
      <c r="C1321" t="s">
        <v>270</v>
      </c>
      <c r="D1321" t="s">
        <v>705</v>
      </c>
      <c r="E1321" t="s">
        <v>92</v>
      </c>
      <c r="F1321">
        <v>40700</v>
      </c>
      <c r="G1321" t="s">
        <v>784</v>
      </c>
      <c r="I1321" t="s">
        <v>257</v>
      </c>
      <c r="J1321">
        <v>2026</v>
      </c>
      <c r="K1321">
        <v>5</v>
      </c>
      <c r="L1321" t="s">
        <v>95</v>
      </c>
      <c r="M1321">
        <v>93.660399999999996</v>
      </c>
      <c r="N1321">
        <v>1</v>
      </c>
      <c r="O1321">
        <v>93.660399999999996</v>
      </c>
      <c r="P1321" t="s">
        <v>704</v>
      </c>
    </row>
    <row r="1322" spans="1:17">
      <c r="A1322" t="s">
        <v>2530</v>
      </c>
      <c r="B1322" t="s">
        <v>348</v>
      </c>
      <c r="C1322" t="s">
        <v>270</v>
      </c>
      <c r="D1322" t="s">
        <v>705</v>
      </c>
      <c r="E1322" t="s">
        <v>105</v>
      </c>
      <c r="F1322">
        <v>40700</v>
      </c>
      <c r="G1322" t="s">
        <v>784</v>
      </c>
      <c r="I1322" t="s">
        <v>735</v>
      </c>
      <c r="J1322">
        <v>2026</v>
      </c>
      <c r="K1322">
        <v>5</v>
      </c>
      <c r="L1322" t="s">
        <v>95</v>
      </c>
      <c r="M1322">
        <v>72.684799999999996</v>
      </c>
      <c r="N1322">
        <v>1</v>
      </c>
      <c r="O1322">
        <v>72.684799999999996</v>
      </c>
      <c r="P1322" t="s">
        <v>704</v>
      </c>
    </row>
    <row r="1323" spans="1:17">
      <c r="A1323" t="s">
        <v>2530</v>
      </c>
      <c r="B1323" t="s">
        <v>348</v>
      </c>
      <c r="C1323" t="s">
        <v>270</v>
      </c>
      <c r="D1323" t="s">
        <v>705</v>
      </c>
      <c r="E1323" t="s">
        <v>92</v>
      </c>
      <c r="F1323">
        <v>40700</v>
      </c>
      <c r="G1323" t="s">
        <v>784</v>
      </c>
      <c r="I1323" t="s">
        <v>717</v>
      </c>
      <c r="J1323">
        <v>2026</v>
      </c>
      <c r="K1323">
        <v>5</v>
      </c>
      <c r="L1323" t="s">
        <v>95</v>
      </c>
      <c r="M1323">
        <v>35.678200000000004</v>
      </c>
      <c r="N1323">
        <v>1</v>
      </c>
      <c r="O1323">
        <v>35.678200000000004</v>
      </c>
      <c r="P1323" t="s">
        <v>704</v>
      </c>
    </row>
    <row r="1324" spans="1:17">
      <c r="A1324" t="s">
        <v>2530</v>
      </c>
      <c r="B1324" t="s">
        <v>348</v>
      </c>
      <c r="C1324" t="s">
        <v>270</v>
      </c>
      <c r="D1324" t="s">
        <v>705</v>
      </c>
      <c r="E1324" t="s">
        <v>105</v>
      </c>
      <c r="F1324">
        <v>40700</v>
      </c>
      <c r="G1324" t="s">
        <v>784</v>
      </c>
      <c r="I1324" t="s">
        <v>123</v>
      </c>
      <c r="J1324">
        <v>2026</v>
      </c>
      <c r="K1324">
        <v>5</v>
      </c>
      <c r="L1324" t="s">
        <v>95</v>
      </c>
      <c r="M1324">
        <v>356.79840000000002</v>
      </c>
      <c r="N1324">
        <v>1</v>
      </c>
      <c r="O1324">
        <v>356.79840000000002</v>
      </c>
      <c r="P1324" t="s">
        <v>704</v>
      </c>
    </row>
    <row r="1325" spans="1:17">
      <c r="A1325" t="s">
        <v>2530</v>
      </c>
      <c r="B1325" t="s">
        <v>736</v>
      </c>
      <c r="C1325" t="s">
        <v>270</v>
      </c>
      <c r="D1325" t="s">
        <v>705</v>
      </c>
      <c r="E1325" t="s">
        <v>105</v>
      </c>
      <c r="F1325">
        <v>40700</v>
      </c>
      <c r="G1325" t="s">
        <v>784</v>
      </c>
      <c r="I1325" t="s">
        <v>136</v>
      </c>
      <c r="J1325">
        <v>2026</v>
      </c>
      <c r="K1325">
        <v>5</v>
      </c>
      <c r="L1325" t="s">
        <v>95</v>
      </c>
      <c r="M1325">
        <v>152.32</v>
      </c>
      <c r="N1325">
        <v>1</v>
      </c>
      <c r="O1325">
        <v>152.32</v>
      </c>
      <c r="P1325" t="s">
        <v>704</v>
      </c>
      <c r="Q1325">
        <v>1</v>
      </c>
    </row>
    <row r="1326" spans="1:17">
      <c r="A1326" t="s">
        <v>2530</v>
      </c>
      <c r="B1326" t="s">
        <v>736</v>
      </c>
      <c r="C1326" t="s">
        <v>270</v>
      </c>
      <c r="D1326" t="s">
        <v>705</v>
      </c>
      <c r="E1326" t="s">
        <v>105</v>
      </c>
      <c r="F1326">
        <v>40700</v>
      </c>
      <c r="G1326" t="s">
        <v>784</v>
      </c>
      <c r="I1326" t="s">
        <v>137</v>
      </c>
      <c r="J1326">
        <v>2026</v>
      </c>
      <c r="K1326">
        <v>5</v>
      </c>
      <c r="L1326" t="s">
        <v>95</v>
      </c>
      <c r="M1326">
        <v>468.29380000000003</v>
      </c>
      <c r="N1326">
        <v>1</v>
      </c>
      <c r="O1326">
        <v>468.29380000000003</v>
      </c>
      <c r="P1326" t="s">
        <v>704</v>
      </c>
    </row>
    <row r="1327" spans="1:17">
      <c r="A1327" t="s">
        <v>2530</v>
      </c>
      <c r="B1327" t="s">
        <v>736</v>
      </c>
      <c r="C1327" t="s">
        <v>270</v>
      </c>
      <c r="D1327" t="s">
        <v>705</v>
      </c>
      <c r="E1327" t="s">
        <v>103</v>
      </c>
      <c r="F1327">
        <v>40700</v>
      </c>
      <c r="G1327" t="s">
        <v>784</v>
      </c>
      <c r="I1327" t="s">
        <v>120</v>
      </c>
      <c r="J1327">
        <v>2026</v>
      </c>
      <c r="K1327">
        <v>5</v>
      </c>
      <c r="L1327" t="s">
        <v>95</v>
      </c>
      <c r="M1327">
        <v>2475.2400000000002</v>
      </c>
      <c r="N1327">
        <v>1</v>
      </c>
      <c r="O1327">
        <v>2475.2400000000002</v>
      </c>
      <c r="P1327" t="s">
        <v>704</v>
      </c>
      <c r="Q1327">
        <v>1</v>
      </c>
    </row>
    <row r="1328" spans="1:17">
      <c r="A1328" t="s">
        <v>2530</v>
      </c>
      <c r="B1328" t="s">
        <v>736</v>
      </c>
      <c r="C1328" t="s">
        <v>270</v>
      </c>
      <c r="D1328" t="s">
        <v>705</v>
      </c>
      <c r="E1328" t="s">
        <v>105</v>
      </c>
      <c r="F1328">
        <v>40700</v>
      </c>
      <c r="G1328" t="s">
        <v>784</v>
      </c>
      <c r="I1328" t="s">
        <v>735</v>
      </c>
      <c r="J1328">
        <v>2026</v>
      </c>
      <c r="K1328">
        <v>5</v>
      </c>
      <c r="L1328" t="s">
        <v>95</v>
      </c>
      <c r="M1328">
        <v>36.342399999999998</v>
      </c>
      <c r="N1328">
        <v>1</v>
      </c>
      <c r="O1328">
        <v>36.342399999999998</v>
      </c>
      <c r="P1328" t="s">
        <v>704</v>
      </c>
    </row>
    <row r="1329" spans="1:17">
      <c r="A1329" t="s">
        <v>2530</v>
      </c>
      <c r="B1329" t="s">
        <v>736</v>
      </c>
      <c r="C1329" t="s">
        <v>270</v>
      </c>
      <c r="D1329" t="s">
        <v>705</v>
      </c>
      <c r="E1329" t="s">
        <v>105</v>
      </c>
      <c r="F1329">
        <v>40700</v>
      </c>
      <c r="G1329" t="s">
        <v>784</v>
      </c>
      <c r="I1329" t="s">
        <v>123</v>
      </c>
      <c r="J1329">
        <v>2026</v>
      </c>
      <c r="K1329">
        <v>5</v>
      </c>
      <c r="L1329" t="s">
        <v>95</v>
      </c>
      <c r="M1329">
        <v>2140.7903999999999</v>
      </c>
      <c r="N1329">
        <v>1</v>
      </c>
      <c r="O1329">
        <v>2140.7903999999999</v>
      </c>
      <c r="P1329" t="s">
        <v>704</v>
      </c>
    </row>
    <row r="1330" spans="1:17">
      <c r="A1330" t="s">
        <v>2530</v>
      </c>
      <c r="B1330" t="s">
        <v>737</v>
      </c>
      <c r="C1330" t="s">
        <v>270</v>
      </c>
      <c r="D1330" t="s">
        <v>705</v>
      </c>
      <c r="E1330" t="s">
        <v>105</v>
      </c>
      <c r="F1330">
        <v>40700</v>
      </c>
      <c r="G1330" t="s">
        <v>784</v>
      </c>
      <c r="I1330" t="s">
        <v>136</v>
      </c>
      <c r="J1330">
        <v>2026</v>
      </c>
      <c r="K1330">
        <v>5</v>
      </c>
      <c r="L1330" t="s">
        <v>95</v>
      </c>
      <c r="M1330">
        <v>2894.08</v>
      </c>
      <c r="N1330">
        <v>1</v>
      </c>
      <c r="O1330">
        <v>2894.08</v>
      </c>
      <c r="P1330" t="s">
        <v>704</v>
      </c>
      <c r="Q1330">
        <v>1</v>
      </c>
    </row>
    <row r="1331" spans="1:17">
      <c r="A1331" t="s">
        <v>2530</v>
      </c>
      <c r="B1331" t="s">
        <v>737</v>
      </c>
      <c r="C1331" t="s">
        <v>270</v>
      </c>
      <c r="D1331" t="s">
        <v>705</v>
      </c>
      <c r="E1331" t="s">
        <v>105</v>
      </c>
      <c r="F1331">
        <v>40700</v>
      </c>
      <c r="G1331" t="s">
        <v>784</v>
      </c>
      <c r="I1331" t="s">
        <v>137</v>
      </c>
      <c r="J1331">
        <v>2026</v>
      </c>
      <c r="K1331">
        <v>5</v>
      </c>
      <c r="L1331" t="s">
        <v>95</v>
      </c>
      <c r="M1331">
        <v>3746.3504000000003</v>
      </c>
      <c r="N1331">
        <v>1</v>
      </c>
      <c r="O1331">
        <v>3746.3504000000003</v>
      </c>
      <c r="P1331" t="s">
        <v>704</v>
      </c>
    </row>
    <row r="1332" spans="1:17">
      <c r="A1332" t="s">
        <v>2530</v>
      </c>
      <c r="B1332" t="s">
        <v>737</v>
      </c>
      <c r="C1332" t="s">
        <v>270</v>
      </c>
      <c r="D1332" t="s">
        <v>705</v>
      </c>
      <c r="E1332" t="s">
        <v>103</v>
      </c>
      <c r="F1332">
        <v>40700</v>
      </c>
      <c r="G1332" t="s">
        <v>784</v>
      </c>
      <c r="I1332" t="s">
        <v>120</v>
      </c>
      <c r="J1332">
        <v>2026</v>
      </c>
      <c r="K1332">
        <v>5</v>
      </c>
      <c r="L1332" t="s">
        <v>95</v>
      </c>
      <c r="M1332">
        <v>2989.64</v>
      </c>
      <c r="N1332">
        <v>1</v>
      </c>
      <c r="O1332">
        <v>2989.64</v>
      </c>
      <c r="P1332" t="s">
        <v>704</v>
      </c>
      <c r="Q1332">
        <v>1</v>
      </c>
    </row>
    <row r="1333" spans="1:17">
      <c r="A1333" t="s">
        <v>2530</v>
      </c>
      <c r="B1333" t="s">
        <v>737</v>
      </c>
      <c r="C1333" t="s">
        <v>270</v>
      </c>
      <c r="D1333" t="s">
        <v>705</v>
      </c>
      <c r="E1333" t="s">
        <v>105</v>
      </c>
      <c r="F1333">
        <v>40700</v>
      </c>
      <c r="G1333" t="s">
        <v>784</v>
      </c>
      <c r="I1333" t="s">
        <v>123</v>
      </c>
      <c r="J1333">
        <v>2026</v>
      </c>
      <c r="K1333">
        <v>5</v>
      </c>
      <c r="L1333" t="s">
        <v>95</v>
      </c>
      <c r="M1333">
        <v>891.99599999999987</v>
      </c>
      <c r="N1333">
        <v>1</v>
      </c>
      <c r="O1333">
        <v>891.99599999999987</v>
      </c>
      <c r="P1333" t="s">
        <v>704</v>
      </c>
    </row>
    <row r="1334" spans="1:17">
      <c r="A1334" t="s">
        <v>2530</v>
      </c>
      <c r="B1334" t="s">
        <v>738</v>
      </c>
      <c r="C1334" t="s">
        <v>270</v>
      </c>
      <c r="D1334" t="s">
        <v>705</v>
      </c>
      <c r="E1334" t="s">
        <v>105</v>
      </c>
      <c r="F1334">
        <v>40700</v>
      </c>
      <c r="G1334" t="s">
        <v>784</v>
      </c>
      <c r="I1334" t="s">
        <v>136</v>
      </c>
      <c r="J1334">
        <v>2026</v>
      </c>
      <c r="K1334">
        <v>5</v>
      </c>
      <c r="L1334" t="s">
        <v>95</v>
      </c>
      <c r="M1334">
        <v>87.039999999999992</v>
      </c>
      <c r="N1334">
        <v>1</v>
      </c>
      <c r="O1334">
        <v>87.039999999999992</v>
      </c>
      <c r="P1334" t="s">
        <v>704</v>
      </c>
      <c r="Q1334">
        <v>1</v>
      </c>
    </row>
    <row r="1335" spans="1:17">
      <c r="A1335" t="s">
        <v>2530</v>
      </c>
      <c r="B1335" t="s">
        <v>738</v>
      </c>
      <c r="C1335" t="s">
        <v>270</v>
      </c>
      <c r="D1335" t="s">
        <v>705</v>
      </c>
      <c r="E1335" t="s">
        <v>105</v>
      </c>
      <c r="F1335">
        <v>40700</v>
      </c>
      <c r="G1335" t="s">
        <v>784</v>
      </c>
      <c r="I1335" t="s">
        <v>137</v>
      </c>
      <c r="J1335">
        <v>2026</v>
      </c>
      <c r="K1335">
        <v>5</v>
      </c>
      <c r="L1335" t="s">
        <v>95</v>
      </c>
      <c r="M1335">
        <v>468.29380000000003</v>
      </c>
      <c r="N1335">
        <v>1</v>
      </c>
      <c r="O1335">
        <v>468.29380000000003</v>
      </c>
      <c r="P1335" t="s">
        <v>704</v>
      </c>
    </row>
    <row r="1336" spans="1:17">
      <c r="A1336" t="s">
        <v>2530</v>
      </c>
      <c r="B1336" t="s">
        <v>738</v>
      </c>
      <c r="C1336" t="s">
        <v>270</v>
      </c>
      <c r="D1336" t="s">
        <v>705</v>
      </c>
      <c r="E1336" t="s">
        <v>103</v>
      </c>
      <c r="F1336">
        <v>40700</v>
      </c>
      <c r="G1336" t="s">
        <v>784</v>
      </c>
      <c r="I1336" t="s">
        <v>120</v>
      </c>
      <c r="J1336">
        <v>2026</v>
      </c>
      <c r="K1336">
        <v>5</v>
      </c>
      <c r="L1336" t="s">
        <v>95</v>
      </c>
      <c r="M1336">
        <v>307.14</v>
      </c>
      <c r="N1336">
        <v>1</v>
      </c>
      <c r="O1336">
        <v>307.14</v>
      </c>
      <c r="P1336" t="s">
        <v>704</v>
      </c>
      <c r="Q1336">
        <v>1</v>
      </c>
    </row>
    <row r="1337" spans="1:17">
      <c r="A1337" t="s">
        <v>2530</v>
      </c>
      <c r="B1337" t="s">
        <v>738</v>
      </c>
      <c r="C1337" t="s">
        <v>270</v>
      </c>
      <c r="D1337" t="s">
        <v>705</v>
      </c>
      <c r="E1337" t="s">
        <v>103</v>
      </c>
      <c r="F1337">
        <v>40700</v>
      </c>
      <c r="G1337" t="s">
        <v>784</v>
      </c>
      <c r="I1337" t="s">
        <v>130</v>
      </c>
      <c r="J1337">
        <v>2026</v>
      </c>
      <c r="K1337">
        <v>5</v>
      </c>
      <c r="L1337" t="s">
        <v>95</v>
      </c>
      <c r="M1337">
        <v>896.28</v>
      </c>
      <c r="N1337">
        <v>1</v>
      </c>
      <c r="O1337">
        <v>896.28</v>
      </c>
      <c r="P1337" t="s">
        <v>704</v>
      </c>
      <c r="Q1337">
        <v>1</v>
      </c>
    </row>
    <row r="1338" spans="1:17">
      <c r="A1338" t="s">
        <v>2530</v>
      </c>
      <c r="B1338" t="s">
        <v>738</v>
      </c>
      <c r="C1338" t="s">
        <v>270</v>
      </c>
      <c r="D1338" t="s">
        <v>705</v>
      </c>
      <c r="E1338" t="s">
        <v>92</v>
      </c>
      <c r="F1338">
        <v>40700</v>
      </c>
      <c r="G1338" t="s">
        <v>784</v>
      </c>
      <c r="I1338" t="s">
        <v>200</v>
      </c>
      <c r="J1338">
        <v>2026</v>
      </c>
      <c r="K1338">
        <v>5</v>
      </c>
      <c r="L1338" t="s">
        <v>95</v>
      </c>
      <c r="M1338">
        <v>655.6228000000001</v>
      </c>
      <c r="N1338">
        <v>1</v>
      </c>
      <c r="O1338">
        <v>655.6228000000001</v>
      </c>
      <c r="P1338" t="s">
        <v>704</v>
      </c>
    </row>
    <row r="1339" spans="1:17">
      <c r="A1339" t="s">
        <v>2530</v>
      </c>
      <c r="B1339" t="s">
        <v>739</v>
      </c>
      <c r="C1339" t="s">
        <v>270</v>
      </c>
      <c r="D1339" t="s">
        <v>705</v>
      </c>
      <c r="E1339" t="s">
        <v>105</v>
      </c>
      <c r="F1339">
        <v>40700</v>
      </c>
      <c r="G1339" t="s">
        <v>784</v>
      </c>
      <c r="I1339" t="s">
        <v>136</v>
      </c>
      <c r="J1339">
        <v>2026</v>
      </c>
      <c r="K1339">
        <v>5</v>
      </c>
      <c r="L1339" t="s">
        <v>95</v>
      </c>
      <c r="M1339">
        <v>43.519999999999996</v>
      </c>
      <c r="N1339">
        <v>1</v>
      </c>
      <c r="O1339">
        <v>43.519999999999996</v>
      </c>
      <c r="P1339" t="s">
        <v>704</v>
      </c>
      <c r="Q1339">
        <v>1</v>
      </c>
    </row>
    <row r="1340" spans="1:17">
      <c r="A1340" t="s">
        <v>2530</v>
      </c>
      <c r="B1340" t="s">
        <v>739</v>
      </c>
      <c r="C1340" t="s">
        <v>270</v>
      </c>
      <c r="D1340" t="s">
        <v>705</v>
      </c>
      <c r="E1340" t="s">
        <v>105</v>
      </c>
      <c r="F1340">
        <v>40700</v>
      </c>
      <c r="G1340" t="s">
        <v>784</v>
      </c>
      <c r="I1340" t="s">
        <v>137</v>
      </c>
      <c r="J1340">
        <v>2026</v>
      </c>
      <c r="K1340">
        <v>5</v>
      </c>
      <c r="L1340" t="s">
        <v>95</v>
      </c>
      <c r="M1340">
        <v>468.29380000000003</v>
      </c>
      <c r="N1340">
        <v>1</v>
      </c>
      <c r="O1340">
        <v>468.29380000000003</v>
      </c>
      <c r="P1340" t="s">
        <v>704</v>
      </c>
    </row>
    <row r="1341" spans="1:17">
      <c r="A1341" t="s">
        <v>2530</v>
      </c>
      <c r="B1341" t="s">
        <v>739</v>
      </c>
      <c r="C1341" t="s">
        <v>270</v>
      </c>
      <c r="D1341" t="s">
        <v>705</v>
      </c>
      <c r="E1341" t="s">
        <v>103</v>
      </c>
      <c r="F1341">
        <v>40700</v>
      </c>
      <c r="G1341" t="s">
        <v>784</v>
      </c>
      <c r="I1341" t="s">
        <v>120</v>
      </c>
      <c r="J1341">
        <v>2026</v>
      </c>
      <c r="K1341">
        <v>5</v>
      </c>
      <c r="L1341" t="s">
        <v>95</v>
      </c>
      <c r="M1341">
        <v>307.14</v>
      </c>
      <c r="N1341">
        <v>1</v>
      </c>
      <c r="O1341">
        <v>307.14</v>
      </c>
      <c r="P1341" t="s">
        <v>704</v>
      </c>
      <c r="Q1341">
        <v>1</v>
      </c>
    </row>
    <row r="1342" spans="1:17">
      <c r="A1342" t="s">
        <v>2530</v>
      </c>
      <c r="B1342" t="s">
        <v>739</v>
      </c>
      <c r="C1342" t="s">
        <v>270</v>
      </c>
      <c r="D1342" t="s">
        <v>705</v>
      </c>
      <c r="E1342" t="s">
        <v>105</v>
      </c>
      <c r="F1342">
        <v>40700</v>
      </c>
      <c r="G1342" t="s">
        <v>784</v>
      </c>
      <c r="I1342" t="s">
        <v>123</v>
      </c>
      <c r="J1342">
        <v>2026</v>
      </c>
      <c r="K1342">
        <v>5</v>
      </c>
      <c r="L1342" t="s">
        <v>95</v>
      </c>
      <c r="M1342">
        <v>178.39920000000001</v>
      </c>
      <c r="N1342">
        <v>1</v>
      </c>
      <c r="O1342">
        <v>178.39920000000001</v>
      </c>
      <c r="P1342" t="s">
        <v>704</v>
      </c>
    </row>
    <row r="1343" spans="1:17">
      <c r="A1343" t="s">
        <v>2530</v>
      </c>
      <c r="B1343" t="s">
        <v>740</v>
      </c>
      <c r="C1343" t="s">
        <v>270</v>
      </c>
      <c r="D1343" t="s">
        <v>705</v>
      </c>
      <c r="E1343" t="s">
        <v>92</v>
      </c>
      <c r="F1343">
        <v>40700</v>
      </c>
      <c r="G1343" t="s">
        <v>784</v>
      </c>
      <c r="I1343" t="s">
        <v>716</v>
      </c>
      <c r="J1343">
        <v>2026</v>
      </c>
      <c r="K1343">
        <v>5</v>
      </c>
      <c r="L1343" t="s">
        <v>95</v>
      </c>
      <c r="M1343">
        <v>108.8</v>
      </c>
      <c r="N1343">
        <v>1</v>
      </c>
      <c r="O1343">
        <v>108.8</v>
      </c>
      <c r="P1343" t="s">
        <v>704</v>
      </c>
      <c r="Q1343">
        <v>1</v>
      </c>
    </row>
    <row r="1344" spans="1:17">
      <c r="A1344" t="s">
        <v>2530</v>
      </c>
      <c r="B1344" t="s">
        <v>740</v>
      </c>
      <c r="C1344" t="s">
        <v>270</v>
      </c>
      <c r="D1344" t="s">
        <v>705</v>
      </c>
      <c r="E1344" t="s">
        <v>103</v>
      </c>
      <c r="F1344">
        <v>40700</v>
      </c>
      <c r="G1344" t="s">
        <v>784</v>
      </c>
      <c r="I1344" t="s">
        <v>120</v>
      </c>
      <c r="J1344">
        <v>2026</v>
      </c>
      <c r="K1344">
        <v>5</v>
      </c>
      <c r="L1344" t="s">
        <v>95</v>
      </c>
      <c r="M1344">
        <v>911.38000000000011</v>
      </c>
      <c r="N1344">
        <v>1</v>
      </c>
      <c r="O1344">
        <v>911.38000000000011</v>
      </c>
      <c r="P1344" t="s">
        <v>704</v>
      </c>
      <c r="Q1344">
        <v>1</v>
      </c>
    </row>
    <row r="1345" spans="1:17">
      <c r="A1345" t="s">
        <v>2530</v>
      </c>
      <c r="B1345" t="s">
        <v>740</v>
      </c>
      <c r="C1345" t="s">
        <v>270</v>
      </c>
      <c r="D1345" t="s">
        <v>705</v>
      </c>
      <c r="E1345" t="s">
        <v>103</v>
      </c>
      <c r="F1345">
        <v>40700</v>
      </c>
      <c r="G1345" t="s">
        <v>784</v>
      </c>
      <c r="I1345" t="s">
        <v>130</v>
      </c>
      <c r="J1345">
        <v>2026</v>
      </c>
      <c r="K1345">
        <v>5</v>
      </c>
      <c r="L1345" t="s">
        <v>95</v>
      </c>
      <c r="M1345">
        <v>3605.16</v>
      </c>
      <c r="N1345">
        <v>1</v>
      </c>
      <c r="O1345">
        <v>3605.16</v>
      </c>
      <c r="P1345" t="s">
        <v>704</v>
      </c>
      <c r="Q1345">
        <v>1</v>
      </c>
    </row>
    <row r="1346" spans="1:17">
      <c r="A1346" t="s">
        <v>2530</v>
      </c>
      <c r="B1346" t="s">
        <v>740</v>
      </c>
      <c r="C1346" t="s">
        <v>270</v>
      </c>
      <c r="D1346" t="s">
        <v>705</v>
      </c>
      <c r="E1346" t="s">
        <v>92</v>
      </c>
      <c r="F1346">
        <v>40700</v>
      </c>
      <c r="G1346" t="s">
        <v>784</v>
      </c>
      <c r="I1346" t="s">
        <v>257</v>
      </c>
      <c r="J1346">
        <v>2026</v>
      </c>
      <c r="K1346">
        <v>5</v>
      </c>
      <c r="L1346" t="s">
        <v>95</v>
      </c>
      <c r="M1346">
        <v>468.30200000000002</v>
      </c>
      <c r="N1346">
        <v>1</v>
      </c>
      <c r="O1346">
        <v>468.30200000000002</v>
      </c>
      <c r="P1346" t="s">
        <v>704</v>
      </c>
    </row>
    <row r="1347" spans="1:17">
      <c r="A1347" t="s">
        <v>2530</v>
      </c>
      <c r="B1347" t="s">
        <v>740</v>
      </c>
      <c r="C1347" t="s">
        <v>270</v>
      </c>
      <c r="D1347" t="s">
        <v>705</v>
      </c>
      <c r="E1347" t="s">
        <v>92</v>
      </c>
      <c r="F1347">
        <v>40700</v>
      </c>
      <c r="G1347" t="s">
        <v>784</v>
      </c>
      <c r="I1347" t="s">
        <v>717</v>
      </c>
      <c r="J1347">
        <v>2026</v>
      </c>
      <c r="K1347">
        <v>5</v>
      </c>
      <c r="L1347" t="s">
        <v>95</v>
      </c>
      <c r="M1347">
        <v>178.39099999999999</v>
      </c>
      <c r="N1347">
        <v>1</v>
      </c>
      <c r="O1347">
        <v>178.39099999999999</v>
      </c>
      <c r="P1347" t="s">
        <v>704</v>
      </c>
    </row>
    <row r="1348" spans="1:17">
      <c r="A1348" t="s">
        <v>2530</v>
      </c>
      <c r="B1348" t="s">
        <v>740</v>
      </c>
      <c r="C1348" t="s">
        <v>270</v>
      </c>
      <c r="D1348" t="s">
        <v>705</v>
      </c>
      <c r="E1348" t="s">
        <v>105</v>
      </c>
      <c r="F1348">
        <v>40700</v>
      </c>
      <c r="G1348" t="s">
        <v>784</v>
      </c>
      <c r="I1348" t="s">
        <v>123</v>
      </c>
      <c r="J1348">
        <v>2026</v>
      </c>
      <c r="K1348">
        <v>5</v>
      </c>
      <c r="L1348" t="s">
        <v>95</v>
      </c>
      <c r="M1348">
        <v>535.19759999999997</v>
      </c>
      <c r="N1348">
        <v>1</v>
      </c>
      <c r="O1348">
        <v>535.19759999999997</v>
      </c>
      <c r="P1348" t="s">
        <v>704</v>
      </c>
    </row>
    <row r="1349" spans="1:17">
      <c r="A1349" t="s">
        <v>2530</v>
      </c>
      <c r="B1349" t="s">
        <v>741</v>
      </c>
      <c r="C1349" t="s">
        <v>270</v>
      </c>
      <c r="D1349" t="s">
        <v>705</v>
      </c>
      <c r="E1349" t="s">
        <v>105</v>
      </c>
      <c r="F1349">
        <v>40700</v>
      </c>
      <c r="G1349" t="s">
        <v>784</v>
      </c>
      <c r="I1349" t="s">
        <v>136</v>
      </c>
      <c r="J1349">
        <v>2026</v>
      </c>
      <c r="K1349">
        <v>5</v>
      </c>
      <c r="L1349" t="s">
        <v>95</v>
      </c>
      <c r="M1349">
        <v>174.07999999999998</v>
      </c>
      <c r="N1349">
        <v>1</v>
      </c>
      <c r="O1349">
        <v>174.07999999999998</v>
      </c>
      <c r="P1349" t="s">
        <v>704</v>
      </c>
      <c r="Q1349">
        <v>1</v>
      </c>
    </row>
    <row r="1350" spans="1:17">
      <c r="A1350" t="s">
        <v>2530</v>
      </c>
      <c r="B1350" t="s">
        <v>741</v>
      </c>
      <c r="C1350" t="s">
        <v>270</v>
      </c>
      <c r="D1350" t="s">
        <v>705</v>
      </c>
      <c r="E1350" t="s">
        <v>105</v>
      </c>
      <c r="F1350">
        <v>40700</v>
      </c>
      <c r="G1350" t="s">
        <v>784</v>
      </c>
      <c r="I1350" t="s">
        <v>137</v>
      </c>
      <c r="J1350">
        <v>2026</v>
      </c>
      <c r="K1350">
        <v>5</v>
      </c>
      <c r="L1350" t="s">
        <v>95</v>
      </c>
      <c r="M1350">
        <v>936.58760000000007</v>
      </c>
      <c r="N1350">
        <v>1</v>
      </c>
      <c r="O1350">
        <v>936.58760000000007</v>
      </c>
      <c r="P1350" t="s">
        <v>704</v>
      </c>
    </row>
    <row r="1351" spans="1:17">
      <c r="A1351" t="s">
        <v>2530</v>
      </c>
      <c r="B1351" t="s">
        <v>350</v>
      </c>
      <c r="C1351" t="s">
        <v>270</v>
      </c>
      <c r="D1351" t="s">
        <v>705</v>
      </c>
      <c r="E1351" t="s">
        <v>92</v>
      </c>
      <c r="F1351">
        <v>40700</v>
      </c>
      <c r="G1351" t="s">
        <v>784</v>
      </c>
      <c r="I1351" t="s">
        <v>719</v>
      </c>
      <c r="J1351">
        <v>2026</v>
      </c>
      <c r="K1351">
        <v>5</v>
      </c>
      <c r="L1351" t="s">
        <v>95</v>
      </c>
      <c r="M1351">
        <v>561.9624</v>
      </c>
      <c r="N1351">
        <v>1</v>
      </c>
      <c r="O1351">
        <v>561.9624</v>
      </c>
      <c r="P1351" t="s">
        <v>704</v>
      </c>
    </row>
    <row r="1352" spans="1:17">
      <c r="A1352" t="s">
        <v>2530</v>
      </c>
      <c r="B1352" t="s">
        <v>350</v>
      </c>
      <c r="C1352" t="s">
        <v>270</v>
      </c>
      <c r="D1352" t="s">
        <v>705</v>
      </c>
      <c r="E1352" t="s">
        <v>92</v>
      </c>
      <c r="F1352">
        <v>40700</v>
      </c>
      <c r="G1352" t="s">
        <v>784</v>
      </c>
      <c r="I1352" t="s">
        <v>715</v>
      </c>
      <c r="J1352">
        <v>2026</v>
      </c>
      <c r="K1352">
        <v>5</v>
      </c>
      <c r="L1352" t="s">
        <v>95</v>
      </c>
      <c r="M1352">
        <v>177.9564</v>
      </c>
      <c r="N1352">
        <v>1</v>
      </c>
      <c r="O1352">
        <v>177.9564</v>
      </c>
      <c r="P1352" t="s">
        <v>704</v>
      </c>
    </row>
    <row r="1353" spans="1:17">
      <c r="A1353" t="s">
        <v>2530</v>
      </c>
      <c r="B1353" t="s">
        <v>350</v>
      </c>
      <c r="C1353" t="s">
        <v>270</v>
      </c>
      <c r="D1353" t="s">
        <v>705</v>
      </c>
      <c r="E1353" t="s">
        <v>92</v>
      </c>
      <c r="F1353">
        <v>40700</v>
      </c>
      <c r="G1353" t="s">
        <v>784</v>
      </c>
      <c r="I1353" t="s">
        <v>716</v>
      </c>
      <c r="J1353">
        <v>2026</v>
      </c>
      <c r="K1353">
        <v>5</v>
      </c>
      <c r="L1353" t="s">
        <v>95</v>
      </c>
      <c r="M1353">
        <v>152.32</v>
      </c>
      <c r="N1353">
        <v>1</v>
      </c>
      <c r="O1353">
        <v>152.32</v>
      </c>
      <c r="P1353" t="s">
        <v>704</v>
      </c>
      <c r="Q1353">
        <v>1</v>
      </c>
    </row>
    <row r="1354" spans="1:17">
      <c r="A1354" t="s">
        <v>2530</v>
      </c>
      <c r="B1354" t="s">
        <v>350</v>
      </c>
      <c r="C1354" t="s">
        <v>270</v>
      </c>
      <c r="D1354" t="s">
        <v>705</v>
      </c>
      <c r="E1354" t="s">
        <v>103</v>
      </c>
      <c r="F1354">
        <v>40700</v>
      </c>
      <c r="G1354" t="s">
        <v>784</v>
      </c>
      <c r="I1354" t="s">
        <v>130</v>
      </c>
      <c r="J1354">
        <v>2026</v>
      </c>
      <c r="K1354">
        <v>5</v>
      </c>
      <c r="L1354" t="s">
        <v>95</v>
      </c>
      <c r="M1354">
        <v>4569.42</v>
      </c>
      <c r="N1354">
        <v>1</v>
      </c>
      <c r="O1354">
        <v>4569.42</v>
      </c>
      <c r="P1354" t="s">
        <v>704</v>
      </c>
      <c r="Q1354">
        <v>1</v>
      </c>
    </row>
    <row r="1355" spans="1:17">
      <c r="A1355" t="s">
        <v>2530</v>
      </c>
      <c r="B1355" t="s">
        <v>350</v>
      </c>
      <c r="C1355" t="s">
        <v>270</v>
      </c>
      <c r="D1355" t="s">
        <v>705</v>
      </c>
      <c r="E1355" t="s">
        <v>92</v>
      </c>
      <c r="F1355">
        <v>40700</v>
      </c>
      <c r="G1355" t="s">
        <v>784</v>
      </c>
      <c r="I1355" t="s">
        <v>742</v>
      </c>
      <c r="J1355">
        <v>2026</v>
      </c>
      <c r="K1355">
        <v>5</v>
      </c>
      <c r="L1355" t="s">
        <v>95</v>
      </c>
      <c r="M1355">
        <v>133.79939999999999</v>
      </c>
      <c r="N1355">
        <v>1</v>
      </c>
      <c r="O1355">
        <v>133.79939999999999</v>
      </c>
      <c r="P1355" t="s">
        <v>704</v>
      </c>
    </row>
    <row r="1356" spans="1:17">
      <c r="A1356" t="s">
        <v>2530</v>
      </c>
      <c r="B1356" t="s">
        <v>350</v>
      </c>
      <c r="C1356" t="s">
        <v>270</v>
      </c>
      <c r="D1356" t="s">
        <v>705</v>
      </c>
      <c r="E1356" t="s">
        <v>92</v>
      </c>
      <c r="F1356">
        <v>40700</v>
      </c>
      <c r="G1356" t="s">
        <v>784</v>
      </c>
      <c r="I1356" t="s">
        <v>717</v>
      </c>
      <c r="J1356">
        <v>2026</v>
      </c>
      <c r="K1356">
        <v>5</v>
      </c>
      <c r="L1356" t="s">
        <v>95</v>
      </c>
      <c r="M1356">
        <v>214.0692</v>
      </c>
      <c r="N1356">
        <v>1</v>
      </c>
      <c r="O1356">
        <v>214.0692</v>
      </c>
      <c r="P1356" t="s">
        <v>704</v>
      </c>
    </row>
    <row r="1357" spans="1:17">
      <c r="A1357" t="s">
        <v>2530</v>
      </c>
      <c r="B1357" t="s">
        <v>743</v>
      </c>
      <c r="C1357" t="s">
        <v>270</v>
      </c>
      <c r="D1357" t="s">
        <v>705</v>
      </c>
      <c r="E1357" t="s">
        <v>103</v>
      </c>
      <c r="F1357">
        <v>40700</v>
      </c>
      <c r="G1357" t="s">
        <v>784</v>
      </c>
      <c r="I1357" t="s">
        <v>120</v>
      </c>
      <c r="J1357">
        <v>2026</v>
      </c>
      <c r="K1357">
        <v>5</v>
      </c>
      <c r="L1357" t="s">
        <v>95</v>
      </c>
      <c r="M1357">
        <v>1053.02</v>
      </c>
      <c r="N1357">
        <v>1</v>
      </c>
      <c r="O1357">
        <v>1053.02</v>
      </c>
      <c r="P1357" t="s">
        <v>704</v>
      </c>
      <c r="Q1357">
        <v>1</v>
      </c>
    </row>
    <row r="1358" spans="1:17">
      <c r="A1358" t="s">
        <v>2530</v>
      </c>
      <c r="B1358" t="s">
        <v>743</v>
      </c>
      <c r="C1358" t="s">
        <v>270</v>
      </c>
      <c r="D1358" t="s">
        <v>705</v>
      </c>
      <c r="E1358" t="s">
        <v>105</v>
      </c>
      <c r="F1358">
        <v>40700</v>
      </c>
      <c r="G1358" t="s">
        <v>784</v>
      </c>
      <c r="I1358" t="s">
        <v>123</v>
      </c>
      <c r="J1358">
        <v>2026</v>
      </c>
      <c r="K1358">
        <v>5</v>
      </c>
      <c r="L1358" t="s">
        <v>95</v>
      </c>
      <c r="M1358">
        <v>535.19759999999997</v>
      </c>
      <c r="N1358">
        <v>1</v>
      </c>
      <c r="O1358">
        <v>535.19759999999997</v>
      </c>
      <c r="P1358" t="s">
        <v>704</v>
      </c>
    </row>
    <row r="1359" spans="1:17">
      <c r="A1359" t="s">
        <v>2530</v>
      </c>
      <c r="B1359" t="s">
        <v>470</v>
      </c>
      <c r="C1359" t="s">
        <v>270</v>
      </c>
      <c r="D1359" t="s">
        <v>705</v>
      </c>
      <c r="E1359" t="s">
        <v>92</v>
      </c>
      <c r="F1359">
        <v>40700</v>
      </c>
      <c r="G1359" t="s">
        <v>784</v>
      </c>
      <c r="I1359" t="s">
        <v>726</v>
      </c>
      <c r="J1359">
        <v>2026</v>
      </c>
      <c r="K1359">
        <v>5</v>
      </c>
      <c r="L1359" t="s">
        <v>95</v>
      </c>
      <c r="M1359">
        <v>102.58199999999999</v>
      </c>
      <c r="N1359">
        <v>1</v>
      </c>
      <c r="O1359">
        <v>102.58199999999999</v>
      </c>
      <c r="P1359" t="s">
        <v>704</v>
      </c>
    </row>
    <row r="1360" spans="1:17">
      <c r="A1360" t="s">
        <v>2530</v>
      </c>
      <c r="B1360" t="s">
        <v>470</v>
      </c>
      <c r="C1360" t="s">
        <v>270</v>
      </c>
      <c r="D1360" t="s">
        <v>705</v>
      </c>
      <c r="E1360" t="s">
        <v>92</v>
      </c>
      <c r="F1360">
        <v>40700</v>
      </c>
      <c r="G1360" t="s">
        <v>784</v>
      </c>
      <c r="I1360" t="s">
        <v>716</v>
      </c>
      <c r="J1360">
        <v>2026</v>
      </c>
      <c r="K1360">
        <v>5</v>
      </c>
      <c r="L1360" t="s">
        <v>95</v>
      </c>
      <c r="M1360">
        <v>43.519999999999996</v>
      </c>
      <c r="N1360">
        <v>1</v>
      </c>
      <c r="O1360">
        <v>43.519999999999996</v>
      </c>
      <c r="P1360" t="s">
        <v>704</v>
      </c>
      <c r="Q1360">
        <v>1</v>
      </c>
    </row>
    <row r="1361" spans="1:17">
      <c r="A1361" t="s">
        <v>2530</v>
      </c>
      <c r="B1361" t="s">
        <v>470</v>
      </c>
      <c r="C1361" t="s">
        <v>270</v>
      </c>
      <c r="D1361" t="s">
        <v>705</v>
      </c>
      <c r="E1361" t="s">
        <v>92</v>
      </c>
      <c r="F1361">
        <v>40700</v>
      </c>
      <c r="G1361" t="s">
        <v>784</v>
      </c>
      <c r="I1361" t="s">
        <v>731</v>
      </c>
      <c r="J1361">
        <v>2026</v>
      </c>
      <c r="K1361">
        <v>5</v>
      </c>
      <c r="L1361" t="s">
        <v>95</v>
      </c>
      <c r="M1361">
        <v>312.19040000000001</v>
      </c>
      <c r="N1361">
        <v>1</v>
      </c>
      <c r="O1361">
        <v>312.19040000000001</v>
      </c>
      <c r="P1361" t="s">
        <v>704</v>
      </c>
    </row>
    <row r="1362" spans="1:17">
      <c r="A1362" t="s">
        <v>2530</v>
      </c>
      <c r="B1362" t="s">
        <v>470</v>
      </c>
      <c r="C1362" t="s">
        <v>270</v>
      </c>
      <c r="D1362" t="s">
        <v>705</v>
      </c>
      <c r="E1362" t="s">
        <v>103</v>
      </c>
      <c r="F1362">
        <v>40700</v>
      </c>
      <c r="G1362" t="s">
        <v>784</v>
      </c>
      <c r="I1362" t="s">
        <v>130</v>
      </c>
      <c r="J1362">
        <v>2026</v>
      </c>
      <c r="K1362">
        <v>5</v>
      </c>
      <c r="L1362" t="s">
        <v>95</v>
      </c>
      <c r="M1362">
        <v>14183.92</v>
      </c>
      <c r="N1362">
        <v>1</v>
      </c>
      <c r="O1362">
        <v>14183.92</v>
      </c>
      <c r="P1362" t="s">
        <v>704</v>
      </c>
      <c r="Q1362">
        <v>1</v>
      </c>
    </row>
    <row r="1363" spans="1:17">
      <c r="A1363" t="s">
        <v>2530</v>
      </c>
      <c r="B1363" t="s">
        <v>470</v>
      </c>
      <c r="C1363" t="s">
        <v>270</v>
      </c>
      <c r="D1363" t="s">
        <v>705</v>
      </c>
      <c r="E1363" t="s">
        <v>92</v>
      </c>
      <c r="F1363">
        <v>40700</v>
      </c>
      <c r="G1363" t="s">
        <v>784</v>
      </c>
      <c r="I1363" t="s">
        <v>257</v>
      </c>
      <c r="J1363">
        <v>2026</v>
      </c>
      <c r="K1363">
        <v>5</v>
      </c>
      <c r="L1363" t="s">
        <v>95</v>
      </c>
      <c r="M1363">
        <v>187.32079999999999</v>
      </c>
      <c r="N1363">
        <v>1</v>
      </c>
      <c r="O1363">
        <v>187.32079999999999</v>
      </c>
      <c r="P1363" t="s">
        <v>704</v>
      </c>
    </row>
    <row r="1364" spans="1:17">
      <c r="A1364" t="s">
        <v>2530</v>
      </c>
      <c r="B1364" t="s">
        <v>470</v>
      </c>
      <c r="C1364" t="s">
        <v>270</v>
      </c>
      <c r="D1364" t="s">
        <v>705</v>
      </c>
      <c r="E1364" t="s">
        <v>102</v>
      </c>
      <c r="F1364">
        <v>40700</v>
      </c>
      <c r="G1364" t="s">
        <v>784</v>
      </c>
      <c r="I1364" t="s">
        <v>273</v>
      </c>
      <c r="J1364">
        <v>2026</v>
      </c>
      <c r="K1364">
        <v>5</v>
      </c>
      <c r="L1364" t="s">
        <v>95</v>
      </c>
      <c r="M1364">
        <v>1391.52</v>
      </c>
      <c r="N1364">
        <v>1</v>
      </c>
      <c r="O1364">
        <v>1391.52</v>
      </c>
      <c r="P1364" t="s">
        <v>704</v>
      </c>
      <c r="Q1364">
        <v>1</v>
      </c>
    </row>
    <row r="1365" spans="1:17">
      <c r="A1365" t="s">
        <v>2530</v>
      </c>
      <c r="B1365" t="s">
        <v>470</v>
      </c>
      <c r="C1365" t="s">
        <v>270</v>
      </c>
      <c r="D1365" t="s">
        <v>705</v>
      </c>
      <c r="E1365" t="s">
        <v>92</v>
      </c>
      <c r="F1365">
        <v>40700</v>
      </c>
      <c r="G1365" t="s">
        <v>784</v>
      </c>
      <c r="I1365" t="s">
        <v>727</v>
      </c>
      <c r="J1365">
        <v>2026</v>
      </c>
      <c r="K1365">
        <v>5</v>
      </c>
      <c r="L1365" t="s">
        <v>95</v>
      </c>
      <c r="M1365">
        <v>196.23420000000002</v>
      </c>
      <c r="N1365">
        <v>1</v>
      </c>
      <c r="O1365">
        <v>196.23420000000002</v>
      </c>
      <c r="P1365" t="s">
        <v>704</v>
      </c>
    </row>
    <row r="1366" spans="1:17">
      <c r="A1366" t="s">
        <v>2530</v>
      </c>
      <c r="B1366" t="s">
        <v>470</v>
      </c>
      <c r="C1366" t="s">
        <v>270</v>
      </c>
      <c r="D1366" t="s">
        <v>705</v>
      </c>
      <c r="E1366" t="s">
        <v>92</v>
      </c>
      <c r="F1366">
        <v>40700</v>
      </c>
      <c r="G1366" t="s">
        <v>784</v>
      </c>
      <c r="I1366" t="s">
        <v>717</v>
      </c>
      <c r="J1366">
        <v>2026</v>
      </c>
      <c r="K1366">
        <v>5</v>
      </c>
      <c r="L1366" t="s">
        <v>95</v>
      </c>
      <c r="M1366">
        <v>71.356400000000008</v>
      </c>
      <c r="N1366">
        <v>1</v>
      </c>
      <c r="O1366">
        <v>71.356400000000008</v>
      </c>
      <c r="P1366" t="s">
        <v>704</v>
      </c>
    </row>
    <row r="1367" spans="1:17">
      <c r="A1367" t="s">
        <v>2530</v>
      </c>
      <c r="B1367" t="s">
        <v>282</v>
      </c>
      <c r="C1367" t="s">
        <v>270</v>
      </c>
      <c r="D1367" t="s">
        <v>705</v>
      </c>
      <c r="E1367" t="s">
        <v>92</v>
      </c>
      <c r="F1367">
        <v>40700</v>
      </c>
      <c r="G1367" t="s">
        <v>784</v>
      </c>
      <c r="I1367" t="s">
        <v>716</v>
      </c>
      <c r="J1367">
        <v>2026</v>
      </c>
      <c r="K1367">
        <v>5</v>
      </c>
      <c r="L1367" t="s">
        <v>95</v>
      </c>
      <c r="M1367">
        <v>1544.96</v>
      </c>
      <c r="N1367">
        <v>1</v>
      </c>
      <c r="O1367">
        <v>1544.96</v>
      </c>
      <c r="P1367" t="s">
        <v>704</v>
      </c>
      <c r="Q1367">
        <v>1</v>
      </c>
    </row>
    <row r="1368" spans="1:17">
      <c r="A1368" t="s">
        <v>2530</v>
      </c>
      <c r="B1368" t="s">
        <v>282</v>
      </c>
      <c r="C1368" t="s">
        <v>270</v>
      </c>
      <c r="D1368" t="s">
        <v>705</v>
      </c>
      <c r="E1368" t="s">
        <v>105</v>
      </c>
      <c r="F1368">
        <v>40700</v>
      </c>
      <c r="G1368" t="s">
        <v>784</v>
      </c>
      <c r="I1368" t="s">
        <v>136</v>
      </c>
      <c r="J1368">
        <v>2026</v>
      </c>
      <c r="K1368">
        <v>5</v>
      </c>
      <c r="L1368" t="s">
        <v>95</v>
      </c>
      <c r="M1368">
        <v>1697.2800000000002</v>
      </c>
      <c r="N1368">
        <v>1</v>
      </c>
      <c r="O1368">
        <v>1697.2800000000002</v>
      </c>
      <c r="P1368" t="s">
        <v>704</v>
      </c>
      <c r="Q1368">
        <v>1</v>
      </c>
    </row>
    <row r="1369" spans="1:17">
      <c r="A1369" t="s">
        <v>2530</v>
      </c>
      <c r="B1369" t="s">
        <v>282</v>
      </c>
      <c r="C1369" t="s">
        <v>270</v>
      </c>
      <c r="D1369" t="s">
        <v>705</v>
      </c>
      <c r="E1369" t="s">
        <v>105</v>
      </c>
      <c r="F1369">
        <v>40700</v>
      </c>
      <c r="G1369" t="s">
        <v>784</v>
      </c>
      <c r="I1369" t="s">
        <v>137</v>
      </c>
      <c r="J1369">
        <v>2026</v>
      </c>
      <c r="K1369">
        <v>5</v>
      </c>
      <c r="L1369" t="s">
        <v>95</v>
      </c>
      <c r="M1369">
        <v>468.29380000000003</v>
      </c>
      <c r="N1369">
        <v>1</v>
      </c>
      <c r="O1369">
        <v>468.29380000000003</v>
      </c>
      <c r="P1369" t="s">
        <v>704</v>
      </c>
    </row>
    <row r="1370" spans="1:17">
      <c r="A1370" t="s">
        <v>2530</v>
      </c>
      <c r="B1370" t="s">
        <v>282</v>
      </c>
      <c r="C1370" t="s">
        <v>270</v>
      </c>
      <c r="D1370" t="s">
        <v>705</v>
      </c>
      <c r="E1370" t="s">
        <v>103</v>
      </c>
      <c r="F1370">
        <v>40700</v>
      </c>
      <c r="G1370" t="s">
        <v>784</v>
      </c>
      <c r="I1370" t="s">
        <v>120</v>
      </c>
      <c r="J1370">
        <v>2026</v>
      </c>
      <c r="K1370">
        <v>5</v>
      </c>
      <c r="L1370" t="s">
        <v>95</v>
      </c>
      <c r="M1370">
        <v>3843.5</v>
      </c>
      <c r="N1370">
        <v>1</v>
      </c>
      <c r="O1370">
        <v>3843.5</v>
      </c>
      <c r="P1370" t="s">
        <v>704</v>
      </c>
      <c r="Q1370">
        <v>1</v>
      </c>
    </row>
    <row r="1371" spans="1:17">
      <c r="A1371" t="s">
        <v>2530</v>
      </c>
      <c r="B1371" t="s">
        <v>282</v>
      </c>
      <c r="C1371" t="s">
        <v>270</v>
      </c>
      <c r="D1371" t="s">
        <v>705</v>
      </c>
      <c r="E1371" t="s">
        <v>103</v>
      </c>
      <c r="F1371">
        <v>40700</v>
      </c>
      <c r="G1371" t="s">
        <v>784</v>
      </c>
      <c r="I1371" t="s">
        <v>130</v>
      </c>
      <c r="J1371">
        <v>2026</v>
      </c>
      <c r="K1371">
        <v>5</v>
      </c>
      <c r="L1371" t="s">
        <v>95</v>
      </c>
      <c r="M1371">
        <v>69110.8</v>
      </c>
      <c r="N1371">
        <v>1</v>
      </c>
      <c r="O1371">
        <v>69110.8</v>
      </c>
      <c r="P1371" t="s">
        <v>704</v>
      </c>
      <c r="Q1371">
        <v>1</v>
      </c>
    </row>
    <row r="1372" spans="1:17">
      <c r="A1372" t="s">
        <v>2530</v>
      </c>
      <c r="B1372" t="s">
        <v>282</v>
      </c>
      <c r="C1372" t="s">
        <v>270</v>
      </c>
      <c r="D1372" t="s">
        <v>705</v>
      </c>
      <c r="E1372" t="s">
        <v>92</v>
      </c>
      <c r="F1372">
        <v>40700</v>
      </c>
      <c r="G1372" t="s">
        <v>784</v>
      </c>
      <c r="I1372" t="s">
        <v>257</v>
      </c>
      <c r="J1372">
        <v>2026</v>
      </c>
      <c r="K1372">
        <v>5</v>
      </c>
      <c r="L1372" t="s">
        <v>95</v>
      </c>
      <c r="M1372">
        <v>6368.9071999999996</v>
      </c>
      <c r="N1372">
        <v>1</v>
      </c>
      <c r="O1372">
        <v>6368.9071999999996</v>
      </c>
      <c r="P1372" t="s">
        <v>704</v>
      </c>
    </row>
    <row r="1373" spans="1:17">
      <c r="A1373" t="s">
        <v>2530</v>
      </c>
      <c r="B1373" t="s">
        <v>282</v>
      </c>
      <c r="C1373" t="s">
        <v>270</v>
      </c>
      <c r="D1373" t="s">
        <v>705</v>
      </c>
      <c r="E1373" t="s">
        <v>105</v>
      </c>
      <c r="F1373">
        <v>40700</v>
      </c>
      <c r="G1373" t="s">
        <v>784</v>
      </c>
      <c r="I1373" t="s">
        <v>735</v>
      </c>
      <c r="J1373">
        <v>2026</v>
      </c>
      <c r="K1373">
        <v>5</v>
      </c>
      <c r="L1373" t="s">
        <v>95</v>
      </c>
      <c r="M1373">
        <v>9.0855999999999995</v>
      </c>
      <c r="N1373">
        <v>1</v>
      </c>
      <c r="O1373">
        <v>9.0855999999999995</v>
      </c>
      <c r="P1373" t="s">
        <v>704</v>
      </c>
    </row>
    <row r="1374" spans="1:17">
      <c r="A1374" t="s">
        <v>2530</v>
      </c>
      <c r="B1374" t="s">
        <v>282</v>
      </c>
      <c r="C1374" t="s">
        <v>270</v>
      </c>
      <c r="D1374" t="s">
        <v>705</v>
      </c>
      <c r="E1374" t="s">
        <v>92</v>
      </c>
      <c r="F1374">
        <v>40700</v>
      </c>
      <c r="G1374" t="s">
        <v>784</v>
      </c>
      <c r="I1374" t="s">
        <v>717</v>
      </c>
      <c r="J1374">
        <v>2026</v>
      </c>
      <c r="K1374">
        <v>5</v>
      </c>
      <c r="L1374" t="s">
        <v>95</v>
      </c>
      <c r="M1374">
        <v>2533.1522</v>
      </c>
      <c r="N1374">
        <v>1</v>
      </c>
      <c r="O1374">
        <v>2533.1522</v>
      </c>
      <c r="P1374" t="s">
        <v>704</v>
      </c>
    </row>
    <row r="1375" spans="1:17">
      <c r="A1375" t="s">
        <v>2530</v>
      </c>
      <c r="B1375" t="s">
        <v>282</v>
      </c>
      <c r="C1375" t="s">
        <v>270</v>
      </c>
      <c r="D1375" t="s">
        <v>705</v>
      </c>
      <c r="E1375" t="s">
        <v>105</v>
      </c>
      <c r="F1375">
        <v>40700</v>
      </c>
      <c r="G1375" t="s">
        <v>784</v>
      </c>
      <c r="I1375" t="s">
        <v>123</v>
      </c>
      <c r="J1375">
        <v>2026</v>
      </c>
      <c r="K1375">
        <v>5</v>
      </c>
      <c r="L1375" t="s">
        <v>95</v>
      </c>
      <c r="M1375">
        <v>1070.3951999999999</v>
      </c>
      <c r="N1375">
        <v>1</v>
      </c>
      <c r="O1375">
        <v>1070.3951999999999</v>
      </c>
      <c r="P1375" t="s">
        <v>704</v>
      </c>
    </row>
    <row r="1376" spans="1:17">
      <c r="A1376" t="s">
        <v>2530</v>
      </c>
      <c r="B1376" t="s">
        <v>744</v>
      </c>
      <c r="C1376" t="s">
        <v>270</v>
      </c>
      <c r="D1376" t="s">
        <v>705</v>
      </c>
      <c r="E1376" t="s">
        <v>92</v>
      </c>
      <c r="F1376">
        <v>40700</v>
      </c>
      <c r="G1376" t="s">
        <v>784</v>
      </c>
      <c r="I1376" t="s">
        <v>716</v>
      </c>
      <c r="J1376">
        <v>2026</v>
      </c>
      <c r="K1376">
        <v>5</v>
      </c>
      <c r="L1376" t="s">
        <v>95</v>
      </c>
      <c r="M1376">
        <v>674.56</v>
      </c>
      <c r="N1376">
        <v>1</v>
      </c>
      <c r="O1376">
        <v>674.56</v>
      </c>
      <c r="P1376" t="s">
        <v>704</v>
      </c>
      <c r="Q1376">
        <v>1</v>
      </c>
    </row>
    <row r="1377" spans="1:17">
      <c r="A1377" t="s">
        <v>2530</v>
      </c>
      <c r="B1377" t="s">
        <v>744</v>
      </c>
      <c r="C1377" t="s">
        <v>270</v>
      </c>
      <c r="D1377" t="s">
        <v>705</v>
      </c>
      <c r="E1377" t="s">
        <v>105</v>
      </c>
      <c r="F1377">
        <v>40700</v>
      </c>
      <c r="G1377" t="s">
        <v>784</v>
      </c>
      <c r="I1377" t="s">
        <v>136</v>
      </c>
      <c r="J1377">
        <v>2026</v>
      </c>
      <c r="K1377">
        <v>5</v>
      </c>
      <c r="L1377" t="s">
        <v>95</v>
      </c>
      <c r="M1377">
        <v>217.6</v>
      </c>
      <c r="N1377">
        <v>1</v>
      </c>
      <c r="O1377">
        <v>217.6</v>
      </c>
      <c r="P1377" t="s">
        <v>704</v>
      </c>
      <c r="Q1377">
        <v>1</v>
      </c>
    </row>
    <row r="1378" spans="1:17">
      <c r="A1378" t="s">
        <v>2530</v>
      </c>
      <c r="B1378" t="s">
        <v>744</v>
      </c>
      <c r="C1378" t="s">
        <v>270</v>
      </c>
      <c r="D1378" t="s">
        <v>705</v>
      </c>
      <c r="E1378" t="s">
        <v>105</v>
      </c>
      <c r="F1378">
        <v>40700</v>
      </c>
      <c r="G1378" t="s">
        <v>784</v>
      </c>
      <c r="I1378" t="s">
        <v>137</v>
      </c>
      <c r="J1378">
        <v>2026</v>
      </c>
      <c r="K1378">
        <v>5</v>
      </c>
      <c r="L1378" t="s">
        <v>95</v>
      </c>
      <c r="M1378">
        <v>936.58760000000007</v>
      </c>
      <c r="N1378">
        <v>1</v>
      </c>
      <c r="O1378">
        <v>936.58760000000007</v>
      </c>
      <c r="P1378" t="s">
        <v>704</v>
      </c>
    </row>
    <row r="1379" spans="1:17">
      <c r="A1379" t="s">
        <v>2530</v>
      </c>
      <c r="B1379" t="s">
        <v>744</v>
      </c>
      <c r="C1379" t="s">
        <v>270</v>
      </c>
      <c r="D1379" t="s">
        <v>705</v>
      </c>
      <c r="E1379" t="s">
        <v>103</v>
      </c>
      <c r="F1379">
        <v>40700</v>
      </c>
      <c r="G1379" t="s">
        <v>784</v>
      </c>
      <c r="I1379" t="s">
        <v>120</v>
      </c>
      <c r="J1379">
        <v>2026</v>
      </c>
      <c r="K1379">
        <v>5</v>
      </c>
      <c r="L1379" t="s">
        <v>95</v>
      </c>
      <c r="M1379">
        <v>155.5</v>
      </c>
      <c r="N1379">
        <v>1</v>
      </c>
      <c r="O1379">
        <v>155.5</v>
      </c>
      <c r="P1379" t="s">
        <v>704</v>
      </c>
      <c r="Q1379">
        <v>1</v>
      </c>
    </row>
    <row r="1380" spans="1:17">
      <c r="A1380" t="s">
        <v>2530</v>
      </c>
      <c r="B1380" t="s">
        <v>744</v>
      </c>
      <c r="C1380" t="s">
        <v>270</v>
      </c>
      <c r="D1380" t="s">
        <v>705</v>
      </c>
      <c r="E1380" t="s">
        <v>103</v>
      </c>
      <c r="F1380">
        <v>40700</v>
      </c>
      <c r="G1380" t="s">
        <v>784</v>
      </c>
      <c r="I1380" t="s">
        <v>130</v>
      </c>
      <c r="J1380">
        <v>2026</v>
      </c>
      <c r="K1380">
        <v>5</v>
      </c>
      <c r="L1380" t="s">
        <v>95</v>
      </c>
      <c r="M1380">
        <v>45493.11</v>
      </c>
      <c r="N1380">
        <v>1</v>
      </c>
      <c r="O1380">
        <v>45493.11</v>
      </c>
      <c r="P1380" t="s">
        <v>704</v>
      </c>
      <c r="Q1380">
        <v>1</v>
      </c>
    </row>
    <row r="1381" spans="1:17">
      <c r="A1381" t="s">
        <v>2530</v>
      </c>
      <c r="B1381" t="s">
        <v>744</v>
      </c>
      <c r="C1381" t="s">
        <v>270</v>
      </c>
      <c r="D1381" t="s">
        <v>705</v>
      </c>
      <c r="E1381" t="s">
        <v>92</v>
      </c>
      <c r="F1381">
        <v>40700</v>
      </c>
      <c r="G1381" t="s">
        <v>784</v>
      </c>
      <c r="I1381" t="s">
        <v>637</v>
      </c>
      <c r="J1381">
        <v>2026</v>
      </c>
      <c r="K1381">
        <v>5</v>
      </c>
      <c r="L1381" t="s">
        <v>95</v>
      </c>
      <c r="M1381">
        <v>624.38900000000001</v>
      </c>
      <c r="N1381">
        <v>1</v>
      </c>
      <c r="O1381">
        <v>624.38900000000001</v>
      </c>
      <c r="P1381" t="s">
        <v>704</v>
      </c>
    </row>
    <row r="1382" spans="1:17">
      <c r="A1382" t="s">
        <v>2530</v>
      </c>
      <c r="B1382" t="s">
        <v>744</v>
      </c>
      <c r="C1382" t="s">
        <v>270</v>
      </c>
      <c r="D1382" t="s">
        <v>705</v>
      </c>
      <c r="E1382" t="s">
        <v>92</v>
      </c>
      <c r="F1382">
        <v>40700</v>
      </c>
      <c r="G1382" t="s">
        <v>784</v>
      </c>
      <c r="I1382" t="s">
        <v>257</v>
      </c>
      <c r="J1382">
        <v>2026</v>
      </c>
      <c r="K1382">
        <v>5</v>
      </c>
      <c r="L1382" t="s">
        <v>95</v>
      </c>
      <c r="M1382">
        <v>2903.4723999999997</v>
      </c>
      <c r="N1382">
        <v>1</v>
      </c>
      <c r="O1382">
        <v>2903.4723999999997</v>
      </c>
      <c r="P1382" t="s">
        <v>704</v>
      </c>
    </row>
    <row r="1383" spans="1:17">
      <c r="A1383" t="s">
        <v>2530</v>
      </c>
      <c r="B1383" t="s">
        <v>744</v>
      </c>
      <c r="C1383" t="s">
        <v>270</v>
      </c>
      <c r="D1383" t="s">
        <v>705</v>
      </c>
      <c r="E1383" t="s">
        <v>92</v>
      </c>
      <c r="F1383">
        <v>40700</v>
      </c>
      <c r="G1383" t="s">
        <v>784</v>
      </c>
      <c r="I1383" t="s">
        <v>717</v>
      </c>
      <c r="J1383">
        <v>2026</v>
      </c>
      <c r="K1383">
        <v>5</v>
      </c>
      <c r="L1383" t="s">
        <v>95</v>
      </c>
      <c r="M1383">
        <v>1106.0242000000001</v>
      </c>
      <c r="N1383">
        <v>1</v>
      </c>
      <c r="O1383">
        <v>1106.0242000000001</v>
      </c>
      <c r="P1383" t="s">
        <v>704</v>
      </c>
    </row>
    <row r="1384" spans="1:17">
      <c r="A1384" t="s">
        <v>2530</v>
      </c>
      <c r="B1384" t="s">
        <v>744</v>
      </c>
      <c r="C1384" t="s">
        <v>270</v>
      </c>
      <c r="D1384" t="s">
        <v>705</v>
      </c>
      <c r="E1384" t="s">
        <v>105</v>
      </c>
      <c r="F1384">
        <v>40700</v>
      </c>
      <c r="G1384" t="s">
        <v>784</v>
      </c>
      <c r="I1384" t="s">
        <v>123</v>
      </c>
      <c r="J1384">
        <v>2026</v>
      </c>
      <c r="K1384">
        <v>5</v>
      </c>
      <c r="L1384" t="s">
        <v>95</v>
      </c>
      <c r="M1384">
        <v>356.79840000000002</v>
      </c>
      <c r="N1384">
        <v>1</v>
      </c>
      <c r="O1384">
        <v>356.79840000000002</v>
      </c>
      <c r="P1384" t="s">
        <v>704</v>
      </c>
    </row>
    <row r="1385" spans="1:17">
      <c r="A1385" t="s">
        <v>2530</v>
      </c>
      <c r="B1385" t="s">
        <v>283</v>
      </c>
      <c r="C1385" t="s">
        <v>270</v>
      </c>
      <c r="D1385" t="s">
        <v>705</v>
      </c>
      <c r="E1385" t="s">
        <v>92</v>
      </c>
      <c r="F1385">
        <v>40700</v>
      </c>
      <c r="G1385" t="s">
        <v>784</v>
      </c>
      <c r="I1385" t="s">
        <v>726</v>
      </c>
      <c r="J1385">
        <v>2026</v>
      </c>
      <c r="K1385">
        <v>5</v>
      </c>
      <c r="L1385" t="s">
        <v>95</v>
      </c>
      <c r="M1385">
        <v>205.16399999999999</v>
      </c>
      <c r="N1385">
        <v>1</v>
      </c>
      <c r="O1385">
        <v>205.16399999999999</v>
      </c>
      <c r="P1385" t="s">
        <v>704</v>
      </c>
    </row>
    <row r="1386" spans="1:17">
      <c r="A1386" t="s">
        <v>2530</v>
      </c>
      <c r="B1386" t="s">
        <v>283</v>
      </c>
      <c r="C1386" t="s">
        <v>270</v>
      </c>
      <c r="D1386" t="s">
        <v>705</v>
      </c>
      <c r="E1386" t="s">
        <v>92</v>
      </c>
      <c r="F1386">
        <v>40700</v>
      </c>
      <c r="G1386" t="s">
        <v>784</v>
      </c>
      <c r="I1386" t="s">
        <v>716</v>
      </c>
      <c r="J1386">
        <v>2026</v>
      </c>
      <c r="K1386">
        <v>5</v>
      </c>
      <c r="L1386" t="s">
        <v>95</v>
      </c>
      <c r="M1386">
        <v>478.72</v>
      </c>
      <c r="N1386">
        <v>1</v>
      </c>
      <c r="O1386">
        <v>478.72</v>
      </c>
      <c r="P1386" t="s">
        <v>704</v>
      </c>
      <c r="Q1386">
        <v>1</v>
      </c>
    </row>
    <row r="1387" spans="1:17">
      <c r="A1387" t="s">
        <v>2530</v>
      </c>
      <c r="B1387" t="s">
        <v>283</v>
      </c>
      <c r="C1387" t="s">
        <v>270</v>
      </c>
      <c r="D1387" t="s">
        <v>705</v>
      </c>
      <c r="E1387" t="s">
        <v>92</v>
      </c>
      <c r="F1387">
        <v>40700</v>
      </c>
      <c r="G1387" t="s">
        <v>784</v>
      </c>
      <c r="I1387" t="s">
        <v>731</v>
      </c>
      <c r="J1387">
        <v>2026</v>
      </c>
      <c r="K1387">
        <v>5</v>
      </c>
      <c r="L1387" t="s">
        <v>95</v>
      </c>
      <c r="M1387">
        <v>312.19040000000001</v>
      </c>
      <c r="N1387">
        <v>1</v>
      </c>
      <c r="O1387">
        <v>312.19040000000001</v>
      </c>
      <c r="P1387" t="s">
        <v>704</v>
      </c>
    </row>
    <row r="1388" spans="1:17">
      <c r="A1388" t="s">
        <v>2530</v>
      </c>
      <c r="B1388" t="s">
        <v>283</v>
      </c>
      <c r="C1388" t="s">
        <v>270</v>
      </c>
      <c r="D1388" t="s">
        <v>705</v>
      </c>
      <c r="E1388" t="s">
        <v>105</v>
      </c>
      <c r="F1388">
        <v>40700</v>
      </c>
      <c r="G1388" t="s">
        <v>784</v>
      </c>
      <c r="I1388" t="s">
        <v>136</v>
      </c>
      <c r="J1388">
        <v>2026</v>
      </c>
      <c r="K1388">
        <v>5</v>
      </c>
      <c r="L1388" t="s">
        <v>95</v>
      </c>
      <c r="M1388">
        <v>565.76</v>
      </c>
      <c r="N1388">
        <v>1</v>
      </c>
      <c r="O1388">
        <v>565.76</v>
      </c>
      <c r="P1388" t="s">
        <v>704</v>
      </c>
      <c r="Q1388">
        <v>1</v>
      </c>
    </row>
    <row r="1389" spans="1:17">
      <c r="A1389" t="s">
        <v>2530</v>
      </c>
      <c r="B1389" t="s">
        <v>283</v>
      </c>
      <c r="C1389" t="s">
        <v>270</v>
      </c>
      <c r="D1389" t="s">
        <v>705</v>
      </c>
      <c r="E1389" t="s">
        <v>105</v>
      </c>
      <c r="F1389">
        <v>40700</v>
      </c>
      <c r="G1389" t="s">
        <v>784</v>
      </c>
      <c r="I1389" t="s">
        <v>137</v>
      </c>
      <c r="J1389">
        <v>2026</v>
      </c>
      <c r="K1389">
        <v>5</v>
      </c>
      <c r="L1389" t="s">
        <v>95</v>
      </c>
      <c r="M1389">
        <v>468.29380000000003</v>
      </c>
      <c r="N1389">
        <v>1</v>
      </c>
      <c r="O1389">
        <v>468.29380000000003</v>
      </c>
      <c r="P1389" t="s">
        <v>704</v>
      </c>
    </row>
    <row r="1390" spans="1:17">
      <c r="A1390" t="s">
        <v>2530</v>
      </c>
      <c r="B1390" t="s">
        <v>283</v>
      </c>
      <c r="C1390" t="s">
        <v>270</v>
      </c>
      <c r="D1390" t="s">
        <v>705</v>
      </c>
      <c r="E1390" t="s">
        <v>103</v>
      </c>
      <c r="F1390">
        <v>40700</v>
      </c>
      <c r="G1390" t="s">
        <v>784</v>
      </c>
      <c r="I1390" t="s">
        <v>120</v>
      </c>
      <c r="J1390">
        <v>2026</v>
      </c>
      <c r="K1390">
        <v>5</v>
      </c>
      <c r="L1390" t="s">
        <v>95</v>
      </c>
      <c r="M1390">
        <v>1663.56</v>
      </c>
      <c r="N1390">
        <v>1</v>
      </c>
      <c r="O1390">
        <v>1663.56</v>
      </c>
      <c r="P1390" t="s">
        <v>704</v>
      </c>
      <c r="Q1390">
        <v>1</v>
      </c>
    </row>
    <row r="1391" spans="1:17">
      <c r="A1391" t="s">
        <v>2530</v>
      </c>
      <c r="B1391" t="s">
        <v>283</v>
      </c>
      <c r="C1391" t="s">
        <v>270</v>
      </c>
      <c r="D1391" t="s">
        <v>705</v>
      </c>
      <c r="E1391" t="s">
        <v>103</v>
      </c>
      <c r="F1391">
        <v>40700</v>
      </c>
      <c r="G1391" t="s">
        <v>784</v>
      </c>
      <c r="I1391" t="s">
        <v>130</v>
      </c>
      <c r="J1391">
        <v>2026</v>
      </c>
      <c r="K1391">
        <v>5</v>
      </c>
      <c r="L1391" t="s">
        <v>95</v>
      </c>
      <c r="M1391">
        <v>29282.840000000095</v>
      </c>
      <c r="N1391">
        <v>1</v>
      </c>
      <c r="O1391">
        <v>29282.840000000095</v>
      </c>
      <c r="P1391" t="s">
        <v>704</v>
      </c>
      <c r="Q1391">
        <v>1</v>
      </c>
    </row>
    <row r="1392" spans="1:17">
      <c r="A1392" t="s">
        <v>2530</v>
      </c>
      <c r="B1392" t="s">
        <v>283</v>
      </c>
      <c r="C1392" t="s">
        <v>270</v>
      </c>
      <c r="D1392" t="s">
        <v>705</v>
      </c>
      <c r="E1392" t="s">
        <v>92</v>
      </c>
      <c r="F1392">
        <v>40700</v>
      </c>
      <c r="G1392" t="s">
        <v>784</v>
      </c>
      <c r="I1392" t="s">
        <v>257</v>
      </c>
      <c r="J1392">
        <v>2026</v>
      </c>
      <c r="K1392">
        <v>5</v>
      </c>
      <c r="L1392" t="s">
        <v>95</v>
      </c>
      <c r="M1392">
        <v>2060.5288</v>
      </c>
      <c r="N1392">
        <v>1</v>
      </c>
      <c r="O1392">
        <v>2060.5288</v>
      </c>
      <c r="P1392" t="s">
        <v>704</v>
      </c>
    </row>
    <row r="1393" spans="1:17">
      <c r="A1393" t="s">
        <v>2530</v>
      </c>
      <c r="B1393" t="s">
        <v>283</v>
      </c>
      <c r="C1393" t="s">
        <v>270</v>
      </c>
      <c r="D1393" t="s">
        <v>705</v>
      </c>
      <c r="E1393" t="s">
        <v>102</v>
      </c>
      <c r="F1393">
        <v>40700</v>
      </c>
      <c r="G1393" t="s">
        <v>784</v>
      </c>
      <c r="I1393" t="s">
        <v>273</v>
      </c>
      <c r="J1393">
        <v>2026</v>
      </c>
      <c r="K1393">
        <v>5</v>
      </c>
      <c r="L1393" t="s">
        <v>95</v>
      </c>
      <c r="M1393">
        <v>2997.25</v>
      </c>
      <c r="N1393">
        <v>1</v>
      </c>
      <c r="O1393">
        <v>2997.25</v>
      </c>
      <c r="P1393" t="s">
        <v>704</v>
      </c>
      <c r="Q1393">
        <v>1</v>
      </c>
    </row>
    <row r="1394" spans="1:17">
      <c r="A1394" t="s">
        <v>2530</v>
      </c>
      <c r="B1394" t="s">
        <v>283</v>
      </c>
      <c r="C1394" t="s">
        <v>270</v>
      </c>
      <c r="D1394" t="s">
        <v>705</v>
      </c>
      <c r="E1394" t="s">
        <v>92</v>
      </c>
      <c r="F1394">
        <v>40700</v>
      </c>
      <c r="G1394" t="s">
        <v>784</v>
      </c>
      <c r="I1394" t="s">
        <v>727</v>
      </c>
      <c r="J1394">
        <v>2026</v>
      </c>
      <c r="K1394">
        <v>5</v>
      </c>
      <c r="L1394" t="s">
        <v>95</v>
      </c>
      <c r="M1394">
        <v>392.46840000000003</v>
      </c>
      <c r="N1394">
        <v>1</v>
      </c>
      <c r="O1394">
        <v>392.46840000000003</v>
      </c>
      <c r="P1394" t="s">
        <v>704</v>
      </c>
    </row>
    <row r="1395" spans="1:17">
      <c r="A1395" t="s">
        <v>2530</v>
      </c>
      <c r="B1395" t="s">
        <v>283</v>
      </c>
      <c r="C1395" t="s">
        <v>270</v>
      </c>
      <c r="D1395" t="s">
        <v>705</v>
      </c>
      <c r="E1395" t="s">
        <v>92</v>
      </c>
      <c r="F1395">
        <v>40700</v>
      </c>
      <c r="G1395" t="s">
        <v>784</v>
      </c>
      <c r="I1395" t="s">
        <v>732</v>
      </c>
      <c r="J1395">
        <v>2026</v>
      </c>
      <c r="K1395">
        <v>5</v>
      </c>
      <c r="L1395" t="s">
        <v>95</v>
      </c>
      <c r="M1395">
        <v>824.26400000000001</v>
      </c>
      <c r="N1395">
        <v>1</v>
      </c>
      <c r="O1395">
        <v>824.26400000000001</v>
      </c>
      <c r="P1395" t="s">
        <v>704</v>
      </c>
    </row>
    <row r="1396" spans="1:17">
      <c r="A1396" t="s">
        <v>2530</v>
      </c>
      <c r="B1396" t="s">
        <v>283</v>
      </c>
      <c r="C1396" t="s">
        <v>270</v>
      </c>
      <c r="D1396" t="s">
        <v>705</v>
      </c>
      <c r="E1396" t="s">
        <v>92</v>
      </c>
      <c r="F1396">
        <v>40700</v>
      </c>
      <c r="G1396" t="s">
        <v>784</v>
      </c>
      <c r="I1396" t="s">
        <v>717</v>
      </c>
      <c r="J1396">
        <v>2026</v>
      </c>
      <c r="K1396">
        <v>5</v>
      </c>
      <c r="L1396" t="s">
        <v>95</v>
      </c>
      <c r="M1396">
        <v>784.92039999999997</v>
      </c>
      <c r="N1396">
        <v>1</v>
      </c>
      <c r="O1396">
        <v>784.92039999999997</v>
      </c>
      <c r="P1396" t="s">
        <v>704</v>
      </c>
    </row>
    <row r="1397" spans="1:17">
      <c r="A1397" t="s">
        <v>2530</v>
      </c>
      <c r="B1397" t="s">
        <v>283</v>
      </c>
      <c r="C1397" t="s">
        <v>270</v>
      </c>
      <c r="D1397" t="s">
        <v>705</v>
      </c>
      <c r="E1397" t="s">
        <v>105</v>
      </c>
      <c r="F1397">
        <v>40700</v>
      </c>
      <c r="G1397" t="s">
        <v>784</v>
      </c>
      <c r="I1397" t="s">
        <v>123</v>
      </c>
      <c r="J1397">
        <v>2026</v>
      </c>
      <c r="K1397">
        <v>5</v>
      </c>
      <c r="L1397" t="s">
        <v>95</v>
      </c>
      <c r="M1397">
        <v>713.59680000000003</v>
      </c>
      <c r="N1397">
        <v>1</v>
      </c>
      <c r="O1397">
        <v>713.59680000000003</v>
      </c>
      <c r="P1397" t="s">
        <v>704</v>
      </c>
    </row>
    <row r="1398" spans="1:17">
      <c r="A1398" t="s">
        <v>2530</v>
      </c>
      <c r="B1398" t="s">
        <v>745</v>
      </c>
      <c r="C1398" t="s">
        <v>270</v>
      </c>
      <c r="D1398" t="s">
        <v>705</v>
      </c>
      <c r="E1398" t="s">
        <v>105</v>
      </c>
      <c r="F1398">
        <v>40700</v>
      </c>
      <c r="G1398" t="s">
        <v>784</v>
      </c>
      <c r="I1398" t="s">
        <v>136</v>
      </c>
      <c r="J1398">
        <v>2026</v>
      </c>
      <c r="K1398">
        <v>5</v>
      </c>
      <c r="L1398" t="s">
        <v>95</v>
      </c>
      <c r="M1398">
        <v>478.72</v>
      </c>
      <c r="N1398">
        <v>1</v>
      </c>
      <c r="O1398">
        <v>478.72</v>
      </c>
      <c r="P1398" t="s">
        <v>704</v>
      </c>
      <c r="Q1398">
        <v>1</v>
      </c>
    </row>
    <row r="1399" spans="1:17">
      <c r="A1399" t="s">
        <v>2530</v>
      </c>
      <c r="B1399" t="s">
        <v>745</v>
      </c>
      <c r="C1399" t="s">
        <v>270</v>
      </c>
      <c r="D1399" t="s">
        <v>705</v>
      </c>
      <c r="E1399" t="s">
        <v>105</v>
      </c>
      <c r="F1399">
        <v>40700</v>
      </c>
      <c r="G1399" t="s">
        <v>784</v>
      </c>
      <c r="I1399" t="s">
        <v>137</v>
      </c>
      <c r="J1399">
        <v>2026</v>
      </c>
      <c r="K1399">
        <v>5</v>
      </c>
      <c r="L1399" t="s">
        <v>95</v>
      </c>
      <c r="M1399">
        <v>468.29380000000003</v>
      </c>
      <c r="N1399">
        <v>1</v>
      </c>
      <c r="O1399">
        <v>468.29380000000003</v>
      </c>
      <c r="P1399" t="s">
        <v>704</v>
      </c>
    </row>
    <row r="1400" spans="1:17">
      <c r="A1400" t="s">
        <v>2530</v>
      </c>
      <c r="B1400" t="s">
        <v>745</v>
      </c>
      <c r="C1400" t="s">
        <v>270</v>
      </c>
      <c r="D1400" t="s">
        <v>705</v>
      </c>
      <c r="E1400" t="s">
        <v>103</v>
      </c>
      <c r="F1400">
        <v>40700</v>
      </c>
      <c r="G1400" t="s">
        <v>784</v>
      </c>
      <c r="I1400" t="s">
        <v>120</v>
      </c>
      <c r="J1400">
        <v>2026</v>
      </c>
      <c r="K1400">
        <v>5</v>
      </c>
      <c r="L1400" t="s">
        <v>95</v>
      </c>
      <c r="M1400">
        <v>307.14</v>
      </c>
      <c r="N1400">
        <v>1</v>
      </c>
      <c r="O1400">
        <v>307.14</v>
      </c>
      <c r="P1400" t="s">
        <v>704</v>
      </c>
      <c r="Q1400">
        <v>1</v>
      </c>
    </row>
    <row r="1401" spans="1:17">
      <c r="A1401" t="s">
        <v>2530</v>
      </c>
      <c r="B1401" t="s">
        <v>745</v>
      </c>
      <c r="C1401" t="s">
        <v>270</v>
      </c>
      <c r="D1401" t="s">
        <v>705</v>
      </c>
      <c r="E1401" t="s">
        <v>105</v>
      </c>
      <c r="F1401">
        <v>40700</v>
      </c>
      <c r="G1401" t="s">
        <v>784</v>
      </c>
      <c r="I1401" t="s">
        <v>123</v>
      </c>
      <c r="J1401">
        <v>2026</v>
      </c>
      <c r="K1401">
        <v>5</v>
      </c>
      <c r="L1401" t="s">
        <v>95</v>
      </c>
      <c r="M1401">
        <v>178.39920000000001</v>
      </c>
      <c r="N1401">
        <v>1</v>
      </c>
      <c r="O1401">
        <v>178.39920000000001</v>
      </c>
      <c r="P1401" t="s">
        <v>704</v>
      </c>
    </row>
    <row r="1402" spans="1:17">
      <c r="A1402" t="s">
        <v>2530</v>
      </c>
      <c r="B1402" t="s">
        <v>746</v>
      </c>
      <c r="C1402" t="s">
        <v>270</v>
      </c>
      <c r="D1402" t="s">
        <v>705</v>
      </c>
      <c r="E1402" t="s">
        <v>92</v>
      </c>
      <c r="F1402">
        <v>40700</v>
      </c>
      <c r="G1402" t="s">
        <v>784</v>
      </c>
      <c r="I1402" t="s">
        <v>716</v>
      </c>
      <c r="J1402">
        <v>2026</v>
      </c>
      <c r="K1402">
        <v>5</v>
      </c>
      <c r="L1402" t="s">
        <v>95</v>
      </c>
      <c r="M1402">
        <v>652.80000000000007</v>
      </c>
      <c r="N1402">
        <v>1</v>
      </c>
      <c r="O1402">
        <v>652.80000000000007</v>
      </c>
      <c r="P1402" t="s">
        <v>704</v>
      </c>
      <c r="Q1402">
        <v>1</v>
      </c>
    </row>
    <row r="1403" spans="1:17">
      <c r="A1403" t="s">
        <v>2530</v>
      </c>
      <c r="B1403" t="s">
        <v>746</v>
      </c>
      <c r="C1403" t="s">
        <v>270</v>
      </c>
      <c r="D1403" t="s">
        <v>705</v>
      </c>
      <c r="E1403" t="s">
        <v>105</v>
      </c>
      <c r="F1403">
        <v>40700</v>
      </c>
      <c r="G1403" t="s">
        <v>784</v>
      </c>
      <c r="I1403" t="s">
        <v>136</v>
      </c>
      <c r="J1403">
        <v>2026</v>
      </c>
      <c r="K1403">
        <v>5</v>
      </c>
      <c r="L1403" t="s">
        <v>95</v>
      </c>
      <c r="M1403">
        <v>195.84</v>
      </c>
      <c r="N1403">
        <v>1</v>
      </c>
      <c r="O1403">
        <v>195.84</v>
      </c>
      <c r="P1403" t="s">
        <v>704</v>
      </c>
      <c r="Q1403">
        <v>1</v>
      </c>
    </row>
    <row r="1404" spans="1:17">
      <c r="A1404" t="s">
        <v>2530</v>
      </c>
      <c r="B1404" t="s">
        <v>746</v>
      </c>
      <c r="C1404" t="s">
        <v>270</v>
      </c>
      <c r="D1404" t="s">
        <v>705</v>
      </c>
      <c r="E1404" t="s">
        <v>105</v>
      </c>
      <c r="F1404">
        <v>40700</v>
      </c>
      <c r="G1404" t="s">
        <v>784</v>
      </c>
      <c r="I1404" t="s">
        <v>137</v>
      </c>
      <c r="J1404">
        <v>2026</v>
      </c>
      <c r="K1404">
        <v>5</v>
      </c>
      <c r="L1404" t="s">
        <v>95</v>
      </c>
      <c r="M1404">
        <v>468.29380000000003</v>
      </c>
      <c r="N1404">
        <v>1</v>
      </c>
      <c r="O1404">
        <v>468.29380000000003</v>
      </c>
      <c r="P1404" t="s">
        <v>704</v>
      </c>
    </row>
    <row r="1405" spans="1:17">
      <c r="A1405" t="s">
        <v>2530</v>
      </c>
      <c r="B1405" t="s">
        <v>746</v>
      </c>
      <c r="C1405" t="s">
        <v>270</v>
      </c>
      <c r="D1405" t="s">
        <v>705</v>
      </c>
      <c r="E1405" t="s">
        <v>103</v>
      </c>
      <c r="F1405">
        <v>40700</v>
      </c>
      <c r="G1405" t="s">
        <v>784</v>
      </c>
      <c r="I1405" t="s">
        <v>120</v>
      </c>
      <c r="J1405">
        <v>2026</v>
      </c>
      <c r="K1405">
        <v>5</v>
      </c>
      <c r="L1405" t="s">
        <v>95</v>
      </c>
      <c r="M1405">
        <v>307.14</v>
      </c>
      <c r="N1405">
        <v>1</v>
      </c>
      <c r="O1405">
        <v>307.14</v>
      </c>
      <c r="P1405" t="s">
        <v>704</v>
      </c>
      <c r="Q1405">
        <v>1</v>
      </c>
    </row>
    <row r="1406" spans="1:17">
      <c r="A1406" t="s">
        <v>2530</v>
      </c>
      <c r="B1406" t="s">
        <v>746</v>
      </c>
      <c r="C1406" t="s">
        <v>270</v>
      </c>
      <c r="D1406" t="s">
        <v>705</v>
      </c>
      <c r="E1406" t="s">
        <v>103</v>
      </c>
      <c r="F1406">
        <v>40700</v>
      </c>
      <c r="G1406" t="s">
        <v>784</v>
      </c>
      <c r="I1406" t="s">
        <v>130</v>
      </c>
      <c r="J1406">
        <v>2026</v>
      </c>
      <c r="K1406">
        <v>5</v>
      </c>
      <c r="L1406" t="s">
        <v>95</v>
      </c>
      <c r="M1406">
        <v>23089.48</v>
      </c>
      <c r="N1406">
        <v>1</v>
      </c>
      <c r="O1406">
        <v>23089.48</v>
      </c>
      <c r="P1406" t="s">
        <v>704</v>
      </c>
      <c r="Q1406">
        <v>1</v>
      </c>
    </row>
    <row r="1407" spans="1:17">
      <c r="A1407" t="s">
        <v>2530</v>
      </c>
      <c r="B1407" t="s">
        <v>746</v>
      </c>
      <c r="C1407" t="s">
        <v>270</v>
      </c>
      <c r="D1407" t="s">
        <v>705</v>
      </c>
      <c r="E1407" t="s">
        <v>92</v>
      </c>
      <c r="F1407">
        <v>40700</v>
      </c>
      <c r="G1407" t="s">
        <v>784</v>
      </c>
      <c r="I1407" t="s">
        <v>257</v>
      </c>
      <c r="J1407">
        <v>2026</v>
      </c>
      <c r="K1407">
        <v>5</v>
      </c>
      <c r="L1407" t="s">
        <v>95</v>
      </c>
      <c r="M1407">
        <v>2809.8119999999999</v>
      </c>
      <c r="N1407">
        <v>1</v>
      </c>
      <c r="O1407">
        <v>2809.8119999999999</v>
      </c>
      <c r="P1407" t="s">
        <v>704</v>
      </c>
    </row>
    <row r="1408" spans="1:17">
      <c r="A1408" t="s">
        <v>2530</v>
      </c>
      <c r="B1408" t="s">
        <v>746</v>
      </c>
      <c r="C1408" t="s">
        <v>270</v>
      </c>
      <c r="D1408" t="s">
        <v>705</v>
      </c>
      <c r="E1408" t="s">
        <v>92</v>
      </c>
      <c r="F1408">
        <v>40700</v>
      </c>
      <c r="G1408" t="s">
        <v>784</v>
      </c>
      <c r="I1408" t="s">
        <v>717</v>
      </c>
      <c r="J1408">
        <v>2026</v>
      </c>
      <c r="K1408">
        <v>5</v>
      </c>
      <c r="L1408" t="s">
        <v>95</v>
      </c>
      <c r="M1408">
        <v>1070.346</v>
      </c>
      <c r="N1408">
        <v>1</v>
      </c>
      <c r="O1408">
        <v>1070.346</v>
      </c>
      <c r="P1408" t="s">
        <v>704</v>
      </c>
    </row>
    <row r="1409" spans="1:17">
      <c r="A1409" t="s">
        <v>2530</v>
      </c>
      <c r="B1409" t="s">
        <v>747</v>
      </c>
      <c r="C1409" t="s">
        <v>270</v>
      </c>
      <c r="D1409" t="s">
        <v>705</v>
      </c>
      <c r="E1409" t="s">
        <v>92</v>
      </c>
      <c r="F1409">
        <v>40700</v>
      </c>
      <c r="G1409" t="s">
        <v>784</v>
      </c>
      <c r="I1409" t="s">
        <v>719</v>
      </c>
      <c r="J1409">
        <v>2026</v>
      </c>
      <c r="K1409">
        <v>5</v>
      </c>
      <c r="L1409" t="s">
        <v>95</v>
      </c>
      <c r="M1409">
        <v>374.64159999999998</v>
      </c>
      <c r="N1409">
        <v>1</v>
      </c>
      <c r="O1409">
        <v>374.64159999999998</v>
      </c>
      <c r="P1409" t="s">
        <v>704</v>
      </c>
    </row>
    <row r="1410" spans="1:17">
      <c r="A1410" t="s">
        <v>2530</v>
      </c>
      <c r="B1410" t="s">
        <v>747</v>
      </c>
      <c r="C1410" t="s">
        <v>270</v>
      </c>
      <c r="D1410" t="s">
        <v>705</v>
      </c>
      <c r="E1410" t="s">
        <v>92</v>
      </c>
      <c r="F1410">
        <v>40700</v>
      </c>
      <c r="G1410" t="s">
        <v>784</v>
      </c>
      <c r="I1410" t="s">
        <v>715</v>
      </c>
      <c r="J1410">
        <v>2026</v>
      </c>
      <c r="K1410">
        <v>5</v>
      </c>
      <c r="L1410" t="s">
        <v>95</v>
      </c>
      <c r="M1410">
        <v>88.978200000000001</v>
      </c>
      <c r="N1410">
        <v>1</v>
      </c>
      <c r="O1410">
        <v>88.978200000000001</v>
      </c>
      <c r="P1410" t="s">
        <v>704</v>
      </c>
    </row>
    <row r="1411" spans="1:17">
      <c r="A1411" t="s">
        <v>2530</v>
      </c>
      <c r="B1411" t="s">
        <v>747</v>
      </c>
      <c r="C1411" t="s">
        <v>270</v>
      </c>
      <c r="D1411" t="s">
        <v>705</v>
      </c>
      <c r="E1411" t="s">
        <v>92</v>
      </c>
      <c r="F1411">
        <v>40700</v>
      </c>
      <c r="G1411" t="s">
        <v>784</v>
      </c>
      <c r="I1411" t="s">
        <v>716</v>
      </c>
      <c r="J1411">
        <v>2026</v>
      </c>
      <c r="K1411">
        <v>5</v>
      </c>
      <c r="L1411" t="s">
        <v>95</v>
      </c>
      <c r="M1411">
        <v>97.92</v>
      </c>
      <c r="N1411">
        <v>1</v>
      </c>
      <c r="O1411">
        <v>97.92</v>
      </c>
      <c r="P1411" t="s">
        <v>704</v>
      </c>
      <c r="Q1411">
        <v>1</v>
      </c>
    </row>
    <row r="1412" spans="1:17">
      <c r="A1412" t="s">
        <v>2530</v>
      </c>
      <c r="B1412" t="s">
        <v>747</v>
      </c>
      <c r="C1412" t="s">
        <v>270</v>
      </c>
      <c r="D1412" t="s">
        <v>705</v>
      </c>
      <c r="E1412" t="s">
        <v>105</v>
      </c>
      <c r="F1412">
        <v>40700</v>
      </c>
      <c r="G1412" t="s">
        <v>784</v>
      </c>
      <c r="I1412" t="s">
        <v>136</v>
      </c>
      <c r="J1412">
        <v>2026</v>
      </c>
      <c r="K1412">
        <v>5</v>
      </c>
      <c r="L1412" t="s">
        <v>95</v>
      </c>
      <c r="M1412">
        <v>87.039999999999992</v>
      </c>
      <c r="N1412">
        <v>1</v>
      </c>
      <c r="O1412">
        <v>87.039999999999992</v>
      </c>
      <c r="P1412" t="s">
        <v>704</v>
      </c>
      <c r="Q1412">
        <v>1</v>
      </c>
    </row>
    <row r="1413" spans="1:17">
      <c r="A1413" t="s">
        <v>2530</v>
      </c>
      <c r="B1413" t="s">
        <v>747</v>
      </c>
      <c r="C1413" t="s">
        <v>270</v>
      </c>
      <c r="D1413" t="s">
        <v>705</v>
      </c>
      <c r="E1413" t="s">
        <v>105</v>
      </c>
      <c r="F1413">
        <v>40700</v>
      </c>
      <c r="G1413" t="s">
        <v>784</v>
      </c>
      <c r="I1413" t="s">
        <v>137</v>
      </c>
      <c r="J1413">
        <v>2026</v>
      </c>
      <c r="K1413">
        <v>5</v>
      </c>
      <c r="L1413" t="s">
        <v>95</v>
      </c>
      <c r="M1413">
        <v>468.29380000000003</v>
      </c>
      <c r="N1413">
        <v>1</v>
      </c>
      <c r="O1413">
        <v>468.29380000000003</v>
      </c>
      <c r="P1413" t="s">
        <v>704</v>
      </c>
    </row>
    <row r="1414" spans="1:17">
      <c r="A1414" t="s">
        <v>2530</v>
      </c>
      <c r="B1414" t="s">
        <v>747</v>
      </c>
      <c r="C1414" t="s">
        <v>270</v>
      </c>
      <c r="D1414" t="s">
        <v>705</v>
      </c>
      <c r="E1414" t="s">
        <v>103</v>
      </c>
      <c r="F1414">
        <v>40700</v>
      </c>
      <c r="G1414" t="s">
        <v>784</v>
      </c>
      <c r="I1414" t="s">
        <v>130</v>
      </c>
      <c r="J1414">
        <v>2026</v>
      </c>
      <c r="K1414">
        <v>5</v>
      </c>
      <c r="L1414" t="s">
        <v>95</v>
      </c>
      <c r="M1414">
        <v>3012.34</v>
      </c>
      <c r="N1414">
        <v>1</v>
      </c>
      <c r="O1414">
        <v>3012.34</v>
      </c>
      <c r="P1414" t="s">
        <v>704</v>
      </c>
      <c r="Q1414">
        <v>1</v>
      </c>
    </row>
    <row r="1415" spans="1:17">
      <c r="A1415" t="s">
        <v>2530</v>
      </c>
      <c r="B1415" t="s">
        <v>747</v>
      </c>
      <c r="C1415" t="s">
        <v>270</v>
      </c>
      <c r="D1415" t="s">
        <v>705</v>
      </c>
      <c r="E1415" t="s">
        <v>92</v>
      </c>
      <c r="F1415">
        <v>40700</v>
      </c>
      <c r="G1415" t="s">
        <v>784</v>
      </c>
      <c r="I1415" t="s">
        <v>717</v>
      </c>
      <c r="J1415">
        <v>2026</v>
      </c>
      <c r="K1415">
        <v>5</v>
      </c>
      <c r="L1415" t="s">
        <v>95</v>
      </c>
      <c r="M1415">
        <v>142.71280000000002</v>
      </c>
      <c r="N1415">
        <v>1</v>
      </c>
      <c r="O1415">
        <v>142.71280000000002</v>
      </c>
      <c r="P1415" t="s">
        <v>704</v>
      </c>
    </row>
    <row r="1416" spans="1:17">
      <c r="A1416" t="s">
        <v>2530</v>
      </c>
      <c r="B1416" t="s">
        <v>285</v>
      </c>
      <c r="C1416" t="s">
        <v>270</v>
      </c>
      <c r="D1416" t="s">
        <v>705</v>
      </c>
      <c r="E1416" t="s">
        <v>92</v>
      </c>
      <c r="F1416">
        <v>40700</v>
      </c>
      <c r="G1416" t="s">
        <v>784</v>
      </c>
      <c r="I1416" t="s">
        <v>719</v>
      </c>
      <c r="J1416">
        <v>2026</v>
      </c>
      <c r="K1416">
        <v>5</v>
      </c>
      <c r="L1416" t="s">
        <v>95</v>
      </c>
      <c r="M1416">
        <v>561.9624</v>
      </c>
      <c r="N1416">
        <v>1</v>
      </c>
      <c r="O1416">
        <v>561.9624</v>
      </c>
      <c r="P1416" t="s">
        <v>704</v>
      </c>
    </row>
    <row r="1417" spans="1:17">
      <c r="A1417" t="s">
        <v>2530</v>
      </c>
      <c r="B1417" t="s">
        <v>285</v>
      </c>
      <c r="C1417" t="s">
        <v>270</v>
      </c>
      <c r="D1417" t="s">
        <v>705</v>
      </c>
      <c r="E1417" t="s">
        <v>92</v>
      </c>
      <c r="F1417">
        <v>40700</v>
      </c>
      <c r="G1417" t="s">
        <v>784</v>
      </c>
      <c r="I1417" t="s">
        <v>715</v>
      </c>
      <c r="J1417">
        <v>2026</v>
      </c>
      <c r="K1417">
        <v>5</v>
      </c>
      <c r="L1417" t="s">
        <v>95</v>
      </c>
      <c r="M1417">
        <v>177.9564</v>
      </c>
      <c r="N1417">
        <v>1</v>
      </c>
      <c r="O1417">
        <v>177.9564</v>
      </c>
      <c r="P1417" t="s">
        <v>704</v>
      </c>
    </row>
    <row r="1418" spans="1:17">
      <c r="A1418" t="s">
        <v>2530</v>
      </c>
      <c r="B1418" t="s">
        <v>285</v>
      </c>
      <c r="C1418" t="s">
        <v>270</v>
      </c>
      <c r="D1418" t="s">
        <v>705</v>
      </c>
      <c r="E1418" t="s">
        <v>92</v>
      </c>
      <c r="F1418">
        <v>40700</v>
      </c>
      <c r="G1418" t="s">
        <v>784</v>
      </c>
      <c r="I1418" t="s">
        <v>726</v>
      </c>
      <c r="J1418">
        <v>2026</v>
      </c>
      <c r="K1418">
        <v>5</v>
      </c>
      <c r="L1418" t="s">
        <v>95</v>
      </c>
      <c r="M1418">
        <v>102.58199999999999</v>
      </c>
      <c r="N1418">
        <v>1</v>
      </c>
      <c r="O1418">
        <v>102.58199999999999</v>
      </c>
      <c r="P1418" t="s">
        <v>704</v>
      </c>
    </row>
    <row r="1419" spans="1:17">
      <c r="A1419" t="s">
        <v>2530</v>
      </c>
      <c r="B1419" t="s">
        <v>285</v>
      </c>
      <c r="C1419" t="s">
        <v>270</v>
      </c>
      <c r="D1419" t="s">
        <v>705</v>
      </c>
      <c r="E1419" t="s">
        <v>92</v>
      </c>
      <c r="F1419">
        <v>40700</v>
      </c>
      <c r="G1419" t="s">
        <v>784</v>
      </c>
      <c r="I1419" t="s">
        <v>716</v>
      </c>
      <c r="J1419">
        <v>2026</v>
      </c>
      <c r="K1419">
        <v>5</v>
      </c>
      <c r="L1419" t="s">
        <v>95</v>
      </c>
      <c r="M1419">
        <v>152.32</v>
      </c>
      <c r="N1419">
        <v>1</v>
      </c>
      <c r="O1419">
        <v>152.32</v>
      </c>
      <c r="P1419" t="s">
        <v>704</v>
      </c>
      <c r="Q1419">
        <v>1</v>
      </c>
    </row>
    <row r="1420" spans="1:17">
      <c r="A1420" t="s">
        <v>2530</v>
      </c>
      <c r="B1420" t="s">
        <v>285</v>
      </c>
      <c r="C1420" t="s">
        <v>270</v>
      </c>
      <c r="D1420" t="s">
        <v>705</v>
      </c>
      <c r="E1420" t="s">
        <v>92</v>
      </c>
      <c r="F1420">
        <v>40700</v>
      </c>
      <c r="G1420" t="s">
        <v>784</v>
      </c>
      <c r="I1420" t="s">
        <v>731</v>
      </c>
      <c r="J1420">
        <v>2026</v>
      </c>
      <c r="K1420">
        <v>5</v>
      </c>
      <c r="L1420" t="s">
        <v>95</v>
      </c>
      <c r="M1420">
        <v>312.19040000000001</v>
      </c>
      <c r="N1420">
        <v>1</v>
      </c>
      <c r="O1420">
        <v>312.19040000000001</v>
      </c>
      <c r="P1420" t="s">
        <v>704</v>
      </c>
    </row>
    <row r="1421" spans="1:17">
      <c r="A1421" t="s">
        <v>2530</v>
      </c>
      <c r="B1421" t="s">
        <v>285</v>
      </c>
      <c r="C1421" t="s">
        <v>270</v>
      </c>
      <c r="D1421" t="s">
        <v>705</v>
      </c>
      <c r="E1421" t="s">
        <v>105</v>
      </c>
      <c r="F1421">
        <v>40700</v>
      </c>
      <c r="G1421" t="s">
        <v>784</v>
      </c>
      <c r="I1421" t="s">
        <v>136</v>
      </c>
      <c r="J1421">
        <v>2026</v>
      </c>
      <c r="K1421">
        <v>5</v>
      </c>
      <c r="L1421" t="s">
        <v>95</v>
      </c>
      <c r="M1421">
        <v>108.8</v>
      </c>
      <c r="N1421">
        <v>1</v>
      </c>
      <c r="O1421">
        <v>108.8</v>
      </c>
      <c r="P1421" t="s">
        <v>704</v>
      </c>
      <c r="Q1421">
        <v>1</v>
      </c>
    </row>
    <row r="1422" spans="1:17">
      <c r="A1422" t="s">
        <v>2530</v>
      </c>
      <c r="B1422" t="s">
        <v>285</v>
      </c>
      <c r="C1422" t="s">
        <v>270</v>
      </c>
      <c r="D1422" t="s">
        <v>705</v>
      </c>
      <c r="E1422" t="s">
        <v>105</v>
      </c>
      <c r="F1422">
        <v>40700</v>
      </c>
      <c r="G1422" t="s">
        <v>784</v>
      </c>
      <c r="I1422" t="s">
        <v>137</v>
      </c>
      <c r="J1422">
        <v>2026</v>
      </c>
      <c r="K1422">
        <v>5</v>
      </c>
      <c r="L1422" t="s">
        <v>95</v>
      </c>
      <c r="M1422">
        <v>936.58760000000007</v>
      </c>
      <c r="N1422">
        <v>1</v>
      </c>
      <c r="O1422">
        <v>936.58760000000007</v>
      </c>
      <c r="P1422" t="s">
        <v>704</v>
      </c>
    </row>
    <row r="1423" spans="1:17">
      <c r="A1423" t="s">
        <v>2530</v>
      </c>
      <c r="B1423" t="s">
        <v>285</v>
      </c>
      <c r="C1423" t="s">
        <v>270</v>
      </c>
      <c r="D1423" t="s">
        <v>705</v>
      </c>
      <c r="E1423" t="s">
        <v>103</v>
      </c>
      <c r="F1423">
        <v>40700</v>
      </c>
      <c r="G1423" t="s">
        <v>784</v>
      </c>
      <c r="I1423" t="s">
        <v>130</v>
      </c>
      <c r="J1423">
        <v>2026</v>
      </c>
      <c r="K1423">
        <v>5</v>
      </c>
      <c r="L1423" t="s">
        <v>95</v>
      </c>
      <c r="M1423">
        <v>8238.32</v>
      </c>
      <c r="N1423">
        <v>1</v>
      </c>
      <c r="O1423">
        <v>8238.32</v>
      </c>
      <c r="P1423" t="s">
        <v>704</v>
      </c>
      <c r="Q1423">
        <v>1</v>
      </c>
    </row>
    <row r="1424" spans="1:17">
      <c r="A1424" t="s">
        <v>2530</v>
      </c>
      <c r="B1424" t="s">
        <v>285</v>
      </c>
      <c r="C1424" t="s">
        <v>270</v>
      </c>
      <c r="D1424" t="s">
        <v>705</v>
      </c>
      <c r="E1424" t="s">
        <v>102</v>
      </c>
      <c r="F1424">
        <v>40700</v>
      </c>
      <c r="G1424" t="s">
        <v>784</v>
      </c>
      <c r="I1424" t="s">
        <v>273</v>
      </c>
      <c r="J1424">
        <v>2026</v>
      </c>
      <c r="K1424">
        <v>5</v>
      </c>
      <c r="L1424" t="s">
        <v>95</v>
      </c>
      <c r="M1424">
        <v>1757.04</v>
      </c>
      <c r="N1424">
        <v>1</v>
      </c>
      <c r="O1424">
        <v>1757.04</v>
      </c>
      <c r="P1424" t="s">
        <v>704</v>
      </c>
      <c r="Q1424">
        <v>1</v>
      </c>
    </row>
    <row r="1425" spans="1:17">
      <c r="A1425" t="s">
        <v>2530</v>
      </c>
      <c r="B1425" t="s">
        <v>285</v>
      </c>
      <c r="C1425" t="s">
        <v>270</v>
      </c>
      <c r="D1425" t="s">
        <v>705</v>
      </c>
      <c r="E1425" t="s">
        <v>92</v>
      </c>
      <c r="F1425">
        <v>40700</v>
      </c>
      <c r="G1425" t="s">
        <v>784</v>
      </c>
      <c r="I1425" t="s">
        <v>729</v>
      </c>
      <c r="J1425">
        <v>2026</v>
      </c>
      <c r="K1425">
        <v>5</v>
      </c>
      <c r="L1425" t="s">
        <v>95</v>
      </c>
      <c r="M1425">
        <v>196.23420000000002</v>
      </c>
      <c r="N1425">
        <v>1</v>
      </c>
      <c r="O1425">
        <v>196.23420000000002</v>
      </c>
      <c r="P1425" t="s">
        <v>704</v>
      </c>
    </row>
    <row r="1426" spans="1:17">
      <c r="A1426" t="s">
        <v>2530</v>
      </c>
      <c r="B1426" t="s">
        <v>285</v>
      </c>
      <c r="C1426" t="s">
        <v>270</v>
      </c>
      <c r="D1426" t="s">
        <v>705</v>
      </c>
      <c r="E1426" t="s">
        <v>92</v>
      </c>
      <c r="F1426">
        <v>40700</v>
      </c>
      <c r="G1426" t="s">
        <v>784</v>
      </c>
      <c r="I1426" t="s">
        <v>717</v>
      </c>
      <c r="J1426">
        <v>2026</v>
      </c>
      <c r="K1426">
        <v>5</v>
      </c>
      <c r="L1426" t="s">
        <v>95</v>
      </c>
      <c r="M1426">
        <v>214.0692</v>
      </c>
      <c r="N1426">
        <v>1</v>
      </c>
      <c r="O1426">
        <v>214.0692</v>
      </c>
      <c r="P1426" t="s">
        <v>704</v>
      </c>
    </row>
    <row r="1427" spans="1:17">
      <c r="A1427" t="s">
        <v>2530</v>
      </c>
      <c r="B1427" t="s">
        <v>748</v>
      </c>
      <c r="C1427" t="s">
        <v>270</v>
      </c>
      <c r="D1427" t="s">
        <v>705</v>
      </c>
      <c r="E1427" t="s">
        <v>105</v>
      </c>
      <c r="F1427">
        <v>40700</v>
      </c>
      <c r="G1427" t="s">
        <v>784</v>
      </c>
      <c r="I1427" t="s">
        <v>136</v>
      </c>
      <c r="J1427">
        <v>2026</v>
      </c>
      <c r="K1427">
        <v>5</v>
      </c>
      <c r="L1427" t="s">
        <v>95</v>
      </c>
      <c r="M1427">
        <v>87.039999999999992</v>
      </c>
      <c r="N1427">
        <v>1</v>
      </c>
      <c r="O1427">
        <v>87.039999999999992</v>
      </c>
      <c r="P1427" t="s">
        <v>704</v>
      </c>
      <c r="Q1427">
        <v>1</v>
      </c>
    </row>
    <row r="1428" spans="1:17">
      <c r="A1428" t="s">
        <v>2530</v>
      </c>
      <c r="B1428" t="s">
        <v>748</v>
      </c>
      <c r="C1428" t="s">
        <v>270</v>
      </c>
      <c r="D1428" t="s">
        <v>705</v>
      </c>
      <c r="E1428" t="s">
        <v>105</v>
      </c>
      <c r="F1428">
        <v>40700</v>
      </c>
      <c r="G1428" t="s">
        <v>784</v>
      </c>
      <c r="I1428" t="s">
        <v>137</v>
      </c>
      <c r="J1428">
        <v>2026</v>
      </c>
      <c r="K1428">
        <v>5</v>
      </c>
      <c r="L1428" t="s">
        <v>95</v>
      </c>
      <c r="M1428">
        <v>468.29380000000003</v>
      </c>
      <c r="N1428">
        <v>1</v>
      </c>
      <c r="O1428">
        <v>468.29380000000003</v>
      </c>
      <c r="P1428" t="s">
        <v>704</v>
      </c>
    </row>
    <row r="1429" spans="1:17">
      <c r="A1429" t="s">
        <v>2530</v>
      </c>
      <c r="B1429" t="s">
        <v>287</v>
      </c>
      <c r="C1429" t="s">
        <v>270</v>
      </c>
      <c r="D1429" t="s">
        <v>705</v>
      </c>
      <c r="E1429" t="s">
        <v>92</v>
      </c>
      <c r="F1429">
        <v>40700</v>
      </c>
      <c r="G1429" t="s">
        <v>784</v>
      </c>
      <c r="I1429" t="s">
        <v>716</v>
      </c>
      <c r="J1429">
        <v>2026</v>
      </c>
      <c r="K1429">
        <v>5</v>
      </c>
      <c r="L1429" t="s">
        <v>95</v>
      </c>
      <c r="M1429">
        <v>152.32</v>
      </c>
      <c r="N1429">
        <v>1</v>
      </c>
      <c r="O1429">
        <v>152.32</v>
      </c>
      <c r="P1429" t="s">
        <v>704</v>
      </c>
      <c r="Q1429">
        <v>1</v>
      </c>
    </row>
    <row r="1430" spans="1:17">
      <c r="A1430" t="s">
        <v>2530</v>
      </c>
      <c r="B1430" t="s">
        <v>287</v>
      </c>
      <c r="C1430" t="s">
        <v>270</v>
      </c>
      <c r="D1430" t="s">
        <v>705</v>
      </c>
      <c r="E1430" t="s">
        <v>103</v>
      </c>
      <c r="F1430">
        <v>40700</v>
      </c>
      <c r="G1430" t="s">
        <v>784</v>
      </c>
      <c r="I1430" t="s">
        <v>130</v>
      </c>
      <c r="J1430">
        <v>2026</v>
      </c>
      <c r="K1430">
        <v>5</v>
      </c>
      <c r="L1430" t="s">
        <v>95</v>
      </c>
      <c r="M1430">
        <v>23047</v>
      </c>
      <c r="N1430">
        <v>1</v>
      </c>
      <c r="O1430">
        <v>23047</v>
      </c>
      <c r="P1430" t="s">
        <v>704</v>
      </c>
      <c r="Q1430">
        <v>1</v>
      </c>
    </row>
    <row r="1431" spans="1:17">
      <c r="A1431" t="s">
        <v>2530</v>
      </c>
      <c r="B1431" t="s">
        <v>287</v>
      </c>
      <c r="C1431" t="s">
        <v>270</v>
      </c>
      <c r="D1431" t="s">
        <v>705</v>
      </c>
      <c r="E1431" t="s">
        <v>92</v>
      </c>
      <c r="F1431">
        <v>40700</v>
      </c>
      <c r="G1431" t="s">
        <v>784</v>
      </c>
      <c r="I1431" t="s">
        <v>257</v>
      </c>
      <c r="J1431">
        <v>2026</v>
      </c>
      <c r="K1431">
        <v>5</v>
      </c>
      <c r="L1431" t="s">
        <v>95</v>
      </c>
      <c r="M1431">
        <v>655.6228000000001</v>
      </c>
      <c r="N1431">
        <v>1</v>
      </c>
      <c r="O1431">
        <v>655.6228000000001</v>
      </c>
      <c r="P1431" t="s">
        <v>704</v>
      </c>
    </row>
    <row r="1432" spans="1:17">
      <c r="A1432" t="s">
        <v>2530</v>
      </c>
      <c r="B1432" t="s">
        <v>287</v>
      </c>
      <c r="C1432" t="s">
        <v>270</v>
      </c>
      <c r="D1432" t="s">
        <v>705</v>
      </c>
      <c r="E1432" t="s">
        <v>92</v>
      </c>
      <c r="F1432">
        <v>40700</v>
      </c>
      <c r="G1432" t="s">
        <v>784</v>
      </c>
      <c r="I1432" t="s">
        <v>717</v>
      </c>
      <c r="J1432">
        <v>2026</v>
      </c>
      <c r="K1432">
        <v>5</v>
      </c>
      <c r="L1432" t="s">
        <v>95</v>
      </c>
      <c r="M1432">
        <v>249.74739999999997</v>
      </c>
      <c r="N1432">
        <v>1</v>
      </c>
      <c r="O1432">
        <v>249.74739999999997</v>
      </c>
      <c r="P1432" t="s">
        <v>704</v>
      </c>
    </row>
    <row r="1433" spans="1:17">
      <c r="A1433" t="s">
        <v>2530</v>
      </c>
      <c r="B1433" t="s">
        <v>510</v>
      </c>
      <c r="C1433" t="s">
        <v>270</v>
      </c>
      <c r="D1433" t="s">
        <v>705</v>
      </c>
      <c r="E1433" t="s">
        <v>92</v>
      </c>
      <c r="F1433">
        <v>40700</v>
      </c>
      <c r="G1433" t="s">
        <v>784</v>
      </c>
      <c r="I1433" t="s">
        <v>726</v>
      </c>
      <c r="J1433">
        <v>2026</v>
      </c>
      <c r="K1433">
        <v>5</v>
      </c>
      <c r="L1433" t="s">
        <v>95</v>
      </c>
      <c r="M1433">
        <v>102.58199999999999</v>
      </c>
      <c r="N1433">
        <v>1</v>
      </c>
      <c r="O1433">
        <v>102.58199999999999</v>
      </c>
      <c r="P1433" t="s">
        <v>704</v>
      </c>
    </row>
    <row r="1434" spans="1:17">
      <c r="A1434" t="s">
        <v>2530</v>
      </c>
      <c r="B1434" t="s">
        <v>510</v>
      </c>
      <c r="C1434" t="s">
        <v>270</v>
      </c>
      <c r="D1434" t="s">
        <v>705</v>
      </c>
      <c r="E1434" t="s">
        <v>92</v>
      </c>
      <c r="F1434">
        <v>40700</v>
      </c>
      <c r="G1434" t="s">
        <v>784</v>
      </c>
      <c r="I1434" t="s">
        <v>716</v>
      </c>
      <c r="J1434">
        <v>2026</v>
      </c>
      <c r="K1434">
        <v>5</v>
      </c>
      <c r="L1434" t="s">
        <v>95</v>
      </c>
      <c r="M1434">
        <v>304.64</v>
      </c>
      <c r="N1434">
        <v>1</v>
      </c>
      <c r="O1434">
        <v>304.64</v>
      </c>
      <c r="P1434" t="s">
        <v>704</v>
      </c>
      <c r="Q1434">
        <v>1</v>
      </c>
    </row>
    <row r="1435" spans="1:17">
      <c r="A1435" t="s">
        <v>2530</v>
      </c>
      <c r="B1435" t="s">
        <v>510</v>
      </c>
      <c r="C1435" t="s">
        <v>270</v>
      </c>
      <c r="D1435" t="s">
        <v>705</v>
      </c>
      <c r="E1435" t="s">
        <v>103</v>
      </c>
      <c r="F1435">
        <v>40700</v>
      </c>
      <c r="G1435" t="s">
        <v>784</v>
      </c>
      <c r="I1435" t="s">
        <v>130</v>
      </c>
      <c r="J1435">
        <v>2026</v>
      </c>
      <c r="K1435">
        <v>5</v>
      </c>
      <c r="L1435" t="s">
        <v>95</v>
      </c>
      <c r="M1435">
        <v>24971.55</v>
      </c>
      <c r="N1435">
        <v>1</v>
      </c>
      <c r="O1435">
        <v>24971.55</v>
      </c>
      <c r="P1435" t="s">
        <v>704</v>
      </c>
      <c r="Q1435">
        <v>1</v>
      </c>
    </row>
    <row r="1436" spans="1:17">
      <c r="A1436" t="s">
        <v>2530</v>
      </c>
      <c r="B1436" t="s">
        <v>510</v>
      </c>
      <c r="C1436" t="s">
        <v>270</v>
      </c>
      <c r="D1436" t="s">
        <v>705</v>
      </c>
      <c r="E1436" t="s">
        <v>92</v>
      </c>
      <c r="F1436">
        <v>40700</v>
      </c>
      <c r="G1436" t="s">
        <v>784</v>
      </c>
      <c r="I1436" t="s">
        <v>257</v>
      </c>
      <c r="J1436">
        <v>2026</v>
      </c>
      <c r="K1436">
        <v>5</v>
      </c>
      <c r="L1436" t="s">
        <v>95</v>
      </c>
      <c r="M1436">
        <v>1311.2456000000002</v>
      </c>
      <c r="N1436">
        <v>1</v>
      </c>
      <c r="O1436">
        <v>1311.2456000000002</v>
      </c>
      <c r="P1436" t="s">
        <v>704</v>
      </c>
    </row>
    <row r="1437" spans="1:17">
      <c r="A1437" t="s">
        <v>2530</v>
      </c>
      <c r="B1437" t="s">
        <v>510</v>
      </c>
      <c r="C1437" t="s">
        <v>270</v>
      </c>
      <c r="D1437" t="s">
        <v>705</v>
      </c>
      <c r="E1437" t="s">
        <v>92</v>
      </c>
      <c r="F1437">
        <v>40700</v>
      </c>
      <c r="G1437" t="s">
        <v>784</v>
      </c>
      <c r="I1437" t="s">
        <v>727</v>
      </c>
      <c r="J1437">
        <v>2026</v>
      </c>
      <c r="K1437">
        <v>5</v>
      </c>
      <c r="L1437" t="s">
        <v>95</v>
      </c>
      <c r="M1437">
        <v>196.23420000000002</v>
      </c>
      <c r="N1437">
        <v>1</v>
      </c>
      <c r="O1437">
        <v>196.23420000000002</v>
      </c>
      <c r="P1437" t="s">
        <v>704</v>
      </c>
    </row>
    <row r="1438" spans="1:17">
      <c r="A1438" t="s">
        <v>2530</v>
      </c>
      <c r="B1438" t="s">
        <v>510</v>
      </c>
      <c r="C1438" t="s">
        <v>270</v>
      </c>
      <c r="D1438" t="s">
        <v>705</v>
      </c>
      <c r="E1438" t="s">
        <v>92</v>
      </c>
      <c r="F1438">
        <v>40700</v>
      </c>
      <c r="G1438" t="s">
        <v>784</v>
      </c>
      <c r="I1438" t="s">
        <v>717</v>
      </c>
      <c r="J1438">
        <v>2026</v>
      </c>
      <c r="K1438">
        <v>5</v>
      </c>
      <c r="L1438" t="s">
        <v>95</v>
      </c>
      <c r="M1438">
        <v>499.49479999999994</v>
      </c>
      <c r="N1438">
        <v>1</v>
      </c>
      <c r="O1438">
        <v>499.49479999999994</v>
      </c>
      <c r="P1438" t="s">
        <v>704</v>
      </c>
    </row>
    <row r="1439" spans="1:17">
      <c r="A1439" t="s">
        <v>2530</v>
      </c>
      <c r="B1439" t="s">
        <v>289</v>
      </c>
      <c r="C1439" t="s">
        <v>270</v>
      </c>
      <c r="D1439" t="s">
        <v>705</v>
      </c>
      <c r="E1439" t="s">
        <v>92</v>
      </c>
      <c r="F1439">
        <v>40700</v>
      </c>
      <c r="G1439" t="s">
        <v>784</v>
      </c>
      <c r="I1439" t="s">
        <v>719</v>
      </c>
      <c r="J1439">
        <v>2026</v>
      </c>
      <c r="K1439">
        <v>5</v>
      </c>
      <c r="L1439" t="s">
        <v>95</v>
      </c>
      <c r="M1439">
        <v>468.30200000000002</v>
      </c>
      <c r="N1439">
        <v>1</v>
      </c>
      <c r="O1439">
        <v>468.30200000000002</v>
      </c>
      <c r="P1439" t="s">
        <v>704</v>
      </c>
    </row>
    <row r="1440" spans="1:17">
      <c r="A1440" t="s">
        <v>2530</v>
      </c>
      <c r="B1440" t="s">
        <v>289</v>
      </c>
      <c r="C1440" t="s">
        <v>270</v>
      </c>
      <c r="D1440" t="s">
        <v>705</v>
      </c>
      <c r="E1440" t="s">
        <v>92</v>
      </c>
      <c r="F1440">
        <v>40700</v>
      </c>
      <c r="G1440" t="s">
        <v>784</v>
      </c>
      <c r="I1440" t="s">
        <v>716</v>
      </c>
      <c r="J1440">
        <v>2026</v>
      </c>
      <c r="K1440">
        <v>5</v>
      </c>
      <c r="L1440" t="s">
        <v>95</v>
      </c>
      <c r="M1440">
        <v>108.8</v>
      </c>
      <c r="N1440">
        <v>1</v>
      </c>
      <c r="O1440">
        <v>108.8</v>
      </c>
      <c r="P1440" t="s">
        <v>704</v>
      </c>
      <c r="Q1440">
        <v>1</v>
      </c>
    </row>
    <row r="1441" spans="1:17">
      <c r="A1441" t="s">
        <v>2530</v>
      </c>
      <c r="B1441" t="s">
        <v>289</v>
      </c>
      <c r="C1441" t="s">
        <v>270</v>
      </c>
      <c r="D1441" t="s">
        <v>705</v>
      </c>
      <c r="E1441" t="s">
        <v>103</v>
      </c>
      <c r="F1441">
        <v>40700</v>
      </c>
      <c r="G1441" t="s">
        <v>784</v>
      </c>
      <c r="I1441" t="s">
        <v>130</v>
      </c>
      <c r="J1441">
        <v>2026</v>
      </c>
      <c r="K1441">
        <v>5</v>
      </c>
      <c r="L1441" t="s">
        <v>95</v>
      </c>
      <c r="M1441">
        <v>17787.440000000002</v>
      </c>
      <c r="N1441">
        <v>1</v>
      </c>
      <c r="O1441">
        <v>17787.440000000002</v>
      </c>
      <c r="P1441" t="s">
        <v>704</v>
      </c>
      <c r="Q1441">
        <v>1</v>
      </c>
    </row>
    <row r="1442" spans="1:17">
      <c r="A1442" t="s">
        <v>2530</v>
      </c>
      <c r="B1442" t="s">
        <v>289</v>
      </c>
      <c r="C1442" t="s">
        <v>270</v>
      </c>
      <c r="D1442" t="s">
        <v>705</v>
      </c>
      <c r="E1442" t="s">
        <v>92</v>
      </c>
      <c r="F1442">
        <v>40700</v>
      </c>
      <c r="G1442" t="s">
        <v>784</v>
      </c>
      <c r="I1442" t="s">
        <v>717</v>
      </c>
      <c r="J1442">
        <v>2026</v>
      </c>
      <c r="K1442">
        <v>5</v>
      </c>
      <c r="L1442" t="s">
        <v>95</v>
      </c>
      <c r="M1442">
        <v>178.39099999999999</v>
      </c>
      <c r="N1442">
        <v>1</v>
      </c>
      <c r="O1442">
        <v>178.39099999999999</v>
      </c>
      <c r="P1442" t="s">
        <v>704</v>
      </c>
    </row>
    <row r="1443" spans="1:17">
      <c r="A1443" t="s">
        <v>2530</v>
      </c>
      <c r="B1443" t="s">
        <v>525</v>
      </c>
      <c r="C1443" t="s">
        <v>270</v>
      </c>
      <c r="D1443" t="s">
        <v>705</v>
      </c>
      <c r="E1443" t="s">
        <v>92</v>
      </c>
      <c r="F1443">
        <v>40700</v>
      </c>
      <c r="G1443" t="s">
        <v>784</v>
      </c>
      <c r="I1443" t="s">
        <v>719</v>
      </c>
      <c r="J1443">
        <v>2026</v>
      </c>
      <c r="K1443">
        <v>5</v>
      </c>
      <c r="L1443" t="s">
        <v>95</v>
      </c>
      <c r="M1443">
        <v>749.28319999999997</v>
      </c>
      <c r="N1443">
        <v>1</v>
      </c>
      <c r="O1443">
        <v>749.28319999999997</v>
      </c>
      <c r="P1443" t="s">
        <v>704</v>
      </c>
    </row>
    <row r="1444" spans="1:17">
      <c r="A1444" t="s">
        <v>2530</v>
      </c>
      <c r="B1444" t="s">
        <v>525</v>
      </c>
      <c r="C1444" t="s">
        <v>270</v>
      </c>
      <c r="D1444" t="s">
        <v>705</v>
      </c>
      <c r="E1444" t="s">
        <v>92</v>
      </c>
      <c r="F1444">
        <v>40700</v>
      </c>
      <c r="G1444" t="s">
        <v>784</v>
      </c>
      <c r="I1444" t="s">
        <v>715</v>
      </c>
      <c r="J1444">
        <v>2026</v>
      </c>
      <c r="K1444">
        <v>5</v>
      </c>
      <c r="L1444" t="s">
        <v>95</v>
      </c>
      <c r="M1444">
        <v>88.978200000000001</v>
      </c>
      <c r="N1444">
        <v>1</v>
      </c>
      <c r="O1444">
        <v>88.978200000000001</v>
      </c>
      <c r="P1444" t="s">
        <v>704</v>
      </c>
    </row>
    <row r="1445" spans="1:17">
      <c r="A1445" t="s">
        <v>2530</v>
      </c>
      <c r="B1445" t="s">
        <v>525</v>
      </c>
      <c r="C1445" t="s">
        <v>270</v>
      </c>
      <c r="D1445" t="s">
        <v>705</v>
      </c>
      <c r="E1445" t="s">
        <v>92</v>
      </c>
      <c r="F1445">
        <v>40700</v>
      </c>
      <c r="G1445" t="s">
        <v>784</v>
      </c>
      <c r="I1445" t="s">
        <v>716</v>
      </c>
      <c r="J1445">
        <v>2026</v>
      </c>
      <c r="K1445">
        <v>5</v>
      </c>
      <c r="L1445" t="s">
        <v>95</v>
      </c>
      <c r="M1445">
        <v>184.95999999999998</v>
      </c>
      <c r="N1445">
        <v>1</v>
      </c>
      <c r="O1445">
        <v>184.95999999999998</v>
      </c>
      <c r="P1445" t="s">
        <v>704</v>
      </c>
      <c r="Q1445">
        <v>1</v>
      </c>
    </row>
    <row r="1446" spans="1:17">
      <c r="A1446" t="s">
        <v>2530</v>
      </c>
      <c r="B1446" t="s">
        <v>525</v>
      </c>
      <c r="C1446" t="s">
        <v>270</v>
      </c>
      <c r="D1446" t="s">
        <v>705</v>
      </c>
      <c r="E1446" t="s">
        <v>105</v>
      </c>
      <c r="F1446">
        <v>40700</v>
      </c>
      <c r="G1446" t="s">
        <v>784</v>
      </c>
      <c r="I1446" t="s">
        <v>136</v>
      </c>
      <c r="J1446">
        <v>2026</v>
      </c>
      <c r="K1446">
        <v>5</v>
      </c>
      <c r="L1446" t="s">
        <v>95</v>
      </c>
      <c r="M1446">
        <v>21.759999999999998</v>
      </c>
      <c r="N1446">
        <v>1</v>
      </c>
      <c r="O1446">
        <v>21.759999999999998</v>
      </c>
      <c r="P1446" t="s">
        <v>704</v>
      </c>
      <c r="Q1446">
        <v>1</v>
      </c>
    </row>
    <row r="1447" spans="1:17">
      <c r="A1447" t="s">
        <v>2530</v>
      </c>
      <c r="B1447" t="s">
        <v>525</v>
      </c>
      <c r="C1447" t="s">
        <v>270</v>
      </c>
      <c r="D1447" t="s">
        <v>705</v>
      </c>
      <c r="E1447" t="s">
        <v>105</v>
      </c>
      <c r="F1447">
        <v>40700</v>
      </c>
      <c r="G1447" t="s">
        <v>784</v>
      </c>
      <c r="I1447" t="s">
        <v>137</v>
      </c>
      <c r="J1447">
        <v>2026</v>
      </c>
      <c r="K1447">
        <v>5</v>
      </c>
      <c r="L1447" t="s">
        <v>95</v>
      </c>
      <c r="M1447">
        <v>468.29380000000003</v>
      </c>
      <c r="N1447">
        <v>1</v>
      </c>
      <c r="O1447">
        <v>468.29380000000003</v>
      </c>
      <c r="P1447" t="s">
        <v>704</v>
      </c>
    </row>
    <row r="1448" spans="1:17">
      <c r="A1448" t="s">
        <v>2530</v>
      </c>
      <c r="B1448" t="s">
        <v>525</v>
      </c>
      <c r="C1448" t="s">
        <v>270</v>
      </c>
      <c r="D1448" t="s">
        <v>705</v>
      </c>
      <c r="E1448" t="s">
        <v>103</v>
      </c>
      <c r="F1448">
        <v>40700</v>
      </c>
      <c r="G1448" t="s">
        <v>784</v>
      </c>
      <c r="I1448" t="s">
        <v>130</v>
      </c>
      <c r="J1448">
        <v>2026</v>
      </c>
      <c r="K1448">
        <v>5</v>
      </c>
      <c r="L1448" t="s">
        <v>95</v>
      </c>
      <c r="M1448">
        <v>11595.24</v>
      </c>
      <c r="N1448">
        <v>1</v>
      </c>
      <c r="O1448">
        <v>11595.24</v>
      </c>
      <c r="P1448" t="s">
        <v>704</v>
      </c>
      <c r="Q1448">
        <v>1</v>
      </c>
    </row>
    <row r="1449" spans="1:17">
      <c r="A1449" t="s">
        <v>2530</v>
      </c>
      <c r="B1449" t="s">
        <v>525</v>
      </c>
      <c r="C1449" t="s">
        <v>270</v>
      </c>
      <c r="D1449" t="s">
        <v>705</v>
      </c>
      <c r="E1449" t="s">
        <v>92</v>
      </c>
      <c r="F1449">
        <v>40700</v>
      </c>
      <c r="G1449" t="s">
        <v>784</v>
      </c>
      <c r="I1449" t="s">
        <v>717</v>
      </c>
      <c r="J1449">
        <v>2026</v>
      </c>
      <c r="K1449">
        <v>5</v>
      </c>
      <c r="L1449" t="s">
        <v>95</v>
      </c>
      <c r="M1449">
        <v>285.42560000000003</v>
      </c>
      <c r="N1449">
        <v>1</v>
      </c>
      <c r="O1449">
        <v>285.42560000000003</v>
      </c>
      <c r="P1449" t="s">
        <v>704</v>
      </c>
    </row>
    <row r="1450" spans="1:17">
      <c r="A1450" t="s">
        <v>2530</v>
      </c>
      <c r="B1450" t="s">
        <v>749</v>
      </c>
      <c r="C1450" t="s">
        <v>270</v>
      </c>
      <c r="D1450" t="s">
        <v>705</v>
      </c>
      <c r="E1450" t="s">
        <v>92</v>
      </c>
      <c r="F1450">
        <v>40700</v>
      </c>
      <c r="G1450" t="s">
        <v>784</v>
      </c>
      <c r="I1450" t="s">
        <v>726</v>
      </c>
      <c r="J1450">
        <v>2026</v>
      </c>
      <c r="K1450">
        <v>5</v>
      </c>
      <c r="L1450" t="s">
        <v>95</v>
      </c>
      <c r="M1450">
        <v>205.16399999999999</v>
      </c>
      <c r="N1450">
        <v>1</v>
      </c>
      <c r="O1450">
        <v>205.16399999999999</v>
      </c>
      <c r="P1450" t="s">
        <v>704</v>
      </c>
    </row>
    <row r="1451" spans="1:17">
      <c r="A1451" t="s">
        <v>2530</v>
      </c>
      <c r="B1451" t="s">
        <v>749</v>
      </c>
      <c r="C1451" t="s">
        <v>270</v>
      </c>
      <c r="D1451" t="s">
        <v>705</v>
      </c>
      <c r="E1451" t="s">
        <v>92</v>
      </c>
      <c r="F1451">
        <v>40700</v>
      </c>
      <c r="G1451" t="s">
        <v>784</v>
      </c>
      <c r="I1451" t="s">
        <v>731</v>
      </c>
      <c r="J1451">
        <v>2026</v>
      </c>
      <c r="K1451">
        <v>5</v>
      </c>
      <c r="L1451" t="s">
        <v>95</v>
      </c>
      <c r="M1451">
        <v>624.38080000000002</v>
      </c>
      <c r="N1451">
        <v>1</v>
      </c>
      <c r="O1451">
        <v>624.38080000000002</v>
      </c>
      <c r="P1451" t="s">
        <v>704</v>
      </c>
    </row>
    <row r="1452" spans="1:17">
      <c r="A1452" t="s">
        <v>2530</v>
      </c>
      <c r="B1452" t="s">
        <v>749</v>
      </c>
      <c r="C1452" t="s">
        <v>270</v>
      </c>
      <c r="D1452" t="s">
        <v>705</v>
      </c>
      <c r="E1452" t="s">
        <v>92</v>
      </c>
      <c r="F1452">
        <v>40700</v>
      </c>
      <c r="G1452" t="s">
        <v>784</v>
      </c>
      <c r="I1452" t="s">
        <v>750</v>
      </c>
      <c r="J1452">
        <v>2026</v>
      </c>
      <c r="K1452">
        <v>5</v>
      </c>
      <c r="L1452" t="s">
        <v>95</v>
      </c>
      <c r="M1452">
        <v>196.2424</v>
      </c>
      <c r="N1452">
        <v>1</v>
      </c>
      <c r="O1452">
        <v>196.2424</v>
      </c>
      <c r="P1452" t="s">
        <v>704</v>
      </c>
    </row>
    <row r="1453" spans="1:17">
      <c r="A1453" t="s">
        <v>2530</v>
      </c>
      <c r="B1453" t="s">
        <v>749</v>
      </c>
      <c r="C1453" t="s">
        <v>270</v>
      </c>
      <c r="D1453" t="s">
        <v>705</v>
      </c>
      <c r="E1453" t="s">
        <v>102</v>
      </c>
      <c r="F1453">
        <v>40700</v>
      </c>
      <c r="G1453" t="s">
        <v>784</v>
      </c>
      <c r="I1453" t="s">
        <v>273</v>
      </c>
      <c r="J1453">
        <v>2026</v>
      </c>
      <c r="K1453">
        <v>5</v>
      </c>
      <c r="L1453" t="s">
        <v>95</v>
      </c>
      <c r="M1453">
        <v>7899.65</v>
      </c>
      <c r="N1453">
        <v>1</v>
      </c>
      <c r="O1453">
        <v>7899.65</v>
      </c>
      <c r="P1453" t="s">
        <v>704</v>
      </c>
      <c r="Q1453">
        <v>1</v>
      </c>
    </row>
    <row r="1454" spans="1:17">
      <c r="A1454" t="s">
        <v>2530</v>
      </c>
      <c r="B1454" t="s">
        <v>749</v>
      </c>
      <c r="C1454" t="s">
        <v>270</v>
      </c>
      <c r="D1454" t="s">
        <v>705</v>
      </c>
      <c r="E1454" t="s">
        <v>92</v>
      </c>
      <c r="F1454">
        <v>40700</v>
      </c>
      <c r="G1454" t="s">
        <v>784</v>
      </c>
      <c r="I1454" t="s">
        <v>729</v>
      </c>
      <c r="J1454">
        <v>2026</v>
      </c>
      <c r="K1454">
        <v>5</v>
      </c>
      <c r="L1454" t="s">
        <v>95</v>
      </c>
      <c r="M1454">
        <v>196.23420000000002</v>
      </c>
      <c r="N1454">
        <v>1</v>
      </c>
      <c r="O1454">
        <v>196.23420000000002</v>
      </c>
      <c r="P1454" t="s">
        <v>704</v>
      </c>
    </row>
    <row r="1455" spans="1:17">
      <c r="A1455" t="s">
        <v>2530</v>
      </c>
      <c r="B1455" t="s">
        <v>749</v>
      </c>
      <c r="C1455" t="s">
        <v>270</v>
      </c>
      <c r="D1455" t="s">
        <v>705</v>
      </c>
      <c r="E1455" t="s">
        <v>92</v>
      </c>
      <c r="F1455">
        <v>40700</v>
      </c>
      <c r="G1455" t="s">
        <v>784</v>
      </c>
      <c r="I1455" t="s">
        <v>727</v>
      </c>
      <c r="J1455">
        <v>2026</v>
      </c>
      <c r="K1455">
        <v>5</v>
      </c>
      <c r="L1455" t="s">
        <v>95</v>
      </c>
      <c r="M1455">
        <v>392.46840000000003</v>
      </c>
      <c r="N1455">
        <v>1</v>
      </c>
      <c r="O1455">
        <v>392.46840000000003</v>
      </c>
      <c r="P1455" t="s">
        <v>704</v>
      </c>
    </row>
    <row r="1456" spans="1:17">
      <c r="A1456" t="s">
        <v>2530</v>
      </c>
      <c r="B1456" t="s">
        <v>749</v>
      </c>
      <c r="C1456" t="s">
        <v>270</v>
      </c>
      <c r="D1456" t="s">
        <v>705</v>
      </c>
      <c r="E1456" t="s">
        <v>92</v>
      </c>
      <c r="F1456">
        <v>40700</v>
      </c>
      <c r="G1456" t="s">
        <v>784</v>
      </c>
      <c r="I1456" t="s">
        <v>732</v>
      </c>
      <c r="J1456">
        <v>2026</v>
      </c>
      <c r="K1456">
        <v>5</v>
      </c>
      <c r="L1456" t="s">
        <v>95</v>
      </c>
      <c r="M1456">
        <v>176.62799999999999</v>
      </c>
      <c r="N1456">
        <v>1</v>
      </c>
      <c r="O1456">
        <v>176.62799999999999</v>
      </c>
      <c r="P1456" t="s">
        <v>704</v>
      </c>
    </row>
    <row r="1457" spans="1:17">
      <c r="A1457" t="s">
        <v>2530</v>
      </c>
      <c r="B1457" t="s">
        <v>526</v>
      </c>
      <c r="C1457" t="s">
        <v>270</v>
      </c>
      <c r="D1457" t="s">
        <v>705</v>
      </c>
      <c r="E1457" t="s">
        <v>92</v>
      </c>
      <c r="F1457">
        <v>40700</v>
      </c>
      <c r="G1457" t="s">
        <v>784</v>
      </c>
      <c r="I1457" t="s">
        <v>716</v>
      </c>
      <c r="J1457">
        <v>2026</v>
      </c>
      <c r="K1457">
        <v>5</v>
      </c>
      <c r="L1457" t="s">
        <v>95</v>
      </c>
      <c r="M1457">
        <v>217.6</v>
      </c>
      <c r="N1457">
        <v>1</v>
      </c>
      <c r="O1457">
        <v>217.6</v>
      </c>
      <c r="P1457" t="s">
        <v>704</v>
      </c>
      <c r="Q1457">
        <v>1</v>
      </c>
    </row>
    <row r="1458" spans="1:17">
      <c r="A1458" t="s">
        <v>2530</v>
      </c>
      <c r="B1458" t="s">
        <v>526</v>
      </c>
      <c r="C1458" t="s">
        <v>270</v>
      </c>
      <c r="D1458" t="s">
        <v>705</v>
      </c>
      <c r="E1458" t="s">
        <v>103</v>
      </c>
      <c r="F1458">
        <v>40700</v>
      </c>
      <c r="G1458" t="s">
        <v>784</v>
      </c>
      <c r="I1458" t="s">
        <v>130</v>
      </c>
      <c r="J1458">
        <v>2026</v>
      </c>
      <c r="K1458">
        <v>5</v>
      </c>
      <c r="L1458" t="s">
        <v>95</v>
      </c>
      <c r="M1458">
        <v>9064.02</v>
      </c>
      <c r="N1458">
        <v>1</v>
      </c>
      <c r="O1458">
        <v>9064.02</v>
      </c>
      <c r="P1458" t="s">
        <v>704</v>
      </c>
      <c r="Q1458">
        <v>1</v>
      </c>
    </row>
    <row r="1459" spans="1:17">
      <c r="A1459" t="s">
        <v>2530</v>
      </c>
      <c r="B1459" t="s">
        <v>526</v>
      </c>
      <c r="C1459" t="s">
        <v>270</v>
      </c>
      <c r="D1459" t="s">
        <v>705</v>
      </c>
      <c r="E1459" t="s">
        <v>92</v>
      </c>
      <c r="F1459">
        <v>40700</v>
      </c>
      <c r="G1459" t="s">
        <v>784</v>
      </c>
      <c r="I1459" t="s">
        <v>257</v>
      </c>
      <c r="J1459">
        <v>2026</v>
      </c>
      <c r="K1459">
        <v>5</v>
      </c>
      <c r="L1459" t="s">
        <v>95</v>
      </c>
      <c r="M1459">
        <v>936.60400000000004</v>
      </c>
      <c r="N1459">
        <v>1</v>
      </c>
      <c r="O1459">
        <v>936.60400000000004</v>
      </c>
      <c r="P1459" t="s">
        <v>704</v>
      </c>
    </row>
    <row r="1460" spans="1:17">
      <c r="A1460" t="s">
        <v>2530</v>
      </c>
      <c r="B1460" t="s">
        <v>526</v>
      </c>
      <c r="C1460" t="s">
        <v>270</v>
      </c>
      <c r="D1460" t="s">
        <v>705</v>
      </c>
      <c r="E1460" t="s">
        <v>92</v>
      </c>
      <c r="F1460">
        <v>40700</v>
      </c>
      <c r="G1460" t="s">
        <v>784</v>
      </c>
      <c r="I1460" t="s">
        <v>717</v>
      </c>
      <c r="J1460">
        <v>2026</v>
      </c>
      <c r="K1460">
        <v>5</v>
      </c>
      <c r="L1460" t="s">
        <v>95</v>
      </c>
      <c r="M1460">
        <v>356.78199999999998</v>
      </c>
      <c r="N1460">
        <v>1</v>
      </c>
      <c r="O1460">
        <v>356.78199999999998</v>
      </c>
      <c r="P1460" t="s">
        <v>704</v>
      </c>
    </row>
    <row r="1461" spans="1:17">
      <c r="A1461" t="s">
        <v>2530</v>
      </c>
      <c r="B1461" t="s">
        <v>357</v>
      </c>
      <c r="C1461" t="s">
        <v>270</v>
      </c>
      <c r="D1461" t="s">
        <v>705</v>
      </c>
      <c r="E1461" t="s">
        <v>92</v>
      </c>
      <c r="F1461">
        <v>40700</v>
      </c>
      <c r="G1461" t="s">
        <v>784</v>
      </c>
      <c r="I1461" t="s">
        <v>716</v>
      </c>
      <c r="J1461">
        <v>2026</v>
      </c>
      <c r="K1461">
        <v>5</v>
      </c>
      <c r="L1461" t="s">
        <v>95</v>
      </c>
      <c r="M1461">
        <v>65.28</v>
      </c>
      <c r="N1461">
        <v>1</v>
      </c>
      <c r="O1461">
        <v>65.28</v>
      </c>
      <c r="P1461" t="s">
        <v>704</v>
      </c>
      <c r="Q1461">
        <v>1</v>
      </c>
    </row>
    <row r="1462" spans="1:17">
      <c r="A1462" t="s">
        <v>2530</v>
      </c>
      <c r="B1462" t="s">
        <v>357</v>
      </c>
      <c r="C1462" t="s">
        <v>270</v>
      </c>
      <c r="D1462" t="s">
        <v>705</v>
      </c>
      <c r="E1462" t="s">
        <v>103</v>
      </c>
      <c r="F1462">
        <v>40700</v>
      </c>
      <c r="G1462" t="s">
        <v>784</v>
      </c>
      <c r="I1462" t="s">
        <v>130</v>
      </c>
      <c r="J1462">
        <v>2026</v>
      </c>
      <c r="K1462">
        <v>5</v>
      </c>
      <c r="L1462" t="s">
        <v>95</v>
      </c>
      <c r="M1462">
        <v>896.28</v>
      </c>
      <c r="N1462">
        <v>1</v>
      </c>
      <c r="O1462">
        <v>896.28</v>
      </c>
      <c r="P1462" t="s">
        <v>704</v>
      </c>
      <c r="Q1462">
        <v>1</v>
      </c>
    </row>
    <row r="1463" spans="1:17">
      <c r="A1463" t="s">
        <v>2530</v>
      </c>
      <c r="B1463" t="s">
        <v>357</v>
      </c>
      <c r="C1463" t="s">
        <v>270</v>
      </c>
      <c r="D1463" t="s">
        <v>705</v>
      </c>
      <c r="E1463" t="s">
        <v>92</v>
      </c>
      <c r="F1463">
        <v>40700</v>
      </c>
      <c r="G1463" t="s">
        <v>784</v>
      </c>
      <c r="I1463" t="s">
        <v>257</v>
      </c>
      <c r="J1463">
        <v>2026</v>
      </c>
      <c r="K1463">
        <v>5</v>
      </c>
      <c r="L1463" t="s">
        <v>95</v>
      </c>
      <c r="M1463">
        <v>280.9812</v>
      </c>
      <c r="N1463">
        <v>1</v>
      </c>
      <c r="O1463">
        <v>280.9812</v>
      </c>
      <c r="P1463" t="s">
        <v>704</v>
      </c>
    </row>
    <row r="1464" spans="1:17">
      <c r="A1464" t="s">
        <v>2530</v>
      </c>
      <c r="B1464" t="s">
        <v>357</v>
      </c>
      <c r="C1464" t="s">
        <v>270</v>
      </c>
      <c r="D1464" t="s">
        <v>705</v>
      </c>
      <c r="E1464" t="s">
        <v>92</v>
      </c>
      <c r="F1464">
        <v>40700</v>
      </c>
      <c r="G1464" t="s">
        <v>784</v>
      </c>
      <c r="I1464" t="s">
        <v>717</v>
      </c>
      <c r="J1464">
        <v>2026</v>
      </c>
      <c r="K1464">
        <v>5</v>
      </c>
      <c r="L1464" t="s">
        <v>95</v>
      </c>
      <c r="M1464">
        <v>107.0346</v>
      </c>
      <c r="N1464">
        <v>1</v>
      </c>
      <c r="O1464">
        <v>107.0346</v>
      </c>
      <c r="P1464" t="s">
        <v>704</v>
      </c>
    </row>
    <row r="1465" spans="1:17">
      <c r="A1465" t="s">
        <v>2530</v>
      </c>
      <c r="B1465" t="s">
        <v>291</v>
      </c>
      <c r="C1465" t="s">
        <v>270</v>
      </c>
      <c r="D1465" t="s">
        <v>705</v>
      </c>
      <c r="E1465" t="s">
        <v>92</v>
      </c>
      <c r="F1465">
        <v>40700</v>
      </c>
      <c r="G1465" t="s">
        <v>784</v>
      </c>
      <c r="I1465" t="s">
        <v>719</v>
      </c>
      <c r="J1465">
        <v>2026</v>
      </c>
      <c r="K1465">
        <v>5</v>
      </c>
      <c r="L1465" t="s">
        <v>95</v>
      </c>
      <c r="M1465">
        <v>1873.2080000000001</v>
      </c>
      <c r="N1465">
        <v>1</v>
      </c>
      <c r="O1465">
        <v>1873.2080000000001</v>
      </c>
      <c r="P1465" t="s">
        <v>704</v>
      </c>
    </row>
    <row r="1466" spans="1:17">
      <c r="A1466" t="s">
        <v>2530</v>
      </c>
      <c r="B1466" t="s">
        <v>291</v>
      </c>
      <c r="C1466" t="s">
        <v>270</v>
      </c>
      <c r="D1466" t="s">
        <v>705</v>
      </c>
      <c r="E1466" t="s">
        <v>92</v>
      </c>
      <c r="F1466">
        <v>40700</v>
      </c>
      <c r="G1466" t="s">
        <v>784</v>
      </c>
      <c r="I1466" t="s">
        <v>715</v>
      </c>
      <c r="J1466">
        <v>2026</v>
      </c>
      <c r="K1466">
        <v>5</v>
      </c>
      <c r="L1466" t="s">
        <v>95</v>
      </c>
      <c r="M1466">
        <v>444.89100000000008</v>
      </c>
      <c r="N1466">
        <v>1</v>
      </c>
      <c r="O1466">
        <v>444.89100000000008</v>
      </c>
      <c r="P1466" t="s">
        <v>704</v>
      </c>
    </row>
    <row r="1467" spans="1:17">
      <c r="A1467" t="s">
        <v>2530</v>
      </c>
      <c r="B1467" t="s">
        <v>291</v>
      </c>
      <c r="C1467" t="s">
        <v>270</v>
      </c>
      <c r="D1467" t="s">
        <v>705</v>
      </c>
      <c r="E1467" t="s">
        <v>92</v>
      </c>
      <c r="F1467">
        <v>40700</v>
      </c>
      <c r="G1467" t="s">
        <v>784</v>
      </c>
      <c r="I1467" t="s">
        <v>716</v>
      </c>
      <c r="J1467">
        <v>2026</v>
      </c>
      <c r="K1467">
        <v>5</v>
      </c>
      <c r="L1467" t="s">
        <v>95</v>
      </c>
      <c r="M1467">
        <v>489.6</v>
      </c>
      <c r="N1467">
        <v>1</v>
      </c>
      <c r="O1467">
        <v>489.6</v>
      </c>
      <c r="P1467" t="s">
        <v>704</v>
      </c>
      <c r="Q1467">
        <v>1</v>
      </c>
    </row>
    <row r="1468" spans="1:17">
      <c r="A1468" t="s">
        <v>2530</v>
      </c>
      <c r="B1468" t="s">
        <v>291</v>
      </c>
      <c r="C1468" t="s">
        <v>270</v>
      </c>
      <c r="D1468" t="s">
        <v>705</v>
      </c>
      <c r="E1468" t="s">
        <v>103</v>
      </c>
      <c r="F1468">
        <v>40700</v>
      </c>
      <c r="G1468" t="s">
        <v>784</v>
      </c>
      <c r="I1468" t="s">
        <v>130</v>
      </c>
      <c r="J1468">
        <v>2026</v>
      </c>
      <c r="K1468">
        <v>5</v>
      </c>
      <c r="L1468" t="s">
        <v>95</v>
      </c>
      <c r="M1468">
        <v>25023.179999999989</v>
      </c>
      <c r="N1468">
        <v>1</v>
      </c>
      <c r="O1468">
        <v>25023.179999999989</v>
      </c>
      <c r="P1468" t="s">
        <v>704</v>
      </c>
      <c r="Q1468">
        <v>1</v>
      </c>
    </row>
    <row r="1469" spans="1:17">
      <c r="A1469" t="s">
        <v>2530</v>
      </c>
      <c r="B1469" t="s">
        <v>291</v>
      </c>
      <c r="C1469" t="s">
        <v>270</v>
      </c>
      <c r="D1469" t="s">
        <v>705</v>
      </c>
      <c r="E1469" t="s">
        <v>92</v>
      </c>
      <c r="F1469">
        <v>40700</v>
      </c>
      <c r="G1469" t="s">
        <v>784</v>
      </c>
      <c r="I1469" t="s">
        <v>717</v>
      </c>
      <c r="J1469">
        <v>2026</v>
      </c>
      <c r="K1469">
        <v>5</v>
      </c>
      <c r="L1469" t="s">
        <v>95</v>
      </c>
      <c r="M1469">
        <v>713.56399999999996</v>
      </c>
      <c r="N1469">
        <v>1</v>
      </c>
      <c r="O1469">
        <v>713.56399999999996</v>
      </c>
      <c r="P1469" t="s">
        <v>704</v>
      </c>
    </row>
    <row r="1470" spans="1:17">
      <c r="A1470" t="s">
        <v>2530</v>
      </c>
      <c r="B1470" t="s">
        <v>528</v>
      </c>
      <c r="C1470" t="s">
        <v>270</v>
      </c>
      <c r="D1470" t="s">
        <v>705</v>
      </c>
      <c r="E1470" t="s">
        <v>92</v>
      </c>
      <c r="F1470">
        <v>40700</v>
      </c>
      <c r="G1470" t="s">
        <v>784</v>
      </c>
      <c r="I1470" t="s">
        <v>726</v>
      </c>
      <c r="J1470">
        <v>2026</v>
      </c>
      <c r="K1470">
        <v>5</v>
      </c>
      <c r="L1470" t="s">
        <v>95</v>
      </c>
      <c r="M1470">
        <v>102.58199999999999</v>
      </c>
      <c r="N1470">
        <v>1</v>
      </c>
      <c r="O1470">
        <v>102.58199999999999</v>
      </c>
      <c r="P1470" t="s">
        <v>704</v>
      </c>
    </row>
    <row r="1471" spans="1:17">
      <c r="A1471" t="s">
        <v>2530</v>
      </c>
      <c r="B1471" t="s">
        <v>528</v>
      </c>
      <c r="C1471" t="s">
        <v>270</v>
      </c>
      <c r="D1471" t="s">
        <v>705</v>
      </c>
      <c r="E1471" t="s">
        <v>92</v>
      </c>
      <c r="F1471">
        <v>40700</v>
      </c>
      <c r="G1471" t="s">
        <v>784</v>
      </c>
      <c r="I1471" t="s">
        <v>716</v>
      </c>
      <c r="J1471">
        <v>2026</v>
      </c>
      <c r="K1471">
        <v>5</v>
      </c>
      <c r="L1471" t="s">
        <v>95</v>
      </c>
      <c r="M1471">
        <v>65.28</v>
      </c>
      <c r="N1471">
        <v>1</v>
      </c>
      <c r="O1471">
        <v>65.28</v>
      </c>
      <c r="P1471" t="s">
        <v>704</v>
      </c>
      <c r="Q1471">
        <v>1</v>
      </c>
    </row>
    <row r="1472" spans="1:17">
      <c r="A1472" t="s">
        <v>2530</v>
      </c>
      <c r="B1472" t="s">
        <v>528</v>
      </c>
      <c r="C1472" t="s">
        <v>270</v>
      </c>
      <c r="D1472" t="s">
        <v>705</v>
      </c>
      <c r="E1472" t="s">
        <v>92</v>
      </c>
      <c r="F1472">
        <v>40700</v>
      </c>
      <c r="G1472" t="s">
        <v>784</v>
      </c>
      <c r="I1472" t="s">
        <v>731</v>
      </c>
      <c r="J1472">
        <v>2026</v>
      </c>
      <c r="K1472">
        <v>5</v>
      </c>
      <c r="L1472" t="s">
        <v>95</v>
      </c>
      <c r="M1472">
        <v>624.38080000000002</v>
      </c>
      <c r="N1472">
        <v>1</v>
      </c>
      <c r="O1472">
        <v>624.38080000000002</v>
      </c>
      <c r="P1472" t="s">
        <v>704</v>
      </c>
    </row>
    <row r="1473" spans="1:17">
      <c r="A1473" t="s">
        <v>2530</v>
      </c>
      <c r="B1473" t="s">
        <v>528</v>
      </c>
      <c r="C1473" t="s">
        <v>270</v>
      </c>
      <c r="D1473" t="s">
        <v>705</v>
      </c>
      <c r="E1473" t="s">
        <v>103</v>
      </c>
      <c r="F1473">
        <v>40700</v>
      </c>
      <c r="G1473" t="s">
        <v>784</v>
      </c>
      <c r="I1473" t="s">
        <v>130</v>
      </c>
      <c r="J1473">
        <v>2026</v>
      </c>
      <c r="K1473">
        <v>5</v>
      </c>
      <c r="L1473" t="s">
        <v>95</v>
      </c>
      <c r="M1473">
        <v>2651.24</v>
      </c>
      <c r="N1473">
        <v>1</v>
      </c>
      <c r="O1473">
        <v>2651.24</v>
      </c>
      <c r="P1473" t="s">
        <v>704</v>
      </c>
      <c r="Q1473">
        <v>1</v>
      </c>
    </row>
    <row r="1474" spans="1:17">
      <c r="A1474" t="s">
        <v>2530</v>
      </c>
      <c r="B1474" t="s">
        <v>528</v>
      </c>
      <c r="C1474" t="s">
        <v>270</v>
      </c>
      <c r="D1474" t="s">
        <v>705</v>
      </c>
      <c r="E1474" t="s">
        <v>92</v>
      </c>
      <c r="F1474">
        <v>40700</v>
      </c>
      <c r="G1474" t="s">
        <v>784</v>
      </c>
      <c r="I1474" t="s">
        <v>257</v>
      </c>
      <c r="J1474">
        <v>2026</v>
      </c>
      <c r="K1474">
        <v>5</v>
      </c>
      <c r="L1474" t="s">
        <v>95</v>
      </c>
      <c r="M1474">
        <v>280.9812</v>
      </c>
      <c r="N1474">
        <v>1</v>
      </c>
      <c r="O1474">
        <v>280.9812</v>
      </c>
      <c r="P1474" t="s">
        <v>704</v>
      </c>
    </row>
    <row r="1475" spans="1:17">
      <c r="A1475" t="s">
        <v>2530</v>
      </c>
      <c r="B1475" t="s">
        <v>528</v>
      </c>
      <c r="C1475" t="s">
        <v>270</v>
      </c>
      <c r="D1475" t="s">
        <v>705</v>
      </c>
      <c r="E1475" t="s">
        <v>102</v>
      </c>
      <c r="F1475">
        <v>40700</v>
      </c>
      <c r="G1475" t="s">
        <v>784</v>
      </c>
      <c r="I1475" t="s">
        <v>273</v>
      </c>
      <c r="J1475">
        <v>2026</v>
      </c>
      <c r="K1475">
        <v>5</v>
      </c>
      <c r="L1475" t="s">
        <v>95</v>
      </c>
      <c r="M1475">
        <v>13868.73</v>
      </c>
      <c r="N1475">
        <v>1</v>
      </c>
      <c r="O1475">
        <v>13868.73</v>
      </c>
      <c r="P1475" t="s">
        <v>704</v>
      </c>
      <c r="Q1475">
        <v>1</v>
      </c>
    </row>
    <row r="1476" spans="1:17">
      <c r="A1476" t="s">
        <v>2530</v>
      </c>
      <c r="B1476" t="s">
        <v>528</v>
      </c>
      <c r="C1476" t="s">
        <v>270</v>
      </c>
      <c r="D1476" t="s">
        <v>705</v>
      </c>
      <c r="E1476" t="s">
        <v>92</v>
      </c>
      <c r="F1476">
        <v>40700</v>
      </c>
      <c r="G1476" t="s">
        <v>784</v>
      </c>
      <c r="I1476" t="s">
        <v>727</v>
      </c>
      <c r="J1476">
        <v>2026</v>
      </c>
      <c r="K1476">
        <v>5</v>
      </c>
      <c r="L1476" t="s">
        <v>95</v>
      </c>
      <c r="M1476">
        <v>196.23420000000002</v>
      </c>
      <c r="N1476">
        <v>1</v>
      </c>
      <c r="O1476">
        <v>196.23420000000002</v>
      </c>
      <c r="P1476" t="s">
        <v>704</v>
      </c>
    </row>
    <row r="1477" spans="1:17">
      <c r="A1477" t="s">
        <v>2530</v>
      </c>
      <c r="B1477" t="s">
        <v>528</v>
      </c>
      <c r="C1477" t="s">
        <v>270</v>
      </c>
      <c r="D1477" t="s">
        <v>705</v>
      </c>
      <c r="E1477" t="s">
        <v>92</v>
      </c>
      <c r="F1477">
        <v>40700</v>
      </c>
      <c r="G1477" t="s">
        <v>784</v>
      </c>
      <c r="I1477" t="s">
        <v>732</v>
      </c>
      <c r="J1477">
        <v>2026</v>
      </c>
      <c r="K1477">
        <v>5</v>
      </c>
      <c r="L1477" t="s">
        <v>95</v>
      </c>
      <c r="M1477">
        <v>294.38</v>
      </c>
      <c r="N1477">
        <v>1</v>
      </c>
      <c r="O1477">
        <v>294.38</v>
      </c>
      <c r="P1477" t="s">
        <v>704</v>
      </c>
    </row>
    <row r="1478" spans="1:17">
      <c r="A1478" t="s">
        <v>2530</v>
      </c>
      <c r="B1478" t="s">
        <v>528</v>
      </c>
      <c r="C1478" t="s">
        <v>270</v>
      </c>
      <c r="D1478" t="s">
        <v>705</v>
      </c>
      <c r="E1478" t="s">
        <v>92</v>
      </c>
      <c r="F1478">
        <v>40700</v>
      </c>
      <c r="G1478" t="s">
        <v>784</v>
      </c>
      <c r="I1478" t="s">
        <v>717</v>
      </c>
      <c r="J1478">
        <v>2026</v>
      </c>
      <c r="K1478">
        <v>5</v>
      </c>
      <c r="L1478" t="s">
        <v>95</v>
      </c>
      <c r="M1478">
        <v>107.0346</v>
      </c>
      <c r="N1478">
        <v>1</v>
      </c>
      <c r="O1478">
        <v>107.0346</v>
      </c>
      <c r="P1478" t="s">
        <v>704</v>
      </c>
    </row>
    <row r="1479" spans="1:17">
      <c r="A1479" t="s">
        <v>2530</v>
      </c>
      <c r="B1479" t="s">
        <v>293</v>
      </c>
      <c r="C1479" t="s">
        <v>270</v>
      </c>
      <c r="D1479" t="s">
        <v>705</v>
      </c>
      <c r="E1479" t="s">
        <v>92</v>
      </c>
      <c r="F1479">
        <v>40700</v>
      </c>
      <c r="G1479" t="s">
        <v>784</v>
      </c>
      <c r="I1479" t="s">
        <v>716</v>
      </c>
      <c r="J1479">
        <v>2026</v>
      </c>
      <c r="K1479">
        <v>5</v>
      </c>
      <c r="L1479" t="s">
        <v>95</v>
      </c>
      <c r="M1479">
        <v>65.28</v>
      </c>
      <c r="N1479">
        <v>1</v>
      </c>
      <c r="O1479">
        <v>65.28</v>
      </c>
      <c r="P1479" t="s">
        <v>704</v>
      </c>
      <c r="Q1479">
        <v>1</v>
      </c>
    </row>
    <row r="1480" spans="1:17">
      <c r="A1480" t="s">
        <v>2530</v>
      </c>
      <c r="B1480" t="s">
        <v>293</v>
      </c>
      <c r="C1480" t="s">
        <v>270</v>
      </c>
      <c r="D1480" t="s">
        <v>705</v>
      </c>
      <c r="E1480" t="s">
        <v>92</v>
      </c>
      <c r="F1480">
        <v>40700</v>
      </c>
      <c r="G1480" t="s">
        <v>784</v>
      </c>
      <c r="I1480" t="s">
        <v>731</v>
      </c>
      <c r="J1480">
        <v>2026</v>
      </c>
      <c r="K1480">
        <v>5</v>
      </c>
      <c r="L1480" t="s">
        <v>95</v>
      </c>
      <c r="M1480">
        <v>312.19040000000001</v>
      </c>
      <c r="N1480">
        <v>1</v>
      </c>
      <c r="O1480">
        <v>312.19040000000001</v>
      </c>
      <c r="P1480" t="s">
        <v>704</v>
      </c>
    </row>
    <row r="1481" spans="1:17">
      <c r="A1481" t="s">
        <v>2530</v>
      </c>
      <c r="B1481" t="s">
        <v>293</v>
      </c>
      <c r="C1481" t="s">
        <v>270</v>
      </c>
      <c r="D1481" t="s">
        <v>705</v>
      </c>
      <c r="E1481" t="s">
        <v>103</v>
      </c>
      <c r="F1481">
        <v>40700</v>
      </c>
      <c r="G1481" t="s">
        <v>784</v>
      </c>
      <c r="I1481" t="s">
        <v>130</v>
      </c>
      <c r="J1481">
        <v>2026</v>
      </c>
      <c r="K1481">
        <v>5</v>
      </c>
      <c r="L1481" t="s">
        <v>95</v>
      </c>
      <c r="M1481">
        <v>2632.44</v>
      </c>
      <c r="N1481">
        <v>1</v>
      </c>
      <c r="O1481">
        <v>2632.44</v>
      </c>
      <c r="P1481" t="s">
        <v>704</v>
      </c>
      <c r="Q1481">
        <v>1</v>
      </c>
    </row>
    <row r="1482" spans="1:17">
      <c r="A1482" t="s">
        <v>2530</v>
      </c>
      <c r="B1482" t="s">
        <v>293</v>
      </c>
      <c r="C1482" t="s">
        <v>270</v>
      </c>
      <c r="D1482" t="s">
        <v>705</v>
      </c>
      <c r="E1482" t="s">
        <v>92</v>
      </c>
      <c r="F1482">
        <v>40700</v>
      </c>
      <c r="G1482" t="s">
        <v>784</v>
      </c>
      <c r="I1482" t="s">
        <v>257</v>
      </c>
      <c r="J1482">
        <v>2026</v>
      </c>
      <c r="K1482">
        <v>5</v>
      </c>
      <c r="L1482" t="s">
        <v>95</v>
      </c>
      <c r="M1482">
        <v>280.9812</v>
      </c>
      <c r="N1482">
        <v>1</v>
      </c>
      <c r="O1482">
        <v>280.9812</v>
      </c>
      <c r="P1482" t="s">
        <v>704</v>
      </c>
    </row>
    <row r="1483" spans="1:17">
      <c r="A1483" t="s">
        <v>2530</v>
      </c>
      <c r="B1483" t="s">
        <v>293</v>
      </c>
      <c r="C1483" t="s">
        <v>270</v>
      </c>
      <c r="D1483" t="s">
        <v>705</v>
      </c>
      <c r="E1483" t="s">
        <v>102</v>
      </c>
      <c r="F1483">
        <v>40700</v>
      </c>
      <c r="G1483" t="s">
        <v>784</v>
      </c>
      <c r="I1483" t="s">
        <v>273</v>
      </c>
      <c r="J1483">
        <v>2026</v>
      </c>
      <c r="K1483">
        <v>5</v>
      </c>
      <c r="L1483" t="s">
        <v>95</v>
      </c>
      <c r="M1483">
        <v>3988.3599999999997</v>
      </c>
      <c r="N1483">
        <v>1</v>
      </c>
      <c r="O1483">
        <v>3988.3599999999997</v>
      </c>
      <c r="P1483" t="s">
        <v>704</v>
      </c>
      <c r="Q1483">
        <v>1</v>
      </c>
    </row>
    <row r="1484" spans="1:17">
      <c r="A1484" t="s">
        <v>2530</v>
      </c>
      <c r="B1484" t="s">
        <v>293</v>
      </c>
      <c r="C1484" t="s">
        <v>270</v>
      </c>
      <c r="D1484" t="s">
        <v>705</v>
      </c>
      <c r="E1484" t="s">
        <v>92</v>
      </c>
      <c r="F1484">
        <v>40700</v>
      </c>
      <c r="G1484" t="s">
        <v>784</v>
      </c>
      <c r="I1484" t="s">
        <v>717</v>
      </c>
      <c r="J1484">
        <v>2026</v>
      </c>
      <c r="K1484">
        <v>5</v>
      </c>
      <c r="L1484" t="s">
        <v>95</v>
      </c>
      <c r="M1484">
        <v>107.0346</v>
      </c>
      <c r="N1484">
        <v>1</v>
      </c>
      <c r="O1484">
        <v>107.0346</v>
      </c>
      <c r="P1484" t="s">
        <v>704</v>
      </c>
    </row>
    <row r="1485" spans="1:17">
      <c r="A1485" t="s">
        <v>2530</v>
      </c>
      <c r="B1485" t="s">
        <v>751</v>
      </c>
      <c r="C1485" t="s">
        <v>270</v>
      </c>
      <c r="D1485" t="s">
        <v>705</v>
      </c>
      <c r="E1485" t="s">
        <v>92</v>
      </c>
      <c r="F1485">
        <v>40700</v>
      </c>
      <c r="G1485" t="s">
        <v>784</v>
      </c>
      <c r="I1485" t="s">
        <v>719</v>
      </c>
      <c r="J1485">
        <v>2026</v>
      </c>
      <c r="K1485">
        <v>5</v>
      </c>
      <c r="L1485" t="s">
        <v>95</v>
      </c>
      <c r="M1485">
        <v>1311.2456000000002</v>
      </c>
      <c r="N1485">
        <v>1</v>
      </c>
      <c r="O1485">
        <v>1311.2456000000002</v>
      </c>
      <c r="P1485" t="s">
        <v>704</v>
      </c>
    </row>
    <row r="1486" spans="1:17">
      <c r="A1486" t="s">
        <v>2530</v>
      </c>
      <c r="B1486" t="s">
        <v>751</v>
      </c>
      <c r="C1486" t="s">
        <v>270</v>
      </c>
      <c r="D1486" t="s">
        <v>705</v>
      </c>
      <c r="E1486" t="s">
        <v>92</v>
      </c>
      <c r="F1486">
        <v>40700</v>
      </c>
      <c r="G1486" t="s">
        <v>784</v>
      </c>
      <c r="I1486" t="s">
        <v>715</v>
      </c>
      <c r="J1486">
        <v>2026</v>
      </c>
      <c r="K1486">
        <v>5</v>
      </c>
      <c r="L1486" t="s">
        <v>95</v>
      </c>
      <c r="M1486">
        <v>533.86919999999998</v>
      </c>
      <c r="N1486">
        <v>1</v>
      </c>
      <c r="O1486">
        <v>533.86919999999998</v>
      </c>
      <c r="P1486" t="s">
        <v>704</v>
      </c>
    </row>
    <row r="1487" spans="1:17">
      <c r="A1487" t="s">
        <v>2530</v>
      </c>
      <c r="B1487" t="s">
        <v>751</v>
      </c>
      <c r="C1487" t="s">
        <v>270</v>
      </c>
      <c r="D1487" t="s">
        <v>705</v>
      </c>
      <c r="E1487" t="s">
        <v>92</v>
      </c>
      <c r="F1487">
        <v>40700</v>
      </c>
      <c r="G1487" t="s">
        <v>784</v>
      </c>
      <c r="I1487" t="s">
        <v>726</v>
      </c>
      <c r="J1487">
        <v>2026</v>
      </c>
      <c r="K1487">
        <v>5</v>
      </c>
      <c r="L1487" t="s">
        <v>95</v>
      </c>
      <c r="M1487">
        <v>307.74600000000004</v>
      </c>
      <c r="N1487">
        <v>1</v>
      </c>
      <c r="O1487">
        <v>307.74600000000004</v>
      </c>
      <c r="P1487" t="s">
        <v>704</v>
      </c>
    </row>
    <row r="1488" spans="1:17">
      <c r="A1488" t="s">
        <v>2530</v>
      </c>
      <c r="B1488" t="s">
        <v>751</v>
      </c>
      <c r="C1488" t="s">
        <v>270</v>
      </c>
      <c r="D1488" t="s">
        <v>705</v>
      </c>
      <c r="E1488" t="s">
        <v>92</v>
      </c>
      <c r="F1488">
        <v>40700</v>
      </c>
      <c r="G1488" t="s">
        <v>784</v>
      </c>
      <c r="I1488" t="s">
        <v>716</v>
      </c>
      <c r="J1488">
        <v>2026</v>
      </c>
      <c r="K1488">
        <v>5</v>
      </c>
      <c r="L1488" t="s">
        <v>95</v>
      </c>
      <c r="M1488">
        <v>391.68</v>
      </c>
      <c r="N1488">
        <v>1</v>
      </c>
      <c r="O1488">
        <v>391.68</v>
      </c>
      <c r="P1488" t="s">
        <v>704</v>
      </c>
      <c r="Q1488">
        <v>1</v>
      </c>
    </row>
    <row r="1489" spans="1:17">
      <c r="A1489" t="s">
        <v>2530</v>
      </c>
      <c r="B1489" t="s">
        <v>751</v>
      </c>
      <c r="C1489" t="s">
        <v>270</v>
      </c>
      <c r="D1489" t="s">
        <v>705</v>
      </c>
      <c r="E1489" t="s">
        <v>92</v>
      </c>
      <c r="F1489">
        <v>40700</v>
      </c>
      <c r="G1489" t="s">
        <v>784</v>
      </c>
      <c r="I1489" t="s">
        <v>731</v>
      </c>
      <c r="J1489">
        <v>2026</v>
      </c>
      <c r="K1489">
        <v>5</v>
      </c>
      <c r="L1489" t="s">
        <v>95</v>
      </c>
      <c r="M1489">
        <v>624.38080000000002</v>
      </c>
      <c r="N1489">
        <v>1</v>
      </c>
      <c r="O1489">
        <v>624.38080000000002</v>
      </c>
      <c r="P1489" t="s">
        <v>704</v>
      </c>
    </row>
    <row r="1490" spans="1:17">
      <c r="A1490" t="s">
        <v>2530</v>
      </c>
      <c r="B1490" t="s">
        <v>751</v>
      </c>
      <c r="C1490" t="s">
        <v>270</v>
      </c>
      <c r="D1490" t="s">
        <v>705</v>
      </c>
      <c r="E1490" t="s">
        <v>103</v>
      </c>
      <c r="F1490">
        <v>40700</v>
      </c>
      <c r="G1490" t="s">
        <v>784</v>
      </c>
      <c r="I1490" t="s">
        <v>130</v>
      </c>
      <c r="J1490">
        <v>2026</v>
      </c>
      <c r="K1490">
        <v>5</v>
      </c>
      <c r="L1490" t="s">
        <v>95</v>
      </c>
      <c r="M1490">
        <v>7570.24</v>
      </c>
      <c r="N1490">
        <v>1</v>
      </c>
      <c r="O1490">
        <v>7570.24</v>
      </c>
      <c r="P1490" t="s">
        <v>704</v>
      </c>
      <c r="Q1490">
        <v>1</v>
      </c>
    </row>
    <row r="1491" spans="1:17">
      <c r="A1491" t="s">
        <v>2530</v>
      </c>
      <c r="B1491" t="s">
        <v>751</v>
      </c>
      <c r="C1491" t="s">
        <v>270</v>
      </c>
      <c r="D1491" t="s">
        <v>705</v>
      </c>
      <c r="E1491" t="s">
        <v>102</v>
      </c>
      <c r="F1491">
        <v>40700</v>
      </c>
      <c r="G1491" t="s">
        <v>784</v>
      </c>
      <c r="I1491" t="s">
        <v>273</v>
      </c>
      <c r="J1491">
        <v>2026</v>
      </c>
      <c r="K1491">
        <v>5</v>
      </c>
      <c r="L1491" t="s">
        <v>95</v>
      </c>
      <c r="M1491">
        <v>7635.51</v>
      </c>
      <c r="N1491">
        <v>1</v>
      </c>
      <c r="O1491">
        <v>7635.51</v>
      </c>
      <c r="P1491" t="s">
        <v>704</v>
      </c>
      <c r="Q1491">
        <v>1</v>
      </c>
    </row>
    <row r="1492" spans="1:17">
      <c r="A1492" t="s">
        <v>2530</v>
      </c>
      <c r="B1492" t="s">
        <v>751</v>
      </c>
      <c r="C1492" t="s">
        <v>270</v>
      </c>
      <c r="D1492" t="s">
        <v>705</v>
      </c>
      <c r="E1492" t="s">
        <v>92</v>
      </c>
      <c r="F1492">
        <v>40700</v>
      </c>
      <c r="G1492" t="s">
        <v>784</v>
      </c>
      <c r="I1492" t="s">
        <v>729</v>
      </c>
      <c r="J1492">
        <v>2026</v>
      </c>
      <c r="K1492">
        <v>5</v>
      </c>
      <c r="L1492" t="s">
        <v>95</v>
      </c>
      <c r="M1492">
        <v>3139.7472000000002</v>
      </c>
      <c r="N1492">
        <v>1</v>
      </c>
      <c r="O1492">
        <v>3139.7472000000002</v>
      </c>
      <c r="P1492" t="s">
        <v>704</v>
      </c>
    </row>
    <row r="1493" spans="1:17">
      <c r="A1493" t="s">
        <v>2530</v>
      </c>
      <c r="B1493" t="s">
        <v>751</v>
      </c>
      <c r="C1493" t="s">
        <v>270</v>
      </c>
      <c r="D1493" t="s">
        <v>705</v>
      </c>
      <c r="E1493" t="s">
        <v>92</v>
      </c>
      <c r="F1493">
        <v>40700</v>
      </c>
      <c r="G1493" t="s">
        <v>784</v>
      </c>
      <c r="I1493" t="s">
        <v>732</v>
      </c>
      <c r="J1493">
        <v>2026</v>
      </c>
      <c r="K1493">
        <v>5</v>
      </c>
      <c r="L1493" t="s">
        <v>95</v>
      </c>
      <c r="M1493">
        <v>58.876000000000005</v>
      </c>
      <c r="N1493">
        <v>1</v>
      </c>
      <c r="O1493">
        <v>58.876000000000005</v>
      </c>
      <c r="P1493" t="s">
        <v>704</v>
      </c>
    </row>
    <row r="1494" spans="1:17">
      <c r="A1494" t="s">
        <v>2530</v>
      </c>
      <c r="B1494" t="s">
        <v>751</v>
      </c>
      <c r="C1494" t="s">
        <v>270</v>
      </c>
      <c r="D1494" t="s">
        <v>705</v>
      </c>
      <c r="E1494" t="s">
        <v>92</v>
      </c>
      <c r="F1494">
        <v>40700</v>
      </c>
      <c r="G1494" t="s">
        <v>784</v>
      </c>
      <c r="I1494" t="s">
        <v>717</v>
      </c>
      <c r="J1494">
        <v>2026</v>
      </c>
      <c r="K1494">
        <v>5</v>
      </c>
      <c r="L1494" t="s">
        <v>95</v>
      </c>
      <c r="M1494">
        <v>535.173</v>
      </c>
      <c r="N1494">
        <v>1</v>
      </c>
      <c r="O1494">
        <v>535.173</v>
      </c>
      <c r="P1494" t="s">
        <v>704</v>
      </c>
    </row>
    <row r="1495" spans="1:17">
      <c r="A1495" t="s">
        <v>2530</v>
      </c>
      <c r="B1495" t="s">
        <v>752</v>
      </c>
      <c r="C1495" t="s">
        <v>270</v>
      </c>
      <c r="D1495" t="s">
        <v>705</v>
      </c>
      <c r="E1495" t="s">
        <v>92</v>
      </c>
      <c r="F1495">
        <v>40700</v>
      </c>
      <c r="G1495" t="s">
        <v>784</v>
      </c>
      <c r="I1495" t="s">
        <v>719</v>
      </c>
      <c r="J1495">
        <v>2026</v>
      </c>
      <c r="K1495">
        <v>5</v>
      </c>
      <c r="L1495" t="s">
        <v>95</v>
      </c>
      <c r="M1495">
        <v>655.6228000000001</v>
      </c>
      <c r="N1495">
        <v>1</v>
      </c>
      <c r="O1495">
        <v>655.6228000000001</v>
      </c>
      <c r="P1495" t="s">
        <v>704</v>
      </c>
    </row>
    <row r="1496" spans="1:17">
      <c r="A1496" t="s">
        <v>2530</v>
      </c>
      <c r="B1496" t="s">
        <v>752</v>
      </c>
      <c r="C1496" t="s">
        <v>270</v>
      </c>
      <c r="D1496" t="s">
        <v>705</v>
      </c>
      <c r="E1496" t="s">
        <v>92</v>
      </c>
      <c r="F1496">
        <v>40700</v>
      </c>
      <c r="G1496" t="s">
        <v>784</v>
      </c>
      <c r="I1496" t="s">
        <v>716</v>
      </c>
      <c r="J1496">
        <v>2026</v>
      </c>
      <c r="K1496">
        <v>5</v>
      </c>
      <c r="L1496" t="s">
        <v>95</v>
      </c>
      <c r="M1496">
        <v>239.36</v>
      </c>
      <c r="N1496">
        <v>1</v>
      </c>
      <c r="O1496">
        <v>239.36</v>
      </c>
      <c r="P1496" t="s">
        <v>704</v>
      </c>
      <c r="Q1496">
        <v>1</v>
      </c>
    </row>
    <row r="1497" spans="1:17">
      <c r="A1497" t="s">
        <v>2530</v>
      </c>
      <c r="B1497" t="s">
        <v>752</v>
      </c>
      <c r="C1497" t="s">
        <v>270</v>
      </c>
      <c r="D1497" t="s">
        <v>705</v>
      </c>
      <c r="E1497" t="s">
        <v>92</v>
      </c>
      <c r="F1497">
        <v>40700</v>
      </c>
      <c r="G1497" t="s">
        <v>784</v>
      </c>
      <c r="I1497" t="s">
        <v>731</v>
      </c>
      <c r="J1497">
        <v>2026</v>
      </c>
      <c r="K1497">
        <v>5</v>
      </c>
      <c r="L1497" t="s">
        <v>95</v>
      </c>
      <c r="M1497">
        <v>312.19040000000001</v>
      </c>
      <c r="N1497">
        <v>1</v>
      </c>
      <c r="O1497">
        <v>312.19040000000001</v>
      </c>
      <c r="P1497" t="s">
        <v>704</v>
      </c>
    </row>
    <row r="1498" spans="1:17">
      <c r="A1498" t="s">
        <v>2530</v>
      </c>
      <c r="B1498" t="s">
        <v>752</v>
      </c>
      <c r="C1498" t="s">
        <v>270</v>
      </c>
      <c r="D1498" t="s">
        <v>705</v>
      </c>
      <c r="E1498" t="s">
        <v>103</v>
      </c>
      <c r="F1498">
        <v>40700</v>
      </c>
      <c r="G1498" t="s">
        <v>784</v>
      </c>
      <c r="I1498" t="s">
        <v>130</v>
      </c>
      <c r="J1498">
        <v>2026</v>
      </c>
      <c r="K1498">
        <v>5</v>
      </c>
      <c r="L1498" t="s">
        <v>95</v>
      </c>
      <c r="M1498">
        <v>4443.8</v>
      </c>
      <c r="N1498">
        <v>1</v>
      </c>
      <c r="O1498">
        <v>4443.8</v>
      </c>
      <c r="P1498" t="s">
        <v>704</v>
      </c>
      <c r="Q1498">
        <v>1</v>
      </c>
    </row>
    <row r="1499" spans="1:17">
      <c r="A1499" t="s">
        <v>2530</v>
      </c>
      <c r="B1499" t="s">
        <v>752</v>
      </c>
      <c r="C1499" t="s">
        <v>270</v>
      </c>
      <c r="D1499" t="s">
        <v>705</v>
      </c>
      <c r="E1499" t="s">
        <v>102</v>
      </c>
      <c r="F1499">
        <v>40700</v>
      </c>
      <c r="G1499" t="s">
        <v>784</v>
      </c>
      <c r="I1499" t="s">
        <v>273</v>
      </c>
      <c r="J1499">
        <v>2026</v>
      </c>
      <c r="K1499">
        <v>5</v>
      </c>
      <c r="L1499" t="s">
        <v>95</v>
      </c>
      <c r="M1499">
        <v>8758.6200000000008</v>
      </c>
      <c r="N1499">
        <v>1</v>
      </c>
      <c r="O1499">
        <v>8758.6200000000008</v>
      </c>
      <c r="P1499" t="s">
        <v>704</v>
      </c>
      <c r="Q1499">
        <v>1</v>
      </c>
    </row>
    <row r="1500" spans="1:17">
      <c r="A1500" t="s">
        <v>2530</v>
      </c>
      <c r="B1500" t="s">
        <v>752</v>
      </c>
      <c r="C1500" t="s">
        <v>270</v>
      </c>
      <c r="D1500" t="s">
        <v>705</v>
      </c>
      <c r="E1500" t="s">
        <v>92</v>
      </c>
      <c r="F1500">
        <v>40700</v>
      </c>
      <c r="G1500" t="s">
        <v>784</v>
      </c>
      <c r="I1500" t="s">
        <v>717</v>
      </c>
      <c r="J1500">
        <v>2026</v>
      </c>
      <c r="K1500">
        <v>5</v>
      </c>
      <c r="L1500" t="s">
        <v>95</v>
      </c>
      <c r="M1500">
        <v>392.46019999999999</v>
      </c>
      <c r="N1500">
        <v>1</v>
      </c>
      <c r="O1500">
        <v>392.46019999999999</v>
      </c>
      <c r="P1500" t="s">
        <v>704</v>
      </c>
    </row>
    <row r="1501" spans="1:17">
      <c r="A1501" t="s">
        <v>424</v>
      </c>
      <c r="B1501" t="s">
        <v>753</v>
      </c>
      <c r="C1501" t="s">
        <v>424</v>
      </c>
      <c r="D1501" t="s">
        <v>705</v>
      </c>
      <c r="E1501" t="s">
        <v>106</v>
      </c>
      <c r="F1501">
        <v>40700</v>
      </c>
      <c r="G1501" t="s">
        <v>784</v>
      </c>
      <c r="I1501" t="s">
        <v>112</v>
      </c>
      <c r="J1501">
        <v>2026</v>
      </c>
      <c r="K1501">
        <v>5</v>
      </c>
      <c r="L1501" t="s">
        <v>95</v>
      </c>
      <c r="M1501">
        <v>311.44</v>
      </c>
      <c r="N1501">
        <v>1</v>
      </c>
      <c r="O1501">
        <v>311.44</v>
      </c>
      <c r="P1501" t="s">
        <v>704</v>
      </c>
    </row>
    <row r="1502" spans="1:17">
      <c r="A1502" t="s">
        <v>2305</v>
      </c>
      <c r="B1502" t="s">
        <v>119</v>
      </c>
      <c r="C1502" t="s">
        <v>108</v>
      </c>
      <c r="D1502" t="s">
        <v>705</v>
      </c>
      <c r="E1502" t="s">
        <v>106</v>
      </c>
      <c r="F1502">
        <v>40700</v>
      </c>
      <c r="G1502" t="s">
        <v>784</v>
      </c>
      <c r="I1502" t="s">
        <v>112</v>
      </c>
      <c r="J1502">
        <v>2026</v>
      </c>
      <c r="K1502">
        <v>5</v>
      </c>
      <c r="L1502" t="s">
        <v>95</v>
      </c>
      <c r="M1502">
        <v>436.68187499999999</v>
      </c>
      <c r="N1502">
        <v>1</v>
      </c>
      <c r="O1502">
        <v>436.68187499999999</v>
      </c>
      <c r="P1502" t="s">
        <v>704</v>
      </c>
    </row>
    <row r="1503" spans="1:17">
      <c r="A1503" t="s">
        <v>2305</v>
      </c>
      <c r="B1503" t="s">
        <v>121</v>
      </c>
      <c r="C1503" t="s">
        <v>108</v>
      </c>
      <c r="D1503" t="s">
        <v>705</v>
      </c>
      <c r="E1503" t="s">
        <v>103</v>
      </c>
      <c r="F1503">
        <v>40700</v>
      </c>
      <c r="G1503" t="s">
        <v>784</v>
      </c>
      <c r="I1503" t="s">
        <v>120</v>
      </c>
      <c r="J1503">
        <v>2026</v>
      </c>
      <c r="K1503">
        <v>5</v>
      </c>
      <c r="L1503" t="s">
        <v>95</v>
      </c>
      <c r="M1503">
        <v>325.94</v>
      </c>
      <c r="N1503">
        <v>1</v>
      </c>
      <c r="O1503">
        <v>325.94</v>
      </c>
      <c r="P1503" t="s">
        <v>704</v>
      </c>
      <c r="Q1503">
        <v>1</v>
      </c>
    </row>
    <row r="1504" spans="1:17">
      <c r="A1504" t="s">
        <v>2305</v>
      </c>
      <c r="B1504" t="s">
        <v>121</v>
      </c>
      <c r="C1504" t="s">
        <v>108</v>
      </c>
      <c r="D1504" t="s">
        <v>705</v>
      </c>
      <c r="E1504" t="s">
        <v>105</v>
      </c>
      <c r="F1504">
        <v>40700</v>
      </c>
      <c r="G1504" t="s">
        <v>784</v>
      </c>
      <c r="I1504" t="s">
        <v>122</v>
      </c>
      <c r="J1504">
        <v>2026</v>
      </c>
      <c r="K1504">
        <v>5</v>
      </c>
      <c r="L1504" t="s">
        <v>95</v>
      </c>
      <c r="M1504">
        <v>101.88815</v>
      </c>
      <c r="N1504">
        <v>1</v>
      </c>
      <c r="O1504">
        <v>101.88815</v>
      </c>
      <c r="P1504" t="s">
        <v>704</v>
      </c>
    </row>
    <row r="1505" spans="1:17">
      <c r="A1505" t="s">
        <v>2305</v>
      </c>
      <c r="B1505" t="s">
        <v>121</v>
      </c>
      <c r="C1505" t="s">
        <v>108</v>
      </c>
      <c r="D1505" t="s">
        <v>705</v>
      </c>
      <c r="E1505" t="s">
        <v>105</v>
      </c>
      <c r="F1505">
        <v>40700</v>
      </c>
      <c r="G1505" t="s">
        <v>784</v>
      </c>
      <c r="I1505" t="s">
        <v>123</v>
      </c>
      <c r="J1505">
        <v>2026</v>
      </c>
      <c r="K1505">
        <v>5</v>
      </c>
      <c r="L1505" t="s">
        <v>95</v>
      </c>
      <c r="M1505">
        <v>267.45425</v>
      </c>
      <c r="N1505">
        <v>1</v>
      </c>
      <c r="O1505">
        <v>267.45425</v>
      </c>
      <c r="P1505" t="s">
        <v>704</v>
      </c>
    </row>
    <row r="1506" spans="1:17">
      <c r="A1506" t="s">
        <v>2305</v>
      </c>
      <c r="B1506" t="s">
        <v>121</v>
      </c>
      <c r="C1506" t="s">
        <v>108</v>
      </c>
      <c r="D1506" t="s">
        <v>705</v>
      </c>
      <c r="E1506" t="s">
        <v>106</v>
      </c>
      <c r="F1506">
        <v>40700</v>
      </c>
      <c r="G1506" t="s">
        <v>784</v>
      </c>
      <c r="I1506" t="s">
        <v>112</v>
      </c>
      <c r="J1506">
        <v>2026</v>
      </c>
      <c r="K1506">
        <v>5</v>
      </c>
      <c r="L1506" t="s">
        <v>95</v>
      </c>
      <c r="M1506">
        <v>174.67274999999998</v>
      </c>
      <c r="N1506">
        <v>1</v>
      </c>
      <c r="O1506">
        <v>174.67274999999998</v>
      </c>
      <c r="P1506" t="s">
        <v>704</v>
      </c>
    </row>
    <row r="1507" spans="1:17">
      <c r="A1507" t="s">
        <v>2305</v>
      </c>
      <c r="B1507" t="s">
        <v>754</v>
      </c>
      <c r="C1507" t="s">
        <v>108</v>
      </c>
      <c r="D1507" t="s">
        <v>705</v>
      </c>
      <c r="E1507" t="s">
        <v>106</v>
      </c>
      <c r="F1507">
        <v>40700</v>
      </c>
      <c r="G1507" t="s">
        <v>784</v>
      </c>
      <c r="I1507" t="s">
        <v>112</v>
      </c>
      <c r="J1507">
        <v>2026</v>
      </c>
      <c r="K1507">
        <v>5</v>
      </c>
      <c r="L1507" t="s">
        <v>95</v>
      </c>
      <c r="M1507">
        <v>87.33637499999999</v>
      </c>
      <c r="N1507">
        <v>1</v>
      </c>
      <c r="O1507">
        <v>87.33637499999999</v>
      </c>
      <c r="P1507" t="s">
        <v>704</v>
      </c>
    </row>
    <row r="1508" spans="1:17">
      <c r="A1508" t="s">
        <v>2305</v>
      </c>
      <c r="B1508" t="s">
        <v>755</v>
      </c>
      <c r="C1508" t="s">
        <v>108</v>
      </c>
      <c r="D1508" t="s">
        <v>705</v>
      </c>
      <c r="E1508" t="s">
        <v>103</v>
      </c>
      <c r="F1508">
        <v>40700</v>
      </c>
      <c r="G1508" t="s">
        <v>784</v>
      </c>
      <c r="I1508" t="s">
        <v>120</v>
      </c>
      <c r="J1508">
        <v>2026</v>
      </c>
      <c r="K1508">
        <v>5</v>
      </c>
      <c r="L1508" t="s">
        <v>95</v>
      </c>
      <c r="M1508">
        <v>440.03999999999996</v>
      </c>
      <c r="N1508">
        <v>1</v>
      </c>
      <c r="O1508">
        <v>440.03999999999996</v>
      </c>
      <c r="P1508" t="s">
        <v>704</v>
      </c>
      <c r="Q1508">
        <v>1</v>
      </c>
    </row>
    <row r="1509" spans="1:17">
      <c r="A1509" t="s">
        <v>2305</v>
      </c>
      <c r="B1509" t="s">
        <v>755</v>
      </c>
      <c r="C1509" t="s">
        <v>108</v>
      </c>
      <c r="D1509" t="s">
        <v>705</v>
      </c>
      <c r="E1509" t="s">
        <v>106</v>
      </c>
      <c r="F1509">
        <v>40700</v>
      </c>
      <c r="G1509" t="s">
        <v>784</v>
      </c>
      <c r="I1509" t="s">
        <v>110</v>
      </c>
      <c r="J1509">
        <v>2026</v>
      </c>
      <c r="K1509">
        <v>5</v>
      </c>
      <c r="L1509" t="s">
        <v>95</v>
      </c>
      <c r="M1509">
        <v>87.33637499999999</v>
      </c>
      <c r="N1509">
        <v>1</v>
      </c>
      <c r="O1509">
        <v>87.33637499999999</v>
      </c>
      <c r="P1509" t="s">
        <v>704</v>
      </c>
    </row>
    <row r="1510" spans="1:17">
      <c r="A1510" t="s">
        <v>2305</v>
      </c>
      <c r="B1510" t="s">
        <v>755</v>
      </c>
      <c r="C1510" t="s">
        <v>108</v>
      </c>
      <c r="D1510" t="s">
        <v>705</v>
      </c>
      <c r="E1510" t="s">
        <v>105</v>
      </c>
      <c r="F1510">
        <v>40700</v>
      </c>
      <c r="G1510" t="s">
        <v>784</v>
      </c>
      <c r="I1510" t="s">
        <v>122</v>
      </c>
      <c r="J1510">
        <v>2026</v>
      </c>
      <c r="K1510">
        <v>5</v>
      </c>
      <c r="L1510" t="s">
        <v>95</v>
      </c>
      <c r="M1510">
        <v>50.944074999999998</v>
      </c>
      <c r="N1510">
        <v>1</v>
      </c>
      <c r="O1510">
        <v>50.944074999999998</v>
      </c>
      <c r="P1510" t="s">
        <v>704</v>
      </c>
    </row>
    <row r="1511" spans="1:17">
      <c r="A1511" t="s">
        <v>2305</v>
      </c>
      <c r="B1511" t="s">
        <v>755</v>
      </c>
      <c r="C1511" t="s">
        <v>108</v>
      </c>
      <c r="D1511" t="s">
        <v>705</v>
      </c>
      <c r="E1511" t="s">
        <v>105</v>
      </c>
      <c r="F1511">
        <v>40700</v>
      </c>
      <c r="G1511" t="s">
        <v>784</v>
      </c>
      <c r="I1511" t="s">
        <v>123</v>
      </c>
      <c r="J1511">
        <v>2026</v>
      </c>
      <c r="K1511">
        <v>5</v>
      </c>
      <c r="L1511" t="s">
        <v>95</v>
      </c>
      <c r="M1511">
        <v>133.727125</v>
      </c>
      <c r="N1511">
        <v>1</v>
      </c>
      <c r="O1511">
        <v>133.727125</v>
      </c>
      <c r="P1511" t="s">
        <v>704</v>
      </c>
    </row>
    <row r="1512" spans="1:17">
      <c r="A1512" t="s">
        <v>2305</v>
      </c>
      <c r="B1512" t="s">
        <v>755</v>
      </c>
      <c r="C1512" t="s">
        <v>108</v>
      </c>
      <c r="D1512" t="s">
        <v>705</v>
      </c>
      <c r="E1512" t="s">
        <v>106</v>
      </c>
      <c r="F1512">
        <v>40700</v>
      </c>
      <c r="G1512" t="s">
        <v>784</v>
      </c>
      <c r="I1512" t="s">
        <v>112</v>
      </c>
      <c r="J1512">
        <v>2026</v>
      </c>
      <c r="K1512">
        <v>5</v>
      </c>
      <c r="L1512" t="s">
        <v>95</v>
      </c>
      <c r="M1512">
        <v>349.34549999999996</v>
      </c>
      <c r="N1512">
        <v>1</v>
      </c>
      <c r="O1512">
        <v>349.34549999999996</v>
      </c>
      <c r="P1512" t="s">
        <v>704</v>
      </c>
    </row>
    <row r="1513" spans="1:17">
      <c r="A1513" t="s">
        <v>2305</v>
      </c>
      <c r="B1513" t="s">
        <v>126</v>
      </c>
      <c r="C1513" t="s">
        <v>108</v>
      </c>
      <c r="D1513" t="s">
        <v>705</v>
      </c>
      <c r="E1513" t="s">
        <v>106</v>
      </c>
      <c r="F1513">
        <v>40700</v>
      </c>
      <c r="G1513" t="s">
        <v>784</v>
      </c>
      <c r="I1513" t="s">
        <v>118</v>
      </c>
      <c r="J1513">
        <v>2026</v>
      </c>
      <c r="K1513">
        <v>5</v>
      </c>
      <c r="L1513" t="s">
        <v>95</v>
      </c>
      <c r="M1513">
        <v>181.94434999999999</v>
      </c>
      <c r="N1513">
        <v>1</v>
      </c>
      <c r="O1513">
        <v>181.94434999999999</v>
      </c>
      <c r="P1513" t="s">
        <v>704</v>
      </c>
    </row>
    <row r="1514" spans="1:17">
      <c r="A1514" t="s">
        <v>2305</v>
      </c>
      <c r="B1514" t="s">
        <v>756</v>
      </c>
      <c r="C1514" t="s">
        <v>108</v>
      </c>
      <c r="D1514" t="s">
        <v>705</v>
      </c>
      <c r="E1514" t="s">
        <v>106</v>
      </c>
      <c r="F1514">
        <v>40700</v>
      </c>
      <c r="G1514" t="s">
        <v>784</v>
      </c>
      <c r="I1514" t="s">
        <v>112</v>
      </c>
      <c r="J1514">
        <v>2026</v>
      </c>
      <c r="K1514">
        <v>5</v>
      </c>
      <c r="L1514" t="s">
        <v>95</v>
      </c>
      <c r="M1514">
        <v>262.00912499999998</v>
      </c>
      <c r="N1514">
        <v>1</v>
      </c>
      <c r="O1514">
        <v>262.00912499999998</v>
      </c>
      <c r="P1514" t="s">
        <v>704</v>
      </c>
    </row>
    <row r="1515" spans="1:17">
      <c r="A1515" t="s">
        <v>2305</v>
      </c>
      <c r="B1515" t="s">
        <v>131</v>
      </c>
      <c r="C1515" t="s">
        <v>108</v>
      </c>
      <c r="D1515" t="s">
        <v>705</v>
      </c>
      <c r="E1515" t="s">
        <v>106</v>
      </c>
      <c r="F1515">
        <v>40700</v>
      </c>
      <c r="G1515" t="s">
        <v>784</v>
      </c>
      <c r="I1515" t="s">
        <v>110</v>
      </c>
      <c r="J1515">
        <v>2026</v>
      </c>
      <c r="K1515">
        <v>5</v>
      </c>
      <c r="L1515" t="s">
        <v>95</v>
      </c>
      <c r="M1515">
        <v>87.33637499999999</v>
      </c>
      <c r="N1515">
        <v>1</v>
      </c>
      <c r="O1515">
        <v>87.33637499999999</v>
      </c>
      <c r="P1515" t="s">
        <v>704</v>
      </c>
    </row>
    <row r="1516" spans="1:17">
      <c r="A1516" t="s">
        <v>2305</v>
      </c>
      <c r="B1516" t="s">
        <v>131</v>
      </c>
      <c r="C1516" t="s">
        <v>108</v>
      </c>
      <c r="D1516" t="s">
        <v>705</v>
      </c>
      <c r="E1516" t="s">
        <v>106</v>
      </c>
      <c r="F1516">
        <v>40700</v>
      </c>
      <c r="G1516" t="s">
        <v>784</v>
      </c>
      <c r="I1516" t="s">
        <v>118</v>
      </c>
      <c r="J1516">
        <v>2026</v>
      </c>
      <c r="K1516">
        <v>5</v>
      </c>
      <c r="L1516" t="s">
        <v>95</v>
      </c>
      <c r="M1516">
        <v>181.94434999999999</v>
      </c>
      <c r="N1516">
        <v>1</v>
      </c>
      <c r="O1516">
        <v>181.94434999999999</v>
      </c>
      <c r="P1516" t="s">
        <v>704</v>
      </c>
    </row>
    <row r="1517" spans="1:17">
      <c r="A1517" t="s">
        <v>2305</v>
      </c>
      <c r="B1517" t="s">
        <v>131</v>
      </c>
      <c r="C1517" t="s">
        <v>108</v>
      </c>
      <c r="D1517" t="s">
        <v>705</v>
      </c>
      <c r="E1517" t="s">
        <v>106</v>
      </c>
      <c r="F1517">
        <v>40700</v>
      </c>
      <c r="G1517" t="s">
        <v>784</v>
      </c>
      <c r="I1517" t="s">
        <v>112</v>
      </c>
      <c r="J1517">
        <v>2026</v>
      </c>
      <c r="K1517">
        <v>5</v>
      </c>
      <c r="L1517" t="s">
        <v>95</v>
      </c>
      <c r="M1517">
        <v>87.33637499999999</v>
      </c>
      <c r="N1517">
        <v>1</v>
      </c>
      <c r="O1517">
        <v>87.33637499999999</v>
      </c>
      <c r="P1517" t="s">
        <v>704</v>
      </c>
    </row>
    <row r="1518" spans="1:17">
      <c r="A1518" t="s">
        <v>2305</v>
      </c>
      <c r="B1518" t="s">
        <v>757</v>
      </c>
      <c r="C1518" t="s">
        <v>108</v>
      </c>
      <c r="D1518" t="s">
        <v>705</v>
      </c>
      <c r="E1518" t="s">
        <v>106</v>
      </c>
      <c r="F1518">
        <v>40700</v>
      </c>
      <c r="G1518" t="s">
        <v>784</v>
      </c>
      <c r="I1518" t="s">
        <v>110</v>
      </c>
      <c r="J1518">
        <v>2026</v>
      </c>
      <c r="K1518">
        <v>5</v>
      </c>
      <c r="L1518" t="s">
        <v>95</v>
      </c>
      <c r="M1518">
        <v>174.67274999999998</v>
      </c>
      <c r="N1518">
        <v>1</v>
      </c>
      <c r="O1518">
        <v>174.67274999999998</v>
      </c>
      <c r="P1518" t="s">
        <v>704</v>
      </c>
    </row>
    <row r="1519" spans="1:17">
      <c r="A1519" t="s">
        <v>879</v>
      </c>
      <c r="B1519" t="s">
        <v>145</v>
      </c>
      <c r="C1519" t="s">
        <v>133</v>
      </c>
      <c r="D1519" t="s">
        <v>705</v>
      </c>
      <c r="E1519" t="s">
        <v>103</v>
      </c>
      <c r="F1519">
        <v>40700</v>
      </c>
      <c r="G1519" t="s">
        <v>784</v>
      </c>
      <c r="I1519" t="s">
        <v>120</v>
      </c>
      <c r="J1519">
        <v>2026</v>
      </c>
      <c r="K1519">
        <v>5</v>
      </c>
      <c r="L1519" t="s">
        <v>95</v>
      </c>
      <c r="M1519">
        <v>1004.0400000000001</v>
      </c>
      <c r="N1519">
        <v>1</v>
      </c>
      <c r="O1519">
        <v>1004.0400000000001</v>
      </c>
      <c r="P1519" t="s">
        <v>704</v>
      </c>
      <c r="Q1519">
        <v>1</v>
      </c>
    </row>
    <row r="1520" spans="1:17">
      <c r="A1520" t="s">
        <v>879</v>
      </c>
      <c r="B1520" t="s">
        <v>145</v>
      </c>
      <c r="C1520" t="s">
        <v>133</v>
      </c>
      <c r="D1520" t="s">
        <v>705</v>
      </c>
      <c r="E1520" t="s">
        <v>106</v>
      </c>
      <c r="F1520">
        <v>40700</v>
      </c>
      <c r="G1520" t="s">
        <v>784</v>
      </c>
      <c r="I1520" t="s">
        <v>112</v>
      </c>
      <c r="J1520">
        <v>2026</v>
      </c>
      <c r="K1520">
        <v>5</v>
      </c>
      <c r="L1520" t="s">
        <v>95</v>
      </c>
      <c r="M1520">
        <v>115.89</v>
      </c>
      <c r="N1520">
        <v>1</v>
      </c>
      <c r="O1520">
        <v>115.89</v>
      </c>
      <c r="P1520" t="s">
        <v>704</v>
      </c>
    </row>
    <row r="1521" spans="1:17">
      <c r="A1521" t="s">
        <v>879</v>
      </c>
      <c r="B1521" t="s">
        <v>148</v>
      </c>
      <c r="C1521" t="s">
        <v>133</v>
      </c>
      <c r="D1521" t="s">
        <v>705</v>
      </c>
      <c r="E1521" t="s">
        <v>105</v>
      </c>
      <c r="F1521">
        <v>40700</v>
      </c>
      <c r="G1521" t="s">
        <v>784</v>
      </c>
      <c r="I1521" t="s">
        <v>122</v>
      </c>
      <c r="J1521">
        <v>2026</v>
      </c>
      <c r="K1521">
        <v>5</v>
      </c>
      <c r="L1521" t="s">
        <v>95</v>
      </c>
      <c r="M1521">
        <v>81.11999999999999</v>
      </c>
      <c r="N1521">
        <v>1</v>
      </c>
      <c r="O1521">
        <v>81.11999999999999</v>
      </c>
      <c r="P1521" t="s">
        <v>704</v>
      </c>
    </row>
    <row r="1522" spans="1:17">
      <c r="A1522" t="s">
        <v>879</v>
      </c>
      <c r="B1522" t="s">
        <v>148</v>
      </c>
      <c r="C1522" t="s">
        <v>133</v>
      </c>
      <c r="D1522" t="s">
        <v>705</v>
      </c>
      <c r="E1522" t="s">
        <v>105</v>
      </c>
      <c r="F1522">
        <v>40700</v>
      </c>
      <c r="G1522" t="s">
        <v>784</v>
      </c>
      <c r="I1522" t="s">
        <v>123</v>
      </c>
      <c r="J1522">
        <v>2026</v>
      </c>
      <c r="K1522">
        <v>5</v>
      </c>
      <c r="L1522" t="s">
        <v>95</v>
      </c>
      <c r="M1522">
        <v>135.19999999999999</v>
      </c>
      <c r="N1522">
        <v>1</v>
      </c>
      <c r="O1522">
        <v>135.19999999999999</v>
      </c>
      <c r="P1522" t="s">
        <v>704</v>
      </c>
    </row>
    <row r="1523" spans="1:17">
      <c r="A1523" t="s">
        <v>879</v>
      </c>
      <c r="B1523" t="s">
        <v>148</v>
      </c>
      <c r="C1523" t="s">
        <v>133</v>
      </c>
      <c r="D1523" t="s">
        <v>705</v>
      </c>
      <c r="E1523" t="s">
        <v>106</v>
      </c>
      <c r="F1523">
        <v>40700</v>
      </c>
      <c r="G1523" t="s">
        <v>784</v>
      </c>
      <c r="I1523" t="s">
        <v>112</v>
      </c>
      <c r="J1523">
        <v>2026</v>
      </c>
      <c r="K1523">
        <v>5</v>
      </c>
      <c r="L1523" t="s">
        <v>95</v>
      </c>
      <c r="M1523">
        <v>115.89</v>
      </c>
      <c r="N1523">
        <v>1</v>
      </c>
      <c r="O1523">
        <v>115.89</v>
      </c>
      <c r="P1523" t="s">
        <v>704</v>
      </c>
    </row>
    <row r="1524" spans="1:17">
      <c r="A1524" t="s">
        <v>879</v>
      </c>
      <c r="B1524" t="s">
        <v>758</v>
      </c>
      <c r="C1524" t="s">
        <v>133</v>
      </c>
      <c r="D1524" t="s">
        <v>705</v>
      </c>
      <c r="E1524" t="s">
        <v>103</v>
      </c>
      <c r="F1524">
        <v>40700</v>
      </c>
      <c r="G1524" t="s">
        <v>784</v>
      </c>
      <c r="I1524" t="s">
        <v>120</v>
      </c>
      <c r="J1524">
        <v>2026</v>
      </c>
      <c r="K1524">
        <v>5</v>
      </c>
      <c r="L1524" t="s">
        <v>95</v>
      </c>
      <c r="M1524">
        <v>571.14</v>
      </c>
      <c r="N1524">
        <v>1</v>
      </c>
      <c r="O1524">
        <v>571.14</v>
      </c>
      <c r="P1524" t="s">
        <v>704</v>
      </c>
      <c r="Q1524">
        <v>1</v>
      </c>
    </row>
    <row r="1525" spans="1:17">
      <c r="A1525" t="s">
        <v>879</v>
      </c>
      <c r="B1525" t="s">
        <v>758</v>
      </c>
      <c r="C1525" t="s">
        <v>133</v>
      </c>
      <c r="D1525" t="s">
        <v>705</v>
      </c>
      <c r="E1525" t="s">
        <v>105</v>
      </c>
      <c r="F1525">
        <v>40700</v>
      </c>
      <c r="G1525" t="s">
        <v>784</v>
      </c>
      <c r="I1525" t="s">
        <v>122</v>
      </c>
      <c r="J1525">
        <v>2026</v>
      </c>
      <c r="K1525">
        <v>5</v>
      </c>
      <c r="L1525" t="s">
        <v>95</v>
      </c>
      <c r="M1525">
        <v>540.79999999999995</v>
      </c>
      <c r="N1525">
        <v>1</v>
      </c>
      <c r="O1525">
        <v>540.79999999999995</v>
      </c>
      <c r="P1525" t="s">
        <v>704</v>
      </c>
    </row>
    <row r="1526" spans="1:17">
      <c r="A1526" t="s">
        <v>879</v>
      </c>
      <c r="B1526" t="s">
        <v>758</v>
      </c>
      <c r="C1526" t="s">
        <v>133</v>
      </c>
      <c r="D1526" t="s">
        <v>705</v>
      </c>
      <c r="E1526" t="s">
        <v>105</v>
      </c>
      <c r="F1526">
        <v>40700</v>
      </c>
      <c r="G1526" t="s">
        <v>784</v>
      </c>
      <c r="I1526" t="s">
        <v>123</v>
      </c>
      <c r="J1526">
        <v>2026</v>
      </c>
      <c r="K1526">
        <v>5</v>
      </c>
      <c r="L1526" t="s">
        <v>95</v>
      </c>
      <c r="M1526">
        <v>811.19999999999993</v>
      </c>
      <c r="N1526">
        <v>1</v>
      </c>
      <c r="O1526">
        <v>811.19999999999993</v>
      </c>
      <c r="P1526" t="s">
        <v>704</v>
      </c>
    </row>
    <row r="1527" spans="1:17">
      <c r="A1527" t="s">
        <v>879</v>
      </c>
      <c r="B1527" t="s">
        <v>758</v>
      </c>
      <c r="C1527" t="s">
        <v>133</v>
      </c>
      <c r="D1527" t="s">
        <v>705</v>
      </c>
      <c r="E1527" t="s">
        <v>106</v>
      </c>
      <c r="F1527">
        <v>40700</v>
      </c>
      <c r="G1527" t="s">
        <v>784</v>
      </c>
      <c r="I1527" t="s">
        <v>112</v>
      </c>
      <c r="J1527">
        <v>2026</v>
      </c>
      <c r="K1527">
        <v>5</v>
      </c>
      <c r="L1527" t="s">
        <v>95</v>
      </c>
      <c r="M1527">
        <v>231.78</v>
      </c>
      <c r="N1527">
        <v>1</v>
      </c>
      <c r="O1527">
        <v>231.78</v>
      </c>
      <c r="P1527" t="s">
        <v>704</v>
      </c>
    </row>
    <row r="1528" spans="1:17">
      <c r="A1528" t="s">
        <v>879</v>
      </c>
      <c r="B1528" t="s">
        <v>155</v>
      </c>
      <c r="C1528" t="s">
        <v>133</v>
      </c>
      <c r="D1528" t="s">
        <v>705</v>
      </c>
      <c r="E1528" t="s">
        <v>103</v>
      </c>
      <c r="F1528">
        <v>40700</v>
      </c>
      <c r="G1528" t="s">
        <v>784</v>
      </c>
      <c r="I1528" t="s">
        <v>120</v>
      </c>
      <c r="J1528">
        <v>2026</v>
      </c>
      <c r="K1528">
        <v>5</v>
      </c>
      <c r="L1528" t="s">
        <v>95</v>
      </c>
      <c r="M1528">
        <v>889.94</v>
      </c>
      <c r="N1528">
        <v>1</v>
      </c>
      <c r="O1528">
        <v>889.94</v>
      </c>
      <c r="P1528" t="s">
        <v>704</v>
      </c>
      <c r="Q1528">
        <v>1</v>
      </c>
    </row>
    <row r="1529" spans="1:17">
      <c r="A1529" t="s">
        <v>879</v>
      </c>
      <c r="B1529" t="s">
        <v>155</v>
      </c>
      <c r="C1529" t="s">
        <v>133</v>
      </c>
      <c r="D1529" t="s">
        <v>705</v>
      </c>
      <c r="E1529" t="s">
        <v>106</v>
      </c>
      <c r="F1529">
        <v>40700</v>
      </c>
      <c r="G1529" t="s">
        <v>784</v>
      </c>
      <c r="I1529" t="s">
        <v>112</v>
      </c>
      <c r="J1529">
        <v>2026</v>
      </c>
      <c r="K1529">
        <v>5</v>
      </c>
      <c r="L1529" t="s">
        <v>95</v>
      </c>
      <c r="M1529">
        <v>115.89</v>
      </c>
      <c r="N1529">
        <v>1</v>
      </c>
      <c r="O1529">
        <v>115.89</v>
      </c>
      <c r="P1529" t="s">
        <v>704</v>
      </c>
    </row>
    <row r="1530" spans="1:17">
      <c r="A1530" t="s">
        <v>879</v>
      </c>
      <c r="B1530" t="s">
        <v>659</v>
      </c>
      <c r="C1530" t="s">
        <v>133</v>
      </c>
      <c r="D1530" t="s">
        <v>705</v>
      </c>
      <c r="E1530" t="s">
        <v>103</v>
      </c>
      <c r="F1530">
        <v>40700</v>
      </c>
      <c r="G1530" t="s">
        <v>784</v>
      </c>
      <c r="I1530" t="s">
        <v>120</v>
      </c>
      <c r="J1530">
        <v>2026</v>
      </c>
      <c r="K1530">
        <v>5</v>
      </c>
      <c r="L1530" t="s">
        <v>95</v>
      </c>
      <c r="M1530">
        <v>783.48</v>
      </c>
      <c r="N1530">
        <v>1</v>
      </c>
      <c r="O1530">
        <v>783.48</v>
      </c>
      <c r="P1530" t="s">
        <v>704</v>
      </c>
      <c r="Q1530">
        <v>1</v>
      </c>
    </row>
    <row r="1531" spans="1:17">
      <c r="A1531" t="s">
        <v>879</v>
      </c>
      <c r="B1531" t="s">
        <v>659</v>
      </c>
      <c r="C1531" t="s">
        <v>133</v>
      </c>
      <c r="D1531" t="s">
        <v>705</v>
      </c>
      <c r="E1531" t="s">
        <v>106</v>
      </c>
      <c r="F1531">
        <v>40700</v>
      </c>
      <c r="G1531" t="s">
        <v>784</v>
      </c>
      <c r="I1531" t="s">
        <v>112</v>
      </c>
      <c r="J1531">
        <v>2026</v>
      </c>
      <c r="K1531">
        <v>5</v>
      </c>
      <c r="L1531" t="s">
        <v>95</v>
      </c>
      <c r="M1531">
        <v>231.78</v>
      </c>
      <c r="N1531">
        <v>1</v>
      </c>
      <c r="O1531">
        <v>231.78</v>
      </c>
      <c r="P1531" t="s">
        <v>704</v>
      </c>
    </row>
    <row r="1532" spans="1:17">
      <c r="A1532" t="s">
        <v>879</v>
      </c>
      <c r="B1532" t="s">
        <v>661</v>
      </c>
      <c r="C1532" t="s">
        <v>133</v>
      </c>
      <c r="D1532" t="s">
        <v>705</v>
      </c>
      <c r="E1532" t="s">
        <v>106</v>
      </c>
      <c r="F1532">
        <v>40700</v>
      </c>
      <c r="G1532" t="s">
        <v>784</v>
      </c>
      <c r="I1532" t="s">
        <v>112</v>
      </c>
      <c r="J1532">
        <v>2026</v>
      </c>
      <c r="K1532">
        <v>5</v>
      </c>
      <c r="L1532" t="s">
        <v>95</v>
      </c>
      <c r="M1532">
        <v>115.89</v>
      </c>
      <c r="N1532">
        <v>1</v>
      </c>
      <c r="O1532">
        <v>115.89</v>
      </c>
      <c r="P1532" t="s">
        <v>704</v>
      </c>
    </row>
    <row r="1533" spans="1:17">
      <c r="A1533" t="s">
        <v>879</v>
      </c>
      <c r="B1533" t="s">
        <v>759</v>
      </c>
      <c r="C1533" t="s">
        <v>133</v>
      </c>
      <c r="D1533" t="s">
        <v>705</v>
      </c>
      <c r="E1533" t="s">
        <v>103</v>
      </c>
      <c r="F1533">
        <v>40700</v>
      </c>
      <c r="G1533" t="s">
        <v>784</v>
      </c>
      <c r="I1533" t="s">
        <v>120</v>
      </c>
      <c r="J1533">
        <v>2026</v>
      </c>
      <c r="K1533">
        <v>5</v>
      </c>
      <c r="L1533" t="s">
        <v>95</v>
      </c>
      <c r="M1533">
        <v>363.53999999999996</v>
      </c>
      <c r="N1533">
        <v>1</v>
      </c>
      <c r="O1533">
        <v>363.53999999999996</v>
      </c>
      <c r="P1533" t="s">
        <v>704</v>
      </c>
      <c r="Q1533">
        <v>1</v>
      </c>
    </row>
    <row r="1534" spans="1:17">
      <c r="A1534" t="s">
        <v>879</v>
      </c>
      <c r="B1534" t="s">
        <v>759</v>
      </c>
      <c r="C1534" t="s">
        <v>133</v>
      </c>
      <c r="D1534" t="s">
        <v>705</v>
      </c>
      <c r="E1534" t="s">
        <v>106</v>
      </c>
      <c r="F1534">
        <v>40700</v>
      </c>
      <c r="G1534" t="s">
        <v>784</v>
      </c>
      <c r="I1534" t="s">
        <v>112</v>
      </c>
      <c r="J1534">
        <v>2026</v>
      </c>
      <c r="K1534">
        <v>5</v>
      </c>
      <c r="L1534" t="s">
        <v>95</v>
      </c>
      <c r="M1534">
        <v>115.89</v>
      </c>
      <c r="N1534">
        <v>1</v>
      </c>
      <c r="O1534">
        <v>115.89</v>
      </c>
      <c r="P1534" t="s">
        <v>704</v>
      </c>
    </row>
    <row r="1535" spans="1:17">
      <c r="A1535" t="s">
        <v>879</v>
      </c>
      <c r="B1535" t="s">
        <v>166</v>
      </c>
      <c r="C1535" t="s">
        <v>133</v>
      </c>
      <c r="D1535" t="s">
        <v>705</v>
      </c>
      <c r="E1535" t="s">
        <v>105</v>
      </c>
      <c r="F1535">
        <v>40700</v>
      </c>
      <c r="G1535" t="s">
        <v>784</v>
      </c>
      <c r="I1535" t="s">
        <v>122</v>
      </c>
      <c r="J1535">
        <v>2026</v>
      </c>
      <c r="K1535">
        <v>5</v>
      </c>
      <c r="L1535" t="s">
        <v>95</v>
      </c>
      <c r="M1535">
        <v>81.11999999999999</v>
      </c>
      <c r="N1535">
        <v>1</v>
      </c>
      <c r="O1535">
        <v>81.11999999999999</v>
      </c>
      <c r="P1535" t="s">
        <v>704</v>
      </c>
    </row>
    <row r="1536" spans="1:17">
      <c r="A1536" t="s">
        <v>879</v>
      </c>
      <c r="B1536" t="s">
        <v>166</v>
      </c>
      <c r="C1536" t="s">
        <v>133</v>
      </c>
      <c r="D1536" t="s">
        <v>705</v>
      </c>
      <c r="E1536" t="s">
        <v>105</v>
      </c>
      <c r="F1536">
        <v>40700</v>
      </c>
      <c r="G1536" t="s">
        <v>784</v>
      </c>
      <c r="I1536" t="s">
        <v>123</v>
      </c>
      <c r="J1536">
        <v>2026</v>
      </c>
      <c r="K1536">
        <v>5</v>
      </c>
      <c r="L1536" t="s">
        <v>95</v>
      </c>
      <c r="M1536">
        <v>135.19999999999999</v>
      </c>
      <c r="N1536">
        <v>1</v>
      </c>
      <c r="O1536">
        <v>135.19999999999999</v>
      </c>
      <c r="P1536" t="s">
        <v>704</v>
      </c>
    </row>
    <row r="1537" spans="1:17">
      <c r="A1537" t="s">
        <v>879</v>
      </c>
      <c r="B1537" t="s">
        <v>166</v>
      </c>
      <c r="C1537" t="s">
        <v>133</v>
      </c>
      <c r="D1537" t="s">
        <v>705</v>
      </c>
      <c r="E1537" t="s">
        <v>106</v>
      </c>
      <c r="F1537">
        <v>40700</v>
      </c>
      <c r="G1537" t="s">
        <v>784</v>
      </c>
      <c r="I1537" t="s">
        <v>112</v>
      </c>
      <c r="J1537">
        <v>2026</v>
      </c>
      <c r="K1537">
        <v>5</v>
      </c>
      <c r="L1537" t="s">
        <v>95</v>
      </c>
      <c r="M1537">
        <v>115.89</v>
      </c>
      <c r="N1537">
        <v>1</v>
      </c>
      <c r="O1537">
        <v>115.89</v>
      </c>
      <c r="P1537" t="s">
        <v>704</v>
      </c>
    </row>
    <row r="1538" spans="1:17">
      <c r="A1538" t="s">
        <v>879</v>
      </c>
      <c r="B1538" t="s">
        <v>169</v>
      </c>
      <c r="C1538" t="s">
        <v>133</v>
      </c>
      <c r="D1538" t="s">
        <v>705</v>
      </c>
      <c r="E1538" t="s">
        <v>106</v>
      </c>
      <c r="F1538">
        <v>40700</v>
      </c>
      <c r="G1538" t="s">
        <v>784</v>
      </c>
      <c r="I1538" t="s">
        <v>110</v>
      </c>
      <c r="J1538">
        <v>2026</v>
      </c>
      <c r="K1538">
        <v>5</v>
      </c>
      <c r="L1538" t="s">
        <v>95</v>
      </c>
      <c r="M1538">
        <v>95.63000000000001</v>
      </c>
      <c r="N1538">
        <v>1</v>
      </c>
      <c r="O1538">
        <v>95.63000000000001</v>
      </c>
      <c r="P1538" t="s">
        <v>704</v>
      </c>
    </row>
    <row r="1539" spans="1:17">
      <c r="A1539" t="s">
        <v>879</v>
      </c>
      <c r="B1539" t="s">
        <v>175</v>
      </c>
      <c r="C1539" t="s">
        <v>133</v>
      </c>
      <c r="D1539" t="s">
        <v>705</v>
      </c>
      <c r="E1539" t="s">
        <v>106</v>
      </c>
      <c r="F1539">
        <v>40700</v>
      </c>
      <c r="G1539" t="s">
        <v>784</v>
      </c>
      <c r="I1539" t="s">
        <v>112</v>
      </c>
      <c r="J1539">
        <v>2026</v>
      </c>
      <c r="K1539">
        <v>5</v>
      </c>
      <c r="L1539" t="s">
        <v>95</v>
      </c>
      <c r="M1539">
        <v>115.89</v>
      </c>
      <c r="N1539">
        <v>1</v>
      </c>
      <c r="O1539">
        <v>115.89</v>
      </c>
      <c r="P1539" t="s">
        <v>704</v>
      </c>
    </row>
    <row r="1540" spans="1:17">
      <c r="A1540" t="s">
        <v>879</v>
      </c>
      <c r="B1540" t="s">
        <v>176</v>
      </c>
      <c r="C1540" t="s">
        <v>133</v>
      </c>
      <c r="D1540" t="s">
        <v>705</v>
      </c>
      <c r="E1540" t="s">
        <v>106</v>
      </c>
      <c r="F1540">
        <v>40700</v>
      </c>
      <c r="G1540" t="s">
        <v>784</v>
      </c>
      <c r="I1540" t="s">
        <v>112</v>
      </c>
      <c r="J1540">
        <v>2026</v>
      </c>
      <c r="K1540">
        <v>5</v>
      </c>
      <c r="L1540" t="s">
        <v>95</v>
      </c>
      <c r="M1540">
        <v>115.89</v>
      </c>
      <c r="N1540">
        <v>1</v>
      </c>
      <c r="O1540">
        <v>115.89</v>
      </c>
      <c r="P1540" t="s">
        <v>704</v>
      </c>
    </row>
    <row r="1541" spans="1:17">
      <c r="A1541" t="s">
        <v>879</v>
      </c>
      <c r="B1541" t="s">
        <v>760</v>
      </c>
      <c r="C1541" t="s">
        <v>133</v>
      </c>
      <c r="D1541" t="s">
        <v>705</v>
      </c>
      <c r="E1541" t="s">
        <v>103</v>
      </c>
      <c r="F1541">
        <v>40700</v>
      </c>
      <c r="G1541" t="s">
        <v>784</v>
      </c>
      <c r="I1541" t="s">
        <v>120</v>
      </c>
      <c r="J1541">
        <v>2026</v>
      </c>
      <c r="K1541">
        <v>5</v>
      </c>
      <c r="L1541" t="s">
        <v>95</v>
      </c>
      <c r="M1541">
        <v>228.2</v>
      </c>
      <c r="N1541">
        <v>1</v>
      </c>
      <c r="O1541">
        <v>228.2</v>
      </c>
      <c r="P1541" t="s">
        <v>704</v>
      </c>
      <c r="Q1541">
        <v>1</v>
      </c>
    </row>
    <row r="1542" spans="1:17">
      <c r="A1542" t="s">
        <v>879</v>
      </c>
      <c r="B1542" t="s">
        <v>760</v>
      </c>
      <c r="C1542" t="s">
        <v>133</v>
      </c>
      <c r="D1542" t="s">
        <v>705</v>
      </c>
      <c r="E1542" t="s">
        <v>105</v>
      </c>
      <c r="F1542">
        <v>40700</v>
      </c>
      <c r="G1542" t="s">
        <v>784</v>
      </c>
      <c r="I1542" t="s">
        <v>122</v>
      </c>
      <c r="J1542">
        <v>2026</v>
      </c>
      <c r="K1542">
        <v>5</v>
      </c>
      <c r="L1542" t="s">
        <v>95</v>
      </c>
      <c r="M1542">
        <v>81.11999999999999</v>
      </c>
      <c r="N1542">
        <v>1</v>
      </c>
      <c r="O1542">
        <v>81.11999999999999</v>
      </c>
      <c r="P1542" t="s">
        <v>704</v>
      </c>
    </row>
    <row r="1543" spans="1:17">
      <c r="A1543" t="s">
        <v>879</v>
      </c>
      <c r="B1543" t="s">
        <v>760</v>
      </c>
      <c r="C1543" t="s">
        <v>133</v>
      </c>
      <c r="D1543" t="s">
        <v>705</v>
      </c>
      <c r="E1543" t="s">
        <v>105</v>
      </c>
      <c r="F1543">
        <v>40700</v>
      </c>
      <c r="G1543" t="s">
        <v>784</v>
      </c>
      <c r="I1543" t="s">
        <v>123</v>
      </c>
      <c r="J1543">
        <v>2026</v>
      </c>
      <c r="K1543">
        <v>5</v>
      </c>
      <c r="L1543" t="s">
        <v>95</v>
      </c>
      <c r="M1543">
        <v>135.19999999999999</v>
      </c>
      <c r="N1543">
        <v>1</v>
      </c>
      <c r="O1543">
        <v>135.19999999999999</v>
      </c>
      <c r="P1543" t="s">
        <v>704</v>
      </c>
    </row>
    <row r="1544" spans="1:17">
      <c r="A1544" t="s">
        <v>879</v>
      </c>
      <c r="B1544" t="s">
        <v>760</v>
      </c>
      <c r="C1544" t="s">
        <v>133</v>
      </c>
      <c r="D1544" t="s">
        <v>705</v>
      </c>
      <c r="E1544" t="s">
        <v>106</v>
      </c>
      <c r="F1544">
        <v>40700</v>
      </c>
      <c r="G1544" t="s">
        <v>784</v>
      </c>
      <c r="I1544" t="s">
        <v>112</v>
      </c>
      <c r="J1544">
        <v>2026</v>
      </c>
      <c r="K1544">
        <v>5</v>
      </c>
      <c r="L1544" t="s">
        <v>95</v>
      </c>
      <c r="M1544">
        <v>115.89</v>
      </c>
      <c r="N1544">
        <v>1</v>
      </c>
      <c r="O1544">
        <v>115.89</v>
      </c>
      <c r="P1544" t="s">
        <v>704</v>
      </c>
    </row>
    <row r="1545" spans="1:17">
      <c r="A1545" t="s">
        <v>879</v>
      </c>
      <c r="B1545" t="s">
        <v>669</v>
      </c>
      <c r="C1545" t="s">
        <v>133</v>
      </c>
      <c r="D1545" t="s">
        <v>705</v>
      </c>
      <c r="E1545" t="s">
        <v>106</v>
      </c>
      <c r="F1545">
        <v>40700</v>
      </c>
      <c r="G1545" t="s">
        <v>784</v>
      </c>
      <c r="I1545" t="s">
        <v>112</v>
      </c>
      <c r="J1545">
        <v>2026</v>
      </c>
      <c r="K1545">
        <v>5</v>
      </c>
      <c r="L1545" t="s">
        <v>95</v>
      </c>
      <c r="M1545">
        <v>115.89</v>
      </c>
      <c r="N1545">
        <v>1</v>
      </c>
      <c r="O1545">
        <v>115.89</v>
      </c>
      <c r="P1545" t="s">
        <v>704</v>
      </c>
    </row>
    <row r="1546" spans="1:17">
      <c r="A1546" t="s">
        <v>879</v>
      </c>
      <c r="B1546" t="s">
        <v>761</v>
      </c>
      <c r="C1546" t="s">
        <v>133</v>
      </c>
      <c r="D1546" t="s">
        <v>705</v>
      </c>
      <c r="E1546" t="s">
        <v>106</v>
      </c>
      <c r="F1546">
        <v>40700</v>
      </c>
      <c r="G1546" t="s">
        <v>784</v>
      </c>
      <c r="I1546" t="s">
        <v>110</v>
      </c>
      <c r="J1546">
        <v>2026</v>
      </c>
      <c r="K1546">
        <v>5</v>
      </c>
      <c r="L1546" t="s">
        <v>95</v>
      </c>
      <c r="M1546">
        <v>95.63000000000001</v>
      </c>
      <c r="N1546">
        <v>1</v>
      </c>
      <c r="O1546">
        <v>95.63000000000001</v>
      </c>
      <c r="P1546" t="s">
        <v>704</v>
      </c>
    </row>
    <row r="1547" spans="1:17">
      <c r="A1547" t="s">
        <v>879</v>
      </c>
      <c r="B1547" t="s">
        <v>671</v>
      </c>
      <c r="C1547" t="s">
        <v>133</v>
      </c>
      <c r="D1547" t="s">
        <v>705</v>
      </c>
      <c r="E1547" t="s">
        <v>103</v>
      </c>
      <c r="F1547">
        <v>40700</v>
      </c>
      <c r="G1547" t="s">
        <v>784</v>
      </c>
      <c r="I1547" t="s">
        <v>120</v>
      </c>
      <c r="J1547">
        <v>2026</v>
      </c>
      <c r="K1547">
        <v>5</v>
      </c>
      <c r="L1547" t="s">
        <v>95</v>
      </c>
      <c r="M1547">
        <v>633.07999999999993</v>
      </c>
      <c r="N1547">
        <v>1</v>
      </c>
      <c r="O1547">
        <v>633.07999999999993</v>
      </c>
      <c r="P1547" t="s">
        <v>704</v>
      </c>
      <c r="Q1547">
        <v>1</v>
      </c>
    </row>
    <row r="1548" spans="1:17">
      <c r="A1548" t="s">
        <v>879</v>
      </c>
      <c r="B1548" t="s">
        <v>671</v>
      </c>
      <c r="C1548" t="s">
        <v>133</v>
      </c>
      <c r="D1548" t="s">
        <v>705</v>
      </c>
      <c r="E1548" t="s">
        <v>105</v>
      </c>
      <c r="F1548">
        <v>40700</v>
      </c>
      <c r="G1548" t="s">
        <v>784</v>
      </c>
      <c r="I1548" t="s">
        <v>122</v>
      </c>
      <c r="J1548">
        <v>2026</v>
      </c>
      <c r="K1548">
        <v>5</v>
      </c>
      <c r="L1548" t="s">
        <v>95</v>
      </c>
      <c r="M1548">
        <v>162.23999999999998</v>
      </c>
      <c r="N1548">
        <v>1</v>
      </c>
      <c r="O1548">
        <v>162.23999999999998</v>
      </c>
      <c r="P1548" t="s">
        <v>704</v>
      </c>
    </row>
    <row r="1549" spans="1:17">
      <c r="A1549" t="s">
        <v>879</v>
      </c>
      <c r="B1549" t="s">
        <v>671</v>
      </c>
      <c r="C1549" t="s">
        <v>133</v>
      </c>
      <c r="D1549" t="s">
        <v>705</v>
      </c>
      <c r="E1549" t="s">
        <v>105</v>
      </c>
      <c r="F1549">
        <v>40700</v>
      </c>
      <c r="G1549" t="s">
        <v>784</v>
      </c>
      <c r="I1549" t="s">
        <v>123</v>
      </c>
      <c r="J1549">
        <v>2026</v>
      </c>
      <c r="K1549">
        <v>5</v>
      </c>
      <c r="L1549" t="s">
        <v>95</v>
      </c>
      <c r="M1549">
        <v>270.39999999999998</v>
      </c>
      <c r="N1549">
        <v>1</v>
      </c>
      <c r="O1549">
        <v>270.39999999999998</v>
      </c>
      <c r="P1549" t="s">
        <v>704</v>
      </c>
    </row>
    <row r="1550" spans="1:17">
      <c r="A1550" t="s">
        <v>879</v>
      </c>
      <c r="B1550" t="s">
        <v>671</v>
      </c>
      <c r="C1550" t="s">
        <v>133</v>
      </c>
      <c r="D1550" t="s">
        <v>705</v>
      </c>
      <c r="E1550" t="s">
        <v>106</v>
      </c>
      <c r="F1550">
        <v>40700</v>
      </c>
      <c r="G1550" t="s">
        <v>784</v>
      </c>
      <c r="I1550" t="s">
        <v>112</v>
      </c>
      <c r="J1550">
        <v>2026</v>
      </c>
      <c r="K1550">
        <v>5</v>
      </c>
      <c r="L1550" t="s">
        <v>95</v>
      </c>
      <c r="M1550">
        <v>115.89</v>
      </c>
      <c r="N1550">
        <v>1</v>
      </c>
      <c r="O1550">
        <v>115.89</v>
      </c>
      <c r="P1550" t="s">
        <v>704</v>
      </c>
    </row>
    <row r="1551" spans="1:17">
      <c r="A1551" t="s">
        <v>879</v>
      </c>
      <c r="B1551" t="s">
        <v>182</v>
      </c>
      <c r="C1551" t="s">
        <v>133</v>
      </c>
      <c r="D1551" t="s">
        <v>705</v>
      </c>
      <c r="E1551" t="s">
        <v>106</v>
      </c>
      <c r="F1551">
        <v>40700</v>
      </c>
      <c r="G1551" t="s">
        <v>784</v>
      </c>
      <c r="I1551" t="s">
        <v>112</v>
      </c>
      <c r="J1551">
        <v>2026</v>
      </c>
      <c r="K1551">
        <v>5</v>
      </c>
      <c r="L1551" t="s">
        <v>95</v>
      </c>
      <c r="M1551">
        <v>115.89</v>
      </c>
      <c r="N1551">
        <v>1</v>
      </c>
      <c r="O1551">
        <v>115.89</v>
      </c>
      <c r="P1551" t="s">
        <v>704</v>
      </c>
    </row>
    <row r="1552" spans="1:17">
      <c r="A1552" t="s">
        <v>879</v>
      </c>
      <c r="B1552" t="s">
        <v>762</v>
      </c>
      <c r="C1552" t="s">
        <v>133</v>
      </c>
      <c r="D1552" t="s">
        <v>705</v>
      </c>
      <c r="E1552" t="s">
        <v>106</v>
      </c>
      <c r="F1552">
        <v>40700</v>
      </c>
      <c r="G1552" t="s">
        <v>784</v>
      </c>
      <c r="I1552" t="s">
        <v>112</v>
      </c>
      <c r="J1552">
        <v>2026</v>
      </c>
      <c r="K1552">
        <v>5</v>
      </c>
      <c r="L1552" t="s">
        <v>95</v>
      </c>
      <c r="M1552">
        <v>115.89</v>
      </c>
      <c r="N1552">
        <v>1</v>
      </c>
      <c r="O1552">
        <v>115.89</v>
      </c>
      <c r="P1552" t="s">
        <v>704</v>
      </c>
    </row>
    <row r="1553" spans="1:17">
      <c r="A1553" t="s">
        <v>879</v>
      </c>
      <c r="B1553" t="s">
        <v>186</v>
      </c>
      <c r="C1553" t="s">
        <v>133</v>
      </c>
      <c r="D1553" t="s">
        <v>705</v>
      </c>
      <c r="E1553" t="s">
        <v>106</v>
      </c>
      <c r="F1553">
        <v>40700</v>
      </c>
      <c r="G1553" t="s">
        <v>784</v>
      </c>
      <c r="I1553" t="s">
        <v>112</v>
      </c>
      <c r="J1553">
        <v>2026</v>
      </c>
      <c r="K1553">
        <v>5</v>
      </c>
      <c r="L1553" t="s">
        <v>95</v>
      </c>
      <c r="M1553">
        <v>115.89</v>
      </c>
      <c r="N1553">
        <v>1</v>
      </c>
      <c r="O1553">
        <v>115.89</v>
      </c>
      <c r="P1553" t="s">
        <v>704</v>
      </c>
    </row>
    <row r="1554" spans="1:17">
      <c r="A1554" t="s">
        <v>879</v>
      </c>
      <c r="B1554" t="s">
        <v>674</v>
      </c>
      <c r="C1554" t="s">
        <v>133</v>
      </c>
      <c r="D1554" t="s">
        <v>705</v>
      </c>
      <c r="E1554" t="s">
        <v>103</v>
      </c>
      <c r="F1554">
        <v>40700</v>
      </c>
      <c r="G1554" t="s">
        <v>784</v>
      </c>
      <c r="I1554" t="s">
        <v>120</v>
      </c>
      <c r="J1554">
        <v>2026</v>
      </c>
      <c r="K1554">
        <v>5</v>
      </c>
      <c r="L1554" t="s">
        <v>95</v>
      </c>
      <c r="M1554">
        <v>683.14</v>
      </c>
      <c r="N1554">
        <v>1</v>
      </c>
      <c r="O1554">
        <v>683.14</v>
      </c>
      <c r="P1554" t="s">
        <v>704</v>
      </c>
      <c r="Q1554">
        <v>1</v>
      </c>
    </row>
    <row r="1555" spans="1:17">
      <c r="A1555" t="s">
        <v>879</v>
      </c>
      <c r="B1555" t="s">
        <v>674</v>
      </c>
      <c r="C1555" t="s">
        <v>133</v>
      </c>
      <c r="D1555" t="s">
        <v>705</v>
      </c>
      <c r="E1555" t="s">
        <v>106</v>
      </c>
      <c r="F1555">
        <v>40700</v>
      </c>
      <c r="G1555" t="s">
        <v>784</v>
      </c>
      <c r="I1555" t="s">
        <v>112</v>
      </c>
      <c r="J1555">
        <v>2026</v>
      </c>
      <c r="K1555">
        <v>5</v>
      </c>
      <c r="L1555" t="s">
        <v>95</v>
      </c>
      <c r="M1555">
        <v>231.78</v>
      </c>
      <c r="N1555">
        <v>1</v>
      </c>
      <c r="O1555">
        <v>231.78</v>
      </c>
      <c r="P1555" t="s">
        <v>704</v>
      </c>
    </row>
    <row r="1556" spans="1:17">
      <c r="A1556" t="s">
        <v>879</v>
      </c>
      <c r="B1556" t="s">
        <v>763</v>
      </c>
      <c r="C1556" t="s">
        <v>133</v>
      </c>
      <c r="D1556" t="s">
        <v>705</v>
      </c>
      <c r="E1556" t="s">
        <v>106</v>
      </c>
      <c r="F1556">
        <v>40700</v>
      </c>
      <c r="G1556" t="s">
        <v>784</v>
      </c>
      <c r="I1556" t="s">
        <v>118</v>
      </c>
      <c r="J1556">
        <v>2026</v>
      </c>
      <c r="K1556">
        <v>5</v>
      </c>
      <c r="L1556" t="s">
        <v>95</v>
      </c>
      <c r="M1556">
        <v>115.89</v>
      </c>
      <c r="N1556">
        <v>1</v>
      </c>
      <c r="O1556">
        <v>115.89</v>
      </c>
      <c r="P1556" t="s">
        <v>704</v>
      </c>
    </row>
    <row r="1557" spans="1:17">
      <c r="A1557" t="s">
        <v>879</v>
      </c>
      <c r="B1557" t="s">
        <v>763</v>
      </c>
      <c r="C1557" t="s">
        <v>133</v>
      </c>
      <c r="D1557" t="s">
        <v>705</v>
      </c>
      <c r="E1557" t="s">
        <v>103</v>
      </c>
      <c r="F1557">
        <v>40700</v>
      </c>
      <c r="G1557" t="s">
        <v>784</v>
      </c>
      <c r="I1557" t="s">
        <v>120</v>
      </c>
      <c r="J1557">
        <v>2026</v>
      </c>
      <c r="K1557">
        <v>5</v>
      </c>
      <c r="L1557" t="s">
        <v>95</v>
      </c>
      <c r="M1557">
        <v>307.14</v>
      </c>
      <c r="N1557">
        <v>1</v>
      </c>
      <c r="O1557">
        <v>307.14</v>
      </c>
      <c r="P1557" t="s">
        <v>704</v>
      </c>
      <c r="Q1557">
        <v>1</v>
      </c>
    </row>
    <row r="1558" spans="1:17">
      <c r="A1558" t="s">
        <v>879</v>
      </c>
      <c r="B1558" t="s">
        <v>763</v>
      </c>
      <c r="C1558" t="s">
        <v>133</v>
      </c>
      <c r="D1558" t="s">
        <v>705</v>
      </c>
      <c r="E1558" t="s">
        <v>105</v>
      </c>
      <c r="F1558">
        <v>40700</v>
      </c>
      <c r="G1558" t="s">
        <v>784</v>
      </c>
      <c r="I1558" t="s">
        <v>122</v>
      </c>
      <c r="J1558">
        <v>2026</v>
      </c>
      <c r="K1558">
        <v>5</v>
      </c>
      <c r="L1558" t="s">
        <v>95</v>
      </c>
      <c r="M1558">
        <v>81.11999999999999</v>
      </c>
      <c r="N1558">
        <v>1</v>
      </c>
      <c r="O1558">
        <v>81.11999999999999</v>
      </c>
      <c r="P1558" t="s">
        <v>704</v>
      </c>
    </row>
    <row r="1559" spans="1:17">
      <c r="A1559" t="s">
        <v>879</v>
      </c>
      <c r="B1559" t="s">
        <v>763</v>
      </c>
      <c r="C1559" t="s">
        <v>133</v>
      </c>
      <c r="D1559" t="s">
        <v>705</v>
      </c>
      <c r="E1559" t="s">
        <v>105</v>
      </c>
      <c r="F1559">
        <v>40700</v>
      </c>
      <c r="G1559" t="s">
        <v>784</v>
      </c>
      <c r="I1559" t="s">
        <v>123</v>
      </c>
      <c r="J1559">
        <v>2026</v>
      </c>
      <c r="K1559">
        <v>5</v>
      </c>
      <c r="L1559" t="s">
        <v>95</v>
      </c>
      <c r="M1559">
        <v>135.19999999999999</v>
      </c>
      <c r="N1559">
        <v>1</v>
      </c>
      <c r="O1559">
        <v>135.19999999999999</v>
      </c>
      <c r="P1559" t="s">
        <v>704</v>
      </c>
    </row>
    <row r="1560" spans="1:17">
      <c r="A1560" t="s">
        <v>879</v>
      </c>
      <c r="B1560" t="s">
        <v>763</v>
      </c>
      <c r="C1560" t="s">
        <v>133</v>
      </c>
      <c r="D1560" t="s">
        <v>705</v>
      </c>
      <c r="E1560" t="s">
        <v>106</v>
      </c>
      <c r="F1560">
        <v>40700</v>
      </c>
      <c r="G1560" t="s">
        <v>784</v>
      </c>
      <c r="I1560" t="s">
        <v>112</v>
      </c>
      <c r="J1560">
        <v>2026</v>
      </c>
      <c r="K1560">
        <v>5</v>
      </c>
      <c r="L1560" t="s">
        <v>95</v>
      </c>
      <c r="M1560">
        <v>115.89</v>
      </c>
      <c r="N1560">
        <v>1</v>
      </c>
      <c r="O1560">
        <v>115.89</v>
      </c>
      <c r="P1560" t="s">
        <v>704</v>
      </c>
    </row>
    <row r="1561" spans="1:17">
      <c r="A1561" t="s">
        <v>879</v>
      </c>
      <c r="B1561" t="s">
        <v>189</v>
      </c>
      <c r="C1561" t="s">
        <v>133</v>
      </c>
      <c r="D1561" t="s">
        <v>705</v>
      </c>
      <c r="E1561" t="s">
        <v>106</v>
      </c>
      <c r="F1561">
        <v>40700</v>
      </c>
      <c r="G1561" t="s">
        <v>784</v>
      </c>
      <c r="I1561" t="s">
        <v>118</v>
      </c>
      <c r="J1561">
        <v>2026</v>
      </c>
      <c r="K1561">
        <v>5</v>
      </c>
      <c r="L1561" t="s">
        <v>95</v>
      </c>
      <c r="M1561">
        <v>115.89</v>
      </c>
      <c r="N1561">
        <v>1</v>
      </c>
      <c r="O1561">
        <v>115.89</v>
      </c>
      <c r="P1561" t="s">
        <v>704</v>
      </c>
    </row>
    <row r="1562" spans="1:17">
      <c r="A1562" t="s">
        <v>879</v>
      </c>
      <c r="B1562" t="s">
        <v>189</v>
      </c>
      <c r="C1562" t="s">
        <v>133</v>
      </c>
      <c r="D1562" t="s">
        <v>705</v>
      </c>
      <c r="E1562" t="s">
        <v>103</v>
      </c>
      <c r="F1562">
        <v>40700</v>
      </c>
      <c r="G1562" t="s">
        <v>784</v>
      </c>
      <c r="I1562" t="s">
        <v>120</v>
      </c>
      <c r="J1562">
        <v>2026</v>
      </c>
      <c r="K1562">
        <v>5</v>
      </c>
      <c r="L1562" t="s">
        <v>95</v>
      </c>
      <c r="M1562">
        <v>2056.6</v>
      </c>
      <c r="N1562">
        <v>1</v>
      </c>
      <c r="O1562">
        <v>2056.6</v>
      </c>
      <c r="P1562" t="s">
        <v>704</v>
      </c>
      <c r="Q1562">
        <v>1</v>
      </c>
    </row>
    <row r="1563" spans="1:17">
      <c r="A1563" t="s">
        <v>879</v>
      </c>
      <c r="B1563" t="s">
        <v>189</v>
      </c>
      <c r="C1563" t="s">
        <v>133</v>
      </c>
      <c r="D1563" t="s">
        <v>705</v>
      </c>
      <c r="E1563" t="s">
        <v>105</v>
      </c>
      <c r="F1563">
        <v>40700</v>
      </c>
      <c r="G1563" t="s">
        <v>784</v>
      </c>
      <c r="I1563" t="s">
        <v>122</v>
      </c>
      <c r="J1563">
        <v>2026</v>
      </c>
      <c r="K1563">
        <v>5</v>
      </c>
      <c r="L1563" t="s">
        <v>95</v>
      </c>
      <c r="M1563">
        <v>378.56</v>
      </c>
      <c r="N1563">
        <v>1</v>
      </c>
      <c r="O1563">
        <v>378.56</v>
      </c>
      <c r="P1563" t="s">
        <v>704</v>
      </c>
    </row>
    <row r="1564" spans="1:17">
      <c r="A1564" t="s">
        <v>879</v>
      </c>
      <c r="B1564" t="s">
        <v>189</v>
      </c>
      <c r="C1564" t="s">
        <v>133</v>
      </c>
      <c r="D1564" t="s">
        <v>705</v>
      </c>
      <c r="E1564" t="s">
        <v>105</v>
      </c>
      <c r="F1564">
        <v>40700</v>
      </c>
      <c r="G1564" t="s">
        <v>784</v>
      </c>
      <c r="I1564" t="s">
        <v>123</v>
      </c>
      <c r="J1564">
        <v>2026</v>
      </c>
      <c r="K1564">
        <v>5</v>
      </c>
      <c r="L1564" t="s">
        <v>95</v>
      </c>
      <c r="M1564">
        <v>540.79999999999995</v>
      </c>
      <c r="N1564">
        <v>1</v>
      </c>
      <c r="O1564">
        <v>540.79999999999995</v>
      </c>
      <c r="P1564" t="s">
        <v>704</v>
      </c>
    </row>
    <row r="1565" spans="1:17">
      <c r="A1565" t="s">
        <v>879</v>
      </c>
      <c r="B1565" t="s">
        <v>189</v>
      </c>
      <c r="C1565" t="s">
        <v>133</v>
      </c>
      <c r="D1565" t="s">
        <v>705</v>
      </c>
      <c r="E1565" t="s">
        <v>106</v>
      </c>
      <c r="F1565">
        <v>40700</v>
      </c>
      <c r="G1565" t="s">
        <v>784</v>
      </c>
      <c r="I1565" t="s">
        <v>112</v>
      </c>
      <c r="J1565">
        <v>2026</v>
      </c>
      <c r="K1565">
        <v>5</v>
      </c>
      <c r="L1565" t="s">
        <v>95</v>
      </c>
      <c r="M1565">
        <v>695.33999999999992</v>
      </c>
      <c r="N1565">
        <v>1</v>
      </c>
      <c r="O1565">
        <v>695.33999999999992</v>
      </c>
      <c r="P1565" t="s">
        <v>704</v>
      </c>
    </row>
    <row r="1566" spans="1:17">
      <c r="A1566" t="s">
        <v>879</v>
      </c>
      <c r="B1566" t="s">
        <v>191</v>
      </c>
      <c r="C1566" t="s">
        <v>133</v>
      </c>
      <c r="D1566" t="s">
        <v>705</v>
      </c>
      <c r="E1566" t="s">
        <v>106</v>
      </c>
      <c r="F1566">
        <v>40700</v>
      </c>
      <c r="G1566" t="s">
        <v>784</v>
      </c>
      <c r="I1566" t="s">
        <v>118</v>
      </c>
      <c r="J1566">
        <v>2026</v>
      </c>
      <c r="K1566">
        <v>5</v>
      </c>
      <c r="L1566" t="s">
        <v>95</v>
      </c>
      <c r="M1566">
        <v>115.89</v>
      </c>
      <c r="N1566">
        <v>1</v>
      </c>
      <c r="O1566">
        <v>115.89</v>
      </c>
      <c r="P1566" t="s">
        <v>704</v>
      </c>
    </row>
    <row r="1567" spans="1:17">
      <c r="A1567" t="s">
        <v>879</v>
      </c>
      <c r="B1567" t="s">
        <v>191</v>
      </c>
      <c r="C1567" t="s">
        <v>133</v>
      </c>
      <c r="D1567" t="s">
        <v>705</v>
      </c>
      <c r="E1567" t="s">
        <v>103</v>
      </c>
      <c r="F1567">
        <v>40700</v>
      </c>
      <c r="G1567" t="s">
        <v>784</v>
      </c>
      <c r="I1567" t="s">
        <v>120</v>
      </c>
      <c r="J1567">
        <v>2026</v>
      </c>
      <c r="K1567">
        <v>5</v>
      </c>
      <c r="L1567" t="s">
        <v>95</v>
      </c>
      <c r="M1567">
        <v>728.38</v>
      </c>
      <c r="N1567">
        <v>1</v>
      </c>
      <c r="O1567">
        <v>728.38</v>
      </c>
      <c r="P1567" t="s">
        <v>704</v>
      </c>
      <c r="Q1567">
        <v>1</v>
      </c>
    </row>
    <row r="1568" spans="1:17">
      <c r="A1568" t="s">
        <v>879</v>
      </c>
      <c r="B1568" t="s">
        <v>191</v>
      </c>
      <c r="C1568" t="s">
        <v>133</v>
      </c>
      <c r="D1568" t="s">
        <v>705</v>
      </c>
      <c r="E1568" t="s">
        <v>105</v>
      </c>
      <c r="F1568">
        <v>40700</v>
      </c>
      <c r="G1568" t="s">
        <v>784</v>
      </c>
      <c r="I1568" t="s">
        <v>122</v>
      </c>
      <c r="J1568">
        <v>2026</v>
      </c>
      <c r="K1568">
        <v>5</v>
      </c>
      <c r="L1568" t="s">
        <v>95</v>
      </c>
      <c r="M1568">
        <v>405.59999999999997</v>
      </c>
      <c r="N1568">
        <v>1</v>
      </c>
      <c r="O1568">
        <v>405.59999999999997</v>
      </c>
      <c r="P1568" t="s">
        <v>704</v>
      </c>
    </row>
    <row r="1569" spans="1:17">
      <c r="A1569" t="s">
        <v>879</v>
      </c>
      <c r="B1569" t="s">
        <v>191</v>
      </c>
      <c r="C1569" t="s">
        <v>133</v>
      </c>
      <c r="D1569" t="s">
        <v>705</v>
      </c>
      <c r="E1569" t="s">
        <v>105</v>
      </c>
      <c r="F1569">
        <v>40700</v>
      </c>
      <c r="G1569" t="s">
        <v>784</v>
      </c>
      <c r="I1569" t="s">
        <v>123</v>
      </c>
      <c r="J1569">
        <v>2026</v>
      </c>
      <c r="K1569">
        <v>5</v>
      </c>
      <c r="L1569" t="s">
        <v>95</v>
      </c>
      <c r="M1569">
        <v>676</v>
      </c>
      <c r="N1569">
        <v>1</v>
      </c>
      <c r="O1569">
        <v>676</v>
      </c>
      <c r="P1569" t="s">
        <v>704</v>
      </c>
    </row>
    <row r="1570" spans="1:17">
      <c r="A1570" t="s">
        <v>879</v>
      </c>
      <c r="B1570" t="s">
        <v>191</v>
      </c>
      <c r="C1570" t="s">
        <v>133</v>
      </c>
      <c r="D1570" t="s">
        <v>705</v>
      </c>
      <c r="E1570" t="s">
        <v>106</v>
      </c>
      <c r="F1570">
        <v>40700</v>
      </c>
      <c r="G1570" t="s">
        <v>784</v>
      </c>
      <c r="I1570" t="s">
        <v>112</v>
      </c>
      <c r="J1570">
        <v>2026</v>
      </c>
      <c r="K1570">
        <v>5</v>
      </c>
      <c r="L1570" t="s">
        <v>95</v>
      </c>
      <c r="M1570">
        <v>231.78</v>
      </c>
      <c r="N1570">
        <v>1</v>
      </c>
      <c r="O1570">
        <v>231.78</v>
      </c>
      <c r="P1570" t="s">
        <v>704</v>
      </c>
    </row>
    <row r="1571" spans="1:17">
      <c r="A1571" t="s">
        <v>879</v>
      </c>
      <c r="B1571" t="s">
        <v>676</v>
      </c>
      <c r="C1571" t="s">
        <v>133</v>
      </c>
      <c r="D1571" t="s">
        <v>705</v>
      </c>
      <c r="E1571" t="s">
        <v>103</v>
      </c>
      <c r="F1571">
        <v>40700</v>
      </c>
      <c r="G1571" t="s">
        <v>784</v>
      </c>
      <c r="I1571" t="s">
        <v>120</v>
      </c>
      <c r="J1571">
        <v>2026</v>
      </c>
      <c r="K1571">
        <v>5</v>
      </c>
      <c r="L1571" t="s">
        <v>95</v>
      </c>
      <c r="M1571">
        <v>325.94</v>
      </c>
      <c r="N1571">
        <v>1</v>
      </c>
      <c r="O1571">
        <v>325.94</v>
      </c>
      <c r="P1571" t="s">
        <v>704</v>
      </c>
      <c r="Q1571">
        <v>1</v>
      </c>
    </row>
    <row r="1572" spans="1:17">
      <c r="A1572" t="s">
        <v>879</v>
      </c>
      <c r="B1572" t="s">
        <v>676</v>
      </c>
      <c r="C1572" t="s">
        <v>133</v>
      </c>
      <c r="D1572" t="s">
        <v>705</v>
      </c>
      <c r="E1572" t="s">
        <v>106</v>
      </c>
      <c r="F1572">
        <v>40700</v>
      </c>
      <c r="G1572" t="s">
        <v>784</v>
      </c>
      <c r="I1572" t="s">
        <v>112</v>
      </c>
      <c r="J1572">
        <v>2026</v>
      </c>
      <c r="K1572">
        <v>5</v>
      </c>
      <c r="L1572" t="s">
        <v>95</v>
      </c>
      <c r="M1572">
        <v>115.89</v>
      </c>
      <c r="N1572">
        <v>1</v>
      </c>
      <c r="O1572">
        <v>115.89</v>
      </c>
      <c r="P1572" t="s">
        <v>704</v>
      </c>
    </row>
    <row r="1573" spans="1:17">
      <c r="A1573" t="s">
        <v>879</v>
      </c>
      <c r="B1573" t="s">
        <v>195</v>
      </c>
      <c r="C1573" t="s">
        <v>133</v>
      </c>
      <c r="D1573" t="s">
        <v>705</v>
      </c>
      <c r="E1573" t="s">
        <v>106</v>
      </c>
      <c r="F1573">
        <v>40700</v>
      </c>
      <c r="G1573" t="s">
        <v>784</v>
      </c>
      <c r="I1573" t="s">
        <v>110</v>
      </c>
      <c r="J1573">
        <v>2026</v>
      </c>
      <c r="K1573">
        <v>5</v>
      </c>
      <c r="L1573" t="s">
        <v>95</v>
      </c>
      <c r="M1573">
        <v>95.63000000000001</v>
      </c>
      <c r="N1573">
        <v>1</v>
      </c>
      <c r="O1573">
        <v>95.63000000000001</v>
      </c>
      <c r="P1573" t="s">
        <v>704</v>
      </c>
    </row>
    <row r="1574" spans="1:17">
      <c r="A1574" t="s">
        <v>879</v>
      </c>
      <c r="B1574" t="s">
        <v>195</v>
      </c>
      <c r="C1574" t="s">
        <v>133</v>
      </c>
      <c r="D1574" t="s">
        <v>705</v>
      </c>
      <c r="E1574" t="s">
        <v>106</v>
      </c>
      <c r="F1574">
        <v>40700</v>
      </c>
      <c r="G1574" t="s">
        <v>784</v>
      </c>
      <c r="I1574" t="s">
        <v>118</v>
      </c>
      <c r="J1574">
        <v>2026</v>
      </c>
      <c r="K1574">
        <v>5</v>
      </c>
      <c r="L1574" t="s">
        <v>95</v>
      </c>
      <c r="M1574">
        <v>115.89</v>
      </c>
      <c r="N1574">
        <v>1</v>
      </c>
      <c r="O1574">
        <v>115.89</v>
      </c>
      <c r="P1574" t="s">
        <v>704</v>
      </c>
    </row>
    <row r="1575" spans="1:17">
      <c r="A1575" t="s">
        <v>879</v>
      </c>
      <c r="B1575" t="s">
        <v>195</v>
      </c>
      <c r="C1575" t="s">
        <v>133</v>
      </c>
      <c r="D1575" t="s">
        <v>705</v>
      </c>
      <c r="E1575" t="s">
        <v>103</v>
      </c>
      <c r="F1575">
        <v>40700</v>
      </c>
      <c r="G1575" t="s">
        <v>784</v>
      </c>
      <c r="I1575" t="s">
        <v>120</v>
      </c>
      <c r="J1575">
        <v>2026</v>
      </c>
      <c r="K1575">
        <v>5</v>
      </c>
      <c r="L1575" t="s">
        <v>95</v>
      </c>
      <c r="M1575">
        <v>307.14</v>
      </c>
      <c r="N1575">
        <v>1</v>
      </c>
      <c r="O1575">
        <v>307.14</v>
      </c>
      <c r="P1575" t="s">
        <v>704</v>
      </c>
      <c r="Q1575">
        <v>1</v>
      </c>
    </row>
    <row r="1576" spans="1:17">
      <c r="A1576" t="s">
        <v>879</v>
      </c>
      <c r="B1576" t="s">
        <v>195</v>
      </c>
      <c r="C1576" t="s">
        <v>133</v>
      </c>
      <c r="D1576" t="s">
        <v>705</v>
      </c>
      <c r="E1576" t="s">
        <v>105</v>
      </c>
      <c r="F1576">
        <v>40700</v>
      </c>
      <c r="G1576" t="s">
        <v>784</v>
      </c>
      <c r="I1576" t="s">
        <v>122</v>
      </c>
      <c r="J1576">
        <v>2026</v>
      </c>
      <c r="K1576">
        <v>5</v>
      </c>
      <c r="L1576" t="s">
        <v>95</v>
      </c>
      <c r="M1576">
        <v>162.23999999999998</v>
      </c>
      <c r="N1576">
        <v>1</v>
      </c>
      <c r="O1576">
        <v>162.23999999999998</v>
      </c>
      <c r="P1576" t="s">
        <v>704</v>
      </c>
    </row>
    <row r="1577" spans="1:17">
      <c r="A1577" t="s">
        <v>879</v>
      </c>
      <c r="B1577" t="s">
        <v>195</v>
      </c>
      <c r="C1577" t="s">
        <v>133</v>
      </c>
      <c r="D1577" t="s">
        <v>705</v>
      </c>
      <c r="E1577" t="s">
        <v>105</v>
      </c>
      <c r="F1577">
        <v>40700</v>
      </c>
      <c r="G1577" t="s">
        <v>784</v>
      </c>
      <c r="I1577" t="s">
        <v>123</v>
      </c>
      <c r="J1577">
        <v>2026</v>
      </c>
      <c r="K1577">
        <v>5</v>
      </c>
      <c r="L1577" t="s">
        <v>95</v>
      </c>
      <c r="M1577">
        <v>270.39999999999998</v>
      </c>
      <c r="N1577">
        <v>1</v>
      </c>
      <c r="O1577">
        <v>270.39999999999998</v>
      </c>
      <c r="P1577" t="s">
        <v>704</v>
      </c>
    </row>
    <row r="1578" spans="1:17">
      <c r="A1578" t="s">
        <v>879</v>
      </c>
      <c r="B1578" t="s">
        <v>195</v>
      </c>
      <c r="C1578" t="s">
        <v>133</v>
      </c>
      <c r="D1578" t="s">
        <v>705</v>
      </c>
      <c r="E1578" t="s">
        <v>106</v>
      </c>
      <c r="F1578">
        <v>40700</v>
      </c>
      <c r="G1578" t="s">
        <v>784</v>
      </c>
      <c r="I1578" t="s">
        <v>112</v>
      </c>
      <c r="J1578">
        <v>2026</v>
      </c>
      <c r="K1578">
        <v>5</v>
      </c>
      <c r="L1578" t="s">
        <v>95</v>
      </c>
      <c r="M1578">
        <v>231.78</v>
      </c>
      <c r="N1578">
        <v>1</v>
      </c>
      <c r="O1578">
        <v>231.78</v>
      </c>
      <c r="P1578" t="s">
        <v>704</v>
      </c>
    </row>
    <row r="1579" spans="1:17">
      <c r="A1579" t="s">
        <v>879</v>
      </c>
      <c r="B1579" t="s">
        <v>199</v>
      </c>
      <c r="C1579" t="s">
        <v>133</v>
      </c>
      <c r="D1579" t="s">
        <v>705</v>
      </c>
      <c r="E1579" t="s">
        <v>106</v>
      </c>
      <c r="F1579">
        <v>40700</v>
      </c>
      <c r="G1579" t="s">
        <v>784</v>
      </c>
      <c r="I1579" t="s">
        <v>118</v>
      </c>
      <c r="J1579">
        <v>2026</v>
      </c>
      <c r="K1579">
        <v>5</v>
      </c>
      <c r="L1579" t="s">
        <v>95</v>
      </c>
      <c r="M1579">
        <v>231.78</v>
      </c>
      <c r="N1579">
        <v>1</v>
      </c>
      <c r="O1579">
        <v>231.78</v>
      </c>
      <c r="P1579" t="s">
        <v>704</v>
      </c>
    </row>
    <row r="1580" spans="1:17">
      <c r="A1580" t="s">
        <v>879</v>
      </c>
      <c r="B1580" t="s">
        <v>199</v>
      </c>
      <c r="C1580" t="s">
        <v>133</v>
      </c>
      <c r="D1580" t="s">
        <v>705</v>
      </c>
      <c r="E1580" t="s">
        <v>103</v>
      </c>
      <c r="F1580">
        <v>40700</v>
      </c>
      <c r="G1580" t="s">
        <v>784</v>
      </c>
      <c r="I1580" t="s">
        <v>120</v>
      </c>
      <c r="J1580">
        <v>2026</v>
      </c>
      <c r="K1580">
        <v>5</v>
      </c>
      <c r="L1580" t="s">
        <v>95</v>
      </c>
      <c r="M1580">
        <v>664.34</v>
      </c>
      <c r="N1580">
        <v>1</v>
      </c>
      <c r="O1580">
        <v>664.34</v>
      </c>
      <c r="P1580" t="s">
        <v>704</v>
      </c>
      <c r="Q1580">
        <v>1</v>
      </c>
    </row>
    <row r="1581" spans="1:17">
      <c r="A1581" t="s">
        <v>879</v>
      </c>
      <c r="B1581" t="s">
        <v>199</v>
      </c>
      <c r="C1581" t="s">
        <v>133</v>
      </c>
      <c r="D1581" t="s">
        <v>705</v>
      </c>
      <c r="E1581" t="s">
        <v>105</v>
      </c>
      <c r="F1581">
        <v>40700</v>
      </c>
      <c r="G1581" t="s">
        <v>784</v>
      </c>
      <c r="I1581" t="s">
        <v>122</v>
      </c>
      <c r="J1581">
        <v>2026</v>
      </c>
      <c r="K1581">
        <v>5</v>
      </c>
      <c r="L1581" t="s">
        <v>95</v>
      </c>
      <c r="M1581">
        <v>135.19999999999999</v>
      </c>
      <c r="N1581">
        <v>1</v>
      </c>
      <c r="O1581">
        <v>135.19999999999999</v>
      </c>
      <c r="P1581" t="s">
        <v>704</v>
      </c>
    </row>
    <row r="1582" spans="1:17">
      <c r="A1582" t="s">
        <v>879</v>
      </c>
      <c r="B1582" t="s">
        <v>199</v>
      </c>
      <c r="C1582" t="s">
        <v>133</v>
      </c>
      <c r="D1582" t="s">
        <v>705</v>
      </c>
      <c r="E1582" t="s">
        <v>105</v>
      </c>
      <c r="F1582">
        <v>40700</v>
      </c>
      <c r="G1582" t="s">
        <v>784</v>
      </c>
      <c r="I1582" t="s">
        <v>123</v>
      </c>
      <c r="J1582">
        <v>2026</v>
      </c>
      <c r="K1582">
        <v>5</v>
      </c>
      <c r="L1582" t="s">
        <v>95</v>
      </c>
      <c r="M1582">
        <v>135.19999999999999</v>
      </c>
      <c r="N1582">
        <v>1</v>
      </c>
      <c r="O1582">
        <v>135.19999999999999</v>
      </c>
      <c r="P1582" t="s">
        <v>704</v>
      </c>
    </row>
    <row r="1583" spans="1:17">
      <c r="A1583" t="s">
        <v>879</v>
      </c>
      <c r="B1583" t="s">
        <v>199</v>
      </c>
      <c r="C1583" t="s">
        <v>133</v>
      </c>
      <c r="D1583" t="s">
        <v>705</v>
      </c>
      <c r="E1583" t="s">
        <v>106</v>
      </c>
      <c r="F1583">
        <v>40700</v>
      </c>
      <c r="G1583" t="s">
        <v>784</v>
      </c>
      <c r="I1583" t="s">
        <v>112</v>
      </c>
      <c r="J1583">
        <v>2026</v>
      </c>
      <c r="K1583">
        <v>5</v>
      </c>
      <c r="L1583" t="s">
        <v>95</v>
      </c>
      <c r="M1583">
        <v>115.89</v>
      </c>
      <c r="N1583">
        <v>1</v>
      </c>
      <c r="O1583">
        <v>115.89</v>
      </c>
      <c r="P1583" t="s">
        <v>704</v>
      </c>
    </row>
    <row r="1584" spans="1:17">
      <c r="A1584" t="s">
        <v>879</v>
      </c>
      <c r="B1584" t="s">
        <v>201</v>
      </c>
      <c r="C1584" t="s">
        <v>133</v>
      </c>
      <c r="D1584" t="s">
        <v>705</v>
      </c>
      <c r="E1584" t="s">
        <v>103</v>
      </c>
      <c r="F1584">
        <v>40700</v>
      </c>
      <c r="G1584" t="s">
        <v>784</v>
      </c>
      <c r="I1584" t="s">
        <v>120</v>
      </c>
      <c r="J1584">
        <v>2026</v>
      </c>
      <c r="K1584">
        <v>5</v>
      </c>
      <c r="L1584" t="s">
        <v>95</v>
      </c>
      <c r="M1584">
        <v>457.53999999999996</v>
      </c>
      <c r="N1584">
        <v>1</v>
      </c>
      <c r="O1584">
        <v>457.53999999999996</v>
      </c>
      <c r="P1584" t="s">
        <v>704</v>
      </c>
      <c r="Q1584">
        <v>1</v>
      </c>
    </row>
    <row r="1585" spans="1:17">
      <c r="A1585" t="s">
        <v>879</v>
      </c>
      <c r="B1585" t="s">
        <v>201</v>
      </c>
      <c r="C1585" t="s">
        <v>133</v>
      </c>
      <c r="D1585" t="s">
        <v>705</v>
      </c>
      <c r="E1585" t="s">
        <v>106</v>
      </c>
      <c r="F1585">
        <v>40700</v>
      </c>
      <c r="G1585" t="s">
        <v>784</v>
      </c>
      <c r="I1585" t="s">
        <v>112</v>
      </c>
      <c r="J1585">
        <v>2026</v>
      </c>
      <c r="K1585">
        <v>5</v>
      </c>
      <c r="L1585" t="s">
        <v>95</v>
      </c>
      <c r="M1585">
        <v>115.89</v>
      </c>
      <c r="N1585">
        <v>1</v>
      </c>
      <c r="O1585">
        <v>115.89</v>
      </c>
      <c r="P1585" t="s">
        <v>704</v>
      </c>
    </row>
    <row r="1586" spans="1:17">
      <c r="A1586" t="s">
        <v>879</v>
      </c>
      <c r="B1586" t="s">
        <v>611</v>
      </c>
      <c r="C1586" t="s">
        <v>133</v>
      </c>
      <c r="D1586" t="s">
        <v>705</v>
      </c>
      <c r="E1586" t="s">
        <v>106</v>
      </c>
      <c r="F1586">
        <v>40700</v>
      </c>
      <c r="G1586" t="s">
        <v>784</v>
      </c>
      <c r="I1586" t="s">
        <v>118</v>
      </c>
      <c r="J1586">
        <v>2026</v>
      </c>
      <c r="K1586">
        <v>5</v>
      </c>
      <c r="L1586" t="s">
        <v>95</v>
      </c>
      <c r="M1586">
        <v>231.78</v>
      </c>
      <c r="N1586">
        <v>1</v>
      </c>
      <c r="O1586">
        <v>231.78</v>
      </c>
      <c r="P1586" t="s">
        <v>704</v>
      </c>
    </row>
    <row r="1587" spans="1:17">
      <c r="A1587" t="s">
        <v>879</v>
      </c>
      <c r="B1587" t="s">
        <v>611</v>
      </c>
      <c r="C1587" t="s">
        <v>133</v>
      </c>
      <c r="D1587" t="s">
        <v>705</v>
      </c>
      <c r="E1587" t="s">
        <v>103</v>
      </c>
      <c r="F1587">
        <v>40700</v>
      </c>
      <c r="G1587" t="s">
        <v>784</v>
      </c>
      <c r="I1587" t="s">
        <v>120</v>
      </c>
      <c r="J1587">
        <v>2026</v>
      </c>
      <c r="K1587">
        <v>5</v>
      </c>
      <c r="L1587" t="s">
        <v>95</v>
      </c>
      <c r="M1587">
        <v>127.9</v>
      </c>
      <c r="N1587">
        <v>1</v>
      </c>
      <c r="O1587">
        <v>127.9</v>
      </c>
      <c r="P1587" t="s">
        <v>704</v>
      </c>
      <c r="Q1587">
        <v>1</v>
      </c>
    </row>
    <row r="1588" spans="1:17">
      <c r="A1588" t="s">
        <v>879</v>
      </c>
      <c r="B1588" t="s">
        <v>611</v>
      </c>
      <c r="C1588" t="s">
        <v>133</v>
      </c>
      <c r="D1588" t="s">
        <v>705</v>
      </c>
      <c r="E1588" t="s">
        <v>105</v>
      </c>
      <c r="F1588">
        <v>40700</v>
      </c>
      <c r="G1588" t="s">
        <v>784</v>
      </c>
      <c r="I1588" t="s">
        <v>122</v>
      </c>
      <c r="J1588">
        <v>2026</v>
      </c>
      <c r="K1588">
        <v>5</v>
      </c>
      <c r="L1588" t="s">
        <v>95</v>
      </c>
      <c r="M1588">
        <v>81.11999999999999</v>
      </c>
      <c r="N1588">
        <v>1</v>
      </c>
      <c r="O1588">
        <v>81.11999999999999</v>
      </c>
      <c r="P1588" t="s">
        <v>704</v>
      </c>
    </row>
    <row r="1589" spans="1:17">
      <c r="A1589" t="s">
        <v>879</v>
      </c>
      <c r="B1589" t="s">
        <v>611</v>
      </c>
      <c r="C1589" t="s">
        <v>133</v>
      </c>
      <c r="D1589" t="s">
        <v>705</v>
      </c>
      <c r="E1589" t="s">
        <v>105</v>
      </c>
      <c r="F1589">
        <v>40700</v>
      </c>
      <c r="G1589" t="s">
        <v>784</v>
      </c>
      <c r="I1589" t="s">
        <v>123</v>
      </c>
      <c r="J1589">
        <v>2026</v>
      </c>
      <c r="K1589">
        <v>5</v>
      </c>
      <c r="L1589" t="s">
        <v>95</v>
      </c>
      <c r="M1589">
        <v>135.19999999999999</v>
      </c>
      <c r="N1589">
        <v>1</v>
      </c>
      <c r="O1589">
        <v>135.19999999999999</v>
      </c>
      <c r="P1589" t="s">
        <v>704</v>
      </c>
    </row>
    <row r="1590" spans="1:17">
      <c r="A1590" t="s">
        <v>879</v>
      </c>
      <c r="B1590" t="s">
        <v>611</v>
      </c>
      <c r="C1590" t="s">
        <v>133</v>
      </c>
      <c r="D1590" t="s">
        <v>705</v>
      </c>
      <c r="E1590" t="s">
        <v>106</v>
      </c>
      <c r="F1590">
        <v>40700</v>
      </c>
      <c r="G1590" t="s">
        <v>784</v>
      </c>
      <c r="I1590" t="s">
        <v>112</v>
      </c>
      <c r="J1590">
        <v>2026</v>
      </c>
      <c r="K1590">
        <v>5</v>
      </c>
      <c r="L1590" t="s">
        <v>95</v>
      </c>
      <c r="M1590">
        <v>115.89</v>
      </c>
      <c r="N1590">
        <v>1</v>
      </c>
      <c r="O1590">
        <v>115.89</v>
      </c>
      <c r="P1590" t="s">
        <v>704</v>
      </c>
    </row>
    <row r="1591" spans="1:17">
      <c r="A1591" t="s">
        <v>879</v>
      </c>
      <c r="B1591" t="s">
        <v>202</v>
      </c>
      <c r="C1591" t="s">
        <v>133</v>
      </c>
      <c r="D1591" t="s">
        <v>705</v>
      </c>
      <c r="E1591" t="s">
        <v>103</v>
      </c>
      <c r="F1591">
        <v>40700</v>
      </c>
      <c r="G1591" t="s">
        <v>784</v>
      </c>
      <c r="I1591" t="s">
        <v>120</v>
      </c>
      <c r="J1591">
        <v>2026</v>
      </c>
      <c r="K1591">
        <v>5</v>
      </c>
      <c r="L1591" t="s">
        <v>95</v>
      </c>
      <c r="M1591">
        <v>134.79999999999998</v>
      </c>
      <c r="N1591">
        <v>1</v>
      </c>
      <c r="O1591">
        <v>134.79999999999998</v>
      </c>
      <c r="P1591" t="s">
        <v>704</v>
      </c>
      <c r="Q1591">
        <v>1</v>
      </c>
    </row>
    <row r="1592" spans="1:17">
      <c r="A1592" t="s">
        <v>879</v>
      </c>
      <c r="B1592" t="s">
        <v>202</v>
      </c>
      <c r="C1592" t="s">
        <v>133</v>
      </c>
      <c r="D1592" t="s">
        <v>705</v>
      </c>
      <c r="E1592" t="s">
        <v>105</v>
      </c>
      <c r="F1592">
        <v>40700</v>
      </c>
      <c r="G1592" t="s">
        <v>784</v>
      </c>
      <c r="I1592" t="s">
        <v>122</v>
      </c>
      <c r="J1592">
        <v>2026</v>
      </c>
      <c r="K1592">
        <v>5</v>
      </c>
      <c r="L1592" t="s">
        <v>95</v>
      </c>
      <c r="M1592">
        <v>81.11999999999999</v>
      </c>
      <c r="N1592">
        <v>1</v>
      </c>
      <c r="O1592">
        <v>81.11999999999999</v>
      </c>
      <c r="P1592" t="s">
        <v>704</v>
      </c>
    </row>
    <row r="1593" spans="1:17">
      <c r="A1593" t="s">
        <v>879</v>
      </c>
      <c r="B1593" t="s">
        <v>202</v>
      </c>
      <c r="C1593" t="s">
        <v>133</v>
      </c>
      <c r="D1593" t="s">
        <v>705</v>
      </c>
      <c r="E1593" t="s">
        <v>105</v>
      </c>
      <c r="F1593">
        <v>40700</v>
      </c>
      <c r="G1593" t="s">
        <v>784</v>
      </c>
      <c r="I1593" t="s">
        <v>123</v>
      </c>
      <c r="J1593">
        <v>2026</v>
      </c>
      <c r="K1593">
        <v>5</v>
      </c>
      <c r="L1593" t="s">
        <v>95</v>
      </c>
      <c r="M1593">
        <v>135.19999999999999</v>
      </c>
      <c r="N1593">
        <v>1</v>
      </c>
      <c r="O1593">
        <v>135.19999999999999</v>
      </c>
      <c r="P1593" t="s">
        <v>704</v>
      </c>
    </row>
    <row r="1594" spans="1:17">
      <c r="A1594" t="s">
        <v>879</v>
      </c>
      <c r="B1594" t="s">
        <v>202</v>
      </c>
      <c r="C1594" t="s">
        <v>133</v>
      </c>
      <c r="D1594" t="s">
        <v>705</v>
      </c>
      <c r="E1594" t="s">
        <v>106</v>
      </c>
      <c r="F1594">
        <v>40700</v>
      </c>
      <c r="G1594" t="s">
        <v>784</v>
      </c>
      <c r="I1594" t="s">
        <v>112</v>
      </c>
      <c r="J1594">
        <v>2026</v>
      </c>
      <c r="K1594">
        <v>5</v>
      </c>
      <c r="L1594" t="s">
        <v>95</v>
      </c>
      <c r="M1594">
        <v>231.78</v>
      </c>
      <c r="N1594">
        <v>1</v>
      </c>
      <c r="O1594">
        <v>231.78</v>
      </c>
      <c r="P1594" t="s">
        <v>704</v>
      </c>
    </row>
    <row r="1595" spans="1:17">
      <c r="A1595" t="s">
        <v>879</v>
      </c>
      <c r="B1595" t="s">
        <v>206</v>
      </c>
      <c r="C1595" t="s">
        <v>133</v>
      </c>
      <c r="D1595" t="s">
        <v>705</v>
      </c>
      <c r="E1595" t="s">
        <v>106</v>
      </c>
      <c r="F1595">
        <v>40700</v>
      </c>
      <c r="G1595" t="s">
        <v>784</v>
      </c>
      <c r="I1595" t="s">
        <v>112</v>
      </c>
      <c r="J1595">
        <v>2026</v>
      </c>
      <c r="K1595">
        <v>5</v>
      </c>
      <c r="L1595" t="s">
        <v>95</v>
      </c>
      <c r="M1595">
        <v>115.89</v>
      </c>
      <c r="N1595">
        <v>1</v>
      </c>
      <c r="O1595">
        <v>115.89</v>
      </c>
      <c r="P1595" t="s">
        <v>704</v>
      </c>
    </row>
    <row r="1596" spans="1:17">
      <c r="A1596" t="s">
        <v>879</v>
      </c>
      <c r="B1596" t="s">
        <v>207</v>
      </c>
      <c r="C1596" t="s">
        <v>133</v>
      </c>
      <c r="D1596" t="s">
        <v>705</v>
      </c>
      <c r="E1596" t="s">
        <v>106</v>
      </c>
      <c r="F1596">
        <v>40700</v>
      </c>
      <c r="G1596" t="s">
        <v>784</v>
      </c>
      <c r="I1596" t="s">
        <v>118</v>
      </c>
      <c r="J1596">
        <v>2026</v>
      </c>
      <c r="K1596">
        <v>5</v>
      </c>
      <c r="L1596" t="s">
        <v>95</v>
      </c>
      <c r="M1596">
        <v>115.89</v>
      </c>
      <c r="N1596">
        <v>1</v>
      </c>
      <c r="O1596">
        <v>115.89</v>
      </c>
      <c r="P1596" t="s">
        <v>704</v>
      </c>
    </row>
    <row r="1597" spans="1:17">
      <c r="A1597" t="s">
        <v>879</v>
      </c>
      <c r="B1597" t="s">
        <v>207</v>
      </c>
      <c r="C1597" t="s">
        <v>133</v>
      </c>
      <c r="D1597" t="s">
        <v>705</v>
      </c>
      <c r="E1597" t="s">
        <v>103</v>
      </c>
      <c r="F1597">
        <v>40700</v>
      </c>
      <c r="G1597" t="s">
        <v>784</v>
      </c>
      <c r="I1597" t="s">
        <v>120</v>
      </c>
      <c r="J1597">
        <v>2026</v>
      </c>
      <c r="K1597">
        <v>5</v>
      </c>
      <c r="L1597" t="s">
        <v>95</v>
      </c>
      <c r="M1597">
        <v>114.1</v>
      </c>
      <c r="N1597">
        <v>1</v>
      </c>
      <c r="O1597">
        <v>114.1</v>
      </c>
      <c r="P1597" t="s">
        <v>704</v>
      </c>
      <c r="Q1597">
        <v>1</v>
      </c>
    </row>
    <row r="1598" spans="1:17">
      <c r="A1598" t="s">
        <v>879</v>
      </c>
      <c r="B1598" t="s">
        <v>207</v>
      </c>
      <c r="C1598" t="s">
        <v>133</v>
      </c>
      <c r="D1598" t="s">
        <v>705</v>
      </c>
      <c r="E1598" t="s">
        <v>105</v>
      </c>
      <c r="F1598">
        <v>40700</v>
      </c>
      <c r="G1598" t="s">
        <v>784</v>
      </c>
      <c r="I1598" t="s">
        <v>122</v>
      </c>
      <c r="J1598">
        <v>2026</v>
      </c>
      <c r="K1598">
        <v>5</v>
      </c>
      <c r="L1598" t="s">
        <v>95</v>
      </c>
      <c r="M1598">
        <v>162.23999999999998</v>
      </c>
      <c r="N1598">
        <v>1</v>
      </c>
      <c r="O1598">
        <v>162.23999999999998</v>
      </c>
      <c r="P1598" t="s">
        <v>704</v>
      </c>
    </row>
    <row r="1599" spans="1:17">
      <c r="A1599" t="s">
        <v>879</v>
      </c>
      <c r="B1599" t="s">
        <v>207</v>
      </c>
      <c r="C1599" t="s">
        <v>133</v>
      </c>
      <c r="D1599" t="s">
        <v>705</v>
      </c>
      <c r="E1599" t="s">
        <v>105</v>
      </c>
      <c r="F1599">
        <v>40700</v>
      </c>
      <c r="G1599" t="s">
        <v>784</v>
      </c>
      <c r="I1599" t="s">
        <v>123</v>
      </c>
      <c r="J1599">
        <v>2026</v>
      </c>
      <c r="K1599">
        <v>5</v>
      </c>
      <c r="L1599" t="s">
        <v>95</v>
      </c>
      <c r="M1599">
        <v>270.39999999999998</v>
      </c>
      <c r="N1599">
        <v>1</v>
      </c>
      <c r="O1599">
        <v>270.39999999999998</v>
      </c>
      <c r="P1599" t="s">
        <v>704</v>
      </c>
    </row>
    <row r="1600" spans="1:17">
      <c r="A1600" t="s">
        <v>879</v>
      </c>
      <c r="B1600" t="s">
        <v>207</v>
      </c>
      <c r="C1600" t="s">
        <v>133</v>
      </c>
      <c r="D1600" t="s">
        <v>705</v>
      </c>
      <c r="E1600" t="s">
        <v>106</v>
      </c>
      <c r="F1600">
        <v>40700</v>
      </c>
      <c r="G1600" t="s">
        <v>784</v>
      </c>
      <c r="I1600" t="s">
        <v>112</v>
      </c>
      <c r="J1600">
        <v>2026</v>
      </c>
      <c r="K1600">
        <v>5</v>
      </c>
      <c r="L1600" t="s">
        <v>95</v>
      </c>
      <c r="M1600">
        <v>231.78</v>
      </c>
      <c r="N1600">
        <v>1</v>
      </c>
      <c r="O1600">
        <v>231.78</v>
      </c>
      <c r="P1600" t="s">
        <v>704</v>
      </c>
    </row>
    <row r="1601" spans="1:17">
      <c r="A1601" t="s">
        <v>879</v>
      </c>
      <c r="B1601" t="s">
        <v>208</v>
      </c>
      <c r="C1601" t="s">
        <v>133</v>
      </c>
      <c r="D1601" t="s">
        <v>705</v>
      </c>
      <c r="E1601" t="s">
        <v>106</v>
      </c>
      <c r="F1601">
        <v>40700</v>
      </c>
      <c r="G1601" t="s">
        <v>784</v>
      </c>
      <c r="I1601" t="s">
        <v>118</v>
      </c>
      <c r="J1601">
        <v>2026</v>
      </c>
      <c r="K1601">
        <v>5</v>
      </c>
      <c r="L1601" t="s">
        <v>95</v>
      </c>
      <c r="M1601">
        <v>115.89</v>
      </c>
      <c r="N1601">
        <v>1</v>
      </c>
      <c r="O1601">
        <v>115.89</v>
      </c>
      <c r="P1601" t="s">
        <v>704</v>
      </c>
    </row>
    <row r="1602" spans="1:17">
      <c r="A1602" t="s">
        <v>879</v>
      </c>
      <c r="B1602" t="s">
        <v>208</v>
      </c>
      <c r="C1602" t="s">
        <v>133</v>
      </c>
      <c r="D1602" t="s">
        <v>705</v>
      </c>
      <c r="E1602" t="s">
        <v>103</v>
      </c>
      <c r="F1602">
        <v>40700</v>
      </c>
      <c r="G1602" t="s">
        <v>784</v>
      </c>
      <c r="I1602" t="s">
        <v>120</v>
      </c>
      <c r="J1602">
        <v>2026</v>
      </c>
      <c r="K1602">
        <v>5</v>
      </c>
      <c r="L1602" t="s">
        <v>95</v>
      </c>
      <c r="M1602">
        <v>114.1</v>
      </c>
      <c r="N1602">
        <v>1</v>
      </c>
      <c r="O1602">
        <v>114.1</v>
      </c>
      <c r="P1602" t="s">
        <v>704</v>
      </c>
      <c r="Q1602">
        <v>1</v>
      </c>
    </row>
    <row r="1603" spans="1:17">
      <c r="A1603" t="s">
        <v>879</v>
      </c>
      <c r="B1603" t="s">
        <v>208</v>
      </c>
      <c r="C1603" t="s">
        <v>133</v>
      </c>
      <c r="D1603" t="s">
        <v>705</v>
      </c>
      <c r="E1603" t="s">
        <v>105</v>
      </c>
      <c r="F1603">
        <v>40700</v>
      </c>
      <c r="G1603" t="s">
        <v>784</v>
      </c>
      <c r="I1603" t="s">
        <v>122</v>
      </c>
      <c r="J1603">
        <v>2026</v>
      </c>
      <c r="K1603">
        <v>5</v>
      </c>
      <c r="L1603" t="s">
        <v>95</v>
      </c>
      <c r="M1603">
        <v>162.23999999999998</v>
      </c>
      <c r="N1603">
        <v>1</v>
      </c>
      <c r="O1603">
        <v>162.23999999999998</v>
      </c>
      <c r="P1603" t="s">
        <v>704</v>
      </c>
    </row>
    <row r="1604" spans="1:17">
      <c r="A1604" t="s">
        <v>879</v>
      </c>
      <c r="B1604" t="s">
        <v>208</v>
      </c>
      <c r="C1604" t="s">
        <v>133</v>
      </c>
      <c r="D1604" t="s">
        <v>705</v>
      </c>
      <c r="E1604" t="s">
        <v>105</v>
      </c>
      <c r="F1604">
        <v>40700</v>
      </c>
      <c r="G1604" t="s">
        <v>784</v>
      </c>
      <c r="I1604" t="s">
        <v>123</v>
      </c>
      <c r="J1604">
        <v>2026</v>
      </c>
      <c r="K1604">
        <v>5</v>
      </c>
      <c r="L1604" t="s">
        <v>95</v>
      </c>
      <c r="M1604">
        <v>270.39999999999998</v>
      </c>
      <c r="N1604">
        <v>1</v>
      </c>
      <c r="O1604">
        <v>270.39999999999998</v>
      </c>
      <c r="P1604" t="s">
        <v>704</v>
      </c>
    </row>
    <row r="1605" spans="1:17">
      <c r="A1605" t="s">
        <v>879</v>
      </c>
      <c r="B1605" t="s">
        <v>208</v>
      </c>
      <c r="C1605" t="s">
        <v>133</v>
      </c>
      <c r="D1605" t="s">
        <v>705</v>
      </c>
      <c r="E1605" t="s">
        <v>106</v>
      </c>
      <c r="F1605">
        <v>40700</v>
      </c>
      <c r="G1605" t="s">
        <v>784</v>
      </c>
      <c r="I1605" t="s">
        <v>112</v>
      </c>
      <c r="J1605">
        <v>2026</v>
      </c>
      <c r="K1605">
        <v>5</v>
      </c>
      <c r="L1605" t="s">
        <v>95</v>
      </c>
      <c r="M1605">
        <v>115.89</v>
      </c>
      <c r="N1605">
        <v>1</v>
      </c>
      <c r="O1605">
        <v>115.89</v>
      </c>
      <c r="P1605" t="s">
        <v>704</v>
      </c>
    </row>
    <row r="1606" spans="1:17">
      <c r="A1606" t="s">
        <v>879</v>
      </c>
      <c r="B1606" t="s">
        <v>680</v>
      </c>
      <c r="C1606" t="s">
        <v>133</v>
      </c>
      <c r="D1606" t="s">
        <v>705</v>
      </c>
      <c r="E1606" t="s">
        <v>106</v>
      </c>
      <c r="F1606">
        <v>40700</v>
      </c>
      <c r="G1606" t="s">
        <v>784</v>
      </c>
      <c r="I1606" t="s">
        <v>112</v>
      </c>
      <c r="J1606">
        <v>2026</v>
      </c>
      <c r="K1606">
        <v>5</v>
      </c>
      <c r="L1606" t="s">
        <v>95</v>
      </c>
      <c r="M1606">
        <v>115.89</v>
      </c>
      <c r="N1606">
        <v>1</v>
      </c>
      <c r="O1606">
        <v>115.89</v>
      </c>
      <c r="P1606" t="s">
        <v>704</v>
      </c>
    </row>
    <row r="1607" spans="1:17">
      <c r="A1607" t="s">
        <v>879</v>
      </c>
      <c r="B1607" t="s">
        <v>210</v>
      </c>
      <c r="C1607" t="s">
        <v>133</v>
      </c>
      <c r="D1607" t="s">
        <v>705</v>
      </c>
      <c r="E1607" t="s">
        <v>106</v>
      </c>
      <c r="F1607">
        <v>40700</v>
      </c>
      <c r="G1607" t="s">
        <v>784</v>
      </c>
      <c r="I1607" t="s">
        <v>112</v>
      </c>
      <c r="J1607">
        <v>2026</v>
      </c>
      <c r="K1607">
        <v>5</v>
      </c>
      <c r="L1607" t="s">
        <v>95</v>
      </c>
      <c r="M1607">
        <v>115.89</v>
      </c>
      <c r="N1607">
        <v>1</v>
      </c>
      <c r="O1607">
        <v>115.89</v>
      </c>
      <c r="P1607" t="s">
        <v>704</v>
      </c>
    </row>
    <row r="1608" spans="1:17">
      <c r="A1608" t="s">
        <v>879</v>
      </c>
      <c r="B1608" t="s">
        <v>211</v>
      </c>
      <c r="C1608" t="s">
        <v>133</v>
      </c>
      <c r="D1608" t="s">
        <v>705</v>
      </c>
      <c r="E1608" t="s">
        <v>105</v>
      </c>
      <c r="F1608">
        <v>40700</v>
      </c>
      <c r="G1608" t="s">
        <v>784</v>
      </c>
      <c r="I1608" t="s">
        <v>122</v>
      </c>
      <c r="J1608">
        <v>2026</v>
      </c>
      <c r="K1608">
        <v>5</v>
      </c>
      <c r="L1608" t="s">
        <v>95</v>
      </c>
      <c r="M1608">
        <v>81.11999999999999</v>
      </c>
      <c r="N1608">
        <v>1</v>
      </c>
      <c r="O1608">
        <v>81.11999999999999</v>
      </c>
      <c r="P1608" t="s">
        <v>704</v>
      </c>
    </row>
    <row r="1609" spans="1:17">
      <c r="A1609" t="s">
        <v>879</v>
      </c>
      <c r="B1609" t="s">
        <v>211</v>
      </c>
      <c r="C1609" t="s">
        <v>133</v>
      </c>
      <c r="D1609" t="s">
        <v>705</v>
      </c>
      <c r="E1609" t="s">
        <v>105</v>
      </c>
      <c r="F1609">
        <v>40700</v>
      </c>
      <c r="G1609" t="s">
        <v>784</v>
      </c>
      <c r="I1609" t="s">
        <v>123</v>
      </c>
      <c r="J1609">
        <v>2026</v>
      </c>
      <c r="K1609">
        <v>5</v>
      </c>
      <c r="L1609" t="s">
        <v>95</v>
      </c>
      <c r="M1609">
        <v>135.19999999999999</v>
      </c>
      <c r="N1609">
        <v>1</v>
      </c>
      <c r="O1609">
        <v>135.19999999999999</v>
      </c>
      <c r="P1609" t="s">
        <v>704</v>
      </c>
    </row>
    <row r="1610" spans="1:17">
      <c r="A1610" t="s">
        <v>879</v>
      </c>
      <c r="B1610" t="s">
        <v>211</v>
      </c>
      <c r="C1610" t="s">
        <v>133</v>
      </c>
      <c r="D1610" t="s">
        <v>705</v>
      </c>
      <c r="E1610" t="s">
        <v>106</v>
      </c>
      <c r="F1610">
        <v>40700</v>
      </c>
      <c r="G1610" t="s">
        <v>784</v>
      </c>
      <c r="I1610" t="s">
        <v>112</v>
      </c>
      <c r="J1610">
        <v>2026</v>
      </c>
      <c r="K1610">
        <v>5</v>
      </c>
      <c r="L1610" t="s">
        <v>95</v>
      </c>
      <c r="M1610">
        <v>115.89</v>
      </c>
      <c r="N1610">
        <v>1</v>
      </c>
      <c r="O1610">
        <v>115.89</v>
      </c>
      <c r="P1610" t="s">
        <v>704</v>
      </c>
    </row>
    <row r="1611" spans="1:17">
      <c r="A1611" t="s">
        <v>879</v>
      </c>
      <c r="B1611" t="s">
        <v>212</v>
      </c>
      <c r="C1611" t="s">
        <v>133</v>
      </c>
      <c r="D1611" t="s">
        <v>705</v>
      </c>
      <c r="E1611" t="s">
        <v>106</v>
      </c>
      <c r="F1611">
        <v>40700</v>
      </c>
      <c r="G1611" t="s">
        <v>784</v>
      </c>
      <c r="I1611" t="s">
        <v>118</v>
      </c>
      <c r="J1611">
        <v>2026</v>
      </c>
      <c r="K1611">
        <v>5</v>
      </c>
      <c r="L1611" t="s">
        <v>95</v>
      </c>
      <c r="M1611">
        <v>115.89</v>
      </c>
      <c r="N1611">
        <v>1</v>
      </c>
      <c r="O1611">
        <v>115.89</v>
      </c>
      <c r="P1611" t="s">
        <v>704</v>
      </c>
    </row>
    <row r="1612" spans="1:17">
      <c r="A1612" t="s">
        <v>879</v>
      </c>
      <c r="B1612" t="s">
        <v>212</v>
      </c>
      <c r="C1612" t="s">
        <v>133</v>
      </c>
      <c r="D1612" t="s">
        <v>705</v>
      </c>
      <c r="E1612" t="s">
        <v>103</v>
      </c>
      <c r="F1612">
        <v>40700</v>
      </c>
      <c r="G1612" t="s">
        <v>784</v>
      </c>
      <c r="I1612" t="s">
        <v>120</v>
      </c>
      <c r="J1612">
        <v>2026</v>
      </c>
      <c r="K1612">
        <v>5</v>
      </c>
      <c r="L1612" t="s">
        <v>95</v>
      </c>
      <c r="M1612">
        <v>325.94</v>
      </c>
      <c r="N1612">
        <v>1</v>
      </c>
      <c r="O1612">
        <v>325.94</v>
      </c>
      <c r="P1612" t="s">
        <v>704</v>
      </c>
      <c r="Q1612">
        <v>1</v>
      </c>
    </row>
    <row r="1613" spans="1:17">
      <c r="A1613" t="s">
        <v>879</v>
      </c>
      <c r="B1613" t="s">
        <v>212</v>
      </c>
      <c r="C1613" t="s">
        <v>133</v>
      </c>
      <c r="D1613" t="s">
        <v>705</v>
      </c>
      <c r="E1613" t="s">
        <v>105</v>
      </c>
      <c r="F1613">
        <v>40700</v>
      </c>
      <c r="G1613" t="s">
        <v>784</v>
      </c>
      <c r="I1613" t="s">
        <v>122</v>
      </c>
      <c r="J1613">
        <v>2026</v>
      </c>
      <c r="K1613">
        <v>5</v>
      </c>
      <c r="L1613" t="s">
        <v>95</v>
      </c>
      <c r="M1613">
        <v>162.23999999999998</v>
      </c>
      <c r="N1613">
        <v>1</v>
      </c>
      <c r="O1613">
        <v>162.23999999999998</v>
      </c>
      <c r="P1613" t="s">
        <v>704</v>
      </c>
    </row>
    <row r="1614" spans="1:17">
      <c r="A1614" t="s">
        <v>879</v>
      </c>
      <c r="B1614" t="s">
        <v>212</v>
      </c>
      <c r="C1614" t="s">
        <v>133</v>
      </c>
      <c r="D1614" t="s">
        <v>705</v>
      </c>
      <c r="E1614" t="s">
        <v>105</v>
      </c>
      <c r="F1614">
        <v>40700</v>
      </c>
      <c r="G1614" t="s">
        <v>784</v>
      </c>
      <c r="I1614" t="s">
        <v>123</v>
      </c>
      <c r="J1614">
        <v>2026</v>
      </c>
      <c r="K1614">
        <v>5</v>
      </c>
      <c r="L1614" t="s">
        <v>95</v>
      </c>
      <c r="M1614">
        <v>270.39999999999998</v>
      </c>
      <c r="N1614">
        <v>1</v>
      </c>
      <c r="O1614">
        <v>270.39999999999998</v>
      </c>
      <c r="P1614" t="s">
        <v>704</v>
      </c>
    </row>
    <row r="1615" spans="1:17">
      <c r="A1615" t="s">
        <v>879</v>
      </c>
      <c r="B1615" t="s">
        <v>212</v>
      </c>
      <c r="C1615" t="s">
        <v>133</v>
      </c>
      <c r="D1615" t="s">
        <v>705</v>
      </c>
      <c r="E1615" t="s">
        <v>106</v>
      </c>
      <c r="F1615">
        <v>40700</v>
      </c>
      <c r="G1615" t="s">
        <v>784</v>
      </c>
      <c r="I1615" t="s">
        <v>112</v>
      </c>
      <c r="J1615">
        <v>2026</v>
      </c>
      <c r="K1615">
        <v>5</v>
      </c>
      <c r="L1615" t="s">
        <v>95</v>
      </c>
      <c r="M1615">
        <v>115.89</v>
      </c>
      <c r="N1615">
        <v>1</v>
      </c>
      <c r="O1615">
        <v>115.89</v>
      </c>
      <c r="P1615" t="s">
        <v>704</v>
      </c>
    </row>
    <row r="1616" spans="1:17">
      <c r="A1616" t="s">
        <v>879</v>
      </c>
      <c r="B1616" t="s">
        <v>216</v>
      </c>
      <c r="C1616" t="s">
        <v>133</v>
      </c>
      <c r="D1616" t="s">
        <v>705</v>
      </c>
      <c r="E1616" t="s">
        <v>106</v>
      </c>
      <c r="F1616">
        <v>40700</v>
      </c>
      <c r="G1616" t="s">
        <v>784</v>
      </c>
      <c r="I1616" t="s">
        <v>112</v>
      </c>
      <c r="J1616">
        <v>2026</v>
      </c>
      <c r="K1616">
        <v>5</v>
      </c>
      <c r="L1616" t="s">
        <v>95</v>
      </c>
      <c r="M1616">
        <v>115.89</v>
      </c>
      <c r="N1616">
        <v>1</v>
      </c>
      <c r="O1616">
        <v>115.89</v>
      </c>
      <c r="P1616" t="s">
        <v>704</v>
      </c>
    </row>
    <row r="1617" spans="1:17">
      <c r="A1617" t="s">
        <v>879</v>
      </c>
      <c r="B1617" t="s">
        <v>682</v>
      </c>
      <c r="C1617" t="s">
        <v>133</v>
      </c>
      <c r="D1617" t="s">
        <v>705</v>
      </c>
      <c r="E1617" t="s">
        <v>106</v>
      </c>
      <c r="F1617">
        <v>40700</v>
      </c>
      <c r="G1617" t="s">
        <v>784</v>
      </c>
      <c r="I1617" t="s">
        <v>118</v>
      </c>
      <c r="J1617">
        <v>2026</v>
      </c>
      <c r="K1617">
        <v>5</v>
      </c>
      <c r="L1617" t="s">
        <v>95</v>
      </c>
      <c r="M1617">
        <v>115.89</v>
      </c>
      <c r="N1617">
        <v>1</v>
      </c>
      <c r="O1617">
        <v>115.89</v>
      </c>
      <c r="P1617" t="s">
        <v>704</v>
      </c>
    </row>
    <row r="1618" spans="1:17">
      <c r="A1618" t="s">
        <v>879</v>
      </c>
      <c r="B1618" t="s">
        <v>682</v>
      </c>
      <c r="C1618" t="s">
        <v>133</v>
      </c>
      <c r="D1618" t="s">
        <v>705</v>
      </c>
      <c r="E1618" t="s">
        <v>103</v>
      </c>
      <c r="F1618">
        <v>40700</v>
      </c>
      <c r="G1618" t="s">
        <v>784</v>
      </c>
      <c r="I1618" t="s">
        <v>120</v>
      </c>
      <c r="J1618">
        <v>2026</v>
      </c>
      <c r="K1618">
        <v>5</v>
      </c>
      <c r="L1618" t="s">
        <v>95</v>
      </c>
      <c r="M1618">
        <v>401.14</v>
      </c>
      <c r="N1618">
        <v>1</v>
      </c>
      <c r="O1618">
        <v>401.14</v>
      </c>
      <c r="P1618" t="s">
        <v>704</v>
      </c>
      <c r="Q1618">
        <v>1</v>
      </c>
    </row>
    <row r="1619" spans="1:17">
      <c r="A1619" t="s">
        <v>879</v>
      </c>
      <c r="B1619" t="s">
        <v>682</v>
      </c>
      <c r="C1619" t="s">
        <v>133</v>
      </c>
      <c r="D1619" t="s">
        <v>705</v>
      </c>
      <c r="E1619" t="s">
        <v>105</v>
      </c>
      <c r="F1619">
        <v>40700</v>
      </c>
      <c r="G1619" t="s">
        <v>784</v>
      </c>
      <c r="I1619" t="s">
        <v>122</v>
      </c>
      <c r="J1619">
        <v>2026</v>
      </c>
      <c r="K1619">
        <v>5</v>
      </c>
      <c r="L1619" t="s">
        <v>95</v>
      </c>
      <c r="M1619">
        <v>162.23999999999998</v>
      </c>
      <c r="N1619">
        <v>1</v>
      </c>
      <c r="O1619">
        <v>162.23999999999998</v>
      </c>
      <c r="P1619" t="s">
        <v>704</v>
      </c>
    </row>
    <row r="1620" spans="1:17">
      <c r="A1620" t="s">
        <v>879</v>
      </c>
      <c r="B1620" t="s">
        <v>682</v>
      </c>
      <c r="C1620" t="s">
        <v>133</v>
      </c>
      <c r="D1620" t="s">
        <v>705</v>
      </c>
      <c r="E1620" t="s">
        <v>105</v>
      </c>
      <c r="F1620">
        <v>40700</v>
      </c>
      <c r="G1620" t="s">
        <v>784</v>
      </c>
      <c r="I1620" t="s">
        <v>123</v>
      </c>
      <c r="J1620">
        <v>2026</v>
      </c>
      <c r="K1620">
        <v>5</v>
      </c>
      <c r="L1620" t="s">
        <v>95</v>
      </c>
      <c r="M1620">
        <v>270.39999999999998</v>
      </c>
      <c r="N1620">
        <v>1</v>
      </c>
      <c r="O1620">
        <v>270.39999999999998</v>
      </c>
      <c r="P1620" t="s">
        <v>704</v>
      </c>
    </row>
    <row r="1621" spans="1:17">
      <c r="A1621" t="s">
        <v>879</v>
      </c>
      <c r="B1621" t="s">
        <v>682</v>
      </c>
      <c r="C1621" t="s">
        <v>133</v>
      </c>
      <c r="D1621" t="s">
        <v>705</v>
      </c>
      <c r="E1621" t="s">
        <v>106</v>
      </c>
      <c r="F1621">
        <v>40700</v>
      </c>
      <c r="G1621" t="s">
        <v>784</v>
      </c>
      <c r="I1621" t="s">
        <v>112</v>
      </c>
      <c r="J1621">
        <v>2026</v>
      </c>
      <c r="K1621">
        <v>5</v>
      </c>
      <c r="L1621" t="s">
        <v>95</v>
      </c>
      <c r="M1621">
        <v>231.78</v>
      </c>
      <c r="N1621">
        <v>1</v>
      </c>
      <c r="O1621">
        <v>231.78</v>
      </c>
      <c r="P1621" t="s">
        <v>704</v>
      </c>
    </row>
    <row r="1622" spans="1:17">
      <c r="A1622" t="s">
        <v>879</v>
      </c>
      <c r="B1622" t="s">
        <v>217</v>
      </c>
      <c r="C1622" t="s">
        <v>133</v>
      </c>
      <c r="D1622" t="s">
        <v>705</v>
      </c>
      <c r="E1622" t="s">
        <v>106</v>
      </c>
      <c r="F1622">
        <v>40700</v>
      </c>
      <c r="G1622" t="s">
        <v>784</v>
      </c>
      <c r="I1622" t="s">
        <v>118</v>
      </c>
      <c r="J1622">
        <v>2026</v>
      </c>
      <c r="K1622">
        <v>5</v>
      </c>
      <c r="L1622" t="s">
        <v>95</v>
      </c>
      <c r="M1622">
        <v>115.89</v>
      </c>
      <c r="N1622">
        <v>1</v>
      </c>
      <c r="O1622">
        <v>115.89</v>
      </c>
      <c r="P1622" t="s">
        <v>704</v>
      </c>
    </row>
    <row r="1623" spans="1:17">
      <c r="A1623" t="s">
        <v>879</v>
      </c>
      <c r="B1623" t="s">
        <v>217</v>
      </c>
      <c r="C1623" t="s">
        <v>133</v>
      </c>
      <c r="D1623" t="s">
        <v>705</v>
      </c>
      <c r="E1623" t="s">
        <v>103</v>
      </c>
      <c r="F1623">
        <v>40700</v>
      </c>
      <c r="G1623" t="s">
        <v>784</v>
      </c>
      <c r="I1623" t="s">
        <v>120</v>
      </c>
      <c r="J1623">
        <v>2026</v>
      </c>
      <c r="K1623">
        <v>5</v>
      </c>
      <c r="L1623" t="s">
        <v>95</v>
      </c>
      <c r="M1623">
        <v>344.74</v>
      </c>
      <c r="N1623">
        <v>1</v>
      </c>
      <c r="O1623">
        <v>344.74</v>
      </c>
      <c r="P1623" t="s">
        <v>704</v>
      </c>
      <c r="Q1623">
        <v>1</v>
      </c>
    </row>
    <row r="1624" spans="1:17">
      <c r="A1624" t="s">
        <v>879</v>
      </c>
      <c r="B1624" t="s">
        <v>217</v>
      </c>
      <c r="C1624" t="s">
        <v>133</v>
      </c>
      <c r="D1624" t="s">
        <v>705</v>
      </c>
      <c r="E1624" t="s">
        <v>105</v>
      </c>
      <c r="F1624">
        <v>40700</v>
      </c>
      <c r="G1624" t="s">
        <v>784</v>
      </c>
      <c r="I1624" t="s">
        <v>122</v>
      </c>
      <c r="J1624">
        <v>2026</v>
      </c>
      <c r="K1624">
        <v>5</v>
      </c>
      <c r="L1624" t="s">
        <v>95</v>
      </c>
      <c r="M1624">
        <v>162.23999999999998</v>
      </c>
      <c r="N1624">
        <v>1</v>
      </c>
      <c r="O1624">
        <v>162.23999999999998</v>
      </c>
      <c r="P1624" t="s">
        <v>704</v>
      </c>
    </row>
    <row r="1625" spans="1:17">
      <c r="A1625" t="s">
        <v>879</v>
      </c>
      <c r="B1625" t="s">
        <v>217</v>
      </c>
      <c r="C1625" t="s">
        <v>133</v>
      </c>
      <c r="D1625" t="s">
        <v>705</v>
      </c>
      <c r="E1625" t="s">
        <v>105</v>
      </c>
      <c r="F1625">
        <v>40700</v>
      </c>
      <c r="G1625" t="s">
        <v>784</v>
      </c>
      <c r="I1625" t="s">
        <v>123</v>
      </c>
      <c r="J1625">
        <v>2026</v>
      </c>
      <c r="K1625">
        <v>5</v>
      </c>
      <c r="L1625" t="s">
        <v>95</v>
      </c>
      <c r="M1625">
        <v>270.39999999999998</v>
      </c>
      <c r="N1625">
        <v>1</v>
      </c>
      <c r="O1625">
        <v>270.39999999999998</v>
      </c>
      <c r="P1625" t="s">
        <v>704</v>
      </c>
    </row>
    <row r="1626" spans="1:17">
      <c r="A1626" t="s">
        <v>879</v>
      </c>
      <c r="B1626" t="s">
        <v>217</v>
      </c>
      <c r="C1626" t="s">
        <v>133</v>
      </c>
      <c r="D1626" t="s">
        <v>705</v>
      </c>
      <c r="E1626" t="s">
        <v>106</v>
      </c>
      <c r="F1626">
        <v>40700</v>
      </c>
      <c r="G1626" t="s">
        <v>784</v>
      </c>
      <c r="I1626" t="s">
        <v>112</v>
      </c>
      <c r="J1626">
        <v>2026</v>
      </c>
      <c r="K1626">
        <v>5</v>
      </c>
      <c r="L1626" t="s">
        <v>95</v>
      </c>
      <c r="M1626">
        <v>231.78</v>
      </c>
      <c r="N1626">
        <v>1</v>
      </c>
      <c r="O1626">
        <v>231.78</v>
      </c>
      <c r="P1626" t="s">
        <v>704</v>
      </c>
    </row>
    <row r="1627" spans="1:17">
      <c r="A1627" t="s">
        <v>879</v>
      </c>
      <c r="B1627" t="s">
        <v>764</v>
      </c>
      <c r="C1627" t="s">
        <v>133</v>
      </c>
      <c r="D1627" t="s">
        <v>705</v>
      </c>
      <c r="E1627" t="s">
        <v>106</v>
      </c>
      <c r="F1627">
        <v>40700</v>
      </c>
      <c r="G1627" t="s">
        <v>784</v>
      </c>
      <c r="I1627" t="s">
        <v>112</v>
      </c>
      <c r="J1627">
        <v>2026</v>
      </c>
      <c r="K1627">
        <v>5</v>
      </c>
      <c r="L1627" t="s">
        <v>95</v>
      </c>
      <c r="M1627">
        <v>115.89</v>
      </c>
      <c r="N1627">
        <v>1</v>
      </c>
      <c r="O1627">
        <v>115.89</v>
      </c>
      <c r="P1627" t="s">
        <v>704</v>
      </c>
    </row>
    <row r="1628" spans="1:17">
      <c r="A1628" t="s">
        <v>879</v>
      </c>
      <c r="B1628" t="s">
        <v>222</v>
      </c>
      <c r="C1628" t="s">
        <v>133</v>
      </c>
      <c r="D1628" t="s">
        <v>705</v>
      </c>
      <c r="E1628" t="s">
        <v>106</v>
      </c>
      <c r="F1628">
        <v>40700</v>
      </c>
      <c r="G1628" t="s">
        <v>784</v>
      </c>
      <c r="I1628" t="s">
        <v>110</v>
      </c>
      <c r="J1628">
        <v>2026</v>
      </c>
      <c r="K1628">
        <v>5</v>
      </c>
      <c r="L1628" t="s">
        <v>95</v>
      </c>
      <c r="M1628">
        <v>191.26000000000002</v>
      </c>
      <c r="N1628">
        <v>1</v>
      </c>
      <c r="O1628">
        <v>191.26000000000002</v>
      </c>
      <c r="P1628" t="s">
        <v>704</v>
      </c>
    </row>
    <row r="1629" spans="1:17">
      <c r="A1629" t="s">
        <v>879</v>
      </c>
      <c r="B1629" t="s">
        <v>223</v>
      </c>
      <c r="C1629" t="s">
        <v>133</v>
      </c>
      <c r="D1629" t="s">
        <v>705</v>
      </c>
      <c r="E1629" t="s">
        <v>106</v>
      </c>
      <c r="F1629">
        <v>40700</v>
      </c>
      <c r="G1629" t="s">
        <v>784</v>
      </c>
      <c r="I1629" t="s">
        <v>118</v>
      </c>
      <c r="J1629">
        <v>2026</v>
      </c>
      <c r="K1629">
        <v>5</v>
      </c>
      <c r="L1629" t="s">
        <v>95</v>
      </c>
      <c r="M1629">
        <v>115.89</v>
      </c>
      <c r="N1629">
        <v>1</v>
      </c>
      <c r="O1629">
        <v>115.89</v>
      </c>
      <c r="P1629" t="s">
        <v>704</v>
      </c>
    </row>
    <row r="1630" spans="1:17">
      <c r="A1630" t="s">
        <v>879</v>
      </c>
      <c r="B1630" t="s">
        <v>223</v>
      </c>
      <c r="C1630" t="s">
        <v>133</v>
      </c>
      <c r="D1630" t="s">
        <v>705</v>
      </c>
      <c r="E1630" t="s">
        <v>103</v>
      </c>
      <c r="F1630">
        <v>40700</v>
      </c>
      <c r="G1630" t="s">
        <v>784</v>
      </c>
      <c r="I1630" t="s">
        <v>120</v>
      </c>
      <c r="J1630">
        <v>2026</v>
      </c>
      <c r="K1630">
        <v>5</v>
      </c>
      <c r="L1630" t="s">
        <v>95</v>
      </c>
      <c r="M1630">
        <v>633.07999999999993</v>
      </c>
      <c r="N1630">
        <v>1</v>
      </c>
      <c r="O1630">
        <v>633.07999999999993</v>
      </c>
      <c r="P1630" t="s">
        <v>704</v>
      </c>
      <c r="Q1630">
        <v>1</v>
      </c>
    </row>
    <row r="1631" spans="1:17">
      <c r="A1631" t="s">
        <v>879</v>
      </c>
      <c r="B1631" t="s">
        <v>223</v>
      </c>
      <c r="C1631" t="s">
        <v>133</v>
      </c>
      <c r="D1631" t="s">
        <v>705</v>
      </c>
      <c r="E1631" t="s">
        <v>105</v>
      </c>
      <c r="F1631">
        <v>40700</v>
      </c>
      <c r="G1631" t="s">
        <v>784</v>
      </c>
      <c r="I1631" t="s">
        <v>122</v>
      </c>
      <c r="J1631">
        <v>2026</v>
      </c>
      <c r="K1631">
        <v>5</v>
      </c>
      <c r="L1631" t="s">
        <v>95</v>
      </c>
      <c r="M1631">
        <v>243.35999999999999</v>
      </c>
      <c r="N1631">
        <v>1</v>
      </c>
      <c r="O1631">
        <v>243.35999999999999</v>
      </c>
      <c r="P1631" t="s">
        <v>704</v>
      </c>
    </row>
    <row r="1632" spans="1:17">
      <c r="A1632" t="s">
        <v>879</v>
      </c>
      <c r="B1632" t="s">
        <v>223</v>
      </c>
      <c r="C1632" t="s">
        <v>133</v>
      </c>
      <c r="D1632" t="s">
        <v>705</v>
      </c>
      <c r="E1632" t="s">
        <v>105</v>
      </c>
      <c r="F1632">
        <v>40700</v>
      </c>
      <c r="G1632" t="s">
        <v>784</v>
      </c>
      <c r="I1632" t="s">
        <v>123</v>
      </c>
      <c r="J1632">
        <v>2026</v>
      </c>
      <c r="K1632">
        <v>5</v>
      </c>
      <c r="L1632" t="s">
        <v>95</v>
      </c>
      <c r="M1632">
        <v>405.59999999999997</v>
      </c>
      <c r="N1632">
        <v>1</v>
      </c>
      <c r="O1632">
        <v>405.59999999999997</v>
      </c>
      <c r="P1632" t="s">
        <v>704</v>
      </c>
    </row>
    <row r="1633" spans="1:17">
      <c r="A1633" t="s">
        <v>879</v>
      </c>
      <c r="B1633" t="s">
        <v>223</v>
      </c>
      <c r="C1633" t="s">
        <v>133</v>
      </c>
      <c r="D1633" t="s">
        <v>705</v>
      </c>
      <c r="E1633" t="s">
        <v>106</v>
      </c>
      <c r="F1633">
        <v>40700</v>
      </c>
      <c r="G1633" t="s">
        <v>784</v>
      </c>
      <c r="I1633" t="s">
        <v>112</v>
      </c>
      <c r="J1633">
        <v>2026</v>
      </c>
      <c r="K1633">
        <v>5</v>
      </c>
      <c r="L1633" t="s">
        <v>95</v>
      </c>
      <c r="M1633">
        <v>115.89</v>
      </c>
      <c r="N1633">
        <v>1</v>
      </c>
      <c r="O1633">
        <v>115.89</v>
      </c>
      <c r="P1633" t="s">
        <v>704</v>
      </c>
    </row>
    <row r="1634" spans="1:17">
      <c r="A1634" t="s">
        <v>879</v>
      </c>
      <c r="B1634" t="s">
        <v>224</v>
      </c>
      <c r="C1634" t="s">
        <v>133</v>
      </c>
      <c r="D1634" t="s">
        <v>705</v>
      </c>
      <c r="E1634" t="s">
        <v>106</v>
      </c>
      <c r="F1634">
        <v>40700</v>
      </c>
      <c r="G1634" t="s">
        <v>784</v>
      </c>
      <c r="I1634" t="s">
        <v>112</v>
      </c>
      <c r="J1634">
        <v>2026</v>
      </c>
      <c r="K1634">
        <v>5</v>
      </c>
      <c r="L1634" t="s">
        <v>95</v>
      </c>
      <c r="M1634">
        <v>115.89</v>
      </c>
      <c r="N1634">
        <v>1</v>
      </c>
      <c r="O1634">
        <v>115.89</v>
      </c>
      <c r="P1634" t="s">
        <v>704</v>
      </c>
    </row>
    <row r="1635" spans="1:17">
      <c r="A1635" t="s">
        <v>879</v>
      </c>
      <c r="B1635" t="s">
        <v>226</v>
      </c>
      <c r="C1635" t="s">
        <v>133</v>
      </c>
      <c r="D1635" t="s">
        <v>705</v>
      </c>
      <c r="E1635" t="s">
        <v>106</v>
      </c>
      <c r="F1635">
        <v>40700</v>
      </c>
      <c r="G1635" t="s">
        <v>784</v>
      </c>
      <c r="I1635" t="s">
        <v>118</v>
      </c>
      <c r="J1635">
        <v>2026</v>
      </c>
      <c r="K1635">
        <v>5</v>
      </c>
      <c r="L1635" t="s">
        <v>95</v>
      </c>
      <c r="M1635">
        <v>115.89</v>
      </c>
      <c r="N1635">
        <v>1</v>
      </c>
      <c r="O1635">
        <v>115.89</v>
      </c>
      <c r="P1635" t="s">
        <v>704</v>
      </c>
    </row>
    <row r="1636" spans="1:17">
      <c r="A1636" t="s">
        <v>879</v>
      </c>
      <c r="B1636" t="s">
        <v>226</v>
      </c>
      <c r="C1636" t="s">
        <v>133</v>
      </c>
      <c r="D1636" t="s">
        <v>705</v>
      </c>
      <c r="E1636" t="s">
        <v>106</v>
      </c>
      <c r="F1636">
        <v>40700</v>
      </c>
      <c r="G1636" t="s">
        <v>784</v>
      </c>
      <c r="I1636" t="s">
        <v>112</v>
      </c>
      <c r="J1636">
        <v>2026</v>
      </c>
      <c r="K1636">
        <v>5</v>
      </c>
      <c r="L1636" t="s">
        <v>95</v>
      </c>
      <c r="M1636">
        <v>115.89</v>
      </c>
      <c r="N1636">
        <v>1</v>
      </c>
      <c r="O1636">
        <v>115.89</v>
      </c>
      <c r="P1636" t="s">
        <v>704</v>
      </c>
    </row>
    <row r="1637" spans="1:17">
      <c r="A1637" t="s">
        <v>879</v>
      </c>
      <c r="B1637" t="s">
        <v>230</v>
      </c>
      <c r="C1637" t="s">
        <v>133</v>
      </c>
      <c r="D1637" t="s">
        <v>705</v>
      </c>
      <c r="E1637" t="s">
        <v>103</v>
      </c>
      <c r="F1637">
        <v>40700</v>
      </c>
      <c r="G1637" t="s">
        <v>784</v>
      </c>
      <c r="I1637" t="s">
        <v>130</v>
      </c>
      <c r="J1637">
        <v>2026</v>
      </c>
      <c r="K1637">
        <v>5</v>
      </c>
      <c r="L1637" t="s">
        <v>95</v>
      </c>
      <c r="M1637">
        <v>114.1</v>
      </c>
      <c r="N1637">
        <v>1</v>
      </c>
      <c r="O1637">
        <v>114.1</v>
      </c>
      <c r="P1637" t="s">
        <v>704</v>
      </c>
      <c r="Q1637">
        <v>1</v>
      </c>
    </row>
    <row r="1638" spans="1:17">
      <c r="A1638" t="s">
        <v>879</v>
      </c>
      <c r="B1638" t="s">
        <v>230</v>
      </c>
      <c r="C1638" t="s">
        <v>133</v>
      </c>
      <c r="D1638" t="s">
        <v>705</v>
      </c>
      <c r="E1638" t="s">
        <v>92</v>
      </c>
      <c r="F1638">
        <v>40700</v>
      </c>
      <c r="G1638" t="s">
        <v>784</v>
      </c>
      <c r="I1638" t="s">
        <v>196</v>
      </c>
      <c r="J1638">
        <v>2026</v>
      </c>
      <c r="K1638">
        <v>5</v>
      </c>
      <c r="L1638" t="s">
        <v>95</v>
      </c>
      <c r="M1638">
        <v>125.55000000000001</v>
      </c>
      <c r="N1638">
        <v>1</v>
      </c>
      <c r="O1638">
        <v>125.55000000000001</v>
      </c>
      <c r="P1638" t="s">
        <v>704</v>
      </c>
    </row>
    <row r="1639" spans="1:17">
      <c r="A1639" t="s">
        <v>879</v>
      </c>
      <c r="B1639" t="s">
        <v>230</v>
      </c>
      <c r="C1639" t="s">
        <v>133</v>
      </c>
      <c r="D1639" t="s">
        <v>705</v>
      </c>
      <c r="E1639" t="s">
        <v>106</v>
      </c>
      <c r="F1639">
        <v>40700</v>
      </c>
      <c r="G1639" t="s">
        <v>784</v>
      </c>
      <c r="I1639" t="s">
        <v>118</v>
      </c>
      <c r="J1639">
        <v>2026</v>
      </c>
      <c r="K1639">
        <v>5</v>
      </c>
      <c r="L1639" t="s">
        <v>95</v>
      </c>
      <c r="M1639">
        <v>115.89</v>
      </c>
      <c r="N1639">
        <v>1</v>
      </c>
      <c r="O1639">
        <v>115.89</v>
      </c>
      <c r="P1639" t="s">
        <v>704</v>
      </c>
    </row>
    <row r="1640" spans="1:17">
      <c r="A1640" t="s">
        <v>879</v>
      </c>
      <c r="B1640" t="s">
        <v>231</v>
      </c>
      <c r="C1640" t="s">
        <v>133</v>
      </c>
      <c r="D1640" t="s">
        <v>705</v>
      </c>
      <c r="E1640" t="s">
        <v>106</v>
      </c>
      <c r="F1640">
        <v>40700</v>
      </c>
      <c r="G1640" t="s">
        <v>784</v>
      </c>
      <c r="I1640" t="s">
        <v>110</v>
      </c>
      <c r="J1640">
        <v>2026</v>
      </c>
      <c r="K1640">
        <v>5</v>
      </c>
      <c r="L1640" t="s">
        <v>95</v>
      </c>
      <c r="M1640">
        <v>286.89</v>
      </c>
      <c r="N1640">
        <v>1</v>
      </c>
      <c r="O1640">
        <v>286.89</v>
      </c>
      <c r="P1640" t="s">
        <v>704</v>
      </c>
    </row>
    <row r="1641" spans="1:17">
      <c r="A1641" t="s">
        <v>879</v>
      </c>
      <c r="B1641" t="s">
        <v>239</v>
      </c>
      <c r="C1641" t="s">
        <v>133</v>
      </c>
      <c r="D1641" t="s">
        <v>705</v>
      </c>
      <c r="E1641" t="s">
        <v>106</v>
      </c>
      <c r="F1641">
        <v>40700</v>
      </c>
      <c r="G1641" t="s">
        <v>784</v>
      </c>
      <c r="I1641" t="s">
        <v>118</v>
      </c>
      <c r="J1641">
        <v>2026</v>
      </c>
      <c r="K1641">
        <v>5</v>
      </c>
      <c r="L1641" t="s">
        <v>95</v>
      </c>
      <c r="M1641">
        <v>231.78</v>
      </c>
      <c r="N1641">
        <v>1</v>
      </c>
      <c r="O1641">
        <v>231.78</v>
      </c>
      <c r="P1641" t="s">
        <v>704</v>
      </c>
    </row>
    <row r="1642" spans="1:17">
      <c r="A1642" t="s">
        <v>879</v>
      </c>
      <c r="B1642" t="s">
        <v>243</v>
      </c>
      <c r="C1642" t="s">
        <v>133</v>
      </c>
      <c r="D1642" t="s">
        <v>705</v>
      </c>
      <c r="E1642" t="s">
        <v>103</v>
      </c>
      <c r="F1642">
        <v>40700</v>
      </c>
      <c r="G1642" t="s">
        <v>784</v>
      </c>
      <c r="I1642" t="s">
        <v>130</v>
      </c>
      <c r="J1642">
        <v>2026</v>
      </c>
      <c r="K1642">
        <v>5</v>
      </c>
      <c r="L1642" t="s">
        <v>95</v>
      </c>
      <c r="M1642">
        <v>1352.02</v>
      </c>
      <c r="N1642">
        <v>1</v>
      </c>
      <c r="O1642">
        <v>1352.02</v>
      </c>
      <c r="P1642" t="s">
        <v>704</v>
      </c>
      <c r="Q1642">
        <v>1</v>
      </c>
    </row>
    <row r="1643" spans="1:17">
      <c r="A1643" t="s">
        <v>879</v>
      </c>
      <c r="B1643" t="s">
        <v>243</v>
      </c>
      <c r="C1643" t="s">
        <v>133</v>
      </c>
      <c r="D1643" t="s">
        <v>705</v>
      </c>
      <c r="E1643" t="s">
        <v>92</v>
      </c>
      <c r="F1643">
        <v>40700</v>
      </c>
      <c r="G1643" t="s">
        <v>784</v>
      </c>
      <c r="I1643" t="s">
        <v>196</v>
      </c>
      <c r="J1643">
        <v>2026</v>
      </c>
      <c r="K1643">
        <v>5</v>
      </c>
      <c r="L1643" t="s">
        <v>95</v>
      </c>
      <c r="M1643">
        <v>502.20000000000005</v>
      </c>
      <c r="N1643">
        <v>1</v>
      </c>
      <c r="O1643">
        <v>502.20000000000005</v>
      </c>
      <c r="P1643" t="s">
        <v>704</v>
      </c>
    </row>
    <row r="1644" spans="1:17">
      <c r="A1644" t="s">
        <v>879</v>
      </c>
      <c r="B1644" t="s">
        <v>243</v>
      </c>
      <c r="C1644" t="s">
        <v>133</v>
      </c>
      <c r="D1644" t="s">
        <v>705</v>
      </c>
      <c r="E1644" t="s">
        <v>106</v>
      </c>
      <c r="F1644">
        <v>40700</v>
      </c>
      <c r="G1644" t="s">
        <v>784</v>
      </c>
      <c r="I1644" t="s">
        <v>118</v>
      </c>
      <c r="J1644">
        <v>2026</v>
      </c>
      <c r="K1644">
        <v>5</v>
      </c>
      <c r="L1644" t="s">
        <v>95</v>
      </c>
      <c r="M1644">
        <v>115.89</v>
      </c>
      <c r="N1644">
        <v>1</v>
      </c>
      <c r="O1644">
        <v>115.89</v>
      </c>
      <c r="P1644" t="s">
        <v>704</v>
      </c>
    </row>
    <row r="1645" spans="1:17">
      <c r="A1645" t="s">
        <v>879</v>
      </c>
      <c r="B1645" t="s">
        <v>244</v>
      </c>
      <c r="C1645" t="s">
        <v>133</v>
      </c>
      <c r="D1645" t="s">
        <v>705</v>
      </c>
      <c r="E1645" t="s">
        <v>106</v>
      </c>
      <c r="F1645">
        <v>40700</v>
      </c>
      <c r="G1645" t="s">
        <v>784</v>
      </c>
      <c r="I1645" t="s">
        <v>118</v>
      </c>
      <c r="J1645">
        <v>2026</v>
      </c>
      <c r="K1645">
        <v>5</v>
      </c>
      <c r="L1645" t="s">
        <v>95</v>
      </c>
      <c r="M1645">
        <v>115.89</v>
      </c>
      <c r="N1645">
        <v>1</v>
      </c>
      <c r="O1645">
        <v>115.89</v>
      </c>
      <c r="P1645" t="s">
        <v>704</v>
      </c>
    </row>
    <row r="1646" spans="1:17">
      <c r="A1646" t="s">
        <v>879</v>
      </c>
      <c r="B1646" t="s">
        <v>249</v>
      </c>
      <c r="C1646" t="s">
        <v>133</v>
      </c>
      <c r="D1646" t="s">
        <v>705</v>
      </c>
      <c r="E1646" t="s">
        <v>106</v>
      </c>
      <c r="F1646">
        <v>40700</v>
      </c>
      <c r="G1646" t="s">
        <v>784</v>
      </c>
      <c r="I1646" t="s">
        <v>110</v>
      </c>
      <c r="J1646">
        <v>2026</v>
      </c>
      <c r="K1646">
        <v>5</v>
      </c>
      <c r="L1646" t="s">
        <v>95</v>
      </c>
      <c r="M1646">
        <v>286.89</v>
      </c>
      <c r="N1646">
        <v>1</v>
      </c>
      <c r="O1646">
        <v>286.89</v>
      </c>
      <c r="P1646" t="s">
        <v>704</v>
      </c>
    </row>
    <row r="1647" spans="1:17">
      <c r="A1647" t="s">
        <v>879</v>
      </c>
      <c r="B1647" t="s">
        <v>249</v>
      </c>
      <c r="C1647" t="s">
        <v>133</v>
      </c>
      <c r="D1647" t="s">
        <v>705</v>
      </c>
      <c r="E1647" t="s">
        <v>92</v>
      </c>
      <c r="F1647">
        <v>40700</v>
      </c>
      <c r="G1647" t="s">
        <v>784</v>
      </c>
      <c r="I1647" t="s">
        <v>141</v>
      </c>
      <c r="J1647">
        <v>2026</v>
      </c>
      <c r="K1647">
        <v>5</v>
      </c>
      <c r="L1647" t="s">
        <v>95</v>
      </c>
      <c r="M1647">
        <v>1381.05</v>
      </c>
      <c r="N1647">
        <v>1</v>
      </c>
      <c r="O1647">
        <v>1381.05</v>
      </c>
      <c r="P1647" t="s">
        <v>704</v>
      </c>
    </row>
    <row r="1648" spans="1:17">
      <c r="A1648" t="s">
        <v>879</v>
      </c>
      <c r="B1648" t="s">
        <v>249</v>
      </c>
      <c r="C1648" t="s">
        <v>133</v>
      </c>
      <c r="D1648" t="s">
        <v>705</v>
      </c>
      <c r="E1648" t="s">
        <v>106</v>
      </c>
      <c r="F1648">
        <v>40700</v>
      </c>
      <c r="G1648" t="s">
        <v>784</v>
      </c>
      <c r="I1648" t="s">
        <v>118</v>
      </c>
      <c r="J1648">
        <v>2026</v>
      </c>
      <c r="K1648">
        <v>5</v>
      </c>
      <c r="L1648" t="s">
        <v>95</v>
      </c>
      <c r="M1648">
        <v>115.89</v>
      </c>
      <c r="N1648">
        <v>1</v>
      </c>
      <c r="O1648">
        <v>115.89</v>
      </c>
      <c r="P1648" t="s">
        <v>704</v>
      </c>
    </row>
    <row r="1649" spans="1:17">
      <c r="A1649" t="s">
        <v>2295</v>
      </c>
      <c r="B1649" t="s">
        <v>314</v>
      </c>
      <c r="C1649" t="s">
        <v>314</v>
      </c>
      <c r="D1649" t="s">
        <v>705</v>
      </c>
      <c r="E1649" t="s">
        <v>2320</v>
      </c>
      <c r="F1649">
        <v>40700</v>
      </c>
      <c r="G1649" t="s">
        <v>784</v>
      </c>
      <c r="I1649" t="s">
        <v>314</v>
      </c>
      <c r="J1649">
        <v>2026</v>
      </c>
      <c r="K1649">
        <v>5</v>
      </c>
      <c r="L1649" t="s">
        <v>95</v>
      </c>
      <c r="M1649">
        <v>0</v>
      </c>
      <c r="N1649">
        <v>1</v>
      </c>
      <c r="O1649">
        <v>0</v>
      </c>
      <c r="P1649" t="s">
        <v>704</v>
      </c>
      <c r="Q1649" t="s">
        <v>97</v>
      </c>
    </row>
    <row r="1650" spans="1:17">
      <c r="A1650" t="s">
        <v>2295</v>
      </c>
      <c r="B1650" t="s">
        <v>314</v>
      </c>
      <c r="C1650" t="s">
        <v>314</v>
      </c>
      <c r="D1650" t="s">
        <v>705</v>
      </c>
      <c r="E1650" t="s">
        <v>92</v>
      </c>
      <c r="F1650">
        <v>40700</v>
      </c>
      <c r="G1650" t="s">
        <v>784</v>
      </c>
      <c r="I1650" t="s">
        <v>314</v>
      </c>
      <c r="J1650">
        <v>2026</v>
      </c>
      <c r="K1650">
        <v>5</v>
      </c>
      <c r="L1650" t="s">
        <v>95</v>
      </c>
      <c r="M1650">
        <v>-338137.51152106043</v>
      </c>
      <c r="N1650">
        <v>1</v>
      </c>
      <c r="O1650">
        <v>-338137.51152106043</v>
      </c>
      <c r="P1650" t="s">
        <v>704</v>
      </c>
      <c r="Q1650" t="s">
        <v>97</v>
      </c>
    </row>
    <row r="1651" spans="1:17">
      <c r="A1651" t="s">
        <v>2295</v>
      </c>
      <c r="B1651" t="s">
        <v>314</v>
      </c>
      <c r="C1651" t="s">
        <v>314</v>
      </c>
      <c r="D1651" t="s">
        <v>705</v>
      </c>
      <c r="E1651" t="s">
        <v>102</v>
      </c>
      <c r="F1651">
        <v>40700</v>
      </c>
      <c r="G1651" t="s">
        <v>784</v>
      </c>
      <c r="I1651" t="s">
        <v>314</v>
      </c>
      <c r="J1651">
        <v>2026</v>
      </c>
      <c r="K1651">
        <v>5</v>
      </c>
      <c r="L1651" t="s">
        <v>95</v>
      </c>
      <c r="M1651">
        <v>-126239.03006649998</v>
      </c>
      <c r="N1651">
        <v>1</v>
      </c>
      <c r="O1651">
        <v>-126239.03006649998</v>
      </c>
      <c r="P1651" t="s">
        <v>704</v>
      </c>
      <c r="Q1651" t="s">
        <v>97</v>
      </c>
    </row>
    <row r="1652" spans="1:17">
      <c r="A1652" t="s">
        <v>2295</v>
      </c>
      <c r="B1652" t="s">
        <v>314</v>
      </c>
      <c r="C1652" t="s">
        <v>314</v>
      </c>
      <c r="D1652" t="s">
        <v>705</v>
      </c>
      <c r="E1652" t="s">
        <v>103</v>
      </c>
      <c r="F1652">
        <v>40700</v>
      </c>
      <c r="G1652" t="s">
        <v>784</v>
      </c>
      <c r="I1652" t="s">
        <v>314</v>
      </c>
      <c r="J1652">
        <v>2026</v>
      </c>
      <c r="K1652">
        <v>5</v>
      </c>
      <c r="L1652" t="s">
        <v>95</v>
      </c>
      <c r="M1652">
        <v>-410107.87493348337</v>
      </c>
      <c r="N1652">
        <v>1</v>
      </c>
      <c r="O1652">
        <v>-410107.87493348337</v>
      </c>
      <c r="P1652" t="s">
        <v>704</v>
      </c>
      <c r="Q1652" t="s">
        <v>97</v>
      </c>
    </row>
    <row r="1653" spans="1:17">
      <c r="A1653" t="s">
        <v>2295</v>
      </c>
      <c r="B1653" t="s">
        <v>314</v>
      </c>
      <c r="C1653" t="s">
        <v>314</v>
      </c>
      <c r="D1653" t="s">
        <v>705</v>
      </c>
      <c r="E1653" t="s">
        <v>104</v>
      </c>
      <c r="F1653">
        <v>40700</v>
      </c>
      <c r="G1653" t="s">
        <v>784</v>
      </c>
      <c r="I1653" t="s">
        <v>314</v>
      </c>
      <c r="J1653">
        <v>2026</v>
      </c>
      <c r="K1653">
        <v>5</v>
      </c>
      <c r="L1653" t="s">
        <v>95</v>
      </c>
      <c r="M1653">
        <v>0</v>
      </c>
      <c r="N1653">
        <v>1</v>
      </c>
      <c r="O1653">
        <v>0</v>
      </c>
      <c r="P1653" t="s">
        <v>704</v>
      </c>
      <c r="Q1653" t="s">
        <v>97</v>
      </c>
    </row>
    <row r="1654" spans="1:17">
      <c r="A1654" t="s">
        <v>2295</v>
      </c>
      <c r="B1654" t="s">
        <v>314</v>
      </c>
      <c r="C1654" t="s">
        <v>314</v>
      </c>
      <c r="D1654" t="s">
        <v>705</v>
      </c>
      <c r="E1654" t="s">
        <v>105</v>
      </c>
      <c r="F1654">
        <v>40700</v>
      </c>
      <c r="G1654" t="s">
        <v>784</v>
      </c>
      <c r="I1654" t="s">
        <v>314</v>
      </c>
      <c r="J1654">
        <v>2026</v>
      </c>
      <c r="K1654">
        <v>5</v>
      </c>
      <c r="L1654" t="s">
        <v>95</v>
      </c>
      <c r="M1654">
        <v>-55637.288897909268</v>
      </c>
      <c r="N1654">
        <v>1</v>
      </c>
      <c r="O1654">
        <v>-55637.288897909268</v>
      </c>
      <c r="P1654" t="s">
        <v>704</v>
      </c>
      <c r="Q1654" t="s">
        <v>97</v>
      </c>
    </row>
    <row r="1655" spans="1:17">
      <c r="A1655" t="s">
        <v>2295</v>
      </c>
      <c r="B1655" t="s">
        <v>314</v>
      </c>
      <c r="C1655" t="s">
        <v>314</v>
      </c>
      <c r="D1655" t="s">
        <v>705</v>
      </c>
      <c r="E1655" t="s">
        <v>106</v>
      </c>
      <c r="F1655">
        <v>40700</v>
      </c>
      <c r="G1655" t="s">
        <v>784</v>
      </c>
      <c r="I1655" t="s">
        <v>314</v>
      </c>
      <c r="J1655">
        <v>2026</v>
      </c>
      <c r="K1655">
        <v>5</v>
      </c>
      <c r="L1655" t="s">
        <v>95</v>
      </c>
      <c r="M1655">
        <v>4.7999999253079295E-2</v>
      </c>
      <c r="N1655">
        <v>1</v>
      </c>
      <c r="O1655">
        <v>4.7999999253079295E-2</v>
      </c>
      <c r="P1655" t="s">
        <v>704</v>
      </c>
      <c r="Q1655" t="s">
        <v>97</v>
      </c>
    </row>
    <row r="1656" spans="1:17">
      <c r="A1656" t="s">
        <v>2295</v>
      </c>
      <c r="B1656" t="s">
        <v>314</v>
      </c>
      <c r="C1656" t="s">
        <v>314</v>
      </c>
      <c r="D1656" t="s">
        <v>705</v>
      </c>
      <c r="E1656" t="s">
        <v>2320</v>
      </c>
      <c r="F1656">
        <v>40700</v>
      </c>
      <c r="G1656" t="s">
        <v>784</v>
      </c>
      <c r="I1656" t="s">
        <v>314</v>
      </c>
      <c r="J1656">
        <v>2026</v>
      </c>
      <c r="K1656">
        <v>5</v>
      </c>
      <c r="L1656" t="s">
        <v>95</v>
      </c>
      <c r="M1656">
        <v>64909</v>
      </c>
      <c r="N1656">
        <v>1</v>
      </c>
      <c r="O1656">
        <v>64909</v>
      </c>
      <c r="P1656" t="s">
        <v>704</v>
      </c>
      <c r="Q1656" t="s">
        <v>97</v>
      </c>
    </row>
    <row r="1657" spans="1:17">
      <c r="A1657" t="s">
        <v>2295</v>
      </c>
      <c r="B1657" t="s">
        <v>314</v>
      </c>
      <c r="C1657" t="s">
        <v>314</v>
      </c>
      <c r="D1657" t="s">
        <v>705</v>
      </c>
      <c r="E1657" t="s">
        <v>92</v>
      </c>
      <c r="F1657">
        <v>40700</v>
      </c>
      <c r="G1657" t="s">
        <v>784</v>
      </c>
      <c r="I1657" t="s">
        <v>314</v>
      </c>
      <c r="J1657">
        <v>2026</v>
      </c>
      <c r="K1657">
        <v>5</v>
      </c>
      <c r="L1657" t="s">
        <v>95</v>
      </c>
      <c r="M1657">
        <v>355966.49872105988</v>
      </c>
      <c r="N1657">
        <v>1</v>
      </c>
      <c r="O1657">
        <v>355966.49872105988</v>
      </c>
      <c r="P1657" t="s">
        <v>704</v>
      </c>
      <c r="Q1657" t="s">
        <v>97</v>
      </c>
    </row>
    <row r="1658" spans="1:17">
      <c r="A1658" t="s">
        <v>2295</v>
      </c>
      <c r="B1658" t="s">
        <v>314</v>
      </c>
      <c r="C1658" t="s">
        <v>314</v>
      </c>
      <c r="D1658" t="s">
        <v>705</v>
      </c>
      <c r="E1658" t="s">
        <v>102</v>
      </c>
      <c r="F1658">
        <v>40700</v>
      </c>
      <c r="G1658" t="s">
        <v>784</v>
      </c>
      <c r="I1658" t="s">
        <v>314</v>
      </c>
      <c r="J1658">
        <v>2026</v>
      </c>
      <c r="K1658">
        <v>5</v>
      </c>
      <c r="L1658" t="s">
        <v>95</v>
      </c>
      <c r="M1658">
        <v>116128.30006649999</v>
      </c>
      <c r="N1658">
        <v>1</v>
      </c>
      <c r="O1658">
        <v>116128.30006649999</v>
      </c>
      <c r="P1658" t="s">
        <v>704</v>
      </c>
      <c r="Q1658" t="s">
        <v>97</v>
      </c>
    </row>
    <row r="1659" spans="1:17">
      <c r="A1659" t="s">
        <v>2295</v>
      </c>
      <c r="B1659" t="s">
        <v>314</v>
      </c>
      <c r="C1659" t="s">
        <v>314</v>
      </c>
      <c r="D1659" t="s">
        <v>705</v>
      </c>
      <c r="E1659" t="s">
        <v>103</v>
      </c>
      <c r="F1659">
        <v>40700</v>
      </c>
      <c r="G1659" t="s">
        <v>784</v>
      </c>
      <c r="I1659" t="s">
        <v>314</v>
      </c>
      <c r="J1659">
        <v>2026</v>
      </c>
      <c r="K1659">
        <v>5</v>
      </c>
      <c r="L1659" t="s">
        <v>95</v>
      </c>
      <c r="M1659">
        <v>437311.70493348443</v>
      </c>
      <c r="N1659">
        <v>1</v>
      </c>
      <c r="O1659">
        <v>437311.70493348443</v>
      </c>
      <c r="P1659" t="s">
        <v>704</v>
      </c>
      <c r="Q1659" t="s">
        <v>97</v>
      </c>
    </row>
    <row r="1660" spans="1:17">
      <c r="A1660" t="s">
        <v>2295</v>
      </c>
      <c r="B1660" t="s">
        <v>314</v>
      </c>
      <c r="C1660" t="s">
        <v>314</v>
      </c>
      <c r="D1660" t="s">
        <v>705</v>
      </c>
      <c r="E1660" t="s">
        <v>104</v>
      </c>
      <c r="F1660">
        <v>40700</v>
      </c>
      <c r="G1660" t="s">
        <v>784</v>
      </c>
      <c r="I1660" t="s">
        <v>314</v>
      </c>
      <c r="J1660">
        <v>2026</v>
      </c>
      <c r="K1660">
        <v>5</v>
      </c>
      <c r="L1660" t="s">
        <v>95</v>
      </c>
      <c r="M1660">
        <v>0.23000000000000398</v>
      </c>
      <c r="N1660">
        <v>1</v>
      </c>
      <c r="O1660">
        <v>0.23000000000000398</v>
      </c>
      <c r="P1660" t="s">
        <v>704</v>
      </c>
      <c r="Q1660" t="s">
        <v>97</v>
      </c>
    </row>
    <row r="1661" spans="1:17">
      <c r="A1661" t="s">
        <v>2295</v>
      </c>
      <c r="B1661" t="s">
        <v>314</v>
      </c>
      <c r="C1661" t="s">
        <v>314</v>
      </c>
      <c r="D1661" t="s">
        <v>705</v>
      </c>
      <c r="E1661" t="s">
        <v>105</v>
      </c>
      <c r="F1661">
        <v>40700</v>
      </c>
      <c r="G1661" t="s">
        <v>784</v>
      </c>
      <c r="I1661" t="s">
        <v>314</v>
      </c>
      <c r="J1661">
        <v>2026</v>
      </c>
      <c r="K1661">
        <v>5</v>
      </c>
      <c r="L1661" t="s">
        <v>95</v>
      </c>
      <c r="M1661">
        <v>49455.171897909349</v>
      </c>
      <c r="N1661">
        <v>1</v>
      </c>
      <c r="O1661">
        <v>49455.171897909349</v>
      </c>
      <c r="P1661" t="s">
        <v>704</v>
      </c>
      <c r="Q1661" t="s">
        <v>97</v>
      </c>
    </row>
    <row r="1662" spans="1:17">
      <c r="A1662" t="s">
        <v>2295</v>
      </c>
      <c r="B1662" t="s">
        <v>314</v>
      </c>
      <c r="C1662" t="s">
        <v>314</v>
      </c>
      <c r="D1662" t="s">
        <v>705</v>
      </c>
      <c r="E1662" t="s">
        <v>2350</v>
      </c>
      <c r="F1662">
        <v>40700</v>
      </c>
      <c r="G1662" t="s">
        <v>784</v>
      </c>
      <c r="I1662" t="s">
        <v>314</v>
      </c>
      <c r="J1662">
        <v>2026</v>
      </c>
      <c r="K1662">
        <v>5</v>
      </c>
      <c r="L1662" t="s">
        <v>95</v>
      </c>
      <c r="M1662">
        <v>0</v>
      </c>
      <c r="N1662">
        <v>1</v>
      </c>
      <c r="O1662">
        <v>0</v>
      </c>
      <c r="P1662" t="s">
        <v>704</v>
      </c>
      <c r="Q1662" t="s">
        <v>97</v>
      </c>
    </row>
    <row r="1663" spans="1:17">
      <c r="A1663" t="s">
        <v>2295</v>
      </c>
      <c r="B1663" t="s">
        <v>386</v>
      </c>
      <c r="C1663" t="s">
        <v>387</v>
      </c>
      <c r="D1663" t="s">
        <v>332</v>
      </c>
      <c r="E1663" t="s">
        <v>103</v>
      </c>
      <c r="F1663">
        <v>40700</v>
      </c>
      <c r="G1663" t="s">
        <v>784</v>
      </c>
      <c r="I1663" t="s">
        <v>120</v>
      </c>
      <c r="J1663">
        <v>2026</v>
      </c>
      <c r="K1663">
        <v>5</v>
      </c>
      <c r="L1663" t="s">
        <v>95</v>
      </c>
      <c r="M1663">
        <v>1755.0773461000001</v>
      </c>
      <c r="N1663">
        <v>1</v>
      </c>
      <c r="O1663">
        <v>1755.0773461000001</v>
      </c>
      <c r="P1663" t="s">
        <v>614</v>
      </c>
      <c r="Q1663">
        <v>1</v>
      </c>
    </row>
    <row r="1664" spans="1:17">
      <c r="A1664" t="s">
        <v>2295</v>
      </c>
      <c r="B1664" t="s">
        <v>386</v>
      </c>
      <c r="C1664" t="s">
        <v>387</v>
      </c>
      <c r="D1664" t="s">
        <v>332</v>
      </c>
      <c r="E1664" t="s">
        <v>103</v>
      </c>
      <c r="F1664">
        <v>40700</v>
      </c>
      <c r="G1664" t="s">
        <v>784</v>
      </c>
      <c r="I1664" t="s">
        <v>130</v>
      </c>
      <c r="J1664">
        <v>2026</v>
      </c>
      <c r="K1664">
        <v>5</v>
      </c>
      <c r="L1664" t="s">
        <v>95</v>
      </c>
      <c r="M1664">
        <v>2814.7655544999998</v>
      </c>
      <c r="N1664">
        <v>1</v>
      </c>
      <c r="O1664">
        <v>2814.7655544999998</v>
      </c>
      <c r="P1664" t="s">
        <v>614</v>
      </c>
      <c r="Q1664">
        <v>1</v>
      </c>
    </row>
    <row r="1665" spans="1:17">
      <c r="A1665" t="s">
        <v>2295</v>
      </c>
      <c r="B1665" t="s">
        <v>386</v>
      </c>
      <c r="C1665" t="s">
        <v>387</v>
      </c>
      <c r="D1665" t="s">
        <v>332</v>
      </c>
      <c r="E1665" t="s">
        <v>92</v>
      </c>
      <c r="F1665">
        <v>40700</v>
      </c>
      <c r="G1665" t="s">
        <v>784</v>
      </c>
      <c r="I1665" t="s">
        <v>203</v>
      </c>
      <c r="J1665">
        <v>2026</v>
      </c>
      <c r="K1665">
        <v>5</v>
      </c>
      <c r="L1665" t="s">
        <v>95</v>
      </c>
      <c r="M1665">
        <v>174.59476199999997</v>
      </c>
      <c r="N1665">
        <v>1</v>
      </c>
      <c r="O1665">
        <v>174.59476199999997</v>
      </c>
      <c r="P1665" t="s">
        <v>614</v>
      </c>
      <c r="Q1665">
        <v>1</v>
      </c>
    </row>
    <row r="1666" spans="1:17">
      <c r="A1666" t="s">
        <v>2295</v>
      </c>
      <c r="B1666" t="s">
        <v>386</v>
      </c>
      <c r="C1666" t="s">
        <v>387</v>
      </c>
      <c r="D1666" t="s">
        <v>332</v>
      </c>
      <c r="E1666" t="s">
        <v>92</v>
      </c>
      <c r="F1666">
        <v>40700</v>
      </c>
      <c r="G1666" t="s">
        <v>784</v>
      </c>
      <c r="I1666" t="s">
        <v>204</v>
      </c>
      <c r="J1666">
        <v>2026</v>
      </c>
      <c r="K1666">
        <v>5</v>
      </c>
      <c r="L1666" t="s">
        <v>95</v>
      </c>
      <c r="M1666">
        <v>415.52753380000001</v>
      </c>
      <c r="N1666">
        <v>1</v>
      </c>
      <c r="O1666">
        <v>415.52753380000001</v>
      </c>
      <c r="P1666" t="s">
        <v>614</v>
      </c>
    </row>
    <row r="1667" spans="1:17">
      <c r="A1667" t="s">
        <v>2295</v>
      </c>
      <c r="B1667" t="s">
        <v>386</v>
      </c>
      <c r="C1667" t="s">
        <v>387</v>
      </c>
      <c r="D1667" t="s">
        <v>332</v>
      </c>
      <c r="E1667" t="s">
        <v>92</v>
      </c>
      <c r="F1667">
        <v>40700</v>
      </c>
      <c r="G1667" t="s">
        <v>784</v>
      </c>
      <c r="I1667" t="s">
        <v>260</v>
      </c>
      <c r="J1667">
        <v>2026</v>
      </c>
      <c r="K1667">
        <v>5</v>
      </c>
      <c r="L1667" t="s">
        <v>95</v>
      </c>
      <c r="M1667">
        <v>986.90039209999975</v>
      </c>
      <c r="N1667">
        <v>1</v>
      </c>
      <c r="O1667">
        <v>986.90039209999975</v>
      </c>
      <c r="P1667" t="s">
        <v>614</v>
      </c>
    </row>
    <row r="1668" spans="1:17">
      <c r="A1668" t="s">
        <v>2295</v>
      </c>
      <c r="B1668" t="s">
        <v>386</v>
      </c>
      <c r="C1668" t="s">
        <v>387</v>
      </c>
      <c r="D1668" t="s">
        <v>332</v>
      </c>
      <c r="E1668" t="s">
        <v>105</v>
      </c>
      <c r="F1668">
        <v>40700</v>
      </c>
      <c r="G1668" t="s">
        <v>784</v>
      </c>
      <c r="I1668" t="s">
        <v>122</v>
      </c>
      <c r="J1668">
        <v>2026</v>
      </c>
      <c r="K1668">
        <v>5</v>
      </c>
      <c r="L1668" t="s">
        <v>95</v>
      </c>
      <c r="M1668">
        <v>277.03168880000004</v>
      </c>
      <c r="N1668">
        <v>1</v>
      </c>
      <c r="O1668">
        <v>277.03168880000004</v>
      </c>
      <c r="P1668" t="s">
        <v>614</v>
      </c>
    </row>
    <row r="1669" spans="1:17">
      <c r="A1669" t="s">
        <v>2295</v>
      </c>
      <c r="B1669" t="s">
        <v>386</v>
      </c>
      <c r="C1669" t="s">
        <v>387</v>
      </c>
      <c r="D1669" t="s">
        <v>332</v>
      </c>
      <c r="E1669" t="s">
        <v>105</v>
      </c>
      <c r="F1669">
        <v>40700</v>
      </c>
      <c r="G1669" t="s">
        <v>784</v>
      </c>
      <c r="I1669" t="s">
        <v>123</v>
      </c>
      <c r="J1669">
        <v>2026</v>
      </c>
      <c r="K1669">
        <v>5</v>
      </c>
      <c r="L1669" t="s">
        <v>95</v>
      </c>
      <c r="M1669">
        <v>692.57922199999996</v>
      </c>
      <c r="N1669">
        <v>1</v>
      </c>
      <c r="O1669">
        <v>692.57922199999996</v>
      </c>
      <c r="P1669" t="s">
        <v>614</v>
      </c>
    </row>
    <row r="1670" spans="1:17">
      <c r="A1670" t="s">
        <v>2295</v>
      </c>
      <c r="B1670" t="s">
        <v>386</v>
      </c>
      <c r="C1670" t="s">
        <v>387</v>
      </c>
      <c r="D1670" t="s">
        <v>332</v>
      </c>
      <c r="E1670" t="s">
        <v>106</v>
      </c>
      <c r="F1670">
        <v>40700</v>
      </c>
      <c r="G1670" t="s">
        <v>784</v>
      </c>
      <c r="I1670" t="s">
        <v>146</v>
      </c>
      <c r="J1670">
        <v>2026</v>
      </c>
      <c r="K1670">
        <v>5</v>
      </c>
      <c r="L1670" t="s">
        <v>95</v>
      </c>
      <c r="M1670">
        <v>2960.9111699999999</v>
      </c>
      <c r="N1670">
        <v>1</v>
      </c>
      <c r="O1670">
        <v>2960.9111699999999</v>
      </c>
      <c r="P1670" t="s">
        <v>614</v>
      </c>
    </row>
    <row r="1671" spans="1:17">
      <c r="A1671" t="s">
        <v>2295</v>
      </c>
      <c r="B1671" t="s">
        <v>386</v>
      </c>
      <c r="C1671" t="s">
        <v>387</v>
      </c>
      <c r="D1671" t="s">
        <v>332</v>
      </c>
      <c r="E1671" t="s">
        <v>106</v>
      </c>
      <c r="F1671">
        <v>40700</v>
      </c>
      <c r="G1671" t="s">
        <v>784</v>
      </c>
      <c r="I1671" t="s">
        <v>112</v>
      </c>
      <c r="J1671">
        <v>2026</v>
      </c>
      <c r="K1671">
        <v>5</v>
      </c>
      <c r="L1671" t="s">
        <v>95</v>
      </c>
      <c r="M1671">
        <v>1113.8065848000001</v>
      </c>
      <c r="N1671">
        <v>1</v>
      </c>
      <c r="O1671">
        <v>1113.8065848000001</v>
      </c>
      <c r="P1671" t="s">
        <v>614</v>
      </c>
    </row>
    <row r="1672" spans="1:17">
      <c r="A1672" t="s">
        <v>2295</v>
      </c>
      <c r="B1672" t="s">
        <v>386</v>
      </c>
      <c r="C1672" t="s">
        <v>387</v>
      </c>
      <c r="D1672" t="s">
        <v>332</v>
      </c>
      <c r="E1672" t="s">
        <v>92</v>
      </c>
      <c r="F1672">
        <v>40700</v>
      </c>
      <c r="G1672" t="s">
        <v>784</v>
      </c>
      <c r="I1672" t="s">
        <v>617</v>
      </c>
      <c r="J1672">
        <v>2026</v>
      </c>
      <c r="K1672">
        <v>5</v>
      </c>
      <c r="L1672" t="s">
        <v>95</v>
      </c>
      <c r="M1672">
        <v>77.597672000000003</v>
      </c>
      <c r="N1672">
        <v>1</v>
      </c>
      <c r="O1672">
        <v>77.597672000000003</v>
      </c>
      <c r="P1672" t="s">
        <v>614</v>
      </c>
      <c r="Q1672">
        <v>1</v>
      </c>
    </row>
    <row r="1673" spans="1:17">
      <c r="A1673" t="s">
        <v>2295</v>
      </c>
      <c r="B1673" t="s">
        <v>618</v>
      </c>
      <c r="C1673" t="s">
        <v>387</v>
      </c>
      <c r="D1673" t="s">
        <v>332</v>
      </c>
      <c r="E1673" t="s">
        <v>106</v>
      </c>
      <c r="F1673">
        <v>40700</v>
      </c>
      <c r="G1673" t="s">
        <v>784</v>
      </c>
      <c r="I1673" t="s">
        <v>146</v>
      </c>
      <c r="J1673">
        <v>2026</v>
      </c>
      <c r="K1673">
        <v>5</v>
      </c>
      <c r="L1673" t="s">
        <v>95</v>
      </c>
      <c r="M1673">
        <v>528.73413749999986</v>
      </c>
      <c r="N1673">
        <v>1</v>
      </c>
      <c r="O1673">
        <v>528.73413749999986</v>
      </c>
      <c r="P1673" t="s">
        <v>614</v>
      </c>
    </row>
    <row r="1674" spans="1:17">
      <c r="A1674" t="s">
        <v>2295</v>
      </c>
      <c r="B1674" t="s">
        <v>619</v>
      </c>
      <c r="C1674" t="s">
        <v>387</v>
      </c>
      <c r="D1674" t="s">
        <v>332</v>
      </c>
      <c r="E1674" t="s">
        <v>92</v>
      </c>
      <c r="F1674">
        <v>40700</v>
      </c>
      <c r="G1674" t="s">
        <v>784</v>
      </c>
      <c r="I1674" t="s">
        <v>260</v>
      </c>
      <c r="J1674">
        <v>2026</v>
      </c>
      <c r="K1674">
        <v>5</v>
      </c>
      <c r="L1674" t="s">
        <v>95</v>
      </c>
      <c r="M1674">
        <v>888.21335280000005</v>
      </c>
      <c r="N1674">
        <v>1</v>
      </c>
      <c r="O1674">
        <v>888.21335280000005</v>
      </c>
      <c r="P1674" t="s">
        <v>614</v>
      </c>
    </row>
    <row r="1675" spans="1:17">
      <c r="A1675" t="s">
        <v>2295</v>
      </c>
      <c r="B1675" t="s">
        <v>619</v>
      </c>
      <c r="C1675" t="s">
        <v>387</v>
      </c>
      <c r="D1675" t="s">
        <v>332</v>
      </c>
      <c r="E1675" t="s">
        <v>106</v>
      </c>
      <c r="F1675">
        <v>40700</v>
      </c>
      <c r="G1675" t="s">
        <v>784</v>
      </c>
      <c r="I1675" t="s">
        <v>146</v>
      </c>
      <c r="J1675">
        <v>2026</v>
      </c>
      <c r="K1675">
        <v>5</v>
      </c>
      <c r="L1675" t="s">
        <v>95</v>
      </c>
      <c r="M1675">
        <v>317.24048250000004</v>
      </c>
      <c r="N1675">
        <v>1</v>
      </c>
      <c r="O1675">
        <v>317.24048250000004</v>
      </c>
      <c r="P1675" t="s">
        <v>614</v>
      </c>
    </row>
    <row r="1676" spans="1:17">
      <c r="A1676" t="s">
        <v>2295</v>
      </c>
      <c r="B1676" t="s">
        <v>619</v>
      </c>
      <c r="C1676" t="s">
        <v>387</v>
      </c>
      <c r="D1676" t="s">
        <v>332</v>
      </c>
      <c r="E1676" t="s">
        <v>106</v>
      </c>
      <c r="F1676">
        <v>40700</v>
      </c>
      <c r="G1676" t="s">
        <v>784</v>
      </c>
      <c r="I1676" t="s">
        <v>163</v>
      </c>
      <c r="J1676">
        <v>2026</v>
      </c>
      <c r="K1676">
        <v>5</v>
      </c>
      <c r="L1676" t="s">
        <v>95</v>
      </c>
      <c r="M1676">
        <v>444.10667640000003</v>
      </c>
      <c r="N1676">
        <v>1</v>
      </c>
      <c r="O1676">
        <v>444.10667640000003</v>
      </c>
      <c r="P1676" t="s">
        <v>614</v>
      </c>
    </row>
    <row r="1677" spans="1:17">
      <c r="A1677" t="s">
        <v>2438</v>
      </c>
      <c r="B1677" t="s">
        <v>620</v>
      </c>
      <c r="C1677" t="s">
        <v>296</v>
      </c>
      <c r="D1677" t="s">
        <v>332</v>
      </c>
      <c r="E1677" t="s">
        <v>106</v>
      </c>
      <c r="F1677">
        <v>40700</v>
      </c>
      <c r="G1677" t="s">
        <v>784</v>
      </c>
      <c r="I1677" t="s">
        <v>112</v>
      </c>
      <c r="J1677">
        <v>2026</v>
      </c>
      <c r="K1677">
        <v>5</v>
      </c>
      <c r="L1677" t="s">
        <v>95</v>
      </c>
      <c r="M1677">
        <v>472.11275453191917</v>
      </c>
      <c r="N1677">
        <v>1</v>
      </c>
      <c r="O1677">
        <v>472.11275453191917</v>
      </c>
      <c r="P1677" t="s">
        <v>614</v>
      </c>
    </row>
    <row r="1678" spans="1:17">
      <c r="A1678" t="s">
        <v>2438</v>
      </c>
      <c r="B1678" t="s">
        <v>621</v>
      </c>
      <c r="C1678" t="s">
        <v>296</v>
      </c>
      <c r="D1678" t="s">
        <v>332</v>
      </c>
      <c r="E1678" t="s">
        <v>103</v>
      </c>
      <c r="F1678">
        <v>40700</v>
      </c>
      <c r="G1678" t="s">
        <v>784</v>
      </c>
      <c r="I1678" t="s">
        <v>120</v>
      </c>
      <c r="J1678">
        <v>2026</v>
      </c>
      <c r="K1678">
        <v>5</v>
      </c>
      <c r="L1678" t="s">
        <v>95</v>
      </c>
      <c r="M1678">
        <v>719.93937840374338</v>
      </c>
      <c r="N1678">
        <v>1</v>
      </c>
      <c r="O1678">
        <v>719.93937840374338</v>
      </c>
      <c r="P1678" t="s">
        <v>614</v>
      </c>
      <c r="Q1678">
        <v>1</v>
      </c>
    </row>
    <row r="1679" spans="1:17">
      <c r="A1679" t="s">
        <v>2438</v>
      </c>
      <c r="B1679" t="s">
        <v>621</v>
      </c>
      <c r="C1679" t="s">
        <v>296</v>
      </c>
      <c r="D1679" t="s">
        <v>332</v>
      </c>
      <c r="E1679" t="s">
        <v>106</v>
      </c>
      <c r="F1679">
        <v>40700</v>
      </c>
      <c r="G1679" t="s">
        <v>784</v>
      </c>
      <c r="I1679" t="s">
        <v>112</v>
      </c>
      <c r="J1679">
        <v>2026</v>
      </c>
      <c r="K1679">
        <v>5</v>
      </c>
      <c r="L1679" t="s">
        <v>95</v>
      </c>
      <c r="M1679">
        <v>343.0099983715902</v>
      </c>
      <c r="N1679">
        <v>1</v>
      </c>
      <c r="O1679">
        <v>343.0099983715902</v>
      </c>
      <c r="P1679" t="s">
        <v>614</v>
      </c>
    </row>
    <row r="1680" spans="1:17">
      <c r="A1680" t="s">
        <v>2438</v>
      </c>
      <c r="B1680" t="s">
        <v>622</v>
      </c>
      <c r="C1680" t="s">
        <v>296</v>
      </c>
      <c r="D1680" t="s">
        <v>332</v>
      </c>
      <c r="E1680" t="s">
        <v>106</v>
      </c>
      <c r="F1680">
        <v>40700</v>
      </c>
      <c r="G1680" t="s">
        <v>784</v>
      </c>
      <c r="I1680" t="s">
        <v>112</v>
      </c>
      <c r="J1680">
        <v>2026</v>
      </c>
      <c r="K1680">
        <v>5</v>
      </c>
      <c r="L1680" t="s">
        <v>95</v>
      </c>
      <c r="M1680">
        <v>366.81991642875602</v>
      </c>
      <c r="N1680">
        <v>1</v>
      </c>
      <c r="O1680">
        <v>366.81991642875602</v>
      </c>
      <c r="P1680" t="s">
        <v>614</v>
      </c>
    </row>
    <row r="1681" spans="1:17">
      <c r="A1681" t="s">
        <v>2438</v>
      </c>
      <c r="B1681" t="s">
        <v>623</v>
      </c>
      <c r="C1681" t="s">
        <v>296</v>
      </c>
      <c r="D1681" t="s">
        <v>332</v>
      </c>
      <c r="E1681" t="s">
        <v>103</v>
      </c>
      <c r="F1681">
        <v>40700</v>
      </c>
      <c r="G1681" t="s">
        <v>784</v>
      </c>
      <c r="I1681" t="s">
        <v>120</v>
      </c>
      <c r="J1681">
        <v>2026</v>
      </c>
      <c r="K1681">
        <v>5</v>
      </c>
      <c r="L1681" t="s">
        <v>95</v>
      </c>
      <c r="M1681">
        <v>122.7210064631964</v>
      </c>
      <c r="N1681">
        <v>1</v>
      </c>
      <c r="O1681">
        <v>122.7210064631964</v>
      </c>
      <c r="P1681" t="s">
        <v>614</v>
      </c>
      <c r="Q1681">
        <v>1</v>
      </c>
    </row>
    <row r="1682" spans="1:17">
      <c r="A1682" t="s">
        <v>2438</v>
      </c>
      <c r="B1682" t="s">
        <v>623</v>
      </c>
      <c r="C1682" t="s">
        <v>296</v>
      </c>
      <c r="D1682" t="s">
        <v>332</v>
      </c>
      <c r="E1682" t="s">
        <v>105</v>
      </c>
      <c r="F1682">
        <v>40700</v>
      </c>
      <c r="G1682" t="s">
        <v>784</v>
      </c>
      <c r="I1682" t="s">
        <v>123</v>
      </c>
      <c r="J1682">
        <v>2026</v>
      </c>
      <c r="K1682">
        <v>5</v>
      </c>
      <c r="L1682" t="s">
        <v>95</v>
      </c>
      <c r="M1682">
        <v>195.91207529590619</v>
      </c>
      <c r="N1682">
        <v>1</v>
      </c>
      <c r="O1682">
        <v>195.91207529590619</v>
      </c>
      <c r="P1682" t="s">
        <v>614</v>
      </c>
    </row>
    <row r="1683" spans="1:17">
      <c r="A1683" t="s">
        <v>2438</v>
      </c>
      <c r="B1683" t="s">
        <v>623</v>
      </c>
      <c r="C1683" t="s">
        <v>296</v>
      </c>
      <c r="D1683" t="s">
        <v>332</v>
      </c>
      <c r="E1683" t="s">
        <v>106</v>
      </c>
      <c r="F1683">
        <v>40700</v>
      </c>
      <c r="G1683" t="s">
        <v>784</v>
      </c>
      <c r="I1683" t="s">
        <v>112</v>
      </c>
      <c r="J1683">
        <v>2026</v>
      </c>
      <c r="K1683">
        <v>5</v>
      </c>
      <c r="L1683" t="s">
        <v>95</v>
      </c>
      <c r="M1683">
        <v>240.70093989997864</v>
      </c>
      <c r="N1683">
        <v>1</v>
      </c>
      <c r="O1683">
        <v>240.70093989997864</v>
      </c>
      <c r="P1683" t="s">
        <v>614</v>
      </c>
    </row>
    <row r="1684" spans="1:17">
      <c r="A1684" t="s">
        <v>2438</v>
      </c>
      <c r="B1684" t="s">
        <v>624</v>
      </c>
      <c r="C1684" t="s">
        <v>296</v>
      </c>
      <c r="D1684" t="s">
        <v>332</v>
      </c>
      <c r="E1684" t="s">
        <v>106</v>
      </c>
      <c r="F1684">
        <v>40700</v>
      </c>
      <c r="G1684" t="s">
        <v>784</v>
      </c>
      <c r="I1684" t="s">
        <v>112</v>
      </c>
      <c r="J1684">
        <v>2026</v>
      </c>
      <c r="K1684">
        <v>5</v>
      </c>
      <c r="L1684" t="s">
        <v>95</v>
      </c>
      <c r="M1684">
        <v>240.70093989997864</v>
      </c>
      <c r="N1684">
        <v>1</v>
      </c>
      <c r="O1684">
        <v>240.70093989997864</v>
      </c>
      <c r="P1684" t="s">
        <v>614</v>
      </c>
    </row>
    <row r="1685" spans="1:17">
      <c r="A1685" t="s">
        <v>2438</v>
      </c>
      <c r="B1685" t="s">
        <v>625</v>
      </c>
      <c r="C1685" t="s">
        <v>296</v>
      </c>
      <c r="D1685" t="s">
        <v>332</v>
      </c>
      <c r="E1685" t="s">
        <v>105</v>
      </c>
      <c r="F1685">
        <v>40700</v>
      </c>
      <c r="G1685" t="s">
        <v>784</v>
      </c>
      <c r="I1685" t="s">
        <v>123</v>
      </c>
      <c r="J1685">
        <v>2026</v>
      </c>
      <c r="K1685">
        <v>5</v>
      </c>
      <c r="L1685" t="s">
        <v>95</v>
      </c>
      <c r="M1685">
        <v>181.85976003653008</v>
      </c>
      <c r="N1685">
        <v>1</v>
      </c>
      <c r="O1685">
        <v>181.85976003653008</v>
      </c>
      <c r="P1685" t="s">
        <v>614</v>
      </c>
    </row>
    <row r="1686" spans="1:17">
      <c r="A1686" t="s">
        <v>2438</v>
      </c>
      <c r="B1686" t="s">
        <v>625</v>
      </c>
      <c r="C1686" t="s">
        <v>296</v>
      </c>
      <c r="D1686" t="s">
        <v>332</v>
      </c>
      <c r="E1686" t="s">
        <v>106</v>
      </c>
      <c r="F1686">
        <v>40700</v>
      </c>
      <c r="G1686" t="s">
        <v>784</v>
      </c>
      <c r="I1686" t="s">
        <v>112</v>
      </c>
      <c r="J1686">
        <v>2026</v>
      </c>
      <c r="K1686">
        <v>5</v>
      </c>
      <c r="L1686" t="s">
        <v>95</v>
      </c>
      <c r="M1686">
        <v>183.40995821437801</v>
      </c>
      <c r="N1686">
        <v>1</v>
      </c>
      <c r="O1686">
        <v>183.40995821437801</v>
      </c>
      <c r="P1686" t="s">
        <v>614</v>
      </c>
    </row>
    <row r="1687" spans="1:17">
      <c r="A1687" t="s">
        <v>2438</v>
      </c>
      <c r="B1687" t="s">
        <v>626</v>
      </c>
      <c r="C1687" t="s">
        <v>296</v>
      </c>
      <c r="D1687" t="s">
        <v>332</v>
      </c>
      <c r="E1687" t="s">
        <v>106</v>
      </c>
      <c r="F1687">
        <v>40700</v>
      </c>
      <c r="G1687" t="s">
        <v>784</v>
      </c>
      <c r="I1687" t="s">
        <v>112</v>
      </c>
      <c r="J1687">
        <v>2026</v>
      </c>
      <c r="K1687">
        <v>5</v>
      </c>
      <c r="L1687" t="s">
        <v>95</v>
      </c>
      <c r="M1687">
        <v>453.9728220279714</v>
      </c>
      <c r="N1687">
        <v>1</v>
      </c>
      <c r="O1687">
        <v>453.9728220279714</v>
      </c>
      <c r="P1687" t="s">
        <v>614</v>
      </c>
    </row>
    <row r="1688" spans="1:17">
      <c r="A1688" t="s">
        <v>2438</v>
      </c>
      <c r="B1688" t="s">
        <v>627</v>
      </c>
      <c r="C1688" t="s">
        <v>296</v>
      </c>
      <c r="D1688" t="s">
        <v>332</v>
      </c>
      <c r="E1688" t="s">
        <v>106</v>
      </c>
      <c r="F1688">
        <v>40700</v>
      </c>
      <c r="G1688" t="s">
        <v>784</v>
      </c>
      <c r="I1688" t="s">
        <v>112</v>
      </c>
      <c r="J1688">
        <v>2026</v>
      </c>
      <c r="K1688">
        <v>5</v>
      </c>
      <c r="L1688" t="s">
        <v>95</v>
      </c>
      <c r="M1688">
        <v>366.81991642875602</v>
      </c>
      <c r="N1688">
        <v>1</v>
      </c>
      <c r="O1688">
        <v>366.81991642875602</v>
      </c>
      <c r="P1688" t="s">
        <v>614</v>
      </c>
    </row>
    <row r="1689" spans="1:17">
      <c r="A1689" t="s">
        <v>2438</v>
      </c>
      <c r="B1689" t="s">
        <v>628</v>
      </c>
      <c r="C1689" t="s">
        <v>296</v>
      </c>
      <c r="D1689" t="s">
        <v>332</v>
      </c>
      <c r="E1689" t="s">
        <v>106</v>
      </c>
      <c r="F1689">
        <v>40700</v>
      </c>
      <c r="G1689" t="s">
        <v>784</v>
      </c>
      <c r="I1689" t="s">
        <v>112</v>
      </c>
      <c r="J1689">
        <v>2026</v>
      </c>
      <c r="K1689">
        <v>5</v>
      </c>
      <c r="L1689" t="s">
        <v>95</v>
      </c>
      <c r="M1689">
        <v>119.16821764314811</v>
      </c>
      <c r="N1689">
        <v>1</v>
      </c>
      <c r="O1689">
        <v>119.16821764314811</v>
      </c>
      <c r="P1689" t="s">
        <v>614</v>
      </c>
    </row>
    <row r="1690" spans="1:17">
      <c r="A1690" t="s">
        <v>2438</v>
      </c>
      <c r="B1690" t="s">
        <v>629</v>
      </c>
      <c r="C1690" t="s">
        <v>296</v>
      </c>
      <c r="D1690" t="s">
        <v>332</v>
      </c>
      <c r="E1690" t="s">
        <v>106</v>
      </c>
      <c r="F1690">
        <v>40700</v>
      </c>
      <c r="G1690" t="s">
        <v>784</v>
      </c>
      <c r="I1690" t="s">
        <v>112</v>
      </c>
      <c r="J1690">
        <v>2026</v>
      </c>
      <c r="K1690">
        <v>5</v>
      </c>
      <c r="L1690" t="s">
        <v>95</v>
      </c>
      <c r="M1690">
        <v>130.21061503969889</v>
      </c>
      <c r="N1690">
        <v>1</v>
      </c>
      <c r="O1690">
        <v>130.21061503969889</v>
      </c>
      <c r="P1690" t="s">
        <v>614</v>
      </c>
    </row>
    <row r="1691" spans="1:17">
      <c r="A1691" t="s">
        <v>2438</v>
      </c>
      <c r="B1691" t="s">
        <v>630</v>
      </c>
      <c r="C1691" t="s">
        <v>296</v>
      </c>
      <c r="D1691" t="s">
        <v>332</v>
      </c>
      <c r="E1691" t="s">
        <v>105</v>
      </c>
      <c r="F1691">
        <v>40700</v>
      </c>
      <c r="G1691" t="s">
        <v>784</v>
      </c>
      <c r="I1691" t="s">
        <v>136</v>
      </c>
      <c r="J1691">
        <v>2026</v>
      </c>
      <c r="K1691">
        <v>5</v>
      </c>
      <c r="L1691" t="s">
        <v>95</v>
      </c>
      <c r="M1691">
        <v>3131.3158726594124</v>
      </c>
      <c r="N1691">
        <v>1</v>
      </c>
      <c r="O1691">
        <v>3131.3158726594124</v>
      </c>
      <c r="P1691" t="s">
        <v>614</v>
      </c>
      <c r="Q1691">
        <v>1</v>
      </c>
    </row>
    <row r="1692" spans="1:17">
      <c r="A1692" t="s">
        <v>2438</v>
      </c>
      <c r="B1692" t="s">
        <v>630</v>
      </c>
      <c r="C1692" t="s">
        <v>296</v>
      </c>
      <c r="D1692" t="s">
        <v>332</v>
      </c>
      <c r="E1692" t="s">
        <v>105</v>
      </c>
      <c r="F1692">
        <v>40700</v>
      </c>
      <c r="G1692" t="s">
        <v>784</v>
      </c>
      <c r="I1692" t="s">
        <v>137</v>
      </c>
      <c r="J1692">
        <v>2026</v>
      </c>
      <c r="K1692">
        <v>5</v>
      </c>
      <c r="L1692" t="s">
        <v>95</v>
      </c>
      <c r="M1692">
        <v>589.21002000492024</v>
      </c>
      <c r="N1692">
        <v>1</v>
      </c>
      <c r="O1692">
        <v>589.21002000492024</v>
      </c>
      <c r="P1692" t="s">
        <v>614</v>
      </c>
    </row>
    <row r="1693" spans="1:17">
      <c r="A1693" t="s">
        <v>2438</v>
      </c>
      <c r="B1693" t="s">
        <v>630</v>
      </c>
      <c r="C1693" t="s">
        <v>296</v>
      </c>
      <c r="D1693" t="s">
        <v>332</v>
      </c>
      <c r="E1693" t="s">
        <v>106</v>
      </c>
      <c r="F1693">
        <v>40700</v>
      </c>
      <c r="G1693" t="s">
        <v>784</v>
      </c>
      <c r="I1693" t="s">
        <v>112</v>
      </c>
      <c r="J1693">
        <v>2026</v>
      </c>
      <c r="K1693">
        <v>5</v>
      </c>
      <c r="L1693" t="s">
        <v>95</v>
      </c>
      <c r="M1693">
        <v>299.65672585439637</v>
      </c>
      <c r="N1693">
        <v>1</v>
      </c>
      <c r="O1693">
        <v>299.65672585439637</v>
      </c>
      <c r="P1693" t="s">
        <v>614</v>
      </c>
    </row>
    <row r="1694" spans="1:17">
      <c r="A1694" t="s">
        <v>2438</v>
      </c>
      <c r="B1694" t="s">
        <v>631</v>
      </c>
      <c r="C1694" t="s">
        <v>296</v>
      </c>
      <c r="D1694" t="s">
        <v>332</v>
      </c>
      <c r="E1694" t="s">
        <v>103</v>
      </c>
      <c r="F1694">
        <v>40700</v>
      </c>
      <c r="G1694" t="s">
        <v>784</v>
      </c>
      <c r="I1694" t="s">
        <v>120</v>
      </c>
      <c r="J1694">
        <v>2026</v>
      </c>
      <c r="K1694">
        <v>5</v>
      </c>
      <c r="L1694" t="s">
        <v>95</v>
      </c>
      <c r="M1694">
        <v>1559.5114307140366</v>
      </c>
      <c r="N1694">
        <v>1</v>
      </c>
      <c r="O1694">
        <v>1559.5114307140366</v>
      </c>
      <c r="P1694" t="s">
        <v>614</v>
      </c>
      <c r="Q1694">
        <v>1</v>
      </c>
    </row>
    <row r="1695" spans="1:17">
      <c r="A1695" t="s">
        <v>2438</v>
      </c>
      <c r="B1695" t="s">
        <v>631</v>
      </c>
      <c r="C1695" t="s">
        <v>296</v>
      </c>
      <c r="D1695" t="s">
        <v>332</v>
      </c>
      <c r="E1695" t="s">
        <v>103</v>
      </c>
      <c r="F1695">
        <v>40700</v>
      </c>
      <c r="G1695" t="s">
        <v>784</v>
      </c>
      <c r="I1695" t="s">
        <v>399</v>
      </c>
      <c r="J1695">
        <v>2026</v>
      </c>
      <c r="K1695">
        <v>5</v>
      </c>
      <c r="L1695" t="s">
        <v>95</v>
      </c>
      <c r="M1695">
        <v>308.06117252547847</v>
      </c>
      <c r="N1695">
        <v>1</v>
      </c>
      <c r="O1695">
        <v>308.06117252547847</v>
      </c>
      <c r="P1695" t="s">
        <v>614</v>
      </c>
      <c r="Q1695">
        <v>1</v>
      </c>
    </row>
    <row r="1696" spans="1:17">
      <c r="A1696" t="s">
        <v>2438</v>
      </c>
      <c r="B1696" t="s">
        <v>631</v>
      </c>
      <c r="C1696" t="s">
        <v>296</v>
      </c>
      <c r="D1696" t="s">
        <v>332</v>
      </c>
      <c r="E1696" t="s">
        <v>105</v>
      </c>
      <c r="F1696">
        <v>40700</v>
      </c>
      <c r="G1696" t="s">
        <v>784</v>
      </c>
      <c r="I1696" t="s">
        <v>123</v>
      </c>
      <c r="J1696">
        <v>2026</v>
      </c>
      <c r="K1696">
        <v>5</v>
      </c>
      <c r="L1696" t="s">
        <v>95</v>
      </c>
      <c r="M1696">
        <v>825.08342965196414</v>
      </c>
      <c r="N1696">
        <v>1</v>
      </c>
      <c r="O1696">
        <v>825.08342965196414</v>
      </c>
      <c r="P1696" t="s">
        <v>614</v>
      </c>
    </row>
    <row r="1697" spans="1:17">
      <c r="A1697" t="s">
        <v>2438</v>
      </c>
      <c r="B1697" t="s">
        <v>631</v>
      </c>
      <c r="C1697" t="s">
        <v>296</v>
      </c>
      <c r="D1697" t="s">
        <v>332</v>
      </c>
      <c r="E1697" t="s">
        <v>106</v>
      </c>
      <c r="F1697">
        <v>40700</v>
      </c>
      <c r="G1697" t="s">
        <v>784</v>
      </c>
      <c r="I1697" t="s">
        <v>112</v>
      </c>
      <c r="J1697">
        <v>2026</v>
      </c>
      <c r="K1697">
        <v>5</v>
      </c>
      <c r="L1697" t="s">
        <v>95</v>
      </c>
      <c r="M1697">
        <v>520.84246015879557</v>
      </c>
      <c r="N1697">
        <v>1</v>
      </c>
      <c r="O1697">
        <v>520.84246015879557</v>
      </c>
      <c r="P1697" t="s">
        <v>614</v>
      </c>
    </row>
    <row r="1698" spans="1:17">
      <c r="A1698" t="s">
        <v>2438</v>
      </c>
      <c r="B1698" t="s">
        <v>632</v>
      </c>
      <c r="C1698" t="s">
        <v>296</v>
      </c>
      <c r="D1698" t="s">
        <v>332</v>
      </c>
      <c r="E1698" t="s">
        <v>103</v>
      </c>
      <c r="F1698">
        <v>40700</v>
      </c>
      <c r="G1698" t="s">
        <v>784</v>
      </c>
      <c r="I1698" t="s">
        <v>120</v>
      </c>
      <c r="J1698">
        <v>2026</v>
      </c>
      <c r="K1698">
        <v>5</v>
      </c>
      <c r="L1698" t="s">
        <v>95</v>
      </c>
      <c r="M1698">
        <v>2776.7758160449998</v>
      </c>
      <c r="N1698">
        <v>1</v>
      </c>
      <c r="O1698">
        <v>2776.7758160449998</v>
      </c>
      <c r="P1698" t="s">
        <v>614</v>
      </c>
      <c r="Q1698">
        <v>1</v>
      </c>
    </row>
    <row r="1699" spans="1:17">
      <c r="A1699" t="s">
        <v>2438</v>
      </c>
      <c r="B1699" t="s">
        <v>632</v>
      </c>
      <c r="C1699" t="s">
        <v>296</v>
      </c>
      <c r="D1699" t="s">
        <v>332</v>
      </c>
      <c r="E1699" t="s">
        <v>103</v>
      </c>
      <c r="F1699">
        <v>40700</v>
      </c>
      <c r="G1699" t="s">
        <v>784</v>
      </c>
      <c r="I1699" t="s">
        <v>399</v>
      </c>
      <c r="J1699">
        <v>2026</v>
      </c>
      <c r="K1699">
        <v>5</v>
      </c>
      <c r="L1699" t="s">
        <v>95</v>
      </c>
      <c r="M1699">
        <v>302.514991415</v>
      </c>
      <c r="N1699">
        <v>1</v>
      </c>
      <c r="O1699">
        <v>302.514991415</v>
      </c>
      <c r="P1699" t="s">
        <v>614</v>
      </c>
      <c r="Q1699">
        <v>1</v>
      </c>
    </row>
    <row r="1700" spans="1:17">
      <c r="A1700" t="s">
        <v>2438</v>
      </c>
      <c r="B1700" t="s">
        <v>632</v>
      </c>
      <c r="C1700" t="s">
        <v>296</v>
      </c>
      <c r="D1700" t="s">
        <v>332</v>
      </c>
      <c r="E1700" t="s">
        <v>105</v>
      </c>
      <c r="F1700">
        <v>40700</v>
      </c>
      <c r="G1700" t="s">
        <v>784</v>
      </c>
      <c r="I1700" t="s">
        <v>123</v>
      </c>
      <c r="J1700">
        <v>2026</v>
      </c>
      <c r="K1700">
        <v>5</v>
      </c>
      <c r="L1700" t="s">
        <v>95</v>
      </c>
      <c r="M1700">
        <v>1594.46630826</v>
      </c>
      <c r="N1700">
        <v>1</v>
      </c>
      <c r="O1700">
        <v>1594.46630826</v>
      </c>
      <c r="P1700" t="s">
        <v>614</v>
      </c>
    </row>
    <row r="1701" spans="1:17">
      <c r="A1701" t="s">
        <v>2438</v>
      </c>
      <c r="B1701" t="s">
        <v>632</v>
      </c>
      <c r="C1701" t="s">
        <v>296</v>
      </c>
      <c r="D1701" t="s">
        <v>332</v>
      </c>
      <c r="E1701" t="s">
        <v>106</v>
      </c>
      <c r="F1701">
        <v>40700</v>
      </c>
      <c r="G1701" t="s">
        <v>784</v>
      </c>
      <c r="I1701" t="s">
        <v>112</v>
      </c>
      <c r="J1701">
        <v>2026</v>
      </c>
      <c r="K1701">
        <v>5</v>
      </c>
      <c r="L1701" t="s">
        <v>95</v>
      </c>
      <c r="M1701">
        <v>3716.5213215899998</v>
      </c>
      <c r="N1701">
        <v>1</v>
      </c>
      <c r="O1701">
        <v>3716.5213215899998</v>
      </c>
      <c r="P1701" t="s">
        <v>614</v>
      </c>
    </row>
    <row r="1702" spans="1:17">
      <c r="A1702" t="s">
        <v>2438</v>
      </c>
      <c r="B1702" t="s">
        <v>633</v>
      </c>
      <c r="C1702" t="s">
        <v>296</v>
      </c>
      <c r="D1702" t="s">
        <v>332</v>
      </c>
      <c r="E1702" t="s">
        <v>106</v>
      </c>
      <c r="F1702">
        <v>40700</v>
      </c>
      <c r="G1702" t="s">
        <v>784</v>
      </c>
      <c r="I1702" t="s">
        <v>112</v>
      </c>
      <c r="J1702">
        <v>2026</v>
      </c>
      <c r="K1702">
        <v>5</v>
      </c>
      <c r="L1702" t="s">
        <v>95</v>
      </c>
      <c r="M1702">
        <v>124.83217129684139</v>
      </c>
      <c r="N1702">
        <v>1</v>
      </c>
      <c r="O1702">
        <v>124.83217129684139</v>
      </c>
      <c r="P1702" t="s">
        <v>614</v>
      </c>
    </row>
    <row r="1703" spans="1:17">
      <c r="A1703" t="s">
        <v>2438</v>
      </c>
      <c r="B1703" t="s">
        <v>634</v>
      </c>
      <c r="C1703" t="s">
        <v>296</v>
      </c>
      <c r="D1703" t="s">
        <v>332</v>
      </c>
      <c r="E1703" t="s">
        <v>106</v>
      </c>
      <c r="F1703">
        <v>40700</v>
      </c>
      <c r="G1703" t="s">
        <v>784</v>
      </c>
      <c r="I1703" t="s">
        <v>112</v>
      </c>
      <c r="J1703">
        <v>2026</v>
      </c>
      <c r="K1703">
        <v>5</v>
      </c>
      <c r="L1703" t="s">
        <v>95</v>
      </c>
      <c r="M1703">
        <v>125.51980784265719</v>
      </c>
      <c r="N1703">
        <v>1</v>
      </c>
      <c r="O1703">
        <v>125.51980784265719</v>
      </c>
      <c r="P1703" t="s">
        <v>614</v>
      </c>
    </row>
    <row r="1704" spans="1:17">
      <c r="A1704" t="s">
        <v>2438</v>
      </c>
      <c r="B1704" t="s">
        <v>635</v>
      </c>
      <c r="C1704" t="s">
        <v>296</v>
      </c>
      <c r="D1704" t="s">
        <v>332</v>
      </c>
      <c r="E1704" t="s">
        <v>92</v>
      </c>
      <c r="F1704">
        <v>40700</v>
      </c>
      <c r="G1704" t="s">
        <v>784</v>
      </c>
      <c r="I1704" t="s">
        <v>636</v>
      </c>
      <c r="J1704">
        <v>2026</v>
      </c>
      <c r="K1704">
        <v>5</v>
      </c>
      <c r="L1704" t="s">
        <v>95</v>
      </c>
      <c r="M1704">
        <v>443.85129462552482</v>
      </c>
      <c r="N1704">
        <v>1</v>
      </c>
      <c r="O1704">
        <v>443.85129462552482</v>
      </c>
      <c r="P1704" t="s">
        <v>614</v>
      </c>
    </row>
    <row r="1705" spans="1:17">
      <c r="A1705" t="s">
        <v>2438</v>
      </c>
      <c r="B1705" t="s">
        <v>635</v>
      </c>
      <c r="C1705" t="s">
        <v>296</v>
      </c>
      <c r="D1705" t="s">
        <v>332</v>
      </c>
      <c r="E1705" t="s">
        <v>106</v>
      </c>
      <c r="F1705">
        <v>40700</v>
      </c>
      <c r="G1705" t="s">
        <v>784</v>
      </c>
      <c r="I1705" t="s">
        <v>110</v>
      </c>
      <c r="J1705">
        <v>2026</v>
      </c>
      <c r="K1705">
        <v>5</v>
      </c>
      <c r="L1705" t="s">
        <v>95</v>
      </c>
      <c r="M1705">
        <v>252.26208065565359</v>
      </c>
      <c r="N1705">
        <v>1</v>
      </c>
      <c r="O1705">
        <v>252.26208065565359</v>
      </c>
      <c r="P1705" t="s">
        <v>614</v>
      </c>
    </row>
    <row r="1706" spans="1:17">
      <c r="A1706" t="s">
        <v>2438</v>
      </c>
      <c r="B1706" t="s">
        <v>635</v>
      </c>
      <c r="C1706" t="s">
        <v>296</v>
      </c>
      <c r="D1706" t="s">
        <v>332</v>
      </c>
      <c r="E1706" t="s">
        <v>92</v>
      </c>
      <c r="F1706">
        <v>40700</v>
      </c>
      <c r="G1706" t="s">
        <v>784</v>
      </c>
      <c r="I1706" t="s">
        <v>260</v>
      </c>
      <c r="J1706">
        <v>2026</v>
      </c>
      <c r="K1706">
        <v>5</v>
      </c>
      <c r="L1706" t="s">
        <v>95</v>
      </c>
      <c r="M1706">
        <v>425.16044863165439</v>
      </c>
      <c r="N1706">
        <v>1</v>
      </c>
      <c r="O1706">
        <v>425.16044863165439</v>
      </c>
      <c r="P1706" t="s">
        <v>614</v>
      </c>
    </row>
    <row r="1707" spans="1:17">
      <c r="A1707" t="s">
        <v>2295</v>
      </c>
      <c r="B1707" t="s">
        <v>330</v>
      </c>
      <c r="C1707" t="s">
        <v>331</v>
      </c>
      <c r="D1707" t="s">
        <v>332</v>
      </c>
      <c r="E1707" t="s">
        <v>103</v>
      </c>
      <c r="F1707">
        <v>40700</v>
      </c>
      <c r="G1707" t="s">
        <v>784</v>
      </c>
      <c r="I1707" t="s">
        <v>130</v>
      </c>
      <c r="J1707">
        <v>2026</v>
      </c>
      <c r="K1707">
        <v>5</v>
      </c>
      <c r="L1707" t="s">
        <v>95</v>
      </c>
      <c r="M1707">
        <v>563.68930072000001</v>
      </c>
      <c r="N1707">
        <v>1</v>
      </c>
      <c r="O1707">
        <v>563.68930072000001</v>
      </c>
      <c r="P1707" t="s">
        <v>614</v>
      </c>
      <c r="Q1707">
        <v>1</v>
      </c>
    </row>
    <row r="1708" spans="1:17">
      <c r="A1708" t="s">
        <v>2295</v>
      </c>
      <c r="B1708" t="s">
        <v>330</v>
      </c>
      <c r="C1708" t="s">
        <v>331</v>
      </c>
      <c r="D1708" t="s">
        <v>332</v>
      </c>
      <c r="E1708" t="s">
        <v>92</v>
      </c>
      <c r="F1708">
        <v>40700</v>
      </c>
      <c r="G1708" t="s">
        <v>784</v>
      </c>
      <c r="I1708" t="s">
        <v>637</v>
      </c>
      <c r="J1708">
        <v>2026</v>
      </c>
      <c r="K1708">
        <v>5</v>
      </c>
      <c r="L1708" t="s">
        <v>95</v>
      </c>
      <c r="M1708">
        <v>1836.7703062100002</v>
      </c>
      <c r="N1708">
        <v>1</v>
      </c>
      <c r="O1708">
        <v>1836.7703062100002</v>
      </c>
      <c r="P1708" t="s">
        <v>614</v>
      </c>
    </row>
    <row r="1709" spans="1:17">
      <c r="A1709" t="s">
        <v>2295</v>
      </c>
      <c r="B1709" t="s">
        <v>330</v>
      </c>
      <c r="C1709" t="s">
        <v>331</v>
      </c>
      <c r="D1709" t="s">
        <v>332</v>
      </c>
      <c r="E1709" t="s">
        <v>92</v>
      </c>
      <c r="F1709">
        <v>40700</v>
      </c>
      <c r="G1709" t="s">
        <v>784</v>
      </c>
      <c r="I1709" t="s">
        <v>638</v>
      </c>
      <c r="J1709">
        <v>2026</v>
      </c>
      <c r="K1709">
        <v>5</v>
      </c>
      <c r="L1709" t="s">
        <v>95</v>
      </c>
      <c r="M1709">
        <v>141.512334915</v>
      </c>
      <c r="N1709">
        <v>1</v>
      </c>
      <c r="O1709">
        <v>141.512334915</v>
      </c>
      <c r="P1709" t="s">
        <v>614</v>
      </c>
      <c r="Q1709">
        <v>1</v>
      </c>
    </row>
    <row r="1710" spans="1:17">
      <c r="A1710" t="s">
        <v>2295</v>
      </c>
      <c r="B1710" t="s">
        <v>330</v>
      </c>
      <c r="C1710" t="s">
        <v>331</v>
      </c>
      <c r="D1710" t="s">
        <v>332</v>
      </c>
      <c r="E1710" t="s">
        <v>92</v>
      </c>
      <c r="F1710">
        <v>40700</v>
      </c>
      <c r="G1710" t="s">
        <v>784</v>
      </c>
      <c r="I1710" t="s">
        <v>639</v>
      </c>
      <c r="J1710">
        <v>2026</v>
      </c>
      <c r="K1710">
        <v>5</v>
      </c>
      <c r="L1710" t="s">
        <v>95</v>
      </c>
      <c r="M1710">
        <v>505.93834784500007</v>
      </c>
      <c r="N1710">
        <v>1</v>
      </c>
      <c r="O1710">
        <v>505.93834784500007</v>
      </c>
      <c r="P1710" t="s">
        <v>614</v>
      </c>
    </row>
    <row r="1711" spans="1:17">
      <c r="A1711" t="s">
        <v>2295</v>
      </c>
      <c r="B1711" t="s">
        <v>330</v>
      </c>
      <c r="C1711" t="s">
        <v>331</v>
      </c>
      <c r="D1711" t="s">
        <v>332</v>
      </c>
      <c r="E1711" t="s">
        <v>92</v>
      </c>
      <c r="F1711">
        <v>40700</v>
      </c>
      <c r="G1711" t="s">
        <v>784</v>
      </c>
      <c r="I1711" t="s">
        <v>260</v>
      </c>
      <c r="J1711">
        <v>2026</v>
      </c>
      <c r="K1711">
        <v>5</v>
      </c>
      <c r="L1711" t="s">
        <v>95</v>
      </c>
      <c r="M1711">
        <v>2019.8133263699999</v>
      </c>
      <c r="N1711">
        <v>1</v>
      </c>
      <c r="O1711">
        <v>2019.8133263699999</v>
      </c>
      <c r="P1711" t="s">
        <v>614</v>
      </c>
    </row>
    <row r="1712" spans="1:17">
      <c r="A1712" t="s">
        <v>2295</v>
      </c>
      <c r="B1712" t="s">
        <v>330</v>
      </c>
      <c r="C1712" t="s">
        <v>331</v>
      </c>
      <c r="D1712" t="s">
        <v>332</v>
      </c>
      <c r="E1712" t="s">
        <v>102</v>
      </c>
      <c r="F1712">
        <v>40700</v>
      </c>
      <c r="G1712" t="s">
        <v>784</v>
      </c>
      <c r="I1712" t="s">
        <v>273</v>
      </c>
      <c r="J1712">
        <v>2026</v>
      </c>
      <c r="K1712">
        <v>5</v>
      </c>
      <c r="L1712" t="s">
        <v>95</v>
      </c>
      <c r="M1712">
        <v>36109.848075000002</v>
      </c>
      <c r="N1712">
        <v>1</v>
      </c>
      <c r="O1712">
        <v>36109.848075000002</v>
      </c>
      <c r="P1712" t="s">
        <v>614</v>
      </c>
      <c r="Q1712">
        <v>1</v>
      </c>
    </row>
    <row r="1713" spans="1:17">
      <c r="A1713" t="s">
        <v>2295</v>
      </c>
      <c r="B1713" t="s">
        <v>330</v>
      </c>
      <c r="C1713" t="s">
        <v>331</v>
      </c>
      <c r="D1713" t="s">
        <v>332</v>
      </c>
      <c r="E1713" t="s">
        <v>92</v>
      </c>
      <c r="F1713">
        <v>40700</v>
      </c>
      <c r="G1713" t="s">
        <v>784</v>
      </c>
      <c r="I1713" t="s">
        <v>640</v>
      </c>
      <c r="J1713">
        <v>2026</v>
      </c>
      <c r="K1713">
        <v>5</v>
      </c>
      <c r="L1713" t="s">
        <v>95</v>
      </c>
      <c r="M1713">
        <v>2154.4555479300002</v>
      </c>
      <c r="N1713">
        <v>1</v>
      </c>
      <c r="O1713">
        <v>2154.4555479300002</v>
      </c>
      <c r="P1713" t="s">
        <v>614</v>
      </c>
    </row>
    <row r="1714" spans="1:17">
      <c r="A1714" t="s">
        <v>2295</v>
      </c>
      <c r="B1714" t="s">
        <v>330</v>
      </c>
      <c r="C1714" t="s">
        <v>331</v>
      </c>
      <c r="D1714" t="s">
        <v>332</v>
      </c>
      <c r="E1714" t="s">
        <v>106</v>
      </c>
      <c r="F1714">
        <v>40700</v>
      </c>
      <c r="G1714" t="s">
        <v>784</v>
      </c>
      <c r="I1714" t="s">
        <v>641</v>
      </c>
      <c r="J1714">
        <v>2026</v>
      </c>
      <c r="K1714">
        <v>5</v>
      </c>
      <c r="L1714" t="s">
        <v>95</v>
      </c>
      <c r="M1714">
        <v>7271.3399751299994</v>
      </c>
      <c r="N1714">
        <v>1</v>
      </c>
      <c r="O1714">
        <v>7271.3399751299994</v>
      </c>
      <c r="P1714" t="s">
        <v>614</v>
      </c>
    </row>
    <row r="1715" spans="1:17">
      <c r="A1715" t="s">
        <v>2295</v>
      </c>
      <c r="B1715" t="s">
        <v>330</v>
      </c>
      <c r="C1715" t="s">
        <v>331</v>
      </c>
      <c r="D1715" t="s">
        <v>332</v>
      </c>
      <c r="E1715" t="s">
        <v>92</v>
      </c>
      <c r="F1715">
        <v>40700</v>
      </c>
      <c r="G1715" t="s">
        <v>784</v>
      </c>
      <c r="I1715" t="s">
        <v>617</v>
      </c>
      <c r="J1715">
        <v>2026</v>
      </c>
      <c r="K1715">
        <v>5</v>
      </c>
      <c r="L1715" t="s">
        <v>95</v>
      </c>
      <c r="M1715">
        <v>132.62218823000003</v>
      </c>
      <c r="N1715">
        <v>1</v>
      </c>
      <c r="O1715">
        <v>132.62218823000003</v>
      </c>
      <c r="P1715" t="s">
        <v>614</v>
      </c>
      <c r="Q1715">
        <v>1</v>
      </c>
    </row>
    <row r="1716" spans="1:17">
      <c r="A1716" t="s">
        <v>2461</v>
      </c>
      <c r="B1716" t="s">
        <v>335</v>
      </c>
      <c r="C1716" t="s">
        <v>336</v>
      </c>
      <c r="D1716" t="s">
        <v>332</v>
      </c>
      <c r="E1716" t="s">
        <v>92</v>
      </c>
      <c r="F1716">
        <v>40700</v>
      </c>
      <c r="G1716" t="s">
        <v>784</v>
      </c>
      <c r="I1716" t="s">
        <v>637</v>
      </c>
      <c r="J1716">
        <v>2026</v>
      </c>
      <c r="K1716">
        <v>5</v>
      </c>
      <c r="L1716" t="s">
        <v>95</v>
      </c>
      <c r="M1716">
        <v>1766.12914065</v>
      </c>
      <c r="N1716">
        <v>1</v>
      </c>
      <c r="O1716">
        <v>1766.12914065</v>
      </c>
      <c r="P1716" t="s">
        <v>614</v>
      </c>
    </row>
    <row r="1717" spans="1:17">
      <c r="A1717" t="s">
        <v>2461</v>
      </c>
      <c r="B1717" t="s">
        <v>335</v>
      </c>
      <c r="C1717" t="s">
        <v>336</v>
      </c>
      <c r="D1717" t="s">
        <v>332</v>
      </c>
      <c r="E1717" t="s">
        <v>92</v>
      </c>
      <c r="F1717">
        <v>40700</v>
      </c>
      <c r="G1717" t="s">
        <v>784</v>
      </c>
      <c r="I1717" t="s">
        <v>636</v>
      </c>
      <c r="J1717">
        <v>2026</v>
      </c>
      <c r="K1717">
        <v>5</v>
      </c>
      <c r="L1717" t="s">
        <v>95</v>
      </c>
      <c r="M1717">
        <v>1468.3442272799998</v>
      </c>
      <c r="N1717">
        <v>1</v>
      </c>
      <c r="O1717">
        <v>1468.3442272799998</v>
      </c>
      <c r="P1717" t="s">
        <v>614</v>
      </c>
    </row>
    <row r="1718" spans="1:17">
      <c r="A1718" t="s">
        <v>2461</v>
      </c>
      <c r="B1718" t="s">
        <v>335</v>
      </c>
      <c r="C1718" t="s">
        <v>336</v>
      </c>
      <c r="D1718" t="s">
        <v>332</v>
      </c>
      <c r="E1718" t="s">
        <v>102</v>
      </c>
      <c r="F1718">
        <v>40700</v>
      </c>
      <c r="G1718" t="s">
        <v>784</v>
      </c>
      <c r="I1718" t="s">
        <v>273</v>
      </c>
      <c r="J1718">
        <v>2026</v>
      </c>
      <c r="K1718">
        <v>5</v>
      </c>
      <c r="L1718" t="s">
        <v>95</v>
      </c>
      <c r="M1718">
        <v>161028.70734999998</v>
      </c>
      <c r="N1718">
        <v>1</v>
      </c>
      <c r="O1718">
        <v>161028.70734999998</v>
      </c>
      <c r="P1718" t="s">
        <v>614</v>
      </c>
      <c r="Q1718">
        <v>1</v>
      </c>
    </row>
    <row r="1719" spans="1:17">
      <c r="A1719" t="s">
        <v>2461</v>
      </c>
      <c r="B1719" t="s">
        <v>642</v>
      </c>
      <c r="C1719" t="s">
        <v>336</v>
      </c>
      <c r="D1719" t="s">
        <v>332</v>
      </c>
      <c r="E1719" t="s">
        <v>106</v>
      </c>
      <c r="F1719">
        <v>40700</v>
      </c>
      <c r="G1719" t="s">
        <v>784</v>
      </c>
      <c r="I1719" t="s">
        <v>110</v>
      </c>
      <c r="J1719">
        <v>2026</v>
      </c>
      <c r="K1719">
        <v>5</v>
      </c>
      <c r="L1719" t="s">
        <v>95</v>
      </c>
      <c r="M1719">
        <v>409.84676235999996</v>
      </c>
      <c r="N1719">
        <v>1</v>
      </c>
      <c r="O1719">
        <v>409.84676235999996</v>
      </c>
      <c r="P1719" t="s">
        <v>614</v>
      </c>
    </row>
    <row r="1720" spans="1:17">
      <c r="A1720" t="s">
        <v>2461</v>
      </c>
      <c r="B1720" t="s">
        <v>642</v>
      </c>
      <c r="C1720" t="s">
        <v>336</v>
      </c>
      <c r="D1720" t="s">
        <v>332</v>
      </c>
      <c r="E1720" t="s">
        <v>92</v>
      </c>
      <c r="F1720">
        <v>40700</v>
      </c>
      <c r="G1720" t="s">
        <v>784</v>
      </c>
      <c r="I1720" t="s">
        <v>260</v>
      </c>
      <c r="J1720">
        <v>2026</v>
      </c>
      <c r="K1720">
        <v>5</v>
      </c>
      <c r="L1720" t="s">
        <v>95</v>
      </c>
      <c r="M1720">
        <v>407.95673117500002</v>
      </c>
      <c r="N1720">
        <v>1</v>
      </c>
      <c r="O1720">
        <v>407.95673117500002</v>
      </c>
      <c r="P1720" t="s">
        <v>614</v>
      </c>
    </row>
    <row r="1721" spans="1:17">
      <c r="A1721" t="s">
        <v>2461</v>
      </c>
      <c r="B1721" t="s">
        <v>643</v>
      </c>
      <c r="C1721" t="s">
        <v>336</v>
      </c>
      <c r="D1721" t="s">
        <v>332</v>
      </c>
      <c r="E1721" t="s">
        <v>106</v>
      </c>
      <c r="F1721">
        <v>40700</v>
      </c>
      <c r="G1721" t="s">
        <v>784</v>
      </c>
      <c r="I1721" t="s">
        <v>110</v>
      </c>
      <c r="J1721">
        <v>2026</v>
      </c>
      <c r="K1721">
        <v>5</v>
      </c>
      <c r="L1721" t="s">
        <v>95</v>
      </c>
      <c r="M1721">
        <v>409.84676235999996</v>
      </c>
      <c r="N1721">
        <v>1</v>
      </c>
      <c r="O1721">
        <v>409.84676235999996</v>
      </c>
      <c r="P1721" t="s">
        <v>614</v>
      </c>
    </row>
    <row r="1722" spans="1:17">
      <c r="A1722" t="s">
        <v>2461</v>
      </c>
      <c r="B1722" t="s">
        <v>643</v>
      </c>
      <c r="C1722" t="s">
        <v>336</v>
      </c>
      <c r="D1722" t="s">
        <v>332</v>
      </c>
      <c r="E1722" t="s">
        <v>92</v>
      </c>
      <c r="F1722">
        <v>40700</v>
      </c>
      <c r="G1722" t="s">
        <v>784</v>
      </c>
      <c r="I1722" t="s">
        <v>260</v>
      </c>
      <c r="J1722">
        <v>2026</v>
      </c>
      <c r="K1722">
        <v>5</v>
      </c>
      <c r="L1722" t="s">
        <v>95</v>
      </c>
      <c r="M1722">
        <v>407.95673117500002</v>
      </c>
      <c r="N1722">
        <v>1</v>
      </c>
      <c r="O1722">
        <v>407.95673117500002</v>
      </c>
      <c r="P1722" t="s">
        <v>614</v>
      </c>
    </row>
    <row r="1723" spans="1:17">
      <c r="A1723" t="s">
        <v>2461</v>
      </c>
      <c r="B1723" t="s">
        <v>644</v>
      </c>
      <c r="C1723" t="s">
        <v>336</v>
      </c>
      <c r="D1723" t="s">
        <v>332</v>
      </c>
      <c r="E1723" t="s">
        <v>106</v>
      </c>
      <c r="F1723">
        <v>40700</v>
      </c>
      <c r="G1723" t="s">
        <v>784</v>
      </c>
      <c r="I1723" t="s">
        <v>110</v>
      </c>
      <c r="J1723">
        <v>2026</v>
      </c>
      <c r="K1723">
        <v>5</v>
      </c>
      <c r="L1723" t="s">
        <v>95</v>
      </c>
      <c r="M1723">
        <v>409.84676235999996</v>
      </c>
      <c r="N1723">
        <v>1</v>
      </c>
      <c r="O1723">
        <v>409.84676235999996</v>
      </c>
      <c r="P1723" t="s">
        <v>614</v>
      </c>
    </row>
    <row r="1724" spans="1:17">
      <c r="A1724" t="s">
        <v>2461</v>
      </c>
      <c r="B1724" t="s">
        <v>644</v>
      </c>
      <c r="C1724" t="s">
        <v>336</v>
      </c>
      <c r="D1724" t="s">
        <v>332</v>
      </c>
      <c r="E1724" t="s">
        <v>92</v>
      </c>
      <c r="F1724">
        <v>40700</v>
      </c>
      <c r="G1724" t="s">
        <v>784</v>
      </c>
      <c r="I1724" t="s">
        <v>260</v>
      </c>
      <c r="J1724">
        <v>2026</v>
      </c>
      <c r="K1724">
        <v>5</v>
      </c>
      <c r="L1724" t="s">
        <v>95</v>
      </c>
      <c r="M1724">
        <v>407.95673117500002</v>
      </c>
      <c r="N1724">
        <v>1</v>
      </c>
      <c r="O1724">
        <v>407.95673117500002</v>
      </c>
      <c r="P1724" t="s">
        <v>614</v>
      </c>
    </row>
    <row r="1725" spans="1:17">
      <c r="A1725" t="s">
        <v>2461</v>
      </c>
      <c r="B1725" t="s">
        <v>644</v>
      </c>
      <c r="C1725" t="s">
        <v>336</v>
      </c>
      <c r="D1725" t="s">
        <v>332</v>
      </c>
      <c r="E1725" t="s">
        <v>92</v>
      </c>
      <c r="F1725">
        <v>40700</v>
      </c>
      <c r="G1725" t="s">
        <v>784</v>
      </c>
      <c r="I1725" t="s">
        <v>141</v>
      </c>
      <c r="J1725">
        <v>2026</v>
      </c>
      <c r="K1725">
        <v>5</v>
      </c>
      <c r="L1725" t="s">
        <v>95</v>
      </c>
      <c r="M1725">
        <v>432.60713790000011</v>
      </c>
      <c r="N1725">
        <v>1</v>
      </c>
      <c r="O1725">
        <v>432.60713790000011</v>
      </c>
      <c r="P1725" t="s">
        <v>614</v>
      </c>
    </row>
    <row r="1726" spans="1:17">
      <c r="A1726" t="s">
        <v>2305</v>
      </c>
      <c r="B1726" t="s">
        <v>645</v>
      </c>
      <c r="C1726" t="s">
        <v>108</v>
      </c>
      <c r="D1726" t="s">
        <v>332</v>
      </c>
      <c r="E1726" t="s">
        <v>103</v>
      </c>
      <c r="F1726">
        <v>40700</v>
      </c>
      <c r="G1726" t="s">
        <v>784</v>
      </c>
      <c r="I1726" t="s">
        <v>120</v>
      </c>
      <c r="J1726">
        <v>2026</v>
      </c>
      <c r="K1726">
        <v>5</v>
      </c>
      <c r="L1726" t="s">
        <v>95</v>
      </c>
      <c r="M1726">
        <v>7990.008929172086</v>
      </c>
      <c r="N1726">
        <v>1</v>
      </c>
      <c r="O1726">
        <v>7990.008929172086</v>
      </c>
      <c r="P1726" t="s">
        <v>614</v>
      </c>
      <c r="Q1726">
        <v>1</v>
      </c>
    </row>
    <row r="1727" spans="1:17">
      <c r="A1727" t="s">
        <v>2305</v>
      </c>
      <c r="B1727" t="s">
        <v>645</v>
      </c>
      <c r="C1727" t="s">
        <v>108</v>
      </c>
      <c r="D1727" t="s">
        <v>332</v>
      </c>
      <c r="E1727" t="s">
        <v>105</v>
      </c>
      <c r="F1727">
        <v>40700</v>
      </c>
      <c r="G1727" t="s">
        <v>784</v>
      </c>
      <c r="I1727" t="s">
        <v>646</v>
      </c>
      <c r="J1727">
        <v>2026</v>
      </c>
      <c r="K1727">
        <v>5</v>
      </c>
      <c r="L1727" t="s">
        <v>95</v>
      </c>
      <c r="M1727">
        <v>1402.2406437443681</v>
      </c>
      <c r="N1727">
        <v>1</v>
      </c>
      <c r="O1727">
        <v>1402.2406437443681</v>
      </c>
      <c r="P1727" t="s">
        <v>614</v>
      </c>
    </row>
    <row r="1728" spans="1:17">
      <c r="A1728" t="s">
        <v>2305</v>
      </c>
      <c r="B1728" t="s">
        <v>645</v>
      </c>
      <c r="C1728" t="s">
        <v>108</v>
      </c>
      <c r="D1728" t="s">
        <v>332</v>
      </c>
      <c r="E1728" t="s">
        <v>105</v>
      </c>
      <c r="F1728">
        <v>40700</v>
      </c>
      <c r="G1728" t="s">
        <v>784</v>
      </c>
      <c r="I1728" t="s">
        <v>647</v>
      </c>
      <c r="J1728">
        <v>2026</v>
      </c>
      <c r="K1728">
        <v>5</v>
      </c>
      <c r="L1728" t="s">
        <v>95</v>
      </c>
      <c r="M1728">
        <v>3505.2214413535012</v>
      </c>
      <c r="N1728">
        <v>1</v>
      </c>
      <c r="O1728">
        <v>3505.2214413535012</v>
      </c>
      <c r="P1728" t="s">
        <v>614</v>
      </c>
    </row>
    <row r="1729" spans="1:17">
      <c r="A1729" t="s">
        <v>2305</v>
      </c>
      <c r="B1729" t="s">
        <v>645</v>
      </c>
      <c r="C1729" t="s">
        <v>108</v>
      </c>
      <c r="D1729" t="s">
        <v>332</v>
      </c>
      <c r="E1729" t="s">
        <v>105</v>
      </c>
      <c r="F1729">
        <v>40700</v>
      </c>
      <c r="G1729" t="s">
        <v>784</v>
      </c>
      <c r="I1729" t="s">
        <v>123</v>
      </c>
      <c r="J1729">
        <v>2026</v>
      </c>
      <c r="K1729">
        <v>5</v>
      </c>
      <c r="L1729" t="s">
        <v>95</v>
      </c>
      <c r="M1729">
        <v>3651.2076803202003</v>
      </c>
      <c r="N1729">
        <v>1</v>
      </c>
      <c r="O1729">
        <v>3651.2076803202003</v>
      </c>
      <c r="P1729" t="s">
        <v>614</v>
      </c>
    </row>
    <row r="1730" spans="1:17">
      <c r="A1730" t="s">
        <v>2305</v>
      </c>
      <c r="B1730" t="s">
        <v>645</v>
      </c>
      <c r="C1730" t="s">
        <v>108</v>
      </c>
      <c r="D1730" t="s">
        <v>332</v>
      </c>
      <c r="E1730" t="s">
        <v>106</v>
      </c>
      <c r="F1730">
        <v>40700</v>
      </c>
      <c r="G1730" t="s">
        <v>784</v>
      </c>
      <c r="I1730" t="s">
        <v>648</v>
      </c>
      <c r="J1730">
        <v>2026</v>
      </c>
      <c r="K1730">
        <v>5</v>
      </c>
      <c r="L1730" t="s">
        <v>95</v>
      </c>
      <c r="M1730">
        <v>1758.2106557701552</v>
      </c>
      <c r="N1730">
        <v>1</v>
      </c>
      <c r="O1730">
        <v>1758.2106557701552</v>
      </c>
      <c r="P1730" t="s">
        <v>614</v>
      </c>
    </row>
    <row r="1731" spans="1:17">
      <c r="A1731" t="s">
        <v>2305</v>
      </c>
      <c r="B1731" t="s">
        <v>645</v>
      </c>
      <c r="C1731" t="s">
        <v>108</v>
      </c>
      <c r="D1731" t="s">
        <v>332</v>
      </c>
      <c r="E1731" t="s">
        <v>106</v>
      </c>
      <c r="F1731">
        <v>40700</v>
      </c>
      <c r="G1731" t="s">
        <v>784</v>
      </c>
      <c r="I1731" t="s">
        <v>112</v>
      </c>
      <c r="J1731">
        <v>2026</v>
      </c>
      <c r="K1731">
        <v>5</v>
      </c>
      <c r="L1731" t="s">
        <v>95</v>
      </c>
      <c r="M1731">
        <v>858.45039487430631</v>
      </c>
      <c r="N1731">
        <v>1</v>
      </c>
      <c r="O1731">
        <v>858.45039487430631</v>
      </c>
      <c r="P1731" t="s">
        <v>614</v>
      </c>
    </row>
    <row r="1732" spans="1:17">
      <c r="A1732" t="s">
        <v>2305</v>
      </c>
      <c r="B1732" t="s">
        <v>649</v>
      </c>
      <c r="C1732" t="s">
        <v>108</v>
      </c>
      <c r="D1732" t="s">
        <v>332</v>
      </c>
      <c r="E1732" t="s">
        <v>92</v>
      </c>
      <c r="F1732">
        <v>40700</v>
      </c>
      <c r="G1732" t="s">
        <v>784</v>
      </c>
      <c r="I1732" t="s">
        <v>260</v>
      </c>
      <c r="J1732">
        <v>2026</v>
      </c>
      <c r="K1732">
        <v>5</v>
      </c>
      <c r="L1732" t="s">
        <v>95</v>
      </c>
      <c r="M1732">
        <v>514.52679494753897</v>
      </c>
      <c r="N1732">
        <v>1</v>
      </c>
      <c r="O1732">
        <v>514.52679494753897</v>
      </c>
      <c r="P1732" t="s">
        <v>614</v>
      </c>
    </row>
    <row r="1733" spans="1:17">
      <c r="A1733" t="s">
        <v>2305</v>
      </c>
      <c r="B1733" t="s">
        <v>649</v>
      </c>
      <c r="C1733" t="s">
        <v>108</v>
      </c>
      <c r="D1733" t="s">
        <v>332</v>
      </c>
      <c r="E1733" t="s">
        <v>106</v>
      </c>
      <c r="F1733">
        <v>40700</v>
      </c>
      <c r="G1733" t="s">
        <v>784</v>
      </c>
      <c r="I1733" t="s">
        <v>146</v>
      </c>
      <c r="J1733">
        <v>2026</v>
      </c>
      <c r="K1733">
        <v>5</v>
      </c>
      <c r="L1733" t="s">
        <v>95</v>
      </c>
      <c r="M1733">
        <v>233.86970310343122</v>
      </c>
      <c r="N1733">
        <v>1</v>
      </c>
      <c r="O1733">
        <v>233.86970310343122</v>
      </c>
      <c r="P1733" t="s">
        <v>614</v>
      </c>
    </row>
    <row r="1734" spans="1:17">
      <c r="A1734" t="s">
        <v>2305</v>
      </c>
      <c r="B1734" t="s">
        <v>650</v>
      </c>
      <c r="C1734" t="s">
        <v>108</v>
      </c>
      <c r="D1734" t="s">
        <v>332</v>
      </c>
      <c r="E1734" t="s">
        <v>103</v>
      </c>
      <c r="F1734">
        <v>40700</v>
      </c>
      <c r="G1734" t="s">
        <v>784</v>
      </c>
      <c r="I1734" t="s">
        <v>130</v>
      </c>
      <c r="J1734">
        <v>2026</v>
      </c>
      <c r="K1734">
        <v>5</v>
      </c>
      <c r="L1734" t="s">
        <v>95</v>
      </c>
      <c r="M1734">
        <v>132.44040723066303</v>
      </c>
      <c r="N1734">
        <v>1</v>
      </c>
      <c r="O1734">
        <v>132.44040723066303</v>
      </c>
      <c r="P1734" t="s">
        <v>614</v>
      </c>
      <c r="Q1734">
        <v>1</v>
      </c>
    </row>
    <row r="1735" spans="1:17">
      <c r="A1735" t="s">
        <v>2305</v>
      </c>
      <c r="B1735" t="s">
        <v>650</v>
      </c>
      <c r="C1735" t="s">
        <v>108</v>
      </c>
      <c r="D1735" t="s">
        <v>332</v>
      </c>
      <c r="E1735" t="s">
        <v>92</v>
      </c>
      <c r="F1735">
        <v>40700</v>
      </c>
      <c r="G1735" t="s">
        <v>784</v>
      </c>
      <c r="I1735" t="s">
        <v>196</v>
      </c>
      <c r="J1735">
        <v>2026</v>
      </c>
      <c r="K1735">
        <v>5</v>
      </c>
      <c r="L1735" t="s">
        <v>95</v>
      </c>
      <c r="M1735">
        <v>109.52459261346056</v>
      </c>
      <c r="N1735">
        <v>1</v>
      </c>
      <c r="O1735">
        <v>109.52459261346056</v>
      </c>
      <c r="P1735" t="s">
        <v>614</v>
      </c>
    </row>
    <row r="1736" spans="1:17">
      <c r="A1736" t="s">
        <v>2305</v>
      </c>
      <c r="B1736" t="s">
        <v>650</v>
      </c>
      <c r="C1736" t="s">
        <v>108</v>
      </c>
      <c r="D1736" t="s">
        <v>332</v>
      </c>
      <c r="E1736" t="s">
        <v>92</v>
      </c>
      <c r="F1736">
        <v>40700</v>
      </c>
      <c r="G1736" t="s">
        <v>784</v>
      </c>
      <c r="I1736" t="s">
        <v>260</v>
      </c>
      <c r="J1736">
        <v>2026</v>
      </c>
      <c r="K1736">
        <v>5</v>
      </c>
      <c r="L1736" t="s">
        <v>95</v>
      </c>
      <c r="M1736">
        <v>521.54567911171682</v>
      </c>
      <c r="N1736">
        <v>1</v>
      </c>
      <c r="O1736">
        <v>521.54567911171682</v>
      </c>
      <c r="P1736" t="s">
        <v>614</v>
      </c>
    </row>
    <row r="1737" spans="1:17">
      <c r="A1737" t="s">
        <v>2305</v>
      </c>
      <c r="B1737" t="s">
        <v>650</v>
      </c>
      <c r="C1737" t="s">
        <v>108</v>
      </c>
      <c r="D1737" t="s">
        <v>332</v>
      </c>
      <c r="E1737" t="s">
        <v>106</v>
      </c>
      <c r="F1737">
        <v>40700</v>
      </c>
      <c r="G1737" t="s">
        <v>784</v>
      </c>
      <c r="I1737" t="s">
        <v>146</v>
      </c>
      <c r="J1737">
        <v>2026</v>
      </c>
      <c r="K1737">
        <v>5</v>
      </c>
      <c r="L1737" t="s">
        <v>95</v>
      </c>
      <c r="M1737">
        <v>1659.4635244463718</v>
      </c>
      <c r="N1737">
        <v>1</v>
      </c>
      <c r="O1737">
        <v>1659.4635244463718</v>
      </c>
      <c r="P1737" t="s">
        <v>614</v>
      </c>
    </row>
    <row r="1738" spans="1:17">
      <c r="A1738" t="s">
        <v>2305</v>
      </c>
      <c r="B1738" t="s">
        <v>651</v>
      </c>
      <c r="C1738" t="s">
        <v>108</v>
      </c>
      <c r="D1738" t="s">
        <v>332</v>
      </c>
      <c r="E1738" t="s">
        <v>103</v>
      </c>
      <c r="F1738">
        <v>40700</v>
      </c>
      <c r="G1738" t="s">
        <v>784</v>
      </c>
      <c r="I1738" t="s">
        <v>130</v>
      </c>
      <c r="J1738">
        <v>2026</v>
      </c>
      <c r="K1738">
        <v>5</v>
      </c>
      <c r="L1738" t="s">
        <v>95</v>
      </c>
      <c r="M1738">
        <v>1675.2696144925542</v>
      </c>
      <c r="N1738">
        <v>1</v>
      </c>
      <c r="O1738">
        <v>1675.2696144925542</v>
      </c>
      <c r="P1738" t="s">
        <v>614</v>
      </c>
      <c r="Q1738">
        <v>1</v>
      </c>
    </row>
    <row r="1739" spans="1:17">
      <c r="A1739" t="s">
        <v>2305</v>
      </c>
      <c r="B1739" t="s">
        <v>651</v>
      </c>
      <c r="C1739" t="s">
        <v>108</v>
      </c>
      <c r="D1739" t="s">
        <v>332</v>
      </c>
      <c r="E1739" t="s">
        <v>92</v>
      </c>
      <c r="F1739">
        <v>40700</v>
      </c>
      <c r="G1739" t="s">
        <v>784</v>
      </c>
      <c r="I1739" t="s">
        <v>196</v>
      </c>
      <c r="J1739">
        <v>2026</v>
      </c>
      <c r="K1739">
        <v>5</v>
      </c>
      <c r="L1739" t="s">
        <v>95</v>
      </c>
      <c r="M1739">
        <v>357.4768911118818</v>
      </c>
      <c r="N1739">
        <v>1</v>
      </c>
      <c r="O1739">
        <v>357.4768911118818</v>
      </c>
      <c r="P1739" t="s">
        <v>614</v>
      </c>
    </row>
    <row r="1740" spans="1:17">
      <c r="A1740" t="s">
        <v>2305</v>
      </c>
      <c r="B1740" t="s">
        <v>651</v>
      </c>
      <c r="C1740" t="s">
        <v>108</v>
      </c>
      <c r="D1740" t="s">
        <v>332</v>
      </c>
      <c r="E1740" t="s">
        <v>92</v>
      </c>
      <c r="F1740">
        <v>40700</v>
      </c>
      <c r="G1740" t="s">
        <v>784</v>
      </c>
      <c r="I1740" t="s">
        <v>260</v>
      </c>
      <c r="J1740">
        <v>2026</v>
      </c>
      <c r="K1740">
        <v>5</v>
      </c>
      <c r="L1740" t="s">
        <v>95</v>
      </c>
      <c r="M1740">
        <v>567.39687180691362</v>
      </c>
      <c r="N1740">
        <v>1</v>
      </c>
      <c r="O1740">
        <v>567.39687180691362</v>
      </c>
      <c r="P1740" t="s">
        <v>614</v>
      </c>
    </row>
    <row r="1741" spans="1:17">
      <c r="A1741" t="s">
        <v>2305</v>
      </c>
      <c r="B1741" t="s">
        <v>651</v>
      </c>
      <c r="C1741" t="s">
        <v>108</v>
      </c>
      <c r="D1741" t="s">
        <v>332</v>
      </c>
      <c r="E1741" t="s">
        <v>106</v>
      </c>
      <c r="F1741">
        <v>40700</v>
      </c>
      <c r="G1741" t="s">
        <v>784</v>
      </c>
      <c r="I1741" t="s">
        <v>146</v>
      </c>
      <c r="J1741">
        <v>2026</v>
      </c>
      <c r="K1741">
        <v>5</v>
      </c>
      <c r="L1741" t="s">
        <v>95</v>
      </c>
      <c r="M1741">
        <v>128.9502295276811</v>
      </c>
      <c r="N1741">
        <v>1</v>
      </c>
      <c r="O1741">
        <v>128.9502295276811</v>
      </c>
      <c r="P1741" t="s">
        <v>614</v>
      </c>
    </row>
    <row r="1742" spans="1:17">
      <c r="A1742" t="s">
        <v>2305</v>
      </c>
      <c r="B1742" t="s">
        <v>607</v>
      </c>
      <c r="C1742" t="s">
        <v>108</v>
      </c>
      <c r="D1742" t="s">
        <v>332</v>
      </c>
      <c r="E1742" t="s">
        <v>103</v>
      </c>
      <c r="F1742">
        <v>40700</v>
      </c>
      <c r="G1742" t="s">
        <v>784</v>
      </c>
      <c r="I1742" t="s">
        <v>130</v>
      </c>
      <c r="J1742">
        <v>2026</v>
      </c>
      <c r="K1742">
        <v>5</v>
      </c>
      <c r="L1742" t="s">
        <v>95</v>
      </c>
      <c r="M1742">
        <v>9386.4539881353849</v>
      </c>
      <c r="N1742">
        <v>1</v>
      </c>
      <c r="O1742">
        <v>9386.4539881353849</v>
      </c>
      <c r="P1742" t="s">
        <v>614</v>
      </c>
      <c r="Q1742">
        <v>1</v>
      </c>
    </row>
    <row r="1743" spans="1:17">
      <c r="A1743" t="s">
        <v>2305</v>
      </c>
      <c r="B1743" t="s">
        <v>607</v>
      </c>
      <c r="C1743" t="s">
        <v>108</v>
      </c>
      <c r="D1743" t="s">
        <v>332</v>
      </c>
      <c r="E1743" t="s">
        <v>92</v>
      </c>
      <c r="F1743">
        <v>40700</v>
      </c>
      <c r="G1743" t="s">
        <v>784</v>
      </c>
      <c r="I1743" t="s">
        <v>203</v>
      </c>
      <c r="J1743">
        <v>2026</v>
      </c>
      <c r="K1743">
        <v>5</v>
      </c>
      <c r="L1743" t="s">
        <v>95</v>
      </c>
      <c r="M1743">
        <v>897.97290350843878</v>
      </c>
      <c r="N1743">
        <v>1</v>
      </c>
      <c r="O1743">
        <v>897.97290350843878</v>
      </c>
      <c r="P1743" t="s">
        <v>614</v>
      </c>
      <c r="Q1743">
        <v>1</v>
      </c>
    </row>
    <row r="1744" spans="1:17">
      <c r="A1744" t="s">
        <v>2305</v>
      </c>
      <c r="B1744" t="s">
        <v>607</v>
      </c>
      <c r="C1744" t="s">
        <v>108</v>
      </c>
      <c r="D1744" t="s">
        <v>332</v>
      </c>
      <c r="E1744" t="s">
        <v>92</v>
      </c>
      <c r="F1744">
        <v>40700</v>
      </c>
      <c r="G1744" t="s">
        <v>784</v>
      </c>
      <c r="I1744" t="s">
        <v>257</v>
      </c>
      <c r="J1744">
        <v>2026</v>
      </c>
      <c r="K1744">
        <v>5</v>
      </c>
      <c r="L1744" t="s">
        <v>95</v>
      </c>
      <c r="M1744">
        <v>290.15525761675724</v>
      </c>
      <c r="N1744">
        <v>1</v>
      </c>
      <c r="O1744">
        <v>290.15525761675724</v>
      </c>
      <c r="P1744" t="s">
        <v>614</v>
      </c>
    </row>
    <row r="1745" spans="1:17">
      <c r="A1745" t="s">
        <v>2305</v>
      </c>
      <c r="B1745" t="s">
        <v>607</v>
      </c>
      <c r="C1745" t="s">
        <v>108</v>
      </c>
      <c r="D1745" t="s">
        <v>332</v>
      </c>
      <c r="E1745" t="s">
        <v>92</v>
      </c>
      <c r="F1745">
        <v>40700</v>
      </c>
      <c r="G1745" t="s">
        <v>784</v>
      </c>
      <c r="I1745" t="s">
        <v>260</v>
      </c>
      <c r="J1745">
        <v>2026</v>
      </c>
      <c r="K1745">
        <v>5</v>
      </c>
      <c r="L1745" t="s">
        <v>95</v>
      </c>
      <c r="M1745">
        <v>613.78426518377557</v>
      </c>
      <c r="N1745">
        <v>1</v>
      </c>
      <c r="O1745">
        <v>613.78426518377557</v>
      </c>
      <c r="P1745" t="s">
        <v>614</v>
      </c>
    </row>
    <row r="1746" spans="1:17">
      <c r="A1746" t="s">
        <v>2305</v>
      </c>
      <c r="B1746" t="s">
        <v>607</v>
      </c>
      <c r="C1746" t="s">
        <v>108</v>
      </c>
      <c r="D1746" t="s">
        <v>332</v>
      </c>
      <c r="E1746" t="s">
        <v>106</v>
      </c>
      <c r="F1746">
        <v>40700</v>
      </c>
      <c r="G1746" t="s">
        <v>784</v>
      </c>
      <c r="I1746" t="s">
        <v>163</v>
      </c>
      <c r="J1746">
        <v>2026</v>
      </c>
      <c r="K1746">
        <v>5</v>
      </c>
      <c r="L1746" t="s">
        <v>95</v>
      </c>
      <c r="M1746">
        <v>368.27159358103376</v>
      </c>
      <c r="N1746">
        <v>1</v>
      </c>
      <c r="O1746">
        <v>368.27159358103376</v>
      </c>
      <c r="P1746" t="s">
        <v>614</v>
      </c>
    </row>
    <row r="1747" spans="1:17">
      <c r="A1747" t="s">
        <v>2305</v>
      </c>
      <c r="B1747" t="s">
        <v>652</v>
      </c>
      <c r="C1747" t="s">
        <v>108</v>
      </c>
      <c r="D1747" t="s">
        <v>332</v>
      </c>
      <c r="E1747" t="s">
        <v>92</v>
      </c>
      <c r="F1747">
        <v>40700</v>
      </c>
      <c r="G1747" t="s">
        <v>784</v>
      </c>
      <c r="I1747" t="s">
        <v>260</v>
      </c>
      <c r="J1747">
        <v>2026</v>
      </c>
      <c r="K1747">
        <v>5</v>
      </c>
      <c r="L1747" t="s">
        <v>95</v>
      </c>
      <c r="M1747">
        <v>514.52679494753897</v>
      </c>
      <c r="N1747">
        <v>1</v>
      </c>
      <c r="O1747">
        <v>514.52679494753897</v>
      </c>
      <c r="P1747" t="s">
        <v>614</v>
      </c>
    </row>
    <row r="1748" spans="1:17">
      <c r="A1748" t="s">
        <v>2305</v>
      </c>
      <c r="B1748" t="s">
        <v>652</v>
      </c>
      <c r="C1748" t="s">
        <v>108</v>
      </c>
      <c r="D1748" t="s">
        <v>332</v>
      </c>
      <c r="E1748" t="s">
        <v>106</v>
      </c>
      <c r="F1748">
        <v>40700</v>
      </c>
      <c r="G1748" t="s">
        <v>784</v>
      </c>
      <c r="I1748" t="s">
        <v>163</v>
      </c>
      <c r="J1748">
        <v>2026</v>
      </c>
      <c r="K1748">
        <v>5</v>
      </c>
      <c r="L1748" t="s">
        <v>95</v>
      </c>
      <c r="M1748">
        <v>552.40739037155072</v>
      </c>
      <c r="N1748">
        <v>1</v>
      </c>
      <c r="O1748">
        <v>552.40739037155072</v>
      </c>
      <c r="P1748" t="s">
        <v>614</v>
      </c>
    </row>
    <row r="1749" spans="1:17">
      <c r="A1749" t="s">
        <v>2305</v>
      </c>
      <c r="B1749" t="s">
        <v>608</v>
      </c>
      <c r="C1749" t="s">
        <v>108</v>
      </c>
      <c r="D1749" t="s">
        <v>332</v>
      </c>
      <c r="E1749" t="s">
        <v>103</v>
      </c>
      <c r="F1749">
        <v>40700</v>
      </c>
      <c r="G1749" t="s">
        <v>784</v>
      </c>
      <c r="I1749" t="s">
        <v>130</v>
      </c>
      <c r="J1749">
        <v>2026</v>
      </c>
      <c r="K1749">
        <v>5</v>
      </c>
      <c r="L1749" t="s">
        <v>95</v>
      </c>
      <c r="M1749">
        <v>845.50744144259818</v>
      </c>
      <c r="N1749">
        <v>1</v>
      </c>
      <c r="O1749">
        <v>845.50744144259818</v>
      </c>
      <c r="P1749" t="s">
        <v>614</v>
      </c>
      <c r="Q1749">
        <v>1</v>
      </c>
    </row>
    <row r="1750" spans="1:17">
      <c r="A1750" t="s">
        <v>2305</v>
      </c>
      <c r="B1750" t="s">
        <v>608</v>
      </c>
      <c r="C1750" t="s">
        <v>108</v>
      </c>
      <c r="D1750" t="s">
        <v>332</v>
      </c>
      <c r="E1750" t="s">
        <v>92</v>
      </c>
      <c r="F1750">
        <v>40700</v>
      </c>
      <c r="G1750" t="s">
        <v>784</v>
      </c>
      <c r="I1750" t="s">
        <v>203</v>
      </c>
      <c r="J1750">
        <v>2026</v>
      </c>
      <c r="K1750">
        <v>5</v>
      </c>
      <c r="L1750" t="s">
        <v>95</v>
      </c>
      <c r="M1750">
        <v>419.47035674668746</v>
      </c>
      <c r="N1750">
        <v>1</v>
      </c>
      <c r="O1750">
        <v>419.47035674668746</v>
      </c>
      <c r="P1750" t="s">
        <v>614</v>
      </c>
      <c r="Q1750">
        <v>1</v>
      </c>
    </row>
    <row r="1751" spans="1:17">
      <c r="A1751" t="s">
        <v>2305</v>
      </c>
      <c r="B1751" t="s">
        <v>608</v>
      </c>
      <c r="C1751" t="s">
        <v>108</v>
      </c>
      <c r="D1751" t="s">
        <v>332</v>
      </c>
      <c r="E1751" t="s">
        <v>92</v>
      </c>
      <c r="F1751">
        <v>40700</v>
      </c>
      <c r="G1751" t="s">
        <v>784</v>
      </c>
      <c r="I1751" t="s">
        <v>204</v>
      </c>
      <c r="J1751">
        <v>2026</v>
      </c>
      <c r="K1751">
        <v>5</v>
      </c>
      <c r="L1751" t="s">
        <v>95</v>
      </c>
      <c r="M1751">
        <v>135.53980832293723</v>
      </c>
      <c r="N1751">
        <v>1</v>
      </c>
      <c r="O1751">
        <v>135.53980832293723</v>
      </c>
      <c r="P1751" t="s">
        <v>614</v>
      </c>
    </row>
    <row r="1752" spans="1:17">
      <c r="A1752" t="s">
        <v>2305</v>
      </c>
      <c r="B1752" t="s">
        <v>608</v>
      </c>
      <c r="C1752" t="s">
        <v>108</v>
      </c>
      <c r="D1752" t="s">
        <v>332</v>
      </c>
      <c r="E1752" t="s">
        <v>92</v>
      </c>
      <c r="F1752">
        <v>40700</v>
      </c>
      <c r="G1752" t="s">
        <v>784</v>
      </c>
      <c r="I1752" t="s">
        <v>260</v>
      </c>
      <c r="J1752">
        <v>2026</v>
      </c>
      <c r="K1752">
        <v>5</v>
      </c>
      <c r="L1752" t="s">
        <v>95</v>
      </c>
      <c r="M1752">
        <v>573.43300874102965</v>
      </c>
      <c r="N1752">
        <v>1</v>
      </c>
      <c r="O1752">
        <v>573.43300874102965</v>
      </c>
      <c r="P1752" t="s">
        <v>614</v>
      </c>
    </row>
    <row r="1753" spans="1:17">
      <c r="A1753" t="s">
        <v>2305</v>
      </c>
      <c r="B1753" t="s">
        <v>608</v>
      </c>
      <c r="C1753" t="s">
        <v>108</v>
      </c>
      <c r="D1753" t="s">
        <v>332</v>
      </c>
      <c r="E1753" t="s">
        <v>106</v>
      </c>
      <c r="F1753">
        <v>40700</v>
      </c>
      <c r="G1753" t="s">
        <v>784</v>
      </c>
      <c r="I1753" t="s">
        <v>146</v>
      </c>
      <c r="J1753">
        <v>2026</v>
      </c>
      <c r="K1753">
        <v>5</v>
      </c>
      <c r="L1753" t="s">
        <v>95</v>
      </c>
      <c r="M1753">
        <v>390.9678822416177</v>
      </c>
      <c r="N1753">
        <v>1</v>
      </c>
      <c r="O1753">
        <v>390.9678822416177</v>
      </c>
      <c r="P1753" t="s">
        <v>614</v>
      </c>
    </row>
    <row r="1754" spans="1:17">
      <c r="A1754" t="s">
        <v>879</v>
      </c>
      <c r="B1754" t="s">
        <v>653</v>
      </c>
      <c r="C1754" t="s">
        <v>133</v>
      </c>
      <c r="D1754" t="s">
        <v>332</v>
      </c>
      <c r="E1754" t="s">
        <v>92</v>
      </c>
      <c r="F1754">
        <v>40700</v>
      </c>
      <c r="G1754" t="s">
        <v>784</v>
      </c>
      <c r="I1754" t="s">
        <v>260</v>
      </c>
      <c r="J1754">
        <v>2026</v>
      </c>
      <c r="K1754">
        <v>5</v>
      </c>
      <c r="L1754" t="s">
        <v>95</v>
      </c>
      <c r="M1754">
        <v>304.50841137500004</v>
      </c>
      <c r="N1754">
        <v>1</v>
      </c>
      <c r="O1754">
        <v>304.50841137500004</v>
      </c>
      <c r="P1754" t="s">
        <v>614</v>
      </c>
    </row>
    <row r="1755" spans="1:17">
      <c r="A1755" t="s">
        <v>879</v>
      </c>
      <c r="B1755" t="s">
        <v>653</v>
      </c>
      <c r="C1755" t="s">
        <v>133</v>
      </c>
      <c r="D1755" t="s">
        <v>332</v>
      </c>
      <c r="E1755" t="s">
        <v>106</v>
      </c>
      <c r="F1755">
        <v>40700</v>
      </c>
      <c r="G1755" t="s">
        <v>784</v>
      </c>
      <c r="I1755" t="s">
        <v>146</v>
      </c>
      <c r="J1755">
        <v>2026</v>
      </c>
      <c r="K1755">
        <v>5</v>
      </c>
      <c r="L1755" t="s">
        <v>95</v>
      </c>
      <c r="M1755">
        <v>99.350743187499987</v>
      </c>
      <c r="N1755">
        <v>1</v>
      </c>
      <c r="O1755">
        <v>99.350743187499987</v>
      </c>
      <c r="P1755" t="s">
        <v>614</v>
      </c>
    </row>
    <row r="1756" spans="1:17">
      <c r="A1756" t="s">
        <v>879</v>
      </c>
      <c r="B1756" t="s">
        <v>132</v>
      </c>
      <c r="C1756" t="s">
        <v>133</v>
      </c>
      <c r="D1756" t="s">
        <v>332</v>
      </c>
      <c r="E1756" t="s">
        <v>103</v>
      </c>
      <c r="F1756">
        <v>40700</v>
      </c>
      <c r="G1756" t="s">
        <v>784</v>
      </c>
      <c r="I1756" t="s">
        <v>120</v>
      </c>
      <c r="J1756">
        <v>2026</v>
      </c>
      <c r="K1756">
        <v>5</v>
      </c>
      <c r="L1756" t="s">
        <v>95</v>
      </c>
      <c r="M1756">
        <v>118.974009</v>
      </c>
      <c r="N1756">
        <v>1</v>
      </c>
      <c r="O1756">
        <v>118.974009</v>
      </c>
      <c r="P1756" t="s">
        <v>614</v>
      </c>
      <c r="Q1756">
        <v>1</v>
      </c>
    </row>
    <row r="1757" spans="1:17">
      <c r="A1757" t="s">
        <v>879</v>
      </c>
      <c r="B1757" t="s">
        <v>132</v>
      </c>
      <c r="C1757" t="s">
        <v>133</v>
      </c>
      <c r="D1757" t="s">
        <v>332</v>
      </c>
      <c r="E1757" t="s">
        <v>92</v>
      </c>
      <c r="F1757">
        <v>40700</v>
      </c>
      <c r="G1757" t="s">
        <v>784</v>
      </c>
      <c r="I1757" t="s">
        <v>260</v>
      </c>
      <c r="J1757">
        <v>2026</v>
      </c>
      <c r="K1757">
        <v>5</v>
      </c>
      <c r="L1757" t="s">
        <v>95</v>
      </c>
      <c r="M1757">
        <v>304.50841137500004</v>
      </c>
      <c r="N1757">
        <v>1</v>
      </c>
      <c r="O1757">
        <v>304.50841137500004</v>
      </c>
      <c r="P1757" t="s">
        <v>614</v>
      </c>
    </row>
    <row r="1758" spans="1:17">
      <c r="A1758" t="s">
        <v>879</v>
      </c>
      <c r="B1758" t="s">
        <v>132</v>
      </c>
      <c r="C1758" t="s">
        <v>133</v>
      </c>
      <c r="D1758" t="s">
        <v>332</v>
      </c>
      <c r="E1758" t="s">
        <v>105</v>
      </c>
      <c r="F1758">
        <v>40700</v>
      </c>
      <c r="G1758" t="s">
        <v>784</v>
      </c>
      <c r="I1758" t="s">
        <v>654</v>
      </c>
      <c r="J1758">
        <v>2026</v>
      </c>
      <c r="K1758">
        <v>5</v>
      </c>
      <c r="L1758" t="s">
        <v>95</v>
      </c>
      <c r="M1758">
        <v>52.981838000000003</v>
      </c>
      <c r="N1758">
        <v>1</v>
      </c>
      <c r="O1758">
        <v>52.981838000000003</v>
      </c>
      <c r="P1758" t="s">
        <v>614</v>
      </c>
    </row>
    <row r="1759" spans="1:17">
      <c r="A1759" t="s">
        <v>879</v>
      </c>
      <c r="B1759" t="s">
        <v>132</v>
      </c>
      <c r="C1759" t="s">
        <v>133</v>
      </c>
      <c r="D1759" t="s">
        <v>332</v>
      </c>
      <c r="E1759" t="s">
        <v>105</v>
      </c>
      <c r="F1759">
        <v>40700</v>
      </c>
      <c r="G1759" t="s">
        <v>784</v>
      </c>
      <c r="I1759" t="s">
        <v>123</v>
      </c>
      <c r="J1759">
        <v>2026</v>
      </c>
      <c r="K1759">
        <v>5</v>
      </c>
      <c r="L1759" t="s">
        <v>95</v>
      </c>
      <c r="M1759">
        <v>132.45459499999996</v>
      </c>
      <c r="N1759">
        <v>1</v>
      </c>
      <c r="O1759">
        <v>132.45459499999996</v>
      </c>
      <c r="P1759" t="s">
        <v>614</v>
      </c>
    </row>
    <row r="1760" spans="1:17">
      <c r="A1760" t="s">
        <v>879</v>
      </c>
      <c r="B1760" t="s">
        <v>132</v>
      </c>
      <c r="C1760" t="s">
        <v>133</v>
      </c>
      <c r="D1760" t="s">
        <v>332</v>
      </c>
      <c r="E1760" t="s">
        <v>106</v>
      </c>
      <c r="F1760">
        <v>40700</v>
      </c>
      <c r="G1760" t="s">
        <v>784</v>
      </c>
      <c r="I1760" t="s">
        <v>146</v>
      </c>
      <c r="J1760">
        <v>2026</v>
      </c>
      <c r="K1760">
        <v>5</v>
      </c>
      <c r="L1760" t="s">
        <v>95</v>
      </c>
      <c r="M1760">
        <v>99.350743187499987</v>
      </c>
      <c r="N1760">
        <v>1</v>
      </c>
      <c r="O1760">
        <v>99.350743187499987</v>
      </c>
      <c r="P1760" t="s">
        <v>614</v>
      </c>
    </row>
    <row r="1761" spans="1:17">
      <c r="A1761" t="s">
        <v>879</v>
      </c>
      <c r="B1761" t="s">
        <v>139</v>
      </c>
      <c r="C1761" t="s">
        <v>133</v>
      </c>
      <c r="D1761" t="s">
        <v>332</v>
      </c>
      <c r="E1761" t="s">
        <v>92</v>
      </c>
      <c r="F1761">
        <v>40700</v>
      </c>
      <c r="G1761" t="s">
        <v>784</v>
      </c>
      <c r="I1761" t="s">
        <v>636</v>
      </c>
      <c r="J1761">
        <v>2026</v>
      </c>
      <c r="K1761">
        <v>5</v>
      </c>
      <c r="L1761" t="s">
        <v>95</v>
      </c>
      <c r="M1761">
        <v>121.39385256249999</v>
      </c>
      <c r="N1761">
        <v>1</v>
      </c>
      <c r="O1761">
        <v>121.39385256249999</v>
      </c>
      <c r="P1761" t="s">
        <v>614</v>
      </c>
    </row>
    <row r="1762" spans="1:17">
      <c r="A1762" t="s">
        <v>879</v>
      </c>
      <c r="B1762" t="s">
        <v>139</v>
      </c>
      <c r="C1762" t="s">
        <v>133</v>
      </c>
      <c r="D1762" t="s">
        <v>332</v>
      </c>
      <c r="E1762" t="s">
        <v>106</v>
      </c>
      <c r="F1762">
        <v>40700</v>
      </c>
      <c r="G1762" t="s">
        <v>784</v>
      </c>
      <c r="I1762" t="s">
        <v>266</v>
      </c>
      <c r="J1762">
        <v>2026</v>
      </c>
      <c r="K1762">
        <v>5</v>
      </c>
      <c r="L1762" t="s">
        <v>95</v>
      </c>
      <c r="M1762">
        <v>99.350743187499987</v>
      </c>
      <c r="N1762">
        <v>1</v>
      </c>
      <c r="O1762">
        <v>99.350743187499987</v>
      </c>
      <c r="P1762" t="s">
        <v>614</v>
      </c>
    </row>
    <row r="1763" spans="1:17">
      <c r="A1763" t="s">
        <v>879</v>
      </c>
      <c r="B1763" t="s">
        <v>139</v>
      </c>
      <c r="C1763" t="s">
        <v>133</v>
      </c>
      <c r="D1763" t="s">
        <v>332</v>
      </c>
      <c r="E1763" t="s">
        <v>92</v>
      </c>
      <c r="F1763">
        <v>40700</v>
      </c>
      <c r="G1763" t="s">
        <v>784</v>
      </c>
      <c r="I1763" t="s">
        <v>260</v>
      </c>
      <c r="J1763">
        <v>2026</v>
      </c>
      <c r="K1763">
        <v>5</v>
      </c>
      <c r="L1763" t="s">
        <v>95</v>
      </c>
      <c r="M1763">
        <v>304.50841137500004</v>
      </c>
      <c r="N1763">
        <v>1</v>
      </c>
      <c r="O1763">
        <v>304.50841137500004</v>
      </c>
      <c r="P1763" t="s">
        <v>614</v>
      </c>
    </row>
    <row r="1764" spans="1:17">
      <c r="A1764" t="s">
        <v>879</v>
      </c>
      <c r="B1764" t="s">
        <v>142</v>
      </c>
      <c r="C1764" t="s">
        <v>133</v>
      </c>
      <c r="D1764" t="s">
        <v>332</v>
      </c>
      <c r="E1764" t="s">
        <v>105</v>
      </c>
      <c r="F1764">
        <v>40700</v>
      </c>
      <c r="G1764" t="s">
        <v>784</v>
      </c>
      <c r="I1764" t="s">
        <v>136</v>
      </c>
      <c r="J1764">
        <v>2026</v>
      </c>
      <c r="K1764">
        <v>5</v>
      </c>
      <c r="L1764" t="s">
        <v>95</v>
      </c>
      <c r="M1764">
        <v>162.88388287499998</v>
      </c>
      <c r="N1764">
        <v>1</v>
      </c>
      <c r="O1764">
        <v>162.88388287499998</v>
      </c>
      <c r="P1764" t="s">
        <v>614</v>
      </c>
      <c r="Q1764">
        <v>1</v>
      </c>
    </row>
    <row r="1765" spans="1:17">
      <c r="A1765" t="s">
        <v>879</v>
      </c>
      <c r="B1765" t="s">
        <v>142</v>
      </c>
      <c r="C1765" t="s">
        <v>133</v>
      </c>
      <c r="D1765" t="s">
        <v>332</v>
      </c>
      <c r="E1765" t="s">
        <v>105</v>
      </c>
      <c r="F1765">
        <v>40700</v>
      </c>
      <c r="G1765" t="s">
        <v>784</v>
      </c>
      <c r="I1765" t="s">
        <v>137</v>
      </c>
      <c r="J1765">
        <v>2026</v>
      </c>
      <c r="K1765">
        <v>5</v>
      </c>
      <c r="L1765" t="s">
        <v>95</v>
      </c>
      <c r="M1765">
        <v>662.26317806249995</v>
      </c>
      <c r="N1765">
        <v>1</v>
      </c>
      <c r="O1765">
        <v>662.26317806249995</v>
      </c>
      <c r="P1765" t="s">
        <v>614</v>
      </c>
    </row>
    <row r="1766" spans="1:17">
      <c r="A1766" t="s">
        <v>879</v>
      </c>
      <c r="B1766" t="s">
        <v>142</v>
      </c>
      <c r="C1766" t="s">
        <v>133</v>
      </c>
      <c r="D1766" t="s">
        <v>332</v>
      </c>
      <c r="E1766" t="s">
        <v>106</v>
      </c>
      <c r="F1766">
        <v>40700</v>
      </c>
      <c r="G1766" t="s">
        <v>784</v>
      </c>
      <c r="I1766" t="s">
        <v>266</v>
      </c>
      <c r="J1766">
        <v>2026</v>
      </c>
      <c r="K1766">
        <v>5</v>
      </c>
      <c r="L1766" t="s">
        <v>95</v>
      </c>
      <c r="M1766">
        <v>99.350743187499987</v>
      </c>
      <c r="N1766">
        <v>1</v>
      </c>
      <c r="O1766">
        <v>99.350743187499987</v>
      </c>
      <c r="P1766" t="s">
        <v>614</v>
      </c>
    </row>
    <row r="1767" spans="1:17">
      <c r="A1767" t="s">
        <v>879</v>
      </c>
      <c r="B1767" t="s">
        <v>142</v>
      </c>
      <c r="C1767" t="s">
        <v>133</v>
      </c>
      <c r="D1767" t="s">
        <v>332</v>
      </c>
      <c r="E1767" t="s">
        <v>92</v>
      </c>
      <c r="F1767">
        <v>40700</v>
      </c>
      <c r="G1767" t="s">
        <v>784</v>
      </c>
      <c r="I1767" t="s">
        <v>260</v>
      </c>
      <c r="J1767">
        <v>2026</v>
      </c>
      <c r="K1767">
        <v>5</v>
      </c>
      <c r="L1767" t="s">
        <v>95</v>
      </c>
      <c r="M1767">
        <v>304.50841137500004</v>
      </c>
      <c r="N1767">
        <v>1</v>
      </c>
      <c r="O1767">
        <v>304.50841137500004</v>
      </c>
      <c r="P1767" t="s">
        <v>614</v>
      </c>
    </row>
    <row r="1768" spans="1:17">
      <c r="A1768" t="s">
        <v>879</v>
      </c>
      <c r="B1768" t="s">
        <v>655</v>
      </c>
      <c r="C1768" t="s">
        <v>133</v>
      </c>
      <c r="D1768" t="s">
        <v>332</v>
      </c>
      <c r="E1768" t="s">
        <v>105</v>
      </c>
      <c r="F1768">
        <v>40700</v>
      </c>
      <c r="G1768" t="s">
        <v>784</v>
      </c>
      <c r="I1768" t="s">
        <v>136</v>
      </c>
      <c r="J1768">
        <v>2026</v>
      </c>
      <c r="K1768">
        <v>5</v>
      </c>
      <c r="L1768" t="s">
        <v>95</v>
      </c>
      <c r="M1768">
        <v>1140.1871801249999</v>
      </c>
      <c r="N1768">
        <v>1</v>
      </c>
      <c r="O1768">
        <v>1140.1871801249999</v>
      </c>
      <c r="P1768" t="s">
        <v>614</v>
      </c>
      <c r="Q1768">
        <v>1</v>
      </c>
    </row>
    <row r="1769" spans="1:17">
      <c r="A1769" t="s">
        <v>879</v>
      </c>
      <c r="B1769" t="s">
        <v>655</v>
      </c>
      <c r="C1769" t="s">
        <v>133</v>
      </c>
      <c r="D1769" t="s">
        <v>332</v>
      </c>
      <c r="E1769" t="s">
        <v>105</v>
      </c>
      <c r="F1769">
        <v>40700</v>
      </c>
      <c r="G1769" t="s">
        <v>784</v>
      </c>
      <c r="I1769" t="s">
        <v>137</v>
      </c>
      <c r="J1769">
        <v>2026</v>
      </c>
      <c r="K1769">
        <v>5</v>
      </c>
      <c r="L1769" t="s">
        <v>95</v>
      </c>
      <c r="M1769">
        <v>662.26317806249995</v>
      </c>
      <c r="N1769">
        <v>1</v>
      </c>
      <c r="O1769">
        <v>662.26317806249995</v>
      </c>
      <c r="P1769" t="s">
        <v>614</v>
      </c>
    </row>
    <row r="1770" spans="1:17">
      <c r="A1770" t="s">
        <v>879</v>
      </c>
      <c r="B1770" t="s">
        <v>655</v>
      </c>
      <c r="C1770" t="s">
        <v>133</v>
      </c>
      <c r="D1770" t="s">
        <v>332</v>
      </c>
      <c r="E1770" t="s">
        <v>106</v>
      </c>
      <c r="F1770">
        <v>40700</v>
      </c>
      <c r="G1770" t="s">
        <v>784</v>
      </c>
      <c r="I1770" t="s">
        <v>112</v>
      </c>
      <c r="J1770">
        <v>2026</v>
      </c>
      <c r="K1770">
        <v>5</v>
      </c>
      <c r="L1770" t="s">
        <v>95</v>
      </c>
      <c r="M1770">
        <v>6277.1035919374999</v>
      </c>
      <c r="N1770">
        <v>1</v>
      </c>
      <c r="O1770">
        <v>6277.1035919374999</v>
      </c>
      <c r="P1770" t="s">
        <v>614</v>
      </c>
    </row>
    <row r="1771" spans="1:17">
      <c r="A1771" t="s">
        <v>879</v>
      </c>
      <c r="B1771" t="s">
        <v>656</v>
      </c>
      <c r="C1771" t="s">
        <v>133</v>
      </c>
      <c r="D1771" t="s">
        <v>332</v>
      </c>
      <c r="E1771" t="s">
        <v>106</v>
      </c>
      <c r="F1771">
        <v>40700</v>
      </c>
      <c r="G1771" t="s">
        <v>784</v>
      </c>
      <c r="I1771" t="s">
        <v>266</v>
      </c>
      <c r="J1771">
        <v>2026</v>
      </c>
      <c r="K1771">
        <v>5</v>
      </c>
      <c r="L1771" t="s">
        <v>95</v>
      </c>
      <c r="M1771">
        <v>99.350743187499987</v>
      </c>
      <c r="N1771">
        <v>1</v>
      </c>
      <c r="O1771">
        <v>99.350743187499987</v>
      </c>
      <c r="P1771" t="s">
        <v>614</v>
      </c>
    </row>
    <row r="1772" spans="1:17">
      <c r="A1772" t="s">
        <v>879</v>
      </c>
      <c r="B1772" t="s">
        <v>656</v>
      </c>
      <c r="C1772" t="s">
        <v>133</v>
      </c>
      <c r="D1772" t="s">
        <v>332</v>
      </c>
      <c r="E1772" t="s">
        <v>92</v>
      </c>
      <c r="F1772">
        <v>40700</v>
      </c>
      <c r="G1772" t="s">
        <v>784</v>
      </c>
      <c r="I1772" t="s">
        <v>260</v>
      </c>
      <c r="J1772">
        <v>2026</v>
      </c>
      <c r="K1772">
        <v>5</v>
      </c>
      <c r="L1772" t="s">
        <v>95</v>
      </c>
      <c r="M1772">
        <v>304.50841137500004</v>
      </c>
      <c r="N1772">
        <v>1</v>
      </c>
      <c r="O1772">
        <v>304.50841137500004</v>
      </c>
      <c r="P1772" t="s">
        <v>614</v>
      </c>
    </row>
    <row r="1773" spans="1:17">
      <c r="A1773" t="s">
        <v>879</v>
      </c>
      <c r="B1773" t="s">
        <v>144</v>
      </c>
      <c r="C1773" t="s">
        <v>133</v>
      </c>
      <c r="D1773" t="s">
        <v>332</v>
      </c>
      <c r="E1773" t="s">
        <v>92</v>
      </c>
      <c r="F1773">
        <v>40700</v>
      </c>
      <c r="G1773" t="s">
        <v>784</v>
      </c>
      <c r="I1773" t="s">
        <v>260</v>
      </c>
      <c r="J1773">
        <v>2026</v>
      </c>
      <c r="K1773">
        <v>5</v>
      </c>
      <c r="L1773" t="s">
        <v>95</v>
      </c>
      <c r="M1773">
        <v>304.50841137500004</v>
      </c>
      <c r="N1773">
        <v>1</v>
      </c>
      <c r="O1773">
        <v>304.50841137500004</v>
      </c>
      <c r="P1773" t="s">
        <v>614</v>
      </c>
    </row>
    <row r="1774" spans="1:17">
      <c r="A1774" t="s">
        <v>879</v>
      </c>
      <c r="B1774" t="s">
        <v>144</v>
      </c>
      <c r="C1774" t="s">
        <v>133</v>
      </c>
      <c r="D1774" t="s">
        <v>332</v>
      </c>
      <c r="E1774" t="s">
        <v>106</v>
      </c>
      <c r="F1774">
        <v>40700</v>
      </c>
      <c r="G1774" t="s">
        <v>784</v>
      </c>
      <c r="I1774" t="s">
        <v>146</v>
      </c>
      <c r="J1774">
        <v>2026</v>
      </c>
      <c r="K1774">
        <v>5</v>
      </c>
      <c r="L1774" t="s">
        <v>95</v>
      </c>
      <c r="M1774">
        <v>99.350743187499987</v>
      </c>
      <c r="N1774">
        <v>1</v>
      </c>
      <c r="O1774">
        <v>99.350743187499987</v>
      </c>
      <c r="P1774" t="s">
        <v>614</v>
      </c>
    </row>
    <row r="1775" spans="1:17">
      <c r="A1775" t="s">
        <v>879</v>
      </c>
      <c r="B1775" t="s">
        <v>609</v>
      </c>
      <c r="C1775" t="s">
        <v>133</v>
      </c>
      <c r="D1775" t="s">
        <v>332</v>
      </c>
      <c r="E1775" t="s">
        <v>103</v>
      </c>
      <c r="F1775">
        <v>40700</v>
      </c>
      <c r="G1775" t="s">
        <v>784</v>
      </c>
      <c r="I1775" t="s">
        <v>130</v>
      </c>
      <c r="J1775">
        <v>2026</v>
      </c>
      <c r="K1775">
        <v>5</v>
      </c>
      <c r="L1775" t="s">
        <v>95</v>
      </c>
      <c r="M1775">
        <v>297.1509113125</v>
      </c>
      <c r="N1775">
        <v>1</v>
      </c>
      <c r="O1775">
        <v>297.1509113125</v>
      </c>
      <c r="P1775" t="s">
        <v>614</v>
      </c>
      <c r="Q1775">
        <v>1</v>
      </c>
    </row>
    <row r="1776" spans="1:17">
      <c r="A1776" t="s">
        <v>879</v>
      </c>
      <c r="B1776" t="s">
        <v>609</v>
      </c>
      <c r="C1776" t="s">
        <v>133</v>
      </c>
      <c r="D1776" t="s">
        <v>332</v>
      </c>
      <c r="E1776" t="s">
        <v>92</v>
      </c>
      <c r="F1776">
        <v>40700</v>
      </c>
      <c r="G1776" t="s">
        <v>784</v>
      </c>
      <c r="I1776" t="s">
        <v>636</v>
      </c>
      <c r="J1776">
        <v>2026</v>
      </c>
      <c r="K1776">
        <v>5</v>
      </c>
      <c r="L1776" t="s">
        <v>95</v>
      </c>
      <c r="M1776">
        <v>242.78770512499997</v>
      </c>
      <c r="N1776">
        <v>1</v>
      </c>
      <c r="O1776">
        <v>242.78770512499997</v>
      </c>
      <c r="P1776" t="s">
        <v>614</v>
      </c>
    </row>
    <row r="1777" spans="1:17">
      <c r="A1777" t="s">
        <v>879</v>
      </c>
      <c r="B1777" t="s">
        <v>609</v>
      </c>
      <c r="C1777" t="s">
        <v>133</v>
      </c>
      <c r="D1777" t="s">
        <v>332</v>
      </c>
      <c r="E1777" t="s">
        <v>92</v>
      </c>
      <c r="F1777">
        <v>40700</v>
      </c>
      <c r="G1777" t="s">
        <v>784</v>
      </c>
      <c r="I1777" t="s">
        <v>203</v>
      </c>
      <c r="J1777">
        <v>2026</v>
      </c>
      <c r="K1777">
        <v>5</v>
      </c>
      <c r="L1777" t="s">
        <v>95</v>
      </c>
      <c r="M1777">
        <v>173.97401612499999</v>
      </c>
      <c r="N1777">
        <v>1</v>
      </c>
      <c r="O1777">
        <v>173.97401612499999</v>
      </c>
      <c r="P1777" t="s">
        <v>614</v>
      </c>
      <c r="Q1777">
        <v>1</v>
      </c>
    </row>
    <row r="1778" spans="1:17">
      <c r="A1778" t="s">
        <v>879</v>
      </c>
      <c r="B1778" t="s">
        <v>609</v>
      </c>
      <c r="C1778" t="s">
        <v>133</v>
      </c>
      <c r="D1778" t="s">
        <v>332</v>
      </c>
      <c r="E1778" t="s">
        <v>104</v>
      </c>
      <c r="F1778">
        <v>40700</v>
      </c>
      <c r="G1778" t="s">
        <v>784</v>
      </c>
      <c r="I1778" t="s">
        <v>173</v>
      </c>
      <c r="J1778">
        <v>2026</v>
      </c>
      <c r="K1778">
        <v>5</v>
      </c>
      <c r="L1778" t="s">
        <v>95</v>
      </c>
      <c r="M1778">
        <v>6.0545073749999991</v>
      </c>
      <c r="N1778">
        <v>1</v>
      </c>
      <c r="O1778">
        <v>6.0545073749999991</v>
      </c>
      <c r="P1778" t="s">
        <v>614</v>
      </c>
    </row>
    <row r="1779" spans="1:17">
      <c r="A1779" t="s">
        <v>879</v>
      </c>
      <c r="B1779" t="s">
        <v>609</v>
      </c>
      <c r="C1779" t="s">
        <v>133</v>
      </c>
      <c r="D1779" t="s">
        <v>332</v>
      </c>
      <c r="E1779" t="s">
        <v>106</v>
      </c>
      <c r="F1779">
        <v>40700</v>
      </c>
      <c r="G1779" t="s">
        <v>784</v>
      </c>
      <c r="I1779" t="s">
        <v>266</v>
      </c>
      <c r="J1779">
        <v>2026</v>
      </c>
      <c r="K1779">
        <v>5</v>
      </c>
      <c r="L1779" t="s">
        <v>95</v>
      </c>
      <c r="M1779">
        <v>198.70148637499997</v>
      </c>
      <c r="N1779">
        <v>1</v>
      </c>
      <c r="O1779">
        <v>198.70148637499997</v>
      </c>
      <c r="P1779" t="s">
        <v>614</v>
      </c>
    </row>
    <row r="1780" spans="1:17">
      <c r="A1780" t="s">
        <v>879</v>
      </c>
      <c r="B1780" t="s">
        <v>609</v>
      </c>
      <c r="C1780" t="s">
        <v>133</v>
      </c>
      <c r="D1780" t="s">
        <v>332</v>
      </c>
      <c r="E1780" t="s">
        <v>92</v>
      </c>
      <c r="F1780">
        <v>40700</v>
      </c>
      <c r="G1780" t="s">
        <v>784</v>
      </c>
      <c r="I1780" t="s">
        <v>204</v>
      </c>
      <c r="J1780">
        <v>2026</v>
      </c>
      <c r="K1780">
        <v>5</v>
      </c>
      <c r="L1780" t="s">
        <v>95</v>
      </c>
      <c r="M1780">
        <v>123.00055031250001</v>
      </c>
      <c r="N1780">
        <v>1</v>
      </c>
      <c r="O1780">
        <v>123.00055031250001</v>
      </c>
      <c r="P1780" t="s">
        <v>614</v>
      </c>
    </row>
    <row r="1781" spans="1:17">
      <c r="A1781" t="s">
        <v>879</v>
      </c>
      <c r="B1781" t="s">
        <v>609</v>
      </c>
      <c r="C1781" t="s">
        <v>133</v>
      </c>
      <c r="D1781" t="s">
        <v>332</v>
      </c>
      <c r="E1781" t="s">
        <v>92</v>
      </c>
      <c r="F1781">
        <v>40700</v>
      </c>
      <c r="G1781" t="s">
        <v>784</v>
      </c>
      <c r="I1781" t="s">
        <v>260</v>
      </c>
      <c r="J1781">
        <v>2026</v>
      </c>
      <c r="K1781">
        <v>5</v>
      </c>
      <c r="L1781" t="s">
        <v>95</v>
      </c>
      <c r="M1781">
        <v>304.50841137500004</v>
      </c>
      <c r="N1781">
        <v>1</v>
      </c>
      <c r="O1781">
        <v>304.50841137500004</v>
      </c>
      <c r="P1781" t="s">
        <v>614</v>
      </c>
    </row>
    <row r="1782" spans="1:17">
      <c r="A1782" t="s">
        <v>879</v>
      </c>
      <c r="B1782" t="s">
        <v>609</v>
      </c>
      <c r="C1782" t="s">
        <v>133</v>
      </c>
      <c r="D1782" t="s">
        <v>332</v>
      </c>
      <c r="E1782" t="s">
        <v>106</v>
      </c>
      <c r="F1782">
        <v>40700</v>
      </c>
      <c r="G1782" t="s">
        <v>784</v>
      </c>
      <c r="I1782" t="s">
        <v>146</v>
      </c>
      <c r="J1782">
        <v>2026</v>
      </c>
      <c r="K1782">
        <v>5</v>
      </c>
      <c r="L1782" t="s">
        <v>95</v>
      </c>
      <c r="M1782">
        <v>695.45520231249998</v>
      </c>
      <c r="N1782">
        <v>1</v>
      </c>
      <c r="O1782">
        <v>695.45520231249998</v>
      </c>
      <c r="P1782" t="s">
        <v>614</v>
      </c>
    </row>
    <row r="1783" spans="1:17">
      <c r="A1783" t="s">
        <v>879</v>
      </c>
      <c r="B1783" t="s">
        <v>609</v>
      </c>
      <c r="C1783" t="s">
        <v>133</v>
      </c>
      <c r="D1783" t="s">
        <v>332</v>
      </c>
      <c r="E1783" t="s">
        <v>92</v>
      </c>
      <c r="F1783">
        <v>40700</v>
      </c>
      <c r="G1783" t="s">
        <v>784</v>
      </c>
      <c r="I1783" t="s">
        <v>617</v>
      </c>
      <c r="J1783">
        <v>2026</v>
      </c>
      <c r="K1783">
        <v>5</v>
      </c>
      <c r="L1783" t="s">
        <v>95</v>
      </c>
      <c r="M1783">
        <v>124.93054699999999</v>
      </c>
      <c r="N1783">
        <v>1</v>
      </c>
      <c r="O1783">
        <v>124.93054699999999</v>
      </c>
      <c r="P1783" t="s">
        <v>614</v>
      </c>
      <c r="Q1783">
        <v>1</v>
      </c>
    </row>
    <row r="1784" spans="1:17">
      <c r="A1784" t="s">
        <v>879</v>
      </c>
      <c r="B1784" t="s">
        <v>609</v>
      </c>
      <c r="C1784" t="s">
        <v>133</v>
      </c>
      <c r="D1784" t="s">
        <v>332</v>
      </c>
      <c r="E1784" t="s">
        <v>104</v>
      </c>
      <c r="F1784">
        <v>40700</v>
      </c>
      <c r="G1784" t="s">
        <v>784</v>
      </c>
      <c r="I1784" t="s">
        <v>657</v>
      </c>
      <c r="J1784">
        <v>2026</v>
      </c>
      <c r="K1784">
        <v>5</v>
      </c>
      <c r="L1784" t="s">
        <v>95</v>
      </c>
      <c r="M1784">
        <v>3.4093342499999997</v>
      </c>
      <c r="N1784">
        <v>1</v>
      </c>
      <c r="O1784">
        <v>3.4093342499999997</v>
      </c>
      <c r="P1784" t="s">
        <v>614</v>
      </c>
    </row>
    <row r="1785" spans="1:17">
      <c r="A1785" t="s">
        <v>879</v>
      </c>
      <c r="B1785" t="s">
        <v>147</v>
      </c>
      <c r="C1785" t="s">
        <v>133</v>
      </c>
      <c r="D1785" t="s">
        <v>332</v>
      </c>
      <c r="E1785" t="s">
        <v>106</v>
      </c>
      <c r="F1785">
        <v>40700</v>
      </c>
      <c r="G1785" t="s">
        <v>784</v>
      </c>
      <c r="I1785" t="s">
        <v>266</v>
      </c>
      <c r="J1785">
        <v>2026</v>
      </c>
      <c r="K1785">
        <v>5</v>
      </c>
      <c r="L1785" t="s">
        <v>95</v>
      </c>
      <c r="M1785">
        <v>99.350743187499987</v>
      </c>
      <c r="N1785">
        <v>1</v>
      </c>
      <c r="O1785">
        <v>99.350743187499987</v>
      </c>
      <c r="P1785" t="s">
        <v>614</v>
      </c>
    </row>
    <row r="1786" spans="1:17">
      <c r="A1786" t="s">
        <v>879</v>
      </c>
      <c r="B1786" t="s">
        <v>147</v>
      </c>
      <c r="C1786" t="s">
        <v>133</v>
      </c>
      <c r="D1786" t="s">
        <v>332</v>
      </c>
      <c r="E1786" t="s">
        <v>92</v>
      </c>
      <c r="F1786">
        <v>40700</v>
      </c>
      <c r="G1786" t="s">
        <v>784</v>
      </c>
      <c r="I1786" t="s">
        <v>221</v>
      </c>
      <c r="J1786">
        <v>2026</v>
      </c>
      <c r="K1786">
        <v>5</v>
      </c>
      <c r="L1786" t="s">
        <v>95</v>
      </c>
      <c r="M1786">
        <v>123.00055031250001</v>
      </c>
      <c r="N1786">
        <v>1</v>
      </c>
      <c r="O1786">
        <v>123.00055031250001</v>
      </c>
      <c r="P1786" t="s">
        <v>614</v>
      </c>
    </row>
    <row r="1787" spans="1:17">
      <c r="A1787" t="s">
        <v>879</v>
      </c>
      <c r="B1787" t="s">
        <v>147</v>
      </c>
      <c r="C1787" t="s">
        <v>133</v>
      </c>
      <c r="D1787" t="s">
        <v>332</v>
      </c>
      <c r="E1787" t="s">
        <v>92</v>
      </c>
      <c r="F1787">
        <v>40700</v>
      </c>
      <c r="G1787" t="s">
        <v>784</v>
      </c>
      <c r="I1787" t="s">
        <v>260</v>
      </c>
      <c r="J1787">
        <v>2026</v>
      </c>
      <c r="K1787">
        <v>5</v>
      </c>
      <c r="L1787" t="s">
        <v>95</v>
      </c>
      <c r="M1787">
        <v>304.50841137500004</v>
      </c>
      <c r="N1787">
        <v>1</v>
      </c>
      <c r="O1787">
        <v>304.50841137500004</v>
      </c>
      <c r="P1787" t="s">
        <v>614</v>
      </c>
    </row>
    <row r="1788" spans="1:17">
      <c r="A1788" t="s">
        <v>879</v>
      </c>
      <c r="B1788" t="s">
        <v>148</v>
      </c>
      <c r="C1788" t="s">
        <v>133</v>
      </c>
      <c r="D1788" t="s">
        <v>332</v>
      </c>
      <c r="E1788" t="s">
        <v>106</v>
      </c>
      <c r="F1788">
        <v>40700</v>
      </c>
      <c r="G1788" t="s">
        <v>784</v>
      </c>
      <c r="I1788" t="s">
        <v>266</v>
      </c>
      <c r="J1788">
        <v>2026</v>
      </c>
      <c r="K1788">
        <v>5</v>
      </c>
      <c r="L1788" t="s">
        <v>95</v>
      </c>
      <c r="M1788">
        <v>397.40297274999995</v>
      </c>
      <c r="N1788">
        <v>1</v>
      </c>
      <c r="O1788">
        <v>397.40297274999995</v>
      </c>
      <c r="P1788" t="s">
        <v>614</v>
      </c>
    </row>
    <row r="1789" spans="1:17">
      <c r="A1789" t="s">
        <v>879</v>
      </c>
      <c r="B1789" t="s">
        <v>148</v>
      </c>
      <c r="C1789" t="s">
        <v>133</v>
      </c>
      <c r="D1789" t="s">
        <v>332</v>
      </c>
      <c r="E1789" t="s">
        <v>92</v>
      </c>
      <c r="F1789">
        <v>40700</v>
      </c>
      <c r="G1789" t="s">
        <v>784</v>
      </c>
      <c r="I1789" t="s">
        <v>260</v>
      </c>
      <c r="J1789">
        <v>2026</v>
      </c>
      <c r="K1789">
        <v>5</v>
      </c>
      <c r="L1789" t="s">
        <v>95</v>
      </c>
      <c r="M1789">
        <v>304.50841137500004</v>
      </c>
      <c r="N1789">
        <v>1</v>
      </c>
      <c r="O1789">
        <v>304.50841137500004</v>
      </c>
      <c r="P1789" t="s">
        <v>614</v>
      </c>
    </row>
    <row r="1790" spans="1:17">
      <c r="A1790" t="s">
        <v>879</v>
      </c>
      <c r="B1790" t="s">
        <v>149</v>
      </c>
      <c r="C1790" t="s">
        <v>133</v>
      </c>
      <c r="D1790" t="s">
        <v>332</v>
      </c>
      <c r="E1790" t="s">
        <v>103</v>
      </c>
      <c r="F1790">
        <v>40700</v>
      </c>
      <c r="G1790" t="s">
        <v>784</v>
      </c>
      <c r="I1790" t="s">
        <v>120</v>
      </c>
      <c r="J1790">
        <v>2026</v>
      </c>
      <c r="K1790">
        <v>5</v>
      </c>
      <c r="L1790" t="s">
        <v>95</v>
      </c>
      <c r="M1790">
        <v>118.06289381250002</v>
      </c>
      <c r="N1790">
        <v>1</v>
      </c>
      <c r="O1790">
        <v>118.06289381250002</v>
      </c>
      <c r="P1790" t="s">
        <v>614</v>
      </c>
      <c r="Q1790">
        <v>1</v>
      </c>
    </row>
    <row r="1791" spans="1:17">
      <c r="A1791" t="s">
        <v>879</v>
      </c>
      <c r="B1791" t="s">
        <v>149</v>
      </c>
      <c r="C1791" t="s">
        <v>133</v>
      </c>
      <c r="D1791" t="s">
        <v>332</v>
      </c>
      <c r="E1791" t="s">
        <v>106</v>
      </c>
      <c r="F1791">
        <v>40700</v>
      </c>
      <c r="G1791" t="s">
        <v>784</v>
      </c>
      <c r="I1791" t="s">
        <v>266</v>
      </c>
      <c r="J1791">
        <v>2026</v>
      </c>
      <c r="K1791">
        <v>5</v>
      </c>
      <c r="L1791" t="s">
        <v>95</v>
      </c>
      <c r="M1791">
        <v>298.05222956250003</v>
      </c>
      <c r="N1791">
        <v>1</v>
      </c>
      <c r="O1791">
        <v>298.05222956250003</v>
      </c>
      <c r="P1791" t="s">
        <v>614</v>
      </c>
    </row>
    <row r="1792" spans="1:17">
      <c r="A1792" t="s">
        <v>879</v>
      </c>
      <c r="B1792" t="s">
        <v>149</v>
      </c>
      <c r="C1792" t="s">
        <v>133</v>
      </c>
      <c r="D1792" t="s">
        <v>332</v>
      </c>
      <c r="E1792" t="s">
        <v>92</v>
      </c>
      <c r="F1792">
        <v>40700</v>
      </c>
      <c r="G1792" t="s">
        <v>784</v>
      </c>
      <c r="I1792" t="s">
        <v>260</v>
      </c>
      <c r="J1792">
        <v>2026</v>
      </c>
      <c r="K1792">
        <v>5</v>
      </c>
      <c r="L1792" t="s">
        <v>95</v>
      </c>
      <c r="M1792">
        <v>304.50841137500004</v>
      </c>
      <c r="N1792">
        <v>1</v>
      </c>
      <c r="O1792">
        <v>304.50841137500004</v>
      </c>
      <c r="P1792" t="s">
        <v>614</v>
      </c>
    </row>
    <row r="1793" spans="1:17">
      <c r="A1793" t="s">
        <v>879</v>
      </c>
      <c r="B1793" t="s">
        <v>149</v>
      </c>
      <c r="C1793" t="s">
        <v>133</v>
      </c>
      <c r="D1793" t="s">
        <v>332</v>
      </c>
      <c r="E1793" t="s">
        <v>105</v>
      </c>
      <c r="F1793">
        <v>40700</v>
      </c>
      <c r="G1793" t="s">
        <v>784</v>
      </c>
      <c r="I1793" t="s">
        <v>123</v>
      </c>
      <c r="J1793">
        <v>2026</v>
      </c>
      <c r="K1793">
        <v>5</v>
      </c>
      <c r="L1793" t="s">
        <v>95</v>
      </c>
      <c r="M1793">
        <v>132.45459499999996</v>
      </c>
      <c r="N1793">
        <v>1</v>
      </c>
      <c r="O1793">
        <v>132.45459499999996</v>
      </c>
      <c r="P1793" t="s">
        <v>614</v>
      </c>
    </row>
    <row r="1794" spans="1:17">
      <c r="A1794" t="s">
        <v>879</v>
      </c>
      <c r="B1794" t="s">
        <v>658</v>
      </c>
      <c r="C1794" t="s">
        <v>133</v>
      </c>
      <c r="D1794" t="s">
        <v>332</v>
      </c>
      <c r="E1794" t="s">
        <v>103</v>
      </c>
      <c r="F1794">
        <v>40700</v>
      </c>
      <c r="G1794" t="s">
        <v>784</v>
      </c>
      <c r="I1794" t="s">
        <v>120</v>
      </c>
      <c r="J1794">
        <v>2026</v>
      </c>
      <c r="K1794">
        <v>5</v>
      </c>
      <c r="L1794" t="s">
        <v>95</v>
      </c>
      <c r="M1794">
        <v>265.35005218750001</v>
      </c>
      <c r="N1794">
        <v>1</v>
      </c>
      <c r="O1794">
        <v>265.35005218750001</v>
      </c>
      <c r="P1794" t="s">
        <v>614</v>
      </c>
      <c r="Q1794">
        <v>1</v>
      </c>
    </row>
    <row r="1795" spans="1:17">
      <c r="A1795" t="s">
        <v>879</v>
      </c>
      <c r="B1795" t="s">
        <v>658</v>
      </c>
      <c r="C1795" t="s">
        <v>133</v>
      </c>
      <c r="D1795" t="s">
        <v>332</v>
      </c>
      <c r="E1795" t="s">
        <v>106</v>
      </c>
      <c r="F1795">
        <v>40700</v>
      </c>
      <c r="G1795" t="s">
        <v>784</v>
      </c>
      <c r="I1795" t="s">
        <v>266</v>
      </c>
      <c r="J1795">
        <v>2026</v>
      </c>
      <c r="K1795">
        <v>5</v>
      </c>
      <c r="L1795" t="s">
        <v>95</v>
      </c>
      <c r="M1795">
        <v>198.70148637499997</v>
      </c>
      <c r="N1795">
        <v>1</v>
      </c>
      <c r="O1795">
        <v>198.70148637499997</v>
      </c>
      <c r="P1795" t="s">
        <v>614</v>
      </c>
    </row>
    <row r="1796" spans="1:17">
      <c r="A1796" t="s">
        <v>879</v>
      </c>
      <c r="B1796" t="s">
        <v>658</v>
      </c>
      <c r="C1796" t="s">
        <v>133</v>
      </c>
      <c r="D1796" t="s">
        <v>332</v>
      </c>
      <c r="E1796" t="s">
        <v>92</v>
      </c>
      <c r="F1796">
        <v>40700</v>
      </c>
      <c r="G1796" t="s">
        <v>784</v>
      </c>
      <c r="I1796" t="s">
        <v>260</v>
      </c>
      <c r="J1796">
        <v>2026</v>
      </c>
      <c r="K1796">
        <v>5</v>
      </c>
      <c r="L1796" t="s">
        <v>95</v>
      </c>
      <c r="M1796">
        <v>304.50841137500004</v>
      </c>
      <c r="N1796">
        <v>1</v>
      </c>
      <c r="O1796">
        <v>304.50841137500004</v>
      </c>
      <c r="P1796" t="s">
        <v>614</v>
      </c>
    </row>
    <row r="1797" spans="1:17">
      <c r="A1797" t="s">
        <v>879</v>
      </c>
      <c r="B1797" t="s">
        <v>152</v>
      </c>
      <c r="C1797" t="s">
        <v>133</v>
      </c>
      <c r="D1797" t="s">
        <v>332</v>
      </c>
      <c r="E1797" t="s">
        <v>92</v>
      </c>
      <c r="F1797">
        <v>40700</v>
      </c>
      <c r="G1797" t="s">
        <v>784</v>
      </c>
      <c r="I1797" t="s">
        <v>221</v>
      </c>
      <c r="J1797">
        <v>2026</v>
      </c>
      <c r="K1797">
        <v>5</v>
      </c>
      <c r="L1797" t="s">
        <v>95</v>
      </c>
      <c r="M1797">
        <v>123.00055031250001</v>
      </c>
      <c r="N1797">
        <v>1</v>
      </c>
      <c r="O1797">
        <v>123.00055031250001</v>
      </c>
      <c r="P1797" t="s">
        <v>614</v>
      </c>
    </row>
    <row r="1798" spans="1:17">
      <c r="A1798" t="s">
        <v>879</v>
      </c>
      <c r="B1798" t="s">
        <v>152</v>
      </c>
      <c r="C1798" t="s">
        <v>133</v>
      </c>
      <c r="D1798" t="s">
        <v>332</v>
      </c>
      <c r="E1798" t="s">
        <v>92</v>
      </c>
      <c r="F1798">
        <v>40700</v>
      </c>
      <c r="G1798" t="s">
        <v>784</v>
      </c>
      <c r="I1798" t="s">
        <v>260</v>
      </c>
      <c r="J1798">
        <v>2026</v>
      </c>
      <c r="K1798">
        <v>5</v>
      </c>
      <c r="L1798" t="s">
        <v>95</v>
      </c>
      <c r="M1798">
        <v>304.50841137500004</v>
      </c>
      <c r="N1798">
        <v>1</v>
      </c>
      <c r="O1798">
        <v>304.50841137500004</v>
      </c>
      <c r="P1798" t="s">
        <v>614</v>
      </c>
    </row>
    <row r="1799" spans="1:17">
      <c r="A1799" t="s">
        <v>879</v>
      </c>
      <c r="B1799" t="s">
        <v>154</v>
      </c>
      <c r="C1799" t="s">
        <v>133</v>
      </c>
      <c r="D1799" t="s">
        <v>332</v>
      </c>
      <c r="E1799" t="s">
        <v>92</v>
      </c>
      <c r="F1799">
        <v>40700</v>
      </c>
      <c r="G1799" t="s">
        <v>784</v>
      </c>
      <c r="I1799" t="s">
        <v>636</v>
      </c>
      <c r="J1799">
        <v>2026</v>
      </c>
      <c r="K1799">
        <v>5</v>
      </c>
      <c r="L1799" t="s">
        <v>95</v>
      </c>
      <c r="M1799">
        <v>121.39385256249999</v>
      </c>
      <c r="N1799">
        <v>1</v>
      </c>
      <c r="O1799">
        <v>121.39385256249999</v>
      </c>
      <c r="P1799" t="s">
        <v>614</v>
      </c>
    </row>
    <row r="1800" spans="1:17">
      <c r="A1800" t="s">
        <v>879</v>
      </c>
      <c r="B1800" t="s">
        <v>154</v>
      </c>
      <c r="C1800" t="s">
        <v>133</v>
      </c>
      <c r="D1800" t="s">
        <v>332</v>
      </c>
      <c r="E1800" t="s">
        <v>106</v>
      </c>
      <c r="F1800">
        <v>40700</v>
      </c>
      <c r="G1800" t="s">
        <v>784</v>
      </c>
      <c r="I1800" t="s">
        <v>266</v>
      </c>
      <c r="J1800">
        <v>2026</v>
      </c>
      <c r="K1800">
        <v>5</v>
      </c>
      <c r="L1800" t="s">
        <v>95</v>
      </c>
      <c r="M1800">
        <v>99.350743187499987</v>
      </c>
      <c r="N1800">
        <v>1</v>
      </c>
      <c r="O1800">
        <v>99.350743187499987</v>
      </c>
      <c r="P1800" t="s">
        <v>614</v>
      </c>
    </row>
    <row r="1801" spans="1:17">
      <c r="A1801" t="s">
        <v>879</v>
      </c>
      <c r="B1801" t="s">
        <v>154</v>
      </c>
      <c r="C1801" t="s">
        <v>133</v>
      </c>
      <c r="D1801" t="s">
        <v>332</v>
      </c>
      <c r="E1801" t="s">
        <v>92</v>
      </c>
      <c r="F1801">
        <v>40700</v>
      </c>
      <c r="G1801" t="s">
        <v>784</v>
      </c>
      <c r="I1801" t="s">
        <v>260</v>
      </c>
      <c r="J1801">
        <v>2026</v>
      </c>
      <c r="K1801">
        <v>5</v>
      </c>
      <c r="L1801" t="s">
        <v>95</v>
      </c>
      <c r="M1801">
        <v>304.50841137500004</v>
      </c>
      <c r="N1801">
        <v>1</v>
      </c>
      <c r="O1801">
        <v>304.50841137500004</v>
      </c>
      <c r="P1801" t="s">
        <v>614</v>
      </c>
    </row>
    <row r="1802" spans="1:17">
      <c r="A1802" t="s">
        <v>879</v>
      </c>
      <c r="B1802" t="s">
        <v>659</v>
      </c>
      <c r="C1802" t="s">
        <v>133</v>
      </c>
      <c r="D1802" t="s">
        <v>332</v>
      </c>
      <c r="E1802" t="s">
        <v>103</v>
      </c>
      <c r="F1802">
        <v>40700</v>
      </c>
      <c r="G1802" t="s">
        <v>784</v>
      </c>
      <c r="I1802" t="s">
        <v>120</v>
      </c>
      <c r="J1802">
        <v>2026</v>
      </c>
      <c r="K1802">
        <v>5</v>
      </c>
      <c r="L1802" t="s">
        <v>95</v>
      </c>
      <c r="M1802">
        <v>234.85218574999999</v>
      </c>
      <c r="N1802">
        <v>1</v>
      </c>
      <c r="O1802">
        <v>234.85218574999999</v>
      </c>
      <c r="P1802" t="s">
        <v>614</v>
      </c>
      <c r="Q1802">
        <v>1</v>
      </c>
    </row>
    <row r="1803" spans="1:17">
      <c r="A1803" t="s">
        <v>879</v>
      </c>
      <c r="B1803" t="s">
        <v>659</v>
      </c>
      <c r="C1803" t="s">
        <v>133</v>
      </c>
      <c r="D1803" t="s">
        <v>332</v>
      </c>
      <c r="E1803" t="s">
        <v>106</v>
      </c>
      <c r="F1803">
        <v>40700</v>
      </c>
      <c r="G1803" t="s">
        <v>784</v>
      </c>
      <c r="I1803" t="s">
        <v>266</v>
      </c>
      <c r="J1803">
        <v>2026</v>
      </c>
      <c r="K1803">
        <v>5</v>
      </c>
      <c r="L1803" t="s">
        <v>95</v>
      </c>
      <c r="M1803">
        <v>99.350743187499987</v>
      </c>
      <c r="N1803">
        <v>1</v>
      </c>
      <c r="O1803">
        <v>99.350743187499987</v>
      </c>
      <c r="P1803" t="s">
        <v>614</v>
      </c>
    </row>
    <row r="1804" spans="1:17">
      <c r="A1804" t="s">
        <v>879</v>
      </c>
      <c r="B1804" t="s">
        <v>659</v>
      </c>
      <c r="C1804" t="s">
        <v>133</v>
      </c>
      <c r="D1804" t="s">
        <v>332</v>
      </c>
      <c r="E1804" t="s">
        <v>92</v>
      </c>
      <c r="F1804">
        <v>40700</v>
      </c>
      <c r="G1804" t="s">
        <v>784</v>
      </c>
      <c r="I1804" t="s">
        <v>260</v>
      </c>
      <c r="J1804">
        <v>2026</v>
      </c>
      <c r="K1804">
        <v>5</v>
      </c>
      <c r="L1804" t="s">
        <v>95</v>
      </c>
      <c r="M1804">
        <v>304.50841137500004</v>
      </c>
      <c r="N1804">
        <v>1</v>
      </c>
      <c r="O1804">
        <v>304.50841137500004</v>
      </c>
      <c r="P1804" t="s">
        <v>614</v>
      </c>
    </row>
    <row r="1805" spans="1:17">
      <c r="A1805" t="s">
        <v>879</v>
      </c>
      <c r="B1805" t="s">
        <v>659</v>
      </c>
      <c r="C1805" t="s">
        <v>133</v>
      </c>
      <c r="D1805" t="s">
        <v>332</v>
      </c>
      <c r="E1805" t="s">
        <v>105</v>
      </c>
      <c r="F1805">
        <v>40700</v>
      </c>
      <c r="G1805" t="s">
        <v>784</v>
      </c>
      <c r="I1805" t="s">
        <v>123</v>
      </c>
      <c r="J1805">
        <v>2026</v>
      </c>
      <c r="K1805">
        <v>5</v>
      </c>
      <c r="L1805" t="s">
        <v>95</v>
      </c>
      <c r="M1805">
        <v>397.36378500000001</v>
      </c>
      <c r="N1805">
        <v>1</v>
      </c>
      <c r="O1805">
        <v>397.36378500000001</v>
      </c>
      <c r="P1805" t="s">
        <v>614</v>
      </c>
    </row>
    <row r="1806" spans="1:17">
      <c r="A1806" t="s">
        <v>879</v>
      </c>
      <c r="B1806" t="s">
        <v>659</v>
      </c>
      <c r="C1806" t="s">
        <v>133</v>
      </c>
      <c r="D1806" t="s">
        <v>332</v>
      </c>
      <c r="E1806" t="s">
        <v>106</v>
      </c>
      <c r="F1806">
        <v>40700</v>
      </c>
      <c r="G1806" t="s">
        <v>784</v>
      </c>
      <c r="I1806" t="s">
        <v>146</v>
      </c>
      <c r="J1806">
        <v>2026</v>
      </c>
      <c r="K1806">
        <v>5</v>
      </c>
      <c r="L1806" t="s">
        <v>95</v>
      </c>
      <c r="M1806">
        <v>99.350743187499987</v>
      </c>
      <c r="N1806">
        <v>1</v>
      </c>
      <c r="O1806">
        <v>99.350743187499987</v>
      </c>
      <c r="P1806" t="s">
        <v>614</v>
      </c>
    </row>
    <row r="1807" spans="1:17">
      <c r="A1807" t="s">
        <v>879</v>
      </c>
      <c r="B1807" t="s">
        <v>659</v>
      </c>
      <c r="C1807" t="s">
        <v>133</v>
      </c>
      <c r="D1807" t="s">
        <v>332</v>
      </c>
      <c r="E1807" t="s">
        <v>106</v>
      </c>
      <c r="F1807">
        <v>40700</v>
      </c>
      <c r="G1807" t="s">
        <v>784</v>
      </c>
      <c r="I1807" t="s">
        <v>163</v>
      </c>
      <c r="J1807">
        <v>2026</v>
      </c>
      <c r="K1807">
        <v>5</v>
      </c>
      <c r="L1807" t="s">
        <v>95</v>
      </c>
      <c r="M1807">
        <v>170.29036762500002</v>
      </c>
      <c r="N1807">
        <v>1</v>
      </c>
      <c r="O1807">
        <v>170.29036762500002</v>
      </c>
      <c r="P1807" t="s">
        <v>614</v>
      </c>
    </row>
    <row r="1808" spans="1:17">
      <c r="A1808" t="s">
        <v>879</v>
      </c>
      <c r="B1808" t="s">
        <v>156</v>
      </c>
      <c r="C1808" t="s">
        <v>133</v>
      </c>
      <c r="D1808" t="s">
        <v>332</v>
      </c>
      <c r="E1808" t="s">
        <v>103</v>
      </c>
      <c r="F1808">
        <v>40700</v>
      </c>
      <c r="G1808" t="s">
        <v>784</v>
      </c>
      <c r="I1808" t="s">
        <v>120</v>
      </c>
      <c r="J1808">
        <v>2026</v>
      </c>
      <c r="K1808">
        <v>5</v>
      </c>
      <c r="L1808" t="s">
        <v>95</v>
      </c>
      <c r="M1808">
        <v>118.06289381250002</v>
      </c>
      <c r="N1808">
        <v>1</v>
      </c>
      <c r="O1808">
        <v>118.06289381250002</v>
      </c>
      <c r="P1808" t="s">
        <v>614</v>
      </c>
      <c r="Q1808">
        <v>1</v>
      </c>
    </row>
    <row r="1809" spans="1:17">
      <c r="A1809" t="s">
        <v>879</v>
      </c>
      <c r="B1809" t="s">
        <v>156</v>
      </c>
      <c r="C1809" t="s">
        <v>133</v>
      </c>
      <c r="D1809" t="s">
        <v>332</v>
      </c>
      <c r="E1809" t="s">
        <v>103</v>
      </c>
      <c r="F1809">
        <v>40700</v>
      </c>
      <c r="G1809" t="s">
        <v>784</v>
      </c>
      <c r="I1809" t="s">
        <v>130</v>
      </c>
      <c r="J1809">
        <v>2026</v>
      </c>
      <c r="K1809">
        <v>5</v>
      </c>
      <c r="L1809" t="s">
        <v>95</v>
      </c>
      <c r="M1809">
        <v>1009.1433441250001</v>
      </c>
      <c r="N1809">
        <v>1</v>
      </c>
      <c r="O1809">
        <v>1009.1433441250001</v>
      </c>
      <c r="P1809" t="s">
        <v>614</v>
      </c>
      <c r="Q1809">
        <v>1</v>
      </c>
    </row>
    <row r="1810" spans="1:17">
      <c r="A1810" t="s">
        <v>879</v>
      </c>
      <c r="B1810" t="s">
        <v>156</v>
      </c>
      <c r="C1810" t="s">
        <v>133</v>
      </c>
      <c r="D1810" t="s">
        <v>332</v>
      </c>
      <c r="E1810" t="s">
        <v>92</v>
      </c>
      <c r="F1810">
        <v>40700</v>
      </c>
      <c r="G1810" t="s">
        <v>784</v>
      </c>
      <c r="I1810" t="s">
        <v>203</v>
      </c>
      <c r="J1810">
        <v>2026</v>
      </c>
      <c r="K1810">
        <v>5</v>
      </c>
      <c r="L1810" t="s">
        <v>95</v>
      </c>
      <c r="M1810">
        <v>173.97401612499999</v>
      </c>
      <c r="N1810">
        <v>1</v>
      </c>
      <c r="O1810">
        <v>173.97401612499999</v>
      </c>
      <c r="P1810" t="s">
        <v>614</v>
      </c>
      <c r="Q1810">
        <v>1</v>
      </c>
    </row>
    <row r="1811" spans="1:17">
      <c r="A1811" t="s">
        <v>879</v>
      </c>
      <c r="B1811" t="s">
        <v>156</v>
      </c>
      <c r="C1811" t="s">
        <v>133</v>
      </c>
      <c r="D1811" t="s">
        <v>332</v>
      </c>
      <c r="E1811" t="s">
        <v>92</v>
      </c>
      <c r="F1811">
        <v>40700</v>
      </c>
      <c r="G1811" t="s">
        <v>784</v>
      </c>
      <c r="I1811" t="s">
        <v>638</v>
      </c>
      <c r="J1811">
        <v>2026</v>
      </c>
      <c r="K1811">
        <v>5</v>
      </c>
      <c r="L1811" t="s">
        <v>95</v>
      </c>
      <c r="M1811">
        <v>229.06219568750001</v>
      </c>
      <c r="N1811">
        <v>1</v>
      </c>
      <c r="O1811">
        <v>229.06219568750001</v>
      </c>
      <c r="P1811" t="s">
        <v>614</v>
      </c>
      <c r="Q1811">
        <v>1</v>
      </c>
    </row>
    <row r="1812" spans="1:17">
      <c r="A1812" t="s">
        <v>879</v>
      </c>
      <c r="B1812" t="s">
        <v>156</v>
      </c>
      <c r="C1812" t="s">
        <v>133</v>
      </c>
      <c r="D1812" t="s">
        <v>332</v>
      </c>
      <c r="E1812" t="s">
        <v>104</v>
      </c>
      <c r="F1812">
        <v>40700</v>
      </c>
      <c r="G1812" t="s">
        <v>784</v>
      </c>
      <c r="I1812" t="s">
        <v>173</v>
      </c>
      <c r="J1812">
        <v>2026</v>
      </c>
      <c r="K1812">
        <v>5</v>
      </c>
      <c r="L1812" t="s">
        <v>95</v>
      </c>
      <c r="M1812">
        <v>6.0545073749999991</v>
      </c>
      <c r="N1812">
        <v>1</v>
      </c>
      <c r="O1812">
        <v>6.0545073749999991</v>
      </c>
      <c r="P1812" t="s">
        <v>614</v>
      </c>
    </row>
    <row r="1813" spans="1:17">
      <c r="A1813" t="s">
        <v>879</v>
      </c>
      <c r="B1813" t="s">
        <v>156</v>
      </c>
      <c r="C1813" t="s">
        <v>133</v>
      </c>
      <c r="D1813" t="s">
        <v>332</v>
      </c>
      <c r="E1813" t="s">
        <v>92</v>
      </c>
      <c r="F1813">
        <v>40700</v>
      </c>
      <c r="G1813" t="s">
        <v>784</v>
      </c>
      <c r="I1813" t="s">
        <v>204</v>
      </c>
      <c r="J1813">
        <v>2026</v>
      </c>
      <c r="K1813">
        <v>5</v>
      </c>
      <c r="L1813" t="s">
        <v>95</v>
      </c>
      <c r="M1813">
        <v>246.00110062500002</v>
      </c>
      <c r="N1813">
        <v>1</v>
      </c>
      <c r="O1813">
        <v>246.00110062500002</v>
      </c>
      <c r="P1813" t="s">
        <v>614</v>
      </c>
    </row>
    <row r="1814" spans="1:17">
      <c r="A1814" t="s">
        <v>879</v>
      </c>
      <c r="B1814" t="s">
        <v>156</v>
      </c>
      <c r="C1814" t="s">
        <v>133</v>
      </c>
      <c r="D1814" t="s">
        <v>332</v>
      </c>
      <c r="E1814" t="s">
        <v>92</v>
      </c>
      <c r="F1814">
        <v>40700</v>
      </c>
      <c r="G1814" t="s">
        <v>784</v>
      </c>
      <c r="I1814" t="s">
        <v>260</v>
      </c>
      <c r="J1814">
        <v>2026</v>
      </c>
      <c r="K1814">
        <v>5</v>
      </c>
      <c r="L1814" t="s">
        <v>95</v>
      </c>
      <c r="M1814">
        <v>304.50841137500004</v>
      </c>
      <c r="N1814">
        <v>1</v>
      </c>
      <c r="O1814">
        <v>304.50841137500004</v>
      </c>
      <c r="P1814" t="s">
        <v>614</v>
      </c>
    </row>
    <row r="1815" spans="1:17">
      <c r="A1815" t="s">
        <v>879</v>
      </c>
      <c r="B1815" t="s">
        <v>156</v>
      </c>
      <c r="C1815" t="s">
        <v>133</v>
      </c>
      <c r="D1815" t="s">
        <v>332</v>
      </c>
      <c r="E1815" t="s">
        <v>106</v>
      </c>
      <c r="F1815">
        <v>40700</v>
      </c>
      <c r="G1815" t="s">
        <v>784</v>
      </c>
      <c r="I1815" t="s">
        <v>146</v>
      </c>
      <c r="J1815">
        <v>2026</v>
      </c>
      <c r="K1815">
        <v>5</v>
      </c>
      <c r="L1815" t="s">
        <v>95</v>
      </c>
      <c r="M1815">
        <v>99.350743187499987</v>
      </c>
      <c r="N1815">
        <v>1</v>
      </c>
      <c r="O1815">
        <v>99.350743187499987</v>
      </c>
      <c r="P1815" t="s">
        <v>614</v>
      </c>
    </row>
    <row r="1816" spans="1:17">
      <c r="A1816" t="s">
        <v>879</v>
      </c>
      <c r="B1816" t="s">
        <v>156</v>
      </c>
      <c r="C1816" t="s">
        <v>133</v>
      </c>
      <c r="D1816" t="s">
        <v>332</v>
      </c>
      <c r="E1816" t="s">
        <v>92</v>
      </c>
      <c r="F1816">
        <v>40700</v>
      </c>
      <c r="G1816" t="s">
        <v>784</v>
      </c>
      <c r="I1816" t="s">
        <v>617</v>
      </c>
      <c r="J1816">
        <v>2026</v>
      </c>
      <c r="K1816">
        <v>5</v>
      </c>
      <c r="L1816" t="s">
        <v>95</v>
      </c>
      <c r="M1816">
        <v>249.86109399999998</v>
      </c>
      <c r="N1816">
        <v>1</v>
      </c>
      <c r="O1816">
        <v>249.86109399999998</v>
      </c>
      <c r="P1816" t="s">
        <v>614</v>
      </c>
      <c r="Q1816">
        <v>1</v>
      </c>
    </row>
    <row r="1817" spans="1:17">
      <c r="A1817" t="s">
        <v>879</v>
      </c>
      <c r="B1817" t="s">
        <v>156</v>
      </c>
      <c r="C1817" t="s">
        <v>133</v>
      </c>
      <c r="D1817" t="s">
        <v>332</v>
      </c>
      <c r="E1817" t="s">
        <v>104</v>
      </c>
      <c r="F1817">
        <v>40700</v>
      </c>
      <c r="G1817" t="s">
        <v>784</v>
      </c>
      <c r="I1817" t="s">
        <v>657</v>
      </c>
      <c r="J1817">
        <v>2026</v>
      </c>
      <c r="K1817">
        <v>5</v>
      </c>
      <c r="L1817" t="s">
        <v>95</v>
      </c>
      <c r="M1817">
        <v>34.093342499999991</v>
      </c>
      <c r="N1817">
        <v>1</v>
      </c>
      <c r="O1817">
        <v>34.093342499999991</v>
      </c>
      <c r="P1817" t="s">
        <v>614</v>
      </c>
    </row>
    <row r="1818" spans="1:17">
      <c r="A1818" t="s">
        <v>879</v>
      </c>
      <c r="B1818" t="s">
        <v>660</v>
      </c>
      <c r="C1818" t="s">
        <v>133</v>
      </c>
      <c r="D1818" t="s">
        <v>332</v>
      </c>
      <c r="E1818" t="s">
        <v>92</v>
      </c>
      <c r="F1818">
        <v>40700</v>
      </c>
      <c r="G1818" t="s">
        <v>784</v>
      </c>
      <c r="I1818" t="s">
        <v>260</v>
      </c>
      <c r="J1818">
        <v>2026</v>
      </c>
      <c r="K1818">
        <v>5</v>
      </c>
      <c r="L1818" t="s">
        <v>95</v>
      </c>
      <c r="M1818">
        <v>609.01682275000007</v>
      </c>
      <c r="N1818">
        <v>1</v>
      </c>
      <c r="O1818">
        <v>609.01682275000007</v>
      </c>
      <c r="P1818" t="s">
        <v>614</v>
      </c>
    </row>
    <row r="1819" spans="1:17">
      <c r="A1819" t="s">
        <v>879</v>
      </c>
      <c r="B1819" t="s">
        <v>660</v>
      </c>
      <c r="C1819" t="s">
        <v>133</v>
      </c>
      <c r="D1819" t="s">
        <v>332</v>
      </c>
      <c r="E1819" t="s">
        <v>105</v>
      </c>
      <c r="F1819">
        <v>40700</v>
      </c>
      <c r="G1819" t="s">
        <v>784</v>
      </c>
      <c r="I1819" t="s">
        <v>123</v>
      </c>
      <c r="J1819">
        <v>2026</v>
      </c>
      <c r="K1819">
        <v>5</v>
      </c>
      <c r="L1819" t="s">
        <v>95</v>
      </c>
      <c r="M1819">
        <v>132.45459499999996</v>
      </c>
      <c r="N1819">
        <v>1</v>
      </c>
      <c r="O1819">
        <v>132.45459499999996</v>
      </c>
      <c r="P1819" t="s">
        <v>614</v>
      </c>
    </row>
    <row r="1820" spans="1:17">
      <c r="A1820" t="s">
        <v>879</v>
      </c>
      <c r="B1820" t="s">
        <v>157</v>
      </c>
      <c r="C1820" t="s">
        <v>133</v>
      </c>
      <c r="D1820" t="s">
        <v>332</v>
      </c>
      <c r="E1820" t="s">
        <v>106</v>
      </c>
      <c r="F1820">
        <v>40700</v>
      </c>
      <c r="G1820" t="s">
        <v>784</v>
      </c>
      <c r="I1820" t="s">
        <v>266</v>
      </c>
      <c r="J1820">
        <v>2026</v>
      </c>
      <c r="K1820">
        <v>5</v>
      </c>
      <c r="L1820" t="s">
        <v>95</v>
      </c>
      <c r="M1820">
        <v>99.350743187499987</v>
      </c>
      <c r="N1820">
        <v>1</v>
      </c>
      <c r="O1820">
        <v>99.350743187499987</v>
      </c>
      <c r="P1820" t="s">
        <v>614</v>
      </c>
    </row>
    <row r="1821" spans="1:17">
      <c r="A1821" t="s">
        <v>879</v>
      </c>
      <c r="B1821" t="s">
        <v>157</v>
      </c>
      <c r="C1821" t="s">
        <v>133</v>
      </c>
      <c r="D1821" t="s">
        <v>332</v>
      </c>
      <c r="E1821" t="s">
        <v>92</v>
      </c>
      <c r="F1821">
        <v>40700</v>
      </c>
      <c r="G1821" t="s">
        <v>784</v>
      </c>
      <c r="I1821" t="s">
        <v>260</v>
      </c>
      <c r="J1821">
        <v>2026</v>
      </c>
      <c r="K1821">
        <v>5</v>
      </c>
      <c r="L1821" t="s">
        <v>95</v>
      </c>
      <c r="M1821">
        <v>304.50841137500004</v>
      </c>
      <c r="N1821">
        <v>1</v>
      </c>
      <c r="O1821">
        <v>304.50841137500004</v>
      </c>
      <c r="P1821" t="s">
        <v>614</v>
      </c>
    </row>
    <row r="1822" spans="1:17">
      <c r="A1822" t="s">
        <v>879</v>
      </c>
      <c r="B1822" t="s">
        <v>661</v>
      </c>
      <c r="C1822" t="s">
        <v>133</v>
      </c>
      <c r="D1822" t="s">
        <v>332</v>
      </c>
      <c r="E1822" t="s">
        <v>103</v>
      </c>
      <c r="F1822">
        <v>40700</v>
      </c>
      <c r="G1822" t="s">
        <v>784</v>
      </c>
      <c r="I1822" t="s">
        <v>120</v>
      </c>
      <c r="J1822">
        <v>2026</v>
      </c>
      <c r="K1822">
        <v>5</v>
      </c>
      <c r="L1822" t="s">
        <v>95</v>
      </c>
      <c r="M1822">
        <v>352.91507956250001</v>
      </c>
      <c r="N1822">
        <v>1</v>
      </c>
      <c r="O1822">
        <v>352.91507956250001</v>
      </c>
      <c r="P1822" t="s">
        <v>614</v>
      </c>
      <c r="Q1822">
        <v>1</v>
      </c>
    </row>
    <row r="1823" spans="1:17">
      <c r="A1823" t="s">
        <v>879</v>
      </c>
      <c r="B1823" t="s">
        <v>661</v>
      </c>
      <c r="C1823" t="s">
        <v>133</v>
      </c>
      <c r="D1823" t="s">
        <v>332</v>
      </c>
      <c r="E1823" t="s">
        <v>92</v>
      </c>
      <c r="F1823">
        <v>40700</v>
      </c>
      <c r="G1823" t="s">
        <v>784</v>
      </c>
      <c r="I1823" t="s">
        <v>260</v>
      </c>
      <c r="J1823">
        <v>2026</v>
      </c>
      <c r="K1823">
        <v>5</v>
      </c>
      <c r="L1823" t="s">
        <v>95</v>
      </c>
      <c r="M1823">
        <v>304.50841137500004</v>
      </c>
      <c r="N1823">
        <v>1</v>
      </c>
      <c r="O1823">
        <v>304.50841137500004</v>
      </c>
      <c r="P1823" t="s">
        <v>614</v>
      </c>
    </row>
    <row r="1824" spans="1:17">
      <c r="A1824" t="s">
        <v>879</v>
      </c>
      <c r="B1824" t="s">
        <v>661</v>
      </c>
      <c r="C1824" t="s">
        <v>133</v>
      </c>
      <c r="D1824" t="s">
        <v>332</v>
      </c>
      <c r="E1824" t="s">
        <v>105</v>
      </c>
      <c r="F1824">
        <v>40700</v>
      </c>
      <c r="G1824" t="s">
        <v>784</v>
      </c>
      <c r="I1824" t="s">
        <v>123</v>
      </c>
      <c r="J1824">
        <v>2026</v>
      </c>
      <c r="K1824">
        <v>5</v>
      </c>
      <c r="L1824" t="s">
        <v>95</v>
      </c>
      <c r="M1824">
        <v>132.45459499999996</v>
      </c>
      <c r="N1824">
        <v>1</v>
      </c>
      <c r="O1824">
        <v>132.45459499999996</v>
      </c>
      <c r="P1824" t="s">
        <v>614</v>
      </c>
    </row>
    <row r="1825" spans="1:17">
      <c r="A1825" t="s">
        <v>879</v>
      </c>
      <c r="B1825" t="s">
        <v>166</v>
      </c>
      <c r="C1825" t="s">
        <v>133</v>
      </c>
      <c r="D1825" t="s">
        <v>332</v>
      </c>
      <c r="E1825" t="s">
        <v>106</v>
      </c>
      <c r="F1825">
        <v>40700</v>
      </c>
      <c r="G1825" t="s">
        <v>784</v>
      </c>
      <c r="I1825" t="s">
        <v>266</v>
      </c>
      <c r="J1825">
        <v>2026</v>
      </c>
      <c r="K1825">
        <v>5</v>
      </c>
      <c r="L1825" t="s">
        <v>95</v>
      </c>
      <c r="M1825">
        <v>99.350743187499987</v>
      </c>
      <c r="N1825">
        <v>1</v>
      </c>
      <c r="O1825">
        <v>99.350743187499987</v>
      </c>
      <c r="P1825" t="s">
        <v>614</v>
      </c>
    </row>
    <row r="1826" spans="1:17">
      <c r="A1826" t="s">
        <v>879</v>
      </c>
      <c r="B1826" t="s">
        <v>166</v>
      </c>
      <c r="C1826" t="s">
        <v>133</v>
      </c>
      <c r="D1826" t="s">
        <v>332</v>
      </c>
      <c r="E1826" t="s">
        <v>92</v>
      </c>
      <c r="F1826">
        <v>40700</v>
      </c>
      <c r="G1826" t="s">
        <v>784</v>
      </c>
      <c r="I1826" t="s">
        <v>260</v>
      </c>
      <c r="J1826">
        <v>2026</v>
      </c>
      <c r="K1826">
        <v>5</v>
      </c>
      <c r="L1826" t="s">
        <v>95</v>
      </c>
      <c r="M1826">
        <v>304.50841137500004</v>
      </c>
      <c r="N1826">
        <v>1</v>
      </c>
      <c r="O1826">
        <v>304.50841137500004</v>
      </c>
      <c r="P1826" t="s">
        <v>614</v>
      </c>
    </row>
    <row r="1827" spans="1:17">
      <c r="A1827" t="s">
        <v>879</v>
      </c>
      <c r="B1827" t="s">
        <v>168</v>
      </c>
      <c r="C1827" t="s">
        <v>133</v>
      </c>
      <c r="D1827" t="s">
        <v>332</v>
      </c>
      <c r="E1827" t="s">
        <v>106</v>
      </c>
      <c r="F1827">
        <v>40700</v>
      </c>
      <c r="G1827" t="s">
        <v>784</v>
      </c>
      <c r="I1827" t="s">
        <v>266</v>
      </c>
      <c r="J1827">
        <v>2026</v>
      </c>
      <c r="K1827">
        <v>5</v>
      </c>
      <c r="L1827" t="s">
        <v>95</v>
      </c>
      <c r="M1827">
        <v>99.350743187499987</v>
      </c>
      <c r="N1827">
        <v>1</v>
      </c>
      <c r="O1827">
        <v>99.350743187499987</v>
      </c>
      <c r="P1827" t="s">
        <v>614</v>
      </c>
    </row>
    <row r="1828" spans="1:17">
      <c r="A1828" t="s">
        <v>879</v>
      </c>
      <c r="B1828" t="s">
        <v>168</v>
      </c>
      <c r="C1828" t="s">
        <v>133</v>
      </c>
      <c r="D1828" t="s">
        <v>332</v>
      </c>
      <c r="E1828" t="s">
        <v>92</v>
      </c>
      <c r="F1828">
        <v>40700</v>
      </c>
      <c r="G1828" t="s">
        <v>784</v>
      </c>
      <c r="I1828" t="s">
        <v>260</v>
      </c>
      <c r="J1828">
        <v>2026</v>
      </c>
      <c r="K1828">
        <v>5</v>
      </c>
      <c r="L1828" t="s">
        <v>95</v>
      </c>
      <c r="M1828">
        <v>304.50841137500004</v>
      </c>
      <c r="N1828">
        <v>1</v>
      </c>
      <c r="O1828">
        <v>304.50841137500004</v>
      </c>
      <c r="P1828" t="s">
        <v>614</v>
      </c>
    </row>
    <row r="1829" spans="1:17">
      <c r="A1829" t="s">
        <v>879</v>
      </c>
      <c r="B1829" t="s">
        <v>168</v>
      </c>
      <c r="C1829" t="s">
        <v>133</v>
      </c>
      <c r="D1829" t="s">
        <v>332</v>
      </c>
      <c r="E1829" t="s">
        <v>105</v>
      </c>
      <c r="F1829">
        <v>40700</v>
      </c>
      <c r="G1829" t="s">
        <v>784</v>
      </c>
      <c r="I1829" t="s">
        <v>123</v>
      </c>
      <c r="J1829">
        <v>2026</v>
      </c>
      <c r="K1829">
        <v>5</v>
      </c>
      <c r="L1829" t="s">
        <v>95</v>
      </c>
      <c r="M1829">
        <v>132.45459499999996</v>
      </c>
      <c r="N1829">
        <v>1</v>
      </c>
      <c r="O1829">
        <v>132.45459499999996</v>
      </c>
      <c r="P1829" t="s">
        <v>614</v>
      </c>
    </row>
    <row r="1830" spans="1:17">
      <c r="A1830" t="s">
        <v>879</v>
      </c>
      <c r="B1830" t="s">
        <v>662</v>
      </c>
      <c r="C1830" t="s">
        <v>133</v>
      </c>
      <c r="D1830" t="s">
        <v>332</v>
      </c>
      <c r="E1830" t="s">
        <v>106</v>
      </c>
      <c r="F1830">
        <v>40700</v>
      </c>
      <c r="G1830" t="s">
        <v>784</v>
      </c>
      <c r="I1830" t="s">
        <v>266</v>
      </c>
      <c r="J1830">
        <v>2026</v>
      </c>
      <c r="K1830">
        <v>5</v>
      </c>
      <c r="L1830" t="s">
        <v>95</v>
      </c>
      <c r="M1830">
        <v>198.70148637499997</v>
      </c>
      <c r="N1830">
        <v>1</v>
      </c>
      <c r="O1830">
        <v>198.70148637499997</v>
      </c>
      <c r="P1830" t="s">
        <v>614</v>
      </c>
    </row>
    <row r="1831" spans="1:17">
      <c r="A1831" t="s">
        <v>879</v>
      </c>
      <c r="B1831" t="s">
        <v>662</v>
      </c>
      <c r="C1831" t="s">
        <v>133</v>
      </c>
      <c r="D1831" t="s">
        <v>332</v>
      </c>
      <c r="E1831" t="s">
        <v>92</v>
      </c>
      <c r="F1831">
        <v>40700</v>
      </c>
      <c r="G1831" t="s">
        <v>784</v>
      </c>
      <c r="I1831" t="s">
        <v>260</v>
      </c>
      <c r="J1831">
        <v>2026</v>
      </c>
      <c r="K1831">
        <v>5</v>
      </c>
      <c r="L1831" t="s">
        <v>95</v>
      </c>
      <c r="M1831">
        <v>304.50841137500004</v>
      </c>
      <c r="N1831">
        <v>1</v>
      </c>
      <c r="O1831">
        <v>304.50841137500004</v>
      </c>
      <c r="P1831" t="s">
        <v>614</v>
      </c>
    </row>
    <row r="1832" spans="1:17">
      <c r="A1832" t="s">
        <v>879</v>
      </c>
      <c r="B1832" t="s">
        <v>169</v>
      </c>
      <c r="C1832" t="s">
        <v>133</v>
      </c>
      <c r="D1832" t="s">
        <v>332</v>
      </c>
      <c r="E1832" t="s">
        <v>103</v>
      </c>
      <c r="F1832">
        <v>40700</v>
      </c>
      <c r="G1832" t="s">
        <v>784</v>
      </c>
      <c r="I1832" t="s">
        <v>120</v>
      </c>
      <c r="J1832">
        <v>2026</v>
      </c>
      <c r="K1832">
        <v>5</v>
      </c>
      <c r="L1832" t="s">
        <v>95</v>
      </c>
      <c r="M1832">
        <v>118.06289381250002</v>
      </c>
      <c r="N1832">
        <v>1</v>
      </c>
      <c r="O1832">
        <v>118.06289381250002</v>
      </c>
      <c r="P1832" t="s">
        <v>614</v>
      </c>
      <c r="Q1832">
        <v>1</v>
      </c>
    </row>
    <row r="1833" spans="1:17">
      <c r="A1833" t="s">
        <v>879</v>
      </c>
      <c r="B1833" t="s">
        <v>169</v>
      </c>
      <c r="C1833" t="s">
        <v>133</v>
      </c>
      <c r="D1833" t="s">
        <v>332</v>
      </c>
      <c r="E1833" t="s">
        <v>92</v>
      </c>
      <c r="F1833">
        <v>40700</v>
      </c>
      <c r="G1833" t="s">
        <v>784</v>
      </c>
      <c r="I1833" t="s">
        <v>260</v>
      </c>
      <c r="J1833">
        <v>2026</v>
      </c>
      <c r="K1833">
        <v>5</v>
      </c>
      <c r="L1833" t="s">
        <v>95</v>
      </c>
      <c r="M1833">
        <v>304.50841137500004</v>
      </c>
      <c r="N1833">
        <v>1</v>
      </c>
      <c r="O1833">
        <v>304.50841137500004</v>
      </c>
      <c r="P1833" t="s">
        <v>614</v>
      </c>
    </row>
    <row r="1834" spans="1:17">
      <c r="A1834" t="s">
        <v>879</v>
      </c>
      <c r="B1834" t="s">
        <v>169</v>
      </c>
      <c r="C1834" t="s">
        <v>133</v>
      </c>
      <c r="D1834" t="s">
        <v>332</v>
      </c>
      <c r="E1834" t="s">
        <v>106</v>
      </c>
      <c r="F1834">
        <v>40700</v>
      </c>
      <c r="G1834" t="s">
        <v>784</v>
      </c>
      <c r="I1834" t="s">
        <v>163</v>
      </c>
      <c r="J1834">
        <v>2026</v>
      </c>
      <c r="K1834">
        <v>5</v>
      </c>
      <c r="L1834" t="s">
        <v>95</v>
      </c>
      <c r="M1834">
        <v>170.29036762500002</v>
      </c>
      <c r="N1834">
        <v>1</v>
      </c>
      <c r="O1834">
        <v>170.29036762500002</v>
      </c>
      <c r="P1834" t="s">
        <v>614</v>
      </c>
    </row>
    <row r="1835" spans="1:17">
      <c r="A1835" t="s">
        <v>879</v>
      </c>
      <c r="B1835" t="s">
        <v>663</v>
      </c>
      <c r="C1835" t="s">
        <v>133</v>
      </c>
      <c r="D1835" t="s">
        <v>332</v>
      </c>
      <c r="E1835" t="s">
        <v>106</v>
      </c>
      <c r="F1835">
        <v>40700</v>
      </c>
      <c r="G1835" t="s">
        <v>784</v>
      </c>
      <c r="I1835" t="s">
        <v>266</v>
      </c>
      <c r="J1835">
        <v>2026</v>
      </c>
      <c r="K1835">
        <v>5</v>
      </c>
      <c r="L1835" t="s">
        <v>95</v>
      </c>
      <c r="M1835">
        <v>99.350743187499987</v>
      </c>
      <c r="N1835">
        <v>1</v>
      </c>
      <c r="O1835">
        <v>99.350743187499987</v>
      </c>
      <c r="P1835" t="s">
        <v>614</v>
      </c>
    </row>
    <row r="1836" spans="1:17">
      <c r="A1836" t="s">
        <v>879</v>
      </c>
      <c r="B1836" t="s">
        <v>663</v>
      </c>
      <c r="C1836" t="s">
        <v>133</v>
      </c>
      <c r="D1836" t="s">
        <v>332</v>
      </c>
      <c r="E1836" t="s">
        <v>92</v>
      </c>
      <c r="F1836">
        <v>40700</v>
      </c>
      <c r="G1836" t="s">
        <v>784</v>
      </c>
      <c r="I1836" t="s">
        <v>260</v>
      </c>
      <c r="J1836">
        <v>2026</v>
      </c>
      <c r="K1836">
        <v>5</v>
      </c>
      <c r="L1836" t="s">
        <v>95</v>
      </c>
      <c r="M1836">
        <v>304.50841137500004</v>
      </c>
      <c r="N1836">
        <v>1</v>
      </c>
      <c r="O1836">
        <v>304.50841137500004</v>
      </c>
      <c r="P1836" t="s">
        <v>614</v>
      </c>
    </row>
    <row r="1837" spans="1:17">
      <c r="A1837" t="s">
        <v>879</v>
      </c>
      <c r="B1837" t="s">
        <v>663</v>
      </c>
      <c r="C1837" t="s">
        <v>133</v>
      </c>
      <c r="D1837" t="s">
        <v>332</v>
      </c>
      <c r="E1837" t="s">
        <v>106</v>
      </c>
      <c r="F1837">
        <v>40700</v>
      </c>
      <c r="G1837" t="s">
        <v>784</v>
      </c>
      <c r="I1837" t="s">
        <v>146</v>
      </c>
      <c r="J1837">
        <v>2026</v>
      </c>
      <c r="K1837">
        <v>5</v>
      </c>
      <c r="L1837" t="s">
        <v>95</v>
      </c>
      <c r="M1837">
        <v>99.350743187499987</v>
      </c>
      <c r="N1837">
        <v>1</v>
      </c>
      <c r="O1837">
        <v>99.350743187499987</v>
      </c>
      <c r="P1837" t="s">
        <v>614</v>
      </c>
    </row>
    <row r="1838" spans="1:17">
      <c r="A1838" t="s">
        <v>879</v>
      </c>
      <c r="B1838" t="s">
        <v>663</v>
      </c>
      <c r="C1838" t="s">
        <v>133</v>
      </c>
      <c r="D1838" t="s">
        <v>332</v>
      </c>
      <c r="E1838" t="s">
        <v>106</v>
      </c>
      <c r="F1838">
        <v>40700</v>
      </c>
      <c r="G1838" t="s">
        <v>784</v>
      </c>
      <c r="I1838" t="s">
        <v>664</v>
      </c>
      <c r="J1838">
        <v>2026</v>
      </c>
      <c r="K1838">
        <v>5</v>
      </c>
      <c r="L1838" t="s">
        <v>95</v>
      </c>
      <c r="M1838">
        <v>99.350743187499987</v>
      </c>
      <c r="N1838">
        <v>1</v>
      </c>
      <c r="O1838">
        <v>99.350743187499987</v>
      </c>
      <c r="P1838" t="s">
        <v>614</v>
      </c>
    </row>
    <row r="1839" spans="1:17">
      <c r="A1839" t="s">
        <v>879</v>
      </c>
      <c r="B1839" t="s">
        <v>665</v>
      </c>
      <c r="C1839" t="s">
        <v>133</v>
      </c>
      <c r="D1839" t="s">
        <v>332</v>
      </c>
      <c r="E1839" t="s">
        <v>92</v>
      </c>
      <c r="F1839">
        <v>40700</v>
      </c>
      <c r="G1839" t="s">
        <v>784</v>
      </c>
      <c r="I1839" t="s">
        <v>636</v>
      </c>
      <c r="J1839">
        <v>2026</v>
      </c>
      <c r="K1839">
        <v>5</v>
      </c>
      <c r="L1839" t="s">
        <v>95</v>
      </c>
      <c r="M1839">
        <v>121.39385256249999</v>
      </c>
      <c r="N1839">
        <v>1</v>
      </c>
      <c r="O1839">
        <v>121.39385256249999</v>
      </c>
      <c r="P1839" t="s">
        <v>614</v>
      </c>
    </row>
    <row r="1840" spans="1:17">
      <c r="A1840" t="s">
        <v>879</v>
      </c>
      <c r="B1840" t="s">
        <v>665</v>
      </c>
      <c r="C1840" t="s">
        <v>133</v>
      </c>
      <c r="D1840" t="s">
        <v>332</v>
      </c>
      <c r="E1840" t="s">
        <v>106</v>
      </c>
      <c r="F1840">
        <v>40700</v>
      </c>
      <c r="G1840" t="s">
        <v>784</v>
      </c>
      <c r="I1840" t="s">
        <v>266</v>
      </c>
      <c r="J1840">
        <v>2026</v>
      </c>
      <c r="K1840">
        <v>5</v>
      </c>
      <c r="L1840" t="s">
        <v>95</v>
      </c>
      <c r="M1840">
        <v>298.05222956250003</v>
      </c>
      <c r="N1840">
        <v>1</v>
      </c>
      <c r="O1840">
        <v>298.05222956250003</v>
      </c>
      <c r="P1840" t="s">
        <v>614</v>
      </c>
    </row>
    <row r="1841" spans="1:17">
      <c r="A1841" t="s">
        <v>879</v>
      </c>
      <c r="B1841" t="s">
        <v>665</v>
      </c>
      <c r="C1841" t="s">
        <v>133</v>
      </c>
      <c r="D1841" t="s">
        <v>332</v>
      </c>
      <c r="E1841" t="s">
        <v>92</v>
      </c>
      <c r="F1841">
        <v>40700</v>
      </c>
      <c r="G1841" t="s">
        <v>784</v>
      </c>
      <c r="I1841" t="s">
        <v>260</v>
      </c>
      <c r="J1841">
        <v>2026</v>
      </c>
      <c r="K1841">
        <v>5</v>
      </c>
      <c r="L1841" t="s">
        <v>95</v>
      </c>
      <c r="M1841">
        <v>304.50841137500004</v>
      </c>
      <c r="N1841">
        <v>1</v>
      </c>
      <c r="O1841">
        <v>304.50841137500004</v>
      </c>
      <c r="P1841" t="s">
        <v>614</v>
      </c>
    </row>
    <row r="1842" spans="1:17">
      <c r="A1842" t="s">
        <v>879</v>
      </c>
      <c r="B1842" t="s">
        <v>666</v>
      </c>
      <c r="C1842" t="s">
        <v>133</v>
      </c>
      <c r="D1842" t="s">
        <v>332</v>
      </c>
      <c r="E1842" t="s">
        <v>106</v>
      </c>
      <c r="F1842">
        <v>40700</v>
      </c>
      <c r="G1842" t="s">
        <v>784</v>
      </c>
      <c r="I1842" t="s">
        <v>266</v>
      </c>
      <c r="J1842">
        <v>2026</v>
      </c>
      <c r="K1842">
        <v>5</v>
      </c>
      <c r="L1842" t="s">
        <v>95</v>
      </c>
      <c r="M1842">
        <v>99.350743187499987</v>
      </c>
      <c r="N1842">
        <v>1</v>
      </c>
      <c r="O1842">
        <v>99.350743187499987</v>
      </c>
      <c r="P1842" t="s">
        <v>614</v>
      </c>
    </row>
    <row r="1843" spans="1:17">
      <c r="A1843" t="s">
        <v>879</v>
      </c>
      <c r="B1843" t="s">
        <v>666</v>
      </c>
      <c r="C1843" t="s">
        <v>133</v>
      </c>
      <c r="D1843" t="s">
        <v>332</v>
      </c>
      <c r="E1843" t="s">
        <v>92</v>
      </c>
      <c r="F1843">
        <v>40700</v>
      </c>
      <c r="G1843" t="s">
        <v>784</v>
      </c>
      <c r="I1843" t="s">
        <v>260</v>
      </c>
      <c r="J1843">
        <v>2026</v>
      </c>
      <c r="K1843">
        <v>5</v>
      </c>
      <c r="L1843" t="s">
        <v>95</v>
      </c>
      <c r="M1843">
        <v>304.50841137500004</v>
      </c>
      <c r="N1843">
        <v>1</v>
      </c>
      <c r="O1843">
        <v>304.50841137500004</v>
      </c>
      <c r="P1843" t="s">
        <v>614</v>
      </c>
    </row>
    <row r="1844" spans="1:17">
      <c r="A1844" t="s">
        <v>879</v>
      </c>
      <c r="B1844" t="s">
        <v>610</v>
      </c>
      <c r="C1844" t="s">
        <v>133</v>
      </c>
      <c r="D1844" t="s">
        <v>332</v>
      </c>
      <c r="E1844" t="s">
        <v>103</v>
      </c>
      <c r="F1844">
        <v>40700</v>
      </c>
      <c r="G1844" t="s">
        <v>784</v>
      </c>
      <c r="I1844" t="s">
        <v>130</v>
      </c>
      <c r="J1844">
        <v>2026</v>
      </c>
      <c r="K1844">
        <v>5</v>
      </c>
      <c r="L1844" t="s">
        <v>95</v>
      </c>
      <c r="M1844">
        <v>665.05530524999995</v>
      </c>
      <c r="N1844">
        <v>1</v>
      </c>
      <c r="O1844">
        <v>665.05530524999995</v>
      </c>
      <c r="P1844" t="s">
        <v>614</v>
      </c>
      <c r="Q1844">
        <v>1</v>
      </c>
    </row>
    <row r="1845" spans="1:17">
      <c r="A1845" t="s">
        <v>879</v>
      </c>
      <c r="B1845" t="s">
        <v>610</v>
      </c>
      <c r="C1845" t="s">
        <v>133</v>
      </c>
      <c r="D1845" t="s">
        <v>332</v>
      </c>
      <c r="E1845" t="s">
        <v>92</v>
      </c>
      <c r="F1845">
        <v>40700</v>
      </c>
      <c r="G1845" t="s">
        <v>784</v>
      </c>
      <c r="I1845" t="s">
        <v>636</v>
      </c>
      <c r="J1845">
        <v>2026</v>
      </c>
      <c r="K1845">
        <v>5</v>
      </c>
      <c r="L1845" t="s">
        <v>95</v>
      </c>
      <c r="M1845">
        <v>121.39385256249999</v>
      </c>
      <c r="N1845">
        <v>1</v>
      </c>
      <c r="O1845">
        <v>121.39385256249999</v>
      </c>
      <c r="P1845" t="s">
        <v>614</v>
      </c>
    </row>
    <row r="1846" spans="1:17">
      <c r="A1846" t="s">
        <v>879</v>
      </c>
      <c r="B1846" t="s">
        <v>610</v>
      </c>
      <c r="C1846" t="s">
        <v>133</v>
      </c>
      <c r="D1846" t="s">
        <v>332</v>
      </c>
      <c r="E1846" t="s">
        <v>106</v>
      </c>
      <c r="F1846">
        <v>40700</v>
      </c>
      <c r="G1846" t="s">
        <v>784</v>
      </c>
      <c r="I1846" t="s">
        <v>266</v>
      </c>
      <c r="J1846">
        <v>2026</v>
      </c>
      <c r="K1846">
        <v>5</v>
      </c>
      <c r="L1846" t="s">
        <v>95</v>
      </c>
      <c r="M1846">
        <v>198.70148637499997</v>
      </c>
      <c r="N1846">
        <v>1</v>
      </c>
      <c r="O1846">
        <v>198.70148637499997</v>
      </c>
      <c r="P1846" t="s">
        <v>614</v>
      </c>
    </row>
    <row r="1847" spans="1:17">
      <c r="A1847" t="s">
        <v>879</v>
      </c>
      <c r="B1847" t="s">
        <v>610</v>
      </c>
      <c r="C1847" t="s">
        <v>133</v>
      </c>
      <c r="D1847" t="s">
        <v>332</v>
      </c>
      <c r="E1847" t="s">
        <v>92</v>
      </c>
      <c r="F1847">
        <v>40700</v>
      </c>
      <c r="G1847" t="s">
        <v>784</v>
      </c>
      <c r="I1847" t="s">
        <v>221</v>
      </c>
      <c r="J1847">
        <v>2026</v>
      </c>
      <c r="K1847">
        <v>5</v>
      </c>
      <c r="L1847" t="s">
        <v>95</v>
      </c>
      <c r="M1847">
        <v>246.00110062500002</v>
      </c>
      <c r="N1847">
        <v>1</v>
      </c>
      <c r="O1847">
        <v>246.00110062500002</v>
      </c>
      <c r="P1847" t="s">
        <v>614</v>
      </c>
    </row>
    <row r="1848" spans="1:17">
      <c r="A1848" t="s">
        <v>879</v>
      </c>
      <c r="B1848" t="s">
        <v>610</v>
      </c>
      <c r="C1848" t="s">
        <v>133</v>
      </c>
      <c r="D1848" t="s">
        <v>332</v>
      </c>
      <c r="E1848" t="s">
        <v>92</v>
      </c>
      <c r="F1848">
        <v>40700</v>
      </c>
      <c r="G1848" t="s">
        <v>784</v>
      </c>
      <c r="I1848" t="s">
        <v>260</v>
      </c>
      <c r="J1848">
        <v>2026</v>
      </c>
      <c r="K1848">
        <v>5</v>
      </c>
      <c r="L1848" t="s">
        <v>95</v>
      </c>
      <c r="M1848">
        <v>304.50841137500004</v>
      </c>
      <c r="N1848">
        <v>1</v>
      </c>
      <c r="O1848">
        <v>304.50841137500004</v>
      </c>
      <c r="P1848" t="s">
        <v>614</v>
      </c>
    </row>
    <row r="1849" spans="1:17">
      <c r="A1849" t="s">
        <v>879</v>
      </c>
      <c r="B1849" t="s">
        <v>667</v>
      </c>
      <c r="C1849" t="s">
        <v>133</v>
      </c>
      <c r="D1849" t="s">
        <v>332</v>
      </c>
      <c r="E1849" t="s">
        <v>92</v>
      </c>
      <c r="F1849">
        <v>40700</v>
      </c>
      <c r="G1849" t="s">
        <v>784</v>
      </c>
      <c r="I1849" t="s">
        <v>260</v>
      </c>
      <c r="J1849">
        <v>2026</v>
      </c>
      <c r="K1849">
        <v>5</v>
      </c>
      <c r="L1849" t="s">
        <v>95</v>
      </c>
      <c r="M1849">
        <v>304.50841137500004</v>
      </c>
      <c r="N1849">
        <v>1</v>
      </c>
      <c r="O1849">
        <v>304.50841137500004</v>
      </c>
      <c r="P1849" t="s">
        <v>614</v>
      </c>
    </row>
    <row r="1850" spans="1:17">
      <c r="A1850" t="s">
        <v>879</v>
      </c>
      <c r="B1850" t="s">
        <v>667</v>
      </c>
      <c r="C1850" t="s">
        <v>133</v>
      </c>
      <c r="D1850" t="s">
        <v>332</v>
      </c>
      <c r="E1850" t="s">
        <v>106</v>
      </c>
      <c r="F1850">
        <v>40700</v>
      </c>
      <c r="G1850" t="s">
        <v>784</v>
      </c>
      <c r="I1850" t="s">
        <v>146</v>
      </c>
      <c r="J1850">
        <v>2026</v>
      </c>
      <c r="K1850">
        <v>5</v>
      </c>
      <c r="L1850" t="s">
        <v>95</v>
      </c>
      <c r="M1850">
        <v>99.350743187499987</v>
      </c>
      <c r="N1850">
        <v>1</v>
      </c>
      <c r="O1850">
        <v>99.350743187499987</v>
      </c>
      <c r="P1850" t="s">
        <v>614</v>
      </c>
    </row>
    <row r="1851" spans="1:17">
      <c r="A1851" t="s">
        <v>879</v>
      </c>
      <c r="B1851" t="s">
        <v>668</v>
      </c>
      <c r="C1851" t="s">
        <v>133</v>
      </c>
      <c r="D1851" t="s">
        <v>332</v>
      </c>
      <c r="E1851" t="s">
        <v>103</v>
      </c>
      <c r="F1851">
        <v>40700</v>
      </c>
      <c r="G1851" t="s">
        <v>784</v>
      </c>
      <c r="I1851" t="s">
        <v>120</v>
      </c>
      <c r="J1851">
        <v>2026</v>
      </c>
      <c r="K1851">
        <v>5</v>
      </c>
      <c r="L1851" t="s">
        <v>95</v>
      </c>
      <c r="M1851">
        <v>118.06289381250002</v>
      </c>
      <c r="N1851">
        <v>1</v>
      </c>
      <c r="O1851">
        <v>118.06289381250002</v>
      </c>
      <c r="P1851" t="s">
        <v>614</v>
      </c>
      <c r="Q1851">
        <v>1</v>
      </c>
    </row>
    <row r="1852" spans="1:17">
      <c r="A1852" t="s">
        <v>879</v>
      </c>
      <c r="B1852" t="s">
        <v>668</v>
      </c>
      <c r="C1852" t="s">
        <v>133</v>
      </c>
      <c r="D1852" t="s">
        <v>332</v>
      </c>
      <c r="E1852" t="s">
        <v>106</v>
      </c>
      <c r="F1852">
        <v>40700</v>
      </c>
      <c r="G1852" t="s">
        <v>784</v>
      </c>
      <c r="I1852" t="s">
        <v>266</v>
      </c>
      <c r="J1852">
        <v>2026</v>
      </c>
      <c r="K1852">
        <v>5</v>
      </c>
      <c r="L1852" t="s">
        <v>95</v>
      </c>
      <c r="M1852">
        <v>198.70148637499997</v>
      </c>
      <c r="N1852">
        <v>1</v>
      </c>
      <c r="O1852">
        <v>198.70148637499997</v>
      </c>
      <c r="P1852" t="s">
        <v>614</v>
      </c>
    </row>
    <row r="1853" spans="1:17">
      <c r="A1853" t="s">
        <v>879</v>
      </c>
      <c r="B1853" t="s">
        <v>668</v>
      </c>
      <c r="C1853" t="s">
        <v>133</v>
      </c>
      <c r="D1853" t="s">
        <v>332</v>
      </c>
      <c r="E1853" t="s">
        <v>92</v>
      </c>
      <c r="F1853">
        <v>40700</v>
      </c>
      <c r="G1853" t="s">
        <v>784</v>
      </c>
      <c r="I1853" t="s">
        <v>260</v>
      </c>
      <c r="J1853">
        <v>2026</v>
      </c>
      <c r="K1853">
        <v>5</v>
      </c>
      <c r="L1853" t="s">
        <v>95</v>
      </c>
      <c r="M1853">
        <v>304.50841137500004</v>
      </c>
      <c r="N1853">
        <v>1</v>
      </c>
      <c r="O1853">
        <v>304.50841137500004</v>
      </c>
      <c r="P1853" t="s">
        <v>614</v>
      </c>
    </row>
    <row r="1854" spans="1:17">
      <c r="A1854" t="s">
        <v>879</v>
      </c>
      <c r="B1854" t="s">
        <v>668</v>
      </c>
      <c r="C1854" t="s">
        <v>133</v>
      </c>
      <c r="D1854" t="s">
        <v>332</v>
      </c>
      <c r="E1854" t="s">
        <v>105</v>
      </c>
      <c r="F1854">
        <v>40700</v>
      </c>
      <c r="G1854" t="s">
        <v>784</v>
      </c>
      <c r="I1854" t="s">
        <v>123</v>
      </c>
      <c r="J1854">
        <v>2026</v>
      </c>
      <c r="K1854">
        <v>5</v>
      </c>
      <c r="L1854" t="s">
        <v>95</v>
      </c>
      <c r="M1854">
        <v>132.45459499999996</v>
      </c>
      <c r="N1854">
        <v>1</v>
      </c>
      <c r="O1854">
        <v>132.45459499999996</v>
      </c>
      <c r="P1854" t="s">
        <v>614</v>
      </c>
    </row>
    <row r="1855" spans="1:17">
      <c r="A1855" t="s">
        <v>879</v>
      </c>
      <c r="B1855" t="s">
        <v>668</v>
      </c>
      <c r="C1855" t="s">
        <v>133</v>
      </c>
      <c r="D1855" t="s">
        <v>332</v>
      </c>
      <c r="E1855" t="s">
        <v>106</v>
      </c>
      <c r="F1855">
        <v>40700</v>
      </c>
      <c r="G1855" t="s">
        <v>784</v>
      </c>
      <c r="I1855" t="s">
        <v>146</v>
      </c>
      <c r="J1855">
        <v>2026</v>
      </c>
      <c r="K1855">
        <v>5</v>
      </c>
      <c r="L1855" t="s">
        <v>95</v>
      </c>
      <c r="M1855">
        <v>99.350743187499987</v>
      </c>
      <c r="N1855">
        <v>1</v>
      </c>
      <c r="O1855">
        <v>99.350743187499987</v>
      </c>
      <c r="P1855" t="s">
        <v>614</v>
      </c>
    </row>
    <row r="1856" spans="1:17">
      <c r="A1856" t="s">
        <v>879</v>
      </c>
      <c r="B1856" t="s">
        <v>668</v>
      </c>
      <c r="C1856" t="s">
        <v>133</v>
      </c>
      <c r="D1856" t="s">
        <v>332</v>
      </c>
      <c r="E1856" t="s">
        <v>106</v>
      </c>
      <c r="F1856">
        <v>40700</v>
      </c>
      <c r="G1856" t="s">
        <v>784</v>
      </c>
      <c r="I1856" t="s">
        <v>163</v>
      </c>
      <c r="J1856">
        <v>2026</v>
      </c>
      <c r="K1856">
        <v>5</v>
      </c>
      <c r="L1856" t="s">
        <v>95</v>
      </c>
      <c r="M1856">
        <v>170.29036762500002</v>
      </c>
      <c r="N1856">
        <v>1</v>
      </c>
      <c r="O1856">
        <v>170.29036762500002</v>
      </c>
      <c r="P1856" t="s">
        <v>614</v>
      </c>
    </row>
    <row r="1857" spans="1:17">
      <c r="A1857" t="s">
        <v>879</v>
      </c>
      <c r="B1857" t="s">
        <v>669</v>
      </c>
      <c r="C1857" t="s">
        <v>133</v>
      </c>
      <c r="D1857" t="s">
        <v>332</v>
      </c>
      <c r="E1857" t="s">
        <v>106</v>
      </c>
      <c r="F1857">
        <v>40700</v>
      </c>
      <c r="G1857" t="s">
        <v>784</v>
      </c>
      <c r="I1857" t="s">
        <v>266</v>
      </c>
      <c r="J1857">
        <v>2026</v>
      </c>
      <c r="K1857">
        <v>5</v>
      </c>
      <c r="L1857" t="s">
        <v>95</v>
      </c>
      <c r="M1857">
        <v>99.350743187499987</v>
      </c>
      <c r="N1857">
        <v>1</v>
      </c>
      <c r="O1857">
        <v>99.350743187499987</v>
      </c>
      <c r="P1857" t="s">
        <v>614</v>
      </c>
    </row>
    <row r="1858" spans="1:17">
      <c r="A1858" t="s">
        <v>879</v>
      </c>
      <c r="B1858" t="s">
        <v>669</v>
      </c>
      <c r="C1858" t="s">
        <v>133</v>
      </c>
      <c r="D1858" t="s">
        <v>332</v>
      </c>
      <c r="E1858" t="s">
        <v>92</v>
      </c>
      <c r="F1858">
        <v>40700</v>
      </c>
      <c r="G1858" t="s">
        <v>784</v>
      </c>
      <c r="I1858" t="s">
        <v>260</v>
      </c>
      <c r="J1858">
        <v>2026</v>
      </c>
      <c r="K1858">
        <v>5</v>
      </c>
      <c r="L1858" t="s">
        <v>95</v>
      </c>
      <c r="M1858">
        <v>304.50841137500004</v>
      </c>
      <c r="N1858">
        <v>1</v>
      </c>
      <c r="O1858">
        <v>304.50841137500004</v>
      </c>
      <c r="P1858" t="s">
        <v>614</v>
      </c>
    </row>
    <row r="1859" spans="1:17">
      <c r="A1859" t="s">
        <v>879</v>
      </c>
      <c r="B1859" t="s">
        <v>669</v>
      </c>
      <c r="C1859" t="s">
        <v>133</v>
      </c>
      <c r="D1859" t="s">
        <v>332</v>
      </c>
      <c r="E1859" t="s">
        <v>106</v>
      </c>
      <c r="F1859">
        <v>40700</v>
      </c>
      <c r="G1859" t="s">
        <v>784</v>
      </c>
      <c r="I1859" t="s">
        <v>146</v>
      </c>
      <c r="J1859">
        <v>2026</v>
      </c>
      <c r="K1859">
        <v>5</v>
      </c>
      <c r="L1859" t="s">
        <v>95</v>
      </c>
      <c r="M1859">
        <v>298.05222956250003</v>
      </c>
      <c r="N1859">
        <v>1</v>
      </c>
      <c r="O1859">
        <v>298.05222956250003</v>
      </c>
      <c r="P1859" t="s">
        <v>614</v>
      </c>
    </row>
    <row r="1860" spans="1:17">
      <c r="A1860" t="s">
        <v>879</v>
      </c>
      <c r="B1860" t="s">
        <v>669</v>
      </c>
      <c r="C1860" t="s">
        <v>133</v>
      </c>
      <c r="D1860" t="s">
        <v>332</v>
      </c>
      <c r="E1860" t="s">
        <v>106</v>
      </c>
      <c r="F1860">
        <v>40700</v>
      </c>
      <c r="G1860" t="s">
        <v>784</v>
      </c>
      <c r="I1860" t="s">
        <v>163</v>
      </c>
      <c r="J1860">
        <v>2026</v>
      </c>
      <c r="K1860">
        <v>5</v>
      </c>
      <c r="L1860" t="s">
        <v>95</v>
      </c>
      <c r="M1860">
        <v>510.87110287500008</v>
      </c>
      <c r="N1860">
        <v>1</v>
      </c>
      <c r="O1860">
        <v>510.87110287500008</v>
      </c>
      <c r="P1860" t="s">
        <v>614</v>
      </c>
    </row>
    <row r="1861" spans="1:17">
      <c r="A1861" t="s">
        <v>879</v>
      </c>
      <c r="B1861" t="s">
        <v>670</v>
      </c>
      <c r="C1861" t="s">
        <v>133</v>
      </c>
      <c r="D1861" t="s">
        <v>332</v>
      </c>
      <c r="E1861" t="s">
        <v>106</v>
      </c>
      <c r="F1861">
        <v>40700</v>
      </c>
      <c r="G1861" t="s">
        <v>784</v>
      </c>
      <c r="I1861" t="s">
        <v>266</v>
      </c>
      <c r="J1861">
        <v>2026</v>
      </c>
      <c r="K1861">
        <v>5</v>
      </c>
      <c r="L1861" t="s">
        <v>95</v>
      </c>
      <c r="M1861">
        <v>99.350743187499987</v>
      </c>
      <c r="N1861">
        <v>1</v>
      </c>
      <c r="O1861">
        <v>99.350743187499987</v>
      </c>
      <c r="P1861" t="s">
        <v>614</v>
      </c>
    </row>
    <row r="1862" spans="1:17">
      <c r="A1862" t="s">
        <v>879</v>
      </c>
      <c r="B1862" t="s">
        <v>670</v>
      </c>
      <c r="C1862" t="s">
        <v>133</v>
      </c>
      <c r="D1862" t="s">
        <v>332</v>
      </c>
      <c r="E1862" t="s">
        <v>92</v>
      </c>
      <c r="F1862">
        <v>40700</v>
      </c>
      <c r="G1862" t="s">
        <v>784</v>
      </c>
      <c r="I1862" t="s">
        <v>260</v>
      </c>
      <c r="J1862">
        <v>2026</v>
      </c>
      <c r="K1862">
        <v>5</v>
      </c>
      <c r="L1862" t="s">
        <v>95</v>
      </c>
      <c r="M1862">
        <v>304.50841137500004</v>
      </c>
      <c r="N1862">
        <v>1</v>
      </c>
      <c r="O1862">
        <v>304.50841137500004</v>
      </c>
      <c r="P1862" t="s">
        <v>614</v>
      </c>
    </row>
    <row r="1863" spans="1:17">
      <c r="A1863" t="s">
        <v>879</v>
      </c>
      <c r="B1863" t="s">
        <v>180</v>
      </c>
      <c r="C1863" t="s">
        <v>133</v>
      </c>
      <c r="D1863" t="s">
        <v>332</v>
      </c>
      <c r="E1863" t="s">
        <v>103</v>
      </c>
      <c r="F1863">
        <v>40700</v>
      </c>
      <c r="G1863" t="s">
        <v>784</v>
      </c>
      <c r="I1863" t="s">
        <v>120</v>
      </c>
      <c r="J1863">
        <v>2026</v>
      </c>
      <c r="K1863">
        <v>5</v>
      </c>
      <c r="L1863" t="s">
        <v>95</v>
      </c>
      <c r="M1863">
        <v>246.06967918749996</v>
      </c>
      <c r="N1863">
        <v>1</v>
      </c>
      <c r="O1863">
        <v>246.06967918749996</v>
      </c>
      <c r="P1863" t="s">
        <v>614</v>
      </c>
      <c r="Q1863">
        <v>1</v>
      </c>
    </row>
    <row r="1864" spans="1:17">
      <c r="A1864" t="s">
        <v>879</v>
      </c>
      <c r="B1864" t="s">
        <v>180</v>
      </c>
      <c r="C1864" t="s">
        <v>133</v>
      </c>
      <c r="D1864" t="s">
        <v>332</v>
      </c>
      <c r="E1864" t="s">
        <v>106</v>
      </c>
      <c r="F1864">
        <v>40700</v>
      </c>
      <c r="G1864" t="s">
        <v>784</v>
      </c>
      <c r="I1864" t="s">
        <v>266</v>
      </c>
      <c r="J1864">
        <v>2026</v>
      </c>
      <c r="K1864">
        <v>5</v>
      </c>
      <c r="L1864" t="s">
        <v>95</v>
      </c>
      <c r="M1864">
        <v>496.75371593749998</v>
      </c>
      <c r="N1864">
        <v>1</v>
      </c>
      <c r="O1864">
        <v>496.75371593749998</v>
      </c>
      <c r="P1864" t="s">
        <v>614</v>
      </c>
    </row>
    <row r="1865" spans="1:17">
      <c r="A1865" t="s">
        <v>879</v>
      </c>
      <c r="B1865" t="s">
        <v>180</v>
      </c>
      <c r="C1865" t="s">
        <v>133</v>
      </c>
      <c r="D1865" t="s">
        <v>332</v>
      </c>
      <c r="E1865" t="s">
        <v>92</v>
      </c>
      <c r="F1865">
        <v>40700</v>
      </c>
      <c r="G1865" t="s">
        <v>784</v>
      </c>
      <c r="I1865" t="s">
        <v>260</v>
      </c>
      <c r="J1865">
        <v>2026</v>
      </c>
      <c r="K1865">
        <v>5</v>
      </c>
      <c r="L1865" t="s">
        <v>95</v>
      </c>
      <c r="M1865">
        <v>304.50841137500004</v>
      </c>
      <c r="N1865">
        <v>1</v>
      </c>
      <c r="O1865">
        <v>304.50841137500004</v>
      </c>
      <c r="P1865" t="s">
        <v>614</v>
      </c>
    </row>
    <row r="1866" spans="1:17">
      <c r="A1866" t="s">
        <v>879</v>
      </c>
      <c r="B1866" t="s">
        <v>180</v>
      </c>
      <c r="C1866" t="s">
        <v>133</v>
      </c>
      <c r="D1866" t="s">
        <v>332</v>
      </c>
      <c r="E1866" t="s">
        <v>106</v>
      </c>
      <c r="F1866">
        <v>40700</v>
      </c>
      <c r="G1866" t="s">
        <v>784</v>
      </c>
      <c r="I1866" t="s">
        <v>163</v>
      </c>
      <c r="J1866">
        <v>2026</v>
      </c>
      <c r="K1866">
        <v>5</v>
      </c>
      <c r="L1866" t="s">
        <v>95</v>
      </c>
      <c r="M1866">
        <v>170.29036762500002</v>
      </c>
      <c r="N1866">
        <v>1</v>
      </c>
      <c r="O1866">
        <v>170.29036762500002</v>
      </c>
      <c r="P1866" t="s">
        <v>614</v>
      </c>
    </row>
    <row r="1867" spans="1:17">
      <c r="A1867" t="s">
        <v>879</v>
      </c>
      <c r="B1867" t="s">
        <v>671</v>
      </c>
      <c r="C1867" t="s">
        <v>133</v>
      </c>
      <c r="D1867" t="s">
        <v>332</v>
      </c>
      <c r="E1867" t="s">
        <v>92</v>
      </c>
      <c r="F1867">
        <v>40700</v>
      </c>
      <c r="G1867" t="s">
        <v>784</v>
      </c>
      <c r="I1867" t="s">
        <v>636</v>
      </c>
      <c r="J1867">
        <v>2026</v>
      </c>
      <c r="K1867">
        <v>5</v>
      </c>
      <c r="L1867" t="s">
        <v>95</v>
      </c>
      <c r="M1867">
        <v>121.39385256249999</v>
      </c>
      <c r="N1867">
        <v>1</v>
      </c>
      <c r="O1867">
        <v>121.39385256249999</v>
      </c>
      <c r="P1867" t="s">
        <v>614</v>
      </c>
    </row>
    <row r="1868" spans="1:17">
      <c r="A1868" t="s">
        <v>879</v>
      </c>
      <c r="B1868" t="s">
        <v>671</v>
      </c>
      <c r="C1868" t="s">
        <v>133</v>
      </c>
      <c r="D1868" t="s">
        <v>332</v>
      </c>
      <c r="E1868" t="s">
        <v>106</v>
      </c>
      <c r="F1868">
        <v>40700</v>
      </c>
      <c r="G1868" t="s">
        <v>784</v>
      </c>
      <c r="I1868" t="s">
        <v>266</v>
      </c>
      <c r="J1868">
        <v>2026</v>
      </c>
      <c r="K1868">
        <v>5</v>
      </c>
      <c r="L1868" t="s">
        <v>95</v>
      </c>
      <c r="M1868">
        <v>99.350743187499987</v>
      </c>
      <c r="N1868">
        <v>1</v>
      </c>
      <c r="O1868">
        <v>99.350743187499987</v>
      </c>
      <c r="P1868" t="s">
        <v>614</v>
      </c>
    </row>
    <row r="1869" spans="1:17">
      <c r="A1869" t="s">
        <v>879</v>
      </c>
      <c r="B1869" t="s">
        <v>671</v>
      </c>
      <c r="C1869" t="s">
        <v>133</v>
      </c>
      <c r="D1869" t="s">
        <v>332</v>
      </c>
      <c r="E1869" t="s">
        <v>92</v>
      </c>
      <c r="F1869">
        <v>40700</v>
      </c>
      <c r="G1869" t="s">
        <v>784</v>
      </c>
      <c r="I1869" t="s">
        <v>260</v>
      </c>
      <c r="J1869">
        <v>2026</v>
      </c>
      <c r="K1869">
        <v>5</v>
      </c>
      <c r="L1869" t="s">
        <v>95</v>
      </c>
      <c r="M1869">
        <v>304.50841137500004</v>
      </c>
      <c r="N1869">
        <v>1</v>
      </c>
      <c r="O1869">
        <v>304.50841137500004</v>
      </c>
      <c r="P1869" t="s">
        <v>614</v>
      </c>
    </row>
    <row r="1870" spans="1:17">
      <c r="A1870" t="s">
        <v>879</v>
      </c>
      <c r="B1870" t="s">
        <v>672</v>
      </c>
      <c r="C1870" t="s">
        <v>133</v>
      </c>
      <c r="D1870" t="s">
        <v>332</v>
      </c>
      <c r="E1870" t="s">
        <v>103</v>
      </c>
      <c r="F1870">
        <v>40700</v>
      </c>
      <c r="G1870" t="s">
        <v>784</v>
      </c>
      <c r="I1870" t="s">
        <v>130</v>
      </c>
      <c r="J1870">
        <v>2026</v>
      </c>
      <c r="K1870">
        <v>5</v>
      </c>
      <c r="L1870" t="s">
        <v>95</v>
      </c>
      <c r="M1870">
        <v>467.90173500000003</v>
      </c>
      <c r="N1870">
        <v>1</v>
      </c>
      <c r="O1870">
        <v>467.90173500000003</v>
      </c>
      <c r="P1870" t="s">
        <v>614</v>
      </c>
      <c r="Q1870">
        <v>1</v>
      </c>
    </row>
    <row r="1871" spans="1:17">
      <c r="A1871" t="s">
        <v>879</v>
      </c>
      <c r="B1871" t="s">
        <v>672</v>
      </c>
      <c r="C1871" t="s">
        <v>133</v>
      </c>
      <c r="D1871" t="s">
        <v>332</v>
      </c>
      <c r="E1871" t="s">
        <v>92</v>
      </c>
      <c r="F1871">
        <v>40700</v>
      </c>
      <c r="G1871" t="s">
        <v>784</v>
      </c>
      <c r="I1871" t="s">
        <v>636</v>
      </c>
      <c r="J1871">
        <v>2026</v>
      </c>
      <c r="K1871">
        <v>5</v>
      </c>
      <c r="L1871" t="s">
        <v>95</v>
      </c>
      <c r="M1871">
        <v>242.78770512499997</v>
      </c>
      <c r="N1871">
        <v>1</v>
      </c>
      <c r="O1871">
        <v>242.78770512499997</v>
      </c>
      <c r="P1871" t="s">
        <v>614</v>
      </c>
    </row>
    <row r="1872" spans="1:17">
      <c r="A1872" t="s">
        <v>879</v>
      </c>
      <c r="B1872" t="s">
        <v>672</v>
      </c>
      <c r="C1872" t="s">
        <v>133</v>
      </c>
      <c r="D1872" t="s">
        <v>332</v>
      </c>
      <c r="E1872" t="s">
        <v>92</v>
      </c>
      <c r="F1872">
        <v>40700</v>
      </c>
      <c r="G1872" t="s">
        <v>784</v>
      </c>
      <c r="I1872" t="s">
        <v>203</v>
      </c>
      <c r="J1872">
        <v>2026</v>
      </c>
      <c r="K1872">
        <v>5</v>
      </c>
      <c r="L1872" t="s">
        <v>95</v>
      </c>
      <c r="M1872">
        <v>173.97401612499999</v>
      </c>
      <c r="N1872">
        <v>1</v>
      </c>
      <c r="O1872">
        <v>173.97401612499999</v>
      </c>
      <c r="P1872" t="s">
        <v>614</v>
      </c>
      <c r="Q1872">
        <v>1</v>
      </c>
    </row>
    <row r="1873" spans="1:17">
      <c r="A1873" t="s">
        <v>879</v>
      </c>
      <c r="B1873" t="s">
        <v>672</v>
      </c>
      <c r="C1873" t="s">
        <v>133</v>
      </c>
      <c r="D1873" t="s">
        <v>332</v>
      </c>
      <c r="E1873" t="s">
        <v>106</v>
      </c>
      <c r="F1873">
        <v>40700</v>
      </c>
      <c r="G1873" t="s">
        <v>784</v>
      </c>
      <c r="I1873" t="s">
        <v>266</v>
      </c>
      <c r="J1873">
        <v>2026</v>
      </c>
      <c r="K1873">
        <v>5</v>
      </c>
      <c r="L1873" t="s">
        <v>95</v>
      </c>
      <c r="M1873">
        <v>99.350743187499987</v>
      </c>
      <c r="N1873">
        <v>1</v>
      </c>
      <c r="O1873">
        <v>99.350743187499987</v>
      </c>
      <c r="P1873" t="s">
        <v>614</v>
      </c>
    </row>
    <row r="1874" spans="1:17">
      <c r="A1874" t="s">
        <v>879</v>
      </c>
      <c r="B1874" t="s">
        <v>672</v>
      </c>
      <c r="C1874" t="s">
        <v>133</v>
      </c>
      <c r="D1874" t="s">
        <v>332</v>
      </c>
      <c r="E1874" t="s">
        <v>92</v>
      </c>
      <c r="F1874">
        <v>40700</v>
      </c>
      <c r="G1874" t="s">
        <v>784</v>
      </c>
      <c r="I1874" t="s">
        <v>204</v>
      </c>
      <c r="J1874">
        <v>2026</v>
      </c>
      <c r="K1874">
        <v>5</v>
      </c>
      <c r="L1874" t="s">
        <v>95</v>
      </c>
      <c r="M1874">
        <v>123.00055031250001</v>
      </c>
      <c r="N1874">
        <v>1</v>
      </c>
      <c r="O1874">
        <v>123.00055031250001</v>
      </c>
      <c r="P1874" t="s">
        <v>614</v>
      </c>
    </row>
    <row r="1875" spans="1:17">
      <c r="A1875" t="s">
        <v>879</v>
      </c>
      <c r="B1875" t="s">
        <v>672</v>
      </c>
      <c r="C1875" t="s">
        <v>133</v>
      </c>
      <c r="D1875" t="s">
        <v>332</v>
      </c>
      <c r="E1875" t="s">
        <v>92</v>
      </c>
      <c r="F1875">
        <v>40700</v>
      </c>
      <c r="G1875" t="s">
        <v>784</v>
      </c>
      <c r="I1875" t="s">
        <v>260</v>
      </c>
      <c r="J1875">
        <v>2026</v>
      </c>
      <c r="K1875">
        <v>5</v>
      </c>
      <c r="L1875" t="s">
        <v>95</v>
      </c>
      <c r="M1875">
        <v>304.50841137500004</v>
      </c>
      <c r="N1875">
        <v>1</v>
      </c>
      <c r="O1875">
        <v>304.50841137500004</v>
      </c>
      <c r="P1875" t="s">
        <v>614</v>
      </c>
    </row>
    <row r="1876" spans="1:17">
      <c r="A1876" t="s">
        <v>879</v>
      </c>
      <c r="B1876" t="s">
        <v>672</v>
      </c>
      <c r="C1876" t="s">
        <v>133</v>
      </c>
      <c r="D1876" t="s">
        <v>332</v>
      </c>
      <c r="E1876" t="s">
        <v>106</v>
      </c>
      <c r="F1876">
        <v>40700</v>
      </c>
      <c r="G1876" t="s">
        <v>784</v>
      </c>
      <c r="I1876" t="s">
        <v>146</v>
      </c>
      <c r="J1876">
        <v>2026</v>
      </c>
      <c r="K1876">
        <v>5</v>
      </c>
      <c r="L1876" t="s">
        <v>95</v>
      </c>
      <c r="M1876">
        <v>99.350743187499987</v>
      </c>
      <c r="N1876">
        <v>1</v>
      </c>
      <c r="O1876">
        <v>99.350743187499987</v>
      </c>
      <c r="P1876" t="s">
        <v>614</v>
      </c>
    </row>
    <row r="1877" spans="1:17">
      <c r="A1877" t="s">
        <v>879</v>
      </c>
      <c r="B1877" t="s">
        <v>672</v>
      </c>
      <c r="C1877" t="s">
        <v>133</v>
      </c>
      <c r="D1877" t="s">
        <v>332</v>
      </c>
      <c r="E1877" t="s">
        <v>92</v>
      </c>
      <c r="F1877">
        <v>40700</v>
      </c>
      <c r="G1877" t="s">
        <v>784</v>
      </c>
      <c r="I1877" t="s">
        <v>617</v>
      </c>
      <c r="J1877">
        <v>2026</v>
      </c>
      <c r="K1877">
        <v>5</v>
      </c>
      <c r="L1877" t="s">
        <v>95</v>
      </c>
      <c r="M1877">
        <v>124.93054699999999</v>
      </c>
      <c r="N1877">
        <v>1</v>
      </c>
      <c r="O1877">
        <v>124.93054699999999</v>
      </c>
      <c r="P1877" t="s">
        <v>614</v>
      </c>
      <c r="Q1877">
        <v>1</v>
      </c>
    </row>
    <row r="1878" spans="1:17">
      <c r="A1878" t="s">
        <v>879</v>
      </c>
      <c r="B1878" t="s">
        <v>673</v>
      </c>
      <c r="C1878" t="s">
        <v>133</v>
      </c>
      <c r="D1878" t="s">
        <v>332</v>
      </c>
      <c r="E1878" t="s">
        <v>92</v>
      </c>
      <c r="F1878">
        <v>40700</v>
      </c>
      <c r="G1878" t="s">
        <v>784</v>
      </c>
      <c r="I1878" t="s">
        <v>636</v>
      </c>
      <c r="J1878">
        <v>2026</v>
      </c>
      <c r="K1878">
        <v>5</v>
      </c>
      <c r="L1878" t="s">
        <v>95</v>
      </c>
      <c r="M1878">
        <v>121.39385256249999</v>
      </c>
      <c r="N1878">
        <v>1</v>
      </c>
      <c r="O1878">
        <v>121.39385256249999</v>
      </c>
      <c r="P1878" t="s">
        <v>614</v>
      </c>
    </row>
    <row r="1879" spans="1:17">
      <c r="A1879" t="s">
        <v>879</v>
      </c>
      <c r="B1879" t="s">
        <v>673</v>
      </c>
      <c r="C1879" t="s">
        <v>133</v>
      </c>
      <c r="D1879" t="s">
        <v>332</v>
      </c>
      <c r="E1879" t="s">
        <v>106</v>
      </c>
      <c r="F1879">
        <v>40700</v>
      </c>
      <c r="G1879" t="s">
        <v>784</v>
      </c>
      <c r="I1879" t="s">
        <v>266</v>
      </c>
      <c r="J1879">
        <v>2026</v>
      </c>
      <c r="K1879">
        <v>5</v>
      </c>
      <c r="L1879" t="s">
        <v>95</v>
      </c>
      <c r="M1879">
        <v>99.350743187499987</v>
      </c>
      <c r="N1879">
        <v>1</v>
      </c>
      <c r="O1879">
        <v>99.350743187499987</v>
      </c>
      <c r="P1879" t="s">
        <v>614</v>
      </c>
    </row>
    <row r="1880" spans="1:17">
      <c r="A1880" t="s">
        <v>879</v>
      </c>
      <c r="B1880" t="s">
        <v>673</v>
      </c>
      <c r="C1880" t="s">
        <v>133</v>
      </c>
      <c r="D1880" t="s">
        <v>332</v>
      </c>
      <c r="E1880" t="s">
        <v>92</v>
      </c>
      <c r="F1880">
        <v>40700</v>
      </c>
      <c r="G1880" t="s">
        <v>784</v>
      </c>
      <c r="I1880" t="s">
        <v>260</v>
      </c>
      <c r="J1880">
        <v>2026</v>
      </c>
      <c r="K1880">
        <v>5</v>
      </c>
      <c r="L1880" t="s">
        <v>95</v>
      </c>
      <c r="M1880">
        <v>304.50841137500004</v>
      </c>
      <c r="N1880">
        <v>1</v>
      </c>
      <c r="O1880">
        <v>304.50841137500004</v>
      </c>
      <c r="P1880" t="s">
        <v>614</v>
      </c>
    </row>
    <row r="1881" spans="1:17">
      <c r="A1881" t="s">
        <v>879</v>
      </c>
      <c r="B1881" t="s">
        <v>673</v>
      </c>
      <c r="C1881" t="s">
        <v>133</v>
      </c>
      <c r="D1881" t="s">
        <v>332</v>
      </c>
      <c r="E1881" t="s">
        <v>106</v>
      </c>
      <c r="F1881">
        <v>40700</v>
      </c>
      <c r="G1881" t="s">
        <v>784</v>
      </c>
      <c r="I1881" t="s">
        <v>146</v>
      </c>
      <c r="J1881">
        <v>2026</v>
      </c>
      <c r="K1881">
        <v>5</v>
      </c>
      <c r="L1881" t="s">
        <v>95</v>
      </c>
      <c r="M1881">
        <v>99.350743187499987</v>
      </c>
      <c r="N1881">
        <v>1</v>
      </c>
      <c r="O1881">
        <v>99.350743187499987</v>
      </c>
      <c r="P1881" t="s">
        <v>614</v>
      </c>
    </row>
    <row r="1882" spans="1:17">
      <c r="A1882" t="s">
        <v>879</v>
      </c>
      <c r="B1882" t="s">
        <v>673</v>
      </c>
      <c r="C1882" t="s">
        <v>133</v>
      </c>
      <c r="D1882" t="s">
        <v>332</v>
      </c>
      <c r="E1882" t="s">
        <v>106</v>
      </c>
      <c r="F1882">
        <v>40700</v>
      </c>
      <c r="G1882" t="s">
        <v>784</v>
      </c>
      <c r="I1882" t="s">
        <v>163</v>
      </c>
      <c r="J1882">
        <v>2026</v>
      </c>
      <c r="K1882">
        <v>5</v>
      </c>
      <c r="L1882" t="s">
        <v>95</v>
      </c>
      <c r="M1882">
        <v>170.29036762500002</v>
      </c>
      <c r="N1882">
        <v>1</v>
      </c>
      <c r="O1882">
        <v>170.29036762500002</v>
      </c>
      <c r="P1882" t="s">
        <v>614</v>
      </c>
    </row>
    <row r="1883" spans="1:17">
      <c r="A1883" t="s">
        <v>879</v>
      </c>
      <c r="B1883" t="s">
        <v>674</v>
      </c>
      <c r="C1883" t="s">
        <v>133</v>
      </c>
      <c r="D1883" t="s">
        <v>332</v>
      </c>
      <c r="E1883" t="s">
        <v>103</v>
      </c>
      <c r="F1883">
        <v>40700</v>
      </c>
      <c r="G1883" t="s">
        <v>784</v>
      </c>
      <c r="I1883" t="s">
        <v>120</v>
      </c>
      <c r="J1883">
        <v>2026</v>
      </c>
      <c r="K1883">
        <v>5</v>
      </c>
      <c r="L1883" t="s">
        <v>95</v>
      </c>
      <c r="M1883">
        <v>118.06289381250002</v>
      </c>
      <c r="N1883">
        <v>1</v>
      </c>
      <c r="O1883">
        <v>118.06289381250002</v>
      </c>
      <c r="P1883" t="s">
        <v>614</v>
      </c>
      <c r="Q1883">
        <v>1</v>
      </c>
    </row>
    <row r="1884" spans="1:17">
      <c r="A1884" t="s">
        <v>879</v>
      </c>
      <c r="B1884" t="s">
        <v>674</v>
      </c>
      <c r="C1884" t="s">
        <v>133</v>
      </c>
      <c r="D1884" t="s">
        <v>332</v>
      </c>
      <c r="E1884" t="s">
        <v>106</v>
      </c>
      <c r="F1884">
        <v>40700</v>
      </c>
      <c r="G1884" t="s">
        <v>784</v>
      </c>
      <c r="I1884" t="s">
        <v>266</v>
      </c>
      <c r="J1884">
        <v>2026</v>
      </c>
      <c r="K1884">
        <v>5</v>
      </c>
      <c r="L1884" t="s">
        <v>95</v>
      </c>
      <c r="M1884">
        <v>99.350743187499987</v>
      </c>
      <c r="N1884">
        <v>1</v>
      </c>
      <c r="O1884">
        <v>99.350743187499987</v>
      </c>
      <c r="P1884" t="s">
        <v>614</v>
      </c>
    </row>
    <row r="1885" spans="1:17">
      <c r="A1885" t="s">
        <v>879</v>
      </c>
      <c r="B1885" t="s">
        <v>674</v>
      </c>
      <c r="C1885" t="s">
        <v>133</v>
      </c>
      <c r="D1885" t="s">
        <v>332</v>
      </c>
      <c r="E1885" t="s">
        <v>92</v>
      </c>
      <c r="F1885">
        <v>40700</v>
      </c>
      <c r="G1885" t="s">
        <v>784</v>
      </c>
      <c r="I1885" t="s">
        <v>260</v>
      </c>
      <c r="J1885">
        <v>2026</v>
      </c>
      <c r="K1885">
        <v>5</v>
      </c>
      <c r="L1885" t="s">
        <v>95</v>
      </c>
      <c r="M1885">
        <v>304.50841137500004</v>
      </c>
      <c r="N1885">
        <v>1</v>
      </c>
      <c r="O1885">
        <v>304.50841137500004</v>
      </c>
      <c r="P1885" t="s">
        <v>614</v>
      </c>
    </row>
    <row r="1886" spans="1:17">
      <c r="A1886" t="s">
        <v>879</v>
      </c>
      <c r="B1886" t="s">
        <v>674</v>
      </c>
      <c r="C1886" t="s">
        <v>133</v>
      </c>
      <c r="D1886" t="s">
        <v>332</v>
      </c>
      <c r="E1886" t="s">
        <v>105</v>
      </c>
      <c r="F1886">
        <v>40700</v>
      </c>
      <c r="G1886" t="s">
        <v>784</v>
      </c>
      <c r="I1886" t="s">
        <v>123</v>
      </c>
      <c r="J1886">
        <v>2026</v>
      </c>
      <c r="K1886">
        <v>5</v>
      </c>
      <c r="L1886" t="s">
        <v>95</v>
      </c>
      <c r="M1886">
        <v>132.45459499999996</v>
      </c>
      <c r="N1886">
        <v>1</v>
      </c>
      <c r="O1886">
        <v>132.45459499999996</v>
      </c>
      <c r="P1886" t="s">
        <v>614</v>
      </c>
    </row>
    <row r="1887" spans="1:17">
      <c r="A1887" t="s">
        <v>879</v>
      </c>
      <c r="B1887" t="s">
        <v>187</v>
      </c>
      <c r="C1887" t="s">
        <v>133</v>
      </c>
      <c r="D1887" t="s">
        <v>332</v>
      </c>
      <c r="E1887" t="s">
        <v>103</v>
      </c>
      <c r="F1887">
        <v>40700</v>
      </c>
      <c r="G1887" t="s">
        <v>784</v>
      </c>
      <c r="I1887" t="s">
        <v>120</v>
      </c>
      <c r="J1887">
        <v>2026</v>
      </c>
      <c r="K1887">
        <v>5</v>
      </c>
      <c r="L1887" t="s">
        <v>95</v>
      </c>
      <c r="M1887">
        <v>118.06289381250002</v>
      </c>
      <c r="N1887">
        <v>1</v>
      </c>
      <c r="O1887">
        <v>118.06289381250002</v>
      </c>
      <c r="P1887" t="s">
        <v>614</v>
      </c>
      <c r="Q1887">
        <v>1</v>
      </c>
    </row>
    <row r="1888" spans="1:17">
      <c r="A1888" t="s">
        <v>879</v>
      </c>
      <c r="B1888" t="s">
        <v>187</v>
      </c>
      <c r="C1888" t="s">
        <v>133</v>
      </c>
      <c r="D1888" t="s">
        <v>332</v>
      </c>
      <c r="E1888" t="s">
        <v>92</v>
      </c>
      <c r="F1888">
        <v>40700</v>
      </c>
      <c r="G1888" t="s">
        <v>784</v>
      </c>
      <c r="I1888" t="s">
        <v>260</v>
      </c>
      <c r="J1888">
        <v>2026</v>
      </c>
      <c r="K1888">
        <v>5</v>
      </c>
      <c r="L1888" t="s">
        <v>95</v>
      </c>
      <c r="M1888">
        <v>304.50841137500004</v>
      </c>
      <c r="N1888">
        <v>1</v>
      </c>
      <c r="O1888">
        <v>304.50841137500004</v>
      </c>
      <c r="P1888" t="s">
        <v>614</v>
      </c>
    </row>
    <row r="1889" spans="1:17">
      <c r="A1889" t="s">
        <v>879</v>
      </c>
      <c r="B1889" t="s">
        <v>187</v>
      </c>
      <c r="C1889" t="s">
        <v>133</v>
      </c>
      <c r="D1889" t="s">
        <v>332</v>
      </c>
      <c r="E1889" t="s">
        <v>105</v>
      </c>
      <c r="F1889">
        <v>40700</v>
      </c>
      <c r="G1889" t="s">
        <v>784</v>
      </c>
      <c r="I1889" t="s">
        <v>123</v>
      </c>
      <c r="J1889">
        <v>2026</v>
      </c>
      <c r="K1889">
        <v>5</v>
      </c>
      <c r="L1889" t="s">
        <v>95</v>
      </c>
      <c r="M1889">
        <v>132.45459499999996</v>
      </c>
      <c r="N1889">
        <v>1</v>
      </c>
      <c r="O1889">
        <v>132.45459499999996</v>
      </c>
      <c r="P1889" t="s">
        <v>614</v>
      </c>
    </row>
    <row r="1890" spans="1:17">
      <c r="A1890" t="s">
        <v>879</v>
      </c>
      <c r="B1890" t="s">
        <v>188</v>
      </c>
      <c r="C1890" t="s">
        <v>133</v>
      </c>
      <c r="D1890" t="s">
        <v>332</v>
      </c>
      <c r="E1890" t="s">
        <v>106</v>
      </c>
      <c r="F1890">
        <v>40700</v>
      </c>
      <c r="G1890" t="s">
        <v>784</v>
      </c>
      <c r="I1890" t="s">
        <v>266</v>
      </c>
      <c r="J1890">
        <v>2026</v>
      </c>
      <c r="K1890">
        <v>5</v>
      </c>
      <c r="L1890" t="s">
        <v>95</v>
      </c>
      <c r="M1890">
        <v>198.70148637499997</v>
      </c>
      <c r="N1890">
        <v>1</v>
      </c>
      <c r="O1890">
        <v>198.70148637499997</v>
      </c>
      <c r="P1890" t="s">
        <v>614</v>
      </c>
    </row>
    <row r="1891" spans="1:17">
      <c r="A1891" t="s">
        <v>879</v>
      </c>
      <c r="B1891" t="s">
        <v>188</v>
      </c>
      <c r="C1891" t="s">
        <v>133</v>
      </c>
      <c r="D1891" t="s">
        <v>332</v>
      </c>
      <c r="E1891" t="s">
        <v>92</v>
      </c>
      <c r="F1891">
        <v>40700</v>
      </c>
      <c r="G1891" t="s">
        <v>784</v>
      </c>
      <c r="I1891" t="s">
        <v>260</v>
      </c>
      <c r="J1891">
        <v>2026</v>
      </c>
      <c r="K1891">
        <v>5</v>
      </c>
      <c r="L1891" t="s">
        <v>95</v>
      </c>
      <c r="M1891">
        <v>304.50841137500004</v>
      </c>
      <c r="N1891">
        <v>1</v>
      </c>
      <c r="O1891">
        <v>304.50841137500004</v>
      </c>
      <c r="P1891" t="s">
        <v>614</v>
      </c>
    </row>
    <row r="1892" spans="1:17">
      <c r="A1892" t="s">
        <v>879</v>
      </c>
      <c r="B1892" t="s">
        <v>189</v>
      </c>
      <c r="C1892" t="s">
        <v>133</v>
      </c>
      <c r="D1892" t="s">
        <v>332</v>
      </c>
      <c r="E1892" t="s">
        <v>103</v>
      </c>
      <c r="F1892">
        <v>40700</v>
      </c>
      <c r="G1892" t="s">
        <v>784</v>
      </c>
      <c r="I1892" t="s">
        <v>120</v>
      </c>
      <c r="J1892">
        <v>2026</v>
      </c>
      <c r="K1892">
        <v>5</v>
      </c>
      <c r="L1892" t="s">
        <v>95</v>
      </c>
      <c r="M1892">
        <v>289.14681337500002</v>
      </c>
      <c r="N1892">
        <v>1</v>
      </c>
      <c r="O1892">
        <v>289.14681337500002</v>
      </c>
      <c r="P1892" t="s">
        <v>614</v>
      </c>
      <c r="Q1892">
        <v>1</v>
      </c>
    </row>
    <row r="1893" spans="1:17">
      <c r="A1893" t="s">
        <v>879</v>
      </c>
      <c r="B1893" t="s">
        <v>189</v>
      </c>
      <c r="C1893" t="s">
        <v>133</v>
      </c>
      <c r="D1893" t="s">
        <v>332</v>
      </c>
      <c r="E1893" t="s">
        <v>92</v>
      </c>
      <c r="F1893">
        <v>40700</v>
      </c>
      <c r="G1893" t="s">
        <v>784</v>
      </c>
      <c r="I1893" t="s">
        <v>636</v>
      </c>
      <c r="J1893">
        <v>2026</v>
      </c>
      <c r="K1893">
        <v>5</v>
      </c>
      <c r="L1893" t="s">
        <v>95</v>
      </c>
      <c r="M1893">
        <v>971.1508204999999</v>
      </c>
      <c r="N1893">
        <v>1</v>
      </c>
      <c r="O1893">
        <v>971.1508204999999</v>
      </c>
      <c r="P1893" t="s">
        <v>614</v>
      </c>
    </row>
    <row r="1894" spans="1:17">
      <c r="A1894" t="s">
        <v>879</v>
      </c>
      <c r="B1894" t="s">
        <v>189</v>
      </c>
      <c r="C1894" t="s">
        <v>133</v>
      </c>
      <c r="D1894" t="s">
        <v>332</v>
      </c>
      <c r="E1894" t="s">
        <v>92</v>
      </c>
      <c r="F1894">
        <v>40700</v>
      </c>
      <c r="G1894" t="s">
        <v>784</v>
      </c>
      <c r="I1894" t="s">
        <v>260</v>
      </c>
      <c r="J1894">
        <v>2026</v>
      </c>
      <c r="K1894">
        <v>5</v>
      </c>
      <c r="L1894" t="s">
        <v>95</v>
      </c>
      <c r="M1894">
        <v>304.50841137500004</v>
      </c>
      <c r="N1894">
        <v>1</v>
      </c>
      <c r="O1894">
        <v>304.50841137500004</v>
      </c>
      <c r="P1894" t="s">
        <v>614</v>
      </c>
    </row>
    <row r="1895" spans="1:17">
      <c r="A1895" t="s">
        <v>879</v>
      </c>
      <c r="B1895" t="s">
        <v>189</v>
      </c>
      <c r="C1895" t="s">
        <v>133</v>
      </c>
      <c r="D1895" t="s">
        <v>332</v>
      </c>
      <c r="E1895" t="s">
        <v>105</v>
      </c>
      <c r="F1895">
        <v>40700</v>
      </c>
      <c r="G1895" t="s">
        <v>784</v>
      </c>
      <c r="I1895" t="s">
        <v>123</v>
      </c>
      <c r="J1895">
        <v>2026</v>
      </c>
      <c r="K1895">
        <v>5</v>
      </c>
      <c r="L1895" t="s">
        <v>95</v>
      </c>
      <c r="M1895">
        <v>132.45459499999996</v>
      </c>
      <c r="N1895">
        <v>1</v>
      </c>
      <c r="O1895">
        <v>132.45459499999996</v>
      </c>
      <c r="P1895" t="s">
        <v>614</v>
      </c>
    </row>
    <row r="1896" spans="1:17">
      <c r="A1896" t="s">
        <v>879</v>
      </c>
      <c r="B1896" t="s">
        <v>675</v>
      </c>
      <c r="C1896" t="s">
        <v>133</v>
      </c>
      <c r="D1896" t="s">
        <v>332</v>
      </c>
      <c r="E1896" t="s">
        <v>92</v>
      </c>
      <c r="F1896">
        <v>40700</v>
      </c>
      <c r="G1896" t="s">
        <v>784</v>
      </c>
      <c r="I1896" t="s">
        <v>260</v>
      </c>
      <c r="J1896">
        <v>2026</v>
      </c>
      <c r="K1896">
        <v>5</v>
      </c>
      <c r="L1896" t="s">
        <v>95</v>
      </c>
      <c r="M1896">
        <v>304.50841137500004</v>
      </c>
      <c r="N1896">
        <v>1</v>
      </c>
      <c r="O1896">
        <v>304.50841137500004</v>
      </c>
      <c r="P1896" t="s">
        <v>614</v>
      </c>
    </row>
    <row r="1897" spans="1:17">
      <c r="A1897" t="s">
        <v>879</v>
      </c>
      <c r="B1897" t="s">
        <v>675</v>
      </c>
      <c r="C1897" t="s">
        <v>133</v>
      </c>
      <c r="D1897" t="s">
        <v>332</v>
      </c>
      <c r="E1897" t="s">
        <v>106</v>
      </c>
      <c r="F1897">
        <v>40700</v>
      </c>
      <c r="G1897" t="s">
        <v>784</v>
      </c>
      <c r="I1897" t="s">
        <v>163</v>
      </c>
      <c r="J1897">
        <v>2026</v>
      </c>
      <c r="K1897">
        <v>5</v>
      </c>
      <c r="L1897" t="s">
        <v>95</v>
      </c>
      <c r="M1897">
        <v>170.29036762500002</v>
      </c>
      <c r="N1897">
        <v>1</v>
      </c>
      <c r="O1897">
        <v>170.29036762500002</v>
      </c>
      <c r="P1897" t="s">
        <v>614</v>
      </c>
    </row>
    <row r="1898" spans="1:17">
      <c r="A1898" t="s">
        <v>879</v>
      </c>
      <c r="B1898" t="s">
        <v>191</v>
      </c>
      <c r="C1898" t="s">
        <v>133</v>
      </c>
      <c r="D1898" t="s">
        <v>332</v>
      </c>
      <c r="E1898" t="s">
        <v>92</v>
      </c>
      <c r="F1898">
        <v>40700</v>
      </c>
      <c r="G1898" t="s">
        <v>784</v>
      </c>
      <c r="I1898" t="s">
        <v>636</v>
      </c>
      <c r="J1898">
        <v>2026</v>
      </c>
      <c r="K1898">
        <v>5</v>
      </c>
      <c r="L1898" t="s">
        <v>95</v>
      </c>
      <c r="M1898">
        <v>485.57541024999995</v>
      </c>
      <c r="N1898">
        <v>1</v>
      </c>
      <c r="O1898">
        <v>485.57541024999995</v>
      </c>
      <c r="P1898" t="s">
        <v>614</v>
      </c>
    </row>
    <row r="1899" spans="1:17">
      <c r="A1899" t="s">
        <v>879</v>
      </c>
      <c r="B1899" t="s">
        <v>191</v>
      </c>
      <c r="C1899" t="s">
        <v>133</v>
      </c>
      <c r="D1899" t="s">
        <v>332</v>
      </c>
      <c r="E1899" t="s">
        <v>106</v>
      </c>
      <c r="F1899">
        <v>40700</v>
      </c>
      <c r="G1899" t="s">
        <v>784</v>
      </c>
      <c r="I1899" t="s">
        <v>266</v>
      </c>
      <c r="J1899">
        <v>2026</v>
      </c>
      <c r="K1899">
        <v>5</v>
      </c>
      <c r="L1899" t="s">
        <v>95</v>
      </c>
      <c r="M1899">
        <v>99.350743187499987</v>
      </c>
      <c r="N1899">
        <v>1</v>
      </c>
      <c r="O1899">
        <v>99.350743187499987</v>
      </c>
      <c r="P1899" t="s">
        <v>614</v>
      </c>
    </row>
    <row r="1900" spans="1:17">
      <c r="A1900" t="s">
        <v>879</v>
      </c>
      <c r="B1900" t="s">
        <v>191</v>
      </c>
      <c r="C1900" t="s">
        <v>133</v>
      </c>
      <c r="D1900" t="s">
        <v>332</v>
      </c>
      <c r="E1900" t="s">
        <v>92</v>
      </c>
      <c r="F1900">
        <v>40700</v>
      </c>
      <c r="G1900" t="s">
        <v>784</v>
      </c>
      <c r="I1900" t="s">
        <v>260</v>
      </c>
      <c r="J1900">
        <v>2026</v>
      </c>
      <c r="K1900">
        <v>5</v>
      </c>
      <c r="L1900" t="s">
        <v>95</v>
      </c>
      <c r="M1900">
        <v>304.50841137500004</v>
      </c>
      <c r="N1900">
        <v>1</v>
      </c>
      <c r="O1900">
        <v>304.50841137500004</v>
      </c>
      <c r="P1900" t="s">
        <v>614</v>
      </c>
    </row>
    <row r="1901" spans="1:17">
      <c r="A1901" t="s">
        <v>879</v>
      </c>
      <c r="B1901" t="s">
        <v>191</v>
      </c>
      <c r="C1901" t="s">
        <v>133</v>
      </c>
      <c r="D1901" t="s">
        <v>332</v>
      </c>
      <c r="E1901" t="s">
        <v>92</v>
      </c>
      <c r="F1901">
        <v>40700</v>
      </c>
      <c r="G1901" t="s">
        <v>784</v>
      </c>
      <c r="I1901" t="s">
        <v>141</v>
      </c>
      <c r="J1901">
        <v>2026</v>
      </c>
      <c r="K1901">
        <v>5</v>
      </c>
      <c r="L1901" t="s">
        <v>95</v>
      </c>
      <c r="M1901">
        <v>123.00055031250001</v>
      </c>
      <c r="N1901">
        <v>1</v>
      </c>
      <c r="O1901">
        <v>123.00055031250001</v>
      </c>
      <c r="P1901" t="s">
        <v>614</v>
      </c>
    </row>
    <row r="1902" spans="1:17">
      <c r="A1902" t="s">
        <v>879</v>
      </c>
      <c r="B1902" t="s">
        <v>676</v>
      </c>
      <c r="C1902" t="s">
        <v>133</v>
      </c>
      <c r="D1902" t="s">
        <v>332</v>
      </c>
      <c r="E1902" t="s">
        <v>103</v>
      </c>
      <c r="F1902">
        <v>40700</v>
      </c>
      <c r="G1902" t="s">
        <v>784</v>
      </c>
      <c r="I1902" t="s">
        <v>120</v>
      </c>
      <c r="J1902">
        <v>2026</v>
      </c>
      <c r="K1902">
        <v>5</v>
      </c>
      <c r="L1902" t="s">
        <v>95</v>
      </c>
      <c r="M1902">
        <v>517.32728468749985</v>
      </c>
      <c r="N1902">
        <v>1</v>
      </c>
      <c r="O1902">
        <v>517.32728468749985</v>
      </c>
      <c r="P1902" t="s">
        <v>614</v>
      </c>
      <c r="Q1902">
        <v>1</v>
      </c>
    </row>
    <row r="1903" spans="1:17">
      <c r="A1903" t="s">
        <v>879</v>
      </c>
      <c r="B1903" t="s">
        <v>676</v>
      </c>
      <c r="C1903" t="s">
        <v>133</v>
      </c>
      <c r="D1903" t="s">
        <v>332</v>
      </c>
      <c r="E1903" t="s">
        <v>92</v>
      </c>
      <c r="F1903">
        <v>40700</v>
      </c>
      <c r="G1903" t="s">
        <v>784</v>
      </c>
      <c r="I1903" t="s">
        <v>636</v>
      </c>
      <c r="J1903">
        <v>2026</v>
      </c>
      <c r="K1903">
        <v>5</v>
      </c>
      <c r="L1903" t="s">
        <v>95</v>
      </c>
      <c r="M1903">
        <v>242.78770512499997</v>
      </c>
      <c r="N1903">
        <v>1</v>
      </c>
      <c r="O1903">
        <v>242.78770512499997</v>
      </c>
      <c r="P1903" t="s">
        <v>614</v>
      </c>
    </row>
    <row r="1904" spans="1:17">
      <c r="A1904" t="s">
        <v>879</v>
      </c>
      <c r="B1904" t="s">
        <v>676</v>
      </c>
      <c r="C1904" t="s">
        <v>133</v>
      </c>
      <c r="D1904" t="s">
        <v>332</v>
      </c>
      <c r="E1904" t="s">
        <v>106</v>
      </c>
      <c r="F1904">
        <v>40700</v>
      </c>
      <c r="G1904" t="s">
        <v>784</v>
      </c>
      <c r="I1904" t="s">
        <v>266</v>
      </c>
      <c r="J1904">
        <v>2026</v>
      </c>
      <c r="K1904">
        <v>5</v>
      </c>
      <c r="L1904" t="s">
        <v>95</v>
      </c>
      <c r="M1904">
        <v>99.350743187499987</v>
      </c>
      <c r="N1904">
        <v>1</v>
      </c>
      <c r="O1904">
        <v>99.350743187499987</v>
      </c>
      <c r="P1904" t="s">
        <v>614</v>
      </c>
    </row>
    <row r="1905" spans="1:17">
      <c r="A1905" t="s">
        <v>879</v>
      </c>
      <c r="B1905" t="s">
        <v>676</v>
      </c>
      <c r="C1905" t="s">
        <v>133</v>
      </c>
      <c r="D1905" t="s">
        <v>332</v>
      </c>
      <c r="E1905" t="s">
        <v>92</v>
      </c>
      <c r="F1905">
        <v>40700</v>
      </c>
      <c r="G1905" t="s">
        <v>784</v>
      </c>
      <c r="I1905" t="s">
        <v>260</v>
      </c>
      <c r="J1905">
        <v>2026</v>
      </c>
      <c r="K1905">
        <v>5</v>
      </c>
      <c r="L1905" t="s">
        <v>95</v>
      </c>
      <c r="M1905">
        <v>304.50841137500004</v>
      </c>
      <c r="N1905">
        <v>1</v>
      </c>
      <c r="O1905">
        <v>304.50841137500004</v>
      </c>
      <c r="P1905" t="s">
        <v>614</v>
      </c>
    </row>
    <row r="1906" spans="1:17">
      <c r="A1906" t="s">
        <v>879</v>
      </c>
      <c r="B1906" t="s">
        <v>676</v>
      </c>
      <c r="C1906" t="s">
        <v>133</v>
      </c>
      <c r="D1906" t="s">
        <v>332</v>
      </c>
      <c r="E1906" t="s">
        <v>105</v>
      </c>
      <c r="F1906">
        <v>40700</v>
      </c>
      <c r="G1906" t="s">
        <v>784</v>
      </c>
      <c r="I1906" t="s">
        <v>123</v>
      </c>
      <c r="J1906">
        <v>2026</v>
      </c>
      <c r="K1906">
        <v>5</v>
      </c>
      <c r="L1906" t="s">
        <v>95</v>
      </c>
      <c r="M1906">
        <v>132.45459499999996</v>
      </c>
      <c r="N1906">
        <v>1</v>
      </c>
      <c r="O1906">
        <v>132.45459499999996</v>
      </c>
      <c r="P1906" t="s">
        <v>614</v>
      </c>
    </row>
    <row r="1907" spans="1:17">
      <c r="A1907" t="s">
        <v>879</v>
      </c>
      <c r="B1907" t="s">
        <v>677</v>
      </c>
      <c r="C1907" t="s">
        <v>133</v>
      </c>
      <c r="D1907" t="s">
        <v>332</v>
      </c>
      <c r="E1907" t="s">
        <v>106</v>
      </c>
      <c r="F1907">
        <v>40700</v>
      </c>
      <c r="G1907" t="s">
        <v>784</v>
      </c>
      <c r="I1907" t="s">
        <v>266</v>
      </c>
      <c r="J1907">
        <v>2026</v>
      </c>
      <c r="K1907">
        <v>5</v>
      </c>
      <c r="L1907" t="s">
        <v>95</v>
      </c>
      <c r="M1907">
        <v>695.45520231249998</v>
      </c>
      <c r="N1907">
        <v>1</v>
      </c>
      <c r="O1907">
        <v>695.45520231249998</v>
      </c>
      <c r="P1907" t="s">
        <v>614</v>
      </c>
    </row>
    <row r="1908" spans="1:17">
      <c r="A1908" t="s">
        <v>879</v>
      </c>
      <c r="B1908" t="s">
        <v>677</v>
      </c>
      <c r="C1908" t="s">
        <v>133</v>
      </c>
      <c r="D1908" t="s">
        <v>332</v>
      </c>
      <c r="E1908" t="s">
        <v>92</v>
      </c>
      <c r="F1908">
        <v>40700</v>
      </c>
      <c r="G1908" t="s">
        <v>784</v>
      </c>
      <c r="I1908" t="s">
        <v>260</v>
      </c>
      <c r="J1908">
        <v>2026</v>
      </c>
      <c r="K1908">
        <v>5</v>
      </c>
      <c r="L1908" t="s">
        <v>95</v>
      </c>
      <c r="M1908">
        <v>304.50841137500004</v>
      </c>
      <c r="N1908">
        <v>1</v>
      </c>
      <c r="O1908">
        <v>304.50841137500004</v>
      </c>
      <c r="P1908" t="s">
        <v>614</v>
      </c>
    </row>
    <row r="1909" spans="1:17">
      <c r="A1909" t="s">
        <v>879</v>
      </c>
      <c r="B1909" t="s">
        <v>677</v>
      </c>
      <c r="C1909" t="s">
        <v>133</v>
      </c>
      <c r="D1909" t="s">
        <v>332</v>
      </c>
      <c r="E1909" t="s">
        <v>92</v>
      </c>
      <c r="F1909">
        <v>40700</v>
      </c>
      <c r="G1909" t="s">
        <v>784</v>
      </c>
      <c r="I1909" t="s">
        <v>141</v>
      </c>
      <c r="J1909">
        <v>2026</v>
      </c>
      <c r="K1909">
        <v>5</v>
      </c>
      <c r="L1909" t="s">
        <v>95</v>
      </c>
      <c r="M1909">
        <v>492.00220125000004</v>
      </c>
      <c r="N1909">
        <v>1</v>
      </c>
      <c r="O1909">
        <v>492.00220125000004</v>
      </c>
      <c r="P1909" t="s">
        <v>614</v>
      </c>
    </row>
    <row r="1910" spans="1:17">
      <c r="A1910" t="s">
        <v>879</v>
      </c>
      <c r="B1910" t="s">
        <v>195</v>
      </c>
      <c r="C1910" t="s">
        <v>133</v>
      </c>
      <c r="D1910" t="s">
        <v>332</v>
      </c>
      <c r="E1910" t="s">
        <v>103</v>
      </c>
      <c r="F1910">
        <v>40700</v>
      </c>
      <c r="G1910" t="s">
        <v>784</v>
      </c>
      <c r="I1910" t="s">
        <v>120</v>
      </c>
      <c r="J1910">
        <v>2026</v>
      </c>
      <c r="K1910">
        <v>5</v>
      </c>
      <c r="L1910" t="s">
        <v>95</v>
      </c>
      <c r="M1910">
        <v>781.72703393749987</v>
      </c>
      <c r="N1910">
        <v>1</v>
      </c>
      <c r="O1910">
        <v>781.72703393749987</v>
      </c>
      <c r="P1910" t="s">
        <v>614</v>
      </c>
      <c r="Q1910">
        <v>1</v>
      </c>
    </row>
    <row r="1911" spans="1:17">
      <c r="A1911" t="s">
        <v>879</v>
      </c>
      <c r="B1911" t="s">
        <v>195</v>
      </c>
      <c r="C1911" t="s">
        <v>133</v>
      </c>
      <c r="D1911" t="s">
        <v>332</v>
      </c>
      <c r="E1911" t="s">
        <v>106</v>
      </c>
      <c r="F1911">
        <v>40700</v>
      </c>
      <c r="G1911" t="s">
        <v>784</v>
      </c>
      <c r="I1911" t="s">
        <v>266</v>
      </c>
      <c r="J1911">
        <v>2026</v>
      </c>
      <c r="K1911">
        <v>5</v>
      </c>
      <c r="L1911" t="s">
        <v>95</v>
      </c>
      <c r="M1911">
        <v>198.70148637499997</v>
      </c>
      <c r="N1911">
        <v>1</v>
      </c>
      <c r="O1911">
        <v>198.70148637499997</v>
      </c>
      <c r="P1911" t="s">
        <v>614</v>
      </c>
    </row>
    <row r="1912" spans="1:17">
      <c r="A1912" t="s">
        <v>879</v>
      </c>
      <c r="B1912" t="s">
        <v>195</v>
      </c>
      <c r="C1912" t="s">
        <v>133</v>
      </c>
      <c r="D1912" t="s">
        <v>332</v>
      </c>
      <c r="E1912" t="s">
        <v>92</v>
      </c>
      <c r="F1912">
        <v>40700</v>
      </c>
      <c r="G1912" t="s">
        <v>784</v>
      </c>
      <c r="I1912" t="s">
        <v>260</v>
      </c>
      <c r="J1912">
        <v>2026</v>
      </c>
      <c r="K1912">
        <v>5</v>
      </c>
      <c r="L1912" t="s">
        <v>95</v>
      </c>
      <c r="M1912">
        <v>304.50841137500004</v>
      </c>
      <c r="N1912">
        <v>1</v>
      </c>
      <c r="O1912">
        <v>304.50841137500004</v>
      </c>
      <c r="P1912" t="s">
        <v>614</v>
      </c>
    </row>
    <row r="1913" spans="1:17">
      <c r="A1913" t="s">
        <v>879</v>
      </c>
      <c r="B1913" t="s">
        <v>198</v>
      </c>
      <c r="C1913" t="s">
        <v>133</v>
      </c>
      <c r="D1913" t="s">
        <v>332</v>
      </c>
      <c r="E1913" t="s">
        <v>92</v>
      </c>
      <c r="F1913">
        <v>40700</v>
      </c>
      <c r="G1913" t="s">
        <v>784</v>
      </c>
      <c r="I1913" t="s">
        <v>221</v>
      </c>
      <c r="J1913">
        <v>2026</v>
      </c>
      <c r="K1913">
        <v>5</v>
      </c>
      <c r="L1913" t="s">
        <v>95</v>
      </c>
      <c r="M1913">
        <v>123.00055031250001</v>
      </c>
      <c r="N1913">
        <v>1</v>
      </c>
      <c r="O1913">
        <v>123.00055031250001</v>
      </c>
      <c r="P1913" t="s">
        <v>614</v>
      </c>
    </row>
    <row r="1914" spans="1:17">
      <c r="A1914" t="s">
        <v>879</v>
      </c>
      <c r="B1914" t="s">
        <v>198</v>
      </c>
      <c r="C1914" t="s">
        <v>133</v>
      </c>
      <c r="D1914" t="s">
        <v>332</v>
      </c>
      <c r="E1914" t="s">
        <v>92</v>
      </c>
      <c r="F1914">
        <v>40700</v>
      </c>
      <c r="G1914" t="s">
        <v>784</v>
      </c>
      <c r="I1914" t="s">
        <v>260</v>
      </c>
      <c r="J1914">
        <v>2026</v>
      </c>
      <c r="K1914">
        <v>5</v>
      </c>
      <c r="L1914" t="s">
        <v>95</v>
      </c>
      <c r="M1914">
        <v>304.50841137500004</v>
      </c>
      <c r="N1914">
        <v>1</v>
      </c>
      <c r="O1914">
        <v>304.50841137500004</v>
      </c>
      <c r="P1914" t="s">
        <v>614</v>
      </c>
    </row>
    <row r="1915" spans="1:17">
      <c r="A1915" t="s">
        <v>879</v>
      </c>
      <c r="B1915" t="s">
        <v>199</v>
      </c>
      <c r="C1915" t="s">
        <v>133</v>
      </c>
      <c r="D1915" t="s">
        <v>332</v>
      </c>
      <c r="E1915" t="s">
        <v>103</v>
      </c>
      <c r="F1915">
        <v>40700</v>
      </c>
      <c r="G1915" t="s">
        <v>784</v>
      </c>
      <c r="I1915" t="s">
        <v>130</v>
      </c>
      <c r="J1915">
        <v>2026</v>
      </c>
      <c r="K1915">
        <v>5</v>
      </c>
      <c r="L1915" t="s">
        <v>95</v>
      </c>
      <c r="M1915">
        <v>1027.3166631874999</v>
      </c>
      <c r="N1915">
        <v>1</v>
      </c>
      <c r="O1915">
        <v>1027.3166631874999</v>
      </c>
      <c r="P1915" t="s">
        <v>614</v>
      </c>
      <c r="Q1915">
        <v>1</v>
      </c>
    </row>
    <row r="1916" spans="1:17">
      <c r="A1916" t="s">
        <v>879</v>
      </c>
      <c r="B1916" t="s">
        <v>199</v>
      </c>
      <c r="C1916" t="s">
        <v>133</v>
      </c>
      <c r="D1916" t="s">
        <v>332</v>
      </c>
      <c r="E1916" t="s">
        <v>92</v>
      </c>
      <c r="F1916">
        <v>40700</v>
      </c>
      <c r="G1916" t="s">
        <v>784</v>
      </c>
      <c r="I1916" t="s">
        <v>636</v>
      </c>
      <c r="J1916">
        <v>2026</v>
      </c>
      <c r="K1916">
        <v>5</v>
      </c>
      <c r="L1916" t="s">
        <v>95</v>
      </c>
      <c r="M1916">
        <v>606.96926281250001</v>
      </c>
      <c r="N1916">
        <v>1</v>
      </c>
      <c r="O1916">
        <v>606.96926281250001</v>
      </c>
      <c r="P1916" t="s">
        <v>614</v>
      </c>
    </row>
    <row r="1917" spans="1:17">
      <c r="A1917" t="s">
        <v>879</v>
      </c>
      <c r="B1917" t="s">
        <v>199</v>
      </c>
      <c r="C1917" t="s">
        <v>133</v>
      </c>
      <c r="D1917" t="s">
        <v>332</v>
      </c>
      <c r="E1917" t="s">
        <v>92</v>
      </c>
      <c r="F1917">
        <v>40700</v>
      </c>
      <c r="G1917" t="s">
        <v>784</v>
      </c>
      <c r="I1917" t="s">
        <v>203</v>
      </c>
      <c r="J1917">
        <v>2026</v>
      </c>
      <c r="K1917">
        <v>5</v>
      </c>
      <c r="L1917" t="s">
        <v>95</v>
      </c>
      <c r="M1917">
        <v>347.94803224999998</v>
      </c>
      <c r="N1917">
        <v>1</v>
      </c>
      <c r="O1917">
        <v>347.94803224999998</v>
      </c>
      <c r="P1917" t="s">
        <v>614</v>
      </c>
      <c r="Q1917">
        <v>1</v>
      </c>
    </row>
    <row r="1918" spans="1:17">
      <c r="A1918" t="s">
        <v>879</v>
      </c>
      <c r="B1918" t="s">
        <v>199</v>
      </c>
      <c r="C1918" t="s">
        <v>133</v>
      </c>
      <c r="D1918" t="s">
        <v>332</v>
      </c>
      <c r="E1918" t="s">
        <v>104</v>
      </c>
      <c r="F1918">
        <v>40700</v>
      </c>
      <c r="G1918" t="s">
        <v>784</v>
      </c>
      <c r="I1918" t="s">
        <v>173</v>
      </c>
      <c r="J1918">
        <v>2026</v>
      </c>
      <c r="K1918">
        <v>5</v>
      </c>
      <c r="L1918" t="s">
        <v>95</v>
      </c>
      <c r="M1918">
        <v>12.109014749999998</v>
      </c>
      <c r="N1918">
        <v>1</v>
      </c>
      <c r="O1918">
        <v>12.109014749999998</v>
      </c>
      <c r="P1918" t="s">
        <v>614</v>
      </c>
    </row>
    <row r="1919" spans="1:17">
      <c r="A1919" t="s">
        <v>879</v>
      </c>
      <c r="B1919" t="s">
        <v>199</v>
      </c>
      <c r="C1919" t="s">
        <v>133</v>
      </c>
      <c r="D1919" t="s">
        <v>332</v>
      </c>
      <c r="E1919" t="s">
        <v>106</v>
      </c>
      <c r="F1919">
        <v>40700</v>
      </c>
      <c r="G1919" t="s">
        <v>784</v>
      </c>
      <c r="I1919" t="s">
        <v>266</v>
      </c>
      <c r="J1919">
        <v>2026</v>
      </c>
      <c r="K1919">
        <v>5</v>
      </c>
      <c r="L1919" t="s">
        <v>95</v>
      </c>
      <c r="M1919">
        <v>99.350743187499987</v>
      </c>
      <c r="N1919">
        <v>1</v>
      </c>
      <c r="O1919">
        <v>99.350743187499987</v>
      </c>
      <c r="P1919" t="s">
        <v>614</v>
      </c>
    </row>
    <row r="1920" spans="1:17">
      <c r="A1920" t="s">
        <v>879</v>
      </c>
      <c r="B1920" t="s">
        <v>199</v>
      </c>
      <c r="C1920" t="s">
        <v>133</v>
      </c>
      <c r="D1920" t="s">
        <v>332</v>
      </c>
      <c r="E1920" t="s">
        <v>103</v>
      </c>
      <c r="F1920">
        <v>40700</v>
      </c>
      <c r="G1920" t="s">
        <v>784</v>
      </c>
      <c r="I1920" t="s">
        <v>399</v>
      </c>
      <c r="J1920">
        <v>2026</v>
      </c>
      <c r="K1920">
        <v>5</v>
      </c>
      <c r="L1920" t="s">
        <v>95</v>
      </c>
      <c r="M1920">
        <v>54.784474500000002</v>
      </c>
      <c r="N1920">
        <v>1</v>
      </c>
      <c r="O1920">
        <v>54.784474500000002</v>
      </c>
      <c r="P1920" t="s">
        <v>614</v>
      </c>
      <c r="Q1920">
        <v>1</v>
      </c>
    </row>
    <row r="1921" spans="1:17">
      <c r="A1921" t="s">
        <v>879</v>
      </c>
      <c r="B1921" t="s">
        <v>199</v>
      </c>
      <c r="C1921" t="s">
        <v>133</v>
      </c>
      <c r="D1921" t="s">
        <v>332</v>
      </c>
      <c r="E1921" t="s">
        <v>92</v>
      </c>
      <c r="F1921">
        <v>40700</v>
      </c>
      <c r="G1921" t="s">
        <v>784</v>
      </c>
      <c r="I1921" t="s">
        <v>204</v>
      </c>
      <c r="J1921">
        <v>2026</v>
      </c>
      <c r="K1921">
        <v>5</v>
      </c>
      <c r="L1921" t="s">
        <v>95</v>
      </c>
      <c r="M1921">
        <v>246.00110062500002</v>
      </c>
      <c r="N1921">
        <v>1</v>
      </c>
      <c r="O1921">
        <v>246.00110062500002</v>
      </c>
      <c r="P1921" t="s">
        <v>614</v>
      </c>
    </row>
    <row r="1922" spans="1:17">
      <c r="A1922" t="s">
        <v>879</v>
      </c>
      <c r="B1922" t="s">
        <v>199</v>
      </c>
      <c r="C1922" t="s">
        <v>133</v>
      </c>
      <c r="D1922" t="s">
        <v>332</v>
      </c>
      <c r="E1922" t="s">
        <v>92</v>
      </c>
      <c r="F1922">
        <v>40700</v>
      </c>
      <c r="G1922" t="s">
        <v>784</v>
      </c>
      <c r="I1922" t="s">
        <v>260</v>
      </c>
      <c r="J1922">
        <v>2026</v>
      </c>
      <c r="K1922">
        <v>5</v>
      </c>
      <c r="L1922" t="s">
        <v>95</v>
      </c>
      <c r="M1922">
        <v>304.50841137500004</v>
      </c>
      <c r="N1922">
        <v>1</v>
      </c>
      <c r="O1922">
        <v>304.50841137500004</v>
      </c>
      <c r="P1922" t="s">
        <v>614</v>
      </c>
    </row>
    <row r="1923" spans="1:17">
      <c r="A1923" t="s">
        <v>879</v>
      </c>
      <c r="B1923" t="s">
        <v>199</v>
      </c>
      <c r="C1923" t="s">
        <v>133</v>
      </c>
      <c r="D1923" t="s">
        <v>332</v>
      </c>
      <c r="E1923" t="s">
        <v>106</v>
      </c>
      <c r="F1923">
        <v>40700</v>
      </c>
      <c r="G1923" t="s">
        <v>784</v>
      </c>
      <c r="I1923" t="s">
        <v>146</v>
      </c>
      <c r="J1923">
        <v>2026</v>
      </c>
      <c r="K1923">
        <v>5</v>
      </c>
      <c r="L1923" t="s">
        <v>95</v>
      </c>
      <c r="M1923">
        <v>397.40297274999995</v>
      </c>
      <c r="N1923">
        <v>1</v>
      </c>
      <c r="O1923">
        <v>397.40297274999995</v>
      </c>
      <c r="P1923" t="s">
        <v>614</v>
      </c>
    </row>
    <row r="1924" spans="1:17">
      <c r="A1924" t="s">
        <v>879</v>
      </c>
      <c r="B1924" t="s">
        <v>199</v>
      </c>
      <c r="C1924" t="s">
        <v>133</v>
      </c>
      <c r="D1924" t="s">
        <v>332</v>
      </c>
      <c r="E1924" t="s">
        <v>92</v>
      </c>
      <c r="F1924">
        <v>40700</v>
      </c>
      <c r="G1924" t="s">
        <v>784</v>
      </c>
      <c r="I1924" t="s">
        <v>617</v>
      </c>
      <c r="J1924">
        <v>2026</v>
      </c>
      <c r="K1924">
        <v>5</v>
      </c>
      <c r="L1924" t="s">
        <v>95</v>
      </c>
      <c r="M1924">
        <v>249.86109399999998</v>
      </c>
      <c r="N1924">
        <v>1</v>
      </c>
      <c r="O1924">
        <v>249.86109399999998</v>
      </c>
      <c r="P1924" t="s">
        <v>614</v>
      </c>
      <c r="Q1924">
        <v>1</v>
      </c>
    </row>
    <row r="1925" spans="1:17">
      <c r="A1925" t="s">
        <v>879</v>
      </c>
      <c r="B1925" t="s">
        <v>199</v>
      </c>
      <c r="C1925" t="s">
        <v>133</v>
      </c>
      <c r="D1925" t="s">
        <v>332</v>
      </c>
      <c r="E1925" t="s">
        <v>104</v>
      </c>
      <c r="F1925">
        <v>40700</v>
      </c>
      <c r="G1925" t="s">
        <v>784</v>
      </c>
      <c r="I1925" t="s">
        <v>657</v>
      </c>
      <c r="J1925">
        <v>2026</v>
      </c>
      <c r="K1925">
        <v>5</v>
      </c>
      <c r="L1925" t="s">
        <v>95</v>
      </c>
      <c r="M1925">
        <v>28.41111875</v>
      </c>
      <c r="N1925">
        <v>1</v>
      </c>
      <c r="O1925">
        <v>28.41111875</v>
      </c>
      <c r="P1925" t="s">
        <v>614</v>
      </c>
    </row>
    <row r="1926" spans="1:17">
      <c r="A1926" t="s">
        <v>879</v>
      </c>
      <c r="B1926" t="s">
        <v>201</v>
      </c>
      <c r="C1926" t="s">
        <v>133</v>
      </c>
      <c r="D1926" t="s">
        <v>332</v>
      </c>
      <c r="E1926" t="s">
        <v>92</v>
      </c>
      <c r="F1926">
        <v>40700</v>
      </c>
      <c r="G1926" t="s">
        <v>784</v>
      </c>
      <c r="I1926" t="s">
        <v>636</v>
      </c>
      <c r="J1926">
        <v>2026</v>
      </c>
      <c r="K1926">
        <v>5</v>
      </c>
      <c r="L1926" t="s">
        <v>95</v>
      </c>
      <c r="M1926">
        <v>121.39385256249999</v>
      </c>
      <c r="N1926">
        <v>1</v>
      </c>
      <c r="O1926">
        <v>121.39385256249999</v>
      </c>
      <c r="P1926" t="s">
        <v>614</v>
      </c>
    </row>
    <row r="1927" spans="1:17">
      <c r="A1927" t="s">
        <v>879</v>
      </c>
      <c r="B1927" t="s">
        <v>201</v>
      </c>
      <c r="C1927" t="s">
        <v>133</v>
      </c>
      <c r="D1927" t="s">
        <v>332</v>
      </c>
      <c r="E1927" t="s">
        <v>92</v>
      </c>
      <c r="F1927">
        <v>40700</v>
      </c>
      <c r="G1927" t="s">
        <v>784</v>
      </c>
      <c r="I1927" t="s">
        <v>260</v>
      </c>
      <c r="J1927">
        <v>2026</v>
      </c>
      <c r="K1927">
        <v>5</v>
      </c>
      <c r="L1927" t="s">
        <v>95</v>
      </c>
      <c r="M1927">
        <v>304.50841137500004</v>
      </c>
      <c r="N1927">
        <v>1</v>
      </c>
      <c r="O1927">
        <v>304.50841137500004</v>
      </c>
      <c r="P1927" t="s">
        <v>614</v>
      </c>
    </row>
    <row r="1928" spans="1:17">
      <c r="A1928" t="s">
        <v>879</v>
      </c>
      <c r="B1928" t="s">
        <v>201</v>
      </c>
      <c r="C1928" t="s">
        <v>133</v>
      </c>
      <c r="D1928" t="s">
        <v>332</v>
      </c>
      <c r="E1928" t="s">
        <v>105</v>
      </c>
      <c r="F1928">
        <v>40700</v>
      </c>
      <c r="G1928" t="s">
        <v>784</v>
      </c>
      <c r="I1928" t="s">
        <v>123</v>
      </c>
      <c r="J1928">
        <v>2026</v>
      </c>
      <c r="K1928">
        <v>5</v>
      </c>
      <c r="L1928" t="s">
        <v>95</v>
      </c>
      <c r="M1928">
        <v>132.45459499999996</v>
      </c>
      <c r="N1928">
        <v>1</v>
      </c>
      <c r="O1928">
        <v>132.45459499999996</v>
      </c>
      <c r="P1928" t="s">
        <v>614</v>
      </c>
    </row>
    <row r="1929" spans="1:17">
      <c r="A1929" t="s">
        <v>879</v>
      </c>
      <c r="B1929" t="s">
        <v>611</v>
      </c>
      <c r="C1929" t="s">
        <v>133</v>
      </c>
      <c r="D1929" t="s">
        <v>332</v>
      </c>
      <c r="E1929" t="s">
        <v>103</v>
      </c>
      <c r="F1929">
        <v>40700</v>
      </c>
      <c r="G1929" t="s">
        <v>784</v>
      </c>
      <c r="I1929" t="s">
        <v>120</v>
      </c>
      <c r="J1929">
        <v>2026</v>
      </c>
      <c r="K1929">
        <v>5</v>
      </c>
      <c r="L1929" t="s">
        <v>95</v>
      </c>
      <c r="M1929">
        <v>553.86986156249998</v>
      </c>
      <c r="N1929">
        <v>1</v>
      </c>
      <c r="O1929">
        <v>553.86986156249998</v>
      </c>
      <c r="P1929" t="s">
        <v>614</v>
      </c>
      <c r="Q1929">
        <v>1</v>
      </c>
    </row>
    <row r="1930" spans="1:17">
      <c r="A1930" t="s">
        <v>879</v>
      </c>
      <c r="B1930" t="s">
        <v>611</v>
      </c>
      <c r="C1930" t="s">
        <v>133</v>
      </c>
      <c r="D1930" t="s">
        <v>332</v>
      </c>
      <c r="E1930" t="s">
        <v>103</v>
      </c>
      <c r="F1930">
        <v>40700</v>
      </c>
      <c r="G1930" t="s">
        <v>784</v>
      </c>
      <c r="I1930" t="s">
        <v>130</v>
      </c>
      <c r="J1930">
        <v>2026</v>
      </c>
      <c r="K1930">
        <v>5</v>
      </c>
      <c r="L1930" t="s">
        <v>95</v>
      </c>
      <c r="M1930">
        <v>290.54777543749998</v>
      </c>
      <c r="N1930">
        <v>1</v>
      </c>
      <c r="O1930">
        <v>290.54777543749998</v>
      </c>
      <c r="P1930" t="s">
        <v>614</v>
      </c>
      <c r="Q1930">
        <v>1</v>
      </c>
    </row>
    <row r="1931" spans="1:17">
      <c r="A1931" t="s">
        <v>879</v>
      </c>
      <c r="B1931" t="s">
        <v>611</v>
      </c>
      <c r="C1931" t="s">
        <v>133</v>
      </c>
      <c r="D1931" t="s">
        <v>332</v>
      </c>
      <c r="E1931" t="s">
        <v>92</v>
      </c>
      <c r="F1931">
        <v>40700</v>
      </c>
      <c r="G1931" t="s">
        <v>784</v>
      </c>
      <c r="I1931" t="s">
        <v>636</v>
      </c>
      <c r="J1931">
        <v>2026</v>
      </c>
      <c r="K1931">
        <v>5</v>
      </c>
      <c r="L1931" t="s">
        <v>95</v>
      </c>
      <c r="M1931">
        <v>1335.3323781874999</v>
      </c>
      <c r="N1931">
        <v>1</v>
      </c>
      <c r="O1931">
        <v>1335.3323781874999</v>
      </c>
      <c r="P1931" t="s">
        <v>614</v>
      </c>
    </row>
    <row r="1932" spans="1:17">
      <c r="A1932" t="s">
        <v>879</v>
      </c>
      <c r="B1932" t="s">
        <v>611</v>
      </c>
      <c r="C1932" t="s">
        <v>133</v>
      </c>
      <c r="D1932" t="s">
        <v>332</v>
      </c>
      <c r="E1932" t="s">
        <v>92</v>
      </c>
      <c r="F1932">
        <v>40700</v>
      </c>
      <c r="G1932" t="s">
        <v>784</v>
      </c>
      <c r="I1932" t="s">
        <v>203</v>
      </c>
      <c r="J1932">
        <v>2026</v>
      </c>
      <c r="K1932">
        <v>5</v>
      </c>
      <c r="L1932" t="s">
        <v>95</v>
      </c>
      <c r="M1932">
        <v>173.97401612499999</v>
      </c>
      <c r="N1932">
        <v>1</v>
      </c>
      <c r="O1932">
        <v>173.97401612499999</v>
      </c>
      <c r="P1932" t="s">
        <v>614</v>
      </c>
      <c r="Q1932">
        <v>1</v>
      </c>
    </row>
    <row r="1933" spans="1:17">
      <c r="A1933" t="s">
        <v>879</v>
      </c>
      <c r="B1933" t="s">
        <v>611</v>
      </c>
      <c r="C1933" t="s">
        <v>133</v>
      </c>
      <c r="D1933" t="s">
        <v>332</v>
      </c>
      <c r="E1933" t="s">
        <v>104</v>
      </c>
      <c r="F1933">
        <v>40700</v>
      </c>
      <c r="G1933" t="s">
        <v>784</v>
      </c>
      <c r="I1933" t="s">
        <v>173</v>
      </c>
      <c r="J1933">
        <v>2026</v>
      </c>
      <c r="K1933">
        <v>5</v>
      </c>
      <c r="L1933" t="s">
        <v>95</v>
      </c>
      <c r="M1933">
        <v>6.0545073749999991</v>
      </c>
      <c r="N1933">
        <v>1</v>
      </c>
      <c r="O1933">
        <v>6.0545073749999991</v>
      </c>
      <c r="P1933" t="s">
        <v>614</v>
      </c>
    </row>
    <row r="1934" spans="1:17">
      <c r="A1934" t="s">
        <v>879</v>
      </c>
      <c r="B1934" t="s">
        <v>611</v>
      </c>
      <c r="C1934" t="s">
        <v>133</v>
      </c>
      <c r="D1934" t="s">
        <v>332</v>
      </c>
      <c r="E1934" t="s">
        <v>106</v>
      </c>
      <c r="F1934">
        <v>40700</v>
      </c>
      <c r="G1934" t="s">
        <v>784</v>
      </c>
      <c r="I1934" t="s">
        <v>266</v>
      </c>
      <c r="J1934">
        <v>2026</v>
      </c>
      <c r="K1934">
        <v>5</v>
      </c>
      <c r="L1934" t="s">
        <v>95</v>
      </c>
      <c r="M1934">
        <v>198.70148637499997</v>
      </c>
      <c r="N1934">
        <v>1</v>
      </c>
      <c r="O1934">
        <v>198.70148637499997</v>
      </c>
      <c r="P1934" t="s">
        <v>614</v>
      </c>
    </row>
    <row r="1935" spans="1:17">
      <c r="A1935" t="s">
        <v>879</v>
      </c>
      <c r="B1935" t="s">
        <v>611</v>
      </c>
      <c r="C1935" t="s">
        <v>133</v>
      </c>
      <c r="D1935" t="s">
        <v>332</v>
      </c>
      <c r="E1935" t="s">
        <v>92</v>
      </c>
      <c r="F1935">
        <v>40700</v>
      </c>
      <c r="G1935" t="s">
        <v>784</v>
      </c>
      <c r="I1935" t="s">
        <v>204</v>
      </c>
      <c r="J1935">
        <v>2026</v>
      </c>
      <c r="K1935">
        <v>5</v>
      </c>
      <c r="L1935" t="s">
        <v>95</v>
      </c>
      <c r="M1935">
        <v>123.00055031250001</v>
      </c>
      <c r="N1935">
        <v>1</v>
      </c>
      <c r="O1935">
        <v>123.00055031250001</v>
      </c>
      <c r="P1935" t="s">
        <v>614</v>
      </c>
    </row>
    <row r="1936" spans="1:17">
      <c r="A1936" t="s">
        <v>879</v>
      </c>
      <c r="B1936" t="s">
        <v>611</v>
      </c>
      <c r="C1936" t="s">
        <v>133</v>
      </c>
      <c r="D1936" t="s">
        <v>332</v>
      </c>
      <c r="E1936" t="s">
        <v>92</v>
      </c>
      <c r="F1936">
        <v>40700</v>
      </c>
      <c r="G1936" t="s">
        <v>784</v>
      </c>
      <c r="I1936" t="s">
        <v>260</v>
      </c>
      <c r="J1936">
        <v>2026</v>
      </c>
      <c r="K1936">
        <v>5</v>
      </c>
      <c r="L1936" t="s">
        <v>95</v>
      </c>
      <c r="M1936">
        <v>304.50841137500004</v>
      </c>
      <c r="N1936">
        <v>1</v>
      </c>
      <c r="O1936">
        <v>304.50841137500004</v>
      </c>
      <c r="P1936" t="s">
        <v>614</v>
      </c>
    </row>
    <row r="1937" spans="1:17">
      <c r="A1937" t="s">
        <v>879</v>
      </c>
      <c r="B1937" t="s">
        <v>611</v>
      </c>
      <c r="C1937" t="s">
        <v>133</v>
      </c>
      <c r="D1937" t="s">
        <v>332</v>
      </c>
      <c r="E1937" t="s">
        <v>105</v>
      </c>
      <c r="F1937">
        <v>40700</v>
      </c>
      <c r="G1937" t="s">
        <v>784</v>
      </c>
      <c r="I1937" t="s">
        <v>123</v>
      </c>
      <c r="J1937">
        <v>2026</v>
      </c>
      <c r="K1937">
        <v>5</v>
      </c>
      <c r="L1937" t="s">
        <v>95</v>
      </c>
      <c r="M1937">
        <v>264.90918999999991</v>
      </c>
      <c r="N1937">
        <v>1</v>
      </c>
      <c r="O1937">
        <v>264.90918999999991</v>
      </c>
      <c r="P1937" t="s">
        <v>614</v>
      </c>
    </row>
    <row r="1938" spans="1:17">
      <c r="A1938" t="s">
        <v>879</v>
      </c>
      <c r="B1938" t="s">
        <v>611</v>
      </c>
      <c r="C1938" t="s">
        <v>133</v>
      </c>
      <c r="D1938" t="s">
        <v>332</v>
      </c>
      <c r="E1938" t="s">
        <v>106</v>
      </c>
      <c r="F1938">
        <v>40700</v>
      </c>
      <c r="G1938" t="s">
        <v>784</v>
      </c>
      <c r="I1938" t="s">
        <v>146</v>
      </c>
      <c r="J1938">
        <v>2026</v>
      </c>
      <c r="K1938">
        <v>5</v>
      </c>
      <c r="L1938" t="s">
        <v>95</v>
      </c>
      <c r="M1938">
        <v>198.70148637499997</v>
      </c>
      <c r="N1938">
        <v>1</v>
      </c>
      <c r="O1938">
        <v>198.70148637499997</v>
      </c>
      <c r="P1938" t="s">
        <v>614</v>
      </c>
    </row>
    <row r="1939" spans="1:17">
      <c r="A1939" t="s">
        <v>879</v>
      </c>
      <c r="B1939" t="s">
        <v>611</v>
      </c>
      <c r="C1939" t="s">
        <v>133</v>
      </c>
      <c r="D1939" t="s">
        <v>332</v>
      </c>
      <c r="E1939" t="s">
        <v>92</v>
      </c>
      <c r="F1939">
        <v>40700</v>
      </c>
      <c r="G1939" t="s">
        <v>784</v>
      </c>
      <c r="I1939" t="s">
        <v>617</v>
      </c>
      <c r="J1939">
        <v>2026</v>
      </c>
      <c r="K1939">
        <v>5</v>
      </c>
      <c r="L1939" t="s">
        <v>95</v>
      </c>
      <c r="M1939">
        <v>124.93054699999999</v>
      </c>
      <c r="N1939">
        <v>1</v>
      </c>
      <c r="O1939">
        <v>124.93054699999999</v>
      </c>
      <c r="P1939" t="s">
        <v>614</v>
      </c>
      <c r="Q1939">
        <v>1</v>
      </c>
    </row>
    <row r="1940" spans="1:17">
      <c r="A1940" t="s">
        <v>879</v>
      </c>
      <c r="B1940" t="s">
        <v>611</v>
      </c>
      <c r="C1940" t="s">
        <v>133</v>
      </c>
      <c r="D1940" t="s">
        <v>332</v>
      </c>
      <c r="E1940" t="s">
        <v>104</v>
      </c>
      <c r="F1940">
        <v>40700</v>
      </c>
      <c r="G1940" t="s">
        <v>784</v>
      </c>
      <c r="I1940" t="s">
        <v>657</v>
      </c>
      <c r="J1940">
        <v>2026</v>
      </c>
      <c r="K1940">
        <v>5</v>
      </c>
      <c r="L1940" t="s">
        <v>95</v>
      </c>
      <c r="M1940">
        <v>10.22800275</v>
      </c>
      <c r="N1940">
        <v>1</v>
      </c>
      <c r="O1940">
        <v>10.22800275</v>
      </c>
      <c r="P1940" t="s">
        <v>614</v>
      </c>
    </row>
    <row r="1941" spans="1:17">
      <c r="A1941" t="s">
        <v>879</v>
      </c>
      <c r="B1941" t="s">
        <v>202</v>
      </c>
      <c r="C1941" t="s">
        <v>133</v>
      </c>
      <c r="D1941" t="s">
        <v>332</v>
      </c>
      <c r="E1941" t="s">
        <v>103</v>
      </c>
      <c r="F1941">
        <v>40700</v>
      </c>
      <c r="G1941" t="s">
        <v>784</v>
      </c>
      <c r="I1941" t="s">
        <v>120</v>
      </c>
      <c r="J1941">
        <v>2026</v>
      </c>
      <c r="K1941">
        <v>5</v>
      </c>
      <c r="L1941" t="s">
        <v>95</v>
      </c>
      <c r="M1941">
        <v>352.91507956250001</v>
      </c>
      <c r="N1941">
        <v>1</v>
      </c>
      <c r="O1941">
        <v>352.91507956250001</v>
      </c>
      <c r="P1941" t="s">
        <v>614</v>
      </c>
      <c r="Q1941">
        <v>1</v>
      </c>
    </row>
    <row r="1942" spans="1:17">
      <c r="A1942" t="s">
        <v>879</v>
      </c>
      <c r="B1942" t="s">
        <v>202</v>
      </c>
      <c r="C1942" t="s">
        <v>133</v>
      </c>
      <c r="D1942" t="s">
        <v>332</v>
      </c>
      <c r="E1942" t="s">
        <v>92</v>
      </c>
      <c r="F1942">
        <v>40700</v>
      </c>
      <c r="G1942" t="s">
        <v>784</v>
      </c>
      <c r="I1942" t="s">
        <v>636</v>
      </c>
      <c r="J1942">
        <v>2026</v>
      </c>
      <c r="K1942">
        <v>5</v>
      </c>
      <c r="L1942" t="s">
        <v>95</v>
      </c>
      <c r="M1942">
        <v>242.78770512499997</v>
      </c>
      <c r="N1942">
        <v>1</v>
      </c>
      <c r="O1942">
        <v>242.78770512499997</v>
      </c>
      <c r="P1942" t="s">
        <v>614</v>
      </c>
    </row>
    <row r="1943" spans="1:17">
      <c r="A1943" t="s">
        <v>879</v>
      </c>
      <c r="B1943" t="s">
        <v>202</v>
      </c>
      <c r="C1943" t="s">
        <v>133</v>
      </c>
      <c r="D1943" t="s">
        <v>332</v>
      </c>
      <c r="E1943" t="s">
        <v>106</v>
      </c>
      <c r="F1943">
        <v>40700</v>
      </c>
      <c r="G1943" t="s">
        <v>784</v>
      </c>
      <c r="I1943" t="s">
        <v>266</v>
      </c>
      <c r="J1943">
        <v>2026</v>
      </c>
      <c r="K1943">
        <v>5</v>
      </c>
      <c r="L1943" t="s">
        <v>95</v>
      </c>
      <c r="M1943">
        <v>99.350743187499987</v>
      </c>
      <c r="N1943">
        <v>1</v>
      </c>
      <c r="O1943">
        <v>99.350743187499987</v>
      </c>
      <c r="P1943" t="s">
        <v>614</v>
      </c>
    </row>
    <row r="1944" spans="1:17">
      <c r="A1944" t="s">
        <v>879</v>
      </c>
      <c r="B1944" t="s">
        <v>202</v>
      </c>
      <c r="C1944" t="s">
        <v>133</v>
      </c>
      <c r="D1944" t="s">
        <v>332</v>
      </c>
      <c r="E1944" t="s">
        <v>92</v>
      </c>
      <c r="F1944">
        <v>40700</v>
      </c>
      <c r="G1944" t="s">
        <v>784</v>
      </c>
      <c r="I1944" t="s">
        <v>260</v>
      </c>
      <c r="J1944">
        <v>2026</v>
      </c>
      <c r="K1944">
        <v>5</v>
      </c>
      <c r="L1944" t="s">
        <v>95</v>
      </c>
      <c r="M1944">
        <v>304.50841137500004</v>
      </c>
      <c r="N1944">
        <v>1</v>
      </c>
      <c r="O1944">
        <v>304.50841137500004</v>
      </c>
      <c r="P1944" t="s">
        <v>614</v>
      </c>
    </row>
    <row r="1945" spans="1:17">
      <c r="A1945" t="s">
        <v>879</v>
      </c>
      <c r="B1945" t="s">
        <v>202</v>
      </c>
      <c r="C1945" t="s">
        <v>133</v>
      </c>
      <c r="D1945" t="s">
        <v>332</v>
      </c>
      <c r="E1945" t="s">
        <v>105</v>
      </c>
      <c r="F1945">
        <v>40700</v>
      </c>
      <c r="G1945" t="s">
        <v>784</v>
      </c>
      <c r="I1945" t="s">
        <v>123</v>
      </c>
      <c r="J1945">
        <v>2026</v>
      </c>
      <c r="K1945">
        <v>5</v>
      </c>
      <c r="L1945" t="s">
        <v>95</v>
      </c>
      <c r="M1945">
        <v>264.90918999999991</v>
      </c>
      <c r="N1945">
        <v>1</v>
      </c>
      <c r="O1945">
        <v>264.90918999999991</v>
      </c>
      <c r="P1945" t="s">
        <v>614</v>
      </c>
    </row>
    <row r="1946" spans="1:17">
      <c r="A1946" t="s">
        <v>879</v>
      </c>
      <c r="B1946" t="s">
        <v>202</v>
      </c>
      <c r="C1946" t="s">
        <v>133</v>
      </c>
      <c r="D1946" t="s">
        <v>332</v>
      </c>
      <c r="E1946" t="s">
        <v>106</v>
      </c>
      <c r="F1946">
        <v>40700</v>
      </c>
      <c r="G1946" t="s">
        <v>784</v>
      </c>
      <c r="I1946" t="s">
        <v>146</v>
      </c>
      <c r="J1946">
        <v>2026</v>
      </c>
      <c r="K1946">
        <v>5</v>
      </c>
      <c r="L1946" t="s">
        <v>95</v>
      </c>
      <c r="M1946">
        <v>397.40297274999995</v>
      </c>
      <c r="N1946">
        <v>1</v>
      </c>
      <c r="O1946">
        <v>397.40297274999995</v>
      </c>
      <c r="P1946" t="s">
        <v>614</v>
      </c>
    </row>
    <row r="1947" spans="1:17">
      <c r="A1947" t="s">
        <v>879</v>
      </c>
      <c r="B1947" t="s">
        <v>202</v>
      </c>
      <c r="C1947" t="s">
        <v>133</v>
      </c>
      <c r="D1947" t="s">
        <v>332</v>
      </c>
      <c r="E1947" t="s">
        <v>106</v>
      </c>
      <c r="F1947">
        <v>40700</v>
      </c>
      <c r="G1947" t="s">
        <v>784</v>
      </c>
      <c r="I1947" t="s">
        <v>163</v>
      </c>
      <c r="J1947">
        <v>2026</v>
      </c>
      <c r="K1947">
        <v>5</v>
      </c>
      <c r="L1947" t="s">
        <v>95</v>
      </c>
      <c r="M1947">
        <v>170.29036762500002</v>
      </c>
      <c r="N1947">
        <v>1</v>
      </c>
      <c r="O1947">
        <v>170.29036762500002</v>
      </c>
      <c r="P1947" t="s">
        <v>614</v>
      </c>
    </row>
    <row r="1948" spans="1:17">
      <c r="A1948" t="s">
        <v>879</v>
      </c>
      <c r="B1948" t="s">
        <v>678</v>
      </c>
      <c r="C1948" t="s">
        <v>133</v>
      </c>
      <c r="D1948" t="s">
        <v>332</v>
      </c>
      <c r="E1948" t="s">
        <v>92</v>
      </c>
      <c r="F1948">
        <v>40700</v>
      </c>
      <c r="G1948" t="s">
        <v>784</v>
      </c>
      <c r="I1948" t="s">
        <v>636</v>
      </c>
      <c r="J1948">
        <v>2026</v>
      </c>
      <c r="K1948">
        <v>5</v>
      </c>
      <c r="L1948" t="s">
        <v>95</v>
      </c>
      <c r="M1948">
        <v>121.39385256249999</v>
      </c>
      <c r="N1948">
        <v>1</v>
      </c>
      <c r="O1948">
        <v>121.39385256249999</v>
      </c>
      <c r="P1948" t="s">
        <v>614</v>
      </c>
    </row>
    <row r="1949" spans="1:17">
      <c r="A1949" t="s">
        <v>879</v>
      </c>
      <c r="B1949" t="s">
        <v>678</v>
      </c>
      <c r="C1949" t="s">
        <v>133</v>
      </c>
      <c r="D1949" t="s">
        <v>332</v>
      </c>
      <c r="E1949" t="s">
        <v>92</v>
      </c>
      <c r="F1949">
        <v>40700</v>
      </c>
      <c r="G1949" t="s">
        <v>784</v>
      </c>
      <c r="I1949" t="s">
        <v>260</v>
      </c>
      <c r="J1949">
        <v>2026</v>
      </c>
      <c r="K1949">
        <v>5</v>
      </c>
      <c r="L1949" t="s">
        <v>95</v>
      </c>
      <c r="M1949">
        <v>304.50841137500004</v>
      </c>
      <c r="N1949">
        <v>1</v>
      </c>
      <c r="O1949">
        <v>304.50841137500004</v>
      </c>
      <c r="P1949" t="s">
        <v>614</v>
      </c>
    </row>
    <row r="1950" spans="1:17">
      <c r="A1950" t="s">
        <v>879</v>
      </c>
      <c r="B1950" t="s">
        <v>206</v>
      </c>
      <c r="C1950" t="s">
        <v>133</v>
      </c>
      <c r="D1950" t="s">
        <v>332</v>
      </c>
      <c r="E1950" t="s">
        <v>92</v>
      </c>
      <c r="F1950">
        <v>40700</v>
      </c>
      <c r="G1950" t="s">
        <v>784</v>
      </c>
      <c r="I1950" t="s">
        <v>636</v>
      </c>
      <c r="J1950">
        <v>2026</v>
      </c>
      <c r="K1950">
        <v>5</v>
      </c>
      <c r="L1950" t="s">
        <v>95</v>
      </c>
      <c r="M1950">
        <v>606.96926281250001</v>
      </c>
      <c r="N1950">
        <v>1</v>
      </c>
      <c r="O1950">
        <v>606.96926281250001</v>
      </c>
      <c r="P1950" t="s">
        <v>614</v>
      </c>
    </row>
    <row r="1951" spans="1:17">
      <c r="A1951" t="s">
        <v>879</v>
      </c>
      <c r="B1951" t="s">
        <v>206</v>
      </c>
      <c r="C1951" t="s">
        <v>133</v>
      </c>
      <c r="D1951" t="s">
        <v>332</v>
      </c>
      <c r="E1951" t="s">
        <v>106</v>
      </c>
      <c r="F1951">
        <v>40700</v>
      </c>
      <c r="G1951" t="s">
        <v>784</v>
      </c>
      <c r="I1951" t="s">
        <v>266</v>
      </c>
      <c r="J1951">
        <v>2026</v>
      </c>
      <c r="K1951">
        <v>5</v>
      </c>
      <c r="L1951" t="s">
        <v>95</v>
      </c>
      <c r="M1951">
        <v>99.350743187499987</v>
      </c>
      <c r="N1951">
        <v>1</v>
      </c>
      <c r="O1951">
        <v>99.350743187499987</v>
      </c>
      <c r="P1951" t="s">
        <v>614</v>
      </c>
    </row>
    <row r="1952" spans="1:17">
      <c r="A1952" t="s">
        <v>879</v>
      </c>
      <c r="B1952" t="s">
        <v>206</v>
      </c>
      <c r="C1952" t="s">
        <v>133</v>
      </c>
      <c r="D1952" t="s">
        <v>332</v>
      </c>
      <c r="E1952" t="s">
        <v>92</v>
      </c>
      <c r="F1952">
        <v>40700</v>
      </c>
      <c r="G1952" t="s">
        <v>784</v>
      </c>
      <c r="I1952" t="s">
        <v>260</v>
      </c>
      <c r="J1952">
        <v>2026</v>
      </c>
      <c r="K1952">
        <v>5</v>
      </c>
      <c r="L1952" t="s">
        <v>95</v>
      </c>
      <c r="M1952">
        <v>304.50841137500004</v>
      </c>
      <c r="N1952">
        <v>1</v>
      </c>
      <c r="O1952">
        <v>304.50841137500004</v>
      </c>
      <c r="P1952" t="s">
        <v>614</v>
      </c>
    </row>
    <row r="1953" spans="1:17">
      <c r="A1953" t="s">
        <v>879</v>
      </c>
      <c r="B1953" t="s">
        <v>207</v>
      </c>
      <c r="C1953" t="s">
        <v>133</v>
      </c>
      <c r="D1953" t="s">
        <v>332</v>
      </c>
      <c r="E1953" t="s">
        <v>103</v>
      </c>
      <c r="F1953">
        <v>40700</v>
      </c>
      <c r="G1953" t="s">
        <v>784</v>
      </c>
      <c r="I1953" t="s">
        <v>130</v>
      </c>
      <c r="J1953">
        <v>2026</v>
      </c>
      <c r="K1953">
        <v>5</v>
      </c>
      <c r="L1953" t="s">
        <v>95</v>
      </c>
      <c r="M1953">
        <v>522.45108299999993</v>
      </c>
      <c r="N1953">
        <v>1</v>
      </c>
      <c r="O1953">
        <v>522.45108299999993</v>
      </c>
      <c r="P1953" t="s">
        <v>614</v>
      </c>
      <c r="Q1953">
        <v>1</v>
      </c>
    </row>
    <row r="1954" spans="1:17">
      <c r="A1954" t="s">
        <v>879</v>
      </c>
      <c r="B1954" t="s">
        <v>207</v>
      </c>
      <c r="C1954" t="s">
        <v>133</v>
      </c>
      <c r="D1954" t="s">
        <v>332</v>
      </c>
      <c r="E1954" t="s">
        <v>92</v>
      </c>
      <c r="F1954">
        <v>40700</v>
      </c>
      <c r="G1954" t="s">
        <v>784</v>
      </c>
      <c r="I1954" t="s">
        <v>203</v>
      </c>
      <c r="J1954">
        <v>2026</v>
      </c>
      <c r="K1954">
        <v>5</v>
      </c>
      <c r="L1954" t="s">
        <v>95</v>
      </c>
      <c r="M1954">
        <v>173.97401612499999</v>
      </c>
      <c r="N1954">
        <v>1</v>
      </c>
      <c r="O1954">
        <v>173.97401612499999</v>
      </c>
      <c r="P1954" t="s">
        <v>614</v>
      </c>
      <c r="Q1954">
        <v>1</v>
      </c>
    </row>
    <row r="1955" spans="1:17">
      <c r="A1955" t="s">
        <v>879</v>
      </c>
      <c r="B1955" t="s">
        <v>207</v>
      </c>
      <c r="C1955" t="s">
        <v>133</v>
      </c>
      <c r="D1955" t="s">
        <v>332</v>
      </c>
      <c r="E1955" t="s">
        <v>106</v>
      </c>
      <c r="F1955">
        <v>40700</v>
      </c>
      <c r="G1955" t="s">
        <v>784</v>
      </c>
      <c r="I1955" t="s">
        <v>266</v>
      </c>
      <c r="J1955">
        <v>2026</v>
      </c>
      <c r="K1955">
        <v>5</v>
      </c>
      <c r="L1955" t="s">
        <v>95</v>
      </c>
      <c r="M1955">
        <v>99.350743187499987</v>
      </c>
      <c r="N1955">
        <v>1</v>
      </c>
      <c r="O1955">
        <v>99.350743187499987</v>
      </c>
      <c r="P1955" t="s">
        <v>614</v>
      </c>
    </row>
    <row r="1956" spans="1:17">
      <c r="A1956" t="s">
        <v>879</v>
      </c>
      <c r="B1956" t="s">
        <v>207</v>
      </c>
      <c r="C1956" t="s">
        <v>133</v>
      </c>
      <c r="D1956" t="s">
        <v>332</v>
      </c>
      <c r="E1956" t="s">
        <v>92</v>
      </c>
      <c r="F1956">
        <v>40700</v>
      </c>
      <c r="G1956" t="s">
        <v>784</v>
      </c>
      <c r="I1956" t="s">
        <v>204</v>
      </c>
      <c r="J1956">
        <v>2026</v>
      </c>
      <c r="K1956">
        <v>5</v>
      </c>
      <c r="L1956" t="s">
        <v>95</v>
      </c>
      <c r="M1956">
        <v>123.00055031250001</v>
      </c>
      <c r="N1956">
        <v>1</v>
      </c>
      <c r="O1956">
        <v>123.00055031250001</v>
      </c>
      <c r="P1956" t="s">
        <v>614</v>
      </c>
    </row>
    <row r="1957" spans="1:17">
      <c r="A1957" t="s">
        <v>879</v>
      </c>
      <c r="B1957" t="s">
        <v>207</v>
      </c>
      <c r="C1957" t="s">
        <v>133</v>
      </c>
      <c r="D1957" t="s">
        <v>332</v>
      </c>
      <c r="E1957" t="s">
        <v>92</v>
      </c>
      <c r="F1957">
        <v>40700</v>
      </c>
      <c r="G1957" t="s">
        <v>784</v>
      </c>
      <c r="I1957" t="s">
        <v>260</v>
      </c>
      <c r="J1957">
        <v>2026</v>
      </c>
      <c r="K1957">
        <v>5</v>
      </c>
      <c r="L1957" t="s">
        <v>95</v>
      </c>
      <c r="M1957">
        <v>304.50841137500004</v>
      </c>
      <c r="N1957">
        <v>1</v>
      </c>
      <c r="O1957">
        <v>304.50841137500004</v>
      </c>
      <c r="P1957" t="s">
        <v>614</v>
      </c>
    </row>
    <row r="1958" spans="1:17">
      <c r="A1958" t="s">
        <v>879</v>
      </c>
      <c r="B1958" t="s">
        <v>207</v>
      </c>
      <c r="C1958" t="s">
        <v>133</v>
      </c>
      <c r="D1958" t="s">
        <v>332</v>
      </c>
      <c r="E1958" t="s">
        <v>105</v>
      </c>
      <c r="F1958">
        <v>40700</v>
      </c>
      <c r="G1958" t="s">
        <v>784</v>
      </c>
      <c r="I1958" t="s">
        <v>123</v>
      </c>
      <c r="J1958">
        <v>2026</v>
      </c>
      <c r="K1958">
        <v>5</v>
      </c>
      <c r="L1958" t="s">
        <v>95</v>
      </c>
      <c r="M1958">
        <v>132.45459499999996</v>
      </c>
      <c r="N1958">
        <v>1</v>
      </c>
      <c r="O1958">
        <v>132.45459499999996</v>
      </c>
      <c r="P1958" t="s">
        <v>614</v>
      </c>
    </row>
    <row r="1959" spans="1:17">
      <c r="A1959" t="s">
        <v>879</v>
      </c>
      <c r="B1959" t="s">
        <v>207</v>
      </c>
      <c r="C1959" t="s">
        <v>133</v>
      </c>
      <c r="D1959" t="s">
        <v>332</v>
      </c>
      <c r="E1959" t="s">
        <v>106</v>
      </c>
      <c r="F1959">
        <v>40700</v>
      </c>
      <c r="G1959" t="s">
        <v>784</v>
      </c>
      <c r="I1959" t="s">
        <v>146</v>
      </c>
      <c r="J1959">
        <v>2026</v>
      </c>
      <c r="K1959">
        <v>5</v>
      </c>
      <c r="L1959" t="s">
        <v>95</v>
      </c>
      <c r="M1959">
        <v>695.45520231249998</v>
      </c>
      <c r="N1959">
        <v>1</v>
      </c>
      <c r="O1959">
        <v>695.45520231249998</v>
      </c>
      <c r="P1959" t="s">
        <v>614</v>
      </c>
    </row>
    <row r="1960" spans="1:17">
      <c r="A1960" t="s">
        <v>879</v>
      </c>
      <c r="B1960" t="s">
        <v>207</v>
      </c>
      <c r="C1960" t="s">
        <v>133</v>
      </c>
      <c r="D1960" t="s">
        <v>332</v>
      </c>
      <c r="E1960" t="s">
        <v>106</v>
      </c>
      <c r="F1960">
        <v>40700</v>
      </c>
      <c r="G1960" t="s">
        <v>784</v>
      </c>
      <c r="I1960" t="s">
        <v>664</v>
      </c>
      <c r="J1960">
        <v>2026</v>
      </c>
      <c r="K1960">
        <v>5</v>
      </c>
      <c r="L1960" t="s">
        <v>95</v>
      </c>
      <c r="M1960">
        <v>99.350743187499987</v>
      </c>
      <c r="N1960">
        <v>1</v>
      </c>
      <c r="O1960">
        <v>99.350743187499987</v>
      </c>
      <c r="P1960" t="s">
        <v>614</v>
      </c>
    </row>
    <row r="1961" spans="1:17">
      <c r="A1961" t="s">
        <v>879</v>
      </c>
      <c r="B1961" t="s">
        <v>207</v>
      </c>
      <c r="C1961" t="s">
        <v>133</v>
      </c>
      <c r="D1961" t="s">
        <v>332</v>
      </c>
      <c r="E1961" t="s">
        <v>92</v>
      </c>
      <c r="F1961">
        <v>40700</v>
      </c>
      <c r="G1961" t="s">
        <v>784</v>
      </c>
      <c r="I1961" t="s">
        <v>617</v>
      </c>
      <c r="J1961">
        <v>2026</v>
      </c>
      <c r="K1961">
        <v>5</v>
      </c>
      <c r="L1961" t="s">
        <v>95</v>
      </c>
      <c r="M1961">
        <v>124.93054699999999</v>
      </c>
      <c r="N1961">
        <v>1</v>
      </c>
      <c r="O1961">
        <v>124.93054699999999</v>
      </c>
      <c r="P1961" t="s">
        <v>614</v>
      </c>
      <c r="Q1961">
        <v>1</v>
      </c>
    </row>
    <row r="1962" spans="1:17">
      <c r="A1962" t="s">
        <v>879</v>
      </c>
      <c r="B1962" t="s">
        <v>208</v>
      </c>
      <c r="C1962" t="s">
        <v>133</v>
      </c>
      <c r="D1962" t="s">
        <v>332</v>
      </c>
      <c r="E1962" t="s">
        <v>103</v>
      </c>
      <c r="F1962">
        <v>40700</v>
      </c>
      <c r="G1962" t="s">
        <v>784</v>
      </c>
      <c r="I1962" t="s">
        <v>120</v>
      </c>
      <c r="J1962">
        <v>2026</v>
      </c>
      <c r="K1962">
        <v>5</v>
      </c>
      <c r="L1962" t="s">
        <v>95</v>
      </c>
      <c r="M1962">
        <v>247.38246881249998</v>
      </c>
      <c r="N1962">
        <v>1</v>
      </c>
      <c r="O1962">
        <v>247.38246881249998</v>
      </c>
      <c r="P1962" t="s">
        <v>614</v>
      </c>
      <c r="Q1962">
        <v>1</v>
      </c>
    </row>
    <row r="1963" spans="1:17">
      <c r="A1963" t="s">
        <v>879</v>
      </c>
      <c r="B1963" t="s">
        <v>208</v>
      </c>
      <c r="C1963" t="s">
        <v>133</v>
      </c>
      <c r="D1963" t="s">
        <v>332</v>
      </c>
      <c r="E1963" t="s">
        <v>92</v>
      </c>
      <c r="F1963">
        <v>40700</v>
      </c>
      <c r="G1963" t="s">
        <v>784</v>
      </c>
      <c r="I1963" t="s">
        <v>636</v>
      </c>
      <c r="J1963">
        <v>2026</v>
      </c>
      <c r="K1963">
        <v>5</v>
      </c>
      <c r="L1963" t="s">
        <v>95</v>
      </c>
      <c r="M1963">
        <v>1092.5446730624999</v>
      </c>
      <c r="N1963">
        <v>1</v>
      </c>
      <c r="O1963">
        <v>1092.5446730624999</v>
      </c>
      <c r="P1963" t="s">
        <v>614</v>
      </c>
    </row>
    <row r="1964" spans="1:17">
      <c r="A1964" t="s">
        <v>879</v>
      </c>
      <c r="B1964" t="s">
        <v>208</v>
      </c>
      <c r="C1964" t="s">
        <v>133</v>
      </c>
      <c r="D1964" t="s">
        <v>332</v>
      </c>
      <c r="E1964" t="s">
        <v>92</v>
      </c>
      <c r="F1964">
        <v>40700</v>
      </c>
      <c r="G1964" t="s">
        <v>784</v>
      </c>
      <c r="I1964" t="s">
        <v>260</v>
      </c>
      <c r="J1964">
        <v>2026</v>
      </c>
      <c r="K1964">
        <v>5</v>
      </c>
      <c r="L1964" t="s">
        <v>95</v>
      </c>
      <c r="M1964">
        <v>304.50841137500004</v>
      </c>
      <c r="N1964">
        <v>1</v>
      </c>
      <c r="O1964">
        <v>304.50841137500004</v>
      </c>
      <c r="P1964" t="s">
        <v>614</v>
      </c>
    </row>
    <row r="1965" spans="1:17">
      <c r="A1965" t="s">
        <v>879</v>
      </c>
      <c r="B1965" t="s">
        <v>208</v>
      </c>
      <c r="C1965" t="s">
        <v>133</v>
      </c>
      <c r="D1965" t="s">
        <v>332</v>
      </c>
      <c r="E1965" t="s">
        <v>106</v>
      </c>
      <c r="F1965">
        <v>40700</v>
      </c>
      <c r="G1965" t="s">
        <v>784</v>
      </c>
      <c r="I1965" t="s">
        <v>146</v>
      </c>
      <c r="J1965">
        <v>2026</v>
      </c>
      <c r="K1965">
        <v>5</v>
      </c>
      <c r="L1965" t="s">
        <v>95</v>
      </c>
      <c r="M1965">
        <v>99.350743187499987</v>
      </c>
      <c r="N1965">
        <v>1</v>
      </c>
      <c r="O1965">
        <v>99.350743187499987</v>
      </c>
      <c r="P1965" t="s">
        <v>614</v>
      </c>
    </row>
    <row r="1966" spans="1:17">
      <c r="A1966" t="s">
        <v>879</v>
      </c>
      <c r="B1966" t="s">
        <v>679</v>
      </c>
      <c r="C1966" t="s">
        <v>133</v>
      </c>
      <c r="D1966" t="s">
        <v>332</v>
      </c>
      <c r="E1966" t="s">
        <v>103</v>
      </c>
      <c r="F1966">
        <v>40700</v>
      </c>
      <c r="G1966" t="s">
        <v>784</v>
      </c>
      <c r="I1966" t="s">
        <v>120</v>
      </c>
      <c r="J1966">
        <v>2026</v>
      </c>
      <c r="K1966">
        <v>5</v>
      </c>
      <c r="L1966" t="s">
        <v>95</v>
      </c>
      <c r="M1966">
        <v>118.06289381250002</v>
      </c>
      <c r="N1966">
        <v>1</v>
      </c>
      <c r="O1966">
        <v>118.06289381250002</v>
      </c>
      <c r="P1966" t="s">
        <v>614</v>
      </c>
      <c r="Q1966">
        <v>1</v>
      </c>
    </row>
    <row r="1967" spans="1:17">
      <c r="A1967" t="s">
        <v>879</v>
      </c>
      <c r="B1967" t="s">
        <v>679</v>
      </c>
      <c r="C1967" t="s">
        <v>133</v>
      </c>
      <c r="D1967" t="s">
        <v>332</v>
      </c>
      <c r="E1967" t="s">
        <v>92</v>
      </c>
      <c r="F1967">
        <v>40700</v>
      </c>
      <c r="G1967" t="s">
        <v>784</v>
      </c>
      <c r="I1967" t="s">
        <v>636</v>
      </c>
      <c r="J1967">
        <v>2026</v>
      </c>
      <c r="K1967">
        <v>5</v>
      </c>
      <c r="L1967" t="s">
        <v>95</v>
      </c>
      <c r="M1967">
        <v>121.39385256249999</v>
      </c>
      <c r="N1967">
        <v>1</v>
      </c>
      <c r="O1967">
        <v>121.39385256249999</v>
      </c>
      <c r="P1967" t="s">
        <v>614</v>
      </c>
    </row>
    <row r="1968" spans="1:17">
      <c r="A1968" t="s">
        <v>879</v>
      </c>
      <c r="B1968" t="s">
        <v>679</v>
      </c>
      <c r="C1968" t="s">
        <v>133</v>
      </c>
      <c r="D1968" t="s">
        <v>332</v>
      </c>
      <c r="E1968" t="s">
        <v>106</v>
      </c>
      <c r="F1968">
        <v>40700</v>
      </c>
      <c r="G1968" t="s">
        <v>784</v>
      </c>
      <c r="I1968" t="s">
        <v>266</v>
      </c>
      <c r="J1968">
        <v>2026</v>
      </c>
      <c r="K1968">
        <v>5</v>
      </c>
      <c r="L1968" t="s">
        <v>95</v>
      </c>
      <c r="M1968">
        <v>99.350743187499987</v>
      </c>
      <c r="N1968">
        <v>1</v>
      </c>
      <c r="O1968">
        <v>99.350743187499987</v>
      </c>
      <c r="P1968" t="s">
        <v>614</v>
      </c>
    </row>
    <row r="1969" spans="1:17">
      <c r="A1969" t="s">
        <v>879</v>
      </c>
      <c r="B1969" t="s">
        <v>679</v>
      </c>
      <c r="C1969" t="s">
        <v>133</v>
      </c>
      <c r="D1969" t="s">
        <v>332</v>
      </c>
      <c r="E1969" t="s">
        <v>92</v>
      </c>
      <c r="F1969">
        <v>40700</v>
      </c>
      <c r="G1969" t="s">
        <v>784</v>
      </c>
      <c r="I1969" t="s">
        <v>260</v>
      </c>
      <c r="J1969">
        <v>2026</v>
      </c>
      <c r="K1969">
        <v>5</v>
      </c>
      <c r="L1969" t="s">
        <v>95</v>
      </c>
      <c r="M1969">
        <v>304.50841137500004</v>
      </c>
      <c r="N1969">
        <v>1</v>
      </c>
      <c r="O1969">
        <v>304.50841137500004</v>
      </c>
      <c r="P1969" t="s">
        <v>614</v>
      </c>
    </row>
    <row r="1970" spans="1:17">
      <c r="A1970" t="s">
        <v>879</v>
      </c>
      <c r="B1970" t="s">
        <v>679</v>
      </c>
      <c r="C1970" t="s">
        <v>133</v>
      </c>
      <c r="D1970" t="s">
        <v>332</v>
      </c>
      <c r="E1970" t="s">
        <v>105</v>
      </c>
      <c r="F1970">
        <v>40700</v>
      </c>
      <c r="G1970" t="s">
        <v>784</v>
      </c>
      <c r="I1970" t="s">
        <v>123</v>
      </c>
      <c r="J1970">
        <v>2026</v>
      </c>
      <c r="K1970">
        <v>5</v>
      </c>
      <c r="L1970" t="s">
        <v>95</v>
      </c>
      <c r="M1970">
        <v>132.45459499999996</v>
      </c>
      <c r="N1970">
        <v>1</v>
      </c>
      <c r="O1970">
        <v>132.45459499999996</v>
      </c>
      <c r="P1970" t="s">
        <v>614</v>
      </c>
    </row>
    <row r="1971" spans="1:17">
      <c r="A1971" t="s">
        <v>879</v>
      </c>
      <c r="B1971" t="s">
        <v>679</v>
      </c>
      <c r="C1971" t="s">
        <v>133</v>
      </c>
      <c r="D1971" t="s">
        <v>332</v>
      </c>
      <c r="E1971" t="s">
        <v>106</v>
      </c>
      <c r="F1971">
        <v>40700</v>
      </c>
      <c r="G1971" t="s">
        <v>784</v>
      </c>
      <c r="I1971" t="s">
        <v>146</v>
      </c>
      <c r="J1971">
        <v>2026</v>
      </c>
      <c r="K1971">
        <v>5</v>
      </c>
      <c r="L1971" t="s">
        <v>95</v>
      </c>
      <c r="M1971">
        <v>99.350743187499987</v>
      </c>
      <c r="N1971">
        <v>1</v>
      </c>
      <c r="O1971">
        <v>99.350743187499987</v>
      </c>
      <c r="P1971" t="s">
        <v>614</v>
      </c>
    </row>
    <row r="1972" spans="1:17">
      <c r="A1972" t="s">
        <v>879</v>
      </c>
      <c r="B1972" t="s">
        <v>680</v>
      </c>
      <c r="C1972" t="s">
        <v>133</v>
      </c>
      <c r="D1972" t="s">
        <v>332</v>
      </c>
      <c r="E1972" t="s">
        <v>92</v>
      </c>
      <c r="F1972">
        <v>40700</v>
      </c>
      <c r="G1972" t="s">
        <v>784</v>
      </c>
      <c r="I1972" t="s">
        <v>636</v>
      </c>
      <c r="J1972">
        <v>2026</v>
      </c>
      <c r="K1972">
        <v>5</v>
      </c>
      <c r="L1972" t="s">
        <v>95</v>
      </c>
      <c r="M1972">
        <v>121.39385256249999</v>
      </c>
      <c r="N1972">
        <v>1</v>
      </c>
      <c r="O1972">
        <v>121.39385256249999</v>
      </c>
      <c r="P1972" t="s">
        <v>614</v>
      </c>
    </row>
    <row r="1973" spans="1:17">
      <c r="A1973" t="s">
        <v>879</v>
      </c>
      <c r="B1973" t="s">
        <v>680</v>
      </c>
      <c r="C1973" t="s">
        <v>133</v>
      </c>
      <c r="D1973" t="s">
        <v>332</v>
      </c>
      <c r="E1973" t="s">
        <v>106</v>
      </c>
      <c r="F1973">
        <v>40700</v>
      </c>
      <c r="G1973" t="s">
        <v>784</v>
      </c>
      <c r="I1973" t="s">
        <v>266</v>
      </c>
      <c r="J1973">
        <v>2026</v>
      </c>
      <c r="K1973">
        <v>5</v>
      </c>
      <c r="L1973" t="s">
        <v>95</v>
      </c>
      <c r="M1973">
        <v>198.70148637499997</v>
      </c>
      <c r="N1973">
        <v>1</v>
      </c>
      <c r="O1973">
        <v>198.70148637499997</v>
      </c>
      <c r="P1973" t="s">
        <v>614</v>
      </c>
    </row>
    <row r="1974" spans="1:17">
      <c r="A1974" t="s">
        <v>879</v>
      </c>
      <c r="B1974" t="s">
        <v>680</v>
      </c>
      <c r="C1974" t="s">
        <v>133</v>
      </c>
      <c r="D1974" t="s">
        <v>332</v>
      </c>
      <c r="E1974" t="s">
        <v>92</v>
      </c>
      <c r="F1974">
        <v>40700</v>
      </c>
      <c r="G1974" t="s">
        <v>784</v>
      </c>
      <c r="I1974" t="s">
        <v>260</v>
      </c>
      <c r="J1974">
        <v>2026</v>
      </c>
      <c r="K1974">
        <v>5</v>
      </c>
      <c r="L1974" t="s">
        <v>95</v>
      </c>
      <c r="M1974">
        <v>304.50841137500004</v>
      </c>
      <c r="N1974">
        <v>1</v>
      </c>
      <c r="O1974">
        <v>304.50841137500004</v>
      </c>
      <c r="P1974" t="s">
        <v>614</v>
      </c>
    </row>
    <row r="1975" spans="1:17">
      <c r="A1975" t="s">
        <v>879</v>
      </c>
      <c r="B1975" t="s">
        <v>680</v>
      </c>
      <c r="C1975" t="s">
        <v>133</v>
      </c>
      <c r="D1975" t="s">
        <v>332</v>
      </c>
      <c r="E1975" t="s">
        <v>106</v>
      </c>
      <c r="F1975">
        <v>40700</v>
      </c>
      <c r="G1975" t="s">
        <v>784</v>
      </c>
      <c r="I1975" t="s">
        <v>146</v>
      </c>
      <c r="J1975">
        <v>2026</v>
      </c>
      <c r="K1975">
        <v>5</v>
      </c>
      <c r="L1975" t="s">
        <v>95</v>
      </c>
      <c r="M1975">
        <v>99.350743187499987</v>
      </c>
      <c r="N1975">
        <v>1</v>
      </c>
      <c r="O1975">
        <v>99.350743187499987</v>
      </c>
      <c r="P1975" t="s">
        <v>614</v>
      </c>
    </row>
    <row r="1976" spans="1:17">
      <c r="A1976" t="s">
        <v>879</v>
      </c>
      <c r="B1976" t="s">
        <v>210</v>
      </c>
      <c r="C1976" t="s">
        <v>133</v>
      </c>
      <c r="D1976" t="s">
        <v>332</v>
      </c>
      <c r="E1976" t="s">
        <v>103</v>
      </c>
      <c r="F1976">
        <v>40700</v>
      </c>
      <c r="G1976" t="s">
        <v>784</v>
      </c>
      <c r="I1976" t="s">
        <v>120</v>
      </c>
      <c r="J1976">
        <v>2026</v>
      </c>
      <c r="K1976">
        <v>5</v>
      </c>
      <c r="L1976" t="s">
        <v>95</v>
      </c>
      <c r="M1976">
        <v>234.85218574999999</v>
      </c>
      <c r="N1976">
        <v>1</v>
      </c>
      <c r="O1976">
        <v>234.85218574999999</v>
      </c>
      <c r="P1976" t="s">
        <v>614</v>
      </c>
      <c r="Q1976">
        <v>1</v>
      </c>
    </row>
    <row r="1977" spans="1:17">
      <c r="A1977" t="s">
        <v>879</v>
      </c>
      <c r="B1977" t="s">
        <v>210</v>
      </c>
      <c r="C1977" t="s">
        <v>133</v>
      </c>
      <c r="D1977" t="s">
        <v>332</v>
      </c>
      <c r="E1977" t="s">
        <v>92</v>
      </c>
      <c r="F1977">
        <v>40700</v>
      </c>
      <c r="G1977" t="s">
        <v>784</v>
      </c>
      <c r="I1977" t="s">
        <v>636</v>
      </c>
      <c r="J1977">
        <v>2026</v>
      </c>
      <c r="K1977">
        <v>5</v>
      </c>
      <c r="L1977" t="s">
        <v>95</v>
      </c>
      <c r="M1977">
        <v>1335.3323781874999</v>
      </c>
      <c r="N1977">
        <v>1</v>
      </c>
      <c r="O1977">
        <v>1335.3323781874999</v>
      </c>
      <c r="P1977" t="s">
        <v>614</v>
      </c>
    </row>
    <row r="1978" spans="1:17">
      <c r="A1978" t="s">
        <v>879</v>
      </c>
      <c r="B1978" t="s">
        <v>210</v>
      </c>
      <c r="C1978" t="s">
        <v>133</v>
      </c>
      <c r="D1978" t="s">
        <v>332</v>
      </c>
      <c r="E1978" t="s">
        <v>106</v>
      </c>
      <c r="F1978">
        <v>40700</v>
      </c>
      <c r="G1978" t="s">
        <v>784</v>
      </c>
      <c r="I1978" t="s">
        <v>266</v>
      </c>
      <c r="J1978">
        <v>2026</v>
      </c>
      <c r="K1978">
        <v>5</v>
      </c>
      <c r="L1978" t="s">
        <v>95</v>
      </c>
      <c r="M1978">
        <v>99.350743187499987</v>
      </c>
      <c r="N1978">
        <v>1</v>
      </c>
      <c r="O1978">
        <v>99.350743187499987</v>
      </c>
      <c r="P1978" t="s">
        <v>614</v>
      </c>
    </row>
    <row r="1979" spans="1:17">
      <c r="A1979" t="s">
        <v>879</v>
      </c>
      <c r="B1979" t="s">
        <v>210</v>
      </c>
      <c r="C1979" t="s">
        <v>133</v>
      </c>
      <c r="D1979" t="s">
        <v>332</v>
      </c>
      <c r="E1979" t="s">
        <v>92</v>
      </c>
      <c r="F1979">
        <v>40700</v>
      </c>
      <c r="G1979" t="s">
        <v>784</v>
      </c>
      <c r="I1979" t="s">
        <v>260</v>
      </c>
      <c r="J1979">
        <v>2026</v>
      </c>
      <c r="K1979">
        <v>5</v>
      </c>
      <c r="L1979" t="s">
        <v>95</v>
      </c>
      <c r="M1979">
        <v>304.50841137500004</v>
      </c>
      <c r="N1979">
        <v>1</v>
      </c>
      <c r="O1979">
        <v>304.50841137500004</v>
      </c>
      <c r="P1979" t="s">
        <v>614</v>
      </c>
    </row>
    <row r="1980" spans="1:17">
      <c r="A1980" t="s">
        <v>879</v>
      </c>
      <c r="B1980" t="s">
        <v>210</v>
      </c>
      <c r="C1980" t="s">
        <v>133</v>
      </c>
      <c r="D1980" t="s">
        <v>332</v>
      </c>
      <c r="E1980" t="s">
        <v>105</v>
      </c>
      <c r="F1980">
        <v>40700</v>
      </c>
      <c r="G1980" t="s">
        <v>784</v>
      </c>
      <c r="I1980" t="s">
        <v>123</v>
      </c>
      <c r="J1980">
        <v>2026</v>
      </c>
      <c r="K1980">
        <v>5</v>
      </c>
      <c r="L1980" t="s">
        <v>95</v>
      </c>
      <c r="M1980">
        <v>132.45459499999996</v>
      </c>
      <c r="N1980">
        <v>1</v>
      </c>
      <c r="O1980">
        <v>132.45459499999996</v>
      </c>
      <c r="P1980" t="s">
        <v>614</v>
      </c>
    </row>
    <row r="1981" spans="1:17">
      <c r="A1981" t="s">
        <v>879</v>
      </c>
      <c r="B1981" t="s">
        <v>211</v>
      </c>
      <c r="C1981" t="s">
        <v>133</v>
      </c>
      <c r="D1981" t="s">
        <v>332</v>
      </c>
      <c r="E1981" t="s">
        <v>103</v>
      </c>
      <c r="F1981">
        <v>40700</v>
      </c>
      <c r="G1981" t="s">
        <v>784</v>
      </c>
      <c r="I1981" t="s">
        <v>120</v>
      </c>
      <c r="J1981">
        <v>2026</v>
      </c>
      <c r="K1981">
        <v>5</v>
      </c>
      <c r="L1981" t="s">
        <v>95</v>
      </c>
      <c r="M1981">
        <v>362.42790587500002</v>
      </c>
      <c r="N1981">
        <v>1</v>
      </c>
      <c r="O1981">
        <v>362.42790587500002</v>
      </c>
      <c r="P1981" t="s">
        <v>614</v>
      </c>
      <c r="Q1981">
        <v>1</v>
      </c>
    </row>
    <row r="1982" spans="1:17">
      <c r="A1982" t="s">
        <v>879</v>
      </c>
      <c r="B1982" t="s">
        <v>211</v>
      </c>
      <c r="C1982" t="s">
        <v>133</v>
      </c>
      <c r="D1982" t="s">
        <v>332</v>
      </c>
      <c r="E1982" t="s">
        <v>92</v>
      </c>
      <c r="F1982">
        <v>40700</v>
      </c>
      <c r="G1982" t="s">
        <v>784</v>
      </c>
      <c r="I1982" t="s">
        <v>636</v>
      </c>
      <c r="J1982">
        <v>2026</v>
      </c>
      <c r="K1982">
        <v>5</v>
      </c>
      <c r="L1982" t="s">
        <v>95</v>
      </c>
      <c r="M1982">
        <v>121.39385256249999</v>
      </c>
      <c r="N1982">
        <v>1</v>
      </c>
      <c r="O1982">
        <v>121.39385256249999</v>
      </c>
      <c r="P1982" t="s">
        <v>614</v>
      </c>
    </row>
    <row r="1983" spans="1:17">
      <c r="A1983" t="s">
        <v>879</v>
      </c>
      <c r="B1983" t="s">
        <v>211</v>
      </c>
      <c r="C1983" t="s">
        <v>133</v>
      </c>
      <c r="D1983" t="s">
        <v>332</v>
      </c>
      <c r="E1983" t="s">
        <v>106</v>
      </c>
      <c r="F1983">
        <v>40700</v>
      </c>
      <c r="G1983" t="s">
        <v>784</v>
      </c>
      <c r="I1983" t="s">
        <v>266</v>
      </c>
      <c r="J1983">
        <v>2026</v>
      </c>
      <c r="K1983">
        <v>5</v>
      </c>
      <c r="L1983" t="s">
        <v>95</v>
      </c>
      <c r="M1983">
        <v>99.350743187499987</v>
      </c>
      <c r="N1983">
        <v>1</v>
      </c>
      <c r="O1983">
        <v>99.350743187499987</v>
      </c>
      <c r="P1983" t="s">
        <v>614</v>
      </c>
    </row>
    <row r="1984" spans="1:17">
      <c r="A1984" t="s">
        <v>879</v>
      </c>
      <c r="B1984" t="s">
        <v>211</v>
      </c>
      <c r="C1984" t="s">
        <v>133</v>
      </c>
      <c r="D1984" t="s">
        <v>332</v>
      </c>
      <c r="E1984" t="s">
        <v>92</v>
      </c>
      <c r="F1984">
        <v>40700</v>
      </c>
      <c r="G1984" t="s">
        <v>784</v>
      </c>
      <c r="I1984" t="s">
        <v>260</v>
      </c>
      <c r="J1984">
        <v>2026</v>
      </c>
      <c r="K1984">
        <v>5</v>
      </c>
      <c r="L1984" t="s">
        <v>95</v>
      </c>
      <c r="M1984">
        <v>304.50841137500004</v>
      </c>
      <c r="N1984">
        <v>1</v>
      </c>
      <c r="O1984">
        <v>304.50841137500004</v>
      </c>
      <c r="P1984" t="s">
        <v>614</v>
      </c>
    </row>
    <row r="1985" spans="1:17">
      <c r="A1985" t="s">
        <v>879</v>
      </c>
      <c r="B1985" t="s">
        <v>211</v>
      </c>
      <c r="C1985" t="s">
        <v>133</v>
      </c>
      <c r="D1985" t="s">
        <v>332</v>
      </c>
      <c r="E1985" t="s">
        <v>105</v>
      </c>
      <c r="F1985">
        <v>40700</v>
      </c>
      <c r="G1985" t="s">
        <v>784</v>
      </c>
      <c r="I1985" t="s">
        <v>654</v>
      </c>
      <c r="J1985">
        <v>2026</v>
      </c>
      <c r="K1985">
        <v>5</v>
      </c>
      <c r="L1985" t="s">
        <v>95</v>
      </c>
      <c r="M1985">
        <v>105.96367600000001</v>
      </c>
      <c r="N1985">
        <v>1</v>
      </c>
      <c r="O1985">
        <v>105.96367600000001</v>
      </c>
      <c r="P1985" t="s">
        <v>614</v>
      </c>
    </row>
    <row r="1986" spans="1:17">
      <c r="A1986" t="s">
        <v>879</v>
      </c>
      <c r="B1986" t="s">
        <v>211</v>
      </c>
      <c r="C1986" t="s">
        <v>133</v>
      </c>
      <c r="D1986" t="s">
        <v>332</v>
      </c>
      <c r="E1986" t="s">
        <v>105</v>
      </c>
      <c r="F1986">
        <v>40700</v>
      </c>
      <c r="G1986" t="s">
        <v>784</v>
      </c>
      <c r="I1986" t="s">
        <v>123</v>
      </c>
      <c r="J1986">
        <v>2026</v>
      </c>
      <c r="K1986">
        <v>5</v>
      </c>
      <c r="L1986" t="s">
        <v>95</v>
      </c>
      <c r="M1986">
        <v>927.18216499999994</v>
      </c>
      <c r="N1986">
        <v>1</v>
      </c>
      <c r="O1986">
        <v>927.18216499999994</v>
      </c>
      <c r="P1986" t="s">
        <v>614</v>
      </c>
    </row>
    <row r="1987" spans="1:17">
      <c r="A1987" t="s">
        <v>879</v>
      </c>
      <c r="B1987" t="s">
        <v>211</v>
      </c>
      <c r="C1987" t="s">
        <v>133</v>
      </c>
      <c r="D1987" t="s">
        <v>332</v>
      </c>
      <c r="E1987" t="s">
        <v>106</v>
      </c>
      <c r="F1987">
        <v>40700</v>
      </c>
      <c r="G1987" t="s">
        <v>784</v>
      </c>
      <c r="I1987" t="s">
        <v>146</v>
      </c>
      <c r="J1987">
        <v>2026</v>
      </c>
      <c r="K1987">
        <v>5</v>
      </c>
      <c r="L1987" t="s">
        <v>95</v>
      </c>
      <c r="M1987">
        <v>397.40297274999995</v>
      </c>
      <c r="N1987">
        <v>1</v>
      </c>
      <c r="O1987">
        <v>397.40297274999995</v>
      </c>
      <c r="P1987" t="s">
        <v>614</v>
      </c>
    </row>
    <row r="1988" spans="1:17">
      <c r="A1988" t="s">
        <v>879</v>
      </c>
      <c r="B1988" t="s">
        <v>211</v>
      </c>
      <c r="C1988" t="s">
        <v>133</v>
      </c>
      <c r="D1988" t="s">
        <v>332</v>
      </c>
      <c r="E1988" t="s">
        <v>106</v>
      </c>
      <c r="F1988">
        <v>40700</v>
      </c>
      <c r="G1988" t="s">
        <v>784</v>
      </c>
      <c r="I1988" t="s">
        <v>163</v>
      </c>
      <c r="J1988">
        <v>2026</v>
      </c>
      <c r="K1988">
        <v>5</v>
      </c>
      <c r="L1988" t="s">
        <v>95</v>
      </c>
      <c r="M1988">
        <v>170.29036762500002</v>
      </c>
      <c r="N1988">
        <v>1</v>
      </c>
      <c r="O1988">
        <v>170.29036762500002</v>
      </c>
      <c r="P1988" t="s">
        <v>614</v>
      </c>
    </row>
    <row r="1989" spans="1:17">
      <c r="A1989" t="s">
        <v>879</v>
      </c>
      <c r="B1989" t="s">
        <v>214</v>
      </c>
      <c r="C1989" t="s">
        <v>133</v>
      </c>
      <c r="D1989" t="s">
        <v>332</v>
      </c>
      <c r="E1989" t="s">
        <v>103</v>
      </c>
      <c r="F1989">
        <v>40700</v>
      </c>
      <c r="G1989" t="s">
        <v>784</v>
      </c>
      <c r="I1989" t="s">
        <v>130</v>
      </c>
      <c r="J1989">
        <v>2026</v>
      </c>
      <c r="K1989">
        <v>5</v>
      </c>
      <c r="L1989" t="s">
        <v>95</v>
      </c>
      <c r="M1989">
        <v>1056.2862073750002</v>
      </c>
      <c r="N1989">
        <v>1</v>
      </c>
      <c r="O1989">
        <v>1056.2862073750002</v>
      </c>
      <c r="P1989" t="s">
        <v>614</v>
      </c>
      <c r="Q1989">
        <v>1</v>
      </c>
    </row>
    <row r="1990" spans="1:17">
      <c r="A1990" t="s">
        <v>879</v>
      </c>
      <c r="B1990" t="s">
        <v>214</v>
      </c>
      <c r="C1990" t="s">
        <v>133</v>
      </c>
      <c r="D1990" t="s">
        <v>332</v>
      </c>
      <c r="E1990" t="s">
        <v>92</v>
      </c>
      <c r="F1990">
        <v>40700</v>
      </c>
      <c r="G1990" t="s">
        <v>784</v>
      </c>
      <c r="I1990" t="s">
        <v>636</v>
      </c>
      <c r="J1990">
        <v>2026</v>
      </c>
      <c r="K1990">
        <v>5</v>
      </c>
      <c r="L1990" t="s">
        <v>95</v>
      </c>
      <c r="M1990">
        <v>364.1815576875</v>
      </c>
      <c r="N1990">
        <v>1</v>
      </c>
      <c r="O1990">
        <v>364.1815576875</v>
      </c>
      <c r="P1990" t="s">
        <v>614</v>
      </c>
    </row>
    <row r="1991" spans="1:17">
      <c r="A1991" t="s">
        <v>879</v>
      </c>
      <c r="B1991" t="s">
        <v>214</v>
      </c>
      <c r="C1991" t="s">
        <v>133</v>
      </c>
      <c r="D1991" t="s">
        <v>332</v>
      </c>
      <c r="E1991" t="s">
        <v>92</v>
      </c>
      <c r="F1991">
        <v>40700</v>
      </c>
      <c r="G1991" t="s">
        <v>784</v>
      </c>
      <c r="I1991" t="s">
        <v>203</v>
      </c>
      <c r="J1991">
        <v>2026</v>
      </c>
      <c r="K1991">
        <v>5</v>
      </c>
      <c r="L1991" t="s">
        <v>95</v>
      </c>
      <c r="M1991">
        <v>173.97401612499999</v>
      </c>
      <c r="N1991">
        <v>1</v>
      </c>
      <c r="O1991">
        <v>173.97401612499999</v>
      </c>
      <c r="P1991" t="s">
        <v>614</v>
      </c>
      <c r="Q1991">
        <v>1</v>
      </c>
    </row>
    <row r="1992" spans="1:17">
      <c r="A1992" t="s">
        <v>879</v>
      </c>
      <c r="B1992" t="s">
        <v>214</v>
      </c>
      <c r="C1992" t="s">
        <v>133</v>
      </c>
      <c r="D1992" t="s">
        <v>332</v>
      </c>
      <c r="E1992" t="s">
        <v>106</v>
      </c>
      <c r="F1992">
        <v>40700</v>
      </c>
      <c r="G1992" t="s">
        <v>784</v>
      </c>
      <c r="I1992" t="s">
        <v>266</v>
      </c>
      <c r="J1992">
        <v>2026</v>
      </c>
      <c r="K1992">
        <v>5</v>
      </c>
      <c r="L1992" t="s">
        <v>95</v>
      </c>
      <c r="M1992">
        <v>99.350743187499987</v>
      </c>
      <c r="N1992">
        <v>1</v>
      </c>
      <c r="O1992">
        <v>99.350743187499987</v>
      </c>
      <c r="P1992" t="s">
        <v>614</v>
      </c>
    </row>
    <row r="1993" spans="1:17">
      <c r="A1993" t="s">
        <v>879</v>
      </c>
      <c r="B1993" t="s">
        <v>214</v>
      </c>
      <c r="C1993" t="s">
        <v>133</v>
      </c>
      <c r="D1993" t="s">
        <v>332</v>
      </c>
      <c r="E1993" t="s">
        <v>92</v>
      </c>
      <c r="F1993">
        <v>40700</v>
      </c>
      <c r="G1993" t="s">
        <v>784</v>
      </c>
      <c r="I1993" t="s">
        <v>204</v>
      </c>
      <c r="J1993">
        <v>2026</v>
      </c>
      <c r="K1993">
        <v>5</v>
      </c>
      <c r="L1993" t="s">
        <v>95</v>
      </c>
      <c r="M1993">
        <v>123.00055031250001</v>
      </c>
      <c r="N1993">
        <v>1</v>
      </c>
      <c r="O1993">
        <v>123.00055031250001</v>
      </c>
      <c r="P1993" t="s">
        <v>614</v>
      </c>
    </row>
    <row r="1994" spans="1:17">
      <c r="A1994" t="s">
        <v>879</v>
      </c>
      <c r="B1994" t="s">
        <v>214</v>
      </c>
      <c r="C1994" t="s">
        <v>133</v>
      </c>
      <c r="D1994" t="s">
        <v>332</v>
      </c>
      <c r="E1994" t="s">
        <v>92</v>
      </c>
      <c r="F1994">
        <v>40700</v>
      </c>
      <c r="G1994" t="s">
        <v>784</v>
      </c>
      <c r="I1994" t="s">
        <v>221</v>
      </c>
      <c r="J1994">
        <v>2026</v>
      </c>
      <c r="K1994">
        <v>5</v>
      </c>
      <c r="L1994" t="s">
        <v>95</v>
      </c>
      <c r="M1994">
        <v>246.00110062500002</v>
      </c>
      <c r="N1994">
        <v>1</v>
      </c>
      <c r="O1994">
        <v>246.00110062500002</v>
      </c>
      <c r="P1994" t="s">
        <v>614</v>
      </c>
    </row>
    <row r="1995" spans="1:17">
      <c r="A1995" t="s">
        <v>879</v>
      </c>
      <c r="B1995" t="s">
        <v>214</v>
      </c>
      <c r="C1995" t="s">
        <v>133</v>
      </c>
      <c r="D1995" t="s">
        <v>332</v>
      </c>
      <c r="E1995" t="s">
        <v>92</v>
      </c>
      <c r="F1995">
        <v>40700</v>
      </c>
      <c r="G1995" t="s">
        <v>784</v>
      </c>
      <c r="I1995" t="s">
        <v>260</v>
      </c>
      <c r="J1995">
        <v>2026</v>
      </c>
      <c r="K1995">
        <v>5</v>
      </c>
      <c r="L1995" t="s">
        <v>95</v>
      </c>
      <c r="M1995">
        <v>304.50841137500004</v>
      </c>
      <c r="N1995">
        <v>1</v>
      </c>
      <c r="O1995">
        <v>304.50841137500004</v>
      </c>
      <c r="P1995" t="s">
        <v>614</v>
      </c>
    </row>
    <row r="1996" spans="1:17">
      <c r="A1996" t="s">
        <v>879</v>
      </c>
      <c r="B1996" t="s">
        <v>214</v>
      </c>
      <c r="C1996" t="s">
        <v>133</v>
      </c>
      <c r="D1996" t="s">
        <v>332</v>
      </c>
      <c r="E1996" t="s">
        <v>106</v>
      </c>
      <c r="F1996">
        <v>40700</v>
      </c>
      <c r="G1996" t="s">
        <v>784</v>
      </c>
      <c r="I1996" t="s">
        <v>146</v>
      </c>
      <c r="J1996">
        <v>2026</v>
      </c>
      <c r="K1996">
        <v>5</v>
      </c>
      <c r="L1996" t="s">
        <v>95</v>
      </c>
      <c r="M1996">
        <v>99.350743187499987</v>
      </c>
      <c r="N1996">
        <v>1</v>
      </c>
      <c r="O1996">
        <v>99.350743187499987</v>
      </c>
      <c r="P1996" t="s">
        <v>614</v>
      </c>
    </row>
    <row r="1997" spans="1:17">
      <c r="A1997" t="s">
        <v>879</v>
      </c>
      <c r="B1997" t="s">
        <v>214</v>
      </c>
      <c r="C1997" t="s">
        <v>133</v>
      </c>
      <c r="D1997" t="s">
        <v>332</v>
      </c>
      <c r="E1997" t="s">
        <v>106</v>
      </c>
      <c r="F1997">
        <v>40700</v>
      </c>
      <c r="G1997" t="s">
        <v>784</v>
      </c>
      <c r="I1997" t="s">
        <v>664</v>
      </c>
      <c r="J1997">
        <v>2026</v>
      </c>
      <c r="K1997">
        <v>5</v>
      </c>
      <c r="L1997" t="s">
        <v>95</v>
      </c>
      <c r="M1997">
        <v>99.350743187499987</v>
      </c>
      <c r="N1997">
        <v>1</v>
      </c>
      <c r="O1997">
        <v>99.350743187499987</v>
      </c>
      <c r="P1997" t="s">
        <v>614</v>
      </c>
    </row>
    <row r="1998" spans="1:17">
      <c r="A1998" t="s">
        <v>879</v>
      </c>
      <c r="B1998" t="s">
        <v>214</v>
      </c>
      <c r="C1998" t="s">
        <v>133</v>
      </c>
      <c r="D1998" t="s">
        <v>332</v>
      </c>
      <c r="E1998" t="s">
        <v>92</v>
      </c>
      <c r="F1998">
        <v>40700</v>
      </c>
      <c r="G1998" t="s">
        <v>784</v>
      </c>
      <c r="I1998" t="s">
        <v>617</v>
      </c>
      <c r="J1998">
        <v>2026</v>
      </c>
      <c r="K1998">
        <v>5</v>
      </c>
      <c r="L1998" t="s">
        <v>95</v>
      </c>
      <c r="M1998">
        <v>124.93054699999999</v>
      </c>
      <c r="N1998">
        <v>1</v>
      </c>
      <c r="O1998">
        <v>124.93054699999999</v>
      </c>
      <c r="P1998" t="s">
        <v>614</v>
      </c>
      <c r="Q1998">
        <v>1</v>
      </c>
    </row>
    <row r="1999" spans="1:17">
      <c r="A1999" t="s">
        <v>879</v>
      </c>
      <c r="B1999" t="s">
        <v>216</v>
      </c>
      <c r="C1999" t="s">
        <v>133</v>
      </c>
      <c r="D1999" t="s">
        <v>332</v>
      </c>
      <c r="E1999" t="s">
        <v>92</v>
      </c>
      <c r="F1999">
        <v>40700</v>
      </c>
      <c r="G1999" t="s">
        <v>784</v>
      </c>
      <c r="I1999" t="s">
        <v>636</v>
      </c>
      <c r="J1999">
        <v>2026</v>
      </c>
      <c r="K1999">
        <v>5</v>
      </c>
      <c r="L1999" t="s">
        <v>95</v>
      </c>
      <c r="M1999">
        <v>121.39385256249999</v>
      </c>
      <c r="N1999">
        <v>1</v>
      </c>
      <c r="O1999">
        <v>121.39385256249999</v>
      </c>
      <c r="P1999" t="s">
        <v>614</v>
      </c>
    </row>
    <row r="2000" spans="1:17">
      <c r="A2000" t="s">
        <v>879</v>
      </c>
      <c r="B2000" t="s">
        <v>216</v>
      </c>
      <c r="C2000" t="s">
        <v>133</v>
      </c>
      <c r="D2000" t="s">
        <v>332</v>
      </c>
      <c r="E2000" t="s">
        <v>92</v>
      </c>
      <c r="F2000">
        <v>40700</v>
      </c>
      <c r="G2000" t="s">
        <v>784</v>
      </c>
      <c r="I2000" t="s">
        <v>260</v>
      </c>
      <c r="J2000">
        <v>2026</v>
      </c>
      <c r="K2000">
        <v>5</v>
      </c>
      <c r="L2000" t="s">
        <v>95</v>
      </c>
      <c r="M2000">
        <v>304.50841137500004</v>
      </c>
      <c r="N2000">
        <v>1</v>
      </c>
      <c r="O2000">
        <v>304.50841137500004</v>
      </c>
      <c r="P2000" t="s">
        <v>614</v>
      </c>
    </row>
    <row r="2001" spans="1:17">
      <c r="A2001" t="s">
        <v>879</v>
      </c>
      <c r="B2001" t="s">
        <v>681</v>
      </c>
      <c r="C2001" t="s">
        <v>133</v>
      </c>
      <c r="D2001" t="s">
        <v>332</v>
      </c>
      <c r="E2001" t="s">
        <v>92</v>
      </c>
      <c r="F2001">
        <v>40700</v>
      </c>
      <c r="G2001" t="s">
        <v>784</v>
      </c>
      <c r="I2001" t="s">
        <v>636</v>
      </c>
      <c r="J2001">
        <v>2026</v>
      </c>
      <c r="K2001">
        <v>5</v>
      </c>
      <c r="L2001" t="s">
        <v>95</v>
      </c>
      <c r="M2001">
        <v>121.39385256249999</v>
      </c>
      <c r="N2001">
        <v>1</v>
      </c>
      <c r="O2001">
        <v>121.39385256249999</v>
      </c>
      <c r="P2001" t="s">
        <v>614</v>
      </c>
    </row>
    <row r="2002" spans="1:17">
      <c r="A2002" t="s">
        <v>879</v>
      </c>
      <c r="B2002" t="s">
        <v>681</v>
      </c>
      <c r="C2002" t="s">
        <v>133</v>
      </c>
      <c r="D2002" t="s">
        <v>332</v>
      </c>
      <c r="E2002" t="s">
        <v>106</v>
      </c>
      <c r="F2002">
        <v>40700</v>
      </c>
      <c r="G2002" t="s">
        <v>784</v>
      </c>
      <c r="I2002" t="s">
        <v>266</v>
      </c>
      <c r="J2002">
        <v>2026</v>
      </c>
      <c r="K2002">
        <v>5</v>
      </c>
      <c r="L2002" t="s">
        <v>95</v>
      </c>
      <c r="M2002">
        <v>198.70148637499997</v>
      </c>
      <c r="N2002">
        <v>1</v>
      </c>
      <c r="O2002">
        <v>198.70148637499997</v>
      </c>
      <c r="P2002" t="s">
        <v>614</v>
      </c>
    </row>
    <row r="2003" spans="1:17">
      <c r="A2003" t="s">
        <v>879</v>
      </c>
      <c r="B2003" t="s">
        <v>681</v>
      </c>
      <c r="C2003" t="s">
        <v>133</v>
      </c>
      <c r="D2003" t="s">
        <v>332</v>
      </c>
      <c r="E2003" t="s">
        <v>92</v>
      </c>
      <c r="F2003">
        <v>40700</v>
      </c>
      <c r="G2003" t="s">
        <v>784</v>
      </c>
      <c r="I2003" t="s">
        <v>260</v>
      </c>
      <c r="J2003">
        <v>2026</v>
      </c>
      <c r="K2003">
        <v>5</v>
      </c>
      <c r="L2003" t="s">
        <v>95</v>
      </c>
      <c r="M2003">
        <v>304.50841137500004</v>
      </c>
      <c r="N2003">
        <v>1</v>
      </c>
      <c r="O2003">
        <v>304.50841137500004</v>
      </c>
      <c r="P2003" t="s">
        <v>614</v>
      </c>
    </row>
    <row r="2004" spans="1:17">
      <c r="A2004" t="s">
        <v>879</v>
      </c>
      <c r="B2004" t="s">
        <v>682</v>
      </c>
      <c r="C2004" t="s">
        <v>133</v>
      </c>
      <c r="D2004" t="s">
        <v>332</v>
      </c>
      <c r="E2004" t="s">
        <v>103</v>
      </c>
      <c r="F2004">
        <v>40700</v>
      </c>
      <c r="G2004" t="s">
        <v>784</v>
      </c>
      <c r="I2004" t="s">
        <v>120</v>
      </c>
      <c r="J2004">
        <v>2026</v>
      </c>
      <c r="K2004">
        <v>5</v>
      </c>
      <c r="L2004" t="s">
        <v>95</v>
      </c>
      <c r="M2004">
        <v>217.90348387500001</v>
      </c>
      <c r="N2004">
        <v>1</v>
      </c>
      <c r="O2004">
        <v>217.90348387500001</v>
      </c>
      <c r="P2004" t="s">
        <v>614</v>
      </c>
      <c r="Q2004">
        <v>1</v>
      </c>
    </row>
    <row r="2005" spans="1:17">
      <c r="A2005" t="s">
        <v>879</v>
      </c>
      <c r="B2005" t="s">
        <v>682</v>
      </c>
      <c r="C2005" t="s">
        <v>133</v>
      </c>
      <c r="D2005" t="s">
        <v>332</v>
      </c>
      <c r="E2005" t="s">
        <v>92</v>
      </c>
      <c r="F2005">
        <v>40700</v>
      </c>
      <c r="G2005" t="s">
        <v>784</v>
      </c>
      <c r="I2005" t="s">
        <v>636</v>
      </c>
      <c r="J2005">
        <v>2026</v>
      </c>
      <c r="K2005">
        <v>5</v>
      </c>
      <c r="L2005" t="s">
        <v>95</v>
      </c>
      <c r="M2005">
        <v>728.36311537500001</v>
      </c>
      <c r="N2005">
        <v>1</v>
      </c>
      <c r="O2005">
        <v>728.36311537500001</v>
      </c>
      <c r="P2005" t="s">
        <v>614</v>
      </c>
    </row>
    <row r="2006" spans="1:17">
      <c r="A2006" t="s">
        <v>879</v>
      </c>
      <c r="B2006" t="s">
        <v>682</v>
      </c>
      <c r="C2006" t="s">
        <v>133</v>
      </c>
      <c r="D2006" t="s">
        <v>332</v>
      </c>
      <c r="E2006" t="s">
        <v>106</v>
      </c>
      <c r="F2006">
        <v>40700</v>
      </c>
      <c r="G2006" t="s">
        <v>784</v>
      </c>
      <c r="I2006" t="s">
        <v>266</v>
      </c>
      <c r="J2006">
        <v>2026</v>
      </c>
      <c r="K2006">
        <v>5</v>
      </c>
      <c r="L2006" t="s">
        <v>95</v>
      </c>
      <c r="M2006">
        <v>99.350743187499987</v>
      </c>
      <c r="N2006">
        <v>1</v>
      </c>
      <c r="O2006">
        <v>99.350743187499987</v>
      </c>
      <c r="P2006" t="s">
        <v>614</v>
      </c>
    </row>
    <row r="2007" spans="1:17">
      <c r="A2007" t="s">
        <v>879</v>
      </c>
      <c r="B2007" t="s">
        <v>682</v>
      </c>
      <c r="C2007" t="s">
        <v>133</v>
      </c>
      <c r="D2007" t="s">
        <v>332</v>
      </c>
      <c r="E2007" t="s">
        <v>103</v>
      </c>
      <c r="F2007">
        <v>40700</v>
      </c>
      <c r="G2007" t="s">
        <v>784</v>
      </c>
      <c r="I2007" t="s">
        <v>399</v>
      </c>
      <c r="J2007">
        <v>2026</v>
      </c>
      <c r="K2007">
        <v>5</v>
      </c>
      <c r="L2007" t="s">
        <v>95</v>
      </c>
      <c r="M2007">
        <v>54.676708187500004</v>
      </c>
      <c r="N2007">
        <v>1</v>
      </c>
      <c r="O2007">
        <v>54.676708187500004</v>
      </c>
      <c r="P2007" t="s">
        <v>614</v>
      </c>
      <c r="Q2007">
        <v>1</v>
      </c>
    </row>
    <row r="2008" spans="1:17">
      <c r="A2008" t="s">
        <v>879</v>
      </c>
      <c r="B2008" t="s">
        <v>682</v>
      </c>
      <c r="C2008" t="s">
        <v>133</v>
      </c>
      <c r="D2008" t="s">
        <v>332</v>
      </c>
      <c r="E2008" t="s">
        <v>92</v>
      </c>
      <c r="F2008">
        <v>40700</v>
      </c>
      <c r="G2008" t="s">
        <v>784</v>
      </c>
      <c r="I2008" t="s">
        <v>221</v>
      </c>
      <c r="J2008">
        <v>2026</v>
      </c>
      <c r="K2008">
        <v>5</v>
      </c>
      <c r="L2008" t="s">
        <v>95</v>
      </c>
      <c r="M2008">
        <v>123.00055031250001</v>
      </c>
      <c r="N2008">
        <v>1</v>
      </c>
      <c r="O2008">
        <v>123.00055031250001</v>
      </c>
      <c r="P2008" t="s">
        <v>614</v>
      </c>
    </row>
    <row r="2009" spans="1:17">
      <c r="A2009" t="s">
        <v>879</v>
      </c>
      <c r="B2009" t="s">
        <v>682</v>
      </c>
      <c r="C2009" t="s">
        <v>133</v>
      </c>
      <c r="D2009" t="s">
        <v>332</v>
      </c>
      <c r="E2009" t="s">
        <v>92</v>
      </c>
      <c r="F2009">
        <v>40700</v>
      </c>
      <c r="G2009" t="s">
        <v>784</v>
      </c>
      <c r="I2009" t="s">
        <v>260</v>
      </c>
      <c r="J2009">
        <v>2026</v>
      </c>
      <c r="K2009">
        <v>5</v>
      </c>
      <c r="L2009" t="s">
        <v>95</v>
      </c>
      <c r="M2009">
        <v>304.50841137500004</v>
      </c>
      <c r="N2009">
        <v>1</v>
      </c>
      <c r="O2009">
        <v>304.50841137500004</v>
      </c>
      <c r="P2009" t="s">
        <v>614</v>
      </c>
    </row>
    <row r="2010" spans="1:17">
      <c r="A2010" t="s">
        <v>879</v>
      </c>
      <c r="B2010" t="s">
        <v>682</v>
      </c>
      <c r="C2010" t="s">
        <v>133</v>
      </c>
      <c r="D2010" t="s">
        <v>332</v>
      </c>
      <c r="E2010" t="s">
        <v>105</v>
      </c>
      <c r="F2010">
        <v>40700</v>
      </c>
      <c r="G2010" t="s">
        <v>784</v>
      </c>
      <c r="I2010" t="s">
        <v>123</v>
      </c>
      <c r="J2010">
        <v>2026</v>
      </c>
      <c r="K2010">
        <v>5</v>
      </c>
      <c r="L2010" t="s">
        <v>95</v>
      </c>
      <c r="M2010">
        <v>132.45459499999996</v>
      </c>
      <c r="N2010">
        <v>1</v>
      </c>
      <c r="O2010">
        <v>132.45459499999996</v>
      </c>
      <c r="P2010" t="s">
        <v>614</v>
      </c>
    </row>
    <row r="2011" spans="1:17">
      <c r="A2011" t="s">
        <v>879</v>
      </c>
      <c r="B2011" t="s">
        <v>219</v>
      </c>
      <c r="C2011" t="s">
        <v>133</v>
      </c>
      <c r="D2011" t="s">
        <v>332</v>
      </c>
      <c r="E2011" t="s">
        <v>103</v>
      </c>
      <c r="F2011">
        <v>40700</v>
      </c>
      <c r="G2011" t="s">
        <v>784</v>
      </c>
      <c r="I2011" t="s">
        <v>120</v>
      </c>
      <c r="J2011">
        <v>2026</v>
      </c>
      <c r="K2011">
        <v>5</v>
      </c>
      <c r="L2011" t="s">
        <v>95</v>
      </c>
      <c r="M2011">
        <v>2077.8422713125001</v>
      </c>
      <c r="N2011">
        <v>1</v>
      </c>
      <c r="O2011">
        <v>2077.8422713125001</v>
      </c>
      <c r="P2011" t="s">
        <v>614</v>
      </c>
      <c r="Q2011">
        <v>1</v>
      </c>
    </row>
    <row r="2012" spans="1:17">
      <c r="A2012" t="s">
        <v>879</v>
      </c>
      <c r="B2012" t="s">
        <v>219</v>
      </c>
      <c r="C2012" t="s">
        <v>133</v>
      </c>
      <c r="D2012" t="s">
        <v>332</v>
      </c>
      <c r="E2012" t="s">
        <v>92</v>
      </c>
      <c r="F2012">
        <v>40700</v>
      </c>
      <c r="G2012" t="s">
        <v>784</v>
      </c>
      <c r="I2012" t="s">
        <v>636</v>
      </c>
      <c r="J2012">
        <v>2026</v>
      </c>
      <c r="K2012">
        <v>5</v>
      </c>
      <c r="L2012" t="s">
        <v>95</v>
      </c>
      <c r="M2012">
        <v>728.36311537500001</v>
      </c>
      <c r="N2012">
        <v>1</v>
      </c>
      <c r="O2012">
        <v>728.36311537500001</v>
      </c>
      <c r="P2012" t="s">
        <v>614</v>
      </c>
    </row>
    <row r="2013" spans="1:17">
      <c r="A2013" t="s">
        <v>879</v>
      </c>
      <c r="B2013" t="s">
        <v>219</v>
      </c>
      <c r="C2013" t="s">
        <v>133</v>
      </c>
      <c r="D2013" t="s">
        <v>332</v>
      </c>
      <c r="E2013" t="s">
        <v>106</v>
      </c>
      <c r="F2013">
        <v>40700</v>
      </c>
      <c r="G2013" t="s">
        <v>784</v>
      </c>
      <c r="I2013" t="s">
        <v>266</v>
      </c>
      <c r="J2013">
        <v>2026</v>
      </c>
      <c r="K2013">
        <v>5</v>
      </c>
      <c r="L2013" t="s">
        <v>95</v>
      </c>
      <c r="M2013">
        <v>198.70148637499997</v>
      </c>
      <c r="N2013">
        <v>1</v>
      </c>
      <c r="O2013">
        <v>198.70148637499997</v>
      </c>
      <c r="P2013" t="s">
        <v>614</v>
      </c>
    </row>
    <row r="2014" spans="1:17">
      <c r="A2014" t="s">
        <v>879</v>
      </c>
      <c r="B2014" t="s">
        <v>219</v>
      </c>
      <c r="C2014" t="s">
        <v>133</v>
      </c>
      <c r="D2014" t="s">
        <v>332</v>
      </c>
      <c r="E2014" t="s">
        <v>92</v>
      </c>
      <c r="F2014">
        <v>40700</v>
      </c>
      <c r="G2014" t="s">
        <v>784</v>
      </c>
      <c r="I2014" t="s">
        <v>221</v>
      </c>
      <c r="J2014">
        <v>2026</v>
      </c>
      <c r="K2014">
        <v>5</v>
      </c>
      <c r="L2014" t="s">
        <v>95</v>
      </c>
      <c r="M2014">
        <v>123.00055031250001</v>
      </c>
      <c r="N2014">
        <v>1</v>
      </c>
      <c r="O2014">
        <v>123.00055031250001</v>
      </c>
      <c r="P2014" t="s">
        <v>614</v>
      </c>
    </row>
    <row r="2015" spans="1:17">
      <c r="A2015" t="s">
        <v>879</v>
      </c>
      <c r="B2015" t="s">
        <v>219</v>
      </c>
      <c r="C2015" t="s">
        <v>133</v>
      </c>
      <c r="D2015" t="s">
        <v>332</v>
      </c>
      <c r="E2015" t="s">
        <v>92</v>
      </c>
      <c r="F2015">
        <v>40700</v>
      </c>
      <c r="G2015" t="s">
        <v>784</v>
      </c>
      <c r="I2015" t="s">
        <v>260</v>
      </c>
      <c r="J2015">
        <v>2026</v>
      </c>
      <c r="K2015">
        <v>5</v>
      </c>
      <c r="L2015" t="s">
        <v>95</v>
      </c>
      <c r="M2015">
        <v>304.50841137500004</v>
      </c>
      <c r="N2015">
        <v>1</v>
      </c>
      <c r="O2015">
        <v>304.50841137500004</v>
      </c>
      <c r="P2015" t="s">
        <v>614</v>
      </c>
    </row>
    <row r="2016" spans="1:17">
      <c r="A2016" t="s">
        <v>879</v>
      </c>
      <c r="B2016" t="s">
        <v>219</v>
      </c>
      <c r="C2016" t="s">
        <v>133</v>
      </c>
      <c r="D2016" t="s">
        <v>332</v>
      </c>
      <c r="E2016" t="s">
        <v>105</v>
      </c>
      <c r="F2016">
        <v>40700</v>
      </c>
      <c r="G2016" t="s">
        <v>784</v>
      </c>
      <c r="I2016" t="s">
        <v>123</v>
      </c>
      <c r="J2016">
        <v>2026</v>
      </c>
      <c r="K2016">
        <v>5</v>
      </c>
      <c r="L2016" t="s">
        <v>95</v>
      </c>
      <c r="M2016">
        <v>397.36378500000001</v>
      </c>
      <c r="N2016">
        <v>1</v>
      </c>
      <c r="O2016">
        <v>397.36378500000001</v>
      </c>
      <c r="P2016" t="s">
        <v>614</v>
      </c>
    </row>
    <row r="2017" spans="1:17">
      <c r="A2017" t="s">
        <v>879</v>
      </c>
      <c r="B2017" t="s">
        <v>219</v>
      </c>
      <c r="C2017" t="s">
        <v>133</v>
      </c>
      <c r="D2017" t="s">
        <v>332</v>
      </c>
      <c r="E2017" t="s">
        <v>106</v>
      </c>
      <c r="F2017">
        <v>40700</v>
      </c>
      <c r="G2017" t="s">
        <v>784</v>
      </c>
      <c r="I2017" t="s">
        <v>146</v>
      </c>
      <c r="J2017">
        <v>2026</v>
      </c>
      <c r="K2017">
        <v>5</v>
      </c>
      <c r="L2017" t="s">
        <v>95</v>
      </c>
      <c r="M2017">
        <v>198.70148637499997</v>
      </c>
      <c r="N2017">
        <v>1</v>
      </c>
      <c r="O2017">
        <v>198.70148637499997</v>
      </c>
      <c r="P2017" t="s">
        <v>614</v>
      </c>
    </row>
    <row r="2018" spans="1:17">
      <c r="A2018" t="s">
        <v>879</v>
      </c>
      <c r="B2018" t="s">
        <v>219</v>
      </c>
      <c r="C2018" t="s">
        <v>133</v>
      </c>
      <c r="D2018" t="s">
        <v>332</v>
      </c>
      <c r="E2018" t="s">
        <v>106</v>
      </c>
      <c r="F2018">
        <v>40700</v>
      </c>
      <c r="G2018" t="s">
        <v>784</v>
      </c>
      <c r="I2018" t="s">
        <v>664</v>
      </c>
      <c r="J2018">
        <v>2026</v>
      </c>
      <c r="K2018">
        <v>5</v>
      </c>
      <c r="L2018" t="s">
        <v>95</v>
      </c>
      <c r="M2018">
        <v>99.350743187499987</v>
      </c>
      <c r="N2018">
        <v>1</v>
      </c>
      <c r="O2018">
        <v>99.350743187499987</v>
      </c>
      <c r="P2018" t="s">
        <v>614</v>
      </c>
    </row>
    <row r="2019" spans="1:17">
      <c r="A2019" t="s">
        <v>879</v>
      </c>
      <c r="B2019" t="s">
        <v>222</v>
      </c>
      <c r="C2019" t="s">
        <v>133</v>
      </c>
      <c r="D2019" t="s">
        <v>332</v>
      </c>
      <c r="E2019" t="s">
        <v>92</v>
      </c>
      <c r="F2019">
        <v>40700</v>
      </c>
      <c r="G2019" t="s">
        <v>784</v>
      </c>
      <c r="I2019" t="s">
        <v>250</v>
      </c>
      <c r="J2019">
        <v>2026</v>
      </c>
      <c r="K2019">
        <v>5</v>
      </c>
      <c r="L2019" t="s">
        <v>95</v>
      </c>
      <c r="M2019">
        <v>61.495376687500006</v>
      </c>
      <c r="N2019">
        <v>1</v>
      </c>
      <c r="O2019">
        <v>61.495376687500006</v>
      </c>
      <c r="P2019" t="s">
        <v>614</v>
      </c>
    </row>
    <row r="2020" spans="1:17">
      <c r="A2020" t="s">
        <v>879</v>
      </c>
      <c r="B2020" t="s">
        <v>222</v>
      </c>
      <c r="C2020" t="s">
        <v>133</v>
      </c>
      <c r="D2020" t="s">
        <v>332</v>
      </c>
      <c r="E2020" t="s">
        <v>103</v>
      </c>
      <c r="F2020">
        <v>40700</v>
      </c>
      <c r="G2020" t="s">
        <v>784</v>
      </c>
      <c r="I2020" t="s">
        <v>130</v>
      </c>
      <c r="J2020">
        <v>2026</v>
      </c>
      <c r="K2020">
        <v>5</v>
      </c>
      <c r="L2020" t="s">
        <v>95</v>
      </c>
      <c r="M2020">
        <v>2527.2669821875002</v>
      </c>
      <c r="N2020">
        <v>1</v>
      </c>
      <c r="O2020">
        <v>2527.2669821875002</v>
      </c>
      <c r="P2020" t="s">
        <v>614</v>
      </c>
      <c r="Q2020">
        <v>1</v>
      </c>
    </row>
    <row r="2021" spans="1:17">
      <c r="A2021" t="s">
        <v>879</v>
      </c>
      <c r="B2021" t="s">
        <v>222</v>
      </c>
      <c r="C2021" t="s">
        <v>133</v>
      </c>
      <c r="D2021" t="s">
        <v>332</v>
      </c>
      <c r="E2021" t="s">
        <v>92</v>
      </c>
      <c r="F2021">
        <v>40700</v>
      </c>
      <c r="G2021" t="s">
        <v>784</v>
      </c>
      <c r="I2021" t="s">
        <v>636</v>
      </c>
      <c r="J2021">
        <v>2026</v>
      </c>
      <c r="K2021">
        <v>5</v>
      </c>
      <c r="L2021" t="s">
        <v>95</v>
      </c>
      <c r="M2021">
        <v>242.78770512499997</v>
      </c>
      <c r="N2021">
        <v>1</v>
      </c>
      <c r="O2021">
        <v>242.78770512499997</v>
      </c>
      <c r="P2021" t="s">
        <v>614</v>
      </c>
    </row>
    <row r="2022" spans="1:17">
      <c r="A2022" t="s">
        <v>879</v>
      </c>
      <c r="B2022" t="s">
        <v>222</v>
      </c>
      <c r="C2022" t="s">
        <v>133</v>
      </c>
      <c r="D2022" t="s">
        <v>332</v>
      </c>
      <c r="E2022" t="s">
        <v>92</v>
      </c>
      <c r="F2022">
        <v>40700</v>
      </c>
      <c r="G2022" t="s">
        <v>784</v>
      </c>
      <c r="I2022" t="s">
        <v>203</v>
      </c>
      <c r="J2022">
        <v>2026</v>
      </c>
      <c r="K2022">
        <v>5</v>
      </c>
      <c r="L2022" t="s">
        <v>95</v>
      </c>
      <c r="M2022">
        <v>173.97401612499999</v>
      </c>
      <c r="N2022">
        <v>1</v>
      </c>
      <c r="O2022">
        <v>173.97401612499999</v>
      </c>
      <c r="P2022" t="s">
        <v>614</v>
      </c>
      <c r="Q2022">
        <v>1</v>
      </c>
    </row>
    <row r="2023" spans="1:17">
      <c r="A2023" t="s">
        <v>879</v>
      </c>
      <c r="B2023" t="s">
        <v>222</v>
      </c>
      <c r="C2023" t="s">
        <v>133</v>
      </c>
      <c r="D2023" t="s">
        <v>332</v>
      </c>
      <c r="E2023" t="s">
        <v>92</v>
      </c>
      <c r="F2023">
        <v>40700</v>
      </c>
      <c r="G2023" t="s">
        <v>784</v>
      </c>
      <c r="I2023" t="s">
        <v>256</v>
      </c>
      <c r="J2023">
        <v>2026</v>
      </c>
      <c r="K2023">
        <v>5</v>
      </c>
      <c r="L2023" t="s">
        <v>95</v>
      </c>
      <c r="M2023">
        <v>333.56612799999999</v>
      </c>
      <c r="N2023">
        <v>1</v>
      </c>
      <c r="O2023">
        <v>333.56612799999999</v>
      </c>
      <c r="P2023" t="s">
        <v>614</v>
      </c>
      <c r="Q2023">
        <v>1</v>
      </c>
    </row>
    <row r="2024" spans="1:17">
      <c r="A2024" t="s">
        <v>879</v>
      </c>
      <c r="B2024" t="s">
        <v>222</v>
      </c>
      <c r="C2024" t="s">
        <v>133</v>
      </c>
      <c r="D2024" t="s">
        <v>332</v>
      </c>
      <c r="E2024" t="s">
        <v>106</v>
      </c>
      <c r="F2024">
        <v>40700</v>
      </c>
      <c r="G2024" t="s">
        <v>784</v>
      </c>
      <c r="I2024" t="s">
        <v>266</v>
      </c>
      <c r="J2024">
        <v>2026</v>
      </c>
      <c r="K2024">
        <v>5</v>
      </c>
      <c r="L2024" t="s">
        <v>95</v>
      </c>
      <c r="M2024">
        <v>99.350743187499987</v>
      </c>
      <c r="N2024">
        <v>1</v>
      </c>
      <c r="O2024">
        <v>99.350743187499987</v>
      </c>
      <c r="P2024" t="s">
        <v>614</v>
      </c>
    </row>
    <row r="2025" spans="1:17">
      <c r="A2025" t="s">
        <v>879</v>
      </c>
      <c r="B2025" t="s">
        <v>222</v>
      </c>
      <c r="C2025" t="s">
        <v>133</v>
      </c>
      <c r="D2025" t="s">
        <v>332</v>
      </c>
      <c r="E2025" t="s">
        <v>92</v>
      </c>
      <c r="F2025">
        <v>40700</v>
      </c>
      <c r="G2025" t="s">
        <v>784</v>
      </c>
      <c r="I2025" t="s">
        <v>204</v>
      </c>
      <c r="J2025">
        <v>2026</v>
      </c>
      <c r="K2025">
        <v>5</v>
      </c>
      <c r="L2025" t="s">
        <v>95</v>
      </c>
      <c r="M2025">
        <v>123.00055031250001</v>
      </c>
      <c r="N2025">
        <v>1</v>
      </c>
      <c r="O2025">
        <v>123.00055031250001</v>
      </c>
      <c r="P2025" t="s">
        <v>614</v>
      </c>
    </row>
    <row r="2026" spans="1:17">
      <c r="A2026" t="s">
        <v>879</v>
      </c>
      <c r="B2026" t="s">
        <v>222</v>
      </c>
      <c r="C2026" t="s">
        <v>133</v>
      </c>
      <c r="D2026" t="s">
        <v>332</v>
      </c>
      <c r="E2026" t="s">
        <v>92</v>
      </c>
      <c r="F2026">
        <v>40700</v>
      </c>
      <c r="G2026" t="s">
        <v>784</v>
      </c>
      <c r="I2026" t="s">
        <v>257</v>
      </c>
      <c r="J2026">
        <v>2026</v>
      </c>
      <c r="K2026">
        <v>5</v>
      </c>
      <c r="L2026" t="s">
        <v>95</v>
      </c>
      <c r="M2026">
        <v>295.18172687500004</v>
      </c>
      <c r="N2026">
        <v>1</v>
      </c>
      <c r="O2026">
        <v>295.18172687500004</v>
      </c>
      <c r="P2026" t="s">
        <v>614</v>
      </c>
    </row>
    <row r="2027" spans="1:17">
      <c r="A2027" t="s">
        <v>879</v>
      </c>
      <c r="B2027" t="s">
        <v>222</v>
      </c>
      <c r="C2027" t="s">
        <v>133</v>
      </c>
      <c r="D2027" t="s">
        <v>332</v>
      </c>
      <c r="E2027" t="s">
        <v>92</v>
      </c>
      <c r="F2027">
        <v>40700</v>
      </c>
      <c r="G2027" t="s">
        <v>784</v>
      </c>
      <c r="I2027" t="s">
        <v>221</v>
      </c>
      <c r="J2027">
        <v>2026</v>
      </c>
      <c r="K2027">
        <v>5</v>
      </c>
      <c r="L2027" t="s">
        <v>95</v>
      </c>
      <c r="M2027">
        <v>246.00110062500002</v>
      </c>
      <c r="N2027">
        <v>1</v>
      </c>
      <c r="O2027">
        <v>246.00110062500002</v>
      </c>
      <c r="P2027" t="s">
        <v>614</v>
      </c>
    </row>
    <row r="2028" spans="1:17">
      <c r="A2028" t="s">
        <v>879</v>
      </c>
      <c r="B2028" t="s">
        <v>222</v>
      </c>
      <c r="C2028" t="s">
        <v>133</v>
      </c>
      <c r="D2028" t="s">
        <v>332</v>
      </c>
      <c r="E2028" t="s">
        <v>92</v>
      </c>
      <c r="F2028">
        <v>40700</v>
      </c>
      <c r="G2028" t="s">
        <v>784</v>
      </c>
      <c r="I2028" t="s">
        <v>260</v>
      </c>
      <c r="J2028">
        <v>2026</v>
      </c>
      <c r="K2028">
        <v>5</v>
      </c>
      <c r="L2028" t="s">
        <v>95</v>
      </c>
      <c r="M2028">
        <v>304.50841137500004</v>
      </c>
      <c r="N2028">
        <v>1</v>
      </c>
      <c r="O2028">
        <v>304.50841137500004</v>
      </c>
      <c r="P2028" t="s">
        <v>614</v>
      </c>
    </row>
    <row r="2029" spans="1:17">
      <c r="A2029" t="s">
        <v>879</v>
      </c>
      <c r="B2029" t="s">
        <v>222</v>
      </c>
      <c r="C2029" t="s">
        <v>133</v>
      </c>
      <c r="D2029" t="s">
        <v>332</v>
      </c>
      <c r="E2029" t="s">
        <v>92</v>
      </c>
      <c r="F2029">
        <v>40700</v>
      </c>
      <c r="G2029" t="s">
        <v>784</v>
      </c>
      <c r="I2029" t="s">
        <v>141</v>
      </c>
      <c r="J2029">
        <v>2026</v>
      </c>
      <c r="K2029">
        <v>5</v>
      </c>
      <c r="L2029" t="s">
        <v>95</v>
      </c>
      <c r="M2029">
        <v>123.00055031250001</v>
      </c>
      <c r="N2029">
        <v>1</v>
      </c>
      <c r="O2029">
        <v>123.00055031250001</v>
      </c>
      <c r="P2029" t="s">
        <v>614</v>
      </c>
    </row>
    <row r="2030" spans="1:17">
      <c r="A2030" t="s">
        <v>879</v>
      </c>
      <c r="B2030" t="s">
        <v>222</v>
      </c>
      <c r="C2030" t="s">
        <v>133</v>
      </c>
      <c r="D2030" t="s">
        <v>332</v>
      </c>
      <c r="E2030" t="s">
        <v>106</v>
      </c>
      <c r="F2030">
        <v>40700</v>
      </c>
      <c r="G2030" t="s">
        <v>784</v>
      </c>
      <c r="I2030" t="s">
        <v>146</v>
      </c>
      <c r="J2030">
        <v>2026</v>
      </c>
      <c r="K2030">
        <v>5</v>
      </c>
      <c r="L2030" t="s">
        <v>95</v>
      </c>
      <c r="M2030">
        <v>99.350743187499987</v>
      </c>
      <c r="N2030">
        <v>1</v>
      </c>
      <c r="O2030">
        <v>99.350743187499987</v>
      </c>
      <c r="P2030" t="s">
        <v>614</v>
      </c>
    </row>
    <row r="2031" spans="1:17">
      <c r="A2031" t="s">
        <v>879</v>
      </c>
      <c r="B2031" t="s">
        <v>222</v>
      </c>
      <c r="C2031" t="s">
        <v>133</v>
      </c>
      <c r="D2031" t="s">
        <v>332</v>
      </c>
      <c r="E2031" t="s">
        <v>106</v>
      </c>
      <c r="F2031">
        <v>40700</v>
      </c>
      <c r="G2031" t="s">
        <v>784</v>
      </c>
      <c r="I2031" t="s">
        <v>163</v>
      </c>
      <c r="J2031">
        <v>2026</v>
      </c>
      <c r="K2031">
        <v>5</v>
      </c>
      <c r="L2031" t="s">
        <v>95</v>
      </c>
      <c r="M2031">
        <v>170.29036762500002</v>
      </c>
      <c r="N2031">
        <v>1</v>
      </c>
      <c r="O2031">
        <v>170.29036762500002</v>
      </c>
      <c r="P2031" t="s">
        <v>614</v>
      </c>
    </row>
    <row r="2032" spans="1:17">
      <c r="A2032" t="s">
        <v>879</v>
      </c>
      <c r="B2032" t="s">
        <v>222</v>
      </c>
      <c r="C2032" t="s">
        <v>133</v>
      </c>
      <c r="D2032" t="s">
        <v>332</v>
      </c>
      <c r="E2032" t="s">
        <v>92</v>
      </c>
      <c r="F2032">
        <v>40700</v>
      </c>
      <c r="G2032" t="s">
        <v>784</v>
      </c>
      <c r="I2032" t="s">
        <v>617</v>
      </c>
      <c r="J2032">
        <v>2026</v>
      </c>
      <c r="K2032">
        <v>5</v>
      </c>
      <c r="L2032" t="s">
        <v>95</v>
      </c>
      <c r="M2032">
        <v>124.93054699999999</v>
      </c>
      <c r="N2032">
        <v>1</v>
      </c>
      <c r="O2032">
        <v>124.93054699999999</v>
      </c>
      <c r="P2032" t="s">
        <v>614</v>
      </c>
      <c r="Q2032">
        <v>1</v>
      </c>
    </row>
    <row r="2033" spans="1:17">
      <c r="A2033" t="s">
        <v>879</v>
      </c>
      <c r="B2033" t="s">
        <v>222</v>
      </c>
      <c r="C2033" t="s">
        <v>133</v>
      </c>
      <c r="D2033" t="s">
        <v>332</v>
      </c>
      <c r="E2033" t="s">
        <v>92</v>
      </c>
      <c r="F2033">
        <v>40700</v>
      </c>
      <c r="G2033" t="s">
        <v>784</v>
      </c>
      <c r="I2033" t="s">
        <v>683</v>
      </c>
      <c r="J2033">
        <v>2026</v>
      </c>
      <c r="K2033">
        <v>5</v>
      </c>
      <c r="L2033" t="s">
        <v>95</v>
      </c>
      <c r="M2033">
        <v>374.79164099999997</v>
      </c>
      <c r="N2033">
        <v>1</v>
      </c>
      <c r="O2033">
        <v>374.79164099999997</v>
      </c>
      <c r="P2033" t="s">
        <v>614</v>
      </c>
      <c r="Q2033">
        <v>1</v>
      </c>
    </row>
    <row r="2034" spans="1:17">
      <c r="A2034" t="s">
        <v>879</v>
      </c>
      <c r="B2034" t="s">
        <v>223</v>
      </c>
      <c r="C2034" t="s">
        <v>133</v>
      </c>
      <c r="D2034" t="s">
        <v>332</v>
      </c>
      <c r="E2034" t="s">
        <v>103</v>
      </c>
      <c r="F2034">
        <v>40700</v>
      </c>
      <c r="G2034" t="s">
        <v>784</v>
      </c>
      <c r="I2034" t="s">
        <v>130</v>
      </c>
      <c r="J2034">
        <v>2026</v>
      </c>
      <c r="K2034">
        <v>5</v>
      </c>
      <c r="L2034" t="s">
        <v>95</v>
      </c>
      <c r="M2034">
        <v>1309.4586662499999</v>
      </c>
      <c r="N2034">
        <v>1</v>
      </c>
      <c r="O2034">
        <v>1309.4586662499999</v>
      </c>
      <c r="P2034" t="s">
        <v>614</v>
      </c>
      <c r="Q2034">
        <v>1</v>
      </c>
    </row>
    <row r="2035" spans="1:17">
      <c r="A2035" t="s">
        <v>879</v>
      </c>
      <c r="B2035" t="s">
        <v>223</v>
      </c>
      <c r="C2035" t="s">
        <v>133</v>
      </c>
      <c r="D2035" t="s">
        <v>332</v>
      </c>
      <c r="E2035" t="s">
        <v>106</v>
      </c>
      <c r="F2035">
        <v>40700</v>
      </c>
      <c r="G2035" t="s">
        <v>784</v>
      </c>
      <c r="I2035" t="s">
        <v>266</v>
      </c>
      <c r="J2035">
        <v>2026</v>
      </c>
      <c r="K2035">
        <v>5</v>
      </c>
      <c r="L2035" t="s">
        <v>95</v>
      </c>
      <c r="M2035">
        <v>596.10445912500006</v>
      </c>
      <c r="N2035">
        <v>1</v>
      </c>
      <c r="O2035">
        <v>596.10445912500006</v>
      </c>
      <c r="P2035" t="s">
        <v>614</v>
      </c>
    </row>
    <row r="2036" spans="1:17">
      <c r="A2036" t="s">
        <v>879</v>
      </c>
      <c r="B2036" t="s">
        <v>223</v>
      </c>
      <c r="C2036" t="s">
        <v>133</v>
      </c>
      <c r="D2036" t="s">
        <v>332</v>
      </c>
      <c r="E2036" t="s">
        <v>92</v>
      </c>
      <c r="F2036">
        <v>40700</v>
      </c>
      <c r="G2036" t="s">
        <v>784</v>
      </c>
      <c r="I2036" t="s">
        <v>221</v>
      </c>
      <c r="J2036">
        <v>2026</v>
      </c>
      <c r="K2036">
        <v>5</v>
      </c>
      <c r="L2036" t="s">
        <v>95</v>
      </c>
      <c r="M2036">
        <v>615.00275156250007</v>
      </c>
      <c r="N2036">
        <v>1</v>
      </c>
      <c r="O2036">
        <v>615.00275156250007</v>
      </c>
      <c r="P2036" t="s">
        <v>614</v>
      </c>
    </row>
    <row r="2037" spans="1:17">
      <c r="A2037" t="s">
        <v>879</v>
      </c>
      <c r="B2037" t="s">
        <v>223</v>
      </c>
      <c r="C2037" t="s">
        <v>133</v>
      </c>
      <c r="D2037" t="s">
        <v>332</v>
      </c>
      <c r="E2037" t="s">
        <v>92</v>
      </c>
      <c r="F2037">
        <v>40700</v>
      </c>
      <c r="G2037" t="s">
        <v>784</v>
      </c>
      <c r="I2037" t="s">
        <v>260</v>
      </c>
      <c r="J2037">
        <v>2026</v>
      </c>
      <c r="K2037">
        <v>5</v>
      </c>
      <c r="L2037" t="s">
        <v>95</v>
      </c>
      <c r="M2037">
        <v>304.50841137500004</v>
      </c>
      <c r="N2037">
        <v>1</v>
      </c>
      <c r="O2037">
        <v>304.50841137500004</v>
      </c>
      <c r="P2037" t="s">
        <v>614</v>
      </c>
    </row>
    <row r="2038" spans="1:17">
      <c r="A2038" t="s">
        <v>879</v>
      </c>
      <c r="B2038" t="s">
        <v>224</v>
      </c>
      <c r="C2038" t="s">
        <v>133</v>
      </c>
      <c r="D2038" t="s">
        <v>332</v>
      </c>
      <c r="E2038" t="s">
        <v>106</v>
      </c>
      <c r="F2038">
        <v>40700</v>
      </c>
      <c r="G2038" t="s">
        <v>784</v>
      </c>
      <c r="I2038" t="s">
        <v>266</v>
      </c>
      <c r="J2038">
        <v>2026</v>
      </c>
      <c r="K2038">
        <v>5</v>
      </c>
      <c r="L2038" t="s">
        <v>95</v>
      </c>
      <c r="M2038">
        <v>99.350743187499987</v>
      </c>
      <c r="N2038">
        <v>1</v>
      </c>
      <c r="O2038">
        <v>99.350743187499987</v>
      </c>
      <c r="P2038" t="s">
        <v>614</v>
      </c>
    </row>
    <row r="2039" spans="1:17">
      <c r="A2039" t="s">
        <v>879</v>
      </c>
      <c r="B2039" t="s">
        <v>224</v>
      </c>
      <c r="C2039" t="s">
        <v>133</v>
      </c>
      <c r="D2039" t="s">
        <v>332</v>
      </c>
      <c r="E2039" t="s">
        <v>92</v>
      </c>
      <c r="F2039">
        <v>40700</v>
      </c>
      <c r="G2039" t="s">
        <v>784</v>
      </c>
      <c r="I2039" t="s">
        <v>260</v>
      </c>
      <c r="J2039">
        <v>2026</v>
      </c>
      <c r="K2039">
        <v>5</v>
      </c>
      <c r="L2039" t="s">
        <v>95</v>
      </c>
      <c r="M2039">
        <v>304.50841137500004</v>
      </c>
      <c r="N2039">
        <v>1</v>
      </c>
      <c r="O2039">
        <v>304.50841137500004</v>
      </c>
      <c r="P2039" t="s">
        <v>614</v>
      </c>
    </row>
    <row r="2040" spans="1:17">
      <c r="A2040" t="s">
        <v>879</v>
      </c>
      <c r="B2040" t="s">
        <v>224</v>
      </c>
      <c r="C2040" t="s">
        <v>133</v>
      </c>
      <c r="D2040" t="s">
        <v>332</v>
      </c>
      <c r="E2040" t="s">
        <v>106</v>
      </c>
      <c r="F2040">
        <v>40700</v>
      </c>
      <c r="G2040" t="s">
        <v>784</v>
      </c>
      <c r="I2040" t="s">
        <v>163</v>
      </c>
      <c r="J2040">
        <v>2026</v>
      </c>
      <c r="K2040">
        <v>5</v>
      </c>
      <c r="L2040" t="s">
        <v>95</v>
      </c>
      <c r="M2040">
        <v>170.29036762500002</v>
      </c>
      <c r="N2040">
        <v>1</v>
      </c>
      <c r="O2040">
        <v>170.29036762500002</v>
      </c>
      <c r="P2040" t="s">
        <v>614</v>
      </c>
    </row>
    <row r="2041" spans="1:17">
      <c r="A2041" t="s">
        <v>879</v>
      </c>
      <c r="B2041" t="s">
        <v>226</v>
      </c>
      <c r="C2041" t="s">
        <v>133</v>
      </c>
      <c r="D2041" t="s">
        <v>332</v>
      </c>
      <c r="E2041" t="s">
        <v>103</v>
      </c>
      <c r="F2041">
        <v>40700</v>
      </c>
      <c r="G2041" t="s">
        <v>784</v>
      </c>
      <c r="I2041" t="s">
        <v>120</v>
      </c>
      <c r="J2041">
        <v>2026</v>
      </c>
      <c r="K2041">
        <v>5</v>
      </c>
      <c r="L2041" t="s">
        <v>95</v>
      </c>
      <c r="M2041">
        <v>364.13257300000004</v>
      </c>
      <c r="N2041">
        <v>1</v>
      </c>
      <c r="O2041">
        <v>364.13257300000004</v>
      </c>
      <c r="P2041" t="s">
        <v>614</v>
      </c>
      <c r="Q2041">
        <v>1</v>
      </c>
    </row>
    <row r="2042" spans="1:17">
      <c r="A2042" t="s">
        <v>879</v>
      </c>
      <c r="B2042" t="s">
        <v>226</v>
      </c>
      <c r="C2042" t="s">
        <v>133</v>
      </c>
      <c r="D2042" t="s">
        <v>332</v>
      </c>
      <c r="E2042" t="s">
        <v>106</v>
      </c>
      <c r="F2042">
        <v>40700</v>
      </c>
      <c r="G2042" t="s">
        <v>784</v>
      </c>
      <c r="I2042" t="s">
        <v>266</v>
      </c>
      <c r="J2042">
        <v>2026</v>
      </c>
      <c r="K2042">
        <v>5</v>
      </c>
      <c r="L2042" t="s">
        <v>95</v>
      </c>
      <c r="M2042">
        <v>99.350743187499987</v>
      </c>
      <c r="N2042">
        <v>1</v>
      </c>
      <c r="O2042">
        <v>99.350743187499987</v>
      </c>
      <c r="P2042" t="s">
        <v>614</v>
      </c>
    </row>
    <row r="2043" spans="1:17">
      <c r="A2043" t="s">
        <v>879</v>
      </c>
      <c r="B2043" t="s">
        <v>226</v>
      </c>
      <c r="C2043" t="s">
        <v>133</v>
      </c>
      <c r="D2043" t="s">
        <v>332</v>
      </c>
      <c r="E2043" t="s">
        <v>92</v>
      </c>
      <c r="F2043">
        <v>40700</v>
      </c>
      <c r="G2043" t="s">
        <v>784</v>
      </c>
      <c r="I2043" t="s">
        <v>260</v>
      </c>
      <c r="J2043">
        <v>2026</v>
      </c>
      <c r="K2043">
        <v>5</v>
      </c>
      <c r="L2043" t="s">
        <v>95</v>
      </c>
      <c r="M2043">
        <v>304.50841137500004</v>
      </c>
      <c r="N2043">
        <v>1</v>
      </c>
      <c r="O2043">
        <v>304.50841137500004</v>
      </c>
      <c r="P2043" t="s">
        <v>614</v>
      </c>
    </row>
    <row r="2044" spans="1:17">
      <c r="A2044" t="s">
        <v>879</v>
      </c>
      <c r="B2044" t="s">
        <v>226</v>
      </c>
      <c r="C2044" t="s">
        <v>133</v>
      </c>
      <c r="D2044" t="s">
        <v>332</v>
      </c>
      <c r="E2044" t="s">
        <v>105</v>
      </c>
      <c r="F2044">
        <v>40700</v>
      </c>
      <c r="G2044" t="s">
        <v>784</v>
      </c>
      <c r="I2044" t="s">
        <v>123</v>
      </c>
      <c r="J2044">
        <v>2026</v>
      </c>
      <c r="K2044">
        <v>5</v>
      </c>
      <c r="L2044" t="s">
        <v>95</v>
      </c>
      <c r="M2044">
        <v>132.45459499999996</v>
      </c>
      <c r="N2044">
        <v>1</v>
      </c>
      <c r="O2044">
        <v>132.45459499999996</v>
      </c>
      <c r="P2044" t="s">
        <v>614</v>
      </c>
    </row>
    <row r="2045" spans="1:17">
      <c r="A2045" t="s">
        <v>879</v>
      </c>
      <c r="B2045" t="s">
        <v>684</v>
      </c>
      <c r="C2045" t="s">
        <v>133</v>
      </c>
      <c r="D2045" t="s">
        <v>332</v>
      </c>
      <c r="E2045" t="s">
        <v>103</v>
      </c>
      <c r="F2045">
        <v>40700</v>
      </c>
      <c r="G2045" t="s">
        <v>784</v>
      </c>
      <c r="I2045" t="s">
        <v>130</v>
      </c>
      <c r="J2045">
        <v>2026</v>
      </c>
      <c r="K2045">
        <v>5</v>
      </c>
      <c r="L2045" t="s">
        <v>95</v>
      </c>
      <c r="M2045">
        <v>546.6789094374999</v>
      </c>
      <c r="N2045">
        <v>1</v>
      </c>
      <c r="O2045">
        <v>546.6789094374999</v>
      </c>
      <c r="P2045" t="s">
        <v>614</v>
      </c>
      <c r="Q2045">
        <v>1</v>
      </c>
    </row>
    <row r="2046" spans="1:17">
      <c r="A2046" t="s">
        <v>879</v>
      </c>
      <c r="B2046" t="s">
        <v>684</v>
      </c>
      <c r="C2046" t="s">
        <v>133</v>
      </c>
      <c r="D2046" t="s">
        <v>332</v>
      </c>
      <c r="E2046" t="s">
        <v>92</v>
      </c>
      <c r="F2046">
        <v>40700</v>
      </c>
      <c r="G2046" t="s">
        <v>784</v>
      </c>
      <c r="I2046" t="s">
        <v>203</v>
      </c>
      <c r="J2046">
        <v>2026</v>
      </c>
      <c r="K2046">
        <v>5</v>
      </c>
      <c r="L2046" t="s">
        <v>95</v>
      </c>
      <c r="M2046">
        <v>173.97401612499999</v>
      </c>
      <c r="N2046">
        <v>1</v>
      </c>
      <c r="O2046">
        <v>173.97401612499999</v>
      </c>
      <c r="P2046" t="s">
        <v>614</v>
      </c>
      <c r="Q2046">
        <v>1</v>
      </c>
    </row>
    <row r="2047" spans="1:17">
      <c r="A2047" t="s">
        <v>879</v>
      </c>
      <c r="B2047" t="s">
        <v>684</v>
      </c>
      <c r="C2047" t="s">
        <v>133</v>
      </c>
      <c r="D2047" t="s">
        <v>332</v>
      </c>
      <c r="E2047" t="s">
        <v>92</v>
      </c>
      <c r="F2047">
        <v>40700</v>
      </c>
      <c r="G2047" t="s">
        <v>784</v>
      </c>
      <c r="I2047" t="s">
        <v>256</v>
      </c>
      <c r="J2047">
        <v>2026</v>
      </c>
      <c r="K2047">
        <v>5</v>
      </c>
      <c r="L2047" t="s">
        <v>95</v>
      </c>
      <c r="M2047">
        <v>333.56612799999999</v>
      </c>
      <c r="N2047">
        <v>1</v>
      </c>
      <c r="O2047">
        <v>333.56612799999999</v>
      </c>
      <c r="P2047" t="s">
        <v>614</v>
      </c>
      <c r="Q2047">
        <v>1</v>
      </c>
    </row>
    <row r="2048" spans="1:17">
      <c r="A2048" t="s">
        <v>879</v>
      </c>
      <c r="B2048" t="s">
        <v>684</v>
      </c>
      <c r="C2048" t="s">
        <v>133</v>
      </c>
      <c r="D2048" t="s">
        <v>332</v>
      </c>
      <c r="E2048" t="s">
        <v>92</v>
      </c>
      <c r="F2048">
        <v>40700</v>
      </c>
      <c r="G2048" t="s">
        <v>784</v>
      </c>
      <c r="I2048" t="s">
        <v>204</v>
      </c>
      <c r="J2048">
        <v>2026</v>
      </c>
      <c r="K2048">
        <v>5</v>
      </c>
      <c r="L2048" t="s">
        <v>95</v>
      </c>
      <c r="M2048">
        <v>123.00055031250001</v>
      </c>
      <c r="N2048">
        <v>1</v>
      </c>
      <c r="O2048">
        <v>123.00055031250001</v>
      </c>
      <c r="P2048" t="s">
        <v>614</v>
      </c>
    </row>
    <row r="2049" spans="1:17">
      <c r="A2049" t="s">
        <v>879</v>
      </c>
      <c r="B2049" t="s">
        <v>684</v>
      </c>
      <c r="C2049" t="s">
        <v>133</v>
      </c>
      <c r="D2049" t="s">
        <v>332</v>
      </c>
      <c r="E2049" t="s">
        <v>92</v>
      </c>
      <c r="F2049">
        <v>40700</v>
      </c>
      <c r="G2049" t="s">
        <v>784</v>
      </c>
      <c r="I2049" t="s">
        <v>257</v>
      </c>
      <c r="J2049">
        <v>2026</v>
      </c>
      <c r="K2049">
        <v>5</v>
      </c>
      <c r="L2049" t="s">
        <v>95</v>
      </c>
      <c r="M2049">
        <v>295.18172687500004</v>
      </c>
      <c r="N2049">
        <v>1</v>
      </c>
      <c r="O2049">
        <v>295.18172687500004</v>
      </c>
      <c r="P2049" t="s">
        <v>614</v>
      </c>
    </row>
    <row r="2050" spans="1:17">
      <c r="A2050" t="s">
        <v>879</v>
      </c>
      <c r="B2050" t="s">
        <v>684</v>
      </c>
      <c r="C2050" t="s">
        <v>133</v>
      </c>
      <c r="D2050" t="s">
        <v>332</v>
      </c>
      <c r="E2050" t="s">
        <v>92</v>
      </c>
      <c r="F2050">
        <v>40700</v>
      </c>
      <c r="G2050" t="s">
        <v>784</v>
      </c>
      <c r="I2050" t="s">
        <v>260</v>
      </c>
      <c r="J2050">
        <v>2026</v>
      </c>
      <c r="K2050">
        <v>5</v>
      </c>
      <c r="L2050" t="s">
        <v>95</v>
      </c>
      <c r="M2050">
        <v>304.50841137500004</v>
      </c>
      <c r="N2050">
        <v>1</v>
      </c>
      <c r="O2050">
        <v>304.50841137500004</v>
      </c>
      <c r="P2050" t="s">
        <v>614</v>
      </c>
    </row>
    <row r="2051" spans="1:17">
      <c r="A2051" t="s">
        <v>879</v>
      </c>
      <c r="B2051" t="s">
        <v>684</v>
      </c>
      <c r="C2051" t="s">
        <v>133</v>
      </c>
      <c r="D2051" t="s">
        <v>332</v>
      </c>
      <c r="E2051" t="s">
        <v>106</v>
      </c>
      <c r="F2051">
        <v>40700</v>
      </c>
      <c r="G2051" t="s">
        <v>784</v>
      </c>
      <c r="I2051" t="s">
        <v>146</v>
      </c>
      <c r="J2051">
        <v>2026</v>
      </c>
      <c r="K2051">
        <v>5</v>
      </c>
      <c r="L2051" t="s">
        <v>95</v>
      </c>
      <c r="M2051">
        <v>99.350743187499987</v>
      </c>
      <c r="N2051">
        <v>1</v>
      </c>
      <c r="O2051">
        <v>99.350743187499987</v>
      </c>
      <c r="P2051" t="s">
        <v>614</v>
      </c>
    </row>
    <row r="2052" spans="1:17">
      <c r="A2052" t="s">
        <v>879</v>
      </c>
      <c r="B2052" t="s">
        <v>684</v>
      </c>
      <c r="C2052" t="s">
        <v>133</v>
      </c>
      <c r="D2052" t="s">
        <v>332</v>
      </c>
      <c r="E2052" t="s">
        <v>106</v>
      </c>
      <c r="F2052">
        <v>40700</v>
      </c>
      <c r="G2052" t="s">
        <v>784</v>
      </c>
      <c r="I2052" t="s">
        <v>664</v>
      </c>
      <c r="J2052">
        <v>2026</v>
      </c>
      <c r="K2052">
        <v>5</v>
      </c>
      <c r="L2052" t="s">
        <v>95</v>
      </c>
      <c r="M2052">
        <v>99.350743187499987</v>
      </c>
      <c r="N2052">
        <v>1</v>
      </c>
      <c r="O2052">
        <v>99.350743187499987</v>
      </c>
      <c r="P2052" t="s">
        <v>614</v>
      </c>
    </row>
    <row r="2053" spans="1:17">
      <c r="A2053" t="s">
        <v>879</v>
      </c>
      <c r="B2053" t="s">
        <v>684</v>
      </c>
      <c r="C2053" t="s">
        <v>133</v>
      </c>
      <c r="D2053" t="s">
        <v>332</v>
      </c>
      <c r="E2053" t="s">
        <v>106</v>
      </c>
      <c r="F2053">
        <v>40700</v>
      </c>
      <c r="G2053" t="s">
        <v>784</v>
      </c>
      <c r="I2053" t="s">
        <v>163</v>
      </c>
      <c r="J2053">
        <v>2026</v>
      </c>
      <c r="K2053">
        <v>5</v>
      </c>
      <c r="L2053" t="s">
        <v>95</v>
      </c>
      <c r="M2053">
        <v>510.87110287500008</v>
      </c>
      <c r="N2053">
        <v>1</v>
      </c>
      <c r="O2053">
        <v>510.87110287500008</v>
      </c>
      <c r="P2053" t="s">
        <v>614</v>
      </c>
    </row>
    <row r="2054" spans="1:17">
      <c r="A2054" t="s">
        <v>879</v>
      </c>
      <c r="B2054" t="s">
        <v>684</v>
      </c>
      <c r="C2054" t="s">
        <v>133</v>
      </c>
      <c r="D2054" t="s">
        <v>332</v>
      </c>
      <c r="E2054" t="s">
        <v>92</v>
      </c>
      <c r="F2054">
        <v>40700</v>
      </c>
      <c r="G2054" t="s">
        <v>784</v>
      </c>
      <c r="I2054" t="s">
        <v>617</v>
      </c>
      <c r="J2054">
        <v>2026</v>
      </c>
      <c r="K2054">
        <v>5</v>
      </c>
      <c r="L2054" t="s">
        <v>95</v>
      </c>
      <c r="M2054">
        <v>124.93054699999999</v>
      </c>
      <c r="N2054">
        <v>1</v>
      </c>
      <c r="O2054">
        <v>124.93054699999999</v>
      </c>
      <c r="P2054" t="s">
        <v>614</v>
      </c>
      <c r="Q2054">
        <v>1</v>
      </c>
    </row>
    <row r="2055" spans="1:17">
      <c r="A2055" t="s">
        <v>879</v>
      </c>
      <c r="B2055" t="s">
        <v>684</v>
      </c>
      <c r="C2055" t="s">
        <v>133</v>
      </c>
      <c r="D2055" t="s">
        <v>332</v>
      </c>
      <c r="E2055" t="s">
        <v>92</v>
      </c>
      <c r="F2055">
        <v>40700</v>
      </c>
      <c r="G2055" t="s">
        <v>784</v>
      </c>
      <c r="I2055" t="s">
        <v>683</v>
      </c>
      <c r="J2055">
        <v>2026</v>
      </c>
      <c r="K2055">
        <v>5</v>
      </c>
      <c r="L2055" t="s">
        <v>95</v>
      </c>
      <c r="M2055">
        <v>374.79164099999997</v>
      </c>
      <c r="N2055">
        <v>1</v>
      </c>
      <c r="O2055">
        <v>374.79164099999997</v>
      </c>
      <c r="P2055" t="s">
        <v>614</v>
      </c>
      <c r="Q2055">
        <v>1</v>
      </c>
    </row>
    <row r="2056" spans="1:17">
      <c r="A2056" t="s">
        <v>879</v>
      </c>
      <c r="B2056" t="s">
        <v>685</v>
      </c>
      <c r="C2056" t="s">
        <v>133</v>
      </c>
      <c r="D2056" t="s">
        <v>332</v>
      </c>
      <c r="E2056" t="s">
        <v>92</v>
      </c>
      <c r="F2056">
        <v>40700</v>
      </c>
      <c r="G2056" t="s">
        <v>784</v>
      </c>
      <c r="I2056" t="s">
        <v>636</v>
      </c>
      <c r="J2056">
        <v>2026</v>
      </c>
      <c r="K2056">
        <v>5</v>
      </c>
      <c r="L2056" t="s">
        <v>95</v>
      </c>
      <c r="M2056">
        <v>242.78770512499997</v>
      </c>
      <c r="N2056">
        <v>1</v>
      </c>
      <c r="O2056">
        <v>242.78770512499997</v>
      </c>
      <c r="P2056" t="s">
        <v>614</v>
      </c>
    </row>
    <row r="2057" spans="1:17">
      <c r="A2057" t="s">
        <v>879</v>
      </c>
      <c r="B2057" t="s">
        <v>685</v>
      </c>
      <c r="C2057" t="s">
        <v>133</v>
      </c>
      <c r="D2057" t="s">
        <v>332</v>
      </c>
      <c r="E2057" t="s">
        <v>92</v>
      </c>
      <c r="F2057">
        <v>40700</v>
      </c>
      <c r="G2057" t="s">
        <v>784</v>
      </c>
      <c r="I2057" t="s">
        <v>260</v>
      </c>
      <c r="J2057">
        <v>2026</v>
      </c>
      <c r="K2057">
        <v>5</v>
      </c>
      <c r="L2057" t="s">
        <v>95</v>
      </c>
      <c r="M2057">
        <v>304.50841137500004</v>
      </c>
      <c r="N2057">
        <v>1</v>
      </c>
      <c r="O2057">
        <v>304.50841137500004</v>
      </c>
      <c r="P2057" t="s">
        <v>614</v>
      </c>
    </row>
    <row r="2058" spans="1:17">
      <c r="A2058" t="s">
        <v>879</v>
      </c>
      <c r="B2058" t="s">
        <v>229</v>
      </c>
      <c r="C2058" t="s">
        <v>133</v>
      </c>
      <c r="D2058" t="s">
        <v>332</v>
      </c>
      <c r="E2058" t="s">
        <v>92</v>
      </c>
      <c r="F2058">
        <v>40700</v>
      </c>
      <c r="G2058" t="s">
        <v>784</v>
      </c>
      <c r="I2058" t="s">
        <v>637</v>
      </c>
      <c r="J2058">
        <v>2026</v>
      </c>
      <c r="K2058">
        <v>5</v>
      </c>
      <c r="L2058" t="s">
        <v>95</v>
      </c>
      <c r="M2058">
        <v>630.72683624999991</v>
      </c>
      <c r="N2058">
        <v>1</v>
      </c>
      <c r="O2058">
        <v>630.72683624999991</v>
      </c>
      <c r="P2058" t="s">
        <v>614</v>
      </c>
    </row>
    <row r="2059" spans="1:17">
      <c r="A2059" t="s">
        <v>879</v>
      </c>
      <c r="B2059" t="s">
        <v>229</v>
      </c>
      <c r="C2059" t="s">
        <v>133</v>
      </c>
      <c r="D2059" t="s">
        <v>332</v>
      </c>
      <c r="E2059" t="s">
        <v>92</v>
      </c>
      <c r="F2059">
        <v>40700</v>
      </c>
      <c r="G2059" t="s">
        <v>784</v>
      </c>
      <c r="I2059" t="s">
        <v>636</v>
      </c>
      <c r="J2059">
        <v>2026</v>
      </c>
      <c r="K2059">
        <v>5</v>
      </c>
      <c r="L2059" t="s">
        <v>95</v>
      </c>
      <c r="M2059">
        <v>364.1815576875</v>
      </c>
      <c r="N2059">
        <v>1</v>
      </c>
      <c r="O2059">
        <v>364.1815576875</v>
      </c>
      <c r="P2059" t="s">
        <v>614</v>
      </c>
    </row>
    <row r="2060" spans="1:17">
      <c r="A2060" t="s">
        <v>879</v>
      </c>
      <c r="B2060" t="s">
        <v>229</v>
      </c>
      <c r="C2060" t="s">
        <v>133</v>
      </c>
      <c r="D2060" t="s">
        <v>332</v>
      </c>
      <c r="E2060" t="s">
        <v>106</v>
      </c>
      <c r="F2060">
        <v>40700</v>
      </c>
      <c r="G2060" t="s">
        <v>784</v>
      </c>
      <c r="I2060" t="s">
        <v>266</v>
      </c>
      <c r="J2060">
        <v>2026</v>
      </c>
      <c r="K2060">
        <v>5</v>
      </c>
      <c r="L2060" t="s">
        <v>95</v>
      </c>
      <c r="M2060">
        <v>198.70148637499997</v>
      </c>
      <c r="N2060">
        <v>1</v>
      </c>
      <c r="O2060">
        <v>198.70148637499997</v>
      </c>
      <c r="P2060" t="s">
        <v>614</v>
      </c>
    </row>
    <row r="2061" spans="1:17">
      <c r="A2061" t="s">
        <v>879</v>
      </c>
      <c r="B2061" t="s">
        <v>229</v>
      </c>
      <c r="C2061" t="s">
        <v>133</v>
      </c>
      <c r="D2061" t="s">
        <v>332</v>
      </c>
      <c r="E2061" t="s">
        <v>92</v>
      </c>
      <c r="F2061">
        <v>40700</v>
      </c>
      <c r="G2061" t="s">
        <v>784</v>
      </c>
      <c r="I2061" t="s">
        <v>260</v>
      </c>
      <c r="J2061">
        <v>2026</v>
      </c>
      <c r="K2061">
        <v>5</v>
      </c>
      <c r="L2061" t="s">
        <v>95</v>
      </c>
      <c r="M2061">
        <v>304.50841137500004</v>
      </c>
      <c r="N2061">
        <v>1</v>
      </c>
      <c r="O2061">
        <v>304.50841137500004</v>
      </c>
      <c r="P2061" t="s">
        <v>614</v>
      </c>
    </row>
    <row r="2062" spans="1:17">
      <c r="A2062" t="s">
        <v>879</v>
      </c>
      <c r="B2062" t="s">
        <v>229</v>
      </c>
      <c r="C2062" t="s">
        <v>133</v>
      </c>
      <c r="D2062" t="s">
        <v>332</v>
      </c>
      <c r="E2062" t="s">
        <v>102</v>
      </c>
      <c r="F2062">
        <v>40700</v>
      </c>
      <c r="G2062" t="s">
        <v>784</v>
      </c>
      <c r="I2062" t="s">
        <v>273</v>
      </c>
      <c r="J2062">
        <v>2026</v>
      </c>
      <c r="K2062">
        <v>5</v>
      </c>
      <c r="L2062" t="s">
        <v>95</v>
      </c>
      <c r="M2062">
        <v>1253.0904749999997</v>
      </c>
      <c r="N2062">
        <v>1</v>
      </c>
      <c r="O2062">
        <v>1253.0904749999997</v>
      </c>
      <c r="P2062" t="s">
        <v>614</v>
      </c>
      <c r="Q2062">
        <v>1</v>
      </c>
    </row>
    <row r="2063" spans="1:17">
      <c r="A2063" t="s">
        <v>879</v>
      </c>
      <c r="B2063" t="s">
        <v>230</v>
      </c>
      <c r="C2063" t="s">
        <v>133</v>
      </c>
      <c r="D2063" t="s">
        <v>332</v>
      </c>
      <c r="E2063" t="s">
        <v>103</v>
      </c>
      <c r="F2063">
        <v>40700</v>
      </c>
      <c r="G2063" t="s">
        <v>784</v>
      </c>
      <c r="I2063" t="s">
        <v>130</v>
      </c>
      <c r="J2063">
        <v>2026</v>
      </c>
      <c r="K2063">
        <v>5</v>
      </c>
      <c r="L2063" t="s">
        <v>95</v>
      </c>
      <c r="M2063">
        <v>529.40690862499991</v>
      </c>
      <c r="N2063">
        <v>1</v>
      </c>
      <c r="O2063">
        <v>529.40690862499991</v>
      </c>
      <c r="P2063" t="s">
        <v>614</v>
      </c>
      <c r="Q2063">
        <v>1</v>
      </c>
    </row>
    <row r="2064" spans="1:17">
      <c r="A2064" t="s">
        <v>879</v>
      </c>
      <c r="B2064" t="s">
        <v>230</v>
      </c>
      <c r="C2064" t="s">
        <v>133</v>
      </c>
      <c r="D2064" t="s">
        <v>332</v>
      </c>
      <c r="E2064" t="s">
        <v>92</v>
      </c>
      <c r="F2064">
        <v>40700</v>
      </c>
      <c r="G2064" t="s">
        <v>784</v>
      </c>
      <c r="I2064" t="s">
        <v>636</v>
      </c>
      <c r="J2064">
        <v>2026</v>
      </c>
      <c r="K2064">
        <v>5</v>
      </c>
      <c r="L2064" t="s">
        <v>95</v>
      </c>
      <c r="M2064">
        <v>364.1815576875</v>
      </c>
      <c r="N2064">
        <v>1</v>
      </c>
      <c r="O2064">
        <v>364.1815576875</v>
      </c>
      <c r="P2064" t="s">
        <v>614</v>
      </c>
    </row>
    <row r="2065" spans="1:17">
      <c r="A2065" t="s">
        <v>879</v>
      </c>
      <c r="B2065" t="s">
        <v>230</v>
      </c>
      <c r="C2065" t="s">
        <v>133</v>
      </c>
      <c r="D2065" t="s">
        <v>332</v>
      </c>
      <c r="E2065" t="s">
        <v>92</v>
      </c>
      <c r="F2065">
        <v>40700</v>
      </c>
      <c r="G2065" t="s">
        <v>784</v>
      </c>
      <c r="I2065" t="s">
        <v>203</v>
      </c>
      <c r="J2065">
        <v>2026</v>
      </c>
      <c r="K2065">
        <v>5</v>
      </c>
      <c r="L2065" t="s">
        <v>95</v>
      </c>
      <c r="M2065">
        <v>347.94803224999998</v>
      </c>
      <c r="N2065">
        <v>1</v>
      </c>
      <c r="O2065">
        <v>347.94803224999998</v>
      </c>
      <c r="P2065" t="s">
        <v>614</v>
      </c>
      <c r="Q2065">
        <v>1</v>
      </c>
    </row>
    <row r="2066" spans="1:17">
      <c r="A2066" t="s">
        <v>879</v>
      </c>
      <c r="B2066" t="s">
        <v>230</v>
      </c>
      <c r="C2066" t="s">
        <v>133</v>
      </c>
      <c r="D2066" t="s">
        <v>332</v>
      </c>
      <c r="E2066" t="s">
        <v>106</v>
      </c>
      <c r="F2066">
        <v>40700</v>
      </c>
      <c r="G2066" t="s">
        <v>784</v>
      </c>
      <c r="I2066" t="s">
        <v>266</v>
      </c>
      <c r="J2066">
        <v>2026</v>
      </c>
      <c r="K2066">
        <v>5</v>
      </c>
      <c r="L2066" t="s">
        <v>95</v>
      </c>
      <c r="M2066">
        <v>198.70148637499997</v>
      </c>
      <c r="N2066">
        <v>1</v>
      </c>
      <c r="O2066">
        <v>198.70148637499997</v>
      </c>
      <c r="P2066" t="s">
        <v>614</v>
      </c>
    </row>
    <row r="2067" spans="1:17">
      <c r="A2067" t="s">
        <v>879</v>
      </c>
      <c r="B2067" t="s">
        <v>230</v>
      </c>
      <c r="C2067" t="s">
        <v>133</v>
      </c>
      <c r="D2067" t="s">
        <v>332</v>
      </c>
      <c r="E2067" t="s">
        <v>92</v>
      </c>
      <c r="F2067">
        <v>40700</v>
      </c>
      <c r="G2067" t="s">
        <v>784</v>
      </c>
      <c r="I2067" t="s">
        <v>204</v>
      </c>
      <c r="J2067">
        <v>2026</v>
      </c>
      <c r="K2067">
        <v>5</v>
      </c>
      <c r="L2067" t="s">
        <v>95</v>
      </c>
      <c r="M2067">
        <v>246.00110062500002</v>
      </c>
      <c r="N2067">
        <v>1</v>
      </c>
      <c r="O2067">
        <v>246.00110062500002</v>
      </c>
      <c r="P2067" t="s">
        <v>614</v>
      </c>
    </row>
    <row r="2068" spans="1:17">
      <c r="A2068" t="s">
        <v>879</v>
      </c>
      <c r="B2068" t="s">
        <v>230</v>
      </c>
      <c r="C2068" t="s">
        <v>133</v>
      </c>
      <c r="D2068" t="s">
        <v>332</v>
      </c>
      <c r="E2068" t="s">
        <v>92</v>
      </c>
      <c r="F2068">
        <v>40700</v>
      </c>
      <c r="G2068" t="s">
        <v>784</v>
      </c>
      <c r="I2068" t="s">
        <v>260</v>
      </c>
      <c r="J2068">
        <v>2026</v>
      </c>
      <c r="K2068">
        <v>5</v>
      </c>
      <c r="L2068" t="s">
        <v>95</v>
      </c>
      <c r="M2068">
        <v>304.50841137500004</v>
      </c>
      <c r="N2068">
        <v>1</v>
      </c>
      <c r="O2068">
        <v>304.50841137500004</v>
      </c>
      <c r="P2068" t="s">
        <v>614</v>
      </c>
    </row>
    <row r="2069" spans="1:17">
      <c r="A2069" t="s">
        <v>879</v>
      </c>
      <c r="B2069" t="s">
        <v>230</v>
      </c>
      <c r="C2069" t="s">
        <v>133</v>
      </c>
      <c r="D2069" t="s">
        <v>332</v>
      </c>
      <c r="E2069" t="s">
        <v>106</v>
      </c>
      <c r="F2069">
        <v>40700</v>
      </c>
      <c r="G2069" t="s">
        <v>784</v>
      </c>
      <c r="I2069" t="s">
        <v>146</v>
      </c>
      <c r="J2069">
        <v>2026</v>
      </c>
      <c r="K2069">
        <v>5</v>
      </c>
      <c r="L2069" t="s">
        <v>95</v>
      </c>
      <c r="M2069">
        <v>99.350743187499987</v>
      </c>
      <c r="N2069">
        <v>1</v>
      </c>
      <c r="O2069">
        <v>99.350743187499987</v>
      </c>
      <c r="P2069" t="s">
        <v>614</v>
      </c>
    </row>
    <row r="2070" spans="1:17">
      <c r="A2070" t="s">
        <v>879</v>
      </c>
      <c r="B2070" t="s">
        <v>230</v>
      </c>
      <c r="C2070" t="s">
        <v>133</v>
      </c>
      <c r="D2070" t="s">
        <v>332</v>
      </c>
      <c r="E2070" t="s">
        <v>92</v>
      </c>
      <c r="F2070">
        <v>40700</v>
      </c>
      <c r="G2070" t="s">
        <v>784</v>
      </c>
      <c r="I2070" t="s">
        <v>617</v>
      </c>
      <c r="J2070">
        <v>2026</v>
      </c>
      <c r="K2070">
        <v>5</v>
      </c>
      <c r="L2070" t="s">
        <v>95</v>
      </c>
      <c r="M2070">
        <v>249.86109399999998</v>
      </c>
      <c r="N2070">
        <v>1</v>
      </c>
      <c r="O2070">
        <v>249.86109399999998</v>
      </c>
      <c r="P2070" t="s">
        <v>614</v>
      </c>
      <c r="Q2070">
        <v>1</v>
      </c>
    </row>
    <row r="2071" spans="1:17">
      <c r="A2071" t="s">
        <v>879</v>
      </c>
      <c r="B2071" t="s">
        <v>231</v>
      </c>
      <c r="C2071" t="s">
        <v>133</v>
      </c>
      <c r="D2071" t="s">
        <v>332</v>
      </c>
      <c r="E2071" t="s">
        <v>92</v>
      </c>
      <c r="F2071">
        <v>40700</v>
      </c>
      <c r="G2071" t="s">
        <v>784</v>
      </c>
      <c r="I2071" t="s">
        <v>636</v>
      </c>
      <c r="J2071">
        <v>2026</v>
      </c>
      <c r="K2071">
        <v>5</v>
      </c>
      <c r="L2071" t="s">
        <v>95</v>
      </c>
      <c r="M2071">
        <v>242.78770512499997</v>
      </c>
      <c r="N2071">
        <v>1</v>
      </c>
      <c r="O2071">
        <v>242.78770512499997</v>
      </c>
      <c r="P2071" t="s">
        <v>614</v>
      </c>
    </row>
    <row r="2072" spans="1:17">
      <c r="A2072" t="s">
        <v>879</v>
      </c>
      <c r="B2072" t="s">
        <v>231</v>
      </c>
      <c r="C2072" t="s">
        <v>133</v>
      </c>
      <c r="D2072" t="s">
        <v>332</v>
      </c>
      <c r="E2072" t="s">
        <v>106</v>
      </c>
      <c r="F2072">
        <v>40700</v>
      </c>
      <c r="G2072" t="s">
        <v>784</v>
      </c>
      <c r="I2072" t="s">
        <v>266</v>
      </c>
      <c r="J2072">
        <v>2026</v>
      </c>
      <c r="K2072">
        <v>5</v>
      </c>
      <c r="L2072" t="s">
        <v>95</v>
      </c>
      <c r="M2072">
        <v>99.350743187499987</v>
      </c>
      <c r="N2072">
        <v>1</v>
      </c>
      <c r="O2072">
        <v>99.350743187499987</v>
      </c>
      <c r="P2072" t="s">
        <v>614</v>
      </c>
    </row>
    <row r="2073" spans="1:17">
      <c r="A2073" t="s">
        <v>879</v>
      </c>
      <c r="B2073" t="s">
        <v>231</v>
      </c>
      <c r="C2073" t="s">
        <v>133</v>
      </c>
      <c r="D2073" t="s">
        <v>332</v>
      </c>
      <c r="E2073" t="s">
        <v>92</v>
      </c>
      <c r="F2073">
        <v>40700</v>
      </c>
      <c r="G2073" t="s">
        <v>784</v>
      </c>
      <c r="I2073" t="s">
        <v>260</v>
      </c>
      <c r="J2073">
        <v>2026</v>
      </c>
      <c r="K2073">
        <v>5</v>
      </c>
      <c r="L2073" t="s">
        <v>95</v>
      </c>
      <c r="M2073">
        <v>304.50841137500004</v>
      </c>
      <c r="N2073">
        <v>1</v>
      </c>
      <c r="O2073">
        <v>304.50841137500004</v>
      </c>
      <c r="P2073" t="s">
        <v>614</v>
      </c>
    </row>
    <row r="2074" spans="1:17">
      <c r="A2074" t="s">
        <v>879</v>
      </c>
      <c r="B2074" t="s">
        <v>231</v>
      </c>
      <c r="C2074" t="s">
        <v>133</v>
      </c>
      <c r="D2074" t="s">
        <v>332</v>
      </c>
      <c r="E2074" t="s">
        <v>106</v>
      </c>
      <c r="F2074">
        <v>40700</v>
      </c>
      <c r="G2074" t="s">
        <v>784</v>
      </c>
      <c r="I2074" t="s">
        <v>146</v>
      </c>
      <c r="J2074">
        <v>2026</v>
      </c>
      <c r="K2074">
        <v>5</v>
      </c>
      <c r="L2074" t="s">
        <v>95</v>
      </c>
      <c r="M2074">
        <v>99.350743187499987</v>
      </c>
      <c r="N2074">
        <v>1</v>
      </c>
      <c r="O2074">
        <v>99.350743187499987</v>
      </c>
      <c r="P2074" t="s">
        <v>614</v>
      </c>
    </row>
    <row r="2075" spans="1:17">
      <c r="A2075" t="s">
        <v>879</v>
      </c>
      <c r="B2075" t="s">
        <v>233</v>
      </c>
      <c r="C2075" t="s">
        <v>133</v>
      </c>
      <c r="D2075" t="s">
        <v>332</v>
      </c>
      <c r="E2075" t="s">
        <v>106</v>
      </c>
      <c r="F2075">
        <v>40700</v>
      </c>
      <c r="G2075" t="s">
        <v>784</v>
      </c>
      <c r="I2075" t="s">
        <v>110</v>
      </c>
      <c r="J2075">
        <v>2026</v>
      </c>
      <c r="K2075">
        <v>5</v>
      </c>
      <c r="L2075" t="s">
        <v>95</v>
      </c>
      <c r="M2075">
        <v>187.37622662499999</v>
      </c>
      <c r="N2075">
        <v>1</v>
      </c>
      <c r="O2075">
        <v>187.37622662499999</v>
      </c>
      <c r="P2075" t="s">
        <v>614</v>
      </c>
    </row>
    <row r="2076" spans="1:17">
      <c r="A2076" t="s">
        <v>879</v>
      </c>
      <c r="B2076" t="s">
        <v>233</v>
      </c>
      <c r="C2076" t="s">
        <v>133</v>
      </c>
      <c r="D2076" t="s">
        <v>332</v>
      </c>
      <c r="E2076" t="s">
        <v>92</v>
      </c>
      <c r="F2076">
        <v>40700</v>
      </c>
      <c r="G2076" t="s">
        <v>784</v>
      </c>
      <c r="I2076" t="s">
        <v>260</v>
      </c>
      <c r="J2076">
        <v>2026</v>
      </c>
      <c r="K2076">
        <v>5</v>
      </c>
      <c r="L2076" t="s">
        <v>95</v>
      </c>
      <c r="M2076">
        <v>304.50841137500004</v>
      </c>
      <c r="N2076">
        <v>1</v>
      </c>
      <c r="O2076">
        <v>304.50841137500004</v>
      </c>
      <c r="P2076" t="s">
        <v>614</v>
      </c>
    </row>
    <row r="2077" spans="1:17">
      <c r="A2077" t="s">
        <v>879</v>
      </c>
      <c r="B2077" t="s">
        <v>233</v>
      </c>
      <c r="C2077" t="s">
        <v>133</v>
      </c>
      <c r="D2077" t="s">
        <v>332</v>
      </c>
      <c r="E2077" t="s">
        <v>92</v>
      </c>
      <c r="F2077">
        <v>40700</v>
      </c>
      <c r="G2077" t="s">
        <v>784</v>
      </c>
      <c r="I2077" t="s">
        <v>141</v>
      </c>
      <c r="J2077">
        <v>2026</v>
      </c>
      <c r="K2077">
        <v>5</v>
      </c>
      <c r="L2077" t="s">
        <v>95</v>
      </c>
      <c r="M2077">
        <v>615.00275156250007</v>
      </c>
      <c r="N2077">
        <v>1</v>
      </c>
      <c r="O2077">
        <v>615.00275156250007</v>
      </c>
      <c r="P2077" t="s">
        <v>614</v>
      </c>
    </row>
    <row r="2078" spans="1:17">
      <c r="A2078" t="s">
        <v>879</v>
      </c>
      <c r="B2078" t="s">
        <v>235</v>
      </c>
      <c r="C2078" t="s">
        <v>133</v>
      </c>
      <c r="D2078" t="s">
        <v>332</v>
      </c>
      <c r="E2078" t="s">
        <v>92</v>
      </c>
      <c r="F2078">
        <v>40700</v>
      </c>
      <c r="G2078" t="s">
        <v>784</v>
      </c>
      <c r="I2078" t="s">
        <v>636</v>
      </c>
      <c r="J2078">
        <v>2026</v>
      </c>
      <c r="K2078">
        <v>5</v>
      </c>
      <c r="L2078" t="s">
        <v>95</v>
      </c>
      <c r="M2078">
        <v>606.96926281250001</v>
      </c>
      <c r="N2078">
        <v>1</v>
      </c>
      <c r="O2078">
        <v>606.96926281250001</v>
      </c>
      <c r="P2078" t="s">
        <v>614</v>
      </c>
    </row>
    <row r="2079" spans="1:17">
      <c r="A2079" t="s">
        <v>879</v>
      </c>
      <c r="B2079" t="s">
        <v>235</v>
      </c>
      <c r="C2079" t="s">
        <v>133</v>
      </c>
      <c r="D2079" t="s">
        <v>332</v>
      </c>
      <c r="E2079" t="s">
        <v>106</v>
      </c>
      <c r="F2079">
        <v>40700</v>
      </c>
      <c r="G2079" t="s">
        <v>784</v>
      </c>
      <c r="I2079" t="s">
        <v>266</v>
      </c>
      <c r="J2079">
        <v>2026</v>
      </c>
      <c r="K2079">
        <v>5</v>
      </c>
      <c r="L2079" t="s">
        <v>95</v>
      </c>
      <c r="M2079">
        <v>496.75371593749998</v>
      </c>
      <c r="N2079">
        <v>1</v>
      </c>
      <c r="O2079">
        <v>496.75371593749998</v>
      </c>
      <c r="P2079" t="s">
        <v>614</v>
      </c>
    </row>
    <row r="2080" spans="1:17">
      <c r="A2080" t="s">
        <v>879</v>
      </c>
      <c r="B2080" t="s">
        <v>235</v>
      </c>
      <c r="C2080" t="s">
        <v>133</v>
      </c>
      <c r="D2080" t="s">
        <v>332</v>
      </c>
      <c r="E2080" t="s">
        <v>92</v>
      </c>
      <c r="F2080">
        <v>40700</v>
      </c>
      <c r="G2080" t="s">
        <v>784</v>
      </c>
      <c r="I2080" t="s">
        <v>260</v>
      </c>
      <c r="J2080">
        <v>2026</v>
      </c>
      <c r="K2080">
        <v>5</v>
      </c>
      <c r="L2080" t="s">
        <v>95</v>
      </c>
      <c r="M2080">
        <v>304.50841137500004</v>
      </c>
      <c r="N2080">
        <v>1</v>
      </c>
      <c r="O2080">
        <v>304.50841137500004</v>
      </c>
      <c r="P2080" t="s">
        <v>614</v>
      </c>
    </row>
    <row r="2081" spans="1:17">
      <c r="A2081" t="s">
        <v>879</v>
      </c>
      <c r="B2081" t="s">
        <v>235</v>
      </c>
      <c r="C2081" t="s">
        <v>133</v>
      </c>
      <c r="D2081" t="s">
        <v>332</v>
      </c>
      <c r="E2081" t="s">
        <v>106</v>
      </c>
      <c r="F2081">
        <v>40700</v>
      </c>
      <c r="G2081" t="s">
        <v>784</v>
      </c>
      <c r="I2081" t="s">
        <v>146</v>
      </c>
      <c r="J2081">
        <v>2026</v>
      </c>
      <c r="K2081">
        <v>5</v>
      </c>
      <c r="L2081" t="s">
        <v>95</v>
      </c>
      <c r="M2081">
        <v>198.70148637499997</v>
      </c>
      <c r="N2081">
        <v>1</v>
      </c>
      <c r="O2081">
        <v>198.70148637499997</v>
      </c>
      <c r="P2081" t="s">
        <v>614</v>
      </c>
    </row>
    <row r="2082" spans="1:17">
      <c r="A2082" t="s">
        <v>879</v>
      </c>
      <c r="B2082" t="s">
        <v>236</v>
      </c>
      <c r="C2082" t="s">
        <v>133</v>
      </c>
      <c r="D2082" t="s">
        <v>332</v>
      </c>
      <c r="E2082" t="s">
        <v>92</v>
      </c>
      <c r="F2082">
        <v>40700</v>
      </c>
      <c r="G2082" t="s">
        <v>784</v>
      </c>
      <c r="I2082" t="s">
        <v>636</v>
      </c>
      <c r="J2082">
        <v>2026</v>
      </c>
      <c r="K2082">
        <v>5</v>
      </c>
      <c r="L2082" t="s">
        <v>95</v>
      </c>
      <c r="M2082">
        <v>606.96926281250001</v>
      </c>
      <c r="N2082">
        <v>1</v>
      </c>
      <c r="O2082">
        <v>606.96926281250001</v>
      </c>
      <c r="P2082" t="s">
        <v>614</v>
      </c>
    </row>
    <row r="2083" spans="1:17">
      <c r="A2083" t="s">
        <v>879</v>
      </c>
      <c r="B2083" t="s">
        <v>236</v>
      </c>
      <c r="C2083" t="s">
        <v>133</v>
      </c>
      <c r="D2083" t="s">
        <v>332</v>
      </c>
      <c r="E2083" t="s">
        <v>92</v>
      </c>
      <c r="F2083">
        <v>40700</v>
      </c>
      <c r="G2083" t="s">
        <v>784</v>
      </c>
      <c r="I2083" t="s">
        <v>260</v>
      </c>
      <c r="J2083">
        <v>2026</v>
      </c>
      <c r="K2083">
        <v>5</v>
      </c>
      <c r="L2083" t="s">
        <v>95</v>
      </c>
      <c r="M2083">
        <v>304.50841137500004</v>
      </c>
      <c r="N2083">
        <v>1</v>
      </c>
      <c r="O2083">
        <v>304.50841137500004</v>
      </c>
      <c r="P2083" t="s">
        <v>614</v>
      </c>
    </row>
    <row r="2084" spans="1:17">
      <c r="A2084" t="s">
        <v>879</v>
      </c>
      <c r="B2084" t="s">
        <v>236</v>
      </c>
      <c r="C2084" t="s">
        <v>133</v>
      </c>
      <c r="D2084" t="s">
        <v>332</v>
      </c>
      <c r="E2084" t="s">
        <v>106</v>
      </c>
      <c r="F2084">
        <v>40700</v>
      </c>
      <c r="G2084" t="s">
        <v>784</v>
      </c>
      <c r="I2084" t="s">
        <v>146</v>
      </c>
      <c r="J2084">
        <v>2026</v>
      </c>
      <c r="K2084">
        <v>5</v>
      </c>
      <c r="L2084" t="s">
        <v>95</v>
      </c>
      <c r="M2084">
        <v>198.70148637499997</v>
      </c>
      <c r="N2084">
        <v>1</v>
      </c>
      <c r="O2084">
        <v>198.70148637499997</v>
      </c>
      <c r="P2084" t="s">
        <v>614</v>
      </c>
    </row>
    <row r="2085" spans="1:17">
      <c r="A2085" t="s">
        <v>879</v>
      </c>
      <c r="B2085" t="s">
        <v>237</v>
      </c>
      <c r="C2085" t="s">
        <v>133</v>
      </c>
      <c r="D2085" t="s">
        <v>332</v>
      </c>
      <c r="E2085" t="s">
        <v>103</v>
      </c>
      <c r="F2085">
        <v>40700</v>
      </c>
      <c r="G2085" t="s">
        <v>784</v>
      </c>
      <c r="I2085" t="s">
        <v>120</v>
      </c>
      <c r="J2085">
        <v>2026</v>
      </c>
      <c r="K2085">
        <v>5</v>
      </c>
      <c r="L2085" t="s">
        <v>95</v>
      </c>
      <c r="M2085">
        <v>246.51054137499997</v>
      </c>
      <c r="N2085">
        <v>1</v>
      </c>
      <c r="O2085">
        <v>246.51054137499997</v>
      </c>
      <c r="P2085" t="s">
        <v>614</v>
      </c>
      <c r="Q2085">
        <v>1</v>
      </c>
    </row>
    <row r="2086" spans="1:17">
      <c r="A2086" t="s">
        <v>879</v>
      </c>
      <c r="B2086" t="s">
        <v>237</v>
      </c>
      <c r="C2086" t="s">
        <v>133</v>
      </c>
      <c r="D2086" t="s">
        <v>332</v>
      </c>
      <c r="E2086" t="s">
        <v>92</v>
      </c>
      <c r="F2086">
        <v>40700</v>
      </c>
      <c r="G2086" t="s">
        <v>784</v>
      </c>
      <c r="I2086" t="s">
        <v>636</v>
      </c>
      <c r="J2086">
        <v>2026</v>
      </c>
      <c r="K2086">
        <v>5</v>
      </c>
      <c r="L2086" t="s">
        <v>95</v>
      </c>
      <c r="M2086">
        <v>485.57541024999995</v>
      </c>
      <c r="N2086">
        <v>1</v>
      </c>
      <c r="O2086">
        <v>485.57541024999995</v>
      </c>
      <c r="P2086" t="s">
        <v>614</v>
      </c>
    </row>
    <row r="2087" spans="1:17">
      <c r="A2087" t="s">
        <v>879</v>
      </c>
      <c r="B2087" t="s">
        <v>237</v>
      </c>
      <c r="C2087" t="s">
        <v>133</v>
      </c>
      <c r="D2087" t="s">
        <v>332</v>
      </c>
      <c r="E2087" t="s">
        <v>106</v>
      </c>
      <c r="F2087">
        <v>40700</v>
      </c>
      <c r="G2087" t="s">
        <v>784</v>
      </c>
      <c r="I2087" t="s">
        <v>266</v>
      </c>
      <c r="J2087">
        <v>2026</v>
      </c>
      <c r="K2087">
        <v>5</v>
      </c>
      <c r="L2087" t="s">
        <v>95</v>
      </c>
      <c r="M2087">
        <v>99.350743187499987</v>
      </c>
      <c r="N2087">
        <v>1</v>
      </c>
      <c r="O2087">
        <v>99.350743187499987</v>
      </c>
      <c r="P2087" t="s">
        <v>614</v>
      </c>
    </row>
    <row r="2088" spans="1:17">
      <c r="A2088" t="s">
        <v>879</v>
      </c>
      <c r="B2088" t="s">
        <v>237</v>
      </c>
      <c r="C2088" t="s">
        <v>133</v>
      </c>
      <c r="D2088" t="s">
        <v>332</v>
      </c>
      <c r="E2088" t="s">
        <v>92</v>
      </c>
      <c r="F2088">
        <v>40700</v>
      </c>
      <c r="G2088" t="s">
        <v>784</v>
      </c>
      <c r="I2088" t="s">
        <v>260</v>
      </c>
      <c r="J2088">
        <v>2026</v>
      </c>
      <c r="K2088">
        <v>5</v>
      </c>
      <c r="L2088" t="s">
        <v>95</v>
      </c>
      <c r="M2088">
        <v>304.50841137500004</v>
      </c>
      <c r="N2088">
        <v>1</v>
      </c>
      <c r="O2088">
        <v>304.50841137500004</v>
      </c>
      <c r="P2088" t="s">
        <v>614</v>
      </c>
    </row>
    <row r="2089" spans="1:17">
      <c r="A2089" t="s">
        <v>879</v>
      </c>
      <c r="B2089" t="s">
        <v>237</v>
      </c>
      <c r="C2089" t="s">
        <v>133</v>
      </c>
      <c r="D2089" t="s">
        <v>332</v>
      </c>
      <c r="E2089" t="s">
        <v>106</v>
      </c>
      <c r="F2089">
        <v>40700</v>
      </c>
      <c r="G2089" t="s">
        <v>784</v>
      </c>
      <c r="I2089" t="s">
        <v>146</v>
      </c>
      <c r="J2089">
        <v>2026</v>
      </c>
      <c r="K2089">
        <v>5</v>
      </c>
      <c r="L2089" t="s">
        <v>95</v>
      </c>
      <c r="M2089">
        <v>99.350743187499987</v>
      </c>
      <c r="N2089">
        <v>1</v>
      </c>
      <c r="O2089">
        <v>99.350743187499987</v>
      </c>
      <c r="P2089" t="s">
        <v>614</v>
      </c>
    </row>
    <row r="2090" spans="1:17">
      <c r="A2090" t="s">
        <v>879</v>
      </c>
      <c r="B2090" t="s">
        <v>239</v>
      </c>
      <c r="C2090" t="s">
        <v>133</v>
      </c>
      <c r="D2090" t="s">
        <v>332</v>
      </c>
      <c r="E2090" t="s">
        <v>103</v>
      </c>
      <c r="F2090">
        <v>40700</v>
      </c>
      <c r="G2090" t="s">
        <v>784</v>
      </c>
      <c r="I2090" t="s">
        <v>130</v>
      </c>
      <c r="J2090">
        <v>2026</v>
      </c>
      <c r="K2090">
        <v>5</v>
      </c>
      <c r="L2090" t="s">
        <v>95</v>
      </c>
      <c r="M2090">
        <v>2572.8913201249998</v>
      </c>
      <c r="N2090">
        <v>1</v>
      </c>
      <c r="O2090">
        <v>2572.8913201249998</v>
      </c>
      <c r="P2090" t="s">
        <v>614</v>
      </c>
      <c r="Q2090">
        <v>1</v>
      </c>
    </row>
    <row r="2091" spans="1:17">
      <c r="A2091" t="s">
        <v>879</v>
      </c>
      <c r="B2091" t="s">
        <v>239</v>
      </c>
      <c r="C2091" t="s">
        <v>133</v>
      </c>
      <c r="D2091" t="s">
        <v>332</v>
      </c>
      <c r="E2091" t="s">
        <v>106</v>
      </c>
      <c r="F2091">
        <v>40700</v>
      </c>
      <c r="G2091" t="s">
        <v>784</v>
      </c>
      <c r="I2091" t="s">
        <v>266</v>
      </c>
      <c r="J2091">
        <v>2026</v>
      </c>
      <c r="K2091">
        <v>5</v>
      </c>
      <c r="L2091" t="s">
        <v>95</v>
      </c>
      <c r="M2091">
        <v>397.40297274999995</v>
      </c>
      <c r="N2091">
        <v>1</v>
      </c>
      <c r="O2091">
        <v>397.40297274999995</v>
      </c>
      <c r="P2091" t="s">
        <v>614</v>
      </c>
    </row>
    <row r="2092" spans="1:17">
      <c r="A2092" t="s">
        <v>879</v>
      </c>
      <c r="B2092" t="s">
        <v>239</v>
      </c>
      <c r="C2092" t="s">
        <v>133</v>
      </c>
      <c r="D2092" t="s">
        <v>332</v>
      </c>
      <c r="E2092" t="s">
        <v>92</v>
      </c>
      <c r="F2092">
        <v>40700</v>
      </c>
      <c r="G2092" t="s">
        <v>784</v>
      </c>
      <c r="I2092" t="s">
        <v>221</v>
      </c>
      <c r="J2092">
        <v>2026</v>
      </c>
      <c r="K2092">
        <v>5</v>
      </c>
      <c r="L2092" t="s">
        <v>95</v>
      </c>
      <c r="M2092">
        <v>246.00110062500002</v>
      </c>
      <c r="N2092">
        <v>1</v>
      </c>
      <c r="O2092">
        <v>246.00110062500002</v>
      </c>
      <c r="P2092" t="s">
        <v>614</v>
      </c>
    </row>
    <row r="2093" spans="1:17">
      <c r="A2093" t="s">
        <v>879</v>
      </c>
      <c r="B2093" t="s">
        <v>239</v>
      </c>
      <c r="C2093" t="s">
        <v>133</v>
      </c>
      <c r="D2093" t="s">
        <v>332</v>
      </c>
      <c r="E2093" t="s">
        <v>92</v>
      </c>
      <c r="F2093">
        <v>40700</v>
      </c>
      <c r="G2093" t="s">
        <v>784</v>
      </c>
      <c r="I2093" t="s">
        <v>260</v>
      </c>
      <c r="J2093">
        <v>2026</v>
      </c>
      <c r="K2093">
        <v>5</v>
      </c>
      <c r="L2093" t="s">
        <v>95</v>
      </c>
      <c r="M2093">
        <v>304.50841137500004</v>
      </c>
      <c r="N2093">
        <v>1</v>
      </c>
      <c r="O2093">
        <v>304.50841137500004</v>
      </c>
      <c r="P2093" t="s">
        <v>614</v>
      </c>
    </row>
    <row r="2094" spans="1:17">
      <c r="A2094" t="s">
        <v>879</v>
      </c>
      <c r="B2094" t="s">
        <v>240</v>
      </c>
      <c r="C2094" t="s">
        <v>133</v>
      </c>
      <c r="D2094" t="s">
        <v>332</v>
      </c>
      <c r="E2094" t="s">
        <v>92</v>
      </c>
      <c r="F2094">
        <v>40700</v>
      </c>
      <c r="G2094" t="s">
        <v>784</v>
      </c>
      <c r="I2094" t="s">
        <v>636</v>
      </c>
      <c r="J2094">
        <v>2026</v>
      </c>
      <c r="K2094">
        <v>5</v>
      </c>
      <c r="L2094" t="s">
        <v>95</v>
      </c>
      <c r="M2094">
        <v>3884.6032819999996</v>
      </c>
      <c r="N2094">
        <v>1</v>
      </c>
      <c r="O2094">
        <v>3884.6032819999996</v>
      </c>
      <c r="P2094" t="s">
        <v>614</v>
      </c>
    </row>
    <row r="2095" spans="1:17">
      <c r="A2095" t="s">
        <v>879</v>
      </c>
      <c r="B2095" t="s">
        <v>240</v>
      </c>
      <c r="C2095" t="s">
        <v>133</v>
      </c>
      <c r="D2095" t="s">
        <v>332</v>
      </c>
      <c r="E2095" t="s">
        <v>106</v>
      </c>
      <c r="F2095">
        <v>40700</v>
      </c>
      <c r="G2095" t="s">
        <v>784</v>
      </c>
      <c r="I2095" t="s">
        <v>686</v>
      </c>
      <c r="J2095">
        <v>2026</v>
      </c>
      <c r="K2095">
        <v>5</v>
      </c>
      <c r="L2095" t="s">
        <v>95</v>
      </c>
      <c r="M2095">
        <v>510.87110287500008</v>
      </c>
      <c r="N2095">
        <v>1</v>
      </c>
      <c r="O2095">
        <v>510.87110287500008</v>
      </c>
      <c r="P2095" t="s">
        <v>614</v>
      </c>
    </row>
    <row r="2096" spans="1:17">
      <c r="A2096" t="s">
        <v>879</v>
      </c>
      <c r="B2096" t="s">
        <v>240</v>
      </c>
      <c r="C2096" t="s">
        <v>133</v>
      </c>
      <c r="D2096" t="s">
        <v>332</v>
      </c>
      <c r="E2096" t="s">
        <v>92</v>
      </c>
      <c r="F2096">
        <v>40700</v>
      </c>
      <c r="G2096" t="s">
        <v>784</v>
      </c>
      <c r="I2096" t="s">
        <v>260</v>
      </c>
      <c r="J2096">
        <v>2026</v>
      </c>
      <c r="K2096">
        <v>5</v>
      </c>
      <c r="L2096" t="s">
        <v>95</v>
      </c>
      <c r="M2096">
        <v>304.50841137500004</v>
      </c>
      <c r="N2096">
        <v>1</v>
      </c>
      <c r="O2096">
        <v>304.50841137500004</v>
      </c>
      <c r="P2096" t="s">
        <v>614</v>
      </c>
    </row>
    <row r="2097" spans="1:17">
      <c r="A2097" t="s">
        <v>879</v>
      </c>
      <c r="B2097" t="s">
        <v>240</v>
      </c>
      <c r="C2097" t="s">
        <v>133</v>
      </c>
      <c r="D2097" t="s">
        <v>332</v>
      </c>
      <c r="E2097" t="s">
        <v>92</v>
      </c>
      <c r="F2097">
        <v>40700</v>
      </c>
      <c r="G2097" t="s">
        <v>784</v>
      </c>
      <c r="I2097" t="s">
        <v>215</v>
      </c>
      <c r="J2097">
        <v>2026</v>
      </c>
      <c r="K2097">
        <v>5</v>
      </c>
      <c r="L2097" t="s">
        <v>95</v>
      </c>
      <c r="M2097">
        <v>123.00055031250001</v>
      </c>
      <c r="N2097">
        <v>1</v>
      </c>
      <c r="O2097">
        <v>123.00055031250001</v>
      </c>
      <c r="P2097" t="s">
        <v>614</v>
      </c>
    </row>
    <row r="2098" spans="1:17">
      <c r="A2098" t="s">
        <v>879</v>
      </c>
      <c r="B2098" t="s">
        <v>241</v>
      </c>
      <c r="C2098" t="s">
        <v>133</v>
      </c>
      <c r="D2098" t="s">
        <v>332</v>
      </c>
      <c r="E2098" t="s">
        <v>103</v>
      </c>
      <c r="F2098">
        <v>40700</v>
      </c>
      <c r="G2098" t="s">
        <v>784</v>
      </c>
      <c r="I2098" t="s">
        <v>130</v>
      </c>
      <c r="J2098">
        <v>2026</v>
      </c>
      <c r="K2098">
        <v>5</v>
      </c>
      <c r="L2098" t="s">
        <v>95</v>
      </c>
      <c r="M2098">
        <v>1720.3716158124998</v>
      </c>
      <c r="N2098">
        <v>1</v>
      </c>
      <c r="O2098">
        <v>1720.3716158124998</v>
      </c>
      <c r="P2098" t="s">
        <v>614</v>
      </c>
      <c r="Q2098">
        <v>1</v>
      </c>
    </row>
    <row r="2099" spans="1:17">
      <c r="A2099" t="s">
        <v>879</v>
      </c>
      <c r="B2099" t="s">
        <v>241</v>
      </c>
      <c r="C2099" t="s">
        <v>133</v>
      </c>
      <c r="D2099" t="s">
        <v>332</v>
      </c>
      <c r="E2099" t="s">
        <v>92</v>
      </c>
      <c r="F2099">
        <v>40700</v>
      </c>
      <c r="G2099" t="s">
        <v>784</v>
      </c>
      <c r="I2099" t="s">
        <v>636</v>
      </c>
      <c r="J2099">
        <v>2026</v>
      </c>
      <c r="K2099">
        <v>5</v>
      </c>
      <c r="L2099" t="s">
        <v>95</v>
      </c>
      <c r="M2099">
        <v>364.1815576875</v>
      </c>
      <c r="N2099">
        <v>1</v>
      </c>
      <c r="O2099">
        <v>364.1815576875</v>
      </c>
      <c r="P2099" t="s">
        <v>614</v>
      </c>
    </row>
    <row r="2100" spans="1:17">
      <c r="A2100" t="s">
        <v>879</v>
      </c>
      <c r="B2100" t="s">
        <v>241</v>
      </c>
      <c r="C2100" t="s">
        <v>133</v>
      </c>
      <c r="D2100" t="s">
        <v>332</v>
      </c>
      <c r="E2100" t="s">
        <v>106</v>
      </c>
      <c r="F2100">
        <v>40700</v>
      </c>
      <c r="G2100" t="s">
        <v>784</v>
      </c>
      <c r="I2100" t="s">
        <v>266</v>
      </c>
      <c r="J2100">
        <v>2026</v>
      </c>
      <c r="K2100">
        <v>5</v>
      </c>
      <c r="L2100" t="s">
        <v>95</v>
      </c>
      <c r="M2100">
        <v>198.70148637499997</v>
      </c>
      <c r="N2100">
        <v>1</v>
      </c>
      <c r="O2100">
        <v>198.70148637499997</v>
      </c>
      <c r="P2100" t="s">
        <v>614</v>
      </c>
    </row>
    <row r="2101" spans="1:17">
      <c r="A2101" t="s">
        <v>879</v>
      </c>
      <c r="B2101" t="s">
        <v>241</v>
      </c>
      <c r="C2101" t="s">
        <v>133</v>
      </c>
      <c r="D2101" t="s">
        <v>332</v>
      </c>
      <c r="E2101" t="s">
        <v>92</v>
      </c>
      <c r="F2101">
        <v>40700</v>
      </c>
      <c r="G2101" t="s">
        <v>784</v>
      </c>
      <c r="I2101" t="s">
        <v>221</v>
      </c>
      <c r="J2101">
        <v>2026</v>
      </c>
      <c r="K2101">
        <v>5</v>
      </c>
      <c r="L2101" t="s">
        <v>95</v>
      </c>
      <c r="M2101">
        <v>123.00055031250001</v>
      </c>
      <c r="N2101">
        <v>1</v>
      </c>
      <c r="O2101">
        <v>123.00055031250001</v>
      </c>
      <c r="P2101" t="s">
        <v>614</v>
      </c>
    </row>
    <row r="2102" spans="1:17">
      <c r="A2102" t="s">
        <v>879</v>
      </c>
      <c r="B2102" t="s">
        <v>241</v>
      </c>
      <c r="C2102" t="s">
        <v>133</v>
      </c>
      <c r="D2102" t="s">
        <v>332</v>
      </c>
      <c r="E2102" t="s">
        <v>92</v>
      </c>
      <c r="F2102">
        <v>40700</v>
      </c>
      <c r="G2102" t="s">
        <v>784</v>
      </c>
      <c r="I2102" t="s">
        <v>260</v>
      </c>
      <c r="J2102">
        <v>2026</v>
      </c>
      <c r="K2102">
        <v>5</v>
      </c>
      <c r="L2102" t="s">
        <v>95</v>
      </c>
      <c r="M2102">
        <v>304.50841137500004</v>
      </c>
      <c r="N2102">
        <v>1</v>
      </c>
      <c r="O2102">
        <v>304.50841137500004</v>
      </c>
      <c r="P2102" t="s">
        <v>614</v>
      </c>
    </row>
    <row r="2103" spans="1:17">
      <c r="A2103" t="s">
        <v>879</v>
      </c>
      <c r="B2103" t="s">
        <v>241</v>
      </c>
      <c r="C2103" t="s">
        <v>133</v>
      </c>
      <c r="D2103" t="s">
        <v>332</v>
      </c>
      <c r="E2103" t="s">
        <v>106</v>
      </c>
      <c r="F2103">
        <v>40700</v>
      </c>
      <c r="G2103" t="s">
        <v>784</v>
      </c>
      <c r="I2103" t="s">
        <v>146</v>
      </c>
      <c r="J2103">
        <v>2026</v>
      </c>
      <c r="K2103">
        <v>5</v>
      </c>
      <c r="L2103" t="s">
        <v>95</v>
      </c>
      <c r="M2103">
        <v>198.70148637499997</v>
      </c>
      <c r="N2103">
        <v>1</v>
      </c>
      <c r="O2103">
        <v>198.70148637499997</v>
      </c>
      <c r="P2103" t="s">
        <v>614</v>
      </c>
    </row>
    <row r="2104" spans="1:17">
      <c r="A2104" t="s">
        <v>879</v>
      </c>
      <c r="B2104" t="s">
        <v>241</v>
      </c>
      <c r="C2104" t="s">
        <v>133</v>
      </c>
      <c r="D2104" t="s">
        <v>332</v>
      </c>
      <c r="E2104" t="s">
        <v>106</v>
      </c>
      <c r="F2104">
        <v>40700</v>
      </c>
      <c r="G2104" t="s">
        <v>784</v>
      </c>
      <c r="I2104" t="s">
        <v>664</v>
      </c>
      <c r="J2104">
        <v>2026</v>
      </c>
      <c r="K2104">
        <v>5</v>
      </c>
      <c r="L2104" t="s">
        <v>95</v>
      </c>
      <c r="M2104">
        <v>99.350743187499987</v>
      </c>
      <c r="N2104">
        <v>1</v>
      </c>
      <c r="O2104">
        <v>99.350743187499987</v>
      </c>
      <c r="P2104" t="s">
        <v>614</v>
      </c>
    </row>
    <row r="2105" spans="1:17">
      <c r="A2105" t="s">
        <v>879</v>
      </c>
      <c r="B2105" t="s">
        <v>687</v>
      </c>
      <c r="C2105" t="s">
        <v>133</v>
      </c>
      <c r="D2105" t="s">
        <v>332</v>
      </c>
      <c r="E2105" t="s">
        <v>92</v>
      </c>
      <c r="F2105">
        <v>40700</v>
      </c>
      <c r="G2105" t="s">
        <v>784</v>
      </c>
      <c r="I2105" t="s">
        <v>636</v>
      </c>
      <c r="J2105">
        <v>2026</v>
      </c>
      <c r="K2105">
        <v>5</v>
      </c>
      <c r="L2105" t="s">
        <v>95</v>
      </c>
      <c r="M2105">
        <v>121.39385256249999</v>
      </c>
      <c r="N2105">
        <v>1</v>
      </c>
      <c r="O2105">
        <v>121.39385256249999</v>
      </c>
      <c r="P2105" t="s">
        <v>614</v>
      </c>
    </row>
    <row r="2106" spans="1:17">
      <c r="A2106" t="s">
        <v>879</v>
      </c>
      <c r="B2106" t="s">
        <v>687</v>
      </c>
      <c r="C2106" t="s">
        <v>133</v>
      </c>
      <c r="D2106" t="s">
        <v>332</v>
      </c>
      <c r="E2106" t="s">
        <v>92</v>
      </c>
      <c r="F2106">
        <v>40700</v>
      </c>
      <c r="G2106" t="s">
        <v>784</v>
      </c>
      <c r="I2106" t="s">
        <v>260</v>
      </c>
      <c r="J2106">
        <v>2026</v>
      </c>
      <c r="K2106">
        <v>5</v>
      </c>
      <c r="L2106" t="s">
        <v>95</v>
      </c>
      <c r="M2106">
        <v>304.50841137500004</v>
      </c>
      <c r="N2106">
        <v>1</v>
      </c>
      <c r="O2106">
        <v>304.50841137500004</v>
      </c>
      <c r="P2106" t="s">
        <v>614</v>
      </c>
    </row>
    <row r="2107" spans="1:17">
      <c r="A2107" t="s">
        <v>879</v>
      </c>
      <c r="B2107" t="s">
        <v>688</v>
      </c>
      <c r="C2107" t="s">
        <v>133</v>
      </c>
      <c r="D2107" t="s">
        <v>332</v>
      </c>
      <c r="E2107" t="s">
        <v>92</v>
      </c>
      <c r="F2107">
        <v>40700</v>
      </c>
      <c r="G2107" t="s">
        <v>784</v>
      </c>
      <c r="I2107" t="s">
        <v>636</v>
      </c>
      <c r="J2107">
        <v>2026</v>
      </c>
      <c r="K2107">
        <v>5</v>
      </c>
      <c r="L2107" t="s">
        <v>95</v>
      </c>
      <c r="M2107">
        <v>485.57541024999995</v>
      </c>
      <c r="N2107">
        <v>1</v>
      </c>
      <c r="O2107">
        <v>485.57541024999995</v>
      </c>
      <c r="P2107" t="s">
        <v>614</v>
      </c>
    </row>
    <row r="2108" spans="1:17">
      <c r="A2108" t="s">
        <v>879</v>
      </c>
      <c r="B2108" t="s">
        <v>688</v>
      </c>
      <c r="C2108" t="s">
        <v>133</v>
      </c>
      <c r="D2108" t="s">
        <v>332</v>
      </c>
      <c r="E2108" t="s">
        <v>106</v>
      </c>
      <c r="F2108">
        <v>40700</v>
      </c>
      <c r="G2108" t="s">
        <v>784</v>
      </c>
      <c r="I2108" t="s">
        <v>266</v>
      </c>
      <c r="J2108">
        <v>2026</v>
      </c>
      <c r="K2108">
        <v>5</v>
      </c>
      <c r="L2108" t="s">
        <v>95</v>
      </c>
      <c r="M2108">
        <v>99.350743187499987</v>
      </c>
      <c r="N2108">
        <v>1</v>
      </c>
      <c r="O2108">
        <v>99.350743187499987</v>
      </c>
      <c r="P2108" t="s">
        <v>614</v>
      </c>
    </row>
    <row r="2109" spans="1:17">
      <c r="A2109" t="s">
        <v>879</v>
      </c>
      <c r="B2109" t="s">
        <v>688</v>
      </c>
      <c r="C2109" t="s">
        <v>133</v>
      </c>
      <c r="D2109" t="s">
        <v>332</v>
      </c>
      <c r="E2109" t="s">
        <v>92</v>
      </c>
      <c r="F2109">
        <v>40700</v>
      </c>
      <c r="G2109" t="s">
        <v>784</v>
      </c>
      <c r="I2109" t="s">
        <v>260</v>
      </c>
      <c r="J2109">
        <v>2026</v>
      </c>
      <c r="K2109">
        <v>5</v>
      </c>
      <c r="L2109" t="s">
        <v>95</v>
      </c>
      <c r="M2109">
        <v>304.50841137500004</v>
      </c>
      <c r="N2109">
        <v>1</v>
      </c>
      <c r="O2109">
        <v>304.50841137500004</v>
      </c>
      <c r="P2109" t="s">
        <v>614</v>
      </c>
    </row>
    <row r="2110" spans="1:17">
      <c r="A2110" t="s">
        <v>879</v>
      </c>
      <c r="B2110" t="s">
        <v>243</v>
      </c>
      <c r="C2110" t="s">
        <v>133</v>
      </c>
      <c r="D2110" t="s">
        <v>332</v>
      </c>
      <c r="E2110" t="s">
        <v>92</v>
      </c>
      <c r="F2110">
        <v>40700</v>
      </c>
      <c r="G2110" t="s">
        <v>784</v>
      </c>
      <c r="I2110" t="s">
        <v>636</v>
      </c>
      <c r="J2110">
        <v>2026</v>
      </c>
      <c r="K2110">
        <v>5</v>
      </c>
      <c r="L2110" t="s">
        <v>95</v>
      </c>
      <c r="M2110">
        <v>485.57541024999995</v>
      </c>
      <c r="N2110">
        <v>1</v>
      </c>
      <c r="O2110">
        <v>485.57541024999995</v>
      </c>
      <c r="P2110" t="s">
        <v>614</v>
      </c>
    </row>
    <row r="2111" spans="1:17">
      <c r="A2111" t="s">
        <v>879</v>
      </c>
      <c r="B2111" t="s">
        <v>243</v>
      </c>
      <c r="C2111" t="s">
        <v>133</v>
      </c>
      <c r="D2111" t="s">
        <v>332</v>
      </c>
      <c r="E2111" t="s">
        <v>106</v>
      </c>
      <c r="F2111">
        <v>40700</v>
      </c>
      <c r="G2111" t="s">
        <v>784</v>
      </c>
      <c r="I2111" t="s">
        <v>266</v>
      </c>
      <c r="J2111">
        <v>2026</v>
      </c>
      <c r="K2111">
        <v>5</v>
      </c>
      <c r="L2111" t="s">
        <v>95</v>
      </c>
      <c r="M2111">
        <v>99.350743187499987</v>
      </c>
      <c r="N2111">
        <v>1</v>
      </c>
      <c r="O2111">
        <v>99.350743187499987</v>
      </c>
      <c r="P2111" t="s">
        <v>614</v>
      </c>
    </row>
    <row r="2112" spans="1:17">
      <c r="A2112" t="s">
        <v>879</v>
      </c>
      <c r="B2112" t="s">
        <v>243</v>
      </c>
      <c r="C2112" t="s">
        <v>133</v>
      </c>
      <c r="D2112" t="s">
        <v>332</v>
      </c>
      <c r="E2112" t="s">
        <v>92</v>
      </c>
      <c r="F2112">
        <v>40700</v>
      </c>
      <c r="G2112" t="s">
        <v>784</v>
      </c>
      <c r="I2112" t="s">
        <v>260</v>
      </c>
      <c r="J2112">
        <v>2026</v>
      </c>
      <c r="K2112">
        <v>5</v>
      </c>
      <c r="L2112" t="s">
        <v>95</v>
      </c>
      <c r="M2112">
        <v>304.50841137500004</v>
      </c>
      <c r="N2112">
        <v>1</v>
      </c>
      <c r="O2112">
        <v>304.50841137500004</v>
      </c>
      <c r="P2112" t="s">
        <v>614</v>
      </c>
    </row>
    <row r="2113" spans="1:17">
      <c r="A2113" t="s">
        <v>879</v>
      </c>
      <c r="B2113" t="s">
        <v>244</v>
      </c>
      <c r="C2113" t="s">
        <v>133</v>
      </c>
      <c r="D2113" t="s">
        <v>332</v>
      </c>
      <c r="E2113" t="s">
        <v>106</v>
      </c>
      <c r="F2113">
        <v>40700</v>
      </c>
      <c r="G2113" t="s">
        <v>784</v>
      </c>
      <c r="I2113" t="s">
        <v>266</v>
      </c>
      <c r="J2113">
        <v>2026</v>
      </c>
      <c r="K2113">
        <v>5</v>
      </c>
      <c r="L2113" t="s">
        <v>95</v>
      </c>
      <c r="M2113">
        <v>198.70148637499997</v>
      </c>
      <c r="N2113">
        <v>1</v>
      </c>
      <c r="O2113">
        <v>198.70148637499997</v>
      </c>
      <c r="P2113" t="s">
        <v>614</v>
      </c>
    </row>
    <row r="2114" spans="1:17">
      <c r="A2114" t="s">
        <v>879</v>
      </c>
      <c r="B2114" t="s">
        <v>244</v>
      </c>
      <c r="C2114" t="s">
        <v>133</v>
      </c>
      <c r="D2114" t="s">
        <v>332</v>
      </c>
      <c r="E2114" t="s">
        <v>92</v>
      </c>
      <c r="F2114">
        <v>40700</v>
      </c>
      <c r="G2114" t="s">
        <v>784</v>
      </c>
      <c r="I2114" t="s">
        <v>260</v>
      </c>
      <c r="J2114">
        <v>2026</v>
      </c>
      <c r="K2114">
        <v>5</v>
      </c>
      <c r="L2114" t="s">
        <v>95</v>
      </c>
      <c r="M2114">
        <v>304.50841137500004</v>
      </c>
      <c r="N2114">
        <v>1</v>
      </c>
      <c r="O2114">
        <v>304.50841137500004</v>
      </c>
      <c r="P2114" t="s">
        <v>614</v>
      </c>
    </row>
    <row r="2115" spans="1:17">
      <c r="A2115" t="s">
        <v>879</v>
      </c>
      <c r="B2115" t="s">
        <v>244</v>
      </c>
      <c r="C2115" t="s">
        <v>133</v>
      </c>
      <c r="D2115" t="s">
        <v>332</v>
      </c>
      <c r="E2115" t="s">
        <v>92</v>
      </c>
      <c r="F2115">
        <v>40700</v>
      </c>
      <c r="G2115" t="s">
        <v>784</v>
      </c>
      <c r="I2115" t="s">
        <v>141</v>
      </c>
      <c r="J2115">
        <v>2026</v>
      </c>
      <c r="K2115">
        <v>5</v>
      </c>
      <c r="L2115" t="s">
        <v>95</v>
      </c>
      <c r="M2115">
        <v>369.00165093749996</v>
      </c>
      <c r="N2115">
        <v>1</v>
      </c>
      <c r="O2115">
        <v>369.00165093749996</v>
      </c>
      <c r="P2115" t="s">
        <v>614</v>
      </c>
    </row>
    <row r="2116" spans="1:17">
      <c r="A2116" t="s">
        <v>879</v>
      </c>
      <c r="B2116" t="s">
        <v>689</v>
      </c>
      <c r="C2116" t="s">
        <v>133</v>
      </c>
      <c r="D2116" t="s">
        <v>332</v>
      </c>
      <c r="E2116" t="s">
        <v>92</v>
      </c>
      <c r="F2116">
        <v>40700</v>
      </c>
      <c r="G2116" t="s">
        <v>784</v>
      </c>
      <c r="I2116" t="s">
        <v>636</v>
      </c>
      <c r="J2116">
        <v>2026</v>
      </c>
      <c r="K2116">
        <v>5</v>
      </c>
      <c r="L2116" t="s">
        <v>95</v>
      </c>
      <c r="M2116">
        <v>121.39385256249999</v>
      </c>
      <c r="N2116">
        <v>1</v>
      </c>
      <c r="O2116">
        <v>121.39385256249999</v>
      </c>
      <c r="P2116" t="s">
        <v>614</v>
      </c>
    </row>
    <row r="2117" spans="1:17">
      <c r="A2117" t="s">
        <v>879</v>
      </c>
      <c r="B2117" t="s">
        <v>689</v>
      </c>
      <c r="C2117" t="s">
        <v>133</v>
      </c>
      <c r="D2117" t="s">
        <v>332</v>
      </c>
      <c r="E2117" t="s">
        <v>92</v>
      </c>
      <c r="F2117">
        <v>40700</v>
      </c>
      <c r="G2117" t="s">
        <v>784</v>
      </c>
      <c r="I2117" t="s">
        <v>260</v>
      </c>
      <c r="J2117">
        <v>2026</v>
      </c>
      <c r="K2117">
        <v>5</v>
      </c>
      <c r="L2117" t="s">
        <v>95</v>
      </c>
      <c r="M2117">
        <v>304.50841137500004</v>
      </c>
      <c r="N2117">
        <v>1</v>
      </c>
      <c r="O2117">
        <v>304.50841137500004</v>
      </c>
      <c r="P2117" t="s">
        <v>614</v>
      </c>
    </row>
    <row r="2118" spans="1:17">
      <c r="A2118" t="s">
        <v>879</v>
      </c>
      <c r="B2118" t="s">
        <v>246</v>
      </c>
      <c r="C2118" t="s">
        <v>133</v>
      </c>
      <c r="D2118" t="s">
        <v>332</v>
      </c>
      <c r="E2118" t="s">
        <v>92</v>
      </c>
      <c r="F2118">
        <v>40700</v>
      </c>
      <c r="G2118" t="s">
        <v>784</v>
      </c>
      <c r="I2118" t="s">
        <v>637</v>
      </c>
      <c r="J2118">
        <v>2026</v>
      </c>
      <c r="K2118">
        <v>5</v>
      </c>
      <c r="L2118" t="s">
        <v>95</v>
      </c>
      <c r="M2118">
        <v>630.72683624999991</v>
      </c>
      <c r="N2118">
        <v>1</v>
      </c>
      <c r="O2118">
        <v>630.72683624999991</v>
      </c>
      <c r="P2118" t="s">
        <v>614</v>
      </c>
    </row>
    <row r="2119" spans="1:17">
      <c r="A2119" t="s">
        <v>879</v>
      </c>
      <c r="B2119" t="s">
        <v>246</v>
      </c>
      <c r="C2119" t="s">
        <v>133</v>
      </c>
      <c r="D2119" t="s">
        <v>332</v>
      </c>
      <c r="E2119" t="s">
        <v>106</v>
      </c>
      <c r="F2119">
        <v>40700</v>
      </c>
      <c r="G2119" t="s">
        <v>784</v>
      </c>
      <c r="I2119" t="s">
        <v>266</v>
      </c>
      <c r="J2119">
        <v>2026</v>
      </c>
      <c r="K2119">
        <v>5</v>
      </c>
      <c r="L2119" t="s">
        <v>95</v>
      </c>
      <c r="M2119">
        <v>298.05222956250003</v>
      </c>
      <c r="N2119">
        <v>1</v>
      </c>
      <c r="O2119">
        <v>298.05222956250003</v>
      </c>
      <c r="P2119" t="s">
        <v>614</v>
      </c>
    </row>
    <row r="2120" spans="1:17">
      <c r="A2120" t="s">
        <v>879</v>
      </c>
      <c r="B2120" t="s">
        <v>246</v>
      </c>
      <c r="C2120" t="s">
        <v>133</v>
      </c>
      <c r="D2120" t="s">
        <v>332</v>
      </c>
      <c r="E2120" t="s">
        <v>92</v>
      </c>
      <c r="F2120">
        <v>40700</v>
      </c>
      <c r="G2120" t="s">
        <v>784</v>
      </c>
      <c r="I2120" t="s">
        <v>260</v>
      </c>
      <c r="J2120">
        <v>2026</v>
      </c>
      <c r="K2120">
        <v>5</v>
      </c>
      <c r="L2120" t="s">
        <v>95</v>
      </c>
      <c r="M2120">
        <v>304.50841137500004</v>
      </c>
      <c r="N2120">
        <v>1</v>
      </c>
      <c r="O2120">
        <v>304.50841137500004</v>
      </c>
      <c r="P2120" t="s">
        <v>614</v>
      </c>
    </row>
    <row r="2121" spans="1:17">
      <c r="A2121" t="s">
        <v>879</v>
      </c>
      <c r="B2121" t="s">
        <v>246</v>
      </c>
      <c r="C2121" t="s">
        <v>133</v>
      </c>
      <c r="D2121" t="s">
        <v>332</v>
      </c>
      <c r="E2121" t="s">
        <v>102</v>
      </c>
      <c r="F2121">
        <v>40700</v>
      </c>
      <c r="G2121" t="s">
        <v>784</v>
      </c>
      <c r="I2121" t="s">
        <v>273</v>
      </c>
      <c r="J2121">
        <v>2026</v>
      </c>
      <c r="K2121">
        <v>5</v>
      </c>
      <c r="L2121" t="s">
        <v>95</v>
      </c>
      <c r="M2121">
        <v>2721.9365249999996</v>
      </c>
      <c r="N2121">
        <v>1</v>
      </c>
      <c r="O2121">
        <v>2721.9365249999996</v>
      </c>
      <c r="P2121" t="s">
        <v>614</v>
      </c>
      <c r="Q2121">
        <v>1</v>
      </c>
    </row>
    <row r="2122" spans="1:17">
      <c r="A2122" t="s">
        <v>879</v>
      </c>
      <c r="B2122" t="s">
        <v>246</v>
      </c>
      <c r="C2122" t="s">
        <v>133</v>
      </c>
      <c r="D2122" t="s">
        <v>332</v>
      </c>
      <c r="E2122" t="s">
        <v>92</v>
      </c>
      <c r="F2122">
        <v>40700</v>
      </c>
      <c r="G2122" t="s">
        <v>784</v>
      </c>
      <c r="I2122" t="s">
        <v>141</v>
      </c>
      <c r="J2122">
        <v>2026</v>
      </c>
      <c r="K2122">
        <v>5</v>
      </c>
      <c r="L2122" t="s">
        <v>95</v>
      </c>
      <c r="M2122">
        <v>615.00275156250007</v>
      </c>
      <c r="N2122">
        <v>1</v>
      </c>
      <c r="O2122">
        <v>615.00275156250007</v>
      </c>
      <c r="P2122" t="s">
        <v>614</v>
      </c>
    </row>
    <row r="2123" spans="1:17">
      <c r="A2123" t="s">
        <v>879</v>
      </c>
      <c r="B2123" t="s">
        <v>247</v>
      </c>
      <c r="C2123" t="s">
        <v>133</v>
      </c>
      <c r="D2123" t="s">
        <v>332</v>
      </c>
      <c r="E2123" t="s">
        <v>103</v>
      </c>
      <c r="F2123">
        <v>40700</v>
      </c>
      <c r="G2123" t="s">
        <v>784</v>
      </c>
      <c r="I2123" t="s">
        <v>130</v>
      </c>
      <c r="J2123">
        <v>2026</v>
      </c>
      <c r="K2123">
        <v>5</v>
      </c>
      <c r="L2123" t="s">
        <v>95</v>
      </c>
      <c r="M2123">
        <v>2632.5742633750001</v>
      </c>
      <c r="N2123">
        <v>1</v>
      </c>
      <c r="O2123">
        <v>2632.5742633750001</v>
      </c>
      <c r="P2123" t="s">
        <v>614</v>
      </c>
      <c r="Q2123">
        <v>1</v>
      </c>
    </row>
    <row r="2124" spans="1:17">
      <c r="A2124" t="s">
        <v>879</v>
      </c>
      <c r="B2124" t="s">
        <v>247</v>
      </c>
      <c r="C2124" t="s">
        <v>133</v>
      </c>
      <c r="D2124" t="s">
        <v>332</v>
      </c>
      <c r="E2124" t="s">
        <v>106</v>
      </c>
      <c r="F2124">
        <v>40700</v>
      </c>
      <c r="G2124" t="s">
        <v>784</v>
      </c>
      <c r="I2124" t="s">
        <v>266</v>
      </c>
      <c r="J2124">
        <v>2026</v>
      </c>
      <c r="K2124">
        <v>5</v>
      </c>
      <c r="L2124" t="s">
        <v>95</v>
      </c>
      <c r="M2124">
        <v>99.350743187499987</v>
      </c>
      <c r="N2124">
        <v>1</v>
      </c>
      <c r="O2124">
        <v>99.350743187499987</v>
      </c>
      <c r="P2124" t="s">
        <v>614</v>
      </c>
    </row>
    <row r="2125" spans="1:17">
      <c r="A2125" t="s">
        <v>879</v>
      </c>
      <c r="B2125" t="s">
        <v>247</v>
      </c>
      <c r="C2125" t="s">
        <v>133</v>
      </c>
      <c r="D2125" t="s">
        <v>332</v>
      </c>
      <c r="E2125" t="s">
        <v>92</v>
      </c>
      <c r="F2125">
        <v>40700</v>
      </c>
      <c r="G2125" t="s">
        <v>784</v>
      </c>
      <c r="I2125" t="s">
        <v>221</v>
      </c>
      <c r="J2125">
        <v>2026</v>
      </c>
      <c r="K2125">
        <v>5</v>
      </c>
      <c r="L2125" t="s">
        <v>95</v>
      </c>
      <c r="M2125">
        <v>369.00165093749996</v>
      </c>
      <c r="N2125">
        <v>1</v>
      </c>
      <c r="O2125">
        <v>369.00165093749996</v>
      </c>
      <c r="P2125" t="s">
        <v>614</v>
      </c>
    </row>
    <row r="2126" spans="1:17">
      <c r="A2126" t="s">
        <v>879</v>
      </c>
      <c r="B2126" t="s">
        <v>247</v>
      </c>
      <c r="C2126" t="s">
        <v>133</v>
      </c>
      <c r="D2126" t="s">
        <v>332</v>
      </c>
      <c r="E2126" t="s">
        <v>92</v>
      </c>
      <c r="F2126">
        <v>40700</v>
      </c>
      <c r="G2126" t="s">
        <v>784</v>
      </c>
      <c r="I2126" t="s">
        <v>260</v>
      </c>
      <c r="J2126">
        <v>2026</v>
      </c>
      <c r="K2126">
        <v>5</v>
      </c>
      <c r="L2126" t="s">
        <v>95</v>
      </c>
      <c r="M2126">
        <v>304.50841137500004</v>
      </c>
      <c r="N2126">
        <v>1</v>
      </c>
      <c r="O2126">
        <v>304.50841137500004</v>
      </c>
      <c r="P2126" t="s">
        <v>614</v>
      </c>
    </row>
    <row r="2127" spans="1:17">
      <c r="A2127" t="s">
        <v>879</v>
      </c>
      <c r="B2127" t="s">
        <v>248</v>
      </c>
      <c r="C2127" t="s">
        <v>133</v>
      </c>
      <c r="D2127" t="s">
        <v>332</v>
      </c>
      <c r="E2127" t="s">
        <v>103</v>
      </c>
      <c r="F2127">
        <v>40700</v>
      </c>
      <c r="G2127" t="s">
        <v>784</v>
      </c>
      <c r="I2127" t="s">
        <v>130</v>
      </c>
      <c r="J2127">
        <v>2026</v>
      </c>
      <c r="K2127">
        <v>5</v>
      </c>
      <c r="L2127" t="s">
        <v>95</v>
      </c>
      <c r="M2127">
        <v>373.851135</v>
      </c>
      <c r="N2127">
        <v>1</v>
      </c>
      <c r="O2127">
        <v>373.851135</v>
      </c>
      <c r="P2127" t="s">
        <v>614</v>
      </c>
      <c r="Q2127">
        <v>1</v>
      </c>
    </row>
    <row r="2128" spans="1:17">
      <c r="A2128" t="s">
        <v>879</v>
      </c>
      <c r="B2128" t="s">
        <v>248</v>
      </c>
      <c r="C2128" t="s">
        <v>133</v>
      </c>
      <c r="D2128" t="s">
        <v>332</v>
      </c>
      <c r="E2128" t="s">
        <v>92</v>
      </c>
      <c r="F2128">
        <v>40700</v>
      </c>
      <c r="G2128" t="s">
        <v>784</v>
      </c>
      <c r="I2128" t="s">
        <v>636</v>
      </c>
      <c r="J2128">
        <v>2026</v>
      </c>
      <c r="K2128">
        <v>5</v>
      </c>
      <c r="L2128" t="s">
        <v>95</v>
      </c>
      <c r="M2128">
        <v>364.1815576875</v>
      </c>
      <c r="N2128">
        <v>1</v>
      </c>
      <c r="O2128">
        <v>364.1815576875</v>
      </c>
      <c r="P2128" t="s">
        <v>614</v>
      </c>
    </row>
    <row r="2129" spans="1:17">
      <c r="A2129" t="s">
        <v>879</v>
      </c>
      <c r="B2129" t="s">
        <v>248</v>
      </c>
      <c r="C2129" t="s">
        <v>133</v>
      </c>
      <c r="D2129" t="s">
        <v>332</v>
      </c>
      <c r="E2129" t="s">
        <v>106</v>
      </c>
      <c r="F2129">
        <v>40700</v>
      </c>
      <c r="G2129" t="s">
        <v>784</v>
      </c>
      <c r="I2129" t="s">
        <v>266</v>
      </c>
      <c r="J2129">
        <v>2026</v>
      </c>
      <c r="K2129">
        <v>5</v>
      </c>
      <c r="L2129" t="s">
        <v>95</v>
      </c>
      <c r="M2129">
        <v>298.05222956250003</v>
      </c>
      <c r="N2129">
        <v>1</v>
      </c>
      <c r="O2129">
        <v>298.05222956250003</v>
      </c>
      <c r="P2129" t="s">
        <v>614</v>
      </c>
    </row>
    <row r="2130" spans="1:17">
      <c r="A2130" t="s">
        <v>879</v>
      </c>
      <c r="B2130" t="s">
        <v>248</v>
      </c>
      <c r="C2130" t="s">
        <v>133</v>
      </c>
      <c r="D2130" t="s">
        <v>332</v>
      </c>
      <c r="E2130" t="s">
        <v>92</v>
      </c>
      <c r="F2130">
        <v>40700</v>
      </c>
      <c r="G2130" t="s">
        <v>784</v>
      </c>
      <c r="I2130" t="s">
        <v>221</v>
      </c>
      <c r="J2130">
        <v>2026</v>
      </c>
      <c r="K2130">
        <v>5</v>
      </c>
      <c r="L2130" t="s">
        <v>95</v>
      </c>
      <c r="M2130">
        <v>123.00055031250001</v>
      </c>
      <c r="N2130">
        <v>1</v>
      </c>
      <c r="O2130">
        <v>123.00055031250001</v>
      </c>
      <c r="P2130" t="s">
        <v>614</v>
      </c>
    </row>
    <row r="2131" spans="1:17">
      <c r="A2131" t="s">
        <v>879</v>
      </c>
      <c r="B2131" t="s">
        <v>248</v>
      </c>
      <c r="C2131" t="s">
        <v>133</v>
      </c>
      <c r="D2131" t="s">
        <v>332</v>
      </c>
      <c r="E2131" t="s">
        <v>92</v>
      </c>
      <c r="F2131">
        <v>40700</v>
      </c>
      <c r="G2131" t="s">
        <v>784</v>
      </c>
      <c r="I2131" t="s">
        <v>260</v>
      </c>
      <c r="J2131">
        <v>2026</v>
      </c>
      <c r="K2131">
        <v>5</v>
      </c>
      <c r="L2131" t="s">
        <v>95</v>
      </c>
      <c r="M2131">
        <v>304.50841137500004</v>
      </c>
      <c r="N2131">
        <v>1</v>
      </c>
      <c r="O2131">
        <v>304.50841137500004</v>
      </c>
      <c r="P2131" t="s">
        <v>614</v>
      </c>
    </row>
    <row r="2132" spans="1:17">
      <c r="A2132" t="s">
        <v>879</v>
      </c>
      <c r="B2132" t="s">
        <v>248</v>
      </c>
      <c r="C2132" t="s">
        <v>133</v>
      </c>
      <c r="D2132" t="s">
        <v>332</v>
      </c>
      <c r="E2132" t="s">
        <v>92</v>
      </c>
      <c r="F2132">
        <v>40700</v>
      </c>
      <c r="G2132" t="s">
        <v>784</v>
      </c>
      <c r="I2132" t="s">
        <v>141</v>
      </c>
      <c r="J2132">
        <v>2026</v>
      </c>
      <c r="K2132">
        <v>5</v>
      </c>
      <c r="L2132" t="s">
        <v>95</v>
      </c>
      <c r="M2132">
        <v>492.00220125000004</v>
      </c>
      <c r="N2132">
        <v>1</v>
      </c>
      <c r="O2132">
        <v>492.00220125000004</v>
      </c>
      <c r="P2132" t="s">
        <v>614</v>
      </c>
    </row>
    <row r="2133" spans="1:17">
      <c r="A2133" t="s">
        <v>879</v>
      </c>
      <c r="B2133" t="s">
        <v>690</v>
      </c>
      <c r="C2133" t="s">
        <v>133</v>
      </c>
      <c r="D2133" t="s">
        <v>332</v>
      </c>
      <c r="E2133" t="s">
        <v>92</v>
      </c>
      <c r="F2133">
        <v>40700</v>
      </c>
      <c r="G2133" t="s">
        <v>784</v>
      </c>
      <c r="I2133" t="s">
        <v>636</v>
      </c>
      <c r="J2133">
        <v>2026</v>
      </c>
      <c r="K2133">
        <v>5</v>
      </c>
      <c r="L2133" t="s">
        <v>95</v>
      </c>
      <c r="M2133">
        <v>364.1815576875</v>
      </c>
      <c r="N2133">
        <v>1</v>
      </c>
      <c r="O2133">
        <v>364.1815576875</v>
      </c>
      <c r="P2133" t="s">
        <v>614</v>
      </c>
    </row>
    <row r="2134" spans="1:17">
      <c r="A2134" t="s">
        <v>879</v>
      </c>
      <c r="B2134" t="s">
        <v>690</v>
      </c>
      <c r="C2134" t="s">
        <v>133</v>
      </c>
      <c r="D2134" t="s">
        <v>332</v>
      </c>
      <c r="E2134" t="s">
        <v>92</v>
      </c>
      <c r="F2134">
        <v>40700</v>
      </c>
      <c r="G2134" t="s">
        <v>784</v>
      </c>
      <c r="I2134" t="s">
        <v>260</v>
      </c>
      <c r="J2134">
        <v>2026</v>
      </c>
      <c r="K2134">
        <v>5</v>
      </c>
      <c r="L2134" t="s">
        <v>95</v>
      </c>
      <c r="M2134">
        <v>304.50841137500004</v>
      </c>
      <c r="N2134">
        <v>1</v>
      </c>
      <c r="O2134">
        <v>304.50841137500004</v>
      </c>
      <c r="P2134" t="s">
        <v>614</v>
      </c>
    </row>
    <row r="2135" spans="1:17">
      <c r="A2135" t="s">
        <v>879</v>
      </c>
      <c r="B2135" t="s">
        <v>691</v>
      </c>
      <c r="C2135" t="s">
        <v>133</v>
      </c>
      <c r="D2135" t="s">
        <v>332</v>
      </c>
      <c r="E2135" t="s">
        <v>92</v>
      </c>
      <c r="F2135">
        <v>40700</v>
      </c>
      <c r="G2135" t="s">
        <v>784</v>
      </c>
      <c r="I2135" t="s">
        <v>260</v>
      </c>
      <c r="J2135">
        <v>2026</v>
      </c>
      <c r="K2135">
        <v>5</v>
      </c>
      <c r="L2135" t="s">
        <v>95</v>
      </c>
      <c r="M2135">
        <v>304.50841137500004</v>
      </c>
      <c r="N2135">
        <v>1</v>
      </c>
      <c r="O2135">
        <v>304.50841137500004</v>
      </c>
      <c r="P2135" t="s">
        <v>614</v>
      </c>
    </row>
    <row r="2136" spans="1:17">
      <c r="A2136" t="s">
        <v>879</v>
      </c>
      <c r="B2136" t="s">
        <v>691</v>
      </c>
      <c r="C2136" t="s">
        <v>133</v>
      </c>
      <c r="D2136" t="s">
        <v>332</v>
      </c>
      <c r="E2136" t="s">
        <v>92</v>
      </c>
      <c r="F2136">
        <v>40700</v>
      </c>
      <c r="G2136" t="s">
        <v>784</v>
      </c>
      <c r="I2136" t="s">
        <v>197</v>
      </c>
      <c r="J2136">
        <v>2026</v>
      </c>
      <c r="K2136">
        <v>5</v>
      </c>
      <c r="L2136" t="s">
        <v>95</v>
      </c>
      <c r="M2136">
        <v>492.00220125000004</v>
      </c>
      <c r="N2136">
        <v>1</v>
      </c>
      <c r="O2136">
        <v>492.00220125000004</v>
      </c>
      <c r="P2136" t="s">
        <v>614</v>
      </c>
    </row>
    <row r="2137" spans="1:17">
      <c r="A2137" t="s">
        <v>879</v>
      </c>
      <c r="B2137" t="s">
        <v>691</v>
      </c>
      <c r="C2137" t="s">
        <v>133</v>
      </c>
      <c r="D2137" t="s">
        <v>332</v>
      </c>
      <c r="E2137" t="s">
        <v>92</v>
      </c>
      <c r="F2137">
        <v>40700</v>
      </c>
      <c r="G2137" t="s">
        <v>784</v>
      </c>
      <c r="I2137" t="s">
        <v>215</v>
      </c>
      <c r="J2137">
        <v>2026</v>
      </c>
      <c r="K2137">
        <v>5</v>
      </c>
      <c r="L2137" t="s">
        <v>95</v>
      </c>
      <c r="M2137">
        <v>123.00055031250001</v>
      </c>
      <c r="N2137">
        <v>1</v>
      </c>
      <c r="O2137">
        <v>123.00055031250001</v>
      </c>
      <c r="P2137" t="s">
        <v>614</v>
      </c>
    </row>
    <row r="2138" spans="1:17">
      <c r="A2138" t="s">
        <v>879</v>
      </c>
      <c r="B2138" t="s">
        <v>691</v>
      </c>
      <c r="C2138" t="s">
        <v>133</v>
      </c>
      <c r="D2138" t="s">
        <v>332</v>
      </c>
      <c r="E2138" t="s">
        <v>106</v>
      </c>
      <c r="F2138">
        <v>40700</v>
      </c>
      <c r="G2138" t="s">
        <v>784</v>
      </c>
      <c r="I2138" t="s">
        <v>146</v>
      </c>
      <c r="J2138">
        <v>2026</v>
      </c>
      <c r="K2138">
        <v>5</v>
      </c>
      <c r="L2138" t="s">
        <v>95</v>
      </c>
      <c r="M2138">
        <v>2185.7163501249997</v>
      </c>
      <c r="N2138">
        <v>1</v>
      </c>
      <c r="O2138">
        <v>2185.7163501249997</v>
      </c>
      <c r="P2138" t="s">
        <v>614</v>
      </c>
    </row>
    <row r="2139" spans="1:17">
      <c r="A2139" t="s">
        <v>879</v>
      </c>
      <c r="B2139" t="s">
        <v>691</v>
      </c>
      <c r="C2139" t="s">
        <v>133</v>
      </c>
      <c r="D2139" t="s">
        <v>332</v>
      </c>
      <c r="E2139" t="s">
        <v>106</v>
      </c>
      <c r="F2139">
        <v>40700</v>
      </c>
      <c r="G2139" t="s">
        <v>784</v>
      </c>
      <c r="I2139" t="s">
        <v>163</v>
      </c>
      <c r="J2139">
        <v>2026</v>
      </c>
      <c r="K2139">
        <v>5</v>
      </c>
      <c r="L2139" t="s">
        <v>95</v>
      </c>
      <c r="M2139">
        <v>681.16147050000006</v>
      </c>
      <c r="N2139">
        <v>1</v>
      </c>
      <c r="O2139">
        <v>681.16147050000006</v>
      </c>
      <c r="P2139" t="s">
        <v>614</v>
      </c>
    </row>
    <row r="2140" spans="1:17">
      <c r="A2140" t="s">
        <v>879</v>
      </c>
      <c r="B2140" t="s">
        <v>385</v>
      </c>
      <c r="C2140" t="s">
        <v>133</v>
      </c>
      <c r="D2140" t="s">
        <v>332</v>
      </c>
      <c r="E2140" t="s">
        <v>92</v>
      </c>
      <c r="F2140">
        <v>40700</v>
      </c>
      <c r="G2140" t="s">
        <v>784</v>
      </c>
      <c r="I2140" t="s">
        <v>637</v>
      </c>
      <c r="J2140">
        <v>2026</v>
      </c>
      <c r="K2140">
        <v>5</v>
      </c>
      <c r="L2140" t="s">
        <v>95</v>
      </c>
      <c r="M2140">
        <v>630.72683624999991</v>
      </c>
      <c r="N2140">
        <v>1</v>
      </c>
      <c r="O2140">
        <v>630.72683624999991</v>
      </c>
      <c r="P2140" t="s">
        <v>614</v>
      </c>
    </row>
    <row r="2141" spans="1:17">
      <c r="A2141" t="s">
        <v>879</v>
      </c>
      <c r="B2141" t="s">
        <v>385</v>
      </c>
      <c r="C2141" t="s">
        <v>133</v>
      </c>
      <c r="D2141" t="s">
        <v>332</v>
      </c>
      <c r="E2141" t="s">
        <v>92</v>
      </c>
      <c r="F2141">
        <v>40700</v>
      </c>
      <c r="G2141" t="s">
        <v>784</v>
      </c>
      <c r="I2141" t="s">
        <v>260</v>
      </c>
      <c r="J2141">
        <v>2026</v>
      </c>
      <c r="K2141">
        <v>5</v>
      </c>
      <c r="L2141" t="s">
        <v>95</v>
      </c>
      <c r="M2141">
        <v>304.50841137500004</v>
      </c>
      <c r="N2141">
        <v>1</v>
      </c>
      <c r="O2141">
        <v>304.50841137500004</v>
      </c>
      <c r="P2141" t="s">
        <v>614</v>
      </c>
    </row>
    <row r="2142" spans="1:17">
      <c r="A2142" t="s">
        <v>879</v>
      </c>
      <c r="B2142" t="s">
        <v>385</v>
      </c>
      <c r="C2142" t="s">
        <v>133</v>
      </c>
      <c r="D2142" t="s">
        <v>332</v>
      </c>
      <c r="E2142" t="s">
        <v>102</v>
      </c>
      <c r="F2142">
        <v>40700</v>
      </c>
      <c r="G2142" t="s">
        <v>784</v>
      </c>
      <c r="I2142" t="s">
        <v>273</v>
      </c>
      <c r="J2142">
        <v>2026</v>
      </c>
      <c r="K2142">
        <v>5</v>
      </c>
      <c r="L2142" t="s">
        <v>95</v>
      </c>
      <c r="M2142">
        <v>4051.7818249999996</v>
      </c>
      <c r="N2142">
        <v>1</v>
      </c>
      <c r="O2142">
        <v>4051.7818249999996</v>
      </c>
      <c r="P2142" t="s">
        <v>614</v>
      </c>
      <c r="Q2142">
        <v>1</v>
      </c>
    </row>
    <row r="2143" spans="1:17">
      <c r="A2143" t="s">
        <v>879</v>
      </c>
      <c r="B2143" t="s">
        <v>385</v>
      </c>
      <c r="C2143" t="s">
        <v>133</v>
      </c>
      <c r="D2143" t="s">
        <v>332</v>
      </c>
      <c r="E2143" t="s">
        <v>92</v>
      </c>
      <c r="F2143">
        <v>40700</v>
      </c>
      <c r="G2143" t="s">
        <v>784</v>
      </c>
      <c r="I2143" t="s">
        <v>141</v>
      </c>
      <c r="J2143">
        <v>2026</v>
      </c>
      <c r="K2143">
        <v>5</v>
      </c>
      <c r="L2143" t="s">
        <v>95</v>
      </c>
      <c r="M2143">
        <v>123.00055031250001</v>
      </c>
      <c r="N2143">
        <v>1</v>
      </c>
      <c r="O2143">
        <v>123.00055031250001</v>
      </c>
      <c r="P2143" t="s">
        <v>614</v>
      </c>
    </row>
    <row r="2144" spans="1:17">
      <c r="A2144" t="s">
        <v>879</v>
      </c>
      <c r="B2144" t="s">
        <v>385</v>
      </c>
      <c r="C2144" t="s">
        <v>133</v>
      </c>
      <c r="D2144" t="s">
        <v>332</v>
      </c>
      <c r="E2144" t="s">
        <v>92</v>
      </c>
      <c r="F2144">
        <v>40700</v>
      </c>
      <c r="G2144" t="s">
        <v>784</v>
      </c>
      <c r="I2144" t="s">
        <v>692</v>
      </c>
      <c r="J2144">
        <v>2026</v>
      </c>
      <c r="K2144">
        <v>5</v>
      </c>
      <c r="L2144" t="s">
        <v>95</v>
      </c>
      <c r="M2144">
        <v>473.05492412499996</v>
      </c>
      <c r="N2144">
        <v>1</v>
      </c>
      <c r="O2144">
        <v>473.05492412499996</v>
      </c>
      <c r="P2144" t="s">
        <v>614</v>
      </c>
    </row>
    <row r="2145" spans="1:17">
      <c r="A2145" t="s">
        <v>2295</v>
      </c>
      <c r="B2145" t="s">
        <v>612</v>
      </c>
      <c r="C2145" t="s">
        <v>613</v>
      </c>
      <c r="D2145" t="s">
        <v>332</v>
      </c>
      <c r="E2145" t="s">
        <v>103</v>
      </c>
      <c r="F2145">
        <v>40700</v>
      </c>
      <c r="G2145" t="s">
        <v>784</v>
      </c>
      <c r="I2145" t="s">
        <v>130</v>
      </c>
      <c r="J2145">
        <v>2026</v>
      </c>
      <c r="K2145">
        <v>5</v>
      </c>
      <c r="L2145" t="s">
        <v>95</v>
      </c>
      <c r="M2145">
        <v>11762.394076300003</v>
      </c>
      <c r="N2145">
        <v>1</v>
      </c>
      <c r="O2145">
        <v>11762.394076300003</v>
      </c>
      <c r="P2145" t="s">
        <v>614</v>
      </c>
      <c r="Q2145">
        <v>1</v>
      </c>
    </row>
    <row r="2146" spans="1:17">
      <c r="A2146" t="s">
        <v>2295</v>
      </c>
      <c r="B2146" t="s">
        <v>612</v>
      </c>
      <c r="C2146" t="s">
        <v>613</v>
      </c>
      <c r="D2146" t="s">
        <v>332</v>
      </c>
      <c r="E2146" t="s">
        <v>92</v>
      </c>
      <c r="F2146">
        <v>40700</v>
      </c>
      <c r="G2146" t="s">
        <v>784</v>
      </c>
      <c r="I2146" t="s">
        <v>203</v>
      </c>
      <c r="J2146">
        <v>2026</v>
      </c>
      <c r="K2146">
        <v>5</v>
      </c>
      <c r="L2146" t="s">
        <v>95</v>
      </c>
      <c r="M2146">
        <v>475.92785268</v>
      </c>
      <c r="N2146">
        <v>1</v>
      </c>
      <c r="O2146">
        <v>475.92785268</v>
      </c>
      <c r="P2146" t="s">
        <v>614</v>
      </c>
      <c r="Q2146">
        <v>1</v>
      </c>
    </row>
    <row r="2147" spans="1:17">
      <c r="A2147" t="s">
        <v>2295</v>
      </c>
      <c r="B2147" t="s">
        <v>612</v>
      </c>
      <c r="C2147" t="s">
        <v>613</v>
      </c>
      <c r="D2147" t="s">
        <v>332</v>
      </c>
      <c r="E2147" t="s">
        <v>92</v>
      </c>
      <c r="F2147">
        <v>40700</v>
      </c>
      <c r="G2147" t="s">
        <v>784</v>
      </c>
      <c r="I2147" t="s">
        <v>638</v>
      </c>
      <c r="J2147">
        <v>2026</v>
      </c>
      <c r="K2147">
        <v>5</v>
      </c>
      <c r="L2147" t="s">
        <v>95</v>
      </c>
      <c r="M2147">
        <v>283.02466982999999</v>
      </c>
      <c r="N2147">
        <v>1</v>
      </c>
      <c r="O2147">
        <v>283.02466982999999</v>
      </c>
      <c r="P2147" t="s">
        <v>614</v>
      </c>
      <c r="Q2147">
        <v>1</v>
      </c>
    </row>
    <row r="2148" spans="1:17">
      <c r="A2148" t="s">
        <v>2295</v>
      </c>
      <c r="B2148" t="s">
        <v>612</v>
      </c>
      <c r="C2148" t="s">
        <v>613</v>
      </c>
      <c r="D2148" t="s">
        <v>332</v>
      </c>
      <c r="E2148" t="s">
        <v>92</v>
      </c>
      <c r="F2148">
        <v>40700</v>
      </c>
      <c r="G2148" t="s">
        <v>784</v>
      </c>
      <c r="I2148" t="s">
        <v>204</v>
      </c>
      <c r="J2148">
        <v>2026</v>
      </c>
      <c r="K2148">
        <v>5</v>
      </c>
      <c r="L2148" t="s">
        <v>95</v>
      </c>
      <c r="M2148">
        <v>849.75402071000008</v>
      </c>
      <c r="N2148">
        <v>1</v>
      </c>
      <c r="O2148">
        <v>849.75402071000008</v>
      </c>
      <c r="P2148" t="s">
        <v>614</v>
      </c>
    </row>
    <row r="2149" spans="1:17">
      <c r="A2149" t="s">
        <v>2295</v>
      </c>
      <c r="B2149" t="s">
        <v>612</v>
      </c>
      <c r="C2149" t="s">
        <v>613</v>
      </c>
      <c r="D2149" t="s">
        <v>332</v>
      </c>
      <c r="E2149" t="s">
        <v>92</v>
      </c>
      <c r="F2149">
        <v>40700</v>
      </c>
      <c r="G2149" t="s">
        <v>784</v>
      </c>
      <c r="I2149" t="s">
        <v>257</v>
      </c>
      <c r="J2149">
        <v>2026</v>
      </c>
      <c r="K2149">
        <v>5</v>
      </c>
      <c r="L2149" t="s">
        <v>95</v>
      </c>
      <c r="M2149">
        <v>849.75402071000008</v>
      </c>
      <c r="N2149">
        <v>1</v>
      </c>
      <c r="O2149">
        <v>849.75402071000008</v>
      </c>
      <c r="P2149" t="s">
        <v>614</v>
      </c>
    </row>
    <row r="2150" spans="1:17">
      <c r="A2150" t="s">
        <v>2295</v>
      </c>
      <c r="B2150" t="s">
        <v>612</v>
      </c>
      <c r="C2150" t="s">
        <v>613</v>
      </c>
      <c r="D2150" t="s">
        <v>332</v>
      </c>
      <c r="E2150" t="s">
        <v>92</v>
      </c>
      <c r="F2150">
        <v>40700</v>
      </c>
      <c r="G2150" t="s">
        <v>784</v>
      </c>
      <c r="I2150" t="s">
        <v>260</v>
      </c>
      <c r="J2150">
        <v>2026</v>
      </c>
      <c r="K2150">
        <v>5</v>
      </c>
      <c r="L2150" t="s">
        <v>95</v>
      </c>
      <c r="M2150">
        <v>1696.9079985200001</v>
      </c>
      <c r="N2150">
        <v>1</v>
      </c>
      <c r="O2150">
        <v>1696.9079985200001</v>
      </c>
      <c r="P2150" t="s">
        <v>614</v>
      </c>
    </row>
    <row r="2151" spans="1:17">
      <c r="A2151" t="s">
        <v>2295</v>
      </c>
      <c r="B2151" t="s">
        <v>612</v>
      </c>
      <c r="C2151" t="s">
        <v>613</v>
      </c>
      <c r="D2151" t="s">
        <v>332</v>
      </c>
      <c r="E2151" t="s">
        <v>92</v>
      </c>
      <c r="F2151">
        <v>40700</v>
      </c>
      <c r="G2151" t="s">
        <v>784</v>
      </c>
      <c r="I2151" t="s">
        <v>692</v>
      </c>
      <c r="J2151">
        <v>2026</v>
      </c>
      <c r="K2151">
        <v>5</v>
      </c>
      <c r="L2151" t="s">
        <v>95</v>
      </c>
      <c r="M2151">
        <v>3535.0083266749994</v>
      </c>
      <c r="N2151">
        <v>1</v>
      </c>
      <c r="O2151">
        <v>3535.0083266749994</v>
      </c>
      <c r="P2151" t="s">
        <v>614</v>
      </c>
    </row>
    <row r="2152" spans="1:17">
      <c r="A2152" t="s">
        <v>2295</v>
      </c>
      <c r="B2152" t="s">
        <v>612</v>
      </c>
      <c r="C2152" t="s">
        <v>613</v>
      </c>
      <c r="D2152" t="s">
        <v>332</v>
      </c>
      <c r="E2152" t="s">
        <v>106</v>
      </c>
      <c r="F2152">
        <v>40700</v>
      </c>
      <c r="G2152" t="s">
        <v>784</v>
      </c>
      <c r="I2152" t="s">
        <v>146</v>
      </c>
      <c r="J2152">
        <v>2026</v>
      </c>
      <c r="K2152">
        <v>5</v>
      </c>
      <c r="L2152" t="s">
        <v>95</v>
      </c>
      <c r="M2152">
        <v>1215.8000603699998</v>
      </c>
      <c r="N2152">
        <v>1</v>
      </c>
      <c r="O2152">
        <v>1215.8000603699998</v>
      </c>
      <c r="P2152" t="s">
        <v>614</v>
      </c>
    </row>
    <row r="2153" spans="1:17">
      <c r="A2153" t="s">
        <v>2295</v>
      </c>
      <c r="B2153" t="s">
        <v>612</v>
      </c>
      <c r="C2153" t="s">
        <v>613</v>
      </c>
      <c r="D2153" t="s">
        <v>332</v>
      </c>
      <c r="E2153" t="s">
        <v>106</v>
      </c>
      <c r="F2153">
        <v>40700</v>
      </c>
      <c r="G2153" t="s">
        <v>784</v>
      </c>
      <c r="I2153" t="s">
        <v>163</v>
      </c>
      <c r="J2153">
        <v>2026</v>
      </c>
      <c r="K2153">
        <v>5</v>
      </c>
      <c r="L2153" t="s">
        <v>95</v>
      </c>
      <c r="M2153">
        <v>424.87701035500004</v>
      </c>
      <c r="N2153">
        <v>1</v>
      </c>
      <c r="O2153">
        <v>424.87701035500004</v>
      </c>
      <c r="P2153" t="s">
        <v>614</v>
      </c>
    </row>
    <row r="2154" spans="1:17">
      <c r="A2154" t="s">
        <v>2295</v>
      </c>
      <c r="B2154" t="s">
        <v>612</v>
      </c>
      <c r="C2154" t="s">
        <v>613</v>
      </c>
      <c r="D2154" t="s">
        <v>332</v>
      </c>
      <c r="E2154" t="s">
        <v>92</v>
      </c>
      <c r="F2154">
        <v>40700</v>
      </c>
      <c r="G2154" t="s">
        <v>784</v>
      </c>
      <c r="I2154" t="s">
        <v>617</v>
      </c>
      <c r="J2154">
        <v>2026</v>
      </c>
      <c r="K2154">
        <v>5</v>
      </c>
      <c r="L2154" t="s">
        <v>95</v>
      </c>
      <c r="M2154">
        <v>530.48875292000014</v>
      </c>
      <c r="N2154">
        <v>1</v>
      </c>
      <c r="O2154">
        <v>530.48875292000014</v>
      </c>
      <c r="P2154" t="s">
        <v>614</v>
      </c>
      <c r="Q2154">
        <v>1</v>
      </c>
    </row>
    <row r="2155" spans="1:17">
      <c r="A2155" t="s">
        <v>2295</v>
      </c>
      <c r="B2155" t="s">
        <v>612</v>
      </c>
      <c r="C2155" t="s">
        <v>613</v>
      </c>
      <c r="D2155" t="s">
        <v>332</v>
      </c>
      <c r="E2155" t="s">
        <v>92</v>
      </c>
      <c r="F2155">
        <v>40700</v>
      </c>
      <c r="G2155" t="s">
        <v>784</v>
      </c>
      <c r="I2155" t="s">
        <v>683</v>
      </c>
      <c r="J2155">
        <v>2026</v>
      </c>
      <c r="K2155">
        <v>5</v>
      </c>
      <c r="L2155" t="s">
        <v>95</v>
      </c>
      <c r="M2155">
        <v>265.24437646000007</v>
      </c>
      <c r="N2155">
        <v>1</v>
      </c>
      <c r="O2155">
        <v>265.24437646000007</v>
      </c>
      <c r="P2155" t="s">
        <v>614</v>
      </c>
      <c r="Q2155">
        <v>1</v>
      </c>
    </row>
    <row r="2156" spans="1:17">
      <c r="A2156" t="s">
        <v>2710</v>
      </c>
      <c r="B2156" t="s">
        <v>261</v>
      </c>
      <c r="C2156" t="s">
        <v>262</v>
      </c>
      <c r="D2156" t="s">
        <v>332</v>
      </c>
      <c r="E2156" t="s">
        <v>103</v>
      </c>
      <c r="F2156">
        <v>40700</v>
      </c>
      <c r="G2156" t="s">
        <v>784</v>
      </c>
      <c r="I2156" t="s">
        <v>120</v>
      </c>
      <c r="J2156">
        <v>2026</v>
      </c>
      <c r="K2156">
        <v>5</v>
      </c>
      <c r="L2156" t="s">
        <v>95</v>
      </c>
      <c r="M2156">
        <v>342.93565834499998</v>
      </c>
      <c r="N2156">
        <v>1</v>
      </c>
      <c r="O2156">
        <v>342.93565834499998</v>
      </c>
      <c r="P2156" t="s">
        <v>614</v>
      </c>
      <c r="Q2156">
        <v>1</v>
      </c>
    </row>
    <row r="2157" spans="1:17">
      <c r="A2157" t="s">
        <v>2710</v>
      </c>
      <c r="B2157" t="s">
        <v>261</v>
      </c>
      <c r="C2157" t="s">
        <v>262</v>
      </c>
      <c r="D2157" t="s">
        <v>332</v>
      </c>
      <c r="E2157" t="s">
        <v>103</v>
      </c>
      <c r="F2157">
        <v>40700</v>
      </c>
      <c r="G2157" t="s">
        <v>784</v>
      </c>
      <c r="I2157" t="s">
        <v>130</v>
      </c>
      <c r="J2157">
        <v>2026</v>
      </c>
      <c r="K2157">
        <v>5</v>
      </c>
      <c r="L2157" t="s">
        <v>95</v>
      </c>
      <c r="M2157">
        <v>147.81243886499999</v>
      </c>
      <c r="N2157">
        <v>1</v>
      </c>
      <c r="O2157">
        <v>147.81243886499999</v>
      </c>
      <c r="P2157" t="s">
        <v>614</v>
      </c>
      <c r="Q2157">
        <v>1</v>
      </c>
    </row>
    <row r="2158" spans="1:17">
      <c r="A2158" t="s">
        <v>2710</v>
      </c>
      <c r="B2158" t="s">
        <v>261</v>
      </c>
      <c r="C2158" t="s">
        <v>262</v>
      </c>
      <c r="D2158" t="s">
        <v>332</v>
      </c>
      <c r="E2158" t="s">
        <v>92</v>
      </c>
      <c r="F2158">
        <v>40700</v>
      </c>
      <c r="G2158" t="s">
        <v>784</v>
      </c>
      <c r="I2158" t="s">
        <v>203</v>
      </c>
      <c r="J2158">
        <v>2026</v>
      </c>
      <c r="K2158">
        <v>5</v>
      </c>
      <c r="L2158" t="s">
        <v>95</v>
      </c>
      <c r="M2158">
        <v>419.00691349999994</v>
      </c>
      <c r="N2158">
        <v>1</v>
      </c>
      <c r="O2158">
        <v>419.00691349999994</v>
      </c>
      <c r="P2158" t="s">
        <v>614</v>
      </c>
      <c r="Q2158">
        <v>1</v>
      </c>
    </row>
    <row r="2159" spans="1:17">
      <c r="A2159" t="s">
        <v>2710</v>
      </c>
      <c r="B2159" t="s">
        <v>261</v>
      </c>
      <c r="C2159" t="s">
        <v>262</v>
      </c>
      <c r="D2159" t="s">
        <v>332</v>
      </c>
      <c r="E2159" t="s">
        <v>92</v>
      </c>
      <c r="F2159">
        <v>40700</v>
      </c>
      <c r="G2159" t="s">
        <v>784</v>
      </c>
      <c r="I2159" t="s">
        <v>257</v>
      </c>
      <c r="J2159">
        <v>2026</v>
      </c>
      <c r="K2159">
        <v>5</v>
      </c>
      <c r="L2159" t="s">
        <v>95</v>
      </c>
      <c r="M2159">
        <v>392.20647130000003</v>
      </c>
      <c r="N2159">
        <v>1</v>
      </c>
      <c r="O2159">
        <v>392.20647130000003</v>
      </c>
      <c r="P2159" t="s">
        <v>614</v>
      </c>
    </row>
    <row r="2160" spans="1:17">
      <c r="A2160" t="s">
        <v>2710</v>
      </c>
      <c r="B2160" t="s">
        <v>261</v>
      </c>
      <c r="C2160" t="s">
        <v>262</v>
      </c>
      <c r="D2160" t="s">
        <v>332</v>
      </c>
      <c r="E2160" t="s">
        <v>92</v>
      </c>
      <c r="F2160">
        <v>40700</v>
      </c>
      <c r="G2160" t="s">
        <v>784</v>
      </c>
      <c r="I2160" t="s">
        <v>260</v>
      </c>
      <c r="J2160">
        <v>2026</v>
      </c>
      <c r="K2160">
        <v>5</v>
      </c>
      <c r="L2160" t="s">
        <v>95</v>
      </c>
      <c r="M2160">
        <v>1631.64692173</v>
      </c>
      <c r="N2160">
        <v>1</v>
      </c>
      <c r="O2160">
        <v>1631.64692173</v>
      </c>
      <c r="P2160" t="s">
        <v>614</v>
      </c>
    </row>
    <row r="2161" spans="1:17">
      <c r="A2161" t="s">
        <v>2710</v>
      </c>
      <c r="B2161" t="s">
        <v>261</v>
      </c>
      <c r="C2161" t="s">
        <v>262</v>
      </c>
      <c r="D2161" t="s">
        <v>332</v>
      </c>
      <c r="E2161" t="s">
        <v>92</v>
      </c>
      <c r="F2161">
        <v>40700</v>
      </c>
      <c r="G2161" t="s">
        <v>784</v>
      </c>
      <c r="I2161" t="s">
        <v>215</v>
      </c>
      <c r="J2161">
        <v>2026</v>
      </c>
      <c r="K2161">
        <v>5</v>
      </c>
      <c r="L2161" t="s">
        <v>95</v>
      </c>
      <c r="M2161">
        <v>959.12582531499993</v>
      </c>
      <c r="N2161">
        <v>1</v>
      </c>
      <c r="O2161">
        <v>959.12582531499993</v>
      </c>
      <c r="P2161" t="s">
        <v>614</v>
      </c>
    </row>
    <row r="2162" spans="1:17">
      <c r="A2162" t="s">
        <v>2710</v>
      </c>
      <c r="B2162" t="s">
        <v>261</v>
      </c>
      <c r="C2162" t="s">
        <v>262</v>
      </c>
      <c r="D2162" t="s">
        <v>332</v>
      </c>
      <c r="E2162" t="s">
        <v>106</v>
      </c>
      <c r="F2162">
        <v>40700</v>
      </c>
      <c r="G2162" t="s">
        <v>784</v>
      </c>
      <c r="I2162" t="s">
        <v>112</v>
      </c>
      <c r="J2162">
        <v>2026</v>
      </c>
      <c r="K2162">
        <v>5</v>
      </c>
      <c r="L2162" t="s">
        <v>95</v>
      </c>
      <c r="M2162">
        <v>204.90338085000002</v>
      </c>
      <c r="N2162">
        <v>1</v>
      </c>
      <c r="O2162">
        <v>204.90338085000002</v>
      </c>
      <c r="P2162" t="s">
        <v>614</v>
      </c>
    </row>
    <row r="2163" spans="1:17">
      <c r="A2163" t="s">
        <v>2710</v>
      </c>
      <c r="B2163" t="s">
        <v>261</v>
      </c>
      <c r="C2163" t="s">
        <v>262</v>
      </c>
      <c r="D2163" t="s">
        <v>332</v>
      </c>
      <c r="E2163" t="s">
        <v>106</v>
      </c>
      <c r="F2163">
        <v>40700</v>
      </c>
      <c r="G2163" t="s">
        <v>784</v>
      </c>
      <c r="I2163" t="s">
        <v>163</v>
      </c>
      <c r="J2163">
        <v>2026</v>
      </c>
      <c r="K2163">
        <v>5</v>
      </c>
      <c r="L2163" t="s">
        <v>95</v>
      </c>
      <c r="M2163">
        <v>2859.7571852149995</v>
      </c>
      <c r="N2163">
        <v>1</v>
      </c>
      <c r="O2163">
        <v>2859.7571852149995</v>
      </c>
      <c r="P2163" t="s">
        <v>614</v>
      </c>
    </row>
    <row r="2164" spans="1:17">
      <c r="A2164" t="s">
        <v>2710</v>
      </c>
      <c r="B2164" t="s">
        <v>261</v>
      </c>
      <c r="C2164" t="s">
        <v>262</v>
      </c>
      <c r="D2164" t="s">
        <v>332</v>
      </c>
      <c r="E2164" t="s">
        <v>92</v>
      </c>
      <c r="F2164">
        <v>40700</v>
      </c>
      <c r="G2164" t="s">
        <v>784</v>
      </c>
      <c r="I2164" t="s">
        <v>683</v>
      </c>
      <c r="J2164">
        <v>2026</v>
      </c>
      <c r="K2164">
        <v>5</v>
      </c>
      <c r="L2164" t="s">
        <v>95</v>
      </c>
      <c r="M2164">
        <v>127.52210407999999</v>
      </c>
      <c r="N2164">
        <v>1</v>
      </c>
      <c r="O2164">
        <v>127.52210407999999</v>
      </c>
      <c r="P2164" t="s">
        <v>614</v>
      </c>
      <c r="Q2164">
        <v>1</v>
      </c>
    </row>
    <row r="2165" spans="1:17">
      <c r="A2165" t="s">
        <v>2295</v>
      </c>
      <c r="B2165" t="s">
        <v>693</v>
      </c>
      <c r="C2165" t="s">
        <v>613</v>
      </c>
      <c r="D2165" t="s">
        <v>332</v>
      </c>
      <c r="E2165" t="s">
        <v>2320</v>
      </c>
      <c r="F2165">
        <v>40700</v>
      </c>
      <c r="G2165" t="s">
        <v>784</v>
      </c>
      <c r="I2165" t="s">
        <v>695</v>
      </c>
      <c r="J2165">
        <v>2026</v>
      </c>
      <c r="K2165">
        <v>5</v>
      </c>
      <c r="L2165" t="s">
        <v>95</v>
      </c>
      <c r="M2165">
        <v>833119</v>
      </c>
      <c r="N2165">
        <v>1</v>
      </c>
      <c r="O2165">
        <v>833119</v>
      </c>
      <c r="P2165" t="s">
        <v>614</v>
      </c>
      <c r="Q2165" t="s">
        <v>97</v>
      </c>
    </row>
    <row r="2166" spans="1:17">
      <c r="A2166" t="s">
        <v>2295</v>
      </c>
      <c r="B2166" t="s">
        <v>330</v>
      </c>
      <c r="C2166" t="s">
        <v>331</v>
      </c>
      <c r="D2166" t="s">
        <v>332</v>
      </c>
      <c r="E2166" t="s">
        <v>102</v>
      </c>
      <c r="F2166">
        <v>40700</v>
      </c>
      <c r="G2166" t="s">
        <v>784</v>
      </c>
      <c r="I2166" t="s">
        <v>273</v>
      </c>
      <c r="J2166">
        <v>2026</v>
      </c>
      <c r="K2166">
        <v>5</v>
      </c>
      <c r="L2166" t="s">
        <v>95</v>
      </c>
      <c r="M2166">
        <v>-17744.062126320001</v>
      </c>
      <c r="N2166">
        <v>1</v>
      </c>
      <c r="O2166">
        <v>-17744.062126320001</v>
      </c>
      <c r="P2166" t="s">
        <v>614</v>
      </c>
      <c r="Q2166">
        <v>1</v>
      </c>
    </row>
    <row r="2167" spans="1:17">
      <c r="A2167" t="s">
        <v>2461</v>
      </c>
      <c r="B2167" t="s">
        <v>335</v>
      </c>
      <c r="C2167" t="s">
        <v>336</v>
      </c>
      <c r="D2167" t="s">
        <v>332</v>
      </c>
      <c r="E2167" t="s">
        <v>102</v>
      </c>
      <c r="F2167">
        <v>40700</v>
      </c>
      <c r="G2167" t="s">
        <v>784</v>
      </c>
      <c r="I2167" t="s">
        <v>273</v>
      </c>
      <c r="J2167">
        <v>2026</v>
      </c>
      <c r="K2167">
        <v>5</v>
      </c>
      <c r="L2167" t="s">
        <v>95</v>
      </c>
      <c r="M2167">
        <v>-77437.282250519987</v>
      </c>
      <c r="N2167">
        <v>1</v>
      </c>
      <c r="O2167">
        <v>-77437.282250519987</v>
      </c>
      <c r="P2167" t="s">
        <v>614</v>
      </c>
      <c r="Q2167">
        <v>1</v>
      </c>
    </row>
    <row r="2168" spans="1:17">
      <c r="A2168" t="s">
        <v>2530</v>
      </c>
      <c r="B2168" t="s">
        <v>337</v>
      </c>
      <c r="C2168" t="s">
        <v>270</v>
      </c>
      <c r="D2168" t="s">
        <v>332</v>
      </c>
      <c r="E2168" t="s">
        <v>102</v>
      </c>
      <c r="F2168">
        <v>40700</v>
      </c>
      <c r="G2168" t="s">
        <v>784</v>
      </c>
      <c r="I2168" t="s">
        <v>273</v>
      </c>
      <c r="J2168">
        <v>2026</v>
      </c>
      <c r="K2168">
        <v>5</v>
      </c>
      <c r="L2168" t="s">
        <v>95</v>
      </c>
      <c r="M2168">
        <v>-4667.1100754400004</v>
      </c>
      <c r="N2168">
        <v>1</v>
      </c>
      <c r="O2168">
        <v>-4667.1100754400004</v>
      </c>
      <c r="P2168" t="s">
        <v>614</v>
      </c>
      <c r="Q2168">
        <v>1</v>
      </c>
    </row>
    <row r="2169" spans="1:17">
      <c r="A2169" t="s">
        <v>2530</v>
      </c>
      <c r="B2169" t="s">
        <v>338</v>
      </c>
      <c r="C2169" t="s">
        <v>270</v>
      </c>
      <c r="D2169" t="s">
        <v>332</v>
      </c>
      <c r="E2169" t="s">
        <v>102</v>
      </c>
      <c r="F2169">
        <v>40700</v>
      </c>
      <c r="G2169" t="s">
        <v>784</v>
      </c>
      <c r="I2169" t="s">
        <v>273</v>
      </c>
      <c r="J2169">
        <v>2026</v>
      </c>
      <c r="K2169">
        <v>5</v>
      </c>
      <c r="L2169" t="s">
        <v>95</v>
      </c>
      <c r="M2169">
        <v>-3376.5196075199997</v>
      </c>
      <c r="N2169">
        <v>1</v>
      </c>
      <c r="O2169">
        <v>-3376.5196075199997</v>
      </c>
      <c r="P2169" t="s">
        <v>614</v>
      </c>
      <c r="Q2169">
        <v>1</v>
      </c>
    </row>
    <row r="2170" spans="1:17">
      <c r="A2170" t="s">
        <v>2530</v>
      </c>
      <c r="B2170" t="s">
        <v>277</v>
      </c>
      <c r="C2170" t="s">
        <v>270</v>
      </c>
      <c r="D2170" t="s">
        <v>332</v>
      </c>
      <c r="E2170" t="s">
        <v>102</v>
      </c>
      <c r="F2170">
        <v>40700</v>
      </c>
      <c r="G2170" t="s">
        <v>784</v>
      </c>
      <c r="I2170" t="s">
        <v>273</v>
      </c>
      <c r="J2170">
        <v>2026</v>
      </c>
      <c r="K2170">
        <v>5</v>
      </c>
      <c r="L2170" t="s">
        <v>95</v>
      </c>
      <c r="M2170">
        <v>-617.06761631999996</v>
      </c>
      <c r="N2170">
        <v>1</v>
      </c>
      <c r="O2170">
        <v>-617.06761631999996</v>
      </c>
      <c r="P2170" t="s">
        <v>614</v>
      </c>
      <c r="Q2170">
        <v>1</v>
      </c>
    </row>
    <row r="2171" spans="1:17">
      <c r="A2171" t="s">
        <v>2305</v>
      </c>
      <c r="B2171" t="s">
        <v>339</v>
      </c>
      <c r="C2171" t="s">
        <v>108</v>
      </c>
      <c r="D2171" t="s">
        <v>332</v>
      </c>
      <c r="E2171" t="s">
        <v>102</v>
      </c>
      <c r="F2171">
        <v>40700</v>
      </c>
      <c r="G2171" t="s">
        <v>784</v>
      </c>
      <c r="I2171" t="s">
        <v>273</v>
      </c>
      <c r="J2171">
        <v>2026</v>
      </c>
      <c r="K2171">
        <v>5</v>
      </c>
      <c r="L2171" t="s">
        <v>95</v>
      </c>
      <c r="M2171">
        <v>-6030.38132064</v>
      </c>
      <c r="N2171">
        <v>1</v>
      </c>
      <c r="O2171">
        <v>-6030.38132064</v>
      </c>
      <c r="P2171" t="s">
        <v>614</v>
      </c>
      <c r="Q2171">
        <v>1</v>
      </c>
    </row>
    <row r="2172" spans="1:17">
      <c r="A2172" t="s">
        <v>2305</v>
      </c>
      <c r="B2172" t="s">
        <v>340</v>
      </c>
      <c r="C2172" t="s">
        <v>108</v>
      </c>
      <c r="D2172" t="s">
        <v>332</v>
      </c>
      <c r="E2172" t="s">
        <v>102</v>
      </c>
      <c r="F2172">
        <v>40700</v>
      </c>
      <c r="G2172" t="s">
        <v>784</v>
      </c>
      <c r="I2172" t="s">
        <v>273</v>
      </c>
      <c r="J2172">
        <v>2026</v>
      </c>
      <c r="K2172">
        <v>5</v>
      </c>
      <c r="L2172" t="s">
        <v>95</v>
      </c>
      <c r="M2172">
        <v>-250.55132112000001</v>
      </c>
      <c r="N2172">
        <v>1</v>
      </c>
      <c r="O2172">
        <v>-250.55132112000001</v>
      </c>
      <c r="P2172" t="s">
        <v>614</v>
      </c>
      <c r="Q2172">
        <v>1</v>
      </c>
    </row>
    <row r="2173" spans="1:17">
      <c r="A2173" t="s">
        <v>2530</v>
      </c>
      <c r="B2173" t="s">
        <v>341</v>
      </c>
      <c r="C2173" t="s">
        <v>270</v>
      </c>
      <c r="D2173" t="s">
        <v>332</v>
      </c>
      <c r="E2173" t="s">
        <v>102</v>
      </c>
      <c r="F2173">
        <v>40700</v>
      </c>
      <c r="G2173" t="s">
        <v>784</v>
      </c>
      <c r="I2173" t="s">
        <v>273</v>
      </c>
      <c r="J2173">
        <v>2026</v>
      </c>
      <c r="K2173">
        <v>5</v>
      </c>
      <c r="L2173" t="s">
        <v>95</v>
      </c>
      <c r="M2173">
        <v>-106998.38972640001</v>
      </c>
      <c r="N2173">
        <v>1</v>
      </c>
      <c r="O2173">
        <v>-106998.38972640001</v>
      </c>
      <c r="P2173" t="s">
        <v>614</v>
      </c>
      <c r="Q2173">
        <v>1</v>
      </c>
    </row>
    <row r="2174" spans="1:17">
      <c r="A2174" t="s">
        <v>2530</v>
      </c>
      <c r="B2174" t="s">
        <v>342</v>
      </c>
      <c r="C2174" t="s">
        <v>270</v>
      </c>
      <c r="D2174" t="s">
        <v>332</v>
      </c>
      <c r="E2174" t="s">
        <v>102</v>
      </c>
      <c r="F2174">
        <v>40700</v>
      </c>
      <c r="G2174" t="s">
        <v>784</v>
      </c>
      <c r="I2174" t="s">
        <v>273</v>
      </c>
      <c r="J2174">
        <v>2026</v>
      </c>
      <c r="K2174">
        <v>5</v>
      </c>
      <c r="L2174" t="s">
        <v>95</v>
      </c>
      <c r="M2174">
        <v>-7486.2624103199996</v>
      </c>
      <c r="N2174">
        <v>1</v>
      </c>
      <c r="O2174">
        <v>-7486.2624103199996</v>
      </c>
      <c r="P2174" t="s">
        <v>614</v>
      </c>
      <c r="Q2174">
        <v>1</v>
      </c>
    </row>
    <row r="2175" spans="1:17">
      <c r="A2175" t="s">
        <v>2305</v>
      </c>
      <c r="B2175" t="s">
        <v>343</v>
      </c>
      <c r="C2175" t="s">
        <v>108</v>
      </c>
      <c r="D2175" t="s">
        <v>332</v>
      </c>
      <c r="E2175" t="s">
        <v>102</v>
      </c>
      <c r="F2175">
        <v>40700</v>
      </c>
      <c r="G2175" t="s">
        <v>784</v>
      </c>
      <c r="I2175" t="s">
        <v>273</v>
      </c>
      <c r="J2175">
        <v>2026</v>
      </c>
      <c r="K2175">
        <v>5</v>
      </c>
      <c r="L2175" t="s">
        <v>95</v>
      </c>
      <c r="M2175">
        <v>-1468.321074</v>
      </c>
      <c r="N2175">
        <v>1</v>
      </c>
      <c r="O2175">
        <v>-1468.321074</v>
      </c>
      <c r="P2175" t="s">
        <v>614</v>
      </c>
      <c r="Q2175">
        <v>1</v>
      </c>
    </row>
    <row r="2176" spans="1:17">
      <c r="A2176" t="s">
        <v>2530</v>
      </c>
      <c r="B2176" t="s">
        <v>344</v>
      </c>
      <c r="C2176" t="s">
        <v>270</v>
      </c>
      <c r="D2176" t="s">
        <v>332</v>
      </c>
      <c r="E2176" t="s">
        <v>102</v>
      </c>
      <c r="F2176">
        <v>40700</v>
      </c>
      <c r="G2176" t="s">
        <v>784</v>
      </c>
      <c r="I2176" t="s">
        <v>273</v>
      </c>
      <c r="J2176">
        <v>2026</v>
      </c>
      <c r="K2176">
        <v>5</v>
      </c>
      <c r="L2176" t="s">
        <v>95</v>
      </c>
      <c r="M2176">
        <v>-30682.566271799999</v>
      </c>
      <c r="N2176">
        <v>1</v>
      </c>
      <c r="O2176">
        <v>-30682.566271799999</v>
      </c>
      <c r="P2176" t="s">
        <v>614</v>
      </c>
      <c r="Q2176">
        <v>1</v>
      </c>
    </row>
    <row r="2177" spans="1:17">
      <c r="A2177" t="s">
        <v>2530</v>
      </c>
      <c r="B2177" t="s">
        <v>345</v>
      </c>
      <c r="C2177" t="s">
        <v>270</v>
      </c>
      <c r="D2177" t="s">
        <v>332</v>
      </c>
      <c r="E2177" t="s">
        <v>102</v>
      </c>
      <c r="F2177">
        <v>40700</v>
      </c>
      <c r="G2177" t="s">
        <v>784</v>
      </c>
      <c r="I2177" t="s">
        <v>273</v>
      </c>
      <c r="J2177">
        <v>2026</v>
      </c>
      <c r="K2177">
        <v>5</v>
      </c>
      <c r="L2177" t="s">
        <v>95</v>
      </c>
      <c r="M2177">
        <v>-2912.7948235199997</v>
      </c>
      <c r="N2177">
        <v>1</v>
      </c>
      <c r="O2177">
        <v>-2912.7948235199997</v>
      </c>
      <c r="P2177" t="s">
        <v>614</v>
      </c>
      <c r="Q2177">
        <v>1</v>
      </c>
    </row>
    <row r="2178" spans="1:17">
      <c r="A2178" t="s">
        <v>2530</v>
      </c>
      <c r="B2178" t="s">
        <v>280</v>
      </c>
      <c r="C2178" t="s">
        <v>270</v>
      </c>
      <c r="D2178" t="s">
        <v>332</v>
      </c>
      <c r="E2178" t="s">
        <v>102</v>
      </c>
      <c r="F2178">
        <v>40700</v>
      </c>
      <c r="G2178" t="s">
        <v>784</v>
      </c>
      <c r="I2178" t="s">
        <v>273</v>
      </c>
      <c r="J2178">
        <v>2026</v>
      </c>
      <c r="K2178">
        <v>5</v>
      </c>
      <c r="L2178" t="s">
        <v>95</v>
      </c>
      <c r="M2178">
        <v>-15194.807507879999</v>
      </c>
      <c r="N2178">
        <v>1</v>
      </c>
      <c r="O2178">
        <v>-15194.807507879999</v>
      </c>
      <c r="P2178" t="s">
        <v>614</v>
      </c>
      <c r="Q2178">
        <v>1</v>
      </c>
    </row>
    <row r="2179" spans="1:17">
      <c r="A2179" t="s">
        <v>2305</v>
      </c>
      <c r="B2179" t="s">
        <v>346</v>
      </c>
      <c r="C2179" t="s">
        <v>108</v>
      </c>
      <c r="D2179" t="s">
        <v>332</v>
      </c>
      <c r="E2179" t="s">
        <v>102</v>
      </c>
      <c r="F2179">
        <v>40700</v>
      </c>
      <c r="G2179" t="s">
        <v>784</v>
      </c>
      <c r="I2179" t="s">
        <v>273</v>
      </c>
      <c r="J2179">
        <v>2026</v>
      </c>
      <c r="K2179">
        <v>5</v>
      </c>
      <c r="L2179" t="s">
        <v>95</v>
      </c>
      <c r="M2179">
        <v>-19131.184315079998</v>
      </c>
      <c r="N2179">
        <v>1</v>
      </c>
      <c r="O2179">
        <v>-19131.184315079998</v>
      </c>
      <c r="P2179" t="s">
        <v>614</v>
      </c>
      <c r="Q2179">
        <v>1</v>
      </c>
    </row>
    <row r="2180" spans="1:17">
      <c r="A2180" t="s">
        <v>2305</v>
      </c>
      <c r="B2180" t="s">
        <v>347</v>
      </c>
      <c r="C2180" t="s">
        <v>108</v>
      </c>
      <c r="D2180" t="s">
        <v>332</v>
      </c>
      <c r="E2180" t="s">
        <v>102</v>
      </c>
      <c r="F2180">
        <v>40700</v>
      </c>
      <c r="G2180" t="s">
        <v>784</v>
      </c>
      <c r="I2180" t="s">
        <v>273</v>
      </c>
      <c r="J2180">
        <v>2026</v>
      </c>
      <c r="K2180">
        <v>5</v>
      </c>
      <c r="L2180" t="s">
        <v>95</v>
      </c>
      <c r="M2180">
        <v>-6515.2741035600011</v>
      </c>
      <c r="N2180">
        <v>1</v>
      </c>
      <c r="O2180">
        <v>-6515.2741035600011</v>
      </c>
      <c r="P2180" t="s">
        <v>614</v>
      </c>
      <c r="Q2180">
        <v>1</v>
      </c>
    </row>
    <row r="2181" spans="1:17">
      <c r="A2181" t="s">
        <v>2530</v>
      </c>
      <c r="B2181" t="s">
        <v>348</v>
      </c>
      <c r="C2181" t="s">
        <v>270</v>
      </c>
      <c r="D2181" t="s">
        <v>332</v>
      </c>
      <c r="E2181" t="s">
        <v>102</v>
      </c>
      <c r="F2181">
        <v>40700</v>
      </c>
      <c r="G2181" t="s">
        <v>784</v>
      </c>
      <c r="I2181" t="s">
        <v>273</v>
      </c>
      <c r="J2181">
        <v>2026</v>
      </c>
      <c r="K2181">
        <v>5</v>
      </c>
      <c r="L2181" t="s">
        <v>95</v>
      </c>
      <c r="M2181">
        <v>-5767.9799252399998</v>
      </c>
      <c r="N2181">
        <v>1</v>
      </c>
      <c r="O2181">
        <v>-5767.9799252399998</v>
      </c>
      <c r="P2181" t="s">
        <v>614</v>
      </c>
      <c r="Q2181">
        <v>1</v>
      </c>
    </row>
    <row r="2182" spans="1:17">
      <c r="A2182" t="s">
        <v>2305</v>
      </c>
      <c r="B2182" t="s">
        <v>349</v>
      </c>
      <c r="C2182" t="s">
        <v>108</v>
      </c>
      <c r="D2182" t="s">
        <v>332</v>
      </c>
      <c r="E2182" t="s">
        <v>102</v>
      </c>
      <c r="F2182">
        <v>40700</v>
      </c>
      <c r="G2182" t="s">
        <v>784</v>
      </c>
      <c r="I2182" t="s">
        <v>273</v>
      </c>
      <c r="J2182">
        <v>2026</v>
      </c>
      <c r="K2182">
        <v>5</v>
      </c>
      <c r="L2182" t="s">
        <v>95</v>
      </c>
      <c r="M2182">
        <v>-750.69973260000006</v>
      </c>
      <c r="N2182">
        <v>1</v>
      </c>
      <c r="O2182">
        <v>-750.69973260000006</v>
      </c>
      <c r="P2182" t="s">
        <v>614</v>
      </c>
      <c r="Q2182">
        <v>1</v>
      </c>
    </row>
    <row r="2183" spans="1:17">
      <c r="A2183" t="s">
        <v>2530</v>
      </c>
      <c r="B2183" t="s">
        <v>350</v>
      </c>
      <c r="C2183" t="s">
        <v>270</v>
      </c>
      <c r="D2183" t="s">
        <v>332</v>
      </c>
      <c r="E2183" t="s">
        <v>102</v>
      </c>
      <c r="F2183">
        <v>40700</v>
      </c>
      <c r="G2183" t="s">
        <v>784</v>
      </c>
      <c r="I2183" t="s">
        <v>273</v>
      </c>
      <c r="J2183">
        <v>2026</v>
      </c>
      <c r="K2183">
        <v>5</v>
      </c>
      <c r="L2183" t="s">
        <v>95</v>
      </c>
      <c r="M2183">
        <v>-69752.997052559993</v>
      </c>
      <c r="N2183">
        <v>1</v>
      </c>
      <c r="O2183">
        <v>-69752.997052559993</v>
      </c>
      <c r="P2183" t="s">
        <v>614</v>
      </c>
      <c r="Q2183">
        <v>1</v>
      </c>
    </row>
    <row r="2184" spans="1:17">
      <c r="A2184" t="s">
        <v>2438</v>
      </c>
      <c r="B2184" t="s">
        <v>351</v>
      </c>
      <c r="C2184" t="s">
        <v>296</v>
      </c>
      <c r="D2184" t="s">
        <v>332</v>
      </c>
      <c r="E2184" t="s">
        <v>102</v>
      </c>
      <c r="F2184">
        <v>40700</v>
      </c>
      <c r="G2184" t="s">
        <v>784</v>
      </c>
      <c r="I2184" t="s">
        <v>273</v>
      </c>
      <c r="J2184">
        <v>2026</v>
      </c>
      <c r="K2184">
        <v>5</v>
      </c>
      <c r="L2184" t="s">
        <v>95</v>
      </c>
      <c r="M2184">
        <v>-13260.303088200002</v>
      </c>
      <c r="N2184">
        <v>1</v>
      </c>
      <c r="O2184">
        <v>-13260.303088200002</v>
      </c>
      <c r="P2184" t="s">
        <v>614</v>
      </c>
      <c r="Q2184">
        <v>1</v>
      </c>
    </row>
    <row r="2185" spans="1:17">
      <c r="A2185" t="s">
        <v>2305</v>
      </c>
      <c r="B2185" t="s">
        <v>352</v>
      </c>
      <c r="C2185" t="s">
        <v>108</v>
      </c>
      <c r="D2185" t="s">
        <v>332</v>
      </c>
      <c r="E2185" t="s">
        <v>102</v>
      </c>
      <c r="F2185">
        <v>40700</v>
      </c>
      <c r="G2185" t="s">
        <v>784</v>
      </c>
      <c r="I2185" t="s">
        <v>273</v>
      </c>
      <c r="J2185">
        <v>2026</v>
      </c>
      <c r="K2185">
        <v>5</v>
      </c>
      <c r="L2185" t="s">
        <v>95</v>
      </c>
      <c r="M2185">
        <v>-208.40954724000002</v>
      </c>
      <c r="N2185">
        <v>1</v>
      </c>
      <c r="O2185">
        <v>-208.40954724000002</v>
      </c>
      <c r="P2185" t="s">
        <v>614</v>
      </c>
      <c r="Q2185">
        <v>1</v>
      </c>
    </row>
    <row r="2186" spans="1:17">
      <c r="A2186" t="s">
        <v>2530</v>
      </c>
      <c r="B2186" t="s">
        <v>282</v>
      </c>
      <c r="C2186" t="s">
        <v>270</v>
      </c>
      <c r="D2186" t="s">
        <v>332</v>
      </c>
      <c r="E2186" t="s">
        <v>102</v>
      </c>
      <c r="F2186">
        <v>40700</v>
      </c>
      <c r="G2186" t="s">
        <v>784</v>
      </c>
      <c r="I2186" t="s">
        <v>273</v>
      </c>
      <c r="J2186">
        <v>2026</v>
      </c>
      <c r="K2186">
        <v>5</v>
      </c>
      <c r="L2186" t="s">
        <v>95</v>
      </c>
      <c r="M2186">
        <v>-49599.669941280001</v>
      </c>
      <c r="N2186">
        <v>1</v>
      </c>
      <c r="O2186">
        <v>-49599.669941280001</v>
      </c>
      <c r="P2186" t="s">
        <v>614</v>
      </c>
      <c r="Q2186">
        <v>1</v>
      </c>
    </row>
    <row r="2187" spans="1:17">
      <c r="A2187" t="s">
        <v>2305</v>
      </c>
      <c r="B2187" t="s">
        <v>353</v>
      </c>
      <c r="C2187" t="s">
        <v>108</v>
      </c>
      <c r="D2187" t="s">
        <v>332</v>
      </c>
      <c r="E2187" t="s">
        <v>102</v>
      </c>
      <c r="F2187">
        <v>40700</v>
      </c>
      <c r="G2187" t="s">
        <v>784</v>
      </c>
      <c r="I2187" t="s">
        <v>273</v>
      </c>
      <c r="J2187">
        <v>2026</v>
      </c>
      <c r="K2187">
        <v>5</v>
      </c>
      <c r="L2187" t="s">
        <v>95</v>
      </c>
      <c r="M2187">
        <v>-4343.4099093599998</v>
      </c>
      <c r="N2187">
        <v>1</v>
      </c>
      <c r="O2187">
        <v>-4343.4099093599998</v>
      </c>
      <c r="P2187" t="s">
        <v>614</v>
      </c>
      <c r="Q2187">
        <v>1</v>
      </c>
    </row>
    <row r="2188" spans="1:17">
      <c r="A2188" t="s">
        <v>2438</v>
      </c>
      <c r="B2188" t="s">
        <v>297</v>
      </c>
      <c r="C2188" t="s">
        <v>296</v>
      </c>
      <c r="D2188" t="s">
        <v>332</v>
      </c>
      <c r="E2188" t="s">
        <v>102</v>
      </c>
      <c r="F2188">
        <v>40700</v>
      </c>
      <c r="G2188" t="s">
        <v>784</v>
      </c>
      <c r="I2188" t="s">
        <v>273</v>
      </c>
      <c r="J2188">
        <v>2026</v>
      </c>
      <c r="K2188">
        <v>5</v>
      </c>
      <c r="L2188" t="s">
        <v>95</v>
      </c>
      <c r="M2188">
        <v>-55884.006930959993</v>
      </c>
      <c r="N2188">
        <v>1</v>
      </c>
      <c r="O2188">
        <v>-55884.006930959993</v>
      </c>
      <c r="P2188" t="s">
        <v>614</v>
      </c>
      <c r="Q2188">
        <v>1</v>
      </c>
    </row>
    <row r="2189" spans="1:17">
      <c r="A2189" t="s">
        <v>2305</v>
      </c>
      <c r="B2189" t="s">
        <v>354</v>
      </c>
      <c r="C2189" t="s">
        <v>108</v>
      </c>
      <c r="D2189" t="s">
        <v>332</v>
      </c>
      <c r="E2189" t="s">
        <v>102</v>
      </c>
      <c r="F2189">
        <v>40700</v>
      </c>
      <c r="G2189" t="s">
        <v>784</v>
      </c>
      <c r="I2189" t="s">
        <v>273</v>
      </c>
      <c r="J2189">
        <v>2026</v>
      </c>
      <c r="K2189">
        <v>5</v>
      </c>
      <c r="L2189" t="s">
        <v>95</v>
      </c>
      <c r="M2189">
        <v>-2222.1295963200005</v>
      </c>
      <c r="N2189">
        <v>1</v>
      </c>
      <c r="O2189">
        <v>-2222.1295963200005</v>
      </c>
      <c r="P2189" t="s">
        <v>614</v>
      </c>
      <c r="Q2189">
        <v>1</v>
      </c>
    </row>
    <row r="2190" spans="1:17">
      <c r="A2190" t="s">
        <v>2530</v>
      </c>
      <c r="B2190" t="s">
        <v>287</v>
      </c>
      <c r="C2190" t="s">
        <v>270</v>
      </c>
      <c r="D2190" t="s">
        <v>332</v>
      </c>
      <c r="E2190" t="s">
        <v>102</v>
      </c>
      <c r="F2190">
        <v>40700</v>
      </c>
      <c r="G2190" t="s">
        <v>784</v>
      </c>
      <c r="I2190" t="s">
        <v>273</v>
      </c>
      <c r="J2190">
        <v>2026</v>
      </c>
      <c r="K2190">
        <v>5</v>
      </c>
      <c r="L2190" t="s">
        <v>95</v>
      </c>
      <c r="M2190">
        <v>-33956.103751559996</v>
      </c>
      <c r="N2190">
        <v>1</v>
      </c>
      <c r="O2190">
        <v>-33956.103751559996</v>
      </c>
      <c r="P2190" t="s">
        <v>614</v>
      </c>
      <c r="Q2190">
        <v>1</v>
      </c>
    </row>
    <row r="2191" spans="1:17">
      <c r="A2191" t="s">
        <v>2305</v>
      </c>
      <c r="B2191" t="s">
        <v>355</v>
      </c>
      <c r="C2191" t="s">
        <v>108</v>
      </c>
      <c r="D2191" t="s">
        <v>332</v>
      </c>
      <c r="E2191" t="s">
        <v>102</v>
      </c>
      <c r="F2191">
        <v>40700</v>
      </c>
      <c r="G2191" t="s">
        <v>784</v>
      </c>
      <c r="I2191" t="s">
        <v>273</v>
      </c>
      <c r="J2191">
        <v>2026</v>
      </c>
      <c r="K2191">
        <v>5</v>
      </c>
      <c r="L2191" t="s">
        <v>95</v>
      </c>
      <c r="M2191">
        <v>-369.00622224000011</v>
      </c>
      <c r="N2191">
        <v>1</v>
      </c>
      <c r="O2191">
        <v>-369.00622224000011</v>
      </c>
      <c r="P2191" t="s">
        <v>614</v>
      </c>
      <c r="Q2191">
        <v>1</v>
      </c>
    </row>
    <row r="2192" spans="1:17">
      <c r="A2192" t="s">
        <v>2530</v>
      </c>
      <c r="B2192" t="s">
        <v>289</v>
      </c>
      <c r="C2192" t="s">
        <v>270</v>
      </c>
      <c r="D2192" t="s">
        <v>332</v>
      </c>
      <c r="E2192" t="s">
        <v>102</v>
      </c>
      <c r="F2192">
        <v>40700</v>
      </c>
      <c r="G2192" t="s">
        <v>784</v>
      </c>
      <c r="I2192" t="s">
        <v>273</v>
      </c>
      <c r="J2192">
        <v>2026</v>
      </c>
      <c r="K2192">
        <v>5</v>
      </c>
      <c r="L2192" t="s">
        <v>95</v>
      </c>
      <c r="M2192">
        <v>-3107.74742496</v>
      </c>
      <c r="N2192">
        <v>1</v>
      </c>
      <c r="O2192">
        <v>-3107.74742496</v>
      </c>
      <c r="P2192" t="s">
        <v>614</v>
      </c>
      <c r="Q2192">
        <v>1</v>
      </c>
    </row>
    <row r="2193" spans="1:17">
      <c r="A2193" t="s">
        <v>2305</v>
      </c>
      <c r="B2193" t="s">
        <v>356</v>
      </c>
      <c r="C2193" t="s">
        <v>108</v>
      </c>
      <c r="D2193" t="s">
        <v>332</v>
      </c>
      <c r="E2193" t="s">
        <v>102</v>
      </c>
      <c r="F2193">
        <v>40700</v>
      </c>
      <c r="G2193" t="s">
        <v>784</v>
      </c>
      <c r="I2193" t="s">
        <v>273</v>
      </c>
      <c r="J2193">
        <v>2026</v>
      </c>
      <c r="K2193">
        <v>5</v>
      </c>
      <c r="L2193" t="s">
        <v>95</v>
      </c>
      <c r="M2193">
        <v>-73443.251086199991</v>
      </c>
      <c r="N2193">
        <v>1</v>
      </c>
      <c r="O2193">
        <v>-73443.251086199991</v>
      </c>
      <c r="P2193" t="s">
        <v>614</v>
      </c>
      <c r="Q2193">
        <v>1</v>
      </c>
    </row>
    <row r="2194" spans="1:17">
      <c r="A2194" t="s">
        <v>2530</v>
      </c>
      <c r="B2194" t="s">
        <v>357</v>
      </c>
      <c r="C2194" t="s">
        <v>270</v>
      </c>
      <c r="D2194" t="s">
        <v>332</v>
      </c>
      <c r="E2194" t="s">
        <v>102</v>
      </c>
      <c r="F2194">
        <v>40700</v>
      </c>
      <c r="G2194" t="s">
        <v>784</v>
      </c>
      <c r="I2194" t="s">
        <v>273</v>
      </c>
      <c r="J2194">
        <v>2026</v>
      </c>
      <c r="K2194">
        <v>5</v>
      </c>
      <c r="L2194" t="s">
        <v>95</v>
      </c>
      <c r="M2194">
        <v>-4334.3211931200003</v>
      </c>
      <c r="N2194">
        <v>1</v>
      </c>
      <c r="O2194">
        <v>-4334.3211931200003</v>
      </c>
      <c r="P2194" t="s">
        <v>614</v>
      </c>
      <c r="Q2194">
        <v>1</v>
      </c>
    </row>
    <row r="2195" spans="1:17">
      <c r="A2195" t="s">
        <v>2530</v>
      </c>
      <c r="B2195" t="s">
        <v>358</v>
      </c>
      <c r="C2195" t="s">
        <v>270</v>
      </c>
      <c r="D2195" t="s">
        <v>332</v>
      </c>
      <c r="E2195" t="s">
        <v>102</v>
      </c>
      <c r="F2195">
        <v>40700</v>
      </c>
      <c r="G2195" t="s">
        <v>784</v>
      </c>
      <c r="I2195" t="s">
        <v>273</v>
      </c>
      <c r="J2195">
        <v>2026</v>
      </c>
      <c r="K2195">
        <v>5</v>
      </c>
      <c r="L2195" t="s">
        <v>95</v>
      </c>
      <c r="M2195">
        <v>-14398.219047239998</v>
      </c>
      <c r="N2195">
        <v>1</v>
      </c>
      <c r="O2195">
        <v>-14398.219047239998</v>
      </c>
      <c r="P2195" t="s">
        <v>614</v>
      </c>
      <c r="Q2195">
        <v>1</v>
      </c>
    </row>
    <row r="2196" spans="1:17">
      <c r="A2196" t="s">
        <v>2530</v>
      </c>
      <c r="B2196" t="s">
        <v>359</v>
      </c>
      <c r="C2196" t="s">
        <v>270</v>
      </c>
      <c r="D2196" t="s">
        <v>332</v>
      </c>
      <c r="E2196" t="s">
        <v>102</v>
      </c>
      <c r="F2196">
        <v>40700</v>
      </c>
      <c r="G2196" t="s">
        <v>784</v>
      </c>
      <c r="I2196" t="s">
        <v>273</v>
      </c>
      <c r="J2196">
        <v>2026</v>
      </c>
      <c r="K2196">
        <v>5</v>
      </c>
      <c r="L2196" t="s">
        <v>95</v>
      </c>
      <c r="M2196">
        <v>-3699.8819927999998</v>
      </c>
      <c r="N2196">
        <v>1</v>
      </c>
      <c r="O2196">
        <v>-3699.8819927999998</v>
      </c>
      <c r="P2196" t="s">
        <v>614</v>
      </c>
      <c r="Q2196">
        <v>1</v>
      </c>
    </row>
    <row r="2197" spans="1:17">
      <c r="A2197" t="s">
        <v>2530</v>
      </c>
      <c r="B2197" t="s">
        <v>291</v>
      </c>
      <c r="C2197" t="s">
        <v>270</v>
      </c>
      <c r="D2197" t="s">
        <v>332</v>
      </c>
      <c r="E2197" t="s">
        <v>102</v>
      </c>
      <c r="F2197">
        <v>40700</v>
      </c>
      <c r="G2197" t="s">
        <v>784</v>
      </c>
      <c r="I2197" t="s">
        <v>273</v>
      </c>
      <c r="J2197">
        <v>2026</v>
      </c>
      <c r="K2197">
        <v>5</v>
      </c>
      <c r="L2197" t="s">
        <v>95</v>
      </c>
      <c r="M2197">
        <v>-30060.956710079998</v>
      </c>
      <c r="N2197">
        <v>1</v>
      </c>
      <c r="O2197">
        <v>-30060.956710079998</v>
      </c>
      <c r="P2197" t="s">
        <v>614</v>
      </c>
      <c r="Q2197">
        <v>1</v>
      </c>
    </row>
    <row r="2198" spans="1:17">
      <c r="A2198" t="s">
        <v>2305</v>
      </c>
      <c r="B2198" t="s">
        <v>360</v>
      </c>
      <c r="C2198" t="s">
        <v>108</v>
      </c>
      <c r="D2198" t="s">
        <v>332</v>
      </c>
      <c r="E2198" t="s">
        <v>102</v>
      </c>
      <c r="F2198">
        <v>40700</v>
      </c>
      <c r="G2198" t="s">
        <v>784</v>
      </c>
      <c r="I2198" t="s">
        <v>273</v>
      </c>
      <c r="J2198">
        <v>2026</v>
      </c>
      <c r="K2198">
        <v>5</v>
      </c>
      <c r="L2198" t="s">
        <v>95</v>
      </c>
      <c r="M2198">
        <v>-31759.171396559996</v>
      </c>
      <c r="N2198">
        <v>1</v>
      </c>
      <c r="O2198">
        <v>-31759.171396559996</v>
      </c>
      <c r="P2198" t="s">
        <v>614</v>
      </c>
      <c r="Q2198">
        <v>1</v>
      </c>
    </row>
    <row r="2199" spans="1:17">
      <c r="A2199" t="s">
        <v>2305</v>
      </c>
      <c r="B2199" t="s">
        <v>361</v>
      </c>
      <c r="C2199" t="s">
        <v>108</v>
      </c>
      <c r="D2199" t="s">
        <v>332</v>
      </c>
      <c r="E2199" t="s">
        <v>102</v>
      </c>
      <c r="F2199">
        <v>40700</v>
      </c>
      <c r="G2199" t="s">
        <v>784</v>
      </c>
      <c r="I2199" t="s">
        <v>273</v>
      </c>
      <c r="J2199">
        <v>2026</v>
      </c>
      <c r="K2199">
        <v>5</v>
      </c>
      <c r="L2199" t="s">
        <v>95</v>
      </c>
      <c r="M2199">
        <v>-7347.5442802800007</v>
      </c>
      <c r="N2199">
        <v>1</v>
      </c>
      <c r="O2199">
        <v>-7347.5442802800007</v>
      </c>
      <c r="P2199" t="s">
        <v>614</v>
      </c>
      <c r="Q2199">
        <v>1</v>
      </c>
    </row>
    <row r="2200" spans="1:17">
      <c r="A2200" t="s">
        <v>2530</v>
      </c>
      <c r="B2200" t="s">
        <v>362</v>
      </c>
      <c r="C2200" t="s">
        <v>270</v>
      </c>
      <c r="D2200" t="s">
        <v>332</v>
      </c>
      <c r="E2200" t="s">
        <v>102</v>
      </c>
      <c r="F2200">
        <v>40700</v>
      </c>
      <c r="G2200" t="s">
        <v>784</v>
      </c>
      <c r="I2200" t="s">
        <v>273</v>
      </c>
      <c r="J2200">
        <v>2026</v>
      </c>
      <c r="K2200">
        <v>5</v>
      </c>
      <c r="L2200" t="s">
        <v>95</v>
      </c>
      <c r="M2200">
        <v>-773.02583712000012</v>
      </c>
      <c r="N2200">
        <v>1</v>
      </c>
      <c r="O2200">
        <v>-773.02583712000012</v>
      </c>
      <c r="P2200" t="s">
        <v>614</v>
      </c>
      <c r="Q2200">
        <v>1</v>
      </c>
    </row>
    <row r="2201" spans="1:17">
      <c r="A2201" t="s">
        <v>2438</v>
      </c>
      <c r="B2201" t="s">
        <v>363</v>
      </c>
      <c r="C2201" t="s">
        <v>296</v>
      </c>
      <c r="D2201" t="s">
        <v>332</v>
      </c>
      <c r="E2201" t="s">
        <v>102</v>
      </c>
      <c r="F2201">
        <v>40700</v>
      </c>
      <c r="G2201" t="s">
        <v>784</v>
      </c>
      <c r="I2201" t="s">
        <v>273</v>
      </c>
      <c r="J2201">
        <v>2026</v>
      </c>
      <c r="K2201">
        <v>5</v>
      </c>
      <c r="L2201" t="s">
        <v>95</v>
      </c>
      <c r="M2201">
        <v>-1437.9328656</v>
      </c>
      <c r="N2201">
        <v>1</v>
      </c>
      <c r="O2201">
        <v>-1437.9328656</v>
      </c>
      <c r="P2201" t="s">
        <v>614</v>
      </c>
      <c r="Q2201">
        <v>1</v>
      </c>
    </row>
    <row r="2202" spans="1:17">
      <c r="A2202" t="s">
        <v>2438</v>
      </c>
      <c r="B2202" t="s">
        <v>364</v>
      </c>
      <c r="C2202" t="s">
        <v>296</v>
      </c>
      <c r="D2202" t="s">
        <v>332</v>
      </c>
      <c r="E2202" t="s">
        <v>102</v>
      </c>
      <c r="F2202">
        <v>40700</v>
      </c>
      <c r="G2202" t="s">
        <v>784</v>
      </c>
      <c r="I2202" t="s">
        <v>273</v>
      </c>
      <c r="J2202">
        <v>2026</v>
      </c>
      <c r="K2202">
        <v>5</v>
      </c>
      <c r="L2202" t="s">
        <v>95</v>
      </c>
      <c r="M2202">
        <v>-3035.8350989999999</v>
      </c>
      <c r="N2202">
        <v>1</v>
      </c>
      <c r="O2202">
        <v>-3035.8350989999999</v>
      </c>
      <c r="P2202" t="s">
        <v>614</v>
      </c>
      <c r="Q2202">
        <v>1</v>
      </c>
    </row>
    <row r="2203" spans="1:17">
      <c r="A2203" t="s">
        <v>2295</v>
      </c>
      <c r="B2203" t="s">
        <v>365</v>
      </c>
      <c r="C2203" t="s">
        <v>366</v>
      </c>
      <c r="D2203" t="s">
        <v>332</v>
      </c>
      <c r="E2203" t="s">
        <v>102</v>
      </c>
      <c r="F2203">
        <v>40700</v>
      </c>
      <c r="G2203" t="s">
        <v>784</v>
      </c>
      <c r="I2203" t="s">
        <v>273</v>
      </c>
      <c r="J2203">
        <v>2026</v>
      </c>
      <c r="K2203">
        <v>5</v>
      </c>
      <c r="L2203" t="s">
        <v>95</v>
      </c>
      <c r="M2203">
        <v>-2981.8709971200001</v>
      </c>
      <c r="N2203">
        <v>1</v>
      </c>
      <c r="O2203">
        <v>-2981.8709971200001</v>
      </c>
      <c r="P2203" t="s">
        <v>614</v>
      </c>
      <c r="Q2203">
        <v>1</v>
      </c>
    </row>
    <row r="2204" spans="1:17">
      <c r="A2204" t="s">
        <v>2438</v>
      </c>
      <c r="B2204" t="s">
        <v>367</v>
      </c>
      <c r="C2204" t="s">
        <v>296</v>
      </c>
      <c r="D2204" t="s">
        <v>332</v>
      </c>
      <c r="E2204" t="s">
        <v>102</v>
      </c>
      <c r="F2204">
        <v>40700</v>
      </c>
      <c r="G2204" t="s">
        <v>784</v>
      </c>
      <c r="I2204" t="s">
        <v>273</v>
      </c>
      <c r="J2204">
        <v>2026</v>
      </c>
      <c r="K2204">
        <v>5</v>
      </c>
      <c r="L2204" t="s">
        <v>95</v>
      </c>
      <c r="M2204">
        <v>-19398.47508756</v>
      </c>
      <c r="N2204">
        <v>1</v>
      </c>
      <c r="O2204">
        <v>-19398.47508756</v>
      </c>
      <c r="P2204" t="s">
        <v>614</v>
      </c>
      <c r="Q2204">
        <v>1</v>
      </c>
    </row>
    <row r="2205" spans="1:17">
      <c r="A2205" t="s">
        <v>2438</v>
      </c>
      <c r="B2205" t="s">
        <v>368</v>
      </c>
      <c r="C2205" t="s">
        <v>296</v>
      </c>
      <c r="D2205" t="s">
        <v>332</v>
      </c>
      <c r="E2205" t="s">
        <v>102</v>
      </c>
      <c r="F2205">
        <v>40700</v>
      </c>
      <c r="G2205" t="s">
        <v>784</v>
      </c>
      <c r="I2205" t="s">
        <v>273</v>
      </c>
      <c r="J2205">
        <v>2026</v>
      </c>
      <c r="K2205">
        <v>5</v>
      </c>
      <c r="L2205" t="s">
        <v>95</v>
      </c>
      <c r="M2205">
        <v>-2135.4767575199994</v>
      </c>
      <c r="N2205">
        <v>1</v>
      </c>
      <c r="O2205">
        <v>-2135.4767575199994</v>
      </c>
      <c r="P2205" t="s">
        <v>614</v>
      </c>
      <c r="Q2205">
        <v>1</v>
      </c>
    </row>
    <row r="2206" spans="1:17">
      <c r="A2206" t="s">
        <v>2289</v>
      </c>
      <c r="B2206">
        <v>20190360</v>
      </c>
      <c r="C2206" t="s">
        <v>313</v>
      </c>
      <c r="D2206" t="s">
        <v>332</v>
      </c>
      <c r="E2206" t="s">
        <v>102</v>
      </c>
      <c r="F2206">
        <v>40700</v>
      </c>
      <c r="G2206" t="s">
        <v>784</v>
      </c>
      <c r="I2206" t="s">
        <v>273</v>
      </c>
      <c r="J2206">
        <v>2026</v>
      </c>
      <c r="K2206">
        <v>5</v>
      </c>
      <c r="L2206" t="s">
        <v>95</v>
      </c>
      <c r="M2206">
        <v>-2931.58870596</v>
      </c>
      <c r="N2206">
        <v>1</v>
      </c>
      <c r="O2206">
        <v>-2931.58870596</v>
      </c>
      <c r="P2206" t="s">
        <v>614</v>
      </c>
      <c r="Q2206">
        <v>1</v>
      </c>
    </row>
    <row r="2207" spans="1:17">
      <c r="A2207" t="s">
        <v>2621</v>
      </c>
      <c r="B2207" t="s">
        <v>369</v>
      </c>
      <c r="C2207" t="s">
        <v>370</v>
      </c>
      <c r="D2207" t="s">
        <v>332</v>
      </c>
      <c r="E2207" t="s">
        <v>102</v>
      </c>
      <c r="F2207">
        <v>40700</v>
      </c>
      <c r="G2207" t="s">
        <v>784</v>
      </c>
      <c r="I2207" t="s">
        <v>273</v>
      </c>
      <c r="J2207">
        <v>2026</v>
      </c>
      <c r="K2207">
        <v>5</v>
      </c>
      <c r="L2207" t="s">
        <v>95</v>
      </c>
      <c r="M2207">
        <v>-3111.9660658800003</v>
      </c>
      <c r="N2207">
        <v>1</v>
      </c>
      <c r="O2207">
        <v>-3111.9660658800003</v>
      </c>
      <c r="P2207" t="s">
        <v>614</v>
      </c>
      <c r="Q2207">
        <v>1</v>
      </c>
    </row>
    <row r="2208" spans="1:17">
      <c r="A2208" t="s">
        <v>2438</v>
      </c>
      <c r="B2208" t="s">
        <v>371</v>
      </c>
      <c r="C2208" t="s">
        <v>296</v>
      </c>
      <c r="D2208" t="s">
        <v>332</v>
      </c>
      <c r="E2208" t="s">
        <v>102</v>
      </c>
      <c r="F2208">
        <v>40700</v>
      </c>
      <c r="G2208" t="s">
        <v>784</v>
      </c>
      <c r="I2208" t="s">
        <v>273</v>
      </c>
      <c r="J2208">
        <v>2026</v>
      </c>
      <c r="K2208">
        <v>5</v>
      </c>
      <c r="L2208" t="s">
        <v>95</v>
      </c>
      <c r="M2208">
        <v>-1427.8669977599998</v>
      </c>
      <c r="N2208">
        <v>1</v>
      </c>
      <c r="O2208">
        <v>-1427.8669977599998</v>
      </c>
      <c r="P2208" t="s">
        <v>614</v>
      </c>
      <c r="Q2208">
        <v>1</v>
      </c>
    </row>
    <row r="2209" spans="1:17">
      <c r="A2209" t="s">
        <v>2438</v>
      </c>
      <c r="B2209" t="s">
        <v>307</v>
      </c>
      <c r="C2209" t="s">
        <v>296</v>
      </c>
      <c r="D2209" t="s">
        <v>332</v>
      </c>
      <c r="E2209" t="s">
        <v>102</v>
      </c>
      <c r="F2209">
        <v>40700</v>
      </c>
      <c r="G2209" t="s">
        <v>784</v>
      </c>
      <c r="I2209" t="s">
        <v>273</v>
      </c>
      <c r="J2209">
        <v>2026</v>
      </c>
      <c r="K2209">
        <v>5</v>
      </c>
      <c r="L2209" t="s">
        <v>95</v>
      </c>
      <c r="M2209">
        <v>-5680.4585072399996</v>
      </c>
      <c r="N2209">
        <v>1</v>
      </c>
      <c r="O2209">
        <v>-5680.4585072399996</v>
      </c>
      <c r="P2209" t="s">
        <v>614</v>
      </c>
      <c r="Q2209">
        <v>1</v>
      </c>
    </row>
    <row r="2210" spans="1:17">
      <c r="A2210" t="s">
        <v>2438</v>
      </c>
      <c r="B2210" t="s">
        <v>372</v>
      </c>
      <c r="C2210" t="s">
        <v>296</v>
      </c>
      <c r="D2210" t="s">
        <v>332</v>
      </c>
      <c r="E2210" t="s">
        <v>102</v>
      </c>
      <c r="F2210">
        <v>40700</v>
      </c>
      <c r="G2210" t="s">
        <v>784</v>
      </c>
      <c r="I2210" t="s">
        <v>273</v>
      </c>
      <c r="J2210">
        <v>2026</v>
      </c>
      <c r="K2210">
        <v>5</v>
      </c>
      <c r="L2210" t="s">
        <v>95</v>
      </c>
      <c r="M2210">
        <v>-19570.10030568</v>
      </c>
      <c r="N2210">
        <v>1</v>
      </c>
      <c r="O2210">
        <v>-19570.10030568</v>
      </c>
      <c r="P2210" t="s">
        <v>614</v>
      </c>
      <c r="Q2210">
        <v>1</v>
      </c>
    </row>
    <row r="2211" spans="1:17">
      <c r="A2211" t="s">
        <v>2438</v>
      </c>
      <c r="B2211" t="s">
        <v>373</v>
      </c>
      <c r="C2211" t="s">
        <v>296</v>
      </c>
      <c r="D2211" t="s">
        <v>332</v>
      </c>
      <c r="E2211" t="s">
        <v>102</v>
      </c>
      <c r="F2211">
        <v>40700</v>
      </c>
      <c r="G2211" t="s">
        <v>784</v>
      </c>
      <c r="I2211" t="s">
        <v>273</v>
      </c>
      <c r="J2211">
        <v>2026</v>
      </c>
      <c r="K2211">
        <v>5</v>
      </c>
      <c r="L2211" t="s">
        <v>95</v>
      </c>
      <c r="M2211">
        <v>-456.54091019999998</v>
      </c>
      <c r="N2211">
        <v>1</v>
      </c>
      <c r="O2211">
        <v>-456.54091019999998</v>
      </c>
      <c r="P2211" t="s">
        <v>614</v>
      </c>
      <c r="Q2211">
        <v>1</v>
      </c>
    </row>
    <row r="2212" spans="1:17">
      <c r="A2212" t="s">
        <v>2289</v>
      </c>
      <c r="B2212">
        <v>20200041</v>
      </c>
      <c r="C2212" t="s">
        <v>313</v>
      </c>
      <c r="D2212" t="s">
        <v>332</v>
      </c>
      <c r="E2212" t="s">
        <v>102</v>
      </c>
      <c r="F2212">
        <v>40700</v>
      </c>
      <c r="G2212" t="s">
        <v>784</v>
      </c>
      <c r="I2212" t="s">
        <v>273</v>
      </c>
      <c r="J2212">
        <v>2026</v>
      </c>
      <c r="K2212">
        <v>5</v>
      </c>
      <c r="L2212" t="s">
        <v>95</v>
      </c>
      <c r="M2212">
        <v>-3030.6658463999997</v>
      </c>
      <c r="N2212">
        <v>1</v>
      </c>
      <c r="O2212">
        <v>-3030.6658463999997</v>
      </c>
      <c r="P2212" t="s">
        <v>614</v>
      </c>
      <c r="Q2212">
        <v>1</v>
      </c>
    </row>
    <row r="2213" spans="1:17">
      <c r="A2213" t="s">
        <v>2438</v>
      </c>
      <c r="B2213" t="s">
        <v>374</v>
      </c>
      <c r="C2213" t="s">
        <v>296</v>
      </c>
      <c r="D2213" t="s">
        <v>332</v>
      </c>
      <c r="E2213" t="s">
        <v>102</v>
      </c>
      <c r="F2213">
        <v>40700</v>
      </c>
      <c r="G2213" t="s">
        <v>784</v>
      </c>
      <c r="I2213" t="s">
        <v>273</v>
      </c>
      <c r="J2213">
        <v>2026</v>
      </c>
      <c r="K2213">
        <v>5</v>
      </c>
      <c r="L2213" t="s">
        <v>95</v>
      </c>
      <c r="M2213">
        <v>-4990.1925851999995</v>
      </c>
      <c r="N2213">
        <v>1</v>
      </c>
      <c r="O2213">
        <v>-4990.1925851999995</v>
      </c>
      <c r="P2213" t="s">
        <v>614</v>
      </c>
      <c r="Q2213">
        <v>1</v>
      </c>
    </row>
    <row r="2214" spans="1:17">
      <c r="A2214" t="s">
        <v>2289</v>
      </c>
      <c r="B2214">
        <v>20230167</v>
      </c>
      <c r="C2214" t="s">
        <v>313</v>
      </c>
      <c r="D2214" t="s">
        <v>332</v>
      </c>
      <c r="E2214" t="s">
        <v>102</v>
      </c>
      <c r="F2214">
        <v>40700</v>
      </c>
      <c r="G2214" t="s">
        <v>784</v>
      </c>
      <c r="I2214" t="s">
        <v>273</v>
      </c>
      <c r="J2214">
        <v>2026</v>
      </c>
      <c r="K2214">
        <v>5</v>
      </c>
      <c r="L2214" t="s">
        <v>95</v>
      </c>
      <c r="M2214">
        <v>-26900.796562200001</v>
      </c>
      <c r="N2214">
        <v>1</v>
      </c>
      <c r="O2214">
        <v>-26900.796562200001</v>
      </c>
      <c r="P2214" t="s">
        <v>614</v>
      </c>
      <c r="Q2214">
        <v>1</v>
      </c>
    </row>
    <row r="2215" spans="1:17">
      <c r="A2215" t="s">
        <v>2438</v>
      </c>
      <c r="B2215" t="s">
        <v>375</v>
      </c>
      <c r="C2215" t="s">
        <v>296</v>
      </c>
      <c r="D2215" t="s">
        <v>332</v>
      </c>
      <c r="E2215" t="s">
        <v>102</v>
      </c>
      <c r="F2215">
        <v>40700</v>
      </c>
      <c r="G2215" t="s">
        <v>784</v>
      </c>
      <c r="I2215" t="s">
        <v>273</v>
      </c>
      <c r="J2215">
        <v>2026</v>
      </c>
      <c r="K2215">
        <v>5</v>
      </c>
      <c r="L2215" t="s">
        <v>95</v>
      </c>
      <c r="M2215">
        <v>-2067.3801482399999</v>
      </c>
      <c r="N2215">
        <v>1</v>
      </c>
      <c r="O2215">
        <v>-2067.3801482399999</v>
      </c>
      <c r="P2215" t="s">
        <v>614</v>
      </c>
      <c r="Q2215">
        <v>1</v>
      </c>
    </row>
    <row r="2216" spans="1:17">
      <c r="A2216" t="s">
        <v>2438</v>
      </c>
      <c r="B2216" t="s">
        <v>376</v>
      </c>
      <c r="C2216" t="s">
        <v>296</v>
      </c>
      <c r="D2216" t="s">
        <v>332</v>
      </c>
      <c r="E2216" t="s">
        <v>102</v>
      </c>
      <c r="F2216">
        <v>40700</v>
      </c>
      <c r="G2216" t="s">
        <v>784</v>
      </c>
      <c r="I2216" t="s">
        <v>273</v>
      </c>
      <c r="J2216">
        <v>2026</v>
      </c>
      <c r="K2216">
        <v>5</v>
      </c>
      <c r="L2216" t="s">
        <v>95</v>
      </c>
      <c r="M2216">
        <v>-423.35032752000001</v>
      </c>
      <c r="N2216">
        <v>1</v>
      </c>
      <c r="O2216">
        <v>-423.35032752000001</v>
      </c>
      <c r="P2216" t="s">
        <v>614</v>
      </c>
      <c r="Q2216">
        <v>1</v>
      </c>
    </row>
    <row r="2217" spans="1:17">
      <c r="A2217" t="s">
        <v>2289</v>
      </c>
      <c r="B2217">
        <v>20240178</v>
      </c>
      <c r="C2217" t="s">
        <v>313</v>
      </c>
      <c r="D2217" t="s">
        <v>332</v>
      </c>
      <c r="E2217" t="s">
        <v>102</v>
      </c>
      <c r="F2217">
        <v>40700</v>
      </c>
      <c r="G2217" t="s">
        <v>784</v>
      </c>
      <c r="I2217" t="s">
        <v>273</v>
      </c>
      <c r="J2217">
        <v>2026</v>
      </c>
      <c r="K2217">
        <v>5</v>
      </c>
      <c r="L2217" t="s">
        <v>95</v>
      </c>
      <c r="M2217">
        <v>-2388.9703906799996</v>
      </c>
      <c r="N2217">
        <v>1</v>
      </c>
      <c r="O2217">
        <v>-2388.9703906799996</v>
      </c>
      <c r="P2217" t="s">
        <v>614</v>
      </c>
      <c r="Q2217">
        <v>1</v>
      </c>
    </row>
    <row r="2218" spans="1:17">
      <c r="A2218" t="s">
        <v>2289</v>
      </c>
      <c r="B2218">
        <v>20220196</v>
      </c>
      <c r="C2218" t="s">
        <v>313</v>
      </c>
      <c r="D2218" t="s">
        <v>332</v>
      </c>
      <c r="E2218" t="s">
        <v>102</v>
      </c>
      <c r="F2218">
        <v>40700</v>
      </c>
      <c r="G2218" t="s">
        <v>784</v>
      </c>
      <c r="I2218" t="s">
        <v>273</v>
      </c>
      <c r="J2218">
        <v>2026</v>
      </c>
      <c r="K2218">
        <v>5</v>
      </c>
      <c r="L2218" t="s">
        <v>95</v>
      </c>
      <c r="M2218">
        <v>-85734.750585600006</v>
      </c>
      <c r="N2218">
        <v>1</v>
      </c>
      <c r="O2218">
        <v>-85734.750585600006</v>
      </c>
      <c r="P2218" t="s">
        <v>614</v>
      </c>
      <c r="Q2218">
        <v>1</v>
      </c>
    </row>
    <row r="2219" spans="1:17">
      <c r="A2219" t="s">
        <v>2289</v>
      </c>
      <c r="B2219">
        <v>20240236</v>
      </c>
      <c r="C2219" t="s">
        <v>313</v>
      </c>
      <c r="D2219" t="s">
        <v>332</v>
      </c>
      <c r="E2219" t="s">
        <v>102</v>
      </c>
      <c r="F2219">
        <v>40700</v>
      </c>
      <c r="G2219" t="s">
        <v>784</v>
      </c>
      <c r="I2219" t="s">
        <v>273</v>
      </c>
      <c r="J2219">
        <v>2026</v>
      </c>
      <c r="K2219">
        <v>5</v>
      </c>
      <c r="L2219" t="s">
        <v>95</v>
      </c>
      <c r="M2219">
        <v>-152011.71056879999</v>
      </c>
      <c r="N2219">
        <v>1</v>
      </c>
      <c r="O2219">
        <v>-152011.71056879999</v>
      </c>
      <c r="P2219" t="s">
        <v>614</v>
      </c>
      <c r="Q2219">
        <v>1</v>
      </c>
    </row>
    <row r="2220" spans="1:17">
      <c r="A2220" t="s">
        <v>2289</v>
      </c>
      <c r="B2220">
        <v>20240202</v>
      </c>
      <c r="C2220" t="s">
        <v>313</v>
      </c>
      <c r="D2220" t="s">
        <v>332</v>
      </c>
      <c r="E2220" t="s">
        <v>102</v>
      </c>
      <c r="F2220">
        <v>40700</v>
      </c>
      <c r="G2220" t="s">
        <v>784</v>
      </c>
      <c r="I2220" t="s">
        <v>273</v>
      </c>
      <c r="J2220">
        <v>2026</v>
      </c>
      <c r="K2220">
        <v>5</v>
      </c>
      <c r="L2220" t="s">
        <v>95</v>
      </c>
      <c r="M2220">
        <v>-181940.11002935999</v>
      </c>
      <c r="N2220">
        <v>1</v>
      </c>
      <c r="O2220">
        <v>-181940.11002935999</v>
      </c>
      <c r="P2220" t="s">
        <v>614</v>
      </c>
      <c r="Q2220">
        <v>1</v>
      </c>
    </row>
    <row r="2221" spans="1:17">
      <c r="A2221" t="s">
        <v>2289</v>
      </c>
      <c r="B2221">
        <v>20240113</v>
      </c>
      <c r="C2221" t="s">
        <v>313</v>
      </c>
      <c r="D2221" t="s">
        <v>332</v>
      </c>
      <c r="E2221" t="s">
        <v>102</v>
      </c>
      <c r="F2221">
        <v>40700</v>
      </c>
      <c r="G2221" t="s">
        <v>784</v>
      </c>
      <c r="I2221" t="s">
        <v>273</v>
      </c>
      <c r="J2221">
        <v>2026</v>
      </c>
      <c r="K2221">
        <v>5</v>
      </c>
      <c r="L2221" t="s">
        <v>95</v>
      </c>
      <c r="M2221">
        <v>-6164.6672840399997</v>
      </c>
      <c r="N2221">
        <v>1</v>
      </c>
      <c r="O2221">
        <v>-6164.6672840399997</v>
      </c>
      <c r="P2221" t="s">
        <v>614</v>
      </c>
      <c r="Q2221">
        <v>1</v>
      </c>
    </row>
    <row r="2222" spans="1:17">
      <c r="A2222" t="s">
        <v>2295</v>
      </c>
      <c r="B2222" t="s">
        <v>377</v>
      </c>
      <c r="C2222" t="s">
        <v>378</v>
      </c>
      <c r="D2222" t="s">
        <v>332</v>
      </c>
      <c r="E2222" t="s">
        <v>102</v>
      </c>
      <c r="F2222">
        <v>40700</v>
      </c>
      <c r="G2222" t="s">
        <v>784</v>
      </c>
      <c r="I2222" t="s">
        <v>273</v>
      </c>
      <c r="J2222">
        <v>2026</v>
      </c>
      <c r="K2222">
        <v>5</v>
      </c>
      <c r="L2222" t="s">
        <v>95</v>
      </c>
      <c r="M2222">
        <v>-16418.11445316</v>
      </c>
      <c r="N2222">
        <v>1</v>
      </c>
      <c r="O2222">
        <v>-16418.11445316</v>
      </c>
      <c r="P2222" t="s">
        <v>614</v>
      </c>
      <c r="Q2222">
        <v>1</v>
      </c>
    </row>
    <row r="2223" spans="1:17">
      <c r="A2223" t="s">
        <v>2295</v>
      </c>
      <c r="B2223" t="s">
        <v>379</v>
      </c>
      <c r="C2223" t="s">
        <v>380</v>
      </c>
      <c r="D2223" t="s">
        <v>332</v>
      </c>
      <c r="E2223" t="s">
        <v>102</v>
      </c>
      <c r="F2223">
        <v>40700</v>
      </c>
      <c r="G2223" t="s">
        <v>784</v>
      </c>
      <c r="I2223" t="s">
        <v>273</v>
      </c>
      <c r="J2223">
        <v>2026</v>
      </c>
      <c r="K2223">
        <v>5</v>
      </c>
      <c r="L2223" t="s">
        <v>95</v>
      </c>
      <c r="M2223">
        <v>-290.75085539999998</v>
      </c>
      <c r="N2223">
        <v>1</v>
      </c>
      <c r="O2223">
        <v>-290.75085539999998</v>
      </c>
      <c r="P2223" t="s">
        <v>614</v>
      </c>
      <c r="Q2223">
        <v>1</v>
      </c>
    </row>
    <row r="2224" spans="1:17">
      <c r="A2224" t="s">
        <v>2295</v>
      </c>
      <c r="B2224" t="s">
        <v>381</v>
      </c>
      <c r="C2224" t="s">
        <v>382</v>
      </c>
      <c r="D2224" t="s">
        <v>332</v>
      </c>
      <c r="E2224" t="s">
        <v>102</v>
      </c>
      <c r="F2224">
        <v>40700</v>
      </c>
      <c r="G2224" t="s">
        <v>784</v>
      </c>
      <c r="I2224" t="s">
        <v>273</v>
      </c>
      <c r="J2224">
        <v>2026</v>
      </c>
      <c r="K2224">
        <v>5</v>
      </c>
      <c r="L2224" t="s">
        <v>95</v>
      </c>
      <c r="M2224">
        <v>-5309.5595061600006</v>
      </c>
      <c r="N2224">
        <v>1</v>
      </c>
      <c r="O2224">
        <v>-5309.5595061600006</v>
      </c>
      <c r="P2224" t="s">
        <v>614</v>
      </c>
      <c r="Q2224">
        <v>1</v>
      </c>
    </row>
    <row r="2225" spans="1:17">
      <c r="A2225" t="s">
        <v>2295</v>
      </c>
      <c r="B2225" t="s">
        <v>383</v>
      </c>
      <c r="C2225" t="s">
        <v>382</v>
      </c>
      <c r="D2225" t="s">
        <v>332</v>
      </c>
      <c r="E2225" t="s">
        <v>102</v>
      </c>
      <c r="F2225">
        <v>40700</v>
      </c>
      <c r="G2225" t="s">
        <v>784</v>
      </c>
      <c r="I2225" t="s">
        <v>273</v>
      </c>
      <c r="J2225">
        <v>2026</v>
      </c>
      <c r="K2225">
        <v>5</v>
      </c>
      <c r="L2225" t="s">
        <v>95</v>
      </c>
      <c r="M2225">
        <v>-4868.3297170799997</v>
      </c>
      <c r="N2225">
        <v>1</v>
      </c>
      <c r="O2225">
        <v>-4868.3297170799997</v>
      </c>
      <c r="P2225" t="s">
        <v>614</v>
      </c>
      <c r="Q2225">
        <v>1</v>
      </c>
    </row>
    <row r="2226" spans="1:17">
      <c r="A2226" t="s">
        <v>2621</v>
      </c>
      <c r="B2226" t="s">
        <v>384</v>
      </c>
      <c r="C2226" t="s">
        <v>370</v>
      </c>
      <c r="D2226" t="s">
        <v>332</v>
      </c>
      <c r="E2226" t="s">
        <v>102</v>
      </c>
      <c r="F2226">
        <v>40700</v>
      </c>
      <c r="G2226" t="s">
        <v>784</v>
      </c>
      <c r="I2226" t="s">
        <v>273</v>
      </c>
      <c r="J2226">
        <v>2026</v>
      </c>
      <c r="K2226">
        <v>5</v>
      </c>
      <c r="L2226" t="s">
        <v>95</v>
      </c>
      <c r="M2226">
        <v>-3486.8291659199999</v>
      </c>
      <c r="N2226">
        <v>1</v>
      </c>
      <c r="O2226">
        <v>-3486.8291659199999</v>
      </c>
      <c r="P2226" t="s">
        <v>614</v>
      </c>
      <c r="Q2226">
        <v>1</v>
      </c>
    </row>
    <row r="2227" spans="1:17">
      <c r="A2227" t="s">
        <v>879</v>
      </c>
      <c r="B2227" t="s">
        <v>229</v>
      </c>
      <c r="C2227" t="s">
        <v>133</v>
      </c>
      <c r="D2227" t="s">
        <v>332</v>
      </c>
      <c r="E2227" t="s">
        <v>102</v>
      </c>
      <c r="F2227">
        <v>40700</v>
      </c>
      <c r="G2227" t="s">
        <v>784</v>
      </c>
      <c r="I2227" t="s">
        <v>273</v>
      </c>
      <c r="J2227">
        <v>2026</v>
      </c>
      <c r="K2227">
        <v>5</v>
      </c>
      <c r="L2227" t="s">
        <v>95</v>
      </c>
      <c r="M2227">
        <v>-377.51829839999994</v>
      </c>
      <c r="N2227">
        <v>1</v>
      </c>
      <c r="O2227">
        <v>-377.51829839999994</v>
      </c>
      <c r="P2227" t="s">
        <v>614</v>
      </c>
      <c r="Q2227">
        <v>1</v>
      </c>
    </row>
    <row r="2228" spans="1:17">
      <c r="A2228" t="s">
        <v>879</v>
      </c>
      <c r="B2228" t="s">
        <v>246</v>
      </c>
      <c r="C2228" t="s">
        <v>133</v>
      </c>
      <c r="D2228" t="s">
        <v>332</v>
      </c>
      <c r="E2228" t="s">
        <v>102</v>
      </c>
      <c r="F2228">
        <v>40700</v>
      </c>
      <c r="G2228" t="s">
        <v>784</v>
      </c>
      <c r="I2228" t="s">
        <v>273</v>
      </c>
      <c r="J2228">
        <v>2026</v>
      </c>
      <c r="K2228">
        <v>5</v>
      </c>
      <c r="L2228" t="s">
        <v>95</v>
      </c>
      <c r="M2228">
        <v>-950.88069827999993</v>
      </c>
      <c r="N2228">
        <v>1</v>
      </c>
      <c r="O2228">
        <v>-950.88069827999993</v>
      </c>
      <c r="P2228" t="s">
        <v>614</v>
      </c>
      <c r="Q2228">
        <v>1</v>
      </c>
    </row>
    <row r="2229" spans="1:17">
      <c r="A2229" t="s">
        <v>879</v>
      </c>
      <c r="B2229" t="s">
        <v>385</v>
      </c>
      <c r="C2229" t="s">
        <v>133</v>
      </c>
      <c r="D2229" t="s">
        <v>332</v>
      </c>
      <c r="E2229" t="s">
        <v>102</v>
      </c>
      <c r="F2229">
        <v>40700</v>
      </c>
      <c r="G2229" t="s">
        <v>784</v>
      </c>
      <c r="I2229" t="s">
        <v>273</v>
      </c>
      <c r="J2229">
        <v>2026</v>
      </c>
      <c r="K2229">
        <v>5</v>
      </c>
      <c r="L2229" t="s">
        <v>95</v>
      </c>
      <c r="M2229">
        <v>-1539.8690792399998</v>
      </c>
      <c r="N2229">
        <v>1</v>
      </c>
      <c r="O2229">
        <v>-1539.8690792399998</v>
      </c>
      <c r="P2229" t="s">
        <v>614</v>
      </c>
      <c r="Q2229">
        <v>1</v>
      </c>
    </row>
    <row r="2230" spans="1:17">
      <c r="A2230" t="s">
        <v>2295</v>
      </c>
      <c r="B2230" t="s">
        <v>386</v>
      </c>
      <c r="C2230" t="s">
        <v>387</v>
      </c>
      <c r="D2230" t="s">
        <v>332</v>
      </c>
      <c r="E2230" t="s">
        <v>103</v>
      </c>
      <c r="F2230">
        <v>40700</v>
      </c>
      <c r="G2230" t="s">
        <v>784</v>
      </c>
      <c r="I2230" t="s">
        <v>120</v>
      </c>
      <c r="J2230">
        <v>2026</v>
      </c>
      <c r="K2230">
        <v>5</v>
      </c>
      <c r="L2230" t="s">
        <v>95</v>
      </c>
      <c r="M2230">
        <v>-1129.4581690799998</v>
      </c>
      <c r="N2230">
        <v>1</v>
      </c>
      <c r="O2230">
        <v>-1129.4581690799998</v>
      </c>
      <c r="P2230" t="s">
        <v>614</v>
      </c>
      <c r="Q2230">
        <v>1</v>
      </c>
    </row>
    <row r="2231" spans="1:17">
      <c r="A2231" t="s">
        <v>2530</v>
      </c>
      <c r="B2231" t="s">
        <v>388</v>
      </c>
      <c r="C2231" t="s">
        <v>270</v>
      </c>
      <c r="D2231" t="s">
        <v>332</v>
      </c>
      <c r="E2231" t="s">
        <v>103</v>
      </c>
      <c r="F2231">
        <v>40700</v>
      </c>
      <c r="G2231" t="s">
        <v>784</v>
      </c>
      <c r="I2231" t="s">
        <v>130</v>
      </c>
      <c r="J2231">
        <v>2026</v>
      </c>
      <c r="K2231">
        <v>5</v>
      </c>
      <c r="L2231" t="s">
        <v>95</v>
      </c>
      <c r="M2231">
        <v>-287.11126727999999</v>
      </c>
      <c r="N2231">
        <v>1</v>
      </c>
      <c r="O2231">
        <v>-287.11126727999999</v>
      </c>
      <c r="P2231" t="s">
        <v>614</v>
      </c>
      <c r="Q2231">
        <v>1</v>
      </c>
    </row>
    <row r="2232" spans="1:17">
      <c r="A2232" t="s">
        <v>2530</v>
      </c>
      <c r="B2232" t="s">
        <v>389</v>
      </c>
      <c r="C2232" t="s">
        <v>270</v>
      </c>
      <c r="D2232" t="s">
        <v>332</v>
      </c>
      <c r="E2232" t="s">
        <v>103</v>
      </c>
      <c r="F2232">
        <v>40700</v>
      </c>
      <c r="G2232" t="s">
        <v>784</v>
      </c>
      <c r="I2232" t="s">
        <v>130</v>
      </c>
      <c r="J2232">
        <v>2026</v>
      </c>
      <c r="K2232">
        <v>5</v>
      </c>
      <c r="L2232" t="s">
        <v>95</v>
      </c>
      <c r="M2232">
        <v>-1.9518904799999999</v>
      </c>
      <c r="N2232">
        <v>1</v>
      </c>
      <c r="O2232">
        <v>-1.9518904799999999</v>
      </c>
      <c r="P2232" t="s">
        <v>614</v>
      </c>
      <c r="Q2232">
        <v>1</v>
      </c>
    </row>
    <row r="2233" spans="1:17">
      <c r="A2233" t="s">
        <v>2530</v>
      </c>
      <c r="B2233" t="s">
        <v>390</v>
      </c>
      <c r="C2233" t="s">
        <v>270</v>
      </c>
      <c r="D2233" t="s">
        <v>332</v>
      </c>
      <c r="E2233" t="s">
        <v>103</v>
      </c>
      <c r="F2233">
        <v>40700</v>
      </c>
      <c r="G2233" t="s">
        <v>784</v>
      </c>
      <c r="I2233" t="s">
        <v>130</v>
      </c>
      <c r="J2233">
        <v>2026</v>
      </c>
      <c r="K2233">
        <v>5</v>
      </c>
      <c r="L2233" t="s">
        <v>95</v>
      </c>
      <c r="M2233">
        <v>-40.584363120000006</v>
      </c>
      <c r="N2233">
        <v>1</v>
      </c>
      <c r="O2233">
        <v>-40.584363120000006</v>
      </c>
      <c r="P2233" t="s">
        <v>614</v>
      </c>
      <c r="Q2233">
        <v>1</v>
      </c>
    </row>
    <row r="2234" spans="1:17">
      <c r="A2234" t="s">
        <v>2530</v>
      </c>
      <c r="B2234" t="s">
        <v>391</v>
      </c>
      <c r="C2234" t="s">
        <v>270</v>
      </c>
      <c r="D2234" t="s">
        <v>332</v>
      </c>
      <c r="E2234" t="s">
        <v>103</v>
      </c>
      <c r="F2234">
        <v>40700</v>
      </c>
      <c r="G2234" t="s">
        <v>784</v>
      </c>
      <c r="I2234" t="s">
        <v>130</v>
      </c>
      <c r="J2234">
        <v>2026</v>
      </c>
      <c r="K2234">
        <v>5</v>
      </c>
      <c r="L2234" t="s">
        <v>95</v>
      </c>
      <c r="M2234">
        <v>-32.936040720000001</v>
      </c>
      <c r="N2234">
        <v>1</v>
      </c>
      <c r="O2234">
        <v>-32.936040720000001</v>
      </c>
      <c r="P2234" t="s">
        <v>614</v>
      </c>
      <c r="Q2234">
        <v>1</v>
      </c>
    </row>
    <row r="2235" spans="1:17">
      <c r="A2235" t="s">
        <v>2530</v>
      </c>
      <c r="B2235" t="s">
        <v>272</v>
      </c>
      <c r="C2235" t="s">
        <v>270</v>
      </c>
      <c r="D2235" t="s">
        <v>332</v>
      </c>
      <c r="E2235" t="s">
        <v>103</v>
      </c>
      <c r="F2235">
        <v>40700</v>
      </c>
      <c r="G2235" t="s">
        <v>784</v>
      </c>
      <c r="I2235" t="s">
        <v>130</v>
      </c>
      <c r="J2235">
        <v>2026</v>
      </c>
      <c r="K2235">
        <v>5</v>
      </c>
      <c r="L2235" t="s">
        <v>95</v>
      </c>
      <c r="M2235">
        <v>-181.80448380000004</v>
      </c>
      <c r="N2235">
        <v>1</v>
      </c>
      <c r="O2235">
        <v>-181.80448380000004</v>
      </c>
      <c r="P2235" t="s">
        <v>614</v>
      </c>
      <c r="Q2235">
        <v>1</v>
      </c>
    </row>
    <row r="2236" spans="1:17">
      <c r="A2236" t="s">
        <v>2530</v>
      </c>
      <c r="B2236" t="s">
        <v>392</v>
      </c>
      <c r="C2236" t="s">
        <v>270</v>
      </c>
      <c r="D2236" t="s">
        <v>332</v>
      </c>
      <c r="E2236" t="s">
        <v>103</v>
      </c>
      <c r="F2236">
        <v>40700</v>
      </c>
      <c r="G2236" t="s">
        <v>784</v>
      </c>
      <c r="I2236" t="s">
        <v>130</v>
      </c>
      <c r="J2236">
        <v>2026</v>
      </c>
      <c r="K2236">
        <v>5</v>
      </c>
      <c r="L2236" t="s">
        <v>95</v>
      </c>
      <c r="M2236">
        <v>-247.14697320000005</v>
      </c>
      <c r="N2236">
        <v>1</v>
      </c>
      <c r="O2236">
        <v>-247.14697320000005</v>
      </c>
      <c r="P2236" t="s">
        <v>614</v>
      </c>
      <c r="Q2236">
        <v>1</v>
      </c>
    </row>
    <row r="2237" spans="1:17">
      <c r="A2237" t="s">
        <v>2530</v>
      </c>
      <c r="B2237" t="s">
        <v>393</v>
      </c>
      <c r="C2237" t="s">
        <v>270</v>
      </c>
      <c r="D2237" t="s">
        <v>332</v>
      </c>
      <c r="E2237" t="s">
        <v>103</v>
      </c>
      <c r="F2237">
        <v>40700</v>
      </c>
      <c r="G2237" t="s">
        <v>784</v>
      </c>
      <c r="I2237" t="s">
        <v>130</v>
      </c>
      <c r="J2237">
        <v>2026</v>
      </c>
      <c r="K2237">
        <v>5</v>
      </c>
      <c r="L2237" t="s">
        <v>95</v>
      </c>
      <c r="M2237">
        <v>-96.868295279999998</v>
      </c>
      <c r="N2237">
        <v>1</v>
      </c>
      <c r="O2237">
        <v>-96.868295279999998</v>
      </c>
      <c r="P2237" t="s">
        <v>614</v>
      </c>
      <c r="Q2237">
        <v>1</v>
      </c>
    </row>
    <row r="2238" spans="1:17">
      <c r="A2238" t="s">
        <v>2530</v>
      </c>
      <c r="B2238" t="s">
        <v>394</v>
      </c>
      <c r="C2238" t="s">
        <v>270</v>
      </c>
      <c r="D2238" t="s">
        <v>332</v>
      </c>
      <c r="E2238" t="s">
        <v>103</v>
      </c>
      <c r="F2238">
        <v>40700</v>
      </c>
      <c r="G2238" t="s">
        <v>784</v>
      </c>
      <c r="I2238" t="s">
        <v>130</v>
      </c>
      <c r="J2238">
        <v>2026</v>
      </c>
      <c r="K2238">
        <v>5</v>
      </c>
      <c r="L2238" t="s">
        <v>95</v>
      </c>
      <c r="M2238">
        <v>-258.46504271999999</v>
      </c>
      <c r="N2238">
        <v>1</v>
      </c>
      <c r="O2238">
        <v>-258.46504271999999</v>
      </c>
      <c r="P2238" t="s">
        <v>614</v>
      </c>
      <c r="Q2238">
        <v>1</v>
      </c>
    </row>
    <row r="2239" spans="1:17">
      <c r="A2239" t="s">
        <v>2530</v>
      </c>
      <c r="B2239" t="s">
        <v>395</v>
      </c>
      <c r="C2239" t="s">
        <v>270</v>
      </c>
      <c r="D2239" t="s">
        <v>332</v>
      </c>
      <c r="E2239" t="s">
        <v>103</v>
      </c>
      <c r="F2239">
        <v>40700</v>
      </c>
      <c r="G2239" t="s">
        <v>784</v>
      </c>
      <c r="I2239" t="s">
        <v>130</v>
      </c>
      <c r="J2239">
        <v>2026</v>
      </c>
      <c r="K2239">
        <v>5</v>
      </c>
      <c r="L2239" t="s">
        <v>95</v>
      </c>
      <c r="M2239">
        <v>-512.99735184000008</v>
      </c>
      <c r="N2239">
        <v>1</v>
      </c>
      <c r="O2239">
        <v>-512.99735184000008</v>
      </c>
      <c r="P2239" t="s">
        <v>614</v>
      </c>
      <c r="Q2239">
        <v>1</v>
      </c>
    </row>
    <row r="2240" spans="1:17">
      <c r="A2240" t="s">
        <v>2530</v>
      </c>
      <c r="B2240" t="s">
        <v>396</v>
      </c>
      <c r="C2240" t="s">
        <v>270</v>
      </c>
      <c r="D2240" t="s">
        <v>332</v>
      </c>
      <c r="E2240" t="s">
        <v>103</v>
      </c>
      <c r="F2240">
        <v>40700</v>
      </c>
      <c r="G2240" t="s">
        <v>784</v>
      </c>
      <c r="I2240" t="s">
        <v>130</v>
      </c>
      <c r="J2240">
        <v>2026</v>
      </c>
      <c r="K2240">
        <v>5</v>
      </c>
      <c r="L2240" t="s">
        <v>95</v>
      </c>
      <c r="M2240">
        <v>-78.408574559999991</v>
      </c>
      <c r="N2240">
        <v>1</v>
      </c>
      <c r="O2240">
        <v>-78.408574559999991</v>
      </c>
      <c r="P2240" t="s">
        <v>614</v>
      </c>
      <c r="Q2240">
        <v>1</v>
      </c>
    </row>
    <row r="2241" spans="1:17">
      <c r="A2241" t="s">
        <v>2530</v>
      </c>
      <c r="B2241" t="s">
        <v>337</v>
      </c>
      <c r="C2241" t="s">
        <v>270</v>
      </c>
      <c r="D2241" t="s">
        <v>332</v>
      </c>
      <c r="E2241" t="s">
        <v>103</v>
      </c>
      <c r="F2241">
        <v>40700</v>
      </c>
      <c r="G2241" t="s">
        <v>784</v>
      </c>
      <c r="I2241" t="s">
        <v>130</v>
      </c>
      <c r="J2241">
        <v>2026</v>
      </c>
      <c r="K2241">
        <v>5</v>
      </c>
      <c r="L2241" t="s">
        <v>95</v>
      </c>
      <c r="M2241">
        <v>-129.99132179999998</v>
      </c>
      <c r="N2241">
        <v>1</v>
      </c>
      <c r="O2241">
        <v>-129.99132179999998</v>
      </c>
      <c r="P2241" t="s">
        <v>614</v>
      </c>
      <c r="Q2241">
        <v>1</v>
      </c>
    </row>
    <row r="2242" spans="1:17">
      <c r="A2242" t="s">
        <v>879</v>
      </c>
      <c r="B2242" t="s">
        <v>397</v>
      </c>
      <c r="C2242" t="s">
        <v>133</v>
      </c>
      <c r="D2242" t="s">
        <v>332</v>
      </c>
      <c r="E2242" t="s">
        <v>103</v>
      </c>
      <c r="F2242">
        <v>40700</v>
      </c>
      <c r="G2242" t="s">
        <v>784</v>
      </c>
      <c r="I2242" t="s">
        <v>130</v>
      </c>
      <c r="J2242">
        <v>2026</v>
      </c>
      <c r="K2242">
        <v>5</v>
      </c>
      <c r="L2242" t="s">
        <v>95</v>
      </c>
      <c r="M2242">
        <v>-869.20288812000001</v>
      </c>
      <c r="N2242">
        <v>1</v>
      </c>
      <c r="O2242">
        <v>-869.20288812000001</v>
      </c>
      <c r="P2242" t="s">
        <v>614</v>
      </c>
      <c r="Q2242">
        <v>1</v>
      </c>
    </row>
    <row r="2243" spans="1:17">
      <c r="A2243" t="s">
        <v>2305</v>
      </c>
      <c r="B2243" t="s">
        <v>398</v>
      </c>
      <c r="C2243" t="s">
        <v>108</v>
      </c>
      <c r="D2243" t="s">
        <v>332</v>
      </c>
      <c r="E2243" t="s">
        <v>103</v>
      </c>
      <c r="F2243">
        <v>40700</v>
      </c>
      <c r="G2243" t="s">
        <v>784</v>
      </c>
      <c r="I2243" t="s">
        <v>399</v>
      </c>
      <c r="J2243">
        <v>2026</v>
      </c>
      <c r="K2243">
        <v>5</v>
      </c>
      <c r="L2243" t="s">
        <v>95</v>
      </c>
      <c r="M2243">
        <v>-2973.6906699599999</v>
      </c>
      <c r="N2243">
        <v>1</v>
      </c>
      <c r="O2243">
        <v>-2973.6906699599999</v>
      </c>
      <c r="P2243" t="s">
        <v>614</v>
      </c>
      <c r="Q2243">
        <v>1</v>
      </c>
    </row>
    <row r="2244" spans="1:17">
      <c r="A2244" t="s">
        <v>2305</v>
      </c>
      <c r="B2244" t="s">
        <v>400</v>
      </c>
      <c r="C2244" t="s">
        <v>108</v>
      </c>
      <c r="D2244" t="s">
        <v>332</v>
      </c>
      <c r="E2244" t="s">
        <v>103</v>
      </c>
      <c r="F2244">
        <v>40700</v>
      </c>
      <c r="G2244" t="s">
        <v>784</v>
      </c>
      <c r="I2244" t="s">
        <v>130</v>
      </c>
      <c r="J2244">
        <v>2026</v>
      </c>
      <c r="K2244">
        <v>5</v>
      </c>
      <c r="L2244" t="s">
        <v>95</v>
      </c>
      <c r="M2244">
        <v>-177.425397</v>
      </c>
      <c r="N2244">
        <v>1</v>
      </c>
      <c r="O2244">
        <v>-177.425397</v>
      </c>
      <c r="P2244" t="s">
        <v>614</v>
      </c>
      <c r="Q2244">
        <v>1</v>
      </c>
    </row>
    <row r="2245" spans="1:17">
      <c r="A2245" t="s">
        <v>2305</v>
      </c>
      <c r="B2245" t="s">
        <v>401</v>
      </c>
      <c r="C2245" t="s">
        <v>108</v>
      </c>
      <c r="D2245" t="s">
        <v>332</v>
      </c>
      <c r="E2245" t="s">
        <v>103</v>
      </c>
      <c r="F2245">
        <v>40700</v>
      </c>
      <c r="G2245" t="s">
        <v>784</v>
      </c>
      <c r="I2245" t="s">
        <v>130</v>
      </c>
      <c r="J2245">
        <v>2026</v>
      </c>
      <c r="K2245">
        <v>5</v>
      </c>
      <c r="L2245" t="s">
        <v>95</v>
      </c>
      <c r="M2245">
        <v>-1442.1370301999998</v>
      </c>
      <c r="N2245">
        <v>1</v>
      </c>
      <c r="O2245">
        <v>-1442.1370301999998</v>
      </c>
      <c r="P2245" t="s">
        <v>614</v>
      </c>
      <c r="Q2245">
        <v>1</v>
      </c>
    </row>
    <row r="2246" spans="1:17">
      <c r="A2246" t="s">
        <v>2530</v>
      </c>
      <c r="B2246" t="s">
        <v>341</v>
      </c>
      <c r="C2246" t="s">
        <v>270</v>
      </c>
      <c r="D2246" t="s">
        <v>332</v>
      </c>
      <c r="E2246" t="s">
        <v>103</v>
      </c>
      <c r="F2246">
        <v>40700</v>
      </c>
      <c r="G2246" t="s">
        <v>784</v>
      </c>
      <c r="I2246" t="s">
        <v>130</v>
      </c>
      <c r="J2246">
        <v>2026</v>
      </c>
      <c r="K2246">
        <v>5</v>
      </c>
      <c r="L2246" t="s">
        <v>95</v>
      </c>
      <c r="M2246">
        <v>-16794.345565440002</v>
      </c>
      <c r="N2246">
        <v>1</v>
      </c>
      <c r="O2246">
        <v>-16794.345565440002</v>
      </c>
      <c r="P2246" t="s">
        <v>614</v>
      </c>
      <c r="Q2246">
        <v>1</v>
      </c>
    </row>
    <row r="2247" spans="1:17">
      <c r="A2247" t="s">
        <v>2530</v>
      </c>
      <c r="B2247" t="s">
        <v>342</v>
      </c>
      <c r="C2247" t="s">
        <v>270</v>
      </c>
      <c r="D2247" t="s">
        <v>332</v>
      </c>
      <c r="E2247" t="s">
        <v>103</v>
      </c>
      <c r="F2247">
        <v>40700</v>
      </c>
      <c r="G2247" t="s">
        <v>784</v>
      </c>
      <c r="I2247" t="s">
        <v>120</v>
      </c>
      <c r="J2247">
        <v>2026</v>
      </c>
      <c r="K2247">
        <v>5</v>
      </c>
      <c r="L2247" t="s">
        <v>95</v>
      </c>
      <c r="M2247">
        <v>-32.938453440000004</v>
      </c>
      <c r="N2247">
        <v>1</v>
      </c>
      <c r="O2247">
        <v>-32.938453440000004</v>
      </c>
      <c r="P2247" t="s">
        <v>614</v>
      </c>
      <c r="Q2247">
        <v>1</v>
      </c>
    </row>
    <row r="2248" spans="1:17">
      <c r="A2248" t="s">
        <v>2305</v>
      </c>
      <c r="B2248" t="s">
        <v>343</v>
      </c>
      <c r="C2248" t="s">
        <v>108</v>
      </c>
      <c r="D2248" t="s">
        <v>332</v>
      </c>
      <c r="E2248" t="s">
        <v>103</v>
      </c>
      <c r="F2248">
        <v>40700</v>
      </c>
      <c r="G2248" t="s">
        <v>784</v>
      </c>
      <c r="I2248" t="s">
        <v>130</v>
      </c>
      <c r="J2248">
        <v>2026</v>
      </c>
      <c r="K2248">
        <v>5</v>
      </c>
      <c r="L2248" t="s">
        <v>95</v>
      </c>
      <c r="M2248">
        <v>-1763.42930172</v>
      </c>
      <c r="N2248">
        <v>1</v>
      </c>
      <c r="O2248">
        <v>-1763.42930172</v>
      </c>
      <c r="P2248" t="s">
        <v>614</v>
      </c>
      <c r="Q2248">
        <v>1</v>
      </c>
    </row>
    <row r="2249" spans="1:17">
      <c r="A2249" t="s">
        <v>2305</v>
      </c>
      <c r="B2249" t="s">
        <v>402</v>
      </c>
      <c r="C2249" t="s">
        <v>108</v>
      </c>
      <c r="D2249" t="s">
        <v>332</v>
      </c>
      <c r="E2249" t="s">
        <v>103</v>
      </c>
      <c r="F2249">
        <v>40700</v>
      </c>
      <c r="G2249" t="s">
        <v>784</v>
      </c>
      <c r="I2249" t="s">
        <v>130</v>
      </c>
      <c r="J2249">
        <v>2026</v>
      </c>
      <c r="K2249">
        <v>5</v>
      </c>
      <c r="L2249" t="s">
        <v>95</v>
      </c>
      <c r="M2249">
        <v>-1132.2557179199998</v>
      </c>
      <c r="N2249">
        <v>1</v>
      </c>
      <c r="O2249">
        <v>-1132.2557179199998</v>
      </c>
      <c r="P2249" t="s">
        <v>614</v>
      </c>
      <c r="Q2249">
        <v>1</v>
      </c>
    </row>
    <row r="2250" spans="1:17">
      <c r="A2250" t="s">
        <v>2295</v>
      </c>
      <c r="B2250" t="s">
        <v>403</v>
      </c>
      <c r="C2250" t="s">
        <v>404</v>
      </c>
      <c r="D2250" t="s">
        <v>332</v>
      </c>
      <c r="E2250" t="s">
        <v>103</v>
      </c>
      <c r="F2250">
        <v>40700</v>
      </c>
      <c r="G2250" t="s">
        <v>784</v>
      </c>
      <c r="I2250" t="s">
        <v>130</v>
      </c>
      <c r="J2250">
        <v>2026</v>
      </c>
      <c r="K2250">
        <v>5</v>
      </c>
      <c r="L2250" t="s">
        <v>95</v>
      </c>
      <c r="M2250">
        <v>-19.503222119999997</v>
      </c>
      <c r="N2250">
        <v>1</v>
      </c>
      <c r="O2250">
        <v>-19.503222119999997</v>
      </c>
      <c r="P2250" t="s">
        <v>614</v>
      </c>
      <c r="Q2250">
        <v>1</v>
      </c>
    </row>
    <row r="2251" spans="1:17">
      <c r="A2251" t="s">
        <v>879</v>
      </c>
      <c r="B2251" t="s">
        <v>405</v>
      </c>
      <c r="C2251" t="s">
        <v>133</v>
      </c>
      <c r="D2251" t="s">
        <v>332</v>
      </c>
      <c r="E2251" t="s">
        <v>103</v>
      </c>
      <c r="F2251">
        <v>40700</v>
      </c>
      <c r="G2251" t="s">
        <v>784</v>
      </c>
      <c r="I2251" t="s">
        <v>130</v>
      </c>
      <c r="J2251">
        <v>2026</v>
      </c>
      <c r="K2251">
        <v>5</v>
      </c>
      <c r="L2251" t="s">
        <v>95</v>
      </c>
      <c r="M2251">
        <v>-1446.9902164800001</v>
      </c>
      <c r="N2251">
        <v>1</v>
      </c>
      <c r="O2251">
        <v>-1446.9902164800001</v>
      </c>
      <c r="P2251" t="s">
        <v>614</v>
      </c>
      <c r="Q2251">
        <v>1</v>
      </c>
    </row>
    <row r="2252" spans="1:17">
      <c r="A2252" t="s">
        <v>2530</v>
      </c>
      <c r="B2252" t="s">
        <v>406</v>
      </c>
      <c r="C2252" t="s">
        <v>270</v>
      </c>
      <c r="D2252" t="s">
        <v>332</v>
      </c>
      <c r="E2252" t="s">
        <v>103</v>
      </c>
      <c r="F2252">
        <v>40700</v>
      </c>
      <c r="G2252" t="s">
        <v>784</v>
      </c>
      <c r="I2252" t="s">
        <v>120</v>
      </c>
      <c r="J2252">
        <v>2026</v>
      </c>
      <c r="K2252">
        <v>5</v>
      </c>
      <c r="L2252" t="s">
        <v>95</v>
      </c>
      <c r="M2252">
        <v>-124.55667</v>
      </c>
      <c r="N2252">
        <v>1</v>
      </c>
      <c r="O2252">
        <v>-124.55667</v>
      </c>
      <c r="P2252" t="s">
        <v>614</v>
      </c>
      <c r="Q2252">
        <v>1</v>
      </c>
    </row>
    <row r="2253" spans="1:17">
      <c r="A2253" t="s">
        <v>879</v>
      </c>
      <c r="B2253" t="s">
        <v>407</v>
      </c>
      <c r="C2253" t="s">
        <v>133</v>
      </c>
      <c r="D2253" t="s">
        <v>332</v>
      </c>
      <c r="E2253" t="s">
        <v>103</v>
      </c>
      <c r="F2253">
        <v>40700</v>
      </c>
      <c r="G2253" t="s">
        <v>784</v>
      </c>
      <c r="I2253" t="s">
        <v>130</v>
      </c>
      <c r="J2253">
        <v>2026</v>
      </c>
      <c r="K2253">
        <v>5</v>
      </c>
      <c r="L2253" t="s">
        <v>95</v>
      </c>
      <c r="M2253">
        <v>-112.27351247999999</v>
      </c>
      <c r="N2253">
        <v>1</v>
      </c>
      <c r="O2253">
        <v>-112.27351247999999</v>
      </c>
      <c r="P2253" t="s">
        <v>614</v>
      </c>
      <c r="Q2253">
        <v>1</v>
      </c>
    </row>
    <row r="2254" spans="1:17">
      <c r="A2254" t="s">
        <v>2530</v>
      </c>
      <c r="B2254" t="s">
        <v>344</v>
      </c>
      <c r="C2254" t="s">
        <v>270</v>
      </c>
      <c r="D2254" t="s">
        <v>332</v>
      </c>
      <c r="E2254" t="s">
        <v>103</v>
      </c>
      <c r="F2254">
        <v>40700</v>
      </c>
      <c r="G2254" t="s">
        <v>784</v>
      </c>
      <c r="I2254" t="s">
        <v>130</v>
      </c>
      <c r="J2254">
        <v>2026</v>
      </c>
      <c r="K2254">
        <v>5</v>
      </c>
      <c r="L2254" t="s">
        <v>95</v>
      </c>
      <c r="M2254">
        <v>-1372.2067537199998</v>
      </c>
      <c r="N2254">
        <v>1</v>
      </c>
      <c r="O2254">
        <v>-1372.2067537199998</v>
      </c>
      <c r="P2254" t="s">
        <v>614</v>
      </c>
      <c r="Q2254">
        <v>1</v>
      </c>
    </row>
    <row r="2255" spans="1:17">
      <c r="A2255" t="s">
        <v>2438</v>
      </c>
      <c r="B2255" t="s">
        <v>408</v>
      </c>
      <c r="C2255" t="s">
        <v>296</v>
      </c>
      <c r="D2255" t="s">
        <v>332</v>
      </c>
      <c r="E2255" t="s">
        <v>103</v>
      </c>
      <c r="F2255">
        <v>40700</v>
      </c>
      <c r="G2255" t="s">
        <v>784</v>
      </c>
      <c r="I2255" t="s">
        <v>130</v>
      </c>
      <c r="J2255">
        <v>2026</v>
      </c>
      <c r="K2255">
        <v>5</v>
      </c>
      <c r="L2255" t="s">
        <v>95</v>
      </c>
      <c r="M2255">
        <v>-6961.3763806799998</v>
      </c>
      <c r="N2255">
        <v>1</v>
      </c>
      <c r="O2255">
        <v>-6961.3763806799998</v>
      </c>
      <c r="P2255" t="s">
        <v>614</v>
      </c>
      <c r="Q2255">
        <v>1</v>
      </c>
    </row>
    <row r="2256" spans="1:17">
      <c r="A2256" t="s">
        <v>2305</v>
      </c>
      <c r="B2256" t="s">
        <v>409</v>
      </c>
      <c r="C2256" t="s">
        <v>108</v>
      </c>
      <c r="D2256" t="s">
        <v>332</v>
      </c>
      <c r="E2256" t="s">
        <v>103</v>
      </c>
      <c r="F2256">
        <v>40700</v>
      </c>
      <c r="G2256" t="s">
        <v>784</v>
      </c>
      <c r="I2256" t="s">
        <v>130</v>
      </c>
      <c r="J2256">
        <v>2026</v>
      </c>
      <c r="K2256">
        <v>5</v>
      </c>
      <c r="L2256" t="s">
        <v>95</v>
      </c>
      <c r="M2256">
        <v>-385.80357887999998</v>
      </c>
      <c r="N2256">
        <v>1</v>
      </c>
      <c r="O2256">
        <v>-385.80357887999998</v>
      </c>
      <c r="P2256" t="s">
        <v>614</v>
      </c>
      <c r="Q2256">
        <v>1</v>
      </c>
    </row>
    <row r="2257" spans="1:17">
      <c r="A2257" t="s">
        <v>2305</v>
      </c>
      <c r="B2257" t="s">
        <v>410</v>
      </c>
      <c r="C2257" t="s">
        <v>108</v>
      </c>
      <c r="D2257" t="s">
        <v>332</v>
      </c>
      <c r="E2257" t="s">
        <v>103</v>
      </c>
      <c r="F2257">
        <v>40700</v>
      </c>
      <c r="G2257" t="s">
        <v>784</v>
      </c>
      <c r="I2257" t="s">
        <v>130</v>
      </c>
      <c r="J2257">
        <v>2026</v>
      </c>
      <c r="K2257">
        <v>5</v>
      </c>
      <c r="L2257" t="s">
        <v>95</v>
      </c>
      <c r="M2257">
        <v>-5753.4529381199991</v>
      </c>
      <c r="N2257">
        <v>1</v>
      </c>
      <c r="O2257">
        <v>-5753.4529381199991</v>
      </c>
      <c r="P2257" t="s">
        <v>614</v>
      </c>
      <c r="Q2257">
        <v>1</v>
      </c>
    </row>
    <row r="2258" spans="1:17">
      <c r="A2258" t="s">
        <v>2305</v>
      </c>
      <c r="B2258" t="s">
        <v>411</v>
      </c>
      <c r="C2258" t="s">
        <v>108</v>
      </c>
      <c r="D2258" t="s">
        <v>332</v>
      </c>
      <c r="E2258" t="s">
        <v>103</v>
      </c>
      <c r="F2258">
        <v>40700</v>
      </c>
      <c r="G2258" t="s">
        <v>784</v>
      </c>
      <c r="I2258" t="s">
        <v>130</v>
      </c>
      <c r="J2258">
        <v>2026</v>
      </c>
      <c r="K2258">
        <v>5</v>
      </c>
      <c r="L2258" t="s">
        <v>95</v>
      </c>
      <c r="M2258">
        <v>-1228.36038732</v>
      </c>
      <c r="N2258">
        <v>1</v>
      </c>
      <c r="O2258">
        <v>-1228.36038732</v>
      </c>
      <c r="P2258" t="s">
        <v>614</v>
      </c>
      <c r="Q2258">
        <v>1</v>
      </c>
    </row>
    <row r="2259" spans="1:17">
      <c r="A2259" t="s">
        <v>2305</v>
      </c>
      <c r="B2259" t="s">
        <v>412</v>
      </c>
      <c r="C2259" t="s">
        <v>108</v>
      </c>
      <c r="D2259" t="s">
        <v>332</v>
      </c>
      <c r="E2259" t="s">
        <v>103</v>
      </c>
      <c r="F2259">
        <v>40700</v>
      </c>
      <c r="G2259" t="s">
        <v>784</v>
      </c>
      <c r="I2259" t="s">
        <v>130</v>
      </c>
      <c r="J2259">
        <v>2026</v>
      </c>
      <c r="K2259">
        <v>5</v>
      </c>
      <c r="L2259" t="s">
        <v>95</v>
      </c>
      <c r="M2259">
        <v>-276.46272756000002</v>
      </c>
      <c r="N2259">
        <v>1</v>
      </c>
      <c r="O2259">
        <v>-276.46272756000002</v>
      </c>
      <c r="P2259" t="s">
        <v>614</v>
      </c>
      <c r="Q2259">
        <v>1</v>
      </c>
    </row>
    <row r="2260" spans="1:17">
      <c r="A2260" t="s">
        <v>879</v>
      </c>
      <c r="B2260" t="s">
        <v>413</v>
      </c>
      <c r="C2260" t="s">
        <v>133</v>
      </c>
      <c r="D2260" t="s">
        <v>332</v>
      </c>
      <c r="E2260" t="s">
        <v>103</v>
      </c>
      <c r="F2260">
        <v>40700</v>
      </c>
      <c r="G2260" t="s">
        <v>784</v>
      </c>
      <c r="I2260" t="s">
        <v>130</v>
      </c>
      <c r="J2260">
        <v>2026</v>
      </c>
      <c r="K2260">
        <v>5</v>
      </c>
      <c r="L2260" t="s">
        <v>95</v>
      </c>
      <c r="M2260">
        <v>-548.71646507999992</v>
      </c>
      <c r="N2260">
        <v>1</v>
      </c>
      <c r="O2260">
        <v>-548.71646507999992</v>
      </c>
      <c r="P2260" t="s">
        <v>614</v>
      </c>
      <c r="Q2260">
        <v>1</v>
      </c>
    </row>
    <row r="2261" spans="1:17">
      <c r="A2261" t="s">
        <v>2438</v>
      </c>
      <c r="B2261" t="s">
        <v>414</v>
      </c>
      <c r="C2261" t="s">
        <v>296</v>
      </c>
      <c r="D2261" t="s">
        <v>332</v>
      </c>
      <c r="E2261" t="s">
        <v>103</v>
      </c>
      <c r="F2261">
        <v>40700</v>
      </c>
      <c r="G2261" t="s">
        <v>784</v>
      </c>
      <c r="I2261" t="s">
        <v>130</v>
      </c>
      <c r="J2261">
        <v>2026</v>
      </c>
      <c r="K2261">
        <v>5</v>
      </c>
      <c r="L2261" t="s">
        <v>95</v>
      </c>
      <c r="M2261">
        <v>-272.31888096</v>
      </c>
      <c r="N2261">
        <v>1</v>
      </c>
      <c r="O2261">
        <v>-272.31888096</v>
      </c>
      <c r="P2261" t="s">
        <v>614</v>
      </c>
      <c r="Q2261">
        <v>1</v>
      </c>
    </row>
    <row r="2262" spans="1:17">
      <c r="A2262" t="s">
        <v>2530</v>
      </c>
      <c r="B2262" t="s">
        <v>415</v>
      </c>
      <c r="C2262" t="s">
        <v>270</v>
      </c>
      <c r="D2262" t="s">
        <v>332</v>
      </c>
      <c r="E2262" t="s">
        <v>103</v>
      </c>
      <c r="F2262">
        <v>40700</v>
      </c>
      <c r="G2262" t="s">
        <v>784</v>
      </c>
      <c r="I2262" t="s">
        <v>130</v>
      </c>
      <c r="J2262">
        <v>2026</v>
      </c>
      <c r="K2262">
        <v>5</v>
      </c>
      <c r="L2262" t="s">
        <v>95</v>
      </c>
      <c r="M2262">
        <v>-9.9657399600000005</v>
      </c>
      <c r="N2262">
        <v>1</v>
      </c>
      <c r="O2262">
        <v>-9.9657399600000005</v>
      </c>
      <c r="P2262" t="s">
        <v>614</v>
      </c>
      <c r="Q2262">
        <v>1</v>
      </c>
    </row>
    <row r="2263" spans="1:17">
      <c r="A2263" t="s">
        <v>879</v>
      </c>
      <c r="B2263" t="s">
        <v>416</v>
      </c>
      <c r="C2263" t="s">
        <v>133</v>
      </c>
      <c r="D2263" t="s">
        <v>332</v>
      </c>
      <c r="E2263" t="s">
        <v>103</v>
      </c>
      <c r="F2263">
        <v>40700</v>
      </c>
      <c r="G2263" t="s">
        <v>784</v>
      </c>
      <c r="I2263" t="s">
        <v>130</v>
      </c>
      <c r="J2263">
        <v>2026</v>
      </c>
      <c r="K2263">
        <v>5</v>
      </c>
      <c r="L2263" t="s">
        <v>95</v>
      </c>
      <c r="M2263">
        <v>-29.088958680000001</v>
      </c>
      <c r="N2263">
        <v>1</v>
      </c>
      <c r="O2263">
        <v>-29.088958680000001</v>
      </c>
      <c r="P2263" t="s">
        <v>614</v>
      </c>
      <c r="Q2263">
        <v>1</v>
      </c>
    </row>
    <row r="2264" spans="1:17">
      <c r="A2264" t="s">
        <v>2530</v>
      </c>
      <c r="B2264" t="s">
        <v>280</v>
      </c>
      <c r="C2264" t="s">
        <v>270</v>
      </c>
      <c r="D2264" t="s">
        <v>332</v>
      </c>
      <c r="E2264" t="s">
        <v>103</v>
      </c>
      <c r="F2264">
        <v>40700</v>
      </c>
      <c r="G2264" t="s">
        <v>784</v>
      </c>
      <c r="I2264" t="s">
        <v>120</v>
      </c>
      <c r="J2264">
        <v>2026</v>
      </c>
      <c r="K2264">
        <v>5</v>
      </c>
      <c r="L2264" t="s">
        <v>95</v>
      </c>
      <c r="M2264">
        <v>-5465.9676992399991</v>
      </c>
      <c r="N2264">
        <v>1</v>
      </c>
      <c r="O2264">
        <v>-5465.9676992399991</v>
      </c>
      <c r="P2264" t="s">
        <v>614</v>
      </c>
      <c r="Q2264">
        <v>1</v>
      </c>
    </row>
    <row r="2265" spans="1:17">
      <c r="A2265" t="s">
        <v>997</v>
      </c>
      <c r="B2265" t="s">
        <v>417</v>
      </c>
      <c r="C2265" t="s">
        <v>259</v>
      </c>
      <c r="D2265" t="s">
        <v>332</v>
      </c>
      <c r="E2265" t="s">
        <v>103</v>
      </c>
      <c r="F2265">
        <v>40700</v>
      </c>
      <c r="G2265" t="s">
        <v>784</v>
      </c>
      <c r="I2265" t="s">
        <v>130</v>
      </c>
      <c r="J2265">
        <v>2026</v>
      </c>
      <c r="K2265">
        <v>5</v>
      </c>
      <c r="L2265" t="s">
        <v>95</v>
      </c>
      <c r="M2265">
        <v>-1191.7690757999999</v>
      </c>
      <c r="N2265">
        <v>1</v>
      </c>
      <c r="O2265">
        <v>-1191.7690757999999</v>
      </c>
      <c r="P2265" t="s">
        <v>614</v>
      </c>
      <c r="Q2265">
        <v>1</v>
      </c>
    </row>
    <row r="2266" spans="1:17">
      <c r="A2266" t="s">
        <v>2305</v>
      </c>
      <c r="B2266" t="s">
        <v>418</v>
      </c>
      <c r="C2266" t="s">
        <v>108</v>
      </c>
      <c r="D2266" t="s">
        <v>332</v>
      </c>
      <c r="E2266" t="s">
        <v>103</v>
      </c>
      <c r="F2266">
        <v>40700</v>
      </c>
      <c r="G2266" t="s">
        <v>784</v>
      </c>
      <c r="I2266" t="s">
        <v>130</v>
      </c>
      <c r="J2266">
        <v>2026</v>
      </c>
      <c r="K2266">
        <v>5</v>
      </c>
      <c r="L2266" t="s">
        <v>95</v>
      </c>
      <c r="M2266">
        <v>-97.458205320000005</v>
      </c>
      <c r="N2266">
        <v>1</v>
      </c>
      <c r="O2266">
        <v>-97.458205320000005</v>
      </c>
      <c r="P2266" t="s">
        <v>614</v>
      </c>
      <c r="Q2266">
        <v>1</v>
      </c>
    </row>
    <row r="2267" spans="1:17">
      <c r="A2267" t="s">
        <v>2305</v>
      </c>
      <c r="B2267" t="s">
        <v>419</v>
      </c>
      <c r="C2267" t="s">
        <v>108</v>
      </c>
      <c r="D2267" t="s">
        <v>332</v>
      </c>
      <c r="E2267" t="s">
        <v>103</v>
      </c>
      <c r="F2267">
        <v>40700</v>
      </c>
      <c r="G2267" t="s">
        <v>784</v>
      </c>
      <c r="I2267" t="s">
        <v>130</v>
      </c>
      <c r="J2267">
        <v>2026</v>
      </c>
      <c r="K2267">
        <v>5</v>
      </c>
      <c r="L2267" t="s">
        <v>95</v>
      </c>
      <c r="M2267">
        <v>-368.90126891999995</v>
      </c>
      <c r="N2267">
        <v>1</v>
      </c>
      <c r="O2267">
        <v>-368.90126891999995</v>
      </c>
      <c r="P2267" t="s">
        <v>614</v>
      </c>
      <c r="Q2267">
        <v>1</v>
      </c>
    </row>
    <row r="2268" spans="1:17">
      <c r="A2268" t="s">
        <v>2530</v>
      </c>
      <c r="B2268" t="s">
        <v>420</v>
      </c>
      <c r="C2268" t="s">
        <v>270</v>
      </c>
      <c r="D2268" t="s">
        <v>332</v>
      </c>
      <c r="E2268" t="s">
        <v>103</v>
      </c>
      <c r="F2268">
        <v>40700</v>
      </c>
      <c r="G2268" t="s">
        <v>784</v>
      </c>
      <c r="I2268" t="s">
        <v>120</v>
      </c>
      <c r="J2268">
        <v>2026</v>
      </c>
      <c r="K2268">
        <v>5</v>
      </c>
      <c r="L2268" t="s">
        <v>95</v>
      </c>
      <c r="M2268">
        <v>-7245.9820382399994</v>
      </c>
      <c r="N2268">
        <v>1</v>
      </c>
      <c r="O2268">
        <v>-7245.9820382399994</v>
      </c>
      <c r="P2268" t="s">
        <v>614</v>
      </c>
      <c r="Q2268">
        <v>1</v>
      </c>
    </row>
    <row r="2269" spans="1:17">
      <c r="A2269" t="s">
        <v>2305</v>
      </c>
      <c r="B2269" t="s">
        <v>346</v>
      </c>
      <c r="C2269" t="s">
        <v>108</v>
      </c>
      <c r="D2269" t="s">
        <v>332</v>
      </c>
      <c r="E2269" t="s">
        <v>103</v>
      </c>
      <c r="F2269">
        <v>40700</v>
      </c>
      <c r="G2269" t="s">
        <v>784</v>
      </c>
      <c r="I2269" t="s">
        <v>130</v>
      </c>
      <c r="J2269">
        <v>2026</v>
      </c>
      <c r="K2269">
        <v>5</v>
      </c>
      <c r="L2269" t="s">
        <v>95</v>
      </c>
      <c r="M2269">
        <v>-12698.06332752</v>
      </c>
      <c r="N2269">
        <v>1</v>
      </c>
      <c r="O2269">
        <v>-12698.06332752</v>
      </c>
      <c r="P2269" t="s">
        <v>614</v>
      </c>
      <c r="Q2269">
        <v>1</v>
      </c>
    </row>
    <row r="2270" spans="1:17">
      <c r="A2270" t="s">
        <v>2305</v>
      </c>
      <c r="B2270" t="s">
        <v>421</v>
      </c>
      <c r="C2270" t="s">
        <v>108</v>
      </c>
      <c r="D2270" t="s">
        <v>332</v>
      </c>
      <c r="E2270" t="s">
        <v>103</v>
      </c>
      <c r="F2270">
        <v>40700</v>
      </c>
      <c r="G2270" t="s">
        <v>784</v>
      </c>
      <c r="I2270" t="s">
        <v>130</v>
      </c>
      <c r="J2270">
        <v>2026</v>
      </c>
      <c r="K2270">
        <v>5</v>
      </c>
      <c r="L2270" t="s">
        <v>95</v>
      </c>
      <c r="M2270">
        <v>-635.90975315999992</v>
      </c>
      <c r="N2270">
        <v>1</v>
      </c>
      <c r="O2270">
        <v>-635.90975315999992</v>
      </c>
      <c r="P2270" t="s">
        <v>614</v>
      </c>
      <c r="Q2270">
        <v>1</v>
      </c>
    </row>
    <row r="2271" spans="1:17">
      <c r="A2271" t="s">
        <v>2295</v>
      </c>
      <c r="B2271" t="s">
        <v>422</v>
      </c>
      <c r="C2271" t="s">
        <v>423</v>
      </c>
      <c r="D2271" t="s">
        <v>332</v>
      </c>
      <c r="E2271" t="s">
        <v>103</v>
      </c>
      <c r="F2271">
        <v>40700</v>
      </c>
      <c r="G2271" t="s">
        <v>784</v>
      </c>
      <c r="I2271" t="s">
        <v>130</v>
      </c>
      <c r="J2271">
        <v>2026</v>
      </c>
      <c r="K2271">
        <v>5</v>
      </c>
      <c r="L2271" t="s">
        <v>95</v>
      </c>
      <c r="M2271">
        <v>-1996.7936119199999</v>
      </c>
      <c r="N2271">
        <v>1</v>
      </c>
      <c r="O2271">
        <v>-1996.7936119199999</v>
      </c>
      <c r="P2271" t="s">
        <v>614</v>
      </c>
      <c r="Q2271">
        <v>1</v>
      </c>
    </row>
    <row r="2272" spans="1:17">
      <c r="A2272" t="s">
        <v>424</v>
      </c>
      <c r="B2272">
        <v>996</v>
      </c>
      <c r="C2272" t="s">
        <v>424</v>
      </c>
      <c r="D2272" t="s">
        <v>332</v>
      </c>
      <c r="E2272" t="s">
        <v>103</v>
      </c>
      <c r="F2272">
        <v>40700</v>
      </c>
      <c r="G2272" t="s">
        <v>784</v>
      </c>
      <c r="I2272" t="s">
        <v>130</v>
      </c>
      <c r="J2272">
        <v>2026</v>
      </c>
      <c r="K2272">
        <v>5</v>
      </c>
      <c r="L2272" t="s">
        <v>95</v>
      </c>
      <c r="M2272">
        <v>-2099.67923088</v>
      </c>
      <c r="N2272">
        <v>1</v>
      </c>
      <c r="O2272">
        <v>-2099.67923088</v>
      </c>
      <c r="P2272" t="s">
        <v>614</v>
      </c>
      <c r="Q2272">
        <v>1</v>
      </c>
    </row>
    <row r="2273" spans="1:17">
      <c r="A2273" t="s">
        <v>2305</v>
      </c>
      <c r="B2273" t="s">
        <v>425</v>
      </c>
      <c r="C2273" t="s">
        <v>108</v>
      </c>
      <c r="D2273" t="s">
        <v>332</v>
      </c>
      <c r="E2273" t="s">
        <v>103</v>
      </c>
      <c r="F2273">
        <v>40700</v>
      </c>
      <c r="G2273" t="s">
        <v>784</v>
      </c>
      <c r="I2273" t="s">
        <v>130</v>
      </c>
      <c r="J2273">
        <v>2026</v>
      </c>
      <c r="K2273">
        <v>5</v>
      </c>
      <c r="L2273" t="s">
        <v>95</v>
      </c>
      <c r="M2273">
        <v>-16275.12098328</v>
      </c>
      <c r="N2273">
        <v>1</v>
      </c>
      <c r="O2273">
        <v>-16275.12098328</v>
      </c>
      <c r="P2273" t="s">
        <v>614</v>
      </c>
      <c r="Q2273">
        <v>1</v>
      </c>
    </row>
    <row r="2274" spans="1:17">
      <c r="A2274" t="s">
        <v>2305</v>
      </c>
      <c r="B2274" t="s">
        <v>426</v>
      </c>
      <c r="C2274" t="s">
        <v>108</v>
      </c>
      <c r="D2274" t="s">
        <v>332</v>
      </c>
      <c r="E2274" t="s">
        <v>103</v>
      </c>
      <c r="F2274">
        <v>40700</v>
      </c>
      <c r="G2274" t="s">
        <v>784</v>
      </c>
      <c r="I2274" t="s">
        <v>130</v>
      </c>
      <c r="J2274">
        <v>2026</v>
      </c>
      <c r="K2274">
        <v>5</v>
      </c>
      <c r="L2274" t="s">
        <v>95</v>
      </c>
      <c r="M2274">
        <v>-143.59061807999998</v>
      </c>
      <c r="N2274">
        <v>1</v>
      </c>
      <c r="O2274">
        <v>-143.59061807999998</v>
      </c>
      <c r="P2274" t="s">
        <v>614</v>
      </c>
      <c r="Q2274">
        <v>1</v>
      </c>
    </row>
    <row r="2275" spans="1:17">
      <c r="A2275" t="s">
        <v>2305</v>
      </c>
      <c r="B2275" t="s">
        <v>427</v>
      </c>
      <c r="C2275" t="s">
        <v>108</v>
      </c>
      <c r="D2275" t="s">
        <v>332</v>
      </c>
      <c r="E2275" t="s">
        <v>103</v>
      </c>
      <c r="F2275">
        <v>40700</v>
      </c>
      <c r="G2275" t="s">
        <v>784</v>
      </c>
      <c r="I2275" t="s">
        <v>130</v>
      </c>
      <c r="J2275">
        <v>2026</v>
      </c>
      <c r="K2275">
        <v>5</v>
      </c>
      <c r="L2275" t="s">
        <v>95</v>
      </c>
      <c r="M2275">
        <v>-1549.6309443600001</v>
      </c>
      <c r="N2275">
        <v>1</v>
      </c>
      <c r="O2275">
        <v>-1549.6309443600001</v>
      </c>
      <c r="P2275" t="s">
        <v>614</v>
      </c>
      <c r="Q2275">
        <v>1</v>
      </c>
    </row>
    <row r="2276" spans="1:17">
      <c r="A2276" t="s">
        <v>2530</v>
      </c>
      <c r="B2276" t="s">
        <v>281</v>
      </c>
      <c r="C2276" t="s">
        <v>270</v>
      </c>
      <c r="D2276" t="s">
        <v>332</v>
      </c>
      <c r="E2276" t="s">
        <v>103</v>
      </c>
      <c r="F2276">
        <v>40700</v>
      </c>
      <c r="G2276" t="s">
        <v>784</v>
      </c>
      <c r="I2276" t="s">
        <v>120</v>
      </c>
      <c r="J2276">
        <v>2026</v>
      </c>
      <c r="K2276">
        <v>5</v>
      </c>
      <c r="L2276" t="s">
        <v>95</v>
      </c>
      <c r="M2276">
        <v>-44017.476694200006</v>
      </c>
      <c r="N2276">
        <v>1</v>
      </c>
      <c r="O2276">
        <v>-44017.476694200006</v>
      </c>
      <c r="P2276" t="s">
        <v>614</v>
      </c>
      <c r="Q2276">
        <v>1</v>
      </c>
    </row>
    <row r="2277" spans="1:17">
      <c r="A2277" t="s">
        <v>879</v>
      </c>
      <c r="B2277" t="s">
        <v>428</v>
      </c>
      <c r="C2277" t="s">
        <v>133</v>
      </c>
      <c r="D2277" t="s">
        <v>332</v>
      </c>
      <c r="E2277" t="s">
        <v>103</v>
      </c>
      <c r="F2277">
        <v>40700</v>
      </c>
      <c r="G2277" t="s">
        <v>784</v>
      </c>
      <c r="I2277" t="s">
        <v>130</v>
      </c>
      <c r="J2277">
        <v>2026</v>
      </c>
      <c r="K2277">
        <v>5</v>
      </c>
      <c r="L2277" t="s">
        <v>95</v>
      </c>
      <c r="M2277">
        <v>-2636.8411798799998</v>
      </c>
      <c r="N2277">
        <v>1</v>
      </c>
      <c r="O2277">
        <v>-2636.8411798799998</v>
      </c>
      <c r="P2277" t="s">
        <v>614</v>
      </c>
      <c r="Q2277">
        <v>1</v>
      </c>
    </row>
    <row r="2278" spans="1:17">
      <c r="A2278" t="s">
        <v>2305</v>
      </c>
      <c r="B2278" t="s">
        <v>429</v>
      </c>
      <c r="C2278" t="s">
        <v>108</v>
      </c>
      <c r="D2278" t="s">
        <v>332</v>
      </c>
      <c r="E2278" t="s">
        <v>103</v>
      </c>
      <c r="F2278">
        <v>40700</v>
      </c>
      <c r="G2278" t="s">
        <v>784</v>
      </c>
      <c r="I2278" t="s">
        <v>130</v>
      </c>
      <c r="J2278">
        <v>2026</v>
      </c>
      <c r="K2278">
        <v>5</v>
      </c>
      <c r="L2278" t="s">
        <v>95</v>
      </c>
      <c r="M2278">
        <v>-460.84520268</v>
      </c>
      <c r="N2278">
        <v>1</v>
      </c>
      <c r="O2278">
        <v>-460.84520268</v>
      </c>
      <c r="P2278" t="s">
        <v>614</v>
      </c>
      <c r="Q2278">
        <v>1</v>
      </c>
    </row>
    <row r="2279" spans="1:17">
      <c r="A2279" t="s">
        <v>2553</v>
      </c>
      <c r="B2279" t="s">
        <v>430</v>
      </c>
      <c r="C2279" t="s">
        <v>431</v>
      </c>
      <c r="D2279" t="s">
        <v>332</v>
      </c>
      <c r="E2279" t="s">
        <v>103</v>
      </c>
      <c r="F2279">
        <v>40700</v>
      </c>
      <c r="G2279" t="s">
        <v>784</v>
      </c>
      <c r="I2279" t="s">
        <v>130</v>
      </c>
      <c r="J2279">
        <v>2026</v>
      </c>
      <c r="K2279">
        <v>5</v>
      </c>
      <c r="L2279" t="s">
        <v>95</v>
      </c>
      <c r="M2279">
        <v>-3688.2430315199995</v>
      </c>
      <c r="N2279">
        <v>1</v>
      </c>
      <c r="O2279">
        <v>-3688.2430315199995</v>
      </c>
      <c r="P2279" t="s">
        <v>614</v>
      </c>
      <c r="Q2279">
        <v>1</v>
      </c>
    </row>
    <row r="2280" spans="1:17">
      <c r="A2280" t="s">
        <v>2305</v>
      </c>
      <c r="B2280" t="s">
        <v>347</v>
      </c>
      <c r="C2280" t="s">
        <v>108</v>
      </c>
      <c r="D2280" t="s">
        <v>332</v>
      </c>
      <c r="E2280" t="s">
        <v>103</v>
      </c>
      <c r="F2280">
        <v>40700</v>
      </c>
      <c r="G2280" t="s">
        <v>784</v>
      </c>
      <c r="I2280" t="s">
        <v>130</v>
      </c>
      <c r="J2280">
        <v>2026</v>
      </c>
      <c r="K2280">
        <v>5</v>
      </c>
      <c r="L2280" t="s">
        <v>95</v>
      </c>
      <c r="M2280">
        <v>-8838.7741306799981</v>
      </c>
      <c r="N2280">
        <v>1</v>
      </c>
      <c r="O2280">
        <v>-8838.7741306799981</v>
      </c>
      <c r="P2280" t="s">
        <v>614</v>
      </c>
      <c r="Q2280">
        <v>1</v>
      </c>
    </row>
    <row r="2281" spans="1:17">
      <c r="A2281" t="s">
        <v>2530</v>
      </c>
      <c r="B2281" t="s">
        <v>432</v>
      </c>
      <c r="C2281" t="s">
        <v>270</v>
      </c>
      <c r="D2281" t="s">
        <v>332</v>
      </c>
      <c r="E2281" t="s">
        <v>103</v>
      </c>
      <c r="F2281">
        <v>40700</v>
      </c>
      <c r="G2281" t="s">
        <v>784</v>
      </c>
      <c r="I2281" t="s">
        <v>120</v>
      </c>
      <c r="J2281">
        <v>2026</v>
      </c>
      <c r="K2281">
        <v>5</v>
      </c>
      <c r="L2281" t="s">
        <v>95</v>
      </c>
      <c r="M2281">
        <v>-10532.65315932</v>
      </c>
      <c r="N2281">
        <v>1</v>
      </c>
      <c r="O2281">
        <v>-10532.65315932</v>
      </c>
      <c r="P2281" t="s">
        <v>614</v>
      </c>
      <c r="Q2281">
        <v>1</v>
      </c>
    </row>
    <row r="2282" spans="1:17">
      <c r="A2282" t="s">
        <v>2305</v>
      </c>
      <c r="B2282" t="s">
        <v>433</v>
      </c>
      <c r="C2282" t="s">
        <v>108</v>
      </c>
      <c r="D2282" t="s">
        <v>332</v>
      </c>
      <c r="E2282" t="s">
        <v>103</v>
      </c>
      <c r="F2282">
        <v>40700</v>
      </c>
      <c r="G2282" t="s">
        <v>784</v>
      </c>
      <c r="I2282" t="s">
        <v>130</v>
      </c>
      <c r="J2282">
        <v>2026</v>
      </c>
      <c r="K2282">
        <v>5</v>
      </c>
      <c r="L2282" t="s">
        <v>95</v>
      </c>
      <c r="M2282">
        <v>-1477.33620228</v>
      </c>
      <c r="N2282">
        <v>1</v>
      </c>
      <c r="O2282">
        <v>-1477.33620228</v>
      </c>
      <c r="P2282" t="s">
        <v>614</v>
      </c>
      <c r="Q2282">
        <v>1</v>
      </c>
    </row>
    <row r="2283" spans="1:17">
      <c r="A2283" t="s">
        <v>2305</v>
      </c>
      <c r="B2283" t="s">
        <v>434</v>
      </c>
      <c r="C2283" t="s">
        <v>108</v>
      </c>
      <c r="D2283" t="s">
        <v>332</v>
      </c>
      <c r="E2283" t="s">
        <v>103</v>
      </c>
      <c r="F2283">
        <v>40700</v>
      </c>
      <c r="G2283" t="s">
        <v>784</v>
      </c>
      <c r="I2283" t="s">
        <v>130</v>
      </c>
      <c r="J2283">
        <v>2026</v>
      </c>
      <c r="K2283">
        <v>5</v>
      </c>
      <c r="L2283" t="s">
        <v>95</v>
      </c>
      <c r="M2283">
        <v>-34471.752682679995</v>
      </c>
      <c r="N2283">
        <v>1</v>
      </c>
      <c r="O2283">
        <v>-34471.752682679995</v>
      </c>
      <c r="P2283" t="s">
        <v>614</v>
      </c>
      <c r="Q2283">
        <v>1</v>
      </c>
    </row>
    <row r="2284" spans="1:17">
      <c r="A2284" t="s">
        <v>2511</v>
      </c>
      <c r="B2284" t="s">
        <v>435</v>
      </c>
      <c r="C2284" t="s">
        <v>436</v>
      </c>
      <c r="D2284" t="s">
        <v>332</v>
      </c>
      <c r="E2284" t="s">
        <v>103</v>
      </c>
      <c r="F2284">
        <v>40700</v>
      </c>
      <c r="G2284" t="s">
        <v>784</v>
      </c>
      <c r="I2284" t="s">
        <v>130</v>
      </c>
      <c r="J2284">
        <v>2026</v>
      </c>
      <c r="K2284">
        <v>5</v>
      </c>
      <c r="L2284" t="s">
        <v>95</v>
      </c>
      <c r="M2284">
        <v>-1090.0367369999999</v>
      </c>
      <c r="N2284">
        <v>1</v>
      </c>
      <c r="O2284">
        <v>-1090.0367369999999</v>
      </c>
      <c r="P2284" t="s">
        <v>614</v>
      </c>
      <c r="Q2284">
        <v>1</v>
      </c>
    </row>
    <row r="2285" spans="1:17">
      <c r="A2285" t="s">
        <v>879</v>
      </c>
      <c r="B2285" t="s">
        <v>437</v>
      </c>
      <c r="C2285" t="s">
        <v>133</v>
      </c>
      <c r="D2285" t="s">
        <v>332</v>
      </c>
      <c r="E2285" t="s">
        <v>103</v>
      </c>
      <c r="F2285">
        <v>40700</v>
      </c>
      <c r="G2285" t="s">
        <v>784</v>
      </c>
      <c r="I2285" t="s">
        <v>130</v>
      </c>
      <c r="J2285">
        <v>2026</v>
      </c>
      <c r="K2285">
        <v>5</v>
      </c>
      <c r="L2285" t="s">
        <v>95</v>
      </c>
      <c r="M2285">
        <v>-75.342007439999989</v>
      </c>
      <c r="N2285">
        <v>1</v>
      </c>
      <c r="O2285">
        <v>-75.342007439999989</v>
      </c>
      <c r="P2285" t="s">
        <v>614</v>
      </c>
      <c r="Q2285">
        <v>1</v>
      </c>
    </row>
    <row r="2286" spans="1:17">
      <c r="A2286" t="s">
        <v>2438</v>
      </c>
      <c r="B2286" t="s">
        <v>438</v>
      </c>
      <c r="C2286" t="s">
        <v>296</v>
      </c>
      <c r="D2286" t="s">
        <v>332</v>
      </c>
      <c r="E2286" t="s">
        <v>103</v>
      </c>
      <c r="F2286">
        <v>40700</v>
      </c>
      <c r="G2286" t="s">
        <v>784</v>
      </c>
      <c r="I2286" t="s">
        <v>399</v>
      </c>
      <c r="J2286">
        <v>2026</v>
      </c>
      <c r="K2286">
        <v>5</v>
      </c>
      <c r="L2286" t="s">
        <v>95</v>
      </c>
      <c r="M2286">
        <v>-36.863948879999995</v>
      </c>
      <c r="N2286">
        <v>1</v>
      </c>
      <c r="O2286">
        <v>-36.863948879999995</v>
      </c>
      <c r="P2286" t="s">
        <v>614</v>
      </c>
      <c r="Q2286">
        <v>1</v>
      </c>
    </row>
    <row r="2287" spans="1:17">
      <c r="A2287" t="s">
        <v>2530</v>
      </c>
      <c r="B2287" t="s">
        <v>439</v>
      </c>
      <c r="C2287" t="s">
        <v>270</v>
      </c>
      <c r="D2287" t="s">
        <v>332</v>
      </c>
      <c r="E2287" t="s">
        <v>103</v>
      </c>
      <c r="F2287">
        <v>40700</v>
      </c>
      <c r="G2287" t="s">
        <v>784</v>
      </c>
      <c r="I2287" t="s">
        <v>120</v>
      </c>
      <c r="J2287">
        <v>2026</v>
      </c>
      <c r="K2287">
        <v>5</v>
      </c>
      <c r="L2287" t="s">
        <v>95</v>
      </c>
      <c r="M2287">
        <v>-1064.3436817200002</v>
      </c>
      <c r="N2287">
        <v>1</v>
      </c>
      <c r="O2287">
        <v>-1064.3436817200002</v>
      </c>
      <c r="P2287" t="s">
        <v>614</v>
      </c>
      <c r="Q2287">
        <v>1</v>
      </c>
    </row>
    <row r="2288" spans="1:17">
      <c r="A2288" t="s">
        <v>879</v>
      </c>
      <c r="B2288" t="s">
        <v>440</v>
      </c>
      <c r="C2288" t="s">
        <v>133</v>
      </c>
      <c r="D2288" t="s">
        <v>332</v>
      </c>
      <c r="E2288" t="s">
        <v>103</v>
      </c>
      <c r="F2288">
        <v>40700</v>
      </c>
      <c r="G2288" t="s">
        <v>784</v>
      </c>
      <c r="I2288" t="s">
        <v>130</v>
      </c>
      <c r="J2288">
        <v>2026</v>
      </c>
      <c r="K2288">
        <v>5</v>
      </c>
      <c r="L2288" t="s">
        <v>95</v>
      </c>
      <c r="M2288">
        <v>-3086.02811952</v>
      </c>
      <c r="N2288">
        <v>1</v>
      </c>
      <c r="O2288">
        <v>-3086.02811952</v>
      </c>
      <c r="P2288" t="s">
        <v>614</v>
      </c>
      <c r="Q2288">
        <v>1</v>
      </c>
    </row>
    <row r="2289" spans="1:17">
      <c r="A2289" t="s">
        <v>2438</v>
      </c>
      <c r="B2289" t="s">
        <v>441</v>
      </c>
      <c r="C2289" t="s">
        <v>296</v>
      </c>
      <c r="D2289" t="s">
        <v>332</v>
      </c>
      <c r="E2289" t="s">
        <v>103</v>
      </c>
      <c r="F2289">
        <v>40700</v>
      </c>
      <c r="G2289" t="s">
        <v>784</v>
      </c>
      <c r="I2289" t="s">
        <v>130</v>
      </c>
      <c r="J2289">
        <v>2026</v>
      </c>
      <c r="K2289">
        <v>5</v>
      </c>
      <c r="L2289" t="s">
        <v>95</v>
      </c>
      <c r="M2289">
        <v>-1687.4901460799999</v>
      </c>
      <c r="N2289">
        <v>1</v>
      </c>
      <c r="O2289">
        <v>-1687.4901460799999</v>
      </c>
      <c r="P2289" t="s">
        <v>614</v>
      </c>
      <c r="Q2289">
        <v>1</v>
      </c>
    </row>
    <row r="2290" spans="1:17">
      <c r="A2290" t="s">
        <v>2295</v>
      </c>
      <c r="B2290" t="s">
        <v>442</v>
      </c>
      <c r="C2290" t="s">
        <v>443</v>
      </c>
      <c r="D2290" t="s">
        <v>332</v>
      </c>
      <c r="E2290" t="s">
        <v>103</v>
      </c>
      <c r="F2290">
        <v>40700</v>
      </c>
      <c r="G2290" t="s">
        <v>784</v>
      </c>
      <c r="I2290" t="s">
        <v>120</v>
      </c>
      <c r="J2290">
        <v>2026</v>
      </c>
      <c r="K2290">
        <v>5</v>
      </c>
      <c r="L2290" t="s">
        <v>95</v>
      </c>
      <c r="M2290">
        <v>-2384.7433052400002</v>
      </c>
      <c r="N2290">
        <v>1</v>
      </c>
      <c r="O2290">
        <v>-2384.7433052400002</v>
      </c>
      <c r="P2290" t="s">
        <v>614</v>
      </c>
      <c r="Q2290">
        <v>1</v>
      </c>
    </row>
    <row r="2291" spans="1:17">
      <c r="A2291" t="s">
        <v>2530</v>
      </c>
      <c r="B2291" t="s">
        <v>444</v>
      </c>
      <c r="C2291" t="s">
        <v>270</v>
      </c>
      <c r="D2291" t="s">
        <v>332</v>
      </c>
      <c r="E2291" t="s">
        <v>103</v>
      </c>
      <c r="F2291">
        <v>40700</v>
      </c>
      <c r="G2291" t="s">
        <v>784</v>
      </c>
      <c r="I2291" t="s">
        <v>130</v>
      </c>
      <c r="J2291">
        <v>2026</v>
      </c>
      <c r="K2291">
        <v>5</v>
      </c>
      <c r="L2291" t="s">
        <v>95</v>
      </c>
      <c r="M2291">
        <v>-1546.3255179600001</v>
      </c>
      <c r="N2291">
        <v>1</v>
      </c>
      <c r="O2291">
        <v>-1546.3255179600001</v>
      </c>
      <c r="P2291" t="s">
        <v>614</v>
      </c>
      <c r="Q2291">
        <v>1</v>
      </c>
    </row>
    <row r="2292" spans="1:17">
      <c r="A2292" t="s">
        <v>2305</v>
      </c>
      <c r="B2292" t="s">
        <v>349</v>
      </c>
      <c r="C2292" t="s">
        <v>108</v>
      </c>
      <c r="D2292" t="s">
        <v>332</v>
      </c>
      <c r="E2292" t="s">
        <v>103</v>
      </c>
      <c r="F2292">
        <v>40700</v>
      </c>
      <c r="G2292" t="s">
        <v>784</v>
      </c>
      <c r="I2292" t="s">
        <v>130</v>
      </c>
      <c r="J2292">
        <v>2026</v>
      </c>
      <c r="K2292">
        <v>5</v>
      </c>
      <c r="L2292" t="s">
        <v>95</v>
      </c>
      <c r="M2292">
        <v>-14389.04226672</v>
      </c>
      <c r="N2292">
        <v>1</v>
      </c>
      <c r="O2292">
        <v>-14389.04226672</v>
      </c>
      <c r="P2292" t="s">
        <v>614</v>
      </c>
      <c r="Q2292">
        <v>1</v>
      </c>
    </row>
    <row r="2293" spans="1:17">
      <c r="A2293" t="s">
        <v>2495</v>
      </c>
      <c r="B2293" t="s">
        <v>445</v>
      </c>
      <c r="C2293" t="s">
        <v>446</v>
      </c>
      <c r="D2293" t="s">
        <v>332</v>
      </c>
      <c r="E2293" t="s">
        <v>103</v>
      </c>
      <c r="F2293">
        <v>40700</v>
      </c>
      <c r="G2293" t="s">
        <v>784</v>
      </c>
      <c r="I2293" t="s">
        <v>130</v>
      </c>
      <c r="J2293">
        <v>2026</v>
      </c>
      <c r="K2293">
        <v>5</v>
      </c>
      <c r="L2293" t="s">
        <v>95</v>
      </c>
      <c r="M2293">
        <v>-637.87129451999999</v>
      </c>
      <c r="N2293">
        <v>1</v>
      </c>
      <c r="O2293">
        <v>-637.87129451999999</v>
      </c>
      <c r="P2293" t="s">
        <v>614</v>
      </c>
      <c r="Q2293">
        <v>1</v>
      </c>
    </row>
    <row r="2294" spans="1:17">
      <c r="A2294" t="s">
        <v>2438</v>
      </c>
      <c r="B2294" t="s">
        <v>447</v>
      </c>
      <c r="C2294" t="s">
        <v>296</v>
      </c>
      <c r="D2294" t="s">
        <v>332</v>
      </c>
      <c r="E2294" t="s">
        <v>103</v>
      </c>
      <c r="F2294">
        <v>40700</v>
      </c>
      <c r="G2294" t="s">
        <v>784</v>
      </c>
      <c r="I2294" t="s">
        <v>130</v>
      </c>
      <c r="J2294">
        <v>2026</v>
      </c>
      <c r="K2294">
        <v>5</v>
      </c>
      <c r="L2294" t="s">
        <v>95</v>
      </c>
      <c r="M2294">
        <v>-1784.9314623599998</v>
      </c>
      <c r="N2294">
        <v>1</v>
      </c>
      <c r="O2294">
        <v>-1784.9314623599998</v>
      </c>
      <c r="P2294" t="s">
        <v>614</v>
      </c>
      <c r="Q2294">
        <v>1</v>
      </c>
    </row>
    <row r="2295" spans="1:17">
      <c r="A2295" t="s">
        <v>2295</v>
      </c>
      <c r="B2295" t="s">
        <v>448</v>
      </c>
      <c r="C2295" t="s">
        <v>423</v>
      </c>
      <c r="D2295" t="s">
        <v>332</v>
      </c>
      <c r="E2295" t="s">
        <v>103</v>
      </c>
      <c r="F2295">
        <v>40700</v>
      </c>
      <c r="G2295" t="s">
        <v>784</v>
      </c>
      <c r="I2295" t="s">
        <v>130</v>
      </c>
      <c r="J2295">
        <v>2026</v>
      </c>
      <c r="K2295">
        <v>5</v>
      </c>
      <c r="L2295" t="s">
        <v>95</v>
      </c>
      <c r="M2295">
        <v>-5274.9743713200005</v>
      </c>
      <c r="N2295">
        <v>1</v>
      </c>
      <c r="O2295">
        <v>-5274.9743713200005</v>
      </c>
      <c r="P2295" t="s">
        <v>614</v>
      </c>
      <c r="Q2295">
        <v>1</v>
      </c>
    </row>
    <row r="2296" spans="1:17">
      <c r="A2296" t="s">
        <v>879</v>
      </c>
      <c r="B2296" t="s">
        <v>449</v>
      </c>
      <c r="C2296" t="s">
        <v>133</v>
      </c>
      <c r="D2296" t="s">
        <v>332</v>
      </c>
      <c r="E2296" t="s">
        <v>103</v>
      </c>
      <c r="F2296">
        <v>40700</v>
      </c>
      <c r="G2296" t="s">
        <v>784</v>
      </c>
      <c r="I2296" t="s">
        <v>130</v>
      </c>
      <c r="J2296">
        <v>2026</v>
      </c>
      <c r="K2296">
        <v>5</v>
      </c>
      <c r="L2296" t="s">
        <v>95</v>
      </c>
      <c r="M2296">
        <v>-3589.6110379200004</v>
      </c>
      <c r="N2296">
        <v>1</v>
      </c>
      <c r="O2296">
        <v>-3589.6110379200004</v>
      </c>
      <c r="P2296" t="s">
        <v>614</v>
      </c>
      <c r="Q2296">
        <v>1</v>
      </c>
    </row>
    <row r="2297" spans="1:17">
      <c r="A2297" t="s">
        <v>879</v>
      </c>
      <c r="B2297" t="s">
        <v>450</v>
      </c>
      <c r="C2297" t="s">
        <v>133</v>
      </c>
      <c r="D2297" t="s">
        <v>332</v>
      </c>
      <c r="E2297" t="s">
        <v>103</v>
      </c>
      <c r="F2297">
        <v>40700</v>
      </c>
      <c r="G2297" t="s">
        <v>784</v>
      </c>
      <c r="I2297" t="s">
        <v>130</v>
      </c>
      <c r="J2297">
        <v>2026</v>
      </c>
      <c r="K2297">
        <v>5</v>
      </c>
      <c r="L2297" t="s">
        <v>95</v>
      </c>
      <c r="M2297">
        <v>-25.210511279999999</v>
      </c>
      <c r="N2297">
        <v>1</v>
      </c>
      <c r="O2297">
        <v>-25.210511279999999</v>
      </c>
      <c r="P2297" t="s">
        <v>614</v>
      </c>
      <c r="Q2297">
        <v>1</v>
      </c>
    </row>
    <row r="2298" spans="1:17">
      <c r="A2298" t="s">
        <v>2438</v>
      </c>
      <c r="B2298" t="s">
        <v>451</v>
      </c>
      <c r="C2298" t="s">
        <v>296</v>
      </c>
      <c r="D2298" t="s">
        <v>332</v>
      </c>
      <c r="E2298" t="s">
        <v>103</v>
      </c>
      <c r="F2298">
        <v>40700</v>
      </c>
      <c r="G2298" t="s">
        <v>784</v>
      </c>
      <c r="I2298" t="s">
        <v>130</v>
      </c>
      <c r="J2298">
        <v>2026</v>
      </c>
      <c r="K2298">
        <v>5</v>
      </c>
      <c r="L2298" t="s">
        <v>95</v>
      </c>
      <c r="M2298">
        <v>-16.948151640000003</v>
      </c>
      <c r="N2298">
        <v>1</v>
      </c>
      <c r="O2298">
        <v>-16.948151640000003</v>
      </c>
      <c r="P2298" t="s">
        <v>614</v>
      </c>
      <c r="Q2298">
        <v>1</v>
      </c>
    </row>
    <row r="2299" spans="1:17">
      <c r="A2299" t="s">
        <v>879</v>
      </c>
      <c r="B2299" t="s">
        <v>452</v>
      </c>
      <c r="C2299" t="s">
        <v>133</v>
      </c>
      <c r="D2299" t="s">
        <v>332</v>
      </c>
      <c r="E2299" t="s">
        <v>103</v>
      </c>
      <c r="F2299">
        <v>40700</v>
      </c>
      <c r="G2299" t="s">
        <v>784</v>
      </c>
      <c r="I2299" t="s">
        <v>130</v>
      </c>
      <c r="J2299">
        <v>2026</v>
      </c>
      <c r="K2299">
        <v>5</v>
      </c>
      <c r="L2299" t="s">
        <v>95</v>
      </c>
      <c r="M2299">
        <v>-1799.4162268800003</v>
      </c>
      <c r="N2299">
        <v>1</v>
      </c>
      <c r="O2299">
        <v>-1799.4162268800003</v>
      </c>
      <c r="P2299" t="s">
        <v>614</v>
      </c>
      <c r="Q2299">
        <v>1</v>
      </c>
    </row>
    <row r="2300" spans="1:17">
      <c r="A2300" t="s">
        <v>879</v>
      </c>
      <c r="B2300" t="s">
        <v>453</v>
      </c>
      <c r="C2300" t="s">
        <v>133</v>
      </c>
      <c r="D2300" t="s">
        <v>332</v>
      </c>
      <c r="E2300" t="s">
        <v>103</v>
      </c>
      <c r="F2300">
        <v>40700</v>
      </c>
      <c r="G2300" t="s">
        <v>784</v>
      </c>
      <c r="I2300" t="s">
        <v>130</v>
      </c>
      <c r="J2300">
        <v>2026</v>
      </c>
      <c r="K2300">
        <v>5</v>
      </c>
      <c r="L2300" t="s">
        <v>95</v>
      </c>
      <c r="M2300">
        <v>-108.01988712000001</v>
      </c>
      <c r="N2300">
        <v>1</v>
      </c>
      <c r="O2300">
        <v>-108.01988712000001</v>
      </c>
      <c r="P2300" t="s">
        <v>614</v>
      </c>
      <c r="Q2300">
        <v>1</v>
      </c>
    </row>
    <row r="2301" spans="1:17">
      <c r="A2301" t="s">
        <v>2295</v>
      </c>
      <c r="B2301" t="s">
        <v>454</v>
      </c>
      <c r="C2301" t="s">
        <v>455</v>
      </c>
      <c r="D2301" t="s">
        <v>332</v>
      </c>
      <c r="E2301" t="s">
        <v>103</v>
      </c>
      <c r="F2301">
        <v>40700</v>
      </c>
      <c r="G2301" t="s">
        <v>784</v>
      </c>
      <c r="I2301" t="s">
        <v>130</v>
      </c>
      <c r="J2301">
        <v>2026</v>
      </c>
      <c r="K2301">
        <v>5</v>
      </c>
      <c r="L2301" t="s">
        <v>95</v>
      </c>
      <c r="M2301">
        <v>-33.430648320000003</v>
      </c>
      <c r="N2301">
        <v>1</v>
      </c>
      <c r="O2301">
        <v>-33.430648320000003</v>
      </c>
      <c r="P2301" t="s">
        <v>614</v>
      </c>
      <c r="Q2301">
        <v>1</v>
      </c>
    </row>
    <row r="2302" spans="1:17">
      <c r="A2302" t="s">
        <v>2530</v>
      </c>
      <c r="B2302" t="s">
        <v>350</v>
      </c>
      <c r="C2302" t="s">
        <v>270</v>
      </c>
      <c r="D2302" t="s">
        <v>332</v>
      </c>
      <c r="E2302" t="s">
        <v>103</v>
      </c>
      <c r="F2302">
        <v>40700</v>
      </c>
      <c r="G2302" t="s">
        <v>784</v>
      </c>
      <c r="I2302" t="s">
        <v>130</v>
      </c>
      <c r="J2302">
        <v>2026</v>
      </c>
      <c r="K2302">
        <v>5</v>
      </c>
      <c r="L2302" t="s">
        <v>95</v>
      </c>
      <c r="M2302">
        <v>-5164.5393514800007</v>
      </c>
      <c r="N2302">
        <v>1</v>
      </c>
      <c r="O2302">
        <v>-5164.5393514800007</v>
      </c>
      <c r="P2302" t="s">
        <v>614</v>
      </c>
      <c r="Q2302">
        <v>1</v>
      </c>
    </row>
    <row r="2303" spans="1:17">
      <c r="A2303" t="s">
        <v>879</v>
      </c>
      <c r="B2303" t="s">
        <v>456</v>
      </c>
      <c r="C2303" t="s">
        <v>133</v>
      </c>
      <c r="D2303" t="s">
        <v>332</v>
      </c>
      <c r="E2303" t="s">
        <v>103</v>
      </c>
      <c r="F2303">
        <v>40700</v>
      </c>
      <c r="G2303" t="s">
        <v>784</v>
      </c>
      <c r="I2303" t="s">
        <v>130</v>
      </c>
      <c r="J2303">
        <v>2026</v>
      </c>
      <c r="K2303">
        <v>5</v>
      </c>
      <c r="L2303" t="s">
        <v>95</v>
      </c>
      <c r="M2303">
        <v>-9.0778590000000001</v>
      </c>
      <c r="N2303">
        <v>1</v>
      </c>
      <c r="O2303">
        <v>-9.0778590000000001</v>
      </c>
      <c r="P2303" t="s">
        <v>614</v>
      </c>
      <c r="Q2303">
        <v>1</v>
      </c>
    </row>
    <row r="2304" spans="1:17">
      <c r="A2304" t="s">
        <v>2305</v>
      </c>
      <c r="B2304" t="s">
        <v>457</v>
      </c>
      <c r="C2304" t="s">
        <v>108</v>
      </c>
      <c r="D2304" t="s">
        <v>332</v>
      </c>
      <c r="E2304" t="s">
        <v>103</v>
      </c>
      <c r="F2304">
        <v>40700</v>
      </c>
      <c r="G2304" t="s">
        <v>784</v>
      </c>
      <c r="I2304" t="s">
        <v>130</v>
      </c>
      <c r="J2304">
        <v>2026</v>
      </c>
      <c r="K2304">
        <v>5</v>
      </c>
      <c r="L2304" t="s">
        <v>95</v>
      </c>
      <c r="M2304">
        <v>-961.91165411999998</v>
      </c>
      <c r="N2304">
        <v>1</v>
      </c>
      <c r="O2304">
        <v>-961.91165411999998</v>
      </c>
      <c r="P2304" t="s">
        <v>614</v>
      </c>
      <c r="Q2304">
        <v>1</v>
      </c>
    </row>
    <row r="2305" spans="1:17">
      <c r="A2305" t="s">
        <v>2438</v>
      </c>
      <c r="B2305" t="s">
        <v>351</v>
      </c>
      <c r="C2305" t="s">
        <v>296</v>
      </c>
      <c r="D2305" t="s">
        <v>332</v>
      </c>
      <c r="E2305" t="s">
        <v>103</v>
      </c>
      <c r="F2305">
        <v>40700</v>
      </c>
      <c r="G2305" t="s">
        <v>784</v>
      </c>
      <c r="I2305" t="s">
        <v>130</v>
      </c>
      <c r="J2305">
        <v>2026</v>
      </c>
      <c r="K2305">
        <v>5</v>
      </c>
      <c r="L2305" t="s">
        <v>95</v>
      </c>
      <c r="M2305">
        <v>-2367.2269580399998</v>
      </c>
      <c r="N2305">
        <v>1</v>
      </c>
      <c r="O2305">
        <v>-2367.2269580399998</v>
      </c>
      <c r="P2305" t="s">
        <v>614</v>
      </c>
      <c r="Q2305">
        <v>1</v>
      </c>
    </row>
    <row r="2306" spans="1:17">
      <c r="A2306" t="s">
        <v>2505</v>
      </c>
      <c r="B2306" t="s">
        <v>458</v>
      </c>
      <c r="C2306" t="s">
        <v>459</v>
      </c>
      <c r="D2306" t="s">
        <v>332</v>
      </c>
      <c r="E2306" t="s">
        <v>103</v>
      </c>
      <c r="F2306">
        <v>40700</v>
      </c>
      <c r="G2306" t="s">
        <v>784</v>
      </c>
      <c r="I2306" t="s">
        <v>130</v>
      </c>
      <c r="J2306">
        <v>2026</v>
      </c>
      <c r="K2306">
        <v>5</v>
      </c>
      <c r="L2306" t="s">
        <v>95</v>
      </c>
      <c r="M2306">
        <v>-2860.9732170000002</v>
      </c>
      <c r="N2306">
        <v>1</v>
      </c>
      <c r="O2306">
        <v>-2860.9732170000002</v>
      </c>
      <c r="P2306" t="s">
        <v>614</v>
      </c>
      <c r="Q2306">
        <v>1</v>
      </c>
    </row>
    <row r="2307" spans="1:17">
      <c r="A2307" t="s">
        <v>879</v>
      </c>
      <c r="B2307" t="s">
        <v>460</v>
      </c>
      <c r="C2307" t="s">
        <v>133</v>
      </c>
      <c r="D2307" t="s">
        <v>332</v>
      </c>
      <c r="E2307" t="s">
        <v>103</v>
      </c>
      <c r="F2307">
        <v>40700</v>
      </c>
      <c r="G2307" t="s">
        <v>784</v>
      </c>
      <c r="I2307" t="s">
        <v>130</v>
      </c>
      <c r="J2307">
        <v>2026</v>
      </c>
      <c r="K2307">
        <v>5</v>
      </c>
      <c r="L2307" t="s">
        <v>95</v>
      </c>
      <c r="M2307">
        <v>-393.70523688000003</v>
      </c>
      <c r="N2307">
        <v>1</v>
      </c>
      <c r="O2307">
        <v>-393.70523688000003</v>
      </c>
      <c r="P2307" t="s">
        <v>614</v>
      </c>
      <c r="Q2307">
        <v>1</v>
      </c>
    </row>
    <row r="2308" spans="1:17">
      <c r="A2308" t="s">
        <v>2305</v>
      </c>
      <c r="B2308" t="s">
        <v>461</v>
      </c>
      <c r="C2308" t="s">
        <v>108</v>
      </c>
      <c r="D2308" t="s">
        <v>332</v>
      </c>
      <c r="E2308" t="s">
        <v>103</v>
      </c>
      <c r="F2308">
        <v>40700</v>
      </c>
      <c r="G2308" t="s">
        <v>784</v>
      </c>
      <c r="I2308" t="s">
        <v>130</v>
      </c>
      <c r="J2308">
        <v>2026</v>
      </c>
      <c r="K2308">
        <v>5</v>
      </c>
      <c r="L2308" t="s">
        <v>95</v>
      </c>
      <c r="M2308">
        <v>-3953.1247030799996</v>
      </c>
      <c r="N2308">
        <v>1</v>
      </c>
      <c r="O2308">
        <v>-3953.1247030799996</v>
      </c>
      <c r="P2308" t="s">
        <v>614</v>
      </c>
      <c r="Q2308">
        <v>1</v>
      </c>
    </row>
    <row r="2309" spans="1:17">
      <c r="A2309" t="s">
        <v>879</v>
      </c>
      <c r="B2309" t="s">
        <v>462</v>
      </c>
      <c r="C2309" t="s">
        <v>133</v>
      </c>
      <c r="D2309" t="s">
        <v>332</v>
      </c>
      <c r="E2309" t="s">
        <v>103</v>
      </c>
      <c r="F2309">
        <v>40700</v>
      </c>
      <c r="G2309" t="s">
        <v>784</v>
      </c>
      <c r="I2309" t="s">
        <v>130</v>
      </c>
      <c r="J2309">
        <v>2026</v>
      </c>
      <c r="K2309">
        <v>5</v>
      </c>
      <c r="L2309" t="s">
        <v>95</v>
      </c>
      <c r="M2309">
        <v>-2102.6734164</v>
      </c>
      <c r="N2309">
        <v>1</v>
      </c>
      <c r="O2309">
        <v>-2102.6734164</v>
      </c>
      <c r="P2309" t="s">
        <v>614</v>
      </c>
      <c r="Q2309">
        <v>1</v>
      </c>
    </row>
    <row r="2310" spans="1:17">
      <c r="A2310" t="s">
        <v>2305</v>
      </c>
      <c r="B2310" t="s">
        <v>463</v>
      </c>
      <c r="C2310" t="s">
        <v>108</v>
      </c>
      <c r="D2310" t="s">
        <v>332</v>
      </c>
      <c r="E2310" t="s">
        <v>103</v>
      </c>
      <c r="F2310">
        <v>40700</v>
      </c>
      <c r="G2310" t="s">
        <v>784</v>
      </c>
      <c r="I2310" t="s">
        <v>130</v>
      </c>
      <c r="J2310">
        <v>2026</v>
      </c>
      <c r="K2310">
        <v>5</v>
      </c>
      <c r="L2310" t="s">
        <v>95</v>
      </c>
      <c r="M2310">
        <v>-693.61960283999997</v>
      </c>
      <c r="N2310">
        <v>1</v>
      </c>
      <c r="O2310">
        <v>-693.61960283999997</v>
      </c>
      <c r="P2310" t="s">
        <v>614</v>
      </c>
      <c r="Q2310">
        <v>1</v>
      </c>
    </row>
    <row r="2311" spans="1:17">
      <c r="A2311" t="s">
        <v>879</v>
      </c>
      <c r="B2311" t="s">
        <v>464</v>
      </c>
      <c r="C2311" t="s">
        <v>133</v>
      </c>
      <c r="D2311" t="s">
        <v>332</v>
      </c>
      <c r="E2311" t="s">
        <v>103</v>
      </c>
      <c r="F2311">
        <v>40700</v>
      </c>
      <c r="G2311" t="s">
        <v>784</v>
      </c>
      <c r="I2311" t="s">
        <v>130</v>
      </c>
      <c r="J2311">
        <v>2026</v>
      </c>
      <c r="K2311">
        <v>5</v>
      </c>
      <c r="L2311" t="s">
        <v>95</v>
      </c>
      <c r="M2311">
        <v>-330.32428883999995</v>
      </c>
      <c r="N2311">
        <v>1</v>
      </c>
      <c r="O2311">
        <v>-330.32428883999995</v>
      </c>
      <c r="P2311" t="s">
        <v>614</v>
      </c>
      <c r="Q2311">
        <v>1</v>
      </c>
    </row>
    <row r="2312" spans="1:17">
      <c r="A2312" t="s">
        <v>2305</v>
      </c>
      <c r="B2312" t="s">
        <v>465</v>
      </c>
      <c r="C2312" t="s">
        <v>108</v>
      </c>
      <c r="D2312" t="s">
        <v>332</v>
      </c>
      <c r="E2312" t="s">
        <v>103</v>
      </c>
      <c r="F2312">
        <v>40700</v>
      </c>
      <c r="G2312" t="s">
        <v>784</v>
      </c>
      <c r="I2312" t="s">
        <v>130</v>
      </c>
      <c r="J2312">
        <v>2026</v>
      </c>
      <c r="K2312">
        <v>5</v>
      </c>
      <c r="L2312" t="s">
        <v>95</v>
      </c>
      <c r="M2312">
        <v>-6305.2202876399997</v>
      </c>
      <c r="N2312">
        <v>1</v>
      </c>
      <c r="O2312">
        <v>-6305.2202876399997</v>
      </c>
      <c r="P2312" t="s">
        <v>614</v>
      </c>
      <c r="Q2312">
        <v>1</v>
      </c>
    </row>
    <row r="2313" spans="1:17">
      <c r="A2313" t="s">
        <v>879</v>
      </c>
      <c r="B2313" t="s">
        <v>466</v>
      </c>
      <c r="C2313" t="s">
        <v>133</v>
      </c>
      <c r="D2313" t="s">
        <v>332</v>
      </c>
      <c r="E2313" t="s">
        <v>103</v>
      </c>
      <c r="F2313">
        <v>40700</v>
      </c>
      <c r="G2313" t="s">
        <v>784</v>
      </c>
      <c r="I2313" t="s">
        <v>130</v>
      </c>
      <c r="J2313">
        <v>2026</v>
      </c>
      <c r="K2313">
        <v>5</v>
      </c>
      <c r="L2313" t="s">
        <v>95</v>
      </c>
      <c r="M2313">
        <v>-184.39212600000002</v>
      </c>
      <c r="N2313">
        <v>1</v>
      </c>
      <c r="O2313">
        <v>-184.39212600000002</v>
      </c>
      <c r="P2313" t="s">
        <v>614</v>
      </c>
      <c r="Q2313">
        <v>1</v>
      </c>
    </row>
    <row r="2314" spans="1:17">
      <c r="A2314" t="s">
        <v>879</v>
      </c>
      <c r="B2314" t="s">
        <v>467</v>
      </c>
      <c r="C2314" t="s">
        <v>133</v>
      </c>
      <c r="D2314" t="s">
        <v>332</v>
      </c>
      <c r="E2314" t="s">
        <v>103</v>
      </c>
      <c r="F2314">
        <v>40700</v>
      </c>
      <c r="G2314" t="s">
        <v>784</v>
      </c>
      <c r="I2314" t="s">
        <v>130</v>
      </c>
      <c r="J2314">
        <v>2026</v>
      </c>
      <c r="K2314">
        <v>5</v>
      </c>
      <c r="L2314" t="s">
        <v>95</v>
      </c>
      <c r="M2314">
        <v>-1435.357287</v>
      </c>
      <c r="N2314">
        <v>1</v>
      </c>
      <c r="O2314">
        <v>-1435.357287</v>
      </c>
      <c r="P2314" t="s">
        <v>614</v>
      </c>
      <c r="Q2314">
        <v>1</v>
      </c>
    </row>
    <row r="2315" spans="1:17">
      <c r="A2315" t="s">
        <v>2316</v>
      </c>
      <c r="B2315" t="s">
        <v>468</v>
      </c>
      <c r="C2315" t="s">
        <v>469</v>
      </c>
      <c r="D2315" t="s">
        <v>332</v>
      </c>
      <c r="E2315" t="s">
        <v>103</v>
      </c>
      <c r="F2315">
        <v>40700</v>
      </c>
      <c r="G2315" t="s">
        <v>784</v>
      </c>
      <c r="I2315" t="s">
        <v>130</v>
      </c>
      <c r="J2315">
        <v>2026</v>
      </c>
      <c r="K2315">
        <v>5</v>
      </c>
      <c r="L2315" t="s">
        <v>95</v>
      </c>
      <c r="M2315">
        <v>-1982.7612324000002</v>
      </c>
      <c r="N2315">
        <v>1</v>
      </c>
      <c r="O2315">
        <v>-1982.7612324000002</v>
      </c>
      <c r="P2315" t="s">
        <v>614</v>
      </c>
      <c r="Q2315">
        <v>1</v>
      </c>
    </row>
    <row r="2316" spans="1:17">
      <c r="A2316" t="s">
        <v>2530</v>
      </c>
      <c r="B2316" t="s">
        <v>470</v>
      </c>
      <c r="C2316" t="s">
        <v>270</v>
      </c>
      <c r="D2316" t="s">
        <v>332</v>
      </c>
      <c r="E2316" t="s">
        <v>103</v>
      </c>
      <c r="F2316">
        <v>40700</v>
      </c>
      <c r="G2316" t="s">
        <v>784</v>
      </c>
      <c r="I2316" t="s">
        <v>130</v>
      </c>
      <c r="J2316">
        <v>2026</v>
      </c>
      <c r="K2316">
        <v>5</v>
      </c>
      <c r="L2316" t="s">
        <v>95</v>
      </c>
      <c r="M2316">
        <v>-182.823858</v>
      </c>
      <c r="N2316">
        <v>1</v>
      </c>
      <c r="O2316">
        <v>-182.823858</v>
      </c>
      <c r="P2316" t="s">
        <v>614</v>
      </c>
      <c r="Q2316">
        <v>1</v>
      </c>
    </row>
    <row r="2317" spans="1:17">
      <c r="A2317" t="s">
        <v>2530</v>
      </c>
      <c r="B2317" t="s">
        <v>282</v>
      </c>
      <c r="C2317" t="s">
        <v>270</v>
      </c>
      <c r="D2317" t="s">
        <v>332</v>
      </c>
      <c r="E2317" t="s">
        <v>103</v>
      </c>
      <c r="F2317">
        <v>40700</v>
      </c>
      <c r="G2317" t="s">
        <v>784</v>
      </c>
      <c r="I2317" t="s">
        <v>120</v>
      </c>
      <c r="J2317">
        <v>2026</v>
      </c>
      <c r="K2317">
        <v>5</v>
      </c>
      <c r="L2317" t="s">
        <v>95</v>
      </c>
      <c r="M2317">
        <v>-16238.337860520003</v>
      </c>
      <c r="N2317">
        <v>1</v>
      </c>
      <c r="O2317">
        <v>-16238.337860520003</v>
      </c>
      <c r="P2317" t="s">
        <v>614</v>
      </c>
      <c r="Q2317">
        <v>1</v>
      </c>
    </row>
    <row r="2318" spans="1:17">
      <c r="A2318" t="s">
        <v>2530</v>
      </c>
      <c r="B2318" t="s">
        <v>283</v>
      </c>
      <c r="C2318" t="s">
        <v>270</v>
      </c>
      <c r="D2318" t="s">
        <v>332</v>
      </c>
      <c r="E2318" t="s">
        <v>103</v>
      </c>
      <c r="F2318">
        <v>40700</v>
      </c>
      <c r="G2318" t="s">
        <v>784</v>
      </c>
      <c r="I2318" t="s">
        <v>120</v>
      </c>
      <c r="J2318">
        <v>2026</v>
      </c>
      <c r="K2318">
        <v>5</v>
      </c>
      <c r="L2318" t="s">
        <v>95</v>
      </c>
      <c r="M2318">
        <v>-1393.4772932399999</v>
      </c>
      <c r="N2318">
        <v>1</v>
      </c>
      <c r="O2318">
        <v>-1393.4772932399999</v>
      </c>
      <c r="P2318" t="s">
        <v>614</v>
      </c>
      <c r="Q2318">
        <v>1</v>
      </c>
    </row>
    <row r="2319" spans="1:17">
      <c r="A2319" t="s">
        <v>879</v>
      </c>
      <c r="B2319" t="s">
        <v>471</v>
      </c>
      <c r="C2319" t="s">
        <v>133</v>
      </c>
      <c r="D2319" t="s">
        <v>332</v>
      </c>
      <c r="E2319" t="s">
        <v>103</v>
      </c>
      <c r="F2319">
        <v>40700</v>
      </c>
      <c r="G2319" t="s">
        <v>784</v>
      </c>
      <c r="I2319" t="s">
        <v>130</v>
      </c>
      <c r="J2319">
        <v>2026</v>
      </c>
      <c r="K2319">
        <v>5</v>
      </c>
      <c r="L2319" t="s">
        <v>95</v>
      </c>
      <c r="M2319">
        <v>-4012.0529763599993</v>
      </c>
      <c r="N2319">
        <v>1</v>
      </c>
      <c r="O2319">
        <v>-4012.0529763599993</v>
      </c>
      <c r="P2319" t="s">
        <v>614</v>
      </c>
      <c r="Q2319">
        <v>1</v>
      </c>
    </row>
    <row r="2320" spans="1:17">
      <c r="A2320" t="s">
        <v>879</v>
      </c>
      <c r="B2320" t="s">
        <v>472</v>
      </c>
      <c r="C2320" t="s">
        <v>133</v>
      </c>
      <c r="D2320" t="s">
        <v>332</v>
      </c>
      <c r="E2320" t="s">
        <v>103</v>
      </c>
      <c r="F2320">
        <v>40700</v>
      </c>
      <c r="G2320" t="s">
        <v>784</v>
      </c>
      <c r="I2320" t="s">
        <v>130</v>
      </c>
      <c r="J2320">
        <v>2026</v>
      </c>
      <c r="K2320">
        <v>5</v>
      </c>
      <c r="L2320" t="s">
        <v>95</v>
      </c>
      <c r="M2320">
        <v>-2405.51320536</v>
      </c>
      <c r="N2320">
        <v>1</v>
      </c>
      <c r="O2320">
        <v>-2405.51320536</v>
      </c>
      <c r="P2320" t="s">
        <v>614</v>
      </c>
      <c r="Q2320">
        <v>1</v>
      </c>
    </row>
    <row r="2321" spans="1:17">
      <c r="A2321" t="s">
        <v>879</v>
      </c>
      <c r="B2321" t="s">
        <v>473</v>
      </c>
      <c r="C2321" t="s">
        <v>133</v>
      </c>
      <c r="D2321" t="s">
        <v>332</v>
      </c>
      <c r="E2321" t="s">
        <v>103</v>
      </c>
      <c r="F2321">
        <v>40700</v>
      </c>
      <c r="G2321" t="s">
        <v>784</v>
      </c>
      <c r="I2321" t="s">
        <v>130</v>
      </c>
      <c r="J2321">
        <v>2026</v>
      </c>
      <c r="K2321">
        <v>5</v>
      </c>
      <c r="L2321" t="s">
        <v>95</v>
      </c>
      <c r="M2321">
        <v>-315.65736396</v>
      </c>
      <c r="N2321">
        <v>1</v>
      </c>
      <c r="O2321">
        <v>-315.65736396</v>
      </c>
      <c r="P2321" t="s">
        <v>614</v>
      </c>
      <c r="Q2321">
        <v>1</v>
      </c>
    </row>
    <row r="2322" spans="1:17">
      <c r="A2322" t="s">
        <v>879</v>
      </c>
      <c r="B2322" t="s">
        <v>474</v>
      </c>
      <c r="C2322" t="s">
        <v>133</v>
      </c>
      <c r="D2322" t="s">
        <v>332</v>
      </c>
      <c r="E2322" t="s">
        <v>103</v>
      </c>
      <c r="F2322">
        <v>40700</v>
      </c>
      <c r="G2322" t="s">
        <v>784</v>
      </c>
      <c r="I2322" t="s">
        <v>130</v>
      </c>
      <c r="J2322">
        <v>2026</v>
      </c>
      <c r="K2322">
        <v>5</v>
      </c>
      <c r="L2322" t="s">
        <v>95</v>
      </c>
      <c r="M2322">
        <v>-864.82621403999985</v>
      </c>
      <c r="N2322">
        <v>1</v>
      </c>
      <c r="O2322">
        <v>-864.82621403999985</v>
      </c>
      <c r="P2322" t="s">
        <v>614</v>
      </c>
      <c r="Q2322">
        <v>1</v>
      </c>
    </row>
    <row r="2323" spans="1:17">
      <c r="A2323" t="s">
        <v>879</v>
      </c>
      <c r="B2323" t="s">
        <v>475</v>
      </c>
      <c r="C2323" t="s">
        <v>133</v>
      </c>
      <c r="D2323" t="s">
        <v>332</v>
      </c>
      <c r="E2323" t="s">
        <v>103</v>
      </c>
      <c r="F2323">
        <v>40700</v>
      </c>
      <c r="G2323" t="s">
        <v>784</v>
      </c>
      <c r="I2323" t="s">
        <v>130</v>
      </c>
      <c r="J2323">
        <v>2026</v>
      </c>
      <c r="K2323">
        <v>5</v>
      </c>
      <c r="L2323" t="s">
        <v>95</v>
      </c>
      <c r="M2323">
        <v>-218.46455783999997</v>
      </c>
      <c r="N2323">
        <v>1</v>
      </c>
      <c r="O2323">
        <v>-218.46455783999997</v>
      </c>
      <c r="P2323" t="s">
        <v>614</v>
      </c>
      <c r="Q2323">
        <v>1</v>
      </c>
    </row>
    <row r="2324" spans="1:17">
      <c r="A2324" t="s">
        <v>2305</v>
      </c>
      <c r="B2324" t="s">
        <v>476</v>
      </c>
      <c r="C2324" t="s">
        <v>108</v>
      </c>
      <c r="D2324" t="s">
        <v>332</v>
      </c>
      <c r="E2324" t="s">
        <v>103</v>
      </c>
      <c r="F2324">
        <v>40700</v>
      </c>
      <c r="G2324" t="s">
        <v>784</v>
      </c>
      <c r="I2324" t="s">
        <v>130</v>
      </c>
      <c r="J2324">
        <v>2026</v>
      </c>
      <c r="K2324">
        <v>5</v>
      </c>
      <c r="L2324" t="s">
        <v>95</v>
      </c>
      <c r="M2324">
        <v>-1222.8231949199999</v>
      </c>
      <c r="N2324">
        <v>1</v>
      </c>
      <c r="O2324">
        <v>-1222.8231949199999</v>
      </c>
      <c r="P2324" t="s">
        <v>614</v>
      </c>
      <c r="Q2324">
        <v>1</v>
      </c>
    </row>
    <row r="2325" spans="1:17">
      <c r="A2325" t="s">
        <v>879</v>
      </c>
      <c r="B2325" t="s">
        <v>477</v>
      </c>
      <c r="C2325" t="s">
        <v>133</v>
      </c>
      <c r="D2325" t="s">
        <v>332</v>
      </c>
      <c r="E2325" t="s">
        <v>103</v>
      </c>
      <c r="F2325">
        <v>40700</v>
      </c>
      <c r="G2325" t="s">
        <v>784</v>
      </c>
      <c r="I2325" t="s">
        <v>130</v>
      </c>
      <c r="J2325">
        <v>2026</v>
      </c>
      <c r="K2325">
        <v>5</v>
      </c>
      <c r="L2325" t="s">
        <v>95</v>
      </c>
      <c r="M2325">
        <v>-302.99420304</v>
      </c>
      <c r="N2325">
        <v>1</v>
      </c>
      <c r="O2325">
        <v>-302.99420304</v>
      </c>
      <c r="P2325" t="s">
        <v>614</v>
      </c>
      <c r="Q2325">
        <v>1</v>
      </c>
    </row>
    <row r="2326" spans="1:17">
      <c r="A2326" t="s">
        <v>2305</v>
      </c>
      <c r="B2326" t="s">
        <v>478</v>
      </c>
      <c r="C2326" t="s">
        <v>108</v>
      </c>
      <c r="D2326" t="s">
        <v>332</v>
      </c>
      <c r="E2326" t="s">
        <v>103</v>
      </c>
      <c r="F2326">
        <v>40700</v>
      </c>
      <c r="G2326" t="s">
        <v>784</v>
      </c>
      <c r="I2326" t="s">
        <v>130</v>
      </c>
      <c r="J2326">
        <v>2026</v>
      </c>
      <c r="K2326">
        <v>5</v>
      </c>
      <c r="L2326" t="s">
        <v>95</v>
      </c>
      <c r="M2326">
        <v>-2336.3272529999999</v>
      </c>
      <c r="N2326">
        <v>1</v>
      </c>
      <c r="O2326">
        <v>-2336.3272529999999</v>
      </c>
      <c r="P2326" t="s">
        <v>614</v>
      </c>
      <c r="Q2326">
        <v>1</v>
      </c>
    </row>
    <row r="2327" spans="1:17">
      <c r="A2327" t="s">
        <v>879</v>
      </c>
      <c r="B2327" t="s">
        <v>479</v>
      </c>
      <c r="C2327" t="s">
        <v>133</v>
      </c>
      <c r="D2327" t="s">
        <v>332</v>
      </c>
      <c r="E2327" t="s">
        <v>103</v>
      </c>
      <c r="F2327">
        <v>40700</v>
      </c>
      <c r="G2327" t="s">
        <v>784</v>
      </c>
      <c r="I2327" t="s">
        <v>130</v>
      </c>
      <c r="J2327">
        <v>2026</v>
      </c>
      <c r="K2327">
        <v>5</v>
      </c>
      <c r="L2327" t="s">
        <v>95</v>
      </c>
      <c r="M2327">
        <v>-7247.7698637599988</v>
      </c>
      <c r="N2327">
        <v>1</v>
      </c>
      <c r="O2327">
        <v>-7247.7698637599988</v>
      </c>
      <c r="P2327" t="s">
        <v>614</v>
      </c>
      <c r="Q2327">
        <v>1</v>
      </c>
    </row>
    <row r="2328" spans="1:17">
      <c r="A2328" t="s">
        <v>2305</v>
      </c>
      <c r="B2328" t="s">
        <v>480</v>
      </c>
      <c r="C2328" t="s">
        <v>108</v>
      </c>
      <c r="D2328" t="s">
        <v>332</v>
      </c>
      <c r="E2328" t="s">
        <v>103</v>
      </c>
      <c r="F2328">
        <v>40700</v>
      </c>
      <c r="G2328" t="s">
        <v>784</v>
      </c>
      <c r="I2328" t="s">
        <v>130</v>
      </c>
      <c r="J2328">
        <v>2026</v>
      </c>
      <c r="K2328">
        <v>5</v>
      </c>
      <c r="L2328" t="s">
        <v>95</v>
      </c>
      <c r="M2328">
        <v>-511.65587952000004</v>
      </c>
      <c r="N2328">
        <v>1</v>
      </c>
      <c r="O2328">
        <v>-511.65587952000004</v>
      </c>
      <c r="P2328" t="s">
        <v>614</v>
      </c>
      <c r="Q2328">
        <v>1</v>
      </c>
    </row>
    <row r="2329" spans="1:17">
      <c r="A2329" t="s">
        <v>2305</v>
      </c>
      <c r="B2329" t="s">
        <v>481</v>
      </c>
      <c r="C2329" t="s">
        <v>108</v>
      </c>
      <c r="D2329" t="s">
        <v>332</v>
      </c>
      <c r="E2329" t="s">
        <v>103</v>
      </c>
      <c r="F2329">
        <v>40700</v>
      </c>
      <c r="G2329" t="s">
        <v>784</v>
      </c>
      <c r="I2329" t="s">
        <v>130</v>
      </c>
      <c r="J2329">
        <v>2026</v>
      </c>
      <c r="K2329">
        <v>5</v>
      </c>
      <c r="L2329" t="s">
        <v>95</v>
      </c>
      <c r="M2329">
        <v>-791.84746583999993</v>
      </c>
      <c r="N2329">
        <v>1</v>
      </c>
      <c r="O2329">
        <v>-791.84746583999993</v>
      </c>
      <c r="P2329" t="s">
        <v>614</v>
      </c>
      <c r="Q2329">
        <v>1</v>
      </c>
    </row>
    <row r="2330" spans="1:17">
      <c r="A2330" t="s">
        <v>879</v>
      </c>
      <c r="B2330" t="s">
        <v>482</v>
      </c>
      <c r="C2330" t="s">
        <v>133</v>
      </c>
      <c r="D2330" t="s">
        <v>332</v>
      </c>
      <c r="E2330" t="s">
        <v>103</v>
      </c>
      <c r="F2330">
        <v>40700</v>
      </c>
      <c r="G2330" t="s">
        <v>784</v>
      </c>
      <c r="I2330" t="s">
        <v>130</v>
      </c>
      <c r="J2330">
        <v>2026</v>
      </c>
      <c r="K2330">
        <v>5</v>
      </c>
      <c r="L2330" t="s">
        <v>95</v>
      </c>
      <c r="M2330">
        <v>-451.10625840000006</v>
      </c>
      <c r="N2330">
        <v>1</v>
      </c>
      <c r="O2330">
        <v>-451.10625840000006</v>
      </c>
      <c r="P2330" t="s">
        <v>614</v>
      </c>
      <c r="Q2330">
        <v>1</v>
      </c>
    </row>
    <row r="2331" spans="1:17">
      <c r="A2331" t="s">
        <v>2438</v>
      </c>
      <c r="B2331" t="s">
        <v>483</v>
      </c>
      <c r="C2331" t="s">
        <v>296</v>
      </c>
      <c r="D2331" t="s">
        <v>332</v>
      </c>
      <c r="E2331" t="s">
        <v>103</v>
      </c>
      <c r="F2331">
        <v>40700</v>
      </c>
      <c r="G2331" t="s">
        <v>784</v>
      </c>
      <c r="I2331" t="s">
        <v>130</v>
      </c>
      <c r="J2331">
        <v>2026</v>
      </c>
      <c r="K2331">
        <v>5</v>
      </c>
      <c r="L2331" t="s">
        <v>95</v>
      </c>
      <c r="M2331">
        <v>-2804.2755033600001</v>
      </c>
      <c r="N2331">
        <v>1</v>
      </c>
      <c r="O2331">
        <v>-2804.2755033600001</v>
      </c>
      <c r="P2331" t="s">
        <v>614</v>
      </c>
      <c r="Q2331">
        <v>1</v>
      </c>
    </row>
    <row r="2332" spans="1:17">
      <c r="A2332" t="s">
        <v>2505</v>
      </c>
      <c r="B2332" t="s">
        <v>484</v>
      </c>
      <c r="C2332" t="s">
        <v>459</v>
      </c>
      <c r="D2332" t="s">
        <v>332</v>
      </c>
      <c r="E2332" t="s">
        <v>103</v>
      </c>
      <c r="F2332">
        <v>40700</v>
      </c>
      <c r="G2332" t="s">
        <v>784</v>
      </c>
      <c r="I2332" t="s">
        <v>130</v>
      </c>
      <c r="J2332">
        <v>2026</v>
      </c>
      <c r="K2332">
        <v>5</v>
      </c>
      <c r="L2332" t="s">
        <v>95</v>
      </c>
      <c r="M2332">
        <v>-1869.3223761599997</v>
      </c>
      <c r="N2332">
        <v>1</v>
      </c>
      <c r="O2332">
        <v>-1869.3223761599997</v>
      </c>
      <c r="P2332" t="s">
        <v>614</v>
      </c>
      <c r="Q2332">
        <v>1</v>
      </c>
    </row>
    <row r="2333" spans="1:17">
      <c r="A2333" t="s">
        <v>2316</v>
      </c>
      <c r="B2333" t="s">
        <v>485</v>
      </c>
      <c r="C2333" t="s">
        <v>469</v>
      </c>
      <c r="D2333" t="s">
        <v>332</v>
      </c>
      <c r="E2333" t="s">
        <v>103</v>
      </c>
      <c r="F2333">
        <v>40700</v>
      </c>
      <c r="G2333" t="s">
        <v>784</v>
      </c>
      <c r="I2333" t="s">
        <v>130</v>
      </c>
      <c r="J2333">
        <v>2026</v>
      </c>
      <c r="K2333">
        <v>5</v>
      </c>
      <c r="L2333" t="s">
        <v>95</v>
      </c>
      <c r="M2333">
        <v>-85.682925359999999</v>
      </c>
      <c r="N2333">
        <v>1</v>
      </c>
      <c r="O2333">
        <v>-85.682925359999999</v>
      </c>
      <c r="P2333" t="s">
        <v>614</v>
      </c>
      <c r="Q2333">
        <v>1</v>
      </c>
    </row>
    <row r="2334" spans="1:17">
      <c r="A2334" t="s">
        <v>2295</v>
      </c>
      <c r="B2334" t="s">
        <v>486</v>
      </c>
      <c r="C2334" t="s">
        <v>382</v>
      </c>
      <c r="D2334" t="s">
        <v>332</v>
      </c>
      <c r="E2334" t="s">
        <v>103</v>
      </c>
      <c r="F2334">
        <v>40700</v>
      </c>
      <c r="G2334" t="s">
        <v>784</v>
      </c>
      <c r="I2334" t="s">
        <v>130</v>
      </c>
      <c r="J2334">
        <v>2026</v>
      </c>
      <c r="K2334">
        <v>5</v>
      </c>
      <c r="L2334" t="s">
        <v>95</v>
      </c>
      <c r="M2334">
        <v>-92.407175999999993</v>
      </c>
      <c r="N2334">
        <v>1</v>
      </c>
      <c r="O2334">
        <v>-92.407175999999993</v>
      </c>
      <c r="P2334" t="s">
        <v>614</v>
      </c>
      <c r="Q2334">
        <v>1</v>
      </c>
    </row>
    <row r="2335" spans="1:17">
      <c r="A2335" t="s">
        <v>2305</v>
      </c>
      <c r="B2335" t="s">
        <v>353</v>
      </c>
      <c r="C2335" t="s">
        <v>108</v>
      </c>
      <c r="D2335" t="s">
        <v>332</v>
      </c>
      <c r="E2335" t="s">
        <v>103</v>
      </c>
      <c r="F2335">
        <v>40700</v>
      </c>
      <c r="G2335" t="s">
        <v>784</v>
      </c>
      <c r="I2335" t="s">
        <v>130</v>
      </c>
      <c r="J2335">
        <v>2026</v>
      </c>
      <c r="K2335">
        <v>5</v>
      </c>
      <c r="L2335" t="s">
        <v>95</v>
      </c>
      <c r="M2335">
        <v>-678.34949796000012</v>
      </c>
      <c r="N2335">
        <v>1</v>
      </c>
      <c r="O2335">
        <v>-678.34949796000012</v>
      </c>
      <c r="P2335" t="s">
        <v>614</v>
      </c>
      <c r="Q2335">
        <v>1</v>
      </c>
    </row>
    <row r="2336" spans="1:17">
      <c r="A2336" t="s">
        <v>2438</v>
      </c>
      <c r="B2336" t="s">
        <v>487</v>
      </c>
      <c r="C2336" t="s">
        <v>296</v>
      </c>
      <c r="D2336" t="s">
        <v>332</v>
      </c>
      <c r="E2336" t="s">
        <v>103</v>
      </c>
      <c r="F2336">
        <v>40700</v>
      </c>
      <c r="G2336" t="s">
        <v>784</v>
      </c>
      <c r="I2336" t="s">
        <v>130</v>
      </c>
      <c r="J2336">
        <v>2026</v>
      </c>
      <c r="K2336">
        <v>5</v>
      </c>
      <c r="L2336" t="s">
        <v>95</v>
      </c>
      <c r="M2336">
        <v>-648.0626238000001</v>
      </c>
      <c r="N2336">
        <v>1</v>
      </c>
      <c r="O2336">
        <v>-648.0626238000001</v>
      </c>
      <c r="P2336" t="s">
        <v>614</v>
      </c>
      <c r="Q2336">
        <v>1</v>
      </c>
    </row>
    <row r="2337" spans="1:17">
      <c r="A2337" t="s">
        <v>2305</v>
      </c>
      <c r="B2337" t="s">
        <v>488</v>
      </c>
      <c r="C2337" t="s">
        <v>108</v>
      </c>
      <c r="D2337" t="s">
        <v>332</v>
      </c>
      <c r="E2337" t="s">
        <v>103</v>
      </c>
      <c r="F2337">
        <v>40700</v>
      </c>
      <c r="G2337" t="s">
        <v>784</v>
      </c>
      <c r="I2337" t="s">
        <v>130</v>
      </c>
      <c r="J2337">
        <v>2026</v>
      </c>
      <c r="K2337">
        <v>5</v>
      </c>
      <c r="L2337" t="s">
        <v>95</v>
      </c>
      <c r="M2337">
        <v>-1194.5461165200002</v>
      </c>
      <c r="N2337">
        <v>1</v>
      </c>
      <c r="O2337">
        <v>-1194.5461165200002</v>
      </c>
      <c r="P2337" t="s">
        <v>614</v>
      </c>
      <c r="Q2337">
        <v>1</v>
      </c>
    </row>
    <row r="2338" spans="1:17">
      <c r="A2338" t="s">
        <v>2305</v>
      </c>
      <c r="B2338" t="s">
        <v>489</v>
      </c>
      <c r="C2338" t="s">
        <v>108</v>
      </c>
      <c r="D2338" t="s">
        <v>332</v>
      </c>
      <c r="E2338" t="s">
        <v>103</v>
      </c>
      <c r="F2338">
        <v>40700</v>
      </c>
      <c r="G2338" t="s">
        <v>784</v>
      </c>
      <c r="I2338" t="s">
        <v>130</v>
      </c>
      <c r="J2338">
        <v>2026</v>
      </c>
      <c r="K2338">
        <v>5</v>
      </c>
      <c r="L2338" t="s">
        <v>95</v>
      </c>
      <c r="M2338">
        <v>-1387.32485724</v>
      </c>
      <c r="N2338">
        <v>1</v>
      </c>
      <c r="O2338">
        <v>-1387.32485724</v>
      </c>
      <c r="P2338" t="s">
        <v>614</v>
      </c>
      <c r="Q2338">
        <v>1</v>
      </c>
    </row>
    <row r="2339" spans="1:17">
      <c r="A2339" t="s">
        <v>879</v>
      </c>
      <c r="B2339" t="s">
        <v>490</v>
      </c>
      <c r="C2339" t="s">
        <v>133</v>
      </c>
      <c r="D2339" t="s">
        <v>332</v>
      </c>
      <c r="E2339" t="s">
        <v>103</v>
      </c>
      <c r="F2339">
        <v>40700</v>
      </c>
      <c r="G2339" t="s">
        <v>784</v>
      </c>
      <c r="I2339" t="s">
        <v>130</v>
      </c>
      <c r="J2339">
        <v>2026</v>
      </c>
      <c r="K2339">
        <v>5</v>
      </c>
      <c r="L2339" t="s">
        <v>95</v>
      </c>
      <c r="M2339">
        <v>-75.121243559999996</v>
      </c>
      <c r="N2339">
        <v>1</v>
      </c>
      <c r="O2339">
        <v>-75.121243559999996</v>
      </c>
      <c r="P2339" t="s">
        <v>614</v>
      </c>
      <c r="Q2339">
        <v>1</v>
      </c>
    </row>
    <row r="2340" spans="1:17">
      <c r="A2340" t="s">
        <v>2305</v>
      </c>
      <c r="B2340" t="s">
        <v>491</v>
      </c>
      <c r="C2340" t="s">
        <v>108</v>
      </c>
      <c r="D2340" t="s">
        <v>332</v>
      </c>
      <c r="E2340" t="s">
        <v>103</v>
      </c>
      <c r="F2340">
        <v>40700</v>
      </c>
      <c r="G2340" t="s">
        <v>784</v>
      </c>
      <c r="I2340" t="s">
        <v>130</v>
      </c>
      <c r="J2340">
        <v>2026</v>
      </c>
      <c r="K2340">
        <v>5</v>
      </c>
      <c r="L2340" t="s">
        <v>95</v>
      </c>
      <c r="M2340">
        <v>-603.50812991999999</v>
      </c>
      <c r="N2340">
        <v>1</v>
      </c>
      <c r="O2340">
        <v>-603.50812991999999</v>
      </c>
      <c r="P2340" t="s">
        <v>614</v>
      </c>
      <c r="Q2340">
        <v>1</v>
      </c>
    </row>
    <row r="2341" spans="1:17">
      <c r="A2341" t="s">
        <v>2438</v>
      </c>
      <c r="B2341" t="s">
        <v>297</v>
      </c>
      <c r="C2341" t="s">
        <v>296</v>
      </c>
      <c r="D2341" t="s">
        <v>332</v>
      </c>
      <c r="E2341" t="s">
        <v>103</v>
      </c>
      <c r="F2341">
        <v>40700</v>
      </c>
      <c r="G2341" t="s">
        <v>784</v>
      </c>
      <c r="I2341" t="s">
        <v>130</v>
      </c>
      <c r="J2341">
        <v>2026</v>
      </c>
      <c r="K2341">
        <v>5</v>
      </c>
      <c r="L2341" t="s">
        <v>95</v>
      </c>
      <c r="M2341">
        <v>-10821.466600559999</v>
      </c>
      <c r="N2341">
        <v>1</v>
      </c>
      <c r="O2341">
        <v>-10821.466600559999</v>
      </c>
      <c r="P2341" t="s">
        <v>614</v>
      </c>
      <c r="Q2341">
        <v>1</v>
      </c>
    </row>
    <row r="2342" spans="1:17">
      <c r="A2342" t="s">
        <v>2295</v>
      </c>
      <c r="B2342" t="s">
        <v>492</v>
      </c>
      <c r="C2342" t="s">
        <v>382</v>
      </c>
      <c r="D2342" t="s">
        <v>332</v>
      </c>
      <c r="E2342" t="s">
        <v>103</v>
      </c>
      <c r="F2342">
        <v>40700</v>
      </c>
      <c r="G2342" t="s">
        <v>784</v>
      </c>
      <c r="I2342" t="s">
        <v>130</v>
      </c>
      <c r="J2342">
        <v>2026</v>
      </c>
      <c r="K2342">
        <v>5</v>
      </c>
      <c r="L2342" t="s">
        <v>95</v>
      </c>
      <c r="M2342">
        <v>-202.99902263999999</v>
      </c>
      <c r="N2342">
        <v>1</v>
      </c>
      <c r="O2342">
        <v>-202.99902263999999</v>
      </c>
      <c r="P2342" t="s">
        <v>614</v>
      </c>
      <c r="Q2342">
        <v>1</v>
      </c>
    </row>
    <row r="2343" spans="1:17">
      <c r="A2343" t="s">
        <v>879</v>
      </c>
      <c r="B2343" t="s">
        <v>493</v>
      </c>
      <c r="C2343" t="s">
        <v>133</v>
      </c>
      <c r="D2343" t="s">
        <v>332</v>
      </c>
      <c r="E2343" t="s">
        <v>103</v>
      </c>
      <c r="F2343">
        <v>40700</v>
      </c>
      <c r="G2343" t="s">
        <v>784</v>
      </c>
      <c r="I2343" t="s">
        <v>130</v>
      </c>
      <c r="J2343">
        <v>2026</v>
      </c>
      <c r="K2343">
        <v>5</v>
      </c>
      <c r="L2343" t="s">
        <v>95</v>
      </c>
      <c r="M2343">
        <v>-4752.7797308400004</v>
      </c>
      <c r="N2343">
        <v>1</v>
      </c>
      <c r="O2343">
        <v>-4752.7797308400004</v>
      </c>
      <c r="P2343" t="s">
        <v>614</v>
      </c>
      <c r="Q2343">
        <v>1</v>
      </c>
    </row>
    <row r="2344" spans="1:17">
      <c r="A2344" t="s">
        <v>879</v>
      </c>
      <c r="B2344" t="s">
        <v>494</v>
      </c>
      <c r="C2344" t="s">
        <v>133</v>
      </c>
      <c r="D2344" t="s">
        <v>332</v>
      </c>
      <c r="E2344" t="s">
        <v>103</v>
      </c>
      <c r="F2344">
        <v>40700</v>
      </c>
      <c r="G2344" t="s">
        <v>784</v>
      </c>
      <c r="I2344" t="s">
        <v>130</v>
      </c>
      <c r="J2344">
        <v>2026</v>
      </c>
      <c r="K2344">
        <v>5</v>
      </c>
      <c r="L2344" t="s">
        <v>95</v>
      </c>
      <c r="M2344">
        <v>-315.57291875999994</v>
      </c>
      <c r="N2344">
        <v>1</v>
      </c>
      <c r="O2344">
        <v>-315.57291875999994</v>
      </c>
      <c r="P2344" t="s">
        <v>614</v>
      </c>
      <c r="Q2344">
        <v>1</v>
      </c>
    </row>
    <row r="2345" spans="1:17">
      <c r="A2345" t="s">
        <v>2295</v>
      </c>
      <c r="B2345" t="s">
        <v>495</v>
      </c>
      <c r="C2345" t="s">
        <v>382</v>
      </c>
      <c r="D2345" t="s">
        <v>332</v>
      </c>
      <c r="E2345" t="s">
        <v>103</v>
      </c>
      <c r="F2345">
        <v>40700</v>
      </c>
      <c r="G2345" t="s">
        <v>784</v>
      </c>
      <c r="I2345" t="s">
        <v>130</v>
      </c>
      <c r="J2345">
        <v>2026</v>
      </c>
      <c r="K2345">
        <v>5</v>
      </c>
      <c r="L2345" t="s">
        <v>95</v>
      </c>
      <c r="M2345">
        <v>-3.2113303200000001</v>
      </c>
      <c r="N2345">
        <v>1</v>
      </c>
      <c r="O2345">
        <v>-3.2113303200000001</v>
      </c>
      <c r="P2345" t="s">
        <v>614</v>
      </c>
      <c r="Q2345">
        <v>1</v>
      </c>
    </row>
    <row r="2346" spans="1:17">
      <c r="A2346" t="s">
        <v>879</v>
      </c>
      <c r="B2346" t="s">
        <v>496</v>
      </c>
      <c r="C2346" t="s">
        <v>133</v>
      </c>
      <c r="D2346" t="s">
        <v>332</v>
      </c>
      <c r="E2346" t="s">
        <v>103</v>
      </c>
      <c r="F2346">
        <v>40700</v>
      </c>
      <c r="G2346" t="s">
        <v>784</v>
      </c>
      <c r="I2346" t="s">
        <v>130</v>
      </c>
      <c r="J2346">
        <v>2026</v>
      </c>
      <c r="K2346">
        <v>5</v>
      </c>
      <c r="L2346" t="s">
        <v>95</v>
      </c>
      <c r="M2346">
        <v>-349.07836139999995</v>
      </c>
      <c r="N2346">
        <v>1</v>
      </c>
      <c r="O2346">
        <v>-349.07836139999995</v>
      </c>
      <c r="P2346" t="s">
        <v>614</v>
      </c>
      <c r="Q2346">
        <v>1</v>
      </c>
    </row>
    <row r="2347" spans="1:17">
      <c r="A2347" t="s">
        <v>879</v>
      </c>
      <c r="B2347" t="s">
        <v>497</v>
      </c>
      <c r="C2347" t="s">
        <v>133</v>
      </c>
      <c r="D2347" t="s">
        <v>332</v>
      </c>
      <c r="E2347" t="s">
        <v>103</v>
      </c>
      <c r="F2347">
        <v>40700</v>
      </c>
      <c r="G2347" t="s">
        <v>784</v>
      </c>
      <c r="I2347" t="s">
        <v>130</v>
      </c>
      <c r="J2347">
        <v>2026</v>
      </c>
      <c r="K2347">
        <v>5</v>
      </c>
      <c r="L2347" t="s">
        <v>95</v>
      </c>
      <c r="M2347">
        <v>-201.20516531999999</v>
      </c>
      <c r="N2347">
        <v>1</v>
      </c>
      <c r="O2347">
        <v>-201.20516531999999</v>
      </c>
      <c r="P2347" t="s">
        <v>614</v>
      </c>
      <c r="Q2347">
        <v>1</v>
      </c>
    </row>
    <row r="2348" spans="1:17">
      <c r="A2348" t="s">
        <v>879</v>
      </c>
      <c r="B2348" t="s">
        <v>498</v>
      </c>
      <c r="C2348" t="s">
        <v>133</v>
      </c>
      <c r="D2348" t="s">
        <v>332</v>
      </c>
      <c r="E2348" t="s">
        <v>103</v>
      </c>
      <c r="F2348">
        <v>40700</v>
      </c>
      <c r="G2348" t="s">
        <v>784</v>
      </c>
      <c r="I2348" t="s">
        <v>130</v>
      </c>
      <c r="J2348">
        <v>2026</v>
      </c>
      <c r="K2348">
        <v>5</v>
      </c>
      <c r="L2348" t="s">
        <v>95</v>
      </c>
      <c r="M2348">
        <v>-261.65707128000003</v>
      </c>
      <c r="N2348">
        <v>1</v>
      </c>
      <c r="O2348">
        <v>-261.65707128000003</v>
      </c>
      <c r="P2348" t="s">
        <v>614</v>
      </c>
      <c r="Q2348">
        <v>1</v>
      </c>
    </row>
    <row r="2349" spans="1:17">
      <c r="A2349" t="s">
        <v>879</v>
      </c>
      <c r="B2349" t="s">
        <v>499</v>
      </c>
      <c r="C2349" t="s">
        <v>133</v>
      </c>
      <c r="D2349" t="s">
        <v>332</v>
      </c>
      <c r="E2349" t="s">
        <v>103</v>
      </c>
      <c r="F2349">
        <v>40700</v>
      </c>
      <c r="G2349" t="s">
        <v>784</v>
      </c>
      <c r="I2349" t="s">
        <v>130</v>
      </c>
      <c r="J2349">
        <v>2026</v>
      </c>
      <c r="K2349">
        <v>5</v>
      </c>
      <c r="L2349" t="s">
        <v>95</v>
      </c>
      <c r="M2349">
        <v>-607.95959831999994</v>
      </c>
      <c r="N2349">
        <v>1</v>
      </c>
      <c r="O2349">
        <v>-607.95959831999994</v>
      </c>
      <c r="P2349" t="s">
        <v>614</v>
      </c>
      <c r="Q2349">
        <v>1</v>
      </c>
    </row>
    <row r="2350" spans="1:17">
      <c r="A2350" t="s">
        <v>879</v>
      </c>
      <c r="B2350" t="s">
        <v>500</v>
      </c>
      <c r="C2350" t="s">
        <v>133</v>
      </c>
      <c r="D2350" t="s">
        <v>332</v>
      </c>
      <c r="E2350" t="s">
        <v>103</v>
      </c>
      <c r="F2350">
        <v>40700</v>
      </c>
      <c r="G2350" t="s">
        <v>784</v>
      </c>
      <c r="I2350" t="s">
        <v>130</v>
      </c>
      <c r="J2350">
        <v>2026</v>
      </c>
      <c r="K2350">
        <v>5</v>
      </c>
      <c r="L2350" t="s">
        <v>95</v>
      </c>
      <c r="M2350">
        <v>-9399.9884853599979</v>
      </c>
      <c r="N2350">
        <v>1</v>
      </c>
      <c r="O2350">
        <v>-9399.9884853599979</v>
      </c>
      <c r="P2350" t="s">
        <v>614</v>
      </c>
      <c r="Q2350">
        <v>1</v>
      </c>
    </row>
    <row r="2351" spans="1:17">
      <c r="A2351" t="s">
        <v>879</v>
      </c>
      <c r="B2351" t="s">
        <v>501</v>
      </c>
      <c r="C2351" t="s">
        <v>133</v>
      </c>
      <c r="D2351" t="s">
        <v>332</v>
      </c>
      <c r="E2351" t="s">
        <v>103</v>
      </c>
      <c r="F2351">
        <v>40700</v>
      </c>
      <c r="G2351" t="s">
        <v>784</v>
      </c>
      <c r="I2351" t="s">
        <v>130</v>
      </c>
      <c r="J2351">
        <v>2026</v>
      </c>
      <c r="K2351">
        <v>5</v>
      </c>
      <c r="L2351" t="s">
        <v>95</v>
      </c>
      <c r="M2351">
        <v>-76.915100879999997</v>
      </c>
      <c r="N2351">
        <v>1</v>
      </c>
      <c r="O2351">
        <v>-76.915100879999997</v>
      </c>
      <c r="P2351" t="s">
        <v>614</v>
      </c>
      <c r="Q2351">
        <v>1</v>
      </c>
    </row>
    <row r="2352" spans="1:17">
      <c r="A2352" t="s">
        <v>2505</v>
      </c>
      <c r="B2352" t="s">
        <v>502</v>
      </c>
      <c r="C2352" t="s">
        <v>459</v>
      </c>
      <c r="D2352" t="s">
        <v>332</v>
      </c>
      <c r="E2352" t="s">
        <v>103</v>
      </c>
      <c r="F2352">
        <v>40700</v>
      </c>
      <c r="G2352" t="s">
        <v>784</v>
      </c>
      <c r="I2352" t="s">
        <v>130</v>
      </c>
      <c r="J2352">
        <v>2026</v>
      </c>
      <c r="K2352">
        <v>5</v>
      </c>
      <c r="L2352" t="s">
        <v>95</v>
      </c>
      <c r="M2352">
        <v>-7978.1303667599996</v>
      </c>
      <c r="N2352">
        <v>1</v>
      </c>
      <c r="O2352">
        <v>-7978.1303667599996</v>
      </c>
      <c r="P2352" t="s">
        <v>614</v>
      </c>
      <c r="Q2352">
        <v>1</v>
      </c>
    </row>
    <row r="2353" spans="1:17">
      <c r="A2353" t="s">
        <v>2530</v>
      </c>
      <c r="B2353" t="s">
        <v>503</v>
      </c>
      <c r="C2353" t="s">
        <v>270</v>
      </c>
      <c r="D2353" t="s">
        <v>332</v>
      </c>
      <c r="E2353" t="s">
        <v>103</v>
      </c>
      <c r="F2353">
        <v>40700</v>
      </c>
      <c r="G2353" t="s">
        <v>784</v>
      </c>
      <c r="I2353" t="s">
        <v>130</v>
      </c>
      <c r="J2353">
        <v>2026</v>
      </c>
      <c r="K2353">
        <v>5</v>
      </c>
      <c r="L2353" t="s">
        <v>95</v>
      </c>
      <c r="M2353">
        <v>-2038.9462430399999</v>
      </c>
      <c r="N2353">
        <v>1</v>
      </c>
      <c r="O2353">
        <v>-2038.9462430399999</v>
      </c>
      <c r="P2353" t="s">
        <v>614</v>
      </c>
      <c r="Q2353">
        <v>1</v>
      </c>
    </row>
    <row r="2354" spans="1:17">
      <c r="A2354" t="s">
        <v>2305</v>
      </c>
      <c r="B2354" t="s">
        <v>504</v>
      </c>
      <c r="C2354" t="s">
        <v>108</v>
      </c>
      <c r="D2354" t="s">
        <v>332</v>
      </c>
      <c r="E2354" t="s">
        <v>103</v>
      </c>
      <c r="F2354">
        <v>40700</v>
      </c>
      <c r="G2354" t="s">
        <v>784</v>
      </c>
      <c r="I2354" t="s">
        <v>130</v>
      </c>
      <c r="J2354">
        <v>2026</v>
      </c>
      <c r="K2354">
        <v>5</v>
      </c>
      <c r="L2354" t="s">
        <v>95</v>
      </c>
      <c r="M2354">
        <v>-760.84522020000009</v>
      </c>
      <c r="N2354">
        <v>1</v>
      </c>
      <c r="O2354">
        <v>-760.84522020000009</v>
      </c>
      <c r="P2354" t="s">
        <v>614</v>
      </c>
      <c r="Q2354">
        <v>1</v>
      </c>
    </row>
    <row r="2355" spans="1:17">
      <c r="A2355" t="s">
        <v>879</v>
      </c>
      <c r="B2355" t="s">
        <v>505</v>
      </c>
      <c r="C2355" t="s">
        <v>133</v>
      </c>
      <c r="D2355" t="s">
        <v>332</v>
      </c>
      <c r="E2355" t="s">
        <v>103</v>
      </c>
      <c r="F2355">
        <v>40700</v>
      </c>
      <c r="G2355" t="s">
        <v>784</v>
      </c>
      <c r="I2355" t="s">
        <v>130</v>
      </c>
      <c r="J2355">
        <v>2026</v>
      </c>
      <c r="K2355">
        <v>5</v>
      </c>
      <c r="L2355" t="s">
        <v>95</v>
      </c>
      <c r="M2355">
        <v>-9147.4961309999999</v>
      </c>
      <c r="N2355">
        <v>1</v>
      </c>
      <c r="O2355">
        <v>-9147.4961309999999</v>
      </c>
      <c r="P2355" t="s">
        <v>614</v>
      </c>
      <c r="Q2355">
        <v>1</v>
      </c>
    </row>
    <row r="2356" spans="1:17">
      <c r="A2356" t="s">
        <v>2305</v>
      </c>
      <c r="B2356" t="s">
        <v>506</v>
      </c>
      <c r="C2356" t="s">
        <v>108</v>
      </c>
      <c r="D2356" t="s">
        <v>332</v>
      </c>
      <c r="E2356" t="s">
        <v>103</v>
      </c>
      <c r="F2356">
        <v>40700</v>
      </c>
      <c r="G2356" t="s">
        <v>784</v>
      </c>
      <c r="I2356" t="s">
        <v>130</v>
      </c>
      <c r="J2356">
        <v>2026</v>
      </c>
      <c r="K2356">
        <v>5</v>
      </c>
      <c r="L2356" t="s">
        <v>95</v>
      </c>
      <c r="M2356">
        <v>-1902.4827998399999</v>
      </c>
      <c r="N2356">
        <v>1</v>
      </c>
      <c r="O2356">
        <v>-1902.4827998399999</v>
      </c>
      <c r="P2356" t="s">
        <v>614</v>
      </c>
      <c r="Q2356">
        <v>1</v>
      </c>
    </row>
    <row r="2357" spans="1:17">
      <c r="A2357" t="s">
        <v>2295</v>
      </c>
      <c r="B2357" t="s">
        <v>507</v>
      </c>
      <c r="C2357" t="s">
        <v>508</v>
      </c>
      <c r="D2357" t="s">
        <v>332</v>
      </c>
      <c r="E2357" t="s">
        <v>103</v>
      </c>
      <c r="F2357">
        <v>40700</v>
      </c>
      <c r="G2357" t="s">
        <v>784</v>
      </c>
      <c r="I2357" t="s">
        <v>130</v>
      </c>
      <c r="J2357">
        <v>2026</v>
      </c>
      <c r="K2357">
        <v>5</v>
      </c>
      <c r="L2357" t="s">
        <v>95</v>
      </c>
      <c r="M2357">
        <v>-6979.9470865200001</v>
      </c>
      <c r="N2357">
        <v>1</v>
      </c>
      <c r="O2357">
        <v>-6979.9470865200001</v>
      </c>
      <c r="P2357" t="s">
        <v>614</v>
      </c>
      <c r="Q2357">
        <v>1</v>
      </c>
    </row>
    <row r="2358" spans="1:17">
      <c r="A2358" t="s">
        <v>879</v>
      </c>
      <c r="B2358" t="s">
        <v>509</v>
      </c>
      <c r="C2358" t="s">
        <v>133</v>
      </c>
      <c r="D2358" t="s">
        <v>332</v>
      </c>
      <c r="E2358" t="s">
        <v>103</v>
      </c>
      <c r="F2358">
        <v>40700</v>
      </c>
      <c r="G2358" t="s">
        <v>784</v>
      </c>
      <c r="I2358" t="s">
        <v>130</v>
      </c>
      <c r="J2358">
        <v>2026</v>
      </c>
      <c r="K2358">
        <v>5</v>
      </c>
      <c r="L2358" t="s">
        <v>95</v>
      </c>
      <c r="M2358">
        <v>-354.60831564</v>
      </c>
      <c r="N2358">
        <v>1</v>
      </c>
      <c r="O2358">
        <v>-354.60831564</v>
      </c>
      <c r="P2358" t="s">
        <v>614</v>
      </c>
      <c r="Q2358">
        <v>1</v>
      </c>
    </row>
    <row r="2359" spans="1:17">
      <c r="A2359" t="s">
        <v>2530</v>
      </c>
      <c r="B2359" t="s">
        <v>287</v>
      </c>
      <c r="C2359" t="s">
        <v>270</v>
      </c>
      <c r="D2359" t="s">
        <v>332</v>
      </c>
      <c r="E2359" t="s">
        <v>103</v>
      </c>
      <c r="F2359">
        <v>40700</v>
      </c>
      <c r="G2359" t="s">
        <v>784</v>
      </c>
      <c r="I2359" t="s">
        <v>130</v>
      </c>
      <c r="J2359">
        <v>2026</v>
      </c>
      <c r="K2359">
        <v>5</v>
      </c>
      <c r="L2359" t="s">
        <v>95</v>
      </c>
      <c r="M2359">
        <v>-3792.7680937199993</v>
      </c>
      <c r="N2359">
        <v>1</v>
      </c>
      <c r="O2359">
        <v>-3792.7680937199993</v>
      </c>
      <c r="P2359" t="s">
        <v>614</v>
      </c>
      <c r="Q2359">
        <v>1</v>
      </c>
    </row>
    <row r="2360" spans="1:17">
      <c r="A2360" t="s">
        <v>2530</v>
      </c>
      <c r="B2360" t="s">
        <v>510</v>
      </c>
      <c r="C2360" t="s">
        <v>270</v>
      </c>
      <c r="D2360" t="s">
        <v>332</v>
      </c>
      <c r="E2360" t="s">
        <v>103</v>
      </c>
      <c r="F2360">
        <v>40700</v>
      </c>
      <c r="G2360" t="s">
        <v>784</v>
      </c>
      <c r="I2360" t="s">
        <v>130</v>
      </c>
      <c r="J2360">
        <v>2026</v>
      </c>
      <c r="K2360">
        <v>5</v>
      </c>
      <c r="L2360" t="s">
        <v>95</v>
      </c>
      <c r="M2360">
        <v>-1661.3519439599997</v>
      </c>
      <c r="N2360">
        <v>1</v>
      </c>
      <c r="O2360">
        <v>-1661.3519439599997</v>
      </c>
      <c r="P2360" t="s">
        <v>614</v>
      </c>
      <c r="Q2360">
        <v>1</v>
      </c>
    </row>
    <row r="2361" spans="1:17">
      <c r="A2361" t="s">
        <v>879</v>
      </c>
      <c r="B2361" t="s">
        <v>511</v>
      </c>
      <c r="C2361" t="s">
        <v>133</v>
      </c>
      <c r="D2361" t="s">
        <v>332</v>
      </c>
      <c r="E2361" t="s">
        <v>103</v>
      </c>
      <c r="F2361">
        <v>40700</v>
      </c>
      <c r="G2361" t="s">
        <v>784</v>
      </c>
      <c r="I2361" t="s">
        <v>130</v>
      </c>
      <c r="J2361">
        <v>2026</v>
      </c>
      <c r="K2361">
        <v>5</v>
      </c>
      <c r="L2361" t="s">
        <v>95</v>
      </c>
      <c r="M2361">
        <v>-9222.8067730799994</v>
      </c>
      <c r="N2361">
        <v>1</v>
      </c>
      <c r="O2361">
        <v>-9222.8067730799994</v>
      </c>
      <c r="P2361" t="s">
        <v>614</v>
      </c>
      <c r="Q2361">
        <v>1</v>
      </c>
    </row>
    <row r="2362" spans="1:17">
      <c r="A2362" t="s">
        <v>997</v>
      </c>
      <c r="B2362" t="s">
        <v>512</v>
      </c>
      <c r="C2362" t="s">
        <v>259</v>
      </c>
      <c r="D2362" t="s">
        <v>332</v>
      </c>
      <c r="E2362" t="s">
        <v>103</v>
      </c>
      <c r="F2362">
        <v>40700</v>
      </c>
      <c r="G2362" t="s">
        <v>784</v>
      </c>
      <c r="I2362" t="s">
        <v>130</v>
      </c>
      <c r="J2362">
        <v>2026</v>
      </c>
      <c r="K2362">
        <v>5</v>
      </c>
      <c r="L2362" t="s">
        <v>95</v>
      </c>
      <c r="M2362">
        <v>-5263.7081752799995</v>
      </c>
      <c r="N2362">
        <v>1</v>
      </c>
      <c r="O2362">
        <v>-5263.7081752799995</v>
      </c>
      <c r="P2362" t="s">
        <v>614</v>
      </c>
      <c r="Q2362">
        <v>1</v>
      </c>
    </row>
    <row r="2363" spans="1:17">
      <c r="A2363" t="s">
        <v>424</v>
      </c>
      <c r="B2363" t="s">
        <v>513</v>
      </c>
      <c r="C2363" t="s">
        <v>424</v>
      </c>
      <c r="D2363" t="s">
        <v>332</v>
      </c>
      <c r="E2363" t="s">
        <v>103</v>
      </c>
      <c r="F2363">
        <v>40700</v>
      </c>
      <c r="G2363" t="s">
        <v>784</v>
      </c>
      <c r="I2363" t="s">
        <v>130</v>
      </c>
      <c r="J2363">
        <v>2026</v>
      </c>
      <c r="K2363">
        <v>5</v>
      </c>
      <c r="L2363" t="s">
        <v>95</v>
      </c>
      <c r="M2363">
        <v>-388.85446331999998</v>
      </c>
      <c r="N2363">
        <v>1</v>
      </c>
      <c r="O2363">
        <v>-388.85446331999998</v>
      </c>
      <c r="P2363" t="s">
        <v>614</v>
      </c>
      <c r="Q2363">
        <v>1</v>
      </c>
    </row>
    <row r="2364" spans="1:17">
      <c r="A2364" t="s">
        <v>2305</v>
      </c>
      <c r="B2364" t="s">
        <v>514</v>
      </c>
      <c r="C2364" t="s">
        <v>108</v>
      </c>
      <c r="D2364" t="s">
        <v>332</v>
      </c>
      <c r="E2364" t="s">
        <v>103</v>
      </c>
      <c r="F2364">
        <v>40700</v>
      </c>
      <c r="G2364" t="s">
        <v>784</v>
      </c>
      <c r="I2364" t="s">
        <v>130</v>
      </c>
      <c r="J2364">
        <v>2026</v>
      </c>
      <c r="K2364">
        <v>5</v>
      </c>
      <c r="L2364" t="s">
        <v>95</v>
      </c>
      <c r="M2364">
        <v>-171.78445764</v>
      </c>
      <c r="N2364">
        <v>1</v>
      </c>
      <c r="O2364">
        <v>-171.78445764</v>
      </c>
      <c r="P2364" t="s">
        <v>614</v>
      </c>
      <c r="Q2364">
        <v>1</v>
      </c>
    </row>
    <row r="2365" spans="1:17">
      <c r="A2365" t="s">
        <v>879</v>
      </c>
      <c r="B2365" t="s">
        <v>515</v>
      </c>
      <c r="C2365" t="s">
        <v>133</v>
      </c>
      <c r="D2365" t="s">
        <v>332</v>
      </c>
      <c r="E2365" t="s">
        <v>103</v>
      </c>
      <c r="F2365">
        <v>40700</v>
      </c>
      <c r="G2365" t="s">
        <v>784</v>
      </c>
      <c r="I2365" t="s">
        <v>130</v>
      </c>
      <c r="J2365">
        <v>2026</v>
      </c>
      <c r="K2365">
        <v>5</v>
      </c>
      <c r="L2365" t="s">
        <v>95</v>
      </c>
      <c r="M2365">
        <v>-1914.6332577599999</v>
      </c>
      <c r="N2365">
        <v>1</v>
      </c>
      <c r="O2365">
        <v>-1914.6332577599999</v>
      </c>
      <c r="P2365" t="s">
        <v>614</v>
      </c>
      <c r="Q2365">
        <v>1</v>
      </c>
    </row>
    <row r="2366" spans="1:17">
      <c r="A2366" t="s">
        <v>997</v>
      </c>
      <c r="B2366" t="s">
        <v>516</v>
      </c>
      <c r="C2366" t="s">
        <v>259</v>
      </c>
      <c r="D2366" t="s">
        <v>332</v>
      </c>
      <c r="E2366" t="s">
        <v>103</v>
      </c>
      <c r="F2366">
        <v>40700</v>
      </c>
      <c r="G2366" t="s">
        <v>784</v>
      </c>
      <c r="I2366" t="s">
        <v>130</v>
      </c>
      <c r="J2366">
        <v>2026</v>
      </c>
      <c r="K2366">
        <v>5</v>
      </c>
      <c r="L2366" t="s">
        <v>95</v>
      </c>
      <c r="M2366">
        <v>-282.36062159999994</v>
      </c>
      <c r="N2366">
        <v>1</v>
      </c>
      <c r="O2366">
        <v>-282.36062159999994</v>
      </c>
      <c r="P2366" t="s">
        <v>614</v>
      </c>
      <c r="Q2366">
        <v>1</v>
      </c>
    </row>
    <row r="2367" spans="1:17">
      <c r="A2367" t="s">
        <v>997</v>
      </c>
      <c r="B2367" t="s">
        <v>517</v>
      </c>
      <c r="C2367" t="s">
        <v>259</v>
      </c>
      <c r="D2367" t="s">
        <v>332</v>
      </c>
      <c r="E2367" t="s">
        <v>103</v>
      </c>
      <c r="F2367">
        <v>40700</v>
      </c>
      <c r="G2367" t="s">
        <v>784</v>
      </c>
      <c r="I2367" t="s">
        <v>130</v>
      </c>
      <c r="J2367">
        <v>2026</v>
      </c>
      <c r="K2367">
        <v>5</v>
      </c>
      <c r="L2367" t="s">
        <v>95</v>
      </c>
      <c r="M2367">
        <v>-671.03533727999991</v>
      </c>
      <c r="N2367">
        <v>1</v>
      </c>
      <c r="O2367">
        <v>-671.03533727999991</v>
      </c>
      <c r="P2367" t="s">
        <v>614</v>
      </c>
      <c r="Q2367">
        <v>1</v>
      </c>
    </row>
    <row r="2368" spans="1:17">
      <c r="A2368" t="s">
        <v>2305</v>
      </c>
      <c r="B2368" t="s">
        <v>518</v>
      </c>
      <c r="C2368" t="s">
        <v>108</v>
      </c>
      <c r="D2368" t="s">
        <v>332</v>
      </c>
      <c r="E2368" t="s">
        <v>103</v>
      </c>
      <c r="F2368">
        <v>40700</v>
      </c>
      <c r="G2368" t="s">
        <v>784</v>
      </c>
      <c r="I2368" t="s">
        <v>130</v>
      </c>
      <c r="J2368">
        <v>2026</v>
      </c>
      <c r="K2368">
        <v>5</v>
      </c>
      <c r="L2368" t="s">
        <v>95</v>
      </c>
      <c r="M2368">
        <v>-4545.6742587600002</v>
      </c>
      <c r="N2368">
        <v>1</v>
      </c>
      <c r="O2368">
        <v>-4545.6742587600002</v>
      </c>
      <c r="P2368" t="s">
        <v>614</v>
      </c>
      <c r="Q2368">
        <v>1</v>
      </c>
    </row>
    <row r="2369" spans="1:17">
      <c r="A2369" t="s">
        <v>879</v>
      </c>
      <c r="B2369" t="s">
        <v>519</v>
      </c>
      <c r="C2369" t="s">
        <v>133</v>
      </c>
      <c r="D2369" t="s">
        <v>332</v>
      </c>
      <c r="E2369" t="s">
        <v>103</v>
      </c>
      <c r="F2369">
        <v>40700</v>
      </c>
      <c r="G2369" t="s">
        <v>784</v>
      </c>
      <c r="I2369" t="s">
        <v>130</v>
      </c>
      <c r="J2369">
        <v>2026</v>
      </c>
      <c r="K2369">
        <v>5</v>
      </c>
      <c r="L2369" t="s">
        <v>95</v>
      </c>
      <c r="M2369">
        <v>-96.696992159999994</v>
      </c>
      <c r="N2369">
        <v>1</v>
      </c>
      <c r="O2369">
        <v>-96.696992159999994</v>
      </c>
      <c r="P2369" t="s">
        <v>614</v>
      </c>
      <c r="Q2369">
        <v>1</v>
      </c>
    </row>
    <row r="2370" spans="1:17">
      <c r="A2370" t="s">
        <v>2530</v>
      </c>
      <c r="B2370" t="s">
        <v>289</v>
      </c>
      <c r="C2370" t="s">
        <v>270</v>
      </c>
      <c r="D2370" t="s">
        <v>332</v>
      </c>
      <c r="E2370" t="s">
        <v>103</v>
      </c>
      <c r="F2370">
        <v>40700</v>
      </c>
      <c r="G2370" t="s">
        <v>784</v>
      </c>
      <c r="I2370" t="s">
        <v>130</v>
      </c>
      <c r="J2370">
        <v>2026</v>
      </c>
      <c r="K2370">
        <v>5</v>
      </c>
      <c r="L2370" t="s">
        <v>95</v>
      </c>
      <c r="M2370">
        <v>-476.20699091999995</v>
      </c>
      <c r="N2370">
        <v>1</v>
      </c>
      <c r="O2370">
        <v>-476.20699091999995</v>
      </c>
      <c r="P2370" t="s">
        <v>614</v>
      </c>
      <c r="Q2370">
        <v>1</v>
      </c>
    </row>
    <row r="2371" spans="1:17">
      <c r="A2371" t="s">
        <v>879</v>
      </c>
      <c r="B2371" t="s">
        <v>520</v>
      </c>
      <c r="C2371" t="s">
        <v>133</v>
      </c>
      <c r="D2371" t="s">
        <v>332</v>
      </c>
      <c r="E2371" t="s">
        <v>103</v>
      </c>
      <c r="F2371">
        <v>40700</v>
      </c>
      <c r="G2371" t="s">
        <v>784</v>
      </c>
      <c r="I2371" t="s">
        <v>130</v>
      </c>
      <c r="J2371">
        <v>2026</v>
      </c>
      <c r="K2371">
        <v>5</v>
      </c>
      <c r="L2371" t="s">
        <v>95</v>
      </c>
      <c r="M2371">
        <v>-2112.8587138800003</v>
      </c>
      <c r="N2371">
        <v>1</v>
      </c>
      <c r="O2371">
        <v>-2112.8587138800003</v>
      </c>
      <c r="P2371" t="s">
        <v>614</v>
      </c>
      <c r="Q2371">
        <v>1</v>
      </c>
    </row>
    <row r="2372" spans="1:17">
      <c r="A2372" t="s">
        <v>2305</v>
      </c>
      <c r="B2372" t="s">
        <v>521</v>
      </c>
      <c r="C2372" t="s">
        <v>108</v>
      </c>
      <c r="D2372" t="s">
        <v>332</v>
      </c>
      <c r="E2372" t="s">
        <v>103</v>
      </c>
      <c r="F2372">
        <v>40700</v>
      </c>
      <c r="G2372" t="s">
        <v>784</v>
      </c>
      <c r="I2372" t="s">
        <v>130</v>
      </c>
      <c r="J2372">
        <v>2026</v>
      </c>
      <c r="K2372">
        <v>5</v>
      </c>
      <c r="L2372" t="s">
        <v>95</v>
      </c>
      <c r="M2372">
        <v>-1935.38626884</v>
      </c>
      <c r="N2372">
        <v>1</v>
      </c>
      <c r="O2372">
        <v>-1935.38626884</v>
      </c>
      <c r="P2372" t="s">
        <v>614</v>
      </c>
      <c r="Q2372">
        <v>1</v>
      </c>
    </row>
    <row r="2373" spans="1:17">
      <c r="A2373" t="s">
        <v>2305</v>
      </c>
      <c r="B2373" t="s">
        <v>356</v>
      </c>
      <c r="C2373" t="s">
        <v>108</v>
      </c>
      <c r="D2373" t="s">
        <v>332</v>
      </c>
      <c r="E2373" t="s">
        <v>103</v>
      </c>
      <c r="F2373">
        <v>40700</v>
      </c>
      <c r="G2373" t="s">
        <v>784</v>
      </c>
      <c r="I2373" t="s">
        <v>130</v>
      </c>
      <c r="J2373">
        <v>2026</v>
      </c>
      <c r="K2373">
        <v>5</v>
      </c>
      <c r="L2373" t="s">
        <v>95</v>
      </c>
      <c r="M2373">
        <v>-2163.2097675600003</v>
      </c>
      <c r="N2373">
        <v>1</v>
      </c>
      <c r="O2373">
        <v>-2163.2097675600003</v>
      </c>
      <c r="P2373" t="s">
        <v>614</v>
      </c>
      <c r="Q2373">
        <v>1</v>
      </c>
    </row>
    <row r="2374" spans="1:17">
      <c r="A2374" t="s">
        <v>997</v>
      </c>
      <c r="B2374" t="s">
        <v>522</v>
      </c>
      <c r="C2374" t="s">
        <v>259</v>
      </c>
      <c r="D2374" t="s">
        <v>332</v>
      </c>
      <c r="E2374" t="s">
        <v>103</v>
      </c>
      <c r="F2374">
        <v>40700</v>
      </c>
      <c r="G2374" t="s">
        <v>784</v>
      </c>
      <c r="I2374" t="s">
        <v>130</v>
      </c>
      <c r="J2374">
        <v>2026</v>
      </c>
      <c r="K2374">
        <v>5</v>
      </c>
      <c r="L2374" t="s">
        <v>95</v>
      </c>
      <c r="M2374">
        <v>-716.58266543999991</v>
      </c>
      <c r="N2374">
        <v>1</v>
      </c>
      <c r="O2374">
        <v>-716.58266543999991</v>
      </c>
      <c r="P2374" t="s">
        <v>614</v>
      </c>
      <c r="Q2374">
        <v>1</v>
      </c>
    </row>
    <row r="2375" spans="1:17">
      <c r="A2375" t="s">
        <v>879</v>
      </c>
      <c r="B2375" t="s">
        <v>523</v>
      </c>
      <c r="C2375" t="s">
        <v>133</v>
      </c>
      <c r="D2375" t="s">
        <v>332</v>
      </c>
      <c r="E2375" t="s">
        <v>103</v>
      </c>
      <c r="F2375">
        <v>40700</v>
      </c>
      <c r="G2375" t="s">
        <v>784</v>
      </c>
      <c r="I2375" t="s">
        <v>130</v>
      </c>
      <c r="J2375">
        <v>2026</v>
      </c>
      <c r="K2375">
        <v>5</v>
      </c>
      <c r="L2375" t="s">
        <v>95</v>
      </c>
      <c r="M2375">
        <v>-8220.445868159999</v>
      </c>
      <c r="N2375">
        <v>1</v>
      </c>
      <c r="O2375">
        <v>-8220.445868159999</v>
      </c>
      <c r="P2375" t="s">
        <v>614</v>
      </c>
      <c r="Q2375">
        <v>1</v>
      </c>
    </row>
    <row r="2376" spans="1:17">
      <c r="A2376" t="s">
        <v>879</v>
      </c>
      <c r="B2376" t="s">
        <v>524</v>
      </c>
      <c r="C2376" t="s">
        <v>133</v>
      </c>
      <c r="D2376" t="s">
        <v>332</v>
      </c>
      <c r="E2376" t="s">
        <v>103</v>
      </c>
      <c r="F2376">
        <v>40700</v>
      </c>
      <c r="G2376" t="s">
        <v>784</v>
      </c>
      <c r="I2376" t="s">
        <v>130</v>
      </c>
      <c r="J2376">
        <v>2026</v>
      </c>
      <c r="K2376">
        <v>5</v>
      </c>
      <c r="L2376" t="s">
        <v>95</v>
      </c>
      <c r="M2376">
        <v>-3457.5399514800001</v>
      </c>
      <c r="N2376">
        <v>1</v>
      </c>
      <c r="O2376">
        <v>-3457.5399514800001</v>
      </c>
      <c r="P2376" t="s">
        <v>614</v>
      </c>
      <c r="Q2376">
        <v>1</v>
      </c>
    </row>
    <row r="2377" spans="1:17">
      <c r="A2377" t="s">
        <v>2530</v>
      </c>
      <c r="B2377" t="s">
        <v>525</v>
      </c>
      <c r="C2377" t="s">
        <v>270</v>
      </c>
      <c r="D2377" t="s">
        <v>332</v>
      </c>
      <c r="E2377" t="s">
        <v>103</v>
      </c>
      <c r="F2377">
        <v>40700</v>
      </c>
      <c r="G2377" t="s">
        <v>784</v>
      </c>
      <c r="I2377" t="s">
        <v>130</v>
      </c>
      <c r="J2377">
        <v>2026</v>
      </c>
      <c r="K2377">
        <v>5</v>
      </c>
      <c r="L2377" t="s">
        <v>95</v>
      </c>
      <c r="M2377">
        <v>-7852.8679761599997</v>
      </c>
      <c r="N2377">
        <v>1</v>
      </c>
      <c r="O2377">
        <v>-7852.8679761599997</v>
      </c>
      <c r="P2377" t="s">
        <v>614</v>
      </c>
      <c r="Q2377">
        <v>1</v>
      </c>
    </row>
    <row r="2378" spans="1:17">
      <c r="A2378" t="s">
        <v>2530</v>
      </c>
      <c r="B2378" t="s">
        <v>526</v>
      </c>
      <c r="C2378" t="s">
        <v>270</v>
      </c>
      <c r="D2378" t="s">
        <v>332</v>
      </c>
      <c r="E2378" t="s">
        <v>103</v>
      </c>
      <c r="F2378">
        <v>40700</v>
      </c>
      <c r="G2378" t="s">
        <v>784</v>
      </c>
      <c r="I2378" t="s">
        <v>130</v>
      </c>
      <c r="J2378">
        <v>2026</v>
      </c>
      <c r="K2378">
        <v>5</v>
      </c>
      <c r="L2378" t="s">
        <v>95</v>
      </c>
      <c r="M2378">
        <v>-678.51597564000008</v>
      </c>
      <c r="N2378">
        <v>1</v>
      </c>
      <c r="O2378">
        <v>-678.51597564000008</v>
      </c>
      <c r="P2378" t="s">
        <v>614</v>
      </c>
      <c r="Q2378">
        <v>1</v>
      </c>
    </row>
    <row r="2379" spans="1:17">
      <c r="A2379" t="s">
        <v>2530</v>
      </c>
      <c r="B2379" t="s">
        <v>357</v>
      </c>
      <c r="C2379" t="s">
        <v>270</v>
      </c>
      <c r="D2379" t="s">
        <v>332</v>
      </c>
      <c r="E2379" t="s">
        <v>103</v>
      </c>
      <c r="F2379">
        <v>40700</v>
      </c>
      <c r="G2379" t="s">
        <v>784</v>
      </c>
      <c r="I2379" t="s">
        <v>130</v>
      </c>
      <c r="J2379">
        <v>2026</v>
      </c>
      <c r="K2379">
        <v>5</v>
      </c>
      <c r="L2379" t="s">
        <v>95</v>
      </c>
      <c r="M2379">
        <v>-593.04416327999991</v>
      </c>
      <c r="N2379">
        <v>1</v>
      </c>
      <c r="O2379">
        <v>-593.04416327999991</v>
      </c>
      <c r="P2379" t="s">
        <v>614</v>
      </c>
      <c r="Q2379">
        <v>1</v>
      </c>
    </row>
    <row r="2380" spans="1:17">
      <c r="A2380" t="s">
        <v>2530</v>
      </c>
      <c r="B2380" t="s">
        <v>291</v>
      </c>
      <c r="C2380" t="s">
        <v>270</v>
      </c>
      <c r="D2380" t="s">
        <v>332</v>
      </c>
      <c r="E2380" t="s">
        <v>103</v>
      </c>
      <c r="F2380">
        <v>40700</v>
      </c>
      <c r="G2380" t="s">
        <v>784</v>
      </c>
      <c r="I2380" t="s">
        <v>130</v>
      </c>
      <c r="J2380">
        <v>2026</v>
      </c>
      <c r="K2380">
        <v>5</v>
      </c>
      <c r="L2380" t="s">
        <v>95</v>
      </c>
      <c r="M2380">
        <v>-2583.4597498799999</v>
      </c>
      <c r="N2380">
        <v>1</v>
      </c>
      <c r="O2380">
        <v>-2583.4597498799999</v>
      </c>
      <c r="P2380" t="s">
        <v>614</v>
      </c>
      <c r="Q2380">
        <v>1</v>
      </c>
    </row>
    <row r="2381" spans="1:17">
      <c r="A2381" t="s">
        <v>2305</v>
      </c>
      <c r="B2381" t="s">
        <v>527</v>
      </c>
      <c r="C2381" t="s">
        <v>108</v>
      </c>
      <c r="D2381" t="s">
        <v>332</v>
      </c>
      <c r="E2381" t="s">
        <v>103</v>
      </c>
      <c r="F2381">
        <v>40700</v>
      </c>
      <c r="G2381" t="s">
        <v>784</v>
      </c>
      <c r="I2381" t="s">
        <v>130</v>
      </c>
      <c r="J2381">
        <v>2026</v>
      </c>
      <c r="K2381">
        <v>5</v>
      </c>
      <c r="L2381" t="s">
        <v>95</v>
      </c>
      <c r="M2381">
        <v>-468.04837823999998</v>
      </c>
      <c r="N2381">
        <v>1</v>
      </c>
      <c r="O2381">
        <v>-468.04837823999998</v>
      </c>
      <c r="P2381" t="s">
        <v>614</v>
      </c>
      <c r="Q2381">
        <v>1</v>
      </c>
    </row>
    <row r="2382" spans="1:17">
      <c r="A2382" t="s">
        <v>2530</v>
      </c>
      <c r="B2382" t="s">
        <v>528</v>
      </c>
      <c r="C2382" t="s">
        <v>270</v>
      </c>
      <c r="D2382" t="s">
        <v>332</v>
      </c>
      <c r="E2382" t="s">
        <v>103</v>
      </c>
      <c r="F2382">
        <v>40700</v>
      </c>
      <c r="G2382" t="s">
        <v>784</v>
      </c>
      <c r="I2382" t="s">
        <v>130</v>
      </c>
      <c r="J2382">
        <v>2026</v>
      </c>
      <c r="K2382">
        <v>5</v>
      </c>
      <c r="L2382" t="s">
        <v>95</v>
      </c>
      <c r="M2382">
        <v>-463.16382660000011</v>
      </c>
      <c r="N2382">
        <v>1</v>
      </c>
      <c r="O2382">
        <v>-463.16382660000011</v>
      </c>
      <c r="P2382" t="s">
        <v>614</v>
      </c>
      <c r="Q2382">
        <v>1</v>
      </c>
    </row>
    <row r="2383" spans="1:17">
      <c r="A2383" t="s">
        <v>2530</v>
      </c>
      <c r="B2383" t="s">
        <v>293</v>
      </c>
      <c r="C2383" t="s">
        <v>270</v>
      </c>
      <c r="D2383" t="s">
        <v>332</v>
      </c>
      <c r="E2383" t="s">
        <v>103</v>
      </c>
      <c r="F2383">
        <v>40700</v>
      </c>
      <c r="G2383" t="s">
        <v>784</v>
      </c>
      <c r="I2383" t="s">
        <v>130</v>
      </c>
      <c r="J2383">
        <v>2026</v>
      </c>
      <c r="K2383">
        <v>5</v>
      </c>
      <c r="L2383" t="s">
        <v>95</v>
      </c>
      <c r="M2383">
        <v>-435.14249652000007</v>
      </c>
      <c r="N2383">
        <v>1</v>
      </c>
      <c r="O2383">
        <v>-435.14249652000007</v>
      </c>
      <c r="P2383" t="s">
        <v>614</v>
      </c>
      <c r="Q2383">
        <v>1</v>
      </c>
    </row>
    <row r="2384" spans="1:17">
      <c r="A2384" t="s">
        <v>2305</v>
      </c>
      <c r="B2384" t="s">
        <v>361</v>
      </c>
      <c r="C2384" t="s">
        <v>108</v>
      </c>
      <c r="D2384" t="s">
        <v>332</v>
      </c>
      <c r="E2384" t="s">
        <v>103</v>
      </c>
      <c r="F2384">
        <v>40700</v>
      </c>
      <c r="G2384" t="s">
        <v>784</v>
      </c>
      <c r="I2384" t="s">
        <v>130</v>
      </c>
      <c r="J2384">
        <v>2026</v>
      </c>
      <c r="K2384">
        <v>5</v>
      </c>
      <c r="L2384" t="s">
        <v>95</v>
      </c>
      <c r="M2384">
        <v>-610.51949423999997</v>
      </c>
      <c r="N2384">
        <v>1</v>
      </c>
      <c r="O2384">
        <v>-610.51949423999997</v>
      </c>
      <c r="P2384" t="s">
        <v>614</v>
      </c>
      <c r="Q2384">
        <v>1</v>
      </c>
    </row>
    <row r="2385" spans="1:17">
      <c r="A2385" t="s">
        <v>2530</v>
      </c>
      <c r="B2385" t="s">
        <v>529</v>
      </c>
      <c r="C2385" t="s">
        <v>270</v>
      </c>
      <c r="D2385" t="s">
        <v>332</v>
      </c>
      <c r="E2385" t="s">
        <v>103</v>
      </c>
      <c r="F2385">
        <v>40700</v>
      </c>
      <c r="G2385" t="s">
        <v>784</v>
      </c>
      <c r="I2385" t="s">
        <v>130</v>
      </c>
      <c r="J2385">
        <v>2026</v>
      </c>
      <c r="K2385">
        <v>5</v>
      </c>
      <c r="L2385" t="s">
        <v>95</v>
      </c>
      <c r="M2385">
        <v>-1876.2094853999997</v>
      </c>
      <c r="N2385">
        <v>1</v>
      </c>
      <c r="O2385">
        <v>-1876.2094853999997</v>
      </c>
      <c r="P2385" t="s">
        <v>614</v>
      </c>
      <c r="Q2385">
        <v>1</v>
      </c>
    </row>
    <row r="2386" spans="1:17">
      <c r="A2386" t="s">
        <v>2530</v>
      </c>
      <c r="B2386" t="s">
        <v>530</v>
      </c>
      <c r="C2386" t="s">
        <v>270</v>
      </c>
      <c r="D2386" t="s">
        <v>332</v>
      </c>
      <c r="E2386" t="s">
        <v>103</v>
      </c>
      <c r="F2386">
        <v>40700</v>
      </c>
      <c r="G2386" t="s">
        <v>784</v>
      </c>
      <c r="I2386" t="s">
        <v>130</v>
      </c>
      <c r="J2386">
        <v>2026</v>
      </c>
      <c r="K2386">
        <v>5</v>
      </c>
      <c r="L2386" t="s">
        <v>95</v>
      </c>
      <c r="M2386">
        <v>-324.64715868000002</v>
      </c>
      <c r="N2386">
        <v>1</v>
      </c>
      <c r="O2386">
        <v>-324.64715868000002</v>
      </c>
      <c r="P2386" t="s">
        <v>614</v>
      </c>
      <c r="Q2386">
        <v>1</v>
      </c>
    </row>
    <row r="2387" spans="1:17">
      <c r="A2387" t="s">
        <v>2530</v>
      </c>
      <c r="B2387" t="s">
        <v>531</v>
      </c>
      <c r="C2387" t="s">
        <v>270</v>
      </c>
      <c r="D2387" t="s">
        <v>332</v>
      </c>
      <c r="E2387" t="s">
        <v>103</v>
      </c>
      <c r="F2387">
        <v>40700</v>
      </c>
      <c r="G2387" t="s">
        <v>784</v>
      </c>
      <c r="I2387" t="s">
        <v>130</v>
      </c>
      <c r="J2387">
        <v>2026</v>
      </c>
      <c r="K2387">
        <v>5</v>
      </c>
      <c r="L2387" t="s">
        <v>95</v>
      </c>
      <c r="M2387">
        <v>-90.872686080000008</v>
      </c>
      <c r="N2387">
        <v>1</v>
      </c>
      <c r="O2387">
        <v>-90.872686080000008</v>
      </c>
      <c r="P2387" t="s">
        <v>614</v>
      </c>
      <c r="Q2387">
        <v>1</v>
      </c>
    </row>
    <row r="2388" spans="1:17">
      <c r="A2388" t="s">
        <v>2530</v>
      </c>
      <c r="B2388" t="s">
        <v>532</v>
      </c>
      <c r="C2388" t="s">
        <v>270</v>
      </c>
      <c r="D2388" t="s">
        <v>332</v>
      </c>
      <c r="E2388" t="s">
        <v>103</v>
      </c>
      <c r="F2388">
        <v>40700</v>
      </c>
      <c r="G2388" t="s">
        <v>784</v>
      </c>
      <c r="I2388" t="s">
        <v>130</v>
      </c>
      <c r="J2388">
        <v>2026</v>
      </c>
      <c r="K2388">
        <v>5</v>
      </c>
      <c r="L2388" t="s">
        <v>95</v>
      </c>
      <c r="M2388">
        <v>-374.90532264000001</v>
      </c>
      <c r="N2388">
        <v>1</v>
      </c>
      <c r="O2388">
        <v>-374.90532264000001</v>
      </c>
      <c r="P2388" t="s">
        <v>614</v>
      </c>
      <c r="Q2388">
        <v>1</v>
      </c>
    </row>
    <row r="2389" spans="1:17">
      <c r="A2389" t="s">
        <v>2530</v>
      </c>
      <c r="B2389" t="s">
        <v>533</v>
      </c>
      <c r="C2389" t="s">
        <v>270</v>
      </c>
      <c r="D2389" t="s">
        <v>332</v>
      </c>
      <c r="E2389" t="s">
        <v>103</v>
      </c>
      <c r="F2389">
        <v>40700</v>
      </c>
      <c r="G2389" t="s">
        <v>784</v>
      </c>
      <c r="I2389" t="s">
        <v>130</v>
      </c>
      <c r="J2389">
        <v>2026</v>
      </c>
      <c r="K2389">
        <v>5</v>
      </c>
      <c r="L2389" t="s">
        <v>95</v>
      </c>
      <c r="M2389">
        <v>-709.26006023999992</v>
      </c>
      <c r="N2389">
        <v>1</v>
      </c>
      <c r="O2389">
        <v>-709.26006023999992</v>
      </c>
      <c r="P2389" t="s">
        <v>614</v>
      </c>
      <c r="Q2389">
        <v>1</v>
      </c>
    </row>
    <row r="2390" spans="1:17">
      <c r="A2390" t="s">
        <v>2660</v>
      </c>
      <c r="B2390" t="s">
        <v>534</v>
      </c>
      <c r="C2390" t="s">
        <v>305</v>
      </c>
      <c r="D2390" t="s">
        <v>332</v>
      </c>
      <c r="E2390" t="s">
        <v>103</v>
      </c>
      <c r="F2390">
        <v>40700</v>
      </c>
      <c r="G2390" t="s">
        <v>784</v>
      </c>
      <c r="I2390" t="s">
        <v>130</v>
      </c>
      <c r="J2390">
        <v>2026</v>
      </c>
      <c r="K2390">
        <v>5</v>
      </c>
      <c r="L2390" t="s">
        <v>95</v>
      </c>
      <c r="M2390">
        <v>-1997.9336221200001</v>
      </c>
      <c r="N2390">
        <v>1</v>
      </c>
      <c r="O2390">
        <v>-1997.9336221200001</v>
      </c>
      <c r="P2390" t="s">
        <v>614</v>
      </c>
      <c r="Q2390">
        <v>1</v>
      </c>
    </row>
    <row r="2391" spans="1:17">
      <c r="A2391" t="s">
        <v>2660</v>
      </c>
      <c r="B2391" t="s">
        <v>535</v>
      </c>
      <c r="C2391" t="s">
        <v>305</v>
      </c>
      <c r="D2391" t="s">
        <v>332</v>
      </c>
      <c r="E2391" t="s">
        <v>103</v>
      </c>
      <c r="F2391">
        <v>40700</v>
      </c>
      <c r="G2391" t="s">
        <v>784</v>
      </c>
      <c r="I2391" t="s">
        <v>130</v>
      </c>
      <c r="J2391">
        <v>2026</v>
      </c>
      <c r="K2391">
        <v>5</v>
      </c>
      <c r="L2391" t="s">
        <v>95</v>
      </c>
      <c r="M2391">
        <v>-8891.1265356000004</v>
      </c>
      <c r="N2391">
        <v>1</v>
      </c>
      <c r="O2391">
        <v>-8891.1265356000004</v>
      </c>
      <c r="P2391" t="s">
        <v>614</v>
      </c>
      <c r="Q2391">
        <v>1</v>
      </c>
    </row>
    <row r="2392" spans="1:17">
      <c r="A2392" t="s">
        <v>2660</v>
      </c>
      <c r="B2392" t="s">
        <v>536</v>
      </c>
      <c r="C2392" t="s">
        <v>305</v>
      </c>
      <c r="D2392" t="s">
        <v>332</v>
      </c>
      <c r="E2392" t="s">
        <v>103</v>
      </c>
      <c r="F2392">
        <v>40700</v>
      </c>
      <c r="G2392" t="s">
        <v>784</v>
      </c>
      <c r="I2392" t="s">
        <v>130</v>
      </c>
      <c r="J2392">
        <v>2026</v>
      </c>
      <c r="K2392">
        <v>5</v>
      </c>
      <c r="L2392" t="s">
        <v>95</v>
      </c>
      <c r="M2392">
        <v>-5496.3197168399993</v>
      </c>
      <c r="N2392">
        <v>1</v>
      </c>
      <c r="O2392">
        <v>-5496.3197168399993</v>
      </c>
      <c r="P2392" t="s">
        <v>614</v>
      </c>
      <c r="Q2392">
        <v>1</v>
      </c>
    </row>
    <row r="2393" spans="1:17">
      <c r="A2393" t="s">
        <v>2660</v>
      </c>
      <c r="B2393" t="s">
        <v>537</v>
      </c>
      <c r="C2393" t="s">
        <v>305</v>
      </c>
      <c r="D2393" t="s">
        <v>332</v>
      </c>
      <c r="E2393" t="s">
        <v>103</v>
      </c>
      <c r="F2393">
        <v>40700</v>
      </c>
      <c r="G2393" t="s">
        <v>784</v>
      </c>
      <c r="I2393" t="s">
        <v>130</v>
      </c>
      <c r="J2393">
        <v>2026</v>
      </c>
      <c r="K2393">
        <v>5</v>
      </c>
      <c r="L2393" t="s">
        <v>95</v>
      </c>
      <c r="M2393">
        <v>-6742.8840765600007</v>
      </c>
      <c r="N2393">
        <v>1</v>
      </c>
      <c r="O2393">
        <v>-6742.8840765600007</v>
      </c>
      <c r="P2393" t="s">
        <v>614</v>
      </c>
      <c r="Q2393">
        <v>1</v>
      </c>
    </row>
    <row r="2394" spans="1:17">
      <c r="A2394" t="s">
        <v>2660</v>
      </c>
      <c r="B2394" t="s">
        <v>538</v>
      </c>
      <c r="C2394" t="s">
        <v>305</v>
      </c>
      <c r="D2394" t="s">
        <v>332</v>
      </c>
      <c r="E2394" t="s">
        <v>103</v>
      </c>
      <c r="F2394">
        <v>40700</v>
      </c>
      <c r="G2394" t="s">
        <v>784</v>
      </c>
      <c r="I2394" t="s">
        <v>130</v>
      </c>
      <c r="J2394">
        <v>2026</v>
      </c>
      <c r="K2394">
        <v>5</v>
      </c>
      <c r="L2394" t="s">
        <v>95</v>
      </c>
      <c r="M2394">
        <v>-1059.8113872000001</v>
      </c>
      <c r="N2394">
        <v>1</v>
      </c>
      <c r="O2394">
        <v>-1059.8113872000001</v>
      </c>
      <c r="P2394" t="s">
        <v>614</v>
      </c>
      <c r="Q2394">
        <v>1</v>
      </c>
    </row>
    <row r="2395" spans="1:17">
      <c r="A2395" t="s">
        <v>2660</v>
      </c>
      <c r="B2395" t="s">
        <v>539</v>
      </c>
      <c r="C2395" t="s">
        <v>305</v>
      </c>
      <c r="D2395" t="s">
        <v>332</v>
      </c>
      <c r="E2395" t="s">
        <v>103</v>
      </c>
      <c r="F2395">
        <v>40700</v>
      </c>
      <c r="G2395" t="s">
        <v>784</v>
      </c>
      <c r="I2395" t="s">
        <v>130</v>
      </c>
      <c r="J2395">
        <v>2026</v>
      </c>
      <c r="K2395">
        <v>5</v>
      </c>
      <c r="L2395" t="s">
        <v>95</v>
      </c>
      <c r="M2395">
        <v>-159.41806128000002</v>
      </c>
      <c r="N2395">
        <v>1</v>
      </c>
      <c r="O2395">
        <v>-159.41806128000002</v>
      </c>
      <c r="P2395" t="s">
        <v>614</v>
      </c>
      <c r="Q2395">
        <v>1</v>
      </c>
    </row>
    <row r="2396" spans="1:17">
      <c r="A2396" t="s">
        <v>2660</v>
      </c>
      <c r="B2396" t="s">
        <v>540</v>
      </c>
      <c r="C2396" t="s">
        <v>305</v>
      </c>
      <c r="D2396" t="s">
        <v>332</v>
      </c>
      <c r="E2396" t="s">
        <v>103</v>
      </c>
      <c r="F2396">
        <v>40700</v>
      </c>
      <c r="G2396" t="s">
        <v>784</v>
      </c>
      <c r="I2396" t="s">
        <v>130</v>
      </c>
      <c r="J2396">
        <v>2026</v>
      </c>
      <c r="K2396">
        <v>5</v>
      </c>
      <c r="L2396" t="s">
        <v>95</v>
      </c>
      <c r="M2396">
        <v>-57.265909199999996</v>
      </c>
      <c r="N2396">
        <v>1</v>
      </c>
      <c r="O2396">
        <v>-57.265909199999996</v>
      </c>
      <c r="P2396" t="s">
        <v>614</v>
      </c>
      <c r="Q2396">
        <v>1</v>
      </c>
    </row>
    <row r="2397" spans="1:17">
      <c r="A2397" t="s">
        <v>2660</v>
      </c>
      <c r="B2397" t="s">
        <v>541</v>
      </c>
      <c r="C2397" t="s">
        <v>305</v>
      </c>
      <c r="D2397" t="s">
        <v>332</v>
      </c>
      <c r="E2397" t="s">
        <v>103</v>
      </c>
      <c r="F2397">
        <v>40700</v>
      </c>
      <c r="G2397" t="s">
        <v>784</v>
      </c>
      <c r="I2397" t="s">
        <v>130</v>
      </c>
      <c r="J2397">
        <v>2026</v>
      </c>
      <c r="K2397">
        <v>5</v>
      </c>
      <c r="L2397" t="s">
        <v>95</v>
      </c>
      <c r="M2397">
        <v>-3511.3074166799997</v>
      </c>
      <c r="N2397">
        <v>1</v>
      </c>
      <c r="O2397">
        <v>-3511.3074166799997</v>
      </c>
      <c r="P2397" t="s">
        <v>614</v>
      </c>
      <c r="Q2397">
        <v>1</v>
      </c>
    </row>
    <row r="2398" spans="1:17">
      <c r="A2398" t="s">
        <v>2660</v>
      </c>
      <c r="B2398" t="s">
        <v>542</v>
      </c>
      <c r="C2398" t="s">
        <v>305</v>
      </c>
      <c r="D2398" t="s">
        <v>332</v>
      </c>
      <c r="E2398" t="s">
        <v>103</v>
      </c>
      <c r="F2398">
        <v>40700</v>
      </c>
      <c r="G2398" t="s">
        <v>784</v>
      </c>
      <c r="I2398" t="s">
        <v>130</v>
      </c>
      <c r="J2398">
        <v>2026</v>
      </c>
      <c r="K2398">
        <v>5</v>
      </c>
      <c r="L2398" t="s">
        <v>95</v>
      </c>
      <c r="M2398">
        <v>-287.66860559999998</v>
      </c>
      <c r="N2398">
        <v>1</v>
      </c>
      <c r="O2398">
        <v>-287.66860559999998</v>
      </c>
      <c r="P2398" t="s">
        <v>614</v>
      </c>
      <c r="Q2398">
        <v>1</v>
      </c>
    </row>
    <row r="2399" spans="1:17">
      <c r="A2399" t="s">
        <v>2660</v>
      </c>
      <c r="B2399" t="s">
        <v>543</v>
      </c>
      <c r="C2399" t="s">
        <v>305</v>
      </c>
      <c r="D2399" t="s">
        <v>332</v>
      </c>
      <c r="E2399" t="s">
        <v>103</v>
      </c>
      <c r="F2399">
        <v>40700</v>
      </c>
      <c r="G2399" t="s">
        <v>784</v>
      </c>
      <c r="I2399" t="s">
        <v>130</v>
      </c>
      <c r="J2399">
        <v>2026</v>
      </c>
      <c r="K2399">
        <v>5</v>
      </c>
      <c r="L2399" t="s">
        <v>95</v>
      </c>
      <c r="M2399">
        <v>-75.222577799999996</v>
      </c>
      <c r="N2399">
        <v>1</v>
      </c>
      <c r="O2399">
        <v>-75.222577799999996</v>
      </c>
      <c r="P2399" t="s">
        <v>614</v>
      </c>
      <c r="Q2399">
        <v>1</v>
      </c>
    </row>
    <row r="2400" spans="1:17">
      <c r="A2400" t="s">
        <v>2461</v>
      </c>
      <c r="B2400" t="s">
        <v>544</v>
      </c>
      <c r="C2400" t="s">
        <v>545</v>
      </c>
      <c r="D2400" t="s">
        <v>332</v>
      </c>
      <c r="E2400" t="s">
        <v>103</v>
      </c>
      <c r="F2400">
        <v>40700</v>
      </c>
      <c r="G2400" t="s">
        <v>784</v>
      </c>
      <c r="I2400" t="s">
        <v>399</v>
      </c>
      <c r="J2400">
        <v>2026</v>
      </c>
      <c r="K2400">
        <v>5</v>
      </c>
      <c r="L2400" t="s">
        <v>95</v>
      </c>
      <c r="M2400">
        <v>-4998.5514536399996</v>
      </c>
      <c r="N2400">
        <v>1</v>
      </c>
      <c r="O2400">
        <v>-4998.5514536399996</v>
      </c>
      <c r="P2400" t="s">
        <v>614</v>
      </c>
      <c r="Q2400">
        <v>1</v>
      </c>
    </row>
    <row r="2401" spans="1:17">
      <c r="A2401" t="s">
        <v>2660</v>
      </c>
      <c r="B2401" t="s">
        <v>546</v>
      </c>
      <c r="C2401" t="s">
        <v>305</v>
      </c>
      <c r="D2401" t="s">
        <v>332</v>
      </c>
      <c r="E2401" t="s">
        <v>103</v>
      </c>
      <c r="F2401">
        <v>40700</v>
      </c>
      <c r="G2401" t="s">
        <v>784</v>
      </c>
      <c r="I2401" t="s">
        <v>130</v>
      </c>
      <c r="J2401">
        <v>2026</v>
      </c>
      <c r="K2401">
        <v>5</v>
      </c>
      <c r="L2401" t="s">
        <v>95</v>
      </c>
      <c r="M2401">
        <v>-135.45733895999999</v>
      </c>
      <c r="N2401">
        <v>1</v>
      </c>
      <c r="O2401">
        <v>-135.45733895999999</v>
      </c>
      <c r="P2401" t="s">
        <v>614</v>
      </c>
      <c r="Q2401">
        <v>1</v>
      </c>
    </row>
    <row r="2402" spans="1:17">
      <c r="A2402" t="s">
        <v>2660</v>
      </c>
      <c r="B2402" t="s">
        <v>547</v>
      </c>
      <c r="C2402" t="s">
        <v>305</v>
      </c>
      <c r="D2402" t="s">
        <v>332</v>
      </c>
      <c r="E2402" t="s">
        <v>103</v>
      </c>
      <c r="F2402">
        <v>40700</v>
      </c>
      <c r="G2402" t="s">
        <v>784</v>
      </c>
      <c r="I2402" t="s">
        <v>130</v>
      </c>
      <c r="J2402">
        <v>2026</v>
      </c>
      <c r="K2402">
        <v>5</v>
      </c>
      <c r="L2402" t="s">
        <v>95</v>
      </c>
      <c r="M2402">
        <v>-114.92750447999998</v>
      </c>
      <c r="N2402">
        <v>1</v>
      </c>
      <c r="O2402">
        <v>-114.92750447999998</v>
      </c>
      <c r="P2402" t="s">
        <v>614</v>
      </c>
      <c r="Q2402">
        <v>1</v>
      </c>
    </row>
    <row r="2403" spans="1:17">
      <c r="A2403" t="s">
        <v>2511</v>
      </c>
      <c r="B2403" t="s">
        <v>548</v>
      </c>
      <c r="C2403" t="s">
        <v>436</v>
      </c>
      <c r="D2403" t="s">
        <v>332</v>
      </c>
      <c r="E2403" t="s">
        <v>103</v>
      </c>
      <c r="F2403">
        <v>40700</v>
      </c>
      <c r="G2403" t="s">
        <v>784</v>
      </c>
      <c r="I2403" t="s">
        <v>130</v>
      </c>
      <c r="J2403">
        <v>2026</v>
      </c>
      <c r="K2403">
        <v>5</v>
      </c>
      <c r="L2403" t="s">
        <v>95</v>
      </c>
      <c r="M2403">
        <v>-9411.9604019999988</v>
      </c>
      <c r="N2403">
        <v>1</v>
      </c>
      <c r="O2403">
        <v>-9411.9604019999988</v>
      </c>
      <c r="P2403" t="s">
        <v>614</v>
      </c>
      <c r="Q2403">
        <v>1</v>
      </c>
    </row>
    <row r="2404" spans="1:17">
      <c r="A2404" t="s">
        <v>2660</v>
      </c>
      <c r="B2404" t="s">
        <v>549</v>
      </c>
      <c r="C2404" t="s">
        <v>305</v>
      </c>
      <c r="D2404" t="s">
        <v>332</v>
      </c>
      <c r="E2404" t="s">
        <v>103</v>
      </c>
      <c r="F2404">
        <v>40700</v>
      </c>
      <c r="G2404" t="s">
        <v>784</v>
      </c>
      <c r="I2404" t="s">
        <v>130</v>
      </c>
      <c r="J2404">
        <v>2026</v>
      </c>
      <c r="K2404">
        <v>5</v>
      </c>
      <c r="L2404" t="s">
        <v>95</v>
      </c>
      <c r="M2404">
        <v>-229.10706575999998</v>
      </c>
      <c r="N2404">
        <v>1</v>
      </c>
      <c r="O2404">
        <v>-229.10706575999998</v>
      </c>
      <c r="P2404" t="s">
        <v>614</v>
      </c>
      <c r="Q2404">
        <v>1</v>
      </c>
    </row>
    <row r="2405" spans="1:17">
      <c r="A2405" t="s">
        <v>2660</v>
      </c>
      <c r="B2405" t="s">
        <v>550</v>
      </c>
      <c r="C2405" t="s">
        <v>305</v>
      </c>
      <c r="D2405" t="s">
        <v>332</v>
      </c>
      <c r="E2405" t="s">
        <v>103</v>
      </c>
      <c r="F2405">
        <v>40700</v>
      </c>
      <c r="G2405" t="s">
        <v>784</v>
      </c>
      <c r="I2405" t="s">
        <v>130</v>
      </c>
      <c r="J2405">
        <v>2026</v>
      </c>
      <c r="K2405">
        <v>5</v>
      </c>
      <c r="L2405" t="s">
        <v>95</v>
      </c>
      <c r="M2405">
        <v>-164.17353240000003</v>
      </c>
      <c r="N2405">
        <v>1</v>
      </c>
      <c r="O2405">
        <v>-164.17353240000003</v>
      </c>
      <c r="P2405" t="s">
        <v>614</v>
      </c>
      <c r="Q2405">
        <v>1</v>
      </c>
    </row>
    <row r="2406" spans="1:17">
      <c r="A2406" t="s">
        <v>2660</v>
      </c>
      <c r="B2406" t="s">
        <v>551</v>
      </c>
      <c r="C2406" t="s">
        <v>305</v>
      </c>
      <c r="D2406" t="s">
        <v>332</v>
      </c>
      <c r="E2406" t="s">
        <v>103</v>
      </c>
      <c r="F2406">
        <v>40700</v>
      </c>
      <c r="G2406" t="s">
        <v>784</v>
      </c>
      <c r="I2406" t="s">
        <v>130</v>
      </c>
      <c r="J2406">
        <v>2026</v>
      </c>
      <c r="K2406">
        <v>5</v>
      </c>
      <c r="L2406" t="s">
        <v>95</v>
      </c>
      <c r="M2406">
        <v>-414.25557948000005</v>
      </c>
      <c r="N2406">
        <v>1</v>
      </c>
      <c r="O2406">
        <v>-414.25557948000005</v>
      </c>
      <c r="P2406" t="s">
        <v>614</v>
      </c>
      <c r="Q2406">
        <v>1</v>
      </c>
    </row>
    <row r="2407" spans="1:17">
      <c r="A2407" t="s">
        <v>2295</v>
      </c>
      <c r="B2407" t="s">
        <v>552</v>
      </c>
      <c r="C2407" t="s">
        <v>553</v>
      </c>
      <c r="D2407" t="s">
        <v>332</v>
      </c>
      <c r="E2407" t="s">
        <v>103</v>
      </c>
      <c r="F2407">
        <v>40700</v>
      </c>
      <c r="G2407" t="s">
        <v>784</v>
      </c>
      <c r="I2407" t="s">
        <v>130</v>
      </c>
      <c r="J2407">
        <v>2026</v>
      </c>
      <c r="K2407">
        <v>5</v>
      </c>
      <c r="L2407" t="s">
        <v>95</v>
      </c>
      <c r="M2407">
        <v>-231.58854828</v>
      </c>
      <c r="N2407">
        <v>1</v>
      </c>
      <c r="O2407">
        <v>-231.58854828</v>
      </c>
      <c r="P2407" t="s">
        <v>614</v>
      </c>
      <c r="Q2407">
        <v>1</v>
      </c>
    </row>
    <row r="2408" spans="1:17">
      <c r="A2408" t="s">
        <v>2660</v>
      </c>
      <c r="B2408" t="s">
        <v>554</v>
      </c>
      <c r="C2408" t="s">
        <v>305</v>
      </c>
      <c r="D2408" t="s">
        <v>332</v>
      </c>
      <c r="E2408" t="s">
        <v>103</v>
      </c>
      <c r="F2408">
        <v>40700</v>
      </c>
      <c r="G2408" t="s">
        <v>784</v>
      </c>
      <c r="I2408" t="s">
        <v>130</v>
      </c>
      <c r="J2408">
        <v>2026</v>
      </c>
      <c r="K2408">
        <v>5</v>
      </c>
      <c r="L2408" t="s">
        <v>95</v>
      </c>
      <c r="M2408">
        <v>-573.85459475999994</v>
      </c>
      <c r="N2408">
        <v>1</v>
      </c>
      <c r="O2408">
        <v>-573.85459475999994</v>
      </c>
      <c r="P2408" t="s">
        <v>614</v>
      </c>
      <c r="Q2408">
        <v>1</v>
      </c>
    </row>
    <row r="2409" spans="1:17">
      <c r="A2409" t="s">
        <v>2660</v>
      </c>
      <c r="B2409" t="s">
        <v>555</v>
      </c>
      <c r="C2409" t="s">
        <v>305</v>
      </c>
      <c r="D2409" t="s">
        <v>332</v>
      </c>
      <c r="E2409" t="s">
        <v>103</v>
      </c>
      <c r="F2409">
        <v>40700</v>
      </c>
      <c r="G2409" t="s">
        <v>784</v>
      </c>
      <c r="I2409" t="s">
        <v>130</v>
      </c>
      <c r="J2409">
        <v>2026</v>
      </c>
      <c r="K2409">
        <v>5</v>
      </c>
      <c r="L2409" t="s">
        <v>95</v>
      </c>
      <c r="M2409">
        <v>-155.71091699999999</v>
      </c>
      <c r="N2409">
        <v>1</v>
      </c>
      <c r="O2409">
        <v>-155.71091699999999</v>
      </c>
      <c r="P2409" t="s">
        <v>614</v>
      </c>
      <c r="Q2409">
        <v>1</v>
      </c>
    </row>
    <row r="2410" spans="1:17">
      <c r="A2410" t="s">
        <v>2295</v>
      </c>
      <c r="B2410" t="s">
        <v>556</v>
      </c>
      <c r="C2410" t="s">
        <v>557</v>
      </c>
      <c r="D2410" t="s">
        <v>332</v>
      </c>
      <c r="E2410" t="s">
        <v>103</v>
      </c>
      <c r="F2410">
        <v>40700</v>
      </c>
      <c r="G2410" t="s">
        <v>784</v>
      </c>
      <c r="I2410" t="s">
        <v>130</v>
      </c>
      <c r="J2410">
        <v>2026</v>
      </c>
      <c r="K2410">
        <v>5</v>
      </c>
      <c r="L2410" t="s">
        <v>95</v>
      </c>
      <c r="M2410">
        <v>-27.371102039999997</v>
      </c>
      <c r="N2410">
        <v>1</v>
      </c>
      <c r="O2410">
        <v>-27.371102039999997</v>
      </c>
      <c r="P2410" t="s">
        <v>614</v>
      </c>
      <c r="Q2410">
        <v>1</v>
      </c>
    </row>
    <row r="2411" spans="1:17">
      <c r="A2411" t="s">
        <v>2461</v>
      </c>
      <c r="B2411" t="s">
        <v>558</v>
      </c>
      <c r="C2411" t="s">
        <v>545</v>
      </c>
      <c r="D2411" t="s">
        <v>332</v>
      </c>
      <c r="E2411" t="s">
        <v>103</v>
      </c>
      <c r="F2411">
        <v>40700</v>
      </c>
      <c r="G2411" t="s">
        <v>784</v>
      </c>
      <c r="I2411" t="s">
        <v>399</v>
      </c>
      <c r="J2411">
        <v>2026</v>
      </c>
      <c r="K2411">
        <v>5</v>
      </c>
      <c r="L2411" t="s">
        <v>95</v>
      </c>
      <c r="M2411">
        <v>-154.76874984</v>
      </c>
      <c r="N2411">
        <v>1</v>
      </c>
      <c r="O2411">
        <v>-154.76874984</v>
      </c>
      <c r="P2411" t="s">
        <v>614</v>
      </c>
      <c r="Q2411">
        <v>1</v>
      </c>
    </row>
    <row r="2412" spans="1:17">
      <c r="A2412" t="s">
        <v>2660</v>
      </c>
      <c r="B2412" t="s">
        <v>559</v>
      </c>
      <c r="C2412" t="s">
        <v>305</v>
      </c>
      <c r="D2412" t="s">
        <v>332</v>
      </c>
      <c r="E2412" t="s">
        <v>103</v>
      </c>
      <c r="F2412">
        <v>40700</v>
      </c>
      <c r="G2412" t="s">
        <v>784</v>
      </c>
      <c r="I2412" t="s">
        <v>130</v>
      </c>
      <c r="J2412">
        <v>2026</v>
      </c>
      <c r="K2412">
        <v>5</v>
      </c>
      <c r="L2412" t="s">
        <v>95</v>
      </c>
      <c r="M2412">
        <v>-11.864550599999999</v>
      </c>
      <c r="N2412">
        <v>1</v>
      </c>
      <c r="O2412">
        <v>-11.864550599999999</v>
      </c>
      <c r="P2412" t="s">
        <v>614</v>
      </c>
      <c r="Q2412">
        <v>1</v>
      </c>
    </row>
    <row r="2413" spans="1:17">
      <c r="A2413" t="s">
        <v>2295</v>
      </c>
      <c r="B2413" t="s">
        <v>560</v>
      </c>
      <c r="C2413" t="s">
        <v>561</v>
      </c>
      <c r="D2413" t="s">
        <v>332</v>
      </c>
      <c r="E2413" t="s">
        <v>103</v>
      </c>
      <c r="F2413">
        <v>40700</v>
      </c>
      <c r="G2413" t="s">
        <v>784</v>
      </c>
      <c r="I2413" t="s">
        <v>130</v>
      </c>
      <c r="J2413">
        <v>2026</v>
      </c>
      <c r="K2413">
        <v>5</v>
      </c>
      <c r="L2413" t="s">
        <v>95</v>
      </c>
      <c r="M2413">
        <v>-124.26111179999999</v>
      </c>
      <c r="N2413">
        <v>1</v>
      </c>
      <c r="O2413">
        <v>-124.26111179999999</v>
      </c>
      <c r="P2413" t="s">
        <v>614</v>
      </c>
      <c r="Q2413">
        <v>1</v>
      </c>
    </row>
    <row r="2414" spans="1:17">
      <c r="A2414" t="s">
        <v>2660</v>
      </c>
      <c r="B2414" t="s">
        <v>562</v>
      </c>
      <c r="C2414" t="s">
        <v>305</v>
      </c>
      <c r="D2414" t="s">
        <v>332</v>
      </c>
      <c r="E2414" t="s">
        <v>103</v>
      </c>
      <c r="F2414">
        <v>40700</v>
      </c>
      <c r="G2414" t="s">
        <v>784</v>
      </c>
      <c r="I2414" t="s">
        <v>130</v>
      </c>
      <c r="J2414">
        <v>2026</v>
      </c>
      <c r="K2414">
        <v>5</v>
      </c>
      <c r="L2414" t="s">
        <v>95</v>
      </c>
      <c r="M2414">
        <v>-908.11644263999995</v>
      </c>
      <c r="N2414">
        <v>1</v>
      </c>
      <c r="O2414">
        <v>-908.11644263999995</v>
      </c>
      <c r="P2414" t="s">
        <v>614</v>
      </c>
      <c r="Q2414">
        <v>1</v>
      </c>
    </row>
    <row r="2415" spans="1:17">
      <c r="A2415" t="s">
        <v>2660</v>
      </c>
      <c r="B2415" t="s">
        <v>563</v>
      </c>
      <c r="C2415" t="s">
        <v>305</v>
      </c>
      <c r="D2415" t="s">
        <v>332</v>
      </c>
      <c r="E2415" t="s">
        <v>103</v>
      </c>
      <c r="F2415">
        <v>40700</v>
      </c>
      <c r="G2415" t="s">
        <v>784</v>
      </c>
      <c r="I2415" t="s">
        <v>130</v>
      </c>
      <c r="J2415">
        <v>2026</v>
      </c>
      <c r="K2415">
        <v>5</v>
      </c>
      <c r="L2415" t="s">
        <v>95</v>
      </c>
      <c r="M2415">
        <v>-298.82502288000001</v>
      </c>
      <c r="N2415">
        <v>1</v>
      </c>
      <c r="O2415">
        <v>-298.82502288000001</v>
      </c>
      <c r="P2415" t="s">
        <v>614</v>
      </c>
      <c r="Q2415">
        <v>1</v>
      </c>
    </row>
    <row r="2416" spans="1:17">
      <c r="A2416" t="s">
        <v>2461</v>
      </c>
      <c r="B2416" t="s">
        <v>564</v>
      </c>
      <c r="C2416" t="s">
        <v>545</v>
      </c>
      <c r="D2416" t="s">
        <v>332</v>
      </c>
      <c r="E2416" t="s">
        <v>103</v>
      </c>
      <c r="F2416">
        <v>40700</v>
      </c>
      <c r="G2416" t="s">
        <v>784</v>
      </c>
      <c r="I2416" t="s">
        <v>399</v>
      </c>
      <c r="J2416">
        <v>2026</v>
      </c>
      <c r="K2416">
        <v>5</v>
      </c>
      <c r="L2416" t="s">
        <v>95</v>
      </c>
      <c r="M2416">
        <v>-53.194444199999992</v>
      </c>
      <c r="N2416">
        <v>1</v>
      </c>
      <c r="O2416">
        <v>-53.194444199999992</v>
      </c>
      <c r="P2416" t="s">
        <v>614</v>
      </c>
      <c r="Q2416">
        <v>1</v>
      </c>
    </row>
    <row r="2417" spans="1:17">
      <c r="A2417" t="s">
        <v>2660</v>
      </c>
      <c r="B2417" t="s">
        <v>565</v>
      </c>
      <c r="C2417" t="s">
        <v>305</v>
      </c>
      <c r="D2417" t="s">
        <v>332</v>
      </c>
      <c r="E2417" t="s">
        <v>103</v>
      </c>
      <c r="F2417">
        <v>40700</v>
      </c>
      <c r="G2417" t="s">
        <v>784</v>
      </c>
      <c r="I2417" t="s">
        <v>130</v>
      </c>
      <c r="J2417">
        <v>2026</v>
      </c>
      <c r="K2417">
        <v>5</v>
      </c>
      <c r="L2417" t="s">
        <v>95</v>
      </c>
      <c r="M2417">
        <v>-222.58548359999998</v>
      </c>
      <c r="N2417">
        <v>1</v>
      </c>
      <c r="O2417">
        <v>-222.58548359999998</v>
      </c>
      <c r="P2417" t="s">
        <v>614</v>
      </c>
      <c r="Q2417">
        <v>1</v>
      </c>
    </row>
    <row r="2418" spans="1:17">
      <c r="A2418" t="s">
        <v>2295</v>
      </c>
      <c r="B2418" t="s">
        <v>566</v>
      </c>
      <c r="C2418" t="s">
        <v>387</v>
      </c>
      <c r="D2418" t="s">
        <v>332</v>
      </c>
      <c r="E2418" t="s">
        <v>103</v>
      </c>
      <c r="F2418">
        <v>40700</v>
      </c>
      <c r="G2418" t="s">
        <v>784</v>
      </c>
      <c r="I2418" t="s">
        <v>130</v>
      </c>
      <c r="J2418">
        <v>2026</v>
      </c>
      <c r="K2418">
        <v>5</v>
      </c>
      <c r="L2418" t="s">
        <v>95</v>
      </c>
      <c r="M2418">
        <v>-5812.8915016800011</v>
      </c>
      <c r="N2418">
        <v>1</v>
      </c>
      <c r="O2418">
        <v>-5812.8915016800011</v>
      </c>
      <c r="P2418" t="s">
        <v>614</v>
      </c>
      <c r="Q2418">
        <v>1</v>
      </c>
    </row>
    <row r="2419" spans="1:17">
      <c r="A2419" t="s">
        <v>2461</v>
      </c>
      <c r="B2419" t="s">
        <v>567</v>
      </c>
      <c r="C2419" t="s">
        <v>545</v>
      </c>
      <c r="D2419" t="s">
        <v>332</v>
      </c>
      <c r="E2419" t="s">
        <v>103</v>
      </c>
      <c r="F2419">
        <v>40700</v>
      </c>
      <c r="G2419" t="s">
        <v>784</v>
      </c>
      <c r="I2419" t="s">
        <v>399</v>
      </c>
      <c r="J2419">
        <v>2026</v>
      </c>
      <c r="K2419">
        <v>5</v>
      </c>
      <c r="L2419" t="s">
        <v>95</v>
      </c>
      <c r="M2419">
        <v>-24.602505839999999</v>
      </c>
      <c r="N2419">
        <v>1</v>
      </c>
      <c r="O2419">
        <v>-24.602505839999999</v>
      </c>
      <c r="P2419" t="s">
        <v>614</v>
      </c>
      <c r="Q2419">
        <v>1</v>
      </c>
    </row>
    <row r="2420" spans="1:17">
      <c r="A2420" t="s">
        <v>2553</v>
      </c>
      <c r="B2420" t="s">
        <v>568</v>
      </c>
      <c r="C2420" t="s">
        <v>431</v>
      </c>
      <c r="D2420" t="s">
        <v>332</v>
      </c>
      <c r="E2420" t="s">
        <v>103</v>
      </c>
      <c r="F2420">
        <v>40700</v>
      </c>
      <c r="G2420" t="s">
        <v>784</v>
      </c>
      <c r="I2420" t="s">
        <v>130</v>
      </c>
      <c r="J2420">
        <v>2026</v>
      </c>
      <c r="K2420">
        <v>5</v>
      </c>
      <c r="L2420" t="s">
        <v>95</v>
      </c>
      <c r="M2420">
        <v>-1646.4147944400002</v>
      </c>
      <c r="N2420">
        <v>1</v>
      </c>
      <c r="O2420">
        <v>-1646.4147944400002</v>
      </c>
      <c r="P2420" t="s">
        <v>614</v>
      </c>
      <c r="Q2420">
        <v>1</v>
      </c>
    </row>
    <row r="2421" spans="1:17">
      <c r="A2421" t="s">
        <v>2660</v>
      </c>
      <c r="B2421" t="s">
        <v>569</v>
      </c>
      <c r="C2421" t="s">
        <v>305</v>
      </c>
      <c r="D2421" t="s">
        <v>332</v>
      </c>
      <c r="E2421" t="s">
        <v>103</v>
      </c>
      <c r="F2421">
        <v>40700</v>
      </c>
      <c r="G2421" t="s">
        <v>784</v>
      </c>
      <c r="I2421" t="s">
        <v>130</v>
      </c>
      <c r="J2421">
        <v>2026</v>
      </c>
      <c r="K2421">
        <v>5</v>
      </c>
      <c r="L2421" t="s">
        <v>95</v>
      </c>
      <c r="M2421">
        <v>-22261.226479200002</v>
      </c>
      <c r="N2421">
        <v>1</v>
      </c>
      <c r="O2421">
        <v>-22261.226479200002</v>
      </c>
      <c r="P2421" t="s">
        <v>614</v>
      </c>
      <c r="Q2421">
        <v>1</v>
      </c>
    </row>
    <row r="2422" spans="1:17">
      <c r="A2422" t="s">
        <v>2438</v>
      </c>
      <c r="B2422" t="s">
        <v>570</v>
      </c>
      <c r="C2422" t="s">
        <v>296</v>
      </c>
      <c r="D2422" t="s">
        <v>332</v>
      </c>
      <c r="E2422" t="s">
        <v>103</v>
      </c>
      <c r="F2422">
        <v>40700</v>
      </c>
      <c r="G2422" t="s">
        <v>784</v>
      </c>
      <c r="I2422" t="s">
        <v>130</v>
      </c>
      <c r="J2422">
        <v>2026</v>
      </c>
      <c r="K2422">
        <v>5</v>
      </c>
      <c r="L2422" t="s">
        <v>95</v>
      </c>
      <c r="M2422">
        <v>-3324.4277763599998</v>
      </c>
      <c r="N2422">
        <v>1</v>
      </c>
      <c r="O2422">
        <v>-3324.4277763599998</v>
      </c>
      <c r="P2422" t="s">
        <v>614</v>
      </c>
      <c r="Q2422">
        <v>1</v>
      </c>
    </row>
    <row r="2423" spans="1:17">
      <c r="A2423" t="s">
        <v>2438</v>
      </c>
      <c r="B2423" t="s">
        <v>364</v>
      </c>
      <c r="C2423" t="s">
        <v>296</v>
      </c>
      <c r="D2423" t="s">
        <v>332</v>
      </c>
      <c r="E2423" t="s">
        <v>103</v>
      </c>
      <c r="F2423">
        <v>40700</v>
      </c>
      <c r="G2423" t="s">
        <v>784</v>
      </c>
      <c r="I2423" t="s">
        <v>130</v>
      </c>
      <c r="J2423">
        <v>2026</v>
      </c>
      <c r="K2423">
        <v>5</v>
      </c>
      <c r="L2423" t="s">
        <v>95</v>
      </c>
      <c r="M2423">
        <v>-75.613438439999996</v>
      </c>
      <c r="N2423">
        <v>1</v>
      </c>
      <c r="O2423">
        <v>-75.613438439999996</v>
      </c>
      <c r="P2423" t="s">
        <v>614</v>
      </c>
      <c r="Q2423">
        <v>1</v>
      </c>
    </row>
    <row r="2424" spans="1:17">
      <c r="A2424" t="s">
        <v>2438</v>
      </c>
      <c r="B2424" t="s">
        <v>306</v>
      </c>
      <c r="C2424" t="s">
        <v>296</v>
      </c>
      <c r="D2424" t="s">
        <v>332</v>
      </c>
      <c r="E2424" t="s">
        <v>103</v>
      </c>
      <c r="F2424">
        <v>40700</v>
      </c>
      <c r="G2424" t="s">
        <v>784</v>
      </c>
      <c r="I2424" t="s">
        <v>130</v>
      </c>
      <c r="J2424">
        <v>2026</v>
      </c>
      <c r="K2424">
        <v>5</v>
      </c>
      <c r="L2424" t="s">
        <v>95</v>
      </c>
      <c r="M2424">
        <v>-145.61850923999998</v>
      </c>
      <c r="N2424">
        <v>1</v>
      </c>
      <c r="O2424">
        <v>-145.61850923999998</v>
      </c>
      <c r="P2424" t="s">
        <v>614</v>
      </c>
      <c r="Q2424">
        <v>1</v>
      </c>
    </row>
    <row r="2425" spans="1:17">
      <c r="A2425" t="s">
        <v>2438</v>
      </c>
      <c r="B2425" t="s">
        <v>571</v>
      </c>
      <c r="C2425" t="s">
        <v>296</v>
      </c>
      <c r="D2425" t="s">
        <v>332</v>
      </c>
      <c r="E2425" t="s">
        <v>103</v>
      </c>
      <c r="F2425">
        <v>40700</v>
      </c>
      <c r="G2425" t="s">
        <v>784</v>
      </c>
      <c r="I2425" t="s">
        <v>130</v>
      </c>
      <c r="J2425">
        <v>2026</v>
      </c>
      <c r="K2425">
        <v>5</v>
      </c>
      <c r="L2425" t="s">
        <v>95</v>
      </c>
      <c r="M2425">
        <v>-2720.91844008</v>
      </c>
      <c r="N2425">
        <v>1</v>
      </c>
      <c r="O2425">
        <v>-2720.91844008</v>
      </c>
      <c r="P2425" t="s">
        <v>614</v>
      </c>
      <c r="Q2425">
        <v>1</v>
      </c>
    </row>
    <row r="2426" spans="1:17">
      <c r="A2426" t="s">
        <v>2438</v>
      </c>
      <c r="B2426" t="s">
        <v>572</v>
      </c>
      <c r="C2426" t="s">
        <v>296</v>
      </c>
      <c r="D2426" t="s">
        <v>332</v>
      </c>
      <c r="E2426" t="s">
        <v>103</v>
      </c>
      <c r="F2426">
        <v>40700</v>
      </c>
      <c r="G2426" t="s">
        <v>784</v>
      </c>
      <c r="I2426" t="s">
        <v>130</v>
      </c>
      <c r="J2426">
        <v>2026</v>
      </c>
      <c r="K2426">
        <v>5</v>
      </c>
      <c r="L2426" t="s">
        <v>95</v>
      </c>
      <c r="M2426">
        <v>-3948.0712610399996</v>
      </c>
      <c r="N2426">
        <v>1</v>
      </c>
      <c r="O2426">
        <v>-3948.0712610399996</v>
      </c>
      <c r="P2426" t="s">
        <v>614</v>
      </c>
      <c r="Q2426">
        <v>1</v>
      </c>
    </row>
    <row r="2427" spans="1:17">
      <c r="A2427" t="s">
        <v>2295</v>
      </c>
      <c r="B2427" t="s">
        <v>365</v>
      </c>
      <c r="C2427" t="s">
        <v>366</v>
      </c>
      <c r="D2427" t="s">
        <v>332</v>
      </c>
      <c r="E2427" t="s">
        <v>103</v>
      </c>
      <c r="F2427">
        <v>40700</v>
      </c>
      <c r="G2427" t="s">
        <v>784</v>
      </c>
      <c r="I2427" t="s">
        <v>130</v>
      </c>
      <c r="J2427">
        <v>2026</v>
      </c>
      <c r="K2427">
        <v>5</v>
      </c>
      <c r="L2427" t="s">
        <v>95</v>
      </c>
      <c r="M2427">
        <v>-214.92871668000001</v>
      </c>
      <c r="N2427">
        <v>1</v>
      </c>
      <c r="O2427">
        <v>-214.92871668000001</v>
      </c>
      <c r="P2427" t="s">
        <v>614</v>
      </c>
      <c r="Q2427">
        <v>1</v>
      </c>
    </row>
    <row r="2428" spans="1:17">
      <c r="A2428" t="s">
        <v>2438</v>
      </c>
      <c r="B2428" t="s">
        <v>573</v>
      </c>
      <c r="C2428" t="s">
        <v>296</v>
      </c>
      <c r="D2428" t="s">
        <v>332</v>
      </c>
      <c r="E2428" t="s">
        <v>103</v>
      </c>
      <c r="F2428">
        <v>40700</v>
      </c>
      <c r="G2428" t="s">
        <v>784</v>
      </c>
      <c r="I2428" t="s">
        <v>130</v>
      </c>
      <c r="J2428">
        <v>2026</v>
      </c>
      <c r="K2428">
        <v>5</v>
      </c>
      <c r="L2428" t="s">
        <v>95</v>
      </c>
      <c r="M2428">
        <v>-941.93433252</v>
      </c>
      <c r="N2428">
        <v>1</v>
      </c>
      <c r="O2428">
        <v>-941.93433252</v>
      </c>
      <c r="P2428" t="s">
        <v>614</v>
      </c>
      <c r="Q2428">
        <v>1</v>
      </c>
    </row>
    <row r="2429" spans="1:17">
      <c r="A2429" t="s">
        <v>2438</v>
      </c>
      <c r="B2429" t="s">
        <v>574</v>
      </c>
      <c r="C2429" t="s">
        <v>296</v>
      </c>
      <c r="D2429" t="s">
        <v>332</v>
      </c>
      <c r="E2429" t="s">
        <v>103</v>
      </c>
      <c r="F2429">
        <v>40700</v>
      </c>
      <c r="G2429" t="s">
        <v>784</v>
      </c>
      <c r="I2429" t="s">
        <v>130</v>
      </c>
      <c r="J2429">
        <v>2026</v>
      </c>
      <c r="K2429">
        <v>5</v>
      </c>
      <c r="L2429" t="s">
        <v>95</v>
      </c>
      <c r="M2429">
        <v>-126.79446779999998</v>
      </c>
      <c r="N2429">
        <v>1</v>
      </c>
      <c r="O2429">
        <v>-126.79446779999998</v>
      </c>
      <c r="P2429" t="s">
        <v>614</v>
      </c>
      <c r="Q2429">
        <v>1</v>
      </c>
    </row>
    <row r="2430" spans="1:17">
      <c r="A2430" t="s">
        <v>2438</v>
      </c>
      <c r="B2430" t="s">
        <v>575</v>
      </c>
      <c r="C2430" t="s">
        <v>296</v>
      </c>
      <c r="D2430" t="s">
        <v>332</v>
      </c>
      <c r="E2430" t="s">
        <v>103</v>
      </c>
      <c r="F2430">
        <v>40700</v>
      </c>
      <c r="G2430" t="s">
        <v>784</v>
      </c>
      <c r="I2430" t="s">
        <v>130</v>
      </c>
      <c r="J2430">
        <v>2026</v>
      </c>
      <c r="K2430">
        <v>5</v>
      </c>
      <c r="L2430" t="s">
        <v>95</v>
      </c>
      <c r="M2430">
        <v>-106.73028828000001</v>
      </c>
      <c r="N2430">
        <v>1</v>
      </c>
      <c r="O2430">
        <v>-106.73028828000001</v>
      </c>
      <c r="P2430" t="s">
        <v>614</v>
      </c>
      <c r="Q2430">
        <v>1</v>
      </c>
    </row>
    <row r="2431" spans="1:17">
      <c r="A2431" t="s">
        <v>2438</v>
      </c>
      <c r="B2431" t="s">
        <v>367</v>
      </c>
      <c r="C2431" t="s">
        <v>296</v>
      </c>
      <c r="D2431" t="s">
        <v>332</v>
      </c>
      <c r="E2431" t="s">
        <v>103</v>
      </c>
      <c r="F2431">
        <v>40700</v>
      </c>
      <c r="G2431" t="s">
        <v>784</v>
      </c>
      <c r="I2431" t="s">
        <v>130</v>
      </c>
      <c r="J2431">
        <v>2026</v>
      </c>
      <c r="K2431">
        <v>5</v>
      </c>
      <c r="L2431" t="s">
        <v>95</v>
      </c>
      <c r="M2431">
        <v>-877.51108943999998</v>
      </c>
      <c r="N2431">
        <v>1</v>
      </c>
      <c r="O2431">
        <v>-877.51108943999998</v>
      </c>
      <c r="P2431" t="s">
        <v>614</v>
      </c>
      <c r="Q2431">
        <v>1</v>
      </c>
    </row>
    <row r="2432" spans="1:17">
      <c r="A2432" t="s">
        <v>2438</v>
      </c>
      <c r="B2432" t="s">
        <v>368</v>
      </c>
      <c r="C2432" t="s">
        <v>296</v>
      </c>
      <c r="D2432" t="s">
        <v>332</v>
      </c>
      <c r="E2432" t="s">
        <v>103</v>
      </c>
      <c r="F2432">
        <v>40700</v>
      </c>
      <c r="G2432" t="s">
        <v>784</v>
      </c>
      <c r="I2432" t="s">
        <v>130</v>
      </c>
      <c r="J2432">
        <v>2026</v>
      </c>
      <c r="K2432">
        <v>5</v>
      </c>
      <c r="L2432" t="s">
        <v>95</v>
      </c>
      <c r="M2432">
        <v>-248.07948948000003</v>
      </c>
      <c r="N2432">
        <v>1</v>
      </c>
      <c r="O2432">
        <v>-248.07948948000003</v>
      </c>
      <c r="P2432" t="s">
        <v>614</v>
      </c>
      <c r="Q2432">
        <v>1</v>
      </c>
    </row>
    <row r="2433" spans="1:17">
      <c r="A2433" t="s">
        <v>997</v>
      </c>
      <c r="B2433" t="s">
        <v>576</v>
      </c>
      <c r="C2433" t="s">
        <v>259</v>
      </c>
      <c r="D2433" t="s">
        <v>332</v>
      </c>
      <c r="E2433" t="s">
        <v>103</v>
      </c>
      <c r="F2433">
        <v>40700</v>
      </c>
      <c r="G2433" t="s">
        <v>784</v>
      </c>
      <c r="I2433" t="s">
        <v>130</v>
      </c>
      <c r="J2433">
        <v>2026</v>
      </c>
      <c r="K2433">
        <v>5</v>
      </c>
      <c r="L2433" t="s">
        <v>95</v>
      </c>
      <c r="M2433">
        <v>-1191.0151007999998</v>
      </c>
      <c r="N2433">
        <v>1</v>
      </c>
      <c r="O2433">
        <v>-1191.0151007999998</v>
      </c>
      <c r="P2433" t="s">
        <v>614</v>
      </c>
      <c r="Q2433">
        <v>1</v>
      </c>
    </row>
    <row r="2434" spans="1:17">
      <c r="A2434" t="s">
        <v>2438</v>
      </c>
      <c r="B2434" t="s">
        <v>371</v>
      </c>
      <c r="C2434" t="s">
        <v>296</v>
      </c>
      <c r="D2434" t="s">
        <v>332</v>
      </c>
      <c r="E2434" t="s">
        <v>103</v>
      </c>
      <c r="F2434">
        <v>40700</v>
      </c>
      <c r="G2434" t="s">
        <v>784</v>
      </c>
      <c r="I2434" t="s">
        <v>130</v>
      </c>
      <c r="J2434">
        <v>2026</v>
      </c>
      <c r="K2434">
        <v>5</v>
      </c>
      <c r="L2434" t="s">
        <v>95</v>
      </c>
      <c r="M2434">
        <v>-919.39952772000004</v>
      </c>
      <c r="N2434">
        <v>1</v>
      </c>
      <c r="O2434">
        <v>-919.39952772000004</v>
      </c>
      <c r="P2434" t="s">
        <v>614</v>
      </c>
      <c r="Q2434">
        <v>1</v>
      </c>
    </row>
    <row r="2435" spans="1:17">
      <c r="A2435" t="s">
        <v>2289</v>
      </c>
      <c r="B2435">
        <v>20180244</v>
      </c>
      <c r="C2435" t="s">
        <v>313</v>
      </c>
      <c r="D2435" t="s">
        <v>332</v>
      </c>
      <c r="E2435" t="s">
        <v>103</v>
      </c>
      <c r="F2435">
        <v>40700</v>
      </c>
      <c r="G2435" t="s">
        <v>784</v>
      </c>
      <c r="I2435" t="s">
        <v>130</v>
      </c>
      <c r="J2435">
        <v>2026</v>
      </c>
      <c r="K2435">
        <v>5</v>
      </c>
      <c r="L2435" t="s">
        <v>95</v>
      </c>
      <c r="M2435">
        <v>-4632.8313560400002</v>
      </c>
      <c r="N2435">
        <v>1</v>
      </c>
      <c r="O2435">
        <v>-4632.8313560400002</v>
      </c>
      <c r="P2435" t="s">
        <v>614</v>
      </c>
      <c r="Q2435">
        <v>1</v>
      </c>
    </row>
    <row r="2436" spans="1:17">
      <c r="A2436" t="s">
        <v>2438</v>
      </c>
      <c r="B2436" t="s">
        <v>577</v>
      </c>
      <c r="C2436" t="s">
        <v>296</v>
      </c>
      <c r="D2436" t="s">
        <v>332</v>
      </c>
      <c r="E2436" t="s">
        <v>103</v>
      </c>
      <c r="F2436">
        <v>40700</v>
      </c>
      <c r="G2436" t="s">
        <v>784</v>
      </c>
      <c r="I2436" t="s">
        <v>130</v>
      </c>
      <c r="J2436">
        <v>2026</v>
      </c>
      <c r="K2436">
        <v>5</v>
      </c>
      <c r="L2436" t="s">
        <v>95</v>
      </c>
      <c r="M2436">
        <v>-12528.595081079999</v>
      </c>
      <c r="N2436">
        <v>1</v>
      </c>
      <c r="O2436">
        <v>-12528.595081079999</v>
      </c>
      <c r="P2436" t="s">
        <v>614</v>
      </c>
      <c r="Q2436">
        <v>1</v>
      </c>
    </row>
    <row r="2437" spans="1:17">
      <c r="A2437" t="s">
        <v>997</v>
      </c>
      <c r="B2437" t="s">
        <v>578</v>
      </c>
      <c r="C2437" t="s">
        <v>259</v>
      </c>
      <c r="D2437" t="s">
        <v>332</v>
      </c>
      <c r="E2437" t="s">
        <v>103</v>
      </c>
      <c r="F2437">
        <v>40700</v>
      </c>
      <c r="G2437" t="s">
        <v>784</v>
      </c>
      <c r="I2437" t="s">
        <v>130</v>
      </c>
      <c r="J2437">
        <v>2026</v>
      </c>
      <c r="K2437">
        <v>5</v>
      </c>
      <c r="L2437" t="s">
        <v>95</v>
      </c>
      <c r="M2437">
        <v>-3470.8087051199996</v>
      </c>
      <c r="N2437">
        <v>1</v>
      </c>
      <c r="O2437">
        <v>-3470.8087051199996</v>
      </c>
      <c r="P2437" t="s">
        <v>614</v>
      </c>
      <c r="Q2437">
        <v>1</v>
      </c>
    </row>
    <row r="2438" spans="1:17">
      <c r="A2438" t="s">
        <v>2289</v>
      </c>
      <c r="B2438">
        <v>20210004</v>
      </c>
      <c r="C2438" t="s">
        <v>313</v>
      </c>
      <c r="D2438" t="s">
        <v>332</v>
      </c>
      <c r="E2438" t="s">
        <v>103</v>
      </c>
      <c r="F2438">
        <v>40700</v>
      </c>
      <c r="G2438" t="s">
        <v>784</v>
      </c>
      <c r="I2438" t="s">
        <v>130</v>
      </c>
      <c r="J2438">
        <v>2026</v>
      </c>
      <c r="K2438">
        <v>5</v>
      </c>
      <c r="L2438" t="s">
        <v>95</v>
      </c>
      <c r="M2438">
        <v>-346.54983084000003</v>
      </c>
      <c r="N2438">
        <v>1</v>
      </c>
      <c r="O2438">
        <v>-346.54983084000003</v>
      </c>
      <c r="P2438" t="s">
        <v>614</v>
      </c>
      <c r="Q2438">
        <v>1</v>
      </c>
    </row>
    <row r="2439" spans="1:17">
      <c r="A2439" t="s">
        <v>2295</v>
      </c>
      <c r="B2439" t="s">
        <v>579</v>
      </c>
      <c r="C2439" t="s">
        <v>455</v>
      </c>
      <c r="D2439" t="s">
        <v>332</v>
      </c>
      <c r="E2439" t="s">
        <v>103</v>
      </c>
      <c r="F2439">
        <v>40700</v>
      </c>
      <c r="G2439" t="s">
        <v>784</v>
      </c>
      <c r="I2439" t="s">
        <v>130</v>
      </c>
      <c r="J2439">
        <v>2026</v>
      </c>
      <c r="K2439">
        <v>5</v>
      </c>
      <c r="L2439" t="s">
        <v>95</v>
      </c>
      <c r="M2439">
        <v>-433.66349915999996</v>
      </c>
      <c r="N2439">
        <v>1</v>
      </c>
      <c r="O2439">
        <v>-433.66349915999996</v>
      </c>
      <c r="P2439" t="s">
        <v>614</v>
      </c>
      <c r="Q2439">
        <v>1</v>
      </c>
    </row>
    <row r="2440" spans="1:17">
      <c r="A2440" t="s">
        <v>2438</v>
      </c>
      <c r="B2440" t="s">
        <v>309</v>
      </c>
      <c r="C2440" t="s">
        <v>296</v>
      </c>
      <c r="D2440" t="s">
        <v>332</v>
      </c>
      <c r="E2440" t="s">
        <v>103</v>
      </c>
      <c r="F2440">
        <v>40700</v>
      </c>
      <c r="G2440" t="s">
        <v>784</v>
      </c>
      <c r="I2440" t="s">
        <v>130</v>
      </c>
      <c r="J2440">
        <v>2026</v>
      </c>
      <c r="K2440">
        <v>5</v>
      </c>
      <c r="L2440" t="s">
        <v>95</v>
      </c>
      <c r="M2440">
        <v>-2550.96644328</v>
      </c>
      <c r="N2440">
        <v>1</v>
      </c>
      <c r="O2440">
        <v>-2550.96644328</v>
      </c>
      <c r="P2440" t="s">
        <v>614</v>
      </c>
      <c r="Q2440">
        <v>1</v>
      </c>
    </row>
    <row r="2441" spans="1:17">
      <c r="A2441" t="s">
        <v>2438</v>
      </c>
      <c r="B2441" t="s">
        <v>580</v>
      </c>
      <c r="C2441" t="s">
        <v>296</v>
      </c>
      <c r="D2441" t="s">
        <v>332</v>
      </c>
      <c r="E2441" t="s">
        <v>103</v>
      </c>
      <c r="F2441">
        <v>40700</v>
      </c>
      <c r="G2441" t="s">
        <v>784</v>
      </c>
      <c r="I2441" t="s">
        <v>130</v>
      </c>
      <c r="J2441">
        <v>2026</v>
      </c>
      <c r="K2441">
        <v>5</v>
      </c>
      <c r="L2441" t="s">
        <v>95</v>
      </c>
      <c r="M2441">
        <v>-630.23865480000006</v>
      </c>
      <c r="N2441">
        <v>1</v>
      </c>
      <c r="O2441">
        <v>-630.23865480000006</v>
      </c>
      <c r="P2441" t="s">
        <v>614</v>
      </c>
      <c r="Q2441">
        <v>1</v>
      </c>
    </row>
    <row r="2442" spans="1:17">
      <c r="A2442" t="s">
        <v>997</v>
      </c>
      <c r="B2442" t="s">
        <v>581</v>
      </c>
      <c r="C2442" t="s">
        <v>259</v>
      </c>
      <c r="D2442" t="s">
        <v>332</v>
      </c>
      <c r="E2442" t="s">
        <v>103</v>
      </c>
      <c r="F2442">
        <v>40700</v>
      </c>
      <c r="G2442" t="s">
        <v>784</v>
      </c>
      <c r="I2442" t="s">
        <v>130</v>
      </c>
      <c r="J2442">
        <v>2026</v>
      </c>
      <c r="K2442">
        <v>5</v>
      </c>
      <c r="L2442" t="s">
        <v>95</v>
      </c>
      <c r="M2442">
        <v>-1226.7137059200002</v>
      </c>
      <c r="N2442">
        <v>1</v>
      </c>
      <c r="O2442">
        <v>-1226.7137059200002</v>
      </c>
      <c r="P2442" t="s">
        <v>614</v>
      </c>
      <c r="Q2442">
        <v>1</v>
      </c>
    </row>
    <row r="2443" spans="1:17">
      <c r="A2443" t="s">
        <v>2438</v>
      </c>
      <c r="B2443" t="s">
        <v>372</v>
      </c>
      <c r="C2443" t="s">
        <v>296</v>
      </c>
      <c r="D2443" t="s">
        <v>332</v>
      </c>
      <c r="E2443" t="s">
        <v>103</v>
      </c>
      <c r="F2443">
        <v>40700</v>
      </c>
      <c r="G2443" t="s">
        <v>784</v>
      </c>
      <c r="I2443" t="s">
        <v>130</v>
      </c>
      <c r="J2443">
        <v>2026</v>
      </c>
      <c r="K2443">
        <v>5</v>
      </c>
      <c r="L2443" t="s">
        <v>95</v>
      </c>
      <c r="M2443">
        <v>-6459.3581112000011</v>
      </c>
      <c r="N2443">
        <v>1</v>
      </c>
      <c r="O2443">
        <v>-6459.3581112000011</v>
      </c>
      <c r="P2443" t="s">
        <v>614</v>
      </c>
      <c r="Q2443">
        <v>1</v>
      </c>
    </row>
    <row r="2444" spans="1:17">
      <c r="A2444" t="s">
        <v>2289</v>
      </c>
      <c r="B2444">
        <v>20190341</v>
      </c>
      <c r="C2444" t="s">
        <v>313</v>
      </c>
      <c r="D2444" t="s">
        <v>332</v>
      </c>
      <c r="E2444" t="s">
        <v>103</v>
      </c>
      <c r="F2444">
        <v>40700</v>
      </c>
      <c r="G2444" t="s">
        <v>784</v>
      </c>
      <c r="I2444" t="s">
        <v>130</v>
      </c>
      <c r="J2444">
        <v>2026</v>
      </c>
      <c r="K2444">
        <v>5</v>
      </c>
      <c r="L2444" t="s">
        <v>95</v>
      </c>
      <c r="M2444">
        <v>-6940.7681327999999</v>
      </c>
      <c r="N2444">
        <v>1</v>
      </c>
      <c r="O2444">
        <v>-6940.7681327999999</v>
      </c>
      <c r="P2444" t="s">
        <v>614</v>
      </c>
      <c r="Q2444">
        <v>1</v>
      </c>
    </row>
    <row r="2445" spans="1:17">
      <c r="A2445" t="s">
        <v>2438</v>
      </c>
      <c r="B2445" t="s">
        <v>582</v>
      </c>
      <c r="C2445" t="s">
        <v>296</v>
      </c>
      <c r="D2445" t="s">
        <v>332</v>
      </c>
      <c r="E2445" t="s">
        <v>103</v>
      </c>
      <c r="F2445">
        <v>40700</v>
      </c>
      <c r="G2445" t="s">
        <v>784</v>
      </c>
      <c r="I2445" t="s">
        <v>130</v>
      </c>
      <c r="J2445">
        <v>2026</v>
      </c>
      <c r="K2445">
        <v>5</v>
      </c>
      <c r="L2445" t="s">
        <v>95</v>
      </c>
      <c r="M2445">
        <v>-934.49832947999994</v>
      </c>
      <c r="N2445">
        <v>1</v>
      </c>
      <c r="O2445">
        <v>-934.49832947999994</v>
      </c>
      <c r="P2445" t="s">
        <v>614</v>
      </c>
      <c r="Q2445">
        <v>1</v>
      </c>
    </row>
    <row r="2446" spans="1:17">
      <c r="A2446" t="s">
        <v>2289</v>
      </c>
      <c r="B2446">
        <v>20200041</v>
      </c>
      <c r="C2446" t="s">
        <v>313</v>
      </c>
      <c r="D2446" t="s">
        <v>332</v>
      </c>
      <c r="E2446" t="s">
        <v>103</v>
      </c>
      <c r="F2446">
        <v>40700</v>
      </c>
      <c r="G2446" t="s">
        <v>784</v>
      </c>
      <c r="I2446" t="s">
        <v>130</v>
      </c>
      <c r="J2446">
        <v>2026</v>
      </c>
      <c r="K2446">
        <v>5</v>
      </c>
      <c r="L2446" t="s">
        <v>95</v>
      </c>
      <c r="M2446">
        <v>-183.57180120000001</v>
      </c>
      <c r="N2446">
        <v>1</v>
      </c>
      <c r="O2446">
        <v>-183.57180120000001</v>
      </c>
      <c r="P2446" t="s">
        <v>614</v>
      </c>
      <c r="Q2446">
        <v>1</v>
      </c>
    </row>
    <row r="2447" spans="1:17">
      <c r="A2447" t="s">
        <v>2438</v>
      </c>
      <c r="B2447" t="s">
        <v>583</v>
      </c>
      <c r="C2447" t="s">
        <v>296</v>
      </c>
      <c r="D2447" t="s">
        <v>332</v>
      </c>
      <c r="E2447" t="s">
        <v>103</v>
      </c>
      <c r="F2447">
        <v>40700</v>
      </c>
      <c r="G2447" t="s">
        <v>784</v>
      </c>
      <c r="I2447" t="s">
        <v>130</v>
      </c>
      <c r="J2447">
        <v>2026</v>
      </c>
      <c r="K2447">
        <v>5</v>
      </c>
      <c r="L2447" t="s">
        <v>95</v>
      </c>
      <c r="M2447">
        <v>-138.85686143999999</v>
      </c>
      <c r="N2447">
        <v>1</v>
      </c>
      <c r="O2447">
        <v>-138.85686143999999</v>
      </c>
      <c r="P2447" t="s">
        <v>614</v>
      </c>
      <c r="Q2447">
        <v>1</v>
      </c>
    </row>
    <row r="2448" spans="1:17">
      <c r="A2448" t="s">
        <v>2289</v>
      </c>
      <c r="B2448">
        <v>20210081</v>
      </c>
      <c r="C2448" t="s">
        <v>313</v>
      </c>
      <c r="D2448" t="s">
        <v>332</v>
      </c>
      <c r="E2448" t="s">
        <v>103</v>
      </c>
      <c r="F2448">
        <v>40700</v>
      </c>
      <c r="G2448" t="s">
        <v>784</v>
      </c>
      <c r="I2448" t="s">
        <v>130</v>
      </c>
      <c r="J2448">
        <v>2026</v>
      </c>
      <c r="K2448">
        <v>5</v>
      </c>
      <c r="L2448" t="s">
        <v>95</v>
      </c>
      <c r="M2448">
        <v>-2216.1400189199999</v>
      </c>
      <c r="N2448">
        <v>1</v>
      </c>
      <c r="O2448">
        <v>-2216.1400189199999</v>
      </c>
      <c r="P2448" t="s">
        <v>614</v>
      </c>
      <c r="Q2448">
        <v>1</v>
      </c>
    </row>
    <row r="2449" spans="1:17">
      <c r="A2449" t="s">
        <v>2438</v>
      </c>
      <c r="B2449" t="s">
        <v>310</v>
      </c>
      <c r="C2449" t="s">
        <v>296</v>
      </c>
      <c r="D2449" t="s">
        <v>332</v>
      </c>
      <c r="E2449" t="s">
        <v>103</v>
      </c>
      <c r="F2449">
        <v>40700</v>
      </c>
      <c r="G2449" t="s">
        <v>784</v>
      </c>
      <c r="I2449" t="s">
        <v>130</v>
      </c>
      <c r="J2449">
        <v>2026</v>
      </c>
      <c r="K2449">
        <v>5</v>
      </c>
      <c r="L2449" t="s">
        <v>95</v>
      </c>
      <c r="M2449">
        <v>-123.21640403999999</v>
      </c>
      <c r="N2449">
        <v>1</v>
      </c>
      <c r="O2449">
        <v>-123.21640403999999</v>
      </c>
      <c r="P2449" t="s">
        <v>614</v>
      </c>
      <c r="Q2449">
        <v>1</v>
      </c>
    </row>
    <row r="2450" spans="1:17">
      <c r="A2450" t="s">
        <v>997</v>
      </c>
      <c r="B2450" t="s">
        <v>584</v>
      </c>
      <c r="C2450" t="s">
        <v>259</v>
      </c>
      <c r="D2450" t="s">
        <v>332</v>
      </c>
      <c r="E2450" t="s">
        <v>103</v>
      </c>
      <c r="F2450">
        <v>40700</v>
      </c>
      <c r="G2450" t="s">
        <v>784</v>
      </c>
      <c r="I2450" t="s">
        <v>130</v>
      </c>
      <c r="J2450">
        <v>2026</v>
      </c>
      <c r="K2450">
        <v>5</v>
      </c>
      <c r="L2450" t="s">
        <v>95</v>
      </c>
      <c r="M2450">
        <v>-22551.212502360002</v>
      </c>
      <c r="N2450">
        <v>1</v>
      </c>
      <c r="O2450">
        <v>-22551.212502360002</v>
      </c>
      <c r="P2450" t="s">
        <v>614</v>
      </c>
      <c r="Q2450">
        <v>1</v>
      </c>
    </row>
    <row r="2451" spans="1:17">
      <c r="A2451" t="s">
        <v>2438</v>
      </c>
      <c r="B2451" t="s">
        <v>374</v>
      </c>
      <c r="C2451" t="s">
        <v>296</v>
      </c>
      <c r="D2451" t="s">
        <v>332</v>
      </c>
      <c r="E2451" t="s">
        <v>103</v>
      </c>
      <c r="F2451">
        <v>40700</v>
      </c>
      <c r="G2451" t="s">
        <v>784</v>
      </c>
      <c r="I2451" t="s">
        <v>130</v>
      </c>
      <c r="J2451">
        <v>2026</v>
      </c>
      <c r="K2451">
        <v>5</v>
      </c>
      <c r="L2451" t="s">
        <v>95</v>
      </c>
      <c r="M2451">
        <v>-599.54041187999997</v>
      </c>
      <c r="N2451">
        <v>1</v>
      </c>
      <c r="O2451">
        <v>-599.54041187999997</v>
      </c>
      <c r="P2451" t="s">
        <v>614</v>
      </c>
      <c r="Q2451">
        <v>1</v>
      </c>
    </row>
    <row r="2452" spans="1:17">
      <c r="A2452" t="s">
        <v>2438</v>
      </c>
      <c r="B2452" t="s">
        <v>585</v>
      </c>
      <c r="C2452" t="s">
        <v>296</v>
      </c>
      <c r="D2452" t="s">
        <v>332</v>
      </c>
      <c r="E2452" t="s">
        <v>103</v>
      </c>
      <c r="F2452">
        <v>40700</v>
      </c>
      <c r="G2452" t="s">
        <v>784</v>
      </c>
      <c r="I2452" t="s">
        <v>130</v>
      </c>
      <c r="J2452">
        <v>2026</v>
      </c>
      <c r="K2452">
        <v>5</v>
      </c>
      <c r="L2452" t="s">
        <v>95</v>
      </c>
      <c r="M2452">
        <v>-91.093449960000001</v>
      </c>
      <c r="N2452">
        <v>1</v>
      </c>
      <c r="O2452">
        <v>-91.093449960000001</v>
      </c>
      <c r="P2452" t="s">
        <v>614</v>
      </c>
      <c r="Q2452">
        <v>1</v>
      </c>
    </row>
    <row r="2453" spans="1:17">
      <c r="A2453" t="s">
        <v>2438</v>
      </c>
      <c r="B2453" t="s">
        <v>311</v>
      </c>
      <c r="C2453" t="s">
        <v>296</v>
      </c>
      <c r="D2453" t="s">
        <v>332</v>
      </c>
      <c r="E2453" t="s">
        <v>103</v>
      </c>
      <c r="F2453">
        <v>40700</v>
      </c>
      <c r="G2453" t="s">
        <v>784</v>
      </c>
      <c r="I2453" t="s">
        <v>130</v>
      </c>
      <c r="J2453">
        <v>2026</v>
      </c>
      <c r="K2453">
        <v>5</v>
      </c>
      <c r="L2453" t="s">
        <v>95</v>
      </c>
      <c r="M2453">
        <v>-84.933775799999992</v>
      </c>
      <c r="N2453">
        <v>1</v>
      </c>
      <c r="O2453">
        <v>-84.933775799999992</v>
      </c>
      <c r="P2453" t="s">
        <v>614</v>
      </c>
      <c r="Q2453">
        <v>1</v>
      </c>
    </row>
    <row r="2454" spans="1:17">
      <c r="A2454" t="s">
        <v>2438</v>
      </c>
      <c r="B2454" t="s">
        <v>375</v>
      </c>
      <c r="C2454" t="s">
        <v>296</v>
      </c>
      <c r="D2454" t="s">
        <v>332</v>
      </c>
      <c r="E2454" t="s">
        <v>103</v>
      </c>
      <c r="F2454">
        <v>40700</v>
      </c>
      <c r="G2454" t="s">
        <v>784</v>
      </c>
      <c r="I2454" t="s">
        <v>130</v>
      </c>
      <c r="J2454">
        <v>2026</v>
      </c>
      <c r="K2454">
        <v>5</v>
      </c>
      <c r="L2454" t="s">
        <v>95</v>
      </c>
      <c r="M2454">
        <v>-38.423772359999994</v>
      </c>
      <c r="N2454">
        <v>1</v>
      </c>
      <c r="O2454">
        <v>-38.423772359999994</v>
      </c>
      <c r="P2454" t="s">
        <v>614</v>
      </c>
      <c r="Q2454">
        <v>1</v>
      </c>
    </row>
    <row r="2455" spans="1:17">
      <c r="A2455" t="s">
        <v>2438</v>
      </c>
      <c r="B2455" t="s">
        <v>312</v>
      </c>
      <c r="C2455" t="s">
        <v>296</v>
      </c>
      <c r="D2455" t="s">
        <v>332</v>
      </c>
      <c r="E2455" t="s">
        <v>103</v>
      </c>
      <c r="F2455">
        <v>40700</v>
      </c>
      <c r="G2455" t="s">
        <v>784</v>
      </c>
      <c r="I2455" t="s">
        <v>130</v>
      </c>
      <c r="J2455">
        <v>2026</v>
      </c>
      <c r="K2455">
        <v>5</v>
      </c>
      <c r="L2455" t="s">
        <v>95</v>
      </c>
      <c r="M2455">
        <v>-421.14268872000002</v>
      </c>
      <c r="N2455">
        <v>1</v>
      </c>
      <c r="O2455">
        <v>-421.14268872000002</v>
      </c>
      <c r="P2455" t="s">
        <v>614</v>
      </c>
      <c r="Q2455">
        <v>1</v>
      </c>
    </row>
    <row r="2456" spans="1:17">
      <c r="A2456" t="s">
        <v>997</v>
      </c>
      <c r="B2456" t="s">
        <v>586</v>
      </c>
      <c r="C2456" t="s">
        <v>259</v>
      </c>
      <c r="D2456" t="s">
        <v>332</v>
      </c>
      <c r="E2456" t="s">
        <v>103</v>
      </c>
      <c r="F2456">
        <v>40700</v>
      </c>
      <c r="G2456" t="s">
        <v>784</v>
      </c>
      <c r="I2456" t="s">
        <v>130</v>
      </c>
      <c r="J2456">
        <v>2026</v>
      </c>
      <c r="K2456">
        <v>5</v>
      </c>
      <c r="L2456" t="s">
        <v>95</v>
      </c>
      <c r="M2456">
        <v>-4661.4462152399992</v>
      </c>
      <c r="N2456">
        <v>1</v>
      </c>
      <c r="O2456">
        <v>-4661.4462152399992</v>
      </c>
      <c r="P2456" t="s">
        <v>614</v>
      </c>
      <c r="Q2456">
        <v>1</v>
      </c>
    </row>
    <row r="2457" spans="1:17">
      <c r="A2457" t="s">
        <v>997</v>
      </c>
      <c r="B2457" t="s">
        <v>587</v>
      </c>
      <c r="C2457" t="s">
        <v>259</v>
      </c>
      <c r="D2457" t="s">
        <v>332</v>
      </c>
      <c r="E2457" t="s">
        <v>103</v>
      </c>
      <c r="F2457">
        <v>40700</v>
      </c>
      <c r="G2457" t="s">
        <v>784</v>
      </c>
      <c r="I2457" t="s">
        <v>130</v>
      </c>
      <c r="J2457">
        <v>2026</v>
      </c>
      <c r="K2457">
        <v>5</v>
      </c>
      <c r="L2457" t="s">
        <v>95</v>
      </c>
      <c r="M2457">
        <v>-31304.847776040002</v>
      </c>
      <c r="N2457">
        <v>1</v>
      </c>
      <c r="O2457">
        <v>-31304.847776040002</v>
      </c>
      <c r="P2457" t="s">
        <v>614</v>
      </c>
      <c r="Q2457">
        <v>1</v>
      </c>
    </row>
    <row r="2458" spans="1:17">
      <c r="A2458" t="s">
        <v>2289</v>
      </c>
      <c r="B2458">
        <v>20240092</v>
      </c>
      <c r="C2458" t="s">
        <v>313</v>
      </c>
      <c r="D2458" t="s">
        <v>332</v>
      </c>
      <c r="E2458" t="s">
        <v>103</v>
      </c>
      <c r="F2458">
        <v>40700</v>
      </c>
      <c r="G2458" t="s">
        <v>784</v>
      </c>
      <c r="I2458" t="s">
        <v>130</v>
      </c>
      <c r="J2458">
        <v>2026</v>
      </c>
      <c r="K2458">
        <v>5</v>
      </c>
      <c r="L2458" t="s">
        <v>95</v>
      </c>
      <c r="M2458">
        <v>-126.185256</v>
      </c>
      <c r="N2458">
        <v>1</v>
      </c>
      <c r="O2458">
        <v>-126.185256</v>
      </c>
      <c r="P2458" t="s">
        <v>614</v>
      </c>
      <c r="Q2458">
        <v>1</v>
      </c>
    </row>
    <row r="2459" spans="1:17">
      <c r="A2459" t="s">
        <v>2438</v>
      </c>
      <c r="B2459" t="s">
        <v>376</v>
      </c>
      <c r="C2459" t="s">
        <v>296</v>
      </c>
      <c r="D2459" t="s">
        <v>332</v>
      </c>
      <c r="E2459" t="s">
        <v>103</v>
      </c>
      <c r="F2459">
        <v>40700</v>
      </c>
      <c r="G2459" t="s">
        <v>784</v>
      </c>
      <c r="I2459" t="s">
        <v>130</v>
      </c>
      <c r="J2459">
        <v>2026</v>
      </c>
      <c r="K2459">
        <v>5</v>
      </c>
      <c r="L2459" t="s">
        <v>95</v>
      </c>
      <c r="M2459">
        <v>-58.620651479999999</v>
      </c>
      <c r="N2459">
        <v>1</v>
      </c>
      <c r="O2459">
        <v>-58.620651479999999</v>
      </c>
      <c r="P2459" t="s">
        <v>614</v>
      </c>
      <c r="Q2459">
        <v>1</v>
      </c>
    </row>
    <row r="2460" spans="1:17">
      <c r="A2460" t="s">
        <v>997</v>
      </c>
      <c r="B2460" t="s">
        <v>588</v>
      </c>
      <c r="C2460" t="s">
        <v>259</v>
      </c>
      <c r="D2460" t="s">
        <v>332</v>
      </c>
      <c r="E2460" t="s">
        <v>103</v>
      </c>
      <c r="F2460">
        <v>40700</v>
      </c>
      <c r="G2460" t="s">
        <v>784</v>
      </c>
      <c r="I2460" t="s">
        <v>130</v>
      </c>
      <c r="J2460">
        <v>2026</v>
      </c>
      <c r="K2460">
        <v>5</v>
      </c>
      <c r="L2460" t="s">
        <v>95</v>
      </c>
      <c r="M2460">
        <v>-5411.926390319999</v>
      </c>
      <c r="N2460">
        <v>1</v>
      </c>
      <c r="O2460">
        <v>-5411.926390319999</v>
      </c>
      <c r="P2460" t="s">
        <v>614</v>
      </c>
      <c r="Q2460">
        <v>1</v>
      </c>
    </row>
    <row r="2461" spans="1:17">
      <c r="A2461" t="s">
        <v>2438</v>
      </c>
      <c r="B2461" t="s">
        <v>589</v>
      </c>
      <c r="C2461" t="s">
        <v>296</v>
      </c>
      <c r="D2461" t="s">
        <v>332</v>
      </c>
      <c r="E2461" t="s">
        <v>103</v>
      </c>
      <c r="F2461">
        <v>40700</v>
      </c>
      <c r="G2461" t="s">
        <v>784</v>
      </c>
      <c r="I2461" t="s">
        <v>130</v>
      </c>
      <c r="J2461">
        <v>2026</v>
      </c>
      <c r="K2461">
        <v>5</v>
      </c>
      <c r="L2461" t="s">
        <v>95</v>
      </c>
      <c r="M2461">
        <v>-246.12397991999995</v>
      </c>
      <c r="N2461">
        <v>1</v>
      </c>
      <c r="O2461">
        <v>-246.12397991999995</v>
      </c>
      <c r="P2461" t="s">
        <v>614</v>
      </c>
      <c r="Q2461">
        <v>1</v>
      </c>
    </row>
    <row r="2462" spans="1:17">
      <c r="A2462" t="s">
        <v>2438</v>
      </c>
      <c r="B2462" t="s">
        <v>590</v>
      </c>
      <c r="C2462" t="s">
        <v>296</v>
      </c>
      <c r="D2462" t="s">
        <v>332</v>
      </c>
      <c r="E2462" t="s">
        <v>103</v>
      </c>
      <c r="F2462">
        <v>40700</v>
      </c>
      <c r="G2462" t="s">
        <v>784</v>
      </c>
      <c r="I2462" t="s">
        <v>130</v>
      </c>
      <c r="J2462">
        <v>2026</v>
      </c>
      <c r="K2462">
        <v>5</v>
      </c>
      <c r="L2462" t="s">
        <v>95</v>
      </c>
      <c r="M2462">
        <v>-3942.1407952800005</v>
      </c>
      <c r="N2462">
        <v>1</v>
      </c>
      <c r="O2462">
        <v>-3942.1407952800005</v>
      </c>
      <c r="P2462" t="s">
        <v>614</v>
      </c>
      <c r="Q2462">
        <v>1</v>
      </c>
    </row>
    <row r="2463" spans="1:17">
      <c r="A2463" t="s">
        <v>997</v>
      </c>
      <c r="B2463" t="s">
        <v>591</v>
      </c>
      <c r="C2463" t="s">
        <v>259</v>
      </c>
      <c r="D2463" t="s">
        <v>332</v>
      </c>
      <c r="E2463" t="s">
        <v>103</v>
      </c>
      <c r="F2463">
        <v>40700</v>
      </c>
      <c r="G2463" t="s">
        <v>784</v>
      </c>
      <c r="I2463" t="s">
        <v>130</v>
      </c>
      <c r="J2463">
        <v>2026</v>
      </c>
      <c r="K2463">
        <v>5</v>
      </c>
      <c r="L2463" t="s">
        <v>95</v>
      </c>
      <c r="M2463">
        <v>-41552.672101199998</v>
      </c>
      <c r="N2463">
        <v>1</v>
      </c>
      <c r="O2463">
        <v>-41552.672101199998</v>
      </c>
      <c r="P2463" t="s">
        <v>614</v>
      </c>
      <c r="Q2463">
        <v>1</v>
      </c>
    </row>
    <row r="2464" spans="1:17">
      <c r="A2464" t="s">
        <v>2289</v>
      </c>
      <c r="B2464">
        <v>20240178</v>
      </c>
      <c r="C2464" t="s">
        <v>313</v>
      </c>
      <c r="D2464" t="s">
        <v>332</v>
      </c>
      <c r="E2464" t="s">
        <v>103</v>
      </c>
      <c r="F2464">
        <v>40700</v>
      </c>
      <c r="G2464" t="s">
        <v>784</v>
      </c>
      <c r="I2464" t="s">
        <v>130</v>
      </c>
      <c r="J2464">
        <v>2026</v>
      </c>
      <c r="K2464">
        <v>5</v>
      </c>
      <c r="L2464" t="s">
        <v>95</v>
      </c>
      <c r="M2464">
        <v>-154.61916119999998</v>
      </c>
      <c r="N2464">
        <v>1</v>
      </c>
      <c r="O2464">
        <v>-154.61916119999998</v>
      </c>
      <c r="P2464" t="s">
        <v>614</v>
      </c>
      <c r="Q2464">
        <v>1</v>
      </c>
    </row>
    <row r="2465" spans="1:17">
      <c r="A2465" t="s">
        <v>2438</v>
      </c>
      <c r="B2465" t="s">
        <v>592</v>
      </c>
      <c r="C2465" t="s">
        <v>296</v>
      </c>
      <c r="D2465" t="s">
        <v>332</v>
      </c>
      <c r="E2465" t="s">
        <v>103</v>
      </c>
      <c r="F2465">
        <v>40700</v>
      </c>
      <c r="G2465" t="s">
        <v>784</v>
      </c>
      <c r="I2465" t="s">
        <v>130</v>
      </c>
      <c r="J2465">
        <v>2026</v>
      </c>
      <c r="K2465">
        <v>5</v>
      </c>
      <c r="L2465" t="s">
        <v>95</v>
      </c>
      <c r="M2465">
        <v>-1042.0501489200001</v>
      </c>
      <c r="N2465">
        <v>1</v>
      </c>
      <c r="O2465">
        <v>-1042.0501489200001</v>
      </c>
      <c r="P2465" t="s">
        <v>614</v>
      </c>
      <c r="Q2465">
        <v>1</v>
      </c>
    </row>
    <row r="2466" spans="1:17">
      <c r="A2466" t="s">
        <v>2289</v>
      </c>
      <c r="B2466">
        <v>20220196</v>
      </c>
      <c r="C2466" t="s">
        <v>313</v>
      </c>
      <c r="D2466" t="s">
        <v>332</v>
      </c>
      <c r="E2466" t="s">
        <v>103</v>
      </c>
      <c r="F2466">
        <v>40700</v>
      </c>
      <c r="G2466" t="s">
        <v>784</v>
      </c>
      <c r="I2466" t="s">
        <v>130</v>
      </c>
      <c r="J2466">
        <v>2026</v>
      </c>
      <c r="K2466">
        <v>5</v>
      </c>
      <c r="L2466" t="s">
        <v>95</v>
      </c>
      <c r="M2466">
        <v>-48775.471519320017</v>
      </c>
      <c r="N2466">
        <v>1</v>
      </c>
      <c r="O2466">
        <v>-48775.471519320017</v>
      </c>
      <c r="P2466" t="s">
        <v>614</v>
      </c>
      <c r="Q2466">
        <v>1</v>
      </c>
    </row>
    <row r="2467" spans="1:17">
      <c r="A2467" t="s">
        <v>2289</v>
      </c>
      <c r="B2467">
        <v>20230227</v>
      </c>
      <c r="C2467" t="s">
        <v>313</v>
      </c>
      <c r="D2467" t="s">
        <v>332</v>
      </c>
      <c r="E2467" t="s">
        <v>103</v>
      </c>
      <c r="F2467">
        <v>40700</v>
      </c>
      <c r="G2467" t="s">
        <v>784</v>
      </c>
      <c r="I2467" t="s">
        <v>130</v>
      </c>
      <c r="J2467">
        <v>2026</v>
      </c>
      <c r="K2467">
        <v>5</v>
      </c>
      <c r="L2467" t="s">
        <v>95</v>
      </c>
      <c r="M2467">
        <v>-1776.0237001199996</v>
      </c>
      <c r="N2467">
        <v>1</v>
      </c>
      <c r="O2467">
        <v>-1776.0237001199996</v>
      </c>
      <c r="P2467" t="s">
        <v>614</v>
      </c>
      <c r="Q2467">
        <v>1</v>
      </c>
    </row>
    <row r="2468" spans="1:17">
      <c r="A2468" t="s">
        <v>2289</v>
      </c>
      <c r="B2468">
        <v>20230225</v>
      </c>
      <c r="C2468" t="s">
        <v>313</v>
      </c>
      <c r="D2468" t="s">
        <v>332</v>
      </c>
      <c r="E2468" t="s">
        <v>103</v>
      </c>
      <c r="F2468">
        <v>40700</v>
      </c>
      <c r="G2468" t="s">
        <v>784</v>
      </c>
      <c r="I2468" t="s">
        <v>130</v>
      </c>
      <c r="J2468">
        <v>2026</v>
      </c>
      <c r="K2468">
        <v>5</v>
      </c>
      <c r="L2468" t="s">
        <v>95</v>
      </c>
      <c r="M2468">
        <v>-600.44880095999997</v>
      </c>
      <c r="N2468">
        <v>1</v>
      </c>
      <c r="O2468">
        <v>-600.44880095999997</v>
      </c>
      <c r="P2468" t="s">
        <v>614</v>
      </c>
      <c r="Q2468">
        <v>1</v>
      </c>
    </row>
    <row r="2469" spans="1:17">
      <c r="A2469" t="s">
        <v>2438</v>
      </c>
      <c r="B2469" t="s">
        <v>593</v>
      </c>
      <c r="C2469" t="s">
        <v>296</v>
      </c>
      <c r="D2469" t="s">
        <v>332</v>
      </c>
      <c r="E2469" t="s">
        <v>103</v>
      </c>
      <c r="F2469">
        <v>40700</v>
      </c>
      <c r="G2469" t="s">
        <v>784</v>
      </c>
      <c r="I2469" t="s">
        <v>130</v>
      </c>
      <c r="J2469">
        <v>2026</v>
      </c>
      <c r="K2469">
        <v>5</v>
      </c>
      <c r="L2469" t="s">
        <v>95</v>
      </c>
      <c r="M2469">
        <v>-136.76985864</v>
      </c>
      <c r="N2469">
        <v>1</v>
      </c>
      <c r="O2469">
        <v>-136.76985864</v>
      </c>
      <c r="P2469" t="s">
        <v>614</v>
      </c>
      <c r="Q2469">
        <v>1</v>
      </c>
    </row>
    <row r="2470" spans="1:17">
      <c r="A2470" t="s">
        <v>2621</v>
      </c>
      <c r="B2470" t="s">
        <v>594</v>
      </c>
      <c r="C2470" t="s">
        <v>370</v>
      </c>
      <c r="D2470" t="s">
        <v>332</v>
      </c>
      <c r="E2470" t="s">
        <v>103</v>
      </c>
      <c r="F2470">
        <v>40700</v>
      </c>
      <c r="G2470" t="s">
        <v>784</v>
      </c>
      <c r="I2470" t="s">
        <v>130</v>
      </c>
      <c r="J2470">
        <v>2026</v>
      </c>
      <c r="K2470">
        <v>5</v>
      </c>
      <c r="L2470" t="s">
        <v>95</v>
      </c>
      <c r="M2470">
        <v>-17.786571839999997</v>
      </c>
      <c r="N2470">
        <v>1</v>
      </c>
      <c r="O2470">
        <v>-17.786571839999997</v>
      </c>
      <c r="P2470" t="s">
        <v>614</v>
      </c>
      <c r="Q2470">
        <v>1</v>
      </c>
    </row>
    <row r="2471" spans="1:17">
      <c r="A2471" t="s">
        <v>2295</v>
      </c>
      <c r="B2471" t="s">
        <v>377</v>
      </c>
      <c r="C2471" t="s">
        <v>378</v>
      </c>
      <c r="D2471" t="s">
        <v>332</v>
      </c>
      <c r="E2471" t="s">
        <v>103</v>
      </c>
      <c r="F2471">
        <v>40700</v>
      </c>
      <c r="G2471" t="s">
        <v>784</v>
      </c>
      <c r="I2471" t="s">
        <v>130</v>
      </c>
      <c r="J2471">
        <v>2026</v>
      </c>
      <c r="K2471">
        <v>5</v>
      </c>
      <c r="L2471" t="s">
        <v>95</v>
      </c>
      <c r="M2471">
        <v>-2775.0188606399997</v>
      </c>
      <c r="N2471">
        <v>1</v>
      </c>
      <c r="O2471">
        <v>-2775.0188606399997</v>
      </c>
      <c r="P2471" t="s">
        <v>614</v>
      </c>
      <c r="Q2471">
        <v>1</v>
      </c>
    </row>
    <row r="2472" spans="1:17">
      <c r="A2472" t="s">
        <v>2553</v>
      </c>
      <c r="B2472" t="s">
        <v>595</v>
      </c>
      <c r="C2472" t="s">
        <v>431</v>
      </c>
      <c r="D2472" t="s">
        <v>332</v>
      </c>
      <c r="E2472" t="s">
        <v>103</v>
      </c>
      <c r="F2472">
        <v>40700</v>
      </c>
      <c r="G2472" t="s">
        <v>784</v>
      </c>
      <c r="I2472" t="s">
        <v>120</v>
      </c>
      <c r="J2472">
        <v>2026</v>
      </c>
      <c r="K2472">
        <v>5</v>
      </c>
      <c r="L2472" t="s">
        <v>95</v>
      </c>
      <c r="M2472">
        <v>-624.07415519999995</v>
      </c>
      <c r="N2472">
        <v>1</v>
      </c>
      <c r="O2472">
        <v>-624.07415519999995</v>
      </c>
      <c r="P2472" t="s">
        <v>614</v>
      </c>
      <c r="Q2472">
        <v>1</v>
      </c>
    </row>
    <row r="2473" spans="1:17">
      <c r="A2473" t="s">
        <v>2295</v>
      </c>
      <c r="B2473" t="s">
        <v>379</v>
      </c>
      <c r="C2473" t="s">
        <v>380</v>
      </c>
      <c r="D2473" t="s">
        <v>332</v>
      </c>
      <c r="E2473" t="s">
        <v>103</v>
      </c>
      <c r="F2473">
        <v>40700</v>
      </c>
      <c r="G2473" t="s">
        <v>784</v>
      </c>
      <c r="I2473" t="s">
        <v>130</v>
      </c>
      <c r="J2473">
        <v>2026</v>
      </c>
      <c r="K2473">
        <v>5</v>
      </c>
      <c r="L2473" t="s">
        <v>95</v>
      </c>
      <c r="M2473">
        <v>-2.59729308</v>
      </c>
      <c r="N2473">
        <v>1</v>
      </c>
      <c r="O2473">
        <v>-2.59729308</v>
      </c>
      <c r="P2473" t="s">
        <v>614</v>
      </c>
      <c r="Q2473">
        <v>1</v>
      </c>
    </row>
    <row r="2474" spans="1:17">
      <c r="A2474" t="s">
        <v>2295</v>
      </c>
      <c r="B2474" t="s">
        <v>596</v>
      </c>
      <c r="C2474" t="s">
        <v>597</v>
      </c>
      <c r="D2474" t="s">
        <v>332</v>
      </c>
      <c r="E2474" t="s">
        <v>103</v>
      </c>
      <c r="F2474">
        <v>40700</v>
      </c>
      <c r="G2474" t="s">
        <v>784</v>
      </c>
      <c r="I2474" t="s">
        <v>130</v>
      </c>
      <c r="J2474">
        <v>2026</v>
      </c>
      <c r="K2474">
        <v>5</v>
      </c>
      <c r="L2474" t="s">
        <v>95</v>
      </c>
      <c r="M2474">
        <v>-176.43738815999998</v>
      </c>
      <c r="N2474">
        <v>1</v>
      </c>
      <c r="O2474">
        <v>-176.43738815999998</v>
      </c>
      <c r="P2474" t="s">
        <v>614</v>
      </c>
      <c r="Q2474">
        <v>1</v>
      </c>
    </row>
    <row r="2475" spans="1:17">
      <c r="A2475" t="s">
        <v>2295</v>
      </c>
      <c r="B2475" t="s">
        <v>598</v>
      </c>
      <c r="C2475" t="s">
        <v>599</v>
      </c>
      <c r="D2475" t="s">
        <v>332</v>
      </c>
      <c r="E2475" t="s">
        <v>103</v>
      </c>
      <c r="F2475">
        <v>40700</v>
      </c>
      <c r="G2475" t="s">
        <v>784</v>
      </c>
      <c r="I2475" t="s">
        <v>130</v>
      </c>
      <c r="J2475">
        <v>2026</v>
      </c>
      <c r="K2475">
        <v>5</v>
      </c>
      <c r="L2475" t="s">
        <v>95</v>
      </c>
      <c r="M2475">
        <v>-760.14673776000006</v>
      </c>
      <c r="N2475">
        <v>1</v>
      </c>
      <c r="O2475">
        <v>-760.14673776000006</v>
      </c>
      <c r="P2475" t="s">
        <v>614</v>
      </c>
      <c r="Q2475">
        <v>1</v>
      </c>
    </row>
    <row r="2476" spans="1:17">
      <c r="A2476" t="s">
        <v>2295</v>
      </c>
      <c r="B2476" t="s">
        <v>600</v>
      </c>
      <c r="C2476" t="s">
        <v>601</v>
      </c>
      <c r="D2476" t="s">
        <v>332</v>
      </c>
      <c r="E2476" t="s">
        <v>103</v>
      </c>
      <c r="F2476">
        <v>40700</v>
      </c>
      <c r="G2476" t="s">
        <v>784</v>
      </c>
      <c r="I2476" t="s">
        <v>130</v>
      </c>
      <c r="J2476">
        <v>2026</v>
      </c>
      <c r="K2476">
        <v>5</v>
      </c>
      <c r="L2476" t="s">
        <v>95</v>
      </c>
      <c r="M2476">
        <v>-101.08331712</v>
      </c>
      <c r="N2476">
        <v>1</v>
      </c>
      <c r="O2476">
        <v>-101.08331712</v>
      </c>
      <c r="P2476" t="s">
        <v>614</v>
      </c>
      <c r="Q2476">
        <v>1</v>
      </c>
    </row>
    <row r="2477" spans="1:17">
      <c r="A2477" t="s">
        <v>2295</v>
      </c>
      <c r="B2477" t="s">
        <v>602</v>
      </c>
      <c r="C2477" t="s">
        <v>603</v>
      </c>
      <c r="D2477" t="s">
        <v>332</v>
      </c>
      <c r="E2477" t="s">
        <v>103</v>
      </c>
      <c r="F2477">
        <v>40700</v>
      </c>
      <c r="G2477" t="s">
        <v>784</v>
      </c>
      <c r="I2477" t="s">
        <v>130</v>
      </c>
      <c r="J2477">
        <v>2026</v>
      </c>
      <c r="K2477">
        <v>5</v>
      </c>
      <c r="L2477" t="s">
        <v>95</v>
      </c>
      <c r="M2477">
        <v>-435.73120019999999</v>
      </c>
      <c r="N2477">
        <v>1</v>
      </c>
      <c r="O2477">
        <v>-435.73120019999999</v>
      </c>
      <c r="P2477" t="s">
        <v>614</v>
      </c>
      <c r="Q2477">
        <v>1</v>
      </c>
    </row>
    <row r="2478" spans="1:17">
      <c r="A2478" t="s">
        <v>2295</v>
      </c>
      <c r="B2478" t="s">
        <v>381</v>
      </c>
      <c r="C2478" t="s">
        <v>382</v>
      </c>
      <c r="D2478" t="s">
        <v>332</v>
      </c>
      <c r="E2478" t="s">
        <v>103</v>
      </c>
      <c r="F2478">
        <v>40700</v>
      </c>
      <c r="G2478" t="s">
        <v>784</v>
      </c>
      <c r="I2478" t="s">
        <v>130</v>
      </c>
      <c r="J2478">
        <v>2026</v>
      </c>
      <c r="K2478">
        <v>5</v>
      </c>
      <c r="L2478" t="s">
        <v>95</v>
      </c>
      <c r="M2478">
        <v>-169.00621056</v>
      </c>
      <c r="N2478">
        <v>1</v>
      </c>
      <c r="O2478">
        <v>-169.00621056</v>
      </c>
      <c r="P2478" t="s">
        <v>614</v>
      </c>
      <c r="Q2478">
        <v>1</v>
      </c>
    </row>
    <row r="2479" spans="1:17">
      <c r="A2479" t="s">
        <v>2295</v>
      </c>
      <c r="B2479" t="s">
        <v>604</v>
      </c>
      <c r="C2479" t="s">
        <v>382</v>
      </c>
      <c r="D2479" t="s">
        <v>332</v>
      </c>
      <c r="E2479" t="s">
        <v>103</v>
      </c>
      <c r="F2479">
        <v>40700</v>
      </c>
      <c r="G2479" t="s">
        <v>784</v>
      </c>
      <c r="I2479" t="s">
        <v>130</v>
      </c>
      <c r="J2479">
        <v>2026</v>
      </c>
      <c r="K2479">
        <v>5</v>
      </c>
      <c r="L2479" t="s">
        <v>95</v>
      </c>
      <c r="M2479">
        <v>-31.849110359999997</v>
      </c>
      <c r="N2479">
        <v>1</v>
      </c>
      <c r="O2479">
        <v>-31.849110359999997</v>
      </c>
      <c r="P2479" t="s">
        <v>614</v>
      </c>
      <c r="Q2479">
        <v>1</v>
      </c>
    </row>
    <row r="2480" spans="1:17">
      <c r="A2480" t="s">
        <v>2295</v>
      </c>
      <c r="B2480" t="s">
        <v>383</v>
      </c>
      <c r="C2480" t="s">
        <v>382</v>
      </c>
      <c r="D2480" t="s">
        <v>332</v>
      </c>
      <c r="E2480" t="s">
        <v>103</v>
      </c>
      <c r="F2480">
        <v>40700</v>
      </c>
      <c r="G2480" t="s">
        <v>784</v>
      </c>
      <c r="I2480" t="s">
        <v>130</v>
      </c>
      <c r="J2480">
        <v>2026</v>
      </c>
      <c r="K2480">
        <v>5</v>
      </c>
      <c r="L2480" t="s">
        <v>95</v>
      </c>
      <c r="M2480">
        <v>-111.68842788000001</v>
      </c>
      <c r="N2480">
        <v>1</v>
      </c>
      <c r="O2480">
        <v>-111.68842788000001</v>
      </c>
      <c r="P2480" t="s">
        <v>614</v>
      </c>
      <c r="Q2480">
        <v>1</v>
      </c>
    </row>
    <row r="2481" spans="1:17">
      <c r="A2481" t="s">
        <v>2295</v>
      </c>
      <c r="B2481" t="s">
        <v>605</v>
      </c>
      <c r="C2481" t="s">
        <v>606</v>
      </c>
      <c r="D2481" t="s">
        <v>332</v>
      </c>
      <c r="E2481" t="s">
        <v>103</v>
      </c>
      <c r="F2481">
        <v>40700</v>
      </c>
      <c r="G2481" t="s">
        <v>784</v>
      </c>
      <c r="I2481" t="s">
        <v>130</v>
      </c>
      <c r="J2481">
        <v>2026</v>
      </c>
      <c r="K2481">
        <v>5</v>
      </c>
      <c r="L2481" t="s">
        <v>95</v>
      </c>
      <c r="M2481">
        <v>-3467.28130848</v>
      </c>
      <c r="N2481">
        <v>1</v>
      </c>
      <c r="O2481">
        <v>-3467.28130848</v>
      </c>
      <c r="P2481" t="s">
        <v>614</v>
      </c>
      <c r="Q2481">
        <v>1</v>
      </c>
    </row>
    <row r="2482" spans="1:17">
      <c r="A2482" t="s">
        <v>2305</v>
      </c>
      <c r="B2482" t="s">
        <v>607</v>
      </c>
      <c r="C2482" t="s">
        <v>108</v>
      </c>
      <c r="D2482" t="s">
        <v>332</v>
      </c>
      <c r="E2482" t="s">
        <v>103</v>
      </c>
      <c r="F2482">
        <v>40700</v>
      </c>
      <c r="G2482" t="s">
        <v>784</v>
      </c>
      <c r="I2482" t="s">
        <v>130</v>
      </c>
      <c r="J2482">
        <v>2026</v>
      </c>
      <c r="K2482">
        <v>5</v>
      </c>
      <c r="L2482" t="s">
        <v>95</v>
      </c>
      <c r="M2482">
        <v>-3643.5872034000004</v>
      </c>
      <c r="N2482">
        <v>1</v>
      </c>
      <c r="O2482">
        <v>-3643.5872034000004</v>
      </c>
      <c r="P2482" t="s">
        <v>614</v>
      </c>
      <c r="Q2482">
        <v>1</v>
      </c>
    </row>
    <row r="2483" spans="1:17">
      <c r="A2483" t="s">
        <v>2305</v>
      </c>
      <c r="B2483" t="s">
        <v>608</v>
      </c>
      <c r="C2483" t="s">
        <v>108</v>
      </c>
      <c r="D2483" t="s">
        <v>332</v>
      </c>
      <c r="E2483" t="s">
        <v>103</v>
      </c>
      <c r="F2483">
        <v>40700</v>
      </c>
      <c r="G2483" t="s">
        <v>784</v>
      </c>
      <c r="I2483" t="s">
        <v>130</v>
      </c>
      <c r="J2483">
        <v>2026</v>
      </c>
      <c r="K2483">
        <v>5</v>
      </c>
      <c r="L2483" t="s">
        <v>95</v>
      </c>
      <c r="M2483">
        <v>-211.02734844</v>
      </c>
      <c r="N2483">
        <v>1</v>
      </c>
      <c r="O2483">
        <v>-211.02734844</v>
      </c>
      <c r="P2483" t="s">
        <v>614</v>
      </c>
      <c r="Q2483">
        <v>1</v>
      </c>
    </row>
    <row r="2484" spans="1:17">
      <c r="A2484" t="s">
        <v>879</v>
      </c>
      <c r="B2484" t="s">
        <v>609</v>
      </c>
      <c r="C2484" t="s">
        <v>133</v>
      </c>
      <c r="D2484" t="s">
        <v>332</v>
      </c>
      <c r="E2484" t="s">
        <v>103</v>
      </c>
      <c r="F2484">
        <v>40700</v>
      </c>
      <c r="G2484" t="s">
        <v>784</v>
      </c>
      <c r="I2484" t="s">
        <v>130</v>
      </c>
      <c r="J2484">
        <v>2026</v>
      </c>
      <c r="K2484">
        <v>5</v>
      </c>
      <c r="L2484" t="s">
        <v>95</v>
      </c>
      <c r="M2484">
        <v>-5.8568777999999995</v>
      </c>
      <c r="N2484">
        <v>1</v>
      </c>
      <c r="O2484">
        <v>-5.8568777999999995</v>
      </c>
      <c r="P2484" t="s">
        <v>614</v>
      </c>
      <c r="Q2484">
        <v>1</v>
      </c>
    </row>
    <row r="2485" spans="1:17">
      <c r="A2485" t="s">
        <v>879</v>
      </c>
      <c r="B2485" t="s">
        <v>610</v>
      </c>
      <c r="C2485" t="s">
        <v>133</v>
      </c>
      <c r="D2485" t="s">
        <v>332</v>
      </c>
      <c r="E2485" t="s">
        <v>103</v>
      </c>
      <c r="F2485">
        <v>40700</v>
      </c>
      <c r="G2485" t="s">
        <v>784</v>
      </c>
      <c r="I2485" t="s">
        <v>130</v>
      </c>
      <c r="J2485">
        <v>2026</v>
      </c>
      <c r="K2485">
        <v>5</v>
      </c>
      <c r="L2485" t="s">
        <v>95</v>
      </c>
      <c r="M2485">
        <v>-3.6588898799999998</v>
      </c>
      <c r="N2485">
        <v>1</v>
      </c>
      <c r="O2485">
        <v>-3.6588898799999998</v>
      </c>
      <c r="P2485" t="s">
        <v>614</v>
      </c>
      <c r="Q2485">
        <v>1</v>
      </c>
    </row>
    <row r="2486" spans="1:17">
      <c r="A2486" t="s">
        <v>879</v>
      </c>
      <c r="B2486" t="s">
        <v>199</v>
      </c>
      <c r="C2486" t="s">
        <v>133</v>
      </c>
      <c r="D2486" t="s">
        <v>332</v>
      </c>
      <c r="E2486" t="s">
        <v>103</v>
      </c>
      <c r="F2486">
        <v>40700</v>
      </c>
      <c r="G2486" t="s">
        <v>784</v>
      </c>
      <c r="I2486" t="s">
        <v>130</v>
      </c>
      <c r="J2486">
        <v>2026</v>
      </c>
      <c r="K2486">
        <v>5</v>
      </c>
      <c r="L2486" t="s">
        <v>95</v>
      </c>
      <c r="M2486">
        <v>-2.99297916</v>
      </c>
      <c r="N2486">
        <v>1</v>
      </c>
      <c r="O2486">
        <v>-2.99297916</v>
      </c>
      <c r="P2486" t="s">
        <v>614</v>
      </c>
      <c r="Q2486">
        <v>1</v>
      </c>
    </row>
    <row r="2487" spans="1:17">
      <c r="A2487" t="s">
        <v>879</v>
      </c>
      <c r="B2487" t="s">
        <v>611</v>
      </c>
      <c r="C2487" t="s">
        <v>133</v>
      </c>
      <c r="D2487" t="s">
        <v>332</v>
      </c>
      <c r="E2487" t="s">
        <v>103</v>
      </c>
      <c r="F2487">
        <v>40700</v>
      </c>
      <c r="G2487" t="s">
        <v>784</v>
      </c>
      <c r="I2487" t="s">
        <v>120</v>
      </c>
      <c r="J2487">
        <v>2026</v>
      </c>
      <c r="K2487">
        <v>5</v>
      </c>
      <c r="L2487" t="s">
        <v>95</v>
      </c>
      <c r="M2487">
        <v>-1.5694743599999998</v>
      </c>
      <c r="N2487">
        <v>1</v>
      </c>
      <c r="O2487">
        <v>-1.5694743599999998</v>
      </c>
      <c r="P2487" t="s">
        <v>614</v>
      </c>
      <c r="Q2487">
        <v>1</v>
      </c>
    </row>
    <row r="2488" spans="1:17">
      <c r="A2488" t="s">
        <v>879</v>
      </c>
      <c r="B2488" t="s">
        <v>214</v>
      </c>
      <c r="C2488" t="s">
        <v>133</v>
      </c>
      <c r="D2488" t="s">
        <v>332</v>
      </c>
      <c r="E2488" t="s">
        <v>103</v>
      </c>
      <c r="F2488">
        <v>40700</v>
      </c>
      <c r="G2488" t="s">
        <v>784</v>
      </c>
      <c r="I2488" t="s">
        <v>130</v>
      </c>
      <c r="J2488">
        <v>2026</v>
      </c>
      <c r="K2488">
        <v>5</v>
      </c>
      <c r="L2488" t="s">
        <v>95</v>
      </c>
      <c r="M2488">
        <v>-10.290250799999999</v>
      </c>
      <c r="N2488">
        <v>1</v>
      </c>
      <c r="O2488">
        <v>-10.290250799999999</v>
      </c>
      <c r="P2488" t="s">
        <v>614</v>
      </c>
      <c r="Q2488">
        <v>1</v>
      </c>
    </row>
    <row r="2489" spans="1:17">
      <c r="A2489" t="s">
        <v>879</v>
      </c>
      <c r="B2489" t="s">
        <v>222</v>
      </c>
      <c r="C2489" t="s">
        <v>133</v>
      </c>
      <c r="D2489" t="s">
        <v>332</v>
      </c>
      <c r="E2489" t="s">
        <v>103</v>
      </c>
      <c r="F2489">
        <v>40700</v>
      </c>
      <c r="G2489" t="s">
        <v>784</v>
      </c>
      <c r="I2489" t="s">
        <v>130</v>
      </c>
      <c r="J2489">
        <v>2026</v>
      </c>
      <c r="K2489">
        <v>5</v>
      </c>
      <c r="L2489" t="s">
        <v>95</v>
      </c>
      <c r="M2489">
        <v>-266.39685972000001</v>
      </c>
      <c r="N2489">
        <v>1</v>
      </c>
      <c r="O2489">
        <v>-266.39685972000001</v>
      </c>
      <c r="P2489" t="s">
        <v>614</v>
      </c>
      <c r="Q2489">
        <v>1</v>
      </c>
    </row>
    <row r="2490" spans="1:17">
      <c r="A2490" t="s">
        <v>879</v>
      </c>
      <c r="B2490" t="s">
        <v>223</v>
      </c>
      <c r="C2490" t="s">
        <v>133</v>
      </c>
      <c r="D2490" t="s">
        <v>332</v>
      </c>
      <c r="E2490" t="s">
        <v>103</v>
      </c>
      <c r="F2490">
        <v>40700</v>
      </c>
      <c r="G2490" t="s">
        <v>784</v>
      </c>
      <c r="I2490" t="s">
        <v>130</v>
      </c>
      <c r="J2490">
        <v>2026</v>
      </c>
      <c r="K2490">
        <v>5</v>
      </c>
      <c r="L2490" t="s">
        <v>95</v>
      </c>
      <c r="M2490">
        <v>-36.547882560000005</v>
      </c>
      <c r="N2490">
        <v>1</v>
      </c>
      <c r="O2490">
        <v>-36.547882560000005</v>
      </c>
      <c r="P2490" t="s">
        <v>614</v>
      </c>
      <c r="Q2490">
        <v>1</v>
      </c>
    </row>
    <row r="2491" spans="1:17">
      <c r="A2491" t="s">
        <v>879</v>
      </c>
      <c r="B2491" t="s">
        <v>230</v>
      </c>
      <c r="C2491" t="s">
        <v>133</v>
      </c>
      <c r="D2491" t="s">
        <v>332</v>
      </c>
      <c r="E2491" t="s">
        <v>103</v>
      </c>
      <c r="F2491">
        <v>40700</v>
      </c>
      <c r="G2491" t="s">
        <v>784</v>
      </c>
      <c r="I2491" t="s">
        <v>130</v>
      </c>
      <c r="J2491">
        <v>2026</v>
      </c>
      <c r="K2491">
        <v>5</v>
      </c>
      <c r="L2491" t="s">
        <v>95</v>
      </c>
      <c r="M2491">
        <v>-44.733035159999993</v>
      </c>
      <c r="N2491">
        <v>1</v>
      </c>
      <c r="O2491">
        <v>-44.733035159999993</v>
      </c>
      <c r="P2491" t="s">
        <v>614</v>
      </c>
      <c r="Q2491">
        <v>1</v>
      </c>
    </row>
    <row r="2492" spans="1:17">
      <c r="A2492" t="s">
        <v>879</v>
      </c>
      <c r="B2492" t="s">
        <v>239</v>
      </c>
      <c r="C2492" t="s">
        <v>133</v>
      </c>
      <c r="D2492" t="s">
        <v>332</v>
      </c>
      <c r="E2492" t="s">
        <v>103</v>
      </c>
      <c r="F2492">
        <v>40700</v>
      </c>
      <c r="G2492" t="s">
        <v>784</v>
      </c>
      <c r="I2492" t="s">
        <v>130</v>
      </c>
      <c r="J2492">
        <v>2026</v>
      </c>
      <c r="K2492">
        <v>5</v>
      </c>
      <c r="L2492" t="s">
        <v>95</v>
      </c>
      <c r="M2492">
        <v>-923.66159759999994</v>
      </c>
      <c r="N2492">
        <v>1</v>
      </c>
      <c r="O2492">
        <v>-923.66159759999994</v>
      </c>
      <c r="P2492" t="s">
        <v>614</v>
      </c>
      <c r="Q2492">
        <v>1</v>
      </c>
    </row>
    <row r="2493" spans="1:17">
      <c r="A2493" t="s">
        <v>879</v>
      </c>
      <c r="B2493" t="s">
        <v>241</v>
      </c>
      <c r="C2493" t="s">
        <v>133</v>
      </c>
      <c r="D2493" t="s">
        <v>332</v>
      </c>
      <c r="E2493" t="s">
        <v>103</v>
      </c>
      <c r="F2493">
        <v>40700</v>
      </c>
      <c r="G2493" t="s">
        <v>784</v>
      </c>
      <c r="I2493" t="s">
        <v>130</v>
      </c>
      <c r="J2493">
        <v>2026</v>
      </c>
      <c r="K2493">
        <v>5</v>
      </c>
      <c r="L2493" t="s">
        <v>95</v>
      </c>
      <c r="M2493">
        <v>-397.39307940000003</v>
      </c>
      <c r="N2493">
        <v>1</v>
      </c>
      <c r="O2493">
        <v>-397.39307940000003</v>
      </c>
      <c r="P2493" t="s">
        <v>614</v>
      </c>
      <c r="Q2493">
        <v>1</v>
      </c>
    </row>
    <row r="2494" spans="1:17">
      <c r="A2494" t="s">
        <v>879</v>
      </c>
      <c r="B2494" t="s">
        <v>247</v>
      </c>
      <c r="C2494" t="s">
        <v>133</v>
      </c>
      <c r="D2494" t="s">
        <v>332</v>
      </c>
      <c r="E2494" t="s">
        <v>103</v>
      </c>
      <c r="F2494">
        <v>40700</v>
      </c>
      <c r="G2494" t="s">
        <v>784</v>
      </c>
      <c r="I2494" t="s">
        <v>130</v>
      </c>
      <c r="J2494">
        <v>2026</v>
      </c>
      <c r="K2494">
        <v>5</v>
      </c>
      <c r="L2494" t="s">
        <v>95</v>
      </c>
      <c r="M2494">
        <v>-1034.8964341200001</v>
      </c>
      <c r="N2494">
        <v>1</v>
      </c>
      <c r="O2494">
        <v>-1034.8964341200001</v>
      </c>
      <c r="P2494" t="s">
        <v>614</v>
      </c>
      <c r="Q2494">
        <v>1</v>
      </c>
    </row>
    <row r="2495" spans="1:17">
      <c r="A2495" t="s">
        <v>879</v>
      </c>
      <c r="B2495" t="s">
        <v>248</v>
      </c>
      <c r="C2495" t="s">
        <v>133</v>
      </c>
      <c r="D2495" t="s">
        <v>332</v>
      </c>
      <c r="E2495" t="s">
        <v>103</v>
      </c>
      <c r="F2495">
        <v>40700</v>
      </c>
      <c r="G2495" t="s">
        <v>784</v>
      </c>
      <c r="I2495" t="s">
        <v>130</v>
      </c>
      <c r="J2495">
        <v>2026</v>
      </c>
      <c r="K2495">
        <v>5</v>
      </c>
      <c r="L2495" t="s">
        <v>95</v>
      </c>
      <c r="M2495">
        <v>-70.019547119999999</v>
      </c>
      <c r="N2495">
        <v>1</v>
      </c>
      <c r="O2495">
        <v>-70.019547119999999</v>
      </c>
      <c r="P2495" t="s">
        <v>614</v>
      </c>
      <c r="Q2495">
        <v>1</v>
      </c>
    </row>
    <row r="2496" spans="1:17">
      <c r="A2496" t="s">
        <v>2295</v>
      </c>
      <c r="B2496" t="s">
        <v>612</v>
      </c>
      <c r="C2496" t="s">
        <v>613</v>
      </c>
      <c r="D2496" t="s">
        <v>332</v>
      </c>
      <c r="E2496" t="s">
        <v>103</v>
      </c>
      <c r="F2496">
        <v>40700</v>
      </c>
      <c r="G2496" t="s">
        <v>784</v>
      </c>
      <c r="I2496" t="s">
        <v>130</v>
      </c>
      <c r="J2496">
        <v>2026</v>
      </c>
      <c r="K2496">
        <v>5</v>
      </c>
      <c r="L2496" t="s">
        <v>95</v>
      </c>
      <c r="M2496">
        <v>-3955.8848547600001</v>
      </c>
      <c r="N2496">
        <v>1</v>
      </c>
      <c r="O2496">
        <v>-3955.8848547600001</v>
      </c>
      <c r="P2496" t="s">
        <v>614</v>
      </c>
      <c r="Q2496">
        <v>1</v>
      </c>
    </row>
    <row r="2497" spans="1:17">
      <c r="A2497" t="s">
        <v>2305</v>
      </c>
      <c r="B2497" t="s">
        <v>645</v>
      </c>
      <c r="C2497" t="s">
        <v>108</v>
      </c>
      <c r="D2497" t="s">
        <v>332</v>
      </c>
      <c r="E2497" t="s">
        <v>103</v>
      </c>
      <c r="F2497">
        <v>40700</v>
      </c>
      <c r="G2497" t="s">
        <v>784</v>
      </c>
      <c r="I2497" t="s">
        <v>696</v>
      </c>
      <c r="J2497">
        <v>2026</v>
      </c>
      <c r="K2497">
        <v>5</v>
      </c>
      <c r="L2497" t="s">
        <v>95</v>
      </c>
      <c r="M2497">
        <v>12391.60927184874</v>
      </c>
      <c r="N2497">
        <v>1</v>
      </c>
      <c r="O2497">
        <v>12391.60927184874</v>
      </c>
      <c r="P2497" t="s">
        <v>614</v>
      </c>
      <c r="Q2497" t="s">
        <v>97</v>
      </c>
    </row>
    <row r="2498" spans="1:17">
      <c r="A2498" t="s">
        <v>2305</v>
      </c>
      <c r="B2498" t="s">
        <v>645</v>
      </c>
      <c r="C2498" t="s">
        <v>108</v>
      </c>
      <c r="D2498" t="s">
        <v>332</v>
      </c>
      <c r="E2498" t="s">
        <v>105</v>
      </c>
      <c r="F2498">
        <v>40700</v>
      </c>
      <c r="G2498" t="s">
        <v>784</v>
      </c>
      <c r="I2498" t="s">
        <v>696</v>
      </c>
      <c r="J2498">
        <v>2026</v>
      </c>
      <c r="K2498">
        <v>5</v>
      </c>
      <c r="L2498" t="s">
        <v>95</v>
      </c>
      <c r="M2498">
        <v>29288.462161799725</v>
      </c>
      <c r="N2498">
        <v>1</v>
      </c>
      <c r="O2498">
        <v>29288.462161799725</v>
      </c>
      <c r="P2498" t="s">
        <v>614</v>
      </c>
      <c r="Q2498" t="s">
        <v>97</v>
      </c>
    </row>
    <row r="2499" spans="1:17">
      <c r="A2499" t="s">
        <v>2305</v>
      </c>
      <c r="B2499" t="s">
        <v>645</v>
      </c>
      <c r="C2499" t="s">
        <v>108</v>
      </c>
      <c r="D2499" t="s">
        <v>332</v>
      </c>
      <c r="E2499" t="s">
        <v>106</v>
      </c>
      <c r="F2499">
        <v>40700</v>
      </c>
      <c r="G2499" t="s">
        <v>784</v>
      </c>
      <c r="I2499" t="s">
        <v>696</v>
      </c>
      <c r="J2499">
        <v>2026</v>
      </c>
      <c r="K2499">
        <v>5</v>
      </c>
      <c r="L2499" t="s">
        <v>95</v>
      </c>
      <c r="M2499">
        <v>4163.3786169976393</v>
      </c>
      <c r="N2499">
        <v>1</v>
      </c>
      <c r="O2499">
        <v>4163.3786169976393</v>
      </c>
      <c r="P2499" t="s">
        <v>614</v>
      </c>
      <c r="Q2499" t="s">
        <v>97</v>
      </c>
    </row>
    <row r="2500" spans="1:17">
      <c r="A2500" t="s">
        <v>2295</v>
      </c>
      <c r="B2500" t="s">
        <v>314</v>
      </c>
      <c r="C2500" t="s">
        <v>314</v>
      </c>
      <c r="D2500" t="s">
        <v>332</v>
      </c>
      <c r="E2500" t="s">
        <v>92</v>
      </c>
      <c r="F2500">
        <v>40700</v>
      </c>
      <c r="G2500" t="s">
        <v>784</v>
      </c>
      <c r="I2500" t="s">
        <v>697</v>
      </c>
      <c r="J2500">
        <v>2026</v>
      </c>
      <c r="K2500">
        <v>5</v>
      </c>
      <c r="L2500" t="s">
        <v>95</v>
      </c>
      <c r="M2500">
        <v>-866603.88309688831</v>
      </c>
      <c r="N2500">
        <v>1</v>
      </c>
      <c r="O2500">
        <v>-866603.88309688831</v>
      </c>
      <c r="P2500" t="s">
        <v>614</v>
      </c>
      <c r="Q2500" t="s">
        <v>97</v>
      </c>
    </row>
    <row r="2501" spans="1:17">
      <c r="A2501" t="s">
        <v>2295</v>
      </c>
      <c r="B2501" t="s">
        <v>314</v>
      </c>
      <c r="C2501" t="s">
        <v>314</v>
      </c>
      <c r="D2501" t="s">
        <v>332</v>
      </c>
      <c r="E2501" t="s">
        <v>102</v>
      </c>
      <c r="F2501">
        <v>40700</v>
      </c>
      <c r="G2501" t="s">
        <v>784</v>
      </c>
      <c r="I2501" t="s">
        <v>697</v>
      </c>
      <c r="J2501">
        <v>2026</v>
      </c>
      <c r="K2501">
        <v>5</v>
      </c>
      <c r="L2501" t="s">
        <v>95</v>
      </c>
      <c r="M2501">
        <v>-265896.27054802206</v>
      </c>
      <c r="N2501">
        <v>1</v>
      </c>
      <c r="O2501">
        <v>-265896.27054802206</v>
      </c>
      <c r="P2501" t="s">
        <v>614</v>
      </c>
      <c r="Q2501" t="s">
        <v>97</v>
      </c>
    </row>
    <row r="2502" spans="1:17">
      <c r="A2502" t="s">
        <v>2295</v>
      </c>
      <c r="B2502" t="s">
        <v>314</v>
      </c>
      <c r="C2502" t="s">
        <v>314</v>
      </c>
      <c r="D2502" t="s">
        <v>332</v>
      </c>
      <c r="E2502" t="s">
        <v>103</v>
      </c>
      <c r="F2502">
        <v>40700</v>
      </c>
      <c r="G2502" t="s">
        <v>784</v>
      </c>
      <c r="I2502" t="s">
        <v>697</v>
      </c>
      <c r="J2502">
        <v>2026</v>
      </c>
      <c r="K2502">
        <v>5</v>
      </c>
      <c r="L2502" t="s">
        <v>95</v>
      </c>
      <c r="M2502">
        <v>-764359.95162525354</v>
      </c>
      <c r="N2502">
        <v>1</v>
      </c>
      <c r="O2502">
        <v>-764359.95162525354</v>
      </c>
      <c r="P2502" t="s">
        <v>614</v>
      </c>
      <c r="Q2502" t="s">
        <v>97</v>
      </c>
    </row>
    <row r="2503" spans="1:17">
      <c r="A2503" t="s">
        <v>2295</v>
      </c>
      <c r="B2503" t="s">
        <v>314</v>
      </c>
      <c r="C2503" t="s">
        <v>314</v>
      </c>
      <c r="D2503" t="s">
        <v>332</v>
      </c>
      <c r="E2503" t="s">
        <v>105</v>
      </c>
      <c r="F2503">
        <v>40700</v>
      </c>
      <c r="G2503" t="s">
        <v>784</v>
      </c>
      <c r="I2503" t="s">
        <v>697</v>
      </c>
      <c r="J2503">
        <v>2026</v>
      </c>
      <c r="K2503">
        <v>5</v>
      </c>
      <c r="L2503" t="s">
        <v>95</v>
      </c>
      <c r="M2503">
        <v>-82050.974249908002</v>
      </c>
      <c r="N2503">
        <v>1</v>
      </c>
      <c r="O2503">
        <v>-82050.974249908002</v>
      </c>
      <c r="P2503" t="s">
        <v>614</v>
      </c>
      <c r="Q2503" t="s">
        <v>97</v>
      </c>
    </row>
    <row r="2504" spans="1:17">
      <c r="A2504" t="s">
        <v>2295</v>
      </c>
      <c r="B2504" t="s">
        <v>314</v>
      </c>
      <c r="C2504" t="s">
        <v>314</v>
      </c>
      <c r="D2504" t="s">
        <v>332</v>
      </c>
      <c r="E2504" t="s">
        <v>92</v>
      </c>
      <c r="F2504">
        <v>40700</v>
      </c>
      <c r="G2504" t="s">
        <v>784</v>
      </c>
      <c r="I2504" t="s">
        <v>695</v>
      </c>
      <c r="J2504">
        <v>2026</v>
      </c>
      <c r="K2504">
        <v>5</v>
      </c>
      <c r="L2504" t="s">
        <v>95</v>
      </c>
      <c r="M2504">
        <v>57410.371186953271</v>
      </c>
      <c r="N2504">
        <v>1</v>
      </c>
      <c r="O2504">
        <v>57410.371186953271</v>
      </c>
      <c r="P2504" t="s">
        <v>614</v>
      </c>
      <c r="Q2504" t="s">
        <v>97</v>
      </c>
    </row>
    <row r="2505" spans="1:17">
      <c r="A2505" t="s">
        <v>2295</v>
      </c>
      <c r="B2505" t="s">
        <v>314</v>
      </c>
      <c r="C2505" t="s">
        <v>314</v>
      </c>
      <c r="D2505" t="s">
        <v>332</v>
      </c>
      <c r="E2505" t="s">
        <v>102</v>
      </c>
      <c r="F2505">
        <v>40700</v>
      </c>
      <c r="G2505" t="s">
        <v>784</v>
      </c>
      <c r="I2505" t="s">
        <v>695</v>
      </c>
      <c r="J2505">
        <v>2026</v>
      </c>
      <c r="K2505">
        <v>5</v>
      </c>
      <c r="L2505" t="s">
        <v>95</v>
      </c>
      <c r="M2505">
        <v>163922.55914814887</v>
      </c>
      <c r="N2505">
        <v>1</v>
      </c>
      <c r="O2505">
        <v>163922.55914814887</v>
      </c>
      <c r="P2505" t="s">
        <v>614</v>
      </c>
      <c r="Q2505" t="s">
        <v>97</v>
      </c>
    </row>
    <row r="2506" spans="1:17">
      <c r="A2506" t="s">
        <v>2295</v>
      </c>
      <c r="B2506" t="s">
        <v>314</v>
      </c>
      <c r="C2506" t="s">
        <v>314</v>
      </c>
      <c r="D2506" t="s">
        <v>332</v>
      </c>
      <c r="E2506" t="s">
        <v>103</v>
      </c>
      <c r="F2506">
        <v>40700</v>
      </c>
      <c r="G2506" t="s">
        <v>784</v>
      </c>
      <c r="I2506" t="s">
        <v>695</v>
      </c>
      <c r="J2506">
        <v>2026</v>
      </c>
      <c r="K2506">
        <v>5</v>
      </c>
      <c r="L2506" t="s">
        <v>95</v>
      </c>
      <c r="M2506">
        <v>72465.151424844051</v>
      </c>
      <c r="N2506">
        <v>1</v>
      </c>
      <c r="O2506">
        <v>72465.151424844051</v>
      </c>
      <c r="P2506" t="s">
        <v>614</v>
      </c>
      <c r="Q2506" t="s">
        <v>97</v>
      </c>
    </row>
    <row r="2507" spans="1:17">
      <c r="A2507" t="s">
        <v>2295</v>
      </c>
      <c r="B2507" t="s">
        <v>314</v>
      </c>
      <c r="C2507" t="s">
        <v>314</v>
      </c>
      <c r="D2507" t="s">
        <v>332</v>
      </c>
      <c r="E2507" t="s">
        <v>104</v>
      </c>
      <c r="F2507">
        <v>40700</v>
      </c>
      <c r="G2507" t="s">
        <v>784</v>
      </c>
      <c r="I2507" t="s">
        <v>695</v>
      </c>
      <c r="J2507">
        <v>2026</v>
      </c>
      <c r="K2507">
        <v>5</v>
      </c>
      <c r="L2507" t="s">
        <v>95</v>
      </c>
      <c r="M2507">
        <v>837.44322555905819</v>
      </c>
      <c r="N2507">
        <v>1</v>
      </c>
      <c r="O2507">
        <v>837.44322555905819</v>
      </c>
      <c r="P2507" t="s">
        <v>614</v>
      </c>
      <c r="Q2507" t="s">
        <v>97</v>
      </c>
    </row>
    <row r="2508" spans="1:17">
      <c r="A2508" t="s">
        <v>2295</v>
      </c>
      <c r="B2508" t="s">
        <v>314</v>
      </c>
      <c r="C2508" t="s">
        <v>314</v>
      </c>
      <c r="D2508" t="s">
        <v>332</v>
      </c>
      <c r="E2508" t="s">
        <v>105</v>
      </c>
      <c r="F2508">
        <v>40700</v>
      </c>
      <c r="G2508" t="s">
        <v>784</v>
      </c>
      <c r="I2508" t="s">
        <v>695</v>
      </c>
      <c r="J2508">
        <v>2026</v>
      </c>
      <c r="K2508">
        <v>5</v>
      </c>
      <c r="L2508" t="s">
        <v>95</v>
      </c>
      <c r="M2508">
        <v>-42321.020264339284</v>
      </c>
      <c r="N2508">
        <v>1</v>
      </c>
      <c r="O2508">
        <v>-42321.020264339284</v>
      </c>
      <c r="P2508" t="s">
        <v>614</v>
      </c>
      <c r="Q2508" t="s">
        <v>97</v>
      </c>
    </row>
    <row r="2509" spans="1:17">
      <c r="A2509" t="s">
        <v>2295</v>
      </c>
      <c r="B2509" t="s">
        <v>314</v>
      </c>
      <c r="C2509" t="s">
        <v>314</v>
      </c>
      <c r="D2509" t="s">
        <v>332</v>
      </c>
      <c r="E2509" t="s">
        <v>106</v>
      </c>
      <c r="F2509">
        <v>40700</v>
      </c>
      <c r="G2509" t="s">
        <v>784</v>
      </c>
      <c r="I2509" t="s">
        <v>695</v>
      </c>
      <c r="J2509">
        <v>2026</v>
      </c>
      <c r="K2509">
        <v>5</v>
      </c>
      <c r="L2509" t="s">
        <v>95</v>
      </c>
      <c r="M2509">
        <v>-52308.458780810586</v>
      </c>
      <c r="N2509">
        <v>1</v>
      </c>
      <c r="O2509">
        <v>-52308.458780810586</v>
      </c>
      <c r="P2509" t="s">
        <v>614</v>
      </c>
      <c r="Q2509" t="s">
        <v>97</v>
      </c>
    </row>
    <row r="2510" spans="1:17">
      <c r="A2510" t="s">
        <v>2295</v>
      </c>
      <c r="B2510" t="s">
        <v>314</v>
      </c>
      <c r="C2510" t="s">
        <v>314</v>
      </c>
      <c r="D2510" t="s">
        <v>332</v>
      </c>
      <c r="E2510" t="s">
        <v>2350</v>
      </c>
      <c r="F2510">
        <v>40700</v>
      </c>
      <c r="G2510" t="s">
        <v>784</v>
      </c>
      <c r="I2510" t="s">
        <v>695</v>
      </c>
      <c r="J2510">
        <v>2026</v>
      </c>
      <c r="K2510">
        <v>5</v>
      </c>
      <c r="L2510" t="s">
        <v>95</v>
      </c>
      <c r="M2510">
        <v>0</v>
      </c>
      <c r="N2510">
        <v>1</v>
      </c>
      <c r="O2510">
        <v>0</v>
      </c>
      <c r="P2510" t="s">
        <v>614</v>
      </c>
      <c r="Q2510" t="s">
        <v>97</v>
      </c>
    </row>
    <row r="2511" spans="1:17">
      <c r="A2511" t="s">
        <v>2295</v>
      </c>
      <c r="B2511" t="s">
        <v>314</v>
      </c>
      <c r="C2511" t="s">
        <v>314</v>
      </c>
      <c r="D2511" t="s">
        <v>332</v>
      </c>
      <c r="E2511" t="s">
        <v>2320</v>
      </c>
      <c r="F2511">
        <v>40700</v>
      </c>
      <c r="G2511" t="s">
        <v>784</v>
      </c>
      <c r="I2511" t="s">
        <v>695</v>
      </c>
      <c r="J2511">
        <v>2026</v>
      </c>
      <c r="K2511">
        <v>5</v>
      </c>
      <c r="L2511" t="s">
        <v>95</v>
      </c>
      <c r="M2511">
        <v>0.70347439998295158</v>
      </c>
      <c r="N2511">
        <v>1</v>
      </c>
      <c r="O2511">
        <v>0.70347439998295158</v>
      </c>
      <c r="P2511" t="s">
        <v>614</v>
      </c>
      <c r="Q2511" t="s">
        <v>97</v>
      </c>
    </row>
    <row r="2512" spans="1:17">
      <c r="A2512" t="s">
        <v>2295</v>
      </c>
      <c r="B2512" t="s">
        <v>314</v>
      </c>
      <c r="C2512" t="s">
        <v>314</v>
      </c>
      <c r="D2512" t="s">
        <v>332</v>
      </c>
      <c r="E2512" t="s">
        <v>92</v>
      </c>
      <c r="F2512">
        <v>40700</v>
      </c>
      <c r="G2512" t="s">
        <v>784</v>
      </c>
      <c r="I2512" t="s">
        <v>695</v>
      </c>
      <c r="J2512">
        <v>2026</v>
      </c>
      <c r="K2512">
        <v>5</v>
      </c>
      <c r="L2512" t="s">
        <v>95</v>
      </c>
      <c r="M2512">
        <v>-3629.5839557670988</v>
      </c>
      <c r="N2512">
        <v>1</v>
      </c>
      <c r="O2512">
        <v>-3629.5839557670988</v>
      </c>
      <c r="P2512" t="s">
        <v>614</v>
      </c>
      <c r="Q2512" t="s">
        <v>97</v>
      </c>
    </row>
    <row r="2513" spans="1:17">
      <c r="A2513" t="s">
        <v>2295</v>
      </c>
      <c r="B2513" t="s">
        <v>314</v>
      </c>
      <c r="C2513" t="s">
        <v>314</v>
      </c>
      <c r="D2513" t="s">
        <v>332</v>
      </c>
      <c r="E2513" t="s">
        <v>102</v>
      </c>
      <c r="F2513">
        <v>40700</v>
      </c>
      <c r="G2513" t="s">
        <v>784</v>
      </c>
      <c r="I2513" t="s">
        <v>695</v>
      </c>
      <c r="J2513">
        <v>2026</v>
      </c>
      <c r="K2513">
        <v>5</v>
      </c>
      <c r="L2513" t="s">
        <v>95</v>
      </c>
      <c r="M2513">
        <v>-109.23634172521997</v>
      </c>
      <c r="N2513">
        <v>1</v>
      </c>
      <c r="O2513">
        <v>-109.23634172521997</v>
      </c>
      <c r="P2513" t="s">
        <v>614</v>
      </c>
      <c r="Q2513" t="s">
        <v>97</v>
      </c>
    </row>
    <row r="2514" spans="1:17">
      <c r="A2514" t="s">
        <v>2295</v>
      </c>
      <c r="B2514" t="s">
        <v>314</v>
      </c>
      <c r="C2514" t="s">
        <v>314</v>
      </c>
      <c r="D2514" t="s">
        <v>332</v>
      </c>
      <c r="E2514" t="s">
        <v>103</v>
      </c>
      <c r="F2514">
        <v>40700</v>
      </c>
      <c r="G2514" t="s">
        <v>784</v>
      </c>
      <c r="I2514" t="s">
        <v>695</v>
      </c>
      <c r="J2514">
        <v>2026</v>
      </c>
      <c r="K2514">
        <v>5</v>
      </c>
      <c r="L2514" t="s">
        <v>95</v>
      </c>
      <c r="M2514">
        <v>-4776.9051399407908</v>
      </c>
      <c r="N2514">
        <v>1</v>
      </c>
      <c r="O2514">
        <v>-4776.9051399407908</v>
      </c>
      <c r="P2514" t="s">
        <v>614</v>
      </c>
      <c r="Q2514" t="s">
        <v>97</v>
      </c>
    </row>
    <row r="2515" spans="1:17">
      <c r="A2515" t="s">
        <v>2295</v>
      </c>
      <c r="B2515" t="s">
        <v>314</v>
      </c>
      <c r="C2515" t="s">
        <v>314</v>
      </c>
      <c r="D2515" t="s">
        <v>332</v>
      </c>
      <c r="E2515" t="s">
        <v>104</v>
      </c>
      <c r="F2515">
        <v>40700</v>
      </c>
      <c r="G2515" t="s">
        <v>784</v>
      </c>
      <c r="I2515" t="s">
        <v>695</v>
      </c>
      <c r="J2515">
        <v>2026</v>
      </c>
      <c r="K2515">
        <v>5</v>
      </c>
      <c r="L2515" t="s">
        <v>95</v>
      </c>
      <c r="M2515">
        <v>-9.4904299536192411</v>
      </c>
      <c r="N2515">
        <v>1</v>
      </c>
      <c r="O2515">
        <v>-9.4904299536192411</v>
      </c>
      <c r="P2515" t="s">
        <v>614</v>
      </c>
      <c r="Q2515" t="s">
        <v>97</v>
      </c>
    </row>
    <row r="2516" spans="1:17">
      <c r="A2516" t="s">
        <v>2295</v>
      </c>
      <c r="B2516" t="s">
        <v>314</v>
      </c>
      <c r="C2516" t="s">
        <v>314</v>
      </c>
      <c r="D2516" t="s">
        <v>332</v>
      </c>
      <c r="E2516" t="s">
        <v>105</v>
      </c>
      <c r="F2516">
        <v>40700</v>
      </c>
      <c r="G2516" t="s">
        <v>784</v>
      </c>
      <c r="I2516" t="s">
        <v>695</v>
      </c>
      <c r="J2516">
        <v>2026</v>
      </c>
      <c r="K2516">
        <v>5</v>
      </c>
      <c r="L2516" t="s">
        <v>95</v>
      </c>
      <c r="M2516">
        <v>-1570.9942233547044</v>
      </c>
      <c r="N2516">
        <v>1</v>
      </c>
      <c r="O2516">
        <v>-1570.9942233547044</v>
      </c>
      <c r="P2516" t="s">
        <v>614</v>
      </c>
      <c r="Q2516" t="s">
        <v>97</v>
      </c>
    </row>
    <row r="2517" spans="1:17">
      <c r="A2517" t="s">
        <v>2295</v>
      </c>
      <c r="B2517" t="s">
        <v>314</v>
      </c>
      <c r="C2517" t="s">
        <v>314</v>
      </c>
      <c r="D2517" t="s">
        <v>332</v>
      </c>
      <c r="E2517" t="s">
        <v>106</v>
      </c>
      <c r="F2517">
        <v>40700</v>
      </c>
      <c r="G2517" t="s">
        <v>784</v>
      </c>
      <c r="I2517" t="s">
        <v>695</v>
      </c>
      <c r="J2517">
        <v>2026</v>
      </c>
      <c r="K2517">
        <v>5</v>
      </c>
      <c r="L2517" t="s">
        <v>95</v>
      </c>
      <c r="M2517">
        <v>-4028.3694397110958</v>
      </c>
      <c r="N2517">
        <v>1</v>
      </c>
      <c r="O2517">
        <v>-4028.3694397110958</v>
      </c>
      <c r="P2517" t="s">
        <v>614</v>
      </c>
      <c r="Q2517" t="s">
        <v>97</v>
      </c>
    </row>
    <row r="2518" spans="1:17">
      <c r="A2518" t="s">
        <v>2295</v>
      </c>
      <c r="B2518" t="s">
        <v>314</v>
      </c>
      <c r="C2518" t="s">
        <v>314</v>
      </c>
      <c r="D2518" t="s">
        <v>332</v>
      </c>
      <c r="E2518" t="s">
        <v>92</v>
      </c>
      <c r="F2518">
        <v>40700</v>
      </c>
      <c r="G2518" t="s">
        <v>784</v>
      </c>
      <c r="I2518" t="s">
        <v>699</v>
      </c>
      <c r="J2518">
        <v>2026</v>
      </c>
      <c r="K2518">
        <v>5</v>
      </c>
      <c r="L2518" t="s">
        <v>95</v>
      </c>
      <c r="M2518">
        <v>918752.9038463484</v>
      </c>
      <c r="N2518">
        <v>1</v>
      </c>
      <c r="O2518">
        <v>918752.9038463484</v>
      </c>
      <c r="P2518" t="s">
        <v>614</v>
      </c>
      <c r="Q2518" t="s">
        <v>97</v>
      </c>
    </row>
    <row r="2519" spans="1:17">
      <c r="A2519" t="s">
        <v>2295</v>
      </c>
      <c r="B2519" t="s">
        <v>314</v>
      </c>
      <c r="C2519" t="s">
        <v>314</v>
      </c>
      <c r="D2519" t="s">
        <v>332</v>
      </c>
      <c r="E2519" t="s">
        <v>102</v>
      </c>
      <c r="F2519">
        <v>40700</v>
      </c>
      <c r="G2519" t="s">
        <v>784</v>
      </c>
      <c r="I2519" t="s">
        <v>699</v>
      </c>
      <c r="J2519">
        <v>2026</v>
      </c>
      <c r="K2519">
        <v>5</v>
      </c>
      <c r="L2519" t="s">
        <v>95</v>
      </c>
      <c r="M2519">
        <v>276386.29777418642</v>
      </c>
      <c r="N2519">
        <v>1</v>
      </c>
      <c r="O2519">
        <v>276386.29777418642</v>
      </c>
      <c r="P2519" t="s">
        <v>614</v>
      </c>
      <c r="Q2519" t="s">
        <v>97</v>
      </c>
    </row>
    <row r="2520" spans="1:17">
      <c r="A2520" t="s">
        <v>2295</v>
      </c>
      <c r="B2520" t="s">
        <v>314</v>
      </c>
      <c r="C2520" t="s">
        <v>314</v>
      </c>
      <c r="D2520" t="s">
        <v>332</v>
      </c>
      <c r="E2520" t="s">
        <v>103</v>
      </c>
      <c r="F2520">
        <v>40700</v>
      </c>
      <c r="G2520" t="s">
        <v>784</v>
      </c>
      <c r="I2520" t="s">
        <v>699</v>
      </c>
      <c r="J2520">
        <v>2026</v>
      </c>
      <c r="K2520">
        <v>5</v>
      </c>
      <c r="L2520" t="s">
        <v>95</v>
      </c>
      <c r="M2520">
        <v>807657.5614592582</v>
      </c>
      <c r="N2520">
        <v>1</v>
      </c>
      <c r="O2520">
        <v>807657.5614592582</v>
      </c>
      <c r="P2520" t="s">
        <v>614</v>
      </c>
      <c r="Q2520" t="s">
        <v>97</v>
      </c>
    </row>
    <row r="2521" spans="1:17">
      <c r="A2521" t="s">
        <v>2295</v>
      </c>
      <c r="B2521" t="s">
        <v>314</v>
      </c>
      <c r="C2521" t="s">
        <v>314</v>
      </c>
      <c r="D2521" t="s">
        <v>332</v>
      </c>
      <c r="E2521" t="s">
        <v>105</v>
      </c>
      <c r="F2521">
        <v>40700</v>
      </c>
      <c r="G2521" t="s">
        <v>784</v>
      </c>
      <c r="I2521" t="s">
        <v>699</v>
      </c>
      <c r="J2521">
        <v>2026</v>
      </c>
      <c r="K2521">
        <v>5</v>
      </c>
      <c r="L2521" t="s">
        <v>95</v>
      </c>
      <c r="M2521">
        <v>93599.42022018219</v>
      </c>
      <c r="N2521">
        <v>1</v>
      </c>
      <c r="O2521">
        <v>93599.42022018219</v>
      </c>
      <c r="P2521" t="s">
        <v>614</v>
      </c>
      <c r="Q2521" t="s">
        <v>97</v>
      </c>
    </row>
    <row r="2522" spans="1:17">
      <c r="A2522" t="s">
        <v>2295</v>
      </c>
      <c r="B2522" t="s">
        <v>314</v>
      </c>
      <c r="C2522" t="s">
        <v>314</v>
      </c>
      <c r="D2522" t="s">
        <v>332</v>
      </c>
      <c r="E2522" t="s">
        <v>104</v>
      </c>
      <c r="F2522">
        <v>40700</v>
      </c>
      <c r="G2522" t="s">
        <v>784</v>
      </c>
      <c r="I2522" t="s">
        <v>695</v>
      </c>
      <c r="J2522">
        <v>2026</v>
      </c>
      <c r="K2522">
        <v>5</v>
      </c>
      <c r="L2522" t="s">
        <v>95</v>
      </c>
      <c r="M2522">
        <v>-12.697130730439312</v>
      </c>
      <c r="N2522">
        <v>1</v>
      </c>
      <c r="O2522">
        <v>-12.697130730439312</v>
      </c>
      <c r="P2522" t="s">
        <v>614</v>
      </c>
      <c r="Q2522" t="s">
        <v>97</v>
      </c>
    </row>
    <row r="2523" spans="1:17">
      <c r="A2523" t="s">
        <v>2295</v>
      </c>
      <c r="B2523" t="s">
        <v>314</v>
      </c>
      <c r="C2523" t="s">
        <v>314</v>
      </c>
      <c r="D2523" t="s">
        <v>332</v>
      </c>
      <c r="E2523" t="s">
        <v>106</v>
      </c>
      <c r="F2523">
        <v>40700</v>
      </c>
      <c r="G2523" t="s">
        <v>784</v>
      </c>
      <c r="I2523" t="s">
        <v>695</v>
      </c>
      <c r="J2523">
        <v>2026</v>
      </c>
      <c r="K2523">
        <v>5</v>
      </c>
      <c r="L2523" t="s">
        <v>95</v>
      </c>
      <c r="M2523">
        <v>-6041.7325619740877</v>
      </c>
      <c r="N2523">
        <v>1</v>
      </c>
      <c r="O2523">
        <v>-6041.7325619740877</v>
      </c>
      <c r="P2523" t="s">
        <v>614</v>
      </c>
      <c r="Q2523" t="s">
        <v>97</v>
      </c>
    </row>
    <row r="2524" spans="1:17">
      <c r="A2524" t="s">
        <v>2295</v>
      </c>
      <c r="B2524" t="s">
        <v>314</v>
      </c>
      <c r="C2524" t="s">
        <v>314</v>
      </c>
      <c r="D2524" t="s">
        <v>332</v>
      </c>
      <c r="E2524" t="s">
        <v>92</v>
      </c>
      <c r="F2524">
        <v>40700</v>
      </c>
      <c r="G2524" t="s">
        <v>784</v>
      </c>
      <c r="I2524" t="s">
        <v>695</v>
      </c>
      <c r="J2524">
        <v>2026</v>
      </c>
      <c r="K2524">
        <v>5</v>
      </c>
      <c r="L2524" t="s">
        <v>95</v>
      </c>
      <c r="M2524">
        <v>-5445.229426429607</v>
      </c>
      <c r="N2524">
        <v>1</v>
      </c>
      <c r="O2524">
        <v>-5445.229426429607</v>
      </c>
      <c r="P2524" t="s">
        <v>614</v>
      </c>
      <c r="Q2524" t="s">
        <v>97</v>
      </c>
    </row>
    <row r="2525" spans="1:17">
      <c r="A2525" t="s">
        <v>2295</v>
      </c>
      <c r="B2525" t="s">
        <v>314</v>
      </c>
      <c r="C2525" t="s">
        <v>314</v>
      </c>
      <c r="D2525" t="s">
        <v>332</v>
      </c>
      <c r="E2525" t="s">
        <v>103</v>
      </c>
      <c r="F2525">
        <v>40700</v>
      </c>
      <c r="G2525" t="s">
        <v>784</v>
      </c>
      <c r="I2525" t="s">
        <v>695</v>
      </c>
      <c r="J2525">
        <v>2026</v>
      </c>
      <c r="K2525">
        <v>5</v>
      </c>
      <c r="L2525" t="s">
        <v>95</v>
      </c>
      <c r="M2525">
        <v>-9030.7508233143017</v>
      </c>
      <c r="N2525">
        <v>1</v>
      </c>
      <c r="O2525">
        <v>-9030.7508233143017</v>
      </c>
      <c r="P2525" t="s">
        <v>614</v>
      </c>
      <c r="Q2525" t="s">
        <v>97</v>
      </c>
    </row>
    <row r="2526" spans="1:17">
      <c r="A2526" t="s">
        <v>2295</v>
      </c>
      <c r="B2526" t="s">
        <v>314</v>
      </c>
      <c r="C2526" t="s">
        <v>314</v>
      </c>
      <c r="D2526" t="s">
        <v>332</v>
      </c>
      <c r="E2526" t="s">
        <v>105</v>
      </c>
      <c r="F2526">
        <v>40700</v>
      </c>
      <c r="G2526" t="s">
        <v>784</v>
      </c>
      <c r="I2526" t="s">
        <v>695</v>
      </c>
      <c r="J2526">
        <v>2026</v>
      </c>
      <c r="K2526">
        <v>5</v>
      </c>
      <c r="L2526" t="s">
        <v>95</v>
      </c>
      <c r="M2526">
        <v>-490.96635463176062</v>
      </c>
      <c r="N2526">
        <v>1</v>
      </c>
      <c r="O2526">
        <v>-490.96635463176062</v>
      </c>
      <c r="P2526" t="s">
        <v>614</v>
      </c>
      <c r="Q2526" t="s">
        <v>97</v>
      </c>
    </row>
    <row r="2527" spans="1:17">
      <c r="A2527" t="s">
        <v>2295</v>
      </c>
      <c r="B2527" t="s">
        <v>314</v>
      </c>
      <c r="C2527" t="s">
        <v>314</v>
      </c>
      <c r="D2527" t="s">
        <v>332</v>
      </c>
      <c r="E2527" t="s">
        <v>102</v>
      </c>
      <c r="F2527">
        <v>40700</v>
      </c>
      <c r="G2527" t="s">
        <v>784</v>
      </c>
      <c r="I2527" t="s">
        <v>695</v>
      </c>
      <c r="J2527">
        <v>2026</v>
      </c>
      <c r="K2527">
        <v>5</v>
      </c>
      <c r="L2527" t="s">
        <v>95</v>
      </c>
      <c r="M2527">
        <v>-163.97666502790526</v>
      </c>
      <c r="N2527">
        <v>1</v>
      </c>
      <c r="O2527">
        <v>-163.97666502790526</v>
      </c>
      <c r="P2527" t="s">
        <v>614</v>
      </c>
      <c r="Q2527" t="s">
        <v>97</v>
      </c>
    </row>
    <row r="2528" spans="1:17">
      <c r="A2528" t="s">
        <v>2295</v>
      </c>
      <c r="B2528" t="s">
        <v>314</v>
      </c>
      <c r="C2528" t="s">
        <v>314</v>
      </c>
      <c r="D2528" t="s">
        <v>332</v>
      </c>
      <c r="E2528" t="s">
        <v>2350</v>
      </c>
      <c r="F2528">
        <v>40700</v>
      </c>
      <c r="G2528" t="s">
        <v>784</v>
      </c>
      <c r="I2528" t="s">
        <v>695</v>
      </c>
      <c r="J2528">
        <v>2026</v>
      </c>
      <c r="K2528">
        <v>5</v>
      </c>
      <c r="L2528" t="s">
        <v>95</v>
      </c>
      <c r="M2528">
        <v>0</v>
      </c>
      <c r="N2528">
        <v>1</v>
      </c>
      <c r="O2528">
        <v>0</v>
      </c>
      <c r="P2528" t="s">
        <v>614</v>
      </c>
      <c r="Q2528" t="s">
        <v>97</v>
      </c>
    </row>
    <row r="2529" spans="1:17">
      <c r="A2529" t="s">
        <v>2295</v>
      </c>
      <c r="B2529" t="s">
        <v>314</v>
      </c>
      <c r="C2529" t="s">
        <v>314</v>
      </c>
      <c r="D2529" t="s">
        <v>332</v>
      </c>
      <c r="E2529" t="s">
        <v>2320</v>
      </c>
      <c r="F2529">
        <v>40700</v>
      </c>
      <c r="G2529" t="s">
        <v>784</v>
      </c>
      <c r="I2529" t="s">
        <v>695</v>
      </c>
      <c r="J2529">
        <v>2026</v>
      </c>
      <c r="K2529">
        <v>5</v>
      </c>
      <c r="L2529" t="s">
        <v>95</v>
      </c>
      <c r="M2529">
        <v>-0.70347439998295158</v>
      </c>
      <c r="N2529">
        <v>1</v>
      </c>
      <c r="O2529">
        <v>-0.70347439998295158</v>
      </c>
      <c r="P2529" t="s">
        <v>614</v>
      </c>
      <c r="Q2529" t="s">
        <v>97</v>
      </c>
    </row>
    <row r="2530" spans="1:17">
      <c r="A2530" t="s">
        <v>2305</v>
      </c>
      <c r="B2530" t="s">
        <v>107</v>
      </c>
      <c r="C2530" t="s">
        <v>108</v>
      </c>
      <c r="D2530" t="s">
        <v>109</v>
      </c>
      <c r="E2530" t="s">
        <v>106</v>
      </c>
      <c r="F2530">
        <v>40700</v>
      </c>
      <c r="G2530" t="s">
        <v>784</v>
      </c>
      <c r="I2530" t="s">
        <v>110</v>
      </c>
      <c r="J2530">
        <v>2026</v>
      </c>
      <c r="K2530">
        <v>5</v>
      </c>
      <c r="L2530" t="s">
        <v>95</v>
      </c>
      <c r="M2530">
        <v>727.77740000000006</v>
      </c>
      <c r="N2530">
        <v>1</v>
      </c>
      <c r="O2530">
        <v>727.77740000000006</v>
      </c>
      <c r="P2530" t="s">
        <v>96</v>
      </c>
    </row>
    <row r="2531" spans="1:17">
      <c r="A2531" t="s">
        <v>2305</v>
      </c>
      <c r="B2531" t="s">
        <v>111</v>
      </c>
      <c r="C2531" t="s">
        <v>108</v>
      </c>
      <c r="D2531" t="s">
        <v>109</v>
      </c>
      <c r="E2531" t="s">
        <v>106</v>
      </c>
      <c r="F2531">
        <v>40700</v>
      </c>
      <c r="G2531" t="s">
        <v>784</v>
      </c>
      <c r="I2531" t="s">
        <v>112</v>
      </c>
      <c r="J2531">
        <v>2026</v>
      </c>
      <c r="K2531">
        <v>5</v>
      </c>
      <c r="L2531" t="s">
        <v>95</v>
      </c>
      <c r="M2531">
        <v>262.00912500000004</v>
      </c>
      <c r="N2531">
        <v>1</v>
      </c>
      <c r="O2531">
        <v>262.00912500000004</v>
      </c>
      <c r="P2531" t="s">
        <v>96</v>
      </c>
    </row>
    <row r="2532" spans="1:17">
      <c r="A2532" t="s">
        <v>2305</v>
      </c>
      <c r="B2532" t="s">
        <v>114</v>
      </c>
      <c r="C2532" t="s">
        <v>108</v>
      </c>
      <c r="D2532" t="s">
        <v>109</v>
      </c>
      <c r="E2532" t="s">
        <v>106</v>
      </c>
      <c r="F2532">
        <v>40700</v>
      </c>
      <c r="G2532" t="s">
        <v>784</v>
      </c>
      <c r="I2532" t="s">
        <v>110</v>
      </c>
      <c r="J2532">
        <v>2026</v>
      </c>
      <c r="K2532">
        <v>5</v>
      </c>
      <c r="L2532" t="s">
        <v>95</v>
      </c>
      <c r="M2532">
        <v>181.94435000000001</v>
      </c>
      <c r="N2532">
        <v>1</v>
      </c>
      <c r="O2532">
        <v>181.94435000000001</v>
      </c>
      <c r="P2532" t="s">
        <v>96</v>
      </c>
    </row>
    <row r="2533" spans="1:17">
      <c r="A2533" t="s">
        <v>2305</v>
      </c>
      <c r="B2533" t="s">
        <v>114</v>
      </c>
      <c r="C2533" t="s">
        <v>108</v>
      </c>
      <c r="D2533" t="s">
        <v>109</v>
      </c>
      <c r="E2533" t="s">
        <v>106</v>
      </c>
      <c r="F2533">
        <v>40700</v>
      </c>
      <c r="G2533" t="s">
        <v>784</v>
      </c>
      <c r="I2533" t="s">
        <v>112</v>
      </c>
      <c r="J2533">
        <v>2026</v>
      </c>
      <c r="K2533">
        <v>5</v>
      </c>
      <c r="L2533" t="s">
        <v>95</v>
      </c>
      <c r="M2533">
        <v>87.33637499999999</v>
      </c>
      <c r="N2533">
        <v>1</v>
      </c>
      <c r="O2533">
        <v>87.33637499999999</v>
      </c>
      <c r="P2533" t="s">
        <v>96</v>
      </c>
    </row>
    <row r="2534" spans="1:17">
      <c r="A2534" t="s">
        <v>2305</v>
      </c>
      <c r="B2534" t="s">
        <v>115</v>
      </c>
      <c r="C2534" t="s">
        <v>108</v>
      </c>
      <c r="D2534" t="s">
        <v>109</v>
      </c>
      <c r="E2534" t="s">
        <v>106</v>
      </c>
      <c r="F2534">
        <v>40700</v>
      </c>
      <c r="G2534" t="s">
        <v>784</v>
      </c>
      <c r="I2534" t="s">
        <v>110</v>
      </c>
      <c r="J2534">
        <v>2026</v>
      </c>
      <c r="K2534">
        <v>5</v>
      </c>
      <c r="L2534" t="s">
        <v>95</v>
      </c>
      <c r="M2534">
        <v>1091.6660999999999</v>
      </c>
      <c r="N2534">
        <v>1</v>
      </c>
      <c r="O2534">
        <v>1091.6660999999999</v>
      </c>
      <c r="P2534" t="s">
        <v>96</v>
      </c>
    </row>
    <row r="2535" spans="1:17">
      <c r="A2535" t="s">
        <v>2305</v>
      </c>
      <c r="B2535" t="s">
        <v>115</v>
      </c>
      <c r="C2535" t="s">
        <v>108</v>
      </c>
      <c r="D2535" t="s">
        <v>109</v>
      </c>
      <c r="E2535" t="s">
        <v>106</v>
      </c>
      <c r="F2535">
        <v>40700</v>
      </c>
      <c r="G2535" t="s">
        <v>784</v>
      </c>
      <c r="I2535" t="s">
        <v>112</v>
      </c>
      <c r="J2535">
        <v>2026</v>
      </c>
      <c r="K2535">
        <v>5</v>
      </c>
      <c r="L2535" t="s">
        <v>95</v>
      </c>
      <c r="M2535">
        <v>436.68187499999999</v>
      </c>
      <c r="N2535">
        <v>1</v>
      </c>
      <c r="O2535">
        <v>436.68187499999999</v>
      </c>
      <c r="P2535" t="s">
        <v>96</v>
      </c>
    </row>
    <row r="2536" spans="1:17">
      <c r="A2536" t="s">
        <v>2305</v>
      </c>
      <c r="B2536" t="s">
        <v>117</v>
      </c>
      <c r="C2536" t="s">
        <v>108</v>
      </c>
      <c r="D2536" t="s">
        <v>109</v>
      </c>
      <c r="E2536" t="s">
        <v>106</v>
      </c>
      <c r="F2536">
        <v>40700</v>
      </c>
      <c r="G2536" t="s">
        <v>784</v>
      </c>
      <c r="I2536" t="s">
        <v>110</v>
      </c>
      <c r="J2536">
        <v>2026</v>
      </c>
      <c r="K2536">
        <v>5</v>
      </c>
      <c r="L2536" t="s">
        <v>95</v>
      </c>
      <c r="M2536">
        <v>181.94435000000001</v>
      </c>
      <c r="N2536">
        <v>1</v>
      </c>
      <c r="O2536">
        <v>181.94435000000001</v>
      </c>
      <c r="P2536" t="s">
        <v>96</v>
      </c>
    </row>
    <row r="2537" spans="1:17">
      <c r="A2537" t="s">
        <v>2305</v>
      </c>
      <c r="B2537" t="s">
        <v>117</v>
      </c>
      <c r="C2537" t="s">
        <v>108</v>
      </c>
      <c r="D2537" t="s">
        <v>109</v>
      </c>
      <c r="E2537" t="s">
        <v>106</v>
      </c>
      <c r="F2537">
        <v>40700</v>
      </c>
      <c r="G2537" t="s">
        <v>784</v>
      </c>
      <c r="I2537" t="s">
        <v>118</v>
      </c>
      <c r="J2537">
        <v>2026</v>
      </c>
      <c r="K2537">
        <v>5</v>
      </c>
      <c r="L2537" t="s">
        <v>95</v>
      </c>
      <c r="M2537">
        <v>545.83304999999996</v>
      </c>
      <c r="N2537">
        <v>1</v>
      </c>
      <c r="O2537">
        <v>545.83304999999996</v>
      </c>
      <c r="P2537" t="s">
        <v>96</v>
      </c>
    </row>
    <row r="2538" spans="1:17">
      <c r="A2538" t="s">
        <v>2305</v>
      </c>
      <c r="B2538" t="s">
        <v>117</v>
      </c>
      <c r="C2538" t="s">
        <v>108</v>
      </c>
      <c r="D2538" t="s">
        <v>109</v>
      </c>
      <c r="E2538" t="s">
        <v>106</v>
      </c>
      <c r="F2538">
        <v>40700</v>
      </c>
      <c r="G2538" t="s">
        <v>784</v>
      </c>
      <c r="I2538" t="s">
        <v>112</v>
      </c>
      <c r="J2538">
        <v>2026</v>
      </c>
      <c r="K2538">
        <v>5</v>
      </c>
      <c r="L2538" t="s">
        <v>95</v>
      </c>
      <c r="M2538">
        <v>611.35462500000006</v>
      </c>
      <c r="N2538">
        <v>1</v>
      </c>
      <c r="O2538">
        <v>611.35462500000006</v>
      </c>
      <c r="P2538" t="s">
        <v>96</v>
      </c>
    </row>
    <row r="2539" spans="1:17">
      <c r="A2539" t="s">
        <v>2305</v>
      </c>
      <c r="B2539" t="s">
        <v>119</v>
      </c>
      <c r="C2539" t="s">
        <v>108</v>
      </c>
      <c r="D2539" t="s">
        <v>109</v>
      </c>
      <c r="E2539" t="s">
        <v>103</v>
      </c>
      <c r="F2539">
        <v>40700</v>
      </c>
      <c r="G2539" t="s">
        <v>784</v>
      </c>
      <c r="I2539" t="s">
        <v>120</v>
      </c>
      <c r="J2539">
        <v>2026</v>
      </c>
      <c r="K2539">
        <v>5</v>
      </c>
      <c r="L2539" t="s">
        <v>95</v>
      </c>
      <c r="M2539">
        <v>333.03</v>
      </c>
      <c r="N2539">
        <v>1</v>
      </c>
      <c r="O2539">
        <v>333.03</v>
      </c>
      <c r="P2539" t="s">
        <v>96</v>
      </c>
      <c r="Q2539">
        <v>1</v>
      </c>
    </row>
    <row r="2540" spans="1:17">
      <c r="A2540" t="s">
        <v>2305</v>
      </c>
      <c r="B2540" t="s">
        <v>119</v>
      </c>
      <c r="C2540" t="s">
        <v>108</v>
      </c>
      <c r="D2540" t="s">
        <v>109</v>
      </c>
      <c r="E2540" t="s">
        <v>106</v>
      </c>
      <c r="F2540">
        <v>40700</v>
      </c>
      <c r="G2540" t="s">
        <v>784</v>
      </c>
      <c r="I2540" t="s">
        <v>112</v>
      </c>
      <c r="J2540">
        <v>2026</v>
      </c>
      <c r="K2540">
        <v>5</v>
      </c>
      <c r="L2540" t="s">
        <v>95</v>
      </c>
      <c r="M2540">
        <v>786.02737500000001</v>
      </c>
      <c r="N2540">
        <v>1</v>
      </c>
      <c r="O2540">
        <v>786.02737500000001</v>
      </c>
      <c r="P2540" t="s">
        <v>96</v>
      </c>
    </row>
    <row r="2541" spans="1:17">
      <c r="A2541" t="s">
        <v>2305</v>
      </c>
      <c r="B2541" t="s">
        <v>121</v>
      </c>
      <c r="C2541" t="s">
        <v>108</v>
      </c>
      <c r="D2541" t="s">
        <v>109</v>
      </c>
      <c r="E2541" t="s">
        <v>103</v>
      </c>
      <c r="F2541">
        <v>40700</v>
      </c>
      <c r="G2541" t="s">
        <v>784</v>
      </c>
      <c r="I2541" t="s">
        <v>120</v>
      </c>
      <c r="J2541">
        <v>2026</v>
      </c>
      <c r="K2541">
        <v>5</v>
      </c>
      <c r="L2541" t="s">
        <v>95</v>
      </c>
      <c r="M2541">
        <v>752.04</v>
      </c>
      <c r="N2541">
        <v>1</v>
      </c>
      <c r="O2541">
        <v>752.04</v>
      </c>
      <c r="P2541" t="s">
        <v>96</v>
      </c>
      <c r="Q2541">
        <v>1</v>
      </c>
    </row>
    <row r="2542" spans="1:17">
      <c r="A2542" t="s">
        <v>2305</v>
      </c>
      <c r="B2542" t="s">
        <v>121</v>
      </c>
      <c r="C2542" t="s">
        <v>108</v>
      </c>
      <c r="D2542" t="s">
        <v>109</v>
      </c>
      <c r="E2542" t="s">
        <v>106</v>
      </c>
      <c r="F2542">
        <v>40700</v>
      </c>
      <c r="G2542" t="s">
        <v>784</v>
      </c>
      <c r="I2542" t="s">
        <v>110</v>
      </c>
      <c r="J2542">
        <v>2026</v>
      </c>
      <c r="K2542">
        <v>5</v>
      </c>
      <c r="L2542" t="s">
        <v>95</v>
      </c>
      <c r="M2542">
        <v>181.94435000000001</v>
      </c>
      <c r="N2542">
        <v>1</v>
      </c>
      <c r="O2542">
        <v>181.94435000000001</v>
      </c>
      <c r="P2542" t="s">
        <v>96</v>
      </c>
    </row>
    <row r="2543" spans="1:17">
      <c r="A2543" t="s">
        <v>2305</v>
      </c>
      <c r="B2543" t="s">
        <v>121</v>
      </c>
      <c r="C2543" t="s">
        <v>108</v>
      </c>
      <c r="D2543" t="s">
        <v>109</v>
      </c>
      <c r="E2543" t="s">
        <v>105</v>
      </c>
      <c r="F2543">
        <v>40700</v>
      </c>
      <c r="G2543" t="s">
        <v>784</v>
      </c>
      <c r="I2543" t="s">
        <v>122</v>
      </c>
      <c r="J2543">
        <v>2026</v>
      </c>
      <c r="K2543">
        <v>5</v>
      </c>
      <c r="L2543" t="s">
        <v>95</v>
      </c>
      <c r="M2543">
        <v>50.944074999999998</v>
      </c>
      <c r="N2543">
        <v>1</v>
      </c>
      <c r="O2543">
        <v>50.944074999999998</v>
      </c>
      <c r="P2543" t="s">
        <v>96</v>
      </c>
    </row>
    <row r="2544" spans="1:17">
      <c r="A2544" t="s">
        <v>2305</v>
      </c>
      <c r="B2544" t="s">
        <v>121</v>
      </c>
      <c r="C2544" t="s">
        <v>108</v>
      </c>
      <c r="D2544" t="s">
        <v>109</v>
      </c>
      <c r="E2544" t="s">
        <v>105</v>
      </c>
      <c r="F2544">
        <v>40700</v>
      </c>
      <c r="G2544" t="s">
        <v>784</v>
      </c>
      <c r="I2544" t="s">
        <v>123</v>
      </c>
      <c r="J2544">
        <v>2026</v>
      </c>
      <c r="K2544">
        <v>5</v>
      </c>
      <c r="L2544" t="s">
        <v>95</v>
      </c>
      <c r="M2544">
        <v>133.727125</v>
      </c>
      <c r="N2544">
        <v>1</v>
      </c>
      <c r="O2544">
        <v>133.727125</v>
      </c>
      <c r="P2544" t="s">
        <v>96</v>
      </c>
    </row>
    <row r="2545" spans="1:17">
      <c r="A2545" t="s">
        <v>2305</v>
      </c>
      <c r="B2545" t="s">
        <v>121</v>
      </c>
      <c r="C2545" t="s">
        <v>108</v>
      </c>
      <c r="D2545" t="s">
        <v>109</v>
      </c>
      <c r="E2545" t="s">
        <v>106</v>
      </c>
      <c r="F2545">
        <v>40700</v>
      </c>
      <c r="G2545" t="s">
        <v>784</v>
      </c>
      <c r="I2545" t="s">
        <v>112</v>
      </c>
      <c r="J2545">
        <v>2026</v>
      </c>
      <c r="K2545">
        <v>5</v>
      </c>
      <c r="L2545" t="s">
        <v>95</v>
      </c>
      <c r="M2545">
        <v>611.35462500000006</v>
      </c>
      <c r="N2545">
        <v>1</v>
      </c>
      <c r="O2545">
        <v>611.35462500000006</v>
      </c>
      <c r="P2545" t="s">
        <v>96</v>
      </c>
    </row>
    <row r="2546" spans="1:17">
      <c r="A2546" t="s">
        <v>2305</v>
      </c>
      <c r="B2546" t="s">
        <v>124</v>
      </c>
      <c r="C2546" t="s">
        <v>108</v>
      </c>
      <c r="D2546" t="s">
        <v>109</v>
      </c>
      <c r="E2546" t="s">
        <v>103</v>
      </c>
      <c r="F2546">
        <v>40700</v>
      </c>
      <c r="G2546" t="s">
        <v>784</v>
      </c>
      <c r="I2546" t="s">
        <v>120</v>
      </c>
      <c r="J2546">
        <v>2026</v>
      </c>
      <c r="K2546">
        <v>5</v>
      </c>
      <c r="L2546" t="s">
        <v>95</v>
      </c>
      <c r="M2546">
        <v>191.15</v>
      </c>
      <c r="N2546">
        <v>1</v>
      </c>
      <c r="O2546">
        <v>191.15</v>
      </c>
      <c r="P2546" t="s">
        <v>96</v>
      </c>
      <c r="Q2546">
        <v>1</v>
      </c>
    </row>
    <row r="2547" spans="1:17">
      <c r="A2547" t="s">
        <v>2305</v>
      </c>
      <c r="B2547" t="s">
        <v>124</v>
      </c>
      <c r="C2547" t="s">
        <v>108</v>
      </c>
      <c r="D2547" t="s">
        <v>109</v>
      </c>
      <c r="E2547" t="s">
        <v>106</v>
      </c>
      <c r="F2547">
        <v>40700</v>
      </c>
      <c r="G2547" t="s">
        <v>784</v>
      </c>
      <c r="I2547" t="s">
        <v>112</v>
      </c>
      <c r="J2547">
        <v>2026</v>
      </c>
      <c r="K2547">
        <v>5</v>
      </c>
      <c r="L2547" t="s">
        <v>95</v>
      </c>
      <c r="M2547">
        <v>87.33637499999999</v>
      </c>
      <c r="N2547">
        <v>1</v>
      </c>
      <c r="O2547">
        <v>87.33637499999999</v>
      </c>
      <c r="P2547" t="s">
        <v>96</v>
      </c>
    </row>
    <row r="2548" spans="1:17">
      <c r="A2548" t="s">
        <v>2305</v>
      </c>
      <c r="B2548" t="s">
        <v>125</v>
      </c>
      <c r="C2548" t="s">
        <v>108</v>
      </c>
      <c r="D2548" t="s">
        <v>109</v>
      </c>
      <c r="E2548" t="s">
        <v>103</v>
      </c>
      <c r="F2548">
        <v>40700</v>
      </c>
      <c r="G2548" t="s">
        <v>784</v>
      </c>
      <c r="I2548" t="s">
        <v>120</v>
      </c>
      <c r="J2548">
        <v>2026</v>
      </c>
      <c r="K2548">
        <v>5</v>
      </c>
      <c r="L2548" t="s">
        <v>95</v>
      </c>
      <c r="M2548">
        <v>218</v>
      </c>
      <c r="N2548">
        <v>1</v>
      </c>
      <c r="O2548">
        <v>218</v>
      </c>
      <c r="P2548" t="s">
        <v>96</v>
      </c>
      <c r="Q2548">
        <v>1</v>
      </c>
    </row>
    <row r="2549" spans="1:17">
      <c r="A2549" t="s">
        <v>2305</v>
      </c>
      <c r="B2549" t="s">
        <v>125</v>
      </c>
      <c r="C2549" t="s">
        <v>108</v>
      </c>
      <c r="D2549" t="s">
        <v>109</v>
      </c>
      <c r="E2549" t="s">
        <v>106</v>
      </c>
      <c r="F2549">
        <v>40700</v>
      </c>
      <c r="G2549" t="s">
        <v>784</v>
      </c>
      <c r="I2549" t="s">
        <v>110</v>
      </c>
      <c r="J2549">
        <v>2026</v>
      </c>
      <c r="K2549">
        <v>5</v>
      </c>
      <c r="L2549" t="s">
        <v>95</v>
      </c>
      <c r="M2549">
        <v>181.94435000000001</v>
      </c>
      <c r="N2549">
        <v>1</v>
      </c>
      <c r="O2549">
        <v>181.94435000000001</v>
      </c>
      <c r="P2549" t="s">
        <v>96</v>
      </c>
    </row>
    <row r="2550" spans="1:17">
      <c r="A2550" t="s">
        <v>2305</v>
      </c>
      <c r="B2550" t="s">
        <v>125</v>
      </c>
      <c r="C2550" t="s">
        <v>108</v>
      </c>
      <c r="D2550" t="s">
        <v>109</v>
      </c>
      <c r="E2550" t="s">
        <v>105</v>
      </c>
      <c r="F2550">
        <v>40700</v>
      </c>
      <c r="G2550" t="s">
        <v>784</v>
      </c>
      <c r="I2550" t="s">
        <v>122</v>
      </c>
      <c r="J2550">
        <v>2026</v>
      </c>
      <c r="K2550">
        <v>5</v>
      </c>
      <c r="L2550" t="s">
        <v>95</v>
      </c>
      <c r="M2550">
        <v>50.944074999999998</v>
      </c>
      <c r="N2550">
        <v>1</v>
      </c>
      <c r="O2550">
        <v>50.944074999999998</v>
      </c>
      <c r="P2550" t="s">
        <v>96</v>
      </c>
    </row>
    <row r="2551" spans="1:17">
      <c r="A2551" t="s">
        <v>2305</v>
      </c>
      <c r="B2551" t="s">
        <v>125</v>
      </c>
      <c r="C2551" t="s">
        <v>108</v>
      </c>
      <c r="D2551" t="s">
        <v>109</v>
      </c>
      <c r="E2551" t="s">
        <v>105</v>
      </c>
      <c r="F2551">
        <v>40700</v>
      </c>
      <c r="G2551" t="s">
        <v>784</v>
      </c>
      <c r="I2551" t="s">
        <v>123</v>
      </c>
      <c r="J2551">
        <v>2026</v>
      </c>
      <c r="K2551">
        <v>5</v>
      </c>
      <c r="L2551" t="s">
        <v>95</v>
      </c>
      <c r="M2551">
        <v>133.727125</v>
      </c>
      <c r="N2551">
        <v>1</v>
      </c>
      <c r="O2551">
        <v>133.727125</v>
      </c>
      <c r="P2551" t="s">
        <v>96</v>
      </c>
    </row>
    <row r="2552" spans="1:17">
      <c r="A2552" t="s">
        <v>2305</v>
      </c>
      <c r="B2552" t="s">
        <v>125</v>
      </c>
      <c r="C2552" t="s">
        <v>108</v>
      </c>
      <c r="D2552" t="s">
        <v>109</v>
      </c>
      <c r="E2552" t="s">
        <v>106</v>
      </c>
      <c r="F2552">
        <v>40700</v>
      </c>
      <c r="G2552" t="s">
        <v>784</v>
      </c>
      <c r="I2552" t="s">
        <v>112</v>
      </c>
      <c r="J2552">
        <v>2026</v>
      </c>
      <c r="K2552">
        <v>5</v>
      </c>
      <c r="L2552" t="s">
        <v>95</v>
      </c>
      <c r="M2552">
        <v>436.68187499999999</v>
      </c>
      <c r="N2552">
        <v>1</v>
      </c>
      <c r="O2552">
        <v>436.68187499999999</v>
      </c>
      <c r="P2552" t="s">
        <v>96</v>
      </c>
    </row>
    <row r="2553" spans="1:17">
      <c r="A2553" t="s">
        <v>2305</v>
      </c>
      <c r="B2553" t="s">
        <v>126</v>
      </c>
      <c r="C2553" t="s">
        <v>108</v>
      </c>
      <c r="D2553" t="s">
        <v>109</v>
      </c>
      <c r="E2553" t="s">
        <v>103</v>
      </c>
      <c r="F2553">
        <v>40700</v>
      </c>
      <c r="G2553" t="s">
        <v>784</v>
      </c>
      <c r="I2553" t="s">
        <v>120</v>
      </c>
      <c r="J2553">
        <v>2026</v>
      </c>
      <c r="K2553">
        <v>5</v>
      </c>
      <c r="L2553" t="s">
        <v>95</v>
      </c>
      <c r="M2553">
        <v>125.09</v>
      </c>
      <c r="N2553">
        <v>1</v>
      </c>
      <c r="O2553">
        <v>125.09</v>
      </c>
      <c r="P2553" t="s">
        <v>96</v>
      </c>
      <c r="Q2553">
        <v>1</v>
      </c>
    </row>
    <row r="2554" spans="1:17">
      <c r="A2554" t="s">
        <v>2305</v>
      </c>
      <c r="B2554" t="s">
        <v>126</v>
      </c>
      <c r="C2554" t="s">
        <v>108</v>
      </c>
      <c r="D2554" t="s">
        <v>109</v>
      </c>
      <c r="E2554" t="s">
        <v>106</v>
      </c>
      <c r="F2554">
        <v>40700</v>
      </c>
      <c r="G2554" t="s">
        <v>784</v>
      </c>
      <c r="I2554" t="s">
        <v>118</v>
      </c>
      <c r="J2554">
        <v>2026</v>
      </c>
      <c r="K2554">
        <v>5</v>
      </c>
      <c r="L2554" t="s">
        <v>95</v>
      </c>
      <c r="M2554">
        <v>181.94435000000001</v>
      </c>
      <c r="N2554">
        <v>1</v>
      </c>
      <c r="O2554">
        <v>181.94435000000001</v>
      </c>
      <c r="P2554" t="s">
        <v>96</v>
      </c>
    </row>
    <row r="2555" spans="1:17">
      <c r="A2555" t="s">
        <v>2305</v>
      </c>
      <c r="B2555" t="s">
        <v>126</v>
      </c>
      <c r="C2555" t="s">
        <v>108</v>
      </c>
      <c r="D2555" t="s">
        <v>109</v>
      </c>
      <c r="E2555" t="s">
        <v>106</v>
      </c>
      <c r="F2555">
        <v>40700</v>
      </c>
      <c r="G2555" t="s">
        <v>784</v>
      </c>
      <c r="I2555" t="s">
        <v>112</v>
      </c>
      <c r="J2555">
        <v>2026</v>
      </c>
      <c r="K2555">
        <v>5</v>
      </c>
      <c r="L2555" t="s">
        <v>95</v>
      </c>
      <c r="M2555">
        <v>349.34549999999996</v>
      </c>
      <c r="N2555">
        <v>1</v>
      </c>
      <c r="O2555">
        <v>349.34549999999996</v>
      </c>
      <c r="P2555" t="s">
        <v>96</v>
      </c>
    </row>
    <row r="2556" spans="1:17">
      <c r="A2556" t="s">
        <v>2305</v>
      </c>
      <c r="B2556" t="s">
        <v>127</v>
      </c>
      <c r="C2556" t="s">
        <v>108</v>
      </c>
      <c r="D2556" t="s">
        <v>109</v>
      </c>
      <c r="E2556" t="s">
        <v>106</v>
      </c>
      <c r="F2556">
        <v>40700</v>
      </c>
      <c r="G2556" t="s">
        <v>784</v>
      </c>
      <c r="I2556" t="s">
        <v>110</v>
      </c>
      <c r="J2556">
        <v>2026</v>
      </c>
      <c r="K2556">
        <v>5</v>
      </c>
      <c r="L2556" t="s">
        <v>95</v>
      </c>
      <c r="M2556">
        <v>181.94435000000001</v>
      </c>
      <c r="N2556">
        <v>1</v>
      </c>
      <c r="O2556">
        <v>181.94435000000001</v>
      </c>
      <c r="P2556" t="s">
        <v>96</v>
      </c>
    </row>
    <row r="2557" spans="1:17">
      <c r="A2557" t="s">
        <v>2305</v>
      </c>
      <c r="B2557" t="s">
        <v>127</v>
      </c>
      <c r="C2557" t="s">
        <v>108</v>
      </c>
      <c r="D2557" t="s">
        <v>109</v>
      </c>
      <c r="E2557" t="s">
        <v>106</v>
      </c>
      <c r="F2557">
        <v>40700</v>
      </c>
      <c r="G2557" t="s">
        <v>784</v>
      </c>
      <c r="I2557" t="s">
        <v>112</v>
      </c>
      <c r="J2557">
        <v>2026</v>
      </c>
      <c r="K2557">
        <v>5</v>
      </c>
      <c r="L2557" t="s">
        <v>95</v>
      </c>
      <c r="M2557">
        <v>524.01825000000008</v>
      </c>
      <c r="N2557">
        <v>1</v>
      </c>
      <c r="O2557">
        <v>524.01825000000008</v>
      </c>
      <c r="P2557" t="s">
        <v>96</v>
      </c>
    </row>
    <row r="2558" spans="1:17">
      <c r="A2558" t="s">
        <v>2305</v>
      </c>
      <c r="B2558" t="s">
        <v>128</v>
      </c>
      <c r="C2558" t="s">
        <v>108</v>
      </c>
      <c r="D2558" t="s">
        <v>109</v>
      </c>
      <c r="E2558" t="s">
        <v>105</v>
      </c>
      <c r="F2558">
        <v>40700</v>
      </c>
      <c r="G2558" t="s">
        <v>784</v>
      </c>
      <c r="I2558" t="s">
        <v>122</v>
      </c>
      <c r="J2558">
        <v>2026</v>
      </c>
      <c r="K2558">
        <v>5</v>
      </c>
      <c r="L2558" t="s">
        <v>95</v>
      </c>
      <c r="M2558">
        <v>50.944074999999998</v>
      </c>
      <c r="N2558">
        <v>1</v>
      </c>
      <c r="O2558">
        <v>50.944074999999998</v>
      </c>
      <c r="P2558" t="s">
        <v>96</v>
      </c>
    </row>
    <row r="2559" spans="1:17">
      <c r="A2559" t="s">
        <v>2305</v>
      </c>
      <c r="B2559" t="s">
        <v>128</v>
      </c>
      <c r="C2559" t="s">
        <v>108</v>
      </c>
      <c r="D2559" t="s">
        <v>109</v>
      </c>
      <c r="E2559" t="s">
        <v>105</v>
      </c>
      <c r="F2559">
        <v>40700</v>
      </c>
      <c r="G2559" t="s">
        <v>784</v>
      </c>
      <c r="I2559" t="s">
        <v>123</v>
      </c>
      <c r="J2559">
        <v>2026</v>
      </c>
      <c r="K2559">
        <v>5</v>
      </c>
      <c r="L2559" t="s">
        <v>95</v>
      </c>
      <c r="M2559">
        <v>133.727125</v>
      </c>
      <c r="N2559">
        <v>1</v>
      </c>
      <c r="O2559">
        <v>133.727125</v>
      </c>
      <c r="P2559" t="s">
        <v>96</v>
      </c>
    </row>
    <row r="2560" spans="1:17">
      <c r="A2560" t="s">
        <v>2305</v>
      </c>
      <c r="B2560" t="s">
        <v>128</v>
      </c>
      <c r="C2560" t="s">
        <v>108</v>
      </c>
      <c r="D2560" t="s">
        <v>109</v>
      </c>
      <c r="E2560" t="s">
        <v>106</v>
      </c>
      <c r="F2560">
        <v>40700</v>
      </c>
      <c r="G2560" t="s">
        <v>784</v>
      </c>
      <c r="I2560" t="s">
        <v>112</v>
      </c>
      <c r="J2560">
        <v>2026</v>
      </c>
      <c r="K2560">
        <v>5</v>
      </c>
      <c r="L2560" t="s">
        <v>95</v>
      </c>
      <c r="M2560">
        <v>349.34549999999996</v>
      </c>
      <c r="N2560">
        <v>1</v>
      </c>
      <c r="O2560">
        <v>349.34549999999996</v>
      </c>
      <c r="P2560" t="s">
        <v>96</v>
      </c>
    </row>
    <row r="2561" spans="1:17">
      <c r="A2561" t="s">
        <v>2305</v>
      </c>
      <c r="B2561" t="s">
        <v>129</v>
      </c>
      <c r="C2561" t="s">
        <v>108</v>
      </c>
      <c r="D2561" t="s">
        <v>109</v>
      </c>
      <c r="E2561" t="s">
        <v>103</v>
      </c>
      <c r="F2561">
        <v>40700</v>
      </c>
      <c r="G2561" t="s">
        <v>784</v>
      </c>
      <c r="I2561" t="s">
        <v>130</v>
      </c>
      <c r="J2561">
        <v>2026</v>
      </c>
      <c r="K2561">
        <v>5</v>
      </c>
      <c r="L2561" t="s">
        <v>95</v>
      </c>
      <c r="M2561">
        <v>279.23</v>
      </c>
      <c r="N2561">
        <v>1</v>
      </c>
      <c r="O2561">
        <v>279.23</v>
      </c>
      <c r="P2561" t="s">
        <v>96</v>
      </c>
      <c r="Q2561">
        <v>1</v>
      </c>
    </row>
    <row r="2562" spans="1:17">
      <c r="A2562" t="s">
        <v>2305</v>
      </c>
      <c r="B2562" t="s">
        <v>129</v>
      </c>
      <c r="C2562" t="s">
        <v>108</v>
      </c>
      <c r="D2562" t="s">
        <v>109</v>
      </c>
      <c r="E2562" t="s">
        <v>106</v>
      </c>
      <c r="F2562">
        <v>40700</v>
      </c>
      <c r="G2562" t="s">
        <v>784</v>
      </c>
      <c r="I2562" t="s">
        <v>110</v>
      </c>
      <c r="J2562">
        <v>2026</v>
      </c>
      <c r="K2562">
        <v>5</v>
      </c>
      <c r="L2562" t="s">
        <v>95</v>
      </c>
      <c r="M2562">
        <v>1273.6104499999999</v>
      </c>
      <c r="N2562">
        <v>1</v>
      </c>
      <c r="O2562">
        <v>1273.6104499999999</v>
      </c>
      <c r="P2562" t="s">
        <v>96</v>
      </c>
    </row>
    <row r="2563" spans="1:17">
      <c r="A2563" t="s">
        <v>2305</v>
      </c>
      <c r="B2563" t="s">
        <v>129</v>
      </c>
      <c r="C2563" t="s">
        <v>108</v>
      </c>
      <c r="D2563" t="s">
        <v>109</v>
      </c>
      <c r="E2563" t="s">
        <v>106</v>
      </c>
      <c r="F2563">
        <v>40700</v>
      </c>
      <c r="G2563" t="s">
        <v>784</v>
      </c>
      <c r="I2563" t="s">
        <v>112</v>
      </c>
      <c r="J2563">
        <v>2026</v>
      </c>
      <c r="K2563">
        <v>5</v>
      </c>
      <c r="L2563" t="s">
        <v>95</v>
      </c>
      <c r="M2563">
        <v>262.00912500000004</v>
      </c>
      <c r="N2563">
        <v>1</v>
      </c>
      <c r="O2563">
        <v>262.00912500000004</v>
      </c>
      <c r="P2563" t="s">
        <v>96</v>
      </c>
    </row>
    <row r="2564" spans="1:17">
      <c r="A2564" t="s">
        <v>2305</v>
      </c>
      <c r="B2564" t="s">
        <v>131</v>
      </c>
      <c r="C2564" t="s">
        <v>108</v>
      </c>
      <c r="D2564" t="s">
        <v>109</v>
      </c>
      <c r="E2564" t="s">
        <v>106</v>
      </c>
      <c r="F2564">
        <v>40700</v>
      </c>
      <c r="G2564" t="s">
        <v>784</v>
      </c>
      <c r="I2564" t="s">
        <v>110</v>
      </c>
      <c r="J2564">
        <v>2026</v>
      </c>
      <c r="K2564">
        <v>5</v>
      </c>
      <c r="L2564" t="s">
        <v>95</v>
      </c>
      <c r="M2564">
        <v>1273.6104499999999</v>
      </c>
      <c r="N2564">
        <v>1</v>
      </c>
      <c r="O2564">
        <v>1273.6104499999999</v>
      </c>
      <c r="P2564" t="s">
        <v>96</v>
      </c>
    </row>
    <row r="2565" spans="1:17">
      <c r="A2565" t="s">
        <v>2305</v>
      </c>
      <c r="B2565" t="s">
        <v>131</v>
      </c>
      <c r="C2565" t="s">
        <v>108</v>
      </c>
      <c r="D2565" t="s">
        <v>109</v>
      </c>
      <c r="E2565" t="s">
        <v>106</v>
      </c>
      <c r="F2565">
        <v>40700</v>
      </c>
      <c r="G2565" t="s">
        <v>784</v>
      </c>
      <c r="I2565" t="s">
        <v>118</v>
      </c>
      <c r="J2565">
        <v>2026</v>
      </c>
      <c r="K2565">
        <v>5</v>
      </c>
      <c r="L2565" t="s">
        <v>95</v>
      </c>
      <c r="M2565">
        <v>181.94435000000001</v>
      </c>
      <c r="N2565">
        <v>1</v>
      </c>
      <c r="O2565">
        <v>181.94435000000001</v>
      </c>
      <c r="P2565" t="s">
        <v>96</v>
      </c>
    </row>
    <row r="2566" spans="1:17">
      <c r="A2566" t="s">
        <v>2305</v>
      </c>
      <c r="B2566" t="s">
        <v>131</v>
      </c>
      <c r="C2566" t="s">
        <v>108</v>
      </c>
      <c r="D2566" t="s">
        <v>109</v>
      </c>
      <c r="E2566" t="s">
        <v>106</v>
      </c>
      <c r="F2566">
        <v>40700</v>
      </c>
      <c r="G2566" t="s">
        <v>784</v>
      </c>
      <c r="I2566" t="s">
        <v>112</v>
      </c>
      <c r="J2566">
        <v>2026</v>
      </c>
      <c r="K2566">
        <v>5</v>
      </c>
      <c r="L2566" t="s">
        <v>95</v>
      </c>
      <c r="M2566">
        <v>611.35462500000006</v>
      </c>
      <c r="N2566">
        <v>1</v>
      </c>
      <c r="O2566">
        <v>611.35462500000006</v>
      </c>
      <c r="P2566" t="s">
        <v>96</v>
      </c>
    </row>
    <row r="2567" spans="1:17">
      <c r="A2567" t="s">
        <v>879</v>
      </c>
      <c r="B2567" t="s">
        <v>132</v>
      </c>
      <c r="C2567" t="s">
        <v>133</v>
      </c>
      <c r="D2567" t="s">
        <v>109</v>
      </c>
      <c r="E2567" t="s">
        <v>105</v>
      </c>
      <c r="F2567">
        <v>40700</v>
      </c>
      <c r="G2567" t="s">
        <v>784</v>
      </c>
      <c r="I2567" t="s">
        <v>134</v>
      </c>
      <c r="J2567">
        <v>2026</v>
      </c>
      <c r="K2567">
        <v>5</v>
      </c>
      <c r="L2567" t="s">
        <v>95</v>
      </c>
      <c r="M2567">
        <v>114.36</v>
      </c>
      <c r="N2567">
        <v>1</v>
      </c>
      <c r="O2567">
        <v>114.36</v>
      </c>
      <c r="P2567" t="s">
        <v>96</v>
      </c>
    </row>
    <row r="2568" spans="1:17">
      <c r="A2568" t="s">
        <v>879</v>
      </c>
      <c r="B2568" t="s">
        <v>132</v>
      </c>
      <c r="C2568" t="s">
        <v>133</v>
      </c>
      <c r="D2568" t="s">
        <v>109</v>
      </c>
      <c r="E2568" t="s">
        <v>106</v>
      </c>
      <c r="F2568">
        <v>40700</v>
      </c>
      <c r="G2568" t="s">
        <v>784</v>
      </c>
      <c r="I2568" t="s">
        <v>112</v>
      </c>
      <c r="J2568">
        <v>2026</v>
      </c>
      <c r="K2568">
        <v>5</v>
      </c>
      <c r="L2568" t="s">
        <v>95</v>
      </c>
      <c r="M2568">
        <v>95.63</v>
      </c>
      <c r="N2568">
        <v>1</v>
      </c>
      <c r="O2568">
        <v>95.63</v>
      </c>
      <c r="P2568" t="s">
        <v>96</v>
      </c>
    </row>
    <row r="2569" spans="1:17">
      <c r="A2569" t="s">
        <v>879</v>
      </c>
      <c r="B2569" t="s">
        <v>135</v>
      </c>
      <c r="C2569" t="s">
        <v>133</v>
      </c>
      <c r="D2569" t="s">
        <v>109</v>
      </c>
      <c r="E2569" t="s">
        <v>105</v>
      </c>
      <c r="F2569">
        <v>40700</v>
      </c>
      <c r="G2569" t="s">
        <v>784</v>
      </c>
      <c r="I2569" t="s">
        <v>136</v>
      </c>
      <c r="J2569">
        <v>2026</v>
      </c>
      <c r="K2569">
        <v>5</v>
      </c>
      <c r="L2569" t="s">
        <v>95</v>
      </c>
      <c r="M2569">
        <v>3408.33</v>
      </c>
      <c r="N2569">
        <v>1</v>
      </c>
      <c r="O2569">
        <v>3408.33</v>
      </c>
      <c r="P2569" t="s">
        <v>96</v>
      </c>
      <c r="Q2569">
        <v>1</v>
      </c>
    </row>
    <row r="2570" spans="1:17">
      <c r="A2570" t="s">
        <v>879</v>
      </c>
      <c r="B2570" t="s">
        <v>135</v>
      </c>
      <c r="C2570" t="s">
        <v>133</v>
      </c>
      <c r="D2570" t="s">
        <v>109</v>
      </c>
      <c r="E2570" t="s">
        <v>105</v>
      </c>
      <c r="F2570">
        <v>40700</v>
      </c>
      <c r="G2570" t="s">
        <v>784</v>
      </c>
      <c r="I2570" t="s">
        <v>137</v>
      </c>
      <c r="J2570">
        <v>2026</v>
      </c>
      <c r="K2570">
        <v>5</v>
      </c>
      <c r="L2570" t="s">
        <v>95</v>
      </c>
      <c r="M2570">
        <v>675.99</v>
      </c>
      <c r="N2570">
        <v>1</v>
      </c>
      <c r="O2570">
        <v>675.99</v>
      </c>
      <c r="P2570" t="s">
        <v>96</v>
      </c>
    </row>
    <row r="2571" spans="1:17">
      <c r="A2571" t="s">
        <v>879</v>
      </c>
      <c r="B2571" t="s">
        <v>135</v>
      </c>
      <c r="C2571" t="s">
        <v>133</v>
      </c>
      <c r="D2571" t="s">
        <v>109</v>
      </c>
      <c r="E2571" t="s">
        <v>106</v>
      </c>
      <c r="F2571">
        <v>40700</v>
      </c>
      <c r="G2571" t="s">
        <v>784</v>
      </c>
      <c r="I2571" t="s">
        <v>110</v>
      </c>
      <c r="J2571">
        <v>2026</v>
      </c>
      <c r="K2571">
        <v>5</v>
      </c>
      <c r="L2571" t="s">
        <v>95</v>
      </c>
      <c r="M2571">
        <v>95.63</v>
      </c>
      <c r="N2571">
        <v>1</v>
      </c>
      <c r="O2571">
        <v>95.63</v>
      </c>
      <c r="P2571" t="s">
        <v>96</v>
      </c>
    </row>
    <row r="2572" spans="1:17">
      <c r="A2572" t="s">
        <v>879</v>
      </c>
      <c r="B2572" t="s">
        <v>135</v>
      </c>
      <c r="C2572" t="s">
        <v>133</v>
      </c>
      <c r="D2572" t="s">
        <v>109</v>
      </c>
      <c r="E2572" t="s">
        <v>106</v>
      </c>
      <c r="F2572">
        <v>40700</v>
      </c>
      <c r="G2572" t="s">
        <v>784</v>
      </c>
      <c r="I2572" t="s">
        <v>112</v>
      </c>
      <c r="J2572">
        <v>2026</v>
      </c>
      <c r="K2572">
        <v>5</v>
      </c>
      <c r="L2572" t="s">
        <v>95</v>
      </c>
      <c r="M2572">
        <v>191.26</v>
      </c>
      <c r="N2572">
        <v>1</v>
      </c>
      <c r="O2572">
        <v>191.26</v>
      </c>
      <c r="P2572" t="s">
        <v>96</v>
      </c>
    </row>
    <row r="2573" spans="1:17">
      <c r="A2573" t="s">
        <v>879</v>
      </c>
      <c r="B2573" t="s">
        <v>138</v>
      </c>
      <c r="C2573" t="s">
        <v>133</v>
      </c>
      <c r="D2573" t="s">
        <v>109</v>
      </c>
      <c r="E2573" t="s">
        <v>106</v>
      </c>
      <c r="F2573">
        <v>40700</v>
      </c>
      <c r="G2573" t="s">
        <v>784</v>
      </c>
      <c r="I2573" t="s">
        <v>112</v>
      </c>
      <c r="J2573">
        <v>2026</v>
      </c>
      <c r="K2573">
        <v>5</v>
      </c>
      <c r="L2573" t="s">
        <v>95</v>
      </c>
      <c r="M2573">
        <v>95.63</v>
      </c>
      <c r="N2573">
        <v>1</v>
      </c>
      <c r="O2573">
        <v>95.63</v>
      </c>
      <c r="P2573" t="s">
        <v>96</v>
      </c>
    </row>
    <row r="2574" spans="1:17">
      <c r="A2574" t="s">
        <v>879</v>
      </c>
      <c r="B2574" t="s">
        <v>139</v>
      </c>
      <c r="C2574" t="s">
        <v>133</v>
      </c>
      <c r="D2574" t="s">
        <v>109</v>
      </c>
      <c r="E2574" t="s">
        <v>106</v>
      </c>
      <c r="F2574">
        <v>40700</v>
      </c>
      <c r="G2574" t="s">
        <v>784</v>
      </c>
      <c r="I2574" t="s">
        <v>110</v>
      </c>
      <c r="J2574">
        <v>2026</v>
      </c>
      <c r="K2574">
        <v>5</v>
      </c>
      <c r="L2574" t="s">
        <v>95</v>
      </c>
      <c r="M2574">
        <v>286.89</v>
      </c>
      <c r="N2574">
        <v>1</v>
      </c>
      <c r="O2574">
        <v>286.89</v>
      </c>
      <c r="P2574" t="s">
        <v>96</v>
      </c>
    </row>
    <row r="2575" spans="1:17">
      <c r="A2575" t="s">
        <v>879</v>
      </c>
      <c r="B2575" t="s">
        <v>139</v>
      </c>
      <c r="C2575" t="s">
        <v>133</v>
      </c>
      <c r="D2575" t="s">
        <v>109</v>
      </c>
      <c r="E2575" t="s">
        <v>106</v>
      </c>
      <c r="F2575">
        <v>40700</v>
      </c>
      <c r="G2575" t="s">
        <v>784</v>
      </c>
      <c r="I2575" t="s">
        <v>112</v>
      </c>
      <c r="J2575">
        <v>2026</v>
      </c>
      <c r="K2575">
        <v>5</v>
      </c>
      <c r="L2575" t="s">
        <v>95</v>
      </c>
      <c r="M2575">
        <v>191.26</v>
      </c>
      <c r="N2575">
        <v>1</v>
      </c>
      <c r="O2575">
        <v>191.26</v>
      </c>
      <c r="P2575" t="s">
        <v>96</v>
      </c>
    </row>
    <row r="2576" spans="1:17">
      <c r="A2576" t="s">
        <v>879</v>
      </c>
      <c r="B2576" t="s">
        <v>140</v>
      </c>
      <c r="C2576" t="s">
        <v>133</v>
      </c>
      <c r="D2576" t="s">
        <v>109</v>
      </c>
      <c r="E2576" t="s">
        <v>106</v>
      </c>
      <c r="F2576">
        <v>40700</v>
      </c>
      <c r="G2576" t="s">
        <v>784</v>
      </c>
      <c r="I2576" t="s">
        <v>110</v>
      </c>
      <c r="J2576">
        <v>2026</v>
      </c>
      <c r="K2576">
        <v>5</v>
      </c>
      <c r="L2576" t="s">
        <v>95</v>
      </c>
      <c r="M2576">
        <v>12049.38</v>
      </c>
      <c r="N2576">
        <v>1</v>
      </c>
      <c r="O2576">
        <v>12049.38</v>
      </c>
      <c r="P2576" t="s">
        <v>96</v>
      </c>
    </row>
    <row r="2577" spans="1:17">
      <c r="A2577" t="s">
        <v>879</v>
      </c>
      <c r="B2577" t="s">
        <v>140</v>
      </c>
      <c r="C2577" t="s">
        <v>133</v>
      </c>
      <c r="D2577" t="s">
        <v>109</v>
      </c>
      <c r="E2577" t="s">
        <v>92</v>
      </c>
      <c r="F2577">
        <v>40700</v>
      </c>
      <c r="G2577" t="s">
        <v>784</v>
      </c>
      <c r="I2577" t="s">
        <v>141</v>
      </c>
      <c r="J2577">
        <v>2026</v>
      </c>
      <c r="K2577">
        <v>5</v>
      </c>
      <c r="L2577" t="s">
        <v>95</v>
      </c>
      <c r="M2577">
        <v>753.3</v>
      </c>
      <c r="N2577">
        <v>1</v>
      </c>
      <c r="O2577">
        <v>753.3</v>
      </c>
      <c r="P2577" t="s">
        <v>96</v>
      </c>
    </row>
    <row r="2578" spans="1:17">
      <c r="A2578" t="s">
        <v>879</v>
      </c>
      <c r="B2578" t="s">
        <v>140</v>
      </c>
      <c r="C2578" t="s">
        <v>133</v>
      </c>
      <c r="D2578" t="s">
        <v>109</v>
      </c>
      <c r="E2578" t="s">
        <v>106</v>
      </c>
      <c r="F2578">
        <v>40700</v>
      </c>
      <c r="G2578" t="s">
        <v>784</v>
      </c>
      <c r="I2578" t="s">
        <v>118</v>
      </c>
      <c r="J2578">
        <v>2026</v>
      </c>
      <c r="K2578">
        <v>5</v>
      </c>
      <c r="L2578" t="s">
        <v>95</v>
      </c>
      <c r="M2578">
        <v>115.89</v>
      </c>
      <c r="N2578">
        <v>1</v>
      </c>
      <c r="O2578">
        <v>115.89</v>
      </c>
      <c r="P2578" t="s">
        <v>96</v>
      </c>
    </row>
    <row r="2579" spans="1:17">
      <c r="A2579" t="s">
        <v>879</v>
      </c>
      <c r="B2579" t="s">
        <v>142</v>
      </c>
      <c r="C2579" t="s">
        <v>133</v>
      </c>
      <c r="D2579" t="s">
        <v>109</v>
      </c>
      <c r="E2579" t="s">
        <v>106</v>
      </c>
      <c r="F2579">
        <v>40700</v>
      </c>
      <c r="G2579" t="s">
        <v>784</v>
      </c>
      <c r="I2579" t="s">
        <v>110</v>
      </c>
      <c r="J2579">
        <v>2026</v>
      </c>
      <c r="K2579">
        <v>5</v>
      </c>
      <c r="L2579" t="s">
        <v>95</v>
      </c>
      <c r="M2579">
        <v>286.89</v>
      </c>
      <c r="N2579">
        <v>1</v>
      </c>
      <c r="O2579">
        <v>286.89</v>
      </c>
      <c r="P2579" t="s">
        <v>96</v>
      </c>
    </row>
    <row r="2580" spans="1:17">
      <c r="A2580" t="s">
        <v>879</v>
      </c>
      <c r="B2580" t="s">
        <v>142</v>
      </c>
      <c r="C2580" t="s">
        <v>133</v>
      </c>
      <c r="D2580" t="s">
        <v>109</v>
      </c>
      <c r="E2580" t="s">
        <v>106</v>
      </c>
      <c r="F2580">
        <v>40700</v>
      </c>
      <c r="G2580" t="s">
        <v>784</v>
      </c>
      <c r="I2580" t="s">
        <v>118</v>
      </c>
      <c r="J2580">
        <v>2026</v>
      </c>
      <c r="K2580">
        <v>5</v>
      </c>
      <c r="L2580" t="s">
        <v>95</v>
      </c>
      <c r="M2580">
        <v>115.89</v>
      </c>
      <c r="N2580">
        <v>1</v>
      </c>
      <c r="O2580">
        <v>115.89</v>
      </c>
      <c r="P2580" t="s">
        <v>96</v>
      </c>
    </row>
    <row r="2581" spans="1:17">
      <c r="A2581" t="s">
        <v>879</v>
      </c>
      <c r="B2581" t="s">
        <v>142</v>
      </c>
      <c r="C2581" t="s">
        <v>133</v>
      </c>
      <c r="D2581" t="s">
        <v>109</v>
      </c>
      <c r="E2581" t="s">
        <v>106</v>
      </c>
      <c r="F2581">
        <v>40700</v>
      </c>
      <c r="G2581" t="s">
        <v>784</v>
      </c>
      <c r="I2581" t="s">
        <v>143</v>
      </c>
      <c r="J2581">
        <v>2026</v>
      </c>
      <c r="K2581">
        <v>5</v>
      </c>
      <c r="L2581" t="s">
        <v>95</v>
      </c>
      <c r="M2581">
        <v>95.63</v>
      </c>
      <c r="N2581">
        <v>1</v>
      </c>
      <c r="O2581">
        <v>95.63</v>
      </c>
      <c r="P2581" t="s">
        <v>96</v>
      </c>
    </row>
    <row r="2582" spans="1:17">
      <c r="A2582" t="s">
        <v>879</v>
      </c>
      <c r="B2582" t="s">
        <v>142</v>
      </c>
      <c r="C2582" t="s">
        <v>133</v>
      </c>
      <c r="D2582" t="s">
        <v>109</v>
      </c>
      <c r="E2582" t="s">
        <v>106</v>
      </c>
      <c r="F2582">
        <v>40700</v>
      </c>
      <c r="G2582" t="s">
        <v>784</v>
      </c>
      <c r="I2582" t="s">
        <v>112</v>
      </c>
      <c r="J2582">
        <v>2026</v>
      </c>
      <c r="K2582">
        <v>5</v>
      </c>
      <c r="L2582" t="s">
        <v>95</v>
      </c>
      <c r="M2582">
        <v>95.63</v>
      </c>
      <c r="N2582">
        <v>1</v>
      </c>
      <c r="O2582">
        <v>95.63</v>
      </c>
      <c r="P2582" t="s">
        <v>96</v>
      </c>
    </row>
    <row r="2583" spans="1:17">
      <c r="A2583" t="s">
        <v>879</v>
      </c>
      <c r="B2583" t="s">
        <v>144</v>
      </c>
      <c r="C2583" t="s">
        <v>133</v>
      </c>
      <c r="D2583" t="s">
        <v>109</v>
      </c>
      <c r="E2583" t="s">
        <v>106</v>
      </c>
      <c r="F2583">
        <v>40700</v>
      </c>
      <c r="G2583" t="s">
        <v>784</v>
      </c>
      <c r="I2583" t="s">
        <v>143</v>
      </c>
      <c r="J2583">
        <v>2026</v>
      </c>
      <c r="K2583">
        <v>5</v>
      </c>
      <c r="L2583" t="s">
        <v>95</v>
      </c>
      <c r="M2583">
        <v>95.63</v>
      </c>
      <c r="N2583">
        <v>1</v>
      </c>
      <c r="O2583">
        <v>95.63</v>
      </c>
      <c r="P2583" t="s">
        <v>96</v>
      </c>
    </row>
    <row r="2584" spans="1:17">
      <c r="A2584" t="s">
        <v>879</v>
      </c>
      <c r="B2584" t="s">
        <v>144</v>
      </c>
      <c r="C2584" t="s">
        <v>133</v>
      </c>
      <c r="D2584" t="s">
        <v>109</v>
      </c>
      <c r="E2584" t="s">
        <v>106</v>
      </c>
      <c r="F2584">
        <v>40700</v>
      </c>
      <c r="G2584" t="s">
        <v>784</v>
      </c>
      <c r="I2584" t="s">
        <v>112</v>
      </c>
      <c r="J2584">
        <v>2026</v>
      </c>
      <c r="K2584">
        <v>5</v>
      </c>
      <c r="L2584" t="s">
        <v>95</v>
      </c>
      <c r="M2584">
        <v>478.15</v>
      </c>
      <c r="N2584">
        <v>1</v>
      </c>
      <c r="O2584">
        <v>478.15</v>
      </c>
      <c r="P2584" t="s">
        <v>96</v>
      </c>
    </row>
    <row r="2585" spans="1:17">
      <c r="A2585" t="s">
        <v>879</v>
      </c>
      <c r="B2585" t="s">
        <v>145</v>
      </c>
      <c r="C2585" t="s">
        <v>133</v>
      </c>
      <c r="D2585" t="s">
        <v>109</v>
      </c>
      <c r="E2585" t="s">
        <v>106</v>
      </c>
      <c r="F2585">
        <v>40700</v>
      </c>
      <c r="G2585" t="s">
        <v>784</v>
      </c>
      <c r="I2585" t="s">
        <v>110</v>
      </c>
      <c r="J2585">
        <v>2026</v>
      </c>
      <c r="K2585">
        <v>5</v>
      </c>
      <c r="L2585" t="s">
        <v>95</v>
      </c>
      <c r="M2585">
        <v>95.63</v>
      </c>
      <c r="N2585">
        <v>1</v>
      </c>
      <c r="O2585">
        <v>95.63</v>
      </c>
      <c r="P2585" t="s">
        <v>96</v>
      </c>
    </row>
    <row r="2586" spans="1:17">
      <c r="A2586" t="s">
        <v>879</v>
      </c>
      <c r="B2586" t="s">
        <v>145</v>
      </c>
      <c r="C2586" t="s">
        <v>133</v>
      </c>
      <c r="D2586" t="s">
        <v>109</v>
      </c>
      <c r="E2586" t="s">
        <v>106</v>
      </c>
      <c r="F2586">
        <v>40700</v>
      </c>
      <c r="G2586" t="s">
        <v>784</v>
      </c>
      <c r="I2586" t="s">
        <v>146</v>
      </c>
      <c r="J2586">
        <v>2026</v>
      </c>
      <c r="K2586">
        <v>5</v>
      </c>
      <c r="L2586" t="s">
        <v>95</v>
      </c>
      <c r="M2586">
        <v>101.41</v>
      </c>
      <c r="N2586">
        <v>1</v>
      </c>
      <c r="O2586">
        <v>101.41</v>
      </c>
      <c r="P2586" t="s">
        <v>96</v>
      </c>
    </row>
    <row r="2587" spans="1:17">
      <c r="A2587" t="s">
        <v>879</v>
      </c>
      <c r="B2587" t="s">
        <v>145</v>
      </c>
      <c r="C2587" t="s">
        <v>133</v>
      </c>
      <c r="D2587" t="s">
        <v>109</v>
      </c>
      <c r="E2587" t="s">
        <v>106</v>
      </c>
      <c r="F2587">
        <v>40700</v>
      </c>
      <c r="G2587" t="s">
        <v>784</v>
      </c>
      <c r="I2587" t="s">
        <v>112</v>
      </c>
      <c r="J2587">
        <v>2026</v>
      </c>
      <c r="K2587">
        <v>5</v>
      </c>
      <c r="L2587" t="s">
        <v>95</v>
      </c>
      <c r="M2587">
        <v>382.52</v>
      </c>
      <c r="N2587">
        <v>1</v>
      </c>
      <c r="O2587">
        <v>382.52</v>
      </c>
      <c r="P2587" t="s">
        <v>96</v>
      </c>
    </row>
    <row r="2588" spans="1:17">
      <c r="A2588" t="s">
        <v>879</v>
      </c>
      <c r="B2588" t="s">
        <v>147</v>
      </c>
      <c r="C2588" t="s">
        <v>133</v>
      </c>
      <c r="D2588" t="s">
        <v>109</v>
      </c>
      <c r="E2588" t="s">
        <v>103</v>
      </c>
      <c r="F2588">
        <v>40700</v>
      </c>
      <c r="G2588" t="s">
        <v>784</v>
      </c>
      <c r="I2588" t="s">
        <v>120</v>
      </c>
      <c r="J2588">
        <v>2026</v>
      </c>
      <c r="K2588">
        <v>5</v>
      </c>
      <c r="L2588" t="s">
        <v>95</v>
      </c>
      <c r="M2588">
        <v>551.67999999999995</v>
      </c>
      <c r="N2588">
        <v>1</v>
      </c>
      <c r="O2588">
        <v>551.67999999999995</v>
      </c>
      <c r="P2588" t="s">
        <v>96</v>
      </c>
      <c r="Q2588">
        <v>1</v>
      </c>
    </row>
    <row r="2589" spans="1:17">
      <c r="A2589" t="s">
        <v>879</v>
      </c>
      <c r="B2589" t="s">
        <v>147</v>
      </c>
      <c r="C2589" t="s">
        <v>133</v>
      </c>
      <c r="D2589" t="s">
        <v>109</v>
      </c>
      <c r="E2589" t="s">
        <v>106</v>
      </c>
      <c r="F2589">
        <v>40700</v>
      </c>
      <c r="G2589" t="s">
        <v>784</v>
      </c>
      <c r="I2589" t="s">
        <v>110</v>
      </c>
      <c r="J2589">
        <v>2026</v>
      </c>
      <c r="K2589">
        <v>5</v>
      </c>
      <c r="L2589" t="s">
        <v>95</v>
      </c>
      <c r="M2589">
        <v>286.89</v>
      </c>
      <c r="N2589">
        <v>1</v>
      </c>
      <c r="O2589">
        <v>286.89</v>
      </c>
      <c r="P2589" t="s">
        <v>96</v>
      </c>
    </row>
    <row r="2590" spans="1:17">
      <c r="A2590" t="s">
        <v>879</v>
      </c>
      <c r="B2590" t="s">
        <v>147</v>
      </c>
      <c r="C2590" t="s">
        <v>133</v>
      </c>
      <c r="D2590" t="s">
        <v>109</v>
      </c>
      <c r="E2590" t="s">
        <v>105</v>
      </c>
      <c r="F2590">
        <v>40700</v>
      </c>
      <c r="G2590" t="s">
        <v>784</v>
      </c>
      <c r="I2590" t="s">
        <v>122</v>
      </c>
      <c r="J2590">
        <v>2026</v>
      </c>
      <c r="K2590">
        <v>5</v>
      </c>
      <c r="L2590" t="s">
        <v>95</v>
      </c>
      <c r="M2590">
        <v>324.48</v>
      </c>
      <c r="N2590">
        <v>1</v>
      </c>
      <c r="O2590">
        <v>324.48</v>
      </c>
      <c r="P2590" t="s">
        <v>96</v>
      </c>
    </row>
    <row r="2591" spans="1:17">
      <c r="A2591" t="s">
        <v>879</v>
      </c>
      <c r="B2591" t="s">
        <v>147</v>
      </c>
      <c r="C2591" t="s">
        <v>133</v>
      </c>
      <c r="D2591" t="s">
        <v>109</v>
      </c>
      <c r="E2591" t="s">
        <v>105</v>
      </c>
      <c r="F2591">
        <v>40700</v>
      </c>
      <c r="G2591" t="s">
        <v>784</v>
      </c>
      <c r="I2591" t="s">
        <v>123</v>
      </c>
      <c r="J2591">
        <v>2026</v>
      </c>
      <c r="K2591">
        <v>5</v>
      </c>
      <c r="L2591" t="s">
        <v>95</v>
      </c>
      <c r="M2591">
        <v>811.2</v>
      </c>
      <c r="N2591">
        <v>1</v>
      </c>
      <c r="O2591">
        <v>811.2</v>
      </c>
      <c r="P2591" t="s">
        <v>96</v>
      </c>
    </row>
    <row r="2592" spans="1:17">
      <c r="A2592" t="s">
        <v>879</v>
      </c>
      <c r="B2592" t="s">
        <v>147</v>
      </c>
      <c r="C2592" t="s">
        <v>133</v>
      </c>
      <c r="D2592" t="s">
        <v>109</v>
      </c>
      <c r="E2592" t="s">
        <v>106</v>
      </c>
      <c r="F2592">
        <v>40700</v>
      </c>
      <c r="G2592" t="s">
        <v>784</v>
      </c>
      <c r="I2592" t="s">
        <v>118</v>
      </c>
      <c r="J2592">
        <v>2026</v>
      </c>
      <c r="K2592">
        <v>5</v>
      </c>
      <c r="L2592" t="s">
        <v>95</v>
      </c>
      <c r="M2592">
        <v>231.78</v>
      </c>
      <c r="N2592">
        <v>1</v>
      </c>
      <c r="O2592">
        <v>231.78</v>
      </c>
      <c r="P2592" t="s">
        <v>96</v>
      </c>
    </row>
    <row r="2593" spans="1:17">
      <c r="A2593" t="s">
        <v>879</v>
      </c>
      <c r="B2593" t="s">
        <v>147</v>
      </c>
      <c r="C2593" t="s">
        <v>133</v>
      </c>
      <c r="D2593" t="s">
        <v>109</v>
      </c>
      <c r="E2593" t="s">
        <v>106</v>
      </c>
      <c r="F2593">
        <v>40700</v>
      </c>
      <c r="G2593" t="s">
        <v>784</v>
      </c>
      <c r="I2593" t="s">
        <v>112</v>
      </c>
      <c r="J2593">
        <v>2026</v>
      </c>
      <c r="K2593">
        <v>5</v>
      </c>
      <c r="L2593" t="s">
        <v>95</v>
      </c>
      <c r="M2593">
        <v>1338.82</v>
      </c>
      <c r="N2593">
        <v>1</v>
      </c>
      <c r="O2593">
        <v>1338.82</v>
      </c>
      <c r="P2593" t="s">
        <v>96</v>
      </c>
    </row>
    <row r="2594" spans="1:17">
      <c r="A2594" t="s">
        <v>879</v>
      </c>
      <c r="B2594" t="s">
        <v>148</v>
      </c>
      <c r="C2594" t="s">
        <v>133</v>
      </c>
      <c r="D2594" t="s">
        <v>109</v>
      </c>
      <c r="E2594" t="s">
        <v>106</v>
      </c>
      <c r="F2594">
        <v>40700</v>
      </c>
      <c r="G2594" t="s">
        <v>784</v>
      </c>
      <c r="I2594" t="s">
        <v>110</v>
      </c>
      <c r="J2594">
        <v>2026</v>
      </c>
      <c r="K2594">
        <v>5</v>
      </c>
      <c r="L2594" t="s">
        <v>95</v>
      </c>
      <c r="M2594">
        <v>573.78</v>
      </c>
      <c r="N2594">
        <v>1</v>
      </c>
      <c r="O2594">
        <v>573.78</v>
      </c>
      <c r="P2594" t="s">
        <v>96</v>
      </c>
    </row>
    <row r="2595" spans="1:17">
      <c r="A2595" t="s">
        <v>879</v>
      </c>
      <c r="B2595" t="s">
        <v>148</v>
      </c>
      <c r="C2595" t="s">
        <v>133</v>
      </c>
      <c r="D2595" t="s">
        <v>109</v>
      </c>
      <c r="E2595" t="s">
        <v>106</v>
      </c>
      <c r="F2595">
        <v>40700</v>
      </c>
      <c r="G2595" t="s">
        <v>784</v>
      </c>
      <c r="I2595" t="s">
        <v>146</v>
      </c>
      <c r="J2595">
        <v>2026</v>
      </c>
      <c r="K2595">
        <v>5</v>
      </c>
      <c r="L2595" t="s">
        <v>95</v>
      </c>
      <c r="M2595">
        <v>101.41</v>
      </c>
      <c r="N2595">
        <v>1</v>
      </c>
      <c r="O2595">
        <v>101.41</v>
      </c>
      <c r="P2595" t="s">
        <v>96</v>
      </c>
    </row>
    <row r="2596" spans="1:17">
      <c r="A2596" t="s">
        <v>879</v>
      </c>
      <c r="B2596" t="s">
        <v>148</v>
      </c>
      <c r="C2596" t="s">
        <v>133</v>
      </c>
      <c r="D2596" t="s">
        <v>109</v>
      </c>
      <c r="E2596" t="s">
        <v>106</v>
      </c>
      <c r="F2596">
        <v>40700</v>
      </c>
      <c r="G2596" t="s">
        <v>784</v>
      </c>
      <c r="I2596" t="s">
        <v>143</v>
      </c>
      <c r="J2596">
        <v>2026</v>
      </c>
      <c r="K2596">
        <v>5</v>
      </c>
      <c r="L2596" t="s">
        <v>95</v>
      </c>
      <c r="M2596">
        <v>95.63</v>
      </c>
      <c r="N2596">
        <v>1</v>
      </c>
      <c r="O2596">
        <v>95.63</v>
      </c>
      <c r="P2596" t="s">
        <v>96</v>
      </c>
    </row>
    <row r="2597" spans="1:17">
      <c r="A2597" t="s">
        <v>879</v>
      </c>
      <c r="B2597" t="s">
        <v>148</v>
      </c>
      <c r="C2597" t="s">
        <v>133</v>
      </c>
      <c r="D2597" t="s">
        <v>109</v>
      </c>
      <c r="E2597" t="s">
        <v>106</v>
      </c>
      <c r="F2597">
        <v>40700</v>
      </c>
      <c r="G2597" t="s">
        <v>784</v>
      </c>
      <c r="I2597" t="s">
        <v>112</v>
      </c>
      <c r="J2597">
        <v>2026</v>
      </c>
      <c r="K2597">
        <v>5</v>
      </c>
      <c r="L2597" t="s">
        <v>95</v>
      </c>
      <c r="M2597">
        <v>1051.93</v>
      </c>
      <c r="N2597">
        <v>1</v>
      </c>
      <c r="O2597">
        <v>1051.93</v>
      </c>
      <c r="P2597" t="s">
        <v>96</v>
      </c>
    </row>
    <row r="2598" spans="1:17">
      <c r="A2598" t="s">
        <v>879</v>
      </c>
      <c r="B2598" t="s">
        <v>149</v>
      </c>
      <c r="C2598" t="s">
        <v>133</v>
      </c>
      <c r="D2598" t="s">
        <v>109</v>
      </c>
      <c r="E2598" t="s">
        <v>106</v>
      </c>
      <c r="F2598">
        <v>40700</v>
      </c>
      <c r="G2598" t="s">
        <v>784</v>
      </c>
      <c r="I2598" t="s">
        <v>110</v>
      </c>
      <c r="J2598">
        <v>2026</v>
      </c>
      <c r="K2598">
        <v>5</v>
      </c>
      <c r="L2598" t="s">
        <v>95</v>
      </c>
      <c r="M2598">
        <v>573.78</v>
      </c>
      <c r="N2598">
        <v>1</v>
      </c>
      <c r="O2598">
        <v>573.78</v>
      </c>
      <c r="P2598" t="s">
        <v>96</v>
      </c>
    </row>
    <row r="2599" spans="1:17">
      <c r="A2599" t="s">
        <v>879</v>
      </c>
      <c r="B2599" t="s">
        <v>149</v>
      </c>
      <c r="C2599" t="s">
        <v>133</v>
      </c>
      <c r="D2599" t="s">
        <v>109</v>
      </c>
      <c r="E2599" t="s">
        <v>105</v>
      </c>
      <c r="F2599">
        <v>40700</v>
      </c>
      <c r="G2599" t="s">
        <v>784</v>
      </c>
      <c r="I2599" t="s">
        <v>123</v>
      </c>
      <c r="J2599">
        <v>2026</v>
      </c>
      <c r="K2599">
        <v>5</v>
      </c>
      <c r="L2599" t="s">
        <v>95</v>
      </c>
      <c r="M2599">
        <v>135.19999999999999</v>
      </c>
      <c r="N2599">
        <v>1</v>
      </c>
      <c r="O2599">
        <v>135.19999999999999</v>
      </c>
      <c r="P2599" t="s">
        <v>96</v>
      </c>
    </row>
    <row r="2600" spans="1:17">
      <c r="A2600" t="s">
        <v>879</v>
      </c>
      <c r="B2600" t="s">
        <v>149</v>
      </c>
      <c r="C2600" t="s">
        <v>133</v>
      </c>
      <c r="D2600" t="s">
        <v>109</v>
      </c>
      <c r="E2600" t="s">
        <v>106</v>
      </c>
      <c r="F2600">
        <v>40700</v>
      </c>
      <c r="G2600" t="s">
        <v>784</v>
      </c>
      <c r="I2600" t="s">
        <v>143</v>
      </c>
      <c r="J2600">
        <v>2026</v>
      </c>
      <c r="K2600">
        <v>5</v>
      </c>
      <c r="L2600" t="s">
        <v>95</v>
      </c>
      <c r="M2600">
        <v>95.63</v>
      </c>
      <c r="N2600">
        <v>1</v>
      </c>
      <c r="O2600">
        <v>95.63</v>
      </c>
      <c r="P2600" t="s">
        <v>96</v>
      </c>
    </row>
    <row r="2601" spans="1:17">
      <c r="A2601" t="s">
        <v>879</v>
      </c>
      <c r="B2601" t="s">
        <v>149</v>
      </c>
      <c r="C2601" t="s">
        <v>133</v>
      </c>
      <c r="D2601" t="s">
        <v>109</v>
      </c>
      <c r="E2601" t="s">
        <v>106</v>
      </c>
      <c r="F2601">
        <v>40700</v>
      </c>
      <c r="G2601" t="s">
        <v>784</v>
      </c>
      <c r="I2601" t="s">
        <v>112</v>
      </c>
      <c r="J2601">
        <v>2026</v>
      </c>
      <c r="K2601">
        <v>5</v>
      </c>
      <c r="L2601" t="s">
        <v>95</v>
      </c>
      <c r="M2601">
        <v>286.89</v>
      </c>
      <c r="N2601">
        <v>1</v>
      </c>
      <c r="O2601">
        <v>286.89</v>
      </c>
      <c r="P2601" t="s">
        <v>96</v>
      </c>
    </row>
    <row r="2602" spans="1:17">
      <c r="A2602" t="s">
        <v>879</v>
      </c>
      <c r="B2602" t="s">
        <v>150</v>
      </c>
      <c r="C2602" t="s">
        <v>133</v>
      </c>
      <c r="D2602" t="s">
        <v>109</v>
      </c>
      <c r="E2602" t="s">
        <v>105</v>
      </c>
      <c r="F2602">
        <v>40700</v>
      </c>
      <c r="G2602" t="s">
        <v>784</v>
      </c>
      <c r="I2602" t="s">
        <v>136</v>
      </c>
      <c r="J2602">
        <v>2026</v>
      </c>
      <c r="K2602">
        <v>5</v>
      </c>
      <c r="L2602" t="s">
        <v>95</v>
      </c>
      <c r="M2602">
        <v>637.33000000000004</v>
      </c>
      <c r="N2602">
        <v>1</v>
      </c>
      <c r="O2602">
        <v>637.33000000000004</v>
      </c>
      <c r="P2602" t="s">
        <v>96</v>
      </c>
      <c r="Q2602">
        <v>1</v>
      </c>
    </row>
    <row r="2603" spans="1:17">
      <c r="A2603" t="s">
        <v>879</v>
      </c>
      <c r="B2603" t="s">
        <v>150</v>
      </c>
      <c r="C2603" t="s">
        <v>133</v>
      </c>
      <c r="D2603" t="s">
        <v>109</v>
      </c>
      <c r="E2603" t="s">
        <v>105</v>
      </c>
      <c r="F2603">
        <v>40700</v>
      </c>
      <c r="G2603" t="s">
        <v>784</v>
      </c>
      <c r="I2603" t="s">
        <v>137</v>
      </c>
      <c r="J2603">
        <v>2026</v>
      </c>
      <c r="K2603">
        <v>5</v>
      </c>
      <c r="L2603" t="s">
        <v>95</v>
      </c>
      <c r="M2603">
        <v>675.99</v>
      </c>
      <c r="N2603">
        <v>1</v>
      </c>
      <c r="O2603">
        <v>675.99</v>
      </c>
      <c r="P2603" t="s">
        <v>96</v>
      </c>
    </row>
    <row r="2604" spans="1:17">
      <c r="A2604" t="s">
        <v>879</v>
      </c>
      <c r="B2604" t="s">
        <v>150</v>
      </c>
      <c r="C2604" t="s">
        <v>133</v>
      </c>
      <c r="D2604" t="s">
        <v>109</v>
      </c>
      <c r="E2604" t="s">
        <v>106</v>
      </c>
      <c r="F2604">
        <v>40700</v>
      </c>
      <c r="G2604" t="s">
        <v>784</v>
      </c>
      <c r="I2604" t="s">
        <v>110</v>
      </c>
      <c r="J2604">
        <v>2026</v>
      </c>
      <c r="K2604">
        <v>5</v>
      </c>
      <c r="L2604" t="s">
        <v>95</v>
      </c>
      <c r="M2604">
        <v>191.26</v>
      </c>
      <c r="N2604">
        <v>1</v>
      </c>
      <c r="O2604">
        <v>191.26</v>
      </c>
      <c r="P2604" t="s">
        <v>96</v>
      </c>
    </row>
    <row r="2605" spans="1:17">
      <c r="A2605" t="s">
        <v>879</v>
      </c>
      <c r="B2605" t="s">
        <v>150</v>
      </c>
      <c r="C2605" t="s">
        <v>133</v>
      </c>
      <c r="D2605" t="s">
        <v>109</v>
      </c>
      <c r="E2605" t="s">
        <v>106</v>
      </c>
      <c r="F2605">
        <v>40700</v>
      </c>
      <c r="G2605" t="s">
        <v>784</v>
      </c>
      <c r="I2605" t="s">
        <v>112</v>
      </c>
      <c r="J2605">
        <v>2026</v>
      </c>
      <c r="K2605">
        <v>5</v>
      </c>
      <c r="L2605" t="s">
        <v>95</v>
      </c>
      <c r="M2605">
        <v>191.26</v>
      </c>
      <c r="N2605">
        <v>1</v>
      </c>
      <c r="O2605">
        <v>191.26</v>
      </c>
      <c r="P2605" t="s">
        <v>96</v>
      </c>
    </row>
    <row r="2606" spans="1:17">
      <c r="A2606" t="s">
        <v>879</v>
      </c>
      <c r="B2606" t="s">
        <v>151</v>
      </c>
      <c r="C2606" t="s">
        <v>133</v>
      </c>
      <c r="D2606" t="s">
        <v>109</v>
      </c>
      <c r="E2606" t="s">
        <v>106</v>
      </c>
      <c r="F2606">
        <v>40700</v>
      </c>
      <c r="G2606" t="s">
        <v>784</v>
      </c>
      <c r="I2606" t="s">
        <v>118</v>
      </c>
      <c r="J2606">
        <v>2026</v>
      </c>
      <c r="K2606">
        <v>5</v>
      </c>
      <c r="L2606" t="s">
        <v>95</v>
      </c>
      <c r="M2606">
        <v>115.89</v>
      </c>
      <c r="N2606">
        <v>1</v>
      </c>
      <c r="O2606">
        <v>115.89</v>
      </c>
      <c r="P2606" t="s">
        <v>96</v>
      </c>
    </row>
    <row r="2607" spans="1:17">
      <c r="A2607" t="s">
        <v>879</v>
      </c>
      <c r="B2607" t="s">
        <v>151</v>
      </c>
      <c r="C2607" t="s">
        <v>133</v>
      </c>
      <c r="D2607" t="s">
        <v>109</v>
      </c>
      <c r="E2607" t="s">
        <v>106</v>
      </c>
      <c r="F2607">
        <v>40700</v>
      </c>
      <c r="G2607" t="s">
        <v>784</v>
      </c>
      <c r="I2607" t="s">
        <v>143</v>
      </c>
      <c r="J2607">
        <v>2026</v>
      </c>
      <c r="K2607">
        <v>5</v>
      </c>
      <c r="L2607" t="s">
        <v>95</v>
      </c>
      <c r="M2607">
        <v>95.63</v>
      </c>
      <c r="N2607">
        <v>1</v>
      </c>
      <c r="O2607">
        <v>95.63</v>
      </c>
      <c r="P2607" t="s">
        <v>96</v>
      </c>
    </row>
    <row r="2608" spans="1:17">
      <c r="A2608" t="s">
        <v>879</v>
      </c>
      <c r="B2608" t="s">
        <v>151</v>
      </c>
      <c r="C2608" t="s">
        <v>133</v>
      </c>
      <c r="D2608" t="s">
        <v>109</v>
      </c>
      <c r="E2608" t="s">
        <v>106</v>
      </c>
      <c r="F2608">
        <v>40700</v>
      </c>
      <c r="G2608" t="s">
        <v>784</v>
      </c>
      <c r="I2608" t="s">
        <v>112</v>
      </c>
      <c r="J2608">
        <v>2026</v>
      </c>
      <c r="K2608">
        <v>5</v>
      </c>
      <c r="L2608" t="s">
        <v>95</v>
      </c>
      <c r="M2608">
        <v>286.89</v>
      </c>
      <c r="N2608">
        <v>1</v>
      </c>
      <c r="O2608">
        <v>286.89</v>
      </c>
      <c r="P2608" t="s">
        <v>96</v>
      </c>
    </row>
    <row r="2609" spans="1:17">
      <c r="A2609" t="s">
        <v>879</v>
      </c>
      <c r="B2609" t="s">
        <v>152</v>
      </c>
      <c r="C2609" t="s">
        <v>133</v>
      </c>
      <c r="D2609" t="s">
        <v>109</v>
      </c>
      <c r="E2609" t="s">
        <v>106</v>
      </c>
      <c r="F2609">
        <v>40700</v>
      </c>
      <c r="G2609" t="s">
        <v>784</v>
      </c>
      <c r="I2609" t="s">
        <v>110</v>
      </c>
      <c r="J2609">
        <v>2026</v>
      </c>
      <c r="K2609">
        <v>5</v>
      </c>
      <c r="L2609" t="s">
        <v>95</v>
      </c>
      <c r="M2609">
        <v>95.63</v>
      </c>
      <c r="N2609">
        <v>1</v>
      </c>
      <c r="O2609">
        <v>95.63</v>
      </c>
      <c r="P2609" t="s">
        <v>96</v>
      </c>
    </row>
    <row r="2610" spans="1:17">
      <c r="A2610" t="s">
        <v>879</v>
      </c>
      <c r="B2610" t="s">
        <v>152</v>
      </c>
      <c r="C2610" t="s">
        <v>133</v>
      </c>
      <c r="D2610" t="s">
        <v>109</v>
      </c>
      <c r="E2610" t="s">
        <v>105</v>
      </c>
      <c r="F2610">
        <v>40700</v>
      </c>
      <c r="G2610" t="s">
        <v>784</v>
      </c>
      <c r="I2610" t="s">
        <v>122</v>
      </c>
      <c r="J2610">
        <v>2026</v>
      </c>
      <c r="K2610">
        <v>5</v>
      </c>
      <c r="L2610" t="s">
        <v>95</v>
      </c>
      <c r="M2610">
        <v>108.16</v>
      </c>
      <c r="N2610">
        <v>1</v>
      </c>
      <c r="O2610">
        <v>108.16</v>
      </c>
      <c r="P2610" t="s">
        <v>96</v>
      </c>
    </row>
    <row r="2611" spans="1:17">
      <c r="A2611" t="s">
        <v>879</v>
      </c>
      <c r="B2611" t="s">
        <v>152</v>
      </c>
      <c r="C2611" t="s">
        <v>133</v>
      </c>
      <c r="D2611" t="s">
        <v>109</v>
      </c>
      <c r="E2611" t="s">
        <v>105</v>
      </c>
      <c r="F2611">
        <v>40700</v>
      </c>
      <c r="G2611" t="s">
        <v>784</v>
      </c>
      <c r="I2611" t="s">
        <v>123</v>
      </c>
      <c r="J2611">
        <v>2026</v>
      </c>
      <c r="K2611">
        <v>5</v>
      </c>
      <c r="L2611" t="s">
        <v>95</v>
      </c>
      <c r="M2611">
        <v>135.19999999999999</v>
      </c>
      <c r="N2611">
        <v>1</v>
      </c>
      <c r="O2611">
        <v>135.19999999999999</v>
      </c>
      <c r="P2611" t="s">
        <v>96</v>
      </c>
    </row>
    <row r="2612" spans="1:17">
      <c r="A2612" t="s">
        <v>879</v>
      </c>
      <c r="B2612" t="s">
        <v>152</v>
      </c>
      <c r="C2612" t="s">
        <v>133</v>
      </c>
      <c r="D2612" t="s">
        <v>109</v>
      </c>
      <c r="E2612" t="s">
        <v>106</v>
      </c>
      <c r="F2612">
        <v>40700</v>
      </c>
      <c r="G2612" t="s">
        <v>784</v>
      </c>
      <c r="I2612" t="s">
        <v>143</v>
      </c>
      <c r="J2612">
        <v>2026</v>
      </c>
      <c r="K2612">
        <v>5</v>
      </c>
      <c r="L2612" t="s">
        <v>95</v>
      </c>
      <c r="M2612">
        <v>95.63</v>
      </c>
      <c r="N2612">
        <v>1</v>
      </c>
      <c r="O2612">
        <v>95.63</v>
      </c>
      <c r="P2612" t="s">
        <v>96</v>
      </c>
    </row>
    <row r="2613" spans="1:17">
      <c r="A2613" t="s">
        <v>879</v>
      </c>
      <c r="B2613" t="s">
        <v>152</v>
      </c>
      <c r="C2613" t="s">
        <v>133</v>
      </c>
      <c r="D2613" t="s">
        <v>109</v>
      </c>
      <c r="E2613" t="s">
        <v>106</v>
      </c>
      <c r="F2613">
        <v>40700</v>
      </c>
      <c r="G2613" t="s">
        <v>784</v>
      </c>
      <c r="I2613" t="s">
        <v>112</v>
      </c>
      <c r="J2613">
        <v>2026</v>
      </c>
      <c r="K2613">
        <v>5</v>
      </c>
      <c r="L2613" t="s">
        <v>95</v>
      </c>
      <c r="M2613">
        <v>478.15</v>
      </c>
      <c r="N2613">
        <v>1</v>
      </c>
      <c r="O2613">
        <v>478.15</v>
      </c>
      <c r="P2613" t="s">
        <v>96</v>
      </c>
    </row>
    <row r="2614" spans="1:17">
      <c r="A2614" t="s">
        <v>879</v>
      </c>
      <c r="B2614" t="s">
        <v>153</v>
      </c>
      <c r="C2614" t="s">
        <v>133</v>
      </c>
      <c r="D2614" t="s">
        <v>109</v>
      </c>
      <c r="E2614" t="s">
        <v>105</v>
      </c>
      <c r="F2614">
        <v>40700</v>
      </c>
      <c r="G2614" t="s">
        <v>784</v>
      </c>
      <c r="I2614" t="s">
        <v>137</v>
      </c>
      <c r="J2614">
        <v>2026</v>
      </c>
      <c r="K2614">
        <v>5</v>
      </c>
      <c r="L2614" t="s">
        <v>95</v>
      </c>
      <c r="M2614">
        <v>675.99</v>
      </c>
      <c r="N2614">
        <v>1</v>
      </c>
      <c r="O2614">
        <v>675.99</v>
      </c>
      <c r="P2614" t="s">
        <v>96</v>
      </c>
    </row>
    <row r="2615" spans="1:17">
      <c r="A2615" t="s">
        <v>879</v>
      </c>
      <c r="B2615" t="s">
        <v>153</v>
      </c>
      <c r="C2615" t="s">
        <v>133</v>
      </c>
      <c r="D2615" t="s">
        <v>109</v>
      </c>
      <c r="E2615" t="s">
        <v>105</v>
      </c>
      <c r="F2615">
        <v>40700</v>
      </c>
      <c r="G2615" t="s">
        <v>784</v>
      </c>
      <c r="I2615" t="s">
        <v>136</v>
      </c>
      <c r="J2615">
        <v>2026</v>
      </c>
      <c r="K2615">
        <v>5</v>
      </c>
      <c r="L2615" t="s">
        <v>95</v>
      </c>
      <c r="M2615">
        <v>526.49</v>
      </c>
      <c r="N2615">
        <v>1</v>
      </c>
      <c r="O2615">
        <v>526.49</v>
      </c>
      <c r="P2615" t="s">
        <v>96</v>
      </c>
      <c r="Q2615">
        <v>1</v>
      </c>
    </row>
    <row r="2616" spans="1:17">
      <c r="A2616" t="s">
        <v>879</v>
      </c>
      <c r="B2616" t="s">
        <v>154</v>
      </c>
      <c r="C2616" t="s">
        <v>133</v>
      </c>
      <c r="D2616" t="s">
        <v>109</v>
      </c>
      <c r="E2616" t="s">
        <v>106</v>
      </c>
      <c r="F2616">
        <v>40700</v>
      </c>
      <c r="G2616" t="s">
        <v>784</v>
      </c>
      <c r="I2616" t="s">
        <v>110</v>
      </c>
      <c r="J2616">
        <v>2026</v>
      </c>
      <c r="K2616">
        <v>5</v>
      </c>
      <c r="L2616" t="s">
        <v>95</v>
      </c>
      <c r="M2616">
        <v>191.26</v>
      </c>
      <c r="N2616">
        <v>1</v>
      </c>
      <c r="O2616">
        <v>191.26</v>
      </c>
      <c r="P2616" t="s">
        <v>96</v>
      </c>
    </row>
    <row r="2617" spans="1:17">
      <c r="A2617" t="s">
        <v>879</v>
      </c>
      <c r="B2617" t="s">
        <v>154</v>
      </c>
      <c r="C2617" t="s">
        <v>133</v>
      </c>
      <c r="D2617" t="s">
        <v>109</v>
      </c>
      <c r="E2617" t="s">
        <v>106</v>
      </c>
      <c r="F2617">
        <v>40700</v>
      </c>
      <c r="G2617" t="s">
        <v>784</v>
      </c>
      <c r="I2617" t="s">
        <v>118</v>
      </c>
      <c r="J2617">
        <v>2026</v>
      </c>
      <c r="K2617">
        <v>5</v>
      </c>
      <c r="L2617" t="s">
        <v>95</v>
      </c>
      <c r="M2617">
        <v>347.67</v>
      </c>
      <c r="N2617">
        <v>1</v>
      </c>
      <c r="O2617">
        <v>347.67</v>
      </c>
      <c r="P2617" t="s">
        <v>96</v>
      </c>
    </row>
    <row r="2618" spans="1:17">
      <c r="A2618" t="s">
        <v>879</v>
      </c>
      <c r="B2618" t="s">
        <v>154</v>
      </c>
      <c r="C2618" t="s">
        <v>133</v>
      </c>
      <c r="D2618" t="s">
        <v>109</v>
      </c>
      <c r="E2618" t="s">
        <v>106</v>
      </c>
      <c r="F2618">
        <v>40700</v>
      </c>
      <c r="G2618" t="s">
        <v>784</v>
      </c>
      <c r="I2618" t="s">
        <v>143</v>
      </c>
      <c r="J2618">
        <v>2026</v>
      </c>
      <c r="K2618">
        <v>5</v>
      </c>
      <c r="L2618" t="s">
        <v>95</v>
      </c>
      <c r="M2618">
        <v>191.26</v>
      </c>
      <c r="N2618">
        <v>1</v>
      </c>
      <c r="O2618">
        <v>191.26</v>
      </c>
      <c r="P2618" t="s">
        <v>96</v>
      </c>
    </row>
    <row r="2619" spans="1:17">
      <c r="A2619" t="s">
        <v>879</v>
      </c>
      <c r="B2619" t="s">
        <v>154</v>
      </c>
      <c r="C2619" t="s">
        <v>133</v>
      </c>
      <c r="D2619" t="s">
        <v>109</v>
      </c>
      <c r="E2619" t="s">
        <v>106</v>
      </c>
      <c r="F2619">
        <v>40700</v>
      </c>
      <c r="G2619" t="s">
        <v>784</v>
      </c>
      <c r="I2619" t="s">
        <v>112</v>
      </c>
      <c r="J2619">
        <v>2026</v>
      </c>
      <c r="K2619">
        <v>5</v>
      </c>
      <c r="L2619" t="s">
        <v>95</v>
      </c>
      <c r="M2619">
        <v>478.15</v>
      </c>
      <c r="N2619">
        <v>1</v>
      </c>
      <c r="O2619">
        <v>478.15</v>
      </c>
      <c r="P2619" t="s">
        <v>96</v>
      </c>
    </row>
    <row r="2620" spans="1:17">
      <c r="A2620" t="s">
        <v>879</v>
      </c>
      <c r="B2620" t="s">
        <v>155</v>
      </c>
      <c r="C2620" t="s">
        <v>133</v>
      </c>
      <c r="D2620" t="s">
        <v>109</v>
      </c>
      <c r="E2620" t="s">
        <v>106</v>
      </c>
      <c r="F2620">
        <v>40700</v>
      </c>
      <c r="G2620" t="s">
        <v>784</v>
      </c>
      <c r="I2620" t="s">
        <v>110</v>
      </c>
      <c r="J2620">
        <v>2026</v>
      </c>
      <c r="K2620">
        <v>5</v>
      </c>
      <c r="L2620" t="s">
        <v>95</v>
      </c>
      <c r="M2620">
        <v>95.63</v>
      </c>
      <c r="N2620">
        <v>1</v>
      </c>
      <c r="O2620">
        <v>95.63</v>
      </c>
      <c r="P2620" t="s">
        <v>96</v>
      </c>
    </row>
    <row r="2621" spans="1:17">
      <c r="A2621" t="s">
        <v>879</v>
      </c>
      <c r="B2621" t="s">
        <v>155</v>
      </c>
      <c r="C2621" t="s">
        <v>133</v>
      </c>
      <c r="D2621" t="s">
        <v>109</v>
      </c>
      <c r="E2621" t="s">
        <v>106</v>
      </c>
      <c r="F2621">
        <v>40700</v>
      </c>
      <c r="G2621" t="s">
        <v>784</v>
      </c>
      <c r="I2621" t="s">
        <v>118</v>
      </c>
      <c r="J2621">
        <v>2026</v>
      </c>
      <c r="K2621">
        <v>5</v>
      </c>
      <c r="L2621" t="s">
        <v>95</v>
      </c>
      <c r="M2621">
        <v>115.89</v>
      </c>
      <c r="N2621">
        <v>1</v>
      </c>
      <c r="O2621">
        <v>115.89</v>
      </c>
      <c r="P2621" t="s">
        <v>96</v>
      </c>
    </row>
    <row r="2622" spans="1:17">
      <c r="A2622" t="s">
        <v>879</v>
      </c>
      <c r="B2622" t="s">
        <v>155</v>
      </c>
      <c r="C2622" t="s">
        <v>133</v>
      </c>
      <c r="D2622" t="s">
        <v>109</v>
      </c>
      <c r="E2622" t="s">
        <v>106</v>
      </c>
      <c r="F2622">
        <v>40700</v>
      </c>
      <c r="G2622" t="s">
        <v>784</v>
      </c>
      <c r="I2622" t="s">
        <v>112</v>
      </c>
      <c r="J2622">
        <v>2026</v>
      </c>
      <c r="K2622">
        <v>5</v>
      </c>
      <c r="L2622" t="s">
        <v>95</v>
      </c>
      <c r="M2622">
        <v>191.26</v>
      </c>
      <c r="N2622">
        <v>1</v>
      </c>
      <c r="O2622">
        <v>191.26</v>
      </c>
      <c r="P2622" t="s">
        <v>96</v>
      </c>
    </row>
    <row r="2623" spans="1:17">
      <c r="A2623" t="s">
        <v>879</v>
      </c>
      <c r="B2623" t="s">
        <v>156</v>
      </c>
      <c r="C2623" t="s">
        <v>133</v>
      </c>
      <c r="D2623" t="s">
        <v>109</v>
      </c>
      <c r="E2623" t="s">
        <v>105</v>
      </c>
      <c r="F2623">
        <v>40700</v>
      </c>
      <c r="G2623" t="s">
        <v>784</v>
      </c>
      <c r="I2623" t="s">
        <v>122</v>
      </c>
      <c r="J2623">
        <v>2026</v>
      </c>
      <c r="K2623">
        <v>5</v>
      </c>
      <c r="L2623" t="s">
        <v>95</v>
      </c>
      <c r="M2623">
        <v>54.08</v>
      </c>
      <c r="N2623">
        <v>1</v>
      </c>
      <c r="O2623">
        <v>54.08</v>
      </c>
      <c r="P2623" t="s">
        <v>96</v>
      </c>
    </row>
    <row r="2624" spans="1:17">
      <c r="A2624" t="s">
        <v>879</v>
      </c>
      <c r="B2624" t="s">
        <v>157</v>
      </c>
      <c r="C2624" t="s">
        <v>133</v>
      </c>
      <c r="D2624" t="s">
        <v>109</v>
      </c>
      <c r="E2624" t="s">
        <v>103</v>
      </c>
      <c r="F2624">
        <v>40700</v>
      </c>
      <c r="G2624" t="s">
        <v>784</v>
      </c>
      <c r="I2624" t="s">
        <v>120</v>
      </c>
      <c r="J2624">
        <v>2026</v>
      </c>
      <c r="K2624">
        <v>5</v>
      </c>
      <c r="L2624" t="s">
        <v>95</v>
      </c>
      <c r="M2624">
        <v>241.46</v>
      </c>
      <c r="N2624">
        <v>1</v>
      </c>
      <c r="O2624">
        <v>241.46</v>
      </c>
      <c r="P2624" t="s">
        <v>96</v>
      </c>
      <c r="Q2624">
        <v>1</v>
      </c>
    </row>
    <row r="2625" spans="1:17">
      <c r="A2625" t="s">
        <v>879</v>
      </c>
      <c r="B2625" t="s">
        <v>157</v>
      </c>
      <c r="C2625" t="s">
        <v>133</v>
      </c>
      <c r="D2625" t="s">
        <v>109</v>
      </c>
      <c r="E2625" t="s">
        <v>105</v>
      </c>
      <c r="F2625">
        <v>40700</v>
      </c>
      <c r="G2625" t="s">
        <v>784</v>
      </c>
      <c r="I2625" t="s">
        <v>158</v>
      </c>
      <c r="J2625">
        <v>2026</v>
      </c>
      <c r="K2625">
        <v>5</v>
      </c>
      <c r="L2625" t="s">
        <v>95</v>
      </c>
      <c r="M2625">
        <v>114.36</v>
      </c>
      <c r="N2625">
        <v>1</v>
      </c>
      <c r="O2625">
        <v>114.36</v>
      </c>
      <c r="P2625" t="s">
        <v>96</v>
      </c>
    </row>
    <row r="2626" spans="1:17">
      <c r="A2626" t="s">
        <v>879</v>
      </c>
      <c r="B2626" t="s">
        <v>157</v>
      </c>
      <c r="C2626" t="s">
        <v>133</v>
      </c>
      <c r="D2626" t="s">
        <v>109</v>
      </c>
      <c r="E2626" t="s">
        <v>106</v>
      </c>
      <c r="F2626">
        <v>40700</v>
      </c>
      <c r="G2626" t="s">
        <v>784</v>
      </c>
      <c r="I2626" t="s">
        <v>118</v>
      </c>
      <c r="J2626">
        <v>2026</v>
      </c>
      <c r="K2626">
        <v>5</v>
      </c>
      <c r="L2626" t="s">
        <v>95</v>
      </c>
      <c r="M2626">
        <v>115.89</v>
      </c>
      <c r="N2626">
        <v>1</v>
      </c>
      <c r="O2626">
        <v>115.89</v>
      </c>
      <c r="P2626" t="s">
        <v>96</v>
      </c>
    </row>
    <row r="2627" spans="1:17">
      <c r="A2627" t="s">
        <v>879</v>
      </c>
      <c r="B2627" t="s">
        <v>157</v>
      </c>
      <c r="C2627" t="s">
        <v>133</v>
      </c>
      <c r="D2627" t="s">
        <v>109</v>
      </c>
      <c r="E2627" t="s">
        <v>106</v>
      </c>
      <c r="F2627">
        <v>40700</v>
      </c>
      <c r="G2627" t="s">
        <v>784</v>
      </c>
      <c r="I2627" t="s">
        <v>112</v>
      </c>
      <c r="J2627">
        <v>2026</v>
      </c>
      <c r="K2627">
        <v>5</v>
      </c>
      <c r="L2627" t="s">
        <v>95</v>
      </c>
      <c r="M2627">
        <v>286.89</v>
      </c>
      <c r="N2627">
        <v>1</v>
      </c>
      <c r="O2627">
        <v>286.89</v>
      </c>
      <c r="P2627" t="s">
        <v>96</v>
      </c>
    </row>
    <row r="2628" spans="1:17">
      <c r="A2628" t="s">
        <v>879</v>
      </c>
      <c r="B2628" t="s">
        <v>159</v>
      </c>
      <c r="C2628" t="s">
        <v>133</v>
      </c>
      <c r="D2628" t="s">
        <v>109</v>
      </c>
      <c r="E2628" t="s">
        <v>106</v>
      </c>
      <c r="F2628">
        <v>40700</v>
      </c>
      <c r="G2628" t="s">
        <v>784</v>
      </c>
      <c r="I2628" t="s">
        <v>118</v>
      </c>
      <c r="J2628">
        <v>2026</v>
      </c>
      <c r="K2628">
        <v>5</v>
      </c>
      <c r="L2628" t="s">
        <v>95</v>
      </c>
      <c r="M2628">
        <v>115.89</v>
      </c>
      <c r="N2628">
        <v>1</v>
      </c>
      <c r="O2628">
        <v>115.89</v>
      </c>
      <c r="P2628" t="s">
        <v>96</v>
      </c>
    </row>
    <row r="2629" spans="1:17">
      <c r="A2629" t="s">
        <v>879</v>
      </c>
      <c r="B2629" t="s">
        <v>159</v>
      </c>
      <c r="C2629" t="s">
        <v>133</v>
      </c>
      <c r="D2629" t="s">
        <v>109</v>
      </c>
      <c r="E2629" t="s">
        <v>106</v>
      </c>
      <c r="F2629">
        <v>40700</v>
      </c>
      <c r="G2629" t="s">
        <v>784</v>
      </c>
      <c r="I2629" t="s">
        <v>143</v>
      </c>
      <c r="J2629">
        <v>2026</v>
      </c>
      <c r="K2629">
        <v>5</v>
      </c>
      <c r="L2629" t="s">
        <v>95</v>
      </c>
      <c r="M2629">
        <v>95.63</v>
      </c>
      <c r="N2629">
        <v>1</v>
      </c>
      <c r="O2629">
        <v>95.63</v>
      </c>
      <c r="P2629" t="s">
        <v>96</v>
      </c>
    </row>
    <row r="2630" spans="1:17">
      <c r="A2630" t="s">
        <v>879</v>
      </c>
      <c r="B2630" t="s">
        <v>159</v>
      </c>
      <c r="C2630" t="s">
        <v>133</v>
      </c>
      <c r="D2630" t="s">
        <v>109</v>
      </c>
      <c r="E2630" t="s">
        <v>106</v>
      </c>
      <c r="F2630">
        <v>40700</v>
      </c>
      <c r="G2630" t="s">
        <v>784</v>
      </c>
      <c r="I2630" t="s">
        <v>112</v>
      </c>
      <c r="J2630">
        <v>2026</v>
      </c>
      <c r="K2630">
        <v>5</v>
      </c>
      <c r="L2630" t="s">
        <v>95</v>
      </c>
      <c r="M2630">
        <v>478.15</v>
      </c>
      <c r="N2630">
        <v>1</v>
      </c>
      <c r="O2630">
        <v>478.15</v>
      </c>
      <c r="P2630" t="s">
        <v>96</v>
      </c>
    </row>
    <row r="2631" spans="1:17">
      <c r="A2631" t="s">
        <v>879</v>
      </c>
      <c r="B2631" t="s">
        <v>160</v>
      </c>
      <c r="C2631" t="s">
        <v>133</v>
      </c>
      <c r="D2631" t="s">
        <v>109</v>
      </c>
      <c r="E2631" t="s">
        <v>105</v>
      </c>
      <c r="F2631">
        <v>40700</v>
      </c>
      <c r="G2631" t="s">
        <v>784</v>
      </c>
      <c r="I2631" t="s">
        <v>134</v>
      </c>
      <c r="J2631">
        <v>2026</v>
      </c>
      <c r="K2631">
        <v>5</v>
      </c>
      <c r="L2631" t="s">
        <v>95</v>
      </c>
      <c r="M2631">
        <v>114.36</v>
      </c>
      <c r="N2631">
        <v>1</v>
      </c>
      <c r="O2631">
        <v>114.36</v>
      </c>
      <c r="P2631" t="s">
        <v>96</v>
      </c>
    </row>
    <row r="2632" spans="1:17">
      <c r="A2632" t="s">
        <v>879</v>
      </c>
      <c r="B2632" t="s">
        <v>160</v>
      </c>
      <c r="C2632" t="s">
        <v>133</v>
      </c>
      <c r="D2632" t="s">
        <v>109</v>
      </c>
      <c r="E2632" t="s">
        <v>106</v>
      </c>
      <c r="F2632">
        <v>40700</v>
      </c>
      <c r="G2632" t="s">
        <v>784</v>
      </c>
      <c r="I2632" t="s">
        <v>118</v>
      </c>
      <c r="J2632">
        <v>2026</v>
      </c>
      <c r="K2632">
        <v>5</v>
      </c>
      <c r="L2632" t="s">
        <v>95</v>
      </c>
      <c r="M2632">
        <v>231.78</v>
      </c>
      <c r="N2632">
        <v>1</v>
      </c>
      <c r="O2632">
        <v>231.78</v>
      </c>
      <c r="P2632" t="s">
        <v>96</v>
      </c>
    </row>
    <row r="2633" spans="1:17">
      <c r="A2633" t="s">
        <v>879</v>
      </c>
      <c r="B2633" t="s">
        <v>160</v>
      </c>
      <c r="C2633" t="s">
        <v>133</v>
      </c>
      <c r="D2633" t="s">
        <v>109</v>
      </c>
      <c r="E2633" t="s">
        <v>106</v>
      </c>
      <c r="F2633">
        <v>40700</v>
      </c>
      <c r="G2633" t="s">
        <v>784</v>
      </c>
      <c r="I2633" t="s">
        <v>143</v>
      </c>
      <c r="J2633">
        <v>2026</v>
      </c>
      <c r="K2633">
        <v>5</v>
      </c>
      <c r="L2633" t="s">
        <v>95</v>
      </c>
      <c r="M2633">
        <v>95.63</v>
      </c>
      <c r="N2633">
        <v>1</v>
      </c>
      <c r="O2633">
        <v>95.63</v>
      </c>
      <c r="P2633" t="s">
        <v>96</v>
      </c>
    </row>
    <row r="2634" spans="1:17">
      <c r="A2634" t="s">
        <v>879</v>
      </c>
      <c r="B2634" t="s">
        <v>160</v>
      </c>
      <c r="C2634" t="s">
        <v>133</v>
      </c>
      <c r="D2634" t="s">
        <v>109</v>
      </c>
      <c r="E2634" t="s">
        <v>106</v>
      </c>
      <c r="F2634">
        <v>40700</v>
      </c>
      <c r="G2634" t="s">
        <v>784</v>
      </c>
      <c r="I2634" t="s">
        <v>112</v>
      </c>
      <c r="J2634">
        <v>2026</v>
      </c>
      <c r="K2634">
        <v>5</v>
      </c>
      <c r="L2634" t="s">
        <v>95</v>
      </c>
      <c r="M2634">
        <v>669.41</v>
      </c>
      <c r="N2634">
        <v>1</v>
      </c>
      <c r="O2634">
        <v>669.41</v>
      </c>
      <c r="P2634" t="s">
        <v>96</v>
      </c>
    </row>
    <row r="2635" spans="1:17">
      <c r="A2635" t="s">
        <v>879</v>
      </c>
      <c r="B2635" t="s">
        <v>161</v>
      </c>
      <c r="C2635" t="s">
        <v>133</v>
      </c>
      <c r="D2635" t="s">
        <v>109</v>
      </c>
      <c r="E2635" t="s">
        <v>105</v>
      </c>
      <c r="F2635">
        <v>40700</v>
      </c>
      <c r="G2635" t="s">
        <v>784</v>
      </c>
      <c r="I2635" t="s">
        <v>136</v>
      </c>
      <c r="J2635">
        <v>2026</v>
      </c>
      <c r="K2635">
        <v>5</v>
      </c>
      <c r="L2635" t="s">
        <v>95</v>
      </c>
      <c r="M2635">
        <v>914.43</v>
      </c>
      <c r="N2635">
        <v>1</v>
      </c>
      <c r="O2635">
        <v>914.43</v>
      </c>
      <c r="P2635" t="s">
        <v>96</v>
      </c>
      <c r="Q2635">
        <v>1</v>
      </c>
    </row>
    <row r="2636" spans="1:17">
      <c r="A2636" t="s">
        <v>879</v>
      </c>
      <c r="B2636" t="s">
        <v>161</v>
      </c>
      <c r="C2636" t="s">
        <v>133</v>
      </c>
      <c r="D2636" t="s">
        <v>109</v>
      </c>
      <c r="E2636" t="s">
        <v>105</v>
      </c>
      <c r="F2636">
        <v>40700</v>
      </c>
      <c r="G2636" t="s">
        <v>784</v>
      </c>
      <c r="I2636" t="s">
        <v>137</v>
      </c>
      <c r="J2636">
        <v>2026</v>
      </c>
      <c r="K2636">
        <v>5</v>
      </c>
      <c r="L2636" t="s">
        <v>95</v>
      </c>
      <c r="M2636">
        <v>675.99</v>
      </c>
      <c r="N2636">
        <v>1</v>
      </c>
      <c r="O2636">
        <v>675.99</v>
      </c>
      <c r="P2636" t="s">
        <v>96</v>
      </c>
    </row>
    <row r="2637" spans="1:17">
      <c r="A2637" t="s">
        <v>879</v>
      </c>
      <c r="B2637" t="s">
        <v>161</v>
      </c>
      <c r="C2637" t="s">
        <v>133</v>
      </c>
      <c r="D2637" t="s">
        <v>109</v>
      </c>
      <c r="E2637" t="s">
        <v>106</v>
      </c>
      <c r="F2637">
        <v>40700</v>
      </c>
      <c r="G2637" t="s">
        <v>784</v>
      </c>
      <c r="I2637" t="s">
        <v>118</v>
      </c>
      <c r="J2637">
        <v>2026</v>
      </c>
      <c r="K2637">
        <v>5</v>
      </c>
      <c r="L2637" t="s">
        <v>95</v>
      </c>
      <c r="M2637">
        <v>115.89</v>
      </c>
      <c r="N2637">
        <v>1</v>
      </c>
      <c r="O2637">
        <v>115.89</v>
      </c>
      <c r="P2637" t="s">
        <v>96</v>
      </c>
    </row>
    <row r="2638" spans="1:17">
      <c r="A2638" t="s">
        <v>879</v>
      </c>
      <c r="B2638" t="s">
        <v>161</v>
      </c>
      <c r="C2638" t="s">
        <v>133</v>
      </c>
      <c r="D2638" t="s">
        <v>109</v>
      </c>
      <c r="E2638" t="s">
        <v>106</v>
      </c>
      <c r="F2638">
        <v>40700</v>
      </c>
      <c r="G2638" t="s">
        <v>784</v>
      </c>
      <c r="I2638" t="s">
        <v>112</v>
      </c>
      <c r="J2638">
        <v>2026</v>
      </c>
      <c r="K2638">
        <v>5</v>
      </c>
      <c r="L2638" t="s">
        <v>95</v>
      </c>
      <c r="M2638">
        <v>191.26</v>
      </c>
      <c r="N2638">
        <v>1</v>
      </c>
      <c r="O2638">
        <v>191.26</v>
      </c>
      <c r="P2638" t="s">
        <v>96</v>
      </c>
    </row>
    <row r="2639" spans="1:17">
      <c r="A2639" t="s">
        <v>879</v>
      </c>
      <c r="B2639" t="s">
        <v>162</v>
      </c>
      <c r="C2639" t="s">
        <v>133</v>
      </c>
      <c r="D2639" t="s">
        <v>109</v>
      </c>
      <c r="E2639" t="s">
        <v>103</v>
      </c>
      <c r="F2639">
        <v>40700</v>
      </c>
      <c r="G2639" t="s">
        <v>784</v>
      </c>
      <c r="I2639" t="s">
        <v>120</v>
      </c>
      <c r="J2639">
        <v>2026</v>
      </c>
      <c r="K2639">
        <v>5</v>
      </c>
      <c r="L2639" t="s">
        <v>95</v>
      </c>
      <c r="M2639">
        <v>895.48</v>
      </c>
      <c r="N2639">
        <v>1</v>
      </c>
      <c r="O2639">
        <v>895.48</v>
      </c>
      <c r="P2639" t="s">
        <v>96</v>
      </c>
      <c r="Q2639">
        <v>1</v>
      </c>
    </row>
    <row r="2640" spans="1:17">
      <c r="A2640" t="s">
        <v>879</v>
      </c>
      <c r="B2640" t="s">
        <v>162</v>
      </c>
      <c r="C2640" t="s">
        <v>133</v>
      </c>
      <c r="D2640" t="s">
        <v>109</v>
      </c>
      <c r="E2640" t="s">
        <v>106</v>
      </c>
      <c r="F2640">
        <v>40700</v>
      </c>
      <c r="G2640" t="s">
        <v>784</v>
      </c>
      <c r="I2640" t="s">
        <v>146</v>
      </c>
      <c r="J2640">
        <v>2026</v>
      </c>
      <c r="K2640">
        <v>5</v>
      </c>
      <c r="L2640" t="s">
        <v>95</v>
      </c>
      <c r="M2640">
        <v>1216.92</v>
      </c>
      <c r="N2640">
        <v>1</v>
      </c>
      <c r="O2640">
        <v>1216.92</v>
      </c>
      <c r="P2640" t="s">
        <v>96</v>
      </c>
    </row>
    <row r="2641" spans="1:17">
      <c r="A2641" t="s">
        <v>879</v>
      </c>
      <c r="B2641" t="s">
        <v>162</v>
      </c>
      <c r="C2641" t="s">
        <v>133</v>
      </c>
      <c r="D2641" t="s">
        <v>109</v>
      </c>
      <c r="E2641" t="s">
        <v>106</v>
      </c>
      <c r="F2641">
        <v>40700</v>
      </c>
      <c r="G2641" t="s">
        <v>784</v>
      </c>
      <c r="I2641" t="s">
        <v>143</v>
      </c>
      <c r="J2641">
        <v>2026</v>
      </c>
      <c r="K2641">
        <v>5</v>
      </c>
      <c r="L2641" t="s">
        <v>95</v>
      </c>
      <c r="M2641">
        <v>191.26</v>
      </c>
      <c r="N2641">
        <v>1</v>
      </c>
      <c r="O2641">
        <v>191.26</v>
      </c>
      <c r="P2641" t="s">
        <v>96</v>
      </c>
    </row>
    <row r="2642" spans="1:17">
      <c r="A2642" t="s">
        <v>879</v>
      </c>
      <c r="B2642" t="s">
        <v>162</v>
      </c>
      <c r="C2642" t="s">
        <v>133</v>
      </c>
      <c r="D2642" t="s">
        <v>109</v>
      </c>
      <c r="E2642" t="s">
        <v>106</v>
      </c>
      <c r="F2642">
        <v>40700</v>
      </c>
      <c r="G2642" t="s">
        <v>784</v>
      </c>
      <c r="I2642" t="s">
        <v>112</v>
      </c>
      <c r="J2642">
        <v>2026</v>
      </c>
      <c r="K2642">
        <v>5</v>
      </c>
      <c r="L2642" t="s">
        <v>95</v>
      </c>
      <c r="M2642">
        <v>1243.19</v>
      </c>
      <c r="N2642">
        <v>1</v>
      </c>
      <c r="O2642">
        <v>1243.19</v>
      </c>
      <c r="P2642" t="s">
        <v>96</v>
      </c>
    </row>
    <row r="2643" spans="1:17">
      <c r="A2643" t="s">
        <v>879</v>
      </c>
      <c r="B2643" t="s">
        <v>162</v>
      </c>
      <c r="C2643" t="s">
        <v>133</v>
      </c>
      <c r="D2643" t="s">
        <v>109</v>
      </c>
      <c r="E2643" t="s">
        <v>106</v>
      </c>
      <c r="F2643">
        <v>40700</v>
      </c>
      <c r="G2643" t="s">
        <v>784</v>
      </c>
      <c r="I2643" t="s">
        <v>163</v>
      </c>
      <c r="J2643">
        <v>2026</v>
      </c>
      <c r="K2643">
        <v>5</v>
      </c>
      <c r="L2643" t="s">
        <v>95</v>
      </c>
      <c r="M2643">
        <v>347.64</v>
      </c>
      <c r="N2643">
        <v>1</v>
      </c>
      <c r="O2643">
        <v>347.64</v>
      </c>
      <c r="P2643" t="s">
        <v>96</v>
      </c>
    </row>
    <row r="2644" spans="1:17">
      <c r="A2644" t="s">
        <v>879</v>
      </c>
      <c r="B2644" t="s">
        <v>164</v>
      </c>
      <c r="C2644" t="s">
        <v>133</v>
      </c>
      <c r="D2644" t="s">
        <v>109</v>
      </c>
      <c r="E2644" t="s">
        <v>106</v>
      </c>
      <c r="F2644">
        <v>40700</v>
      </c>
      <c r="G2644" t="s">
        <v>784</v>
      </c>
      <c r="I2644" t="s">
        <v>118</v>
      </c>
      <c r="J2644">
        <v>2026</v>
      </c>
      <c r="K2644">
        <v>5</v>
      </c>
      <c r="L2644" t="s">
        <v>95</v>
      </c>
      <c r="M2644">
        <v>695.34</v>
      </c>
      <c r="N2644">
        <v>1</v>
      </c>
      <c r="O2644">
        <v>695.34</v>
      </c>
      <c r="P2644" t="s">
        <v>96</v>
      </c>
    </row>
    <row r="2645" spans="1:17">
      <c r="A2645" t="s">
        <v>879</v>
      </c>
      <c r="B2645" t="s">
        <v>164</v>
      </c>
      <c r="C2645" t="s">
        <v>133</v>
      </c>
      <c r="D2645" t="s">
        <v>109</v>
      </c>
      <c r="E2645" t="s">
        <v>106</v>
      </c>
      <c r="F2645">
        <v>40700</v>
      </c>
      <c r="G2645" t="s">
        <v>784</v>
      </c>
      <c r="I2645" t="s">
        <v>112</v>
      </c>
      <c r="J2645">
        <v>2026</v>
      </c>
      <c r="K2645">
        <v>5</v>
      </c>
      <c r="L2645" t="s">
        <v>95</v>
      </c>
      <c r="M2645">
        <v>860.67</v>
      </c>
      <c r="N2645">
        <v>1</v>
      </c>
      <c r="O2645">
        <v>860.67</v>
      </c>
      <c r="P2645" t="s">
        <v>96</v>
      </c>
    </row>
    <row r="2646" spans="1:17">
      <c r="A2646" t="s">
        <v>879</v>
      </c>
      <c r="B2646" t="s">
        <v>165</v>
      </c>
      <c r="C2646" t="s">
        <v>133</v>
      </c>
      <c r="D2646" t="s">
        <v>109</v>
      </c>
      <c r="E2646" t="s">
        <v>106</v>
      </c>
      <c r="F2646">
        <v>40700</v>
      </c>
      <c r="G2646" t="s">
        <v>784</v>
      </c>
      <c r="I2646" t="s">
        <v>118</v>
      </c>
      <c r="J2646">
        <v>2026</v>
      </c>
      <c r="K2646">
        <v>5</v>
      </c>
      <c r="L2646" t="s">
        <v>95</v>
      </c>
      <c r="M2646">
        <v>115.89</v>
      </c>
      <c r="N2646">
        <v>1</v>
      </c>
      <c r="O2646">
        <v>115.89</v>
      </c>
      <c r="P2646" t="s">
        <v>96</v>
      </c>
    </row>
    <row r="2647" spans="1:17">
      <c r="A2647" t="s">
        <v>879</v>
      </c>
      <c r="B2647" t="s">
        <v>165</v>
      </c>
      <c r="C2647" t="s">
        <v>133</v>
      </c>
      <c r="D2647" t="s">
        <v>109</v>
      </c>
      <c r="E2647" t="s">
        <v>106</v>
      </c>
      <c r="F2647">
        <v>40700</v>
      </c>
      <c r="G2647" t="s">
        <v>784</v>
      </c>
      <c r="I2647" t="s">
        <v>112</v>
      </c>
      <c r="J2647">
        <v>2026</v>
      </c>
      <c r="K2647">
        <v>5</v>
      </c>
      <c r="L2647" t="s">
        <v>95</v>
      </c>
      <c r="M2647">
        <v>95.63</v>
      </c>
      <c r="N2647">
        <v>1</v>
      </c>
      <c r="O2647">
        <v>95.63</v>
      </c>
      <c r="P2647" t="s">
        <v>96</v>
      </c>
    </row>
    <row r="2648" spans="1:17">
      <c r="A2648" t="s">
        <v>879</v>
      </c>
      <c r="B2648" t="s">
        <v>166</v>
      </c>
      <c r="C2648" t="s">
        <v>133</v>
      </c>
      <c r="D2648" t="s">
        <v>109</v>
      </c>
      <c r="E2648" t="s">
        <v>103</v>
      </c>
      <c r="F2648">
        <v>40700</v>
      </c>
      <c r="G2648" t="s">
        <v>784</v>
      </c>
      <c r="I2648" t="s">
        <v>120</v>
      </c>
      <c r="J2648">
        <v>2026</v>
      </c>
      <c r="K2648">
        <v>5</v>
      </c>
      <c r="L2648" t="s">
        <v>95</v>
      </c>
      <c r="M2648">
        <v>192.66</v>
      </c>
      <c r="N2648">
        <v>1</v>
      </c>
      <c r="O2648">
        <v>192.66</v>
      </c>
      <c r="P2648" t="s">
        <v>96</v>
      </c>
      <c r="Q2648">
        <v>1</v>
      </c>
    </row>
    <row r="2649" spans="1:17">
      <c r="A2649" t="s">
        <v>879</v>
      </c>
      <c r="B2649" t="s">
        <v>166</v>
      </c>
      <c r="C2649" t="s">
        <v>133</v>
      </c>
      <c r="D2649" t="s">
        <v>109</v>
      </c>
      <c r="E2649" t="s">
        <v>106</v>
      </c>
      <c r="F2649">
        <v>40700</v>
      </c>
      <c r="G2649" t="s">
        <v>784</v>
      </c>
      <c r="I2649" t="s">
        <v>110</v>
      </c>
      <c r="J2649">
        <v>2026</v>
      </c>
      <c r="K2649">
        <v>5</v>
      </c>
      <c r="L2649" t="s">
        <v>95</v>
      </c>
      <c r="M2649">
        <v>95.63</v>
      </c>
      <c r="N2649">
        <v>1</v>
      </c>
      <c r="O2649">
        <v>95.63</v>
      </c>
      <c r="P2649" t="s">
        <v>96</v>
      </c>
    </row>
    <row r="2650" spans="1:17">
      <c r="A2650" t="s">
        <v>879</v>
      </c>
      <c r="B2650" t="s">
        <v>166</v>
      </c>
      <c r="C2650" t="s">
        <v>133</v>
      </c>
      <c r="D2650" t="s">
        <v>109</v>
      </c>
      <c r="E2650" t="s">
        <v>105</v>
      </c>
      <c r="F2650">
        <v>40700</v>
      </c>
      <c r="G2650" t="s">
        <v>784</v>
      </c>
      <c r="I2650" t="s">
        <v>122</v>
      </c>
      <c r="J2650">
        <v>2026</v>
      </c>
      <c r="K2650">
        <v>5</v>
      </c>
      <c r="L2650" t="s">
        <v>95</v>
      </c>
      <c r="M2650">
        <v>54.08</v>
      </c>
      <c r="N2650">
        <v>1</v>
      </c>
      <c r="O2650">
        <v>54.08</v>
      </c>
      <c r="P2650" t="s">
        <v>96</v>
      </c>
    </row>
    <row r="2651" spans="1:17">
      <c r="A2651" t="s">
        <v>879</v>
      </c>
      <c r="B2651" t="s">
        <v>166</v>
      </c>
      <c r="C2651" t="s">
        <v>133</v>
      </c>
      <c r="D2651" t="s">
        <v>109</v>
      </c>
      <c r="E2651" t="s">
        <v>105</v>
      </c>
      <c r="F2651">
        <v>40700</v>
      </c>
      <c r="G2651" t="s">
        <v>784</v>
      </c>
      <c r="I2651" t="s">
        <v>123</v>
      </c>
      <c r="J2651">
        <v>2026</v>
      </c>
      <c r="K2651">
        <v>5</v>
      </c>
      <c r="L2651" t="s">
        <v>95</v>
      </c>
      <c r="M2651">
        <v>135.19999999999999</v>
      </c>
      <c r="N2651">
        <v>1</v>
      </c>
      <c r="O2651">
        <v>135.19999999999999</v>
      </c>
      <c r="P2651" t="s">
        <v>96</v>
      </c>
    </row>
    <row r="2652" spans="1:17">
      <c r="A2652" t="s">
        <v>879</v>
      </c>
      <c r="B2652" t="s">
        <v>166</v>
      </c>
      <c r="C2652" t="s">
        <v>133</v>
      </c>
      <c r="D2652" t="s">
        <v>109</v>
      </c>
      <c r="E2652" t="s">
        <v>106</v>
      </c>
      <c r="F2652">
        <v>40700</v>
      </c>
      <c r="G2652" t="s">
        <v>784</v>
      </c>
      <c r="I2652" t="s">
        <v>118</v>
      </c>
      <c r="J2652">
        <v>2026</v>
      </c>
      <c r="K2652">
        <v>5</v>
      </c>
      <c r="L2652" t="s">
        <v>95</v>
      </c>
      <c r="M2652">
        <v>231.78</v>
      </c>
      <c r="N2652">
        <v>1</v>
      </c>
      <c r="O2652">
        <v>231.78</v>
      </c>
      <c r="P2652" t="s">
        <v>96</v>
      </c>
    </row>
    <row r="2653" spans="1:17">
      <c r="A2653" t="s">
        <v>879</v>
      </c>
      <c r="B2653" t="s">
        <v>166</v>
      </c>
      <c r="C2653" t="s">
        <v>133</v>
      </c>
      <c r="D2653" t="s">
        <v>109</v>
      </c>
      <c r="E2653" t="s">
        <v>106</v>
      </c>
      <c r="F2653">
        <v>40700</v>
      </c>
      <c r="G2653" t="s">
        <v>784</v>
      </c>
      <c r="I2653" t="s">
        <v>143</v>
      </c>
      <c r="J2653">
        <v>2026</v>
      </c>
      <c r="K2653">
        <v>5</v>
      </c>
      <c r="L2653" t="s">
        <v>95</v>
      </c>
      <c r="M2653">
        <v>95.63</v>
      </c>
      <c r="N2653">
        <v>1</v>
      </c>
      <c r="O2653">
        <v>95.63</v>
      </c>
      <c r="P2653" t="s">
        <v>96</v>
      </c>
    </row>
    <row r="2654" spans="1:17">
      <c r="A2654" t="s">
        <v>879</v>
      </c>
      <c r="B2654" t="s">
        <v>166</v>
      </c>
      <c r="C2654" t="s">
        <v>133</v>
      </c>
      <c r="D2654" t="s">
        <v>109</v>
      </c>
      <c r="E2654" t="s">
        <v>106</v>
      </c>
      <c r="F2654">
        <v>40700</v>
      </c>
      <c r="G2654" t="s">
        <v>784</v>
      </c>
      <c r="I2654" t="s">
        <v>112</v>
      </c>
      <c r="J2654">
        <v>2026</v>
      </c>
      <c r="K2654">
        <v>5</v>
      </c>
      <c r="L2654" t="s">
        <v>95</v>
      </c>
      <c r="M2654">
        <v>956.3</v>
      </c>
      <c r="N2654">
        <v>1</v>
      </c>
      <c r="O2654">
        <v>956.3</v>
      </c>
      <c r="P2654" t="s">
        <v>96</v>
      </c>
    </row>
    <row r="2655" spans="1:17">
      <c r="A2655" t="s">
        <v>879</v>
      </c>
      <c r="B2655" t="s">
        <v>166</v>
      </c>
      <c r="C2655" t="s">
        <v>133</v>
      </c>
      <c r="D2655" t="s">
        <v>109</v>
      </c>
      <c r="E2655" t="s">
        <v>106</v>
      </c>
      <c r="F2655">
        <v>40700</v>
      </c>
      <c r="G2655" t="s">
        <v>784</v>
      </c>
      <c r="I2655" t="s">
        <v>163</v>
      </c>
      <c r="J2655">
        <v>2026</v>
      </c>
      <c r="K2655">
        <v>5</v>
      </c>
      <c r="L2655" t="s">
        <v>95</v>
      </c>
      <c r="M2655">
        <v>521.46</v>
      </c>
      <c r="N2655">
        <v>1</v>
      </c>
      <c r="O2655">
        <v>521.46</v>
      </c>
      <c r="P2655" t="s">
        <v>96</v>
      </c>
    </row>
    <row r="2656" spans="1:17">
      <c r="A2656" t="s">
        <v>879</v>
      </c>
      <c r="B2656" t="s">
        <v>167</v>
      </c>
      <c r="C2656" t="s">
        <v>133</v>
      </c>
      <c r="D2656" t="s">
        <v>109</v>
      </c>
      <c r="E2656" t="s">
        <v>106</v>
      </c>
      <c r="F2656">
        <v>40700</v>
      </c>
      <c r="G2656" t="s">
        <v>784</v>
      </c>
      <c r="I2656" t="s">
        <v>112</v>
      </c>
      <c r="J2656">
        <v>2026</v>
      </c>
      <c r="K2656">
        <v>5</v>
      </c>
      <c r="L2656" t="s">
        <v>95</v>
      </c>
      <c r="M2656">
        <v>382.52</v>
      </c>
      <c r="N2656">
        <v>1</v>
      </c>
      <c r="O2656">
        <v>382.52</v>
      </c>
      <c r="P2656" t="s">
        <v>96</v>
      </c>
    </row>
    <row r="2657" spans="1:17">
      <c r="A2657" t="s">
        <v>879</v>
      </c>
      <c r="B2657" t="s">
        <v>168</v>
      </c>
      <c r="C2657" t="s">
        <v>133</v>
      </c>
      <c r="D2657" t="s">
        <v>109</v>
      </c>
      <c r="E2657" t="s">
        <v>106</v>
      </c>
      <c r="F2657">
        <v>40700</v>
      </c>
      <c r="G2657" t="s">
        <v>784</v>
      </c>
      <c r="I2657" t="s">
        <v>110</v>
      </c>
      <c r="J2657">
        <v>2026</v>
      </c>
      <c r="K2657">
        <v>5</v>
      </c>
      <c r="L2657" t="s">
        <v>95</v>
      </c>
      <c r="M2657">
        <v>95.63</v>
      </c>
      <c r="N2657">
        <v>1</v>
      </c>
      <c r="O2657">
        <v>95.63</v>
      </c>
      <c r="P2657" t="s">
        <v>96</v>
      </c>
    </row>
    <row r="2658" spans="1:17">
      <c r="A2658" t="s">
        <v>879</v>
      </c>
      <c r="B2658" t="s">
        <v>168</v>
      </c>
      <c r="C2658" t="s">
        <v>133</v>
      </c>
      <c r="D2658" t="s">
        <v>109</v>
      </c>
      <c r="E2658" t="s">
        <v>106</v>
      </c>
      <c r="F2658">
        <v>40700</v>
      </c>
      <c r="G2658" t="s">
        <v>784</v>
      </c>
      <c r="I2658" t="s">
        <v>118</v>
      </c>
      <c r="J2658">
        <v>2026</v>
      </c>
      <c r="K2658">
        <v>5</v>
      </c>
      <c r="L2658" t="s">
        <v>95</v>
      </c>
      <c r="M2658">
        <v>115.89</v>
      </c>
      <c r="N2658">
        <v>1</v>
      </c>
      <c r="O2658">
        <v>115.89</v>
      </c>
      <c r="P2658" t="s">
        <v>96</v>
      </c>
    </row>
    <row r="2659" spans="1:17">
      <c r="A2659" t="s">
        <v>879</v>
      </c>
      <c r="B2659" t="s">
        <v>168</v>
      </c>
      <c r="C2659" t="s">
        <v>133</v>
      </c>
      <c r="D2659" t="s">
        <v>109</v>
      </c>
      <c r="E2659" t="s">
        <v>106</v>
      </c>
      <c r="F2659">
        <v>40700</v>
      </c>
      <c r="G2659" t="s">
        <v>784</v>
      </c>
      <c r="I2659" t="s">
        <v>112</v>
      </c>
      <c r="J2659">
        <v>2026</v>
      </c>
      <c r="K2659">
        <v>5</v>
      </c>
      <c r="L2659" t="s">
        <v>95</v>
      </c>
      <c r="M2659">
        <v>478.15</v>
      </c>
      <c r="N2659">
        <v>1</v>
      </c>
      <c r="O2659">
        <v>478.15</v>
      </c>
      <c r="P2659" t="s">
        <v>96</v>
      </c>
    </row>
    <row r="2660" spans="1:17">
      <c r="A2660" t="s">
        <v>879</v>
      </c>
      <c r="B2660" t="s">
        <v>169</v>
      </c>
      <c r="C2660" t="s">
        <v>133</v>
      </c>
      <c r="D2660" t="s">
        <v>109</v>
      </c>
      <c r="E2660" t="s">
        <v>103</v>
      </c>
      <c r="F2660">
        <v>40700</v>
      </c>
      <c r="G2660" t="s">
        <v>784</v>
      </c>
      <c r="I2660" t="s">
        <v>120</v>
      </c>
      <c r="J2660">
        <v>2026</v>
      </c>
      <c r="K2660">
        <v>5</v>
      </c>
      <c r="L2660" t="s">
        <v>95</v>
      </c>
      <c r="M2660">
        <v>218.54</v>
      </c>
      <c r="N2660">
        <v>1</v>
      </c>
      <c r="O2660">
        <v>218.54</v>
      </c>
      <c r="P2660" t="s">
        <v>96</v>
      </c>
      <c r="Q2660">
        <v>1</v>
      </c>
    </row>
    <row r="2661" spans="1:17">
      <c r="A2661" t="s">
        <v>879</v>
      </c>
      <c r="B2661" t="s">
        <v>169</v>
      </c>
      <c r="C2661" t="s">
        <v>133</v>
      </c>
      <c r="D2661" t="s">
        <v>109</v>
      </c>
      <c r="E2661" t="s">
        <v>105</v>
      </c>
      <c r="F2661">
        <v>40700</v>
      </c>
      <c r="G2661" t="s">
        <v>784</v>
      </c>
      <c r="I2661" t="s">
        <v>122</v>
      </c>
      <c r="J2661">
        <v>2026</v>
      </c>
      <c r="K2661">
        <v>5</v>
      </c>
      <c r="L2661" t="s">
        <v>95</v>
      </c>
      <c r="M2661">
        <v>54.08</v>
      </c>
      <c r="N2661">
        <v>1</v>
      </c>
      <c r="O2661">
        <v>54.08</v>
      </c>
      <c r="P2661" t="s">
        <v>96</v>
      </c>
    </row>
    <row r="2662" spans="1:17">
      <c r="A2662" t="s">
        <v>879</v>
      </c>
      <c r="B2662" t="s">
        <v>169</v>
      </c>
      <c r="C2662" t="s">
        <v>133</v>
      </c>
      <c r="D2662" t="s">
        <v>109</v>
      </c>
      <c r="E2662" t="s">
        <v>105</v>
      </c>
      <c r="F2662">
        <v>40700</v>
      </c>
      <c r="G2662" t="s">
        <v>784</v>
      </c>
      <c r="I2662" t="s">
        <v>123</v>
      </c>
      <c r="J2662">
        <v>2026</v>
      </c>
      <c r="K2662">
        <v>5</v>
      </c>
      <c r="L2662" t="s">
        <v>95</v>
      </c>
      <c r="M2662">
        <v>135.19999999999999</v>
      </c>
      <c r="N2662">
        <v>1</v>
      </c>
      <c r="O2662">
        <v>135.19999999999999</v>
      </c>
      <c r="P2662" t="s">
        <v>96</v>
      </c>
    </row>
    <row r="2663" spans="1:17">
      <c r="A2663" t="s">
        <v>879</v>
      </c>
      <c r="B2663" t="s">
        <v>169</v>
      </c>
      <c r="C2663" t="s">
        <v>133</v>
      </c>
      <c r="D2663" t="s">
        <v>109</v>
      </c>
      <c r="E2663" t="s">
        <v>106</v>
      </c>
      <c r="F2663">
        <v>40700</v>
      </c>
      <c r="G2663" t="s">
        <v>784</v>
      </c>
      <c r="I2663" t="s">
        <v>118</v>
      </c>
      <c r="J2663">
        <v>2026</v>
      </c>
      <c r="K2663">
        <v>5</v>
      </c>
      <c r="L2663" t="s">
        <v>95</v>
      </c>
      <c r="M2663">
        <v>115.89</v>
      </c>
      <c r="N2663">
        <v>1</v>
      </c>
      <c r="O2663">
        <v>115.89</v>
      </c>
      <c r="P2663" t="s">
        <v>96</v>
      </c>
    </row>
    <row r="2664" spans="1:17">
      <c r="A2664" t="s">
        <v>879</v>
      </c>
      <c r="B2664" t="s">
        <v>169</v>
      </c>
      <c r="C2664" t="s">
        <v>133</v>
      </c>
      <c r="D2664" t="s">
        <v>109</v>
      </c>
      <c r="E2664" t="s">
        <v>106</v>
      </c>
      <c r="F2664">
        <v>40700</v>
      </c>
      <c r="G2664" t="s">
        <v>784</v>
      </c>
      <c r="I2664" t="s">
        <v>112</v>
      </c>
      <c r="J2664">
        <v>2026</v>
      </c>
      <c r="K2664">
        <v>5</v>
      </c>
      <c r="L2664" t="s">
        <v>95</v>
      </c>
      <c r="M2664">
        <v>573.78</v>
      </c>
      <c r="N2664">
        <v>1</v>
      </c>
      <c r="O2664">
        <v>573.78</v>
      </c>
      <c r="P2664" t="s">
        <v>96</v>
      </c>
    </row>
    <row r="2665" spans="1:17">
      <c r="A2665" t="s">
        <v>879</v>
      </c>
      <c r="B2665" t="s">
        <v>170</v>
      </c>
      <c r="C2665" t="s">
        <v>133</v>
      </c>
      <c r="D2665" t="s">
        <v>109</v>
      </c>
      <c r="E2665" t="s">
        <v>104</v>
      </c>
      <c r="F2665">
        <v>40700</v>
      </c>
      <c r="G2665" t="s">
        <v>784</v>
      </c>
      <c r="I2665" t="s">
        <v>171</v>
      </c>
      <c r="J2665">
        <v>2026</v>
      </c>
      <c r="K2665">
        <v>5</v>
      </c>
      <c r="L2665" t="s">
        <v>95</v>
      </c>
      <c r="M2665">
        <v>316.05</v>
      </c>
      <c r="N2665">
        <v>1</v>
      </c>
      <c r="O2665">
        <v>316.05</v>
      </c>
      <c r="P2665" t="s">
        <v>96</v>
      </c>
    </row>
    <row r="2666" spans="1:17">
      <c r="A2666" t="s">
        <v>879</v>
      </c>
      <c r="B2666" t="s">
        <v>170</v>
      </c>
      <c r="C2666" t="s">
        <v>133</v>
      </c>
      <c r="D2666" t="s">
        <v>109</v>
      </c>
      <c r="E2666" t="s">
        <v>104</v>
      </c>
      <c r="F2666">
        <v>40700</v>
      </c>
      <c r="G2666" t="s">
        <v>784</v>
      </c>
      <c r="I2666" t="s">
        <v>172</v>
      </c>
      <c r="J2666">
        <v>2026</v>
      </c>
      <c r="K2666">
        <v>5</v>
      </c>
      <c r="L2666" t="s">
        <v>95</v>
      </c>
      <c r="M2666">
        <v>60.6</v>
      </c>
      <c r="N2666">
        <v>1</v>
      </c>
      <c r="O2666">
        <v>60.6</v>
      </c>
      <c r="P2666" t="s">
        <v>96</v>
      </c>
    </row>
    <row r="2667" spans="1:17">
      <c r="A2667" t="s">
        <v>879</v>
      </c>
      <c r="B2667" t="s">
        <v>170</v>
      </c>
      <c r="C2667" t="s">
        <v>133</v>
      </c>
      <c r="D2667" t="s">
        <v>109</v>
      </c>
      <c r="E2667" t="s">
        <v>104</v>
      </c>
      <c r="F2667">
        <v>40700</v>
      </c>
      <c r="G2667" t="s">
        <v>784</v>
      </c>
      <c r="I2667" t="s">
        <v>173</v>
      </c>
      <c r="J2667">
        <v>2026</v>
      </c>
      <c r="K2667">
        <v>5</v>
      </c>
      <c r="L2667" t="s">
        <v>95</v>
      </c>
      <c r="M2667">
        <v>2269.71</v>
      </c>
      <c r="N2667">
        <v>1</v>
      </c>
      <c r="O2667">
        <v>2269.71</v>
      </c>
      <c r="P2667" t="s">
        <v>96</v>
      </c>
    </row>
    <row r="2668" spans="1:17">
      <c r="A2668" t="s">
        <v>879</v>
      </c>
      <c r="B2668" t="s">
        <v>170</v>
      </c>
      <c r="C2668" t="s">
        <v>133</v>
      </c>
      <c r="D2668" t="s">
        <v>109</v>
      </c>
      <c r="E2668" t="s">
        <v>104</v>
      </c>
      <c r="F2668">
        <v>40700</v>
      </c>
      <c r="G2668" t="s">
        <v>784</v>
      </c>
      <c r="I2668" t="s">
        <v>174</v>
      </c>
      <c r="J2668">
        <v>2026</v>
      </c>
      <c r="K2668">
        <v>5</v>
      </c>
      <c r="L2668" t="s">
        <v>95</v>
      </c>
      <c r="M2668">
        <v>3319.14</v>
      </c>
      <c r="N2668">
        <v>1</v>
      </c>
      <c r="O2668">
        <v>3319.14</v>
      </c>
      <c r="P2668" t="s">
        <v>96</v>
      </c>
    </row>
    <row r="2669" spans="1:17">
      <c r="A2669" t="s">
        <v>879</v>
      </c>
      <c r="B2669" t="s">
        <v>170</v>
      </c>
      <c r="C2669" t="s">
        <v>133</v>
      </c>
      <c r="D2669" t="s">
        <v>109</v>
      </c>
      <c r="E2669" t="s">
        <v>106</v>
      </c>
      <c r="F2669">
        <v>40700</v>
      </c>
      <c r="G2669" t="s">
        <v>784</v>
      </c>
      <c r="I2669" t="s">
        <v>118</v>
      </c>
      <c r="J2669">
        <v>2026</v>
      </c>
      <c r="K2669">
        <v>5</v>
      </c>
      <c r="L2669" t="s">
        <v>95</v>
      </c>
      <c r="M2669">
        <v>115.89</v>
      </c>
      <c r="N2669">
        <v>1</v>
      </c>
      <c r="O2669">
        <v>115.89</v>
      </c>
      <c r="P2669" t="s">
        <v>96</v>
      </c>
    </row>
    <row r="2670" spans="1:17">
      <c r="A2670" t="s">
        <v>879</v>
      </c>
      <c r="B2670" t="s">
        <v>170</v>
      </c>
      <c r="C2670" t="s">
        <v>133</v>
      </c>
      <c r="D2670" t="s">
        <v>109</v>
      </c>
      <c r="E2670" t="s">
        <v>106</v>
      </c>
      <c r="F2670">
        <v>40700</v>
      </c>
      <c r="G2670" t="s">
        <v>784</v>
      </c>
      <c r="I2670" t="s">
        <v>143</v>
      </c>
      <c r="J2670">
        <v>2026</v>
      </c>
      <c r="K2670">
        <v>5</v>
      </c>
      <c r="L2670" t="s">
        <v>95</v>
      </c>
      <c r="M2670">
        <v>95.63</v>
      </c>
      <c r="N2670">
        <v>1</v>
      </c>
      <c r="O2670">
        <v>95.63</v>
      </c>
      <c r="P2670" t="s">
        <v>96</v>
      </c>
    </row>
    <row r="2671" spans="1:17">
      <c r="A2671" t="s">
        <v>879</v>
      </c>
      <c r="B2671" t="s">
        <v>170</v>
      </c>
      <c r="C2671" t="s">
        <v>133</v>
      </c>
      <c r="D2671" t="s">
        <v>109</v>
      </c>
      <c r="E2671" t="s">
        <v>106</v>
      </c>
      <c r="F2671">
        <v>40700</v>
      </c>
      <c r="G2671" t="s">
        <v>784</v>
      </c>
      <c r="I2671" t="s">
        <v>163</v>
      </c>
      <c r="J2671">
        <v>2026</v>
      </c>
      <c r="K2671">
        <v>5</v>
      </c>
      <c r="L2671" t="s">
        <v>95</v>
      </c>
      <c r="M2671">
        <v>173.82</v>
      </c>
      <c r="N2671">
        <v>1</v>
      </c>
      <c r="O2671">
        <v>173.82</v>
      </c>
      <c r="P2671" t="s">
        <v>96</v>
      </c>
    </row>
    <row r="2672" spans="1:17">
      <c r="A2672" t="s">
        <v>879</v>
      </c>
      <c r="B2672" t="s">
        <v>175</v>
      </c>
      <c r="C2672" t="s">
        <v>133</v>
      </c>
      <c r="D2672" t="s">
        <v>109</v>
      </c>
      <c r="E2672" t="s">
        <v>105</v>
      </c>
      <c r="F2672">
        <v>40700</v>
      </c>
      <c r="G2672" t="s">
        <v>784</v>
      </c>
      <c r="I2672" t="s">
        <v>122</v>
      </c>
      <c r="J2672">
        <v>2026</v>
      </c>
      <c r="K2672">
        <v>5</v>
      </c>
      <c r="L2672" t="s">
        <v>95</v>
      </c>
      <c r="M2672">
        <v>54.08</v>
      </c>
      <c r="N2672">
        <v>1</v>
      </c>
      <c r="O2672">
        <v>54.08</v>
      </c>
      <c r="P2672" t="s">
        <v>96</v>
      </c>
    </row>
    <row r="2673" spans="1:16">
      <c r="A2673" t="s">
        <v>879</v>
      </c>
      <c r="B2673" t="s">
        <v>175</v>
      </c>
      <c r="C2673" t="s">
        <v>133</v>
      </c>
      <c r="D2673" t="s">
        <v>109</v>
      </c>
      <c r="E2673" t="s">
        <v>105</v>
      </c>
      <c r="F2673">
        <v>40700</v>
      </c>
      <c r="G2673" t="s">
        <v>784</v>
      </c>
      <c r="I2673" t="s">
        <v>123</v>
      </c>
      <c r="J2673">
        <v>2026</v>
      </c>
      <c r="K2673">
        <v>5</v>
      </c>
      <c r="L2673" t="s">
        <v>95</v>
      </c>
      <c r="M2673">
        <v>135.19999999999999</v>
      </c>
      <c r="N2673">
        <v>1</v>
      </c>
      <c r="O2673">
        <v>135.19999999999999</v>
      </c>
      <c r="P2673" t="s">
        <v>96</v>
      </c>
    </row>
    <row r="2674" spans="1:16">
      <c r="A2674" t="s">
        <v>879</v>
      </c>
      <c r="B2674" t="s">
        <v>175</v>
      </c>
      <c r="C2674" t="s">
        <v>133</v>
      </c>
      <c r="D2674" t="s">
        <v>109</v>
      </c>
      <c r="E2674" t="s">
        <v>106</v>
      </c>
      <c r="F2674">
        <v>40700</v>
      </c>
      <c r="G2674" t="s">
        <v>784</v>
      </c>
      <c r="I2674" t="s">
        <v>118</v>
      </c>
      <c r="J2674">
        <v>2026</v>
      </c>
      <c r="K2674">
        <v>5</v>
      </c>
      <c r="L2674" t="s">
        <v>95</v>
      </c>
      <c r="M2674">
        <v>347.67</v>
      </c>
      <c r="N2674">
        <v>1</v>
      </c>
      <c r="O2674">
        <v>347.67</v>
      </c>
      <c r="P2674" t="s">
        <v>96</v>
      </c>
    </row>
    <row r="2675" spans="1:16">
      <c r="A2675" t="s">
        <v>879</v>
      </c>
      <c r="B2675" t="s">
        <v>175</v>
      </c>
      <c r="C2675" t="s">
        <v>133</v>
      </c>
      <c r="D2675" t="s">
        <v>109</v>
      </c>
      <c r="E2675" t="s">
        <v>106</v>
      </c>
      <c r="F2675">
        <v>40700</v>
      </c>
      <c r="G2675" t="s">
        <v>784</v>
      </c>
      <c r="I2675" t="s">
        <v>143</v>
      </c>
      <c r="J2675">
        <v>2026</v>
      </c>
      <c r="K2675">
        <v>5</v>
      </c>
      <c r="L2675" t="s">
        <v>95</v>
      </c>
      <c r="M2675">
        <v>95.63</v>
      </c>
      <c r="N2675">
        <v>1</v>
      </c>
      <c r="O2675">
        <v>95.63</v>
      </c>
      <c r="P2675" t="s">
        <v>96</v>
      </c>
    </row>
    <row r="2676" spans="1:16">
      <c r="A2676" t="s">
        <v>879</v>
      </c>
      <c r="B2676" t="s">
        <v>175</v>
      </c>
      <c r="C2676" t="s">
        <v>133</v>
      </c>
      <c r="D2676" t="s">
        <v>109</v>
      </c>
      <c r="E2676" t="s">
        <v>106</v>
      </c>
      <c r="F2676">
        <v>40700</v>
      </c>
      <c r="G2676" t="s">
        <v>784</v>
      </c>
      <c r="I2676" t="s">
        <v>112</v>
      </c>
      <c r="J2676">
        <v>2026</v>
      </c>
      <c r="K2676">
        <v>5</v>
      </c>
      <c r="L2676" t="s">
        <v>95</v>
      </c>
      <c r="M2676">
        <v>191.26</v>
      </c>
      <c r="N2676">
        <v>1</v>
      </c>
      <c r="O2676">
        <v>191.26</v>
      </c>
      <c r="P2676" t="s">
        <v>96</v>
      </c>
    </row>
    <row r="2677" spans="1:16">
      <c r="A2677" t="s">
        <v>879</v>
      </c>
      <c r="B2677" t="s">
        <v>175</v>
      </c>
      <c r="C2677" t="s">
        <v>133</v>
      </c>
      <c r="D2677" t="s">
        <v>109</v>
      </c>
      <c r="E2677" t="s">
        <v>106</v>
      </c>
      <c r="F2677">
        <v>40700</v>
      </c>
      <c r="G2677" t="s">
        <v>784</v>
      </c>
      <c r="I2677" t="s">
        <v>163</v>
      </c>
      <c r="J2677">
        <v>2026</v>
      </c>
      <c r="K2677">
        <v>5</v>
      </c>
      <c r="L2677" t="s">
        <v>95</v>
      </c>
      <c r="M2677">
        <v>347.64</v>
      </c>
      <c r="N2677">
        <v>1</v>
      </c>
      <c r="O2677">
        <v>347.64</v>
      </c>
      <c r="P2677" t="s">
        <v>96</v>
      </c>
    </row>
    <row r="2678" spans="1:16">
      <c r="A2678" t="s">
        <v>879</v>
      </c>
      <c r="B2678" t="s">
        <v>176</v>
      </c>
      <c r="C2678" t="s">
        <v>133</v>
      </c>
      <c r="D2678" t="s">
        <v>109</v>
      </c>
      <c r="E2678" t="s">
        <v>106</v>
      </c>
      <c r="F2678">
        <v>40700</v>
      </c>
      <c r="G2678" t="s">
        <v>784</v>
      </c>
      <c r="I2678" t="s">
        <v>118</v>
      </c>
      <c r="J2678">
        <v>2026</v>
      </c>
      <c r="K2678">
        <v>5</v>
      </c>
      <c r="L2678" t="s">
        <v>95</v>
      </c>
      <c r="M2678">
        <v>231.78</v>
      </c>
      <c r="N2678">
        <v>1</v>
      </c>
      <c r="O2678">
        <v>231.78</v>
      </c>
      <c r="P2678" t="s">
        <v>96</v>
      </c>
    </row>
    <row r="2679" spans="1:16">
      <c r="A2679" t="s">
        <v>879</v>
      </c>
      <c r="B2679" t="s">
        <v>176</v>
      </c>
      <c r="C2679" t="s">
        <v>133</v>
      </c>
      <c r="D2679" t="s">
        <v>109</v>
      </c>
      <c r="E2679" t="s">
        <v>106</v>
      </c>
      <c r="F2679">
        <v>40700</v>
      </c>
      <c r="G2679" t="s">
        <v>784</v>
      </c>
      <c r="I2679" t="s">
        <v>143</v>
      </c>
      <c r="J2679">
        <v>2026</v>
      </c>
      <c r="K2679">
        <v>5</v>
      </c>
      <c r="L2679" t="s">
        <v>95</v>
      </c>
      <c r="M2679">
        <v>95.63</v>
      </c>
      <c r="N2679">
        <v>1</v>
      </c>
      <c r="O2679">
        <v>95.63</v>
      </c>
      <c r="P2679" t="s">
        <v>96</v>
      </c>
    </row>
    <row r="2680" spans="1:16">
      <c r="A2680" t="s">
        <v>879</v>
      </c>
      <c r="B2680" t="s">
        <v>176</v>
      </c>
      <c r="C2680" t="s">
        <v>133</v>
      </c>
      <c r="D2680" t="s">
        <v>109</v>
      </c>
      <c r="E2680" t="s">
        <v>106</v>
      </c>
      <c r="F2680">
        <v>40700</v>
      </c>
      <c r="G2680" t="s">
        <v>784</v>
      </c>
      <c r="I2680" t="s">
        <v>112</v>
      </c>
      <c r="J2680">
        <v>2026</v>
      </c>
      <c r="K2680">
        <v>5</v>
      </c>
      <c r="L2680" t="s">
        <v>95</v>
      </c>
      <c r="M2680">
        <v>860.67</v>
      </c>
      <c r="N2680">
        <v>1</v>
      </c>
      <c r="O2680">
        <v>860.67</v>
      </c>
      <c r="P2680" t="s">
        <v>96</v>
      </c>
    </row>
    <row r="2681" spans="1:16">
      <c r="A2681" t="s">
        <v>879</v>
      </c>
      <c r="B2681" t="s">
        <v>176</v>
      </c>
      <c r="C2681" t="s">
        <v>133</v>
      </c>
      <c r="D2681" t="s">
        <v>109</v>
      </c>
      <c r="E2681" t="s">
        <v>106</v>
      </c>
      <c r="F2681">
        <v>40700</v>
      </c>
      <c r="G2681" t="s">
        <v>784</v>
      </c>
      <c r="I2681" t="s">
        <v>163</v>
      </c>
      <c r="J2681">
        <v>2026</v>
      </c>
      <c r="K2681">
        <v>5</v>
      </c>
      <c r="L2681" t="s">
        <v>95</v>
      </c>
      <c r="M2681">
        <v>347.64</v>
      </c>
      <c r="N2681">
        <v>1</v>
      </c>
      <c r="O2681">
        <v>347.64</v>
      </c>
      <c r="P2681" t="s">
        <v>96</v>
      </c>
    </row>
    <row r="2682" spans="1:16">
      <c r="A2682" t="s">
        <v>879</v>
      </c>
      <c r="B2682" t="s">
        <v>177</v>
      </c>
      <c r="C2682" t="s">
        <v>133</v>
      </c>
      <c r="D2682" t="s">
        <v>109</v>
      </c>
      <c r="E2682" t="s">
        <v>106</v>
      </c>
      <c r="F2682">
        <v>40700</v>
      </c>
      <c r="G2682" t="s">
        <v>784</v>
      </c>
      <c r="I2682" t="s">
        <v>118</v>
      </c>
      <c r="J2682">
        <v>2026</v>
      </c>
      <c r="K2682">
        <v>5</v>
      </c>
      <c r="L2682" t="s">
        <v>95</v>
      </c>
      <c r="M2682">
        <v>115.89</v>
      </c>
      <c r="N2682">
        <v>1</v>
      </c>
      <c r="O2682">
        <v>115.89</v>
      </c>
      <c r="P2682" t="s">
        <v>96</v>
      </c>
    </row>
    <row r="2683" spans="1:16">
      <c r="A2683" t="s">
        <v>879</v>
      </c>
      <c r="B2683" t="s">
        <v>177</v>
      </c>
      <c r="C2683" t="s">
        <v>133</v>
      </c>
      <c r="D2683" t="s">
        <v>109</v>
      </c>
      <c r="E2683" t="s">
        <v>106</v>
      </c>
      <c r="F2683">
        <v>40700</v>
      </c>
      <c r="G2683" t="s">
        <v>784</v>
      </c>
      <c r="I2683" t="s">
        <v>143</v>
      </c>
      <c r="J2683">
        <v>2026</v>
      </c>
      <c r="K2683">
        <v>5</v>
      </c>
      <c r="L2683" t="s">
        <v>95</v>
      </c>
      <c r="M2683">
        <v>95.63</v>
      </c>
      <c r="N2683">
        <v>1</v>
      </c>
      <c r="O2683">
        <v>95.63</v>
      </c>
      <c r="P2683" t="s">
        <v>96</v>
      </c>
    </row>
    <row r="2684" spans="1:16">
      <c r="A2684" t="s">
        <v>879</v>
      </c>
      <c r="B2684" t="s">
        <v>177</v>
      </c>
      <c r="C2684" t="s">
        <v>133</v>
      </c>
      <c r="D2684" t="s">
        <v>109</v>
      </c>
      <c r="E2684" t="s">
        <v>106</v>
      </c>
      <c r="F2684">
        <v>40700</v>
      </c>
      <c r="G2684" t="s">
        <v>784</v>
      </c>
      <c r="I2684" t="s">
        <v>112</v>
      </c>
      <c r="J2684">
        <v>2026</v>
      </c>
      <c r="K2684">
        <v>5</v>
      </c>
      <c r="L2684" t="s">
        <v>95</v>
      </c>
      <c r="M2684">
        <v>669.41</v>
      </c>
      <c r="N2684">
        <v>1</v>
      </c>
      <c r="O2684">
        <v>669.41</v>
      </c>
      <c r="P2684" t="s">
        <v>96</v>
      </c>
    </row>
    <row r="2685" spans="1:16">
      <c r="A2685" t="s">
        <v>879</v>
      </c>
      <c r="B2685" t="s">
        <v>178</v>
      </c>
      <c r="C2685" t="s">
        <v>133</v>
      </c>
      <c r="D2685" t="s">
        <v>109</v>
      </c>
      <c r="E2685" t="s">
        <v>106</v>
      </c>
      <c r="F2685">
        <v>40700</v>
      </c>
      <c r="G2685" t="s">
        <v>784</v>
      </c>
      <c r="I2685" t="s">
        <v>112</v>
      </c>
      <c r="J2685">
        <v>2026</v>
      </c>
      <c r="K2685">
        <v>5</v>
      </c>
      <c r="L2685" t="s">
        <v>95</v>
      </c>
      <c r="M2685">
        <v>191.26</v>
      </c>
      <c r="N2685">
        <v>1</v>
      </c>
      <c r="O2685">
        <v>191.26</v>
      </c>
      <c r="P2685" t="s">
        <v>96</v>
      </c>
    </row>
    <row r="2686" spans="1:16">
      <c r="A2686" t="s">
        <v>879</v>
      </c>
      <c r="B2686" t="s">
        <v>179</v>
      </c>
      <c r="C2686" t="s">
        <v>133</v>
      </c>
      <c r="D2686" t="s">
        <v>109</v>
      </c>
      <c r="E2686" t="s">
        <v>106</v>
      </c>
      <c r="F2686">
        <v>40700</v>
      </c>
      <c r="G2686" t="s">
        <v>784</v>
      </c>
      <c r="I2686" t="s">
        <v>110</v>
      </c>
      <c r="J2686">
        <v>2026</v>
      </c>
      <c r="K2686">
        <v>5</v>
      </c>
      <c r="L2686" t="s">
        <v>95</v>
      </c>
      <c r="M2686">
        <v>191.26</v>
      </c>
      <c r="N2686">
        <v>1</v>
      </c>
      <c r="O2686">
        <v>191.26</v>
      </c>
      <c r="P2686" t="s">
        <v>96</v>
      </c>
    </row>
    <row r="2687" spans="1:16">
      <c r="A2687" t="s">
        <v>879</v>
      </c>
      <c r="B2687" t="s">
        <v>179</v>
      </c>
      <c r="C2687" t="s">
        <v>133</v>
      </c>
      <c r="D2687" t="s">
        <v>109</v>
      </c>
      <c r="E2687" t="s">
        <v>106</v>
      </c>
      <c r="F2687">
        <v>40700</v>
      </c>
      <c r="G2687" t="s">
        <v>784</v>
      </c>
      <c r="I2687" t="s">
        <v>118</v>
      </c>
      <c r="J2687">
        <v>2026</v>
      </c>
      <c r="K2687">
        <v>5</v>
      </c>
      <c r="L2687" t="s">
        <v>95</v>
      </c>
      <c r="M2687">
        <v>115.89</v>
      </c>
      <c r="N2687">
        <v>1</v>
      </c>
      <c r="O2687">
        <v>115.89</v>
      </c>
      <c r="P2687" t="s">
        <v>96</v>
      </c>
    </row>
    <row r="2688" spans="1:16">
      <c r="A2688" t="s">
        <v>879</v>
      </c>
      <c r="B2688" t="s">
        <v>179</v>
      </c>
      <c r="C2688" t="s">
        <v>133</v>
      </c>
      <c r="D2688" t="s">
        <v>109</v>
      </c>
      <c r="E2688" t="s">
        <v>106</v>
      </c>
      <c r="F2688">
        <v>40700</v>
      </c>
      <c r="G2688" t="s">
        <v>784</v>
      </c>
      <c r="I2688" t="s">
        <v>143</v>
      </c>
      <c r="J2688">
        <v>2026</v>
      </c>
      <c r="K2688">
        <v>5</v>
      </c>
      <c r="L2688" t="s">
        <v>95</v>
      </c>
      <c r="M2688">
        <v>95.63</v>
      </c>
      <c r="N2688">
        <v>1</v>
      </c>
      <c r="O2688">
        <v>95.63</v>
      </c>
      <c r="P2688" t="s">
        <v>96</v>
      </c>
    </row>
    <row r="2689" spans="1:17">
      <c r="A2689" t="s">
        <v>879</v>
      </c>
      <c r="B2689" t="s">
        <v>179</v>
      </c>
      <c r="C2689" t="s">
        <v>133</v>
      </c>
      <c r="D2689" t="s">
        <v>109</v>
      </c>
      <c r="E2689" t="s">
        <v>106</v>
      </c>
      <c r="F2689">
        <v>40700</v>
      </c>
      <c r="G2689" t="s">
        <v>784</v>
      </c>
      <c r="I2689" t="s">
        <v>112</v>
      </c>
      <c r="J2689">
        <v>2026</v>
      </c>
      <c r="K2689">
        <v>5</v>
      </c>
      <c r="L2689" t="s">
        <v>95</v>
      </c>
      <c r="M2689">
        <v>573.78</v>
      </c>
      <c r="N2689">
        <v>1</v>
      </c>
      <c r="O2689">
        <v>573.78</v>
      </c>
      <c r="P2689" t="s">
        <v>96</v>
      </c>
    </row>
    <row r="2690" spans="1:17">
      <c r="A2690" t="s">
        <v>879</v>
      </c>
      <c r="B2690" t="s">
        <v>180</v>
      </c>
      <c r="C2690" t="s">
        <v>133</v>
      </c>
      <c r="D2690" t="s">
        <v>109</v>
      </c>
      <c r="E2690" t="s">
        <v>103</v>
      </c>
      <c r="F2690">
        <v>40700</v>
      </c>
      <c r="G2690" t="s">
        <v>784</v>
      </c>
      <c r="I2690" t="s">
        <v>120</v>
      </c>
      <c r="J2690">
        <v>2026</v>
      </c>
      <c r="K2690">
        <v>5</v>
      </c>
      <c r="L2690" t="s">
        <v>95</v>
      </c>
      <c r="M2690">
        <v>139.34</v>
      </c>
      <c r="N2690">
        <v>1</v>
      </c>
      <c r="O2690">
        <v>139.34</v>
      </c>
      <c r="P2690" t="s">
        <v>96</v>
      </c>
      <c r="Q2690">
        <v>1</v>
      </c>
    </row>
    <row r="2691" spans="1:17">
      <c r="A2691" t="s">
        <v>879</v>
      </c>
      <c r="B2691" t="s">
        <v>180</v>
      </c>
      <c r="C2691" t="s">
        <v>133</v>
      </c>
      <c r="D2691" t="s">
        <v>109</v>
      </c>
      <c r="E2691" t="s">
        <v>105</v>
      </c>
      <c r="F2691">
        <v>40700</v>
      </c>
      <c r="G2691" t="s">
        <v>784</v>
      </c>
      <c r="I2691" t="s">
        <v>122</v>
      </c>
      <c r="J2691">
        <v>2026</v>
      </c>
      <c r="K2691">
        <v>5</v>
      </c>
      <c r="L2691" t="s">
        <v>95</v>
      </c>
      <c r="M2691">
        <v>54.08</v>
      </c>
      <c r="N2691">
        <v>1</v>
      </c>
      <c r="O2691">
        <v>54.08</v>
      </c>
      <c r="P2691" t="s">
        <v>96</v>
      </c>
    </row>
    <row r="2692" spans="1:17">
      <c r="A2692" t="s">
        <v>879</v>
      </c>
      <c r="B2692" t="s">
        <v>180</v>
      </c>
      <c r="C2692" t="s">
        <v>133</v>
      </c>
      <c r="D2692" t="s">
        <v>109</v>
      </c>
      <c r="E2692" t="s">
        <v>105</v>
      </c>
      <c r="F2692">
        <v>40700</v>
      </c>
      <c r="G2692" t="s">
        <v>784</v>
      </c>
      <c r="I2692" t="s">
        <v>123</v>
      </c>
      <c r="J2692">
        <v>2026</v>
      </c>
      <c r="K2692">
        <v>5</v>
      </c>
      <c r="L2692" t="s">
        <v>95</v>
      </c>
      <c r="M2692">
        <v>135.19999999999999</v>
      </c>
      <c r="N2692">
        <v>1</v>
      </c>
      <c r="O2692">
        <v>135.19999999999999</v>
      </c>
      <c r="P2692" t="s">
        <v>96</v>
      </c>
    </row>
    <row r="2693" spans="1:17">
      <c r="A2693" t="s">
        <v>879</v>
      </c>
      <c r="B2693" t="s">
        <v>180</v>
      </c>
      <c r="C2693" t="s">
        <v>133</v>
      </c>
      <c r="D2693" t="s">
        <v>109</v>
      </c>
      <c r="E2693" t="s">
        <v>106</v>
      </c>
      <c r="F2693">
        <v>40700</v>
      </c>
      <c r="G2693" t="s">
        <v>784</v>
      </c>
      <c r="I2693" t="s">
        <v>118</v>
      </c>
      <c r="J2693">
        <v>2026</v>
      </c>
      <c r="K2693">
        <v>5</v>
      </c>
      <c r="L2693" t="s">
        <v>95</v>
      </c>
      <c r="M2693">
        <v>115.89</v>
      </c>
      <c r="N2693">
        <v>1</v>
      </c>
      <c r="O2693">
        <v>115.89</v>
      </c>
      <c r="P2693" t="s">
        <v>96</v>
      </c>
    </row>
    <row r="2694" spans="1:17">
      <c r="A2694" t="s">
        <v>879</v>
      </c>
      <c r="B2694" t="s">
        <v>180</v>
      </c>
      <c r="C2694" t="s">
        <v>133</v>
      </c>
      <c r="D2694" t="s">
        <v>109</v>
      </c>
      <c r="E2694" t="s">
        <v>106</v>
      </c>
      <c r="F2694">
        <v>40700</v>
      </c>
      <c r="G2694" t="s">
        <v>784</v>
      </c>
      <c r="I2694" t="s">
        <v>143</v>
      </c>
      <c r="J2694">
        <v>2026</v>
      </c>
      <c r="K2694">
        <v>5</v>
      </c>
      <c r="L2694" t="s">
        <v>95</v>
      </c>
      <c r="M2694">
        <v>95.63</v>
      </c>
      <c r="N2694">
        <v>1</v>
      </c>
      <c r="O2694">
        <v>95.63</v>
      </c>
      <c r="P2694" t="s">
        <v>96</v>
      </c>
    </row>
    <row r="2695" spans="1:17">
      <c r="A2695" t="s">
        <v>879</v>
      </c>
      <c r="B2695" t="s">
        <v>180</v>
      </c>
      <c r="C2695" t="s">
        <v>133</v>
      </c>
      <c r="D2695" t="s">
        <v>109</v>
      </c>
      <c r="E2695" t="s">
        <v>106</v>
      </c>
      <c r="F2695">
        <v>40700</v>
      </c>
      <c r="G2695" t="s">
        <v>784</v>
      </c>
      <c r="I2695" t="s">
        <v>112</v>
      </c>
      <c r="J2695">
        <v>2026</v>
      </c>
      <c r="K2695">
        <v>5</v>
      </c>
      <c r="L2695" t="s">
        <v>95</v>
      </c>
      <c r="M2695">
        <v>956.3</v>
      </c>
      <c r="N2695">
        <v>1</v>
      </c>
      <c r="O2695">
        <v>956.3</v>
      </c>
      <c r="P2695" t="s">
        <v>96</v>
      </c>
    </row>
    <row r="2696" spans="1:17">
      <c r="A2696" t="s">
        <v>879</v>
      </c>
      <c r="B2696" t="s">
        <v>181</v>
      </c>
      <c r="C2696" t="s">
        <v>133</v>
      </c>
      <c r="D2696" t="s">
        <v>109</v>
      </c>
      <c r="E2696" t="s">
        <v>106</v>
      </c>
      <c r="F2696">
        <v>40700</v>
      </c>
      <c r="G2696" t="s">
        <v>784</v>
      </c>
      <c r="I2696" t="s">
        <v>112</v>
      </c>
      <c r="J2696">
        <v>2026</v>
      </c>
      <c r="K2696">
        <v>5</v>
      </c>
      <c r="L2696" t="s">
        <v>95</v>
      </c>
      <c r="M2696">
        <v>95.63</v>
      </c>
      <c r="N2696">
        <v>1</v>
      </c>
      <c r="O2696">
        <v>95.63</v>
      </c>
      <c r="P2696" t="s">
        <v>96</v>
      </c>
    </row>
    <row r="2697" spans="1:17">
      <c r="A2697" t="s">
        <v>879</v>
      </c>
      <c r="B2697" t="s">
        <v>181</v>
      </c>
      <c r="C2697" t="s">
        <v>133</v>
      </c>
      <c r="D2697" t="s">
        <v>109</v>
      </c>
      <c r="E2697" t="s">
        <v>105</v>
      </c>
      <c r="F2697">
        <v>40700</v>
      </c>
      <c r="G2697" t="s">
        <v>784</v>
      </c>
      <c r="I2697" t="s">
        <v>136</v>
      </c>
      <c r="J2697">
        <v>2026</v>
      </c>
      <c r="K2697">
        <v>5</v>
      </c>
      <c r="L2697" t="s">
        <v>95</v>
      </c>
      <c r="M2697">
        <v>277.10000000000002</v>
      </c>
      <c r="N2697">
        <v>1</v>
      </c>
      <c r="O2697">
        <v>277.10000000000002</v>
      </c>
      <c r="P2697" t="s">
        <v>96</v>
      </c>
      <c r="Q2697">
        <v>1</v>
      </c>
    </row>
    <row r="2698" spans="1:17">
      <c r="A2698" t="s">
        <v>879</v>
      </c>
      <c r="B2698" t="s">
        <v>181</v>
      </c>
      <c r="C2698" t="s">
        <v>133</v>
      </c>
      <c r="D2698" t="s">
        <v>109</v>
      </c>
      <c r="E2698" t="s">
        <v>105</v>
      </c>
      <c r="F2698">
        <v>40700</v>
      </c>
      <c r="G2698" t="s">
        <v>784</v>
      </c>
      <c r="I2698" t="s">
        <v>137</v>
      </c>
      <c r="J2698">
        <v>2026</v>
      </c>
      <c r="K2698">
        <v>5</v>
      </c>
      <c r="L2698" t="s">
        <v>95</v>
      </c>
      <c r="M2698">
        <v>675.99</v>
      </c>
      <c r="N2698">
        <v>1</v>
      </c>
      <c r="O2698">
        <v>675.99</v>
      </c>
      <c r="P2698" t="s">
        <v>96</v>
      </c>
    </row>
    <row r="2699" spans="1:17">
      <c r="A2699" t="s">
        <v>879</v>
      </c>
      <c r="B2699" t="s">
        <v>182</v>
      </c>
      <c r="C2699" t="s">
        <v>133</v>
      </c>
      <c r="D2699" t="s">
        <v>109</v>
      </c>
      <c r="E2699" t="s">
        <v>106</v>
      </c>
      <c r="F2699">
        <v>40700</v>
      </c>
      <c r="G2699" t="s">
        <v>784</v>
      </c>
      <c r="I2699" t="s">
        <v>112</v>
      </c>
      <c r="J2699">
        <v>2026</v>
      </c>
      <c r="K2699">
        <v>5</v>
      </c>
      <c r="L2699" t="s">
        <v>95</v>
      </c>
      <c r="M2699">
        <v>382.52</v>
      </c>
      <c r="N2699">
        <v>1</v>
      </c>
      <c r="O2699">
        <v>382.52</v>
      </c>
      <c r="P2699" t="s">
        <v>96</v>
      </c>
    </row>
    <row r="2700" spans="1:17">
      <c r="A2700" t="s">
        <v>879</v>
      </c>
      <c r="B2700" t="s">
        <v>183</v>
      </c>
      <c r="C2700" t="s">
        <v>133</v>
      </c>
      <c r="D2700" t="s">
        <v>109</v>
      </c>
      <c r="E2700" t="s">
        <v>106</v>
      </c>
      <c r="F2700">
        <v>40700</v>
      </c>
      <c r="G2700" t="s">
        <v>784</v>
      </c>
      <c r="I2700" t="s">
        <v>110</v>
      </c>
      <c r="J2700">
        <v>2026</v>
      </c>
      <c r="K2700">
        <v>5</v>
      </c>
      <c r="L2700" t="s">
        <v>95</v>
      </c>
      <c r="M2700">
        <v>95.63</v>
      </c>
      <c r="N2700">
        <v>1</v>
      </c>
      <c r="O2700">
        <v>95.63</v>
      </c>
      <c r="P2700" t="s">
        <v>96</v>
      </c>
    </row>
    <row r="2701" spans="1:17">
      <c r="A2701" t="s">
        <v>879</v>
      </c>
      <c r="B2701" t="s">
        <v>184</v>
      </c>
      <c r="C2701" t="s">
        <v>133</v>
      </c>
      <c r="D2701" t="s">
        <v>109</v>
      </c>
      <c r="E2701" t="s">
        <v>106</v>
      </c>
      <c r="F2701">
        <v>40700</v>
      </c>
      <c r="G2701" t="s">
        <v>784</v>
      </c>
      <c r="I2701" t="s">
        <v>112</v>
      </c>
      <c r="J2701">
        <v>2026</v>
      </c>
      <c r="K2701">
        <v>5</v>
      </c>
      <c r="L2701" t="s">
        <v>95</v>
      </c>
      <c r="M2701">
        <v>191.26</v>
      </c>
      <c r="N2701">
        <v>1</v>
      </c>
      <c r="O2701">
        <v>191.26</v>
      </c>
      <c r="P2701" t="s">
        <v>96</v>
      </c>
    </row>
    <row r="2702" spans="1:17">
      <c r="A2702" t="s">
        <v>879</v>
      </c>
      <c r="B2702" t="s">
        <v>185</v>
      </c>
      <c r="C2702" t="s">
        <v>133</v>
      </c>
      <c r="D2702" t="s">
        <v>109</v>
      </c>
      <c r="E2702" t="s">
        <v>105</v>
      </c>
      <c r="F2702">
        <v>40700</v>
      </c>
      <c r="G2702" t="s">
        <v>784</v>
      </c>
      <c r="I2702" t="s">
        <v>136</v>
      </c>
      <c r="J2702">
        <v>2026</v>
      </c>
      <c r="K2702">
        <v>5</v>
      </c>
      <c r="L2702" t="s">
        <v>95</v>
      </c>
      <c r="M2702">
        <v>360.23</v>
      </c>
      <c r="N2702">
        <v>1</v>
      </c>
      <c r="O2702">
        <v>360.23</v>
      </c>
      <c r="P2702" t="s">
        <v>96</v>
      </c>
      <c r="Q2702">
        <v>1</v>
      </c>
    </row>
    <row r="2703" spans="1:17">
      <c r="A2703" t="s">
        <v>879</v>
      </c>
      <c r="B2703" t="s">
        <v>185</v>
      </c>
      <c r="C2703" t="s">
        <v>133</v>
      </c>
      <c r="D2703" t="s">
        <v>109</v>
      </c>
      <c r="E2703" t="s">
        <v>105</v>
      </c>
      <c r="F2703">
        <v>40700</v>
      </c>
      <c r="G2703" t="s">
        <v>784</v>
      </c>
      <c r="I2703" t="s">
        <v>137</v>
      </c>
      <c r="J2703">
        <v>2026</v>
      </c>
      <c r="K2703">
        <v>5</v>
      </c>
      <c r="L2703" t="s">
        <v>95</v>
      </c>
      <c r="M2703">
        <v>675.99</v>
      </c>
      <c r="N2703">
        <v>1</v>
      </c>
      <c r="O2703">
        <v>675.99</v>
      </c>
      <c r="P2703" t="s">
        <v>96</v>
      </c>
    </row>
    <row r="2704" spans="1:17">
      <c r="A2704" t="s">
        <v>879</v>
      </c>
      <c r="B2704" t="s">
        <v>186</v>
      </c>
      <c r="C2704" t="s">
        <v>133</v>
      </c>
      <c r="D2704" t="s">
        <v>109</v>
      </c>
      <c r="E2704" t="s">
        <v>105</v>
      </c>
      <c r="F2704">
        <v>40700</v>
      </c>
      <c r="G2704" t="s">
        <v>784</v>
      </c>
      <c r="I2704" t="s">
        <v>122</v>
      </c>
      <c r="J2704">
        <v>2026</v>
      </c>
      <c r="K2704">
        <v>5</v>
      </c>
      <c r="L2704" t="s">
        <v>95</v>
      </c>
      <c r="M2704">
        <v>54.08</v>
      </c>
      <c r="N2704">
        <v>1</v>
      </c>
      <c r="O2704">
        <v>54.08</v>
      </c>
      <c r="P2704" t="s">
        <v>96</v>
      </c>
    </row>
    <row r="2705" spans="1:17">
      <c r="A2705" t="s">
        <v>879</v>
      </c>
      <c r="B2705" t="s">
        <v>186</v>
      </c>
      <c r="C2705" t="s">
        <v>133</v>
      </c>
      <c r="D2705" t="s">
        <v>109</v>
      </c>
      <c r="E2705" t="s">
        <v>105</v>
      </c>
      <c r="F2705">
        <v>40700</v>
      </c>
      <c r="G2705" t="s">
        <v>784</v>
      </c>
      <c r="I2705" t="s">
        <v>123</v>
      </c>
      <c r="J2705">
        <v>2026</v>
      </c>
      <c r="K2705">
        <v>5</v>
      </c>
      <c r="L2705" t="s">
        <v>95</v>
      </c>
      <c r="M2705">
        <v>135.19999999999999</v>
      </c>
      <c r="N2705">
        <v>1</v>
      </c>
      <c r="O2705">
        <v>135.19999999999999</v>
      </c>
      <c r="P2705" t="s">
        <v>96</v>
      </c>
    </row>
    <row r="2706" spans="1:17">
      <c r="A2706" t="s">
        <v>879</v>
      </c>
      <c r="B2706" t="s">
        <v>186</v>
      </c>
      <c r="C2706" t="s">
        <v>133</v>
      </c>
      <c r="D2706" t="s">
        <v>109</v>
      </c>
      <c r="E2706" t="s">
        <v>106</v>
      </c>
      <c r="F2706">
        <v>40700</v>
      </c>
      <c r="G2706" t="s">
        <v>784</v>
      </c>
      <c r="I2706" t="s">
        <v>118</v>
      </c>
      <c r="J2706">
        <v>2026</v>
      </c>
      <c r="K2706">
        <v>5</v>
      </c>
      <c r="L2706" t="s">
        <v>95</v>
      </c>
      <c r="M2706">
        <v>115.89</v>
      </c>
      <c r="N2706">
        <v>1</v>
      </c>
      <c r="O2706">
        <v>115.89</v>
      </c>
      <c r="P2706" t="s">
        <v>96</v>
      </c>
    </row>
    <row r="2707" spans="1:17">
      <c r="A2707" t="s">
        <v>879</v>
      </c>
      <c r="B2707" t="s">
        <v>186</v>
      </c>
      <c r="C2707" t="s">
        <v>133</v>
      </c>
      <c r="D2707" t="s">
        <v>109</v>
      </c>
      <c r="E2707" t="s">
        <v>106</v>
      </c>
      <c r="F2707">
        <v>40700</v>
      </c>
      <c r="G2707" t="s">
        <v>784</v>
      </c>
      <c r="I2707" t="s">
        <v>112</v>
      </c>
      <c r="J2707">
        <v>2026</v>
      </c>
      <c r="K2707">
        <v>5</v>
      </c>
      <c r="L2707" t="s">
        <v>95</v>
      </c>
      <c r="M2707">
        <v>573.78</v>
      </c>
      <c r="N2707">
        <v>1</v>
      </c>
      <c r="O2707">
        <v>573.78</v>
      </c>
      <c r="P2707" t="s">
        <v>96</v>
      </c>
    </row>
    <row r="2708" spans="1:17">
      <c r="A2708" t="s">
        <v>879</v>
      </c>
      <c r="B2708" t="s">
        <v>187</v>
      </c>
      <c r="C2708" t="s">
        <v>133</v>
      </c>
      <c r="D2708" t="s">
        <v>109</v>
      </c>
      <c r="E2708" t="s">
        <v>103</v>
      </c>
      <c r="F2708">
        <v>40700</v>
      </c>
      <c r="G2708" t="s">
        <v>784</v>
      </c>
      <c r="I2708" t="s">
        <v>120</v>
      </c>
      <c r="J2708">
        <v>2026</v>
      </c>
      <c r="K2708">
        <v>5</v>
      </c>
      <c r="L2708" t="s">
        <v>95</v>
      </c>
      <c r="M2708">
        <v>109.27</v>
      </c>
      <c r="N2708">
        <v>1</v>
      </c>
      <c r="O2708">
        <v>109.27</v>
      </c>
      <c r="P2708" t="s">
        <v>96</v>
      </c>
      <c r="Q2708">
        <v>1</v>
      </c>
    </row>
    <row r="2709" spans="1:17">
      <c r="A2709" t="s">
        <v>879</v>
      </c>
      <c r="B2709" t="s">
        <v>187</v>
      </c>
      <c r="C2709" t="s">
        <v>133</v>
      </c>
      <c r="D2709" t="s">
        <v>109</v>
      </c>
      <c r="E2709" t="s">
        <v>106</v>
      </c>
      <c r="F2709">
        <v>40700</v>
      </c>
      <c r="G2709" t="s">
        <v>784</v>
      </c>
      <c r="I2709" t="s">
        <v>118</v>
      </c>
      <c r="J2709">
        <v>2026</v>
      </c>
      <c r="K2709">
        <v>5</v>
      </c>
      <c r="L2709" t="s">
        <v>95</v>
      </c>
      <c r="M2709">
        <v>347.67</v>
      </c>
      <c r="N2709">
        <v>1</v>
      </c>
      <c r="O2709">
        <v>347.67</v>
      </c>
      <c r="P2709" t="s">
        <v>96</v>
      </c>
    </row>
    <row r="2710" spans="1:17">
      <c r="A2710" t="s">
        <v>879</v>
      </c>
      <c r="B2710" t="s">
        <v>187</v>
      </c>
      <c r="C2710" t="s">
        <v>133</v>
      </c>
      <c r="D2710" t="s">
        <v>109</v>
      </c>
      <c r="E2710" t="s">
        <v>106</v>
      </c>
      <c r="F2710">
        <v>40700</v>
      </c>
      <c r="G2710" t="s">
        <v>784</v>
      </c>
      <c r="I2710" t="s">
        <v>143</v>
      </c>
      <c r="J2710">
        <v>2026</v>
      </c>
      <c r="K2710">
        <v>5</v>
      </c>
      <c r="L2710" t="s">
        <v>95</v>
      </c>
      <c r="M2710">
        <v>95.63</v>
      </c>
      <c r="N2710">
        <v>1</v>
      </c>
      <c r="O2710">
        <v>95.63</v>
      </c>
      <c r="P2710" t="s">
        <v>96</v>
      </c>
    </row>
    <row r="2711" spans="1:17">
      <c r="A2711" t="s">
        <v>879</v>
      </c>
      <c r="B2711" t="s">
        <v>187</v>
      </c>
      <c r="C2711" t="s">
        <v>133</v>
      </c>
      <c r="D2711" t="s">
        <v>109</v>
      </c>
      <c r="E2711" t="s">
        <v>106</v>
      </c>
      <c r="F2711">
        <v>40700</v>
      </c>
      <c r="G2711" t="s">
        <v>784</v>
      </c>
      <c r="I2711" t="s">
        <v>112</v>
      </c>
      <c r="J2711">
        <v>2026</v>
      </c>
      <c r="K2711">
        <v>5</v>
      </c>
      <c r="L2711" t="s">
        <v>95</v>
      </c>
      <c r="M2711">
        <v>382.52</v>
      </c>
      <c r="N2711">
        <v>1</v>
      </c>
      <c r="O2711">
        <v>382.52</v>
      </c>
      <c r="P2711" t="s">
        <v>96</v>
      </c>
    </row>
    <row r="2712" spans="1:17">
      <c r="A2712" t="s">
        <v>879</v>
      </c>
      <c r="B2712" t="s">
        <v>188</v>
      </c>
      <c r="C2712" t="s">
        <v>133</v>
      </c>
      <c r="D2712" t="s">
        <v>109</v>
      </c>
      <c r="E2712" t="s">
        <v>105</v>
      </c>
      <c r="F2712">
        <v>40700</v>
      </c>
      <c r="G2712" t="s">
        <v>784</v>
      </c>
      <c r="I2712" t="s">
        <v>122</v>
      </c>
      <c r="J2712">
        <v>2026</v>
      </c>
      <c r="K2712">
        <v>5</v>
      </c>
      <c r="L2712" t="s">
        <v>95</v>
      </c>
      <c r="M2712">
        <v>54.08</v>
      </c>
      <c r="N2712">
        <v>1</v>
      </c>
      <c r="O2712">
        <v>54.08</v>
      </c>
      <c r="P2712" t="s">
        <v>96</v>
      </c>
    </row>
    <row r="2713" spans="1:17">
      <c r="A2713" t="s">
        <v>879</v>
      </c>
      <c r="B2713" t="s">
        <v>188</v>
      </c>
      <c r="C2713" t="s">
        <v>133</v>
      </c>
      <c r="D2713" t="s">
        <v>109</v>
      </c>
      <c r="E2713" t="s">
        <v>105</v>
      </c>
      <c r="F2713">
        <v>40700</v>
      </c>
      <c r="G2713" t="s">
        <v>784</v>
      </c>
      <c r="I2713" t="s">
        <v>123</v>
      </c>
      <c r="J2713">
        <v>2026</v>
      </c>
      <c r="K2713">
        <v>5</v>
      </c>
      <c r="L2713" t="s">
        <v>95</v>
      </c>
      <c r="M2713">
        <v>135.19999999999999</v>
      </c>
      <c r="N2713">
        <v>1</v>
      </c>
      <c r="O2713">
        <v>135.19999999999999</v>
      </c>
      <c r="P2713" t="s">
        <v>96</v>
      </c>
    </row>
    <row r="2714" spans="1:17">
      <c r="A2714" t="s">
        <v>879</v>
      </c>
      <c r="B2714" t="s">
        <v>188</v>
      </c>
      <c r="C2714" t="s">
        <v>133</v>
      </c>
      <c r="D2714" t="s">
        <v>109</v>
      </c>
      <c r="E2714" t="s">
        <v>106</v>
      </c>
      <c r="F2714">
        <v>40700</v>
      </c>
      <c r="G2714" t="s">
        <v>784</v>
      </c>
      <c r="I2714" t="s">
        <v>118</v>
      </c>
      <c r="J2714">
        <v>2026</v>
      </c>
      <c r="K2714">
        <v>5</v>
      </c>
      <c r="L2714" t="s">
        <v>95</v>
      </c>
      <c r="M2714">
        <v>115.89</v>
      </c>
      <c r="N2714">
        <v>1</v>
      </c>
      <c r="O2714">
        <v>115.89</v>
      </c>
      <c r="P2714" t="s">
        <v>96</v>
      </c>
    </row>
    <row r="2715" spans="1:17">
      <c r="A2715" t="s">
        <v>879</v>
      </c>
      <c r="B2715" t="s">
        <v>188</v>
      </c>
      <c r="C2715" t="s">
        <v>133</v>
      </c>
      <c r="D2715" t="s">
        <v>109</v>
      </c>
      <c r="E2715" t="s">
        <v>106</v>
      </c>
      <c r="F2715">
        <v>40700</v>
      </c>
      <c r="G2715" t="s">
        <v>784</v>
      </c>
      <c r="I2715" t="s">
        <v>112</v>
      </c>
      <c r="J2715">
        <v>2026</v>
      </c>
      <c r="K2715">
        <v>5</v>
      </c>
      <c r="L2715" t="s">
        <v>95</v>
      </c>
      <c r="M2715">
        <v>669.41</v>
      </c>
      <c r="N2715">
        <v>1</v>
      </c>
      <c r="O2715">
        <v>669.41</v>
      </c>
      <c r="P2715" t="s">
        <v>96</v>
      </c>
    </row>
    <row r="2716" spans="1:17">
      <c r="A2716" t="s">
        <v>879</v>
      </c>
      <c r="B2716" t="s">
        <v>189</v>
      </c>
      <c r="C2716" t="s">
        <v>133</v>
      </c>
      <c r="D2716" t="s">
        <v>109</v>
      </c>
      <c r="E2716" t="s">
        <v>106</v>
      </c>
      <c r="F2716">
        <v>40700</v>
      </c>
      <c r="G2716" t="s">
        <v>784</v>
      </c>
      <c r="I2716" t="s">
        <v>110</v>
      </c>
      <c r="J2716">
        <v>2026</v>
      </c>
      <c r="K2716">
        <v>5</v>
      </c>
      <c r="L2716" t="s">
        <v>95</v>
      </c>
      <c r="M2716">
        <v>286.89</v>
      </c>
      <c r="N2716">
        <v>1</v>
      </c>
      <c r="O2716">
        <v>286.89</v>
      </c>
      <c r="P2716" t="s">
        <v>96</v>
      </c>
    </row>
    <row r="2717" spans="1:17">
      <c r="A2717" t="s">
        <v>879</v>
      </c>
      <c r="B2717" t="s">
        <v>189</v>
      </c>
      <c r="C2717" t="s">
        <v>133</v>
      </c>
      <c r="D2717" t="s">
        <v>109</v>
      </c>
      <c r="E2717" t="s">
        <v>105</v>
      </c>
      <c r="F2717">
        <v>40700</v>
      </c>
      <c r="G2717" t="s">
        <v>784</v>
      </c>
      <c r="I2717" t="s">
        <v>122</v>
      </c>
      <c r="J2717">
        <v>2026</v>
      </c>
      <c r="K2717">
        <v>5</v>
      </c>
      <c r="L2717" t="s">
        <v>95</v>
      </c>
      <c r="M2717">
        <v>108.16</v>
      </c>
      <c r="N2717">
        <v>1</v>
      </c>
      <c r="O2717">
        <v>108.16</v>
      </c>
      <c r="P2717" t="s">
        <v>96</v>
      </c>
    </row>
    <row r="2718" spans="1:17">
      <c r="A2718" t="s">
        <v>879</v>
      </c>
      <c r="B2718" t="s">
        <v>189</v>
      </c>
      <c r="C2718" t="s">
        <v>133</v>
      </c>
      <c r="D2718" t="s">
        <v>109</v>
      </c>
      <c r="E2718" t="s">
        <v>105</v>
      </c>
      <c r="F2718">
        <v>40700</v>
      </c>
      <c r="G2718" t="s">
        <v>784</v>
      </c>
      <c r="I2718" t="s">
        <v>123</v>
      </c>
      <c r="J2718">
        <v>2026</v>
      </c>
      <c r="K2718">
        <v>5</v>
      </c>
      <c r="L2718" t="s">
        <v>95</v>
      </c>
      <c r="M2718">
        <v>270.39999999999998</v>
      </c>
      <c r="N2718">
        <v>1</v>
      </c>
      <c r="O2718">
        <v>270.39999999999998</v>
      </c>
      <c r="P2718" t="s">
        <v>96</v>
      </c>
    </row>
    <row r="2719" spans="1:17">
      <c r="A2719" t="s">
        <v>879</v>
      </c>
      <c r="B2719" t="s">
        <v>189</v>
      </c>
      <c r="C2719" t="s">
        <v>133</v>
      </c>
      <c r="D2719" t="s">
        <v>109</v>
      </c>
      <c r="E2719" t="s">
        <v>106</v>
      </c>
      <c r="F2719">
        <v>40700</v>
      </c>
      <c r="G2719" t="s">
        <v>784</v>
      </c>
      <c r="I2719" t="s">
        <v>118</v>
      </c>
      <c r="J2719">
        <v>2026</v>
      </c>
      <c r="K2719">
        <v>5</v>
      </c>
      <c r="L2719" t="s">
        <v>95</v>
      </c>
      <c r="M2719">
        <v>115.89</v>
      </c>
      <c r="N2719">
        <v>1</v>
      </c>
      <c r="O2719">
        <v>115.89</v>
      </c>
      <c r="P2719" t="s">
        <v>96</v>
      </c>
    </row>
    <row r="2720" spans="1:17">
      <c r="A2720" t="s">
        <v>879</v>
      </c>
      <c r="B2720" t="s">
        <v>189</v>
      </c>
      <c r="C2720" t="s">
        <v>133</v>
      </c>
      <c r="D2720" t="s">
        <v>109</v>
      </c>
      <c r="E2720" t="s">
        <v>106</v>
      </c>
      <c r="F2720">
        <v>40700</v>
      </c>
      <c r="G2720" t="s">
        <v>784</v>
      </c>
      <c r="I2720" t="s">
        <v>112</v>
      </c>
      <c r="J2720">
        <v>2026</v>
      </c>
      <c r="K2720">
        <v>5</v>
      </c>
      <c r="L2720" t="s">
        <v>95</v>
      </c>
      <c r="M2720">
        <v>765.04</v>
      </c>
      <c r="N2720">
        <v>1</v>
      </c>
      <c r="O2720">
        <v>765.04</v>
      </c>
      <c r="P2720" t="s">
        <v>96</v>
      </c>
    </row>
    <row r="2721" spans="1:17">
      <c r="A2721" t="s">
        <v>879</v>
      </c>
      <c r="B2721" t="s">
        <v>190</v>
      </c>
      <c r="C2721" t="s">
        <v>133</v>
      </c>
      <c r="D2721" t="s">
        <v>109</v>
      </c>
      <c r="E2721" t="s">
        <v>106</v>
      </c>
      <c r="F2721">
        <v>40700</v>
      </c>
      <c r="G2721" t="s">
        <v>784</v>
      </c>
      <c r="I2721" t="s">
        <v>118</v>
      </c>
      <c r="J2721">
        <v>2026</v>
      </c>
      <c r="K2721">
        <v>5</v>
      </c>
      <c r="L2721" t="s">
        <v>95</v>
      </c>
      <c r="M2721">
        <v>115.89</v>
      </c>
      <c r="N2721">
        <v>1</v>
      </c>
      <c r="O2721">
        <v>115.89</v>
      </c>
      <c r="P2721" t="s">
        <v>96</v>
      </c>
    </row>
    <row r="2722" spans="1:17">
      <c r="A2722" t="s">
        <v>879</v>
      </c>
      <c r="B2722" t="s">
        <v>190</v>
      </c>
      <c r="C2722" t="s">
        <v>133</v>
      </c>
      <c r="D2722" t="s">
        <v>109</v>
      </c>
      <c r="E2722" t="s">
        <v>106</v>
      </c>
      <c r="F2722">
        <v>40700</v>
      </c>
      <c r="G2722" t="s">
        <v>784</v>
      </c>
      <c r="I2722" t="s">
        <v>112</v>
      </c>
      <c r="J2722">
        <v>2026</v>
      </c>
      <c r="K2722">
        <v>5</v>
      </c>
      <c r="L2722" t="s">
        <v>95</v>
      </c>
      <c r="M2722">
        <v>286.89</v>
      </c>
      <c r="N2722">
        <v>1</v>
      </c>
      <c r="O2722">
        <v>286.89</v>
      </c>
      <c r="P2722" t="s">
        <v>96</v>
      </c>
    </row>
    <row r="2723" spans="1:17">
      <c r="A2723" t="s">
        <v>879</v>
      </c>
      <c r="B2723" t="s">
        <v>191</v>
      </c>
      <c r="C2723" t="s">
        <v>133</v>
      </c>
      <c r="D2723" t="s">
        <v>109</v>
      </c>
      <c r="E2723" t="s">
        <v>105</v>
      </c>
      <c r="F2723">
        <v>40700</v>
      </c>
      <c r="G2723" t="s">
        <v>784</v>
      </c>
      <c r="I2723" t="s">
        <v>122</v>
      </c>
      <c r="J2723">
        <v>2026</v>
      </c>
      <c r="K2723">
        <v>5</v>
      </c>
      <c r="L2723" t="s">
        <v>95</v>
      </c>
      <c r="M2723">
        <v>108.16</v>
      </c>
      <c r="N2723">
        <v>1</v>
      </c>
      <c r="O2723">
        <v>108.16</v>
      </c>
      <c r="P2723" t="s">
        <v>96</v>
      </c>
    </row>
    <row r="2724" spans="1:17">
      <c r="A2724" t="s">
        <v>879</v>
      </c>
      <c r="B2724" t="s">
        <v>191</v>
      </c>
      <c r="C2724" t="s">
        <v>133</v>
      </c>
      <c r="D2724" t="s">
        <v>109</v>
      </c>
      <c r="E2724" t="s">
        <v>105</v>
      </c>
      <c r="F2724">
        <v>40700</v>
      </c>
      <c r="G2724" t="s">
        <v>784</v>
      </c>
      <c r="I2724" t="s">
        <v>123</v>
      </c>
      <c r="J2724">
        <v>2026</v>
      </c>
      <c r="K2724">
        <v>5</v>
      </c>
      <c r="L2724" t="s">
        <v>95</v>
      </c>
      <c r="M2724">
        <v>270.39999999999998</v>
      </c>
      <c r="N2724">
        <v>1</v>
      </c>
      <c r="O2724">
        <v>270.39999999999998</v>
      </c>
      <c r="P2724" t="s">
        <v>96</v>
      </c>
    </row>
    <row r="2725" spans="1:17">
      <c r="A2725" t="s">
        <v>879</v>
      </c>
      <c r="B2725" t="s">
        <v>191</v>
      </c>
      <c r="C2725" t="s">
        <v>133</v>
      </c>
      <c r="D2725" t="s">
        <v>109</v>
      </c>
      <c r="E2725" t="s">
        <v>106</v>
      </c>
      <c r="F2725">
        <v>40700</v>
      </c>
      <c r="G2725" t="s">
        <v>784</v>
      </c>
      <c r="I2725" t="s">
        <v>118</v>
      </c>
      <c r="J2725">
        <v>2026</v>
      </c>
      <c r="K2725">
        <v>5</v>
      </c>
      <c r="L2725" t="s">
        <v>95</v>
      </c>
      <c r="M2725">
        <v>115.89</v>
      </c>
      <c r="N2725">
        <v>1</v>
      </c>
      <c r="O2725">
        <v>115.89</v>
      </c>
      <c r="P2725" t="s">
        <v>96</v>
      </c>
    </row>
    <row r="2726" spans="1:17">
      <c r="A2726" t="s">
        <v>879</v>
      </c>
      <c r="B2726" t="s">
        <v>191</v>
      </c>
      <c r="C2726" t="s">
        <v>133</v>
      </c>
      <c r="D2726" t="s">
        <v>109</v>
      </c>
      <c r="E2726" t="s">
        <v>106</v>
      </c>
      <c r="F2726">
        <v>40700</v>
      </c>
      <c r="G2726" t="s">
        <v>784</v>
      </c>
      <c r="I2726" t="s">
        <v>112</v>
      </c>
      <c r="J2726">
        <v>2026</v>
      </c>
      <c r="K2726">
        <v>5</v>
      </c>
      <c r="L2726" t="s">
        <v>95</v>
      </c>
      <c r="M2726">
        <v>478.15</v>
      </c>
      <c r="N2726">
        <v>1</v>
      </c>
      <c r="O2726">
        <v>478.15</v>
      </c>
      <c r="P2726" t="s">
        <v>96</v>
      </c>
    </row>
    <row r="2727" spans="1:17">
      <c r="A2727" t="s">
        <v>879</v>
      </c>
      <c r="B2727" t="s">
        <v>192</v>
      </c>
      <c r="C2727" t="s">
        <v>133</v>
      </c>
      <c r="D2727" t="s">
        <v>109</v>
      </c>
      <c r="E2727" t="s">
        <v>105</v>
      </c>
      <c r="F2727">
        <v>40700</v>
      </c>
      <c r="G2727" t="s">
        <v>784</v>
      </c>
      <c r="I2727" t="s">
        <v>136</v>
      </c>
      <c r="J2727">
        <v>2026</v>
      </c>
      <c r="K2727">
        <v>5</v>
      </c>
      <c r="L2727" t="s">
        <v>95</v>
      </c>
      <c r="M2727">
        <v>942.14</v>
      </c>
      <c r="N2727">
        <v>1</v>
      </c>
      <c r="O2727">
        <v>942.14</v>
      </c>
      <c r="P2727" t="s">
        <v>96</v>
      </c>
      <c r="Q2727">
        <v>1</v>
      </c>
    </row>
    <row r="2728" spans="1:17">
      <c r="A2728" t="s">
        <v>879</v>
      </c>
      <c r="B2728" t="s">
        <v>192</v>
      </c>
      <c r="C2728" t="s">
        <v>133</v>
      </c>
      <c r="D2728" t="s">
        <v>109</v>
      </c>
      <c r="E2728" t="s">
        <v>105</v>
      </c>
      <c r="F2728">
        <v>40700</v>
      </c>
      <c r="G2728" t="s">
        <v>784</v>
      </c>
      <c r="I2728" t="s">
        <v>137</v>
      </c>
      <c r="J2728">
        <v>2026</v>
      </c>
      <c r="K2728">
        <v>5</v>
      </c>
      <c r="L2728" t="s">
        <v>95</v>
      </c>
      <c r="M2728">
        <v>675.99</v>
      </c>
      <c r="N2728">
        <v>1</v>
      </c>
      <c r="O2728">
        <v>675.99</v>
      </c>
      <c r="P2728" t="s">
        <v>96</v>
      </c>
    </row>
    <row r="2729" spans="1:17">
      <c r="A2729" t="s">
        <v>879</v>
      </c>
      <c r="B2729" t="s">
        <v>193</v>
      </c>
      <c r="C2729" t="s">
        <v>133</v>
      </c>
      <c r="D2729" t="s">
        <v>109</v>
      </c>
      <c r="E2729" t="s">
        <v>106</v>
      </c>
      <c r="F2729">
        <v>40700</v>
      </c>
      <c r="G2729" t="s">
        <v>784</v>
      </c>
      <c r="I2729" t="s">
        <v>112</v>
      </c>
      <c r="J2729">
        <v>2026</v>
      </c>
      <c r="K2729">
        <v>5</v>
      </c>
      <c r="L2729" t="s">
        <v>95</v>
      </c>
      <c r="M2729">
        <v>191.26</v>
      </c>
      <c r="N2729">
        <v>1</v>
      </c>
      <c r="O2729">
        <v>191.26</v>
      </c>
      <c r="P2729" t="s">
        <v>96</v>
      </c>
    </row>
    <row r="2730" spans="1:17">
      <c r="A2730" t="s">
        <v>879</v>
      </c>
      <c r="B2730" t="s">
        <v>194</v>
      </c>
      <c r="C2730" t="s">
        <v>133</v>
      </c>
      <c r="D2730" t="s">
        <v>109</v>
      </c>
      <c r="E2730" t="s">
        <v>105</v>
      </c>
      <c r="F2730">
        <v>40700</v>
      </c>
      <c r="G2730" t="s">
        <v>784</v>
      </c>
      <c r="I2730" t="s">
        <v>134</v>
      </c>
      <c r="J2730">
        <v>2026</v>
      </c>
      <c r="K2730">
        <v>5</v>
      </c>
      <c r="L2730" t="s">
        <v>95</v>
      </c>
      <c r="M2730">
        <v>114.36</v>
      </c>
      <c r="N2730">
        <v>1</v>
      </c>
      <c r="O2730">
        <v>114.36</v>
      </c>
      <c r="P2730" t="s">
        <v>96</v>
      </c>
    </row>
    <row r="2731" spans="1:17">
      <c r="A2731" t="s">
        <v>879</v>
      </c>
      <c r="B2731" t="s">
        <v>195</v>
      </c>
      <c r="C2731" t="s">
        <v>133</v>
      </c>
      <c r="D2731" t="s">
        <v>109</v>
      </c>
      <c r="E2731" t="s">
        <v>92</v>
      </c>
      <c r="F2731">
        <v>40700</v>
      </c>
      <c r="G2731" t="s">
        <v>784</v>
      </c>
      <c r="I2731" t="s">
        <v>196</v>
      </c>
      <c r="J2731">
        <v>2026</v>
      </c>
      <c r="K2731">
        <v>5</v>
      </c>
      <c r="L2731" t="s">
        <v>95</v>
      </c>
      <c r="M2731">
        <v>125.55</v>
      </c>
      <c r="N2731">
        <v>1</v>
      </c>
      <c r="O2731">
        <v>125.55</v>
      </c>
      <c r="P2731" t="s">
        <v>96</v>
      </c>
    </row>
    <row r="2732" spans="1:17">
      <c r="A2732" t="s">
        <v>879</v>
      </c>
      <c r="B2732" t="s">
        <v>195</v>
      </c>
      <c r="C2732" t="s">
        <v>133</v>
      </c>
      <c r="D2732" t="s">
        <v>109</v>
      </c>
      <c r="E2732" t="s">
        <v>92</v>
      </c>
      <c r="F2732">
        <v>40700</v>
      </c>
      <c r="G2732" t="s">
        <v>784</v>
      </c>
      <c r="I2732" t="s">
        <v>197</v>
      </c>
      <c r="J2732">
        <v>2026</v>
      </c>
      <c r="K2732">
        <v>5</v>
      </c>
      <c r="L2732" t="s">
        <v>95</v>
      </c>
      <c r="M2732">
        <v>125.55</v>
      </c>
      <c r="N2732">
        <v>1</v>
      </c>
      <c r="O2732">
        <v>125.55</v>
      </c>
      <c r="P2732" t="s">
        <v>96</v>
      </c>
    </row>
    <row r="2733" spans="1:17">
      <c r="A2733" t="s">
        <v>879</v>
      </c>
      <c r="B2733" t="s">
        <v>195</v>
      </c>
      <c r="C2733" t="s">
        <v>133</v>
      </c>
      <c r="D2733" t="s">
        <v>109</v>
      </c>
      <c r="E2733" t="s">
        <v>105</v>
      </c>
      <c r="F2733">
        <v>40700</v>
      </c>
      <c r="G2733" t="s">
        <v>784</v>
      </c>
      <c r="I2733" t="s">
        <v>122</v>
      </c>
      <c r="J2733">
        <v>2026</v>
      </c>
      <c r="K2733">
        <v>5</v>
      </c>
      <c r="L2733" t="s">
        <v>95</v>
      </c>
      <c r="M2733">
        <v>54.08</v>
      </c>
      <c r="N2733">
        <v>1</v>
      </c>
      <c r="O2733">
        <v>54.08</v>
      </c>
      <c r="P2733" t="s">
        <v>96</v>
      </c>
    </row>
    <row r="2734" spans="1:17">
      <c r="A2734" t="s">
        <v>879</v>
      </c>
      <c r="B2734" t="s">
        <v>195</v>
      </c>
      <c r="C2734" t="s">
        <v>133</v>
      </c>
      <c r="D2734" t="s">
        <v>109</v>
      </c>
      <c r="E2734" t="s">
        <v>105</v>
      </c>
      <c r="F2734">
        <v>40700</v>
      </c>
      <c r="G2734" t="s">
        <v>784</v>
      </c>
      <c r="I2734" t="s">
        <v>123</v>
      </c>
      <c r="J2734">
        <v>2026</v>
      </c>
      <c r="K2734">
        <v>5</v>
      </c>
      <c r="L2734" t="s">
        <v>95</v>
      </c>
      <c r="M2734">
        <v>135.19999999999999</v>
      </c>
      <c r="N2734">
        <v>1</v>
      </c>
      <c r="O2734">
        <v>135.19999999999999</v>
      </c>
      <c r="P2734" t="s">
        <v>96</v>
      </c>
    </row>
    <row r="2735" spans="1:17">
      <c r="A2735" t="s">
        <v>879</v>
      </c>
      <c r="B2735" t="s">
        <v>195</v>
      </c>
      <c r="C2735" t="s">
        <v>133</v>
      </c>
      <c r="D2735" t="s">
        <v>109</v>
      </c>
      <c r="E2735" t="s">
        <v>106</v>
      </c>
      <c r="F2735">
        <v>40700</v>
      </c>
      <c r="G2735" t="s">
        <v>784</v>
      </c>
      <c r="I2735" t="s">
        <v>118</v>
      </c>
      <c r="J2735">
        <v>2026</v>
      </c>
      <c r="K2735">
        <v>5</v>
      </c>
      <c r="L2735" t="s">
        <v>95</v>
      </c>
      <c r="M2735">
        <v>231.78</v>
      </c>
      <c r="N2735">
        <v>1</v>
      </c>
      <c r="O2735">
        <v>231.78</v>
      </c>
      <c r="P2735" t="s">
        <v>96</v>
      </c>
    </row>
    <row r="2736" spans="1:17">
      <c r="A2736" t="s">
        <v>879</v>
      </c>
      <c r="B2736" t="s">
        <v>195</v>
      </c>
      <c r="C2736" t="s">
        <v>133</v>
      </c>
      <c r="D2736" t="s">
        <v>109</v>
      </c>
      <c r="E2736" t="s">
        <v>106</v>
      </c>
      <c r="F2736">
        <v>40700</v>
      </c>
      <c r="G2736" t="s">
        <v>784</v>
      </c>
      <c r="I2736" t="s">
        <v>112</v>
      </c>
      <c r="J2736">
        <v>2026</v>
      </c>
      <c r="K2736">
        <v>5</v>
      </c>
      <c r="L2736" t="s">
        <v>95</v>
      </c>
      <c r="M2736">
        <v>382.52</v>
      </c>
      <c r="N2736">
        <v>1</v>
      </c>
      <c r="O2736">
        <v>382.52</v>
      </c>
      <c r="P2736" t="s">
        <v>96</v>
      </c>
    </row>
    <row r="2737" spans="1:17">
      <c r="A2737" t="s">
        <v>879</v>
      </c>
      <c r="B2737" t="s">
        <v>198</v>
      </c>
      <c r="C2737" t="s">
        <v>133</v>
      </c>
      <c r="D2737" t="s">
        <v>109</v>
      </c>
      <c r="E2737" t="s">
        <v>106</v>
      </c>
      <c r="F2737">
        <v>40700</v>
      </c>
      <c r="G2737" t="s">
        <v>784</v>
      </c>
      <c r="I2737" t="s">
        <v>110</v>
      </c>
      <c r="J2737">
        <v>2026</v>
      </c>
      <c r="K2737">
        <v>5</v>
      </c>
      <c r="L2737" t="s">
        <v>95</v>
      </c>
      <c r="M2737">
        <v>95.63</v>
      </c>
      <c r="N2737">
        <v>1</v>
      </c>
      <c r="O2737">
        <v>95.63</v>
      </c>
      <c r="P2737" t="s">
        <v>96</v>
      </c>
    </row>
    <row r="2738" spans="1:17">
      <c r="A2738" t="s">
        <v>879</v>
      </c>
      <c r="B2738" t="s">
        <v>198</v>
      </c>
      <c r="C2738" t="s">
        <v>133</v>
      </c>
      <c r="D2738" t="s">
        <v>109</v>
      </c>
      <c r="E2738" t="s">
        <v>106</v>
      </c>
      <c r="F2738">
        <v>40700</v>
      </c>
      <c r="G2738" t="s">
        <v>784</v>
      </c>
      <c r="I2738" t="s">
        <v>112</v>
      </c>
      <c r="J2738">
        <v>2026</v>
      </c>
      <c r="K2738">
        <v>5</v>
      </c>
      <c r="L2738" t="s">
        <v>95</v>
      </c>
      <c r="M2738">
        <v>191.26</v>
      </c>
      <c r="N2738">
        <v>1</v>
      </c>
      <c r="O2738">
        <v>191.26</v>
      </c>
      <c r="P2738" t="s">
        <v>96</v>
      </c>
    </row>
    <row r="2739" spans="1:17">
      <c r="A2739" t="s">
        <v>879</v>
      </c>
      <c r="B2739" t="s">
        <v>199</v>
      </c>
      <c r="C2739" t="s">
        <v>133</v>
      </c>
      <c r="D2739" t="s">
        <v>109</v>
      </c>
      <c r="E2739" t="s">
        <v>103</v>
      </c>
      <c r="F2739">
        <v>40700</v>
      </c>
      <c r="G2739" t="s">
        <v>784</v>
      </c>
      <c r="I2739" t="s">
        <v>120</v>
      </c>
      <c r="J2739">
        <v>2026</v>
      </c>
      <c r="K2739">
        <v>5</v>
      </c>
      <c r="L2739" t="s">
        <v>95</v>
      </c>
      <c r="M2739">
        <v>132.19</v>
      </c>
      <c r="N2739">
        <v>1</v>
      </c>
      <c r="O2739">
        <v>132.19</v>
      </c>
      <c r="P2739" t="s">
        <v>96</v>
      </c>
      <c r="Q2739">
        <v>1</v>
      </c>
    </row>
    <row r="2740" spans="1:17">
      <c r="A2740" t="s">
        <v>879</v>
      </c>
      <c r="B2740" t="s">
        <v>199</v>
      </c>
      <c r="C2740" t="s">
        <v>133</v>
      </c>
      <c r="D2740" t="s">
        <v>109</v>
      </c>
      <c r="E2740" t="s">
        <v>106</v>
      </c>
      <c r="F2740">
        <v>40700</v>
      </c>
      <c r="G2740" t="s">
        <v>784</v>
      </c>
      <c r="I2740" t="s">
        <v>110</v>
      </c>
      <c r="J2740">
        <v>2026</v>
      </c>
      <c r="K2740">
        <v>5</v>
      </c>
      <c r="L2740" t="s">
        <v>95</v>
      </c>
      <c r="M2740">
        <v>95.63</v>
      </c>
      <c r="N2740">
        <v>1</v>
      </c>
      <c r="O2740">
        <v>95.63</v>
      </c>
      <c r="P2740" t="s">
        <v>96</v>
      </c>
    </row>
    <row r="2741" spans="1:17">
      <c r="A2741" t="s">
        <v>879</v>
      </c>
      <c r="B2741" t="s">
        <v>199</v>
      </c>
      <c r="C2741" t="s">
        <v>133</v>
      </c>
      <c r="D2741" t="s">
        <v>109</v>
      </c>
      <c r="E2741" t="s">
        <v>92</v>
      </c>
      <c r="F2741">
        <v>40700</v>
      </c>
      <c r="G2741" t="s">
        <v>784</v>
      </c>
      <c r="I2741" t="s">
        <v>200</v>
      </c>
      <c r="J2741">
        <v>2026</v>
      </c>
      <c r="K2741">
        <v>5</v>
      </c>
      <c r="L2741" t="s">
        <v>95</v>
      </c>
      <c r="M2741">
        <v>44.58</v>
      </c>
      <c r="N2741">
        <v>1</v>
      </c>
      <c r="O2741">
        <v>44.58</v>
      </c>
      <c r="P2741" t="s">
        <v>96</v>
      </c>
    </row>
    <row r="2742" spans="1:17">
      <c r="A2742" t="s">
        <v>879</v>
      </c>
      <c r="B2742" t="s">
        <v>199</v>
      </c>
      <c r="C2742" t="s">
        <v>133</v>
      </c>
      <c r="D2742" t="s">
        <v>109</v>
      </c>
      <c r="E2742" t="s">
        <v>105</v>
      </c>
      <c r="F2742">
        <v>40700</v>
      </c>
      <c r="G2742" t="s">
        <v>784</v>
      </c>
      <c r="I2742" t="s">
        <v>122</v>
      </c>
      <c r="J2742">
        <v>2026</v>
      </c>
      <c r="K2742">
        <v>5</v>
      </c>
      <c r="L2742" t="s">
        <v>95</v>
      </c>
      <c r="M2742">
        <v>54.08</v>
      </c>
      <c r="N2742">
        <v>1</v>
      </c>
      <c r="O2742">
        <v>54.08</v>
      </c>
      <c r="P2742" t="s">
        <v>96</v>
      </c>
    </row>
    <row r="2743" spans="1:17">
      <c r="A2743" t="s">
        <v>879</v>
      </c>
      <c r="B2743" t="s">
        <v>199</v>
      </c>
      <c r="C2743" t="s">
        <v>133</v>
      </c>
      <c r="D2743" t="s">
        <v>109</v>
      </c>
      <c r="E2743" t="s">
        <v>105</v>
      </c>
      <c r="F2743">
        <v>40700</v>
      </c>
      <c r="G2743" t="s">
        <v>784</v>
      </c>
      <c r="I2743" t="s">
        <v>123</v>
      </c>
      <c r="J2743">
        <v>2026</v>
      </c>
      <c r="K2743">
        <v>5</v>
      </c>
      <c r="L2743" t="s">
        <v>95</v>
      </c>
      <c r="M2743">
        <v>135.19999999999999</v>
      </c>
      <c r="N2743">
        <v>1</v>
      </c>
      <c r="O2743">
        <v>135.19999999999999</v>
      </c>
      <c r="P2743" t="s">
        <v>96</v>
      </c>
    </row>
    <row r="2744" spans="1:17">
      <c r="A2744" t="s">
        <v>879</v>
      </c>
      <c r="B2744" t="s">
        <v>199</v>
      </c>
      <c r="C2744" t="s">
        <v>133</v>
      </c>
      <c r="D2744" t="s">
        <v>109</v>
      </c>
      <c r="E2744" t="s">
        <v>106</v>
      </c>
      <c r="F2744">
        <v>40700</v>
      </c>
      <c r="G2744" t="s">
        <v>784</v>
      </c>
      <c r="I2744" t="s">
        <v>118</v>
      </c>
      <c r="J2744">
        <v>2026</v>
      </c>
      <c r="K2744">
        <v>5</v>
      </c>
      <c r="L2744" t="s">
        <v>95</v>
      </c>
      <c r="M2744">
        <v>115.89</v>
      </c>
      <c r="N2744">
        <v>1</v>
      </c>
      <c r="O2744">
        <v>115.89</v>
      </c>
      <c r="P2744" t="s">
        <v>96</v>
      </c>
    </row>
    <row r="2745" spans="1:17">
      <c r="A2745" t="s">
        <v>879</v>
      </c>
      <c r="B2745" t="s">
        <v>199</v>
      </c>
      <c r="C2745" t="s">
        <v>133</v>
      </c>
      <c r="D2745" t="s">
        <v>109</v>
      </c>
      <c r="E2745" t="s">
        <v>106</v>
      </c>
      <c r="F2745">
        <v>40700</v>
      </c>
      <c r="G2745" t="s">
        <v>784</v>
      </c>
      <c r="I2745" t="s">
        <v>112</v>
      </c>
      <c r="J2745">
        <v>2026</v>
      </c>
      <c r="K2745">
        <v>5</v>
      </c>
      <c r="L2745" t="s">
        <v>95</v>
      </c>
      <c r="M2745">
        <v>286.89</v>
      </c>
      <c r="N2745">
        <v>1</v>
      </c>
      <c r="O2745">
        <v>286.89</v>
      </c>
      <c r="P2745" t="s">
        <v>96</v>
      </c>
    </row>
    <row r="2746" spans="1:17">
      <c r="A2746" t="s">
        <v>879</v>
      </c>
      <c r="B2746" t="s">
        <v>201</v>
      </c>
      <c r="C2746" t="s">
        <v>133</v>
      </c>
      <c r="D2746" t="s">
        <v>109</v>
      </c>
      <c r="E2746" t="s">
        <v>106</v>
      </c>
      <c r="F2746">
        <v>40700</v>
      </c>
      <c r="G2746" t="s">
        <v>784</v>
      </c>
      <c r="I2746" t="s">
        <v>146</v>
      </c>
      <c r="J2746">
        <v>2026</v>
      </c>
      <c r="K2746">
        <v>5</v>
      </c>
      <c r="L2746" t="s">
        <v>95</v>
      </c>
      <c r="M2746">
        <v>101.41</v>
      </c>
      <c r="N2746">
        <v>1</v>
      </c>
      <c r="O2746">
        <v>101.41</v>
      </c>
      <c r="P2746" t="s">
        <v>96</v>
      </c>
    </row>
    <row r="2747" spans="1:17">
      <c r="A2747" t="s">
        <v>879</v>
      </c>
      <c r="B2747" t="s">
        <v>201</v>
      </c>
      <c r="C2747" t="s">
        <v>133</v>
      </c>
      <c r="D2747" t="s">
        <v>109</v>
      </c>
      <c r="E2747" t="s">
        <v>106</v>
      </c>
      <c r="F2747">
        <v>40700</v>
      </c>
      <c r="G2747" t="s">
        <v>784</v>
      </c>
      <c r="I2747" t="s">
        <v>112</v>
      </c>
      <c r="J2747">
        <v>2026</v>
      </c>
      <c r="K2747">
        <v>5</v>
      </c>
      <c r="L2747" t="s">
        <v>95</v>
      </c>
      <c r="M2747">
        <v>669.41</v>
      </c>
      <c r="N2747">
        <v>1</v>
      </c>
      <c r="O2747">
        <v>669.41</v>
      </c>
      <c r="P2747" t="s">
        <v>96</v>
      </c>
    </row>
    <row r="2748" spans="1:17">
      <c r="A2748" t="s">
        <v>879</v>
      </c>
      <c r="B2748" t="s">
        <v>202</v>
      </c>
      <c r="C2748" t="s">
        <v>133</v>
      </c>
      <c r="D2748" t="s">
        <v>109</v>
      </c>
      <c r="E2748" t="s">
        <v>103</v>
      </c>
      <c r="F2748">
        <v>40700</v>
      </c>
      <c r="G2748" t="s">
        <v>784</v>
      </c>
      <c r="I2748" t="s">
        <v>120</v>
      </c>
      <c r="J2748">
        <v>2026</v>
      </c>
      <c r="K2748">
        <v>5</v>
      </c>
      <c r="L2748" t="s">
        <v>95</v>
      </c>
      <c r="M2748">
        <v>83.39</v>
      </c>
      <c r="N2748">
        <v>1</v>
      </c>
      <c r="O2748">
        <v>83.39</v>
      </c>
      <c r="P2748" t="s">
        <v>96</v>
      </c>
      <c r="Q2748">
        <v>1</v>
      </c>
    </row>
    <row r="2749" spans="1:17">
      <c r="A2749" t="s">
        <v>879</v>
      </c>
      <c r="B2749" t="s">
        <v>202</v>
      </c>
      <c r="C2749" t="s">
        <v>133</v>
      </c>
      <c r="D2749" t="s">
        <v>109</v>
      </c>
      <c r="E2749" t="s">
        <v>103</v>
      </c>
      <c r="F2749">
        <v>40700</v>
      </c>
      <c r="G2749" t="s">
        <v>784</v>
      </c>
      <c r="I2749" t="s">
        <v>130</v>
      </c>
      <c r="J2749">
        <v>2026</v>
      </c>
      <c r="K2749">
        <v>5</v>
      </c>
      <c r="L2749" t="s">
        <v>95</v>
      </c>
      <c r="M2749">
        <v>269.89</v>
      </c>
      <c r="N2749">
        <v>1</v>
      </c>
      <c r="O2749">
        <v>269.89</v>
      </c>
      <c r="P2749" t="s">
        <v>96</v>
      </c>
      <c r="Q2749">
        <v>1</v>
      </c>
    </row>
    <row r="2750" spans="1:17">
      <c r="A2750" t="s">
        <v>879</v>
      </c>
      <c r="B2750" t="s">
        <v>202</v>
      </c>
      <c r="C2750" t="s">
        <v>133</v>
      </c>
      <c r="D2750" t="s">
        <v>109</v>
      </c>
      <c r="E2750" t="s">
        <v>92</v>
      </c>
      <c r="F2750">
        <v>40700</v>
      </c>
      <c r="G2750" t="s">
        <v>784</v>
      </c>
      <c r="I2750" t="s">
        <v>203</v>
      </c>
      <c r="J2750">
        <v>2026</v>
      </c>
      <c r="K2750">
        <v>5</v>
      </c>
      <c r="L2750" t="s">
        <v>95</v>
      </c>
      <c r="M2750">
        <v>177.58</v>
      </c>
      <c r="N2750">
        <v>1</v>
      </c>
      <c r="O2750">
        <v>177.58</v>
      </c>
      <c r="P2750" t="s">
        <v>96</v>
      </c>
      <c r="Q2750">
        <v>1</v>
      </c>
    </row>
    <row r="2751" spans="1:17">
      <c r="A2751" t="s">
        <v>879</v>
      </c>
      <c r="B2751" t="s">
        <v>202</v>
      </c>
      <c r="C2751" t="s">
        <v>133</v>
      </c>
      <c r="D2751" t="s">
        <v>109</v>
      </c>
      <c r="E2751" t="s">
        <v>92</v>
      </c>
      <c r="F2751">
        <v>40700</v>
      </c>
      <c r="G2751" t="s">
        <v>784</v>
      </c>
      <c r="I2751" t="s">
        <v>196</v>
      </c>
      <c r="J2751">
        <v>2026</v>
      </c>
      <c r="K2751">
        <v>5</v>
      </c>
      <c r="L2751" t="s">
        <v>95</v>
      </c>
      <c r="M2751">
        <v>125.55</v>
      </c>
      <c r="N2751">
        <v>1</v>
      </c>
      <c r="O2751">
        <v>125.55</v>
      </c>
      <c r="P2751" t="s">
        <v>96</v>
      </c>
    </row>
    <row r="2752" spans="1:17">
      <c r="A2752" t="s">
        <v>879</v>
      </c>
      <c r="B2752" t="s">
        <v>202</v>
      </c>
      <c r="C2752" t="s">
        <v>133</v>
      </c>
      <c r="D2752" t="s">
        <v>109</v>
      </c>
      <c r="E2752" t="s">
        <v>92</v>
      </c>
      <c r="F2752">
        <v>40700</v>
      </c>
      <c r="G2752" t="s">
        <v>784</v>
      </c>
      <c r="I2752" t="s">
        <v>204</v>
      </c>
      <c r="J2752">
        <v>2026</v>
      </c>
      <c r="K2752">
        <v>5</v>
      </c>
      <c r="L2752" t="s">
        <v>95</v>
      </c>
      <c r="M2752">
        <v>125.55</v>
      </c>
      <c r="N2752">
        <v>1</v>
      </c>
      <c r="O2752">
        <v>125.55</v>
      </c>
      <c r="P2752" t="s">
        <v>96</v>
      </c>
    </row>
    <row r="2753" spans="1:17">
      <c r="A2753" t="s">
        <v>879</v>
      </c>
      <c r="B2753" t="s">
        <v>202</v>
      </c>
      <c r="C2753" t="s">
        <v>133</v>
      </c>
      <c r="D2753" t="s">
        <v>109</v>
      </c>
      <c r="E2753" t="s">
        <v>92</v>
      </c>
      <c r="F2753">
        <v>40700</v>
      </c>
      <c r="G2753" t="s">
        <v>784</v>
      </c>
      <c r="I2753" t="s">
        <v>197</v>
      </c>
      <c r="J2753">
        <v>2026</v>
      </c>
      <c r="K2753">
        <v>5</v>
      </c>
      <c r="L2753" t="s">
        <v>95</v>
      </c>
      <c r="M2753">
        <v>125.55</v>
      </c>
      <c r="N2753">
        <v>1</v>
      </c>
      <c r="O2753">
        <v>125.55</v>
      </c>
      <c r="P2753" t="s">
        <v>96</v>
      </c>
    </row>
    <row r="2754" spans="1:17">
      <c r="A2754" t="s">
        <v>879</v>
      </c>
      <c r="B2754" t="s">
        <v>202</v>
      </c>
      <c r="C2754" t="s">
        <v>133</v>
      </c>
      <c r="D2754" t="s">
        <v>109</v>
      </c>
      <c r="E2754" t="s">
        <v>92</v>
      </c>
      <c r="F2754">
        <v>40700</v>
      </c>
      <c r="G2754" t="s">
        <v>784</v>
      </c>
      <c r="I2754" t="s">
        <v>205</v>
      </c>
      <c r="J2754">
        <v>2026</v>
      </c>
      <c r="K2754">
        <v>5</v>
      </c>
      <c r="L2754" t="s">
        <v>95</v>
      </c>
      <c r="M2754">
        <v>101.41</v>
      </c>
      <c r="N2754">
        <v>1</v>
      </c>
      <c r="O2754">
        <v>101.41</v>
      </c>
      <c r="P2754" t="s">
        <v>96</v>
      </c>
    </row>
    <row r="2755" spans="1:17">
      <c r="A2755" t="s">
        <v>879</v>
      </c>
      <c r="B2755" t="s">
        <v>202</v>
      </c>
      <c r="C2755" t="s">
        <v>133</v>
      </c>
      <c r="D2755" t="s">
        <v>109</v>
      </c>
      <c r="E2755" t="s">
        <v>106</v>
      </c>
      <c r="F2755">
        <v>40700</v>
      </c>
      <c r="G2755" t="s">
        <v>784</v>
      </c>
      <c r="I2755" t="s">
        <v>118</v>
      </c>
      <c r="J2755">
        <v>2026</v>
      </c>
      <c r="K2755">
        <v>5</v>
      </c>
      <c r="L2755" t="s">
        <v>95</v>
      </c>
      <c r="M2755">
        <v>463.56</v>
      </c>
      <c r="N2755">
        <v>1</v>
      </c>
      <c r="O2755">
        <v>463.56</v>
      </c>
      <c r="P2755" t="s">
        <v>96</v>
      </c>
    </row>
    <row r="2756" spans="1:17">
      <c r="A2756" t="s">
        <v>879</v>
      </c>
      <c r="B2756" t="s">
        <v>202</v>
      </c>
      <c r="C2756" t="s">
        <v>133</v>
      </c>
      <c r="D2756" t="s">
        <v>109</v>
      </c>
      <c r="E2756" t="s">
        <v>106</v>
      </c>
      <c r="F2756">
        <v>40700</v>
      </c>
      <c r="G2756" t="s">
        <v>784</v>
      </c>
      <c r="I2756" t="s">
        <v>143</v>
      </c>
      <c r="J2756">
        <v>2026</v>
      </c>
      <c r="K2756">
        <v>5</v>
      </c>
      <c r="L2756" t="s">
        <v>95</v>
      </c>
      <c r="M2756">
        <v>95.63</v>
      </c>
      <c r="N2756">
        <v>1</v>
      </c>
      <c r="O2756">
        <v>95.63</v>
      </c>
      <c r="P2756" t="s">
        <v>96</v>
      </c>
    </row>
    <row r="2757" spans="1:17">
      <c r="A2757" t="s">
        <v>879</v>
      </c>
      <c r="B2757" t="s">
        <v>202</v>
      </c>
      <c r="C2757" t="s">
        <v>133</v>
      </c>
      <c r="D2757" t="s">
        <v>109</v>
      </c>
      <c r="E2757" t="s">
        <v>106</v>
      </c>
      <c r="F2757">
        <v>40700</v>
      </c>
      <c r="G2757" t="s">
        <v>784</v>
      </c>
      <c r="I2757" t="s">
        <v>112</v>
      </c>
      <c r="J2757">
        <v>2026</v>
      </c>
      <c r="K2757">
        <v>5</v>
      </c>
      <c r="L2757" t="s">
        <v>95</v>
      </c>
      <c r="M2757">
        <v>191.26</v>
      </c>
      <c r="N2757">
        <v>1</v>
      </c>
      <c r="O2757">
        <v>191.26</v>
      </c>
      <c r="P2757" t="s">
        <v>96</v>
      </c>
    </row>
    <row r="2758" spans="1:17">
      <c r="A2758" t="s">
        <v>879</v>
      </c>
      <c r="B2758" t="s">
        <v>202</v>
      </c>
      <c r="C2758" t="s">
        <v>133</v>
      </c>
      <c r="D2758" t="s">
        <v>109</v>
      </c>
      <c r="E2758" t="s">
        <v>106</v>
      </c>
      <c r="F2758">
        <v>40700</v>
      </c>
      <c r="G2758" t="s">
        <v>784</v>
      </c>
      <c r="I2758" t="s">
        <v>163</v>
      </c>
      <c r="J2758">
        <v>2026</v>
      </c>
      <c r="K2758">
        <v>5</v>
      </c>
      <c r="L2758" t="s">
        <v>95</v>
      </c>
      <c r="M2758">
        <v>173.82</v>
      </c>
      <c r="N2758">
        <v>1</v>
      </c>
      <c r="O2758">
        <v>173.82</v>
      </c>
      <c r="P2758" t="s">
        <v>96</v>
      </c>
    </row>
    <row r="2759" spans="1:17">
      <c r="A2759" t="s">
        <v>879</v>
      </c>
      <c r="B2759" t="s">
        <v>206</v>
      </c>
      <c r="C2759" t="s">
        <v>133</v>
      </c>
      <c r="D2759" t="s">
        <v>109</v>
      </c>
      <c r="E2759" t="s">
        <v>105</v>
      </c>
      <c r="F2759">
        <v>40700</v>
      </c>
      <c r="G2759" t="s">
        <v>784</v>
      </c>
      <c r="I2759" t="s">
        <v>122</v>
      </c>
      <c r="J2759">
        <v>2026</v>
      </c>
      <c r="K2759">
        <v>5</v>
      </c>
      <c r="L2759" t="s">
        <v>95</v>
      </c>
      <c r="M2759">
        <v>54.08</v>
      </c>
      <c r="N2759">
        <v>1</v>
      </c>
      <c r="O2759">
        <v>54.08</v>
      </c>
      <c r="P2759" t="s">
        <v>96</v>
      </c>
    </row>
    <row r="2760" spans="1:17">
      <c r="A2760" t="s">
        <v>879</v>
      </c>
      <c r="B2760" t="s">
        <v>206</v>
      </c>
      <c r="C2760" t="s">
        <v>133</v>
      </c>
      <c r="D2760" t="s">
        <v>109</v>
      </c>
      <c r="E2760" t="s">
        <v>105</v>
      </c>
      <c r="F2760">
        <v>40700</v>
      </c>
      <c r="G2760" t="s">
        <v>784</v>
      </c>
      <c r="I2760" t="s">
        <v>123</v>
      </c>
      <c r="J2760">
        <v>2026</v>
      </c>
      <c r="K2760">
        <v>5</v>
      </c>
      <c r="L2760" t="s">
        <v>95</v>
      </c>
      <c r="M2760">
        <v>135.19999999999999</v>
      </c>
      <c r="N2760">
        <v>1</v>
      </c>
      <c r="O2760">
        <v>135.19999999999999</v>
      </c>
      <c r="P2760" t="s">
        <v>96</v>
      </c>
    </row>
    <row r="2761" spans="1:17">
      <c r="A2761" t="s">
        <v>879</v>
      </c>
      <c r="B2761" t="s">
        <v>206</v>
      </c>
      <c r="C2761" t="s">
        <v>133</v>
      </c>
      <c r="D2761" t="s">
        <v>109</v>
      </c>
      <c r="E2761" t="s">
        <v>106</v>
      </c>
      <c r="F2761">
        <v>40700</v>
      </c>
      <c r="G2761" t="s">
        <v>784</v>
      </c>
      <c r="I2761" t="s">
        <v>118</v>
      </c>
      <c r="J2761">
        <v>2026</v>
      </c>
      <c r="K2761">
        <v>5</v>
      </c>
      <c r="L2761" t="s">
        <v>95</v>
      </c>
      <c r="M2761">
        <v>115.89</v>
      </c>
      <c r="N2761">
        <v>1</v>
      </c>
      <c r="O2761">
        <v>115.89</v>
      </c>
      <c r="P2761" t="s">
        <v>96</v>
      </c>
    </row>
    <row r="2762" spans="1:17">
      <c r="A2762" t="s">
        <v>879</v>
      </c>
      <c r="B2762" t="s">
        <v>206</v>
      </c>
      <c r="C2762" t="s">
        <v>133</v>
      </c>
      <c r="D2762" t="s">
        <v>109</v>
      </c>
      <c r="E2762" t="s">
        <v>106</v>
      </c>
      <c r="F2762">
        <v>40700</v>
      </c>
      <c r="G2762" t="s">
        <v>784</v>
      </c>
      <c r="I2762" t="s">
        <v>112</v>
      </c>
      <c r="J2762">
        <v>2026</v>
      </c>
      <c r="K2762">
        <v>5</v>
      </c>
      <c r="L2762" t="s">
        <v>95</v>
      </c>
      <c r="M2762">
        <v>191.26</v>
      </c>
      <c r="N2762">
        <v>1</v>
      </c>
      <c r="O2762">
        <v>191.26</v>
      </c>
      <c r="P2762" t="s">
        <v>96</v>
      </c>
    </row>
    <row r="2763" spans="1:17">
      <c r="A2763" t="s">
        <v>879</v>
      </c>
      <c r="B2763" t="s">
        <v>207</v>
      </c>
      <c r="C2763" t="s">
        <v>133</v>
      </c>
      <c r="D2763" t="s">
        <v>109</v>
      </c>
      <c r="E2763" t="s">
        <v>103</v>
      </c>
      <c r="F2763">
        <v>40700</v>
      </c>
      <c r="G2763" t="s">
        <v>784</v>
      </c>
      <c r="I2763" t="s">
        <v>130</v>
      </c>
      <c r="J2763">
        <v>2026</v>
      </c>
      <c r="K2763">
        <v>5</v>
      </c>
      <c r="L2763" t="s">
        <v>95</v>
      </c>
      <c r="M2763">
        <v>992.67</v>
      </c>
      <c r="N2763">
        <v>1</v>
      </c>
      <c r="O2763">
        <v>992.67</v>
      </c>
      <c r="P2763" t="s">
        <v>96</v>
      </c>
      <c r="Q2763">
        <v>1</v>
      </c>
    </row>
    <row r="2764" spans="1:17">
      <c r="A2764" t="s">
        <v>879</v>
      </c>
      <c r="B2764" t="s">
        <v>207</v>
      </c>
      <c r="C2764" t="s">
        <v>133</v>
      </c>
      <c r="D2764" t="s">
        <v>109</v>
      </c>
      <c r="E2764" t="s">
        <v>92</v>
      </c>
      <c r="F2764">
        <v>40700</v>
      </c>
      <c r="G2764" t="s">
        <v>784</v>
      </c>
      <c r="I2764" t="s">
        <v>203</v>
      </c>
      <c r="J2764">
        <v>2026</v>
      </c>
      <c r="K2764">
        <v>5</v>
      </c>
      <c r="L2764" t="s">
        <v>95</v>
      </c>
      <c r="M2764">
        <v>532.74</v>
      </c>
      <c r="N2764">
        <v>1</v>
      </c>
      <c r="O2764">
        <v>532.74</v>
      </c>
      <c r="P2764" t="s">
        <v>96</v>
      </c>
      <c r="Q2764">
        <v>1</v>
      </c>
    </row>
    <row r="2765" spans="1:17">
      <c r="A2765" t="s">
        <v>879</v>
      </c>
      <c r="B2765" t="s">
        <v>207</v>
      </c>
      <c r="C2765" t="s">
        <v>133</v>
      </c>
      <c r="D2765" t="s">
        <v>109</v>
      </c>
      <c r="E2765" t="s">
        <v>104</v>
      </c>
      <c r="F2765">
        <v>40700</v>
      </c>
      <c r="G2765" t="s">
        <v>784</v>
      </c>
      <c r="I2765" t="s">
        <v>171</v>
      </c>
      <c r="J2765">
        <v>2026</v>
      </c>
      <c r="K2765">
        <v>5</v>
      </c>
      <c r="L2765" t="s">
        <v>95</v>
      </c>
      <c r="M2765">
        <v>367.5</v>
      </c>
      <c r="N2765">
        <v>1</v>
      </c>
      <c r="O2765">
        <v>367.5</v>
      </c>
      <c r="P2765" t="s">
        <v>96</v>
      </c>
    </row>
    <row r="2766" spans="1:17">
      <c r="A2766" t="s">
        <v>879</v>
      </c>
      <c r="B2766" t="s">
        <v>207</v>
      </c>
      <c r="C2766" t="s">
        <v>133</v>
      </c>
      <c r="D2766" t="s">
        <v>109</v>
      </c>
      <c r="E2766" t="s">
        <v>104</v>
      </c>
      <c r="F2766">
        <v>40700</v>
      </c>
      <c r="G2766" t="s">
        <v>784</v>
      </c>
      <c r="I2766" t="s">
        <v>172</v>
      </c>
      <c r="J2766">
        <v>2026</v>
      </c>
      <c r="K2766">
        <v>5</v>
      </c>
      <c r="L2766" t="s">
        <v>95</v>
      </c>
      <c r="M2766">
        <v>50.5</v>
      </c>
      <c r="N2766">
        <v>1</v>
      </c>
      <c r="O2766">
        <v>50.5</v>
      </c>
      <c r="P2766" t="s">
        <v>96</v>
      </c>
    </row>
    <row r="2767" spans="1:17">
      <c r="A2767" t="s">
        <v>879</v>
      </c>
      <c r="B2767" t="s">
        <v>207</v>
      </c>
      <c r="C2767" t="s">
        <v>133</v>
      </c>
      <c r="D2767" t="s">
        <v>109</v>
      </c>
      <c r="E2767" t="s">
        <v>104</v>
      </c>
      <c r="F2767">
        <v>40700</v>
      </c>
      <c r="G2767" t="s">
        <v>784</v>
      </c>
      <c r="I2767" t="s">
        <v>173</v>
      </c>
      <c r="J2767">
        <v>2026</v>
      </c>
      <c r="K2767">
        <v>5</v>
      </c>
      <c r="L2767" t="s">
        <v>95</v>
      </c>
      <c r="M2767">
        <v>4539.42</v>
      </c>
      <c r="N2767">
        <v>1</v>
      </c>
      <c r="O2767">
        <v>4539.42</v>
      </c>
      <c r="P2767" t="s">
        <v>96</v>
      </c>
    </row>
    <row r="2768" spans="1:17">
      <c r="A2768" t="s">
        <v>879</v>
      </c>
      <c r="B2768" t="s">
        <v>207</v>
      </c>
      <c r="C2768" t="s">
        <v>133</v>
      </c>
      <c r="D2768" t="s">
        <v>109</v>
      </c>
      <c r="E2768" t="s">
        <v>92</v>
      </c>
      <c r="F2768">
        <v>40700</v>
      </c>
      <c r="G2768" t="s">
        <v>784</v>
      </c>
      <c r="I2768" t="s">
        <v>204</v>
      </c>
      <c r="J2768">
        <v>2026</v>
      </c>
      <c r="K2768">
        <v>5</v>
      </c>
      <c r="L2768" t="s">
        <v>95</v>
      </c>
      <c r="M2768">
        <v>376.65</v>
      </c>
      <c r="N2768">
        <v>1</v>
      </c>
      <c r="O2768">
        <v>376.65</v>
      </c>
      <c r="P2768" t="s">
        <v>96</v>
      </c>
    </row>
    <row r="2769" spans="1:17">
      <c r="A2769" t="s">
        <v>879</v>
      </c>
      <c r="B2769" t="s">
        <v>207</v>
      </c>
      <c r="C2769" t="s">
        <v>133</v>
      </c>
      <c r="D2769" t="s">
        <v>109</v>
      </c>
      <c r="E2769" t="s">
        <v>106</v>
      </c>
      <c r="F2769">
        <v>40700</v>
      </c>
      <c r="G2769" t="s">
        <v>784</v>
      </c>
      <c r="I2769" t="s">
        <v>118</v>
      </c>
      <c r="J2769">
        <v>2026</v>
      </c>
      <c r="K2769">
        <v>5</v>
      </c>
      <c r="L2769" t="s">
        <v>95</v>
      </c>
      <c r="M2769">
        <v>579.45000000000005</v>
      </c>
      <c r="N2769">
        <v>1</v>
      </c>
      <c r="O2769">
        <v>579.45000000000005</v>
      </c>
      <c r="P2769" t="s">
        <v>96</v>
      </c>
    </row>
    <row r="2770" spans="1:17">
      <c r="A2770" t="s">
        <v>879</v>
      </c>
      <c r="B2770" t="s">
        <v>207</v>
      </c>
      <c r="C2770" t="s">
        <v>133</v>
      </c>
      <c r="D2770" t="s">
        <v>109</v>
      </c>
      <c r="E2770" t="s">
        <v>106</v>
      </c>
      <c r="F2770">
        <v>40700</v>
      </c>
      <c r="G2770" t="s">
        <v>784</v>
      </c>
      <c r="I2770" t="s">
        <v>143</v>
      </c>
      <c r="J2770">
        <v>2026</v>
      </c>
      <c r="K2770">
        <v>5</v>
      </c>
      <c r="L2770" t="s">
        <v>95</v>
      </c>
      <c r="M2770">
        <v>95.63</v>
      </c>
      <c r="N2770">
        <v>1</v>
      </c>
      <c r="O2770">
        <v>95.63</v>
      </c>
      <c r="P2770" t="s">
        <v>96</v>
      </c>
    </row>
    <row r="2771" spans="1:17">
      <c r="A2771" t="s">
        <v>879</v>
      </c>
      <c r="B2771" t="s">
        <v>207</v>
      </c>
      <c r="C2771" t="s">
        <v>133</v>
      </c>
      <c r="D2771" t="s">
        <v>109</v>
      </c>
      <c r="E2771" t="s">
        <v>106</v>
      </c>
      <c r="F2771">
        <v>40700</v>
      </c>
      <c r="G2771" t="s">
        <v>784</v>
      </c>
      <c r="I2771" t="s">
        <v>112</v>
      </c>
      <c r="J2771">
        <v>2026</v>
      </c>
      <c r="K2771">
        <v>5</v>
      </c>
      <c r="L2771" t="s">
        <v>95</v>
      </c>
      <c r="M2771">
        <v>382.52</v>
      </c>
      <c r="N2771">
        <v>1</v>
      </c>
      <c r="O2771">
        <v>382.52</v>
      </c>
      <c r="P2771" t="s">
        <v>96</v>
      </c>
    </row>
    <row r="2772" spans="1:17">
      <c r="A2772" t="s">
        <v>879</v>
      </c>
      <c r="B2772" t="s">
        <v>207</v>
      </c>
      <c r="C2772" t="s">
        <v>133</v>
      </c>
      <c r="D2772" t="s">
        <v>109</v>
      </c>
      <c r="E2772" t="s">
        <v>106</v>
      </c>
      <c r="F2772">
        <v>40700</v>
      </c>
      <c r="G2772" t="s">
        <v>784</v>
      </c>
      <c r="I2772" t="s">
        <v>163</v>
      </c>
      <c r="J2772">
        <v>2026</v>
      </c>
      <c r="K2772">
        <v>5</v>
      </c>
      <c r="L2772" t="s">
        <v>95</v>
      </c>
      <c r="M2772">
        <v>521.46</v>
      </c>
      <c r="N2772">
        <v>1</v>
      </c>
      <c r="O2772">
        <v>521.46</v>
      </c>
      <c r="P2772" t="s">
        <v>96</v>
      </c>
    </row>
    <row r="2773" spans="1:17">
      <c r="A2773" t="s">
        <v>879</v>
      </c>
      <c r="B2773" t="s">
        <v>208</v>
      </c>
      <c r="C2773" t="s">
        <v>133</v>
      </c>
      <c r="D2773" t="s">
        <v>109</v>
      </c>
      <c r="E2773" t="s">
        <v>103</v>
      </c>
      <c r="F2773">
        <v>40700</v>
      </c>
      <c r="G2773" t="s">
        <v>784</v>
      </c>
      <c r="I2773" t="s">
        <v>120</v>
      </c>
      <c r="J2773">
        <v>2026</v>
      </c>
      <c r="K2773">
        <v>5</v>
      </c>
      <c r="L2773" t="s">
        <v>95</v>
      </c>
      <c r="M2773">
        <v>83.39</v>
      </c>
      <c r="N2773">
        <v>1</v>
      </c>
      <c r="O2773">
        <v>83.39</v>
      </c>
      <c r="P2773" t="s">
        <v>96</v>
      </c>
      <c r="Q2773">
        <v>1</v>
      </c>
    </row>
    <row r="2774" spans="1:17">
      <c r="A2774" t="s">
        <v>879</v>
      </c>
      <c r="B2774" t="s">
        <v>208</v>
      </c>
      <c r="C2774" t="s">
        <v>133</v>
      </c>
      <c r="D2774" t="s">
        <v>109</v>
      </c>
      <c r="E2774" t="s">
        <v>92</v>
      </c>
      <c r="F2774">
        <v>40700</v>
      </c>
      <c r="G2774" t="s">
        <v>784</v>
      </c>
      <c r="I2774" t="s">
        <v>196</v>
      </c>
      <c r="J2774">
        <v>2026</v>
      </c>
      <c r="K2774">
        <v>5</v>
      </c>
      <c r="L2774" t="s">
        <v>95</v>
      </c>
      <c r="M2774">
        <v>125.55</v>
      </c>
      <c r="N2774">
        <v>1</v>
      </c>
      <c r="O2774">
        <v>125.55</v>
      </c>
      <c r="P2774" t="s">
        <v>96</v>
      </c>
    </row>
    <row r="2775" spans="1:17">
      <c r="A2775" t="s">
        <v>879</v>
      </c>
      <c r="B2775" t="s">
        <v>208</v>
      </c>
      <c r="C2775" t="s">
        <v>133</v>
      </c>
      <c r="D2775" t="s">
        <v>109</v>
      </c>
      <c r="E2775" t="s">
        <v>105</v>
      </c>
      <c r="F2775">
        <v>40700</v>
      </c>
      <c r="G2775" t="s">
        <v>784</v>
      </c>
      <c r="I2775" t="s">
        <v>122</v>
      </c>
      <c r="J2775">
        <v>2026</v>
      </c>
      <c r="K2775">
        <v>5</v>
      </c>
      <c r="L2775" t="s">
        <v>95</v>
      </c>
      <c r="M2775">
        <v>108.16</v>
      </c>
      <c r="N2775">
        <v>1</v>
      </c>
      <c r="O2775">
        <v>108.16</v>
      </c>
      <c r="P2775" t="s">
        <v>96</v>
      </c>
    </row>
    <row r="2776" spans="1:17">
      <c r="A2776" t="s">
        <v>879</v>
      </c>
      <c r="B2776" t="s">
        <v>208</v>
      </c>
      <c r="C2776" t="s">
        <v>133</v>
      </c>
      <c r="D2776" t="s">
        <v>109</v>
      </c>
      <c r="E2776" t="s">
        <v>105</v>
      </c>
      <c r="F2776">
        <v>40700</v>
      </c>
      <c r="G2776" t="s">
        <v>784</v>
      </c>
      <c r="I2776" t="s">
        <v>123</v>
      </c>
      <c r="J2776">
        <v>2026</v>
      </c>
      <c r="K2776">
        <v>5</v>
      </c>
      <c r="L2776" t="s">
        <v>95</v>
      </c>
      <c r="M2776">
        <v>270.39999999999998</v>
      </c>
      <c r="N2776">
        <v>1</v>
      </c>
      <c r="O2776">
        <v>270.39999999999998</v>
      </c>
      <c r="P2776" t="s">
        <v>96</v>
      </c>
    </row>
    <row r="2777" spans="1:17">
      <c r="A2777" t="s">
        <v>879</v>
      </c>
      <c r="B2777" t="s">
        <v>208</v>
      </c>
      <c r="C2777" t="s">
        <v>133</v>
      </c>
      <c r="D2777" t="s">
        <v>109</v>
      </c>
      <c r="E2777" t="s">
        <v>106</v>
      </c>
      <c r="F2777">
        <v>40700</v>
      </c>
      <c r="G2777" t="s">
        <v>784</v>
      </c>
      <c r="I2777" t="s">
        <v>112</v>
      </c>
      <c r="J2777">
        <v>2026</v>
      </c>
      <c r="K2777">
        <v>5</v>
      </c>
      <c r="L2777" t="s">
        <v>95</v>
      </c>
      <c r="M2777">
        <v>669.41</v>
      </c>
      <c r="N2777">
        <v>1</v>
      </c>
      <c r="O2777">
        <v>669.41</v>
      </c>
      <c r="P2777" t="s">
        <v>96</v>
      </c>
    </row>
    <row r="2778" spans="1:17">
      <c r="A2778" t="s">
        <v>879</v>
      </c>
      <c r="B2778" t="s">
        <v>209</v>
      </c>
      <c r="C2778" t="s">
        <v>133</v>
      </c>
      <c r="D2778" t="s">
        <v>109</v>
      </c>
      <c r="E2778" t="s">
        <v>103</v>
      </c>
      <c r="F2778">
        <v>40700</v>
      </c>
      <c r="G2778" t="s">
        <v>784</v>
      </c>
      <c r="I2778" t="s">
        <v>120</v>
      </c>
      <c r="J2778">
        <v>2026</v>
      </c>
      <c r="K2778">
        <v>5</v>
      </c>
      <c r="L2778" t="s">
        <v>95</v>
      </c>
      <c r="M2778">
        <v>192.66</v>
      </c>
      <c r="N2778">
        <v>1</v>
      </c>
      <c r="O2778">
        <v>192.66</v>
      </c>
      <c r="P2778" t="s">
        <v>96</v>
      </c>
      <c r="Q2778">
        <v>1</v>
      </c>
    </row>
    <row r="2779" spans="1:17">
      <c r="A2779" t="s">
        <v>879</v>
      </c>
      <c r="B2779" t="s">
        <v>209</v>
      </c>
      <c r="C2779" t="s">
        <v>133</v>
      </c>
      <c r="D2779" t="s">
        <v>109</v>
      </c>
      <c r="E2779" t="s">
        <v>106</v>
      </c>
      <c r="F2779">
        <v>40700</v>
      </c>
      <c r="G2779" t="s">
        <v>784</v>
      </c>
      <c r="I2779" t="s">
        <v>112</v>
      </c>
      <c r="J2779">
        <v>2026</v>
      </c>
      <c r="K2779">
        <v>5</v>
      </c>
      <c r="L2779" t="s">
        <v>95</v>
      </c>
      <c r="M2779">
        <v>573.78</v>
      </c>
      <c r="N2779">
        <v>1</v>
      </c>
      <c r="O2779">
        <v>573.78</v>
      </c>
      <c r="P2779" t="s">
        <v>96</v>
      </c>
    </row>
    <row r="2780" spans="1:17">
      <c r="A2780" t="s">
        <v>879</v>
      </c>
      <c r="B2780" t="s">
        <v>210</v>
      </c>
      <c r="C2780" t="s">
        <v>133</v>
      </c>
      <c r="D2780" t="s">
        <v>109</v>
      </c>
      <c r="E2780" t="s">
        <v>92</v>
      </c>
      <c r="F2780">
        <v>40700</v>
      </c>
      <c r="G2780" t="s">
        <v>784</v>
      </c>
      <c r="I2780" t="s">
        <v>196</v>
      </c>
      <c r="J2780">
        <v>2026</v>
      </c>
      <c r="K2780">
        <v>5</v>
      </c>
      <c r="L2780" t="s">
        <v>95</v>
      </c>
      <c r="M2780">
        <v>376.65</v>
      </c>
      <c r="N2780">
        <v>1</v>
      </c>
      <c r="O2780">
        <v>376.65</v>
      </c>
      <c r="P2780" t="s">
        <v>96</v>
      </c>
    </row>
    <row r="2781" spans="1:17">
      <c r="A2781" t="s">
        <v>879</v>
      </c>
      <c r="B2781" t="s">
        <v>210</v>
      </c>
      <c r="C2781" t="s">
        <v>133</v>
      </c>
      <c r="D2781" t="s">
        <v>109</v>
      </c>
      <c r="E2781" t="s">
        <v>105</v>
      </c>
      <c r="F2781">
        <v>40700</v>
      </c>
      <c r="G2781" t="s">
        <v>784</v>
      </c>
      <c r="I2781" t="s">
        <v>122</v>
      </c>
      <c r="J2781">
        <v>2026</v>
      </c>
      <c r="K2781">
        <v>5</v>
      </c>
      <c r="L2781" t="s">
        <v>95</v>
      </c>
      <c r="M2781">
        <v>54.08</v>
      </c>
      <c r="N2781">
        <v>1</v>
      </c>
      <c r="O2781">
        <v>54.08</v>
      </c>
      <c r="P2781" t="s">
        <v>96</v>
      </c>
    </row>
    <row r="2782" spans="1:17">
      <c r="A2782" t="s">
        <v>879</v>
      </c>
      <c r="B2782" t="s">
        <v>210</v>
      </c>
      <c r="C2782" t="s">
        <v>133</v>
      </c>
      <c r="D2782" t="s">
        <v>109</v>
      </c>
      <c r="E2782" t="s">
        <v>105</v>
      </c>
      <c r="F2782">
        <v>40700</v>
      </c>
      <c r="G2782" t="s">
        <v>784</v>
      </c>
      <c r="I2782" t="s">
        <v>123</v>
      </c>
      <c r="J2782">
        <v>2026</v>
      </c>
      <c r="K2782">
        <v>5</v>
      </c>
      <c r="L2782" t="s">
        <v>95</v>
      </c>
      <c r="M2782">
        <v>135.19999999999999</v>
      </c>
      <c r="N2782">
        <v>1</v>
      </c>
      <c r="O2782">
        <v>135.19999999999999</v>
      </c>
      <c r="P2782" t="s">
        <v>96</v>
      </c>
    </row>
    <row r="2783" spans="1:17">
      <c r="A2783" t="s">
        <v>879</v>
      </c>
      <c r="B2783" t="s">
        <v>210</v>
      </c>
      <c r="C2783" t="s">
        <v>133</v>
      </c>
      <c r="D2783" t="s">
        <v>109</v>
      </c>
      <c r="E2783" t="s">
        <v>106</v>
      </c>
      <c r="F2783">
        <v>40700</v>
      </c>
      <c r="G2783" t="s">
        <v>784</v>
      </c>
      <c r="I2783" t="s">
        <v>118</v>
      </c>
      <c r="J2783">
        <v>2026</v>
      </c>
      <c r="K2783">
        <v>5</v>
      </c>
      <c r="L2783" t="s">
        <v>95</v>
      </c>
      <c r="M2783">
        <v>115.89</v>
      </c>
      <c r="N2783">
        <v>1</v>
      </c>
      <c r="O2783">
        <v>115.89</v>
      </c>
      <c r="P2783" t="s">
        <v>96</v>
      </c>
    </row>
    <row r="2784" spans="1:17">
      <c r="A2784" t="s">
        <v>879</v>
      </c>
      <c r="B2784" t="s">
        <v>210</v>
      </c>
      <c r="C2784" t="s">
        <v>133</v>
      </c>
      <c r="D2784" t="s">
        <v>109</v>
      </c>
      <c r="E2784" t="s">
        <v>106</v>
      </c>
      <c r="F2784">
        <v>40700</v>
      </c>
      <c r="G2784" t="s">
        <v>784</v>
      </c>
      <c r="I2784" t="s">
        <v>112</v>
      </c>
      <c r="J2784">
        <v>2026</v>
      </c>
      <c r="K2784">
        <v>5</v>
      </c>
      <c r="L2784" t="s">
        <v>95</v>
      </c>
      <c r="M2784">
        <v>382.52</v>
      </c>
      <c r="N2784">
        <v>1</v>
      </c>
      <c r="O2784">
        <v>382.52</v>
      </c>
      <c r="P2784" t="s">
        <v>96</v>
      </c>
    </row>
    <row r="2785" spans="1:17">
      <c r="A2785" t="s">
        <v>879</v>
      </c>
      <c r="B2785" t="s">
        <v>211</v>
      </c>
      <c r="C2785" t="s">
        <v>133</v>
      </c>
      <c r="D2785" t="s">
        <v>109</v>
      </c>
      <c r="E2785" t="s">
        <v>103</v>
      </c>
      <c r="F2785">
        <v>40700</v>
      </c>
      <c r="G2785" t="s">
        <v>784</v>
      </c>
      <c r="I2785" t="s">
        <v>130</v>
      </c>
      <c r="J2785">
        <v>2026</v>
      </c>
      <c r="K2785">
        <v>5</v>
      </c>
      <c r="L2785" t="s">
        <v>95</v>
      </c>
      <c r="M2785">
        <v>480.08</v>
      </c>
      <c r="N2785">
        <v>1</v>
      </c>
      <c r="O2785">
        <v>480.08</v>
      </c>
      <c r="P2785" t="s">
        <v>96</v>
      </c>
      <c r="Q2785">
        <v>1</v>
      </c>
    </row>
    <row r="2786" spans="1:17">
      <c r="A2786" t="s">
        <v>879</v>
      </c>
      <c r="B2786" t="s">
        <v>211</v>
      </c>
      <c r="C2786" t="s">
        <v>133</v>
      </c>
      <c r="D2786" t="s">
        <v>109</v>
      </c>
      <c r="E2786" t="s">
        <v>104</v>
      </c>
      <c r="F2786">
        <v>40700</v>
      </c>
      <c r="G2786" t="s">
        <v>784</v>
      </c>
      <c r="I2786" t="s">
        <v>172</v>
      </c>
      <c r="J2786">
        <v>2026</v>
      </c>
      <c r="K2786">
        <v>5</v>
      </c>
      <c r="L2786" t="s">
        <v>95</v>
      </c>
      <c r="M2786">
        <v>121.2</v>
      </c>
      <c r="N2786">
        <v>1</v>
      </c>
      <c r="O2786">
        <v>121.2</v>
      </c>
      <c r="P2786" t="s">
        <v>96</v>
      </c>
    </row>
    <row r="2787" spans="1:17">
      <c r="A2787" t="s">
        <v>879</v>
      </c>
      <c r="B2787" t="s">
        <v>211</v>
      </c>
      <c r="C2787" t="s">
        <v>133</v>
      </c>
      <c r="D2787" t="s">
        <v>109</v>
      </c>
      <c r="E2787" t="s">
        <v>104</v>
      </c>
      <c r="F2787">
        <v>40700</v>
      </c>
      <c r="G2787" t="s">
        <v>784</v>
      </c>
      <c r="I2787" t="s">
        <v>174</v>
      </c>
      <c r="J2787">
        <v>2026</v>
      </c>
      <c r="K2787">
        <v>5</v>
      </c>
      <c r="L2787" t="s">
        <v>95</v>
      </c>
      <c r="M2787">
        <v>1659.57</v>
      </c>
      <c r="N2787">
        <v>1</v>
      </c>
      <c r="O2787">
        <v>1659.57</v>
      </c>
      <c r="P2787" t="s">
        <v>96</v>
      </c>
    </row>
    <row r="2788" spans="1:17">
      <c r="A2788" t="s">
        <v>879</v>
      </c>
      <c r="B2788" t="s">
        <v>211</v>
      </c>
      <c r="C2788" t="s">
        <v>133</v>
      </c>
      <c r="D2788" t="s">
        <v>109</v>
      </c>
      <c r="E2788" t="s">
        <v>105</v>
      </c>
      <c r="F2788">
        <v>40700</v>
      </c>
      <c r="G2788" t="s">
        <v>784</v>
      </c>
      <c r="I2788" t="s">
        <v>122</v>
      </c>
      <c r="J2788">
        <v>2026</v>
      </c>
      <c r="K2788">
        <v>5</v>
      </c>
      <c r="L2788" t="s">
        <v>95</v>
      </c>
      <c r="M2788">
        <v>54.08</v>
      </c>
      <c r="N2788">
        <v>1</v>
      </c>
      <c r="O2788">
        <v>54.08</v>
      </c>
      <c r="P2788" t="s">
        <v>96</v>
      </c>
    </row>
    <row r="2789" spans="1:17">
      <c r="A2789" t="s">
        <v>879</v>
      </c>
      <c r="B2789" t="s">
        <v>211</v>
      </c>
      <c r="C2789" t="s">
        <v>133</v>
      </c>
      <c r="D2789" t="s">
        <v>109</v>
      </c>
      <c r="E2789" t="s">
        <v>105</v>
      </c>
      <c r="F2789">
        <v>40700</v>
      </c>
      <c r="G2789" t="s">
        <v>784</v>
      </c>
      <c r="I2789" t="s">
        <v>123</v>
      </c>
      <c r="J2789">
        <v>2026</v>
      </c>
      <c r="K2789">
        <v>5</v>
      </c>
      <c r="L2789" t="s">
        <v>95</v>
      </c>
      <c r="M2789">
        <v>135.19999999999999</v>
      </c>
      <c r="N2789">
        <v>1</v>
      </c>
      <c r="O2789">
        <v>135.19999999999999</v>
      </c>
      <c r="P2789" t="s">
        <v>96</v>
      </c>
    </row>
    <row r="2790" spans="1:17">
      <c r="A2790" t="s">
        <v>879</v>
      </c>
      <c r="B2790" t="s">
        <v>211</v>
      </c>
      <c r="C2790" t="s">
        <v>133</v>
      </c>
      <c r="D2790" t="s">
        <v>109</v>
      </c>
      <c r="E2790" t="s">
        <v>106</v>
      </c>
      <c r="F2790">
        <v>40700</v>
      </c>
      <c r="G2790" t="s">
        <v>784</v>
      </c>
      <c r="I2790" t="s">
        <v>118</v>
      </c>
      <c r="J2790">
        <v>2026</v>
      </c>
      <c r="K2790">
        <v>5</v>
      </c>
      <c r="L2790" t="s">
        <v>95</v>
      </c>
      <c r="M2790">
        <v>347.67</v>
      </c>
      <c r="N2790">
        <v>1</v>
      </c>
      <c r="O2790">
        <v>347.67</v>
      </c>
      <c r="P2790" t="s">
        <v>96</v>
      </c>
    </row>
    <row r="2791" spans="1:17">
      <c r="A2791" t="s">
        <v>879</v>
      </c>
      <c r="B2791" t="s">
        <v>211</v>
      </c>
      <c r="C2791" t="s">
        <v>133</v>
      </c>
      <c r="D2791" t="s">
        <v>109</v>
      </c>
      <c r="E2791" t="s">
        <v>106</v>
      </c>
      <c r="F2791">
        <v>40700</v>
      </c>
      <c r="G2791" t="s">
        <v>784</v>
      </c>
      <c r="I2791" t="s">
        <v>143</v>
      </c>
      <c r="J2791">
        <v>2026</v>
      </c>
      <c r="K2791">
        <v>5</v>
      </c>
      <c r="L2791" t="s">
        <v>95</v>
      </c>
      <c r="M2791">
        <v>95.63</v>
      </c>
      <c r="N2791">
        <v>1</v>
      </c>
      <c r="O2791">
        <v>95.63</v>
      </c>
      <c r="P2791" t="s">
        <v>96</v>
      </c>
    </row>
    <row r="2792" spans="1:17">
      <c r="A2792" t="s">
        <v>879</v>
      </c>
      <c r="B2792" t="s">
        <v>211</v>
      </c>
      <c r="C2792" t="s">
        <v>133</v>
      </c>
      <c r="D2792" t="s">
        <v>109</v>
      </c>
      <c r="E2792" t="s">
        <v>106</v>
      </c>
      <c r="F2792">
        <v>40700</v>
      </c>
      <c r="G2792" t="s">
        <v>784</v>
      </c>
      <c r="I2792" t="s">
        <v>112</v>
      </c>
      <c r="J2792">
        <v>2026</v>
      </c>
      <c r="K2792">
        <v>5</v>
      </c>
      <c r="L2792" t="s">
        <v>95</v>
      </c>
      <c r="M2792">
        <v>286.89</v>
      </c>
      <c r="N2792">
        <v>1</v>
      </c>
      <c r="O2792">
        <v>286.89</v>
      </c>
      <c r="P2792" t="s">
        <v>96</v>
      </c>
    </row>
    <row r="2793" spans="1:17">
      <c r="A2793" t="s">
        <v>879</v>
      </c>
      <c r="B2793" t="s">
        <v>211</v>
      </c>
      <c r="C2793" t="s">
        <v>133</v>
      </c>
      <c r="D2793" t="s">
        <v>109</v>
      </c>
      <c r="E2793" t="s">
        <v>106</v>
      </c>
      <c r="F2793">
        <v>40700</v>
      </c>
      <c r="G2793" t="s">
        <v>784</v>
      </c>
      <c r="I2793" t="s">
        <v>163</v>
      </c>
      <c r="J2793">
        <v>2026</v>
      </c>
      <c r="K2793">
        <v>5</v>
      </c>
      <c r="L2793" t="s">
        <v>95</v>
      </c>
      <c r="M2793">
        <v>173.82</v>
      </c>
      <c r="N2793">
        <v>1</v>
      </c>
      <c r="O2793">
        <v>173.82</v>
      </c>
      <c r="P2793" t="s">
        <v>96</v>
      </c>
    </row>
    <row r="2794" spans="1:17">
      <c r="A2794" t="s">
        <v>879</v>
      </c>
      <c r="B2794" t="s">
        <v>212</v>
      </c>
      <c r="C2794" t="s">
        <v>133</v>
      </c>
      <c r="D2794" t="s">
        <v>109</v>
      </c>
      <c r="E2794" t="s">
        <v>103</v>
      </c>
      <c r="F2794">
        <v>40700</v>
      </c>
      <c r="G2794" t="s">
        <v>784</v>
      </c>
      <c r="I2794" t="s">
        <v>120</v>
      </c>
      <c r="J2794">
        <v>2026</v>
      </c>
      <c r="K2794">
        <v>5</v>
      </c>
      <c r="L2794" t="s">
        <v>95</v>
      </c>
      <c r="M2794">
        <v>215.58</v>
      </c>
      <c r="N2794">
        <v>1</v>
      </c>
      <c r="O2794">
        <v>215.58</v>
      </c>
      <c r="P2794" t="s">
        <v>96</v>
      </c>
      <c r="Q2794">
        <v>1</v>
      </c>
    </row>
    <row r="2795" spans="1:17">
      <c r="A2795" t="s">
        <v>879</v>
      </c>
      <c r="B2795" t="s">
        <v>212</v>
      </c>
      <c r="C2795" t="s">
        <v>133</v>
      </c>
      <c r="D2795" t="s">
        <v>109</v>
      </c>
      <c r="E2795" t="s">
        <v>103</v>
      </c>
      <c r="F2795">
        <v>40700</v>
      </c>
      <c r="G2795" t="s">
        <v>784</v>
      </c>
      <c r="I2795" t="s">
        <v>130</v>
      </c>
      <c r="J2795">
        <v>2026</v>
      </c>
      <c r="K2795">
        <v>5</v>
      </c>
      <c r="L2795" t="s">
        <v>95</v>
      </c>
      <c r="M2795">
        <v>292.63</v>
      </c>
      <c r="N2795">
        <v>1</v>
      </c>
      <c r="O2795">
        <v>292.63</v>
      </c>
      <c r="P2795" t="s">
        <v>96</v>
      </c>
      <c r="Q2795">
        <v>1</v>
      </c>
    </row>
    <row r="2796" spans="1:17">
      <c r="A2796" t="s">
        <v>879</v>
      </c>
      <c r="B2796" t="s">
        <v>212</v>
      </c>
      <c r="C2796" t="s">
        <v>133</v>
      </c>
      <c r="D2796" t="s">
        <v>109</v>
      </c>
      <c r="E2796" t="s">
        <v>106</v>
      </c>
      <c r="F2796">
        <v>40700</v>
      </c>
      <c r="G2796" t="s">
        <v>784</v>
      </c>
      <c r="I2796" t="s">
        <v>146</v>
      </c>
      <c r="J2796">
        <v>2026</v>
      </c>
      <c r="K2796">
        <v>5</v>
      </c>
      <c r="L2796" t="s">
        <v>95</v>
      </c>
      <c r="M2796">
        <v>202.82</v>
      </c>
      <c r="N2796">
        <v>1</v>
      </c>
      <c r="O2796">
        <v>202.82</v>
      </c>
      <c r="P2796" t="s">
        <v>96</v>
      </c>
    </row>
    <row r="2797" spans="1:17">
      <c r="A2797" t="s">
        <v>879</v>
      </c>
      <c r="B2797" t="s">
        <v>212</v>
      </c>
      <c r="C2797" t="s">
        <v>133</v>
      </c>
      <c r="D2797" t="s">
        <v>109</v>
      </c>
      <c r="E2797" t="s">
        <v>106</v>
      </c>
      <c r="F2797">
        <v>40700</v>
      </c>
      <c r="G2797" t="s">
        <v>784</v>
      </c>
      <c r="I2797" t="s">
        <v>112</v>
      </c>
      <c r="J2797">
        <v>2026</v>
      </c>
      <c r="K2797">
        <v>5</v>
      </c>
      <c r="L2797" t="s">
        <v>95</v>
      </c>
      <c r="M2797">
        <v>382.52</v>
      </c>
      <c r="N2797">
        <v>1</v>
      </c>
      <c r="O2797">
        <v>382.52</v>
      </c>
      <c r="P2797" t="s">
        <v>96</v>
      </c>
    </row>
    <row r="2798" spans="1:17">
      <c r="A2798" t="s">
        <v>879</v>
      </c>
      <c r="B2798" t="s">
        <v>213</v>
      </c>
      <c r="C2798" t="s">
        <v>133</v>
      </c>
      <c r="D2798" t="s">
        <v>109</v>
      </c>
      <c r="E2798" t="s">
        <v>105</v>
      </c>
      <c r="F2798">
        <v>40700</v>
      </c>
      <c r="G2798" t="s">
        <v>784</v>
      </c>
      <c r="I2798" t="s">
        <v>122</v>
      </c>
      <c r="J2798">
        <v>2026</v>
      </c>
      <c r="K2798">
        <v>5</v>
      </c>
      <c r="L2798" t="s">
        <v>95</v>
      </c>
      <c r="M2798">
        <v>162.24</v>
      </c>
      <c r="N2798">
        <v>1</v>
      </c>
      <c r="O2798">
        <v>162.24</v>
      </c>
      <c r="P2798" t="s">
        <v>96</v>
      </c>
    </row>
    <row r="2799" spans="1:17">
      <c r="A2799" t="s">
        <v>879</v>
      </c>
      <c r="B2799" t="s">
        <v>213</v>
      </c>
      <c r="C2799" t="s">
        <v>133</v>
      </c>
      <c r="D2799" t="s">
        <v>109</v>
      </c>
      <c r="E2799" t="s">
        <v>105</v>
      </c>
      <c r="F2799">
        <v>40700</v>
      </c>
      <c r="G2799" t="s">
        <v>784</v>
      </c>
      <c r="I2799" t="s">
        <v>123</v>
      </c>
      <c r="J2799">
        <v>2026</v>
      </c>
      <c r="K2799">
        <v>5</v>
      </c>
      <c r="L2799" t="s">
        <v>95</v>
      </c>
      <c r="M2799">
        <v>405.6</v>
      </c>
      <c r="N2799">
        <v>1</v>
      </c>
      <c r="O2799">
        <v>405.6</v>
      </c>
      <c r="P2799" t="s">
        <v>96</v>
      </c>
    </row>
    <row r="2800" spans="1:17">
      <c r="A2800" t="s">
        <v>879</v>
      </c>
      <c r="B2800" t="s">
        <v>213</v>
      </c>
      <c r="C2800" t="s">
        <v>133</v>
      </c>
      <c r="D2800" t="s">
        <v>109</v>
      </c>
      <c r="E2800" t="s">
        <v>106</v>
      </c>
      <c r="F2800">
        <v>40700</v>
      </c>
      <c r="G2800" t="s">
        <v>784</v>
      </c>
      <c r="I2800" t="s">
        <v>118</v>
      </c>
      <c r="J2800">
        <v>2026</v>
      </c>
      <c r="K2800">
        <v>5</v>
      </c>
      <c r="L2800" t="s">
        <v>95</v>
      </c>
      <c r="M2800">
        <v>115.89</v>
      </c>
      <c r="N2800">
        <v>1</v>
      </c>
      <c r="O2800">
        <v>115.89</v>
      </c>
      <c r="P2800" t="s">
        <v>96</v>
      </c>
    </row>
    <row r="2801" spans="1:17">
      <c r="A2801" t="s">
        <v>879</v>
      </c>
      <c r="B2801" t="s">
        <v>213</v>
      </c>
      <c r="C2801" t="s">
        <v>133</v>
      </c>
      <c r="D2801" t="s">
        <v>109</v>
      </c>
      <c r="E2801" t="s">
        <v>106</v>
      </c>
      <c r="F2801">
        <v>40700</v>
      </c>
      <c r="G2801" t="s">
        <v>784</v>
      </c>
      <c r="I2801" t="s">
        <v>112</v>
      </c>
      <c r="J2801">
        <v>2026</v>
      </c>
      <c r="K2801">
        <v>5</v>
      </c>
      <c r="L2801" t="s">
        <v>95</v>
      </c>
      <c r="M2801">
        <v>191.26</v>
      </c>
      <c r="N2801">
        <v>1</v>
      </c>
      <c r="O2801">
        <v>191.26</v>
      </c>
      <c r="P2801" t="s">
        <v>96</v>
      </c>
    </row>
    <row r="2802" spans="1:17">
      <c r="A2802" t="s">
        <v>879</v>
      </c>
      <c r="B2802" t="s">
        <v>214</v>
      </c>
      <c r="C2802" t="s">
        <v>133</v>
      </c>
      <c r="D2802" t="s">
        <v>109</v>
      </c>
      <c r="E2802" t="s">
        <v>92</v>
      </c>
      <c r="F2802">
        <v>40700</v>
      </c>
      <c r="G2802" t="s">
        <v>784</v>
      </c>
      <c r="I2802" t="s">
        <v>203</v>
      </c>
      <c r="J2802">
        <v>2026</v>
      </c>
      <c r="K2802">
        <v>5</v>
      </c>
      <c r="L2802" t="s">
        <v>95</v>
      </c>
      <c r="M2802">
        <v>177.58</v>
      </c>
      <c r="N2802">
        <v>1</v>
      </c>
      <c r="O2802">
        <v>177.58</v>
      </c>
      <c r="P2802" t="s">
        <v>96</v>
      </c>
      <c r="Q2802">
        <v>1</v>
      </c>
    </row>
    <row r="2803" spans="1:17">
      <c r="A2803" t="s">
        <v>879</v>
      </c>
      <c r="B2803" t="s">
        <v>214</v>
      </c>
      <c r="C2803" t="s">
        <v>133</v>
      </c>
      <c r="D2803" t="s">
        <v>109</v>
      </c>
      <c r="E2803" t="s">
        <v>104</v>
      </c>
      <c r="F2803">
        <v>40700</v>
      </c>
      <c r="G2803" t="s">
        <v>784</v>
      </c>
      <c r="I2803" t="s">
        <v>171</v>
      </c>
      <c r="J2803">
        <v>2026</v>
      </c>
      <c r="K2803">
        <v>5</v>
      </c>
      <c r="L2803" t="s">
        <v>95</v>
      </c>
      <c r="M2803">
        <v>88.2</v>
      </c>
      <c r="N2803">
        <v>1</v>
      </c>
      <c r="O2803">
        <v>88.2</v>
      </c>
      <c r="P2803" t="s">
        <v>96</v>
      </c>
    </row>
    <row r="2804" spans="1:17">
      <c r="A2804" t="s">
        <v>879</v>
      </c>
      <c r="B2804" t="s">
        <v>214</v>
      </c>
      <c r="C2804" t="s">
        <v>133</v>
      </c>
      <c r="D2804" t="s">
        <v>109</v>
      </c>
      <c r="E2804" t="s">
        <v>104</v>
      </c>
      <c r="F2804">
        <v>40700</v>
      </c>
      <c r="G2804" t="s">
        <v>784</v>
      </c>
      <c r="I2804" t="s">
        <v>173</v>
      </c>
      <c r="J2804">
        <v>2026</v>
      </c>
      <c r="K2804">
        <v>5</v>
      </c>
      <c r="L2804" t="s">
        <v>95</v>
      </c>
      <c r="M2804">
        <v>2269.71</v>
      </c>
      <c r="N2804">
        <v>1</v>
      </c>
      <c r="O2804">
        <v>2269.71</v>
      </c>
      <c r="P2804" t="s">
        <v>96</v>
      </c>
    </row>
    <row r="2805" spans="1:17">
      <c r="A2805" t="s">
        <v>879</v>
      </c>
      <c r="B2805" t="s">
        <v>214</v>
      </c>
      <c r="C2805" t="s">
        <v>133</v>
      </c>
      <c r="D2805" t="s">
        <v>109</v>
      </c>
      <c r="E2805" t="s">
        <v>92</v>
      </c>
      <c r="F2805">
        <v>40700</v>
      </c>
      <c r="G2805" t="s">
        <v>784</v>
      </c>
      <c r="I2805" t="s">
        <v>204</v>
      </c>
      <c r="J2805">
        <v>2026</v>
      </c>
      <c r="K2805">
        <v>5</v>
      </c>
      <c r="L2805" t="s">
        <v>95</v>
      </c>
      <c r="M2805">
        <v>125.55</v>
      </c>
      <c r="N2805">
        <v>1</v>
      </c>
      <c r="O2805">
        <v>125.55</v>
      </c>
      <c r="P2805" t="s">
        <v>96</v>
      </c>
    </row>
    <row r="2806" spans="1:17">
      <c r="A2806" t="s">
        <v>879</v>
      </c>
      <c r="B2806" t="s">
        <v>214</v>
      </c>
      <c r="C2806" t="s">
        <v>133</v>
      </c>
      <c r="D2806" t="s">
        <v>109</v>
      </c>
      <c r="E2806" t="s">
        <v>92</v>
      </c>
      <c r="F2806">
        <v>40700</v>
      </c>
      <c r="G2806" t="s">
        <v>784</v>
      </c>
      <c r="I2806" t="s">
        <v>197</v>
      </c>
      <c r="J2806">
        <v>2026</v>
      </c>
      <c r="K2806">
        <v>5</v>
      </c>
      <c r="L2806" t="s">
        <v>95</v>
      </c>
      <c r="M2806">
        <v>251.1</v>
      </c>
      <c r="N2806">
        <v>1</v>
      </c>
      <c r="O2806">
        <v>251.1</v>
      </c>
      <c r="P2806" t="s">
        <v>96</v>
      </c>
    </row>
    <row r="2807" spans="1:17">
      <c r="A2807" t="s">
        <v>879</v>
      </c>
      <c r="B2807" t="s">
        <v>214</v>
      </c>
      <c r="C2807" t="s">
        <v>133</v>
      </c>
      <c r="D2807" t="s">
        <v>109</v>
      </c>
      <c r="E2807" t="s">
        <v>92</v>
      </c>
      <c r="F2807">
        <v>40700</v>
      </c>
      <c r="G2807" t="s">
        <v>784</v>
      </c>
      <c r="I2807" t="s">
        <v>215</v>
      </c>
      <c r="J2807">
        <v>2026</v>
      </c>
      <c r="K2807">
        <v>5</v>
      </c>
      <c r="L2807" t="s">
        <v>95</v>
      </c>
      <c r="M2807">
        <v>125.55</v>
      </c>
      <c r="N2807">
        <v>1</v>
      </c>
      <c r="O2807">
        <v>125.55</v>
      </c>
      <c r="P2807" t="s">
        <v>96</v>
      </c>
    </row>
    <row r="2808" spans="1:17">
      <c r="A2808" t="s">
        <v>879</v>
      </c>
      <c r="B2808" t="s">
        <v>214</v>
      </c>
      <c r="C2808" t="s">
        <v>133</v>
      </c>
      <c r="D2808" t="s">
        <v>109</v>
      </c>
      <c r="E2808" t="s">
        <v>106</v>
      </c>
      <c r="F2808">
        <v>40700</v>
      </c>
      <c r="G2808" t="s">
        <v>784</v>
      </c>
      <c r="I2808" t="s">
        <v>118</v>
      </c>
      <c r="J2808">
        <v>2026</v>
      </c>
      <c r="K2808">
        <v>5</v>
      </c>
      <c r="L2808" t="s">
        <v>95</v>
      </c>
      <c r="M2808">
        <v>347.67</v>
      </c>
      <c r="N2808">
        <v>1</v>
      </c>
      <c r="O2808">
        <v>347.67</v>
      </c>
      <c r="P2808" t="s">
        <v>96</v>
      </c>
    </row>
    <row r="2809" spans="1:17">
      <c r="A2809" t="s">
        <v>879</v>
      </c>
      <c r="B2809" t="s">
        <v>214</v>
      </c>
      <c r="C2809" t="s">
        <v>133</v>
      </c>
      <c r="D2809" t="s">
        <v>109</v>
      </c>
      <c r="E2809" t="s">
        <v>106</v>
      </c>
      <c r="F2809">
        <v>40700</v>
      </c>
      <c r="G2809" t="s">
        <v>784</v>
      </c>
      <c r="I2809" t="s">
        <v>143</v>
      </c>
      <c r="J2809">
        <v>2026</v>
      </c>
      <c r="K2809">
        <v>5</v>
      </c>
      <c r="L2809" t="s">
        <v>95</v>
      </c>
      <c r="M2809">
        <v>95.63</v>
      </c>
      <c r="N2809">
        <v>1</v>
      </c>
      <c r="O2809">
        <v>95.63</v>
      </c>
      <c r="P2809" t="s">
        <v>96</v>
      </c>
    </row>
    <row r="2810" spans="1:17">
      <c r="A2810" t="s">
        <v>879</v>
      </c>
      <c r="B2810" t="s">
        <v>214</v>
      </c>
      <c r="C2810" t="s">
        <v>133</v>
      </c>
      <c r="D2810" t="s">
        <v>109</v>
      </c>
      <c r="E2810" t="s">
        <v>106</v>
      </c>
      <c r="F2810">
        <v>40700</v>
      </c>
      <c r="G2810" t="s">
        <v>784</v>
      </c>
      <c r="I2810" t="s">
        <v>112</v>
      </c>
      <c r="J2810">
        <v>2026</v>
      </c>
      <c r="K2810">
        <v>5</v>
      </c>
      <c r="L2810" t="s">
        <v>95</v>
      </c>
      <c r="M2810">
        <v>95.63</v>
      </c>
      <c r="N2810">
        <v>1</v>
      </c>
      <c r="O2810">
        <v>95.63</v>
      </c>
      <c r="P2810" t="s">
        <v>96</v>
      </c>
    </row>
    <row r="2811" spans="1:17">
      <c r="A2811" t="s">
        <v>879</v>
      </c>
      <c r="B2811" t="s">
        <v>214</v>
      </c>
      <c r="C2811" t="s">
        <v>133</v>
      </c>
      <c r="D2811" t="s">
        <v>109</v>
      </c>
      <c r="E2811" t="s">
        <v>106</v>
      </c>
      <c r="F2811">
        <v>40700</v>
      </c>
      <c r="G2811" t="s">
        <v>784</v>
      </c>
      <c r="I2811" t="s">
        <v>163</v>
      </c>
      <c r="J2811">
        <v>2026</v>
      </c>
      <c r="K2811">
        <v>5</v>
      </c>
      <c r="L2811" t="s">
        <v>95</v>
      </c>
      <c r="M2811">
        <v>173.82</v>
      </c>
      <c r="N2811">
        <v>1</v>
      </c>
      <c r="O2811">
        <v>173.82</v>
      </c>
      <c r="P2811" t="s">
        <v>96</v>
      </c>
    </row>
    <row r="2812" spans="1:17">
      <c r="A2812" t="s">
        <v>879</v>
      </c>
      <c r="B2812" t="s">
        <v>216</v>
      </c>
      <c r="C2812" t="s">
        <v>133</v>
      </c>
      <c r="D2812" t="s">
        <v>109</v>
      </c>
      <c r="E2812" t="s">
        <v>103</v>
      </c>
      <c r="F2812">
        <v>40700</v>
      </c>
      <c r="G2812" t="s">
        <v>784</v>
      </c>
      <c r="I2812" t="s">
        <v>120</v>
      </c>
      <c r="J2812">
        <v>2026</v>
      </c>
      <c r="K2812">
        <v>5</v>
      </c>
      <c r="L2812" t="s">
        <v>95</v>
      </c>
      <c r="M2812">
        <v>446.53</v>
      </c>
      <c r="N2812">
        <v>1</v>
      </c>
      <c r="O2812">
        <v>446.53</v>
      </c>
      <c r="P2812" t="s">
        <v>96</v>
      </c>
      <c r="Q2812">
        <v>1</v>
      </c>
    </row>
    <row r="2813" spans="1:17">
      <c r="A2813" t="s">
        <v>879</v>
      </c>
      <c r="B2813" t="s">
        <v>216</v>
      </c>
      <c r="C2813" t="s">
        <v>133</v>
      </c>
      <c r="D2813" t="s">
        <v>109</v>
      </c>
      <c r="E2813" t="s">
        <v>105</v>
      </c>
      <c r="F2813">
        <v>40700</v>
      </c>
      <c r="G2813" t="s">
        <v>784</v>
      </c>
      <c r="I2813" t="s">
        <v>122</v>
      </c>
      <c r="J2813">
        <v>2026</v>
      </c>
      <c r="K2813">
        <v>5</v>
      </c>
      <c r="L2813" t="s">
        <v>95</v>
      </c>
      <c r="M2813">
        <v>108.16</v>
      </c>
      <c r="N2813">
        <v>1</v>
      </c>
      <c r="O2813">
        <v>108.16</v>
      </c>
      <c r="P2813" t="s">
        <v>96</v>
      </c>
    </row>
    <row r="2814" spans="1:17">
      <c r="A2814" t="s">
        <v>879</v>
      </c>
      <c r="B2814" t="s">
        <v>216</v>
      </c>
      <c r="C2814" t="s">
        <v>133</v>
      </c>
      <c r="D2814" t="s">
        <v>109</v>
      </c>
      <c r="E2814" t="s">
        <v>105</v>
      </c>
      <c r="F2814">
        <v>40700</v>
      </c>
      <c r="G2814" t="s">
        <v>784</v>
      </c>
      <c r="I2814" t="s">
        <v>123</v>
      </c>
      <c r="J2814">
        <v>2026</v>
      </c>
      <c r="K2814">
        <v>5</v>
      </c>
      <c r="L2814" t="s">
        <v>95</v>
      </c>
      <c r="M2814">
        <v>270.39999999999998</v>
      </c>
      <c r="N2814">
        <v>1</v>
      </c>
      <c r="O2814">
        <v>270.39999999999998</v>
      </c>
      <c r="P2814" t="s">
        <v>96</v>
      </c>
    </row>
    <row r="2815" spans="1:17">
      <c r="A2815" t="s">
        <v>879</v>
      </c>
      <c r="B2815" t="s">
        <v>216</v>
      </c>
      <c r="C2815" t="s">
        <v>133</v>
      </c>
      <c r="D2815" t="s">
        <v>109</v>
      </c>
      <c r="E2815" t="s">
        <v>106</v>
      </c>
      <c r="F2815">
        <v>40700</v>
      </c>
      <c r="G2815" t="s">
        <v>784</v>
      </c>
      <c r="I2815" t="s">
        <v>112</v>
      </c>
      <c r="J2815">
        <v>2026</v>
      </c>
      <c r="K2815">
        <v>5</v>
      </c>
      <c r="L2815" t="s">
        <v>95</v>
      </c>
      <c r="M2815">
        <v>95.63</v>
      </c>
      <c r="N2815">
        <v>1</v>
      </c>
      <c r="O2815">
        <v>95.63</v>
      </c>
      <c r="P2815" t="s">
        <v>96</v>
      </c>
    </row>
    <row r="2816" spans="1:17">
      <c r="A2816" t="s">
        <v>879</v>
      </c>
      <c r="B2816" t="s">
        <v>217</v>
      </c>
      <c r="C2816" t="s">
        <v>133</v>
      </c>
      <c r="D2816" t="s">
        <v>109</v>
      </c>
      <c r="E2816" t="s">
        <v>103</v>
      </c>
      <c r="F2816">
        <v>40700</v>
      </c>
      <c r="G2816" t="s">
        <v>784</v>
      </c>
      <c r="I2816" t="s">
        <v>120</v>
      </c>
      <c r="J2816">
        <v>2026</v>
      </c>
      <c r="K2816">
        <v>5</v>
      </c>
      <c r="L2816" t="s">
        <v>95</v>
      </c>
      <c r="M2816">
        <v>109.27</v>
      </c>
      <c r="N2816">
        <v>1</v>
      </c>
      <c r="O2816">
        <v>109.27</v>
      </c>
      <c r="P2816" t="s">
        <v>96</v>
      </c>
      <c r="Q2816">
        <v>1</v>
      </c>
    </row>
    <row r="2817" spans="1:17">
      <c r="A2817" t="s">
        <v>879</v>
      </c>
      <c r="B2817" t="s">
        <v>217</v>
      </c>
      <c r="C2817" t="s">
        <v>133</v>
      </c>
      <c r="D2817" t="s">
        <v>109</v>
      </c>
      <c r="E2817" t="s">
        <v>105</v>
      </c>
      <c r="F2817">
        <v>40700</v>
      </c>
      <c r="G2817" t="s">
        <v>784</v>
      </c>
      <c r="I2817" t="s">
        <v>122</v>
      </c>
      <c r="J2817">
        <v>2026</v>
      </c>
      <c r="K2817">
        <v>5</v>
      </c>
      <c r="L2817" t="s">
        <v>95</v>
      </c>
      <c r="M2817">
        <v>108.16</v>
      </c>
      <c r="N2817">
        <v>1</v>
      </c>
      <c r="O2817">
        <v>108.16</v>
      </c>
      <c r="P2817" t="s">
        <v>96</v>
      </c>
    </row>
    <row r="2818" spans="1:17">
      <c r="A2818" t="s">
        <v>879</v>
      </c>
      <c r="B2818" t="s">
        <v>217</v>
      </c>
      <c r="C2818" t="s">
        <v>133</v>
      </c>
      <c r="D2818" t="s">
        <v>109</v>
      </c>
      <c r="E2818" t="s">
        <v>105</v>
      </c>
      <c r="F2818">
        <v>40700</v>
      </c>
      <c r="G2818" t="s">
        <v>784</v>
      </c>
      <c r="I2818" t="s">
        <v>123</v>
      </c>
      <c r="J2818">
        <v>2026</v>
      </c>
      <c r="K2818">
        <v>5</v>
      </c>
      <c r="L2818" t="s">
        <v>95</v>
      </c>
      <c r="M2818">
        <v>270.39999999999998</v>
      </c>
      <c r="N2818">
        <v>1</v>
      </c>
      <c r="O2818">
        <v>270.39999999999998</v>
      </c>
      <c r="P2818" t="s">
        <v>96</v>
      </c>
    </row>
    <row r="2819" spans="1:17">
      <c r="A2819" t="s">
        <v>879</v>
      </c>
      <c r="B2819" t="s">
        <v>217</v>
      </c>
      <c r="C2819" t="s">
        <v>133</v>
      </c>
      <c r="D2819" t="s">
        <v>109</v>
      </c>
      <c r="E2819" t="s">
        <v>106</v>
      </c>
      <c r="F2819">
        <v>40700</v>
      </c>
      <c r="G2819" t="s">
        <v>784</v>
      </c>
      <c r="I2819" t="s">
        <v>118</v>
      </c>
      <c r="J2819">
        <v>2026</v>
      </c>
      <c r="K2819">
        <v>5</v>
      </c>
      <c r="L2819" t="s">
        <v>95</v>
      </c>
      <c r="M2819">
        <v>231.78</v>
      </c>
      <c r="N2819">
        <v>1</v>
      </c>
      <c r="O2819">
        <v>231.78</v>
      </c>
      <c r="P2819" t="s">
        <v>96</v>
      </c>
    </row>
    <row r="2820" spans="1:17">
      <c r="A2820" t="s">
        <v>879</v>
      </c>
      <c r="B2820" t="s">
        <v>217</v>
      </c>
      <c r="C2820" t="s">
        <v>133</v>
      </c>
      <c r="D2820" t="s">
        <v>109</v>
      </c>
      <c r="E2820" t="s">
        <v>106</v>
      </c>
      <c r="F2820">
        <v>40700</v>
      </c>
      <c r="G2820" t="s">
        <v>784</v>
      </c>
      <c r="I2820" t="s">
        <v>112</v>
      </c>
      <c r="J2820">
        <v>2026</v>
      </c>
      <c r="K2820">
        <v>5</v>
      </c>
      <c r="L2820" t="s">
        <v>95</v>
      </c>
      <c r="M2820">
        <v>478.15</v>
      </c>
      <c r="N2820">
        <v>1</v>
      </c>
      <c r="O2820">
        <v>478.15</v>
      </c>
      <c r="P2820" t="s">
        <v>96</v>
      </c>
    </row>
    <row r="2821" spans="1:17">
      <c r="A2821" t="s">
        <v>879</v>
      </c>
      <c r="B2821" t="s">
        <v>218</v>
      </c>
      <c r="C2821" t="s">
        <v>133</v>
      </c>
      <c r="D2821" t="s">
        <v>109</v>
      </c>
      <c r="E2821" t="s">
        <v>103</v>
      </c>
      <c r="F2821">
        <v>40700</v>
      </c>
      <c r="G2821" t="s">
        <v>784</v>
      </c>
      <c r="I2821" t="s">
        <v>120</v>
      </c>
      <c r="J2821">
        <v>2026</v>
      </c>
      <c r="K2821">
        <v>5</v>
      </c>
      <c r="L2821" t="s">
        <v>95</v>
      </c>
      <c r="M2821">
        <v>192.66</v>
      </c>
      <c r="N2821">
        <v>1</v>
      </c>
      <c r="O2821">
        <v>192.66</v>
      </c>
      <c r="P2821" t="s">
        <v>96</v>
      </c>
      <c r="Q2821">
        <v>1</v>
      </c>
    </row>
    <row r="2822" spans="1:17">
      <c r="A2822" t="s">
        <v>879</v>
      </c>
      <c r="B2822" t="s">
        <v>218</v>
      </c>
      <c r="C2822" t="s">
        <v>133</v>
      </c>
      <c r="D2822" t="s">
        <v>109</v>
      </c>
      <c r="E2822" t="s">
        <v>106</v>
      </c>
      <c r="F2822">
        <v>40700</v>
      </c>
      <c r="G2822" t="s">
        <v>784</v>
      </c>
      <c r="I2822" t="s">
        <v>118</v>
      </c>
      <c r="J2822">
        <v>2026</v>
      </c>
      <c r="K2822">
        <v>5</v>
      </c>
      <c r="L2822" t="s">
        <v>95</v>
      </c>
      <c r="M2822">
        <v>347.67</v>
      </c>
      <c r="N2822">
        <v>1</v>
      </c>
      <c r="O2822">
        <v>347.67</v>
      </c>
      <c r="P2822" t="s">
        <v>96</v>
      </c>
    </row>
    <row r="2823" spans="1:17">
      <c r="A2823" t="s">
        <v>879</v>
      </c>
      <c r="B2823" t="s">
        <v>218</v>
      </c>
      <c r="C2823" t="s">
        <v>133</v>
      </c>
      <c r="D2823" t="s">
        <v>109</v>
      </c>
      <c r="E2823" t="s">
        <v>106</v>
      </c>
      <c r="F2823">
        <v>40700</v>
      </c>
      <c r="G2823" t="s">
        <v>784</v>
      </c>
      <c r="I2823" t="s">
        <v>143</v>
      </c>
      <c r="J2823">
        <v>2026</v>
      </c>
      <c r="K2823">
        <v>5</v>
      </c>
      <c r="L2823" t="s">
        <v>95</v>
      </c>
      <c r="M2823">
        <v>95.63</v>
      </c>
      <c r="N2823">
        <v>1</v>
      </c>
      <c r="O2823">
        <v>95.63</v>
      </c>
      <c r="P2823" t="s">
        <v>96</v>
      </c>
    </row>
    <row r="2824" spans="1:17">
      <c r="A2824" t="s">
        <v>879</v>
      </c>
      <c r="B2824" t="s">
        <v>218</v>
      </c>
      <c r="C2824" t="s">
        <v>133</v>
      </c>
      <c r="D2824" t="s">
        <v>109</v>
      </c>
      <c r="E2824" t="s">
        <v>106</v>
      </c>
      <c r="F2824">
        <v>40700</v>
      </c>
      <c r="G2824" t="s">
        <v>784</v>
      </c>
      <c r="I2824" t="s">
        <v>112</v>
      </c>
      <c r="J2824">
        <v>2026</v>
      </c>
      <c r="K2824">
        <v>5</v>
      </c>
      <c r="L2824" t="s">
        <v>95</v>
      </c>
      <c r="M2824">
        <v>286.89</v>
      </c>
      <c r="N2824">
        <v>1</v>
      </c>
      <c r="O2824">
        <v>286.89</v>
      </c>
      <c r="P2824" t="s">
        <v>96</v>
      </c>
    </row>
    <row r="2825" spans="1:17">
      <c r="A2825" t="s">
        <v>879</v>
      </c>
      <c r="B2825" t="s">
        <v>219</v>
      </c>
      <c r="C2825" t="s">
        <v>133</v>
      </c>
      <c r="D2825" t="s">
        <v>109</v>
      </c>
      <c r="E2825" t="s">
        <v>103</v>
      </c>
      <c r="F2825">
        <v>40700</v>
      </c>
      <c r="G2825" t="s">
        <v>784</v>
      </c>
      <c r="I2825" t="s">
        <v>120</v>
      </c>
      <c r="J2825">
        <v>2026</v>
      </c>
      <c r="K2825">
        <v>5</v>
      </c>
      <c r="L2825" t="s">
        <v>95</v>
      </c>
      <c r="M2825">
        <v>109.27</v>
      </c>
      <c r="N2825">
        <v>1</v>
      </c>
      <c r="O2825">
        <v>109.27</v>
      </c>
      <c r="P2825" t="s">
        <v>96</v>
      </c>
      <c r="Q2825">
        <v>1</v>
      </c>
    </row>
    <row r="2826" spans="1:17">
      <c r="A2826" t="s">
        <v>879</v>
      </c>
      <c r="B2826" t="s">
        <v>219</v>
      </c>
      <c r="C2826" t="s">
        <v>133</v>
      </c>
      <c r="D2826" t="s">
        <v>109</v>
      </c>
      <c r="E2826" t="s">
        <v>105</v>
      </c>
      <c r="F2826">
        <v>40700</v>
      </c>
      <c r="G2826" t="s">
        <v>784</v>
      </c>
      <c r="I2826" t="s">
        <v>122</v>
      </c>
      <c r="J2826">
        <v>2026</v>
      </c>
      <c r="K2826">
        <v>5</v>
      </c>
      <c r="L2826" t="s">
        <v>95</v>
      </c>
      <c r="M2826">
        <v>216.32</v>
      </c>
      <c r="N2826">
        <v>1</v>
      </c>
      <c r="O2826">
        <v>216.32</v>
      </c>
      <c r="P2826" t="s">
        <v>96</v>
      </c>
    </row>
    <row r="2827" spans="1:17">
      <c r="A2827" t="s">
        <v>879</v>
      </c>
      <c r="B2827" t="s">
        <v>219</v>
      </c>
      <c r="C2827" t="s">
        <v>133</v>
      </c>
      <c r="D2827" t="s">
        <v>109</v>
      </c>
      <c r="E2827" t="s">
        <v>105</v>
      </c>
      <c r="F2827">
        <v>40700</v>
      </c>
      <c r="G2827" t="s">
        <v>784</v>
      </c>
      <c r="I2827" t="s">
        <v>123</v>
      </c>
      <c r="J2827">
        <v>2026</v>
      </c>
      <c r="K2827">
        <v>5</v>
      </c>
      <c r="L2827" t="s">
        <v>95</v>
      </c>
      <c r="M2827">
        <v>540.79999999999995</v>
      </c>
      <c r="N2827">
        <v>1</v>
      </c>
      <c r="O2827">
        <v>540.79999999999995</v>
      </c>
      <c r="P2827" t="s">
        <v>96</v>
      </c>
    </row>
    <row r="2828" spans="1:17">
      <c r="A2828" t="s">
        <v>879</v>
      </c>
      <c r="B2828" t="s">
        <v>219</v>
      </c>
      <c r="C2828" t="s">
        <v>133</v>
      </c>
      <c r="D2828" t="s">
        <v>109</v>
      </c>
      <c r="E2828" t="s">
        <v>106</v>
      </c>
      <c r="F2828">
        <v>40700</v>
      </c>
      <c r="G2828" t="s">
        <v>784</v>
      </c>
      <c r="I2828" t="s">
        <v>118</v>
      </c>
      <c r="J2828">
        <v>2026</v>
      </c>
      <c r="K2828">
        <v>5</v>
      </c>
      <c r="L2828" t="s">
        <v>95</v>
      </c>
      <c r="M2828">
        <v>347.67</v>
      </c>
      <c r="N2828">
        <v>1</v>
      </c>
      <c r="O2828">
        <v>347.67</v>
      </c>
      <c r="P2828" t="s">
        <v>96</v>
      </c>
    </row>
    <row r="2829" spans="1:17">
      <c r="A2829" t="s">
        <v>879</v>
      </c>
      <c r="B2829" t="s">
        <v>219</v>
      </c>
      <c r="C2829" t="s">
        <v>133</v>
      </c>
      <c r="D2829" t="s">
        <v>109</v>
      </c>
      <c r="E2829" t="s">
        <v>106</v>
      </c>
      <c r="F2829">
        <v>40700</v>
      </c>
      <c r="G2829" t="s">
        <v>784</v>
      </c>
      <c r="I2829" t="s">
        <v>143</v>
      </c>
      <c r="J2829">
        <v>2026</v>
      </c>
      <c r="K2829">
        <v>5</v>
      </c>
      <c r="L2829" t="s">
        <v>95</v>
      </c>
      <c r="M2829">
        <v>95.63</v>
      </c>
      <c r="N2829">
        <v>1</v>
      </c>
      <c r="O2829">
        <v>95.63</v>
      </c>
      <c r="P2829" t="s">
        <v>96</v>
      </c>
    </row>
    <row r="2830" spans="1:17">
      <c r="A2830" t="s">
        <v>879</v>
      </c>
      <c r="B2830" t="s">
        <v>219</v>
      </c>
      <c r="C2830" t="s">
        <v>133</v>
      </c>
      <c r="D2830" t="s">
        <v>109</v>
      </c>
      <c r="E2830" t="s">
        <v>106</v>
      </c>
      <c r="F2830">
        <v>40700</v>
      </c>
      <c r="G2830" t="s">
        <v>784</v>
      </c>
      <c r="I2830" t="s">
        <v>112</v>
      </c>
      <c r="J2830">
        <v>2026</v>
      </c>
      <c r="K2830">
        <v>5</v>
      </c>
      <c r="L2830" t="s">
        <v>95</v>
      </c>
      <c r="M2830">
        <v>286.89</v>
      </c>
      <c r="N2830">
        <v>1</v>
      </c>
      <c r="O2830">
        <v>286.89</v>
      </c>
      <c r="P2830" t="s">
        <v>96</v>
      </c>
    </row>
    <row r="2831" spans="1:17">
      <c r="A2831" t="s">
        <v>879</v>
      </c>
      <c r="B2831" t="s">
        <v>220</v>
      </c>
      <c r="C2831" t="s">
        <v>133</v>
      </c>
      <c r="D2831" t="s">
        <v>109</v>
      </c>
      <c r="E2831" t="s">
        <v>103</v>
      </c>
      <c r="F2831">
        <v>40700</v>
      </c>
      <c r="G2831" t="s">
        <v>784</v>
      </c>
      <c r="I2831" t="s">
        <v>120</v>
      </c>
      <c r="J2831">
        <v>2026</v>
      </c>
      <c r="K2831">
        <v>5</v>
      </c>
      <c r="L2831" t="s">
        <v>95</v>
      </c>
      <c r="M2831">
        <v>3946.51</v>
      </c>
      <c r="N2831">
        <v>1</v>
      </c>
      <c r="O2831">
        <v>3946.51</v>
      </c>
      <c r="P2831" t="s">
        <v>96</v>
      </c>
      <c r="Q2831">
        <v>1</v>
      </c>
    </row>
    <row r="2832" spans="1:17">
      <c r="A2832" t="s">
        <v>879</v>
      </c>
      <c r="B2832" t="s">
        <v>220</v>
      </c>
      <c r="C2832" t="s">
        <v>133</v>
      </c>
      <c r="D2832" t="s">
        <v>109</v>
      </c>
      <c r="E2832" t="s">
        <v>106</v>
      </c>
      <c r="F2832">
        <v>40700</v>
      </c>
      <c r="G2832" t="s">
        <v>784</v>
      </c>
      <c r="I2832" t="s">
        <v>110</v>
      </c>
      <c r="J2832">
        <v>2026</v>
      </c>
      <c r="K2832">
        <v>5</v>
      </c>
      <c r="L2832" t="s">
        <v>95</v>
      </c>
      <c r="M2832">
        <v>191.26</v>
      </c>
      <c r="N2832">
        <v>1</v>
      </c>
      <c r="O2832">
        <v>191.26</v>
      </c>
      <c r="P2832" t="s">
        <v>96</v>
      </c>
    </row>
    <row r="2833" spans="1:17">
      <c r="A2833" t="s">
        <v>879</v>
      </c>
      <c r="B2833" t="s">
        <v>220</v>
      </c>
      <c r="C2833" t="s">
        <v>133</v>
      </c>
      <c r="D2833" t="s">
        <v>109</v>
      </c>
      <c r="E2833" t="s">
        <v>92</v>
      </c>
      <c r="F2833">
        <v>40700</v>
      </c>
      <c r="G2833" t="s">
        <v>784</v>
      </c>
      <c r="I2833" t="s">
        <v>196</v>
      </c>
      <c r="J2833">
        <v>2026</v>
      </c>
      <c r="K2833">
        <v>5</v>
      </c>
      <c r="L2833" t="s">
        <v>95</v>
      </c>
      <c r="M2833">
        <v>251.1</v>
      </c>
      <c r="N2833">
        <v>1</v>
      </c>
      <c r="O2833">
        <v>251.1</v>
      </c>
      <c r="P2833" t="s">
        <v>96</v>
      </c>
    </row>
    <row r="2834" spans="1:17">
      <c r="A2834" t="s">
        <v>879</v>
      </c>
      <c r="B2834" t="s">
        <v>220</v>
      </c>
      <c r="C2834" t="s">
        <v>133</v>
      </c>
      <c r="D2834" t="s">
        <v>109</v>
      </c>
      <c r="E2834" t="s">
        <v>92</v>
      </c>
      <c r="F2834">
        <v>40700</v>
      </c>
      <c r="G2834" t="s">
        <v>784</v>
      </c>
      <c r="I2834" t="s">
        <v>221</v>
      </c>
      <c r="J2834">
        <v>2026</v>
      </c>
      <c r="K2834">
        <v>5</v>
      </c>
      <c r="L2834" t="s">
        <v>95</v>
      </c>
      <c r="M2834">
        <v>251.1</v>
      </c>
      <c r="N2834">
        <v>1</v>
      </c>
      <c r="O2834">
        <v>251.1</v>
      </c>
      <c r="P2834" t="s">
        <v>96</v>
      </c>
    </row>
    <row r="2835" spans="1:17">
      <c r="A2835" t="s">
        <v>879</v>
      </c>
      <c r="B2835" t="s">
        <v>220</v>
      </c>
      <c r="C2835" t="s">
        <v>133</v>
      </c>
      <c r="D2835" t="s">
        <v>109</v>
      </c>
      <c r="E2835" t="s">
        <v>105</v>
      </c>
      <c r="F2835">
        <v>40700</v>
      </c>
      <c r="G2835" t="s">
        <v>784</v>
      </c>
      <c r="I2835" t="s">
        <v>122</v>
      </c>
      <c r="J2835">
        <v>2026</v>
      </c>
      <c r="K2835">
        <v>5</v>
      </c>
      <c r="L2835" t="s">
        <v>95</v>
      </c>
      <c r="M2835">
        <v>54.08</v>
      </c>
      <c r="N2835">
        <v>1</v>
      </c>
      <c r="O2835">
        <v>54.08</v>
      </c>
      <c r="P2835" t="s">
        <v>96</v>
      </c>
    </row>
    <row r="2836" spans="1:17">
      <c r="A2836" t="s">
        <v>879</v>
      </c>
      <c r="B2836" t="s">
        <v>220</v>
      </c>
      <c r="C2836" t="s">
        <v>133</v>
      </c>
      <c r="D2836" t="s">
        <v>109</v>
      </c>
      <c r="E2836" t="s">
        <v>105</v>
      </c>
      <c r="F2836">
        <v>40700</v>
      </c>
      <c r="G2836" t="s">
        <v>784</v>
      </c>
      <c r="I2836" t="s">
        <v>123</v>
      </c>
      <c r="J2836">
        <v>2026</v>
      </c>
      <c r="K2836">
        <v>5</v>
      </c>
      <c r="L2836" t="s">
        <v>95</v>
      </c>
      <c r="M2836">
        <v>135.19999999999999</v>
      </c>
      <c r="N2836">
        <v>1</v>
      </c>
      <c r="O2836">
        <v>135.19999999999999</v>
      </c>
      <c r="P2836" t="s">
        <v>96</v>
      </c>
    </row>
    <row r="2837" spans="1:17">
      <c r="A2837" t="s">
        <v>879</v>
      </c>
      <c r="B2837" t="s">
        <v>220</v>
      </c>
      <c r="C2837" t="s">
        <v>133</v>
      </c>
      <c r="D2837" t="s">
        <v>109</v>
      </c>
      <c r="E2837" t="s">
        <v>106</v>
      </c>
      <c r="F2837">
        <v>40700</v>
      </c>
      <c r="G2837" t="s">
        <v>784</v>
      </c>
      <c r="I2837" t="s">
        <v>118</v>
      </c>
      <c r="J2837">
        <v>2026</v>
      </c>
      <c r="K2837">
        <v>5</v>
      </c>
      <c r="L2837" t="s">
        <v>95</v>
      </c>
      <c r="M2837">
        <v>231.78</v>
      </c>
      <c r="N2837">
        <v>1</v>
      </c>
      <c r="O2837">
        <v>231.78</v>
      </c>
      <c r="P2837" t="s">
        <v>96</v>
      </c>
    </row>
    <row r="2838" spans="1:17">
      <c r="A2838" t="s">
        <v>879</v>
      </c>
      <c r="B2838" t="s">
        <v>220</v>
      </c>
      <c r="C2838" t="s">
        <v>133</v>
      </c>
      <c r="D2838" t="s">
        <v>109</v>
      </c>
      <c r="E2838" t="s">
        <v>106</v>
      </c>
      <c r="F2838">
        <v>40700</v>
      </c>
      <c r="G2838" t="s">
        <v>784</v>
      </c>
      <c r="I2838" t="s">
        <v>112</v>
      </c>
      <c r="J2838">
        <v>2026</v>
      </c>
      <c r="K2838">
        <v>5</v>
      </c>
      <c r="L2838" t="s">
        <v>95</v>
      </c>
      <c r="M2838">
        <v>286.89</v>
      </c>
      <c r="N2838">
        <v>1</v>
      </c>
      <c r="O2838">
        <v>286.89</v>
      </c>
      <c r="P2838" t="s">
        <v>96</v>
      </c>
    </row>
    <row r="2839" spans="1:17">
      <c r="A2839" t="s">
        <v>879</v>
      </c>
      <c r="B2839" t="s">
        <v>222</v>
      </c>
      <c r="C2839" t="s">
        <v>133</v>
      </c>
      <c r="D2839" t="s">
        <v>109</v>
      </c>
      <c r="E2839" t="s">
        <v>103</v>
      </c>
      <c r="F2839">
        <v>40700</v>
      </c>
      <c r="G2839" t="s">
        <v>784</v>
      </c>
      <c r="I2839" t="s">
        <v>120</v>
      </c>
      <c r="J2839">
        <v>2026</v>
      </c>
      <c r="K2839">
        <v>5</v>
      </c>
      <c r="L2839" t="s">
        <v>95</v>
      </c>
      <c r="M2839">
        <v>109.27</v>
      </c>
      <c r="N2839">
        <v>1</v>
      </c>
      <c r="O2839">
        <v>109.27</v>
      </c>
      <c r="P2839" t="s">
        <v>96</v>
      </c>
      <c r="Q2839">
        <v>1</v>
      </c>
    </row>
    <row r="2840" spans="1:17">
      <c r="A2840" t="s">
        <v>879</v>
      </c>
      <c r="B2840" t="s">
        <v>222</v>
      </c>
      <c r="C2840" t="s">
        <v>133</v>
      </c>
      <c r="D2840" t="s">
        <v>109</v>
      </c>
      <c r="E2840" t="s">
        <v>106</v>
      </c>
      <c r="F2840">
        <v>40700</v>
      </c>
      <c r="G2840" t="s">
        <v>784</v>
      </c>
      <c r="I2840" t="s">
        <v>110</v>
      </c>
      <c r="J2840">
        <v>2026</v>
      </c>
      <c r="K2840">
        <v>5</v>
      </c>
      <c r="L2840" t="s">
        <v>95</v>
      </c>
      <c r="M2840">
        <v>191.26</v>
      </c>
      <c r="N2840">
        <v>1</v>
      </c>
      <c r="O2840">
        <v>191.26</v>
      </c>
      <c r="P2840" t="s">
        <v>96</v>
      </c>
    </row>
    <row r="2841" spans="1:17">
      <c r="A2841" t="s">
        <v>879</v>
      </c>
      <c r="B2841" t="s">
        <v>222</v>
      </c>
      <c r="C2841" t="s">
        <v>133</v>
      </c>
      <c r="D2841" t="s">
        <v>109</v>
      </c>
      <c r="E2841" t="s">
        <v>92</v>
      </c>
      <c r="F2841">
        <v>40700</v>
      </c>
      <c r="G2841" t="s">
        <v>784</v>
      </c>
      <c r="I2841" t="s">
        <v>196</v>
      </c>
      <c r="J2841">
        <v>2026</v>
      </c>
      <c r="K2841">
        <v>5</v>
      </c>
      <c r="L2841" t="s">
        <v>95</v>
      </c>
      <c r="M2841">
        <v>753.3</v>
      </c>
      <c r="N2841">
        <v>1</v>
      </c>
      <c r="O2841">
        <v>753.3</v>
      </c>
      <c r="P2841" t="s">
        <v>96</v>
      </c>
    </row>
    <row r="2842" spans="1:17">
      <c r="A2842" t="s">
        <v>879</v>
      </c>
      <c r="B2842" t="s">
        <v>222</v>
      </c>
      <c r="C2842" t="s">
        <v>133</v>
      </c>
      <c r="D2842" t="s">
        <v>109</v>
      </c>
      <c r="E2842" t="s">
        <v>92</v>
      </c>
      <c r="F2842">
        <v>40700</v>
      </c>
      <c r="G2842" t="s">
        <v>784</v>
      </c>
      <c r="I2842" t="s">
        <v>221</v>
      </c>
      <c r="J2842">
        <v>2026</v>
      </c>
      <c r="K2842">
        <v>5</v>
      </c>
      <c r="L2842" t="s">
        <v>95</v>
      </c>
      <c r="M2842">
        <v>753.3</v>
      </c>
      <c r="N2842">
        <v>1</v>
      </c>
      <c r="O2842">
        <v>753.3</v>
      </c>
      <c r="P2842" t="s">
        <v>96</v>
      </c>
    </row>
    <row r="2843" spans="1:17">
      <c r="A2843" t="s">
        <v>879</v>
      </c>
      <c r="B2843" t="s">
        <v>222</v>
      </c>
      <c r="C2843" t="s">
        <v>133</v>
      </c>
      <c r="D2843" t="s">
        <v>109</v>
      </c>
      <c r="E2843" t="s">
        <v>92</v>
      </c>
      <c r="F2843">
        <v>40700</v>
      </c>
      <c r="G2843" t="s">
        <v>784</v>
      </c>
      <c r="I2843" t="s">
        <v>141</v>
      </c>
      <c r="J2843">
        <v>2026</v>
      </c>
      <c r="K2843">
        <v>5</v>
      </c>
      <c r="L2843" t="s">
        <v>95</v>
      </c>
      <c r="M2843">
        <v>376.65</v>
      </c>
      <c r="N2843">
        <v>1</v>
      </c>
      <c r="O2843">
        <v>376.65</v>
      </c>
      <c r="P2843" t="s">
        <v>96</v>
      </c>
    </row>
    <row r="2844" spans="1:17">
      <c r="A2844" t="s">
        <v>879</v>
      </c>
      <c r="B2844" t="s">
        <v>222</v>
      </c>
      <c r="C2844" t="s">
        <v>133</v>
      </c>
      <c r="D2844" t="s">
        <v>109</v>
      </c>
      <c r="E2844" t="s">
        <v>105</v>
      </c>
      <c r="F2844">
        <v>40700</v>
      </c>
      <c r="G2844" t="s">
        <v>784</v>
      </c>
      <c r="I2844" t="s">
        <v>122</v>
      </c>
      <c r="J2844">
        <v>2026</v>
      </c>
      <c r="K2844">
        <v>5</v>
      </c>
      <c r="L2844" t="s">
        <v>95</v>
      </c>
      <c r="M2844">
        <v>54.08</v>
      </c>
      <c r="N2844">
        <v>1</v>
      </c>
      <c r="O2844">
        <v>54.08</v>
      </c>
      <c r="P2844" t="s">
        <v>96</v>
      </c>
    </row>
    <row r="2845" spans="1:17">
      <c r="A2845" t="s">
        <v>879</v>
      </c>
      <c r="B2845" t="s">
        <v>222</v>
      </c>
      <c r="C2845" t="s">
        <v>133</v>
      </c>
      <c r="D2845" t="s">
        <v>109</v>
      </c>
      <c r="E2845" t="s">
        <v>105</v>
      </c>
      <c r="F2845">
        <v>40700</v>
      </c>
      <c r="G2845" t="s">
        <v>784</v>
      </c>
      <c r="I2845" t="s">
        <v>123</v>
      </c>
      <c r="J2845">
        <v>2026</v>
      </c>
      <c r="K2845">
        <v>5</v>
      </c>
      <c r="L2845" t="s">
        <v>95</v>
      </c>
      <c r="M2845">
        <v>135.19999999999999</v>
      </c>
      <c r="N2845">
        <v>1</v>
      </c>
      <c r="O2845">
        <v>135.19999999999999</v>
      </c>
      <c r="P2845" t="s">
        <v>96</v>
      </c>
    </row>
    <row r="2846" spans="1:17">
      <c r="A2846" t="s">
        <v>879</v>
      </c>
      <c r="B2846" t="s">
        <v>222</v>
      </c>
      <c r="C2846" t="s">
        <v>133</v>
      </c>
      <c r="D2846" t="s">
        <v>109</v>
      </c>
      <c r="E2846" t="s">
        <v>106</v>
      </c>
      <c r="F2846">
        <v>40700</v>
      </c>
      <c r="G2846" t="s">
        <v>784</v>
      </c>
      <c r="I2846" t="s">
        <v>118</v>
      </c>
      <c r="J2846">
        <v>2026</v>
      </c>
      <c r="K2846">
        <v>5</v>
      </c>
      <c r="L2846" t="s">
        <v>95</v>
      </c>
      <c r="M2846">
        <v>231.78</v>
      </c>
      <c r="N2846">
        <v>1</v>
      </c>
      <c r="O2846">
        <v>231.78</v>
      </c>
      <c r="P2846" t="s">
        <v>96</v>
      </c>
    </row>
    <row r="2847" spans="1:17">
      <c r="A2847" t="s">
        <v>879</v>
      </c>
      <c r="B2847" t="s">
        <v>222</v>
      </c>
      <c r="C2847" t="s">
        <v>133</v>
      </c>
      <c r="D2847" t="s">
        <v>109</v>
      </c>
      <c r="E2847" t="s">
        <v>106</v>
      </c>
      <c r="F2847">
        <v>40700</v>
      </c>
      <c r="G2847" t="s">
        <v>784</v>
      </c>
      <c r="I2847" t="s">
        <v>143</v>
      </c>
      <c r="J2847">
        <v>2026</v>
      </c>
      <c r="K2847">
        <v>5</v>
      </c>
      <c r="L2847" t="s">
        <v>95</v>
      </c>
      <c r="M2847">
        <v>95.63</v>
      </c>
      <c r="N2847">
        <v>1</v>
      </c>
      <c r="O2847">
        <v>95.63</v>
      </c>
      <c r="P2847" t="s">
        <v>96</v>
      </c>
    </row>
    <row r="2848" spans="1:17">
      <c r="A2848" t="s">
        <v>879</v>
      </c>
      <c r="B2848" t="s">
        <v>222</v>
      </c>
      <c r="C2848" t="s">
        <v>133</v>
      </c>
      <c r="D2848" t="s">
        <v>109</v>
      </c>
      <c r="E2848" t="s">
        <v>106</v>
      </c>
      <c r="F2848">
        <v>40700</v>
      </c>
      <c r="G2848" t="s">
        <v>784</v>
      </c>
      <c r="I2848" t="s">
        <v>112</v>
      </c>
      <c r="J2848">
        <v>2026</v>
      </c>
      <c r="K2848">
        <v>5</v>
      </c>
      <c r="L2848" t="s">
        <v>95</v>
      </c>
      <c r="M2848">
        <v>95.63</v>
      </c>
      <c r="N2848">
        <v>1</v>
      </c>
      <c r="O2848">
        <v>95.63</v>
      </c>
      <c r="P2848" t="s">
        <v>96</v>
      </c>
    </row>
    <row r="2849" spans="1:17">
      <c r="A2849" t="s">
        <v>879</v>
      </c>
      <c r="B2849" t="s">
        <v>222</v>
      </c>
      <c r="C2849" t="s">
        <v>133</v>
      </c>
      <c r="D2849" t="s">
        <v>109</v>
      </c>
      <c r="E2849" t="s">
        <v>106</v>
      </c>
      <c r="F2849">
        <v>40700</v>
      </c>
      <c r="G2849" t="s">
        <v>784</v>
      </c>
      <c r="I2849" t="s">
        <v>163</v>
      </c>
      <c r="J2849">
        <v>2026</v>
      </c>
      <c r="K2849">
        <v>5</v>
      </c>
      <c r="L2849" t="s">
        <v>95</v>
      </c>
      <c r="M2849">
        <v>695.28</v>
      </c>
      <c r="N2849">
        <v>1</v>
      </c>
      <c r="O2849">
        <v>695.28</v>
      </c>
      <c r="P2849" t="s">
        <v>96</v>
      </c>
    </row>
    <row r="2850" spans="1:17">
      <c r="A2850" t="s">
        <v>879</v>
      </c>
      <c r="B2850" t="s">
        <v>223</v>
      </c>
      <c r="C2850" t="s">
        <v>133</v>
      </c>
      <c r="D2850" t="s">
        <v>109</v>
      </c>
      <c r="E2850" t="s">
        <v>103</v>
      </c>
      <c r="F2850">
        <v>40700</v>
      </c>
      <c r="G2850" t="s">
        <v>784</v>
      </c>
      <c r="I2850" t="s">
        <v>120</v>
      </c>
      <c r="J2850">
        <v>2026</v>
      </c>
      <c r="K2850">
        <v>5</v>
      </c>
      <c r="L2850" t="s">
        <v>95</v>
      </c>
      <c r="M2850">
        <v>83.39</v>
      </c>
      <c r="N2850">
        <v>1</v>
      </c>
      <c r="O2850">
        <v>83.39</v>
      </c>
      <c r="P2850" t="s">
        <v>96</v>
      </c>
      <c r="Q2850">
        <v>1</v>
      </c>
    </row>
    <row r="2851" spans="1:17">
      <c r="A2851" t="s">
        <v>879</v>
      </c>
      <c r="B2851" t="s">
        <v>223</v>
      </c>
      <c r="C2851" t="s">
        <v>133</v>
      </c>
      <c r="D2851" t="s">
        <v>109</v>
      </c>
      <c r="E2851" t="s">
        <v>106</v>
      </c>
      <c r="F2851">
        <v>40700</v>
      </c>
      <c r="G2851" t="s">
        <v>784</v>
      </c>
      <c r="I2851" t="s">
        <v>112</v>
      </c>
      <c r="J2851">
        <v>2026</v>
      </c>
      <c r="K2851">
        <v>5</v>
      </c>
      <c r="L2851" t="s">
        <v>95</v>
      </c>
      <c r="M2851">
        <v>95.63</v>
      </c>
      <c r="N2851">
        <v>1</v>
      </c>
      <c r="O2851">
        <v>95.63</v>
      </c>
      <c r="P2851" t="s">
        <v>96</v>
      </c>
    </row>
    <row r="2852" spans="1:17">
      <c r="A2852" t="s">
        <v>879</v>
      </c>
      <c r="B2852" t="s">
        <v>224</v>
      </c>
      <c r="C2852" t="s">
        <v>133</v>
      </c>
      <c r="D2852" t="s">
        <v>109</v>
      </c>
      <c r="E2852" t="s">
        <v>103</v>
      </c>
      <c r="F2852">
        <v>40700</v>
      </c>
      <c r="G2852" t="s">
        <v>784</v>
      </c>
      <c r="I2852" t="s">
        <v>120</v>
      </c>
      <c r="J2852">
        <v>2026</v>
      </c>
      <c r="K2852">
        <v>5</v>
      </c>
      <c r="L2852" t="s">
        <v>95</v>
      </c>
      <c r="M2852">
        <v>327.81</v>
      </c>
      <c r="N2852">
        <v>1</v>
      </c>
      <c r="O2852">
        <v>327.81</v>
      </c>
      <c r="P2852" t="s">
        <v>96</v>
      </c>
      <c r="Q2852">
        <v>1</v>
      </c>
    </row>
    <row r="2853" spans="1:17">
      <c r="A2853" t="s">
        <v>879</v>
      </c>
      <c r="B2853" t="s">
        <v>224</v>
      </c>
      <c r="C2853" t="s">
        <v>133</v>
      </c>
      <c r="D2853" t="s">
        <v>109</v>
      </c>
      <c r="E2853" t="s">
        <v>106</v>
      </c>
      <c r="F2853">
        <v>40700</v>
      </c>
      <c r="G2853" t="s">
        <v>784</v>
      </c>
      <c r="I2853" t="s">
        <v>110</v>
      </c>
      <c r="J2853">
        <v>2026</v>
      </c>
      <c r="K2853">
        <v>5</v>
      </c>
      <c r="L2853" t="s">
        <v>95</v>
      </c>
      <c r="M2853">
        <v>95.63</v>
      </c>
      <c r="N2853">
        <v>1</v>
      </c>
      <c r="O2853">
        <v>95.63</v>
      </c>
      <c r="P2853" t="s">
        <v>96</v>
      </c>
    </row>
    <row r="2854" spans="1:17">
      <c r="A2854" t="s">
        <v>879</v>
      </c>
      <c r="B2854" t="s">
        <v>224</v>
      </c>
      <c r="C2854" t="s">
        <v>133</v>
      </c>
      <c r="D2854" t="s">
        <v>109</v>
      </c>
      <c r="E2854" t="s">
        <v>92</v>
      </c>
      <c r="F2854">
        <v>40700</v>
      </c>
      <c r="G2854" t="s">
        <v>784</v>
      </c>
      <c r="I2854" t="s">
        <v>225</v>
      </c>
      <c r="J2854">
        <v>2026</v>
      </c>
      <c r="K2854">
        <v>5</v>
      </c>
      <c r="L2854" t="s">
        <v>95</v>
      </c>
      <c r="M2854">
        <v>44.58</v>
      </c>
      <c r="N2854">
        <v>1</v>
      </c>
      <c r="O2854">
        <v>44.58</v>
      </c>
      <c r="P2854" t="s">
        <v>96</v>
      </c>
    </row>
    <row r="2855" spans="1:17">
      <c r="A2855" t="s">
        <v>879</v>
      </c>
      <c r="B2855" t="s">
        <v>224</v>
      </c>
      <c r="C2855" t="s">
        <v>133</v>
      </c>
      <c r="D2855" t="s">
        <v>109</v>
      </c>
      <c r="E2855" t="s">
        <v>105</v>
      </c>
      <c r="F2855">
        <v>40700</v>
      </c>
      <c r="G2855" t="s">
        <v>784</v>
      </c>
      <c r="I2855" t="s">
        <v>122</v>
      </c>
      <c r="J2855">
        <v>2026</v>
      </c>
      <c r="K2855">
        <v>5</v>
      </c>
      <c r="L2855" t="s">
        <v>95</v>
      </c>
      <c r="M2855">
        <v>162.24</v>
      </c>
      <c r="N2855">
        <v>1</v>
      </c>
      <c r="O2855">
        <v>162.24</v>
      </c>
      <c r="P2855" t="s">
        <v>96</v>
      </c>
    </row>
    <row r="2856" spans="1:17">
      <c r="A2856" t="s">
        <v>879</v>
      </c>
      <c r="B2856" t="s">
        <v>224</v>
      </c>
      <c r="C2856" t="s">
        <v>133</v>
      </c>
      <c r="D2856" t="s">
        <v>109</v>
      </c>
      <c r="E2856" t="s">
        <v>105</v>
      </c>
      <c r="F2856">
        <v>40700</v>
      </c>
      <c r="G2856" t="s">
        <v>784</v>
      </c>
      <c r="I2856" t="s">
        <v>123</v>
      </c>
      <c r="J2856">
        <v>2026</v>
      </c>
      <c r="K2856">
        <v>5</v>
      </c>
      <c r="L2856" t="s">
        <v>95</v>
      </c>
      <c r="M2856">
        <v>405.6</v>
      </c>
      <c r="N2856">
        <v>1</v>
      </c>
      <c r="O2856">
        <v>405.6</v>
      </c>
      <c r="P2856" t="s">
        <v>96</v>
      </c>
    </row>
    <row r="2857" spans="1:17">
      <c r="A2857" t="s">
        <v>879</v>
      </c>
      <c r="B2857" t="s">
        <v>224</v>
      </c>
      <c r="C2857" t="s">
        <v>133</v>
      </c>
      <c r="D2857" t="s">
        <v>109</v>
      </c>
      <c r="E2857" t="s">
        <v>106</v>
      </c>
      <c r="F2857">
        <v>40700</v>
      </c>
      <c r="G2857" t="s">
        <v>784</v>
      </c>
      <c r="I2857" t="s">
        <v>118</v>
      </c>
      <c r="J2857">
        <v>2026</v>
      </c>
      <c r="K2857">
        <v>5</v>
      </c>
      <c r="L2857" t="s">
        <v>95</v>
      </c>
      <c r="M2857">
        <v>286.89</v>
      </c>
      <c r="N2857">
        <v>1</v>
      </c>
      <c r="O2857">
        <v>286.89</v>
      </c>
      <c r="P2857" t="s">
        <v>96</v>
      </c>
    </row>
    <row r="2858" spans="1:17">
      <c r="A2858" t="s">
        <v>879</v>
      </c>
      <c r="B2858" t="s">
        <v>224</v>
      </c>
      <c r="C2858" t="s">
        <v>133</v>
      </c>
      <c r="D2858" t="s">
        <v>109</v>
      </c>
      <c r="E2858" t="s">
        <v>106</v>
      </c>
      <c r="F2858">
        <v>40700</v>
      </c>
      <c r="G2858" t="s">
        <v>784</v>
      </c>
      <c r="I2858" t="s">
        <v>143</v>
      </c>
      <c r="J2858">
        <v>2026</v>
      </c>
      <c r="K2858">
        <v>5</v>
      </c>
      <c r="L2858" t="s">
        <v>95</v>
      </c>
      <c r="M2858">
        <v>95.63</v>
      </c>
      <c r="N2858">
        <v>1</v>
      </c>
      <c r="O2858">
        <v>95.63</v>
      </c>
      <c r="P2858" t="s">
        <v>96</v>
      </c>
    </row>
    <row r="2859" spans="1:17">
      <c r="A2859" t="s">
        <v>879</v>
      </c>
      <c r="B2859" t="s">
        <v>224</v>
      </c>
      <c r="C2859" t="s">
        <v>133</v>
      </c>
      <c r="D2859" t="s">
        <v>109</v>
      </c>
      <c r="E2859" t="s">
        <v>106</v>
      </c>
      <c r="F2859">
        <v>40700</v>
      </c>
      <c r="G2859" t="s">
        <v>784</v>
      </c>
      <c r="I2859" t="s">
        <v>112</v>
      </c>
      <c r="J2859">
        <v>2026</v>
      </c>
      <c r="K2859">
        <v>5</v>
      </c>
      <c r="L2859" t="s">
        <v>95</v>
      </c>
      <c r="M2859">
        <v>573.78</v>
      </c>
      <c r="N2859">
        <v>1</v>
      </c>
      <c r="O2859">
        <v>573.78</v>
      </c>
      <c r="P2859" t="s">
        <v>96</v>
      </c>
    </row>
    <row r="2860" spans="1:17">
      <c r="A2860" t="s">
        <v>879</v>
      </c>
      <c r="B2860" t="s">
        <v>224</v>
      </c>
      <c r="C2860" t="s">
        <v>133</v>
      </c>
      <c r="D2860" t="s">
        <v>109</v>
      </c>
      <c r="E2860" t="s">
        <v>106</v>
      </c>
      <c r="F2860">
        <v>40700</v>
      </c>
      <c r="G2860" t="s">
        <v>784</v>
      </c>
      <c r="I2860" t="s">
        <v>163</v>
      </c>
      <c r="J2860">
        <v>2026</v>
      </c>
      <c r="K2860">
        <v>5</v>
      </c>
      <c r="L2860" t="s">
        <v>95</v>
      </c>
      <c r="M2860">
        <v>347.64</v>
      </c>
      <c r="N2860">
        <v>1</v>
      </c>
      <c r="O2860">
        <v>347.64</v>
      </c>
      <c r="P2860" t="s">
        <v>96</v>
      </c>
    </row>
    <row r="2861" spans="1:17">
      <c r="A2861" t="s">
        <v>879</v>
      </c>
      <c r="B2861" t="s">
        <v>226</v>
      </c>
      <c r="C2861" t="s">
        <v>133</v>
      </c>
      <c r="D2861" t="s">
        <v>109</v>
      </c>
      <c r="E2861" t="s">
        <v>103</v>
      </c>
      <c r="F2861">
        <v>40700</v>
      </c>
      <c r="G2861" t="s">
        <v>784</v>
      </c>
      <c r="I2861" t="s">
        <v>130</v>
      </c>
      <c r="J2861">
        <v>2026</v>
      </c>
      <c r="K2861">
        <v>5</v>
      </c>
      <c r="L2861" t="s">
        <v>95</v>
      </c>
      <c r="M2861">
        <v>109.27</v>
      </c>
      <c r="N2861">
        <v>1</v>
      </c>
      <c r="O2861">
        <v>109.27</v>
      </c>
      <c r="P2861" t="s">
        <v>96</v>
      </c>
      <c r="Q2861">
        <v>1</v>
      </c>
    </row>
    <row r="2862" spans="1:17">
      <c r="A2862" t="s">
        <v>879</v>
      </c>
      <c r="B2862" t="s">
        <v>226</v>
      </c>
      <c r="C2862" t="s">
        <v>133</v>
      </c>
      <c r="D2862" t="s">
        <v>109</v>
      </c>
      <c r="E2862" t="s">
        <v>92</v>
      </c>
      <c r="F2862">
        <v>40700</v>
      </c>
      <c r="G2862" t="s">
        <v>784</v>
      </c>
      <c r="I2862" t="s">
        <v>227</v>
      </c>
      <c r="J2862">
        <v>2026</v>
      </c>
      <c r="K2862">
        <v>5</v>
      </c>
      <c r="L2862" t="s">
        <v>95</v>
      </c>
      <c r="M2862">
        <v>233.81</v>
      </c>
      <c r="N2862">
        <v>1</v>
      </c>
      <c r="O2862">
        <v>233.81</v>
      </c>
      <c r="P2862" t="s">
        <v>96</v>
      </c>
      <c r="Q2862">
        <v>1</v>
      </c>
    </row>
    <row r="2863" spans="1:17">
      <c r="A2863" t="s">
        <v>879</v>
      </c>
      <c r="B2863" t="s">
        <v>226</v>
      </c>
      <c r="C2863" t="s">
        <v>133</v>
      </c>
      <c r="D2863" t="s">
        <v>109</v>
      </c>
      <c r="E2863" t="s">
        <v>104</v>
      </c>
      <c r="F2863">
        <v>40700</v>
      </c>
      <c r="G2863" t="s">
        <v>784</v>
      </c>
      <c r="I2863" t="s">
        <v>172</v>
      </c>
      <c r="J2863">
        <v>2026</v>
      </c>
      <c r="K2863">
        <v>5</v>
      </c>
      <c r="L2863" t="s">
        <v>95</v>
      </c>
      <c r="M2863">
        <v>60.6</v>
      </c>
      <c r="N2863">
        <v>1</v>
      </c>
      <c r="O2863">
        <v>60.6</v>
      </c>
      <c r="P2863" t="s">
        <v>96</v>
      </c>
    </row>
    <row r="2864" spans="1:17">
      <c r="A2864" t="s">
        <v>879</v>
      </c>
      <c r="B2864" t="s">
        <v>226</v>
      </c>
      <c r="C2864" t="s">
        <v>133</v>
      </c>
      <c r="D2864" t="s">
        <v>109</v>
      </c>
      <c r="E2864" t="s">
        <v>104</v>
      </c>
      <c r="F2864">
        <v>40700</v>
      </c>
      <c r="G2864" t="s">
        <v>784</v>
      </c>
      <c r="I2864" t="s">
        <v>174</v>
      </c>
      <c r="J2864">
        <v>2026</v>
      </c>
      <c r="K2864">
        <v>5</v>
      </c>
      <c r="L2864" t="s">
        <v>95</v>
      </c>
      <c r="M2864">
        <v>1659.57</v>
      </c>
      <c r="N2864">
        <v>1</v>
      </c>
      <c r="O2864">
        <v>1659.57</v>
      </c>
      <c r="P2864" t="s">
        <v>96</v>
      </c>
    </row>
    <row r="2865" spans="1:17">
      <c r="A2865" t="s">
        <v>879</v>
      </c>
      <c r="B2865" t="s">
        <v>226</v>
      </c>
      <c r="C2865" t="s">
        <v>133</v>
      </c>
      <c r="D2865" t="s">
        <v>109</v>
      </c>
      <c r="E2865" t="s">
        <v>92</v>
      </c>
      <c r="F2865">
        <v>40700</v>
      </c>
      <c r="G2865" t="s">
        <v>784</v>
      </c>
      <c r="I2865" t="s">
        <v>204</v>
      </c>
      <c r="J2865">
        <v>2026</v>
      </c>
      <c r="K2865">
        <v>5</v>
      </c>
      <c r="L2865" t="s">
        <v>95</v>
      </c>
      <c r="M2865">
        <v>125.55</v>
      </c>
      <c r="N2865">
        <v>1</v>
      </c>
      <c r="O2865">
        <v>125.55</v>
      </c>
      <c r="P2865" t="s">
        <v>96</v>
      </c>
    </row>
    <row r="2866" spans="1:17">
      <c r="A2866" t="s">
        <v>879</v>
      </c>
      <c r="B2866" t="s">
        <v>226</v>
      </c>
      <c r="C2866" t="s">
        <v>133</v>
      </c>
      <c r="D2866" t="s">
        <v>109</v>
      </c>
      <c r="E2866" t="s">
        <v>92</v>
      </c>
      <c r="F2866">
        <v>40700</v>
      </c>
      <c r="G2866" t="s">
        <v>784</v>
      </c>
      <c r="I2866" t="s">
        <v>205</v>
      </c>
      <c r="J2866">
        <v>2026</v>
      </c>
      <c r="K2866">
        <v>5</v>
      </c>
      <c r="L2866" t="s">
        <v>95</v>
      </c>
      <c r="M2866">
        <v>101.41</v>
      </c>
      <c r="N2866">
        <v>1</v>
      </c>
      <c r="O2866">
        <v>101.41</v>
      </c>
      <c r="P2866" t="s">
        <v>96</v>
      </c>
    </row>
    <row r="2867" spans="1:17">
      <c r="A2867" t="s">
        <v>879</v>
      </c>
      <c r="B2867" t="s">
        <v>226</v>
      </c>
      <c r="C2867" t="s">
        <v>133</v>
      </c>
      <c r="D2867" t="s">
        <v>109</v>
      </c>
      <c r="E2867" t="s">
        <v>106</v>
      </c>
      <c r="F2867">
        <v>40700</v>
      </c>
      <c r="G2867" t="s">
        <v>784</v>
      </c>
      <c r="I2867" t="s">
        <v>118</v>
      </c>
      <c r="J2867">
        <v>2026</v>
      </c>
      <c r="K2867">
        <v>5</v>
      </c>
      <c r="L2867" t="s">
        <v>95</v>
      </c>
      <c r="M2867">
        <v>191.26</v>
      </c>
      <c r="N2867">
        <v>1</v>
      </c>
      <c r="O2867">
        <v>191.26</v>
      </c>
      <c r="P2867" t="s">
        <v>96</v>
      </c>
    </row>
    <row r="2868" spans="1:17">
      <c r="A2868" t="s">
        <v>879</v>
      </c>
      <c r="B2868" t="s">
        <v>226</v>
      </c>
      <c r="C2868" t="s">
        <v>133</v>
      </c>
      <c r="D2868" t="s">
        <v>109</v>
      </c>
      <c r="E2868" t="s">
        <v>106</v>
      </c>
      <c r="F2868">
        <v>40700</v>
      </c>
      <c r="G2868" t="s">
        <v>784</v>
      </c>
      <c r="I2868" t="s">
        <v>143</v>
      </c>
      <c r="J2868">
        <v>2026</v>
      </c>
      <c r="K2868">
        <v>5</v>
      </c>
      <c r="L2868" t="s">
        <v>95</v>
      </c>
      <c r="M2868">
        <v>95.63</v>
      </c>
      <c r="N2868">
        <v>1</v>
      </c>
      <c r="O2868">
        <v>95.63</v>
      </c>
      <c r="P2868" t="s">
        <v>96</v>
      </c>
    </row>
    <row r="2869" spans="1:17">
      <c r="A2869" t="s">
        <v>879</v>
      </c>
      <c r="B2869" t="s">
        <v>226</v>
      </c>
      <c r="C2869" t="s">
        <v>133</v>
      </c>
      <c r="D2869" t="s">
        <v>109</v>
      </c>
      <c r="E2869" t="s">
        <v>106</v>
      </c>
      <c r="F2869">
        <v>40700</v>
      </c>
      <c r="G2869" t="s">
        <v>784</v>
      </c>
      <c r="I2869" t="s">
        <v>112</v>
      </c>
      <c r="J2869">
        <v>2026</v>
      </c>
      <c r="K2869">
        <v>5</v>
      </c>
      <c r="L2869" t="s">
        <v>95</v>
      </c>
      <c r="M2869">
        <v>95.63</v>
      </c>
      <c r="N2869">
        <v>1</v>
      </c>
      <c r="O2869">
        <v>95.63</v>
      </c>
      <c r="P2869" t="s">
        <v>96</v>
      </c>
    </row>
    <row r="2870" spans="1:17">
      <c r="A2870" t="s">
        <v>879</v>
      </c>
      <c r="B2870" t="s">
        <v>228</v>
      </c>
      <c r="C2870" t="s">
        <v>133</v>
      </c>
      <c r="D2870" t="s">
        <v>109</v>
      </c>
      <c r="E2870" t="s">
        <v>106</v>
      </c>
      <c r="F2870">
        <v>40700</v>
      </c>
      <c r="G2870" t="s">
        <v>784</v>
      </c>
      <c r="I2870" t="s">
        <v>143</v>
      </c>
      <c r="J2870">
        <v>2026</v>
      </c>
      <c r="K2870">
        <v>5</v>
      </c>
      <c r="L2870" t="s">
        <v>95</v>
      </c>
      <c r="M2870">
        <v>95.63</v>
      </c>
      <c r="N2870">
        <v>1</v>
      </c>
      <c r="O2870">
        <v>95.63</v>
      </c>
      <c r="P2870" t="s">
        <v>96</v>
      </c>
    </row>
    <row r="2871" spans="1:17">
      <c r="A2871" t="s">
        <v>879</v>
      </c>
      <c r="B2871" t="s">
        <v>228</v>
      </c>
      <c r="C2871" t="s">
        <v>133</v>
      </c>
      <c r="D2871" t="s">
        <v>109</v>
      </c>
      <c r="E2871" t="s">
        <v>106</v>
      </c>
      <c r="F2871">
        <v>40700</v>
      </c>
      <c r="G2871" t="s">
        <v>784</v>
      </c>
      <c r="I2871" t="s">
        <v>163</v>
      </c>
      <c r="J2871">
        <v>2026</v>
      </c>
      <c r="K2871">
        <v>5</v>
      </c>
      <c r="L2871" t="s">
        <v>95</v>
      </c>
      <c r="M2871">
        <v>173.82</v>
      </c>
      <c r="N2871">
        <v>1</v>
      </c>
      <c r="O2871">
        <v>173.82</v>
      </c>
      <c r="P2871" t="s">
        <v>96</v>
      </c>
    </row>
    <row r="2872" spans="1:17">
      <c r="A2872" t="s">
        <v>879</v>
      </c>
      <c r="B2872" t="s">
        <v>229</v>
      </c>
      <c r="C2872" t="s">
        <v>133</v>
      </c>
      <c r="D2872" t="s">
        <v>109</v>
      </c>
      <c r="E2872" t="s">
        <v>106</v>
      </c>
      <c r="F2872">
        <v>40700</v>
      </c>
      <c r="G2872" t="s">
        <v>784</v>
      </c>
      <c r="I2872" t="s">
        <v>118</v>
      </c>
      <c r="J2872">
        <v>2026</v>
      </c>
      <c r="K2872">
        <v>5</v>
      </c>
      <c r="L2872" t="s">
        <v>95</v>
      </c>
      <c r="M2872">
        <v>95.63</v>
      </c>
      <c r="N2872">
        <v>1</v>
      </c>
      <c r="O2872">
        <v>95.63</v>
      </c>
      <c r="P2872" t="s">
        <v>96</v>
      </c>
    </row>
    <row r="2873" spans="1:17">
      <c r="A2873" t="s">
        <v>879</v>
      </c>
      <c r="B2873" t="s">
        <v>230</v>
      </c>
      <c r="C2873" t="s">
        <v>133</v>
      </c>
      <c r="D2873" t="s">
        <v>109</v>
      </c>
      <c r="E2873" t="s">
        <v>92</v>
      </c>
      <c r="F2873">
        <v>40700</v>
      </c>
      <c r="G2873" t="s">
        <v>784</v>
      </c>
      <c r="I2873" t="s">
        <v>196</v>
      </c>
      <c r="J2873">
        <v>2026</v>
      </c>
      <c r="K2873">
        <v>5</v>
      </c>
      <c r="L2873" t="s">
        <v>95</v>
      </c>
      <c r="M2873">
        <v>502.2</v>
      </c>
      <c r="N2873">
        <v>1</v>
      </c>
      <c r="O2873">
        <v>502.2</v>
      </c>
      <c r="P2873" t="s">
        <v>96</v>
      </c>
    </row>
    <row r="2874" spans="1:17">
      <c r="A2874" t="s">
        <v>879</v>
      </c>
      <c r="B2874" t="s">
        <v>230</v>
      </c>
      <c r="C2874" t="s">
        <v>133</v>
      </c>
      <c r="D2874" t="s">
        <v>109</v>
      </c>
      <c r="E2874" t="s">
        <v>92</v>
      </c>
      <c r="F2874">
        <v>40700</v>
      </c>
      <c r="G2874" t="s">
        <v>784</v>
      </c>
      <c r="I2874" t="s">
        <v>221</v>
      </c>
      <c r="J2874">
        <v>2026</v>
      </c>
      <c r="K2874">
        <v>5</v>
      </c>
      <c r="L2874" t="s">
        <v>95</v>
      </c>
      <c r="M2874">
        <v>251.1</v>
      </c>
      <c r="N2874">
        <v>1</v>
      </c>
      <c r="O2874">
        <v>251.1</v>
      </c>
      <c r="P2874" t="s">
        <v>96</v>
      </c>
    </row>
    <row r="2875" spans="1:17">
      <c r="A2875" t="s">
        <v>879</v>
      </c>
      <c r="B2875" t="s">
        <v>230</v>
      </c>
      <c r="C2875" t="s">
        <v>133</v>
      </c>
      <c r="D2875" t="s">
        <v>109</v>
      </c>
      <c r="E2875" t="s">
        <v>106</v>
      </c>
      <c r="F2875">
        <v>40700</v>
      </c>
      <c r="G2875" t="s">
        <v>784</v>
      </c>
      <c r="I2875" t="s">
        <v>118</v>
      </c>
      <c r="J2875">
        <v>2026</v>
      </c>
      <c r="K2875">
        <v>5</v>
      </c>
      <c r="L2875" t="s">
        <v>95</v>
      </c>
      <c r="M2875">
        <v>286.89</v>
      </c>
      <c r="N2875">
        <v>1</v>
      </c>
      <c r="O2875">
        <v>286.89</v>
      </c>
      <c r="P2875" t="s">
        <v>96</v>
      </c>
    </row>
    <row r="2876" spans="1:17">
      <c r="A2876" t="s">
        <v>879</v>
      </c>
      <c r="B2876" t="s">
        <v>231</v>
      </c>
      <c r="C2876" t="s">
        <v>133</v>
      </c>
      <c r="D2876" t="s">
        <v>109</v>
      </c>
      <c r="E2876" t="s">
        <v>103</v>
      </c>
      <c r="F2876">
        <v>40700</v>
      </c>
      <c r="G2876" t="s">
        <v>784</v>
      </c>
      <c r="I2876" t="s">
        <v>130</v>
      </c>
      <c r="J2876">
        <v>2026</v>
      </c>
      <c r="K2876">
        <v>5</v>
      </c>
      <c r="L2876" t="s">
        <v>95</v>
      </c>
      <c r="M2876">
        <v>705.19</v>
      </c>
      <c r="N2876">
        <v>1</v>
      </c>
      <c r="O2876">
        <v>705.19</v>
      </c>
      <c r="P2876" t="s">
        <v>96</v>
      </c>
      <c r="Q2876">
        <v>1</v>
      </c>
    </row>
    <row r="2877" spans="1:17">
      <c r="A2877" t="s">
        <v>879</v>
      </c>
      <c r="B2877" t="s">
        <v>231</v>
      </c>
      <c r="C2877" t="s">
        <v>133</v>
      </c>
      <c r="D2877" t="s">
        <v>109</v>
      </c>
      <c r="E2877" t="s">
        <v>92</v>
      </c>
      <c r="F2877">
        <v>40700</v>
      </c>
      <c r="G2877" t="s">
        <v>784</v>
      </c>
      <c r="I2877" t="s">
        <v>196</v>
      </c>
      <c r="J2877">
        <v>2026</v>
      </c>
      <c r="K2877">
        <v>5</v>
      </c>
      <c r="L2877" t="s">
        <v>95</v>
      </c>
      <c r="M2877">
        <v>125.55</v>
      </c>
      <c r="N2877">
        <v>1</v>
      </c>
      <c r="O2877">
        <v>125.55</v>
      </c>
      <c r="P2877" t="s">
        <v>96</v>
      </c>
    </row>
    <row r="2878" spans="1:17">
      <c r="A2878" t="s">
        <v>879</v>
      </c>
      <c r="B2878" t="s">
        <v>231</v>
      </c>
      <c r="C2878" t="s">
        <v>133</v>
      </c>
      <c r="D2878" t="s">
        <v>109</v>
      </c>
      <c r="E2878" t="s">
        <v>106</v>
      </c>
      <c r="F2878">
        <v>40700</v>
      </c>
      <c r="G2878" t="s">
        <v>784</v>
      </c>
      <c r="I2878" t="s">
        <v>118</v>
      </c>
      <c r="J2878">
        <v>2026</v>
      </c>
      <c r="K2878">
        <v>5</v>
      </c>
      <c r="L2878" t="s">
        <v>95</v>
      </c>
      <c r="M2878">
        <v>115.89</v>
      </c>
      <c r="N2878">
        <v>1</v>
      </c>
      <c r="O2878">
        <v>115.89</v>
      </c>
      <c r="P2878" t="s">
        <v>96</v>
      </c>
    </row>
    <row r="2879" spans="1:17">
      <c r="A2879" t="s">
        <v>879</v>
      </c>
      <c r="B2879" t="s">
        <v>232</v>
      </c>
      <c r="C2879" t="s">
        <v>133</v>
      </c>
      <c r="D2879" t="s">
        <v>109</v>
      </c>
      <c r="E2879" t="s">
        <v>103</v>
      </c>
      <c r="F2879">
        <v>40700</v>
      </c>
      <c r="G2879" t="s">
        <v>784</v>
      </c>
      <c r="I2879" t="s">
        <v>120</v>
      </c>
      <c r="J2879">
        <v>2026</v>
      </c>
      <c r="K2879">
        <v>5</v>
      </c>
      <c r="L2879" t="s">
        <v>95</v>
      </c>
      <c r="M2879">
        <v>109.27</v>
      </c>
      <c r="N2879">
        <v>1</v>
      </c>
      <c r="O2879">
        <v>109.27</v>
      </c>
      <c r="P2879" t="s">
        <v>96</v>
      </c>
      <c r="Q2879">
        <v>1</v>
      </c>
    </row>
    <row r="2880" spans="1:17">
      <c r="A2880" t="s">
        <v>879</v>
      </c>
      <c r="B2880" t="s">
        <v>232</v>
      </c>
      <c r="C2880" t="s">
        <v>133</v>
      </c>
      <c r="D2880" t="s">
        <v>109</v>
      </c>
      <c r="E2880" t="s">
        <v>106</v>
      </c>
      <c r="F2880">
        <v>40700</v>
      </c>
      <c r="G2880" t="s">
        <v>784</v>
      </c>
      <c r="I2880" t="s">
        <v>112</v>
      </c>
      <c r="J2880">
        <v>2026</v>
      </c>
      <c r="K2880">
        <v>5</v>
      </c>
      <c r="L2880" t="s">
        <v>95</v>
      </c>
      <c r="M2880">
        <v>95.63</v>
      </c>
      <c r="N2880">
        <v>1</v>
      </c>
      <c r="O2880">
        <v>95.63</v>
      </c>
      <c r="P2880" t="s">
        <v>96</v>
      </c>
    </row>
    <row r="2881" spans="1:17">
      <c r="A2881" t="s">
        <v>879</v>
      </c>
      <c r="B2881" t="s">
        <v>233</v>
      </c>
      <c r="C2881" t="s">
        <v>133</v>
      </c>
      <c r="D2881" t="s">
        <v>109</v>
      </c>
      <c r="E2881" t="s">
        <v>92</v>
      </c>
      <c r="F2881">
        <v>40700</v>
      </c>
      <c r="G2881" t="s">
        <v>784</v>
      </c>
      <c r="I2881" t="s">
        <v>196</v>
      </c>
      <c r="J2881">
        <v>2026</v>
      </c>
      <c r="K2881">
        <v>5</v>
      </c>
      <c r="L2881" t="s">
        <v>95</v>
      </c>
      <c r="M2881">
        <v>376.65</v>
      </c>
      <c r="N2881">
        <v>1</v>
      </c>
      <c r="O2881">
        <v>376.65</v>
      </c>
      <c r="P2881" t="s">
        <v>96</v>
      </c>
    </row>
    <row r="2882" spans="1:17">
      <c r="A2882" t="s">
        <v>879</v>
      </c>
      <c r="B2882" t="s">
        <v>233</v>
      </c>
      <c r="C2882" t="s">
        <v>133</v>
      </c>
      <c r="D2882" t="s">
        <v>109</v>
      </c>
      <c r="E2882" t="s">
        <v>92</v>
      </c>
      <c r="F2882">
        <v>40700</v>
      </c>
      <c r="G2882" t="s">
        <v>784</v>
      </c>
      <c r="I2882" t="s">
        <v>221</v>
      </c>
      <c r="J2882">
        <v>2026</v>
      </c>
      <c r="K2882">
        <v>5</v>
      </c>
      <c r="L2882" t="s">
        <v>95</v>
      </c>
      <c r="M2882">
        <v>125.55</v>
      </c>
      <c r="N2882">
        <v>1</v>
      </c>
      <c r="O2882">
        <v>125.55</v>
      </c>
      <c r="P2882" t="s">
        <v>96</v>
      </c>
    </row>
    <row r="2883" spans="1:17">
      <c r="A2883" t="s">
        <v>879</v>
      </c>
      <c r="B2883" t="s">
        <v>233</v>
      </c>
      <c r="C2883" t="s">
        <v>133</v>
      </c>
      <c r="D2883" t="s">
        <v>109</v>
      </c>
      <c r="E2883" t="s">
        <v>92</v>
      </c>
      <c r="F2883">
        <v>40700</v>
      </c>
      <c r="G2883" t="s">
        <v>784</v>
      </c>
      <c r="I2883" t="s">
        <v>197</v>
      </c>
      <c r="J2883">
        <v>2026</v>
      </c>
      <c r="K2883">
        <v>5</v>
      </c>
      <c r="L2883" t="s">
        <v>95</v>
      </c>
      <c r="M2883">
        <v>376.65</v>
      </c>
      <c r="N2883">
        <v>1</v>
      </c>
      <c r="O2883">
        <v>376.65</v>
      </c>
      <c r="P2883" t="s">
        <v>96</v>
      </c>
    </row>
    <row r="2884" spans="1:17">
      <c r="A2884" t="s">
        <v>879</v>
      </c>
      <c r="B2884" t="s">
        <v>233</v>
      </c>
      <c r="C2884" t="s">
        <v>133</v>
      </c>
      <c r="D2884" t="s">
        <v>109</v>
      </c>
      <c r="E2884" t="s">
        <v>106</v>
      </c>
      <c r="F2884">
        <v>40700</v>
      </c>
      <c r="G2884" t="s">
        <v>784</v>
      </c>
      <c r="I2884" t="s">
        <v>118</v>
      </c>
      <c r="J2884">
        <v>2026</v>
      </c>
      <c r="K2884">
        <v>5</v>
      </c>
      <c r="L2884" t="s">
        <v>95</v>
      </c>
      <c r="M2884">
        <v>95.63</v>
      </c>
      <c r="N2884">
        <v>1</v>
      </c>
      <c r="O2884">
        <v>95.63</v>
      </c>
      <c r="P2884" t="s">
        <v>96</v>
      </c>
    </row>
    <row r="2885" spans="1:17">
      <c r="A2885" t="s">
        <v>879</v>
      </c>
      <c r="B2885" t="s">
        <v>234</v>
      </c>
      <c r="C2885" t="s">
        <v>133</v>
      </c>
      <c r="D2885" t="s">
        <v>109</v>
      </c>
      <c r="E2885" t="s">
        <v>106</v>
      </c>
      <c r="F2885">
        <v>40700</v>
      </c>
      <c r="G2885" t="s">
        <v>784</v>
      </c>
      <c r="I2885" t="s">
        <v>118</v>
      </c>
      <c r="J2885">
        <v>2026</v>
      </c>
      <c r="K2885">
        <v>5</v>
      </c>
      <c r="L2885" t="s">
        <v>95</v>
      </c>
      <c r="M2885">
        <v>231.78</v>
      </c>
      <c r="N2885">
        <v>1</v>
      </c>
      <c r="O2885">
        <v>231.78</v>
      </c>
      <c r="P2885" t="s">
        <v>96</v>
      </c>
    </row>
    <row r="2886" spans="1:17">
      <c r="A2886" t="s">
        <v>879</v>
      </c>
      <c r="B2886" t="s">
        <v>234</v>
      </c>
      <c r="C2886" t="s">
        <v>133</v>
      </c>
      <c r="D2886" t="s">
        <v>109</v>
      </c>
      <c r="E2886" t="s">
        <v>106</v>
      </c>
      <c r="F2886">
        <v>40700</v>
      </c>
      <c r="G2886" t="s">
        <v>784</v>
      </c>
      <c r="I2886" t="s">
        <v>163</v>
      </c>
      <c r="J2886">
        <v>2026</v>
      </c>
      <c r="K2886">
        <v>5</v>
      </c>
      <c r="L2886" t="s">
        <v>95</v>
      </c>
      <c r="M2886">
        <v>173.82</v>
      </c>
      <c r="N2886">
        <v>1</v>
      </c>
      <c r="O2886">
        <v>173.82</v>
      </c>
      <c r="P2886" t="s">
        <v>96</v>
      </c>
    </row>
    <row r="2887" spans="1:17">
      <c r="A2887" t="s">
        <v>879</v>
      </c>
      <c r="B2887" t="s">
        <v>235</v>
      </c>
      <c r="C2887" t="s">
        <v>133</v>
      </c>
      <c r="D2887" t="s">
        <v>109</v>
      </c>
      <c r="E2887" t="s">
        <v>103</v>
      </c>
      <c r="F2887">
        <v>40700</v>
      </c>
      <c r="G2887" t="s">
        <v>784</v>
      </c>
      <c r="I2887" t="s">
        <v>120</v>
      </c>
      <c r="J2887">
        <v>2026</v>
      </c>
      <c r="K2887">
        <v>5</v>
      </c>
      <c r="L2887" t="s">
        <v>95</v>
      </c>
      <c r="M2887">
        <v>83.39</v>
      </c>
      <c r="N2887">
        <v>1</v>
      </c>
      <c r="O2887">
        <v>83.39</v>
      </c>
      <c r="P2887" t="s">
        <v>96</v>
      </c>
      <c r="Q2887">
        <v>1</v>
      </c>
    </row>
    <row r="2888" spans="1:17">
      <c r="A2888" t="s">
        <v>879</v>
      </c>
      <c r="B2888" t="s">
        <v>235</v>
      </c>
      <c r="C2888" t="s">
        <v>133</v>
      </c>
      <c r="D2888" t="s">
        <v>109</v>
      </c>
      <c r="E2888" t="s">
        <v>106</v>
      </c>
      <c r="F2888">
        <v>40700</v>
      </c>
      <c r="G2888" t="s">
        <v>784</v>
      </c>
      <c r="I2888" t="s">
        <v>110</v>
      </c>
      <c r="J2888">
        <v>2026</v>
      </c>
      <c r="K2888">
        <v>5</v>
      </c>
      <c r="L2888" t="s">
        <v>95</v>
      </c>
      <c r="M2888">
        <v>95.63</v>
      </c>
      <c r="N2888">
        <v>1</v>
      </c>
      <c r="O2888">
        <v>95.63</v>
      </c>
      <c r="P2888" t="s">
        <v>96</v>
      </c>
    </row>
    <row r="2889" spans="1:17">
      <c r="A2889" t="s">
        <v>879</v>
      </c>
      <c r="B2889" t="s">
        <v>235</v>
      </c>
      <c r="C2889" t="s">
        <v>133</v>
      </c>
      <c r="D2889" t="s">
        <v>109</v>
      </c>
      <c r="E2889" t="s">
        <v>105</v>
      </c>
      <c r="F2889">
        <v>40700</v>
      </c>
      <c r="G2889" t="s">
        <v>784</v>
      </c>
      <c r="I2889" t="s">
        <v>122</v>
      </c>
      <c r="J2889">
        <v>2026</v>
      </c>
      <c r="K2889">
        <v>5</v>
      </c>
      <c r="L2889" t="s">
        <v>95</v>
      </c>
      <c r="M2889">
        <v>54.08</v>
      </c>
      <c r="N2889">
        <v>1</v>
      </c>
      <c r="O2889">
        <v>54.08</v>
      </c>
      <c r="P2889" t="s">
        <v>96</v>
      </c>
    </row>
    <row r="2890" spans="1:17">
      <c r="A2890" t="s">
        <v>879</v>
      </c>
      <c r="B2890" t="s">
        <v>235</v>
      </c>
      <c r="C2890" t="s">
        <v>133</v>
      </c>
      <c r="D2890" t="s">
        <v>109</v>
      </c>
      <c r="E2890" t="s">
        <v>105</v>
      </c>
      <c r="F2890">
        <v>40700</v>
      </c>
      <c r="G2890" t="s">
        <v>784</v>
      </c>
      <c r="I2890" t="s">
        <v>123</v>
      </c>
      <c r="J2890">
        <v>2026</v>
      </c>
      <c r="K2890">
        <v>5</v>
      </c>
      <c r="L2890" t="s">
        <v>95</v>
      </c>
      <c r="M2890">
        <v>135.19999999999999</v>
      </c>
      <c r="N2890">
        <v>1</v>
      </c>
      <c r="O2890">
        <v>135.19999999999999</v>
      </c>
      <c r="P2890" t="s">
        <v>96</v>
      </c>
    </row>
    <row r="2891" spans="1:17">
      <c r="A2891" t="s">
        <v>879</v>
      </c>
      <c r="B2891" t="s">
        <v>235</v>
      </c>
      <c r="C2891" t="s">
        <v>133</v>
      </c>
      <c r="D2891" t="s">
        <v>109</v>
      </c>
      <c r="E2891" t="s">
        <v>106</v>
      </c>
      <c r="F2891">
        <v>40700</v>
      </c>
      <c r="G2891" t="s">
        <v>784</v>
      </c>
      <c r="I2891" t="s">
        <v>118</v>
      </c>
      <c r="J2891">
        <v>2026</v>
      </c>
      <c r="K2891">
        <v>5</v>
      </c>
      <c r="L2891" t="s">
        <v>95</v>
      </c>
      <c r="M2891">
        <v>115.89</v>
      </c>
      <c r="N2891">
        <v>1</v>
      </c>
      <c r="O2891">
        <v>115.89</v>
      </c>
      <c r="P2891" t="s">
        <v>96</v>
      </c>
    </row>
    <row r="2892" spans="1:17">
      <c r="A2892" t="s">
        <v>879</v>
      </c>
      <c r="B2892" t="s">
        <v>235</v>
      </c>
      <c r="C2892" t="s">
        <v>133</v>
      </c>
      <c r="D2892" t="s">
        <v>109</v>
      </c>
      <c r="E2892" t="s">
        <v>106</v>
      </c>
      <c r="F2892">
        <v>40700</v>
      </c>
      <c r="G2892" t="s">
        <v>784</v>
      </c>
      <c r="I2892" t="s">
        <v>143</v>
      </c>
      <c r="J2892">
        <v>2026</v>
      </c>
      <c r="K2892">
        <v>5</v>
      </c>
      <c r="L2892" t="s">
        <v>95</v>
      </c>
      <c r="M2892">
        <v>95.63</v>
      </c>
      <c r="N2892">
        <v>1</v>
      </c>
      <c r="O2892">
        <v>95.63</v>
      </c>
      <c r="P2892" t="s">
        <v>96</v>
      </c>
    </row>
    <row r="2893" spans="1:17">
      <c r="A2893" t="s">
        <v>879</v>
      </c>
      <c r="B2893" t="s">
        <v>235</v>
      </c>
      <c r="C2893" t="s">
        <v>133</v>
      </c>
      <c r="D2893" t="s">
        <v>109</v>
      </c>
      <c r="E2893" t="s">
        <v>106</v>
      </c>
      <c r="F2893">
        <v>40700</v>
      </c>
      <c r="G2893" t="s">
        <v>784</v>
      </c>
      <c r="I2893" t="s">
        <v>112</v>
      </c>
      <c r="J2893">
        <v>2026</v>
      </c>
      <c r="K2893">
        <v>5</v>
      </c>
      <c r="L2893" t="s">
        <v>95</v>
      </c>
      <c r="M2893">
        <v>191.26</v>
      </c>
      <c r="N2893">
        <v>1</v>
      </c>
      <c r="O2893">
        <v>191.26</v>
      </c>
      <c r="P2893" t="s">
        <v>96</v>
      </c>
    </row>
    <row r="2894" spans="1:17">
      <c r="A2894" t="s">
        <v>879</v>
      </c>
      <c r="B2894" t="s">
        <v>236</v>
      </c>
      <c r="C2894" t="s">
        <v>133</v>
      </c>
      <c r="D2894" t="s">
        <v>109</v>
      </c>
      <c r="E2894" t="s">
        <v>106</v>
      </c>
      <c r="F2894">
        <v>40700</v>
      </c>
      <c r="G2894" t="s">
        <v>784</v>
      </c>
      <c r="I2894" t="s">
        <v>118</v>
      </c>
      <c r="J2894">
        <v>2026</v>
      </c>
      <c r="K2894">
        <v>5</v>
      </c>
      <c r="L2894" t="s">
        <v>95</v>
      </c>
      <c r="M2894">
        <v>115.89</v>
      </c>
      <c r="N2894">
        <v>1</v>
      </c>
      <c r="O2894">
        <v>115.89</v>
      </c>
      <c r="P2894" t="s">
        <v>96</v>
      </c>
    </row>
    <row r="2895" spans="1:17">
      <c r="A2895" t="s">
        <v>879</v>
      </c>
      <c r="B2895" t="s">
        <v>236</v>
      </c>
      <c r="C2895" t="s">
        <v>133</v>
      </c>
      <c r="D2895" t="s">
        <v>109</v>
      </c>
      <c r="E2895" t="s">
        <v>106</v>
      </c>
      <c r="F2895">
        <v>40700</v>
      </c>
      <c r="G2895" t="s">
        <v>784</v>
      </c>
      <c r="I2895" t="s">
        <v>143</v>
      </c>
      <c r="J2895">
        <v>2026</v>
      </c>
      <c r="K2895">
        <v>5</v>
      </c>
      <c r="L2895" t="s">
        <v>95</v>
      </c>
      <c r="M2895">
        <v>95.63</v>
      </c>
      <c r="N2895">
        <v>1</v>
      </c>
      <c r="O2895">
        <v>95.63</v>
      </c>
      <c r="P2895" t="s">
        <v>96</v>
      </c>
    </row>
    <row r="2896" spans="1:17">
      <c r="A2896" t="s">
        <v>879</v>
      </c>
      <c r="B2896" t="s">
        <v>237</v>
      </c>
      <c r="C2896" t="s">
        <v>133</v>
      </c>
      <c r="D2896" t="s">
        <v>109</v>
      </c>
      <c r="E2896" t="s">
        <v>92</v>
      </c>
      <c r="F2896">
        <v>40700</v>
      </c>
      <c r="G2896" t="s">
        <v>784</v>
      </c>
      <c r="I2896" t="s">
        <v>196</v>
      </c>
      <c r="J2896">
        <v>2026</v>
      </c>
      <c r="K2896">
        <v>5</v>
      </c>
      <c r="L2896" t="s">
        <v>95</v>
      </c>
      <c r="M2896">
        <v>125.55</v>
      </c>
      <c r="N2896">
        <v>1</v>
      </c>
      <c r="O2896">
        <v>125.55</v>
      </c>
      <c r="P2896" t="s">
        <v>96</v>
      </c>
    </row>
    <row r="2897" spans="1:17">
      <c r="A2897" t="s">
        <v>879</v>
      </c>
      <c r="B2897" t="s">
        <v>237</v>
      </c>
      <c r="C2897" t="s">
        <v>133</v>
      </c>
      <c r="D2897" t="s">
        <v>109</v>
      </c>
      <c r="E2897" t="s">
        <v>106</v>
      </c>
      <c r="F2897">
        <v>40700</v>
      </c>
      <c r="G2897" t="s">
        <v>784</v>
      </c>
      <c r="I2897" t="s">
        <v>118</v>
      </c>
      <c r="J2897">
        <v>2026</v>
      </c>
      <c r="K2897">
        <v>5</v>
      </c>
      <c r="L2897" t="s">
        <v>95</v>
      </c>
      <c r="M2897">
        <v>115.89</v>
      </c>
      <c r="N2897">
        <v>1</v>
      </c>
      <c r="O2897">
        <v>115.89</v>
      </c>
      <c r="P2897" t="s">
        <v>96</v>
      </c>
    </row>
    <row r="2898" spans="1:17">
      <c r="A2898" t="s">
        <v>879</v>
      </c>
      <c r="B2898" t="s">
        <v>238</v>
      </c>
      <c r="C2898" t="s">
        <v>133</v>
      </c>
      <c r="D2898" t="s">
        <v>109</v>
      </c>
      <c r="E2898" t="s">
        <v>106</v>
      </c>
      <c r="F2898">
        <v>40700</v>
      </c>
      <c r="G2898" t="s">
        <v>784</v>
      </c>
      <c r="I2898" t="s">
        <v>118</v>
      </c>
      <c r="J2898">
        <v>2026</v>
      </c>
      <c r="K2898">
        <v>5</v>
      </c>
      <c r="L2898" t="s">
        <v>95</v>
      </c>
      <c r="M2898">
        <v>115.89</v>
      </c>
      <c r="N2898">
        <v>1</v>
      </c>
      <c r="O2898">
        <v>115.89</v>
      </c>
      <c r="P2898" t="s">
        <v>96</v>
      </c>
    </row>
    <row r="2899" spans="1:17">
      <c r="A2899" t="s">
        <v>879</v>
      </c>
      <c r="B2899" t="s">
        <v>239</v>
      </c>
      <c r="C2899" t="s">
        <v>133</v>
      </c>
      <c r="D2899" t="s">
        <v>109</v>
      </c>
      <c r="E2899" t="s">
        <v>106</v>
      </c>
      <c r="F2899">
        <v>40700</v>
      </c>
      <c r="G2899" t="s">
        <v>784</v>
      </c>
      <c r="I2899" t="s">
        <v>146</v>
      </c>
      <c r="J2899">
        <v>2026</v>
      </c>
      <c r="K2899">
        <v>5</v>
      </c>
      <c r="L2899" t="s">
        <v>95</v>
      </c>
      <c r="M2899">
        <v>202.82</v>
      </c>
      <c r="N2899">
        <v>1</v>
      </c>
      <c r="O2899">
        <v>202.82</v>
      </c>
      <c r="P2899" t="s">
        <v>96</v>
      </c>
    </row>
    <row r="2900" spans="1:17">
      <c r="A2900" t="s">
        <v>879</v>
      </c>
      <c r="B2900" t="s">
        <v>240</v>
      </c>
      <c r="C2900" t="s">
        <v>133</v>
      </c>
      <c r="D2900" t="s">
        <v>109</v>
      </c>
      <c r="E2900" t="s">
        <v>105</v>
      </c>
      <c r="F2900">
        <v>40700</v>
      </c>
      <c r="G2900" t="s">
        <v>784</v>
      </c>
      <c r="I2900" t="s">
        <v>122</v>
      </c>
      <c r="J2900">
        <v>2026</v>
      </c>
      <c r="K2900">
        <v>5</v>
      </c>
      <c r="L2900" t="s">
        <v>95</v>
      </c>
      <c r="M2900">
        <v>54.08</v>
      </c>
      <c r="N2900">
        <v>1</v>
      </c>
      <c r="O2900">
        <v>54.08</v>
      </c>
      <c r="P2900" t="s">
        <v>96</v>
      </c>
    </row>
    <row r="2901" spans="1:17">
      <c r="A2901" t="s">
        <v>879</v>
      </c>
      <c r="B2901" t="s">
        <v>240</v>
      </c>
      <c r="C2901" t="s">
        <v>133</v>
      </c>
      <c r="D2901" t="s">
        <v>109</v>
      </c>
      <c r="E2901" t="s">
        <v>105</v>
      </c>
      <c r="F2901">
        <v>40700</v>
      </c>
      <c r="G2901" t="s">
        <v>784</v>
      </c>
      <c r="I2901" t="s">
        <v>123</v>
      </c>
      <c r="J2901">
        <v>2026</v>
      </c>
      <c r="K2901">
        <v>5</v>
      </c>
      <c r="L2901" t="s">
        <v>95</v>
      </c>
      <c r="M2901">
        <v>135.19999999999999</v>
      </c>
      <c r="N2901">
        <v>1</v>
      </c>
      <c r="O2901">
        <v>135.19999999999999</v>
      </c>
      <c r="P2901" t="s">
        <v>96</v>
      </c>
    </row>
    <row r="2902" spans="1:17">
      <c r="A2902" t="s">
        <v>879</v>
      </c>
      <c r="B2902" t="s">
        <v>240</v>
      </c>
      <c r="C2902" t="s">
        <v>133</v>
      </c>
      <c r="D2902" t="s">
        <v>109</v>
      </c>
      <c r="E2902" t="s">
        <v>106</v>
      </c>
      <c r="F2902">
        <v>40700</v>
      </c>
      <c r="G2902" t="s">
        <v>784</v>
      </c>
      <c r="I2902" t="s">
        <v>112</v>
      </c>
      <c r="J2902">
        <v>2026</v>
      </c>
      <c r="K2902">
        <v>5</v>
      </c>
      <c r="L2902" t="s">
        <v>95</v>
      </c>
      <c r="M2902">
        <v>95.63</v>
      </c>
      <c r="N2902">
        <v>1</v>
      </c>
      <c r="O2902">
        <v>95.63</v>
      </c>
      <c r="P2902" t="s">
        <v>96</v>
      </c>
    </row>
    <row r="2903" spans="1:17">
      <c r="A2903" t="s">
        <v>879</v>
      </c>
      <c r="B2903" t="s">
        <v>241</v>
      </c>
      <c r="C2903" t="s">
        <v>133</v>
      </c>
      <c r="D2903" t="s">
        <v>109</v>
      </c>
      <c r="E2903" t="s">
        <v>106</v>
      </c>
      <c r="F2903">
        <v>40700</v>
      </c>
      <c r="G2903" t="s">
        <v>784</v>
      </c>
      <c r="I2903" t="s">
        <v>118</v>
      </c>
      <c r="J2903">
        <v>2026</v>
      </c>
      <c r="K2903">
        <v>5</v>
      </c>
      <c r="L2903" t="s">
        <v>95</v>
      </c>
      <c r="M2903">
        <v>115.89</v>
      </c>
      <c r="N2903">
        <v>1</v>
      </c>
      <c r="O2903">
        <v>115.89</v>
      </c>
      <c r="P2903" t="s">
        <v>96</v>
      </c>
    </row>
    <row r="2904" spans="1:17">
      <c r="A2904" t="s">
        <v>879</v>
      </c>
      <c r="B2904" t="s">
        <v>242</v>
      </c>
      <c r="C2904" t="s">
        <v>133</v>
      </c>
      <c r="D2904" t="s">
        <v>109</v>
      </c>
      <c r="E2904" t="s">
        <v>106</v>
      </c>
      <c r="F2904">
        <v>40700</v>
      </c>
      <c r="G2904" t="s">
        <v>784</v>
      </c>
      <c r="I2904" t="s">
        <v>112</v>
      </c>
      <c r="J2904">
        <v>2026</v>
      </c>
      <c r="K2904">
        <v>5</v>
      </c>
      <c r="L2904" t="s">
        <v>95</v>
      </c>
      <c r="M2904">
        <v>191.26</v>
      </c>
      <c r="N2904">
        <v>1</v>
      </c>
      <c r="O2904">
        <v>191.26</v>
      </c>
      <c r="P2904" t="s">
        <v>96</v>
      </c>
    </row>
    <row r="2905" spans="1:17">
      <c r="A2905" t="s">
        <v>879</v>
      </c>
      <c r="B2905" t="s">
        <v>243</v>
      </c>
      <c r="C2905" t="s">
        <v>133</v>
      </c>
      <c r="D2905" t="s">
        <v>109</v>
      </c>
      <c r="E2905" t="s">
        <v>106</v>
      </c>
      <c r="F2905">
        <v>40700</v>
      </c>
      <c r="G2905" t="s">
        <v>784</v>
      </c>
      <c r="I2905" t="s">
        <v>146</v>
      </c>
      <c r="J2905">
        <v>2026</v>
      </c>
      <c r="K2905">
        <v>5</v>
      </c>
      <c r="L2905" t="s">
        <v>95</v>
      </c>
      <c r="M2905">
        <v>202.82</v>
      </c>
      <c r="N2905">
        <v>1</v>
      </c>
      <c r="O2905">
        <v>202.82</v>
      </c>
      <c r="P2905" t="s">
        <v>96</v>
      </c>
    </row>
    <row r="2906" spans="1:17">
      <c r="A2906" t="s">
        <v>879</v>
      </c>
      <c r="B2906" t="s">
        <v>244</v>
      </c>
      <c r="C2906" t="s">
        <v>133</v>
      </c>
      <c r="D2906" t="s">
        <v>109</v>
      </c>
      <c r="E2906" t="s">
        <v>92</v>
      </c>
      <c r="F2906">
        <v>40700</v>
      </c>
      <c r="G2906" t="s">
        <v>784</v>
      </c>
      <c r="I2906" t="s">
        <v>196</v>
      </c>
      <c r="J2906">
        <v>2026</v>
      </c>
      <c r="K2906">
        <v>5</v>
      </c>
      <c r="L2906" t="s">
        <v>95</v>
      </c>
      <c r="M2906">
        <v>125.55</v>
      </c>
      <c r="N2906">
        <v>1</v>
      </c>
      <c r="O2906">
        <v>125.55</v>
      </c>
      <c r="P2906" t="s">
        <v>96</v>
      </c>
    </row>
    <row r="2907" spans="1:17">
      <c r="A2907" t="s">
        <v>879</v>
      </c>
      <c r="B2907" t="s">
        <v>244</v>
      </c>
      <c r="C2907" t="s">
        <v>133</v>
      </c>
      <c r="D2907" t="s">
        <v>109</v>
      </c>
      <c r="E2907" t="s">
        <v>106</v>
      </c>
      <c r="F2907">
        <v>40700</v>
      </c>
      <c r="G2907" t="s">
        <v>784</v>
      </c>
      <c r="I2907" t="s">
        <v>118</v>
      </c>
      <c r="J2907">
        <v>2026</v>
      </c>
      <c r="K2907">
        <v>5</v>
      </c>
      <c r="L2907" t="s">
        <v>95</v>
      </c>
      <c r="M2907">
        <v>115.89</v>
      </c>
      <c r="N2907">
        <v>1</v>
      </c>
      <c r="O2907">
        <v>115.89</v>
      </c>
      <c r="P2907" t="s">
        <v>96</v>
      </c>
    </row>
    <row r="2908" spans="1:17">
      <c r="A2908" t="s">
        <v>879</v>
      </c>
      <c r="B2908" t="s">
        <v>245</v>
      </c>
      <c r="C2908" t="s">
        <v>133</v>
      </c>
      <c r="D2908" t="s">
        <v>109</v>
      </c>
      <c r="E2908" t="s">
        <v>106</v>
      </c>
      <c r="F2908">
        <v>40700</v>
      </c>
      <c r="G2908" t="s">
        <v>784</v>
      </c>
      <c r="I2908" t="s">
        <v>146</v>
      </c>
      <c r="J2908">
        <v>2026</v>
      </c>
      <c r="K2908">
        <v>5</v>
      </c>
      <c r="L2908" t="s">
        <v>95</v>
      </c>
      <c r="M2908">
        <v>382.52</v>
      </c>
      <c r="N2908">
        <v>1</v>
      </c>
      <c r="O2908">
        <v>382.52</v>
      </c>
      <c r="P2908" t="s">
        <v>96</v>
      </c>
    </row>
    <row r="2909" spans="1:17">
      <c r="A2909" t="s">
        <v>879</v>
      </c>
      <c r="B2909" t="s">
        <v>246</v>
      </c>
      <c r="C2909" t="s">
        <v>133</v>
      </c>
      <c r="D2909" t="s">
        <v>109</v>
      </c>
      <c r="E2909" t="s">
        <v>106</v>
      </c>
      <c r="F2909">
        <v>40700</v>
      </c>
      <c r="G2909" t="s">
        <v>784</v>
      </c>
      <c r="I2909" t="s">
        <v>110</v>
      </c>
      <c r="J2909">
        <v>2026</v>
      </c>
      <c r="K2909">
        <v>5</v>
      </c>
      <c r="L2909" t="s">
        <v>95</v>
      </c>
      <c r="M2909">
        <v>191.26</v>
      </c>
      <c r="N2909">
        <v>1</v>
      </c>
      <c r="O2909">
        <v>191.26</v>
      </c>
      <c r="P2909" t="s">
        <v>96</v>
      </c>
    </row>
    <row r="2910" spans="1:17">
      <c r="A2910" t="s">
        <v>879</v>
      </c>
      <c r="B2910" t="s">
        <v>247</v>
      </c>
      <c r="C2910" t="s">
        <v>133</v>
      </c>
      <c r="D2910" t="s">
        <v>109</v>
      </c>
      <c r="E2910" t="s">
        <v>103</v>
      </c>
      <c r="F2910">
        <v>40700</v>
      </c>
      <c r="G2910" t="s">
        <v>784</v>
      </c>
      <c r="I2910" t="s">
        <v>130</v>
      </c>
      <c r="J2910">
        <v>2026</v>
      </c>
      <c r="K2910">
        <v>5</v>
      </c>
      <c r="L2910" t="s">
        <v>95</v>
      </c>
      <c r="M2910">
        <v>269.89</v>
      </c>
      <c r="N2910">
        <v>1</v>
      </c>
      <c r="O2910">
        <v>269.89</v>
      </c>
      <c r="P2910" t="s">
        <v>96</v>
      </c>
      <c r="Q2910">
        <v>1</v>
      </c>
    </row>
    <row r="2911" spans="1:17">
      <c r="A2911" t="s">
        <v>879</v>
      </c>
      <c r="B2911" t="s">
        <v>247</v>
      </c>
      <c r="C2911" t="s">
        <v>133</v>
      </c>
      <c r="D2911" t="s">
        <v>109</v>
      </c>
      <c r="E2911" t="s">
        <v>92</v>
      </c>
      <c r="F2911">
        <v>40700</v>
      </c>
      <c r="G2911" t="s">
        <v>784</v>
      </c>
      <c r="I2911" t="s">
        <v>196</v>
      </c>
      <c r="J2911">
        <v>2026</v>
      </c>
      <c r="K2911">
        <v>5</v>
      </c>
      <c r="L2911" t="s">
        <v>95</v>
      </c>
      <c r="M2911">
        <v>376.65</v>
      </c>
      <c r="N2911">
        <v>1</v>
      </c>
      <c r="O2911">
        <v>376.65</v>
      </c>
      <c r="P2911" t="s">
        <v>96</v>
      </c>
    </row>
    <row r="2912" spans="1:17">
      <c r="A2912" t="s">
        <v>879</v>
      </c>
      <c r="B2912" t="s">
        <v>247</v>
      </c>
      <c r="C2912" t="s">
        <v>133</v>
      </c>
      <c r="D2912" t="s">
        <v>109</v>
      </c>
      <c r="E2912" t="s">
        <v>92</v>
      </c>
      <c r="F2912">
        <v>40700</v>
      </c>
      <c r="G2912" t="s">
        <v>784</v>
      </c>
      <c r="I2912" t="s">
        <v>221</v>
      </c>
      <c r="J2912">
        <v>2026</v>
      </c>
      <c r="K2912">
        <v>5</v>
      </c>
      <c r="L2912" t="s">
        <v>95</v>
      </c>
      <c r="M2912">
        <v>125.55</v>
      </c>
      <c r="N2912">
        <v>1</v>
      </c>
      <c r="O2912">
        <v>125.55</v>
      </c>
      <c r="P2912" t="s">
        <v>96</v>
      </c>
    </row>
    <row r="2913" spans="1:17">
      <c r="A2913" t="s">
        <v>879</v>
      </c>
      <c r="B2913" t="s">
        <v>247</v>
      </c>
      <c r="C2913" t="s">
        <v>133</v>
      </c>
      <c r="D2913" t="s">
        <v>109</v>
      </c>
      <c r="E2913" t="s">
        <v>106</v>
      </c>
      <c r="F2913">
        <v>40700</v>
      </c>
      <c r="G2913" t="s">
        <v>784</v>
      </c>
      <c r="I2913" t="s">
        <v>118</v>
      </c>
      <c r="J2913">
        <v>2026</v>
      </c>
      <c r="K2913">
        <v>5</v>
      </c>
      <c r="L2913" t="s">
        <v>95</v>
      </c>
      <c r="M2913">
        <v>115.89</v>
      </c>
      <c r="N2913">
        <v>1</v>
      </c>
      <c r="O2913">
        <v>115.89</v>
      </c>
      <c r="P2913" t="s">
        <v>96</v>
      </c>
    </row>
    <row r="2914" spans="1:17">
      <c r="A2914" t="s">
        <v>879</v>
      </c>
      <c r="B2914" t="s">
        <v>248</v>
      </c>
      <c r="C2914" t="s">
        <v>133</v>
      </c>
      <c r="D2914" t="s">
        <v>109</v>
      </c>
      <c r="E2914" t="s">
        <v>92</v>
      </c>
      <c r="F2914">
        <v>40700</v>
      </c>
      <c r="G2914" t="s">
        <v>784</v>
      </c>
      <c r="I2914" t="s">
        <v>196</v>
      </c>
      <c r="J2914">
        <v>2026</v>
      </c>
      <c r="K2914">
        <v>5</v>
      </c>
      <c r="L2914" t="s">
        <v>95</v>
      </c>
      <c r="M2914">
        <v>878.85</v>
      </c>
      <c r="N2914">
        <v>1</v>
      </c>
      <c r="O2914">
        <v>878.85</v>
      </c>
      <c r="P2914" t="s">
        <v>96</v>
      </c>
    </row>
    <row r="2915" spans="1:17">
      <c r="A2915" t="s">
        <v>879</v>
      </c>
      <c r="B2915" t="s">
        <v>248</v>
      </c>
      <c r="C2915" t="s">
        <v>133</v>
      </c>
      <c r="D2915" t="s">
        <v>109</v>
      </c>
      <c r="E2915" t="s">
        <v>92</v>
      </c>
      <c r="F2915">
        <v>40700</v>
      </c>
      <c r="G2915" t="s">
        <v>784</v>
      </c>
      <c r="I2915" t="s">
        <v>221</v>
      </c>
      <c r="J2915">
        <v>2026</v>
      </c>
      <c r="K2915">
        <v>5</v>
      </c>
      <c r="L2915" t="s">
        <v>95</v>
      </c>
      <c r="M2915">
        <v>878.85</v>
      </c>
      <c r="N2915">
        <v>1</v>
      </c>
      <c r="O2915">
        <v>878.85</v>
      </c>
      <c r="P2915" t="s">
        <v>96</v>
      </c>
    </row>
    <row r="2916" spans="1:17">
      <c r="A2916" t="s">
        <v>879</v>
      </c>
      <c r="B2916" t="s">
        <v>248</v>
      </c>
      <c r="C2916" t="s">
        <v>133</v>
      </c>
      <c r="D2916" t="s">
        <v>109</v>
      </c>
      <c r="E2916" t="s">
        <v>106</v>
      </c>
      <c r="F2916">
        <v>40700</v>
      </c>
      <c r="G2916" t="s">
        <v>784</v>
      </c>
      <c r="I2916" t="s">
        <v>118</v>
      </c>
      <c r="J2916">
        <v>2026</v>
      </c>
      <c r="K2916">
        <v>5</v>
      </c>
      <c r="L2916" t="s">
        <v>95</v>
      </c>
      <c r="M2916">
        <v>115.89</v>
      </c>
      <c r="N2916">
        <v>1</v>
      </c>
      <c r="O2916">
        <v>115.89</v>
      </c>
      <c r="P2916" t="s">
        <v>96</v>
      </c>
    </row>
    <row r="2917" spans="1:17">
      <c r="A2917" t="s">
        <v>879</v>
      </c>
      <c r="B2917" t="s">
        <v>249</v>
      </c>
      <c r="C2917" t="s">
        <v>133</v>
      </c>
      <c r="D2917" t="s">
        <v>109</v>
      </c>
      <c r="E2917" t="s">
        <v>92</v>
      </c>
      <c r="F2917">
        <v>40700</v>
      </c>
      <c r="G2917" t="s">
        <v>784</v>
      </c>
      <c r="I2917" t="s">
        <v>250</v>
      </c>
      <c r="J2917">
        <v>2026</v>
      </c>
      <c r="K2917">
        <v>5</v>
      </c>
      <c r="L2917" t="s">
        <v>95</v>
      </c>
      <c r="M2917">
        <v>62.77</v>
      </c>
      <c r="N2917">
        <v>1</v>
      </c>
      <c r="O2917">
        <v>62.77</v>
      </c>
      <c r="P2917" t="s">
        <v>96</v>
      </c>
    </row>
    <row r="2918" spans="1:17">
      <c r="A2918" t="s">
        <v>879</v>
      </c>
      <c r="B2918" t="s">
        <v>249</v>
      </c>
      <c r="C2918" t="s">
        <v>133</v>
      </c>
      <c r="D2918" t="s">
        <v>109</v>
      </c>
      <c r="E2918" t="s">
        <v>103</v>
      </c>
      <c r="F2918">
        <v>40700</v>
      </c>
      <c r="G2918" t="s">
        <v>784</v>
      </c>
      <c r="I2918" t="s">
        <v>130</v>
      </c>
      <c r="J2918">
        <v>2026</v>
      </c>
      <c r="K2918">
        <v>5</v>
      </c>
      <c r="L2918" t="s">
        <v>95</v>
      </c>
      <c r="M2918">
        <v>696.41</v>
      </c>
      <c r="N2918">
        <v>1</v>
      </c>
      <c r="O2918">
        <v>696.41</v>
      </c>
      <c r="P2918" t="s">
        <v>96</v>
      </c>
      <c r="Q2918">
        <v>1</v>
      </c>
    </row>
    <row r="2919" spans="1:17">
      <c r="A2919" t="s">
        <v>879</v>
      </c>
      <c r="B2919" t="s">
        <v>249</v>
      </c>
      <c r="C2919" t="s">
        <v>133</v>
      </c>
      <c r="D2919" t="s">
        <v>109</v>
      </c>
      <c r="E2919" t="s">
        <v>92</v>
      </c>
      <c r="F2919">
        <v>40700</v>
      </c>
      <c r="G2919" t="s">
        <v>784</v>
      </c>
      <c r="I2919" t="s">
        <v>196</v>
      </c>
      <c r="J2919">
        <v>2026</v>
      </c>
      <c r="K2919">
        <v>5</v>
      </c>
      <c r="L2919" t="s">
        <v>95</v>
      </c>
      <c r="M2919">
        <v>125.55</v>
      </c>
      <c r="N2919">
        <v>1</v>
      </c>
      <c r="O2919">
        <v>125.55</v>
      </c>
      <c r="P2919" t="s">
        <v>96</v>
      </c>
    </row>
    <row r="2920" spans="1:17">
      <c r="A2920" t="s">
        <v>879</v>
      </c>
      <c r="B2920" t="s">
        <v>249</v>
      </c>
      <c r="C2920" t="s">
        <v>133</v>
      </c>
      <c r="D2920" t="s">
        <v>109</v>
      </c>
      <c r="E2920" t="s">
        <v>106</v>
      </c>
      <c r="F2920">
        <v>40700</v>
      </c>
      <c r="G2920" t="s">
        <v>784</v>
      </c>
      <c r="I2920" t="s">
        <v>118</v>
      </c>
      <c r="J2920">
        <v>2026</v>
      </c>
      <c r="K2920">
        <v>5</v>
      </c>
      <c r="L2920" t="s">
        <v>95</v>
      </c>
      <c r="M2920">
        <v>95.63</v>
      </c>
      <c r="N2920">
        <v>1</v>
      </c>
      <c r="O2920">
        <v>95.63</v>
      </c>
      <c r="P2920" t="s">
        <v>96</v>
      </c>
    </row>
    <row r="2921" spans="1:17">
      <c r="A2921" t="s">
        <v>879</v>
      </c>
      <c r="B2921" t="s">
        <v>251</v>
      </c>
      <c r="C2921" t="s">
        <v>133</v>
      </c>
      <c r="D2921" t="s">
        <v>109</v>
      </c>
      <c r="E2921" t="s">
        <v>92</v>
      </c>
      <c r="F2921">
        <v>40700</v>
      </c>
      <c r="G2921" t="s">
        <v>784</v>
      </c>
      <c r="I2921" t="s">
        <v>252</v>
      </c>
      <c r="J2921">
        <v>2026</v>
      </c>
      <c r="K2921">
        <v>5</v>
      </c>
      <c r="L2921" t="s">
        <v>95</v>
      </c>
      <c r="M2921">
        <v>177.58</v>
      </c>
      <c r="N2921">
        <v>1</v>
      </c>
      <c r="O2921">
        <v>177.58</v>
      </c>
      <c r="P2921" t="s">
        <v>96</v>
      </c>
      <c r="Q2921">
        <v>1</v>
      </c>
    </row>
    <row r="2922" spans="1:17">
      <c r="A2922" t="s">
        <v>879</v>
      </c>
      <c r="B2922" t="s">
        <v>251</v>
      </c>
      <c r="C2922" t="s">
        <v>133</v>
      </c>
      <c r="D2922" t="s">
        <v>109</v>
      </c>
      <c r="E2922" t="s">
        <v>104</v>
      </c>
      <c r="F2922">
        <v>40700</v>
      </c>
      <c r="G2922" t="s">
        <v>784</v>
      </c>
      <c r="I2922" t="s">
        <v>172</v>
      </c>
      <c r="J2922">
        <v>2026</v>
      </c>
      <c r="K2922">
        <v>5</v>
      </c>
      <c r="L2922" t="s">
        <v>95</v>
      </c>
      <c r="M2922">
        <v>20.2</v>
      </c>
      <c r="N2922">
        <v>1</v>
      </c>
      <c r="O2922">
        <v>20.2</v>
      </c>
      <c r="P2922" t="s">
        <v>96</v>
      </c>
    </row>
    <row r="2923" spans="1:17">
      <c r="A2923" t="s">
        <v>879</v>
      </c>
      <c r="B2923" t="s">
        <v>251</v>
      </c>
      <c r="C2923" t="s">
        <v>133</v>
      </c>
      <c r="D2923" t="s">
        <v>109</v>
      </c>
      <c r="E2923" t="s">
        <v>104</v>
      </c>
      <c r="F2923">
        <v>40700</v>
      </c>
      <c r="G2923" t="s">
        <v>784</v>
      </c>
      <c r="I2923" t="s">
        <v>174</v>
      </c>
      <c r="J2923">
        <v>2026</v>
      </c>
      <c r="K2923">
        <v>5</v>
      </c>
      <c r="L2923" t="s">
        <v>95</v>
      </c>
      <c r="M2923">
        <v>1659.57</v>
      </c>
      <c r="N2923">
        <v>1</v>
      </c>
      <c r="O2923">
        <v>1659.57</v>
      </c>
      <c r="P2923" t="s">
        <v>96</v>
      </c>
    </row>
    <row r="2924" spans="1:17">
      <c r="A2924" t="s">
        <v>879</v>
      </c>
      <c r="B2924" t="s">
        <v>251</v>
      </c>
      <c r="C2924" t="s">
        <v>133</v>
      </c>
      <c r="D2924" t="s">
        <v>109</v>
      </c>
      <c r="E2924" t="s">
        <v>92</v>
      </c>
      <c r="F2924">
        <v>40700</v>
      </c>
      <c r="G2924" t="s">
        <v>784</v>
      </c>
      <c r="I2924" t="s">
        <v>196</v>
      </c>
      <c r="J2924">
        <v>2026</v>
      </c>
      <c r="K2924">
        <v>5</v>
      </c>
      <c r="L2924" t="s">
        <v>95</v>
      </c>
      <c r="M2924">
        <v>376.65</v>
      </c>
      <c r="N2924">
        <v>1</v>
      </c>
      <c r="O2924">
        <v>376.65</v>
      </c>
      <c r="P2924" t="s">
        <v>96</v>
      </c>
    </row>
    <row r="2925" spans="1:17">
      <c r="A2925" t="s">
        <v>879</v>
      </c>
      <c r="B2925" t="s">
        <v>251</v>
      </c>
      <c r="C2925" t="s">
        <v>133</v>
      </c>
      <c r="D2925" t="s">
        <v>109</v>
      </c>
      <c r="E2925" t="s">
        <v>92</v>
      </c>
      <c r="F2925">
        <v>40700</v>
      </c>
      <c r="G2925" t="s">
        <v>784</v>
      </c>
      <c r="I2925" t="s">
        <v>204</v>
      </c>
      <c r="J2925">
        <v>2026</v>
      </c>
      <c r="K2925">
        <v>5</v>
      </c>
      <c r="L2925" t="s">
        <v>95</v>
      </c>
      <c r="M2925">
        <v>125.55</v>
      </c>
      <c r="N2925">
        <v>1</v>
      </c>
      <c r="O2925">
        <v>125.55</v>
      </c>
      <c r="P2925" t="s">
        <v>96</v>
      </c>
    </row>
    <row r="2926" spans="1:17">
      <c r="A2926" t="s">
        <v>879</v>
      </c>
      <c r="B2926" t="s">
        <v>251</v>
      </c>
      <c r="C2926" t="s">
        <v>133</v>
      </c>
      <c r="D2926" t="s">
        <v>109</v>
      </c>
      <c r="E2926" t="s">
        <v>92</v>
      </c>
      <c r="F2926">
        <v>40700</v>
      </c>
      <c r="G2926" t="s">
        <v>784</v>
      </c>
      <c r="I2926" t="s">
        <v>221</v>
      </c>
      <c r="J2926">
        <v>2026</v>
      </c>
      <c r="K2926">
        <v>5</v>
      </c>
      <c r="L2926" t="s">
        <v>95</v>
      </c>
      <c r="M2926">
        <v>251.1</v>
      </c>
      <c r="N2926">
        <v>1</v>
      </c>
      <c r="O2926">
        <v>251.1</v>
      </c>
      <c r="P2926" t="s">
        <v>96</v>
      </c>
    </row>
    <row r="2927" spans="1:17">
      <c r="A2927" t="s">
        <v>879</v>
      </c>
      <c r="B2927" t="s">
        <v>251</v>
      </c>
      <c r="C2927" t="s">
        <v>133</v>
      </c>
      <c r="D2927" t="s">
        <v>109</v>
      </c>
      <c r="E2927" t="s">
        <v>92</v>
      </c>
      <c r="F2927">
        <v>40700</v>
      </c>
      <c r="G2927" t="s">
        <v>784</v>
      </c>
      <c r="I2927" t="s">
        <v>197</v>
      </c>
      <c r="J2927">
        <v>2026</v>
      </c>
      <c r="K2927">
        <v>5</v>
      </c>
      <c r="L2927" t="s">
        <v>95</v>
      </c>
      <c r="M2927">
        <v>125.55</v>
      </c>
      <c r="N2927">
        <v>1</v>
      </c>
      <c r="O2927">
        <v>125.55</v>
      </c>
      <c r="P2927" t="s">
        <v>96</v>
      </c>
    </row>
    <row r="2928" spans="1:17">
      <c r="A2928" t="s">
        <v>879</v>
      </c>
      <c r="B2928" t="s">
        <v>251</v>
      </c>
      <c r="C2928" t="s">
        <v>133</v>
      </c>
      <c r="D2928" t="s">
        <v>109</v>
      </c>
      <c r="E2928" t="s">
        <v>106</v>
      </c>
      <c r="F2928">
        <v>40700</v>
      </c>
      <c r="G2928" t="s">
        <v>784</v>
      </c>
      <c r="I2928" t="s">
        <v>118</v>
      </c>
      <c r="J2928">
        <v>2026</v>
      </c>
      <c r="K2928">
        <v>5</v>
      </c>
      <c r="L2928" t="s">
        <v>95</v>
      </c>
      <c r="M2928">
        <v>231.78</v>
      </c>
      <c r="N2928">
        <v>1</v>
      </c>
      <c r="O2928">
        <v>231.78</v>
      </c>
      <c r="P2928" t="s">
        <v>96</v>
      </c>
    </row>
    <row r="2929" spans="1:17">
      <c r="A2929" t="s">
        <v>879</v>
      </c>
      <c r="B2929" t="s">
        <v>251</v>
      </c>
      <c r="C2929" t="s">
        <v>133</v>
      </c>
      <c r="D2929" t="s">
        <v>109</v>
      </c>
      <c r="E2929" t="s">
        <v>106</v>
      </c>
      <c r="F2929">
        <v>40700</v>
      </c>
      <c r="G2929" t="s">
        <v>784</v>
      </c>
      <c r="I2929" t="s">
        <v>143</v>
      </c>
      <c r="J2929">
        <v>2026</v>
      </c>
      <c r="K2929">
        <v>5</v>
      </c>
      <c r="L2929" t="s">
        <v>95</v>
      </c>
      <c r="M2929">
        <v>95.63</v>
      </c>
      <c r="N2929">
        <v>1</v>
      </c>
      <c r="O2929">
        <v>95.63</v>
      </c>
      <c r="P2929" t="s">
        <v>96</v>
      </c>
    </row>
    <row r="2930" spans="1:17">
      <c r="A2930" t="s">
        <v>879</v>
      </c>
      <c r="B2930" t="s">
        <v>253</v>
      </c>
      <c r="C2930" t="s">
        <v>133</v>
      </c>
      <c r="D2930" t="s">
        <v>109</v>
      </c>
      <c r="E2930" t="s">
        <v>106</v>
      </c>
      <c r="F2930">
        <v>40700</v>
      </c>
      <c r="G2930" t="s">
        <v>784</v>
      </c>
      <c r="I2930" t="s">
        <v>118</v>
      </c>
      <c r="J2930">
        <v>2026</v>
      </c>
      <c r="K2930">
        <v>5</v>
      </c>
      <c r="L2930" t="s">
        <v>95</v>
      </c>
      <c r="M2930">
        <v>95.63</v>
      </c>
      <c r="N2930">
        <v>1</v>
      </c>
      <c r="O2930">
        <v>95.63</v>
      </c>
      <c r="P2930" t="s">
        <v>96</v>
      </c>
    </row>
    <row r="2931" spans="1:17">
      <c r="A2931" t="s">
        <v>879</v>
      </c>
      <c r="B2931" t="s">
        <v>254</v>
      </c>
      <c r="C2931" t="s">
        <v>133</v>
      </c>
      <c r="D2931" t="s">
        <v>109</v>
      </c>
      <c r="E2931" t="s">
        <v>92</v>
      </c>
      <c r="F2931">
        <v>40700</v>
      </c>
      <c r="G2931" t="s">
        <v>784</v>
      </c>
      <c r="I2931" t="s">
        <v>196</v>
      </c>
      <c r="J2931">
        <v>2026</v>
      </c>
      <c r="K2931">
        <v>5</v>
      </c>
      <c r="L2931" t="s">
        <v>95</v>
      </c>
      <c r="M2931">
        <v>627.75</v>
      </c>
      <c r="N2931">
        <v>1</v>
      </c>
      <c r="O2931">
        <v>627.75</v>
      </c>
      <c r="P2931" t="s">
        <v>96</v>
      </c>
    </row>
    <row r="2932" spans="1:17">
      <c r="A2932" t="s">
        <v>879</v>
      </c>
      <c r="B2932" t="s">
        <v>254</v>
      </c>
      <c r="C2932" t="s">
        <v>133</v>
      </c>
      <c r="D2932" t="s">
        <v>109</v>
      </c>
      <c r="E2932" t="s">
        <v>92</v>
      </c>
      <c r="F2932">
        <v>40700</v>
      </c>
      <c r="G2932" t="s">
        <v>784</v>
      </c>
      <c r="I2932" t="s">
        <v>221</v>
      </c>
      <c r="J2932">
        <v>2026</v>
      </c>
      <c r="K2932">
        <v>5</v>
      </c>
      <c r="L2932" t="s">
        <v>95</v>
      </c>
      <c r="M2932">
        <v>376.65</v>
      </c>
      <c r="N2932">
        <v>1</v>
      </c>
      <c r="O2932">
        <v>376.65</v>
      </c>
      <c r="P2932" t="s">
        <v>96</v>
      </c>
    </row>
    <row r="2933" spans="1:17">
      <c r="A2933" t="s">
        <v>879</v>
      </c>
      <c r="B2933" t="s">
        <v>254</v>
      </c>
      <c r="C2933" t="s">
        <v>133</v>
      </c>
      <c r="D2933" t="s">
        <v>109</v>
      </c>
      <c r="E2933" t="s">
        <v>92</v>
      </c>
      <c r="F2933">
        <v>40700</v>
      </c>
      <c r="G2933" t="s">
        <v>784</v>
      </c>
      <c r="I2933" t="s">
        <v>197</v>
      </c>
      <c r="J2933">
        <v>2026</v>
      </c>
      <c r="K2933">
        <v>5</v>
      </c>
      <c r="L2933" t="s">
        <v>95</v>
      </c>
      <c r="M2933">
        <v>251.1</v>
      </c>
      <c r="N2933">
        <v>1</v>
      </c>
      <c r="O2933">
        <v>251.1</v>
      </c>
      <c r="P2933" t="s">
        <v>96</v>
      </c>
    </row>
    <row r="2934" spans="1:17">
      <c r="A2934" t="s">
        <v>879</v>
      </c>
      <c r="B2934" t="s">
        <v>254</v>
      </c>
      <c r="C2934" t="s">
        <v>133</v>
      </c>
      <c r="D2934" t="s">
        <v>109</v>
      </c>
      <c r="E2934" t="s">
        <v>106</v>
      </c>
      <c r="F2934">
        <v>40700</v>
      </c>
      <c r="G2934" t="s">
        <v>784</v>
      </c>
      <c r="I2934" t="s">
        <v>118</v>
      </c>
      <c r="J2934">
        <v>2026</v>
      </c>
      <c r="K2934">
        <v>5</v>
      </c>
      <c r="L2934" t="s">
        <v>95</v>
      </c>
      <c r="M2934">
        <v>115.89</v>
      </c>
      <c r="N2934">
        <v>1</v>
      </c>
      <c r="O2934">
        <v>115.89</v>
      </c>
      <c r="P2934" t="s">
        <v>96</v>
      </c>
    </row>
    <row r="2935" spans="1:17">
      <c r="A2935" t="s">
        <v>879</v>
      </c>
      <c r="B2935" t="s">
        <v>255</v>
      </c>
      <c r="C2935" t="s">
        <v>133</v>
      </c>
      <c r="D2935" t="s">
        <v>109</v>
      </c>
      <c r="E2935" t="s">
        <v>92</v>
      </c>
      <c r="F2935">
        <v>40700</v>
      </c>
      <c r="G2935" t="s">
        <v>784</v>
      </c>
      <c r="I2935" t="s">
        <v>203</v>
      </c>
      <c r="J2935">
        <v>2026</v>
      </c>
      <c r="K2935">
        <v>5</v>
      </c>
      <c r="L2935" t="s">
        <v>95</v>
      </c>
      <c r="M2935">
        <v>532.74</v>
      </c>
      <c r="N2935">
        <v>1</v>
      </c>
      <c r="O2935">
        <v>532.74</v>
      </c>
      <c r="P2935" t="s">
        <v>96</v>
      </c>
      <c r="Q2935">
        <v>1</v>
      </c>
    </row>
    <row r="2936" spans="1:17">
      <c r="A2936" t="s">
        <v>879</v>
      </c>
      <c r="B2936" t="s">
        <v>255</v>
      </c>
      <c r="C2936" t="s">
        <v>133</v>
      </c>
      <c r="D2936" t="s">
        <v>109</v>
      </c>
      <c r="E2936" t="s">
        <v>92</v>
      </c>
      <c r="F2936">
        <v>40700</v>
      </c>
      <c r="G2936" t="s">
        <v>784</v>
      </c>
      <c r="I2936" t="s">
        <v>256</v>
      </c>
      <c r="J2936">
        <v>2026</v>
      </c>
      <c r="K2936">
        <v>5</v>
      </c>
      <c r="L2936" t="s">
        <v>95</v>
      </c>
      <c r="M2936">
        <v>510.72</v>
      </c>
      <c r="N2936">
        <v>1</v>
      </c>
      <c r="O2936">
        <v>510.72</v>
      </c>
      <c r="P2936" t="s">
        <v>96</v>
      </c>
      <c r="Q2936">
        <v>1</v>
      </c>
    </row>
    <row r="2937" spans="1:17">
      <c r="A2937" t="s">
        <v>879</v>
      </c>
      <c r="B2937" t="s">
        <v>255</v>
      </c>
      <c r="C2937" t="s">
        <v>133</v>
      </c>
      <c r="D2937" t="s">
        <v>109</v>
      </c>
      <c r="E2937" t="s">
        <v>104</v>
      </c>
      <c r="F2937">
        <v>40700</v>
      </c>
      <c r="G2937" t="s">
        <v>784</v>
      </c>
      <c r="I2937" t="s">
        <v>171</v>
      </c>
      <c r="J2937">
        <v>2026</v>
      </c>
      <c r="K2937">
        <v>5</v>
      </c>
      <c r="L2937" t="s">
        <v>95</v>
      </c>
      <c r="M2937">
        <v>44.1</v>
      </c>
      <c r="N2937">
        <v>1</v>
      </c>
      <c r="O2937">
        <v>44.1</v>
      </c>
      <c r="P2937" t="s">
        <v>96</v>
      </c>
    </row>
    <row r="2938" spans="1:17">
      <c r="A2938" t="s">
        <v>879</v>
      </c>
      <c r="B2938" t="s">
        <v>255</v>
      </c>
      <c r="C2938" t="s">
        <v>133</v>
      </c>
      <c r="D2938" t="s">
        <v>109</v>
      </c>
      <c r="E2938" t="s">
        <v>104</v>
      </c>
      <c r="F2938">
        <v>40700</v>
      </c>
      <c r="G2938" t="s">
        <v>784</v>
      </c>
      <c r="I2938" t="s">
        <v>172</v>
      </c>
      <c r="J2938">
        <v>2026</v>
      </c>
      <c r="K2938">
        <v>5</v>
      </c>
      <c r="L2938" t="s">
        <v>95</v>
      </c>
      <c r="M2938">
        <v>70.7</v>
      </c>
      <c r="N2938">
        <v>1</v>
      </c>
      <c r="O2938">
        <v>70.7</v>
      </c>
      <c r="P2938" t="s">
        <v>96</v>
      </c>
    </row>
    <row r="2939" spans="1:17">
      <c r="A2939" t="s">
        <v>879</v>
      </c>
      <c r="B2939" t="s">
        <v>255</v>
      </c>
      <c r="C2939" t="s">
        <v>133</v>
      </c>
      <c r="D2939" t="s">
        <v>109</v>
      </c>
      <c r="E2939" t="s">
        <v>104</v>
      </c>
      <c r="F2939">
        <v>40700</v>
      </c>
      <c r="G2939" t="s">
        <v>784</v>
      </c>
      <c r="I2939" t="s">
        <v>173</v>
      </c>
      <c r="J2939">
        <v>2026</v>
      </c>
      <c r="K2939">
        <v>5</v>
      </c>
      <c r="L2939" t="s">
        <v>95</v>
      </c>
      <c r="M2939">
        <v>2269.71</v>
      </c>
      <c r="N2939">
        <v>1</v>
      </c>
      <c r="O2939">
        <v>2269.71</v>
      </c>
      <c r="P2939" t="s">
        <v>96</v>
      </c>
    </row>
    <row r="2940" spans="1:17">
      <c r="A2940" t="s">
        <v>879</v>
      </c>
      <c r="B2940" t="s">
        <v>255</v>
      </c>
      <c r="C2940" t="s">
        <v>133</v>
      </c>
      <c r="D2940" t="s">
        <v>109</v>
      </c>
      <c r="E2940" t="s">
        <v>104</v>
      </c>
      <c r="F2940">
        <v>40700</v>
      </c>
      <c r="G2940" t="s">
        <v>784</v>
      </c>
      <c r="I2940" t="s">
        <v>174</v>
      </c>
      <c r="J2940">
        <v>2026</v>
      </c>
      <c r="K2940">
        <v>5</v>
      </c>
      <c r="L2940" t="s">
        <v>95</v>
      </c>
      <c r="M2940">
        <v>3319.14</v>
      </c>
      <c r="N2940">
        <v>1</v>
      </c>
      <c r="O2940">
        <v>3319.14</v>
      </c>
      <c r="P2940" t="s">
        <v>96</v>
      </c>
    </row>
    <row r="2941" spans="1:17">
      <c r="A2941" t="s">
        <v>879</v>
      </c>
      <c r="B2941" t="s">
        <v>255</v>
      </c>
      <c r="C2941" t="s">
        <v>133</v>
      </c>
      <c r="D2941" t="s">
        <v>109</v>
      </c>
      <c r="E2941" t="s">
        <v>92</v>
      </c>
      <c r="F2941">
        <v>40700</v>
      </c>
      <c r="G2941" t="s">
        <v>784</v>
      </c>
      <c r="I2941" t="s">
        <v>204</v>
      </c>
      <c r="J2941">
        <v>2026</v>
      </c>
      <c r="K2941">
        <v>5</v>
      </c>
      <c r="L2941" t="s">
        <v>95</v>
      </c>
      <c r="M2941">
        <v>376.65</v>
      </c>
      <c r="N2941">
        <v>1</v>
      </c>
      <c r="O2941">
        <v>376.65</v>
      </c>
      <c r="P2941" t="s">
        <v>96</v>
      </c>
    </row>
    <row r="2942" spans="1:17">
      <c r="A2942" t="s">
        <v>879</v>
      </c>
      <c r="B2942" t="s">
        <v>255</v>
      </c>
      <c r="C2942" t="s">
        <v>133</v>
      </c>
      <c r="D2942" t="s">
        <v>109</v>
      </c>
      <c r="E2942" t="s">
        <v>92</v>
      </c>
      <c r="F2942">
        <v>40700</v>
      </c>
      <c r="G2942" t="s">
        <v>784</v>
      </c>
      <c r="I2942" t="s">
        <v>257</v>
      </c>
      <c r="J2942">
        <v>2026</v>
      </c>
      <c r="K2942">
        <v>5</v>
      </c>
      <c r="L2942" t="s">
        <v>95</v>
      </c>
      <c r="M2942">
        <v>451.95</v>
      </c>
      <c r="N2942">
        <v>1</v>
      </c>
      <c r="O2942">
        <v>451.95</v>
      </c>
      <c r="P2942" t="s">
        <v>96</v>
      </c>
    </row>
    <row r="2943" spans="1:17">
      <c r="A2943" t="s">
        <v>879</v>
      </c>
      <c r="B2943" t="s">
        <v>255</v>
      </c>
      <c r="C2943" t="s">
        <v>133</v>
      </c>
      <c r="D2943" t="s">
        <v>109</v>
      </c>
      <c r="E2943" t="s">
        <v>92</v>
      </c>
      <c r="F2943">
        <v>40700</v>
      </c>
      <c r="G2943" t="s">
        <v>784</v>
      </c>
      <c r="I2943" t="s">
        <v>197</v>
      </c>
      <c r="J2943">
        <v>2026</v>
      </c>
      <c r="K2943">
        <v>5</v>
      </c>
      <c r="L2943" t="s">
        <v>95</v>
      </c>
      <c r="M2943">
        <v>251.1</v>
      </c>
      <c r="N2943">
        <v>1</v>
      </c>
      <c r="O2943">
        <v>251.1</v>
      </c>
      <c r="P2943" t="s">
        <v>96</v>
      </c>
    </row>
    <row r="2944" spans="1:17">
      <c r="A2944" t="s">
        <v>879</v>
      </c>
      <c r="B2944" t="s">
        <v>255</v>
      </c>
      <c r="C2944" t="s">
        <v>133</v>
      </c>
      <c r="D2944" t="s">
        <v>109</v>
      </c>
      <c r="E2944" t="s">
        <v>106</v>
      </c>
      <c r="F2944">
        <v>40700</v>
      </c>
      <c r="G2944" t="s">
        <v>784</v>
      </c>
      <c r="I2944" t="s">
        <v>118</v>
      </c>
      <c r="J2944">
        <v>2026</v>
      </c>
      <c r="K2944">
        <v>5</v>
      </c>
      <c r="L2944" t="s">
        <v>95</v>
      </c>
      <c r="M2944">
        <v>115.89</v>
      </c>
      <c r="N2944">
        <v>1</v>
      </c>
      <c r="O2944">
        <v>115.89</v>
      </c>
      <c r="P2944" t="s">
        <v>96</v>
      </c>
    </row>
    <row r="2945" spans="1:17">
      <c r="A2945" t="s">
        <v>879</v>
      </c>
      <c r="B2945" t="s">
        <v>255</v>
      </c>
      <c r="C2945" t="s">
        <v>133</v>
      </c>
      <c r="D2945" t="s">
        <v>109</v>
      </c>
      <c r="E2945" t="s">
        <v>106</v>
      </c>
      <c r="F2945">
        <v>40700</v>
      </c>
      <c r="G2945" t="s">
        <v>784</v>
      </c>
      <c r="I2945" t="s">
        <v>143</v>
      </c>
      <c r="J2945">
        <v>2026</v>
      </c>
      <c r="K2945">
        <v>5</v>
      </c>
      <c r="L2945" t="s">
        <v>95</v>
      </c>
      <c r="M2945">
        <v>95.63</v>
      </c>
      <c r="N2945">
        <v>1</v>
      </c>
      <c r="O2945">
        <v>95.63</v>
      </c>
      <c r="P2945" t="s">
        <v>96</v>
      </c>
    </row>
    <row r="2946" spans="1:17">
      <c r="A2946" t="s">
        <v>879</v>
      </c>
      <c r="B2946" t="s">
        <v>255</v>
      </c>
      <c r="C2946" t="s">
        <v>133</v>
      </c>
      <c r="D2946" t="s">
        <v>109</v>
      </c>
      <c r="E2946" t="s">
        <v>106</v>
      </c>
      <c r="F2946">
        <v>40700</v>
      </c>
      <c r="G2946" t="s">
        <v>784</v>
      </c>
      <c r="I2946" t="s">
        <v>163</v>
      </c>
      <c r="J2946">
        <v>2026</v>
      </c>
      <c r="K2946">
        <v>5</v>
      </c>
      <c r="L2946" t="s">
        <v>95</v>
      </c>
      <c r="M2946">
        <v>173.82</v>
      </c>
      <c r="N2946">
        <v>1</v>
      </c>
      <c r="O2946">
        <v>173.82</v>
      </c>
      <c r="P2946" t="s">
        <v>96</v>
      </c>
    </row>
    <row r="2947" spans="1:17">
      <c r="A2947" t="s">
        <v>997</v>
      </c>
      <c r="B2947" t="s">
        <v>258</v>
      </c>
      <c r="C2947" t="s">
        <v>259</v>
      </c>
      <c r="D2947" t="s">
        <v>109</v>
      </c>
      <c r="E2947" t="s">
        <v>92</v>
      </c>
      <c r="F2947">
        <v>40700</v>
      </c>
      <c r="G2947" t="s">
        <v>784</v>
      </c>
      <c r="I2947" t="s">
        <v>196</v>
      </c>
      <c r="J2947">
        <v>2026</v>
      </c>
      <c r="K2947">
        <v>5</v>
      </c>
      <c r="L2947" t="s">
        <v>95</v>
      </c>
      <c r="M2947">
        <v>2098.0223999999998</v>
      </c>
      <c r="N2947">
        <v>1</v>
      </c>
      <c r="O2947">
        <v>2098.0223999999998</v>
      </c>
      <c r="P2947" t="s">
        <v>96</v>
      </c>
    </row>
    <row r="2948" spans="1:17">
      <c r="A2948" t="s">
        <v>997</v>
      </c>
      <c r="B2948" t="s">
        <v>258</v>
      </c>
      <c r="C2948" t="s">
        <v>259</v>
      </c>
      <c r="D2948" t="s">
        <v>109</v>
      </c>
      <c r="E2948" t="s">
        <v>92</v>
      </c>
      <c r="F2948">
        <v>40700</v>
      </c>
      <c r="G2948" t="s">
        <v>784</v>
      </c>
      <c r="I2948" t="s">
        <v>260</v>
      </c>
      <c r="J2948">
        <v>2026</v>
      </c>
      <c r="K2948">
        <v>5</v>
      </c>
      <c r="L2948" t="s">
        <v>95</v>
      </c>
      <c r="M2948">
        <v>1261.3536000000001</v>
      </c>
      <c r="N2948">
        <v>1</v>
      </c>
      <c r="O2948">
        <v>1261.3536000000001</v>
      </c>
      <c r="P2948" t="s">
        <v>96</v>
      </c>
    </row>
    <row r="2949" spans="1:17">
      <c r="A2949" t="s">
        <v>997</v>
      </c>
      <c r="B2949" t="s">
        <v>258</v>
      </c>
      <c r="C2949" t="s">
        <v>259</v>
      </c>
      <c r="D2949" t="s">
        <v>109</v>
      </c>
      <c r="E2949" t="s">
        <v>106</v>
      </c>
      <c r="F2949">
        <v>40700</v>
      </c>
      <c r="G2949" t="s">
        <v>784</v>
      </c>
      <c r="I2949" t="s">
        <v>118</v>
      </c>
      <c r="J2949">
        <v>2026</v>
      </c>
      <c r="K2949">
        <v>5</v>
      </c>
      <c r="L2949" t="s">
        <v>95</v>
      </c>
      <c r="M2949">
        <v>1103.6928</v>
      </c>
      <c r="N2949">
        <v>1</v>
      </c>
      <c r="O2949">
        <v>1103.6928</v>
      </c>
      <c r="P2949" t="s">
        <v>96</v>
      </c>
    </row>
    <row r="2950" spans="1:17">
      <c r="A2950" t="s">
        <v>2710</v>
      </c>
      <c r="B2950" t="s">
        <v>261</v>
      </c>
      <c r="C2950" t="s">
        <v>262</v>
      </c>
      <c r="D2950" t="s">
        <v>109</v>
      </c>
      <c r="E2950" t="s">
        <v>92</v>
      </c>
      <c r="F2950">
        <v>40700</v>
      </c>
      <c r="G2950" t="s">
        <v>784</v>
      </c>
      <c r="I2950" t="s">
        <v>260</v>
      </c>
      <c r="J2950">
        <v>2026</v>
      </c>
      <c r="K2950">
        <v>5</v>
      </c>
      <c r="L2950" t="s">
        <v>95</v>
      </c>
      <c r="M2950">
        <v>1696.88</v>
      </c>
      <c r="N2950">
        <v>1</v>
      </c>
      <c r="O2950">
        <v>1696.88</v>
      </c>
      <c r="P2950" t="s">
        <v>96</v>
      </c>
    </row>
    <row r="2951" spans="1:17">
      <c r="A2951" t="s">
        <v>2710</v>
      </c>
      <c r="B2951" t="s">
        <v>261</v>
      </c>
      <c r="C2951" t="s">
        <v>262</v>
      </c>
      <c r="D2951" t="s">
        <v>109</v>
      </c>
      <c r="E2951" t="s">
        <v>106</v>
      </c>
      <c r="F2951">
        <v>40700</v>
      </c>
      <c r="G2951" t="s">
        <v>784</v>
      </c>
      <c r="I2951" t="s">
        <v>163</v>
      </c>
      <c r="J2951">
        <v>2026</v>
      </c>
      <c r="K2951">
        <v>5</v>
      </c>
      <c r="L2951" t="s">
        <v>95</v>
      </c>
      <c r="M2951">
        <v>2124.35</v>
      </c>
      <c r="N2951">
        <v>1</v>
      </c>
      <c r="O2951">
        <v>2124.35</v>
      </c>
      <c r="P2951" t="s">
        <v>96</v>
      </c>
    </row>
    <row r="2952" spans="1:17">
      <c r="A2952" t="s">
        <v>2295</v>
      </c>
      <c r="B2952" t="s">
        <v>263</v>
      </c>
      <c r="C2952" t="s">
        <v>264</v>
      </c>
      <c r="D2952" t="s">
        <v>109</v>
      </c>
      <c r="E2952" t="s">
        <v>103</v>
      </c>
      <c r="F2952">
        <v>40700</v>
      </c>
      <c r="G2952" t="s">
        <v>784</v>
      </c>
      <c r="I2952" t="s">
        <v>130</v>
      </c>
      <c r="J2952">
        <v>2026</v>
      </c>
      <c r="K2952">
        <v>5</v>
      </c>
      <c r="L2952" t="s">
        <v>95</v>
      </c>
      <c r="M2952">
        <v>981.8</v>
      </c>
      <c r="N2952">
        <v>1</v>
      </c>
      <c r="O2952">
        <v>981.8</v>
      </c>
      <c r="P2952" t="s">
        <v>96</v>
      </c>
      <c r="Q2952">
        <v>1</v>
      </c>
    </row>
    <row r="2953" spans="1:17">
      <c r="A2953" t="s">
        <v>2295</v>
      </c>
      <c r="B2953" t="s">
        <v>263</v>
      </c>
      <c r="C2953" t="s">
        <v>264</v>
      </c>
      <c r="D2953" t="s">
        <v>109</v>
      </c>
      <c r="E2953" t="s">
        <v>92</v>
      </c>
      <c r="F2953">
        <v>40700</v>
      </c>
      <c r="G2953" t="s">
        <v>784</v>
      </c>
      <c r="I2953" t="s">
        <v>260</v>
      </c>
      <c r="J2953">
        <v>2026</v>
      </c>
      <c r="K2953">
        <v>5</v>
      </c>
      <c r="L2953" t="s">
        <v>95</v>
      </c>
      <c r="M2953">
        <v>450</v>
      </c>
      <c r="N2953">
        <v>1</v>
      </c>
      <c r="O2953">
        <v>450</v>
      </c>
      <c r="P2953" t="s">
        <v>96</v>
      </c>
    </row>
    <row r="2954" spans="1:17">
      <c r="A2954" t="s">
        <v>2295</v>
      </c>
      <c r="B2954" t="s">
        <v>263</v>
      </c>
      <c r="C2954" t="s">
        <v>264</v>
      </c>
      <c r="D2954" t="s">
        <v>109</v>
      </c>
      <c r="E2954" t="s">
        <v>106</v>
      </c>
      <c r="F2954">
        <v>40700</v>
      </c>
      <c r="G2954" t="s">
        <v>784</v>
      </c>
      <c r="I2954" t="s">
        <v>118</v>
      </c>
      <c r="J2954">
        <v>2026</v>
      </c>
      <c r="K2954">
        <v>5</v>
      </c>
      <c r="L2954" t="s">
        <v>95</v>
      </c>
      <c r="M2954">
        <v>2594.48</v>
      </c>
      <c r="N2954">
        <v>1</v>
      </c>
      <c r="O2954">
        <v>2594.48</v>
      </c>
      <c r="P2954" t="s">
        <v>96</v>
      </c>
    </row>
    <row r="2955" spans="1:17">
      <c r="A2955" t="s">
        <v>2295</v>
      </c>
      <c r="B2955" t="s">
        <v>263</v>
      </c>
      <c r="C2955" t="s">
        <v>264</v>
      </c>
      <c r="D2955" t="s">
        <v>109</v>
      </c>
      <c r="E2955" t="s">
        <v>106</v>
      </c>
      <c r="F2955">
        <v>40700</v>
      </c>
      <c r="G2955" t="s">
        <v>784</v>
      </c>
      <c r="I2955" t="s">
        <v>143</v>
      </c>
      <c r="J2955">
        <v>2026</v>
      </c>
      <c r="K2955">
        <v>5</v>
      </c>
      <c r="L2955" t="s">
        <v>95</v>
      </c>
      <c r="M2955">
        <v>1011.84</v>
      </c>
      <c r="N2955">
        <v>1</v>
      </c>
      <c r="O2955">
        <v>1011.84</v>
      </c>
      <c r="P2955" t="s">
        <v>96</v>
      </c>
    </row>
    <row r="2956" spans="1:17">
      <c r="A2956" t="s">
        <v>2295</v>
      </c>
      <c r="B2956" t="s">
        <v>263</v>
      </c>
      <c r="C2956" t="s">
        <v>264</v>
      </c>
      <c r="D2956" t="s">
        <v>109</v>
      </c>
      <c r="E2956" t="s">
        <v>105</v>
      </c>
      <c r="F2956">
        <v>40700</v>
      </c>
      <c r="G2956" t="s">
        <v>784</v>
      </c>
      <c r="I2956" t="s">
        <v>136</v>
      </c>
      <c r="J2956">
        <v>2026</v>
      </c>
      <c r="K2956">
        <v>5</v>
      </c>
      <c r="L2956" t="s">
        <v>95</v>
      </c>
      <c r="M2956">
        <v>-106.65</v>
      </c>
      <c r="N2956">
        <v>1</v>
      </c>
      <c r="O2956">
        <v>-106.65</v>
      </c>
      <c r="P2956" t="s">
        <v>96</v>
      </c>
      <c r="Q2956">
        <v>1</v>
      </c>
    </row>
    <row r="2957" spans="1:17">
      <c r="A2957" t="s">
        <v>2295</v>
      </c>
      <c r="B2957" t="s">
        <v>263</v>
      </c>
      <c r="C2957" t="s">
        <v>264</v>
      </c>
      <c r="D2957" t="s">
        <v>109</v>
      </c>
      <c r="E2957" t="s">
        <v>105</v>
      </c>
      <c r="F2957">
        <v>40700</v>
      </c>
      <c r="G2957" t="s">
        <v>784</v>
      </c>
      <c r="I2957" t="s">
        <v>137</v>
      </c>
      <c r="J2957">
        <v>2026</v>
      </c>
      <c r="K2957">
        <v>5</v>
      </c>
      <c r="L2957" t="s">
        <v>95</v>
      </c>
      <c r="M2957">
        <v>-1360.1</v>
      </c>
      <c r="N2957">
        <v>1</v>
      </c>
      <c r="O2957">
        <v>-1360.1</v>
      </c>
      <c r="P2957" t="s">
        <v>96</v>
      </c>
    </row>
    <row r="2958" spans="1:17">
      <c r="A2958" t="s">
        <v>2295</v>
      </c>
      <c r="B2958" t="s">
        <v>263</v>
      </c>
      <c r="C2958" t="s">
        <v>264</v>
      </c>
      <c r="D2958" t="s">
        <v>109</v>
      </c>
      <c r="E2958" t="s">
        <v>106</v>
      </c>
      <c r="F2958">
        <v>40700</v>
      </c>
      <c r="G2958" t="s">
        <v>784</v>
      </c>
      <c r="I2958" t="s">
        <v>266</v>
      </c>
      <c r="J2958">
        <v>2026</v>
      </c>
      <c r="K2958">
        <v>5</v>
      </c>
      <c r="L2958" t="s">
        <v>95</v>
      </c>
      <c r="M2958">
        <v>-95</v>
      </c>
      <c r="N2958">
        <v>1</v>
      </c>
      <c r="O2958">
        <v>-95</v>
      </c>
      <c r="P2958" t="s">
        <v>96</v>
      </c>
    </row>
    <row r="2959" spans="1:17">
      <c r="A2959" t="s">
        <v>2295</v>
      </c>
      <c r="B2959" t="s">
        <v>263</v>
      </c>
      <c r="C2959" t="s">
        <v>264</v>
      </c>
      <c r="D2959" t="s">
        <v>109</v>
      </c>
      <c r="E2959" t="s">
        <v>92</v>
      </c>
      <c r="F2959">
        <v>40700</v>
      </c>
      <c r="G2959" t="s">
        <v>784</v>
      </c>
      <c r="I2959" t="s">
        <v>260</v>
      </c>
      <c r="J2959">
        <v>2026</v>
      </c>
      <c r="K2959">
        <v>5</v>
      </c>
      <c r="L2959" t="s">
        <v>95</v>
      </c>
      <c r="M2959">
        <v>-450</v>
      </c>
      <c r="N2959">
        <v>1</v>
      </c>
      <c r="O2959">
        <v>-450</v>
      </c>
      <c r="P2959" t="s">
        <v>96</v>
      </c>
    </row>
    <row r="2960" spans="1:17">
      <c r="A2960" t="s">
        <v>2295</v>
      </c>
      <c r="B2960" t="s">
        <v>263</v>
      </c>
      <c r="C2960" t="s">
        <v>264</v>
      </c>
      <c r="D2960" t="s">
        <v>109</v>
      </c>
      <c r="E2960" t="s">
        <v>92</v>
      </c>
      <c r="F2960">
        <v>40700</v>
      </c>
      <c r="G2960" t="s">
        <v>784</v>
      </c>
      <c r="I2960" t="s">
        <v>205</v>
      </c>
      <c r="J2960">
        <v>2026</v>
      </c>
      <c r="K2960">
        <v>5</v>
      </c>
      <c r="L2960" t="s">
        <v>95</v>
      </c>
      <c r="M2960">
        <v>-296.39999999999998</v>
      </c>
      <c r="N2960">
        <v>1</v>
      </c>
      <c r="O2960">
        <v>-296.39999999999998</v>
      </c>
      <c r="P2960" t="s">
        <v>96</v>
      </c>
    </row>
    <row r="2961" spans="1:17">
      <c r="A2961" t="s">
        <v>2295</v>
      </c>
      <c r="B2961" t="s">
        <v>263</v>
      </c>
      <c r="C2961" t="s">
        <v>264</v>
      </c>
      <c r="D2961" t="s">
        <v>109</v>
      </c>
      <c r="E2961" t="s">
        <v>106</v>
      </c>
      <c r="F2961">
        <v>40700</v>
      </c>
      <c r="G2961" t="s">
        <v>784</v>
      </c>
      <c r="I2961" t="s">
        <v>118</v>
      </c>
      <c r="J2961">
        <v>2026</v>
      </c>
      <c r="K2961">
        <v>5</v>
      </c>
      <c r="L2961" t="s">
        <v>95</v>
      </c>
      <c r="M2961">
        <v>-3243.1</v>
      </c>
      <c r="N2961">
        <v>1</v>
      </c>
      <c r="O2961">
        <v>-3243.1</v>
      </c>
      <c r="P2961" t="s">
        <v>96</v>
      </c>
    </row>
    <row r="2962" spans="1:17">
      <c r="A2962" t="s">
        <v>2295</v>
      </c>
      <c r="B2962" t="s">
        <v>263</v>
      </c>
      <c r="C2962" t="s">
        <v>264</v>
      </c>
      <c r="D2962" t="s">
        <v>109</v>
      </c>
      <c r="E2962" t="s">
        <v>106</v>
      </c>
      <c r="F2962">
        <v>40700</v>
      </c>
      <c r="G2962" t="s">
        <v>784</v>
      </c>
      <c r="I2962" t="s">
        <v>143</v>
      </c>
      <c r="J2962">
        <v>2026</v>
      </c>
      <c r="K2962">
        <v>5</v>
      </c>
      <c r="L2962" t="s">
        <v>95</v>
      </c>
      <c r="M2962">
        <v>-1349.12</v>
      </c>
      <c r="N2962">
        <v>1</v>
      </c>
      <c r="O2962">
        <v>-1349.12</v>
      </c>
      <c r="P2962" t="s">
        <v>96</v>
      </c>
    </row>
    <row r="2963" spans="1:17">
      <c r="A2963" t="s">
        <v>2295</v>
      </c>
      <c r="B2963" t="s">
        <v>263</v>
      </c>
      <c r="C2963" t="s">
        <v>264</v>
      </c>
      <c r="D2963" t="s">
        <v>109</v>
      </c>
      <c r="E2963" t="s">
        <v>105</v>
      </c>
      <c r="F2963">
        <v>40700</v>
      </c>
      <c r="G2963" t="s">
        <v>784</v>
      </c>
      <c r="I2963" t="s">
        <v>136</v>
      </c>
      <c r="J2963">
        <v>2026</v>
      </c>
      <c r="K2963">
        <v>5</v>
      </c>
      <c r="L2963" t="s">
        <v>95</v>
      </c>
      <c r="M2963">
        <v>106.65</v>
      </c>
      <c r="N2963">
        <v>1</v>
      </c>
      <c r="O2963">
        <v>106.65</v>
      </c>
      <c r="P2963" t="s">
        <v>96</v>
      </c>
      <c r="Q2963">
        <v>1</v>
      </c>
    </row>
    <row r="2964" spans="1:17">
      <c r="A2964" t="s">
        <v>2295</v>
      </c>
      <c r="B2964" t="s">
        <v>263</v>
      </c>
      <c r="C2964" t="s">
        <v>264</v>
      </c>
      <c r="D2964" t="s">
        <v>109</v>
      </c>
      <c r="E2964" t="s">
        <v>105</v>
      </c>
      <c r="F2964">
        <v>40700</v>
      </c>
      <c r="G2964" t="s">
        <v>784</v>
      </c>
      <c r="I2964" t="s">
        <v>137</v>
      </c>
      <c r="J2964">
        <v>2026</v>
      </c>
      <c r="K2964">
        <v>5</v>
      </c>
      <c r="L2964" t="s">
        <v>95</v>
      </c>
      <c r="M2964">
        <v>1360.1</v>
      </c>
      <c r="N2964">
        <v>1</v>
      </c>
      <c r="O2964">
        <v>1360.1</v>
      </c>
      <c r="P2964" t="s">
        <v>96</v>
      </c>
    </row>
    <row r="2965" spans="1:17">
      <c r="A2965" t="s">
        <v>2295</v>
      </c>
      <c r="B2965" t="s">
        <v>263</v>
      </c>
      <c r="C2965" t="s">
        <v>264</v>
      </c>
      <c r="D2965" t="s">
        <v>109</v>
      </c>
      <c r="E2965" t="s">
        <v>106</v>
      </c>
      <c r="F2965">
        <v>40700</v>
      </c>
      <c r="G2965" t="s">
        <v>784</v>
      </c>
      <c r="I2965" t="s">
        <v>266</v>
      </c>
      <c r="J2965">
        <v>2026</v>
      </c>
      <c r="K2965">
        <v>5</v>
      </c>
      <c r="L2965" t="s">
        <v>95</v>
      </c>
      <c r="M2965">
        <v>95</v>
      </c>
      <c r="N2965">
        <v>1</v>
      </c>
      <c r="O2965">
        <v>95</v>
      </c>
      <c r="P2965" t="s">
        <v>96</v>
      </c>
    </row>
    <row r="2966" spans="1:17">
      <c r="A2966" t="s">
        <v>2295</v>
      </c>
      <c r="B2966" t="s">
        <v>263</v>
      </c>
      <c r="C2966" t="s">
        <v>264</v>
      </c>
      <c r="D2966" t="s">
        <v>109</v>
      </c>
      <c r="E2966" t="s">
        <v>92</v>
      </c>
      <c r="F2966">
        <v>40700</v>
      </c>
      <c r="G2966" t="s">
        <v>784</v>
      </c>
      <c r="I2966" t="s">
        <v>260</v>
      </c>
      <c r="J2966">
        <v>2026</v>
      </c>
      <c r="K2966">
        <v>5</v>
      </c>
      <c r="L2966" t="s">
        <v>95</v>
      </c>
      <c r="M2966">
        <v>450</v>
      </c>
      <c r="N2966">
        <v>1</v>
      </c>
      <c r="O2966">
        <v>450</v>
      </c>
      <c r="P2966" t="s">
        <v>96</v>
      </c>
    </row>
    <row r="2967" spans="1:17">
      <c r="A2967" t="s">
        <v>2295</v>
      </c>
      <c r="B2967" t="s">
        <v>263</v>
      </c>
      <c r="C2967" t="s">
        <v>264</v>
      </c>
      <c r="D2967" t="s">
        <v>109</v>
      </c>
      <c r="E2967" t="s">
        <v>106</v>
      </c>
      <c r="F2967">
        <v>40700</v>
      </c>
      <c r="G2967" t="s">
        <v>784</v>
      </c>
      <c r="I2967" t="s">
        <v>118</v>
      </c>
      <c r="J2967">
        <v>2026</v>
      </c>
      <c r="K2967">
        <v>5</v>
      </c>
      <c r="L2967" t="s">
        <v>95</v>
      </c>
      <c r="M2967">
        <v>3243.1</v>
      </c>
      <c r="N2967">
        <v>1</v>
      </c>
      <c r="O2967">
        <v>3243.1</v>
      </c>
      <c r="P2967" t="s">
        <v>96</v>
      </c>
    </row>
    <row r="2968" spans="1:17">
      <c r="A2968" t="s">
        <v>2295</v>
      </c>
      <c r="B2968" t="s">
        <v>263</v>
      </c>
      <c r="C2968" t="s">
        <v>264</v>
      </c>
      <c r="D2968" t="s">
        <v>109</v>
      </c>
      <c r="E2968" t="s">
        <v>106</v>
      </c>
      <c r="F2968">
        <v>40700</v>
      </c>
      <c r="G2968" t="s">
        <v>784</v>
      </c>
      <c r="I2968" t="s">
        <v>143</v>
      </c>
      <c r="J2968">
        <v>2026</v>
      </c>
      <c r="K2968">
        <v>5</v>
      </c>
      <c r="L2968" t="s">
        <v>95</v>
      </c>
      <c r="M2968">
        <v>1349.12</v>
      </c>
      <c r="N2968">
        <v>1</v>
      </c>
      <c r="O2968">
        <v>1349.12</v>
      </c>
      <c r="P2968" t="s">
        <v>96</v>
      </c>
    </row>
    <row r="2969" spans="1:17">
      <c r="A2969" t="s">
        <v>879</v>
      </c>
      <c r="B2969" t="s">
        <v>135</v>
      </c>
      <c r="C2969" t="s">
        <v>133</v>
      </c>
      <c r="D2969" t="s">
        <v>109</v>
      </c>
      <c r="E2969" t="s">
        <v>105</v>
      </c>
      <c r="F2969">
        <v>40700</v>
      </c>
      <c r="G2969" t="s">
        <v>784</v>
      </c>
      <c r="I2969" t="s">
        <v>136</v>
      </c>
      <c r="J2969">
        <v>2026</v>
      </c>
      <c r="K2969">
        <v>5</v>
      </c>
      <c r="L2969" t="s">
        <v>95</v>
      </c>
      <c r="M2969">
        <v>-3408.33</v>
      </c>
      <c r="N2969">
        <v>1</v>
      </c>
      <c r="O2969">
        <v>-3408.33</v>
      </c>
      <c r="P2969" t="s">
        <v>96</v>
      </c>
      <c r="Q2969">
        <v>1</v>
      </c>
    </row>
    <row r="2970" spans="1:17">
      <c r="A2970" t="s">
        <v>879</v>
      </c>
      <c r="B2970" t="s">
        <v>135</v>
      </c>
      <c r="C2970" t="s">
        <v>133</v>
      </c>
      <c r="D2970" t="s">
        <v>109</v>
      </c>
      <c r="E2970" t="s">
        <v>105</v>
      </c>
      <c r="F2970">
        <v>40700</v>
      </c>
      <c r="G2970" t="s">
        <v>784</v>
      </c>
      <c r="I2970" t="s">
        <v>137</v>
      </c>
      <c r="J2970">
        <v>2026</v>
      </c>
      <c r="K2970">
        <v>5</v>
      </c>
      <c r="L2970" t="s">
        <v>95</v>
      </c>
      <c r="M2970">
        <v>-675.99</v>
      </c>
      <c r="N2970">
        <v>1</v>
      </c>
      <c r="O2970">
        <v>-675.99</v>
      </c>
      <c r="P2970" t="s">
        <v>96</v>
      </c>
    </row>
    <row r="2971" spans="1:17">
      <c r="A2971" t="s">
        <v>879</v>
      </c>
      <c r="B2971" t="s">
        <v>135</v>
      </c>
      <c r="C2971" t="s">
        <v>133</v>
      </c>
      <c r="D2971" t="s">
        <v>109</v>
      </c>
      <c r="E2971" t="s">
        <v>106</v>
      </c>
      <c r="F2971">
        <v>40700</v>
      </c>
      <c r="G2971" t="s">
        <v>784</v>
      </c>
      <c r="I2971" t="s">
        <v>110</v>
      </c>
      <c r="J2971">
        <v>2026</v>
      </c>
      <c r="K2971">
        <v>5</v>
      </c>
      <c r="L2971" t="s">
        <v>95</v>
      </c>
      <c r="M2971">
        <v>-95.63</v>
      </c>
      <c r="N2971">
        <v>1</v>
      </c>
      <c r="O2971">
        <v>-95.63</v>
      </c>
      <c r="P2971" t="s">
        <v>96</v>
      </c>
    </row>
    <row r="2972" spans="1:17">
      <c r="A2972" t="s">
        <v>879</v>
      </c>
      <c r="B2972" t="s">
        <v>135</v>
      </c>
      <c r="C2972" t="s">
        <v>133</v>
      </c>
      <c r="D2972" t="s">
        <v>109</v>
      </c>
      <c r="E2972" t="s">
        <v>106</v>
      </c>
      <c r="F2972">
        <v>40700</v>
      </c>
      <c r="G2972" t="s">
        <v>784</v>
      </c>
      <c r="I2972" t="s">
        <v>112</v>
      </c>
      <c r="J2972">
        <v>2026</v>
      </c>
      <c r="K2972">
        <v>5</v>
      </c>
      <c r="L2972" t="s">
        <v>95</v>
      </c>
      <c r="M2972">
        <v>-191.26</v>
      </c>
      <c r="N2972">
        <v>1</v>
      </c>
      <c r="O2972">
        <v>-191.26</v>
      </c>
      <c r="P2972" t="s">
        <v>96</v>
      </c>
    </row>
    <row r="2973" spans="1:17">
      <c r="A2973" t="s">
        <v>879</v>
      </c>
      <c r="B2973" t="s">
        <v>135</v>
      </c>
      <c r="C2973" t="s">
        <v>133</v>
      </c>
      <c r="D2973" t="s">
        <v>109</v>
      </c>
      <c r="E2973" t="s">
        <v>106</v>
      </c>
      <c r="F2973">
        <v>40700</v>
      </c>
      <c r="G2973" t="s">
        <v>784</v>
      </c>
      <c r="I2973" t="s">
        <v>110</v>
      </c>
      <c r="J2973">
        <v>2026</v>
      </c>
      <c r="K2973">
        <v>5</v>
      </c>
      <c r="L2973" t="s">
        <v>95</v>
      </c>
      <c r="M2973">
        <v>95.63</v>
      </c>
      <c r="N2973">
        <v>1</v>
      </c>
      <c r="O2973">
        <v>95.63</v>
      </c>
      <c r="P2973" t="s">
        <v>96</v>
      </c>
    </row>
    <row r="2974" spans="1:17">
      <c r="A2974" t="s">
        <v>879</v>
      </c>
      <c r="B2974" t="s">
        <v>135</v>
      </c>
      <c r="C2974" t="s">
        <v>133</v>
      </c>
      <c r="D2974" t="s">
        <v>109</v>
      </c>
      <c r="E2974" t="s">
        <v>106</v>
      </c>
      <c r="F2974">
        <v>40700</v>
      </c>
      <c r="G2974" t="s">
        <v>784</v>
      </c>
      <c r="I2974" t="s">
        <v>112</v>
      </c>
      <c r="J2974">
        <v>2026</v>
      </c>
      <c r="K2974">
        <v>5</v>
      </c>
      <c r="L2974" t="s">
        <v>95</v>
      </c>
      <c r="M2974">
        <v>191.26</v>
      </c>
      <c r="N2974">
        <v>1</v>
      </c>
      <c r="O2974">
        <v>191.26</v>
      </c>
      <c r="P2974" t="s">
        <v>96</v>
      </c>
    </row>
    <row r="2975" spans="1:17">
      <c r="A2975" t="s">
        <v>879</v>
      </c>
      <c r="B2975" t="s">
        <v>135</v>
      </c>
      <c r="C2975" t="s">
        <v>133</v>
      </c>
      <c r="D2975" t="s">
        <v>109</v>
      </c>
      <c r="E2975" t="s">
        <v>105</v>
      </c>
      <c r="F2975">
        <v>40700</v>
      </c>
      <c r="G2975" t="s">
        <v>784</v>
      </c>
      <c r="I2975" t="s">
        <v>136</v>
      </c>
      <c r="J2975">
        <v>2026</v>
      </c>
      <c r="K2975">
        <v>5</v>
      </c>
      <c r="L2975" t="s">
        <v>95</v>
      </c>
      <c r="M2975">
        <v>3408.33</v>
      </c>
      <c r="N2975">
        <v>1</v>
      </c>
      <c r="O2975">
        <v>3408.33</v>
      </c>
      <c r="P2975" t="s">
        <v>96</v>
      </c>
      <c r="Q2975">
        <v>1</v>
      </c>
    </row>
    <row r="2976" spans="1:17">
      <c r="A2976" t="s">
        <v>879</v>
      </c>
      <c r="B2976" t="s">
        <v>135</v>
      </c>
      <c r="C2976" t="s">
        <v>133</v>
      </c>
      <c r="D2976" t="s">
        <v>109</v>
      </c>
      <c r="E2976" t="s">
        <v>105</v>
      </c>
      <c r="F2976">
        <v>40700</v>
      </c>
      <c r="G2976" t="s">
        <v>784</v>
      </c>
      <c r="I2976" t="s">
        <v>137</v>
      </c>
      <c r="J2976">
        <v>2026</v>
      </c>
      <c r="K2976">
        <v>5</v>
      </c>
      <c r="L2976" t="s">
        <v>95</v>
      </c>
      <c r="M2976">
        <v>675.99</v>
      </c>
      <c r="N2976">
        <v>1</v>
      </c>
      <c r="O2976">
        <v>675.99</v>
      </c>
      <c r="P2976" t="s">
        <v>96</v>
      </c>
    </row>
    <row r="2977" spans="1:17">
      <c r="A2977" t="s">
        <v>879</v>
      </c>
      <c r="B2977" t="s">
        <v>150</v>
      </c>
      <c r="C2977" t="s">
        <v>133</v>
      </c>
      <c r="D2977" t="s">
        <v>109</v>
      </c>
      <c r="E2977" t="s">
        <v>105</v>
      </c>
      <c r="F2977">
        <v>40700</v>
      </c>
      <c r="G2977" t="s">
        <v>784</v>
      </c>
      <c r="I2977" t="s">
        <v>136</v>
      </c>
      <c r="J2977">
        <v>2026</v>
      </c>
      <c r="K2977">
        <v>5</v>
      </c>
      <c r="L2977" t="s">
        <v>95</v>
      </c>
      <c r="M2977">
        <v>-637.33000000000004</v>
      </c>
      <c r="N2977">
        <v>1</v>
      </c>
      <c r="O2977">
        <v>-637.33000000000004</v>
      </c>
      <c r="P2977" t="s">
        <v>96</v>
      </c>
      <c r="Q2977">
        <v>1</v>
      </c>
    </row>
    <row r="2978" spans="1:17">
      <c r="A2978" t="s">
        <v>879</v>
      </c>
      <c r="B2978" t="s">
        <v>150</v>
      </c>
      <c r="C2978" t="s">
        <v>133</v>
      </c>
      <c r="D2978" t="s">
        <v>109</v>
      </c>
      <c r="E2978" t="s">
        <v>105</v>
      </c>
      <c r="F2978">
        <v>40700</v>
      </c>
      <c r="G2978" t="s">
        <v>784</v>
      </c>
      <c r="I2978" t="s">
        <v>137</v>
      </c>
      <c r="J2978">
        <v>2026</v>
      </c>
      <c r="K2978">
        <v>5</v>
      </c>
      <c r="L2978" t="s">
        <v>95</v>
      </c>
      <c r="M2978">
        <v>-675.99</v>
      </c>
      <c r="N2978">
        <v>1</v>
      </c>
      <c r="O2978">
        <v>-675.99</v>
      </c>
      <c r="P2978" t="s">
        <v>96</v>
      </c>
    </row>
    <row r="2979" spans="1:17">
      <c r="A2979" t="s">
        <v>879</v>
      </c>
      <c r="B2979" t="s">
        <v>150</v>
      </c>
      <c r="C2979" t="s">
        <v>133</v>
      </c>
      <c r="D2979" t="s">
        <v>109</v>
      </c>
      <c r="E2979" t="s">
        <v>106</v>
      </c>
      <c r="F2979">
        <v>40700</v>
      </c>
      <c r="G2979" t="s">
        <v>784</v>
      </c>
      <c r="I2979" t="s">
        <v>110</v>
      </c>
      <c r="J2979">
        <v>2026</v>
      </c>
      <c r="K2979">
        <v>5</v>
      </c>
      <c r="L2979" t="s">
        <v>95</v>
      </c>
      <c r="M2979">
        <v>-191.26</v>
      </c>
      <c r="N2979">
        <v>1</v>
      </c>
      <c r="O2979">
        <v>-191.26</v>
      </c>
      <c r="P2979" t="s">
        <v>96</v>
      </c>
    </row>
    <row r="2980" spans="1:17">
      <c r="A2980" t="s">
        <v>879</v>
      </c>
      <c r="B2980" t="s">
        <v>150</v>
      </c>
      <c r="C2980" t="s">
        <v>133</v>
      </c>
      <c r="D2980" t="s">
        <v>109</v>
      </c>
      <c r="E2980" t="s">
        <v>106</v>
      </c>
      <c r="F2980">
        <v>40700</v>
      </c>
      <c r="G2980" t="s">
        <v>784</v>
      </c>
      <c r="I2980" t="s">
        <v>112</v>
      </c>
      <c r="J2980">
        <v>2026</v>
      </c>
      <c r="K2980">
        <v>5</v>
      </c>
      <c r="L2980" t="s">
        <v>95</v>
      </c>
      <c r="M2980">
        <v>-191.26</v>
      </c>
      <c r="N2980">
        <v>1</v>
      </c>
      <c r="O2980">
        <v>-191.26</v>
      </c>
      <c r="P2980" t="s">
        <v>96</v>
      </c>
    </row>
    <row r="2981" spans="1:17">
      <c r="A2981" t="s">
        <v>879</v>
      </c>
      <c r="B2981" t="s">
        <v>150</v>
      </c>
      <c r="C2981" t="s">
        <v>133</v>
      </c>
      <c r="D2981" t="s">
        <v>109</v>
      </c>
      <c r="E2981" t="s">
        <v>106</v>
      </c>
      <c r="F2981">
        <v>40700</v>
      </c>
      <c r="G2981" t="s">
        <v>784</v>
      </c>
      <c r="I2981" t="s">
        <v>110</v>
      </c>
      <c r="J2981">
        <v>2026</v>
      </c>
      <c r="K2981">
        <v>5</v>
      </c>
      <c r="L2981" t="s">
        <v>95</v>
      </c>
      <c r="M2981">
        <v>191.26</v>
      </c>
      <c r="N2981">
        <v>1</v>
      </c>
      <c r="O2981">
        <v>191.26</v>
      </c>
      <c r="P2981" t="s">
        <v>96</v>
      </c>
    </row>
    <row r="2982" spans="1:17">
      <c r="A2982" t="s">
        <v>879</v>
      </c>
      <c r="B2982" t="s">
        <v>150</v>
      </c>
      <c r="C2982" t="s">
        <v>133</v>
      </c>
      <c r="D2982" t="s">
        <v>109</v>
      </c>
      <c r="E2982" t="s">
        <v>106</v>
      </c>
      <c r="F2982">
        <v>40700</v>
      </c>
      <c r="G2982" t="s">
        <v>784</v>
      </c>
      <c r="I2982" t="s">
        <v>112</v>
      </c>
      <c r="J2982">
        <v>2026</v>
      </c>
      <c r="K2982">
        <v>5</v>
      </c>
      <c r="L2982" t="s">
        <v>95</v>
      </c>
      <c r="M2982">
        <v>191.26</v>
      </c>
      <c r="N2982">
        <v>1</v>
      </c>
      <c r="O2982">
        <v>191.26</v>
      </c>
      <c r="P2982" t="s">
        <v>96</v>
      </c>
    </row>
    <row r="2983" spans="1:17">
      <c r="A2983" t="s">
        <v>879</v>
      </c>
      <c r="B2983" t="s">
        <v>150</v>
      </c>
      <c r="C2983" t="s">
        <v>133</v>
      </c>
      <c r="D2983" t="s">
        <v>109</v>
      </c>
      <c r="E2983" t="s">
        <v>105</v>
      </c>
      <c r="F2983">
        <v>40700</v>
      </c>
      <c r="G2983" t="s">
        <v>784</v>
      </c>
      <c r="I2983" t="s">
        <v>136</v>
      </c>
      <c r="J2983">
        <v>2026</v>
      </c>
      <c r="K2983">
        <v>5</v>
      </c>
      <c r="L2983" t="s">
        <v>95</v>
      </c>
      <c r="M2983">
        <v>637.33000000000004</v>
      </c>
      <c r="N2983">
        <v>1</v>
      </c>
      <c r="O2983">
        <v>637.33000000000004</v>
      </c>
      <c r="P2983" t="s">
        <v>96</v>
      </c>
      <c r="Q2983">
        <v>1</v>
      </c>
    </row>
    <row r="2984" spans="1:17">
      <c r="A2984" t="s">
        <v>879</v>
      </c>
      <c r="B2984" t="s">
        <v>150</v>
      </c>
      <c r="C2984" t="s">
        <v>133</v>
      </c>
      <c r="D2984" t="s">
        <v>109</v>
      </c>
      <c r="E2984" t="s">
        <v>105</v>
      </c>
      <c r="F2984">
        <v>40700</v>
      </c>
      <c r="G2984" t="s">
        <v>784</v>
      </c>
      <c r="I2984" t="s">
        <v>137</v>
      </c>
      <c r="J2984">
        <v>2026</v>
      </c>
      <c r="K2984">
        <v>5</v>
      </c>
      <c r="L2984" t="s">
        <v>95</v>
      </c>
      <c r="M2984">
        <v>675.99</v>
      </c>
      <c r="N2984">
        <v>1</v>
      </c>
      <c r="O2984">
        <v>675.99</v>
      </c>
      <c r="P2984" t="s">
        <v>96</v>
      </c>
    </row>
    <row r="2985" spans="1:17">
      <c r="A2985" t="s">
        <v>879</v>
      </c>
      <c r="B2985" t="s">
        <v>161</v>
      </c>
      <c r="C2985" t="s">
        <v>133</v>
      </c>
      <c r="D2985" t="s">
        <v>109</v>
      </c>
      <c r="E2985" t="s">
        <v>105</v>
      </c>
      <c r="F2985">
        <v>40700</v>
      </c>
      <c r="G2985" t="s">
        <v>784</v>
      </c>
      <c r="I2985" t="s">
        <v>136</v>
      </c>
      <c r="J2985">
        <v>2026</v>
      </c>
      <c r="K2985">
        <v>5</v>
      </c>
      <c r="L2985" t="s">
        <v>95</v>
      </c>
      <c r="M2985">
        <v>-914.43000000000006</v>
      </c>
      <c r="N2985">
        <v>1</v>
      </c>
      <c r="O2985">
        <v>-914.43000000000006</v>
      </c>
      <c r="P2985" t="s">
        <v>96</v>
      </c>
      <c r="Q2985">
        <v>1</v>
      </c>
    </row>
    <row r="2986" spans="1:17">
      <c r="A2986" t="s">
        <v>879</v>
      </c>
      <c r="B2986" t="s">
        <v>161</v>
      </c>
      <c r="C2986" t="s">
        <v>133</v>
      </c>
      <c r="D2986" t="s">
        <v>109</v>
      </c>
      <c r="E2986" t="s">
        <v>105</v>
      </c>
      <c r="F2986">
        <v>40700</v>
      </c>
      <c r="G2986" t="s">
        <v>784</v>
      </c>
      <c r="I2986" t="s">
        <v>137</v>
      </c>
      <c r="J2986">
        <v>2026</v>
      </c>
      <c r="K2986">
        <v>5</v>
      </c>
      <c r="L2986" t="s">
        <v>95</v>
      </c>
      <c r="M2986">
        <v>-675.99</v>
      </c>
      <c r="N2986">
        <v>1</v>
      </c>
      <c r="O2986">
        <v>-675.99</v>
      </c>
      <c r="P2986" t="s">
        <v>96</v>
      </c>
    </row>
    <row r="2987" spans="1:17">
      <c r="A2987" t="s">
        <v>879</v>
      </c>
      <c r="B2987" t="s">
        <v>161</v>
      </c>
      <c r="C2987" t="s">
        <v>133</v>
      </c>
      <c r="D2987" t="s">
        <v>109</v>
      </c>
      <c r="E2987" t="s">
        <v>106</v>
      </c>
      <c r="F2987">
        <v>40700</v>
      </c>
      <c r="G2987" t="s">
        <v>784</v>
      </c>
      <c r="I2987" t="s">
        <v>118</v>
      </c>
      <c r="J2987">
        <v>2026</v>
      </c>
      <c r="K2987">
        <v>5</v>
      </c>
      <c r="L2987" t="s">
        <v>95</v>
      </c>
      <c r="M2987">
        <v>-115.89</v>
      </c>
      <c r="N2987">
        <v>1</v>
      </c>
      <c r="O2987">
        <v>-115.89</v>
      </c>
      <c r="P2987" t="s">
        <v>96</v>
      </c>
    </row>
    <row r="2988" spans="1:17">
      <c r="A2988" t="s">
        <v>879</v>
      </c>
      <c r="B2988" t="s">
        <v>161</v>
      </c>
      <c r="C2988" t="s">
        <v>133</v>
      </c>
      <c r="D2988" t="s">
        <v>109</v>
      </c>
      <c r="E2988" t="s">
        <v>106</v>
      </c>
      <c r="F2988">
        <v>40700</v>
      </c>
      <c r="G2988" t="s">
        <v>784</v>
      </c>
      <c r="I2988" t="s">
        <v>112</v>
      </c>
      <c r="J2988">
        <v>2026</v>
      </c>
      <c r="K2988">
        <v>5</v>
      </c>
      <c r="L2988" t="s">
        <v>95</v>
      </c>
      <c r="M2988">
        <v>-191.26</v>
      </c>
      <c r="N2988">
        <v>1</v>
      </c>
      <c r="O2988">
        <v>-191.26</v>
      </c>
      <c r="P2988" t="s">
        <v>96</v>
      </c>
    </row>
    <row r="2989" spans="1:17">
      <c r="A2989" t="s">
        <v>879</v>
      </c>
      <c r="B2989" t="s">
        <v>161</v>
      </c>
      <c r="C2989" t="s">
        <v>133</v>
      </c>
      <c r="D2989" t="s">
        <v>109</v>
      </c>
      <c r="E2989" t="s">
        <v>106</v>
      </c>
      <c r="F2989">
        <v>40700</v>
      </c>
      <c r="G2989" t="s">
        <v>784</v>
      </c>
      <c r="I2989" t="s">
        <v>118</v>
      </c>
      <c r="J2989">
        <v>2026</v>
      </c>
      <c r="K2989">
        <v>5</v>
      </c>
      <c r="L2989" t="s">
        <v>95</v>
      </c>
      <c r="M2989">
        <v>115.89</v>
      </c>
      <c r="N2989">
        <v>1</v>
      </c>
      <c r="O2989">
        <v>115.89</v>
      </c>
      <c r="P2989" t="s">
        <v>96</v>
      </c>
    </row>
    <row r="2990" spans="1:17">
      <c r="A2990" t="s">
        <v>879</v>
      </c>
      <c r="B2990" t="s">
        <v>161</v>
      </c>
      <c r="C2990" t="s">
        <v>133</v>
      </c>
      <c r="D2990" t="s">
        <v>109</v>
      </c>
      <c r="E2990" t="s">
        <v>106</v>
      </c>
      <c r="F2990">
        <v>40700</v>
      </c>
      <c r="G2990" t="s">
        <v>784</v>
      </c>
      <c r="I2990" t="s">
        <v>112</v>
      </c>
      <c r="J2990">
        <v>2026</v>
      </c>
      <c r="K2990">
        <v>5</v>
      </c>
      <c r="L2990" t="s">
        <v>95</v>
      </c>
      <c r="M2990">
        <v>191.26</v>
      </c>
      <c r="N2990">
        <v>1</v>
      </c>
      <c r="O2990">
        <v>191.26</v>
      </c>
      <c r="P2990" t="s">
        <v>96</v>
      </c>
    </row>
    <row r="2991" spans="1:17">
      <c r="A2991" t="s">
        <v>879</v>
      </c>
      <c r="B2991" t="s">
        <v>161</v>
      </c>
      <c r="C2991" t="s">
        <v>133</v>
      </c>
      <c r="D2991" t="s">
        <v>109</v>
      </c>
      <c r="E2991" t="s">
        <v>105</v>
      </c>
      <c r="F2991">
        <v>40700</v>
      </c>
      <c r="G2991" t="s">
        <v>784</v>
      </c>
      <c r="I2991" t="s">
        <v>136</v>
      </c>
      <c r="J2991">
        <v>2026</v>
      </c>
      <c r="K2991">
        <v>5</v>
      </c>
      <c r="L2991" t="s">
        <v>95</v>
      </c>
      <c r="M2991">
        <v>692.75</v>
      </c>
      <c r="N2991">
        <v>1</v>
      </c>
      <c r="O2991">
        <v>692.75</v>
      </c>
      <c r="P2991" t="s">
        <v>96</v>
      </c>
      <c r="Q2991">
        <v>1</v>
      </c>
    </row>
    <row r="2992" spans="1:17">
      <c r="A2992" t="s">
        <v>879</v>
      </c>
      <c r="B2992" t="s">
        <v>161</v>
      </c>
      <c r="C2992" t="s">
        <v>133</v>
      </c>
      <c r="D2992" t="s">
        <v>109</v>
      </c>
      <c r="E2992" t="s">
        <v>105</v>
      </c>
      <c r="F2992">
        <v>40700</v>
      </c>
      <c r="G2992" t="s">
        <v>784</v>
      </c>
      <c r="I2992" t="s">
        <v>137</v>
      </c>
      <c r="J2992">
        <v>2026</v>
      </c>
      <c r="K2992">
        <v>5</v>
      </c>
      <c r="L2992" t="s">
        <v>95</v>
      </c>
      <c r="M2992">
        <v>675.99</v>
      </c>
      <c r="N2992">
        <v>1</v>
      </c>
      <c r="O2992">
        <v>675.99</v>
      </c>
      <c r="P2992" t="s">
        <v>96</v>
      </c>
    </row>
    <row r="2993" spans="1:17">
      <c r="A2993" t="s">
        <v>879</v>
      </c>
      <c r="B2993" t="s">
        <v>181</v>
      </c>
      <c r="C2993" t="s">
        <v>133</v>
      </c>
      <c r="D2993" t="s">
        <v>109</v>
      </c>
      <c r="E2993" t="s">
        <v>105</v>
      </c>
      <c r="F2993">
        <v>40700</v>
      </c>
      <c r="G2993" t="s">
        <v>784</v>
      </c>
      <c r="I2993" t="s">
        <v>136</v>
      </c>
      <c r="J2993">
        <v>2026</v>
      </c>
      <c r="K2993">
        <v>5</v>
      </c>
      <c r="L2993" t="s">
        <v>95</v>
      </c>
      <c r="M2993">
        <v>-277.10000000000002</v>
      </c>
      <c r="N2993">
        <v>1</v>
      </c>
      <c r="O2993">
        <v>-277.10000000000002</v>
      </c>
      <c r="P2993" t="s">
        <v>96</v>
      </c>
      <c r="Q2993">
        <v>1</v>
      </c>
    </row>
    <row r="2994" spans="1:17">
      <c r="A2994" t="s">
        <v>879</v>
      </c>
      <c r="B2994" t="s">
        <v>181</v>
      </c>
      <c r="C2994" t="s">
        <v>133</v>
      </c>
      <c r="D2994" t="s">
        <v>109</v>
      </c>
      <c r="E2994" t="s">
        <v>105</v>
      </c>
      <c r="F2994">
        <v>40700</v>
      </c>
      <c r="G2994" t="s">
        <v>784</v>
      </c>
      <c r="I2994" t="s">
        <v>137</v>
      </c>
      <c r="J2994">
        <v>2026</v>
      </c>
      <c r="K2994">
        <v>5</v>
      </c>
      <c r="L2994" t="s">
        <v>95</v>
      </c>
      <c r="M2994">
        <v>-675.99</v>
      </c>
      <c r="N2994">
        <v>1</v>
      </c>
      <c r="O2994">
        <v>-675.99</v>
      </c>
      <c r="P2994" t="s">
        <v>96</v>
      </c>
    </row>
    <row r="2995" spans="1:17">
      <c r="A2995" t="s">
        <v>879</v>
      </c>
      <c r="B2995" t="s">
        <v>181</v>
      </c>
      <c r="C2995" t="s">
        <v>133</v>
      </c>
      <c r="D2995" t="s">
        <v>109</v>
      </c>
      <c r="E2995" t="s">
        <v>106</v>
      </c>
      <c r="F2995">
        <v>40700</v>
      </c>
      <c r="G2995" t="s">
        <v>784</v>
      </c>
      <c r="I2995" t="s">
        <v>112</v>
      </c>
      <c r="J2995">
        <v>2026</v>
      </c>
      <c r="K2995">
        <v>5</v>
      </c>
      <c r="L2995" t="s">
        <v>95</v>
      </c>
      <c r="M2995">
        <v>-95.63</v>
      </c>
      <c r="N2995">
        <v>1</v>
      </c>
      <c r="O2995">
        <v>-95.63</v>
      </c>
      <c r="P2995" t="s">
        <v>96</v>
      </c>
    </row>
    <row r="2996" spans="1:17">
      <c r="A2996" t="s">
        <v>879</v>
      </c>
      <c r="B2996" t="s">
        <v>181</v>
      </c>
      <c r="C2996" t="s">
        <v>133</v>
      </c>
      <c r="D2996" t="s">
        <v>109</v>
      </c>
      <c r="E2996" t="s">
        <v>106</v>
      </c>
      <c r="F2996">
        <v>40700</v>
      </c>
      <c r="G2996" t="s">
        <v>784</v>
      </c>
      <c r="I2996" t="s">
        <v>112</v>
      </c>
      <c r="J2996">
        <v>2026</v>
      </c>
      <c r="K2996">
        <v>5</v>
      </c>
      <c r="L2996" t="s">
        <v>95</v>
      </c>
      <c r="M2996">
        <v>95.63</v>
      </c>
      <c r="N2996">
        <v>1</v>
      </c>
      <c r="O2996">
        <v>95.63</v>
      </c>
      <c r="P2996" t="s">
        <v>96</v>
      </c>
    </row>
    <row r="2997" spans="1:17">
      <c r="A2997" t="s">
        <v>879</v>
      </c>
      <c r="B2997" t="s">
        <v>181</v>
      </c>
      <c r="C2997" t="s">
        <v>133</v>
      </c>
      <c r="D2997" t="s">
        <v>109</v>
      </c>
      <c r="E2997" t="s">
        <v>105</v>
      </c>
      <c r="F2997">
        <v>40700</v>
      </c>
      <c r="G2997" t="s">
        <v>784</v>
      </c>
      <c r="I2997" t="s">
        <v>136</v>
      </c>
      <c r="J2997">
        <v>2026</v>
      </c>
      <c r="K2997">
        <v>5</v>
      </c>
      <c r="L2997" t="s">
        <v>95</v>
      </c>
      <c r="M2997">
        <v>277.10000000000002</v>
      </c>
      <c r="N2997">
        <v>1</v>
      </c>
      <c r="O2997">
        <v>277.10000000000002</v>
      </c>
      <c r="P2997" t="s">
        <v>96</v>
      </c>
      <c r="Q2997">
        <v>1</v>
      </c>
    </row>
    <row r="2998" spans="1:17">
      <c r="A2998" t="s">
        <v>879</v>
      </c>
      <c r="B2998" t="s">
        <v>181</v>
      </c>
      <c r="C2998" t="s">
        <v>133</v>
      </c>
      <c r="D2998" t="s">
        <v>109</v>
      </c>
      <c r="E2998" t="s">
        <v>105</v>
      </c>
      <c r="F2998">
        <v>40700</v>
      </c>
      <c r="G2998" t="s">
        <v>784</v>
      </c>
      <c r="I2998" t="s">
        <v>137</v>
      </c>
      <c r="J2998">
        <v>2026</v>
      </c>
      <c r="K2998">
        <v>5</v>
      </c>
      <c r="L2998" t="s">
        <v>95</v>
      </c>
      <c r="M2998">
        <v>675.99</v>
      </c>
      <c r="N2998">
        <v>1</v>
      </c>
      <c r="O2998">
        <v>675.99</v>
      </c>
      <c r="P2998" t="s">
        <v>96</v>
      </c>
    </row>
    <row r="2999" spans="1:17">
      <c r="A2999" t="s">
        <v>879</v>
      </c>
      <c r="B2999" t="s">
        <v>249</v>
      </c>
      <c r="C2999" t="s">
        <v>133</v>
      </c>
      <c r="D2999" t="s">
        <v>109</v>
      </c>
      <c r="E2999" t="s">
        <v>92</v>
      </c>
      <c r="F2999">
        <v>40700</v>
      </c>
      <c r="G2999" t="s">
        <v>784</v>
      </c>
      <c r="I2999" t="s">
        <v>250</v>
      </c>
      <c r="J2999">
        <v>2026</v>
      </c>
      <c r="K2999">
        <v>5</v>
      </c>
      <c r="L2999" t="s">
        <v>95</v>
      </c>
      <c r="M2999">
        <v>-62.77</v>
      </c>
      <c r="N2999">
        <v>1</v>
      </c>
      <c r="O2999">
        <v>-62.77</v>
      </c>
      <c r="P2999" t="s">
        <v>96</v>
      </c>
    </row>
    <row r="3000" spans="1:17">
      <c r="A3000" t="s">
        <v>879</v>
      </c>
      <c r="B3000" t="s">
        <v>249</v>
      </c>
      <c r="C3000" t="s">
        <v>133</v>
      </c>
      <c r="D3000" t="s">
        <v>109</v>
      </c>
      <c r="E3000" t="s">
        <v>103</v>
      </c>
      <c r="F3000">
        <v>40700</v>
      </c>
      <c r="G3000" t="s">
        <v>784</v>
      </c>
      <c r="I3000" t="s">
        <v>130</v>
      </c>
      <c r="J3000">
        <v>2026</v>
      </c>
      <c r="K3000">
        <v>5</v>
      </c>
      <c r="L3000" t="s">
        <v>95</v>
      </c>
      <c r="M3000">
        <v>-696.41</v>
      </c>
      <c r="N3000">
        <v>1</v>
      </c>
      <c r="O3000">
        <v>-696.41</v>
      </c>
      <c r="P3000" t="s">
        <v>96</v>
      </c>
      <c r="Q3000">
        <v>1</v>
      </c>
    </row>
    <row r="3001" spans="1:17">
      <c r="A3001" t="s">
        <v>879</v>
      </c>
      <c r="B3001" t="s">
        <v>249</v>
      </c>
      <c r="C3001" t="s">
        <v>133</v>
      </c>
      <c r="D3001" t="s">
        <v>109</v>
      </c>
      <c r="E3001" t="s">
        <v>92</v>
      </c>
      <c r="F3001">
        <v>40700</v>
      </c>
      <c r="G3001" t="s">
        <v>784</v>
      </c>
      <c r="I3001" t="s">
        <v>196</v>
      </c>
      <c r="J3001">
        <v>2026</v>
      </c>
      <c r="K3001">
        <v>5</v>
      </c>
      <c r="L3001" t="s">
        <v>95</v>
      </c>
      <c r="M3001">
        <v>-125.55</v>
      </c>
      <c r="N3001">
        <v>1</v>
      </c>
      <c r="O3001">
        <v>-125.55</v>
      </c>
      <c r="P3001" t="s">
        <v>96</v>
      </c>
    </row>
    <row r="3002" spans="1:17">
      <c r="A3002" t="s">
        <v>879</v>
      </c>
      <c r="B3002" t="s">
        <v>249</v>
      </c>
      <c r="C3002" t="s">
        <v>133</v>
      </c>
      <c r="D3002" t="s">
        <v>109</v>
      </c>
      <c r="E3002" t="s">
        <v>106</v>
      </c>
      <c r="F3002">
        <v>40700</v>
      </c>
      <c r="G3002" t="s">
        <v>784</v>
      </c>
      <c r="I3002" t="s">
        <v>118</v>
      </c>
      <c r="J3002">
        <v>2026</v>
      </c>
      <c r="K3002">
        <v>5</v>
      </c>
      <c r="L3002" t="s">
        <v>95</v>
      </c>
      <c r="M3002">
        <v>-95.63</v>
      </c>
      <c r="N3002">
        <v>1</v>
      </c>
      <c r="O3002">
        <v>-95.63</v>
      </c>
      <c r="P3002" t="s">
        <v>96</v>
      </c>
    </row>
    <row r="3003" spans="1:17">
      <c r="A3003" t="s">
        <v>879</v>
      </c>
      <c r="B3003" t="s">
        <v>249</v>
      </c>
      <c r="C3003" t="s">
        <v>133</v>
      </c>
      <c r="D3003" t="s">
        <v>109</v>
      </c>
      <c r="E3003" t="s">
        <v>103</v>
      </c>
      <c r="F3003">
        <v>40700</v>
      </c>
      <c r="G3003" t="s">
        <v>784</v>
      </c>
      <c r="I3003" t="s">
        <v>130</v>
      </c>
      <c r="J3003">
        <v>2026</v>
      </c>
      <c r="K3003">
        <v>5</v>
      </c>
      <c r="L3003" t="s">
        <v>95</v>
      </c>
      <c r="M3003">
        <v>696.41</v>
      </c>
      <c r="N3003">
        <v>1</v>
      </c>
      <c r="O3003">
        <v>696.41</v>
      </c>
      <c r="P3003" t="s">
        <v>96</v>
      </c>
      <c r="Q3003">
        <v>1</v>
      </c>
    </row>
    <row r="3004" spans="1:17">
      <c r="A3004" t="s">
        <v>879</v>
      </c>
      <c r="B3004" t="s">
        <v>249</v>
      </c>
      <c r="C3004" t="s">
        <v>133</v>
      </c>
      <c r="D3004" t="s">
        <v>109</v>
      </c>
      <c r="E3004" t="s">
        <v>106</v>
      </c>
      <c r="F3004">
        <v>40700</v>
      </c>
      <c r="G3004" t="s">
        <v>784</v>
      </c>
      <c r="I3004" t="s">
        <v>118</v>
      </c>
      <c r="J3004">
        <v>2026</v>
      </c>
      <c r="K3004">
        <v>5</v>
      </c>
      <c r="L3004" t="s">
        <v>95</v>
      </c>
      <c r="M3004">
        <v>95.63</v>
      </c>
      <c r="N3004">
        <v>1</v>
      </c>
      <c r="O3004">
        <v>95.63</v>
      </c>
      <c r="P3004" t="s">
        <v>96</v>
      </c>
    </row>
    <row r="3005" spans="1:17">
      <c r="A3005" t="s">
        <v>879</v>
      </c>
      <c r="B3005" t="s">
        <v>230</v>
      </c>
      <c r="C3005" t="s">
        <v>133</v>
      </c>
      <c r="D3005" t="s">
        <v>109</v>
      </c>
      <c r="E3005" t="s">
        <v>92</v>
      </c>
      <c r="F3005">
        <v>40700</v>
      </c>
      <c r="G3005" t="s">
        <v>784</v>
      </c>
      <c r="I3005" t="s">
        <v>196</v>
      </c>
      <c r="J3005">
        <v>2026</v>
      </c>
      <c r="K3005">
        <v>5</v>
      </c>
      <c r="L3005" t="s">
        <v>95</v>
      </c>
      <c r="M3005">
        <v>-502.2</v>
      </c>
      <c r="N3005">
        <v>1</v>
      </c>
      <c r="O3005">
        <v>-502.2</v>
      </c>
      <c r="P3005" t="s">
        <v>96</v>
      </c>
    </row>
    <row r="3006" spans="1:17">
      <c r="A3006" t="s">
        <v>879</v>
      </c>
      <c r="B3006" t="s">
        <v>230</v>
      </c>
      <c r="C3006" t="s">
        <v>133</v>
      </c>
      <c r="D3006" t="s">
        <v>109</v>
      </c>
      <c r="E3006" t="s">
        <v>92</v>
      </c>
      <c r="F3006">
        <v>40700</v>
      </c>
      <c r="G3006" t="s">
        <v>784</v>
      </c>
      <c r="I3006" t="s">
        <v>221</v>
      </c>
      <c r="J3006">
        <v>2026</v>
      </c>
      <c r="K3006">
        <v>5</v>
      </c>
      <c r="L3006" t="s">
        <v>95</v>
      </c>
      <c r="M3006">
        <v>-251.1</v>
      </c>
      <c r="N3006">
        <v>1</v>
      </c>
      <c r="O3006">
        <v>-251.1</v>
      </c>
      <c r="P3006" t="s">
        <v>96</v>
      </c>
    </row>
    <row r="3007" spans="1:17">
      <c r="A3007" t="s">
        <v>879</v>
      </c>
      <c r="B3007" t="s">
        <v>230</v>
      </c>
      <c r="C3007" t="s">
        <v>133</v>
      </c>
      <c r="D3007" t="s">
        <v>109</v>
      </c>
      <c r="E3007" t="s">
        <v>106</v>
      </c>
      <c r="F3007">
        <v>40700</v>
      </c>
      <c r="G3007" t="s">
        <v>784</v>
      </c>
      <c r="I3007" t="s">
        <v>118</v>
      </c>
      <c r="J3007">
        <v>2026</v>
      </c>
      <c r="K3007">
        <v>5</v>
      </c>
      <c r="L3007" t="s">
        <v>95</v>
      </c>
      <c r="M3007">
        <v>-286.89</v>
      </c>
      <c r="N3007">
        <v>1</v>
      </c>
      <c r="O3007">
        <v>-286.89</v>
      </c>
      <c r="P3007" t="s">
        <v>96</v>
      </c>
    </row>
    <row r="3008" spans="1:17">
      <c r="A3008" t="s">
        <v>879</v>
      </c>
      <c r="B3008" t="s">
        <v>230</v>
      </c>
      <c r="C3008" t="s">
        <v>133</v>
      </c>
      <c r="D3008" t="s">
        <v>109</v>
      </c>
      <c r="E3008" t="s">
        <v>92</v>
      </c>
      <c r="F3008">
        <v>40700</v>
      </c>
      <c r="G3008" t="s">
        <v>784</v>
      </c>
      <c r="I3008" t="s">
        <v>196</v>
      </c>
      <c r="J3008">
        <v>2026</v>
      </c>
      <c r="K3008">
        <v>5</v>
      </c>
      <c r="L3008" t="s">
        <v>95</v>
      </c>
      <c r="M3008">
        <v>502.2</v>
      </c>
      <c r="N3008">
        <v>1</v>
      </c>
      <c r="O3008">
        <v>502.2</v>
      </c>
      <c r="P3008" t="s">
        <v>96</v>
      </c>
    </row>
    <row r="3009" spans="1:17">
      <c r="A3009" t="s">
        <v>879</v>
      </c>
      <c r="B3009" t="s">
        <v>230</v>
      </c>
      <c r="C3009" t="s">
        <v>133</v>
      </c>
      <c r="D3009" t="s">
        <v>109</v>
      </c>
      <c r="E3009" t="s">
        <v>106</v>
      </c>
      <c r="F3009">
        <v>40700</v>
      </c>
      <c r="G3009" t="s">
        <v>784</v>
      </c>
      <c r="I3009" t="s">
        <v>118</v>
      </c>
      <c r="J3009">
        <v>2026</v>
      </c>
      <c r="K3009">
        <v>5</v>
      </c>
      <c r="L3009" t="s">
        <v>95</v>
      </c>
      <c r="M3009">
        <v>286.89</v>
      </c>
      <c r="N3009">
        <v>1</v>
      </c>
      <c r="O3009">
        <v>286.89</v>
      </c>
      <c r="P3009" t="s">
        <v>96</v>
      </c>
    </row>
    <row r="3010" spans="1:17">
      <c r="A3010" t="s">
        <v>2530</v>
      </c>
      <c r="B3010" t="s">
        <v>314</v>
      </c>
      <c r="C3010" t="s">
        <v>270</v>
      </c>
      <c r="D3010" t="s">
        <v>109</v>
      </c>
      <c r="E3010" t="s">
        <v>103</v>
      </c>
      <c r="F3010">
        <v>40700</v>
      </c>
      <c r="G3010" t="s">
        <v>784</v>
      </c>
      <c r="I3010" t="s">
        <v>271</v>
      </c>
      <c r="J3010">
        <v>2026</v>
      </c>
      <c r="K3010">
        <v>5</v>
      </c>
      <c r="L3010" t="s">
        <v>95</v>
      </c>
      <c r="M3010">
        <v>0</v>
      </c>
      <c r="N3010">
        <v>1</v>
      </c>
      <c r="O3010">
        <v>0</v>
      </c>
      <c r="P3010" t="s">
        <v>96</v>
      </c>
      <c r="Q3010" t="s">
        <v>97</v>
      </c>
    </row>
    <row r="3011" spans="1:17">
      <c r="A3011" t="s">
        <v>2530</v>
      </c>
      <c r="B3011" t="s">
        <v>272</v>
      </c>
      <c r="C3011" t="s">
        <v>270</v>
      </c>
      <c r="D3011" t="s">
        <v>109</v>
      </c>
      <c r="E3011" t="s">
        <v>102</v>
      </c>
      <c r="F3011">
        <v>40700</v>
      </c>
      <c r="G3011" t="s">
        <v>784</v>
      </c>
      <c r="I3011" t="s">
        <v>273</v>
      </c>
      <c r="J3011">
        <v>2026</v>
      </c>
      <c r="K3011">
        <v>5</v>
      </c>
      <c r="L3011" t="s">
        <v>95</v>
      </c>
      <c r="M3011">
        <v>0</v>
      </c>
      <c r="N3011">
        <v>1</v>
      </c>
      <c r="O3011">
        <v>0</v>
      </c>
      <c r="P3011" t="s">
        <v>96</v>
      </c>
      <c r="Q3011">
        <v>1</v>
      </c>
    </row>
    <row r="3012" spans="1:17">
      <c r="A3012" t="s">
        <v>2530</v>
      </c>
      <c r="B3012" t="s">
        <v>274</v>
      </c>
      <c r="C3012" t="s">
        <v>270</v>
      </c>
      <c r="D3012" t="s">
        <v>109</v>
      </c>
      <c r="E3012" t="s">
        <v>102</v>
      </c>
      <c r="F3012">
        <v>40700</v>
      </c>
      <c r="G3012" t="s">
        <v>784</v>
      </c>
      <c r="I3012" t="s">
        <v>273</v>
      </c>
      <c r="J3012">
        <v>2026</v>
      </c>
      <c r="K3012">
        <v>5</v>
      </c>
      <c r="L3012" t="s">
        <v>95</v>
      </c>
      <c r="M3012">
        <v>-978.40499999999997</v>
      </c>
      <c r="N3012">
        <v>1</v>
      </c>
      <c r="O3012">
        <v>-978.40499999999997</v>
      </c>
      <c r="P3012" t="s">
        <v>96</v>
      </c>
      <c r="Q3012">
        <v>1</v>
      </c>
    </row>
    <row r="3013" spans="1:17">
      <c r="A3013" t="s">
        <v>2530</v>
      </c>
      <c r="B3013" t="s">
        <v>275</v>
      </c>
      <c r="C3013" t="s">
        <v>270</v>
      </c>
      <c r="D3013" t="s">
        <v>109</v>
      </c>
      <c r="E3013" t="s">
        <v>102</v>
      </c>
      <c r="F3013">
        <v>40700</v>
      </c>
      <c r="G3013" t="s">
        <v>784</v>
      </c>
      <c r="I3013" t="s">
        <v>273</v>
      </c>
      <c r="J3013">
        <v>2026</v>
      </c>
      <c r="K3013">
        <v>5</v>
      </c>
      <c r="L3013" t="s">
        <v>95</v>
      </c>
      <c r="M3013">
        <v>0</v>
      </c>
      <c r="N3013">
        <v>1</v>
      </c>
      <c r="O3013">
        <v>0</v>
      </c>
      <c r="P3013" t="s">
        <v>96</v>
      </c>
      <c r="Q3013">
        <v>1</v>
      </c>
    </row>
    <row r="3014" spans="1:17">
      <c r="A3014" t="s">
        <v>2530</v>
      </c>
      <c r="B3014" t="s">
        <v>276</v>
      </c>
      <c r="C3014" t="s">
        <v>270</v>
      </c>
      <c r="D3014" t="s">
        <v>109</v>
      </c>
      <c r="E3014" t="s">
        <v>102</v>
      </c>
      <c r="F3014">
        <v>40700</v>
      </c>
      <c r="G3014" t="s">
        <v>784</v>
      </c>
      <c r="I3014" t="s">
        <v>273</v>
      </c>
      <c r="J3014">
        <v>2026</v>
      </c>
      <c r="K3014">
        <v>5</v>
      </c>
      <c r="L3014" t="s">
        <v>95</v>
      </c>
      <c r="M3014">
        <v>-12376.8146</v>
      </c>
      <c r="N3014">
        <v>1</v>
      </c>
      <c r="O3014">
        <v>-12376.8146</v>
      </c>
      <c r="P3014" t="s">
        <v>96</v>
      </c>
      <c r="Q3014">
        <v>1</v>
      </c>
    </row>
    <row r="3015" spans="1:17">
      <c r="A3015" t="s">
        <v>2530</v>
      </c>
      <c r="B3015" t="s">
        <v>277</v>
      </c>
      <c r="C3015" t="s">
        <v>270</v>
      </c>
      <c r="D3015" t="s">
        <v>109</v>
      </c>
      <c r="E3015" t="s">
        <v>102</v>
      </c>
      <c r="F3015">
        <v>40700</v>
      </c>
      <c r="G3015" t="s">
        <v>784</v>
      </c>
      <c r="I3015" t="s">
        <v>273</v>
      </c>
      <c r="J3015">
        <v>2026</v>
      </c>
      <c r="K3015">
        <v>5</v>
      </c>
      <c r="L3015" t="s">
        <v>95</v>
      </c>
      <c r="M3015">
        <v>0</v>
      </c>
      <c r="N3015">
        <v>1</v>
      </c>
      <c r="O3015">
        <v>0</v>
      </c>
      <c r="P3015" t="s">
        <v>96</v>
      </c>
      <c r="Q3015">
        <v>1</v>
      </c>
    </row>
    <row r="3016" spans="1:17">
      <c r="A3016" t="s">
        <v>2530</v>
      </c>
      <c r="B3016" t="s">
        <v>278</v>
      </c>
      <c r="C3016" t="s">
        <v>270</v>
      </c>
      <c r="D3016" t="s">
        <v>109</v>
      </c>
      <c r="E3016" t="s">
        <v>102</v>
      </c>
      <c r="F3016">
        <v>40700</v>
      </c>
      <c r="G3016" t="s">
        <v>784</v>
      </c>
      <c r="I3016" t="s">
        <v>273</v>
      </c>
      <c r="J3016">
        <v>2026</v>
      </c>
      <c r="K3016">
        <v>5</v>
      </c>
      <c r="L3016" t="s">
        <v>95</v>
      </c>
      <c r="M3016">
        <v>-11999.223400000001</v>
      </c>
      <c r="N3016">
        <v>1</v>
      </c>
      <c r="O3016">
        <v>-11999.223400000001</v>
      </c>
      <c r="P3016" t="s">
        <v>96</v>
      </c>
      <c r="Q3016">
        <v>1</v>
      </c>
    </row>
    <row r="3017" spans="1:17">
      <c r="A3017" t="s">
        <v>2530</v>
      </c>
      <c r="B3017" t="s">
        <v>279</v>
      </c>
      <c r="C3017" t="s">
        <v>270</v>
      </c>
      <c r="D3017" t="s">
        <v>109</v>
      </c>
      <c r="E3017" t="s">
        <v>102</v>
      </c>
      <c r="F3017">
        <v>40700</v>
      </c>
      <c r="G3017" t="s">
        <v>784</v>
      </c>
      <c r="I3017" t="s">
        <v>273</v>
      </c>
      <c r="J3017">
        <v>2026</v>
      </c>
      <c r="K3017">
        <v>5</v>
      </c>
      <c r="L3017" t="s">
        <v>95</v>
      </c>
      <c r="M3017">
        <v>-1094.8561</v>
      </c>
      <c r="N3017">
        <v>1</v>
      </c>
      <c r="O3017">
        <v>-1094.8561</v>
      </c>
      <c r="P3017" t="s">
        <v>96</v>
      </c>
      <c r="Q3017">
        <v>1</v>
      </c>
    </row>
    <row r="3018" spans="1:17">
      <c r="A3018" t="s">
        <v>2530</v>
      </c>
      <c r="B3018" t="s">
        <v>280</v>
      </c>
      <c r="C3018" t="s">
        <v>270</v>
      </c>
      <c r="D3018" t="s">
        <v>109</v>
      </c>
      <c r="E3018" t="s">
        <v>102</v>
      </c>
      <c r="F3018">
        <v>40700</v>
      </c>
      <c r="G3018" t="s">
        <v>784</v>
      </c>
      <c r="I3018" t="s">
        <v>273</v>
      </c>
      <c r="J3018">
        <v>2026</v>
      </c>
      <c r="K3018">
        <v>5</v>
      </c>
      <c r="L3018" t="s">
        <v>95</v>
      </c>
      <c r="M3018">
        <v>-13342.445399999999</v>
      </c>
      <c r="N3018">
        <v>1</v>
      </c>
      <c r="O3018">
        <v>-13342.445399999999</v>
      </c>
      <c r="P3018" t="s">
        <v>96</v>
      </c>
      <c r="Q3018">
        <v>1</v>
      </c>
    </row>
    <row r="3019" spans="1:17">
      <c r="A3019" t="s">
        <v>2530</v>
      </c>
      <c r="B3019" t="s">
        <v>281</v>
      </c>
      <c r="C3019" t="s">
        <v>270</v>
      </c>
      <c r="D3019" t="s">
        <v>109</v>
      </c>
      <c r="E3019" t="s">
        <v>102</v>
      </c>
      <c r="F3019">
        <v>40700</v>
      </c>
      <c r="G3019" t="s">
        <v>784</v>
      </c>
      <c r="I3019" t="s">
        <v>273</v>
      </c>
      <c r="J3019">
        <v>2026</v>
      </c>
      <c r="K3019">
        <v>5</v>
      </c>
      <c r="L3019" t="s">
        <v>95</v>
      </c>
      <c r="M3019">
        <v>-24881.039300000004</v>
      </c>
      <c r="N3019">
        <v>1</v>
      </c>
      <c r="O3019">
        <v>-24881.039300000004</v>
      </c>
      <c r="P3019" t="s">
        <v>96</v>
      </c>
      <c r="Q3019">
        <v>1</v>
      </c>
    </row>
    <row r="3020" spans="1:17">
      <c r="A3020" t="s">
        <v>2530</v>
      </c>
      <c r="B3020" t="s">
        <v>282</v>
      </c>
      <c r="C3020" t="s">
        <v>270</v>
      </c>
      <c r="D3020" t="s">
        <v>109</v>
      </c>
      <c r="E3020" t="s">
        <v>102</v>
      </c>
      <c r="F3020">
        <v>40700</v>
      </c>
      <c r="G3020" t="s">
        <v>784</v>
      </c>
      <c r="I3020" t="s">
        <v>273</v>
      </c>
      <c r="J3020">
        <v>2026</v>
      </c>
      <c r="K3020">
        <v>5</v>
      </c>
      <c r="L3020" t="s">
        <v>95</v>
      </c>
      <c r="M3020">
        <v>-1160.2215000000001</v>
      </c>
      <c r="N3020">
        <v>1</v>
      </c>
      <c r="O3020">
        <v>-1160.2215000000001</v>
      </c>
      <c r="P3020" t="s">
        <v>96</v>
      </c>
      <c r="Q3020">
        <v>1</v>
      </c>
    </row>
    <row r="3021" spans="1:17">
      <c r="A3021" t="s">
        <v>2530</v>
      </c>
      <c r="B3021" t="s">
        <v>283</v>
      </c>
      <c r="C3021" t="s">
        <v>270</v>
      </c>
      <c r="D3021" t="s">
        <v>109</v>
      </c>
      <c r="E3021" t="s">
        <v>102</v>
      </c>
      <c r="F3021">
        <v>40700</v>
      </c>
      <c r="G3021" t="s">
        <v>784</v>
      </c>
      <c r="I3021" t="s">
        <v>273</v>
      </c>
      <c r="J3021">
        <v>2026</v>
      </c>
      <c r="K3021">
        <v>5</v>
      </c>
      <c r="L3021" t="s">
        <v>95</v>
      </c>
      <c r="M3021">
        <v>-42528.054800000005</v>
      </c>
      <c r="N3021">
        <v>1</v>
      </c>
      <c r="O3021">
        <v>-42528.054800000005</v>
      </c>
      <c r="P3021" t="s">
        <v>96</v>
      </c>
      <c r="Q3021">
        <v>1</v>
      </c>
    </row>
    <row r="3022" spans="1:17">
      <c r="A3022" t="s">
        <v>2530</v>
      </c>
      <c r="B3022" t="s">
        <v>284</v>
      </c>
      <c r="C3022" t="s">
        <v>270</v>
      </c>
      <c r="D3022" t="s">
        <v>109</v>
      </c>
      <c r="E3022" t="s">
        <v>102</v>
      </c>
      <c r="F3022">
        <v>40700</v>
      </c>
      <c r="G3022" t="s">
        <v>784</v>
      </c>
      <c r="I3022" t="s">
        <v>273</v>
      </c>
      <c r="J3022">
        <v>2026</v>
      </c>
      <c r="K3022">
        <v>5</v>
      </c>
      <c r="L3022" t="s">
        <v>95</v>
      </c>
      <c r="M3022">
        <v>-7099.7457999999997</v>
      </c>
      <c r="N3022">
        <v>1</v>
      </c>
      <c r="O3022">
        <v>-7099.7457999999997</v>
      </c>
      <c r="P3022" t="s">
        <v>96</v>
      </c>
      <c r="Q3022">
        <v>1</v>
      </c>
    </row>
    <row r="3023" spans="1:17">
      <c r="A3023" t="s">
        <v>2530</v>
      </c>
      <c r="B3023" t="s">
        <v>285</v>
      </c>
      <c r="C3023" t="s">
        <v>270</v>
      </c>
      <c r="D3023" t="s">
        <v>109</v>
      </c>
      <c r="E3023" t="s">
        <v>102</v>
      </c>
      <c r="F3023">
        <v>40700</v>
      </c>
      <c r="G3023" t="s">
        <v>784</v>
      </c>
      <c r="I3023" t="s">
        <v>273</v>
      </c>
      <c r="J3023">
        <v>2026</v>
      </c>
      <c r="K3023">
        <v>5</v>
      </c>
      <c r="L3023" t="s">
        <v>95</v>
      </c>
      <c r="M3023">
        <v>-7918.8024999999989</v>
      </c>
      <c r="N3023">
        <v>1</v>
      </c>
      <c r="O3023">
        <v>-7918.8024999999989</v>
      </c>
      <c r="P3023" t="s">
        <v>96</v>
      </c>
      <c r="Q3023">
        <v>1</v>
      </c>
    </row>
    <row r="3024" spans="1:17">
      <c r="A3024" t="s">
        <v>2530</v>
      </c>
      <c r="B3024" t="s">
        <v>286</v>
      </c>
      <c r="C3024" t="s">
        <v>270</v>
      </c>
      <c r="D3024" t="s">
        <v>109</v>
      </c>
      <c r="E3024" t="s">
        <v>102</v>
      </c>
      <c r="F3024">
        <v>40700</v>
      </c>
      <c r="G3024" t="s">
        <v>784</v>
      </c>
      <c r="I3024" t="s">
        <v>273</v>
      </c>
      <c r="J3024">
        <v>2026</v>
      </c>
      <c r="K3024">
        <v>5</v>
      </c>
      <c r="L3024" t="s">
        <v>95</v>
      </c>
      <c r="M3024">
        <v>-1796.5650000000001</v>
      </c>
      <c r="N3024">
        <v>1</v>
      </c>
      <c r="O3024">
        <v>-1796.5650000000001</v>
      </c>
      <c r="P3024" t="s">
        <v>96</v>
      </c>
      <c r="Q3024">
        <v>1</v>
      </c>
    </row>
    <row r="3025" spans="1:17">
      <c r="A3025" t="s">
        <v>2530</v>
      </c>
      <c r="B3025" t="s">
        <v>287</v>
      </c>
      <c r="C3025" t="s">
        <v>270</v>
      </c>
      <c r="D3025" t="s">
        <v>109</v>
      </c>
      <c r="E3025" t="s">
        <v>102</v>
      </c>
      <c r="F3025">
        <v>40700</v>
      </c>
      <c r="G3025" t="s">
        <v>784</v>
      </c>
      <c r="I3025" t="s">
        <v>273</v>
      </c>
      <c r="J3025">
        <v>2026</v>
      </c>
      <c r="K3025">
        <v>5</v>
      </c>
      <c r="L3025" t="s">
        <v>95</v>
      </c>
      <c r="M3025">
        <v>-2269.7622999999999</v>
      </c>
      <c r="N3025">
        <v>1</v>
      </c>
      <c r="O3025">
        <v>-2269.7622999999999</v>
      </c>
      <c r="P3025" t="s">
        <v>96</v>
      </c>
      <c r="Q3025">
        <v>1</v>
      </c>
    </row>
    <row r="3026" spans="1:17">
      <c r="A3026" t="s">
        <v>2530</v>
      </c>
      <c r="B3026" t="s">
        <v>288</v>
      </c>
      <c r="C3026" t="s">
        <v>270</v>
      </c>
      <c r="D3026" t="s">
        <v>109</v>
      </c>
      <c r="E3026" t="s">
        <v>102</v>
      </c>
      <c r="F3026">
        <v>40700</v>
      </c>
      <c r="G3026" t="s">
        <v>784</v>
      </c>
      <c r="I3026" t="s">
        <v>273</v>
      </c>
      <c r="J3026">
        <v>2026</v>
      </c>
      <c r="K3026">
        <v>5</v>
      </c>
      <c r="L3026" t="s">
        <v>95</v>
      </c>
      <c r="M3026">
        <v>-1656.0319000000002</v>
      </c>
      <c r="N3026">
        <v>1</v>
      </c>
      <c r="O3026">
        <v>-1656.0319000000002</v>
      </c>
      <c r="P3026" t="s">
        <v>96</v>
      </c>
      <c r="Q3026">
        <v>1</v>
      </c>
    </row>
    <row r="3027" spans="1:17">
      <c r="A3027" t="s">
        <v>2530</v>
      </c>
      <c r="B3027" t="s">
        <v>289</v>
      </c>
      <c r="C3027" t="s">
        <v>270</v>
      </c>
      <c r="D3027" t="s">
        <v>109</v>
      </c>
      <c r="E3027" t="s">
        <v>102</v>
      </c>
      <c r="F3027">
        <v>40700</v>
      </c>
      <c r="G3027" t="s">
        <v>784</v>
      </c>
      <c r="I3027" t="s">
        <v>273</v>
      </c>
      <c r="J3027">
        <v>2026</v>
      </c>
      <c r="K3027">
        <v>5</v>
      </c>
      <c r="L3027" t="s">
        <v>95</v>
      </c>
      <c r="M3027">
        <v>-1554.3196</v>
      </c>
      <c r="N3027">
        <v>1</v>
      </c>
      <c r="O3027">
        <v>-1554.3196</v>
      </c>
      <c r="P3027" t="s">
        <v>96</v>
      </c>
      <c r="Q3027">
        <v>1</v>
      </c>
    </row>
    <row r="3028" spans="1:17">
      <c r="A3028" t="s">
        <v>2530</v>
      </c>
      <c r="B3028" t="s">
        <v>290</v>
      </c>
      <c r="C3028" t="s">
        <v>270</v>
      </c>
      <c r="D3028" t="s">
        <v>109</v>
      </c>
      <c r="E3028" t="s">
        <v>102</v>
      </c>
      <c r="F3028">
        <v>40700</v>
      </c>
      <c r="G3028" t="s">
        <v>784</v>
      </c>
      <c r="I3028" t="s">
        <v>273</v>
      </c>
      <c r="J3028">
        <v>2026</v>
      </c>
      <c r="K3028">
        <v>5</v>
      </c>
      <c r="L3028" t="s">
        <v>95</v>
      </c>
      <c r="M3028">
        <v>-16041.437500000002</v>
      </c>
      <c r="N3028">
        <v>1</v>
      </c>
      <c r="O3028">
        <v>-16041.437500000002</v>
      </c>
      <c r="P3028" t="s">
        <v>96</v>
      </c>
      <c r="Q3028">
        <v>1</v>
      </c>
    </row>
    <row r="3029" spans="1:17">
      <c r="A3029" t="s">
        <v>2530</v>
      </c>
      <c r="B3029" t="s">
        <v>291</v>
      </c>
      <c r="C3029" t="s">
        <v>270</v>
      </c>
      <c r="D3029" t="s">
        <v>109</v>
      </c>
      <c r="E3029" t="s">
        <v>102</v>
      </c>
      <c r="F3029">
        <v>40700</v>
      </c>
      <c r="G3029" t="s">
        <v>784</v>
      </c>
      <c r="I3029" t="s">
        <v>273</v>
      </c>
      <c r="J3029">
        <v>2026</v>
      </c>
      <c r="K3029">
        <v>5</v>
      </c>
      <c r="L3029" t="s">
        <v>95</v>
      </c>
      <c r="M3029">
        <v>-11401.776600000001</v>
      </c>
      <c r="N3029">
        <v>1</v>
      </c>
      <c r="O3029">
        <v>-11401.776600000001</v>
      </c>
      <c r="P3029" t="s">
        <v>96</v>
      </c>
      <c r="Q3029">
        <v>1</v>
      </c>
    </row>
    <row r="3030" spans="1:17">
      <c r="A3030" t="s">
        <v>2530</v>
      </c>
      <c r="B3030" t="s">
        <v>292</v>
      </c>
      <c r="C3030" t="s">
        <v>270</v>
      </c>
      <c r="D3030" t="s">
        <v>109</v>
      </c>
      <c r="E3030" t="s">
        <v>102</v>
      </c>
      <c r="F3030">
        <v>40700</v>
      </c>
      <c r="G3030" t="s">
        <v>784</v>
      </c>
      <c r="I3030" t="s">
        <v>273</v>
      </c>
      <c r="J3030">
        <v>2026</v>
      </c>
      <c r="K3030">
        <v>5</v>
      </c>
      <c r="L3030" t="s">
        <v>95</v>
      </c>
      <c r="M3030">
        <v>-51483.588100000008</v>
      </c>
      <c r="N3030">
        <v>1</v>
      </c>
      <c r="O3030">
        <v>-51483.588100000008</v>
      </c>
      <c r="P3030" t="s">
        <v>96</v>
      </c>
      <c r="Q3030">
        <v>1</v>
      </c>
    </row>
    <row r="3031" spans="1:17">
      <c r="A3031" t="s">
        <v>2530</v>
      </c>
      <c r="B3031" t="s">
        <v>293</v>
      </c>
      <c r="C3031" t="s">
        <v>270</v>
      </c>
      <c r="D3031" t="s">
        <v>109</v>
      </c>
      <c r="E3031" t="s">
        <v>102</v>
      </c>
      <c r="F3031">
        <v>40700</v>
      </c>
      <c r="G3031" t="s">
        <v>784</v>
      </c>
      <c r="I3031" t="s">
        <v>273</v>
      </c>
      <c r="J3031">
        <v>2026</v>
      </c>
      <c r="K3031">
        <v>5</v>
      </c>
      <c r="L3031" t="s">
        <v>95</v>
      </c>
      <c r="M3031">
        <v>-6935.8266999999996</v>
      </c>
      <c r="N3031">
        <v>1</v>
      </c>
      <c r="O3031">
        <v>-6935.8266999999996</v>
      </c>
      <c r="P3031" t="s">
        <v>96</v>
      </c>
      <c r="Q3031">
        <v>1</v>
      </c>
    </row>
    <row r="3032" spans="1:17">
      <c r="A3032" t="s">
        <v>997</v>
      </c>
      <c r="B3032" t="s">
        <v>294</v>
      </c>
      <c r="C3032" t="s">
        <v>259</v>
      </c>
      <c r="D3032" t="s">
        <v>109</v>
      </c>
      <c r="E3032" t="s">
        <v>102</v>
      </c>
      <c r="F3032">
        <v>40700</v>
      </c>
      <c r="G3032" t="s">
        <v>784</v>
      </c>
      <c r="I3032" t="s">
        <v>273</v>
      </c>
      <c r="J3032">
        <v>2026</v>
      </c>
      <c r="K3032">
        <v>5</v>
      </c>
      <c r="L3032" t="s">
        <v>95</v>
      </c>
      <c r="M3032">
        <v>-1806.8713000000002</v>
      </c>
      <c r="N3032">
        <v>1</v>
      </c>
      <c r="O3032">
        <v>-1806.8713000000002</v>
      </c>
      <c r="P3032" t="s">
        <v>96</v>
      </c>
      <c r="Q3032">
        <v>1</v>
      </c>
    </row>
    <row r="3033" spans="1:17">
      <c r="A3033" t="s">
        <v>2438</v>
      </c>
      <c r="B3033" t="s">
        <v>295</v>
      </c>
      <c r="C3033" t="s">
        <v>296</v>
      </c>
      <c r="D3033" t="s">
        <v>109</v>
      </c>
      <c r="E3033" t="s">
        <v>102</v>
      </c>
      <c r="F3033">
        <v>40700</v>
      </c>
      <c r="G3033" t="s">
        <v>784</v>
      </c>
      <c r="I3033" t="s">
        <v>273</v>
      </c>
      <c r="J3033">
        <v>2026</v>
      </c>
      <c r="K3033">
        <v>5</v>
      </c>
      <c r="L3033" t="s">
        <v>95</v>
      </c>
      <c r="M3033">
        <v>0</v>
      </c>
      <c r="N3033">
        <v>1</v>
      </c>
      <c r="O3033">
        <v>0</v>
      </c>
      <c r="P3033" t="s">
        <v>96</v>
      </c>
      <c r="Q3033">
        <v>1</v>
      </c>
    </row>
    <row r="3034" spans="1:17">
      <c r="A3034" t="s">
        <v>2438</v>
      </c>
      <c r="B3034" t="s">
        <v>297</v>
      </c>
      <c r="C3034" t="s">
        <v>296</v>
      </c>
      <c r="D3034" t="s">
        <v>109</v>
      </c>
      <c r="E3034" t="s">
        <v>102</v>
      </c>
      <c r="F3034">
        <v>40700</v>
      </c>
      <c r="G3034" t="s">
        <v>784</v>
      </c>
      <c r="I3034" t="s">
        <v>273</v>
      </c>
      <c r="J3034">
        <v>2026</v>
      </c>
      <c r="K3034">
        <v>5</v>
      </c>
      <c r="L3034" t="s">
        <v>95</v>
      </c>
      <c r="M3034">
        <v>-2853.8818000000001</v>
      </c>
      <c r="N3034">
        <v>1</v>
      </c>
      <c r="O3034">
        <v>-2853.8818000000001</v>
      </c>
      <c r="P3034" t="s">
        <v>96</v>
      </c>
      <c r="Q3034">
        <v>1</v>
      </c>
    </row>
    <row r="3035" spans="1:17">
      <c r="A3035" t="s">
        <v>2438</v>
      </c>
      <c r="B3035" t="s">
        <v>298</v>
      </c>
      <c r="C3035" t="s">
        <v>296</v>
      </c>
      <c r="D3035" t="s">
        <v>109</v>
      </c>
      <c r="E3035" t="s">
        <v>102</v>
      </c>
      <c r="F3035">
        <v>40700</v>
      </c>
      <c r="G3035" t="s">
        <v>784</v>
      </c>
      <c r="I3035" t="s">
        <v>273</v>
      </c>
      <c r="J3035">
        <v>2026</v>
      </c>
      <c r="K3035">
        <v>5</v>
      </c>
      <c r="L3035" t="s">
        <v>95</v>
      </c>
      <c r="M3035">
        <v>-17575.036500000002</v>
      </c>
      <c r="N3035">
        <v>1</v>
      </c>
      <c r="O3035">
        <v>-17575.036500000002</v>
      </c>
      <c r="P3035" t="s">
        <v>96</v>
      </c>
      <c r="Q3035">
        <v>1</v>
      </c>
    </row>
    <row r="3036" spans="1:17">
      <c r="A3036" t="s">
        <v>997</v>
      </c>
      <c r="B3036" t="s">
        <v>299</v>
      </c>
      <c r="C3036" t="s">
        <v>259</v>
      </c>
      <c r="D3036" t="s">
        <v>109</v>
      </c>
      <c r="E3036" t="s">
        <v>102</v>
      </c>
      <c r="F3036">
        <v>40700</v>
      </c>
      <c r="G3036" t="s">
        <v>784</v>
      </c>
      <c r="I3036" t="s">
        <v>273</v>
      </c>
      <c r="J3036">
        <v>2026</v>
      </c>
      <c r="K3036">
        <v>5</v>
      </c>
      <c r="L3036" t="s">
        <v>95</v>
      </c>
      <c r="M3036">
        <v>-4921.3691999999992</v>
      </c>
      <c r="N3036">
        <v>1</v>
      </c>
      <c r="O3036">
        <v>-4921.3691999999992</v>
      </c>
      <c r="P3036" t="s">
        <v>96</v>
      </c>
      <c r="Q3036">
        <v>1</v>
      </c>
    </row>
    <row r="3037" spans="1:17">
      <c r="A3037" t="s">
        <v>2438</v>
      </c>
      <c r="B3037" t="s">
        <v>300</v>
      </c>
      <c r="C3037" t="s">
        <v>296</v>
      </c>
      <c r="D3037" t="s">
        <v>109</v>
      </c>
      <c r="E3037" t="s">
        <v>102</v>
      </c>
      <c r="F3037">
        <v>40700</v>
      </c>
      <c r="G3037" t="s">
        <v>784</v>
      </c>
      <c r="I3037" t="s">
        <v>273</v>
      </c>
      <c r="J3037">
        <v>2026</v>
      </c>
      <c r="K3037">
        <v>5</v>
      </c>
      <c r="L3037" t="s">
        <v>95</v>
      </c>
      <c r="M3037">
        <v>-2192.6014</v>
      </c>
      <c r="N3037">
        <v>1</v>
      </c>
      <c r="O3037">
        <v>-2192.6014</v>
      </c>
      <c r="P3037" t="s">
        <v>96</v>
      </c>
      <c r="Q3037">
        <v>1</v>
      </c>
    </row>
    <row r="3038" spans="1:17">
      <c r="A3038" t="s">
        <v>424</v>
      </c>
      <c r="B3038" t="s">
        <v>301</v>
      </c>
      <c r="C3038" t="s">
        <v>302</v>
      </c>
      <c r="D3038" t="s">
        <v>109</v>
      </c>
      <c r="E3038" t="s">
        <v>102</v>
      </c>
      <c r="F3038">
        <v>40700</v>
      </c>
      <c r="G3038" t="s">
        <v>784</v>
      </c>
      <c r="I3038" t="s">
        <v>273</v>
      </c>
      <c r="J3038">
        <v>2026</v>
      </c>
      <c r="K3038">
        <v>5</v>
      </c>
      <c r="L3038" t="s">
        <v>95</v>
      </c>
      <c r="M3038">
        <v>-11091.6759</v>
      </c>
      <c r="N3038">
        <v>1</v>
      </c>
      <c r="O3038">
        <v>-11091.6759</v>
      </c>
      <c r="P3038" t="s">
        <v>96</v>
      </c>
      <c r="Q3038">
        <v>1</v>
      </c>
    </row>
    <row r="3039" spans="1:17">
      <c r="A3039" t="s">
        <v>2530</v>
      </c>
      <c r="B3039" t="s">
        <v>303</v>
      </c>
      <c r="C3039" t="s">
        <v>270</v>
      </c>
      <c r="D3039" t="s">
        <v>109</v>
      </c>
      <c r="E3039" t="s">
        <v>102</v>
      </c>
      <c r="F3039">
        <v>40700</v>
      </c>
      <c r="G3039" t="s">
        <v>784</v>
      </c>
      <c r="I3039" t="s">
        <v>273</v>
      </c>
      <c r="J3039">
        <v>2026</v>
      </c>
      <c r="K3039">
        <v>5</v>
      </c>
      <c r="L3039" t="s">
        <v>95</v>
      </c>
      <c r="M3039">
        <v>-956.18550000000005</v>
      </c>
      <c r="N3039">
        <v>1</v>
      </c>
      <c r="O3039">
        <v>-956.18550000000005</v>
      </c>
      <c r="P3039" t="s">
        <v>96</v>
      </c>
      <c r="Q3039">
        <v>1</v>
      </c>
    </row>
    <row r="3040" spans="1:17">
      <c r="A3040" t="s">
        <v>2660</v>
      </c>
      <c r="B3040" t="s">
        <v>304</v>
      </c>
      <c r="C3040" t="s">
        <v>305</v>
      </c>
      <c r="D3040" t="s">
        <v>109</v>
      </c>
      <c r="E3040" t="s">
        <v>102</v>
      </c>
      <c r="F3040">
        <v>40700</v>
      </c>
      <c r="G3040" t="s">
        <v>784</v>
      </c>
      <c r="I3040" t="s">
        <v>273</v>
      </c>
      <c r="J3040">
        <v>2026</v>
      </c>
      <c r="K3040">
        <v>5</v>
      </c>
      <c r="L3040" t="s">
        <v>95</v>
      </c>
      <c r="M3040">
        <v>-15552.810300000001</v>
      </c>
      <c r="N3040">
        <v>1</v>
      </c>
      <c r="O3040">
        <v>-15552.810300000001</v>
      </c>
      <c r="P3040" t="s">
        <v>96</v>
      </c>
      <c r="Q3040">
        <v>1</v>
      </c>
    </row>
    <row r="3041" spans="1:17">
      <c r="A3041" t="s">
        <v>2438</v>
      </c>
      <c r="B3041" t="s">
        <v>306</v>
      </c>
      <c r="C3041" t="s">
        <v>296</v>
      </c>
      <c r="D3041" t="s">
        <v>109</v>
      </c>
      <c r="E3041" t="s">
        <v>102</v>
      </c>
      <c r="F3041">
        <v>40700</v>
      </c>
      <c r="G3041" t="s">
        <v>784</v>
      </c>
      <c r="I3041" t="s">
        <v>273</v>
      </c>
      <c r="J3041">
        <v>2026</v>
      </c>
      <c r="K3041">
        <v>5</v>
      </c>
      <c r="L3041" t="s">
        <v>95</v>
      </c>
      <c r="M3041">
        <v>-1024.8308149100001</v>
      </c>
      <c r="N3041">
        <v>1</v>
      </c>
      <c r="O3041">
        <v>-1024.8308149100001</v>
      </c>
      <c r="P3041" t="s">
        <v>96</v>
      </c>
      <c r="Q3041">
        <v>1</v>
      </c>
    </row>
    <row r="3042" spans="1:17">
      <c r="A3042" t="s">
        <v>2438</v>
      </c>
      <c r="B3042" t="s">
        <v>307</v>
      </c>
      <c r="C3042" t="s">
        <v>296</v>
      </c>
      <c r="D3042" t="s">
        <v>109</v>
      </c>
      <c r="E3042" t="s">
        <v>102</v>
      </c>
      <c r="F3042">
        <v>40700</v>
      </c>
      <c r="G3042" t="s">
        <v>784</v>
      </c>
      <c r="I3042" t="s">
        <v>273</v>
      </c>
      <c r="J3042">
        <v>2026</v>
      </c>
      <c r="K3042">
        <v>5</v>
      </c>
      <c r="L3042" t="s">
        <v>95</v>
      </c>
      <c r="M3042">
        <v>-6712.6137774899989</v>
      </c>
      <c r="N3042">
        <v>1</v>
      </c>
      <c r="O3042">
        <v>-6712.6137774899989</v>
      </c>
      <c r="P3042" t="s">
        <v>96</v>
      </c>
      <c r="Q3042">
        <v>1</v>
      </c>
    </row>
    <row r="3043" spans="1:17">
      <c r="A3043" t="s">
        <v>2438</v>
      </c>
      <c r="B3043" t="s">
        <v>308</v>
      </c>
      <c r="C3043" t="s">
        <v>296</v>
      </c>
      <c r="D3043" t="s">
        <v>109</v>
      </c>
      <c r="E3043" t="s">
        <v>102</v>
      </c>
      <c r="F3043">
        <v>40700</v>
      </c>
      <c r="G3043" t="s">
        <v>784</v>
      </c>
      <c r="I3043" t="s">
        <v>273</v>
      </c>
      <c r="J3043">
        <v>2026</v>
      </c>
      <c r="K3043">
        <v>5</v>
      </c>
      <c r="L3043" t="s">
        <v>95</v>
      </c>
      <c r="M3043">
        <v>0</v>
      </c>
      <c r="N3043">
        <v>1</v>
      </c>
      <c r="O3043">
        <v>0</v>
      </c>
      <c r="P3043" t="s">
        <v>96</v>
      </c>
      <c r="Q3043">
        <v>1</v>
      </c>
    </row>
    <row r="3044" spans="1:17">
      <c r="A3044" t="s">
        <v>2438</v>
      </c>
      <c r="B3044" t="s">
        <v>309</v>
      </c>
      <c r="C3044" t="s">
        <v>296</v>
      </c>
      <c r="D3044" t="s">
        <v>109</v>
      </c>
      <c r="E3044" t="s">
        <v>102</v>
      </c>
      <c r="F3044">
        <v>40700</v>
      </c>
      <c r="G3044" t="s">
        <v>784</v>
      </c>
      <c r="I3044" t="s">
        <v>273</v>
      </c>
      <c r="J3044">
        <v>2026</v>
      </c>
      <c r="K3044">
        <v>5</v>
      </c>
      <c r="L3044" t="s">
        <v>95</v>
      </c>
      <c r="M3044">
        <v>-1810.6510424159994</v>
      </c>
      <c r="N3044">
        <v>1</v>
      </c>
      <c r="O3044">
        <v>-1810.6510424159994</v>
      </c>
      <c r="P3044" t="s">
        <v>96</v>
      </c>
      <c r="Q3044">
        <v>1</v>
      </c>
    </row>
    <row r="3045" spans="1:17">
      <c r="A3045" t="s">
        <v>2438</v>
      </c>
      <c r="B3045" t="s">
        <v>310</v>
      </c>
      <c r="C3045" t="s">
        <v>296</v>
      </c>
      <c r="D3045" t="s">
        <v>109</v>
      </c>
      <c r="E3045" t="s">
        <v>102</v>
      </c>
      <c r="F3045">
        <v>40700</v>
      </c>
      <c r="G3045" t="s">
        <v>784</v>
      </c>
      <c r="I3045" t="s">
        <v>273</v>
      </c>
      <c r="J3045">
        <v>2026</v>
      </c>
      <c r="K3045">
        <v>5</v>
      </c>
      <c r="L3045" t="s">
        <v>95</v>
      </c>
      <c r="M3045">
        <v>-7147.1531908440002</v>
      </c>
      <c r="N3045">
        <v>1</v>
      </c>
      <c r="O3045">
        <v>-7147.1531908440002</v>
      </c>
      <c r="P3045" t="s">
        <v>96</v>
      </c>
      <c r="Q3045">
        <v>1</v>
      </c>
    </row>
    <row r="3046" spans="1:17">
      <c r="A3046" t="s">
        <v>2438</v>
      </c>
      <c r="B3046" t="s">
        <v>311</v>
      </c>
      <c r="C3046" t="s">
        <v>296</v>
      </c>
      <c r="D3046" t="s">
        <v>109</v>
      </c>
      <c r="E3046" t="s">
        <v>102</v>
      </c>
      <c r="F3046">
        <v>40700</v>
      </c>
      <c r="G3046" t="s">
        <v>784</v>
      </c>
      <c r="I3046" t="s">
        <v>273</v>
      </c>
      <c r="J3046">
        <v>2026</v>
      </c>
      <c r="K3046">
        <v>5</v>
      </c>
      <c r="L3046" t="s">
        <v>95</v>
      </c>
      <c r="M3046">
        <v>-4896.7623806399997</v>
      </c>
      <c r="N3046">
        <v>1</v>
      </c>
      <c r="O3046">
        <v>-4896.7623806399997</v>
      </c>
      <c r="P3046" t="s">
        <v>96</v>
      </c>
      <c r="Q3046">
        <v>1</v>
      </c>
    </row>
    <row r="3047" spans="1:17">
      <c r="A3047" t="s">
        <v>2438</v>
      </c>
      <c r="B3047" t="s">
        <v>312</v>
      </c>
      <c r="C3047" t="s">
        <v>296</v>
      </c>
      <c r="D3047" t="s">
        <v>109</v>
      </c>
      <c r="E3047" t="s">
        <v>102</v>
      </c>
      <c r="F3047">
        <v>40700</v>
      </c>
      <c r="G3047" t="s">
        <v>784</v>
      </c>
      <c r="I3047" t="s">
        <v>273</v>
      </c>
      <c r="J3047">
        <v>2026</v>
      </c>
      <c r="K3047">
        <v>5</v>
      </c>
      <c r="L3047" t="s">
        <v>95</v>
      </c>
      <c r="M3047">
        <v>-10988.540074794</v>
      </c>
      <c r="N3047">
        <v>1</v>
      </c>
      <c r="O3047">
        <v>-10988.540074794</v>
      </c>
      <c r="P3047" t="s">
        <v>96</v>
      </c>
      <c r="Q3047">
        <v>1</v>
      </c>
    </row>
    <row r="3048" spans="1:17">
      <c r="A3048" t="s">
        <v>2289</v>
      </c>
      <c r="B3048">
        <v>20190341</v>
      </c>
      <c r="C3048" t="s">
        <v>313</v>
      </c>
      <c r="D3048" t="s">
        <v>109</v>
      </c>
      <c r="E3048" t="s">
        <v>102</v>
      </c>
      <c r="F3048">
        <v>40700</v>
      </c>
      <c r="G3048" t="s">
        <v>784</v>
      </c>
      <c r="I3048" t="s">
        <v>273</v>
      </c>
      <c r="J3048">
        <v>2026</v>
      </c>
      <c r="K3048">
        <v>5</v>
      </c>
      <c r="L3048" t="s">
        <v>95</v>
      </c>
      <c r="M3048">
        <v>-1355.454658116</v>
      </c>
      <c r="N3048">
        <v>1</v>
      </c>
      <c r="O3048">
        <v>-1355.454658116</v>
      </c>
      <c r="P3048" t="s">
        <v>96</v>
      </c>
      <c r="Q3048">
        <v>1</v>
      </c>
    </row>
    <row r="3049" spans="1:17">
      <c r="A3049" t="s">
        <v>2289</v>
      </c>
      <c r="B3049">
        <v>20230016</v>
      </c>
      <c r="C3049" t="s">
        <v>313</v>
      </c>
      <c r="D3049" t="s">
        <v>109</v>
      </c>
      <c r="E3049" t="s">
        <v>102</v>
      </c>
      <c r="F3049">
        <v>40700</v>
      </c>
      <c r="G3049" t="s">
        <v>784</v>
      </c>
      <c r="I3049" t="s">
        <v>273</v>
      </c>
      <c r="J3049">
        <v>2026</v>
      </c>
      <c r="K3049">
        <v>5</v>
      </c>
      <c r="L3049" t="s">
        <v>95</v>
      </c>
      <c r="M3049">
        <v>-14053.609999999999</v>
      </c>
      <c r="N3049">
        <v>1</v>
      </c>
      <c r="O3049">
        <v>-14053.609999999999</v>
      </c>
      <c r="P3049" t="s">
        <v>96</v>
      </c>
      <c r="Q3049">
        <v>1</v>
      </c>
    </row>
    <row r="3050" spans="1:17">
      <c r="A3050" t="s">
        <v>2289</v>
      </c>
      <c r="B3050">
        <v>20200041</v>
      </c>
      <c r="C3050" t="s">
        <v>313</v>
      </c>
      <c r="D3050" t="s">
        <v>109</v>
      </c>
      <c r="E3050" t="s">
        <v>102</v>
      </c>
      <c r="F3050">
        <v>40700</v>
      </c>
      <c r="G3050" t="s">
        <v>784</v>
      </c>
      <c r="I3050" t="s">
        <v>273</v>
      </c>
      <c r="J3050">
        <v>2026</v>
      </c>
      <c r="K3050">
        <v>5</v>
      </c>
      <c r="L3050" t="s">
        <v>95</v>
      </c>
      <c r="M3050">
        <v>-9383.4788999999982</v>
      </c>
      <c r="N3050">
        <v>1</v>
      </c>
      <c r="O3050">
        <v>-9383.4788999999982</v>
      </c>
      <c r="P3050" t="s">
        <v>96</v>
      </c>
      <c r="Q3050">
        <v>1</v>
      </c>
    </row>
    <row r="3051" spans="1:17">
      <c r="A3051" t="s">
        <v>2289</v>
      </c>
      <c r="B3051">
        <v>20210081</v>
      </c>
      <c r="C3051" t="s">
        <v>313</v>
      </c>
      <c r="D3051" t="s">
        <v>109</v>
      </c>
      <c r="E3051" t="s">
        <v>102</v>
      </c>
      <c r="F3051">
        <v>40700</v>
      </c>
      <c r="G3051" t="s">
        <v>784</v>
      </c>
      <c r="I3051" t="s">
        <v>273</v>
      </c>
      <c r="J3051">
        <v>2026</v>
      </c>
      <c r="K3051">
        <v>5</v>
      </c>
      <c r="L3051" t="s">
        <v>95</v>
      </c>
      <c r="M3051">
        <v>-1174.3523</v>
      </c>
      <c r="N3051">
        <v>1</v>
      </c>
      <c r="O3051">
        <v>-1174.3523</v>
      </c>
      <c r="P3051" t="s">
        <v>96</v>
      </c>
      <c r="Q3051">
        <v>1</v>
      </c>
    </row>
    <row r="3052" spans="1:17">
      <c r="A3052" t="s">
        <v>2289</v>
      </c>
      <c r="B3052">
        <v>20210181</v>
      </c>
      <c r="C3052" t="s">
        <v>313</v>
      </c>
      <c r="D3052" t="s">
        <v>109</v>
      </c>
      <c r="E3052" t="s">
        <v>102</v>
      </c>
      <c r="F3052">
        <v>40700</v>
      </c>
      <c r="G3052" t="s">
        <v>784</v>
      </c>
      <c r="I3052" t="s">
        <v>273</v>
      </c>
      <c r="J3052">
        <v>2026</v>
      </c>
      <c r="K3052">
        <v>5</v>
      </c>
      <c r="L3052" t="s">
        <v>95</v>
      </c>
      <c r="M3052">
        <v>-256619.42389999999</v>
      </c>
      <c r="N3052">
        <v>1</v>
      </c>
      <c r="O3052">
        <v>-256619.42389999999</v>
      </c>
      <c r="P3052" t="s">
        <v>96</v>
      </c>
      <c r="Q3052">
        <v>1</v>
      </c>
    </row>
    <row r="3053" spans="1:17">
      <c r="A3053" t="s">
        <v>2289</v>
      </c>
      <c r="B3053">
        <v>20220196</v>
      </c>
      <c r="C3053" t="s">
        <v>313</v>
      </c>
      <c r="D3053" t="s">
        <v>109</v>
      </c>
      <c r="E3053" t="s">
        <v>102</v>
      </c>
      <c r="F3053">
        <v>40700</v>
      </c>
      <c r="G3053" t="s">
        <v>784</v>
      </c>
      <c r="I3053" t="s">
        <v>273</v>
      </c>
      <c r="J3053">
        <v>2026</v>
      </c>
      <c r="K3053">
        <v>5</v>
      </c>
      <c r="L3053" t="s">
        <v>95</v>
      </c>
      <c r="M3053">
        <v>-12851.8573</v>
      </c>
      <c r="N3053">
        <v>1</v>
      </c>
      <c r="O3053">
        <v>-12851.8573</v>
      </c>
      <c r="P3053" t="s">
        <v>96</v>
      </c>
      <c r="Q3053">
        <v>1</v>
      </c>
    </row>
    <row r="3054" spans="1:17">
      <c r="A3054" t="s">
        <v>2289</v>
      </c>
      <c r="B3054">
        <v>20210184</v>
      </c>
      <c r="C3054" t="s">
        <v>313</v>
      </c>
      <c r="D3054" t="s">
        <v>109</v>
      </c>
      <c r="E3054" t="s">
        <v>102</v>
      </c>
      <c r="F3054">
        <v>40700</v>
      </c>
      <c r="G3054" t="s">
        <v>784</v>
      </c>
      <c r="I3054" t="s">
        <v>273</v>
      </c>
      <c r="J3054">
        <v>2026</v>
      </c>
      <c r="K3054">
        <v>5</v>
      </c>
      <c r="L3054" t="s">
        <v>95</v>
      </c>
      <c r="M3054">
        <v>-103865.6851</v>
      </c>
      <c r="N3054">
        <v>1</v>
      </c>
      <c r="O3054">
        <v>-103865.6851</v>
      </c>
      <c r="P3054" t="s">
        <v>96</v>
      </c>
      <c r="Q3054">
        <v>1</v>
      </c>
    </row>
    <row r="3055" spans="1:17">
      <c r="A3055" t="s">
        <v>2289</v>
      </c>
      <c r="B3055">
        <v>20240236</v>
      </c>
      <c r="C3055" t="s">
        <v>313</v>
      </c>
      <c r="D3055" t="s">
        <v>109</v>
      </c>
      <c r="E3055" t="s">
        <v>102</v>
      </c>
      <c r="F3055">
        <v>40700</v>
      </c>
      <c r="G3055" t="s">
        <v>784</v>
      </c>
      <c r="I3055" t="s">
        <v>273</v>
      </c>
      <c r="J3055">
        <v>2026</v>
      </c>
      <c r="K3055">
        <v>5</v>
      </c>
      <c r="L3055" t="s">
        <v>95</v>
      </c>
      <c r="M3055">
        <v>-33796.129600000007</v>
      </c>
      <c r="N3055">
        <v>1</v>
      </c>
      <c r="O3055">
        <v>-33796.129600000007</v>
      </c>
      <c r="P3055" t="s">
        <v>96</v>
      </c>
      <c r="Q3055">
        <v>1</v>
      </c>
    </row>
    <row r="3056" spans="1:17">
      <c r="A3056" t="s">
        <v>2516</v>
      </c>
      <c r="B3056" t="s">
        <v>314</v>
      </c>
      <c r="C3056" t="s">
        <v>315</v>
      </c>
      <c r="D3056" t="s">
        <v>109</v>
      </c>
      <c r="E3056" t="s">
        <v>102</v>
      </c>
      <c r="F3056">
        <v>40700</v>
      </c>
      <c r="G3056" t="s">
        <v>784</v>
      </c>
      <c r="I3056" t="s">
        <v>273</v>
      </c>
      <c r="J3056">
        <v>2026</v>
      </c>
      <c r="K3056">
        <v>5</v>
      </c>
      <c r="L3056" t="s">
        <v>95</v>
      </c>
      <c r="M3056">
        <v>-2464.5221999999999</v>
      </c>
      <c r="N3056">
        <v>1</v>
      </c>
      <c r="O3056">
        <v>-2464.5221999999999</v>
      </c>
      <c r="P3056" t="s">
        <v>96</v>
      </c>
      <c r="Q3056">
        <v>1</v>
      </c>
    </row>
    <row r="3057" spans="1:17">
      <c r="A3057" t="s">
        <v>2516</v>
      </c>
      <c r="B3057" t="s">
        <v>314</v>
      </c>
      <c r="C3057" t="s">
        <v>315</v>
      </c>
      <c r="D3057" t="s">
        <v>109</v>
      </c>
      <c r="E3057" t="s">
        <v>102</v>
      </c>
      <c r="F3057">
        <v>40700</v>
      </c>
      <c r="G3057" t="s">
        <v>784</v>
      </c>
      <c r="I3057" t="s">
        <v>316</v>
      </c>
      <c r="J3057">
        <v>2026</v>
      </c>
      <c r="K3057">
        <v>5</v>
      </c>
      <c r="L3057" t="s">
        <v>95</v>
      </c>
      <c r="M3057">
        <v>-665000</v>
      </c>
      <c r="N3057">
        <v>1</v>
      </c>
      <c r="O3057">
        <v>-665000</v>
      </c>
      <c r="P3057" t="s">
        <v>96</v>
      </c>
    </row>
    <row r="3058" spans="1:17">
      <c r="A3058" t="s">
        <v>2516</v>
      </c>
      <c r="B3058" t="s">
        <v>314</v>
      </c>
      <c r="C3058" t="s">
        <v>315</v>
      </c>
      <c r="D3058" t="s">
        <v>109</v>
      </c>
      <c r="E3058" t="s">
        <v>103</v>
      </c>
      <c r="F3058">
        <v>40700</v>
      </c>
      <c r="G3058" t="s">
        <v>784</v>
      </c>
      <c r="I3058" t="s">
        <v>317</v>
      </c>
      <c r="J3058">
        <v>2026</v>
      </c>
      <c r="K3058">
        <v>5</v>
      </c>
      <c r="L3058" t="s">
        <v>95</v>
      </c>
      <c r="M3058">
        <v>-388113.46476378402</v>
      </c>
      <c r="N3058">
        <v>1</v>
      </c>
      <c r="O3058">
        <v>-388113.46476378402</v>
      </c>
      <c r="P3058" t="s">
        <v>96</v>
      </c>
      <c r="Q3058" t="s">
        <v>97</v>
      </c>
    </row>
    <row r="3059" spans="1:17">
      <c r="A3059" t="s">
        <v>2516</v>
      </c>
      <c r="B3059" t="s">
        <v>314</v>
      </c>
      <c r="C3059" t="s">
        <v>315</v>
      </c>
      <c r="D3059" t="s">
        <v>109</v>
      </c>
      <c r="E3059" t="s">
        <v>92</v>
      </c>
      <c r="F3059">
        <v>40700</v>
      </c>
      <c r="G3059" t="s">
        <v>784</v>
      </c>
      <c r="I3059" t="s">
        <v>317</v>
      </c>
      <c r="J3059">
        <v>2026</v>
      </c>
      <c r="K3059">
        <v>5</v>
      </c>
      <c r="L3059" t="s">
        <v>95</v>
      </c>
      <c r="M3059">
        <v>-147607.56233467901</v>
      </c>
      <c r="N3059">
        <v>1</v>
      </c>
      <c r="O3059">
        <v>-147607.56233467901</v>
      </c>
      <c r="P3059" t="s">
        <v>96</v>
      </c>
      <c r="Q3059" t="s">
        <v>97</v>
      </c>
    </row>
    <row r="3060" spans="1:17">
      <c r="A3060" t="s">
        <v>2516</v>
      </c>
      <c r="B3060" t="s">
        <v>314</v>
      </c>
      <c r="C3060" t="s">
        <v>315</v>
      </c>
      <c r="D3060" t="s">
        <v>109</v>
      </c>
      <c r="E3060" t="s">
        <v>103</v>
      </c>
      <c r="F3060">
        <v>40700</v>
      </c>
      <c r="G3060" t="s">
        <v>784</v>
      </c>
      <c r="I3060" t="s">
        <v>318</v>
      </c>
      <c r="J3060">
        <v>2026</v>
      </c>
      <c r="K3060">
        <v>5</v>
      </c>
      <c r="L3060" t="s">
        <v>95</v>
      </c>
      <c r="M3060">
        <v>-1400513.0194556599</v>
      </c>
      <c r="N3060">
        <v>1</v>
      </c>
      <c r="O3060">
        <v>-1400513.0194556599</v>
      </c>
      <c r="P3060" t="s">
        <v>96</v>
      </c>
      <c r="Q3060" t="s">
        <v>97</v>
      </c>
    </row>
    <row r="3061" spans="1:17">
      <c r="A3061" t="s">
        <v>2516</v>
      </c>
      <c r="B3061" t="s">
        <v>314</v>
      </c>
      <c r="C3061" t="s">
        <v>315</v>
      </c>
      <c r="D3061" t="s">
        <v>109</v>
      </c>
      <c r="E3061" t="s">
        <v>102</v>
      </c>
      <c r="F3061">
        <v>40700</v>
      </c>
      <c r="G3061" t="s">
        <v>784</v>
      </c>
      <c r="I3061" t="s">
        <v>319</v>
      </c>
      <c r="J3061">
        <v>2026</v>
      </c>
      <c r="K3061">
        <v>5</v>
      </c>
      <c r="L3061" t="s">
        <v>95</v>
      </c>
      <c r="M3061">
        <v>0</v>
      </c>
      <c r="N3061">
        <v>1</v>
      </c>
      <c r="O3061">
        <v>0</v>
      </c>
      <c r="P3061" t="s">
        <v>96</v>
      </c>
      <c r="Q3061" t="s">
        <v>97</v>
      </c>
    </row>
    <row r="3062" spans="1:17">
      <c r="A3062" t="s">
        <v>2516</v>
      </c>
      <c r="B3062" t="s">
        <v>314</v>
      </c>
      <c r="C3062" t="s">
        <v>315</v>
      </c>
      <c r="D3062" t="s">
        <v>109</v>
      </c>
      <c r="E3062" t="s">
        <v>103</v>
      </c>
      <c r="F3062">
        <v>40700</v>
      </c>
      <c r="G3062" t="s">
        <v>784</v>
      </c>
      <c r="I3062" t="s">
        <v>320</v>
      </c>
      <c r="J3062">
        <v>2026</v>
      </c>
      <c r="K3062">
        <v>5</v>
      </c>
      <c r="L3062" t="s">
        <v>95</v>
      </c>
      <c r="M3062">
        <v>333351.19758003682</v>
      </c>
      <c r="N3062">
        <v>1</v>
      </c>
      <c r="O3062">
        <v>333351.19758003682</v>
      </c>
      <c r="P3062" t="s">
        <v>96</v>
      </c>
      <c r="Q3062" t="s">
        <v>97</v>
      </c>
    </row>
    <row r="3063" spans="1:17">
      <c r="A3063" t="s">
        <v>2516</v>
      </c>
      <c r="B3063" t="s">
        <v>314</v>
      </c>
      <c r="C3063" t="s">
        <v>315</v>
      </c>
      <c r="D3063" t="s">
        <v>109</v>
      </c>
      <c r="E3063" t="s">
        <v>92</v>
      </c>
      <c r="F3063">
        <v>40700</v>
      </c>
      <c r="G3063" t="s">
        <v>784</v>
      </c>
      <c r="I3063" t="s">
        <v>320</v>
      </c>
      <c r="J3063">
        <v>2026</v>
      </c>
      <c r="K3063">
        <v>5</v>
      </c>
      <c r="L3063" t="s">
        <v>95</v>
      </c>
      <c r="M3063">
        <v>150775.71961162661</v>
      </c>
      <c r="N3063">
        <v>1</v>
      </c>
      <c r="O3063">
        <v>150775.71961162661</v>
      </c>
      <c r="P3063" t="s">
        <v>96</v>
      </c>
      <c r="Q3063" t="s">
        <v>97</v>
      </c>
    </row>
    <row r="3064" spans="1:17">
      <c r="A3064" t="s">
        <v>2516</v>
      </c>
      <c r="B3064" t="s">
        <v>314</v>
      </c>
      <c r="C3064" t="s">
        <v>315</v>
      </c>
      <c r="D3064" t="s">
        <v>109</v>
      </c>
      <c r="E3064" t="s">
        <v>103</v>
      </c>
      <c r="F3064">
        <v>40700</v>
      </c>
      <c r="G3064" t="s">
        <v>784</v>
      </c>
      <c r="I3064" t="s">
        <v>321</v>
      </c>
      <c r="J3064">
        <v>2026</v>
      </c>
      <c r="K3064">
        <v>5</v>
      </c>
      <c r="L3064" t="s">
        <v>95</v>
      </c>
      <c r="M3064">
        <v>1379027.7183508959</v>
      </c>
      <c r="N3064">
        <v>1</v>
      </c>
      <c r="O3064">
        <v>1379027.7183508959</v>
      </c>
      <c r="P3064" t="s">
        <v>96</v>
      </c>
      <c r="Q3064" t="s">
        <v>97</v>
      </c>
    </row>
    <row r="3065" spans="1:17">
      <c r="A3065" t="s">
        <v>2516</v>
      </c>
      <c r="B3065" t="s">
        <v>314</v>
      </c>
      <c r="C3065" t="s">
        <v>315</v>
      </c>
      <c r="D3065" t="s">
        <v>109</v>
      </c>
      <c r="E3065" t="s">
        <v>106</v>
      </c>
      <c r="F3065">
        <v>40700</v>
      </c>
      <c r="G3065" t="s">
        <v>784</v>
      </c>
      <c r="I3065" t="s">
        <v>322</v>
      </c>
      <c r="J3065">
        <v>2026</v>
      </c>
      <c r="K3065">
        <v>5</v>
      </c>
      <c r="L3065" t="s">
        <v>95</v>
      </c>
      <c r="M3065">
        <v>0</v>
      </c>
      <c r="N3065">
        <v>1</v>
      </c>
      <c r="O3065">
        <v>0</v>
      </c>
      <c r="P3065" t="s">
        <v>96</v>
      </c>
      <c r="Q3065" t="s">
        <v>97</v>
      </c>
    </row>
    <row r="3066" spans="1:17">
      <c r="A3066" t="s">
        <v>2295</v>
      </c>
      <c r="B3066" t="s">
        <v>314</v>
      </c>
      <c r="C3066" t="s">
        <v>314</v>
      </c>
      <c r="D3066" t="s">
        <v>109</v>
      </c>
      <c r="E3066" t="s">
        <v>106</v>
      </c>
      <c r="F3066">
        <v>40700</v>
      </c>
      <c r="G3066" t="s">
        <v>784</v>
      </c>
      <c r="I3066" t="s">
        <v>323</v>
      </c>
      <c r="J3066">
        <v>2026</v>
      </c>
      <c r="K3066">
        <v>5</v>
      </c>
      <c r="L3066" t="s">
        <v>95</v>
      </c>
      <c r="M3066">
        <v>0</v>
      </c>
      <c r="N3066">
        <v>1</v>
      </c>
      <c r="O3066">
        <v>0</v>
      </c>
      <c r="P3066" t="s">
        <v>96</v>
      </c>
    </row>
    <row r="3067" spans="1:17">
      <c r="A3067" t="s">
        <v>2295</v>
      </c>
      <c r="B3067" t="s">
        <v>314</v>
      </c>
      <c r="C3067" t="s">
        <v>314</v>
      </c>
      <c r="D3067" t="s">
        <v>109</v>
      </c>
      <c r="E3067" t="s">
        <v>92</v>
      </c>
      <c r="F3067">
        <v>40700</v>
      </c>
      <c r="G3067" t="s">
        <v>784</v>
      </c>
      <c r="I3067" t="s">
        <v>324</v>
      </c>
      <c r="J3067">
        <v>2026</v>
      </c>
      <c r="K3067">
        <v>5</v>
      </c>
      <c r="L3067" t="s">
        <v>95</v>
      </c>
      <c r="M3067">
        <v>0</v>
      </c>
      <c r="N3067">
        <v>1</v>
      </c>
      <c r="O3067">
        <v>0</v>
      </c>
      <c r="P3067" t="s">
        <v>96</v>
      </c>
    </row>
    <row r="3068" spans="1:17">
      <c r="A3068" t="s">
        <v>2295</v>
      </c>
      <c r="B3068" t="s">
        <v>314</v>
      </c>
      <c r="C3068" t="s">
        <v>314</v>
      </c>
      <c r="D3068" t="s">
        <v>109</v>
      </c>
      <c r="E3068" t="s">
        <v>103</v>
      </c>
      <c r="F3068">
        <v>40700</v>
      </c>
      <c r="G3068" t="s">
        <v>784</v>
      </c>
      <c r="I3068" t="s">
        <v>325</v>
      </c>
      <c r="J3068">
        <v>2026</v>
      </c>
      <c r="K3068">
        <v>5</v>
      </c>
      <c r="L3068" t="s">
        <v>95</v>
      </c>
      <c r="M3068">
        <v>0</v>
      </c>
      <c r="N3068">
        <v>1</v>
      </c>
      <c r="O3068">
        <v>0</v>
      </c>
      <c r="P3068" t="s">
        <v>96</v>
      </c>
      <c r="Q3068">
        <v>1</v>
      </c>
    </row>
    <row r="3069" spans="1:17">
      <c r="A3069" t="s">
        <v>2295</v>
      </c>
      <c r="B3069" t="s">
        <v>314</v>
      </c>
      <c r="C3069" t="s">
        <v>314</v>
      </c>
      <c r="D3069" t="s">
        <v>109</v>
      </c>
      <c r="E3069" t="s">
        <v>106</v>
      </c>
      <c r="F3069">
        <v>40700</v>
      </c>
      <c r="G3069" t="s">
        <v>784</v>
      </c>
      <c r="I3069" t="s">
        <v>323</v>
      </c>
      <c r="J3069">
        <v>2026</v>
      </c>
      <c r="K3069">
        <v>5</v>
      </c>
      <c r="L3069" t="s">
        <v>95</v>
      </c>
      <c r="M3069">
        <v>0</v>
      </c>
      <c r="N3069">
        <v>1</v>
      </c>
      <c r="O3069">
        <v>0</v>
      </c>
      <c r="P3069" t="s">
        <v>96</v>
      </c>
    </row>
    <row r="3070" spans="1:17">
      <c r="A3070" t="s">
        <v>2295</v>
      </c>
      <c r="B3070" t="s">
        <v>314</v>
      </c>
      <c r="C3070" t="s">
        <v>314</v>
      </c>
      <c r="D3070" t="s">
        <v>109</v>
      </c>
      <c r="E3070" t="s">
        <v>92</v>
      </c>
      <c r="F3070">
        <v>40700</v>
      </c>
      <c r="G3070" t="s">
        <v>784</v>
      </c>
      <c r="I3070" t="s">
        <v>324</v>
      </c>
      <c r="J3070">
        <v>2026</v>
      </c>
      <c r="K3070">
        <v>5</v>
      </c>
      <c r="L3070" t="s">
        <v>95</v>
      </c>
      <c r="M3070">
        <v>0</v>
      </c>
      <c r="N3070">
        <v>1</v>
      </c>
      <c r="O3070">
        <v>0</v>
      </c>
      <c r="P3070" t="s">
        <v>96</v>
      </c>
    </row>
    <row r="3071" spans="1:17">
      <c r="A3071" t="s">
        <v>2295</v>
      </c>
      <c r="B3071" t="s">
        <v>314</v>
      </c>
      <c r="C3071" t="s">
        <v>314</v>
      </c>
      <c r="D3071" t="s">
        <v>109</v>
      </c>
      <c r="E3071" t="s">
        <v>103</v>
      </c>
      <c r="F3071">
        <v>40700</v>
      </c>
      <c r="G3071" t="s">
        <v>784</v>
      </c>
      <c r="I3071" t="s">
        <v>325</v>
      </c>
      <c r="J3071">
        <v>2026</v>
      </c>
      <c r="K3071">
        <v>5</v>
      </c>
      <c r="L3071" t="s">
        <v>95</v>
      </c>
      <c r="M3071">
        <v>0</v>
      </c>
      <c r="N3071">
        <v>1</v>
      </c>
      <c r="O3071">
        <v>0</v>
      </c>
      <c r="P3071" t="s">
        <v>96</v>
      </c>
      <c r="Q3071">
        <v>1</v>
      </c>
    </row>
    <row r="3072" spans="1:17">
      <c r="A3072" t="s">
        <v>2295</v>
      </c>
      <c r="B3072" t="s">
        <v>314</v>
      </c>
      <c r="C3072" t="s">
        <v>314</v>
      </c>
      <c r="D3072" t="s">
        <v>109</v>
      </c>
      <c r="E3072" t="s">
        <v>92</v>
      </c>
      <c r="F3072">
        <v>40700</v>
      </c>
      <c r="G3072" t="s">
        <v>784</v>
      </c>
      <c r="I3072" t="s">
        <v>324</v>
      </c>
      <c r="J3072">
        <v>2026</v>
      </c>
      <c r="K3072">
        <v>5</v>
      </c>
      <c r="L3072" t="s">
        <v>95</v>
      </c>
      <c r="M3072">
        <v>0</v>
      </c>
      <c r="N3072">
        <v>1</v>
      </c>
      <c r="O3072">
        <v>0</v>
      </c>
      <c r="P3072" t="s">
        <v>96</v>
      </c>
    </row>
    <row r="3073" spans="1:17">
      <c r="A3073" t="s">
        <v>2295</v>
      </c>
      <c r="B3073" t="s">
        <v>314</v>
      </c>
      <c r="C3073" t="s">
        <v>314</v>
      </c>
      <c r="D3073" t="s">
        <v>109</v>
      </c>
      <c r="E3073" t="s">
        <v>104</v>
      </c>
      <c r="F3073">
        <v>40700</v>
      </c>
      <c r="G3073" t="s">
        <v>784</v>
      </c>
      <c r="I3073" t="s">
        <v>326</v>
      </c>
      <c r="J3073">
        <v>2026</v>
      </c>
      <c r="K3073">
        <v>5</v>
      </c>
      <c r="L3073" t="s">
        <v>95</v>
      </c>
      <c r="M3073">
        <v>338.53303440001037</v>
      </c>
      <c r="N3073">
        <v>1</v>
      </c>
      <c r="O3073">
        <v>338.53303440001037</v>
      </c>
      <c r="P3073" t="s">
        <v>96</v>
      </c>
      <c r="Q3073" t="s">
        <v>97</v>
      </c>
    </row>
    <row r="3074" spans="1:17">
      <c r="A3074" t="s">
        <v>2295</v>
      </c>
      <c r="B3074" t="s">
        <v>314</v>
      </c>
      <c r="C3074" t="s">
        <v>314</v>
      </c>
      <c r="D3074" t="s">
        <v>109</v>
      </c>
      <c r="E3074" t="s">
        <v>106</v>
      </c>
      <c r="F3074">
        <v>40700</v>
      </c>
      <c r="G3074" t="s">
        <v>784</v>
      </c>
      <c r="I3074" t="s">
        <v>326</v>
      </c>
      <c r="J3074">
        <v>2026</v>
      </c>
      <c r="K3074">
        <v>5</v>
      </c>
      <c r="L3074" t="s">
        <v>95</v>
      </c>
      <c r="M3074">
        <v>24826.979455243796</v>
      </c>
      <c r="N3074">
        <v>1</v>
      </c>
      <c r="O3074">
        <v>24826.979455243796</v>
      </c>
      <c r="P3074" t="s">
        <v>96</v>
      </c>
      <c r="Q3074" t="s">
        <v>97</v>
      </c>
    </row>
    <row r="3075" spans="1:17">
      <c r="A3075" t="s">
        <v>2295</v>
      </c>
      <c r="B3075" t="s">
        <v>314</v>
      </c>
      <c r="C3075" t="s">
        <v>314</v>
      </c>
      <c r="D3075" t="s">
        <v>109</v>
      </c>
      <c r="E3075" t="s">
        <v>92</v>
      </c>
      <c r="F3075">
        <v>40700</v>
      </c>
      <c r="G3075" t="s">
        <v>784</v>
      </c>
      <c r="I3075" t="s">
        <v>326</v>
      </c>
      <c r="J3075">
        <v>2026</v>
      </c>
      <c r="K3075">
        <v>5</v>
      </c>
      <c r="L3075" t="s">
        <v>95</v>
      </c>
      <c r="M3075">
        <v>35073.88169687544</v>
      </c>
      <c r="N3075">
        <v>1</v>
      </c>
      <c r="O3075">
        <v>35073.88169687544</v>
      </c>
      <c r="P3075" t="s">
        <v>96</v>
      </c>
      <c r="Q3075" t="s">
        <v>97</v>
      </c>
    </row>
    <row r="3076" spans="1:17">
      <c r="A3076" t="s">
        <v>2295</v>
      </c>
      <c r="B3076" t="s">
        <v>314</v>
      </c>
      <c r="C3076" t="s">
        <v>314</v>
      </c>
      <c r="D3076" t="s">
        <v>109</v>
      </c>
      <c r="E3076" t="s">
        <v>102</v>
      </c>
      <c r="F3076">
        <v>40700</v>
      </c>
      <c r="G3076" t="s">
        <v>784</v>
      </c>
      <c r="I3076" t="s">
        <v>326</v>
      </c>
      <c r="J3076">
        <v>2026</v>
      </c>
      <c r="K3076">
        <v>5</v>
      </c>
      <c r="L3076" t="s">
        <v>95</v>
      </c>
      <c r="M3076">
        <v>-31448.280645189574</v>
      </c>
      <c r="N3076">
        <v>1</v>
      </c>
      <c r="O3076">
        <v>-31448.280645189574</v>
      </c>
      <c r="P3076" t="s">
        <v>96</v>
      </c>
      <c r="Q3076" t="s">
        <v>97</v>
      </c>
    </row>
    <row r="3077" spans="1:17">
      <c r="A3077" t="s">
        <v>2295</v>
      </c>
      <c r="B3077" t="s">
        <v>314</v>
      </c>
      <c r="C3077" t="s">
        <v>314</v>
      </c>
      <c r="D3077" t="s">
        <v>109</v>
      </c>
      <c r="E3077" t="s">
        <v>103</v>
      </c>
      <c r="F3077">
        <v>40700</v>
      </c>
      <c r="G3077" t="s">
        <v>784</v>
      </c>
      <c r="I3077" t="s">
        <v>326</v>
      </c>
      <c r="J3077">
        <v>2026</v>
      </c>
      <c r="K3077">
        <v>5</v>
      </c>
      <c r="L3077" t="s">
        <v>95</v>
      </c>
      <c r="M3077">
        <v>35895.805229500169</v>
      </c>
      <c r="N3077">
        <v>1</v>
      </c>
      <c r="O3077">
        <v>35895.805229500169</v>
      </c>
      <c r="P3077" t="s">
        <v>96</v>
      </c>
      <c r="Q3077" t="s">
        <v>97</v>
      </c>
    </row>
    <row r="3078" spans="1:17">
      <c r="A3078" t="s">
        <v>2295</v>
      </c>
      <c r="B3078" t="s">
        <v>314</v>
      </c>
      <c r="C3078" t="s">
        <v>314</v>
      </c>
      <c r="D3078" t="s">
        <v>109</v>
      </c>
      <c r="E3078" t="s">
        <v>105</v>
      </c>
      <c r="F3078">
        <v>40700</v>
      </c>
      <c r="G3078" t="s">
        <v>784</v>
      </c>
      <c r="I3078" t="s">
        <v>326</v>
      </c>
      <c r="J3078">
        <v>2026</v>
      </c>
      <c r="K3078">
        <v>5</v>
      </c>
      <c r="L3078" t="s">
        <v>95</v>
      </c>
      <c r="M3078">
        <v>2447.4262324700831</v>
      </c>
      <c r="N3078">
        <v>1</v>
      </c>
      <c r="O3078">
        <v>2447.4262324700831</v>
      </c>
      <c r="P3078" t="s">
        <v>96</v>
      </c>
      <c r="Q3078" t="s">
        <v>97</v>
      </c>
    </row>
    <row r="3079" spans="1:17">
      <c r="A3079" t="s">
        <v>2295</v>
      </c>
      <c r="B3079" t="s">
        <v>314</v>
      </c>
      <c r="C3079" t="s">
        <v>314</v>
      </c>
      <c r="D3079" t="s">
        <v>109</v>
      </c>
      <c r="E3079" t="s">
        <v>92</v>
      </c>
      <c r="F3079">
        <v>40700</v>
      </c>
      <c r="G3079" t="s">
        <v>784</v>
      </c>
      <c r="I3079" t="s">
        <v>326</v>
      </c>
      <c r="J3079">
        <v>2026</v>
      </c>
      <c r="K3079">
        <v>5</v>
      </c>
      <c r="L3079" t="s">
        <v>95</v>
      </c>
      <c r="M3079">
        <v>471.3970261765644</v>
      </c>
      <c r="N3079">
        <v>1</v>
      </c>
      <c r="O3079">
        <v>471.3970261765644</v>
      </c>
      <c r="P3079" t="s">
        <v>96</v>
      </c>
      <c r="Q3079" t="s">
        <v>97</v>
      </c>
    </row>
    <row r="3080" spans="1:17">
      <c r="A3080" t="s">
        <v>2295</v>
      </c>
      <c r="B3080" t="s">
        <v>314</v>
      </c>
      <c r="C3080" t="s">
        <v>314</v>
      </c>
      <c r="D3080" t="s">
        <v>109</v>
      </c>
      <c r="E3080" t="s">
        <v>102</v>
      </c>
      <c r="F3080">
        <v>40700</v>
      </c>
      <c r="G3080" t="s">
        <v>784</v>
      </c>
      <c r="I3080" t="s">
        <v>326</v>
      </c>
      <c r="J3080">
        <v>2026</v>
      </c>
      <c r="K3080">
        <v>5</v>
      </c>
      <c r="L3080" t="s">
        <v>95</v>
      </c>
      <c r="M3080">
        <v>-57.91411560040433</v>
      </c>
      <c r="N3080">
        <v>1</v>
      </c>
      <c r="O3080">
        <v>-57.91411560040433</v>
      </c>
      <c r="P3080" t="s">
        <v>96</v>
      </c>
      <c r="Q3080" t="s">
        <v>97</v>
      </c>
    </row>
    <row r="3081" spans="1:17">
      <c r="A3081" t="s">
        <v>2295</v>
      </c>
      <c r="B3081" t="s">
        <v>314</v>
      </c>
      <c r="C3081" t="s">
        <v>314</v>
      </c>
      <c r="D3081" t="s">
        <v>109</v>
      </c>
      <c r="E3081" t="s">
        <v>103</v>
      </c>
      <c r="F3081">
        <v>40700</v>
      </c>
      <c r="G3081" t="s">
        <v>784</v>
      </c>
      <c r="I3081" t="s">
        <v>326</v>
      </c>
      <c r="J3081">
        <v>2026</v>
      </c>
      <c r="K3081">
        <v>5</v>
      </c>
      <c r="L3081" t="s">
        <v>95</v>
      </c>
      <c r="M3081">
        <v>1647.487059010542</v>
      </c>
      <c r="N3081">
        <v>1</v>
      </c>
      <c r="O3081">
        <v>1647.487059010542</v>
      </c>
      <c r="P3081" t="s">
        <v>96</v>
      </c>
      <c r="Q3081" t="s">
        <v>97</v>
      </c>
    </row>
    <row r="3082" spans="1:17">
      <c r="A3082" t="s">
        <v>2295</v>
      </c>
      <c r="B3082" t="s">
        <v>314</v>
      </c>
      <c r="C3082" t="s">
        <v>314</v>
      </c>
      <c r="D3082" t="s">
        <v>109</v>
      </c>
      <c r="E3082" t="s">
        <v>104</v>
      </c>
      <c r="F3082">
        <v>40700</v>
      </c>
      <c r="G3082" t="s">
        <v>784</v>
      </c>
      <c r="I3082" t="s">
        <v>326</v>
      </c>
      <c r="J3082">
        <v>2026</v>
      </c>
      <c r="K3082">
        <v>5</v>
      </c>
      <c r="L3082" t="s">
        <v>95</v>
      </c>
      <c r="M3082">
        <v>0.74496559999533929</v>
      </c>
      <c r="N3082">
        <v>1</v>
      </c>
      <c r="O3082">
        <v>0.74496559999533929</v>
      </c>
      <c r="P3082" t="s">
        <v>96</v>
      </c>
      <c r="Q3082" t="s">
        <v>97</v>
      </c>
    </row>
    <row r="3083" spans="1:17">
      <c r="A3083" t="s">
        <v>2295</v>
      </c>
      <c r="B3083" t="s">
        <v>314</v>
      </c>
      <c r="C3083" t="s">
        <v>314</v>
      </c>
      <c r="D3083" t="s">
        <v>109</v>
      </c>
      <c r="E3083" t="s">
        <v>105</v>
      </c>
      <c r="F3083">
        <v>40700</v>
      </c>
      <c r="G3083" t="s">
        <v>784</v>
      </c>
      <c r="I3083" t="s">
        <v>326</v>
      </c>
      <c r="J3083">
        <v>2026</v>
      </c>
      <c r="K3083">
        <v>5</v>
      </c>
      <c r="L3083" t="s">
        <v>95</v>
      </c>
      <c r="M3083">
        <v>-1340.931832470058</v>
      </c>
      <c r="N3083">
        <v>1</v>
      </c>
      <c r="O3083">
        <v>-1340.931832470058</v>
      </c>
      <c r="P3083" t="s">
        <v>96</v>
      </c>
      <c r="Q3083" t="s">
        <v>97</v>
      </c>
    </row>
    <row r="3084" spans="1:17">
      <c r="A3084" t="s">
        <v>2295</v>
      </c>
      <c r="B3084" t="s">
        <v>314</v>
      </c>
      <c r="C3084" t="s">
        <v>314</v>
      </c>
      <c r="D3084" t="s">
        <v>109</v>
      </c>
      <c r="E3084" t="s">
        <v>106</v>
      </c>
      <c r="F3084">
        <v>40700</v>
      </c>
      <c r="G3084" t="s">
        <v>784</v>
      </c>
      <c r="I3084" t="s">
        <v>326</v>
      </c>
      <c r="J3084">
        <v>2026</v>
      </c>
      <c r="K3084">
        <v>5</v>
      </c>
      <c r="L3084" t="s">
        <v>95</v>
      </c>
      <c r="M3084">
        <v>448.40059475495946</v>
      </c>
      <c r="N3084">
        <v>1</v>
      </c>
      <c r="O3084">
        <v>448.40059475495946</v>
      </c>
      <c r="P3084" t="s">
        <v>96</v>
      </c>
      <c r="Q3084" t="s">
        <v>97</v>
      </c>
    </row>
    <row r="3085" spans="1:17">
      <c r="A3085" t="s">
        <v>2295</v>
      </c>
      <c r="B3085" t="s">
        <v>330</v>
      </c>
      <c r="C3085" t="s">
        <v>331</v>
      </c>
      <c r="D3085" t="s">
        <v>332</v>
      </c>
      <c r="E3085" t="s">
        <v>102</v>
      </c>
      <c r="F3085">
        <v>40700</v>
      </c>
      <c r="G3085" t="s">
        <v>784</v>
      </c>
      <c r="I3085" t="s">
        <v>273</v>
      </c>
      <c r="J3085">
        <v>2026</v>
      </c>
      <c r="K3085">
        <v>5</v>
      </c>
      <c r="L3085" t="s">
        <v>95</v>
      </c>
      <c r="M3085">
        <v>-11829.374750880002</v>
      </c>
      <c r="N3085">
        <v>1</v>
      </c>
      <c r="O3085">
        <v>-11829.374750880002</v>
      </c>
      <c r="P3085" t="s">
        <v>334</v>
      </c>
      <c r="Q3085" t="s">
        <v>97</v>
      </c>
    </row>
    <row r="3086" spans="1:17">
      <c r="A3086" t="s">
        <v>2461</v>
      </c>
      <c r="B3086" t="s">
        <v>335</v>
      </c>
      <c r="C3086" t="s">
        <v>336</v>
      </c>
      <c r="D3086" t="s">
        <v>332</v>
      </c>
      <c r="E3086" t="s">
        <v>102</v>
      </c>
      <c r="F3086">
        <v>40700</v>
      </c>
      <c r="G3086" t="s">
        <v>784</v>
      </c>
      <c r="I3086" t="s">
        <v>273</v>
      </c>
      <c r="J3086">
        <v>2026</v>
      </c>
      <c r="K3086">
        <v>5</v>
      </c>
      <c r="L3086" t="s">
        <v>95</v>
      </c>
      <c r="M3086">
        <v>-51624.854833680001</v>
      </c>
      <c r="N3086">
        <v>1</v>
      </c>
      <c r="O3086">
        <v>-51624.854833680001</v>
      </c>
      <c r="P3086" t="s">
        <v>334</v>
      </c>
      <c r="Q3086" t="s">
        <v>97</v>
      </c>
    </row>
    <row r="3087" spans="1:17">
      <c r="A3087" t="s">
        <v>2530</v>
      </c>
      <c r="B3087" t="s">
        <v>337</v>
      </c>
      <c r="C3087" t="s">
        <v>270</v>
      </c>
      <c r="D3087" t="s">
        <v>332</v>
      </c>
      <c r="E3087" t="s">
        <v>102</v>
      </c>
      <c r="F3087">
        <v>40700</v>
      </c>
      <c r="G3087" t="s">
        <v>784</v>
      </c>
      <c r="I3087" t="s">
        <v>273</v>
      </c>
      <c r="J3087">
        <v>2026</v>
      </c>
      <c r="K3087">
        <v>5</v>
      </c>
      <c r="L3087" t="s">
        <v>95</v>
      </c>
      <c r="M3087">
        <v>-3111.4067169600003</v>
      </c>
      <c r="N3087">
        <v>1</v>
      </c>
      <c r="O3087">
        <v>-3111.4067169600003</v>
      </c>
      <c r="P3087" t="s">
        <v>334</v>
      </c>
      <c r="Q3087" t="s">
        <v>97</v>
      </c>
    </row>
    <row r="3088" spans="1:17">
      <c r="A3088" t="s">
        <v>2530</v>
      </c>
      <c r="B3088" t="s">
        <v>338</v>
      </c>
      <c r="C3088" t="s">
        <v>270</v>
      </c>
      <c r="D3088" t="s">
        <v>332</v>
      </c>
      <c r="E3088" t="s">
        <v>102</v>
      </c>
      <c r="F3088">
        <v>40700</v>
      </c>
      <c r="G3088" t="s">
        <v>784</v>
      </c>
      <c r="I3088" t="s">
        <v>273</v>
      </c>
      <c r="J3088">
        <v>2026</v>
      </c>
      <c r="K3088">
        <v>5</v>
      </c>
      <c r="L3088" t="s">
        <v>95</v>
      </c>
      <c r="M3088">
        <v>-2251.0130716799999</v>
      </c>
      <c r="N3088">
        <v>1</v>
      </c>
      <c r="O3088">
        <v>-2251.0130716799999</v>
      </c>
      <c r="P3088" t="s">
        <v>334</v>
      </c>
      <c r="Q3088" t="s">
        <v>97</v>
      </c>
    </row>
    <row r="3089" spans="1:17">
      <c r="A3089" t="s">
        <v>2530</v>
      </c>
      <c r="B3089" t="s">
        <v>277</v>
      </c>
      <c r="C3089" t="s">
        <v>270</v>
      </c>
      <c r="D3089" t="s">
        <v>332</v>
      </c>
      <c r="E3089" t="s">
        <v>102</v>
      </c>
      <c r="F3089">
        <v>40700</v>
      </c>
      <c r="G3089" t="s">
        <v>784</v>
      </c>
      <c r="I3089" t="s">
        <v>273</v>
      </c>
      <c r="J3089">
        <v>2026</v>
      </c>
      <c r="K3089">
        <v>5</v>
      </c>
      <c r="L3089" t="s">
        <v>95</v>
      </c>
      <c r="M3089">
        <v>-411.37841087999999</v>
      </c>
      <c r="N3089">
        <v>1</v>
      </c>
      <c r="O3089">
        <v>-411.37841087999999</v>
      </c>
      <c r="P3089" t="s">
        <v>334</v>
      </c>
      <c r="Q3089" t="s">
        <v>97</v>
      </c>
    </row>
    <row r="3090" spans="1:17">
      <c r="A3090" t="s">
        <v>2305</v>
      </c>
      <c r="B3090" t="s">
        <v>339</v>
      </c>
      <c r="C3090" t="s">
        <v>108</v>
      </c>
      <c r="D3090" t="s">
        <v>332</v>
      </c>
      <c r="E3090" t="s">
        <v>102</v>
      </c>
      <c r="F3090">
        <v>40700</v>
      </c>
      <c r="G3090" t="s">
        <v>784</v>
      </c>
      <c r="I3090" t="s">
        <v>273</v>
      </c>
      <c r="J3090">
        <v>2026</v>
      </c>
      <c r="K3090">
        <v>5</v>
      </c>
      <c r="L3090" t="s">
        <v>95</v>
      </c>
      <c r="M3090">
        <v>-4020.2542137600003</v>
      </c>
      <c r="N3090">
        <v>1</v>
      </c>
      <c r="O3090">
        <v>-4020.2542137600003</v>
      </c>
      <c r="P3090" t="s">
        <v>334</v>
      </c>
      <c r="Q3090" t="s">
        <v>97</v>
      </c>
    </row>
    <row r="3091" spans="1:17">
      <c r="A3091" t="s">
        <v>2305</v>
      </c>
      <c r="B3091" t="s">
        <v>340</v>
      </c>
      <c r="C3091" t="s">
        <v>108</v>
      </c>
      <c r="D3091" t="s">
        <v>332</v>
      </c>
      <c r="E3091" t="s">
        <v>102</v>
      </c>
      <c r="F3091">
        <v>40700</v>
      </c>
      <c r="G3091" t="s">
        <v>784</v>
      </c>
      <c r="I3091" t="s">
        <v>273</v>
      </c>
      <c r="J3091">
        <v>2026</v>
      </c>
      <c r="K3091">
        <v>5</v>
      </c>
      <c r="L3091" t="s">
        <v>95</v>
      </c>
      <c r="M3091">
        <v>-167.03421408000003</v>
      </c>
      <c r="N3091">
        <v>1</v>
      </c>
      <c r="O3091">
        <v>-167.03421408000003</v>
      </c>
      <c r="P3091" t="s">
        <v>334</v>
      </c>
      <c r="Q3091" t="s">
        <v>97</v>
      </c>
    </row>
    <row r="3092" spans="1:17">
      <c r="A3092" t="s">
        <v>2530</v>
      </c>
      <c r="B3092" t="s">
        <v>341</v>
      </c>
      <c r="C3092" t="s">
        <v>270</v>
      </c>
      <c r="D3092" t="s">
        <v>332</v>
      </c>
      <c r="E3092" t="s">
        <v>102</v>
      </c>
      <c r="F3092">
        <v>40700</v>
      </c>
      <c r="G3092" t="s">
        <v>784</v>
      </c>
      <c r="I3092" t="s">
        <v>273</v>
      </c>
      <c r="J3092">
        <v>2026</v>
      </c>
      <c r="K3092">
        <v>5</v>
      </c>
      <c r="L3092" t="s">
        <v>95</v>
      </c>
      <c r="M3092">
        <v>-71332.259817600003</v>
      </c>
      <c r="N3092">
        <v>1</v>
      </c>
      <c r="O3092">
        <v>-71332.259817600003</v>
      </c>
      <c r="P3092" t="s">
        <v>334</v>
      </c>
      <c r="Q3092" t="s">
        <v>97</v>
      </c>
    </row>
    <row r="3093" spans="1:17">
      <c r="A3093" t="s">
        <v>2530</v>
      </c>
      <c r="B3093" t="s">
        <v>342</v>
      </c>
      <c r="C3093" t="s">
        <v>270</v>
      </c>
      <c r="D3093" t="s">
        <v>332</v>
      </c>
      <c r="E3093" t="s">
        <v>102</v>
      </c>
      <c r="F3093">
        <v>40700</v>
      </c>
      <c r="G3093" t="s">
        <v>784</v>
      </c>
      <c r="I3093" t="s">
        <v>273</v>
      </c>
      <c r="J3093">
        <v>2026</v>
      </c>
      <c r="K3093">
        <v>5</v>
      </c>
      <c r="L3093" t="s">
        <v>95</v>
      </c>
      <c r="M3093">
        <v>-4990.8416068799997</v>
      </c>
      <c r="N3093">
        <v>1</v>
      </c>
      <c r="O3093">
        <v>-4990.8416068799997</v>
      </c>
      <c r="P3093" t="s">
        <v>334</v>
      </c>
      <c r="Q3093" t="s">
        <v>97</v>
      </c>
    </row>
    <row r="3094" spans="1:17">
      <c r="A3094" t="s">
        <v>2305</v>
      </c>
      <c r="B3094" t="s">
        <v>343</v>
      </c>
      <c r="C3094" t="s">
        <v>108</v>
      </c>
      <c r="D3094" t="s">
        <v>332</v>
      </c>
      <c r="E3094" t="s">
        <v>102</v>
      </c>
      <c r="F3094">
        <v>40700</v>
      </c>
      <c r="G3094" t="s">
        <v>784</v>
      </c>
      <c r="I3094" t="s">
        <v>273</v>
      </c>
      <c r="J3094">
        <v>2026</v>
      </c>
      <c r="K3094">
        <v>5</v>
      </c>
      <c r="L3094" t="s">
        <v>95</v>
      </c>
      <c r="M3094">
        <v>-978.88071600000012</v>
      </c>
      <c r="N3094">
        <v>1</v>
      </c>
      <c r="O3094">
        <v>-978.88071600000012</v>
      </c>
      <c r="P3094" t="s">
        <v>334</v>
      </c>
      <c r="Q3094" t="s">
        <v>97</v>
      </c>
    </row>
    <row r="3095" spans="1:17">
      <c r="A3095" t="s">
        <v>2530</v>
      </c>
      <c r="B3095" t="s">
        <v>344</v>
      </c>
      <c r="C3095" t="s">
        <v>270</v>
      </c>
      <c r="D3095" t="s">
        <v>332</v>
      </c>
      <c r="E3095" t="s">
        <v>102</v>
      </c>
      <c r="F3095">
        <v>40700</v>
      </c>
      <c r="G3095" t="s">
        <v>784</v>
      </c>
      <c r="I3095" t="s">
        <v>273</v>
      </c>
      <c r="J3095">
        <v>2026</v>
      </c>
      <c r="K3095">
        <v>5</v>
      </c>
      <c r="L3095" t="s">
        <v>95</v>
      </c>
      <c r="M3095">
        <v>-20455.044181200003</v>
      </c>
      <c r="N3095">
        <v>1</v>
      </c>
      <c r="O3095">
        <v>-20455.044181200003</v>
      </c>
      <c r="P3095" t="s">
        <v>334</v>
      </c>
      <c r="Q3095" t="s">
        <v>97</v>
      </c>
    </row>
    <row r="3096" spans="1:17">
      <c r="A3096" t="s">
        <v>2530</v>
      </c>
      <c r="B3096" t="s">
        <v>345</v>
      </c>
      <c r="C3096" t="s">
        <v>270</v>
      </c>
      <c r="D3096" t="s">
        <v>332</v>
      </c>
      <c r="E3096" t="s">
        <v>102</v>
      </c>
      <c r="F3096">
        <v>40700</v>
      </c>
      <c r="G3096" t="s">
        <v>784</v>
      </c>
      <c r="I3096" t="s">
        <v>273</v>
      </c>
      <c r="J3096">
        <v>2026</v>
      </c>
      <c r="K3096">
        <v>5</v>
      </c>
      <c r="L3096" t="s">
        <v>95</v>
      </c>
      <c r="M3096">
        <v>-1941.8632156799999</v>
      </c>
      <c r="N3096">
        <v>1</v>
      </c>
      <c r="O3096">
        <v>-1941.8632156799999</v>
      </c>
      <c r="P3096" t="s">
        <v>334</v>
      </c>
      <c r="Q3096" t="s">
        <v>97</v>
      </c>
    </row>
    <row r="3097" spans="1:17">
      <c r="A3097" t="s">
        <v>2530</v>
      </c>
      <c r="B3097" t="s">
        <v>280</v>
      </c>
      <c r="C3097" t="s">
        <v>270</v>
      </c>
      <c r="D3097" t="s">
        <v>332</v>
      </c>
      <c r="E3097" t="s">
        <v>102</v>
      </c>
      <c r="F3097">
        <v>40700</v>
      </c>
      <c r="G3097" t="s">
        <v>784</v>
      </c>
      <c r="I3097" t="s">
        <v>273</v>
      </c>
      <c r="J3097">
        <v>2026</v>
      </c>
      <c r="K3097">
        <v>5</v>
      </c>
      <c r="L3097" t="s">
        <v>95</v>
      </c>
      <c r="M3097">
        <v>-10129.871671920002</v>
      </c>
      <c r="N3097">
        <v>1</v>
      </c>
      <c r="O3097">
        <v>-10129.871671920002</v>
      </c>
      <c r="P3097" t="s">
        <v>334</v>
      </c>
      <c r="Q3097" t="s">
        <v>97</v>
      </c>
    </row>
    <row r="3098" spans="1:17">
      <c r="A3098" t="s">
        <v>2305</v>
      </c>
      <c r="B3098" t="s">
        <v>346</v>
      </c>
      <c r="C3098" t="s">
        <v>108</v>
      </c>
      <c r="D3098" t="s">
        <v>332</v>
      </c>
      <c r="E3098" t="s">
        <v>102</v>
      </c>
      <c r="F3098">
        <v>40700</v>
      </c>
      <c r="G3098" t="s">
        <v>784</v>
      </c>
      <c r="I3098" t="s">
        <v>273</v>
      </c>
      <c r="J3098">
        <v>2026</v>
      </c>
      <c r="K3098">
        <v>5</v>
      </c>
      <c r="L3098" t="s">
        <v>95</v>
      </c>
      <c r="M3098">
        <v>-12754.122876720001</v>
      </c>
      <c r="N3098">
        <v>1</v>
      </c>
      <c r="O3098">
        <v>-12754.122876720001</v>
      </c>
      <c r="P3098" t="s">
        <v>334</v>
      </c>
      <c r="Q3098" t="s">
        <v>97</v>
      </c>
    </row>
    <row r="3099" spans="1:17">
      <c r="A3099" t="s">
        <v>2305</v>
      </c>
      <c r="B3099" t="s">
        <v>347</v>
      </c>
      <c r="C3099" t="s">
        <v>108</v>
      </c>
      <c r="D3099" t="s">
        <v>332</v>
      </c>
      <c r="E3099" t="s">
        <v>102</v>
      </c>
      <c r="F3099">
        <v>40700</v>
      </c>
      <c r="G3099" t="s">
        <v>784</v>
      </c>
      <c r="I3099" t="s">
        <v>273</v>
      </c>
      <c r="J3099">
        <v>2026</v>
      </c>
      <c r="K3099">
        <v>5</v>
      </c>
      <c r="L3099" t="s">
        <v>95</v>
      </c>
      <c r="M3099">
        <v>-4343.5160690400007</v>
      </c>
      <c r="N3099">
        <v>1</v>
      </c>
      <c r="O3099">
        <v>-4343.5160690400007</v>
      </c>
      <c r="P3099" t="s">
        <v>334</v>
      </c>
      <c r="Q3099" t="s">
        <v>97</v>
      </c>
    </row>
    <row r="3100" spans="1:17">
      <c r="A3100" t="s">
        <v>2530</v>
      </c>
      <c r="B3100" t="s">
        <v>348</v>
      </c>
      <c r="C3100" t="s">
        <v>270</v>
      </c>
      <c r="D3100" t="s">
        <v>332</v>
      </c>
      <c r="E3100" t="s">
        <v>102</v>
      </c>
      <c r="F3100">
        <v>40700</v>
      </c>
      <c r="G3100" t="s">
        <v>784</v>
      </c>
      <c r="I3100" t="s">
        <v>273</v>
      </c>
      <c r="J3100">
        <v>2026</v>
      </c>
      <c r="K3100">
        <v>5</v>
      </c>
      <c r="L3100" t="s">
        <v>95</v>
      </c>
      <c r="M3100">
        <v>-3845.3199501600002</v>
      </c>
      <c r="N3100">
        <v>1</v>
      </c>
      <c r="O3100">
        <v>-3845.3199501600002</v>
      </c>
      <c r="P3100" t="s">
        <v>334</v>
      </c>
      <c r="Q3100" t="s">
        <v>97</v>
      </c>
    </row>
    <row r="3101" spans="1:17">
      <c r="A3101" t="s">
        <v>2305</v>
      </c>
      <c r="B3101" t="s">
        <v>349</v>
      </c>
      <c r="C3101" t="s">
        <v>108</v>
      </c>
      <c r="D3101" t="s">
        <v>332</v>
      </c>
      <c r="E3101" t="s">
        <v>102</v>
      </c>
      <c r="F3101">
        <v>40700</v>
      </c>
      <c r="G3101" t="s">
        <v>784</v>
      </c>
      <c r="I3101" t="s">
        <v>273</v>
      </c>
      <c r="J3101">
        <v>2026</v>
      </c>
      <c r="K3101">
        <v>5</v>
      </c>
      <c r="L3101" t="s">
        <v>95</v>
      </c>
      <c r="M3101">
        <v>-500.46648840000012</v>
      </c>
      <c r="N3101">
        <v>1</v>
      </c>
      <c r="O3101">
        <v>-500.46648840000012</v>
      </c>
      <c r="P3101" t="s">
        <v>334</v>
      </c>
      <c r="Q3101" t="s">
        <v>97</v>
      </c>
    </row>
    <row r="3102" spans="1:17">
      <c r="A3102" t="s">
        <v>2530</v>
      </c>
      <c r="B3102" t="s">
        <v>350</v>
      </c>
      <c r="C3102" t="s">
        <v>270</v>
      </c>
      <c r="D3102" t="s">
        <v>332</v>
      </c>
      <c r="E3102" t="s">
        <v>102</v>
      </c>
      <c r="F3102">
        <v>40700</v>
      </c>
      <c r="G3102" t="s">
        <v>784</v>
      </c>
      <c r="I3102" t="s">
        <v>273</v>
      </c>
      <c r="J3102">
        <v>2026</v>
      </c>
      <c r="K3102">
        <v>5</v>
      </c>
      <c r="L3102" t="s">
        <v>95</v>
      </c>
      <c r="M3102">
        <v>-46501.99803504</v>
      </c>
      <c r="N3102">
        <v>1</v>
      </c>
      <c r="O3102">
        <v>-46501.99803504</v>
      </c>
      <c r="P3102" t="s">
        <v>334</v>
      </c>
      <c r="Q3102" t="s">
        <v>97</v>
      </c>
    </row>
    <row r="3103" spans="1:17">
      <c r="A3103" t="s">
        <v>2438</v>
      </c>
      <c r="B3103" t="s">
        <v>351</v>
      </c>
      <c r="C3103" t="s">
        <v>296</v>
      </c>
      <c r="D3103" t="s">
        <v>332</v>
      </c>
      <c r="E3103" t="s">
        <v>102</v>
      </c>
      <c r="F3103">
        <v>40700</v>
      </c>
      <c r="G3103" t="s">
        <v>784</v>
      </c>
      <c r="I3103" t="s">
        <v>273</v>
      </c>
      <c r="J3103">
        <v>2026</v>
      </c>
      <c r="K3103">
        <v>5</v>
      </c>
      <c r="L3103" t="s">
        <v>95</v>
      </c>
      <c r="M3103">
        <v>-8840.2020588000014</v>
      </c>
      <c r="N3103">
        <v>1</v>
      </c>
      <c r="O3103">
        <v>-8840.2020588000014</v>
      </c>
      <c r="P3103" t="s">
        <v>334</v>
      </c>
      <c r="Q3103" t="s">
        <v>97</v>
      </c>
    </row>
    <row r="3104" spans="1:17">
      <c r="A3104" t="s">
        <v>2305</v>
      </c>
      <c r="B3104" t="s">
        <v>352</v>
      </c>
      <c r="C3104" t="s">
        <v>108</v>
      </c>
      <c r="D3104" t="s">
        <v>332</v>
      </c>
      <c r="E3104" t="s">
        <v>102</v>
      </c>
      <c r="F3104">
        <v>40700</v>
      </c>
      <c r="G3104" t="s">
        <v>784</v>
      </c>
      <c r="I3104" t="s">
        <v>273</v>
      </c>
      <c r="J3104">
        <v>2026</v>
      </c>
      <c r="K3104">
        <v>5</v>
      </c>
      <c r="L3104" t="s">
        <v>95</v>
      </c>
      <c r="M3104">
        <v>-138.93969816000001</v>
      </c>
      <c r="N3104">
        <v>1</v>
      </c>
      <c r="O3104">
        <v>-138.93969816000001</v>
      </c>
      <c r="P3104" t="s">
        <v>334</v>
      </c>
      <c r="Q3104" t="s">
        <v>97</v>
      </c>
    </row>
    <row r="3105" spans="1:17">
      <c r="A3105" t="s">
        <v>2530</v>
      </c>
      <c r="B3105" t="s">
        <v>282</v>
      </c>
      <c r="C3105" t="s">
        <v>270</v>
      </c>
      <c r="D3105" t="s">
        <v>332</v>
      </c>
      <c r="E3105" t="s">
        <v>102</v>
      </c>
      <c r="F3105">
        <v>40700</v>
      </c>
      <c r="G3105" t="s">
        <v>784</v>
      </c>
      <c r="I3105" t="s">
        <v>273</v>
      </c>
      <c r="J3105">
        <v>2026</v>
      </c>
      <c r="K3105">
        <v>5</v>
      </c>
      <c r="L3105" t="s">
        <v>95</v>
      </c>
      <c r="M3105">
        <v>-33066.446627520003</v>
      </c>
      <c r="N3105">
        <v>1</v>
      </c>
      <c r="O3105">
        <v>-33066.446627520003</v>
      </c>
      <c r="P3105" t="s">
        <v>334</v>
      </c>
      <c r="Q3105" t="s">
        <v>97</v>
      </c>
    </row>
    <row r="3106" spans="1:17">
      <c r="A3106" t="s">
        <v>2305</v>
      </c>
      <c r="B3106" t="s">
        <v>353</v>
      </c>
      <c r="C3106" t="s">
        <v>108</v>
      </c>
      <c r="D3106" t="s">
        <v>332</v>
      </c>
      <c r="E3106" t="s">
        <v>102</v>
      </c>
      <c r="F3106">
        <v>40700</v>
      </c>
      <c r="G3106" t="s">
        <v>784</v>
      </c>
      <c r="I3106" t="s">
        <v>273</v>
      </c>
      <c r="J3106">
        <v>2026</v>
      </c>
      <c r="K3106">
        <v>5</v>
      </c>
      <c r="L3106" t="s">
        <v>95</v>
      </c>
      <c r="M3106">
        <v>-2895.60660624</v>
      </c>
      <c r="N3106">
        <v>1</v>
      </c>
      <c r="O3106">
        <v>-2895.60660624</v>
      </c>
      <c r="P3106" t="s">
        <v>334</v>
      </c>
      <c r="Q3106" t="s">
        <v>97</v>
      </c>
    </row>
    <row r="3107" spans="1:17">
      <c r="A3107" t="s">
        <v>2438</v>
      </c>
      <c r="B3107" t="s">
        <v>297</v>
      </c>
      <c r="C3107" t="s">
        <v>296</v>
      </c>
      <c r="D3107" t="s">
        <v>332</v>
      </c>
      <c r="E3107" t="s">
        <v>102</v>
      </c>
      <c r="F3107">
        <v>40700</v>
      </c>
      <c r="G3107" t="s">
        <v>784</v>
      </c>
      <c r="I3107" t="s">
        <v>273</v>
      </c>
      <c r="J3107">
        <v>2026</v>
      </c>
      <c r="K3107">
        <v>5</v>
      </c>
      <c r="L3107" t="s">
        <v>95</v>
      </c>
      <c r="M3107">
        <v>-37256.00462064</v>
      </c>
      <c r="N3107">
        <v>1</v>
      </c>
      <c r="O3107">
        <v>-37256.00462064</v>
      </c>
      <c r="P3107" t="s">
        <v>334</v>
      </c>
      <c r="Q3107" t="s">
        <v>97</v>
      </c>
    </row>
    <row r="3108" spans="1:17">
      <c r="A3108" t="s">
        <v>2305</v>
      </c>
      <c r="B3108" t="s">
        <v>354</v>
      </c>
      <c r="C3108" t="s">
        <v>108</v>
      </c>
      <c r="D3108" t="s">
        <v>332</v>
      </c>
      <c r="E3108" t="s">
        <v>102</v>
      </c>
      <c r="F3108">
        <v>40700</v>
      </c>
      <c r="G3108" t="s">
        <v>784</v>
      </c>
      <c r="I3108" t="s">
        <v>273</v>
      </c>
      <c r="J3108">
        <v>2026</v>
      </c>
      <c r="K3108">
        <v>5</v>
      </c>
      <c r="L3108" t="s">
        <v>95</v>
      </c>
      <c r="M3108">
        <v>-1481.4197308800003</v>
      </c>
      <c r="N3108">
        <v>1</v>
      </c>
      <c r="O3108">
        <v>-1481.4197308800003</v>
      </c>
      <c r="P3108" t="s">
        <v>334</v>
      </c>
      <c r="Q3108" t="s">
        <v>97</v>
      </c>
    </row>
    <row r="3109" spans="1:17">
      <c r="A3109" t="s">
        <v>2530</v>
      </c>
      <c r="B3109" t="s">
        <v>287</v>
      </c>
      <c r="C3109" t="s">
        <v>270</v>
      </c>
      <c r="D3109" t="s">
        <v>332</v>
      </c>
      <c r="E3109" t="s">
        <v>102</v>
      </c>
      <c r="F3109">
        <v>40700</v>
      </c>
      <c r="G3109" t="s">
        <v>784</v>
      </c>
      <c r="I3109" t="s">
        <v>273</v>
      </c>
      <c r="J3109">
        <v>2026</v>
      </c>
      <c r="K3109">
        <v>5</v>
      </c>
      <c r="L3109" t="s">
        <v>95</v>
      </c>
      <c r="M3109">
        <v>-22637.40250104</v>
      </c>
      <c r="N3109">
        <v>1</v>
      </c>
      <c r="O3109">
        <v>-22637.40250104</v>
      </c>
      <c r="P3109" t="s">
        <v>334</v>
      </c>
      <c r="Q3109" t="s">
        <v>97</v>
      </c>
    </row>
    <row r="3110" spans="1:17">
      <c r="A3110" t="s">
        <v>2305</v>
      </c>
      <c r="B3110" t="s">
        <v>355</v>
      </c>
      <c r="C3110" t="s">
        <v>108</v>
      </c>
      <c r="D3110" t="s">
        <v>332</v>
      </c>
      <c r="E3110" t="s">
        <v>102</v>
      </c>
      <c r="F3110">
        <v>40700</v>
      </c>
      <c r="G3110" t="s">
        <v>784</v>
      </c>
      <c r="I3110" t="s">
        <v>273</v>
      </c>
      <c r="J3110">
        <v>2026</v>
      </c>
      <c r="K3110">
        <v>5</v>
      </c>
      <c r="L3110" t="s">
        <v>95</v>
      </c>
      <c r="M3110">
        <v>-246.00414816000008</v>
      </c>
      <c r="N3110">
        <v>1</v>
      </c>
      <c r="O3110">
        <v>-246.00414816000008</v>
      </c>
      <c r="P3110" t="s">
        <v>334</v>
      </c>
      <c r="Q3110" t="s">
        <v>97</v>
      </c>
    </row>
    <row r="3111" spans="1:17">
      <c r="A3111" t="s">
        <v>2530</v>
      </c>
      <c r="B3111" t="s">
        <v>289</v>
      </c>
      <c r="C3111" t="s">
        <v>270</v>
      </c>
      <c r="D3111" t="s">
        <v>332</v>
      </c>
      <c r="E3111" t="s">
        <v>102</v>
      </c>
      <c r="F3111">
        <v>40700</v>
      </c>
      <c r="G3111" t="s">
        <v>784</v>
      </c>
      <c r="I3111" t="s">
        <v>273</v>
      </c>
      <c r="J3111">
        <v>2026</v>
      </c>
      <c r="K3111">
        <v>5</v>
      </c>
      <c r="L3111" t="s">
        <v>95</v>
      </c>
      <c r="M3111">
        <v>-2071.83161664</v>
      </c>
      <c r="N3111">
        <v>1</v>
      </c>
      <c r="O3111">
        <v>-2071.83161664</v>
      </c>
      <c r="P3111" t="s">
        <v>334</v>
      </c>
      <c r="Q3111" t="s">
        <v>97</v>
      </c>
    </row>
    <row r="3112" spans="1:17">
      <c r="A3112" t="s">
        <v>2305</v>
      </c>
      <c r="B3112" t="s">
        <v>356</v>
      </c>
      <c r="C3112" t="s">
        <v>108</v>
      </c>
      <c r="D3112" t="s">
        <v>332</v>
      </c>
      <c r="E3112" t="s">
        <v>102</v>
      </c>
      <c r="F3112">
        <v>40700</v>
      </c>
      <c r="G3112" t="s">
        <v>784</v>
      </c>
      <c r="I3112" t="s">
        <v>273</v>
      </c>
      <c r="J3112">
        <v>2026</v>
      </c>
      <c r="K3112">
        <v>5</v>
      </c>
      <c r="L3112" t="s">
        <v>95</v>
      </c>
      <c r="M3112">
        <v>-48962.167390800001</v>
      </c>
      <c r="N3112">
        <v>1</v>
      </c>
      <c r="O3112">
        <v>-48962.167390800001</v>
      </c>
      <c r="P3112" t="s">
        <v>334</v>
      </c>
      <c r="Q3112" t="s">
        <v>97</v>
      </c>
    </row>
    <row r="3113" spans="1:17">
      <c r="A3113" t="s">
        <v>2530</v>
      </c>
      <c r="B3113" t="s">
        <v>357</v>
      </c>
      <c r="C3113" t="s">
        <v>270</v>
      </c>
      <c r="D3113" t="s">
        <v>332</v>
      </c>
      <c r="E3113" t="s">
        <v>102</v>
      </c>
      <c r="F3113">
        <v>40700</v>
      </c>
      <c r="G3113" t="s">
        <v>784</v>
      </c>
      <c r="I3113" t="s">
        <v>273</v>
      </c>
      <c r="J3113">
        <v>2026</v>
      </c>
      <c r="K3113">
        <v>5</v>
      </c>
      <c r="L3113" t="s">
        <v>95</v>
      </c>
      <c r="M3113">
        <v>-2889.5474620800005</v>
      </c>
      <c r="N3113">
        <v>1</v>
      </c>
      <c r="O3113">
        <v>-2889.5474620800005</v>
      </c>
      <c r="P3113" t="s">
        <v>334</v>
      </c>
      <c r="Q3113" t="s">
        <v>97</v>
      </c>
    </row>
    <row r="3114" spans="1:17">
      <c r="A3114" t="s">
        <v>2530</v>
      </c>
      <c r="B3114" t="s">
        <v>358</v>
      </c>
      <c r="C3114" t="s">
        <v>270</v>
      </c>
      <c r="D3114" t="s">
        <v>332</v>
      </c>
      <c r="E3114" t="s">
        <v>102</v>
      </c>
      <c r="F3114">
        <v>40700</v>
      </c>
      <c r="G3114" t="s">
        <v>784</v>
      </c>
      <c r="I3114" t="s">
        <v>273</v>
      </c>
      <c r="J3114">
        <v>2026</v>
      </c>
      <c r="K3114">
        <v>5</v>
      </c>
      <c r="L3114" t="s">
        <v>95</v>
      </c>
      <c r="M3114">
        <v>-9598.812698159998</v>
      </c>
      <c r="N3114">
        <v>1</v>
      </c>
      <c r="O3114">
        <v>-9598.812698159998</v>
      </c>
      <c r="P3114" t="s">
        <v>334</v>
      </c>
      <c r="Q3114" t="s">
        <v>97</v>
      </c>
    </row>
    <row r="3115" spans="1:17">
      <c r="A3115" t="s">
        <v>2530</v>
      </c>
      <c r="B3115" t="s">
        <v>359</v>
      </c>
      <c r="C3115" t="s">
        <v>270</v>
      </c>
      <c r="D3115" t="s">
        <v>332</v>
      </c>
      <c r="E3115" t="s">
        <v>102</v>
      </c>
      <c r="F3115">
        <v>40700</v>
      </c>
      <c r="G3115" t="s">
        <v>784</v>
      </c>
      <c r="I3115" t="s">
        <v>273</v>
      </c>
      <c r="J3115">
        <v>2026</v>
      </c>
      <c r="K3115">
        <v>5</v>
      </c>
      <c r="L3115" t="s">
        <v>95</v>
      </c>
      <c r="M3115">
        <v>-2466.5879952</v>
      </c>
      <c r="N3115">
        <v>1</v>
      </c>
      <c r="O3115">
        <v>-2466.5879952</v>
      </c>
      <c r="P3115" t="s">
        <v>334</v>
      </c>
      <c r="Q3115" t="s">
        <v>97</v>
      </c>
    </row>
    <row r="3116" spans="1:17">
      <c r="A3116" t="s">
        <v>2530</v>
      </c>
      <c r="B3116" t="s">
        <v>291</v>
      </c>
      <c r="C3116" t="s">
        <v>270</v>
      </c>
      <c r="D3116" t="s">
        <v>332</v>
      </c>
      <c r="E3116" t="s">
        <v>102</v>
      </c>
      <c r="F3116">
        <v>40700</v>
      </c>
      <c r="G3116" t="s">
        <v>784</v>
      </c>
      <c r="I3116" t="s">
        <v>273</v>
      </c>
      <c r="J3116">
        <v>2026</v>
      </c>
      <c r="K3116">
        <v>5</v>
      </c>
      <c r="L3116" t="s">
        <v>95</v>
      </c>
      <c r="M3116">
        <v>-20040.637806719998</v>
      </c>
      <c r="N3116">
        <v>1</v>
      </c>
      <c r="O3116">
        <v>-20040.637806719998</v>
      </c>
      <c r="P3116" t="s">
        <v>334</v>
      </c>
      <c r="Q3116" t="s">
        <v>97</v>
      </c>
    </row>
    <row r="3117" spans="1:17">
      <c r="A3117" t="s">
        <v>2305</v>
      </c>
      <c r="B3117" t="s">
        <v>360</v>
      </c>
      <c r="C3117" t="s">
        <v>108</v>
      </c>
      <c r="D3117" t="s">
        <v>332</v>
      </c>
      <c r="E3117" t="s">
        <v>102</v>
      </c>
      <c r="F3117">
        <v>40700</v>
      </c>
      <c r="G3117" t="s">
        <v>784</v>
      </c>
      <c r="I3117" t="s">
        <v>273</v>
      </c>
      <c r="J3117">
        <v>2026</v>
      </c>
      <c r="K3117">
        <v>5</v>
      </c>
      <c r="L3117" t="s">
        <v>95</v>
      </c>
      <c r="M3117">
        <v>-21172.780931040001</v>
      </c>
      <c r="N3117">
        <v>1</v>
      </c>
      <c r="O3117">
        <v>-21172.780931040001</v>
      </c>
      <c r="P3117" t="s">
        <v>334</v>
      </c>
      <c r="Q3117" t="s">
        <v>97</v>
      </c>
    </row>
    <row r="3118" spans="1:17">
      <c r="A3118" t="s">
        <v>2305</v>
      </c>
      <c r="B3118" t="s">
        <v>361</v>
      </c>
      <c r="C3118" t="s">
        <v>108</v>
      </c>
      <c r="D3118" t="s">
        <v>332</v>
      </c>
      <c r="E3118" t="s">
        <v>102</v>
      </c>
      <c r="F3118">
        <v>40700</v>
      </c>
      <c r="G3118" t="s">
        <v>784</v>
      </c>
      <c r="I3118" t="s">
        <v>273</v>
      </c>
      <c r="J3118">
        <v>2026</v>
      </c>
      <c r="K3118">
        <v>5</v>
      </c>
      <c r="L3118" t="s">
        <v>95</v>
      </c>
      <c r="M3118">
        <v>-4898.3628535200005</v>
      </c>
      <c r="N3118">
        <v>1</v>
      </c>
      <c r="O3118">
        <v>-4898.3628535200005</v>
      </c>
      <c r="P3118" t="s">
        <v>334</v>
      </c>
      <c r="Q3118" t="s">
        <v>97</v>
      </c>
    </row>
    <row r="3119" spans="1:17">
      <c r="A3119" t="s">
        <v>2530</v>
      </c>
      <c r="B3119" t="s">
        <v>362</v>
      </c>
      <c r="C3119" t="s">
        <v>270</v>
      </c>
      <c r="D3119" t="s">
        <v>332</v>
      </c>
      <c r="E3119" t="s">
        <v>102</v>
      </c>
      <c r="F3119">
        <v>40700</v>
      </c>
      <c r="G3119" t="s">
        <v>784</v>
      </c>
      <c r="I3119" t="s">
        <v>273</v>
      </c>
      <c r="J3119">
        <v>2026</v>
      </c>
      <c r="K3119">
        <v>5</v>
      </c>
      <c r="L3119" t="s">
        <v>95</v>
      </c>
      <c r="M3119">
        <v>-515.35055808000004</v>
      </c>
      <c r="N3119">
        <v>1</v>
      </c>
      <c r="O3119">
        <v>-515.35055808000004</v>
      </c>
      <c r="P3119" t="s">
        <v>334</v>
      </c>
      <c r="Q3119" t="s">
        <v>97</v>
      </c>
    </row>
    <row r="3120" spans="1:17">
      <c r="A3120" t="s">
        <v>2438</v>
      </c>
      <c r="B3120" t="s">
        <v>363</v>
      </c>
      <c r="C3120" t="s">
        <v>296</v>
      </c>
      <c r="D3120" t="s">
        <v>332</v>
      </c>
      <c r="E3120" t="s">
        <v>102</v>
      </c>
      <c r="F3120">
        <v>40700</v>
      </c>
      <c r="G3120" t="s">
        <v>784</v>
      </c>
      <c r="I3120" t="s">
        <v>273</v>
      </c>
      <c r="J3120">
        <v>2026</v>
      </c>
      <c r="K3120">
        <v>5</v>
      </c>
      <c r="L3120" t="s">
        <v>95</v>
      </c>
      <c r="M3120">
        <v>-958.62191040000005</v>
      </c>
      <c r="N3120">
        <v>1</v>
      </c>
      <c r="O3120">
        <v>-958.62191040000005</v>
      </c>
      <c r="P3120" t="s">
        <v>334</v>
      </c>
      <c r="Q3120" t="s">
        <v>97</v>
      </c>
    </row>
    <row r="3121" spans="1:17">
      <c r="A3121" t="s">
        <v>2438</v>
      </c>
      <c r="B3121" t="s">
        <v>364</v>
      </c>
      <c r="C3121" t="s">
        <v>296</v>
      </c>
      <c r="D3121" t="s">
        <v>332</v>
      </c>
      <c r="E3121" t="s">
        <v>102</v>
      </c>
      <c r="F3121">
        <v>40700</v>
      </c>
      <c r="G3121" t="s">
        <v>784</v>
      </c>
      <c r="I3121" t="s">
        <v>273</v>
      </c>
      <c r="J3121">
        <v>2026</v>
      </c>
      <c r="K3121">
        <v>5</v>
      </c>
      <c r="L3121" t="s">
        <v>95</v>
      </c>
      <c r="M3121">
        <v>-2023.8900659999999</v>
      </c>
      <c r="N3121">
        <v>1</v>
      </c>
      <c r="O3121">
        <v>-2023.8900659999999</v>
      </c>
      <c r="P3121" t="s">
        <v>334</v>
      </c>
      <c r="Q3121" t="s">
        <v>97</v>
      </c>
    </row>
    <row r="3122" spans="1:17">
      <c r="A3122" t="s">
        <v>2295</v>
      </c>
      <c r="B3122" t="s">
        <v>365</v>
      </c>
      <c r="C3122" t="s">
        <v>366</v>
      </c>
      <c r="D3122" t="s">
        <v>332</v>
      </c>
      <c r="E3122" t="s">
        <v>102</v>
      </c>
      <c r="F3122">
        <v>40700</v>
      </c>
      <c r="G3122" t="s">
        <v>784</v>
      </c>
      <c r="I3122" t="s">
        <v>273</v>
      </c>
      <c r="J3122">
        <v>2026</v>
      </c>
      <c r="K3122">
        <v>5</v>
      </c>
      <c r="L3122" t="s">
        <v>95</v>
      </c>
      <c r="M3122">
        <v>-1987.9139980800003</v>
      </c>
      <c r="N3122">
        <v>1</v>
      </c>
      <c r="O3122">
        <v>-1987.9139980800003</v>
      </c>
      <c r="P3122" t="s">
        <v>334</v>
      </c>
      <c r="Q3122" t="s">
        <v>97</v>
      </c>
    </row>
    <row r="3123" spans="1:17">
      <c r="A3123" t="s">
        <v>2438</v>
      </c>
      <c r="B3123" t="s">
        <v>367</v>
      </c>
      <c r="C3123" t="s">
        <v>296</v>
      </c>
      <c r="D3123" t="s">
        <v>332</v>
      </c>
      <c r="E3123" t="s">
        <v>102</v>
      </c>
      <c r="F3123">
        <v>40700</v>
      </c>
      <c r="G3123" t="s">
        <v>784</v>
      </c>
      <c r="I3123" t="s">
        <v>273</v>
      </c>
      <c r="J3123">
        <v>2026</v>
      </c>
      <c r="K3123">
        <v>5</v>
      </c>
      <c r="L3123" t="s">
        <v>95</v>
      </c>
      <c r="M3123">
        <v>-12932.31672504</v>
      </c>
      <c r="N3123">
        <v>1</v>
      </c>
      <c r="O3123">
        <v>-12932.31672504</v>
      </c>
      <c r="P3123" t="s">
        <v>334</v>
      </c>
      <c r="Q3123" t="s">
        <v>97</v>
      </c>
    </row>
    <row r="3124" spans="1:17">
      <c r="A3124" t="s">
        <v>2438</v>
      </c>
      <c r="B3124" t="s">
        <v>368</v>
      </c>
      <c r="C3124" t="s">
        <v>296</v>
      </c>
      <c r="D3124" t="s">
        <v>332</v>
      </c>
      <c r="E3124" t="s">
        <v>102</v>
      </c>
      <c r="F3124">
        <v>40700</v>
      </c>
      <c r="G3124" t="s">
        <v>784</v>
      </c>
      <c r="I3124" t="s">
        <v>273</v>
      </c>
      <c r="J3124">
        <v>2026</v>
      </c>
      <c r="K3124">
        <v>5</v>
      </c>
      <c r="L3124" t="s">
        <v>95</v>
      </c>
      <c r="M3124">
        <v>-1423.6511716799998</v>
      </c>
      <c r="N3124">
        <v>1</v>
      </c>
      <c r="O3124">
        <v>-1423.6511716799998</v>
      </c>
      <c r="P3124" t="s">
        <v>334</v>
      </c>
      <c r="Q3124" t="s">
        <v>97</v>
      </c>
    </row>
    <row r="3125" spans="1:17">
      <c r="A3125" t="s">
        <v>2289</v>
      </c>
      <c r="B3125">
        <v>20190360</v>
      </c>
      <c r="C3125" t="s">
        <v>313</v>
      </c>
      <c r="D3125" t="s">
        <v>332</v>
      </c>
      <c r="E3125" t="s">
        <v>102</v>
      </c>
      <c r="F3125">
        <v>40700</v>
      </c>
      <c r="G3125" t="s">
        <v>784</v>
      </c>
      <c r="I3125" t="s">
        <v>273</v>
      </c>
      <c r="J3125">
        <v>2026</v>
      </c>
      <c r="K3125">
        <v>5</v>
      </c>
      <c r="L3125" t="s">
        <v>95</v>
      </c>
      <c r="M3125">
        <v>-1954.3924706400003</v>
      </c>
      <c r="N3125">
        <v>1</v>
      </c>
      <c r="O3125">
        <v>-1954.3924706400003</v>
      </c>
      <c r="P3125" t="s">
        <v>334</v>
      </c>
      <c r="Q3125" t="s">
        <v>97</v>
      </c>
    </row>
    <row r="3126" spans="1:17">
      <c r="A3126" t="s">
        <v>2621</v>
      </c>
      <c r="B3126" t="s">
        <v>369</v>
      </c>
      <c r="C3126" t="s">
        <v>370</v>
      </c>
      <c r="D3126" t="s">
        <v>332</v>
      </c>
      <c r="E3126" t="s">
        <v>102</v>
      </c>
      <c r="F3126">
        <v>40700</v>
      </c>
      <c r="G3126" t="s">
        <v>784</v>
      </c>
      <c r="I3126" t="s">
        <v>273</v>
      </c>
      <c r="J3126">
        <v>2026</v>
      </c>
      <c r="K3126">
        <v>5</v>
      </c>
      <c r="L3126" t="s">
        <v>95</v>
      </c>
      <c r="M3126">
        <v>-2074.6440439200005</v>
      </c>
      <c r="N3126">
        <v>1</v>
      </c>
      <c r="O3126">
        <v>-2074.6440439200005</v>
      </c>
      <c r="P3126" t="s">
        <v>334</v>
      </c>
      <c r="Q3126" t="s">
        <v>97</v>
      </c>
    </row>
    <row r="3127" spans="1:17">
      <c r="A3127" t="s">
        <v>2438</v>
      </c>
      <c r="B3127" t="s">
        <v>371</v>
      </c>
      <c r="C3127" t="s">
        <v>296</v>
      </c>
      <c r="D3127" t="s">
        <v>332</v>
      </c>
      <c r="E3127" t="s">
        <v>102</v>
      </c>
      <c r="F3127">
        <v>40700</v>
      </c>
      <c r="G3127" t="s">
        <v>784</v>
      </c>
      <c r="I3127" t="s">
        <v>273</v>
      </c>
      <c r="J3127">
        <v>2026</v>
      </c>
      <c r="K3127">
        <v>5</v>
      </c>
      <c r="L3127" t="s">
        <v>95</v>
      </c>
      <c r="M3127">
        <v>-951.91133184</v>
      </c>
      <c r="N3127">
        <v>1</v>
      </c>
      <c r="O3127">
        <v>-951.91133184</v>
      </c>
      <c r="P3127" t="s">
        <v>334</v>
      </c>
      <c r="Q3127" t="s">
        <v>97</v>
      </c>
    </row>
    <row r="3128" spans="1:17">
      <c r="A3128" t="s">
        <v>2438</v>
      </c>
      <c r="B3128" t="s">
        <v>307</v>
      </c>
      <c r="C3128" t="s">
        <v>296</v>
      </c>
      <c r="D3128" t="s">
        <v>332</v>
      </c>
      <c r="E3128" t="s">
        <v>102</v>
      </c>
      <c r="F3128">
        <v>40700</v>
      </c>
      <c r="G3128" t="s">
        <v>784</v>
      </c>
      <c r="I3128" t="s">
        <v>273</v>
      </c>
      <c r="J3128">
        <v>2026</v>
      </c>
      <c r="K3128">
        <v>5</v>
      </c>
      <c r="L3128" t="s">
        <v>95</v>
      </c>
      <c r="M3128">
        <v>-3786.9723381600002</v>
      </c>
      <c r="N3128">
        <v>1</v>
      </c>
      <c r="O3128">
        <v>-3786.9723381600002</v>
      </c>
      <c r="P3128" t="s">
        <v>334</v>
      </c>
      <c r="Q3128" t="s">
        <v>97</v>
      </c>
    </row>
    <row r="3129" spans="1:17">
      <c r="A3129" t="s">
        <v>2438</v>
      </c>
      <c r="B3129" t="s">
        <v>372</v>
      </c>
      <c r="C3129" t="s">
        <v>296</v>
      </c>
      <c r="D3129" t="s">
        <v>332</v>
      </c>
      <c r="E3129" t="s">
        <v>102</v>
      </c>
      <c r="F3129">
        <v>40700</v>
      </c>
      <c r="G3129" t="s">
        <v>784</v>
      </c>
      <c r="I3129" t="s">
        <v>273</v>
      </c>
      <c r="J3129">
        <v>2026</v>
      </c>
      <c r="K3129">
        <v>5</v>
      </c>
      <c r="L3129" t="s">
        <v>95</v>
      </c>
      <c r="M3129">
        <v>-13046.733537120002</v>
      </c>
      <c r="N3129">
        <v>1</v>
      </c>
      <c r="O3129">
        <v>-13046.733537120002</v>
      </c>
      <c r="P3129" t="s">
        <v>334</v>
      </c>
      <c r="Q3129" t="s">
        <v>97</v>
      </c>
    </row>
    <row r="3130" spans="1:17">
      <c r="A3130" t="s">
        <v>2438</v>
      </c>
      <c r="B3130" t="s">
        <v>373</v>
      </c>
      <c r="C3130" t="s">
        <v>296</v>
      </c>
      <c r="D3130" t="s">
        <v>332</v>
      </c>
      <c r="E3130" t="s">
        <v>102</v>
      </c>
      <c r="F3130">
        <v>40700</v>
      </c>
      <c r="G3130" t="s">
        <v>784</v>
      </c>
      <c r="I3130" t="s">
        <v>273</v>
      </c>
      <c r="J3130">
        <v>2026</v>
      </c>
      <c r="K3130">
        <v>5</v>
      </c>
      <c r="L3130" t="s">
        <v>95</v>
      </c>
      <c r="M3130">
        <v>-304.36060680000003</v>
      </c>
      <c r="N3130">
        <v>1</v>
      </c>
      <c r="O3130">
        <v>-304.36060680000003</v>
      </c>
      <c r="P3130" t="s">
        <v>334</v>
      </c>
      <c r="Q3130" t="s">
        <v>97</v>
      </c>
    </row>
    <row r="3131" spans="1:17">
      <c r="A3131" t="s">
        <v>2289</v>
      </c>
      <c r="B3131">
        <v>20200041</v>
      </c>
      <c r="C3131" t="s">
        <v>313</v>
      </c>
      <c r="D3131" t="s">
        <v>332</v>
      </c>
      <c r="E3131" t="s">
        <v>102</v>
      </c>
      <c r="F3131">
        <v>40700</v>
      </c>
      <c r="G3131" t="s">
        <v>784</v>
      </c>
      <c r="I3131" t="s">
        <v>273</v>
      </c>
      <c r="J3131">
        <v>2026</v>
      </c>
      <c r="K3131">
        <v>5</v>
      </c>
      <c r="L3131" t="s">
        <v>95</v>
      </c>
      <c r="M3131">
        <v>-2020.4438975999999</v>
      </c>
      <c r="N3131">
        <v>1</v>
      </c>
      <c r="O3131">
        <v>-2020.4438975999999</v>
      </c>
      <c r="P3131" t="s">
        <v>334</v>
      </c>
      <c r="Q3131" t="s">
        <v>97</v>
      </c>
    </row>
    <row r="3132" spans="1:17">
      <c r="A3132" t="s">
        <v>2438</v>
      </c>
      <c r="B3132" t="s">
        <v>374</v>
      </c>
      <c r="C3132" t="s">
        <v>296</v>
      </c>
      <c r="D3132" t="s">
        <v>332</v>
      </c>
      <c r="E3132" t="s">
        <v>102</v>
      </c>
      <c r="F3132">
        <v>40700</v>
      </c>
      <c r="G3132" t="s">
        <v>784</v>
      </c>
      <c r="I3132" t="s">
        <v>273</v>
      </c>
      <c r="J3132">
        <v>2026</v>
      </c>
      <c r="K3132">
        <v>5</v>
      </c>
      <c r="L3132" t="s">
        <v>95</v>
      </c>
      <c r="M3132">
        <v>-3326.7950568000001</v>
      </c>
      <c r="N3132">
        <v>1</v>
      </c>
      <c r="O3132">
        <v>-3326.7950568000001</v>
      </c>
      <c r="P3132" t="s">
        <v>334</v>
      </c>
      <c r="Q3132" t="s">
        <v>97</v>
      </c>
    </row>
    <row r="3133" spans="1:17">
      <c r="A3133" t="s">
        <v>2289</v>
      </c>
      <c r="B3133">
        <v>20230167</v>
      </c>
      <c r="C3133" t="s">
        <v>313</v>
      </c>
      <c r="D3133" t="s">
        <v>332</v>
      </c>
      <c r="E3133" t="s">
        <v>102</v>
      </c>
      <c r="F3133">
        <v>40700</v>
      </c>
      <c r="G3133" t="s">
        <v>784</v>
      </c>
      <c r="I3133" t="s">
        <v>273</v>
      </c>
      <c r="J3133">
        <v>2026</v>
      </c>
      <c r="K3133">
        <v>5</v>
      </c>
      <c r="L3133" t="s">
        <v>95</v>
      </c>
      <c r="M3133">
        <v>-17933.864374799999</v>
      </c>
      <c r="N3133">
        <v>1</v>
      </c>
      <c r="O3133">
        <v>-17933.864374799999</v>
      </c>
      <c r="P3133" t="s">
        <v>334</v>
      </c>
      <c r="Q3133" t="s">
        <v>97</v>
      </c>
    </row>
    <row r="3134" spans="1:17">
      <c r="A3134" t="s">
        <v>2438</v>
      </c>
      <c r="B3134" t="s">
        <v>375</v>
      </c>
      <c r="C3134" t="s">
        <v>296</v>
      </c>
      <c r="D3134" t="s">
        <v>332</v>
      </c>
      <c r="E3134" t="s">
        <v>102</v>
      </c>
      <c r="F3134">
        <v>40700</v>
      </c>
      <c r="G3134" t="s">
        <v>784</v>
      </c>
      <c r="I3134" t="s">
        <v>273</v>
      </c>
      <c r="J3134">
        <v>2026</v>
      </c>
      <c r="K3134">
        <v>5</v>
      </c>
      <c r="L3134" t="s">
        <v>95</v>
      </c>
      <c r="M3134">
        <v>-1378.2534321600001</v>
      </c>
      <c r="N3134">
        <v>1</v>
      </c>
      <c r="O3134">
        <v>-1378.2534321600001</v>
      </c>
      <c r="P3134" t="s">
        <v>334</v>
      </c>
      <c r="Q3134" t="s">
        <v>97</v>
      </c>
    </row>
    <row r="3135" spans="1:17">
      <c r="A3135" t="s">
        <v>2438</v>
      </c>
      <c r="B3135" t="s">
        <v>376</v>
      </c>
      <c r="C3135" t="s">
        <v>296</v>
      </c>
      <c r="D3135" t="s">
        <v>332</v>
      </c>
      <c r="E3135" t="s">
        <v>102</v>
      </c>
      <c r="F3135">
        <v>40700</v>
      </c>
      <c r="G3135" t="s">
        <v>784</v>
      </c>
      <c r="I3135" t="s">
        <v>273</v>
      </c>
      <c r="J3135">
        <v>2026</v>
      </c>
      <c r="K3135">
        <v>5</v>
      </c>
      <c r="L3135" t="s">
        <v>95</v>
      </c>
      <c r="M3135">
        <v>-282.23355168000006</v>
      </c>
      <c r="N3135">
        <v>1</v>
      </c>
      <c r="O3135">
        <v>-282.23355168000006</v>
      </c>
      <c r="P3135" t="s">
        <v>334</v>
      </c>
      <c r="Q3135" t="s">
        <v>97</v>
      </c>
    </row>
    <row r="3136" spans="1:17">
      <c r="A3136" t="s">
        <v>2289</v>
      </c>
      <c r="B3136">
        <v>20240178</v>
      </c>
      <c r="C3136" t="s">
        <v>313</v>
      </c>
      <c r="D3136" t="s">
        <v>332</v>
      </c>
      <c r="E3136" t="s">
        <v>102</v>
      </c>
      <c r="F3136">
        <v>40700</v>
      </c>
      <c r="G3136" t="s">
        <v>784</v>
      </c>
      <c r="I3136" t="s">
        <v>273</v>
      </c>
      <c r="J3136">
        <v>2026</v>
      </c>
      <c r="K3136">
        <v>5</v>
      </c>
      <c r="L3136" t="s">
        <v>95</v>
      </c>
      <c r="M3136">
        <v>-1592.6469271199999</v>
      </c>
      <c r="N3136">
        <v>1</v>
      </c>
      <c r="O3136">
        <v>-1592.6469271199999</v>
      </c>
      <c r="P3136" t="s">
        <v>334</v>
      </c>
      <c r="Q3136" t="s">
        <v>97</v>
      </c>
    </row>
    <row r="3137" spans="1:17">
      <c r="A3137" t="s">
        <v>2289</v>
      </c>
      <c r="B3137">
        <v>20220196</v>
      </c>
      <c r="C3137" t="s">
        <v>313</v>
      </c>
      <c r="D3137" t="s">
        <v>332</v>
      </c>
      <c r="E3137" t="s">
        <v>102</v>
      </c>
      <c r="F3137">
        <v>40700</v>
      </c>
      <c r="G3137" t="s">
        <v>784</v>
      </c>
      <c r="I3137" t="s">
        <v>273</v>
      </c>
      <c r="J3137">
        <v>2026</v>
      </c>
      <c r="K3137">
        <v>5</v>
      </c>
      <c r="L3137" t="s">
        <v>95</v>
      </c>
      <c r="M3137">
        <v>-57156.500390400004</v>
      </c>
      <c r="N3137">
        <v>1</v>
      </c>
      <c r="O3137">
        <v>-57156.500390400004</v>
      </c>
      <c r="P3137" t="s">
        <v>334</v>
      </c>
      <c r="Q3137" t="s">
        <v>97</v>
      </c>
    </row>
    <row r="3138" spans="1:17">
      <c r="A3138" t="s">
        <v>2289</v>
      </c>
      <c r="B3138">
        <v>20240236</v>
      </c>
      <c r="C3138" t="s">
        <v>313</v>
      </c>
      <c r="D3138" t="s">
        <v>332</v>
      </c>
      <c r="E3138" t="s">
        <v>102</v>
      </c>
      <c r="F3138">
        <v>40700</v>
      </c>
      <c r="G3138" t="s">
        <v>784</v>
      </c>
      <c r="I3138" t="s">
        <v>273</v>
      </c>
      <c r="J3138">
        <v>2026</v>
      </c>
      <c r="K3138">
        <v>5</v>
      </c>
      <c r="L3138" t="s">
        <v>95</v>
      </c>
      <c r="M3138">
        <v>-101341.14037920001</v>
      </c>
      <c r="N3138">
        <v>1</v>
      </c>
      <c r="O3138">
        <v>-101341.14037920001</v>
      </c>
      <c r="P3138" t="s">
        <v>334</v>
      </c>
      <c r="Q3138" t="s">
        <v>97</v>
      </c>
    </row>
    <row r="3139" spans="1:17">
      <c r="A3139" t="s">
        <v>2289</v>
      </c>
      <c r="B3139">
        <v>20240202</v>
      </c>
      <c r="C3139" t="s">
        <v>313</v>
      </c>
      <c r="D3139" t="s">
        <v>332</v>
      </c>
      <c r="E3139" t="s">
        <v>102</v>
      </c>
      <c r="F3139">
        <v>40700</v>
      </c>
      <c r="G3139" t="s">
        <v>784</v>
      </c>
      <c r="I3139" t="s">
        <v>273</v>
      </c>
      <c r="J3139">
        <v>2026</v>
      </c>
      <c r="K3139">
        <v>5</v>
      </c>
      <c r="L3139" t="s">
        <v>95</v>
      </c>
      <c r="M3139">
        <v>-121293.40668623999</v>
      </c>
      <c r="N3139">
        <v>1</v>
      </c>
      <c r="O3139">
        <v>-121293.40668623999</v>
      </c>
      <c r="P3139" t="s">
        <v>334</v>
      </c>
      <c r="Q3139" t="s">
        <v>97</v>
      </c>
    </row>
    <row r="3140" spans="1:17">
      <c r="A3140" t="s">
        <v>2289</v>
      </c>
      <c r="B3140">
        <v>20240113</v>
      </c>
      <c r="C3140" t="s">
        <v>313</v>
      </c>
      <c r="D3140" t="s">
        <v>332</v>
      </c>
      <c r="E3140" t="s">
        <v>102</v>
      </c>
      <c r="F3140">
        <v>40700</v>
      </c>
      <c r="G3140" t="s">
        <v>784</v>
      </c>
      <c r="I3140" t="s">
        <v>273</v>
      </c>
      <c r="J3140">
        <v>2026</v>
      </c>
      <c r="K3140">
        <v>5</v>
      </c>
      <c r="L3140" t="s">
        <v>95</v>
      </c>
      <c r="M3140">
        <v>-4109.7781893599995</v>
      </c>
      <c r="N3140">
        <v>1</v>
      </c>
      <c r="O3140">
        <v>-4109.7781893599995</v>
      </c>
      <c r="P3140" t="s">
        <v>334</v>
      </c>
      <c r="Q3140" t="s">
        <v>97</v>
      </c>
    </row>
    <row r="3141" spans="1:17">
      <c r="A3141" t="s">
        <v>2295</v>
      </c>
      <c r="B3141" t="s">
        <v>377</v>
      </c>
      <c r="C3141" t="s">
        <v>378</v>
      </c>
      <c r="D3141" t="s">
        <v>332</v>
      </c>
      <c r="E3141" t="s">
        <v>102</v>
      </c>
      <c r="F3141">
        <v>40700</v>
      </c>
      <c r="G3141" t="s">
        <v>784</v>
      </c>
      <c r="I3141" t="s">
        <v>273</v>
      </c>
      <c r="J3141">
        <v>2026</v>
      </c>
      <c r="K3141">
        <v>5</v>
      </c>
      <c r="L3141" t="s">
        <v>95</v>
      </c>
      <c r="M3141">
        <v>-10945.409635440001</v>
      </c>
      <c r="N3141">
        <v>1</v>
      </c>
      <c r="O3141">
        <v>-10945.409635440001</v>
      </c>
      <c r="P3141" t="s">
        <v>334</v>
      </c>
      <c r="Q3141" t="s">
        <v>97</v>
      </c>
    </row>
    <row r="3142" spans="1:17">
      <c r="A3142" t="s">
        <v>2295</v>
      </c>
      <c r="B3142" t="s">
        <v>379</v>
      </c>
      <c r="C3142" t="s">
        <v>380</v>
      </c>
      <c r="D3142" t="s">
        <v>332</v>
      </c>
      <c r="E3142" t="s">
        <v>102</v>
      </c>
      <c r="F3142">
        <v>40700</v>
      </c>
      <c r="G3142" t="s">
        <v>784</v>
      </c>
      <c r="I3142" t="s">
        <v>273</v>
      </c>
      <c r="J3142">
        <v>2026</v>
      </c>
      <c r="K3142">
        <v>5</v>
      </c>
      <c r="L3142" t="s">
        <v>95</v>
      </c>
      <c r="M3142">
        <v>-193.83390360000001</v>
      </c>
      <c r="N3142">
        <v>1</v>
      </c>
      <c r="O3142">
        <v>-193.83390360000001</v>
      </c>
      <c r="P3142" t="s">
        <v>334</v>
      </c>
      <c r="Q3142" t="s">
        <v>97</v>
      </c>
    </row>
    <row r="3143" spans="1:17">
      <c r="A3143" t="s">
        <v>2295</v>
      </c>
      <c r="B3143" t="s">
        <v>381</v>
      </c>
      <c r="C3143" t="s">
        <v>382</v>
      </c>
      <c r="D3143" t="s">
        <v>332</v>
      </c>
      <c r="E3143" t="s">
        <v>102</v>
      </c>
      <c r="F3143">
        <v>40700</v>
      </c>
      <c r="G3143" t="s">
        <v>784</v>
      </c>
      <c r="I3143" t="s">
        <v>273</v>
      </c>
      <c r="J3143">
        <v>2026</v>
      </c>
      <c r="K3143">
        <v>5</v>
      </c>
      <c r="L3143" t="s">
        <v>95</v>
      </c>
      <c r="M3143">
        <v>-3539.7063374400009</v>
      </c>
      <c r="N3143">
        <v>1</v>
      </c>
      <c r="O3143">
        <v>-3539.7063374400009</v>
      </c>
      <c r="P3143" t="s">
        <v>334</v>
      </c>
      <c r="Q3143" t="s">
        <v>97</v>
      </c>
    </row>
    <row r="3144" spans="1:17">
      <c r="A3144" t="s">
        <v>2295</v>
      </c>
      <c r="B3144" t="s">
        <v>383</v>
      </c>
      <c r="C3144" t="s">
        <v>382</v>
      </c>
      <c r="D3144" t="s">
        <v>332</v>
      </c>
      <c r="E3144" t="s">
        <v>102</v>
      </c>
      <c r="F3144">
        <v>40700</v>
      </c>
      <c r="G3144" t="s">
        <v>784</v>
      </c>
      <c r="I3144" t="s">
        <v>273</v>
      </c>
      <c r="J3144">
        <v>2026</v>
      </c>
      <c r="K3144">
        <v>5</v>
      </c>
      <c r="L3144" t="s">
        <v>95</v>
      </c>
      <c r="M3144">
        <v>-3245.5531447200001</v>
      </c>
      <c r="N3144">
        <v>1</v>
      </c>
      <c r="O3144">
        <v>-3245.5531447200001</v>
      </c>
      <c r="P3144" t="s">
        <v>334</v>
      </c>
      <c r="Q3144" t="s">
        <v>97</v>
      </c>
    </row>
    <row r="3145" spans="1:17">
      <c r="A3145" t="s">
        <v>2621</v>
      </c>
      <c r="B3145" t="s">
        <v>384</v>
      </c>
      <c r="C3145" t="s">
        <v>370</v>
      </c>
      <c r="D3145" t="s">
        <v>332</v>
      </c>
      <c r="E3145" t="s">
        <v>102</v>
      </c>
      <c r="F3145">
        <v>40700</v>
      </c>
      <c r="G3145" t="s">
        <v>784</v>
      </c>
      <c r="I3145" t="s">
        <v>273</v>
      </c>
      <c r="J3145">
        <v>2026</v>
      </c>
      <c r="K3145">
        <v>5</v>
      </c>
      <c r="L3145" t="s">
        <v>95</v>
      </c>
      <c r="M3145">
        <v>-2324.5527772800001</v>
      </c>
      <c r="N3145">
        <v>1</v>
      </c>
      <c r="O3145">
        <v>-2324.5527772800001</v>
      </c>
      <c r="P3145" t="s">
        <v>334</v>
      </c>
      <c r="Q3145" t="s">
        <v>97</v>
      </c>
    </row>
    <row r="3146" spans="1:17">
      <c r="A3146" t="s">
        <v>879</v>
      </c>
      <c r="B3146" t="s">
        <v>229</v>
      </c>
      <c r="C3146" t="s">
        <v>133</v>
      </c>
      <c r="D3146" t="s">
        <v>332</v>
      </c>
      <c r="E3146" t="s">
        <v>102</v>
      </c>
      <c r="F3146">
        <v>40700</v>
      </c>
      <c r="G3146" t="s">
        <v>784</v>
      </c>
      <c r="I3146" t="s">
        <v>273</v>
      </c>
      <c r="J3146">
        <v>2026</v>
      </c>
      <c r="K3146">
        <v>5</v>
      </c>
      <c r="L3146" t="s">
        <v>95</v>
      </c>
      <c r="M3146">
        <v>-251.67886559999999</v>
      </c>
      <c r="N3146">
        <v>1</v>
      </c>
      <c r="O3146">
        <v>-251.67886559999999</v>
      </c>
      <c r="P3146" t="s">
        <v>334</v>
      </c>
      <c r="Q3146" t="s">
        <v>97</v>
      </c>
    </row>
    <row r="3147" spans="1:17">
      <c r="A3147" t="s">
        <v>879</v>
      </c>
      <c r="B3147" t="s">
        <v>246</v>
      </c>
      <c r="C3147" t="s">
        <v>133</v>
      </c>
      <c r="D3147" t="s">
        <v>332</v>
      </c>
      <c r="E3147" t="s">
        <v>102</v>
      </c>
      <c r="F3147">
        <v>40700</v>
      </c>
      <c r="G3147" t="s">
        <v>784</v>
      </c>
      <c r="I3147" t="s">
        <v>273</v>
      </c>
      <c r="J3147">
        <v>2026</v>
      </c>
      <c r="K3147">
        <v>5</v>
      </c>
      <c r="L3147" t="s">
        <v>95</v>
      </c>
      <c r="M3147">
        <v>-633.92046552000011</v>
      </c>
      <c r="N3147">
        <v>1</v>
      </c>
      <c r="O3147">
        <v>-633.92046552000011</v>
      </c>
      <c r="P3147" t="s">
        <v>334</v>
      </c>
      <c r="Q3147" t="s">
        <v>97</v>
      </c>
    </row>
    <row r="3148" spans="1:17">
      <c r="A3148" t="s">
        <v>879</v>
      </c>
      <c r="B3148" t="s">
        <v>385</v>
      </c>
      <c r="C3148" t="s">
        <v>133</v>
      </c>
      <c r="D3148" t="s">
        <v>332</v>
      </c>
      <c r="E3148" t="s">
        <v>102</v>
      </c>
      <c r="F3148">
        <v>40700</v>
      </c>
      <c r="G3148" t="s">
        <v>784</v>
      </c>
      <c r="I3148" t="s">
        <v>273</v>
      </c>
      <c r="J3148">
        <v>2026</v>
      </c>
      <c r="K3148">
        <v>5</v>
      </c>
      <c r="L3148" t="s">
        <v>95</v>
      </c>
      <c r="M3148">
        <v>-1026.57938616</v>
      </c>
      <c r="N3148">
        <v>1</v>
      </c>
      <c r="O3148">
        <v>-1026.57938616</v>
      </c>
      <c r="P3148" t="s">
        <v>334</v>
      </c>
      <c r="Q3148" t="s">
        <v>97</v>
      </c>
    </row>
    <row r="3149" spans="1:17">
      <c r="A3149" t="s">
        <v>2295</v>
      </c>
      <c r="B3149" t="s">
        <v>386</v>
      </c>
      <c r="C3149" t="s">
        <v>387</v>
      </c>
      <c r="D3149" t="s">
        <v>332</v>
      </c>
      <c r="E3149" t="s">
        <v>103</v>
      </c>
      <c r="F3149">
        <v>40700</v>
      </c>
      <c r="G3149" t="s">
        <v>784</v>
      </c>
      <c r="I3149" t="s">
        <v>120</v>
      </c>
      <c r="J3149">
        <v>2026</v>
      </c>
      <c r="K3149">
        <v>5</v>
      </c>
      <c r="L3149" t="s">
        <v>95</v>
      </c>
      <c r="M3149">
        <v>-752.97211272000004</v>
      </c>
      <c r="N3149">
        <v>1</v>
      </c>
      <c r="O3149">
        <v>-752.97211272000004</v>
      </c>
      <c r="P3149" t="s">
        <v>334</v>
      </c>
      <c r="Q3149" t="s">
        <v>97</v>
      </c>
    </row>
    <row r="3150" spans="1:17">
      <c r="A3150" t="s">
        <v>2530</v>
      </c>
      <c r="B3150" t="s">
        <v>388</v>
      </c>
      <c r="C3150" t="s">
        <v>270</v>
      </c>
      <c r="D3150" t="s">
        <v>332</v>
      </c>
      <c r="E3150" t="s">
        <v>103</v>
      </c>
      <c r="F3150">
        <v>40700</v>
      </c>
      <c r="G3150" t="s">
        <v>784</v>
      </c>
      <c r="I3150" t="s">
        <v>130</v>
      </c>
      <c r="J3150">
        <v>2026</v>
      </c>
      <c r="K3150">
        <v>5</v>
      </c>
      <c r="L3150" t="s">
        <v>95</v>
      </c>
      <c r="M3150">
        <v>-191.40751152000001</v>
      </c>
      <c r="N3150">
        <v>1</v>
      </c>
      <c r="O3150">
        <v>-191.40751152000001</v>
      </c>
      <c r="P3150" t="s">
        <v>334</v>
      </c>
      <c r="Q3150" t="s">
        <v>97</v>
      </c>
    </row>
    <row r="3151" spans="1:17">
      <c r="A3151" t="s">
        <v>2530</v>
      </c>
      <c r="B3151" t="s">
        <v>389</v>
      </c>
      <c r="C3151" t="s">
        <v>270</v>
      </c>
      <c r="D3151" t="s">
        <v>332</v>
      </c>
      <c r="E3151" t="s">
        <v>103</v>
      </c>
      <c r="F3151">
        <v>40700</v>
      </c>
      <c r="G3151" t="s">
        <v>784</v>
      </c>
      <c r="I3151" t="s">
        <v>130</v>
      </c>
      <c r="J3151">
        <v>2026</v>
      </c>
      <c r="K3151">
        <v>5</v>
      </c>
      <c r="L3151" t="s">
        <v>95</v>
      </c>
      <c r="M3151">
        <v>-1.3012603199999999</v>
      </c>
      <c r="N3151">
        <v>1</v>
      </c>
      <c r="O3151">
        <v>-1.3012603199999999</v>
      </c>
      <c r="P3151" t="s">
        <v>334</v>
      </c>
      <c r="Q3151" t="s">
        <v>97</v>
      </c>
    </row>
    <row r="3152" spans="1:17">
      <c r="A3152" t="s">
        <v>2530</v>
      </c>
      <c r="B3152" t="s">
        <v>390</v>
      </c>
      <c r="C3152" t="s">
        <v>270</v>
      </c>
      <c r="D3152" t="s">
        <v>332</v>
      </c>
      <c r="E3152" t="s">
        <v>103</v>
      </c>
      <c r="F3152">
        <v>40700</v>
      </c>
      <c r="G3152" t="s">
        <v>784</v>
      </c>
      <c r="I3152" t="s">
        <v>130</v>
      </c>
      <c r="J3152">
        <v>2026</v>
      </c>
      <c r="K3152">
        <v>5</v>
      </c>
      <c r="L3152" t="s">
        <v>95</v>
      </c>
      <c r="M3152">
        <v>-27.056242080000004</v>
      </c>
      <c r="N3152">
        <v>1</v>
      </c>
      <c r="O3152">
        <v>-27.056242080000004</v>
      </c>
      <c r="P3152" t="s">
        <v>334</v>
      </c>
      <c r="Q3152" t="s">
        <v>97</v>
      </c>
    </row>
    <row r="3153" spans="1:17">
      <c r="A3153" t="s">
        <v>2530</v>
      </c>
      <c r="B3153" t="s">
        <v>391</v>
      </c>
      <c r="C3153" t="s">
        <v>270</v>
      </c>
      <c r="D3153" t="s">
        <v>332</v>
      </c>
      <c r="E3153" t="s">
        <v>103</v>
      </c>
      <c r="F3153">
        <v>40700</v>
      </c>
      <c r="G3153" t="s">
        <v>784</v>
      </c>
      <c r="I3153" t="s">
        <v>130</v>
      </c>
      <c r="J3153">
        <v>2026</v>
      </c>
      <c r="K3153">
        <v>5</v>
      </c>
      <c r="L3153" t="s">
        <v>95</v>
      </c>
      <c r="M3153">
        <v>-21.957360480000002</v>
      </c>
      <c r="N3153">
        <v>1</v>
      </c>
      <c r="O3153">
        <v>-21.957360480000002</v>
      </c>
      <c r="P3153" t="s">
        <v>334</v>
      </c>
      <c r="Q3153" t="s">
        <v>97</v>
      </c>
    </row>
    <row r="3154" spans="1:17">
      <c r="A3154" t="s">
        <v>2530</v>
      </c>
      <c r="B3154" t="s">
        <v>272</v>
      </c>
      <c r="C3154" t="s">
        <v>270</v>
      </c>
      <c r="D3154" t="s">
        <v>332</v>
      </c>
      <c r="E3154" t="s">
        <v>103</v>
      </c>
      <c r="F3154">
        <v>40700</v>
      </c>
      <c r="G3154" t="s">
        <v>784</v>
      </c>
      <c r="I3154" t="s">
        <v>130</v>
      </c>
      <c r="J3154">
        <v>2026</v>
      </c>
      <c r="K3154">
        <v>5</v>
      </c>
      <c r="L3154" t="s">
        <v>95</v>
      </c>
      <c r="M3154">
        <v>-121.20298920000003</v>
      </c>
      <c r="N3154">
        <v>1</v>
      </c>
      <c r="O3154">
        <v>-121.20298920000003</v>
      </c>
      <c r="P3154" t="s">
        <v>334</v>
      </c>
      <c r="Q3154" t="s">
        <v>97</v>
      </c>
    </row>
    <row r="3155" spans="1:17">
      <c r="A3155" t="s">
        <v>2530</v>
      </c>
      <c r="B3155" t="s">
        <v>392</v>
      </c>
      <c r="C3155" t="s">
        <v>270</v>
      </c>
      <c r="D3155" t="s">
        <v>332</v>
      </c>
      <c r="E3155" t="s">
        <v>103</v>
      </c>
      <c r="F3155">
        <v>40700</v>
      </c>
      <c r="G3155" t="s">
        <v>784</v>
      </c>
      <c r="I3155" t="s">
        <v>130</v>
      </c>
      <c r="J3155">
        <v>2026</v>
      </c>
      <c r="K3155">
        <v>5</v>
      </c>
      <c r="L3155" t="s">
        <v>95</v>
      </c>
      <c r="M3155">
        <v>-164.76464880000003</v>
      </c>
      <c r="N3155">
        <v>1</v>
      </c>
      <c r="O3155">
        <v>-164.76464880000003</v>
      </c>
      <c r="P3155" t="s">
        <v>334</v>
      </c>
      <c r="Q3155" t="s">
        <v>97</v>
      </c>
    </row>
    <row r="3156" spans="1:17">
      <c r="A3156" t="s">
        <v>2530</v>
      </c>
      <c r="B3156" t="s">
        <v>393</v>
      </c>
      <c r="C3156" t="s">
        <v>270</v>
      </c>
      <c r="D3156" t="s">
        <v>332</v>
      </c>
      <c r="E3156" t="s">
        <v>103</v>
      </c>
      <c r="F3156">
        <v>40700</v>
      </c>
      <c r="G3156" t="s">
        <v>784</v>
      </c>
      <c r="I3156" t="s">
        <v>130</v>
      </c>
      <c r="J3156">
        <v>2026</v>
      </c>
      <c r="K3156">
        <v>5</v>
      </c>
      <c r="L3156" t="s">
        <v>95</v>
      </c>
      <c r="M3156">
        <v>-64.578863520000013</v>
      </c>
      <c r="N3156">
        <v>1</v>
      </c>
      <c r="O3156">
        <v>-64.578863520000013</v>
      </c>
      <c r="P3156" t="s">
        <v>334</v>
      </c>
      <c r="Q3156" t="s">
        <v>97</v>
      </c>
    </row>
    <row r="3157" spans="1:17">
      <c r="A3157" t="s">
        <v>2530</v>
      </c>
      <c r="B3157" t="s">
        <v>394</v>
      </c>
      <c r="C3157" t="s">
        <v>270</v>
      </c>
      <c r="D3157" t="s">
        <v>332</v>
      </c>
      <c r="E3157" t="s">
        <v>103</v>
      </c>
      <c r="F3157">
        <v>40700</v>
      </c>
      <c r="G3157" t="s">
        <v>784</v>
      </c>
      <c r="I3157" t="s">
        <v>130</v>
      </c>
      <c r="J3157">
        <v>2026</v>
      </c>
      <c r="K3157">
        <v>5</v>
      </c>
      <c r="L3157" t="s">
        <v>95</v>
      </c>
      <c r="M3157">
        <v>-172.31002848000003</v>
      </c>
      <c r="N3157">
        <v>1</v>
      </c>
      <c r="O3157">
        <v>-172.31002848000003</v>
      </c>
      <c r="P3157" t="s">
        <v>334</v>
      </c>
      <c r="Q3157" t="s">
        <v>97</v>
      </c>
    </row>
    <row r="3158" spans="1:17">
      <c r="A3158" t="s">
        <v>2530</v>
      </c>
      <c r="B3158" t="s">
        <v>395</v>
      </c>
      <c r="C3158" t="s">
        <v>270</v>
      </c>
      <c r="D3158" t="s">
        <v>332</v>
      </c>
      <c r="E3158" t="s">
        <v>103</v>
      </c>
      <c r="F3158">
        <v>40700</v>
      </c>
      <c r="G3158" t="s">
        <v>784</v>
      </c>
      <c r="I3158" t="s">
        <v>130</v>
      </c>
      <c r="J3158">
        <v>2026</v>
      </c>
      <c r="K3158">
        <v>5</v>
      </c>
      <c r="L3158" t="s">
        <v>95</v>
      </c>
      <c r="M3158">
        <v>-341.99823456000007</v>
      </c>
      <c r="N3158">
        <v>1</v>
      </c>
      <c r="O3158">
        <v>-341.99823456000007</v>
      </c>
      <c r="P3158" t="s">
        <v>334</v>
      </c>
      <c r="Q3158" t="s">
        <v>97</v>
      </c>
    </row>
    <row r="3159" spans="1:17">
      <c r="A3159" t="s">
        <v>2530</v>
      </c>
      <c r="B3159" t="s">
        <v>396</v>
      </c>
      <c r="C3159" t="s">
        <v>270</v>
      </c>
      <c r="D3159" t="s">
        <v>332</v>
      </c>
      <c r="E3159" t="s">
        <v>103</v>
      </c>
      <c r="F3159">
        <v>40700</v>
      </c>
      <c r="G3159" t="s">
        <v>784</v>
      </c>
      <c r="I3159" t="s">
        <v>130</v>
      </c>
      <c r="J3159">
        <v>2026</v>
      </c>
      <c r="K3159">
        <v>5</v>
      </c>
      <c r="L3159" t="s">
        <v>95</v>
      </c>
      <c r="M3159">
        <v>-52.272383040000001</v>
      </c>
      <c r="N3159">
        <v>1</v>
      </c>
      <c r="O3159">
        <v>-52.272383040000001</v>
      </c>
      <c r="P3159" t="s">
        <v>334</v>
      </c>
      <c r="Q3159" t="s">
        <v>97</v>
      </c>
    </row>
    <row r="3160" spans="1:17">
      <c r="A3160" t="s">
        <v>2530</v>
      </c>
      <c r="B3160" t="s">
        <v>337</v>
      </c>
      <c r="C3160" t="s">
        <v>270</v>
      </c>
      <c r="D3160" t="s">
        <v>332</v>
      </c>
      <c r="E3160" t="s">
        <v>103</v>
      </c>
      <c r="F3160">
        <v>40700</v>
      </c>
      <c r="G3160" t="s">
        <v>784</v>
      </c>
      <c r="I3160" t="s">
        <v>130</v>
      </c>
      <c r="J3160">
        <v>2026</v>
      </c>
      <c r="K3160">
        <v>5</v>
      </c>
      <c r="L3160" t="s">
        <v>95</v>
      </c>
      <c r="M3160">
        <v>-86.660881200000006</v>
      </c>
      <c r="N3160">
        <v>1</v>
      </c>
      <c r="O3160">
        <v>-86.660881200000006</v>
      </c>
      <c r="P3160" t="s">
        <v>334</v>
      </c>
      <c r="Q3160" t="s">
        <v>97</v>
      </c>
    </row>
    <row r="3161" spans="1:17">
      <c r="A3161" t="s">
        <v>879</v>
      </c>
      <c r="B3161" t="s">
        <v>397</v>
      </c>
      <c r="C3161" t="s">
        <v>133</v>
      </c>
      <c r="D3161" t="s">
        <v>332</v>
      </c>
      <c r="E3161" t="s">
        <v>103</v>
      </c>
      <c r="F3161">
        <v>40700</v>
      </c>
      <c r="G3161" t="s">
        <v>784</v>
      </c>
      <c r="I3161" t="s">
        <v>130</v>
      </c>
      <c r="J3161">
        <v>2026</v>
      </c>
      <c r="K3161">
        <v>5</v>
      </c>
      <c r="L3161" t="s">
        <v>95</v>
      </c>
      <c r="M3161">
        <v>-579.46859208000012</v>
      </c>
      <c r="N3161">
        <v>1</v>
      </c>
      <c r="O3161">
        <v>-579.46859208000012</v>
      </c>
      <c r="P3161" t="s">
        <v>334</v>
      </c>
      <c r="Q3161" t="s">
        <v>97</v>
      </c>
    </row>
    <row r="3162" spans="1:17">
      <c r="A3162" t="s">
        <v>2305</v>
      </c>
      <c r="B3162" t="s">
        <v>398</v>
      </c>
      <c r="C3162" t="s">
        <v>108</v>
      </c>
      <c r="D3162" t="s">
        <v>332</v>
      </c>
      <c r="E3162" t="s">
        <v>103</v>
      </c>
      <c r="F3162">
        <v>40700</v>
      </c>
      <c r="G3162" t="s">
        <v>784</v>
      </c>
      <c r="I3162" t="s">
        <v>399</v>
      </c>
      <c r="J3162">
        <v>2026</v>
      </c>
      <c r="K3162">
        <v>5</v>
      </c>
      <c r="L3162" t="s">
        <v>95</v>
      </c>
      <c r="M3162">
        <v>-1982.4604466400001</v>
      </c>
      <c r="N3162">
        <v>1</v>
      </c>
      <c r="O3162">
        <v>-1982.4604466400001</v>
      </c>
      <c r="P3162" t="s">
        <v>334</v>
      </c>
      <c r="Q3162" t="s">
        <v>97</v>
      </c>
    </row>
    <row r="3163" spans="1:17">
      <c r="A3163" t="s">
        <v>2305</v>
      </c>
      <c r="B3163" t="s">
        <v>400</v>
      </c>
      <c r="C3163" t="s">
        <v>108</v>
      </c>
      <c r="D3163" t="s">
        <v>332</v>
      </c>
      <c r="E3163" t="s">
        <v>103</v>
      </c>
      <c r="F3163">
        <v>40700</v>
      </c>
      <c r="G3163" t="s">
        <v>784</v>
      </c>
      <c r="I3163" t="s">
        <v>130</v>
      </c>
      <c r="J3163">
        <v>2026</v>
      </c>
      <c r="K3163">
        <v>5</v>
      </c>
      <c r="L3163" t="s">
        <v>95</v>
      </c>
      <c r="M3163">
        <v>-118.28359800000001</v>
      </c>
      <c r="N3163">
        <v>1</v>
      </c>
      <c r="O3163">
        <v>-118.28359800000001</v>
      </c>
      <c r="P3163" t="s">
        <v>334</v>
      </c>
      <c r="Q3163" t="s">
        <v>97</v>
      </c>
    </row>
    <row r="3164" spans="1:17">
      <c r="A3164" t="s">
        <v>2305</v>
      </c>
      <c r="B3164" t="s">
        <v>401</v>
      </c>
      <c r="C3164" t="s">
        <v>108</v>
      </c>
      <c r="D3164" t="s">
        <v>332</v>
      </c>
      <c r="E3164" t="s">
        <v>103</v>
      </c>
      <c r="F3164">
        <v>40700</v>
      </c>
      <c r="G3164" t="s">
        <v>784</v>
      </c>
      <c r="I3164" t="s">
        <v>130</v>
      </c>
      <c r="J3164">
        <v>2026</v>
      </c>
      <c r="K3164">
        <v>5</v>
      </c>
      <c r="L3164" t="s">
        <v>95</v>
      </c>
      <c r="M3164">
        <v>-961.4246867999999</v>
      </c>
      <c r="N3164">
        <v>1</v>
      </c>
      <c r="O3164">
        <v>-961.4246867999999</v>
      </c>
      <c r="P3164" t="s">
        <v>334</v>
      </c>
      <c r="Q3164" t="s">
        <v>97</v>
      </c>
    </row>
    <row r="3165" spans="1:17">
      <c r="A3165" t="s">
        <v>2530</v>
      </c>
      <c r="B3165" t="s">
        <v>341</v>
      </c>
      <c r="C3165" t="s">
        <v>270</v>
      </c>
      <c r="D3165" t="s">
        <v>332</v>
      </c>
      <c r="E3165" t="s">
        <v>103</v>
      </c>
      <c r="F3165">
        <v>40700</v>
      </c>
      <c r="G3165" t="s">
        <v>784</v>
      </c>
      <c r="I3165" t="s">
        <v>130</v>
      </c>
      <c r="J3165">
        <v>2026</v>
      </c>
      <c r="K3165">
        <v>5</v>
      </c>
      <c r="L3165" t="s">
        <v>95</v>
      </c>
      <c r="M3165">
        <v>-11196.230376960002</v>
      </c>
      <c r="N3165">
        <v>1</v>
      </c>
      <c r="O3165">
        <v>-11196.230376960002</v>
      </c>
      <c r="P3165" t="s">
        <v>334</v>
      </c>
      <c r="Q3165" t="s">
        <v>97</v>
      </c>
    </row>
    <row r="3166" spans="1:17">
      <c r="A3166" t="s">
        <v>2530</v>
      </c>
      <c r="B3166" t="s">
        <v>342</v>
      </c>
      <c r="C3166" t="s">
        <v>270</v>
      </c>
      <c r="D3166" t="s">
        <v>332</v>
      </c>
      <c r="E3166" t="s">
        <v>103</v>
      </c>
      <c r="F3166">
        <v>40700</v>
      </c>
      <c r="G3166" t="s">
        <v>784</v>
      </c>
      <c r="I3166" t="s">
        <v>120</v>
      </c>
      <c r="J3166">
        <v>2026</v>
      </c>
      <c r="K3166">
        <v>5</v>
      </c>
      <c r="L3166" t="s">
        <v>95</v>
      </c>
      <c r="M3166">
        <v>-21.958968960000004</v>
      </c>
      <c r="N3166">
        <v>1</v>
      </c>
      <c r="O3166">
        <v>-21.958968960000004</v>
      </c>
      <c r="P3166" t="s">
        <v>334</v>
      </c>
      <c r="Q3166" t="s">
        <v>97</v>
      </c>
    </row>
    <row r="3167" spans="1:17">
      <c r="A3167" t="s">
        <v>2305</v>
      </c>
      <c r="B3167" t="s">
        <v>343</v>
      </c>
      <c r="C3167" t="s">
        <v>108</v>
      </c>
      <c r="D3167" t="s">
        <v>332</v>
      </c>
      <c r="E3167" t="s">
        <v>103</v>
      </c>
      <c r="F3167">
        <v>40700</v>
      </c>
      <c r="G3167" t="s">
        <v>784</v>
      </c>
      <c r="I3167" t="s">
        <v>130</v>
      </c>
      <c r="J3167">
        <v>2026</v>
      </c>
      <c r="K3167">
        <v>5</v>
      </c>
      <c r="L3167" t="s">
        <v>95</v>
      </c>
      <c r="M3167">
        <v>-1175.6195344800001</v>
      </c>
      <c r="N3167">
        <v>1</v>
      </c>
      <c r="O3167">
        <v>-1175.6195344800001</v>
      </c>
      <c r="P3167" t="s">
        <v>334</v>
      </c>
      <c r="Q3167" t="s">
        <v>97</v>
      </c>
    </row>
    <row r="3168" spans="1:17">
      <c r="A3168" t="s">
        <v>2305</v>
      </c>
      <c r="B3168" t="s">
        <v>402</v>
      </c>
      <c r="C3168" t="s">
        <v>108</v>
      </c>
      <c r="D3168" t="s">
        <v>332</v>
      </c>
      <c r="E3168" t="s">
        <v>103</v>
      </c>
      <c r="F3168">
        <v>40700</v>
      </c>
      <c r="G3168" t="s">
        <v>784</v>
      </c>
      <c r="I3168" t="s">
        <v>130</v>
      </c>
      <c r="J3168">
        <v>2026</v>
      </c>
      <c r="K3168">
        <v>5</v>
      </c>
      <c r="L3168" t="s">
        <v>95</v>
      </c>
      <c r="M3168">
        <v>-754.83714527999996</v>
      </c>
      <c r="N3168">
        <v>1</v>
      </c>
      <c r="O3168">
        <v>-754.83714527999996</v>
      </c>
      <c r="P3168" t="s">
        <v>334</v>
      </c>
      <c r="Q3168" t="s">
        <v>97</v>
      </c>
    </row>
    <row r="3169" spans="1:17">
      <c r="A3169" t="s">
        <v>2295</v>
      </c>
      <c r="B3169" t="s">
        <v>403</v>
      </c>
      <c r="C3169" t="s">
        <v>404</v>
      </c>
      <c r="D3169" t="s">
        <v>332</v>
      </c>
      <c r="E3169" t="s">
        <v>103</v>
      </c>
      <c r="F3169">
        <v>40700</v>
      </c>
      <c r="G3169" t="s">
        <v>784</v>
      </c>
      <c r="I3169" t="s">
        <v>130</v>
      </c>
      <c r="J3169">
        <v>2026</v>
      </c>
      <c r="K3169">
        <v>5</v>
      </c>
      <c r="L3169" t="s">
        <v>95</v>
      </c>
      <c r="M3169">
        <v>-13.002148079999998</v>
      </c>
      <c r="N3169">
        <v>1</v>
      </c>
      <c r="O3169">
        <v>-13.002148079999998</v>
      </c>
      <c r="P3169" t="s">
        <v>334</v>
      </c>
      <c r="Q3169" t="s">
        <v>97</v>
      </c>
    </row>
    <row r="3170" spans="1:17">
      <c r="A3170" t="s">
        <v>879</v>
      </c>
      <c r="B3170" t="s">
        <v>405</v>
      </c>
      <c r="C3170" t="s">
        <v>133</v>
      </c>
      <c r="D3170" t="s">
        <v>332</v>
      </c>
      <c r="E3170" t="s">
        <v>103</v>
      </c>
      <c r="F3170">
        <v>40700</v>
      </c>
      <c r="G3170" t="s">
        <v>784</v>
      </c>
      <c r="I3170" t="s">
        <v>130</v>
      </c>
      <c r="J3170">
        <v>2026</v>
      </c>
      <c r="K3170">
        <v>5</v>
      </c>
      <c r="L3170" t="s">
        <v>95</v>
      </c>
      <c r="M3170">
        <v>-964.6601443200002</v>
      </c>
      <c r="N3170">
        <v>1</v>
      </c>
      <c r="O3170">
        <v>-964.6601443200002</v>
      </c>
      <c r="P3170" t="s">
        <v>334</v>
      </c>
      <c r="Q3170" t="s">
        <v>97</v>
      </c>
    </row>
    <row r="3171" spans="1:17">
      <c r="A3171" t="s">
        <v>2530</v>
      </c>
      <c r="B3171" t="s">
        <v>406</v>
      </c>
      <c r="C3171" t="s">
        <v>270</v>
      </c>
      <c r="D3171" t="s">
        <v>332</v>
      </c>
      <c r="E3171" t="s">
        <v>103</v>
      </c>
      <c r="F3171">
        <v>40700</v>
      </c>
      <c r="G3171" t="s">
        <v>784</v>
      </c>
      <c r="I3171" t="s">
        <v>120</v>
      </c>
      <c r="J3171">
        <v>2026</v>
      </c>
      <c r="K3171">
        <v>5</v>
      </c>
      <c r="L3171" t="s">
        <v>95</v>
      </c>
      <c r="M3171">
        <v>-83.037779999999998</v>
      </c>
      <c r="N3171">
        <v>1</v>
      </c>
      <c r="O3171">
        <v>-83.037779999999998</v>
      </c>
      <c r="P3171" t="s">
        <v>334</v>
      </c>
      <c r="Q3171" t="s">
        <v>97</v>
      </c>
    </row>
    <row r="3172" spans="1:17">
      <c r="A3172" t="s">
        <v>879</v>
      </c>
      <c r="B3172" t="s">
        <v>407</v>
      </c>
      <c r="C3172" t="s">
        <v>133</v>
      </c>
      <c r="D3172" t="s">
        <v>332</v>
      </c>
      <c r="E3172" t="s">
        <v>103</v>
      </c>
      <c r="F3172">
        <v>40700</v>
      </c>
      <c r="G3172" t="s">
        <v>784</v>
      </c>
      <c r="I3172" t="s">
        <v>130</v>
      </c>
      <c r="J3172">
        <v>2026</v>
      </c>
      <c r="K3172">
        <v>5</v>
      </c>
      <c r="L3172" t="s">
        <v>95</v>
      </c>
      <c r="M3172">
        <v>-74.849008319999996</v>
      </c>
      <c r="N3172">
        <v>1</v>
      </c>
      <c r="O3172">
        <v>-74.849008319999996</v>
      </c>
      <c r="P3172" t="s">
        <v>334</v>
      </c>
      <c r="Q3172" t="s">
        <v>97</v>
      </c>
    </row>
    <row r="3173" spans="1:17">
      <c r="A3173" t="s">
        <v>2530</v>
      </c>
      <c r="B3173" t="s">
        <v>344</v>
      </c>
      <c r="C3173" t="s">
        <v>270</v>
      </c>
      <c r="D3173" t="s">
        <v>332</v>
      </c>
      <c r="E3173" t="s">
        <v>103</v>
      </c>
      <c r="F3173">
        <v>40700</v>
      </c>
      <c r="G3173" t="s">
        <v>784</v>
      </c>
      <c r="I3173" t="s">
        <v>130</v>
      </c>
      <c r="J3173">
        <v>2026</v>
      </c>
      <c r="K3173">
        <v>5</v>
      </c>
      <c r="L3173" t="s">
        <v>95</v>
      </c>
      <c r="M3173">
        <v>-914.80450248</v>
      </c>
      <c r="N3173">
        <v>1</v>
      </c>
      <c r="O3173">
        <v>-914.80450248</v>
      </c>
      <c r="P3173" t="s">
        <v>334</v>
      </c>
      <c r="Q3173" t="s">
        <v>97</v>
      </c>
    </row>
    <row r="3174" spans="1:17">
      <c r="A3174" t="s">
        <v>2438</v>
      </c>
      <c r="B3174" t="s">
        <v>408</v>
      </c>
      <c r="C3174" t="s">
        <v>296</v>
      </c>
      <c r="D3174" t="s">
        <v>332</v>
      </c>
      <c r="E3174" t="s">
        <v>103</v>
      </c>
      <c r="F3174">
        <v>40700</v>
      </c>
      <c r="G3174" t="s">
        <v>784</v>
      </c>
      <c r="I3174" t="s">
        <v>130</v>
      </c>
      <c r="J3174">
        <v>2026</v>
      </c>
      <c r="K3174">
        <v>5</v>
      </c>
      <c r="L3174" t="s">
        <v>95</v>
      </c>
      <c r="M3174">
        <v>-4640.9175871200005</v>
      </c>
      <c r="N3174">
        <v>1</v>
      </c>
      <c r="O3174">
        <v>-4640.9175871200005</v>
      </c>
      <c r="P3174" t="s">
        <v>334</v>
      </c>
      <c r="Q3174" t="s">
        <v>97</v>
      </c>
    </row>
    <row r="3175" spans="1:17">
      <c r="A3175" t="s">
        <v>2305</v>
      </c>
      <c r="B3175" t="s">
        <v>409</v>
      </c>
      <c r="C3175" t="s">
        <v>108</v>
      </c>
      <c r="D3175" t="s">
        <v>332</v>
      </c>
      <c r="E3175" t="s">
        <v>103</v>
      </c>
      <c r="F3175">
        <v>40700</v>
      </c>
      <c r="G3175" t="s">
        <v>784</v>
      </c>
      <c r="I3175" t="s">
        <v>130</v>
      </c>
      <c r="J3175">
        <v>2026</v>
      </c>
      <c r="K3175">
        <v>5</v>
      </c>
      <c r="L3175" t="s">
        <v>95</v>
      </c>
      <c r="M3175">
        <v>-257.20238592000004</v>
      </c>
      <c r="N3175">
        <v>1</v>
      </c>
      <c r="O3175">
        <v>-257.20238592000004</v>
      </c>
      <c r="P3175" t="s">
        <v>334</v>
      </c>
      <c r="Q3175" t="s">
        <v>97</v>
      </c>
    </row>
    <row r="3176" spans="1:17">
      <c r="A3176" t="s">
        <v>2305</v>
      </c>
      <c r="B3176" t="s">
        <v>410</v>
      </c>
      <c r="C3176" t="s">
        <v>108</v>
      </c>
      <c r="D3176" t="s">
        <v>332</v>
      </c>
      <c r="E3176" t="s">
        <v>103</v>
      </c>
      <c r="F3176">
        <v>40700</v>
      </c>
      <c r="G3176" t="s">
        <v>784</v>
      </c>
      <c r="I3176" t="s">
        <v>130</v>
      </c>
      <c r="J3176">
        <v>2026</v>
      </c>
      <c r="K3176">
        <v>5</v>
      </c>
      <c r="L3176" t="s">
        <v>95</v>
      </c>
      <c r="M3176">
        <v>-3835.63529208</v>
      </c>
      <c r="N3176">
        <v>1</v>
      </c>
      <c r="O3176">
        <v>-3835.63529208</v>
      </c>
      <c r="P3176" t="s">
        <v>334</v>
      </c>
      <c r="Q3176" t="s">
        <v>97</v>
      </c>
    </row>
    <row r="3177" spans="1:17">
      <c r="A3177" t="s">
        <v>2305</v>
      </c>
      <c r="B3177" t="s">
        <v>411</v>
      </c>
      <c r="C3177" t="s">
        <v>108</v>
      </c>
      <c r="D3177" t="s">
        <v>332</v>
      </c>
      <c r="E3177" t="s">
        <v>103</v>
      </c>
      <c r="F3177">
        <v>40700</v>
      </c>
      <c r="G3177" t="s">
        <v>784</v>
      </c>
      <c r="I3177" t="s">
        <v>130</v>
      </c>
      <c r="J3177">
        <v>2026</v>
      </c>
      <c r="K3177">
        <v>5</v>
      </c>
      <c r="L3177" t="s">
        <v>95</v>
      </c>
      <c r="M3177">
        <v>-818.90692488000002</v>
      </c>
      <c r="N3177">
        <v>1</v>
      </c>
      <c r="O3177">
        <v>-818.90692488000002</v>
      </c>
      <c r="P3177" t="s">
        <v>334</v>
      </c>
      <c r="Q3177" t="s">
        <v>97</v>
      </c>
    </row>
    <row r="3178" spans="1:17">
      <c r="A3178" t="s">
        <v>2305</v>
      </c>
      <c r="B3178" t="s">
        <v>412</v>
      </c>
      <c r="C3178" t="s">
        <v>108</v>
      </c>
      <c r="D3178" t="s">
        <v>332</v>
      </c>
      <c r="E3178" t="s">
        <v>103</v>
      </c>
      <c r="F3178">
        <v>40700</v>
      </c>
      <c r="G3178" t="s">
        <v>784</v>
      </c>
      <c r="I3178" t="s">
        <v>130</v>
      </c>
      <c r="J3178">
        <v>2026</v>
      </c>
      <c r="K3178">
        <v>5</v>
      </c>
      <c r="L3178" t="s">
        <v>95</v>
      </c>
      <c r="M3178">
        <v>-184.30848504000002</v>
      </c>
      <c r="N3178">
        <v>1</v>
      </c>
      <c r="O3178">
        <v>-184.30848504000002</v>
      </c>
      <c r="P3178" t="s">
        <v>334</v>
      </c>
      <c r="Q3178" t="s">
        <v>97</v>
      </c>
    </row>
    <row r="3179" spans="1:17">
      <c r="A3179" t="s">
        <v>879</v>
      </c>
      <c r="B3179" t="s">
        <v>413</v>
      </c>
      <c r="C3179" t="s">
        <v>133</v>
      </c>
      <c r="D3179" t="s">
        <v>332</v>
      </c>
      <c r="E3179" t="s">
        <v>103</v>
      </c>
      <c r="F3179">
        <v>40700</v>
      </c>
      <c r="G3179" t="s">
        <v>784</v>
      </c>
      <c r="I3179" t="s">
        <v>130</v>
      </c>
      <c r="J3179">
        <v>2026</v>
      </c>
      <c r="K3179">
        <v>5</v>
      </c>
      <c r="L3179" t="s">
        <v>95</v>
      </c>
      <c r="M3179">
        <v>-365.81097671999999</v>
      </c>
      <c r="N3179">
        <v>1</v>
      </c>
      <c r="O3179">
        <v>-365.81097671999999</v>
      </c>
      <c r="P3179" t="s">
        <v>334</v>
      </c>
      <c r="Q3179" t="s">
        <v>97</v>
      </c>
    </row>
    <row r="3180" spans="1:17">
      <c r="A3180" t="s">
        <v>2438</v>
      </c>
      <c r="B3180" t="s">
        <v>414</v>
      </c>
      <c r="C3180" t="s">
        <v>296</v>
      </c>
      <c r="D3180" t="s">
        <v>332</v>
      </c>
      <c r="E3180" t="s">
        <v>103</v>
      </c>
      <c r="F3180">
        <v>40700</v>
      </c>
      <c r="G3180" t="s">
        <v>784</v>
      </c>
      <c r="I3180" t="s">
        <v>130</v>
      </c>
      <c r="J3180">
        <v>2026</v>
      </c>
      <c r="K3180">
        <v>5</v>
      </c>
      <c r="L3180" t="s">
        <v>95</v>
      </c>
      <c r="M3180">
        <v>-181.54592064000002</v>
      </c>
      <c r="N3180">
        <v>1</v>
      </c>
      <c r="O3180">
        <v>-181.54592064000002</v>
      </c>
      <c r="P3180" t="s">
        <v>334</v>
      </c>
      <c r="Q3180" t="s">
        <v>97</v>
      </c>
    </row>
    <row r="3181" spans="1:17">
      <c r="A3181" t="s">
        <v>2530</v>
      </c>
      <c r="B3181" t="s">
        <v>415</v>
      </c>
      <c r="C3181" t="s">
        <v>270</v>
      </c>
      <c r="D3181" t="s">
        <v>332</v>
      </c>
      <c r="E3181" t="s">
        <v>103</v>
      </c>
      <c r="F3181">
        <v>40700</v>
      </c>
      <c r="G3181" t="s">
        <v>784</v>
      </c>
      <c r="I3181" t="s">
        <v>130</v>
      </c>
      <c r="J3181">
        <v>2026</v>
      </c>
      <c r="K3181">
        <v>5</v>
      </c>
      <c r="L3181" t="s">
        <v>95</v>
      </c>
      <c r="M3181">
        <v>-6.6438266400000003</v>
      </c>
      <c r="N3181">
        <v>1</v>
      </c>
      <c r="O3181">
        <v>-6.6438266400000003</v>
      </c>
      <c r="P3181" t="s">
        <v>334</v>
      </c>
      <c r="Q3181" t="s">
        <v>97</v>
      </c>
    </row>
    <row r="3182" spans="1:17">
      <c r="A3182" t="s">
        <v>879</v>
      </c>
      <c r="B3182" t="s">
        <v>416</v>
      </c>
      <c r="C3182" t="s">
        <v>133</v>
      </c>
      <c r="D3182" t="s">
        <v>332</v>
      </c>
      <c r="E3182" t="s">
        <v>103</v>
      </c>
      <c r="F3182">
        <v>40700</v>
      </c>
      <c r="G3182" t="s">
        <v>784</v>
      </c>
      <c r="I3182" t="s">
        <v>130</v>
      </c>
      <c r="J3182">
        <v>2026</v>
      </c>
      <c r="K3182">
        <v>5</v>
      </c>
      <c r="L3182" t="s">
        <v>95</v>
      </c>
      <c r="M3182">
        <v>-19.392639120000002</v>
      </c>
      <c r="N3182">
        <v>1</v>
      </c>
      <c r="O3182">
        <v>-19.392639120000002</v>
      </c>
      <c r="P3182" t="s">
        <v>334</v>
      </c>
      <c r="Q3182" t="s">
        <v>97</v>
      </c>
    </row>
    <row r="3183" spans="1:17">
      <c r="A3183" t="s">
        <v>2530</v>
      </c>
      <c r="B3183" t="s">
        <v>280</v>
      </c>
      <c r="C3183" t="s">
        <v>270</v>
      </c>
      <c r="D3183" t="s">
        <v>332</v>
      </c>
      <c r="E3183" t="s">
        <v>103</v>
      </c>
      <c r="F3183">
        <v>40700</v>
      </c>
      <c r="G3183" t="s">
        <v>784</v>
      </c>
      <c r="I3183" t="s">
        <v>120</v>
      </c>
      <c r="J3183">
        <v>2026</v>
      </c>
      <c r="K3183">
        <v>5</v>
      </c>
      <c r="L3183" t="s">
        <v>95</v>
      </c>
      <c r="M3183">
        <v>-3643.9784661599997</v>
      </c>
      <c r="N3183">
        <v>1</v>
      </c>
      <c r="O3183">
        <v>-3643.9784661599997</v>
      </c>
      <c r="P3183" t="s">
        <v>334</v>
      </c>
      <c r="Q3183" t="s">
        <v>97</v>
      </c>
    </row>
    <row r="3184" spans="1:17">
      <c r="A3184" t="s">
        <v>997</v>
      </c>
      <c r="B3184" t="s">
        <v>417</v>
      </c>
      <c r="C3184" t="s">
        <v>259</v>
      </c>
      <c r="D3184" t="s">
        <v>332</v>
      </c>
      <c r="E3184" t="s">
        <v>103</v>
      </c>
      <c r="F3184">
        <v>40700</v>
      </c>
      <c r="G3184" t="s">
        <v>784</v>
      </c>
      <c r="I3184" t="s">
        <v>130</v>
      </c>
      <c r="J3184">
        <v>2026</v>
      </c>
      <c r="K3184">
        <v>5</v>
      </c>
      <c r="L3184" t="s">
        <v>95</v>
      </c>
      <c r="M3184">
        <v>-794.5127172</v>
      </c>
      <c r="N3184">
        <v>1</v>
      </c>
      <c r="O3184">
        <v>-794.5127172</v>
      </c>
      <c r="P3184" t="s">
        <v>334</v>
      </c>
      <c r="Q3184" t="s">
        <v>97</v>
      </c>
    </row>
    <row r="3185" spans="1:17">
      <c r="A3185" t="s">
        <v>2305</v>
      </c>
      <c r="B3185" t="s">
        <v>418</v>
      </c>
      <c r="C3185" t="s">
        <v>108</v>
      </c>
      <c r="D3185" t="s">
        <v>332</v>
      </c>
      <c r="E3185" t="s">
        <v>103</v>
      </c>
      <c r="F3185">
        <v>40700</v>
      </c>
      <c r="G3185" t="s">
        <v>784</v>
      </c>
      <c r="I3185" t="s">
        <v>130</v>
      </c>
      <c r="J3185">
        <v>2026</v>
      </c>
      <c r="K3185">
        <v>5</v>
      </c>
      <c r="L3185" t="s">
        <v>95</v>
      </c>
      <c r="M3185">
        <v>-64.972136880000008</v>
      </c>
      <c r="N3185">
        <v>1</v>
      </c>
      <c r="O3185">
        <v>-64.972136880000008</v>
      </c>
      <c r="P3185" t="s">
        <v>334</v>
      </c>
      <c r="Q3185" t="s">
        <v>97</v>
      </c>
    </row>
    <row r="3186" spans="1:17">
      <c r="A3186" t="s">
        <v>2305</v>
      </c>
      <c r="B3186" t="s">
        <v>419</v>
      </c>
      <c r="C3186" t="s">
        <v>108</v>
      </c>
      <c r="D3186" t="s">
        <v>332</v>
      </c>
      <c r="E3186" t="s">
        <v>103</v>
      </c>
      <c r="F3186">
        <v>40700</v>
      </c>
      <c r="G3186" t="s">
        <v>784</v>
      </c>
      <c r="I3186" t="s">
        <v>130</v>
      </c>
      <c r="J3186">
        <v>2026</v>
      </c>
      <c r="K3186">
        <v>5</v>
      </c>
      <c r="L3186" t="s">
        <v>95</v>
      </c>
      <c r="M3186">
        <v>-245.93417928</v>
      </c>
      <c r="N3186">
        <v>1</v>
      </c>
      <c r="O3186">
        <v>-245.93417928</v>
      </c>
      <c r="P3186" t="s">
        <v>334</v>
      </c>
      <c r="Q3186" t="s">
        <v>97</v>
      </c>
    </row>
    <row r="3187" spans="1:17">
      <c r="A3187" t="s">
        <v>2530</v>
      </c>
      <c r="B3187" t="s">
        <v>420</v>
      </c>
      <c r="C3187" t="s">
        <v>270</v>
      </c>
      <c r="D3187" t="s">
        <v>332</v>
      </c>
      <c r="E3187" t="s">
        <v>103</v>
      </c>
      <c r="F3187">
        <v>40700</v>
      </c>
      <c r="G3187" t="s">
        <v>784</v>
      </c>
      <c r="I3187" t="s">
        <v>120</v>
      </c>
      <c r="J3187">
        <v>2026</v>
      </c>
      <c r="K3187">
        <v>5</v>
      </c>
      <c r="L3187" t="s">
        <v>95</v>
      </c>
      <c r="M3187">
        <v>-4830.6546921600002</v>
      </c>
      <c r="N3187">
        <v>1</v>
      </c>
      <c r="O3187">
        <v>-4830.6546921600002</v>
      </c>
      <c r="P3187" t="s">
        <v>334</v>
      </c>
      <c r="Q3187" t="s">
        <v>97</v>
      </c>
    </row>
    <row r="3188" spans="1:17">
      <c r="A3188" t="s">
        <v>2305</v>
      </c>
      <c r="B3188" t="s">
        <v>346</v>
      </c>
      <c r="C3188" t="s">
        <v>108</v>
      </c>
      <c r="D3188" t="s">
        <v>332</v>
      </c>
      <c r="E3188" t="s">
        <v>103</v>
      </c>
      <c r="F3188">
        <v>40700</v>
      </c>
      <c r="G3188" t="s">
        <v>784</v>
      </c>
      <c r="I3188" t="s">
        <v>130</v>
      </c>
      <c r="J3188">
        <v>2026</v>
      </c>
      <c r="K3188">
        <v>5</v>
      </c>
      <c r="L3188" t="s">
        <v>95</v>
      </c>
      <c r="M3188">
        <v>-8465.3755516799993</v>
      </c>
      <c r="N3188">
        <v>1</v>
      </c>
      <c r="O3188">
        <v>-8465.3755516799993</v>
      </c>
      <c r="P3188" t="s">
        <v>334</v>
      </c>
      <c r="Q3188" t="s">
        <v>97</v>
      </c>
    </row>
    <row r="3189" spans="1:17">
      <c r="A3189" t="s">
        <v>2305</v>
      </c>
      <c r="B3189" t="s">
        <v>421</v>
      </c>
      <c r="C3189" t="s">
        <v>108</v>
      </c>
      <c r="D3189" t="s">
        <v>332</v>
      </c>
      <c r="E3189" t="s">
        <v>103</v>
      </c>
      <c r="F3189">
        <v>40700</v>
      </c>
      <c r="G3189" t="s">
        <v>784</v>
      </c>
      <c r="I3189" t="s">
        <v>130</v>
      </c>
      <c r="J3189">
        <v>2026</v>
      </c>
      <c r="K3189">
        <v>5</v>
      </c>
      <c r="L3189" t="s">
        <v>95</v>
      </c>
      <c r="M3189">
        <v>-423.93983543999997</v>
      </c>
      <c r="N3189">
        <v>1</v>
      </c>
      <c r="O3189">
        <v>-423.93983543999997</v>
      </c>
      <c r="P3189" t="s">
        <v>334</v>
      </c>
      <c r="Q3189" t="s">
        <v>97</v>
      </c>
    </row>
    <row r="3190" spans="1:17">
      <c r="A3190" t="s">
        <v>2295</v>
      </c>
      <c r="B3190" t="s">
        <v>422</v>
      </c>
      <c r="C3190" t="s">
        <v>423</v>
      </c>
      <c r="D3190" t="s">
        <v>332</v>
      </c>
      <c r="E3190" t="s">
        <v>103</v>
      </c>
      <c r="F3190">
        <v>40700</v>
      </c>
      <c r="G3190" t="s">
        <v>784</v>
      </c>
      <c r="I3190" t="s">
        <v>130</v>
      </c>
      <c r="J3190">
        <v>2026</v>
      </c>
      <c r="K3190">
        <v>5</v>
      </c>
      <c r="L3190" t="s">
        <v>95</v>
      </c>
      <c r="M3190">
        <v>-1331.1957412800002</v>
      </c>
      <c r="N3190">
        <v>1</v>
      </c>
      <c r="O3190">
        <v>-1331.1957412800002</v>
      </c>
      <c r="P3190" t="s">
        <v>334</v>
      </c>
      <c r="Q3190" t="s">
        <v>97</v>
      </c>
    </row>
    <row r="3191" spans="1:17">
      <c r="A3191" t="s">
        <v>424</v>
      </c>
      <c r="B3191">
        <v>996</v>
      </c>
      <c r="C3191" t="s">
        <v>424</v>
      </c>
      <c r="D3191" t="s">
        <v>332</v>
      </c>
      <c r="E3191" t="s">
        <v>103</v>
      </c>
      <c r="F3191">
        <v>40700</v>
      </c>
      <c r="G3191" t="s">
        <v>784</v>
      </c>
      <c r="I3191" t="s">
        <v>130</v>
      </c>
      <c r="J3191">
        <v>2026</v>
      </c>
      <c r="K3191">
        <v>5</v>
      </c>
      <c r="L3191" t="s">
        <v>95</v>
      </c>
      <c r="M3191">
        <v>-1399.7861539200003</v>
      </c>
      <c r="N3191">
        <v>1</v>
      </c>
      <c r="O3191">
        <v>-1399.7861539200003</v>
      </c>
      <c r="P3191" t="s">
        <v>334</v>
      </c>
      <c r="Q3191" t="s">
        <v>97</v>
      </c>
    </row>
    <row r="3192" spans="1:17">
      <c r="A3192" t="s">
        <v>2305</v>
      </c>
      <c r="B3192" t="s">
        <v>425</v>
      </c>
      <c r="C3192" t="s">
        <v>108</v>
      </c>
      <c r="D3192" t="s">
        <v>332</v>
      </c>
      <c r="E3192" t="s">
        <v>103</v>
      </c>
      <c r="F3192">
        <v>40700</v>
      </c>
      <c r="G3192" t="s">
        <v>784</v>
      </c>
      <c r="I3192" t="s">
        <v>130</v>
      </c>
      <c r="J3192">
        <v>2026</v>
      </c>
      <c r="K3192">
        <v>5</v>
      </c>
      <c r="L3192" t="s">
        <v>95</v>
      </c>
      <c r="M3192">
        <v>-10850.080655520002</v>
      </c>
      <c r="N3192">
        <v>1</v>
      </c>
      <c r="O3192">
        <v>-10850.080655520002</v>
      </c>
      <c r="P3192" t="s">
        <v>334</v>
      </c>
      <c r="Q3192" t="s">
        <v>97</v>
      </c>
    </row>
    <row r="3193" spans="1:17">
      <c r="A3193" t="s">
        <v>2305</v>
      </c>
      <c r="B3193" t="s">
        <v>426</v>
      </c>
      <c r="C3193" t="s">
        <v>108</v>
      </c>
      <c r="D3193" t="s">
        <v>332</v>
      </c>
      <c r="E3193" t="s">
        <v>103</v>
      </c>
      <c r="F3193">
        <v>40700</v>
      </c>
      <c r="G3193" t="s">
        <v>784</v>
      </c>
      <c r="I3193" t="s">
        <v>130</v>
      </c>
      <c r="J3193">
        <v>2026</v>
      </c>
      <c r="K3193">
        <v>5</v>
      </c>
      <c r="L3193" t="s">
        <v>95</v>
      </c>
      <c r="M3193">
        <v>-95.727078720000009</v>
      </c>
      <c r="N3193">
        <v>1</v>
      </c>
      <c r="O3193">
        <v>-95.727078720000009</v>
      </c>
      <c r="P3193" t="s">
        <v>334</v>
      </c>
      <c r="Q3193" t="s">
        <v>97</v>
      </c>
    </row>
    <row r="3194" spans="1:17">
      <c r="A3194" t="s">
        <v>2305</v>
      </c>
      <c r="B3194" t="s">
        <v>427</v>
      </c>
      <c r="C3194" t="s">
        <v>108</v>
      </c>
      <c r="D3194" t="s">
        <v>332</v>
      </c>
      <c r="E3194" t="s">
        <v>103</v>
      </c>
      <c r="F3194">
        <v>40700</v>
      </c>
      <c r="G3194" t="s">
        <v>784</v>
      </c>
      <c r="I3194" t="s">
        <v>130</v>
      </c>
      <c r="J3194">
        <v>2026</v>
      </c>
      <c r="K3194">
        <v>5</v>
      </c>
      <c r="L3194" t="s">
        <v>95</v>
      </c>
      <c r="M3194">
        <v>-1033.0872962400001</v>
      </c>
      <c r="N3194">
        <v>1</v>
      </c>
      <c r="O3194">
        <v>-1033.0872962400001</v>
      </c>
      <c r="P3194" t="s">
        <v>334</v>
      </c>
      <c r="Q3194" t="s">
        <v>97</v>
      </c>
    </row>
    <row r="3195" spans="1:17">
      <c r="A3195" t="s">
        <v>2530</v>
      </c>
      <c r="B3195" t="s">
        <v>281</v>
      </c>
      <c r="C3195" t="s">
        <v>270</v>
      </c>
      <c r="D3195" t="s">
        <v>332</v>
      </c>
      <c r="E3195" t="s">
        <v>103</v>
      </c>
      <c r="F3195">
        <v>40700</v>
      </c>
      <c r="G3195" t="s">
        <v>784</v>
      </c>
      <c r="I3195" t="s">
        <v>120</v>
      </c>
      <c r="J3195">
        <v>2026</v>
      </c>
      <c r="K3195">
        <v>5</v>
      </c>
      <c r="L3195" t="s">
        <v>95</v>
      </c>
      <c r="M3195">
        <v>-29344.984462800006</v>
      </c>
      <c r="N3195">
        <v>1</v>
      </c>
      <c r="O3195">
        <v>-29344.984462800006</v>
      </c>
      <c r="P3195" t="s">
        <v>334</v>
      </c>
      <c r="Q3195" t="s">
        <v>97</v>
      </c>
    </row>
    <row r="3196" spans="1:17">
      <c r="A3196" t="s">
        <v>879</v>
      </c>
      <c r="B3196" t="s">
        <v>428</v>
      </c>
      <c r="C3196" t="s">
        <v>133</v>
      </c>
      <c r="D3196" t="s">
        <v>332</v>
      </c>
      <c r="E3196" t="s">
        <v>103</v>
      </c>
      <c r="F3196">
        <v>40700</v>
      </c>
      <c r="G3196" t="s">
        <v>784</v>
      </c>
      <c r="I3196" t="s">
        <v>130</v>
      </c>
      <c r="J3196">
        <v>2026</v>
      </c>
      <c r="K3196">
        <v>5</v>
      </c>
      <c r="L3196" t="s">
        <v>95</v>
      </c>
      <c r="M3196">
        <v>-1757.8941199199999</v>
      </c>
      <c r="N3196">
        <v>1</v>
      </c>
      <c r="O3196">
        <v>-1757.8941199199999</v>
      </c>
      <c r="P3196" t="s">
        <v>334</v>
      </c>
      <c r="Q3196" t="s">
        <v>97</v>
      </c>
    </row>
    <row r="3197" spans="1:17">
      <c r="A3197" t="s">
        <v>2305</v>
      </c>
      <c r="B3197" t="s">
        <v>429</v>
      </c>
      <c r="C3197" t="s">
        <v>108</v>
      </c>
      <c r="D3197" t="s">
        <v>332</v>
      </c>
      <c r="E3197" t="s">
        <v>103</v>
      </c>
      <c r="F3197">
        <v>40700</v>
      </c>
      <c r="G3197" t="s">
        <v>784</v>
      </c>
      <c r="I3197" t="s">
        <v>130</v>
      </c>
      <c r="J3197">
        <v>2026</v>
      </c>
      <c r="K3197">
        <v>5</v>
      </c>
      <c r="L3197" t="s">
        <v>95</v>
      </c>
      <c r="M3197">
        <v>-307.23013512000006</v>
      </c>
      <c r="N3197">
        <v>1</v>
      </c>
      <c r="O3197">
        <v>-307.23013512000006</v>
      </c>
      <c r="P3197" t="s">
        <v>334</v>
      </c>
      <c r="Q3197" t="s">
        <v>97</v>
      </c>
    </row>
    <row r="3198" spans="1:17">
      <c r="A3198" t="s">
        <v>2553</v>
      </c>
      <c r="B3198" t="s">
        <v>430</v>
      </c>
      <c r="C3198" t="s">
        <v>431</v>
      </c>
      <c r="D3198" t="s">
        <v>332</v>
      </c>
      <c r="E3198" t="s">
        <v>103</v>
      </c>
      <c r="F3198">
        <v>40700</v>
      </c>
      <c r="G3198" t="s">
        <v>784</v>
      </c>
      <c r="I3198" t="s">
        <v>130</v>
      </c>
      <c r="J3198">
        <v>2026</v>
      </c>
      <c r="K3198">
        <v>5</v>
      </c>
      <c r="L3198" t="s">
        <v>95</v>
      </c>
      <c r="M3198">
        <v>-2458.8286876799998</v>
      </c>
      <c r="N3198">
        <v>1</v>
      </c>
      <c r="O3198">
        <v>-2458.8286876799998</v>
      </c>
      <c r="P3198" t="s">
        <v>334</v>
      </c>
      <c r="Q3198" t="s">
        <v>97</v>
      </c>
    </row>
    <row r="3199" spans="1:17">
      <c r="A3199" t="s">
        <v>2305</v>
      </c>
      <c r="B3199" t="s">
        <v>347</v>
      </c>
      <c r="C3199" t="s">
        <v>108</v>
      </c>
      <c r="D3199" t="s">
        <v>332</v>
      </c>
      <c r="E3199" t="s">
        <v>103</v>
      </c>
      <c r="F3199">
        <v>40700</v>
      </c>
      <c r="G3199" t="s">
        <v>784</v>
      </c>
      <c r="I3199" t="s">
        <v>130</v>
      </c>
      <c r="J3199">
        <v>2026</v>
      </c>
      <c r="K3199">
        <v>5</v>
      </c>
      <c r="L3199" t="s">
        <v>95</v>
      </c>
      <c r="M3199">
        <v>-5892.5160871199996</v>
      </c>
      <c r="N3199">
        <v>1</v>
      </c>
      <c r="O3199">
        <v>-5892.5160871199996</v>
      </c>
      <c r="P3199" t="s">
        <v>334</v>
      </c>
      <c r="Q3199" t="s">
        <v>97</v>
      </c>
    </row>
    <row r="3200" spans="1:17">
      <c r="A3200" t="s">
        <v>2530</v>
      </c>
      <c r="B3200" t="s">
        <v>432</v>
      </c>
      <c r="C3200" t="s">
        <v>270</v>
      </c>
      <c r="D3200" t="s">
        <v>332</v>
      </c>
      <c r="E3200" t="s">
        <v>103</v>
      </c>
      <c r="F3200">
        <v>40700</v>
      </c>
      <c r="G3200" t="s">
        <v>784</v>
      </c>
      <c r="I3200" t="s">
        <v>120</v>
      </c>
      <c r="J3200">
        <v>2026</v>
      </c>
      <c r="K3200">
        <v>5</v>
      </c>
      <c r="L3200" t="s">
        <v>95</v>
      </c>
      <c r="M3200">
        <v>-7021.7687728800001</v>
      </c>
      <c r="N3200">
        <v>1</v>
      </c>
      <c r="O3200">
        <v>-7021.7687728800001</v>
      </c>
      <c r="P3200" t="s">
        <v>334</v>
      </c>
      <c r="Q3200" t="s">
        <v>97</v>
      </c>
    </row>
    <row r="3201" spans="1:17">
      <c r="A3201" t="s">
        <v>2305</v>
      </c>
      <c r="B3201" t="s">
        <v>433</v>
      </c>
      <c r="C3201" t="s">
        <v>108</v>
      </c>
      <c r="D3201" t="s">
        <v>332</v>
      </c>
      <c r="E3201" t="s">
        <v>103</v>
      </c>
      <c r="F3201">
        <v>40700</v>
      </c>
      <c r="G3201" t="s">
        <v>784</v>
      </c>
      <c r="I3201" t="s">
        <v>130</v>
      </c>
      <c r="J3201">
        <v>2026</v>
      </c>
      <c r="K3201">
        <v>5</v>
      </c>
      <c r="L3201" t="s">
        <v>95</v>
      </c>
      <c r="M3201">
        <v>-984.89080152000008</v>
      </c>
      <c r="N3201">
        <v>1</v>
      </c>
      <c r="O3201">
        <v>-984.89080152000008</v>
      </c>
      <c r="P3201" t="s">
        <v>334</v>
      </c>
      <c r="Q3201" t="s">
        <v>97</v>
      </c>
    </row>
    <row r="3202" spans="1:17">
      <c r="A3202" t="s">
        <v>2305</v>
      </c>
      <c r="B3202" t="s">
        <v>434</v>
      </c>
      <c r="C3202" t="s">
        <v>108</v>
      </c>
      <c r="D3202" t="s">
        <v>332</v>
      </c>
      <c r="E3202" t="s">
        <v>103</v>
      </c>
      <c r="F3202">
        <v>40700</v>
      </c>
      <c r="G3202" t="s">
        <v>784</v>
      </c>
      <c r="I3202" t="s">
        <v>130</v>
      </c>
      <c r="J3202">
        <v>2026</v>
      </c>
      <c r="K3202">
        <v>5</v>
      </c>
      <c r="L3202" t="s">
        <v>95</v>
      </c>
      <c r="M3202">
        <v>-22981.168455119998</v>
      </c>
      <c r="N3202">
        <v>1</v>
      </c>
      <c r="O3202">
        <v>-22981.168455119998</v>
      </c>
      <c r="P3202" t="s">
        <v>334</v>
      </c>
      <c r="Q3202" t="s">
        <v>97</v>
      </c>
    </row>
    <row r="3203" spans="1:17">
      <c r="A3203" t="s">
        <v>2511</v>
      </c>
      <c r="B3203" t="s">
        <v>435</v>
      </c>
      <c r="C3203" t="s">
        <v>436</v>
      </c>
      <c r="D3203" t="s">
        <v>332</v>
      </c>
      <c r="E3203" t="s">
        <v>103</v>
      </c>
      <c r="F3203">
        <v>40700</v>
      </c>
      <c r="G3203" t="s">
        <v>784</v>
      </c>
      <c r="I3203" t="s">
        <v>130</v>
      </c>
      <c r="J3203">
        <v>2026</v>
      </c>
      <c r="K3203">
        <v>5</v>
      </c>
      <c r="L3203" t="s">
        <v>95</v>
      </c>
      <c r="M3203">
        <v>-726.69115800000009</v>
      </c>
      <c r="N3203">
        <v>1</v>
      </c>
      <c r="O3203">
        <v>-726.69115800000009</v>
      </c>
      <c r="P3203" t="s">
        <v>334</v>
      </c>
      <c r="Q3203" t="s">
        <v>97</v>
      </c>
    </row>
    <row r="3204" spans="1:17">
      <c r="A3204" t="s">
        <v>879</v>
      </c>
      <c r="B3204" t="s">
        <v>437</v>
      </c>
      <c r="C3204" t="s">
        <v>133</v>
      </c>
      <c r="D3204" t="s">
        <v>332</v>
      </c>
      <c r="E3204" t="s">
        <v>103</v>
      </c>
      <c r="F3204">
        <v>40700</v>
      </c>
      <c r="G3204" t="s">
        <v>784</v>
      </c>
      <c r="I3204" t="s">
        <v>130</v>
      </c>
      <c r="J3204">
        <v>2026</v>
      </c>
      <c r="K3204">
        <v>5</v>
      </c>
      <c r="L3204" t="s">
        <v>95</v>
      </c>
      <c r="M3204">
        <v>-50.22800496</v>
      </c>
      <c r="N3204">
        <v>1</v>
      </c>
      <c r="O3204">
        <v>-50.22800496</v>
      </c>
      <c r="P3204" t="s">
        <v>334</v>
      </c>
      <c r="Q3204" t="s">
        <v>97</v>
      </c>
    </row>
    <row r="3205" spans="1:17">
      <c r="A3205" t="s">
        <v>2438</v>
      </c>
      <c r="B3205" t="s">
        <v>438</v>
      </c>
      <c r="C3205" t="s">
        <v>296</v>
      </c>
      <c r="D3205" t="s">
        <v>332</v>
      </c>
      <c r="E3205" t="s">
        <v>103</v>
      </c>
      <c r="F3205">
        <v>40700</v>
      </c>
      <c r="G3205" t="s">
        <v>784</v>
      </c>
      <c r="I3205" t="s">
        <v>399</v>
      </c>
      <c r="J3205">
        <v>2026</v>
      </c>
      <c r="K3205">
        <v>5</v>
      </c>
      <c r="L3205" t="s">
        <v>95</v>
      </c>
      <c r="M3205">
        <v>-24.575965920000002</v>
      </c>
      <c r="N3205">
        <v>1</v>
      </c>
      <c r="O3205">
        <v>-24.575965920000002</v>
      </c>
      <c r="P3205" t="s">
        <v>334</v>
      </c>
      <c r="Q3205" t="s">
        <v>97</v>
      </c>
    </row>
    <row r="3206" spans="1:17">
      <c r="A3206" t="s">
        <v>2530</v>
      </c>
      <c r="B3206" t="s">
        <v>439</v>
      </c>
      <c r="C3206" t="s">
        <v>270</v>
      </c>
      <c r="D3206" t="s">
        <v>332</v>
      </c>
      <c r="E3206" t="s">
        <v>103</v>
      </c>
      <c r="F3206">
        <v>40700</v>
      </c>
      <c r="G3206" t="s">
        <v>784</v>
      </c>
      <c r="I3206" t="s">
        <v>120</v>
      </c>
      <c r="J3206">
        <v>2026</v>
      </c>
      <c r="K3206">
        <v>5</v>
      </c>
      <c r="L3206" t="s">
        <v>95</v>
      </c>
      <c r="M3206">
        <v>-709.56245448000016</v>
      </c>
      <c r="N3206">
        <v>1</v>
      </c>
      <c r="O3206">
        <v>-709.56245448000016</v>
      </c>
      <c r="P3206" t="s">
        <v>334</v>
      </c>
      <c r="Q3206" t="s">
        <v>97</v>
      </c>
    </row>
    <row r="3207" spans="1:17">
      <c r="A3207" t="s">
        <v>879</v>
      </c>
      <c r="B3207" t="s">
        <v>440</v>
      </c>
      <c r="C3207" t="s">
        <v>133</v>
      </c>
      <c r="D3207" t="s">
        <v>332</v>
      </c>
      <c r="E3207" t="s">
        <v>103</v>
      </c>
      <c r="F3207">
        <v>40700</v>
      </c>
      <c r="G3207" t="s">
        <v>784</v>
      </c>
      <c r="I3207" t="s">
        <v>130</v>
      </c>
      <c r="J3207">
        <v>2026</v>
      </c>
      <c r="K3207">
        <v>5</v>
      </c>
      <c r="L3207" t="s">
        <v>95</v>
      </c>
      <c r="M3207">
        <v>-2057.3520796799999</v>
      </c>
      <c r="N3207">
        <v>1</v>
      </c>
      <c r="O3207">
        <v>-2057.3520796799999</v>
      </c>
      <c r="P3207" t="s">
        <v>334</v>
      </c>
      <c r="Q3207" t="s">
        <v>97</v>
      </c>
    </row>
    <row r="3208" spans="1:17">
      <c r="A3208" t="s">
        <v>2438</v>
      </c>
      <c r="B3208" t="s">
        <v>441</v>
      </c>
      <c r="C3208" t="s">
        <v>296</v>
      </c>
      <c r="D3208" t="s">
        <v>332</v>
      </c>
      <c r="E3208" t="s">
        <v>103</v>
      </c>
      <c r="F3208">
        <v>40700</v>
      </c>
      <c r="G3208" t="s">
        <v>784</v>
      </c>
      <c r="I3208" t="s">
        <v>130</v>
      </c>
      <c r="J3208">
        <v>2026</v>
      </c>
      <c r="K3208">
        <v>5</v>
      </c>
      <c r="L3208" t="s">
        <v>95</v>
      </c>
      <c r="M3208">
        <v>-1124.9934307199999</v>
      </c>
      <c r="N3208">
        <v>1</v>
      </c>
      <c r="O3208">
        <v>-1124.9934307199999</v>
      </c>
      <c r="P3208" t="s">
        <v>334</v>
      </c>
      <c r="Q3208" t="s">
        <v>97</v>
      </c>
    </row>
    <row r="3209" spans="1:17">
      <c r="A3209" t="s">
        <v>2295</v>
      </c>
      <c r="B3209" t="s">
        <v>442</v>
      </c>
      <c r="C3209" t="s">
        <v>443</v>
      </c>
      <c r="D3209" t="s">
        <v>332</v>
      </c>
      <c r="E3209" t="s">
        <v>103</v>
      </c>
      <c r="F3209">
        <v>40700</v>
      </c>
      <c r="G3209" t="s">
        <v>784</v>
      </c>
      <c r="I3209" t="s">
        <v>120</v>
      </c>
      <c r="J3209">
        <v>2026</v>
      </c>
      <c r="K3209">
        <v>5</v>
      </c>
      <c r="L3209" t="s">
        <v>95</v>
      </c>
      <c r="M3209">
        <v>-1589.8288701600002</v>
      </c>
      <c r="N3209">
        <v>1</v>
      </c>
      <c r="O3209">
        <v>-1589.8288701600002</v>
      </c>
      <c r="P3209" t="s">
        <v>334</v>
      </c>
      <c r="Q3209" t="s">
        <v>97</v>
      </c>
    </row>
    <row r="3210" spans="1:17">
      <c r="A3210" t="s">
        <v>2530</v>
      </c>
      <c r="B3210" t="s">
        <v>444</v>
      </c>
      <c r="C3210" t="s">
        <v>270</v>
      </c>
      <c r="D3210" t="s">
        <v>332</v>
      </c>
      <c r="E3210" t="s">
        <v>103</v>
      </c>
      <c r="F3210">
        <v>40700</v>
      </c>
      <c r="G3210" t="s">
        <v>784</v>
      </c>
      <c r="I3210" t="s">
        <v>130</v>
      </c>
      <c r="J3210">
        <v>2026</v>
      </c>
      <c r="K3210">
        <v>5</v>
      </c>
      <c r="L3210" t="s">
        <v>95</v>
      </c>
      <c r="M3210">
        <v>-1030.8836786400002</v>
      </c>
      <c r="N3210">
        <v>1</v>
      </c>
      <c r="O3210">
        <v>-1030.8836786400002</v>
      </c>
      <c r="P3210" t="s">
        <v>334</v>
      </c>
      <c r="Q3210" t="s">
        <v>97</v>
      </c>
    </row>
    <row r="3211" spans="1:17">
      <c r="A3211" t="s">
        <v>2305</v>
      </c>
      <c r="B3211" t="s">
        <v>349</v>
      </c>
      <c r="C3211" t="s">
        <v>108</v>
      </c>
      <c r="D3211" t="s">
        <v>332</v>
      </c>
      <c r="E3211" t="s">
        <v>103</v>
      </c>
      <c r="F3211">
        <v>40700</v>
      </c>
      <c r="G3211" t="s">
        <v>784</v>
      </c>
      <c r="I3211" t="s">
        <v>130</v>
      </c>
      <c r="J3211">
        <v>2026</v>
      </c>
      <c r="K3211">
        <v>5</v>
      </c>
      <c r="L3211" t="s">
        <v>95</v>
      </c>
      <c r="M3211">
        <v>-9592.69484448</v>
      </c>
      <c r="N3211">
        <v>1</v>
      </c>
      <c r="O3211">
        <v>-9592.69484448</v>
      </c>
      <c r="P3211" t="s">
        <v>334</v>
      </c>
      <c r="Q3211" t="s">
        <v>97</v>
      </c>
    </row>
    <row r="3212" spans="1:17">
      <c r="A3212" t="s">
        <v>2495</v>
      </c>
      <c r="B3212" t="s">
        <v>445</v>
      </c>
      <c r="C3212" t="s">
        <v>446</v>
      </c>
      <c r="D3212" t="s">
        <v>332</v>
      </c>
      <c r="E3212" t="s">
        <v>103</v>
      </c>
      <c r="F3212">
        <v>40700</v>
      </c>
      <c r="G3212" t="s">
        <v>784</v>
      </c>
      <c r="I3212" t="s">
        <v>130</v>
      </c>
      <c r="J3212">
        <v>2026</v>
      </c>
      <c r="K3212">
        <v>5</v>
      </c>
      <c r="L3212" t="s">
        <v>95</v>
      </c>
      <c r="M3212">
        <v>-425.24752968000007</v>
      </c>
      <c r="N3212">
        <v>1</v>
      </c>
      <c r="O3212">
        <v>-425.24752968000007</v>
      </c>
      <c r="P3212" t="s">
        <v>334</v>
      </c>
      <c r="Q3212" t="s">
        <v>97</v>
      </c>
    </row>
    <row r="3213" spans="1:17">
      <c r="A3213" t="s">
        <v>2438</v>
      </c>
      <c r="B3213" t="s">
        <v>447</v>
      </c>
      <c r="C3213" t="s">
        <v>296</v>
      </c>
      <c r="D3213" t="s">
        <v>332</v>
      </c>
      <c r="E3213" t="s">
        <v>103</v>
      </c>
      <c r="F3213">
        <v>40700</v>
      </c>
      <c r="G3213" t="s">
        <v>784</v>
      </c>
      <c r="I3213" t="s">
        <v>130</v>
      </c>
      <c r="J3213">
        <v>2026</v>
      </c>
      <c r="K3213">
        <v>5</v>
      </c>
      <c r="L3213" t="s">
        <v>95</v>
      </c>
      <c r="M3213">
        <v>-1189.95430824</v>
      </c>
      <c r="N3213">
        <v>1</v>
      </c>
      <c r="O3213">
        <v>-1189.95430824</v>
      </c>
      <c r="P3213" t="s">
        <v>334</v>
      </c>
      <c r="Q3213" t="s">
        <v>97</v>
      </c>
    </row>
    <row r="3214" spans="1:17">
      <c r="A3214" t="s">
        <v>2295</v>
      </c>
      <c r="B3214" t="s">
        <v>448</v>
      </c>
      <c r="C3214" t="s">
        <v>423</v>
      </c>
      <c r="D3214" t="s">
        <v>332</v>
      </c>
      <c r="E3214" t="s">
        <v>103</v>
      </c>
      <c r="F3214">
        <v>40700</v>
      </c>
      <c r="G3214" t="s">
        <v>784</v>
      </c>
      <c r="I3214" t="s">
        <v>130</v>
      </c>
      <c r="J3214">
        <v>2026</v>
      </c>
      <c r="K3214">
        <v>5</v>
      </c>
      <c r="L3214" t="s">
        <v>95</v>
      </c>
      <c r="M3214">
        <v>-3516.6495808800009</v>
      </c>
      <c r="N3214">
        <v>1</v>
      </c>
      <c r="O3214">
        <v>-3516.6495808800009</v>
      </c>
      <c r="P3214" t="s">
        <v>334</v>
      </c>
      <c r="Q3214" t="s">
        <v>97</v>
      </c>
    </row>
    <row r="3215" spans="1:17">
      <c r="A3215" t="s">
        <v>879</v>
      </c>
      <c r="B3215" t="s">
        <v>449</v>
      </c>
      <c r="C3215" t="s">
        <v>133</v>
      </c>
      <c r="D3215" t="s">
        <v>332</v>
      </c>
      <c r="E3215" t="s">
        <v>103</v>
      </c>
      <c r="F3215">
        <v>40700</v>
      </c>
      <c r="G3215" t="s">
        <v>784</v>
      </c>
      <c r="I3215" t="s">
        <v>130</v>
      </c>
      <c r="J3215">
        <v>2026</v>
      </c>
      <c r="K3215">
        <v>5</v>
      </c>
      <c r="L3215" t="s">
        <v>95</v>
      </c>
      <c r="M3215">
        <v>-2393.0740252800001</v>
      </c>
      <c r="N3215">
        <v>1</v>
      </c>
      <c r="O3215">
        <v>-2393.0740252800001</v>
      </c>
      <c r="P3215" t="s">
        <v>334</v>
      </c>
      <c r="Q3215" t="s">
        <v>97</v>
      </c>
    </row>
    <row r="3216" spans="1:17">
      <c r="A3216" t="s">
        <v>879</v>
      </c>
      <c r="B3216" t="s">
        <v>450</v>
      </c>
      <c r="C3216" t="s">
        <v>133</v>
      </c>
      <c r="D3216" t="s">
        <v>332</v>
      </c>
      <c r="E3216" t="s">
        <v>103</v>
      </c>
      <c r="F3216">
        <v>40700</v>
      </c>
      <c r="G3216" t="s">
        <v>784</v>
      </c>
      <c r="I3216" t="s">
        <v>130</v>
      </c>
      <c r="J3216">
        <v>2026</v>
      </c>
      <c r="K3216">
        <v>5</v>
      </c>
      <c r="L3216" t="s">
        <v>95</v>
      </c>
      <c r="M3216">
        <v>-16.807007519999999</v>
      </c>
      <c r="N3216">
        <v>1</v>
      </c>
      <c r="O3216">
        <v>-16.807007519999999</v>
      </c>
      <c r="P3216" t="s">
        <v>334</v>
      </c>
      <c r="Q3216" t="s">
        <v>97</v>
      </c>
    </row>
    <row r="3217" spans="1:17">
      <c r="A3217" t="s">
        <v>2438</v>
      </c>
      <c r="B3217" t="s">
        <v>451</v>
      </c>
      <c r="C3217" t="s">
        <v>296</v>
      </c>
      <c r="D3217" t="s">
        <v>332</v>
      </c>
      <c r="E3217" t="s">
        <v>103</v>
      </c>
      <c r="F3217">
        <v>40700</v>
      </c>
      <c r="G3217" t="s">
        <v>784</v>
      </c>
      <c r="I3217" t="s">
        <v>130</v>
      </c>
      <c r="J3217">
        <v>2026</v>
      </c>
      <c r="K3217">
        <v>5</v>
      </c>
      <c r="L3217" t="s">
        <v>95</v>
      </c>
      <c r="M3217">
        <v>-11.298767760000002</v>
      </c>
      <c r="N3217">
        <v>1</v>
      </c>
      <c r="O3217">
        <v>-11.298767760000002</v>
      </c>
      <c r="P3217" t="s">
        <v>334</v>
      </c>
      <c r="Q3217" t="s">
        <v>97</v>
      </c>
    </row>
    <row r="3218" spans="1:17">
      <c r="A3218" t="s">
        <v>879</v>
      </c>
      <c r="B3218" t="s">
        <v>452</v>
      </c>
      <c r="C3218" t="s">
        <v>133</v>
      </c>
      <c r="D3218" t="s">
        <v>332</v>
      </c>
      <c r="E3218" t="s">
        <v>103</v>
      </c>
      <c r="F3218">
        <v>40700</v>
      </c>
      <c r="G3218" t="s">
        <v>784</v>
      </c>
      <c r="I3218" t="s">
        <v>130</v>
      </c>
      <c r="J3218">
        <v>2026</v>
      </c>
      <c r="K3218">
        <v>5</v>
      </c>
      <c r="L3218" t="s">
        <v>95</v>
      </c>
      <c r="M3218">
        <v>-1199.6108179200003</v>
      </c>
      <c r="N3218">
        <v>1</v>
      </c>
      <c r="O3218">
        <v>-1199.6108179200003</v>
      </c>
      <c r="P3218" t="s">
        <v>334</v>
      </c>
      <c r="Q3218" t="s">
        <v>97</v>
      </c>
    </row>
    <row r="3219" spans="1:17">
      <c r="A3219" t="s">
        <v>879</v>
      </c>
      <c r="B3219" t="s">
        <v>453</v>
      </c>
      <c r="C3219" t="s">
        <v>133</v>
      </c>
      <c r="D3219" t="s">
        <v>332</v>
      </c>
      <c r="E3219" t="s">
        <v>103</v>
      </c>
      <c r="F3219">
        <v>40700</v>
      </c>
      <c r="G3219" t="s">
        <v>784</v>
      </c>
      <c r="I3219" t="s">
        <v>130</v>
      </c>
      <c r="J3219">
        <v>2026</v>
      </c>
      <c r="K3219">
        <v>5</v>
      </c>
      <c r="L3219" t="s">
        <v>95</v>
      </c>
      <c r="M3219">
        <v>-72.01325808</v>
      </c>
      <c r="N3219">
        <v>1</v>
      </c>
      <c r="O3219">
        <v>-72.01325808</v>
      </c>
      <c r="P3219" t="s">
        <v>334</v>
      </c>
      <c r="Q3219" t="s">
        <v>97</v>
      </c>
    </row>
    <row r="3220" spans="1:17">
      <c r="A3220" t="s">
        <v>2295</v>
      </c>
      <c r="B3220" t="s">
        <v>454</v>
      </c>
      <c r="C3220" t="s">
        <v>455</v>
      </c>
      <c r="D3220" t="s">
        <v>332</v>
      </c>
      <c r="E3220" t="s">
        <v>103</v>
      </c>
      <c r="F3220">
        <v>40700</v>
      </c>
      <c r="G3220" t="s">
        <v>784</v>
      </c>
      <c r="I3220" t="s">
        <v>130</v>
      </c>
      <c r="J3220">
        <v>2026</v>
      </c>
      <c r="K3220">
        <v>5</v>
      </c>
      <c r="L3220" t="s">
        <v>95</v>
      </c>
      <c r="M3220">
        <v>-22.287098880000002</v>
      </c>
      <c r="N3220">
        <v>1</v>
      </c>
      <c r="O3220">
        <v>-22.287098880000002</v>
      </c>
      <c r="P3220" t="s">
        <v>334</v>
      </c>
      <c r="Q3220" t="s">
        <v>97</v>
      </c>
    </row>
    <row r="3221" spans="1:17">
      <c r="A3221" t="s">
        <v>2530</v>
      </c>
      <c r="B3221" t="s">
        <v>350</v>
      </c>
      <c r="C3221" t="s">
        <v>270</v>
      </c>
      <c r="D3221" t="s">
        <v>332</v>
      </c>
      <c r="E3221" t="s">
        <v>103</v>
      </c>
      <c r="F3221">
        <v>40700</v>
      </c>
      <c r="G3221" t="s">
        <v>784</v>
      </c>
      <c r="I3221" t="s">
        <v>130</v>
      </c>
      <c r="J3221">
        <v>2026</v>
      </c>
      <c r="K3221">
        <v>5</v>
      </c>
      <c r="L3221" t="s">
        <v>95</v>
      </c>
      <c r="M3221">
        <v>-3443.0262343200006</v>
      </c>
      <c r="N3221">
        <v>1</v>
      </c>
      <c r="O3221">
        <v>-3443.0262343200006</v>
      </c>
      <c r="P3221" t="s">
        <v>334</v>
      </c>
      <c r="Q3221" t="s">
        <v>97</v>
      </c>
    </row>
    <row r="3222" spans="1:17">
      <c r="A3222" t="s">
        <v>879</v>
      </c>
      <c r="B3222" t="s">
        <v>456</v>
      </c>
      <c r="C3222" t="s">
        <v>133</v>
      </c>
      <c r="D3222" t="s">
        <v>332</v>
      </c>
      <c r="E3222" t="s">
        <v>103</v>
      </c>
      <c r="F3222">
        <v>40700</v>
      </c>
      <c r="G3222" t="s">
        <v>784</v>
      </c>
      <c r="I3222" t="s">
        <v>130</v>
      </c>
      <c r="J3222">
        <v>2026</v>
      </c>
      <c r="K3222">
        <v>5</v>
      </c>
      <c r="L3222" t="s">
        <v>95</v>
      </c>
      <c r="M3222">
        <v>-6.0519060000000007</v>
      </c>
      <c r="N3222">
        <v>1</v>
      </c>
      <c r="O3222">
        <v>-6.0519060000000007</v>
      </c>
      <c r="P3222" t="s">
        <v>334</v>
      </c>
      <c r="Q3222" t="s">
        <v>97</v>
      </c>
    </row>
    <row r="3223" spans="1:17">
      <c r="A3223" t="s">
        <v>2305</v>
      </c>
      <c r="B3223" t="s">
        <v>457</v>
      </c>
      <c r="C3223" t="s">
        <v>108</v>
      </c>
      <c r="D3223" t="s">
        <v>332</v>
      </c>
      <c r="E3223" t="s">
        <v>103</v>
      </c>
      <c r="F3223">
        <v>40700</v>
      </c>
      <c r="G3223" t="s">
        <v>784</v>
      </c>
      <c r="I3223" t="s">
        <v>130</v>
      </c>
      <c r="J3223">
        <v>2026</v>
      </c>
      <c r="K3223">
        <v>5</v>
      </c>
      <c r="L3223" t="s">
        <v>95</v>
      </c>
      <c r="M3223">
        <v>-641.2744360800001</v>
      </c>
      <c r="N3223">
        <v>1</v>
      </c>
      <c r="O3223">
        <v>-641.2744360800001</v>
      </c>
      <c r="P3223" t="s">
        <v>334</v>
      </c>
      <c r="Q3223" t="s">
        <v>97</v>
      </c>
    </row>
    <row r="3224" spans="1:17">
      <c r="A3224" t="s">
        <v>2438</v>
      </c>
      <c r="B3224" t="s">
        <v>351</v>
      </c>
      <c r="C3224" t="s">
        <v>296</v>
      </c>
      <c r="D3224" t="s">
        <v>332</v>
      </c>
      <c r="E3224" t="s">
        <v>103</v>
      </c>
      <c r="F3224">
        <v>40700</v>
      </c>
      <c r="G3224" t="s">
        <v>784</v>
      </c>
      <c r="I3224" t="s">
        <v>130</v>
      </c>
      <c r="J3224">
        <v>2026</v>
      </c>
      <c r="K3224">
        <v>5</v>
      </c>
      <c r="L3224" t="s">
        <v>95</v>
      </c>
      <c r="M3224">
        <v>-1578.1513053600002</v>
      </c>
      <c r="N3224">
        <v>1</v>
      </c>
      <c r="O3224">
        <v>-1578.1513053600002</v>
      </c>
      <c r="P3224" t="s">
        <v>334</v>
      </c>
      <c r="Q3224" t="s">
        <v>97</v>
      </c>
    </row>
    <row r="3225" spans="1:17">
      <c r="A3225" t="s">
        <v>2505</v>
      </c>
      <c r="B3225" t="s">
        <v>458</v>
      </c>
      <c r="C3225" t="s">
        <v>459</v>
      </c>
      <c r="D3225" t="s">
        <v>332</v>
      </c>
      <c r="E3225" t="s">
        <v>103</v>
      </c>
      <c r="F3225">
        <v>40700</v>
      </c>
      <c r="G3225" t="s">
        <v>784</v>
      </c>
      <c r="I3225" t="s">
        <v>130</v>
      </c>
      <c r="J3225">
        <v>2026</v>
      </c>
      <c r="K3225">
        <v>5</v>
      </c>
      <c r="L3225" t="s">
        <v>95</v>
      </c>
      <c r="M3225">
        <v>-1907.3154780000002</v>
      </c>
      <c r="N3225">
        <v>1</v>
      </c>
      <c r="O3225">
        <v>-1907.3154780000002</v>
      </c>
      <c r="P3225" t="s">
        <v>334</v>
      </c>
      <c r="Q3225" t="s">
        <v>97</v>
      </c>
    </row>
    <row r="3226" spans="1:17">
      <c r="A3226" t="s">
        <v>879</v>
      </c>
      <c r="B3226" t="s">
        <v>460</v>
      </c>
      <c r="C3226" t="s">
        <v>133</v>
      </c>
      <c r="D3226" t="s">
        <v>332</v>
      </c>
      <c r="E3226" t="s">
        <v>103</v>
      </c>
      <c r="F3226">
        <v>40700</v>
      </c>
      <c r="G3226" t="s">
        <v>784</v>
      </c>
      <c r="I3226" t="s">
        <v>130</v>
      </c>
      <c r="J3226">
        <v>2026</v>
      </c>
      <c r="K3226">
        <v>5</v>
      </c>
      <c r="L3226" t="s">
        <v>95</v>
      </c>
      <c r="M3226">
        <v>-262.47015792000002</v>
      </c>
      <c r="N3226">
        <v>1</v>
      </c>
      <c r="O3226">
        <v>-262.47015792000002</v>
      </c>
      <c r="P3226" t="s">
        <v>334</v>
      </c>
      <c r="Q3226" t="s">
        <v>97</v>
      </c>
    </row>
    <row r="3227" spans="1:17">
      <c r="A3227" t="s">
        <v>2305</v>
      </c>
      <c r="B3227" t="s">
        <v>461</v>
      </c>
      <c r="C3227" t="s">
        <v>108</v>
      </c>
      <c r="D3227" t="s">
        <v>332</v>
      </c>
      <c r="E3227" t="s">
        <v>103</v>
      </c>
      <c r="F3227">
        <v>40700</v>
      </c>
      <c r="G3227" t="s">
        <v>784</v>
      </c>
      <c r="I3227" t="s">
        <v>130</v>
      </c>
      <c r="J3227">
        <v>2026</v>
      </c>
      <c r="K3227">
        <v>5</v>
      </c>
      <c r="L3227" t="s">
        <v>95</v>
      </c>
      <c r="M3227">
        <v>-2635.41646872</v>
      </c>
      <c r="N3227">
        <v>1</v>
      </c>
      <c r="O3227">
        <v>-2635.41646872</v>
      </c>
      <c r="P3227" t="s">
        <v>334</v>
      </c>
      <c r="Q3227" t="s">
        <v>97</v>
      </c>
    </row>
    <row r="3228" spans="1:17">
      <c r="A3228" t="s">
        <v>879</v>
      </c>
      <c r="B3228" t="s">
        <v>462</v>
      </c>
      <c r="C3228" t="s">
        <v>133</v>
      </c>
      <c r="D3228" t="s">
        <v>332</v>
      </c>
      <c r="E3228" t="s">
        <v>103</v>
      </c>
      <c r="F3228">
        <v>40700</v>
      </c>
      <c r="G3228" t="s">
        <v>784</v>
      </c>
      <c r="I3228" t="s">
        <v>130</v>
      </c>
      <c r="J3228">
        <v>2026</v>
      </c>
      <c r="K3228">
        <v>5</v>
      </c>
      <c r="L3228" t="s">
        <v>95</v>
      </c>
      <c r="M3228">
        <v>-1401.7822776000003</v>
      </c>
      <c r="N3228">
        <v>1</v>
      </c>
      <c r="O3228">
        <v>-1401.7822776000003</v>
      </c>
      <c r="P3228" t="s">
        <v>334</v>
      </c>
      <c r="Q3228" t="s">
        <v>97</v>
      </c>
    </row>
    <row r="3229" spans="1:17">
      <c r="A3229" t="s">
        <v>2305</v>
      </c>
      <c r="B3229" t="s">
        <v>463</v>
      </c>
      <c r="C3229" t="s">
        <v>108</v>
      </c>
      <c r="D3229" t="s">
        <v>332</v>
      </c>
      <c r="E3229" t="s">
        <v>103</v>
      </c>
      <c r="F3229">
        <v>40700</v>
      </c>
      <c r="G3229" t="s">
        <v>784</v>
      </c>
      <c r="I3229" t="s">
        <v>130</v>
      </c>
      <c r="J3229">
        <v>2026</v>
      </c>
      <c r="K3229">
        <v>5</v>
      </c>
      <c r="L3229" t="s">
        <v>95</v>
      </c>
      <c r="M3229">
        <v>-462.41306856000006</v>
      </c>
      <c r="N3229">
        <v>1</v>
      </c>
      <c r="O3229">
        <v>-462.41306856000006</v>
      </c>
      <c r="P3229" t="s">
        <v>334</v>
      </c>
      <c r="Q3229" t="s">
        <v>97</v>
      </c>
    </row>
    <row r="3230" spans="1:17">
      <c r="A3230" t="s">
        <v>879</v>
      </c>
      <c r="B3230" t="s">
        <v>464</v>
      </c>
      <c r="C3230" t="s">
        <v>133</v>
      </c>
      <c r="D3230" t="s">
        <v>332</v>
      </c>
      <c r="E3230" t="s">
        <v>103</v>
      </c>
      <c r="F3230">
        <v>40700</v>
      </c>
      <c r="G3230" t="s">
        <v>784</v>
      </c>
      <c r="I3230" t="s">
        <v>130</v>
      </c>
      <c r="J3230">
        <v>2026</v>
      </c>
      <c r="K3230">
        <v>5</v>
      </c>
      <c r="L3230" t="s">
        <v>95</v>
      </c>
      <c r="M3230">
        <v>-220.21619256</v>
      </c>
      <c r="N3230">
        <v>1</v>
      </c>
      <c r="O3230">
        <v>-220.21619256</v>
      </c>
      <c r="P3230" t="s">
        <v>334</v>
      </c>
      <c r="Q3230" t="s">
        <v>97</v>
      </c>
    </row>
    <row r="3231" spans="1:17">
      <c r="A3231" t="s">
        <v>2305</v>
      </c>
      <c r="B3231" t="s">
        <v>465</v>
      </c>
      <c r="C3231" t="s">
        <v>108</v>
      </c>
      <c r="D3231" t="s">
        <v>332</v>
      </c>
      <c r="E3231" t="s">
        <v>103</v>
      </c>
      <c r="F3231">
        <v>40700</v>
      </c>
      <c r="G3231" t="s">
        <v>784</v>
      </c>
      <c r="I3231" t="s">
        <v>130</v>
      </c>
      <c r="J3231">
        <v>2026</v>
      </c>
      <c r="K3231">
        <v>5</v>
      </c>
      <c r="L3231" t="s">
        <v>95</v>
      </c>
      <c r="M3231">
        <v>-4203.4801917600007</v>
      </c>
      <c r="N3231">
        <v>1</v>
      </c>
      <c r="O3231">
        <v>-4203.4801917600007</v>
      </c>
      <c r="P3231" t="s">
        <v>334</v>
      </c>
      <c r="Q3231" t="s">
        <v>97</v>
      </c>
    </row>
    <row r="3232" spans="1:17">
      <c r="A3232" t="s">
        <v>879</v>
      </c>
      <c r="B3232" t="s">
        <v>466</v>
      </c>
      <c r="C3232" t="s">
        <v>133</v>
      </c>
      <c r="D3232" t="s">
        <v>332</v>
      </c>
      <c r="E3232" t="s">
        <v>103</v>
      </c>
      <c r="F3232">
        <v>40700</v>
      </c>
      <c r="G3232" t="s">
        <v>784</v>
      </c>
      <c r="I3232" t="s">
        <v>130</v>
      </c>
      <c r="J3232">
        <v>2026</v>
      </c>
      <c r="K3232">
        <v>5</v>
      </c>
      <c r="L3232" t="s">
        <v>95</v>
      </c>
      <c r="M3232">
        <v>-122.92808400000001</v>
      </c>
      <c r="N3232">
        <v>1</v>
      </c>
      <c r="O3232">
        <v>-122.92808400000001</v>
      </c>
      <c r="P3232" t="s">
        <v>334</v>
      </c>
      <c r="Q3232" t="s">
        <v>97</v>
      </c>
    </row>
    <row r="3233" spans="1:17">
      <c r="A3233" t="s">
        <v>879</v>
      </c>
      <c r="B3233" t="s">
        <v>467</v>
      </c>
      <c r="C3233" t="s">
        <v>133</v>
      </c>
      <c r="D3233" t="s">
        <v>332</v>
      </c>
      <c r="E3233" t="s">
        <v>103</v>
      </c>
      <c r="F3233">
        <v>40700</v>
      </c>
      <c r="G3233" t="s">
        <v>784</v>
      </c>
      <c r="I3233" t="s">
        <v>130</v>
      </c>
      <c r="J3233">
        <v>2026</v>
      </c>
      <c r="K3233">
        <v>5</v>
      </c>
      <c r="L3233" t="s">
        <v>95</v>
      </c>
      <c r="M3233">
        <v>-956.9048580000001</v>
      </c>
      <c r="N3233">
        <v>1</v>
      </c>
      <c r="O3233">
        <v>-956.9048580000001</v>
      </c>
      <c r="P3233" t="s">
        <v>334</v>
      </c>
      <c r="Q3233" t="s">
        <v>97</v>
      </c>
    </row>
    <row r="3234" spans="1:17">
      <c r="A3234" t="s">
        <v>2316</v>
      </c>
      <c r="B3234" t="s">
        <v>468</v>
      </c>
      <c r="C3234" t="s">
        <v>469</v>
      </c>
      <c r="D3234" t="s">
        <v>332</v>
      </c>
      <c r="E3234" t="s">
        <v>103</v>
      </c>
      <c r="F3234">
        <v>40700</v>
      </c>
      <c r="G3234" t="s">
        <v>784</v>
      </c>
      <c r="I3234" t="s">
        <v>130</v>
      </c>
      <c r="J3234">
        <v>2026</v>
      </c>
      <c r="K3234">
        <v>5</v>
      </c>
      <c r="L3234" t="s">
        <v>95</v>
      </c>
      <c r="M3234">
        <v>-1321.8408216000003</v>
      </c>
      <c r="N3234">
        <v>1</v>
      </c>
      <c r="O3234">
        <v>-1321.8408216000003</v>
      </c>
      <c r="P3234" t="s">
        <v>334</v>
      </c>
      <c r="Q3234" t="s">
        <v>97</v>
      </c>
    </row>
    <row r="3235" spans="1:17">
      <c r="A3235" t="s">
        <v>2530</v>
      </c>
      <c r="B3235" t="s">
        <v>470</v>
      </c>
      <c r="C3235" t="s">
        <v>270</v>
      </c>
      <c r="D3235" t="s">
        <v>332</v>
      </c>
      <c r="E3235" t="s">
        <v>103</v>
      </c>
      <c r="F3235">
        <v>40700</v>
      </c>
      <c r="G3235" t="s">
        <v>784</v>
      </c>
      <c r="I3235" t="s">
        <v>130</v>
      </c>
      <c r="J3235">
        <v>2026</v>
      </c>
      <c r="K3235">
        <v>5</v>
      </c>
      <c r="L3235" t="s">
        <v>95</v>
      </c>
      <c r="M3235">
        <v>-121.88257200000001</v>
      </c>
      <c r="N3235">
        <v>1</v>
      </c>
      <c r="O3235">
        <v>-121.88257200000001</v>
      </c>
      <c r="P3235" t="s">
        <v>334</v>
      </c>
      <c r="Q3235" t="s">
        <v>97</v>
      </c>
    </row>
    <row r="3236" spans="1:17">
      <c r="A3236" t="s">
        <v>2530</v>
      </c>
      <c r="B3236" t="s">
        <v>282</v>
      </c>
      <c r="C3236" t="s">
        <v>270</v>
      </c>
      <c r="D3236" t="s">
        <v>332</v>
      </c>
      <c r="E3236" t="s">
        <v>103</v>
      </c>
      <c r="F3236">
        <v>40700</v>
      </c>
      <c r="G3236" t="s">
        <v>784</v>
      </c>
      <c r="I3236" t="s">
        <v>120</v>
      </c>
      <c r="J3236">
        <v>2026</v>
      </c>
      <c r="K3236">
        <v>5</v>
      </c>
      <c r="L3236" t="s">
        <v>95</v>
      </c>
      <c r="M3236">
        <v>-10825.558573680004</v>
      </c>
      <c r="N3236">
        <v>1</v>
      </c>
      <c r="O3236">
        <v>-10825.558573680004</v>
      </c>
      <c r="P3236" t="s">
        <v>334</v>
      </c>
      <c r="Q3236" t="s">
        <v>97</v>
      </c>
    </row>
    <row r="3237" spans="1:17">
      <c r="A3237" t="s">
        <v>2530</v>
      </c>
      <c r="B3237" t="s">
        <v>283</v>
      </c>
      <c r="C3237" t="s">
        <v>270</v>
      </c>
      <c r="D3237" t="s">
        <v>332</v>
      </c>
      <c r="E3237" t="s">
        <v>103</v>
      </c>
      <c r="F3237">
        <v>40700</v>
      </c>
      <c r="G3237" t="s">
        <v>784</v>
      </c>
      <c r="I3237" t="s">
        <v>120</v>
      </c>
      <c r="J3237">
        <v>2026</v>
      </c>
      <c r="K3237">
        <v>5</v>
      </c>
      <c r="L3237" t="s">
        <v>95</v>
      </c>
      <c r="M3237">
        <v>-928.98486216000003</v>
      </c>
      <c r="N3237">
        <v>1</v>
      </c>
      <c r="O3237">
        <v>-928.98486216000003</v>
      </c>
      <c r="P3237" t="s">
        <v>334</v>
      </c>
      <c r="Q3237" t="s">
        <v>97</v>
      </c>
    </row>
    <row r="3238" spans="1:17">
      <c r="A3238" t="s">
        <v>879</v>
      </c>
      <c r="B3238" t="s">
        <v>471</v>
      </c>
      <c r="C3238" t="s">
        <v>133</v>
      </c>
      <c r="D3238" t="s">
        <v>332</v>
      </c>
      <c r="E3238" t="s">
        <v>103</v>
      </c>
      <c r="F3238">
        <v>40700</v>
      </c>
      <c r="G3238" t="s">
        <v>784</v>
      </c>
      <c r="I3238" t="s">
        <v>130</v>
      </c>
      <c r="J3238">
        <v>2026</v>
      </c>
      <c r="K3238">
        <v>5</v>
      </c>
      <c r="L3238" t="s">
        <v>95</v>
      </c>
      <c r="M3238">
        <v>-2674.70198424</v>
      </c>
      <c r="N3238">
        <v>1</v>
      </c>
      <c r="O3238">
        <v>-2674.70198424</v>
      </c>
      <c r="P3238" t="s">
        <v>334</v>
      </c>
      <c r="Q3238" t="s">
        <v>97</v>
      </c>
    </row>
    <row r="3239" spans="1:17">
      <c r="A3239" t="s">
        <v>879</v>
      </c>
      <c r="B3239" t="s">
        <v>472</v>
      </c>
      <c r="C3239" t="s">
        <v>133</v>
      </c>
      <c r="D3239" t="s">
        <v>332</v>
      </c>
      <c r="E3239" t="s">
        <v>103</v>
      </c>
      <c r="F3239">
        <v>40700</v>
      </c>
      <c r="G3239" t="s">
        <v>784</v>
      </c>
      <c r="I3239" t="s">
        <v>130</v>
      </c>
      <c r="J3239">
        <v>2026</v>
      </c>
      <c r="K3239">
        <v>5</v>
      </c>
      <c r="L3239" t="s">
        <v>95</v>
      </c>
      <c r="M3239">
        <v>-1603.6754702400003</v>
      </c>
      <c r="N3239">
        <v>1</v>
      </c>
      <c r="O3239">
        <v>-1603.6754702400003</v>
      </c>
      <c r="P3239" t="s">
        <v>334</v>
      </c>
      <c r="Q3239" t="s">
        <v>97</v>
      </c>
    </row>
    <row r="3240" spans="1:17">
      <c r="A3240" t="s">
        <v>879</v>
      </c>
      <c r="B3240" t="s">
        <v>473</v>
      </c>
      <c r="C3240" t="s">
        <v>133</v>
      </c>
      <c r="D3240" t="s">
        <v>332</v>
      </c>
      <c r="E3240" t="s">
        <v>103</v>
      </c>
      <c r="F3240">
        <v>40700</v>
      </c>
      <c r="G3240" t="s">
        <v>784</v>
      </c>
      <c r="I3240" t="s">
        <v>130</v>
      </c>
      <c r="J3240">
        <v>2026</v>
      </c>
      <c r="K3240">
        <v>5</v>
      </c>
      <c r="L3240" t="s">
        <v>95</v>
      </c>
      <c r="M3240">
        <v>-210.43824264</v>
      </c>
      <c r="N3240">
        <v>1</v>
      </c>
      <c r="O3240">
        <v>-210.43824264</v>
      </c>
      <c r="P3240" t="s">
        <v>334</v>
      </c>
      <c r="Q3240" t="s">
        <v>97</v>
      </c>
    </row>
    <row r="3241" spans="1:17">
      <c r="A3241" t="s">
        <v>879</v>
      </c>
      <c r="B3241" t="s">
        <v>474</v>
      </c>
      <c r="C3241" t="s">
        <v>133</v>
      </c>
      <c r="D3241" t="s">
        <v>332</v>
      </c>
      <c r="E3241" t="s">
        <v>103</v>
      </c>
      <c r="F3241">
        <v>40700</v>
      </c>
      <c r="G3241" t="s">
        <v>784</v>
      </c>
      <c r="I3241" t="s">
        <v>130</v>
      </c>
      <c r="J3241">
        <v>2026</v>
      </c>
      <c r="K3241">
        <v>5</v>
      </c>
      <c r="L3241" t="s">
        <v>95</v>
      </c>
      <c r="M3241">
        <v>-576.55080936000002</v>
      </c>
      <c r="N3241">
        <v>1</v>
      </c>
      <c r="O3241">
        <v>-576.55080936000002</v>
      </c>
      <c r="P3241" t="s">
        <v>334</v>
      </c>
      <c r="Q3241" t="s">
        <v>97</v>
      </c>
    </row>
    <row r="3242" spans="1:17">
      <c r="A3242" t="s">
        <v>879</v>
      </c>
      <c r="B3242" t="s">
        <v>475</v>
      </c>
      <c r="C3242" t="s">
        <v>133</v>
      </c>
      <c r="D3242" t="s">
        <v>332</v>
      </c>
      <c r="E3242" t="s">
        <v>103</v>
      </c>
      <c r="F3242">
        <v>40700</v>
      </c>
      <c r="G3242" t="s">
        <v>784</v>
      </c>
      <c r="I3242" t="s">
        <v>130</v>
      </c>
      <c r="J3242">
        <v>2026</v>
      </c>
      <c r="K3242">
        <v>5</v>
      </c>
      <c r="L3242" t="s">
        <v>95</v>
      </c>
      <c r="M3242">
        <v>-145.64303856000001</v>
      </c>
      <c r="N3242">
        <v>1</v>
      </c>
      <c r="O3242">
        <v>-145.64303856000001</v>
      </c>
      <c r="P3242" t="s">
        <v>334</v>
      </c>
      <c r="Q3242" t="s">
        <v>97</v>
      </c>
    </row>
    <row r="3243" spans="1:17">
      <c r="A3243" t="s">
        <v>2305</v>
      </c>
      <c r="B3243" t="s">
        <v>476</v>
      </c>
      <c r="C3243" t="s">
        <v>108</v>
      </c>
      <c r="D3243" t="s">
        <v>332</v>
      </c>
      <c r="E3243" t="s">
        <v>103</v>
      </c>
      <c r="F3243">
        <v>40700</v>
      </c>
      <c r="G3243" t="s">
        <v>784</v>
      </c>
      <c r="I3243" t="s">
        <v>130</v>
      </c>
      <c r="J3243">
        <v>2026</v>
      </c>
      <c r="K3243">
        <v>5</v>
      </c>
      <c r="L3243" t="s">
        <v>95</v>
      </c>
      <c r="M3243">
        <v>-815.21546327999999</v>
      </c>
      <c r="N3243">
        <v>1</v>
      </c>
      <c r="O3243">
        <v>-815.21546327999999</v>
      </c>
      <c r="P3243" t="s">
        <v>334</v>
      </c>
      <c r="Q3243" t="s">
        <v>97</v>
      </c>
    </row>
    <row r="3244" spans="1:17">
      <c r="A3244" t="s">
        <v>879</v>
      </c>
      <c r="B3244" t="s">
        <v>477</v>
      </c>
      <c r="C3244" t="s">
        <v>133</v>
      </c>
      <c r="D3244" t="s">
        <v>332</v>
      </c>
      <c r="E3244" t="s">
        <v>103</v>
      </c>
      <c r="F3244">
        <v>40700</v>
      </c>
      <c r="G3244" t="s">
        <v>784</v>
      </c>
      <c r="I3244" t="s">
        <v>130</v>
      </c>
      <c r="J3244">
        <v>2026</v>
      </c>
      <c r="K3244">
        <v>5</v>
      </c>
      <c r="L3244" t="s">
        <v>95</v>
      </c>
      <c r="M3244">
        <v>-201.99613536000001</v>
      </c>
      <c r="N3244">
        <v>1</v>
      </c>
      <c r="O3244">
        <v>-201.99613536000001</v>
      </c>
      <c r="P3244" t="s">
        <v>334</v>
      </c>
      <c r="Q3244" t="s">
        <v>97</v>
      </c>
    </row>
    <row r="3245" spans="1:17">
      <c r="A3245" t="s">
        <v>2305</v>
      </c>
      <c r="B3245" t="s">
        <v>478</v>
      </c>
      <c r="C3245" t="s">
        <v>108</v>
      </c>
      <c r="D3245" t="s">
        <v>332</v>
      </c>
      <c r="E3245" t="s">
        <v>103</v>
      </c>
      <c r="F3245">
        <v>40700</v>
      </c>
      <c r="G3245" t="s">
        <v>784</v>
      </c>
      <c r="I3245" t="s">
        <v>130</v>
      </c>
      <c r="J3245">
        <v>2026</v>
      </c>
      <c r="K3245">
        <v>5</v>
      </c>
      <c r="L3245" t="s">
        <v>95</v>
      </c>
      <c r="M3245">
        <v>-1557.5515020000003</v>
      </c>
      <c r="N3245">
        <v>1</v>
      </c>
      <c r="O3245">
        <v>-1557.5515020000003</v>
      </c>
      <c r="P3245" t="s">
        <v>334</v>
      </c>
      <c r="Q3245" t="s">
        <v>97</v>
      </c>
    </row>
    <row r="3246" spans="1:17">
      <c r="A3246" t="s">
        <v>879</v>
      </c>
      <c r="B3246" t="s">
        <v>479</v>
      </c>
      <c r="C3246" t="s">
        <v>133</v>
      </c>
      <c r="D3246" t="s">
        <v>332</v>
      </c>
      <c r="E3246" t="s">
        <v>103</v>
      </c>
      <c r="F3246">
        <v>40700</v>
      </c>
      <c r="G3246" t="s">
        <v>784</v>
      </c>
      <c r="I3246" t="s">
        <v>130</v>
      </c>
      <c r="J3246">
        <v>2026</v>
      </c>
      <c r="K3246">
        <v>5</v>
      </c>
      <c r="L3246" t="s">
        <v>95</v>
      </c>
      <c r="M3246">
        <v>-4831.8465758399998</v>
      </c>
      <c r="N3246">
        <v>1</v>
      </c>
      <c r="O3246">
        <v>-4831.8465758399998</v>
      </c>
      <c r="P3246" t="s">
        <v>334</v>
      </c>
      <c r="Q3246" t="s">
        <v>97</v>
      </c>
    </row>
    <row r="3247" spans="1:17">
      <c r="A3247" t="s">
        <v>2305</v>
      </c>
      <c r="B3247" t="s">
        <v>480</v>
      </c>
      <c r="C3247" t="s">
        <v>108</v>
      </c>
      <c r="D3247" t="s">
        <v>332</v>
      </c>
      <c r="E3247" t="s">
        <v>103</v>
      </c>
      <c r="F3247">
        <v>40700</v>
      </c>
      <c r="G3247" t="s">
        <v>784</v>
      </c>
      <c r="I3247" t="s">
        <v>130</v>
      </c>
      <c r="J3247">
        <v>2026</v>
      </c>
      <c r="K3247">
        <v>5</v>
      </c>
      <c r="L3247" t="s">
        <v>95</v>
      </c>
      <c r="M3247">
        <v>-341.10391968000005</v>
      </c>
      <c r="N3247">
        <v>1</v>
      </c>
      <c r="O3247">
        <v>-341.10391968000005</v>
      </c>
      <c r="P3247" t="s">
        <v>334</v>
      </c>
      <c r="Q3247" t="s">
        <v>97</v>
      </c>
    </row>
    <row r="3248" spans="1:17">
      <c r="A3248" t="s">
        <v>2305</v>
      </c>
      <c r="B3248" t="s">
        <v>481</v>
      </c>
      <c r="C3248" t="s">
        <v>108</v>
      </c>
      <c r="D3248" t="s">
        <v>332</v>
      </c>
      <c r="E3248" t="s">
        <v>103</v>
      </c>
      <c r="F3248">
        <v>40700</v>
      </c>
      <c r="G3248" t="s">
        <v>784</v>
      </c>
      <c r="I3248" t="s">
        <v>130</v>
      </c>
      <c r="J3248">
        <v>2026</v>
      </c>
      <c r="K3248">
        <v>5</v>
      </c>
      <c r="L3248" t="s">
        <v>95</v>
      </c>
      <c r="M3248">
        <v>-527.89831055999991</v>
      </c>
      <c r="N3248">
        <v>1</v>
      </c>
      <c r="O3248">
        <v>-527.89831055999991</v>
      </c>
      <c r="P3248" t="s">
        <v>334</v>
      </c>
      <c r="Q3248" t="s">
        <v>97</v>
      </c>
    </row>
    <row r="3249" spans="1:17">
      <c r="A3249" t="s">
        <v>879</v>
      </c>
      <c r="B3249" t="s">
        <v>482</v>
      </c>
      <c r="C3249" t="s">
        <v>133</v>
      </c>
      <c r="D3249" t="s">
        <v>332</v>
      </c>
      <c r="E3249" t="s">
        <v>103</v>
      </c>
      <c r="F3249">
        <v>40700</v>
      </c>
      <c r="G3249" t="s">
        <v>784</v>
      </c>
      <c r="I3249" t="s">
        <v>130</v>
      </c>
      <c r="J3249">
        <v>2026</v>
      </c>
      <c r="K3249">
        <v>5</v>
      </c>
      <c r="L3249" t="s">
        <v>95</v>
      </c>
      <c r="M3249">
        <v>-300.73750560000002</v>
      </c>
      <c r="N3249">
        <v>1</v>
      </c>
      <c r="O3249">
        <v>-300.73750560000002</v>
      </c>
      <c r="P3249" t="s">
        <v>334</v>
      </c>
      <c r="Q3249" t="s">
        <v>97</v>
      </c>
    </row>
    <row r="3250" spans="1:17">
      <c r="A3250" t="s">
        <v>2438</v>
      </c>
      <c r="B3250" t="s">
        <v>483</v>
      </c>
      <c r="C3250" t="s">
        <v>296</v>
      </c>
      <c r="D3250" t="s">
        <v>332</v>
      </c>
      <c r="E3250" t="s">
        <v>103</v>
      </c>
      <c r="F3250">
        <v>40700</v>
      </c>
      <c r="G3250" t="s">
        <v>784</v>
      </c>
      <c r="I3250" t="s">
        <v>130</v>
      </c>
      <c r="J3250">
        <v>2026</v>
      </c>
      <c r="K3250">
        <v>5</v>
      </c>
      <c r="L3250" t="s">
        <v>95</v>
      </c>
      <c r="M3250">
        <v>-1869.5170022400002</v>
      </c>
      <c r="N3250">
        <v>1</v>
      </c>
      <c r="O3250">
        <v>-1869.5170022400002</v>
      </c>
      <c r="P3250" t="s">
        <v>334</v>
      </c>
      <c r="Q3250" t="s">
        <v>97</v>
      </c>
    </row>
    <row r="3251" spans="1:17">
      <c r="A3251" t="s">
        <v>2505</v>
      </c>
      <c r="B3251" t="s">
        <v>484</v>
      </c>
      <c r="C3251" t="s">
        <v>459</v>
      </c>
      <c r="D3251" t="s">
        <v>332</v>
      </c>
      <c r="E3251" t="s">
        <v>103</v>
      </c>
      <c r="F3251">
        <v>40700</v>
      </c>
      <c r="G3251" t="s">
        <v>784</v>
      </c>
      <c r="I3251" t="s">
        <v>130</v>
      </c>
      <c r="J3251">
        <v>2026</v>
      </c>
      <c r="K3251">
        <v>5</v>
      </c>
      <c r="L3251" t="s">
        <v>95</v>
      </c>
      <c r="M3251">
        <v>-1246.2149174400001</v>
      </c>
      <c r="N3251">
        <v>1</v>
      </c>
      <c r="O3251">
        <v>-1246.2149174400001</v>
      </c>
      <c r="P3251" t="s">
        <v>334</v>
      </c>
      <c r="Q3251" t="s">
        <v>97</v>
      </c>
    </row>
    <row r="3252" spans="1:17">
      <c r="A3252" t="s">
        <v>2316</v>
      </c>
      <c r="B3252" t="s">
        <v>485</v>
      </c>
      <c r="C3252" t="s">
        <v>469</v>
      </c>
      <c r="D3252" t="s">
        <v>332</v>
      </c>
      <c r="E3252" t="s">
        <v>103</v>
      </c>
      <c r="F3252">
        <v>40700</v>
      </c>
      <c r="G3252" t="s">
        <v>784</v>
      </c>
      <c r="I3252" t="s">
        <v>130</v>
      </c>
      <c r="J3252">
        <v>2026</v>
      </c>
      <c r="K3252">
        <v>5</v>
      </c>
      <c r="L3252" t="s">
        <v>95</v>
      </c>
      <c r="M3252">
        <v>-57.121950240000004</v>
      </c>
      <c r="N3252">
        <v>1</v>
      </c>
      <c r="O3252">
        <v>-57.121950240000004</v>
      </c>
      <c r="P3252" t="s">
        <v>334</v>
      </c>
      <c r="Q3252" t="s">
        <v>97</v>
      </c>
    </row>
    <row r="3253" spans="1:17">
      <c r="A3253" t="s">
        <v>2295</v>
      </c>
      <c r="B3253" t="s">
        <v>486</v>
      </c>
      <c r="C3253" t="s">
        <v>382</v>
      </c>
      <c r="D3253" t="s">
        <v>332</v>
      </c>
      <c r="E3253" t="s">
        <v>103</v>
      </c>
      <c r="F3253">
        <v>40700</v>
      </c>
      <c r="G3253" t="s">
        <v>784</v>
      </c>
      <c r="I3253" t="s">
        <v>130</v>
      </c>
      <c r="J3253">
        <v>2026</v>
      </c>
      <c r="K3253">
        <v>5</v>
      </c>
      <c r="L3253" t="s">
        <v>95</v>
      </c>
      <c r="M3253">
        <v>-61.604783999999995</v>
      </c>
      <c r="N3253">
        <v>1</v>
      </c>
      <c r="O3253">
        <v>-61.604783999999995</v>
      </c>
      <c r="P3253" t="s">
        <v>334</v>
      </c>
      <c r="Q3253" t="s">
        <v>97</v>
      </c>
    </row>
    <row r="3254" spans="1:17">
      <c r="A3254" t="s">
        <v>2305</v>
      </c>
      <c r="B3254" t="s">
        <v>353</v>
      </c>
      <c r="C3254" t="s">
        <v>108</v>
      </c>
      <c r="D3254" t="s">
        <v>332</v>
      </c>
      <c r="E3254" t="s">
        <v>103</v>
      </c>
      <c r="F3254">
        <v>40700</v>
      </c>
      <c r="G3254" t="s">
        <v>784</v>
      </c>
      <c r="I3254" t="s">
        <v>130</v>
      </c>
      <c r="J3254">
        <v>2026</v>
      </c>
      <c r="K3254">
        <v>5</v>
      </c>
      <c r="L3254" t="s">
        <v>95</v>
      </c>
      <c r="M3254">
        <v>-452.23299864000012</v>
      </c>
      <c r="N3254">
        <v>1</v>
      </c>
      <c r="O3254">
        <v>-452.23299864000012</v>
      </c>
      <c r="P3254" t="s">
        <v>334</v>
      </c>
      <c r="Q3254" t="s">
        <v>97</v>
      </c>
    </row>
    <row r="3255" spans="1:17">
      <c r="A3255" t="s">
        <v>2438</v>
      </c>
      <c r="B3255" t="s">
        <v>487</v>
      </c>
      <c r="C3255" t="s">
        <v>296</v>
      </c>
      <c r="D3255" t="s">
        <v>332</v>
      </c>
      <c r="E3255" t="s">
        <v>103</v>
      </c>
      <c r="F3255">
        <v>40700</v>
      </c>
      <c r="G3255" t="s">
        <v>784</v>
      </c>
      <c r="I3255" t="s">
        <v>130</v>
      </c>
      <c r="J3255">
        <v>2026</v>
      </c>
      <c r="K3255">
        <v>5</v>
      </c>
      <c r="L3255" t="s">
        <v>95</v>
      </c>
      <c r="M3255">
        <v>-432.04174920000008</v>
      </c>
      <c r="N3255">
        <v>1</v>
      </c>
      <c r="O3255">
        <v>-432.04174920000008</v>
      </c>
      <c r="P3255" t="s">
        <v>334</v>
      </c>
      <c r="Q3255" t="s">
        <v>97</v>
      </c>
    </row>
    <row r="3256" spans="1:17">
      <c r="A3256" t="s">
        <v>2305</v>
      </c>
      <c r="B3256" t="s">
        <v>488</v>
      </c>
      <c r="C3256" t="s">
        <v>108</v>
      </c>
      <c r="D3256" t="s">
        <v>332</v>
      </c>
      <c r="E3256" t="s">
        <v>103</v>
      </c>
      <c r="F3256">
        <v>40700</v>
      </c>
      <c r="G3256" t="s">
        <v>784</v>
      </c>
      <c r="I3256" t="s">
        <v>130</v>
      </c>
      <c r="J3256">
        <v>2026</v>
      </c>
      <c r="K3256">
        <v>5</v>
      </c>
      <c r="L3256" t="s">
        <v>95</v>
      </c>
      <c r="M3256">
        <v>-796.36407768000026</v>
      </c>
      <c r="N3256">
        <v>1</v>
      </c>
      <c r="O3256">
        <v>-796.36407768000026</v>
      </c>
      <c r="P3256" t="s">
        <v>334</v>
      </c>
      <c r="Q3256" t="s">
        <v>97</v>
      </c>
    </row>
    <row r="3257" spans="1:17">
      <c r="A3257" t="s">
        <v>2305</v>
      </c>
      <c r="B3257" t="s">
        <v>489</v>
      </c>
      <c r="C3257" t="s">
        <v>108</v>
      </c>
      <c r="D3257" t="s">
        <v>332</v>
      </c>
      <c r="E3257" t="s">
        <v>103</v>
      </c>
      <c r="F3257">
        <v>40700</v>
      </c>
      <c r="G3257" t="s">
        <v>784</v>
      </c>
      <c r="I3257" t="s">
        <v>130</v>
      </c>
      <c r="J3257">
        <v>2026</v>
      </c>
      <c r="K3257">
        <v>5</v>
      </c>
      <c r="L3257" t="s">
        <v>95</v>
      </c>
      <c r="M3257">
        <v>-924.88323816000013</v>
      </c>
      <c r="N3257">
        <v>1</v>
      </c>
      <c r="O3257">
        <v>-924.88323816000013</v>
      </c>
      <c r="P3257" t="s">
        <v>334</v>
      </c>
      <c r="Q3257" t="s">
        <v>97</v>
      </c>
    </row>
    <row r="3258" spans="1:17">
      <c r="A3258" t="s">
        <v>879</v>
      </c>
      <c r="B3258" t="s">
        <v>490</v>
      </c>
      <c r="C3258" t="s">
        <v>133</v>
      </c>
      <c r="D3258" t="s">
        <v>332</v>
      </c>
      <c r="E3258" t="s">
        <v>103</v>
      </c>
      <c r="F3258">
        <v>40700</v>
      </c>
      <c r="G3258" t="s">
        <v>784</v>
      </c>
      <c r="I3258" t="s">
        <v>130</v>
      </c>
      <c r="J3258">
        <v>2026</v>
      </c>
      <c r="K3258">
        <v>5</v>
      </c>
      <c r="L3258" t="s">
        <v>95</v>
      </c>
      <c r="M3258">
        <v>-50.080829040000005</v>
      </c>
      <c r="N3258">
        <v>1</v>
      </c>
      <c r="O3258">
        <v>-50.080829040000005</v>
      </c>
      <c r="P3258" t="s">
        <v>334</v>
      </c>
      <c r="Q3258" t="s">
        <v>97</v>
      </c>
    </row>
    <row r="3259" spans="1:17">
      <c r="A3259" t="s">
        <v>2305</v>
      </c>
      <c r="B3259" t="s">
        <v>491</v>
      </c>
      <c r="C3259" t="s">
        <v>108</v>
      </c>
      <c r="D3259" t="s">
        <v>332</v>
      </c>
      <c r="E3259" t="s">
        <v>103</v>
      </c>
      <c r="F3259">
        <v>40700</v>
      </c>
      <c r="G3259" t="s">
        <v>784</v>
      </c>
      <c r="I3259" t="s">
        <v>130</v>
      </c>
      <c r="J3259">
        <v>2026</v>
      </c>
      <c r="K3259">
        <v>5</v>
      </c>
      <c r="L3259" t="s">
        <v>95</v>
      </c>
      <c r="M3259">
        <v>-402.33875328000005</v>
      </c>
      <c r="N3259">
        <v>1</v>
      </c>
      <c r="O3259">
        <v>-402.33875328000005</v>
      </c>
      <c r="P3259" t="s">
        <v>334</v>
      </c>
      <c r="Q3259" t="s">
        <v>97</v>
      </c>
    </row>
    <row r="3260" spans="1:17">
      <c r="A3260" t="s">
        <v>2438</v>
      </c>
      <c r="B3260" t="s">
        <v>297</v>
      </c>
      <c r="C3260" t="s">
        <v>296</v>
      </c>
      <c r="D3260" t="s">
        <v>332</v>
      </c>
      <c r="E3260" t="s">
        <v>103</v>
      </c>
      <c r="F3260">
        <v>40700</v>
      </c>
      <c r="G3260" t="s">
        <v>784</v>
      </c>
      <c r="I3260" t="s">
        <v>130</v>
      </c>
      <c r="J3260">
        <v>2026</v>
      </c>
      <c r="K3260">
        <v>5</v>
      </c>
      <c r="L3260" t="s">
        <v>95</v>
      </c>
      <c r="M3260">
        <v>-7214.3110670400001</v>
      </c>
      <c r="N3260">
        <v>1</v>
      </c>
      <c r="O3260">
        <v>-7214.3110670400001</v>
      </c>
      <c r="P3260" t="s">
        <v>334</v>
      </c>
      <c r="Q3260" t="s">
        <v>97</v>
      </c>
    </row>
    <row r="3261" spans="1:17">
      <c r="A3261" t="s">
        <v>2295</v>
      </c>
      <c r="B3261" t="s">
        <v>492</v>
      </c>
      <c r="C3261" t="s">
        <v>382</v>
      </c>
      <c r="D3261" t="s">
        <v>332</v>
      </c>
      <c r="E3261" t="s">
        <v>103</v>
      </c>
      <c r="F3261">
        <v>40700</v>
      </c>
      <c r="G3261" t="s">
        <v>784</v>
      </c>
      <c r="I3261" t="s">
        <v>130</v>
      </c>
      <c r="J3261">
        <v>2026</v>
      </c>
      <c r="K3261">
        <v>5</v>
      </c>
      <c r="L3261" t="s">
        <v>95</v>
      </c>
      <c r="M3261">
        <v>-135.33268175999999</v>
      </c>
      <c r="N3261">
        <v>1</v>
      </c>
      <c r="O3261">
        <v>-135.33268175999999</v>
      </c>
      <c r="P3261" t="s">
        <v>334</v>
      </c>
      <c r="Q3261" t="s">
        <v>97</v>
      </c>
    </row>
    <row r="3262" spans="1:17">
      <c r="A3262" t="s">
        <v>879</v>
      </c>
      <c r="B3262" t="s">
        <v>493</v>
      </c>
      <c r="C3262" t="s">
        <v>133</v>
      </c>
      <c r="D3262" t="s">
        <v>332</v>
      </c>
      <c r="E3262" t="s">
        <v>103</v>
      </c>
      <c r="F3262">
        <v>40700</v>
      </c>
      <c r="G3262" t="s">
        <v>784</v>
      </c>
      <c r="I3262" t="s">
        <v>130</v>
      </c>
      <c r="J3262">
        <v>2026</v>
      </c>
      <c r="K3262">
        <v>5</v>
      </c>
      <c r="L3262" t="s">
        <v>95</v>
      </c>
      <c r="M3262">
        <v>-3168.5198205600004</v>
      </c>
      <c r="N3262">
        <v>1</v>
      </c>
      <c r="O3262">
        <v>-3168.5198205600004</v>
      </c>
      <c r="P3262" t="s">
        <v>334</v>
      </c>
      <c r="Q3262" t="s">
        <v>97</v>
      </c>
    </row>
    <row r="3263" spans="1:17">
      <c r="A3263" t="s">
        <v>879</v>
      </c>
      <c r="B3263" t="s">
        <v>494</v>
      </c>
      <c r="C3263" t="s">
        <v>133</v>
      </c>
      <c r="D3263" t="s">
        <v>332</v>
      </c>
      <c r="E3263" t="s">
        <v>103</v>
      </c>
      <c r="F3263">
        <v>40700</v>
      </c>
      <c r="G3263" t="s">
        <v>784</v>
      </c>
      <c r="I3263" t="s">
        <v>130</v>
      </c>
      <c r="J3263">
        <v>2026</v>
      </c>
      <c r="K3263">
        <v>5</v>
      </c>
      <c r="L3263" t="s">
        <v>95</v>
      </c>
      <c r="M3263">
        <v>-210.38194583999999</v>
      </c>
      <c r="N3263">
        <v>1</v>
      </c>
      <c r="O3263">
        <v>-210.38194583999999</v>
      </c>
      <c r="P3263" t="s">
        <v>334</v>
      </c>
      <c r="Q3263" t="s">
        <v>97</v>
      </c>
    </row>
    <row r="3264" spans="1:17">
      <c r="A3264" t="s">
        <v>2295</v>
      </c>
      <c r="B3264" t="s">
        <v>495</v>
      </c>
      <c r="C3264" t="s">
        <v>382</v>
      </c>
      <c r="D3264" t="s">
        <v>332</v>
      </c>
      <c r="E3264" t="s">
        <v>103</v>
      </c>
      <c r="F3264">
        <v>40700</v>
      </c>
      <c r="G3264" t="s">
        <v>784</v>
      </c>
      <c r="I3264" t="s">
        <v>130</v>
      </c>
      <c r="J3264">
        <v>2026</v>
      </c>
      <c r="K3264">
        <v>5</v>
      </c>
      <c r="L3264" t="s">
        <v>95</v>
      </c>
      <c r="M3264">
        <v>-2.14088688</v>
      </c>
      <c r="N3264">
        <v>1</v>
      </c>
      <c r="O3264">
        <v>-2.14088688</v>
      </c>
      <c r="P3264" t="s">
        <v>334</v>
      </c>
      <c r="Q3264" t="s">
        <v>97</v>
      </c>
    </row>
    <row r="3265" spans="1:17">
      <c r="A3265" t="s">
        <v>879</v>
      </c>
      <c r="B3265" t="s">
        <v>496</v>
      </c>
      <c r="C3265" t="s">
        <v>133</v>
      </c>
      <c r="D3265" t="s">
        <v>332</v>
      </c>
      <c r="E3265" t="s">
        <v>103</v>
      </c>
      <c r="F3265">
        <v>40700</v>
      </c>
      <c r="G3265" t="s">
        <v>784</v>
      </c>
      <c r="I3265" t="s">
        <v>130</v>
      </c>
      <c r="J3265">
        <v>2026</v>
      </c>
      <c r="K3265">
        <v>5</v>
      </c>
      <c r="L3265" t="s">
        <v>95</v>
      </c>
      <c r="M3265">
        <v>-232.71890759999997</v>
      </c>
      <c r="N3265">
        <v>1</v>
      </c>
      <c r="O3265">
        <v>-232.71890759999997</v>
      </c>
      <c r="P3265" t="s">
        <v>334</v>
      </c>
      <c r="Q3265" t="s">
        <v>97</v>
      </c>
    </row>
    <row r="3266" spans="1:17">
      <c r="A3266" t="s">
        <v>879</v>
      </c>
      <c r="B3266" t="s">
        <v>497</v>
      </c>
      <c r="C3266" t="s">
        <v>133</v>
      </c>
      <c r="D3266" t="s">
        <v>332</v>
      </c>
      <c r="E3266" t="s">
        <v>103</v>
      </c>
      <c r="F3266">
        <v>40700</v>
      </c>
      <c r="G3266" t="s">
        <v>784</v>
      </c>
      <c r="I3266" t="s">
        <v>130</v>
      </c>
      <c r="J3266">
        <v>2026</v>
      </c>
      <c r="K3266">
        <v>5</v>
      </c>
      <c r="L3266" t="s">
        <v>95</v>
      </c>
      <c r="M3266">
        <v>-134.13677688000001</v>
      </c>
      <c r="N3266">
        <v>1</v>
      </c>
      <c r="O3266">
        <v>-134.13677688000001</v>
      </c>
      <c r="P3266" t="s">
        <v>334</v>
      </c>
      <c r="Q3266" t="s">
        <v>97</v>
      </c>
    </row>
    <row r="3267" spans="1:17">
      <c r="A3267" t="s">
        <v>879</v>
      </c>
      <c r="B3267" t="s">
        <v>498</v>
      </c>
      <c r="C3267" t="s">
        <v>133</v>
      </c>
      <c r="D3267" t="s">
        <v>332</v>
      </c>
      <c r="E3267" t="s">
        <v>103</v>
      </c>
      <c r="F3267">
        <v>40700</v>
      </c>
      <c r="G3267" t="s">
        <v>784</v>
      </c>
      <c r="I3267" t="s">
        <v>130</v>
      </c>
      <c r="J3267">
        <v>2026</v>
      </c>
      <c r="K3267">
        <v>5</v>
      </c>
      <c r="L3267" t="s">
        <v>95</v>
      </c>
      <c r="M3267">
        <v>-174.43804752000003</v>
      </c>
      <c r="N3267">
        <v>1</v>
      </c>
      <c r="O3267">
        <v>-174.43804752000003</v>
      </c>
      <c r="P3267" t="s">
        <v>334</v>
      </c>
      <c r="Q3267" t="s">
        <v>97</v>
      </c>
    </row>
    <row r="3268" spans="1:17">
      <c r="A3268" t="s">
        <v>879</v>
      </c>
      <c r="B3268" t="s">
        <v>499</v>
      </c>
      <c r="C3268" t="s">
        <v>133</v>
      </c>
      <c r="D3268" t="s">
        <v>332</v>
      </c>
      <c r="E3268" t="s">
        <v>103</v>
      </c>
      <c r="F3268">
        <v>40700</v>
      </c>
      <c r="G3268" t="s">
        <v>784</v>
      </c>
      <c r="I3268" t="s">
        <v>130</v>
      </c>
      <c r="J3268">
        <v>2026</v>
      </c>
      <c r="K3268">
        <v>5</v>
      </c>
      <c r="L3268" t="s">
        <v>95</v>
      </c>
      <c r="M3268">
        <v>-405.30639888000002</v>
      </c>
      <c r="N3268">
        <v>1</v>
      </c>
      <c r="O3268">
        <v>-405.30639888000002</v>
      </c>
      <c r="P3268" t="s">
        <v>334</v>
      </c>
      <c r="Q3268" t="s">
        <v>97</v>
      </c>
    </row>
    <row r="3269" spans="1:17">
      <c r="A3269" t="s">
        <v>879</v>
      </c>
      <c r="B3269" t="s">
        <v>500</v>
      </c>
      <c r="C3269" t="s">
        <v>133</v>
      </c>
      <c r="D3269" t="s">
        <v>332</v>
      </c>
      <c r="E3269" t="s">
        <v>103</v>
      </c>
      <c r="F3269">
        <v>40700</v>
      </c>
      <c r="G3269" t="s">
        <v>784</v>
      </c>
      <c r="I3269" t="s">
        <v>130</v>
      </c>
      <c r="J3269">
        <v>2026</v>
      </c>
      <c r="K3269">
        <v>5</v>
      </c>
      <c r="L3269" t="s">
        <v>95</v>
      </c>
      <c r="M3269">
        <v>-6266.6589902399992</v>
      </c>
      <c r="N3269">
        <v>1</v>
      </c>
      <c r="O3269">
        <v>-6266.6589902399992</v>
      </c>
      <c r="P3269" t="s">
        <v>334</v>
      </c>
      <c r="Q3269" t="s">
        <v>97</v>
      </c>
    </row>
    <row r="3270" spans="1:17">
      <c r="A3270" t="s">
        <v>879</v>
      </c>
      <c r="B3270" t="s">
        <v>501</v>
      </c>
      <c r="C3270" t="s">
        <v>133</v>
      </c>
      <c r="D3270" t="s">
        <v>332</v>
      </c>
      <c r="E3270" t="s">
        <v>103</v>
      </c>
      <c r="F3270">
        <v>40700</v>
      </c>
      <c r="G3270" t="s">
        <v>784</v>
      </c>
      <c r="I3270" t="s">
        <v>130</v>
      </c>
      <c r="J3270">
        <v>2026</v>
      </c>
      <c r="K3270">
        <v>5</v>
      </c>
      <c r="L3270" t="s">
        <v>95</v>
      </c>
      <c r="M3270">
        <v>-51.276733920000005</v>
      </c>
      <c r="N3270">
        <v>1</v>
      </c>
      <c r="O3270">
        <v>-51.276733920000005</v>
      </c>
      <c r="P3270" t="s">
        <v>334</v>
      </c>
      <c r="Q3270" t="s">
        <v>97</v>
      </c>
    </row>
    <row r="3271" spans="1:17">
      <c r="A3271" t="s">
        <v>2505</v>
      </c>
      <c r="B3271" t="s">
        <v>502</v>
      </c>
      <c r="C3271" t="s">
        <v>459</v>
      </c>
      <c r="D3271" t="s">
        <v>332</v>
      </c>
      <c r="E3271" t="s">
        <v>103</v>
      </c>
      <c r="F3271">
        <v>40700</v>
      </c>
      <c r="G3271" t="s">
        <v>784</v>
      </c>
      <c r="I3271" t="s">
        <v>130</v>
      </c>
      <c r="J3271">
        <v>2026</v>
      </c>
      <c r="K3271">
        <v>5</v>
      </c>
      <c r="L3271" t="s">
        <v>95</v>
      </c>
      <c r="M3271">
        <v>-5318.7535778400006</v>
      </c>
      <c r="N3271">
        <v>1</v>
      </c>
      <c r="O3271">
        <v>-5318.7535778400006</v>
      </c>
      <c r="P3271" t="s">
        <v>334</v>
      </c>
      <c r="Q3271" t="s">
        <v>97</v>
      </c>
    </row>
    <row r="3272" spans="1:17">
      <c r="A3272" t="s">
        <v>2530</v>
      </c>
      <c r="B3272" t="s">
        <v>503</v>
      </c>
      <c r="C3272" t="s">
        <v>270</v>
      </c>
      <c r="D3272" t="s">
        <v>332</v>
      </c>
      <c r="E3272" t="s">
        <v>103</v>
      </c>
      <c r="F3272">
        <v>40700</v>
      </c>
      <c r="G3272" t="s">
        <v>784</v>
      </c>
      <c r="I3272" t="s">
        <v>130</v>
      </c>
      <c r="J3272">
        <v>2026</v>
      </c>
      <c r="K3272">
        <v>5</v>
      </c>
      <c r="L3272" t="s">
        <v>95</v>
      </c>
      <c r="M3272">
        <v>-1359.2974953600001</v>
      </c>
      <c r="N3272">
        <v>1</v>
      </c>
      <c r="O3272">
        <v>-1359.2974953600001</v>
      </c>
      <c r="P3272" t="s">
        <v>334</v>
      </c>
      <c r="Q3272" t="s">
        <v>97</v>
      </c>
    </row>
    <row r="3273" spans="1:17">
      <c r="A3273" t="s">
        <v>2305</v>
      </c>
      <c r="B3273" t="s">
        <v>504</v>
      </c>
      <c r="C3273" t="s">
        <v>108</v>
      </c>
      <c r="D3273" t="s">
        <v>332</v>
      </c>
      <c r="E3273" t="s">
        <v>103</v>
      </c>
      <c r="F3273">
        <v>40700</v>
      </c>
      <c r="G3273" t="s">
        <v>784</v>
      </c>
      <c r="I3273" t="s">
        <v>130</v>
      </c>
      <c r="J3273">
        <v>2026</v>
      </c>
      <c r="K3273">
        <v>5</v>
      </c>
      <c r="L3273" t="s">
        <v>95</v>
      </c>
      <c r="M3273">
        <v>-507.23014680000006</v>
      </c>
      <c r="N3273">
        <v>1</v>
      </c>
      <c r="O3273">
        <v>-507.23014680000006</v>
      </c>
      <c r="P3273" t="s">
        <v>334</v>
      </c>
      <c r="Q3273" t="s">
        <v>97</v>
      </c>
    </row>
    <row r="3274" spans="1:17">
      <c r="A3274" t="s">
        <v>879</v>
      </c>
      <c r="B3274" t="s">
        <v>505</v>
      </c>
      <c r="C3274" t="s">
        <v>133</v>
      </c>
      <c r="D3274" t="s">
        <v>332</v>
      </c>
      <c r="E3274" t="s">
        <v>103</v>
      </c>
      <c r="F3274">
        <v>40700</v>
      </c>
      <c r="G3274" t="s">
        <v>784</v>
      </c>
      <c r="I3274" t="s">
        <v>130</v>
      </c>
      <c r="J3274">
        <v>2026</v>
      </c>
      <c r="K3274">
        <v>5</v>
      </c>
      <c r="L3274" t="s">
        <v>95</v>
      </c>
      <c r="M3274">
        <v>-6098.3307540000005</v>
      </c>
      <c r="N3274">
        <v>1</v>
      </c>
      <c r="O3274">
        <v>-6098.3307540000005</v>
      </c>
      <c r="P3274" t="s">
        <v>334</v>
      </c>
      <c r="Q3274" t="s">
        <v>97</v>
      </c>
    </row>
    <row r="3275" spans="1:17">
      <c r="A3275" t="s">
        <v>2305</v>
      </c>
      <c r="B3275" t="s">
        <v>506</v>
      </c>
      <c r="C3275" t="s">
        <v>108</v>
      </c>
      <c r="D3275" t="s">
        <v>332</v>
      </c>
      <c r="E3275" t="s">
        <v>103</v>
      </c>
      <c r="F3275">
        <v>40700</v>
      </c>
      <c r="G3275" t="s">
        <v>784</v>
      </c>
      <c r="I3275" t="s">
        <v>130</v>
      </c>
      <c r="J3275">
        <v>2026</v>
      </c>
      <c r="K3275">
        <v>5</v>
      </c>
      <c r="L3275" t="s">
        <v>95</v>
      </c>
      <c r="M3275">
        <v>-1268.32186656</v>
      </c>
      <c r="N3275">
        <v>1</v>
      </c>
      <c r="O3275">
        <v>-1268.32186656</v>
      </c>
      <c r="P3275" t="s">
        <v>334</v>
      </c>
      <c r="Q3275" t="s">
        <v>97</v>
      </c>
    </row>
    <row r="3276" spans="1:17">
      <c r="A3276" t="s">
        <v>2295</v>
      </c>
      <c r="B3276" t="s">
        <v>507</v>
      </c>
      <c r="C3276" t="s">
        <v>508</v>
      </c>
      <c r="D3276" t="s">
        <v>332</v>
      </c>
      <c r="E3276" t="s">
        <v>103</v>
      </c>
      <c r="F3276">
        <v>40700</v>
      </c>
      <c r="G3276" t="s">
        <v>784</v>
      </c>
      <c r="I3276" t="s">
        <v>130</v>
      </c>
      <c r="J3276">
        <v>2026</v>
      </c>
      <c r="K3276">
        <v>5</v>
      </c>
      <c r="L3276" t="s">
        <v>95</v>
      </c>
      <c r="M3276">
        <v>-4653.2980576800001</v>
      </c>
      <c r="N3276">
        <v>1</v>
      </c>
      <c r="O3276">
        <v>-4653.2980576800001</v>
      </c>
      <c r="P3276" t="s">
        <v>334</v>
      </c>
      <c r="Q3276" t="s">
        <v>97</v>
      </c>
    </row>
    <row r="3277" spans="1:17">
      <c r="A3277" t="s">
        <v>879</v>
      </c>
      <c r="B3277" t="s">
        <v>509</v>
      </c>
      <c r="C3277" t="s">
        <v>133</v>
      </c>
      <c r="D3277" t="s">
        <v>332</v>
      </c>
      <c r="E3277" t="s">
        <v>103</v>
      </c>
      <c r="F3277">
        <v>40700</v>
      </c>
      <c r="G3277" t="s">
        <v>784</v>
      </c>
      <c r="I3277" t="s">
        <v>130</v>
      </c>
      <c r="J3277">
        <v>2026</v>
      </c>
      <c r="K3277">
        <v>5</v>
      </c>
      <c r="L3277" t="s">
        <v>95</v>
      </c>
      <c r="M3277">
        <v>-236.40554376</v>
      </c>
      <c r="N3277">
        <v>1</v>
      </c>
      <c r="O3277">
        <v>-236.40554376</v>
      </c>
      <c r="P3277" t="s">
        <v>334</v>
      </c>
      <c r="Q3277" t="s">
        <v>97</v>
      </c>
    </row>
    <row r="3278" spans="1:17">
      <c r="A3278" t="s">
        <v>2530</v>
      </c>
      <c r="B3278" t="s">
        <v>287</v>
      </c>
      <c r="C3278" t="s">
        <v>270</v>
      </c>
      <c r="D3278" t="s">
        <v>332</v>
      </c>
      <c r="E3278" t="s">
        <v>103</v>
      </c>
      <c r="F3278">
        <v>40700</v>
      </c>
      <c r="G3278" t="s">
        <v>784</v>
      </c>
      <c r="I3278" t="s">
        <v>130</v>
      </c>
      <c r="J3278">
        <v>2026</v>
      </c>
      <c r="K3278">
        <v>5</v>
      </c>
      <c r="L3278" t="s">
        <v>95</v>
      </c>
      <c r="M3278">
        <v>-2528.5120624800002</v>
      </c>
      <c r="N3278">
        <v>1</v>
      </c>
      <c r="O3278">
        <v>-2528.5120624800002</v>
      </c>
      <c r="P3278" t="s">
        <v>334</v>
      </c>
      <c r="Q3278" t="s">
        <v>97</v>
      </c>
    </row>
    <row r="3279" spans="1:17">
      <c r="A3279" t="s">
        <v>2530</v>
      </c>
      <c r="B3279" t="s">
        <v>510</v>
      </c>
      <c r="C3279" t="s">
        <v>270</v>
      </c>
      <c r="D3279" t="s">
        <v>332</v>
      </c>
      <c r="E3279" t="s">
        <v>103</v>
      </c>
      <c r="F3279">
        <v>40700</v>
      </c>
      <c r="G3279" t="s">
        <v>784</v>
      </c>
      <c r="I3279" t="s">
        <v>130</v>
      </c>
      <c r="J3279">
        <v>2026</v>
      </c>
      <c r="K3279">
        <v>5</v>
      </c>
      <c r="L3279" t="s">
        <v>95</v>
      </c>
      <c r="M3279">
        <v>-1107.5679626399999</v>
      </c>
      <c r="N3279">
        <v>1</v>
      </c>
      <c r="O3279">
        <v>-1107.5679626399999</v>
      </c>
      <c r="P3279" t="s">
        <v>334</v>
      </c>
      <c r="Q3279" t="s">
        <v>97</v>
      </c>
    </row>
    <row r="3280" spans="1:17">
      <c r="A3280" t="s">
        <v>879</v>
      </c>
      <c r="B3280" t="s">
        <v>511</v>
      </c>
      <c r="C3280" t="s">
        <v>133</v>
      </c>
      <c r="D3280" t="s">
        <v>332</v>
      </c>
      <c r="E3280" t="s">
        <v>103</v>
      </c>
      <c r="F3280">
        <v>40700</v>
      </c>
      <c r="G3280" t="s">
        <v>784</v>
      </c>
      <c r="I3280" t="s">
        <v>130</v>
      </c>
      <c r="J3280">
        <v>2026</v>
      </c>
      <c r="K3280">
        <v>5</v>
      </c>
      <c r="L3280" t="s">
        <v>95</v>
      </c>
      <c r="M3280">
        <v>-6148.5378487200005</v>
      </c>
      <c r="N3280">
        <v>1</v>
      </c>
      <c r="O3280">
        <v>-6148.5378487200005</v>
      </c>
      <c r="P3280" t="s">
        <v>334</v>
      </c>
      <c r="Q3280" t="s">
        <v>97</v>
      </c>
    </row>
    <row r="3281" spans="1:17">
      <c r="A3281" t="s">
        <v>997</v>
      </c>
      <c r="B3281" t="s">
        <v>512</v>
      </c>
      <c r="C3281" t="s">
        <v>259</v>
      </c>
      <c r="D3281" t="s">
        <v>332</v>
      </c>
      <c r="E3281" t="s">
        <v>103</v>
      </c>
      <c r="F3281">
        <v>40700</v>
      </c>
      <c r="G3281" t="s">
        <v>784</v>
      </c>
      <c r="I3281" t="s">
        <v>130</v>
      </c>
      <c r="J3281">
        <v>2026</v>
      </c>
      <c r="K3281">
        <v>5</v>
      </c>
      <c r="L3281" t="s">
        <v>95</v>
      </c>
      <c r="M3281">
        <v>-3509.1387835199998</v>
      </c>
      <c r="N3281">
        <v>1</v>
      </c>
      <c r="O3281">
        <v>-3509.1387835199998</v>
      </c>
      <c r="P3281" t="s">
        <v>334</v>
      </c>
      <c r="Q3281" t="s">
        <v>97</v>
      </c>
    </row>
    <row r="3282" spans="1:17">
      <c r="A3282" t="s">
        <v>424</v>
      </c>
      <c r="B3282" t="s">
        <v>513</v>
      </c>
      <c r="C3282" t="s">
        <v>424</v>
      </c>
      <c r="D3282" t="s">
        <v>332</v>
      </c>
      <c r="E3282" t="s">
        <v>103</v>
      </c>
      <c r="F3282">
        <v>40700</v>
      </c>
      <c r="G3282" t="s">
        <v>784</v>
      </c>
      <c r="I3282" t="s">
        <v>130</v>
      </c>
      <c r="J3282">
        <v>2026</v>
      </c>
      <c r="K3282">
        <v>5</v>
      </c>
      <c r="L3282" t="s">
        <v>95</v>
      </c>
      <c r="M3282">
        <v>-259.23630887999997</v>
      </c>
      <c r="N3282">
        <v>1</v>
      </c>
      <c r="O3282">
        <v>-259.23630887999997</v>
      </c>
      <c r="P3282" t="s">
        <v>334</v>
      </c>
      <c r="Q3282" t="s">
        <v>97</v>
      </c>
    </row>
    <row r="3283" spans="1:17">
      <c r="A3283" t="s">
        <v>2305</v>
      </c>
      <c r="B3283" t="s">
        <v>514</v>
      </c>
      <c r="C3283" t="s">
        <v>108</v>
      </c>
      <c r="D3283" t="s">
        <v>332</v>
      </c>
      <c r="E3283" t="s">
        <v>103</v>
      </c>
      <c r="F3283">
        <v>40700</v>
      </c>
      <c r="G3283" t="s">
        <v>784</v>
      </c>
      <c r="I3283" t="s">
        <v>130</v>
      </c>
      <c r="J3283">
        <v>2026</v>
      </c>
      <c r="K3283">
        <v>5</v>
      </c>
      <c r="L3283" t="s">
        <v>95</v>
      </c>
      <c r="M3283">
        <v>-114.52297176</v>
      </c>
      <c r="N3283">
        <v>1</v>
      </c>
      <c r="O3283">
        <v>-114.52297176</v>
      </c>
      <c r="P3283" t="s">
        <v>334</v>
      </c>
      <c r="Q3283" t="s">
        <v>97</v>
      </c>
    </row>
    <row r="3284" spans="1:17">
      <c r="A3284" t="s">
        <v>879</v>
      </c>
      <c r="B3284" t="s">
        <v>515</v>
      </c>
      <c r="C3284" t="s">
        <v>133</v>
      </c>
      <c r="D3284" t="s">
        <v>332</v>
      </c>
      <c r="E3284" t="s">
        <v>103</v>
      </c>
      <c r="F3284">
        <v>40700</v>
      </c>
      <c r="G3284" t="s">
        <v>784</v>
      </c>
      <c r="I3284" t="s">
        <v>130</v>
      </c>
      <c r="J3284">
        <v>2026</v>
      </c>
      <c r="K3284">
        <v>5</v>
      </c>
      <c r="L3284" t="s">
        <v>95</v>
      </c>
      <c r="M3284">
        <v>-1276.4221718400001</v>
      </c>
      <c r="N3284">
        <v>1</v>
      </c>
      <c r="O3284">
        <v>-1276.4221718400001</v>
      </c>
      <c r="P3284" t="s">
        <v>334</v>
      </c>
      <c r="Q3284" t="s">
        <v>97</v>
      </c>
    </row>
    <row r="3285" spans="1:17">
      <c r="A3285" t="s">
        <v>997</v>
      </c>
      <c r="B3285" t="s">
        <v>516</v>
      </c>
      <c r="C3285" t="s">
        <v>259</v>
      </c>
      <c r="D3285" t="s">
        <v>332</v>
      </c>
      <c r="E3285" t="s">
        <v>103</v>
      </c>
      <c r="F3285">
        <v>40700</v>
      </c>
      <c r="G3285" t="s">
        <v>784</v>
      </c>
      <c r="I3285" t="s">
        <v>130</v>
      </c>
      <c r="J3285">
        <v>2026</v>
      </c>
      <c r="K3285">
        <v>5</v>
      </c>
      <c r="L3285" t="s">
        <v>95</v>
      </c>
      <c r="M3285">
        <v>-188.24041439999999</v>
      </c>
      <c r="N3285">
        <v>1</v>
      </c>
      <c r="O3285">
        <v>-188.24041439999999</v>
      </c>
      <c r="P3285" t="s">
        <v>334</v>
      </c>
      <c r="Q3285" t="s">
        <v>97</v>
      </c>
    </row>
    <row r="3286" spans="1:17">
      <c r="A3286" t="s">
        <v>997</v>
      </c>
      <c r="B3286" t="s">
        <v>517</v>
      </c>
      <c r="C3286" t="s">
        <v>259</v>
      </c>
      <c r="D3286" t="s">
        <v>332</v>
      </c>
      <c r="E3286" t="s">
        <v>103</v>
      </c>
      <c r="F3286">
        <v>40700</v>
      </c>
      <c r="G3286" t="s">
        <v>784</v>
      </c>
      <c r="I3286" t="s">
        <v>130</v>
      </c>
      <c r="J3286">
        <v>2026</v>
      </c>
      <c r="K3286">
        <v>5</v>
      </c>
      <c r="L3286" t="s">
        <v>95</v>
      </c>
      <c r="M3286">
        <v>-447.35689151999998</v>
      </c>
      <c r="N3286">
        <v>1</v>
      </c>
      <c r="O3286">
        <v>-447.35689151999998</v>
      </c>
      <c r="P3286" t="s">
        <v>334</v>
      </c>
      <c r="Q3286" t="s">
        <v>97</v>
      </c>
    </row>
    <row r="3287" spans="1:17">
      <c r="A3287" t="s">
        <v>2305</v>
      </c>
      <c r="B3287" t="s">
        <v>518</v>
      </c>
      <c r="C3287" t="s">
        <v>108</v>
      </c>
      <c r="D3287" t="s">
        <v>332</v>
      </c>
      <c r="E3287" t="s">
        <v>103</v>
      </c>
      <c r="F3287">
        <v>40700</v>
      </c>
      <c r="G3287" t="s">
        <v>784</v>
      </c>
      <c r="I3287" t="s">
        <v>130</v>
      </c>
      <c r="J3287">
        <v>2026</v>
      </c>
      <c r="K3287">
        <v>5</v>
      </c>
      <c r="L3287" t="s">
        <v>95</v>
      </c>
      <c r="M3287">
        <v>-3030.4495058400007</v>
      </c>
      <c r="N3287">
        <v>1</v>
      </c>
      <c r="O3287">
        <v>-3030.4495058400007</v>
      </c>
      <c r="P3287" t="s">
        <v>334</v>
      </c>
      <c r="Q3287" t="s">
        <v>97</v>
      </c>
    </row>
    <row r="3288" spans="1:17">
      <c r="A3288" t="s">
        <v>879</v>
      </c>
      <c r="B3288" t="s">
        <v>519</v>
      </c>
      <c r="C3288" t="s">
        <v>133</v>
      </c>
      <c r="D3288" t="s">
        <v>332</v>
      </c>
      <c r="E3288" t="s">
        <v>103</v>
      </c>
      <c r="F3288">
        <v>40700</v>
      </c>
      <c r="G3288" t="s">
        <v>784</v>
      </c>
      <c r="I3288" t="s">
        <v>130</v>
      </c>
      <c r="J3288">
        <v>2026</v>
      </c>
      <c r="K3288">
        <v>5</v>
      </c>
      <c r="L3288" t="s">
        <v>95</v>
      </c>
      <c r="M3288">
        <v>-64.46466144</v>
      </c>
      <c r="N3288">
        <v>1</v>
      </c>
      <c r="O3288">
        <v>-64.46466144</v>
      </c>
      <c r="P3288" t="s">
        <v>334</v>
      </c>
      <c r="Q3288" t="s">
        <v>97</v>
      </c>
    </row>
    <row r="3289" spans="1:17">
      <c r="A3289" t="s">
        <v>2530</v>
      </c>
      <c r="B3289" t="s">
        <v>289</v>
      </c>
      <c r="C3289" t="s">
        <v>270</v>
      </c>
      <c r="D3289" t="s">
        <v>332</v>
      </c>
      <c r="E3289" t="s">
        <v>103</v>
      </c>
      <c r="F3289">
        <v>40700</v>
      </c>
      <c r="G3289" t="s">
        <v>784</v>
      </c>
      <c r="I3289" t="s">
        <v>130</v>
      </c>
      <c r="J3289">
        <v>2026</v>
      </c>
      <c r="K3289">
        <v>5</v>
      </c>
      <c r="L3289" t="s">
        <v>95</v>
      </c>
      <c r="M3289">
        <v>-317.47132727999997</v>
      </c>
      <c r="N3289">
        <v>1</v>
      </c>
      <c r="O3289">
        <v>-317.47132727999997</v>
      </c>
      <c r="P3289" t="s">
        <v>334</v>
      </c>
      <c r="Q3289" t="s">
        <v>97</v>
      </c>
    </row>
    <row r="3290" spans="1:17">
      <c r="A3290" t="s">
        <v>879</v>
      </c>
      <c r="B3290" t="s">
        <v>520</v>
      </c>
      <c r="C3290" t="s">
        <v>133</v>
      </c>
      <c r="D3290" t="s">
        <v>332</v>
      </c>
      <c r="E3290" t="s">
        <v>103</v>
      </c>
      <c r="F3290">
        <v>40700</v>
      </c>
      <c r="G3290" t="s">
        <v>784</v>
      </c>
      <c r="I3290" t="s">
        <v>130</v>
      </c>
      <c r="J3290">
        <v>2026</v>
      </c>
      <c r="K3290">
        <v>5</v>
      </c>
      <c r="L3290" t="s">
        <v>95</v>
      </c>
      <c r="M3290">
        <v>-1408.5724759200002</v>
      </c>
      <c r="N3290">
        <v>1</v>
      </c>
      <c r="O3290">
        <v>-1408.5724759200002</v>
      </c>
      <c r="P3290" t="s">
        <v>334</v>
      </c>
      <c r="Q3290" t="s">
        <v>97</v>
      </c>
    </row>
    <row r="3291" spans="1:17">
      <c r="A3291" t="s">
        <v>2305</v>
      </c>
      <c r="B3291" t="s">
        <v>521</v>
      </c>
      <c r="C3291" t="s">
        <v>108</v>
      </c>
      <c r="D3291" t="s">
        <v>332</v>
      </c>
      <c r="E3291" t="s">
        <v>103</v>
      </c>
      <c r="F3291">
        <v>40700</v>
      </c>
      <c r="G3291" t="s">
        <v>784</v>
      </c>
      <c r="I3291" t="s">
        <v>130</v>
      </c>
      <c r="J3291">
        <v>2026</v>
      </c>
      <c r="K3291">
        <v>5</v>
      </c>
      <c r="L3291" t="s">
        <v>95</v>
      </c>
      <c r="M3291">
        <v>-1290.2575125600001</v>
      </c>
      <c r="N3291">
        <v>1</v>
      </c>
      <c r="O3291">
        <v>-1290.2575125600001</v>
      </c>
      <c r="P3291" t="s">
        <v>334</v>
      </c>
      <c r="Q3291" t="s">
        <v>97</v>
      </c>
    </row>
    <row r="3292" spans="1:17">
      <c r="A3292" t="s">
        <v>2305</v>
      </c>
      <c r="B3292" t="s">
        <v>356</v>
      </c>
      <c r="C3292" t="s">
        <v>108</v>
      </c>
      <c r="D3292" t="s">
        <v>332</v>
      </c>
      <c r="E3292" t="s">
        <v>103</v>
      </c>
      <c r="F3292">
        <v>40700</v>
      </c>
      <c r="G3292" t="s">
        <v>784</v>
      </c>
      <c r="I3292" t="s">
        <v>130</v>
      </c>
      <c r="J3292">
        <v>2026</v>
      </c>
      <c r="K3292">
        <v>5</v>
      </c>
      <c r="L3292" t="s">
        <v>95</v>
      </c>
      <c r="M3292">
        <v>-1442.1398450400002</v>
      </c>
      <c r="N3292">
        <v>1</v>
      </c>
      <c r="O3292">
        <v>-1442.1398450400002</v>
      </c>
      <c r="P3292" t="s">
        <v>334</v>
      </c>
      <c r="Q3292" t="s">
        <v>97</v>
      </c>
    </row>
    <row r="3293" spans="1:17">
      <c r="A3293" t="s">
        <v>997</v>
      </c>
      <c r="B3293" t="s">
        <v>522</v>
      </c>
      <c r="C3293" t="s">
        <v>259</v>
      </c>
      <c r="D3293" t="s">
        <v>332</v>
      </c>
      <c r="E3293" t="s">
        <v>103</v>
      </c>
      <c r="F3293">
        <v>40700</v>
      </c>
      <c r="G3293" t="s">
        <v>784</v>
      </c>
      <c r="I3293" t="s">
        <v>130</v>
      </c>
      <c r="J3293">
        <v>2026</v>
      </c>
      <c r="K3293">
        <v>5</v>
      </c>
      <c r="L3293" t="s">
        <v>95</v>
      </c>
      <c r="M3293">
        <v>-477.72177696</v>
      </c>
      <c r="N3293">
        <v>1</v>
      </c>
      <c r="O3293">
        <v>-477.72177696</v>
      </c>
      <c r="P3293" t="s">
        <v>334</v>
      </c>
      <c r="Q3293" t="s">
        <v>97</v>
      </c>
    </row>
    <row r="3294" spans="1:17">
      <c r="A3294" t="s">
        <v>879</v>
      </c>
      <c r="B3294" t="s">
        <v>523</v>
      </c>
      <c r="C3294" t="s">
        <v>133</v>
      </c>
      <c r="D3294" t="s">
        <v>332</v>
      </c>
      <c r="E3294" t="s">
        <v>103</v>
      </c>
      <c r="F3294">
        <v>40700</v>
      </c>
      <c r="G3294" t="s">
        <v>784</v>
      </c>
      <c r="I3294" t="s">
        <v>130</v>
      </c>
      <c r="J3294">
        <v>2026</v>
      </c>
      <c r="K3294">
        <v>5</v>
      </c>
      <c r="L3294" t="s">
        <v>95</v>
      </c>
      <c r="M3294">
        <v>-5480.2972454400006</v>
      </c>
      <c r="N3294">
        <v>1</v>
      </c>
      <c r="O3294">
        <v>-5480.2972454400006</v>
      </c>
      <c r="P3294" t="s">
        <v>334</v>
      </c>
      <c r="Q3294" t="s">
        <v>97</v>
      </c>
    </row>
    <row r="3295" spans="1:17">
      <c r="A3295" t="s">
        <v>879</v>
      </c>
      <c r="B3295" t="s">
        <v>524</v>
      </c>
      <c r="C3295" t="s">
        <v>133</v>
      </c>
      <c r="D3295" t="s">
        <v>332</v>
      </c>
      <c r="E3295" t="s">
        <v>103</v>
      </c>
      <c r="F3295">
        <v>40700</v>
      </c>
      <c r="G3295" t="s">
        <v>784</v>
      </c>
      <c r="I3295" t="s">
        <v>130</v>
      </c>
      <c r="J3295">
        <v>2026</v>
      </c>
      <c r="K3295">
        <v>5</v>
      </c>
      <c r="L3295" t="s">
        <v>95</v>
      </c>
      <c r="M3295">
        <v>-2305.0266343200001</v>
      </c>
      <c r="N3295">
        <v>1</v>
      </c>
      <c r="O3295">
        <v>-2305.0266343200001</v>
      </c>
      <c r="P3295" t="s">
        <v>334</v>
      </c>
      <c r="Q3295" t="s">
        <v>97</v>
      </c>
    </row>
    <row r="3296" spans="1:17">
      <c r="A3296" t="s">
        <v>2530</v>
      </c>
      <c r="B3296" t="s">
        <v>525</v>
      </c>
      <c r="C3296" t="s">
        <v>270</v>
      </c>
      <c r="D3296" t="s">
        <v>332</v>
      </c>
      <c r="E3296" t="s">
        <v>103</v>
      </c>
      <c r="F3296">
        <v>40700</v>
      </c>
      <c r="G3296" t="s">
        <v>784</v>
      </c>
      <c r="I3296" t="s">
        <v>130</v>
      </c>
      <c r="J3296">
        <v>2026</v>
      </c>
      <c r="K3296">
        <v>5</v>
      </c>
      <c r="L3296" t="s">
        <v>95</v>
      </c>
      <c r="M3296">
        <v>-5235.2453174399998</v>
      </c>
      <c r="N3296">
        <v>1</v>
      </c>
      <c r="O3296">
        <v>-5235.2453174399998</v>
      </c>
      <c r="P3296" t="s">
        <v>334</v>
      </c>
      <c r="Q3296" t="s">
        <v>97</v>
      </c>
    </row>
    <row r="3297" spans="1:17">
      <c r="A3297" t="s">
        <v>2530</v>
      </c>
      <c r="B3297" t="s">
        <v>526</v>
      </c>
      <c r="C3297" t="s">
        <v>270</v>
      </c>
      <c r="D3297" t="s">
        <v>332</v>
      </c>
      <c r="E3297" t="s">
        <v>103</v>
      </c>
      <c r="F3297">
        <v>40700</v>
      </c>
      <c r="G3297" t="s">
        <v>784</v>
      </c>
      <c r="I3297" t="s">
        <v>130</v>
      </c>
      <c r="J3297">
        <v>2026</v>
      </c>
      <c r="K3297">
        <v>5</v>
      </c>
      <c r="L3297" t="s">
        <v>95</v>
      </c>
      <c r="M3297">
        <v>-452.34398376000013</v>
      </c>
      <c r="N3297">
        <v>1</v>
      </c>
      <c r="O3297">
        <v>-452.34398376000013</v>
      </c>
      <c r="P3297" t="s">
        <v>334</v>
      </c>
      <c r="Q3297" t="s">
        <v>97</v>
      </c>
    </row>
    <row r="3298" spans="1:17">
      <c r="A3298" t="s">
        <v>2530</v>
      </c>
      <c r="B3298" t="s">
        <v>357</v>
      </c>
      <c r="C3298" t="s">
        <v>270</v>
      </c>
      <c r="D3298" t="s">
        <v>332</v>
      </c>
      <c r="E3298" t="s">
        <v>103</v>
      </c>
      <c r="F3298">
        <v>40700</v>
      </c>
      <c r="G3298" t="s">
        <v>784</v>
      </c>
      <c r="I3298" t="s">
        <v>130</v>
      </c>
      <c r="J3298">
        <v>2026</v>
      </c>
      <c r="K3298">
        <v>5</v>
      </c>
      <c r="L3298" t="s">
        <v>95</v>
      </c>
      <c r="M3298">
        <v>-395.36277552000001</v>
      </c>
      <c r="N3298">
        <v>1</v>
      </c>
      <c r="O3298">
        <v>-395.36277552000001</v>
      </c>
      <c r="P3298" t="s">
        <v>334</v>
      </c>
      <c r="Q3298" t="s">
        <v>97</v>
      </c>
    </row>
    <row r="3299" spans="1:17">
      <c r="A3299" t="s">
        <v>2530</v>
      </c>
      <c r="B3299" t="s">
        <v>291</v>
      </c>
      <c r="C3299" t="s">
        <v>270</v>
      </c>
      <c r="D3299" t="s">
        <v>332</v>
      </c>
      <c r="E3299" t="s">
        <v>103</v>
      </c>
      <c r="F3299">
        <v>40700</v>
      </c>
      <c r="G3299" t="s">
        <v>784</v>
      </c>
      <c r="I3299" t="s">
        <v>130</v>
      </c>
      <c r="J3299">
        <v>2026</v>
      </c>
      <c r="K3299">
        <v>5</v>
      </c>
      <c r="L3299" t="s">
        <v>95</v>
      </c>
      <c r="M3299">
        <v>-1722.3064999200001</v>
      </c>
      <c r="N3299">
        <v>1</v>
      </c>
      <c r="O3299">
        <v>-1722.3064999200001</v>
      </c>
      <c r="P3299" t="s">
        <v>334</v>
      </c>
      <c r="Q3299" t="s">
        <v>97</v>
      </c>
    </row>
    <row r="3300" spans="1:17">
      <c r="A3300" t="s">
        <v>2305</v>
      </c>
      <c r="B3300" t="s">
        <v>527</v>
      </c>
      <c r="C3300" t="s">
        <v>108</v>
      </c>
      <c r="D3300" t="s">
        <v>332</v>
      </c>
      <c r="E3300" t="s">
        <v>103</v>
      </c>
      <c r="F3300">
        <v>40700</v>
      </c>
      <c r="G3300" t="s">
        <v>784</v>
      </c>
      <c r="I3300" t="s">
        <v>130</v>
      </c>
      <c r="J3300">
        <v>2026</v>
      </c>
      <c r="K3300">
        <v>5</v>
      </c>
      <c r="L3300" t="s">
        <v>95</v>
      </c>
      <c r="M3300">
        <v>-312.03225216000004</v>
      </c>
      <c r="N3300">
        <v>1</v>
      </c>
      <c r="O3300">
        <v>-312.03225216000004</v>
      </c>
      <c r="P3300" t="s">
        <v>334</v>
      </c>
      <c r="Q3300" t="s">
        <v>97</v>
      </c>
    </row>
    <row r="3301" spans="1:17">
      <c r="A3301" t="s">
        <v>2530</v>
      </c>
      <c r="B3301" t="s">
        <v>528</v>
      </c>
      <c r="C3301" t="s">
        <v>270</v>
      </c>
      <c r="D3301" t="s">
        <v>332</v>
      </c>
      <c r="E3301" t="s">
        <v>103</v>
      </c>
      <c r="F3301">
        <v>40700</v>
      </c>
      <c r="G3301" t="s">
        <v>784</v>
      </c>
      <c r="I3301" t="s">
        <v>130</v>
      </c>
      <c r="J3301">
        <v>2026</v>
      </c>
      <c r="K3301">
        <v>5</v>
      </c>
      <c r="L3301" t="s">
        <v>95</v>
      </c>
      <c r="M3301">
        <v>-308.77588440000011</v>
      </c>
      <c r="N3301">
        <v>1</v>
      </c>
      <c r="O3301">
        <v>-308.77588440000011</v>
      </c>
      <c r="P3301" t="s">
        <v>334</v>
      </c>
      <c r="Q3301" t="s">
        <v>97</v>
      </c>
    </row>
    <row r="3302" spans="1:17">
      <c r="A3302" t="s">
        <v>2530</v>
      </c>
      <c r="B3302" t="s">
        <v>293</v>
      </c>
      <c r="C3302" t="s">
        <v>270</v>
      </c>
      <c r="D3302" t="s">
        <v>332</v>
      </c>
      <c r="E3302" t="s">
        <v>103</v>
      </c>
      <c r="F3302">
        <v>40700</v>
      </c>
      <c r="G3302" t="s">
        <v>784</v>
      </c>
      <c r="I3302" t="s">
        <v>130</v>
      </c>
      <c r="J3302">
        <v>2026</v>
      </c>
      <c r="K3302">
        <v>5</v>
      </c>
      <c r="L3302" t="s">
        <v>95</v>
      </c>
      <c r="M3302">
        <v>-290.09499768000006</v>
      </c>
      <c r="N3302">
        <v>1</v>
      </c>
      <c r="O3302">
        <v>-290.09499768000006</v>
      </c>
      <c r="P3302" t="s">
        <v>334</v>
      </c>
      <c r="Q3302" t="s">
        <v>97</v>
      </c>
    </row>
    <row r="3303" spans="1:17">
      <c r="A3303" t="s">
        <v>2305</v>
      </c>
      <c r="B3303" t="s">
        <v>361</v>
      </c>
      <c r="C3303" t="s">
        <v>108</v>
      </c>
      <c r="D3303" t="s">
        <v>332</v>
      </c>
      <c r="E3303" t="s">
        <v>103</v>
      </c>
      <c r="F3303">
        <v>40700</v>
      </c>
      <c r="G3303" t="s">
        <v>784</v>
      </c>
      <c r="I3303" t="s">
        <v>130</v>
      </c>
      <c r="J3303">
        <v>2026</v>
      </c>
      <c r="K3303">
        <v>5</v>
      </c>
      <c r="L3303" t="s">
        <v>95</v>
      </c>
      <c r="M3303">
        <v>-407.01299616000006</v>
      </c>
      <c r="N3303">
        <v>1</v>
      </c>
      <c r="O3303">
        <v>-407.01299616000006</v>
      </c>
      <c r="P3303" t="s">
        <v>334</v>
      </c>
      <c r="Q3303" t="s">
        <v>97</v>
      </c>
    </row>
    <row r="3304" spans="1:17">
      <c r="A3304" t="s">
        <v>2530</v>
      </c>
      <c r="B3304" t="s">
        <v>529</v>
      </c>
      <c r="C3304" t="s">
        <v>270</v>
      </c>
      <c r="D3304" t="s">
        <v>332</v>
      </c>
      <c r="E3304" t="s">
        <v>103</v>
      </c>
      <c r="F3304">
        <v>40700</v>
      </c>
      <c r="G3304" t="s">
        <v>784</v>
      </c>
      <c r="I3304" t="s">
        <v>130</v>
      </c>
      <c r="J3304">
        <v>2026</v>
      </c>
      <c r="K3304">
        <v>5</v>
      </c>
      <c r="L3304" t="s">
        <v>95</v>
      </c>
      <c r="M3304">
        <v>-1250.8063235999998</v>
      </c>
      <c r="N3304">
        <v>1</v>
      </c>
      <c r="O3304">
        <v>-1250.8063235999998</v>
      </c>
      <c r="P3304" t="s">
        <v>334</v>
      </c>
      <c r="Q3304" t="s">
        <v>97</v>
      </c>
    </row>
    <row r="3305" spans="1:17">
      <c r="A3305" t="s">
        <v>2530</v>
      </c>
      <c r="B3305" t="s">
        <v>530</v>
      </c>
      <c r="C3305" t="s">
        <v>270</v>
      </c>
      <c r="D3305" t="s">
        <v>332</v>
      </c>
      <c r="E3305" t="s">
        <v>103</v>
      </c>
      <c r="F3305">
        <v>40700</v>
      </c>
      <c r="G3305" t="s">
        <v>784</v>
      </c>
      <c r="I3305" t="s">
        <v>130</v>
      </c>
      <c r="J3305">
        <v>2026</v>
      </c>
      <c r="K3305">
        <v>5</v>
      </c>
      <c r="L3305" t="s">
        <v>95</v>
      </c>
      <c r="M3305">
        <v>-216.43143912000002</v>
      </c>
      <c r="N3305">
        <v>1</v>
      </c>
      <c r="O3305">
        <v>-216.43143912000002</v>
      </c>
      <c r="P3305" t="s">
        <v>334</v>
      </c>
      <c r="Q3305" t="s">
        <v>97</v>
      </c>
    </row>
    <row r="3306" spans="1:17">
      <c r="A3306" t="s">
        <v>2530</v>
      </c>
      <c r="B3306" t="s">
        <v>531</v>
      </c>
      <c r="C3306" t="s">
        <v>270</v>
      </c>
      <c r="D3306" t="s">
        <v>332</v>
      </c>
      <c r="E3306" t="s">
        <v>103</v>
      </c>
      <c r="F3306">
        <v>40700</v>
      </c>
      <c r="G3306" t="s">
        <v>784</v>
      </c>
      <c r="I3306" t="s">
        <v>130</v>
      </c>
      <c r="J3306">
        <v>2026</v>
      </c>
      <c r="K3306">
        <v>5</v>
      </c>
      <c r="L3306" t="s">
        <v>95</v>
      </c>
      <c r="M3306">
        <v>-60.581790720000008</v>
      </c>
      <c r="N3306">
        <v>1</v>
      </c>
      <c r="O3306">
        <v>-60.581790720000008</v>
      </c>
      <c r="P3306" t="s">
        <v>334</v>
      </c>
      <c r="Q3306" t="s">
        <v>97</v>
      </c>
    </row>
    <row r="3307" spans="1:17">
      <c r="A3307" t="s">
        <v>2530</v>
      </c>
      <c r="B3307" t="s">
        <v>532</v>
      </c>
      <c r="C3307" t="s">
        <v>270</v>
      </c>
      <c r="D3307" t="s">
        <v>332</v>
      </c>
      <c r="E3307" t="s">
        <v>103</v>
      </c>
      <c r="F3307">
        <v>40700</v>
      </c>
      <c r="G3307" t="s">
        <v>784</v>
      </c>
      <c r="I3307" t="s">
        <v>130</v>
      </c>
      <c r="J3307">
        <v>2026</v>
      </c>
      <c r="K3307">
        <v>5</v>
      </c>
      <c r="L3307" t="s">
        <v>95</v>
      </c>
      <c r="M3307">
        <v>-249.93688176000001</v>
      </c>
      <c r="N3307">
        <v>1</v>
      </c>
      <c r="O3307">
        <v>-249.93688176000001</v>
      </c>
      <c r="P3307" t="s">
        <v>334</v>
      </c>
      <c r="Q3307" t="s">
        <v>97</v>
      </c>
    </row>
    <row r="3308" spans="1:17">
      <c r="A3308" t="s">
        <v>2530</v>
      </c>
      <c r="B3308" t="s">
        <v>533</v>
      </c>
      <c r="C3308" t="s">
        <v>270</v>
      </c>
      <c r="D3308" t="s">
        <v>332</v>
      </c>
      <c r="E3308" t="s">
        <v>103</v>
      </c>
      <c r="F3308">
        <v>40700</v>
      </c>
      <c r="G3308" t="s">
        <v>784</v>
      </c>
      <c r="I3308" t="s">
        <v>130</v>
      </c>
      <c r="J3308">
        <v>2026</v>
      </c>
      <c r="K3308">
        <v>5</v>
      </c>
      <c r="L3308" t="s">
        <v>95</v>
      </c>
      <c r="M3308">
        <v>-472.84004016</v>
      </c>
      <c r="N3308">
        <v>1</v>
      </c>
      <c r="O3308">
        <v>-472.84004016</v>
      </c>
      <c r="P3308" t="s">
        <v>334</v>
      </c>
      <c r="Q3308" t="s">
        <v>97</v>
      </c>
    </row>
    <row r="3309" spans="1:17">
      <c r="A3309" t="s">
        <v>2660</v>
      </c>
      <c r="B3309" t="s">
        <v>534</v>
      </c>
      <c r="C3309" t="s">
        <v>305</v>
      </c>
      <c r="D3309" t="s">
        <v>332</v>
      </c>
      <c r="E3309" t="s">
        <v>103</v>
      </c>
      <c r="F3309">
        <v>40700</v>
      </c>
      <c r="G3309" t="s">
        <v>784</v>
      </c>
      <c r="I3309" t="s">
        <v>130</v>
      </c>
      <c r="J3309">
        <v>2026</v>
      </c>
      <c r="K3309">
        <v>5</v>
      </c>
      <c r="L3309" t="s">
        <v>95</v>
      </c>
      <c r="M3309">
        <v>-1331.9557480800004</v>
      </c>
      <c r="N3309">
        <v>1</v>
      </c>
      <c r="O3309">
        <v>-1331.9557480800004</v>
      </c>
      <c r="P3309" t="s">
        <v>334</v>
      </c>
      <c r="Q3309" t="s">
        <v>97</v>
      </c>
    </row>
    <row r="3310" spans="1:17">
      <c r="A3310" t="s">
        <v>2660</v>
      </c>
      <c r="B3310" t="s">
        <v>535</v>
      </c>
      <c r="C3310" t="s">
        <v>305</v>
      </c>
      <c r="D3310" t="s">
        <v>332</v>
      </c>
      <c r="E3310" t="s">
        <v>103</v>
      </c>
      <c r="F3310">
        <v>40700</v>
      </c>
      <c r="G3310" t="s">
        <v>784</v>
      </c>
      <c r="I3310" t="s">
        <v>130</v>
      </c>
      <c r="J3310">
        <v>2026</v>
      </c>
      <c r="K3310">
        <v>5</v>
      </c>
      <c r="L3310" t="s">
        <v>95</v>
      </c>
      <c r="M3310">
        <v>-5927.4176904000014</v>
      </c>
      <c r="N3310">
        <v>1</v>
      </c>
      <c r="O3310">
        <v>-5927.4176904000014</v>
      </c>
      <c r="P3310" t="s">
        <v>334</v>
      </c>
      <c r="Q3310" t="s">
        <v>97</v>
      </c>
    </row>
    <row r="3311" spans="1:17">
      <c r="A3311" t="s">
        <v>2660</v>
      </c>
      <c r="B3311" t="s">
        <v>536</v>
      </c>
      <c r="C3311" t="s">
        <v>305</v>
      </c>
      <c r="D3311" t="s">
        <v>332</v>
      </c>
      <c r="E3311" t="s">
        <v>103</v>
      </c>
      <c r="F3311">
        <v>40700</v>
      </c>
      <c r="G3311" t="s">
        <v>784</v>
      </c>
      <c r="I3311" t="s">
        <v>130</v>
      </c>
      <c r="J3311">
        <v>2026</v>
      </c>
      <c r="K3311">
        <v>5</v>
      </c>
      <c r="L3311" t="s">
        <v>95</v>
      </c>
      <c r="M3311">
        <v>-3664.2131445599998</v>
      </c>
      <c r="N3311">
        <v>1</v>
      </c>
      <c r="O3311">
        <v>-3664.2131445599998</v>
      </c>
      <c r="P3311" t="s">
        <v>334</v>
      </c>
      <c r="Q3311" t="s">
        <v>97</v>
      </c>
    </row>
    <row r="3312" spans="1:17">
      <c r="A3312" t="s">
        <v>2660</v>
      </c>
      <c r="B3312" t="s">
        <v>537</v>
      </c>
      <c r="C3312" t="s">
        <v>305</v>
      </c>
      <c r="D3312" t="s">
        <v>332</v>
      </c>
      <c r="E3312" t="s">
        <v>103</v>
      </c>
      <c r="F3312">
        <v>40700</v>
      </c>
      <c r="G3312" t="s">
        <v>784</v>
      </c>
      <c r="I3312" t="s">
        <v>130</v>
      </c>
      <c r="J3312">
        <v>2026</v>
      </c>
      <c r="K3312">
        <v>5</v>
      </c>
      <c r="L3312" t="s">
        <v>95</v>
      </c>
      <c r="M3312">
        <v>-4495.2560510400008</v>
      </c>
      <c r="N3312">
        <v>1</v>
      </c>
      <c r="O3312">
        <v>-4495.2560510400008</v>
      </c>
      <c r="P3312" t="s">
        <v>334</v>
      </c>
      <c r="Q3312" t="s">
        <v>97</v>
      </c>
    </row>
    <row r="3313" spans="1:17">
      <c r="A3313" t="s">
        <v>2660</v>
      </c>
      <c r="B3313" t="s">
        <v>538</v>
      </c>
      <c r="C3313" t="s">
        <v>305</v>
      </c>
      <c r="D3313" t="s">
        <v>332</v>
      </c>
      <c r="E3313" t="s">
        <v>103</v>
      </c>
      <c r="F3313">
        <v>40700</v>
      </c>
      <c r="G3313" t="s">
        <v>784</v>
      </c>
      <c r="I3313" t="s">
        <v>130</v>
      </c>
      <c r="J3313">
        <v>2026</v>
      </c>
      <c r="K3313">
        <v>5</v>
      </c>
      <c r="L3313" t="s">
        <v>95</v>
      </c>
      <c r="M3313">
        <v>-706.54092480000008</v>
      </c>
      <c r="N3313">
        <v>1</v>
      </c>
      <c r="O3313">
        <v>-706.54092480000008</v>
      </c>
      <c r="P3313" t="s">
        <v>334</v>
      </c>
      <c r="Q3313" t="s">
        <v>97</v>
      </c>
    </row>
    <row r="3314" spans="1:17">
      <c r="A3314" t="s">
        <v>2660</v>
      </c>
      <c r="B3314" t="s">
        <v>539</v>
      </c>
      <c r="C3314" t="s">
        <v>305</v>
      </c>
      <c r="D3314" t="s">
        <v>332</v>
      </c>
      <c r="E3314" t="s">
        <v>103</v>
      </c>
      <c r="F3314">
        <v>40700</v>
      </c>
      <c r="G3314" t="s">
        <v>784</v>
      </c>
      <c r="I3314" t="s">
        <v>130</v>
      </c>
      <c r="J3314">
        <v>2026</v>
      </c>
      <c r="K3314">
        <v>5</v>
      </c>
      <c r="L3314" t="s">
        <v>95</v>
      </c>
      <c r="M3314">
        <v>-106.27870752000001</v>
      </c>
      <c r="N3314">
        <v>1</v>
      </c>
      <c r="O3314">
        <v>-106.27870752000001</v>
      </c>
      <c r="P3314" t="s">
        <v>334</v>
      </c>
      <c r="Q3314" t="s">
        <v>97</v>
      </c>
    </row>
    <row r="3315" spans="1:17">
      <c r="A3315" t="s">
        <v>2660</v>
      </c>
      <c r="B3315" t="s">
        <v>540</v>
      </c>
      <c r="C3315" t="s">
        <v>305</v>
      </c>
      <c r="D3315" t="s">
        <v>332</v>
      </c>
      <c r="E3315" t="s">
        <v>103</v>
      </c>
      <c r="F3315">
        <v>40700</v>
      </c>
      <c r="G3315" t="s">
        <v>784</v>
      </c>
      <c r="I3315" t="s">
        <v>130</v>
      </c>
      <c r="J3315">
        <v>2026</v>
      </c>
      <c r="K3315">
        <v>5</v>
      </c>
      <c r="L3315" t="s">
        <v>95</v>
      </c>
      <c r="M3315">
        <v>-38.177272799999997</v>
      </c>
      <c r="N3315">
        <v>1</v>
      </c>
      <c r="O3315">
        <v>-38.177272799999997</v>
      </c>
      <c r="P3315" t="s">
        <v>334</v>
      </c>
      <c r="Q3315" t="s">
        <v>97</v>
      </c>
    </row>
    <row r="3316" spans="1:17">
      <c r="A3316" t="s">
        <v>2660</v>
      </c>
      <c r="B3316" t="s">
        <v>541</v>
      </c>
      <c r="C3316" t="s">
        <v>305</v>
      </c>
      <c r="D3316" t="s">
        <v>332</v>
      </c>
      <c r="E3316" t="s">
        <v>103</v>
      </c>
      <c r="F3316">
        <v>40700</v>
      </c>
      <c r="G3316" t="s">
        <v>784</v>
      </c>
      <c r="I3316" t="s">
        <v>130</v>
      </c>
      <c r="J3316">
        <v>2026</v>
      </c>
      <c r="K3316">
        <v>5</v>
      </c>
      <c r="L3316" t="s">
        <v>95</v>
      </c>
      <c r="M3316">
        <v>-2340.8716111200001</v>
      </c>
      <c r="N3316">
        <v>1</v>
      </c>
      <c r="O3316">
        <v>-2340.8716111200001</v>
      </c>
      <c r="P3316" t="s">
        <v>334</v>
      </c>
      <c r="Q3316" t="s">
        <v>97</v>
      </c>
    </row>
    <row r="3317" spans="1:17">
      <c r="A3317" t="s">
        <v>2660</v>
      </c>
      <c r="B3317" t="s">
        <v>542</v>
      </c>
      <c r="C3317" t="s">
        <v>305</v>
      </c>
      <c r="D3317" t="s">
        <v>332</v>
      </c>
      <c r="E3317" t="s">
        <v>103</v>
      </c>
      <c r="F3317">
        <v>40700</v>
      </c>
      <c r="G3317" t="s">
        <v>784</v>
      </c>
      <c r="I3317" t="s">
        <v>130</v>
      </c>
      <c r="J3317">
        <v>2026</v>
      </c>
      <c r="K3317">
        <v>5</v>
      </c>
      <c r="L3317" t="s">
        <v>95</v>
      </c>
      <c r="M3317">
        <v>-191.77907040000002</v>
      </c>
      <c r="N3317">
        <v>1</v>
      </c>
      <c r="O3317">
        <v>-191.77907040000002</v>
      </c>
      <c r="P3317" t="s">
        <v>334</v>
      </c>
      <c r="Q3317" t="s">
        <v>97</v>
      </c>
    </row>
    <row r="3318" spans="1:17">
      <c r="A3318" t="s">
        <v>2660</v>
      </c>
      <c r="B3318" t="s">
        <v>543</v>
      </c>
      <c r="C3318" t="s">
        <v>305</v>
      </c>
      <c r="D3318" t="s">
        <v>332</v>
      </c>
      <c r="E3318" t="s">
        <v>103</v>
      </c>
      <c r="F3318">
        <v>40700</v>
      </c>
      <c r="G3318" t="s">
        <v>784</v>
      </c>
      <c r="I3318" t="s">
        <v>130</v>
      </c>
      <c r="J3318">
        <v>2026</v>
      </c>
      <c r="K3318">
        <v>5</v>
      </c>
      <c r="L3318" t="s">
        <v>95</v>
      </c>
      <c r="M3318">
        <v>-50.1483852</v>
      </c>
      <c r="N3318">
        <v>1</v>
      </c>
      <c r="O3318">
        <v>-50.1483852</v>
      </c>
      <c r="P3318" t="s">
        <v>334</v>
      </c>
      <c r="Q3318" t="s">
        <v>97</v>
      </c>
    </row>
    <row r="3319" spans="1:17">
      <c r="A3319" t="s">
        <v>2461</v>
      </c>
      <c r="B3319" t="s">
        <v>544</v>
      </c>
      <c r="C3319" t="s">
        <v>545</v>
      </c>
      <c r="D3319" t="s">
        <v>332</v>
      </c>
      <c r="E3319" t="s">
        <v>103</v>
      </c>
      <c r="F3319">
        <v>40700</v>
      </c>
      <c r="G3319" t="s">
        <v>784</v>
      </c>
      <c r="I3319" t="s">
        <v>399</v>
      </c>
      <c r="J3319">
        <v>2026</v>
      </c>
      <c r="K3319">
        <v>5</v>
      </c>
      <c r="L3319" t="s">
        <v>95</v>
      </c>
      <c r="M3319">
        <v>-3332.3676357600002</v>
      </c>
      <c r="N3319">
        <v>1</v>
      </c>
      <c r="O3319">
        <v>-3332.3676357600002</v>
      </c>
      <c r="P3319" t="s">
        <v>334</v>
      </c>
      <c r="Q3319" t="s">
        <v>97</v>
      </c>
    </row>
    <row r="3320" spans="1:17">
      <c r="A3320" t="s">
        <v>2660</v>
      </c>
      <c r="B3320" t="s">
        <v>546</v>
      </c>
      <c r="C3320" t="s">
        <v>305</v>
      </c>
      <c r="D3320" t="s">
        <v>332</v>
      </c>
      <c r="E3320" t="s">
        <v>103</v>
      </c>
      <c r="F3320">
        <v>40700</v>
      </c>
      <c r="G3320" t="s">
        <v>784</v>
      </c>
      <c r="I3320" t="s">
        <v>130</v>
      </c>
      <c r="J3320">
        <v>2026</v>
      </c>
      <c r="K3320">
        <v>5</v>
      </c>
      <c r="L3320" t="s">
        <v>95</v>
      </c>
      <c r="M3320">
        <v>-90.304892639999991</v>
      </c>
      <c r="N3320">
        <v>1</v>
      </c>
      <c r="O3320">
        <v>-90.304892639999991</v>
      </c>
      <c r="P3320" t="s">
        <v>334</v>
      </c>
      <c r="Q3320" t="s">
        <v>97</v>
      </c>
    </row>
    <row r="3321" spans="1:17">
      <c r="A3321" t="s">
        <v>2660</v>
      </c>
      <c r="B3321" t="s">
        <v>547</v>
      </c>
      <c r="C3321" t="s">
        <v>305</v>
      </c>
      <c r="D3321" t="s">
        <v>332</v>
      </c>
      <c r="E3321" t="s">
        <v>103</v>
      </c>
      <c r="F3321">
        <v>40700</v>
      </c>
      <c r="G3321" t="s">
        <v>784</v>
      </c>
      <c r="I3321" t="s">
        <v>130</v>
      </c>
      <c r="J3321">
        <v>2026</v>
      </c>
      <c r="K3321">
        <v>5</v>
      </c>
      <c r="L3321" t="s">
        <v>95</v>
      </c>
      <c r="M3321">
        <v>-76.618336319999997</v>
      </c>
      <c r="N3321">
        <v>1</v>
      </c>
      <c r="O3321">
        <v>-76.618336319999997</v>
      </c>
      <c r="P3321" t="s">
        <v>334</v>
      </c>
      <c r="Q3321" t="s">
        <v>97</v>
      </c>
    </row>
    <row r="3322" spans="1:17">
      <c r="A3322" t="s">
        <v>2511</v>
      </c>
      <c r="B3322" t="s">
        <v>548</v>
      </c>
      <c r="C3322" t="s">
        <v>436</v>
      </c>
      <c r="D3322" t="s">
        <v>332</v>
      </c>
      <c r="E3322" t="s">
        <v>103</v>
      </c>
      <c r="F3322">
        <v>40700</v>
      </c>
      <c r="G3322" t="s">
        <v>784</v>
      </c>
      <c r="I3322" t="s">
        <v>130</v>
      </c>
      <c r="J3322">
        <v>2026</v>
      </c>
      <c r="K3322">
        <v>5</v>
      </c>
      <c r="L3322" t="s">
        <v>95</v>
      </c>
      <c r="M3322">
        <v>-6274.6402680000001</v>
      </c>
      <c r="N3322">
        <v>1</v>
      </c>
      <c r="O3322">
        <v>-6274.6402680000001</v>
      </c>
      <c r="P3322" t="s">
        <v>334</v>
      </c>
      <c r="Q3322" t="s">
        <v>97</v>
      </c>
    </row>
    <row r="3323" spans="1:17">
      <c r="A3323" t="s">
        <v>2660</v>
      </c>
      <c r="B3323" t="s">
        <v>549</v>
      </c>
      <c r="C3323" t="s">
        <v>305</v>
      </c>
      <c r="D3323" t="s">
        <v>332</v>
      </c>
      <c r="E3323" t="s">
        <v>103</v>
      </c>
      <c r="F3323">
        <v>40700</v>
      </c>
      <c r="G3323" t="s">
        <v>784</v>
      </c>
      <c r="I3323" t="s">
        <v>130</v>
      </c>
      <c r="J3323">
        <v>2026</v>
      </c>
      <c r="K3323">
        <v>5</v>
      </c>
      <c r="L3323" t="s">
        <v>95</v>
      </c>
      <c r="M3323">
        <v>-152.73804384000002</v>
      </c>
      <c r="N3323">
        <v>1</v>
      </c>
      <c r="O3323">
        <v>-152.73804384000002</v>
      </c>
      <c r="P3323" t="s">
        <v>334</v>
      </c>
      <c r="Q3323" t="s">
        <v>97</v>
      </c>
    </row>
    <row r="3324" spans="1:17">
      <c r="A3324" t="s">
        <v>2660</v>
      </c>
      <c r="B3324" t="s">
        <v>550</v>
      </c>
      <c r="C3324" t="s">
        <v>305</v>
      </c>
      <c r="D3324" t="s">
        <v>332</v>
      </c>
      <c r="E3324" t="s">
        <v>103</v>
      </c>
      <c r="F3324">
        <v>40700</v>
      </c>
      <c r="G3324" t="s">
        <v>784</v>
      </c>
      <c r="I3324" t="s">
        <v>130</v>
      </c>
      <c r="J3324">
        <v>2026</v>
      </c>
      <c r="K3324">
        <v>5</v>
      </c>
      <c r="L3324" t="s">
        <v>95</v>
      </c>
      <c r="M3324">
        <v>-109.44902160000002</v>
      </c>
      <c r="N3324">
        <v>1</v>
      </c>
      <c r="O3324">
        <v>-109.44902160000002</v>
      </c>
      <c r="P3324" t="s">
        <v>334</v>
      </c>
      <c r="Q3324" t="s">
        <v>97</v>
      </c>
    </row>
    <row r="3325" spans="1:17">
      <c r="A3325" t="s">
        <v>2660</v>
      </c>
      <c r="B3325" t="s">
        <v>551</v>
      </c>
      <c r="C3325" t="s">
        <v>305</v>
      </c>
      <c r="D3325" t="s">
        <v>332</v>
      </c>
      <c r="E3325" t="s">
        <v>103</v>
      </c>
      <c r="F3325">
        <v>40700</v>
      </c>
      <c r="G3325" t="s">
        <v>784</v>
      </c>
      <c r="I3325" t="s">
        <v>130</v>
      </c>
      <c r="J3325">
        <v>2026</v>
      </c>
      <c r="K3325">
        <v>5</v>
      </c>
      <c r="L3325" t="s">
        <v>95</v>
      </c>
      <c r="M3325">
        <v>-276.17038632000003</v>
      </c>
      <c r="N3325">
        <v>1</v>
      </c>
      <c r="O3325">
        <v>-276.17038632000003</v>
      </c>
      <c r="P3325" t="s">
        <v>334</v>
      </c>
      <c r="Q3325" t="s">
        <v>97</v>
      </c>
    </row>
    <row r="3326" spans="1:17">
      <c r="A3326" t="s">
        <v>2295</v>
      </c>
      <c r="B3326" t="s">
        <v>552</v>
      </c>
      <c r="C3326" t="s">
        <v>553</v>
      </c>
      <c r="D3326" t="s">
        <v>332</v>
      </c>
      <c r="E3326" t="s">
        <v>103</v>
      </c>
      <c r="F3326">
        <v>40700</v>
      </c>
      <c r="G3326" t="s">
        <v>784</v>
      </c>
      <c r="I3326" t="s">
        <v>130</v>
      </c>
      <c r="J3326">
        <v>2026</v>
      </c>
      <c r="K3326">
        <v>5</v>
      </c>
      <c r="L3326" t="s">
        <v>95</v>
      </c>
      <c r="M3326">
        <v>-154.39236552</v>
      </c>
      <c r="N3326">
        <v>1</v>
      </c>
      <c r="O3326">
        <v>-154.39236552</v>
      </c>
      <c r="P3326" t="s">
        <v>334</v>
      </c>
      <c r="Q3326" t="s">
        <v>97</v>
      </c>
    </row>
    <row r="3327" spans="1:17">
      <c r="A3327" t="s">
        <v>2660</v>
      </c>
      <c r="B3327" t="s">
        <v>554</v>
      </c>
      <c r="C3327" t="s">
        <v>305</v>
      </c>
      <c r="D3327" t="s">
        <v>332</v>
      </c>
      <c r="E3327" t="s">
        <v>103</v>
      </c>
      <c r="F3327">
        <v>40700</v>
      </c>
      <c r="G3327" t="s">
        <v>784</v>
      </c>
      <c r="I3327" t="s">
        <v>130</v>
      </c>
      <c r="J3327">
        <v>2026</v>
      </c>
      <c r="K3327">
        <v>5</v>
      </c>
      <c r="L3327" t="s">
        <v>95</v>
      </c>
      <c r="M3327">
        <v>-382.56972984000004</v>
      </c>
      <c r="N3327">
        <v>1</v>
      </c>
      <c r="O3327">
        <v>-382.56972984000004</v>
      </c>
      <c r="P3327" t="s">
        <v>334</v>
      </c>
      <c r="Q3327" t="s">
        <v>97</v>
      </c>
    </row>
    <row r="3328" spans="1:17">
      <c r="A3328" t="s">
        <v>2660</v>
      </c>
      <c r="B3328" t="s">
        <v>555</v>
      </c>
      <c r="C3328" t="s">
        <v>305</v>
      </c>
      <c r="D3328" t="s">
        <v>332</v>
      </c>
      <c r="E3328" t="s">
        <v>103</v>
      </c>
      <c r="F3328">
        <v>40700</v>
      </c>
      <c r="G3328" t="s">
        <v>784</v>
      </c>
      <c r="I3328" t="s">
        <v>130</v>
      </c>
      <c r="J3328">
        <v>2026</v>
      </c>
      <c r="K3328">
        <v>5</v>
      </c>
      <c r="L3328" t="s">
        <v>95</v>
      </c>
      <c r="M3328">
        <v>-103.807278</v>
      </c>
      <c r="N3328">
        <v>1</v>
      </c>
      <c r="O3328">
        <v>-103.807278</v>
      </c>
      <c r="P3328" t="s">
        <v>334</v>
      </c>
      <c r="Q3328" t="s">
        <v>97</v>
      </c>
    </row>
    <row r="3329" spans="1:17">
      <c r="A3329" t="s">
        <v>2295</v>
      </c>
      <c r="B3329" t="s">
        <v>556</v>
      </c>
      <c r="C3329" t="s">
        <v>557</v>
      </c>
      <c r="D3329" t="s">
        <v>332</v>
      </c>
      <c r="E3329" t="s">
        <v>103</v>
      </c>
      <c r="F3329">
        <v>40700</v>
      </c>
      <c r="G3329" t="s">
        <v>784</v>
      </c>
      <c r="I3329" t="s">
        <v>130</v>
      </c>
      <c r="J3329">
        <v>2026</v>
      </c>
      <c r="K3329">
        <v>5</v>
      </c>
      <c r="L3329" t="s">
        <v>95</v>
      </c>
      <c r="M3329">
        <v>-18.247401359999998</v>
      </c>
      <c r="N3329">
        <v>1</v>
      </c>
      <c r="O3329">
        <v>-18.247401359999998</v>
      </c>
      <c r="P3329" t="s">
        <v>334</v>
      </c>
      <c r="Q3329" t="s">
        <v>97</v>
      </c>
    </row>
    <row r="3330" spans="1:17">
      <c r="A3330" t="s">
        <v>2461</v>
      </c>
      <c r="B3330" t="s">
        <v>558</v>
      </c>
      <c r="C3330" t="s">
        <v>545</v>
      </c>
      <c r="D3330" t="s">
        <v>332</v>
      </c>
      <c r="E3330" t="s">
        <v>103</v>
      </c>
      <c r="F3330">
        <v>40700</v>
      </c>
      <c r="G3330" t="s">
        <v>784</v>
      </c>
      <c r="I3330" t="s">
        <v>399</v>
      </c>
      <c r="J3330">
        <v>2026</v>
      </c>
      <c r="K3330">
        <v>5</v>
      </c>
      <c r="L3330" t="s">
        <v>95</v>
      </c>
      <c r="M3330">
        <v>-103.17916656</v>
      </c>
      <c r="N3330">
        <v>1</v>
      </c>
      <c r="O3330">
        <v>-103.17916656</v>
      </c>
      <c r="P3330" t="s">
        <v>334</v>
      </c>
      <c r="Q3330" t="s">
        <v>97</v>
      </c>
    </row>
    <row r="3331" spans="1:17">
      <c r="A3331" t="s">
        <v>2660</v>
      </c>
      <c r="B3331" t="s">
        <v>559</v>
      </c>
      <c r="C3331" t="s">
        <v>305</v>
      </c>
      <c r="D3331" t="s">
        <v>332</v>
      </c>
      <c r="E3331" t="s">
        <v>103</v>
      </c>
      <c r="F3331">
        <v>40700</v>
      </c>
      <c r="G3331" t="s">
        <v>784</v>
      </c>
      <c r="I3331" t="s">
        <v>130</v>
      </c>
      <c r="J3331">
        <v>2026</v>
      </c>
      <c r="K3331">
        <v>5</v>
      </c>
      <c r="L3331" t="s">
        <v>95</v>
      </c>
      <c r="M3331">
        <v>-7.9097004000000002</v>
      </c>
      <c r="N3331">
        <v>1</v>
      </c>
      <c r="O3331">
        <v>-7.9097004000000002</v>
      </c>
      <c r="P3331" t="s">
        <v>334</v>
      </c>
      <c r="Q3331" t="s">
        <v>97</v>
      </c>
    </row>
    <row r="3332" spans="1:17">
      <c r="A3332" t="s">
        <v>2295</v>
      </c>
      <c r="B3332" t="s">
        <v>560</v>
      </c>
      <c r="C3332" t="s">
        <v>561</v>
      </c>
      <c r="D3332" t="s">
        <v>332</v>
      </c>
      <c r="E3332" t="s">
        <v>103</v>
      </c>
      <c r="F3332">
        <v>40700</v>
      </c>
      <c r="G3332" t="s">
        <v>784</v>
      </c>
      <c r="I3332" t="s">
        <v>130</v>
      </c>
      <c r="J3332">
        <v>2026</v>
      </c>
      <c r="K3332">
        <v>5</v>
      </c>
      <c r="L3332" t="s">
        <v>95</v>
      </c>
      <c r="M3332">
        <v>-82.840741200000011</v>
      </c>
      <c r="N3332">
        <v>1</v>
      </c>
      <c r="O3332">
        <v>-82.840741200000011</v>
      </c>
      <c r="P3332" t="s">
        <v>334</v>
      </c>
      <c r="Q3332" t="s">
        <v>97</v>
      </c>
    </row>
    <row r="3333" spans="1:17">
      <c r="A3333" t="s">
        <v>2660</v>
      </c>
      <c r="B3333" t="s">
        <v>562</v>
      </c>
      <c r="C3333" t="s">
        <v>305</v>
      </c>
      <c r="D3333" t="s">
        <v>332</v>
      </c>
      <c r="E3333" t="s">
        <v>103</v>
      </c>
      <c r="F3333">
        <v>40700</v>
      </c>
      <c r="G3333" t="s">
        <v>784</v>
      </c>
      <c r="I3333" t="s">
        <v>130</v>
      </c>
      <c r="J3333">
        <v>2026</v>
      </c>
      <c r="K3333">
        <v>5</v>
      </c>
      <c r="L3333" t="s">
        <v>95</v>
      </c>
      <c r="M3333">
        <v>-605.41096176000008</v>
      </c>
      <c r="N3333">
        <v>1</v>
      </c>
      <c r="O3333">
        <v>-605.41096176000008</v>
      </c>
      <c r="P3333" t="s">
        <v>334</v>
      </c>
      <c r="Q3333" t="s">
        <v>97</v>
      </c>
    </row>
    <row r="3334" spans="1:17">
      <c r="A3334" t="s">
        <v>2660</v>
      </c>
      <c r="B3334" t="s">
        <v>563</v>
      </c>
      <c r="C3334" t="s">
        <v>305</v>
      </c>
      <c r="D3334" t="s">
        <v>332</v>
      </c>
      <c r="E3334" t="s">
        <v>103</v>
      </c>
      <c r="F3334">
        <v>40700</v>
      </c>
      <c r="G3334" t="s">
        <v>784</v>
      </c>
      <c r="I3334" t="s">
        <v>130</v>
      </c>
      <c r="J3334">
        <v>2026</v>
      </c>
      <c r="K3334">
        <v>5</v>
      </c>
      <c r="L3334" t="s">
        <v>95</v>
      </c>
      <c r="M3334">
        <v>-199.21668192000001</v>
      </c>
      <c r="N3334">
        <v>1</v>
      </c>
      <c r="O3334">
        <v>-199.21668192000001</v>
      </c>
      <c r="P3334" t="s">
        <v>334</v>
      </c>
      <c r="Q3334" t="s">
        <v>97</v>
      </c>
    </row>
    <row r="3335" spans="1:17">
      <c r="A3335" t="s">
        <v>2461</v>
      </c>
      <c r="B3335" t="s">
        <v>564</v>
      </c>
      <c r="C3335" t="s">
        <v>545</v>
      </c>
      <c r="D3335" t="s">
        <v>332</v>
      </c>
      <c r="E3335" t="s">
        <v>103</v>
      </c>
      <c r="F3335">
        <v>40700</v>
      </c>
      <c r="G3335" t="s">
        <v>784</v>
      </c>
      <c r="I3335" t="s">
        <v>399</v>
      </c>
      <c r="J3335">
        <v>2026</v>
      </c>
      <c r="K3335">
        <v>5</v>
      </c>
      <c r="L3335" t="s">
        <v>95</v>
      </c>
      <c r="M3335">
        <v>-35.4629628</v>
      </c>
      <c r="N3335">
        <v>1</v>
      </c>
      <c r="O3335">
        <v>-35.4629628</v>
      </c>
      <c r="P3335" t="s">
        <v>334</v>
      </c>
      <c r="Q3335" t="s">
        <v>97</v>
      </c>
    </row>
    <row r="3336" spans="1:17">
      <c r="A3336" t="s">
        <v>2660</v>
      </c>
      <c r="B3336" t="s">
        <v>565</v>
      </c>
      <c r="C3336" t="s">
        <v>305</v>
      </c>
      <c r="D3336" t="s">
        <v>332</v>
      </c>
      <c r="E3336" t="s">
        <v>103</v>
      </c>
      <c r="F3336">
        <v>40700</v>
      </c>
      <c r="G3336" t="s">
        <v>784</v>
      </c>
      <c r="I3336" t="s">
        <v>130</v>
      </c>
      <c r="J3336">
        <v>2026</v>
      </c>
      <c r="K3336">
        <v>5</v>
      </c>
      <c r="L3336" t="s">
        <v>95</v>
      </c>
      <c r="M3336">
        <v>-148.3903224</v>
      </c>
      <c r="N3336">
        <v>1</v>
      </c>
      <c r="O3336">
        <v>-148.3903224</v>
      </c>
      <c r="P3336" t="s">
        <v>334</v>
      </c>
      <c r="Q3336" t="s">
        <v>97</v>
      </c>
    </row>
    <row r="3337" spans="1:17">
      <c r="A3337" t="s">
        <v>2295</v>
      </c>
      <c r="B3337" t="s">
        <v>566</v>
      </c>
      <c r="C3337" t="s">
        <v>387</v>
      </c>
      <c r="D3337" t="s">
        <v>332</v>
      </c>
      <c r="E3337" t="s">
        <v>103</v>
      </c>
      <c r="F3337">
        <v>40700</v>
      </c>
      <c r="G3337" t="s">
        <v>784</v>
      </c>
      <c r="I3337" t="s">
        <v>130</v>
      </c>
      <c r="J3337">
        <v>2026</v>
      </c>
      <c r="K3337">
        <v>5</v>
      </c>
      <c r="L3337" t="s">
        <v>95</v>
      </c>
      <c r="M3337">
        <v>-3875.2610011200009</v>
      </c>
      <c r="N3337">
        <v>1</v>
      </c>
      <c r="O3337">
        <v>-3875.2610011200009</v>
      </c>
      <c r="P3337" t="s">
        <v>334</v>
      </c>
      <c r="Q3337" t="s">
        <v>97</v>
      </c>
    </row>
    <row r="3338" spans="1:17">
      <c r="A3338" t="s">
        <v>2461</v>
      </c>
      <c r="B3338" t="s">
        <v>567</v>
      </c>
      <c r="C3338" t="s">
        <v>545</v>
      </c>
      <c r="D3338" t="s">
        <v>332</v>
      </c>
      <c r="E3338" t="s">
        <v>103</v>
      </c>
      <c r="F3338">
        <v>40700</v>
      </c>
      <c r="G3338" t="s">
        <v>784</v>
      </c>
      <c r="I3338" t="s">
        <v>399</v>
      </c>
      <c r="J3338">
        <v>2026</v>
      </c>
      <c r="K3338">
        <v>5</v>
      </c>
      <c r="L3338" t="s">
        <v>95</v>
      </c>
      <c r="M3338">
        <v>-16.401670559999999</v>
      </c>
      <c r="N3338">
        <v>1</v>
      </c>
      <c r="O3338">
        <v>-16.401670559999999</v>
      </c>
      <c r="P3338" t="s">
        <v>334</v>
      </c>
      <c r="Q3338" t="s">
        <v>97</v>
      </c>
    </row>
    <row r="3339" spans="1:17">
      <c r="A3339" t="s">
        <v>2553</v>
      </c>
      <c r="B3339" t="s">
        <v>568</v>
      </c>
      <c r="C3339" t="s">
        <v>431</v>
      </c>
      <c r="D3339" t="s">
        <v>332</v>
      </c>
      <c r="E3339" t="s">
        <v>103</v>
      </c>
      <c r="F3339">
        <v>40700</v>
      </c>
      <c r="G3339" t="s">
        <v>784</v>
      </c>
      <c r="I3339" t="s">
        <v>130</v>
      </c>
      <c r="J3339">
        <v>2026</v>
      </c>
      <c r="K3339">
        <v>5</v>
      </c>
      <c r="L3339" t="s">
        <v>95</v>
      </c>
      <c r="M3339">
        <v>-1097.6098629600001</v>
      </c>
      <c r="N3339">
        <v>1</v>
      </c>
      <c r="O3339">
        <v>-1097.6098629600001</v>
      </c>
      <c r="P3339" t="s">
        <v>334</v>
      </c>
      <c r="Q3339" t="s">
        <v>97</v>
      </c>
    </row>
    <row r="3340" spans="1:17">
      <c r="A3340" t="s">
        <v>2660</v>
      </c>
      <c r="B3340" t="s">
        <v>569</v>
      </c>
      <c r="C3340" t="s">
        <v>305</v>
      </c>
      <c r="D3340" t="s">
        <v>332</v>
      </c>
      <c r="E3340" t="s">
        <v>103</v>
      </c>
      <c r="F3340">
        <v>40700</v>
      </c>
      <c r="G3340" t="s">
        <v>784</v>
      </c>
      <c r="I3340" t="s">
        <v>130</v>
      </c>
      <c r="J3340">
        <v>2026</v>
      </c>
      <c r="K3340">
        <v>5</v>
      </c>
      <c r="L3340" t="s">
        <v>95</v>
      </c>
      <c r="M3340">
        <v>-14840.817652800002</v>
      </c>
      <c r="N3340">
        <v>1</v>
      </c>
      <c r="O3340">
        <v>-14840.817652800002</v>
      </c>
      <c r="P3340" t="s">
        <v>334</v>
      </c>
      <c r="Q3340" t="s">
        <v>97</v>
      </c>
    </row>
    <row r="3341" spans="1:17">
      <c r="A3341" t="s">
        <v>2438</v>
      </c>
      <c r="B3341" t="s">
        <v>570</v>
      </c>
      <c r="C3341" t="s">
        <v>296</v>
      </c>
      <c r="D3341" t="s">
        <v>332</v>
      </c>
      <c r="E3341" t="s">
        <v>103</v>
      </c>
      <c r="F3341">
        <v>40700</v>
      </c>
      <c r="G3341" t="s">
        <v>784</v>
      </c>
      <c r="I3341" t="s">
        <v>130</v>
      </c>
      <c r="J3341">
        <v>2026</v>
      </c>
      <c r="K3341">
        <v>5</v>
      </c>
      <c r="L3341" t="s">
        <v>95</v>
      </c>
      <c r="M3341">
        <v>-2216.28518424</v>
      </c>
      <c r="N3341">
        <v>1</v>
      </c>
      <c r="O3341">
        <v>-2216.28518424</v>
      </c>
      <c r="P3341" t="s">
        <v>334</v>
      </c>
      <c r="Q3341" t="s">
        <v>97</v>
      </c>
    </row>
    <row r="3342" spans="1:17">
      <c r="A3342" t="s">
        <v>2438</v>
      </c>
      <c r="B3342" t="s">
        <v>364</v>
      </c>
      <c r="C3342" t="s">
        <v>296</v>
      </c>
      <c r="D3342" t="s">
        <v>332</v>
      </c>
      <c r="E3342" t="s">
        <v>103</v>
      </c>
      <c r="F3342">
        <v>40700</v>
      </c>
      <c r="G3342" t="s">
        <v>784</v>
      </c>
      <c r="I3342" t="s">
        <v>130</v>
      </c>
      <c r="J3342">
        <v>2026</v>
      </c>
      <c r="K3342">
        <v>5</v>
      </c>
      <c r="L3342" t="s">
        <v>95</v>
      </c>
      <c r="M3342">
        <v>-50.40895896</v>
      </c>
      <c r="N3342">
        <v>1</v>
      </c>
      <c r="O3342">
        <v>-50.40895896</v>
      </c>
      <c r="P3342" t="s">
        <v>334</v>
      </c>
      <c r="Q3342" t="s">
        <v>97</v>
      </c>
    </row>
    <row r="3343" spans="1:17">
      <c r="A3343" t="s">
        <v>2438</v>
      </c>
      <c r="B3343" t="s">
        <v>306</v>
      </c>
      <c r="C3343" t="s">
        <v>296</v>
      </c>
      <c r="D3343" t="s">
        <v>332</v>
      </c>
      <c r="E3343" t="s">
        <v>103</v>
      </c>
      <c r="F3343">
        <v>40700</v>
      </c>
      <c r="G3343" t="s">
        <v>784</v>
      </c>
      <c r="I3343" t="s">
        <v>130</v>
      </c>
      <c r="J3343">
        <v>2026</v>
      </c>
      <c r="K3343">
        <v>5</v>
      </c>
      <c r="L3343" t="s">
        <v>95</v>
      </c>
      <c r="M3343">
        <v>-97.079006160000006</v>
      </c>
      <c r="N3343">
        <v>1</v>
      </c>
      <c r="O3343">
        <v>-97.079006160000006</v>
      </c>
      <c r="P3343" t="s">
        <v>334</v>
      </c>
      <c r="Q3343" t="s">
        <v>97</v>
      </c>
    </row>
    <row r="3344" spans="1:17">
      <c r="A3344" t="s">
        <v>2438</v>
      </c>
      <c r="B3344" t="s">
        <v>571</v>
      </c>
      <c r="C3344" t="s">
        <v>296</v>
      </c>
      <c r="D3344" t="s">
        <v>332</v>
      </c>
      <c r="E3344" t="s">
        <v>103</v>
      </c>
      <c r="F3344">
        <v>40700</v>
      </c>
      <c r="G3344" t="s">
        <v>784</v>
      </c>
      <c r="I3344" t="s">
        <v>130</v>
      </c>
      <c r="J3344">
        <v>2026</v>
      </c>
      <c r="K3344">
        <v>5</v>
      </c>
      <c r="L3344" t="s">
        <v>95</v>
      </c>
      <c r="M3344">
        <v>-1813.9456267200001</v>
      </c>
      <c r="N3344">
        <v>1</v>
      </c>
      <c r="O3344">
        <v>-1813.9456267200001</v>
      </c>
      <c r="P3344" t="s">
        <v>334</v>
      </c>
      <c r="Q3344" t="s">
        <v>97</v>
      </c>
    </row>
    <row r="3345" spans="1:17">
      <c r="A3345" t="s">
        <v>2438</v>
      </c>
      <c r="B3345" t="s">
        <v>572</v>
      </c>
      <c r="C3345" t="s">
        <v>296</v>
      </c>
      <c r="D3345" t="s">
        <v>332</v>
      </c>
      <c r="E3345" t="s">
        <v>103</v>
      </c>
      <c r="F3345">
        <v>40700</v>
      </c>
      <c r="G3345" t="s">
        <v>784</v>
      </c>
      <c r="I3345" t="s">
        <v>130</v>
      </c>
      <c r="J3345">
        <v>2026</v>
      </c>
      <c r="K3345">
        <v>5</v>
      </c>
      <c r="L3345" t="s">
        <v>95</v>
      </c>
      <c r="M3345">
        <v>-2632.0475073600001</v>
      </c>
      <c r="N3345">
        <v>1</v>
      </c>
      <c r="O3345">
        <v>-2632.0475073600001</v>
      </c>
      <c r="P3345" t="s">
        <v>334</v>
      </c>
      <c r="Q3345" t="s">
        <v>97</v>
      </c>
    </row>
    <row r="3346" spans="1:17">
      <c r="A3346" t="s">
        <v>2295</v>
      </c>
      <c r="B3346" t="s">
        <v>365</v>
      </c>
      <c r="C3346" t="s">
        <v>366</v>
      </c>
      <c r="D3346" t="s">
        <v>332</v>
      </c>
      <c r="E3346" t="s">
        <v>103</v>
      </c>
      <c r="F3346">
        <v>40700</v>
      </c>
      <c r="G3346" t="s">
        <v>784</v>
      </c>
      <c r="I3346" t="s">
        <v>130</v>
      </c>
      <c r="J3346">
        <v>2026</v>
      </c>
      <c r="K3346">
        <v>5</v>
      </c>
      <c r="L3346" t="s">
        <v>95</v>
      </c>
      <c r="M3346">
        <v>-143.28581112000003</v>
      </c>
      <c r="N3346">
        <v>1</v>
      </c>
      <c r="O3346">
        <v>-143.28581112000003</v>
      </c>
      <c r="P3346" t="s">
        <v>334</v>
      </c>
      <c r="Q3346" t="s">
        <v>97</v>
      </c>
    </row>
    <row r="3347" spans="1:17">
      <c r="A3347" t="s">
        <v>2438</v>
      </c>
      <c r="B3347" t="s">
        <v>573</v>
      </c>
      <c r="C3347" t="s">
        <v>296</v>
      </c>
      <c r="D3347" t="s">
        <v>332</v>
      </c>
      <c r="E3347" t="s">
        <v>103</v>
      </c>
      <c r="F3347">
        <v>40700</v>
      </c>
      <c r="G3347" t="s">
        <v>784</v>
      </c>
      <c r="I3347" t="s">
        <v>130</v>
      </c>
      <c r="J3347">
        <v>2026</v>
      </c>
      <c r="K3347">
        <v>5</v>
      </c>
      <c r="L3347" t="s">
        <v>95</v>
      </c>
      <c r="M3347">
        <v>-627.95622168</v>
      </c>
      <c r="N3347">
        <v>1</v>
      </c>
      <c r="O3347">
        <v>-627.95622168</v>
      </c>
      <c r="P3347" t="s">
        <v>334</v>
      </c>
      <c r="Q3347" t="s">
        <v>97</v>
      </c>
    </row>
    <row r="3348" spans="1:17">
      <c r="A3348" t="s">
        <v>2438</v>
      </c>
      <c r="B3348" t="s">
        <v>574</v>
      </c>
      <c r="C3348" t="s">
        <v>296</v>
      </c>
      <c r="D3348" t="s">
        <v>332</v>
      </c>
      <c r="E3348" t="s">
        <v>103</v>
      </c>
      <c r="F3348">
        <v>40700</v>
      </c>
      <c r="G3348" t="s">
        <v>784</v>
      </c>
      <c r="I3348" t="s">
        <v>130</v>
      </c>
      <c r="J3348">
        <v>2026</v>
      </c>
      <c r="K3348">
        <v>5</v>
      </c>
      <c r="L3348" t="s">
        <v>95</v>
      </c>
      <c r="M3348">
        <v>-84.529645200000004</v>
      </c>
      <c r="N3348">
        <v>1</v>
      </c>
      <c r="O3348">
        <v>-84.529645200000004</v>
      </c>
      <c r="P3348" t="s">
        <v>334</v>
      </c>
      <c r="Q3348" t="s">
        <v>97</v>
      </c>
    </row>
    <row r="3349" spans="1:17">
      <c r="A3349" t="s">
        <v>2438</v>
      </c>
      <c r="B3349" t="s">
        <v>575</v>
      </c>
      <c r="C3349" t="s">
        <v>296</v>
      </c>
      <c r="D3349" t="s">
        <v>332</v>
      </c>
      <c r="E3349" t="s">
        <v>103</v>
      </c>
      <c r="F3349">
        <v>40700</v>
      </c>
      <c r="G3349" t="s">
        <v>784</v>
      </c>
      <c r="I3349" t="s">
        <v>130</v>
      </c>
      <c r="J3349">
        <v>2026</v>
      </c>
      <c r="K3349">
        <v>5</v>
      </c>
      <c r="L3349" t="s">
        <v>95</v>
      </c>
      <c r="M3349">
        <v>-71.153525520000002</v>
      </c>
      <c r="N3349">
        <v>1</v>
      </c>
      <c r="O3349">
        <v>-71.153525520000002</v>
      </c>
      <c r="P3349" t="s">
        <v>334</v>
      </c>
      <c r="Q3349" t="s">
        <v>97</v>
      </c>
    </row>
    <row r="3350" spans="1:17">
      <c r="A3350" t="s">
        <v>2438</v>
      </c>
      <c r="B3350" t="s">
        <v>367</v>
      </c>
      <c r="C3350" t="s">
        <v>296</v>
      </c>
      <c r="D3350" t="s">
        <v>332</v>
      </c>
      <c r="E3350" t="s">
        <v>103</v>
      </c>
      <c r="F3350">
        <v>40700</v>
      </c>
      <c r="G3350" t="s">
        <v>784</v>
      </c>
      <c r="I3350" t="s">
        <v>130</v>
      </c>
      <c r="J3350">
        <v>2026</v>
      </c>
      <c r="K3350">
        <v>5</v>
      </c>
      <c r="L3350" t="s">
        <v>95</v>
      </c>
      <c r="M3350">
        <v>-585.00739296000006</v>
      </c>
      <c r="N3350">
        <v>1</v>
      </c>
      <c r="O3350">
        <v>-585.00739296000006</v>
      </c>
      <c r="P3350" t="s">
        <v>334</v>
      </c>
      <c r="Q3350" t="s">
        <v>97</v>
      </c>
    </row>
    <row r="3351" spans="1:17">
      <c r="A3351" t="s">
        <v>2438</v>
      </c>
      <c r="B3351" t="s">
        <v>368</v>
      </c>
      <c r="C3351" t="s">
        <v>296</v>
      </c>
      <c r="D3351" t="s">
        <v>332</v>
      </c>
      <c r="E3351" t="s">
        <v>103</v>
      </c>
      <c r="F3351">
        <v>40700</v>
      </c>
      <c r="G3351" t="s">
        <v>784</v>
      </c>
      <c r="I3351" t="s">
        <v>130</v>
      </c>
      <c r="J3351">
        <v>2026</v>
      </c>
      <c r="K3351">
        <v>5</v>
      </c>
      <c r="L3351" t="s">
        <v>95</v>
      </c>
      <c r="M3351">
        <v>-165.38632632000005</v>
      </c>
      <c r="N3351">
        <v>1</v>
      </c>
      <c r="O3351">
        <v>-165.38632632000005</v>
      </c>
      <c r="P3351" t="s">
        <v>334</v>
      </c>
      <c r="Q3351" t="s">
        <v>97</v>
      </c>
    </row>
    <row r="3352" spans="1:17">
      <c r="A3352" t="s">
        <v>997</v>
      </c>
      <c r="B3352" t="s">
        <v>576</v>
      </c>
      <c r="C3352" t="s">
        <v>259</v>
      </c>
      <c r="D3352" t="s">
        <v>332</v>
      </c>
      <c r="E3352" t="s">
        <v>103</v>
      </c>
      <c r="F3352">
        <v>40700</v>
      </c>
      <c r="G3352" t="s">
        <v>784</v>
      </c>
      <c r="I3352" t="s">
        <v>130</v>
      </c>
      <c r="J3352">
        <v>2026</v>
      </c>
      <c r="K3352">
        <v>5</v>
      </c>
      <c r="L3352" t="s">
        <v>95</v>
      </c>
      <c r="M3352">
        <v>-794.01006719999998</v>
      </c>
      <c r="N3352">
        <v>1</v>
      </c>
      <c r="O3352">
        <v>-794.01006719999998</v>
      </c>
      <c r="P3352" t="s">
        <v>334</v>
      </c>
      <c r="Q3352" t="s">
        <v>97</v>
      </c>
    </row>
    <row r="3353" spans="1:17">
      <c r="A3353" t="s">
        <v>2438</v>
      </c>
      <c r="B3353" t="s">
        <v>371</v>
      </c>
      <c r="C3353" t="s">
        <v>296</v>
      </c>
      <c r="D3353" t="s">
        <v>332</v>
      </c>
      <c r="E3353" t="s">
        <v>103</v>
      </c>
      <c r="F3353">
        <v>40700</v>
      </c>
      <c r="G3353" t="s">
        <v>784</v>
      </c>
      <c r="I3353" t="s">
        <v>130</v>
      </c>
      <c r="J3353">
        <v>2026</v>
      </c>
      <c r="K3353">
        <v>5</v>
      </c>
      <c r="L3353" t="s">
        <v>95</v>
      </c>
      <c r="M3353">
        <v>-612.93301847999999</v>
      </c>
      <c r="N3353">
        <v>1</v>
      </c>
      <c r="O3353">
        <v>-612.93301847999999</v>
      </c>
      <c r="P3353" t="s">
        <v>334</v>
      </c>
      <c r="Q3353" t="s">
        <v>97</v>
      </c>
    </row>
    <row r="3354" spans="1:17">
      <c r="A3354" t="s">
        <v>2289</v>
      </c>
      <c r="B3354">
        <v>20180244</v>
      </c>
      <c r="C3354" t="s">
        <v>313</v>
      </c>
      <c r="D3354" t="s">
        <v>332</v>
      </c>
      <c r="E3354" t="s">
        <v>103</v>
      </c>
      <c r="F3354">
        <v>40700</v>
      </c>
      <c r="G3354" t="s">
        <v>784</v>
      </c>
      <c r="I3354" t="s">
        <v>130</v>
      </c>
      <c r="J3354">
        <v>2026</v>
      </c>
      <c r="K3354">
        <v>5</v>
      </c>
      <c r="L3354" t="s">
        <v>95</v>
      </c>
      <c r="M3354">
        <v>-3088.5542373600006</v>
      </c>
      <c r="N3354">
        <v>1</v>
      </c>
      <c r="O3354">
        <v>-3088.5542373600006</v>
      </c>
      <c r="P3354" t="s">
        <v>334</v>
      </c>
      <c r="Q3354" t="s">
        <v>97</v>
      </c>
    </row>
    <row r="3355" spans="1:17">
      <c r="A3355" t="s">
        <v>2438</v>
      </c>
      <c r="B3355" t="s">
        <v>577</v>
      </c>
      <c r="C3355" t="s">
        <v>296</v>
      </c>
      <c r="D3355" t="s">
        <v>332</v>
      </c>
      <c r="E3355" t="s">
        <v>103</v>
      </c>
      <c r="F3355">
        <v>40700</v>
      </c>
      <c r="G3355" t="s">
        <v>784</v>
      </c>
      <c r="I3355" t="s">
        <v>130</v>
      </c>
      <c r="J3355">
        <v>2026</v>
      </c>
      <c r="K3355">
        <v>5</v>
      </c>
      <c r="L3355" t="s">
        <v>95</v>
      </c>
      <c r="M3355">
        <v>-8352.3967207200003</v>
      </c>
      <c r="N3355">
        <v>1</v>
      </c>
      <c r="O3355">
        <v>-8352.3967207200003</v>
      </c>
      <c r="P3355" t="s">
        <v>334</v>
      </c>
      <c r="Q3355" t="s">
        <v>97</v>
      </c>
    </row>
    <row r="3356" spans="1:17">
      <c r="A3356" t="s">
        <v>997</v>
      </c>
      <c r="B3356" t="s">
        <v>578</v>
      </c>
      <c r="C3356" t="s">
        <v>259</v>
      </c>
      <c r="D3356" t="s">
        <v>332</v>
      </c>
      <c r="E3356" t="s">
        <v>103</v>
      </c>
      <c r="F3356">
        <v>40700</v>
      </c>
      <c r="G3356" t="s">
        <v>784</v>
      </c>
      <c r="I3356" t="s">
        <v>130</v>
      </c>
      <c r="J3356">
        <v>2026</v>
      </c>
      <c r="K3356">
        <v>5</v>
      </c>
      <c r="L3356" t="s">
        <v>95</v>
      </c>
      <c r="M3356">
        <v>-2313.8724700799999</v>
      </c>
      <c r="N3356">
        <v>1</v>
      </c>
      <c r="O3356">
        <v>-2313.8724700799999</v>
      </c>
      <c r="P3356" t="s">
        <v>334</v>
      </c>
      <c r="Q3356" t="s">
        <v>97</v>
      </c>
    </row>
    <row r="3357" spans="1:17">
      <c r="A3357" t="s">
        <v>2289</v>
      </c>
      <c r="B3357">
        <v>20210004</v>
      </c>
      <c r="C3357" t="s">
        <v>313</v>
      </c>
      <c r="D3357" t="s">
        <v>332</v>
      </c>
      <c r="E3357" t="s">
        <v>103</v>
      </c>
      <c r="F3357">
        <v>40700</v>
      </c>
      <c r="G3357" t="s">
        <v>784</v>
      </c>
      <c r="I3357" t="s">
        <v>130</v>
      </c>
      <c r="J3357">
        <v>2026</v>
      </c>
      <c r="K3357">
        <v>5</v>
      </c>
      <c r="L3357" t="s">
        <v>95</v>
      </c>
      <c r="M3357">
        <v>-231.03322056000002</v>
      </c>
      <c r="N3357">
        <v>1</v>
      </c>
      <c r="O3357">
        <v>-231.03322056000002</v>
      </c>
      <c r="P3357" t="s">
        <v>334</v>
      </c>
      <c r="Q3357" t="s">
        <v>97</v>
      </c>
    </row>
    <row r="3358" spans="1:17">
      <c r="A3358" t="s">
        <v>2295</v>
      </c>
      <c r="B3358" t="s">
        <v>579</v>
      </c>
      <c r="C3358" t="s">
        <v>455</v>
      </c>
      <c r="D3358" t="s">
        <v>332</v>
      </c>
      <c r="E3358" t="s">
        <v>103</v>
      </c>
      <c r="F3358">
        <v>40700</v>
      </c>
      <c r="G3358" t="s">
        <v>784</v>
      </c>
      <c r="I3358" t="s">
        <v>130</v>
      </c>
      <c r="J3358">
        <v>2026</v>
      </c>
      <c r="K3358">
        <v>5</v>
      </c>
      <c r="L3358" t="s">
        <v>95</v>
      </c>
      <c r="M3358">
        <v>-289.10899943999999</v>
      </c>
      <c r="N3358">
        <v>1</v>
      </c>
      <c r="O3358">
        <v>-289.10899943999999</v>
      </c>
      <c r="P3358" t="s">
        <v>334</v>
      </c>
      <c r="Q3358" t="s">
        <v>97</v>
      </c>
    </row>
    <row r="3359" spans="1:17">
      <c r="A3359" t="s">
        <v>2438</v>
      </c>
      <c r="B3359" t="s">
        <v>309</v>
      </c>
      <c r="C3359" t="s">
        <v>296</v>
      </c>
      <c r="D3359" t="s">
        <v>332</v>
      </c>
      <c r="E3359" t="s">
        <v>103</v>
      </c>
      <c r="F3359">
        <v>40700</v>
      </c>
      <c r="G3359" t="s">
        <v>784</v>
      </c>
      <c r="I3359" t="s">
        <v>130</v>
      </c>
      <c r="J3359">
        <v>2026</v>
      </c>
      <c r="K3359">
        <v>5</v>
      </c>
      <c r="L3359" t="s">
        <v>95</v>
      </c>
      <c r="M3359">
        <v>-1700.64429552</v>
      </c>
      <c r="N3359">
        <v>1</v>
      </c>
      <c r="O3359">
        <v>-1700.64429552</v>
      </c>
      <c r="P3359" t="s">
        <v>334</v>
      </c>
      <c r="Q3359" t="s">
        <v>97</v>
      </c>
    </row>
    <row r="3360" spans="1:17">
      <c r="A3360" t="s">
        <v>2438</v>
      </c>
      <c r="B3360" t="s">
        <v>580</v>
      </c>
      <c r="C3360" t="s">
        <v>296</v>
      </c>
      <c r="D3360" t="s">
        <v>332</v>
      </c>
      <c r="E3360" t="s">
        <v>103</v>
      </c>
      <c r="F3360">
        <v>40700</v>
      </c>
      <c r="G3360" t="s">
        <v>784</v>
      </c>
      <c r="I3360" t="s">
        <v>130</v>
      </c>
      <c r="J3360">
        <v>2026</v>
      </c>
      <c r="K3360">
        <v>5</v>
      </c>
      <c r="L3360" t="s">
        <v>95</v>
      </c>
      <c r="M3360">
        <v>-420.15910320000006</v>
      </c>
      <c r="N3360">
        <v>1</v>
      </c>
      <c r="O3360">
        <v>-420.15910320000006</v>
      </c>
      <c r="P3360" t="s">
        <v>334</v>
      </c>
      <c r="Q3360" t="s">
        <v>97</v>
      </c>
    </row>
    <row r="3361" spans="1:17">
      <c r="A3361" t="s">
        <v>997</v>
      </c>
      <c r="B3361" t="s">
        <v>581</v>
      </c>
      <c r="C3361" t="s">
        <v>259</v>
      </c>
      <c r="D3361" t="s">
        <v>332</v>
      </c>
      <c r="E3361" t="s">
        <v>103</v>
      </c>
      <c r="F3361">
        <v>40700</v>
      </c>
      <c r="G3361" t="s">
        <v>784</v>
      </c>
      <c r="I3361" t="s">
        <v>130</v>
      </c>
      <c r="J3361">
        <v>2026</v>
      </c>
      <c r="K3361">
        <v>5</v>
      </c>
      <c r="L3361" t="s">
        <v>95</v>
      </c>
      <c r="M3361">
        <v>-817.80913728000019</v>
      </c>
      <c r="N3361">
        <v>1</v>
      </c>
      <c r="O3361">
        <v>-817.80913728000019</v>
      </c>
      <c r="P3361" t="s">
        <v>334</v>
      </c>
      <c r="Q3361" t="s">
        <v>97</v>
      </c>
    </row>
    <row r="3362" spans="1:17">
      <c r="A3362" t="s">
        <v>2438</v>
      </c>
      <c r="B3362" t="s">
        <v>372</v>
      </c>
      <c r="C3362" t="s">
        <v>296</v>
      </c>
      <c r="D3362" t="s">
        <v>332</v>
      </c>
      <c r="E3362" t="s">
        <v>103</v>
      </c>
      <c r="F3362">
        <v>40700</v>
      </c>
      <c r="G3362" t="s">
        <v>784</v>
      </c>
      <c r="I3362" t="s">
        <v>130</v>
      </c>
      <c r="J3362">
        <v>2026</v>
      </c>
      <c r="K3362">
        <v>5</v>
      </c>
      <c r="L3362" t="s">
        <v>95</v>
      </c>
      <c r="M3362">
        <v>-4306.2387408000013</v>
      </c>
      <c r="N3362">
        <v>1</v>
      </c>
      <c r="O3362">
        <v>-4306.2387408000013</v>
      </c>
      <c r="P3362" t="s">
        <v>334</v>
      </c>
      <c r="Q3362" t="s">
        <v>97</v>
      </c>
    </row>
    <row r="3363" spans="1:17">
      <c r="A3363" t="s">
        <v>2289</v>
      </c>
      <c r="B3363">
        <v>20190341</v>
      </c>
      <c r="C3363" t="s">
        <v>313</v>
      </c>
      <c r="D3363" t="s">
        <v>332</v>
      </c>
      <c r="E3363" t="s">
        <v>103</v>
      </c>
      <c r="F3363">
        <v>40700</v>
      </c>
      <c r="G3363" t="s">
        <v>784</v>
      </c>
      <c r="I3363" t="s">
        <v>130</v>
      </c>
      <c r="J3363">
        <v>2026</v>
      </c>
      <c r="K3363">
        <v>5</v>
      </c>
      <c r="L3363" t="s">
        <v>95</v>
      </c>
      <c r="M3363">
        <v>-4627.1787552000005</v>
      </c>
      <c r="N3363">
        <v>1</v>
      </c>
      <c r="O3363">
        <v>-4627.1787552000005</v>
      </c>
      <c r="P3363" t="s">
        <v>334</v>
      </c>
      <c r="Q3363" t="s">
        <v>97</v>
      </c>
    </row>
    <row r="3364" spans="1:17">
      <c r="A3364" t="s">
        <v>2438</v>
      </c>
      <c r="B3364" t="s">
        <v>582</v>
      </c>
      <c r="C3364" t="s">
        <v>296</v>
      </c>
      <c r="D3364" t="s">
        <v>332</v>
      </c>
      <c r="E3364" t="s">
        <v>103</v>
      </c>
      <c r="F3364">
        <v>40700</v>
      </c>
      <c r="G3364" t="s">
        <v>784</v>
      </c>
      <c r="I3364" t="s">
        <v>130</v>
      </c>
      <c r="J3364">
        <v>2026</v>
      </c>
      <c r="K3364">
        <v>5</v>
      </c>
      <c r="L3364" t="s">
        <v>95</v>
      </c>
      <c r="M3364">
        <v>-622.99888632000011</v>
      </c>
      <c r="N3364">
        <v>1</v>
      </c>
      <c r="O3364">
        <v>-622.99888632000011</v>
      </c>
      <c r="P3364" t="s">
        <v>334</v>
      </c>
      <c r="Q3364" t="s">
        <v>97</v>
      </c>
    </row>
    <row r="3365" spans="1:17">
      <c r="A3365" t="s">
        <v>2289</v>
      </c>
      <c r="B3365">
        <v>20200041</v>
      </c>
      <c r="C3365" t="s">
        <v>313</v>
      </c>
      <c r="D3365" t="s">
        <v>332</v>
      </c>
      <c r="E3365" t="s">
        <v>103</v>
      </c>
      <c r="F3365">
        <v>40700</v>
      </c>
      <c r="G3365" t="s">
        <v>784</v>
      </c>
      <c r="I3365" t="s">
        <v>130</v>
      </c>
      <c r="J3365">
        <v>2026</v>
      </c>
      <c r="K3365">
        <v>5</v>
      </c>
      <c r="L3365" t="s">
        <v>95</v>
      </c>
      <c r="M3365">
        <v>-122.38120080000002</v>
      </c>
      <c r="N3365">
        <v>1</v>
      </c>
      <c r="O3365">
        <v>-122.38120080000002</v>
      </c>
      <c r="P3365" t="s">
        <v>334</v>
      </c>
      <c r="Q3365" t="s">
        <v>97</v>
      </c>
    </row>
    <row r="3366" spans="1:17">
      <c r="A3366" t="s">
        <v>2438</v>
      </c>
      <c r="B3366" t="s">
        <v>583</v>
      </c>
      <c r="C3366" t="s">
        <v>296</v>
      </c>
      <c r="D3366" t="s">
        <v>332</v>
      </c>
      <c r="E3366" t="s">
        <v>103</v>
      </c>
      <c r="F3366">
        <v>40700</v>
      </c>
      <c r="G3366" t="s">
        <v>784</v>
      </c>
      <c r="I3366" t="s">
        <v>130</v>
      </c>
      <c r="J3366">
        <v>2026</v>
      </c>
      <c r="K3366">
        <v>5</v>
      </c>
      <c r="L3366" t="s">
        <v>95</v>
      </c>
      <c r="M3366">
        <v>-92.571240960000011</v>
      </c>
      <c r="N3366">
        <v>1</v>
      </c>
      <c r="O3366">
        <v>-92.571240960000011</v>
      </c>
      <c r="P3366" t="s">
        <v>334</v>
      </c>
      <c r="Q3366" t="s">
        <v>97</v>
      </c>
    </row>
    <row r="3367" spans="1:17">
      <c r="A3367" t="s">
        <v>2289</v>
      </c>
      <c r="B3367">
        <v>20210081</v>
      </c>
      <c r="C3367" t="s">
        <v>313</v>
      </c>
      <c r="D3367" t="s">
        <v>332</v>
      </c>
      <c r="E3367" t="s">
        <v>103</v>
      </c>
      <c r="F3367">
        <v>40700</v>
      </c>
      <c r="G3367" t="s">
        <v>784</v>
      </c>
      <c r="I3367" t="s">
        <v>130</v>
      </c>
      <c r="J3367">
        <v>2026</v>
      </c>
      <c r="K3367">
        <v>5</v>
      </c>
      <c r="L3367" t="s">
        <v>95</v>
      </c>
      <c r="M3367">
        <v>-1477.4266792800001</v>
      </c>
      <c r="N3367">
        <v>1</v>
      </c>
      <c r="O3367">
        <v>-1477.4266792800001</v>
      </c>
      <c r="P3367" t="s">
        <v>334</v>
      </c>
      <c r="Q3367" t="s">
        <v>97</v>
      </c>
    </row>
    <row r="3368" spans="1:17">
      <c r="A3368" t="s">
        <v>2438</v>
      </c>
      <c r="B3368" t="s">
        <v>310</v>
      </c>
      <c r="C3368" t="s">
        <v>296</v>
      </c>
      <c r="D3368" t="s">
        <v>332</v>
      </c>
      <c r="E3368" t="s">
        <v>103</v>
      </c>
      <c r="F3368">
        <v>40700</v>
      </c>
      <c r="G3368" t="s">
        <v>784</v>
      </c>
      <c r="I3368" t="s">
        <v>130</v>
      </c>
      <c r="J3368">
        <v>2026</v>
      </c>
      <c r="K3368">
        <v>5</v>
      </c>
      <c r="L3368" t="s">
        <v>95</v>
      </c>
      <c r="M3368">
        <v>-82.14426936000001</v>
      </c>
      <c r="N3368">
        <v>1</v>
      </c>
      <c r="O3368">
        <v>-82.14426936000001</v>
      </c>
      <c r="P3368" t="s">
        <v>334</v>
      </c>
      <c r="Q3368" t="s">
        <v>97</v>
      </c>
    </row>
    <row r="3369" spans="1:17">
      <c r="A3369" t="s">
        <v>997</v>
      </c>
      <c r="B3369" t="s">
        <v>584</v>
      </c>
      <c r="C3369" t="s">
        <v>259</v>
      </c>
      <c r="D3369" t="s">
        <v>332</v>
      </c>
      <c r="E3369" t="s">
        <v>103</v>
      </c>
      <c r="F3369">
        <v>40700</v>
      </c>
      <c r="G3369" t="s">
        <v>784</v>
      </c>
      <c r="I3369" t="s">
        <v>130</v>
      </c>
      <c r="J3369">
        <v>2026</v>
      </c>
      <c r="K3369">
        <v>5</v>
      </c>
      <c r="L3369" t="s">
        <v>95</v>
      </c>
      <c r="M3369">
        <v>-15034.141668240001</v>
      </c>
      <c r="N3369">
        <v>1</v>
      </c>
      <c r="O3369">
        <v>-15034.141668240001</v>
      </c>
      <c r="P3369" t="s">
        <v>334</v>
      </c>
      <c r="Q3369" t="s">
        <v>97</v>
      </c>
    </row>
    <row r="3370" spans="1:17">
      <c r="A3370" t="s">
        <v>2438</v>
      </c>
      <c r="B3370" t="s">
        <v>374</v>
      </c>
      <c r="C3370" t="s">
        <v>296</v>
      </c>
      <c r="D3370" t="s">
        <v>332</v>
      </c>
      <c r="E3370" t="s">
        <v>103</v>
      </c>
      <c r="F3370">
        <v>40700</v>
      </c>
      <c r="G3370" t="s">
        <v>784</v>
      </c>
      <c r="I3370" t="s">
        <v>130</v>
      </c>
      <c r="J3370">
        <v>2026</v>
      </c>
      <c r="K3370">
        <v>5</v>
      </c>
      <c r="L3370" t="s">
        <v>95</v>
      </c>
      <c r="M3370">
        <v>-399.69360791999998</v>
      </c>
      <c r="N3370">
        <v>1</v>
      </c>
      <c r="O3370">
        <v>-399.69360791999998</v>
      </c>
      <c r="P3370" t="s">
        <v>334</v>
      </c>
      <c r="Q3370" t="s">
        <v>97</v>
      </c>
    </row>
    <row r="3371" spans="1:17">
      <c r="A3371" t="s">
        <v>2438</v>
      </c>
      <c r="B3371" t="s">
        <v>585</v>
      </c>
      <c r="C3371" t="s">
        <v>296</v>
      </c>
      <c r="D3371" t="s">
        <v>332</v>
      </c>
      <c r="E3371" t="s">
        <v>103</v>
      </c>
      <c r="F3371">
        <v>40700</v>
      </c>
      <c r="G3371" t="s">
        <v>784</v>
      </c>
      <c r="I3371" t="s">
        <v>130</v>
      </c>
      <c r="J3371">
        <v>2026</v>
      </c>
      <c r="K3371">
        <v>5</v>
      </c>
      <c r="L3371" t="s">
        <v>95</v>
      </c>
      <c r="M3371">
        <v>-60.728966640000003</v>
      </c>
      <c r="N3371">
        <v>1</v>
      </c>
      <c r="O3371">
        <v>-60.728966640000003</v>
      </c>
      <c r="P3371" t="s">
        <v>334</v>
      </c>
      <c r="Q3371" t="s">
        <v>97</v>
      </c>
    </row>
    <row r="3372" spans="1:17">
      <c r="A3372" t="s">
        <v>2438</v>
      </c>
      <c r="B3372" t="s">
        <v>311</v>
      </c>
      <c r="C3372" t="s">
        <v>296</v>
      </c>
      <c r="D3372" t="s">
        <v>332</v>
      </c>
      <c r="E3372" t="s">
        <v>103</v>
      </c>
      <c r="F3372">
        <v>40700</v>
      </c>
      <c r="G3372" t="s">
        <v>784</v>
      </c>
      <c r="I3372" t="s">
        <v>130</v>
      </c>
      <c r="J3372">
        <v>2026</v>
      </c>
      <c r="K3372">
        <v>5</v>
      </c>
      <c r="L3372" t="s">
        <v>95</v>
      </c>
      <c r="M3372">
        <v>-56.622517199999997</v>
      </c>
      <c r="N3372">
        <v>1</v>
      </c>
      <c r="O3372">
        <v>-56.622517199999997</v>
      </c>
      <c r="P3372" t="s">
        <v>334</v>
      </c>
      <c r="Q3372" t="s">
        <v>97</v>
      </c>
    </row>
    <row r="3373" spans="1:17">
      <c r="A3373" t="s">
        <v>2438</v>
      </c>
      <c r="B3373" t="s">
        <v>375</v>
      </c>
      <c r="C3373" t="s">
        <v>296</v>
      </c>
      <c r="D3373" t="s">
        <v>332</v>
      </c>
      <c r="E3373" t="s">
        <v>103</v>
      </c>
      <c r="F3373">
        <v>40700</v>
      </c>
      <c r="G3373" t="s">
        <v>784</v>
      </c>
      <c r="I3373" t="s">
        <v>130</v>
      </c>
      <c r="J3373">
        <v>2026</v>
      </c>
      <c r="K3373">
        <v>5</v>
      </c>
      <c r="L3373" t="s">
        <v>95</v>
      </c>
      <c r="M3373">
        <v>-25.615848239999998</v>
      </c>
      <c r="N3373">
        <v>1</v>
      </c>
      <c r="O3373">
        <v>-25.615848239999998</v>
      </c>
      <c r="P3373" t="s">
        <v>334</v>
      </c>
      <c r="Q3373" t="s">
        <v>97</v>
      </c>
    </row>
    <row r="3374" spans="1:17">
      <c r="A3374" t="s">
        <v>2438</v>
      </c>
      <c r="B3374" t="s">
        <v>312</v>
      </c>
      <c r="C3374" t="s">
        <v>296</v>
      </c>
      <c r="D3374" t="s">
        <v>332</v>
      </c>
      <c r="E3374" t="s">
        <v>103</v>
      </c>
      <c r="F3374">
        <v>40700</v>
      </c>
      <c r="G3374" t="s">
        <v>784</v>
      </c>
      <c r="I3374" t="s">
        <v>130</v>
      </c>
      <c r="J3374">
        <v>2026</v>
      </c>
      <c r="K3374">
        <v>5</v>
      </c>
      <c r="L3374" t="s">
        <v>95</v>
      </c>
      <c r="M3374">
        <v>-280.76179248000005</v>
      </c>
      <c r="N3374">
        <v>1</v>
      </c>
      <c r="O3374">
        <v>-280.76179248000005</v>
      </c>
      <c r="P3374" t="s">
        <v>334</v>
      </c>
      <c r="Q3374" t="s">
        <v>97</v>
      </c>
    </row>
    <row r="3375" spans="1:17">
      <c r="A3375" t="s">
        <v>997</v>
      </c>
      <c r="B3375" t="s">
        <v>586</v>
      </c>
      <c r="C3375" t="s">
        <v>259</v>
      </c>
      <c r="D3375" t="s">
        <v>332</v>
      </c>
      <c r="E3375" t="s">
        <v>103</v>
      </c>
      <c r="F3375">
        <v>40700</v>
      </c>
      <c r="G3375" t="s">
        <v>784</v>
      </c>
      <c r="I3375" t="s">
        <v>130</v>
      </c>
      <c r="J3375">
        <v>2026</v>
      </c>
      <c r="K3375">
        <v>5</v>
      </c>
      <c r="L3375" t="s">
        <v>95</v>
      </c>
      <c r="M3375">
        <v>-3107.6308101599998</v>
      </c>
      <c r="N3375">
        <v>1</v>
      </c>
      <c r="O3375">
        <v>-3107.6308101599998</v>
      </c>
      <c r="P3375" t="s">
        <v>334</v>
      </c>
      <c r="Q3375" t="s">
        <v>97</v>
      </c>
    </row>
    <row r="3376" spans="1:17">
      <c r="A3376" t="s">
        <v>997</v>
      </c>
      <c r="B3376" t="s">
        <v>587</v>
      </c>
      <c r="C3376" t="s">
        <v>259</v>
      </c>
      <c r="D3376" t="s">
        <v>332</v>
      </c>
      <c r="E3376" t="s">
        <v>103</v>
      </c>
      <c r="F3376">
        <v>40700</v>
      </c>
      <c r="G3376" t="s">
        <v>784</v>
      </c>
      <c r="I3376" t="s">
        <v>130</v>
      </c>
      <c r="J3376">
        <v>2026</v>
      </c>
      <c r="K3376">
        <v>5</v>
      </c>
      <c r="L3376" t="s">
        <v>95</v>
      </c>
      <c r="M3376">
        <v>-20869.898517360005</v>
      </c>
      <c r="N3376">
        <v>1</v>
      </c>
      <c r="O3376">
        <v>-20869.898517360005</v>
      </c>
      <c r="P3376" t="s">
        <v>334</v>
      </c>
      <c r="Q3376" t="s">
        <v>97</v>
      </c>
    </row>
    <row r="3377" spans="1:17">
      <c r="A3377" t="s">
        <v>2289</v>
      </c>
      <c r="B3377">
        <v>20240092</v>
      </c>
      <c r="C3377" t="s">
        <v>313</v>
      </c>
      <c r="D3377" t="s">
        <v>332</v>
      </c>
      <c r="E3377" t="s">
        <v>103</v>
      </c>
      <c r="F3377">
        <v>40700</v>
      </c>
      <c r="G3377" t="s">
        <v>784</v>
      </c>
      <c r="I3377" t="s">
        <v>130</v>
      </c>
      <c r="J3377">
        <v>2026</v>
      </c>
      <c r="K3377">
        <v>5</v>
      </c>
      <c r="L3377" t="s">
        <v>95</v>
      </c>
      <c r="M3377">
        <v>-84.123504000000011</v>
      </c>
      <c r="N3377">
        <v>1</v>
      </c>
      <c r="O3377">
        <v>-84.123504000000011</v>
      </c>
      <c r="P3377" t="s">
        <v>334</v>
      </c>
      <c r="Q3377" t="s">
        <v>97</v>
      </c>
    </row>
    <row r="3378" spans="1:17">
      <c r="A3378" t="s">
        <v>2438</v>
      </c>
      <c r="B3378" t="s">
        <v>376</v>
      </c>
      <c r="C3378" t="s">
        <v>296</v>
      </c>
      <c r="D3378" t="s">
        <v>332</v>
      </c>
      <c r="E3378" t="s">
        <v>103</v>
      </c>
      <c r="F3378">
        <v>40700</v>
      </c>
      <c r="G3378" t="s">
        <v>784</v>
      </c>
      <c r="I3378" t="s">
        <v>130</v>
      </c>
      <c r="J3378">
        <v>2026</v>
      </c>
      <c r="K3378">
        <v>5</v>
      </c>
      <c r="L3378" t="s">
        <v>95</v>
      </c>
      <c r="M3378">
        <v>-39.080434320000002</v>
      </c>
      <c r="N3378">
        <v>1</v>
      </c>
      <c r="O3378">
        <v>-39.080434320000002</v>
      </c>
      <c r="P3378" t="s">
        <v>334</v>
      </c>
      <c r="Q3378" t="s">
        <v>97</v>
      </c>
    </row>
    <row r="3379" spans="1:17">
      <c r="A3379" t="s">
        <v>997</v>
      </c>
      <c r="B3379" t="s">
        <v>588</v>
      </c>
      <c r="C3379" t="s">
        <v>259</v>
      </c>
      <c r="D3379" t="s">
        <v>332</v>
      </c>
      <c r="E3379" t="s">
        <v>103</v>
      </c>
      <c r="F3379">
        <v>40700</v>
      </c>
      <c r="G3379" t="s">
        <v>784</v>
      </c>
      <c r="I3379" t="s">
        <v>130</v>
      </c>
      <c r="J3379">
        <v>2026</v>
      </c>
      <c r="K3379">
        <v>5</v>
      </c>
      <c r="L3379" t="s">
        <v>95</v>
      </c>
      <c r="M3379">
        <v>-3607.9509268799993</v>
      </c>
      <c r="N3379">
        <v>1</v>
      </c>
      <c r="O3379">
        <v>-3607.9509268799993</v>
      </c>
      <c r="P3379" t="s">
        <v>334</v>
      </c>
      <c r="Q3379" t="s">
        <v>97</v>
      </c>
    </row>
    <row r="3380" spans="1:17">
      <c r="A3380" t="s">
        <v>2438</v>
      </c>
      <c r="B3380" t="s">
        <v>589</v>
      </c>
      <c r="C3380" t="s">
        <v>296</v>
      </c>
      <c r="D3380" t="s">
        <v>332</v>
      </c>
      <c r="E3380" t="s">
        <v>103</v>
      </c>
      <c r="F3380">
        <v>40700</v>
      </c>
      <c r="G3380" t="s">
        <v>784</v>
      </c>
      <c r="I3380" t="s">
        <v>130</v>
      </c>
      <c r="J3380">
        <v>2026</v>
      </c>
      <c r="K3380">
        <v>5</v>
      </c>
      <c r="L3380" t="s">
        <v>95</v>
      </c>
      <c r="M3380">
        <v>-164.08265327999999</v>
      </c>
      <c r="N3380">
        <v>1</v>
      </c>
      <c r="O3380">
        <v>-164.08265327999999</v>
      </c>
      <c r="P3380" t="s">
        <v>334</v>
      </c>
      <c r="Q3380" t="s">
        <v>97</v>
      </c>
    </row>
    <row r="3381" spans="1:17">
      <c r="A3381" t="s">
        <v>2438</v>
      </c>
      <c r="B3381" t="s">
        <v>590</v>
      </c>
      <c r="C3381" t="s">
        <v>296</v>
      </c>
      <c r="D3381" t="s">
        <v>332</v>
      </c>
      <c r="E3381" t="s">
        <v>103</v>
      </c>
      <c r="F3381">
        <v>40700</v>
      </c>
      <c r="G3381" t="s">
        <v>784</v>
      </c>
      <c r="I3381" t="s">
        <v>130</v>
      </c>
      <c r="J3381">
        <v>2026</v>
      </c>
      <c r="K3381">
        <v>5</v>
      </c>
      <c r="L3381" t="s">
        <v>95</v>
      </c>
      <c r="M3381">
        <v>-2628.0938635200005</v>
      </c>
      <c r="N3381">
        <v>1</v>
      </c>
      <c r="O3381">
        <v>-2628.0938635200005</v>
      </c>
      <c r="P3381" t="s">
        <v>334</v>
      </c>
      <c r="Q3381" t="s">
        <v>97</v>
      </c>
    </row>
    <row r="3382" spans="1:17">
      <c r="A3382" t="s">
        <v>997</v>
      </c>
      <c r="B3382" t="s">
        <v>591</v>
      </c>
      <c r="C3382" t="s">
        <v>259</v>
      </c>
      <c r="D3382" t="s">
        <v>332</v>
      </c>
      <c r="E3382" t="s">
        <v>103</v>
      </c>
      <c r="F3382">
        <v>40700</v>
      </c>
      <c r="G3382" t="s">
        <v>784</v>
      </c>
      <c r="I3382" t="s">
        <v>130</v>
      </c>
      <c r="J3382">
        <v>2026</v>
      </c>
      <c r="K3382">
        <v>5</v>
      </c>
      <c r="L3382" t="s">
        <v>95</v>
      </c>
      <c r="M3382">
        <v>-27701.781400800002</v>
      </c>
      <c r="N3382">
        <v>1</v>
      </c>
      <c r="O3382">
        <v>-27701.781400800002</v>
      </c>
      <c r="P3382" t="s">
        <v>334</v>
      </c>
      <c r="Q3382" t="s">
        <v>97</v>
      </c>
    </row>
    <row r="3383" spans="1:17">
      <c r="A3383" t="s">
        <v>2289</v>
      </c>
      <c r="B3383">
        <v>20240178</v>
      </c>
      <c r="C3383" t="s">
        <v>313</v>
      </c>
      <c r="D3383" t="s">
        <v>332</v>
      </c>
      <c r="E3383" t="s">
        <v>103</v>
      </c>
      <c r="F3383">
        <v>40700</v>
      </c>
      <c r="G3383" t="s">
        <v>784</v>
      </c>
      <c r="I3383" t="s">
        <v>130</v>
      </c>
      <c r="J3383">
        <v>2026</v>
      </c>
      <c r="K3383">
        <v>5</v>
      </c>
      <c r="L3383" t="s">
        <v>95</v>
      </c>
      <c r="M3383">
        <v>-103.0794408</v>
      </c>
      <c r="N3383">
        <v>1</v>
      </c>
      <c r="O3383">
        <v>-103.0794408</v>
      </c>
      <c r="P3383" t="s">
        <v>334</v>
      </c>
      <c r="Q3383" t="s">
        <v>97</v>
      </c>
    </row>
    <row r="3384" spans="1:17">
      <c r="A3384" t="s">
        <v>2438</v>
      </c>
      <c r="B3384" t="s">
        <v>592</v>
      </c>
      <c r="C3384" t="s">
        <v>296</v>
      </c>
      <c r="D3384" t="s">
        <v>332</v>
      </c>
      <c r="E3384" t="s">
        <v>103</v>
      </c>
      <c r="F3384">
        <v>40700</v>
      </c>
      <c r="G3384" t="s">
        <v>784</v>
      </c>
      <c r="I3384" t="s">
        <v>130</v>
      </c>
      <c r="J3384">
        <v>2026</v>
      </c>
      <c r="K3384">
        <v>5</v>
      </c>
      <c r="L3384" t="s">
        <v>95</v>
      </c>
      <c r="M3384">
        <v>-694.70009928000013</v>
      </c>
      <c r="N3384">
        <v>1</v>
      </c>
      <c r="O3384">
        <v>-694.70009928000013</v>
      </c>
      <c r="P3384" t="s">
        <v>334</v>
      </c>
      <c r="Q3384" t="s">
        <v>97</v>
      </c>
    </row>
    <row r="3385" spans="1:17">
      <c r="A3385" t="s">
        <v>2289</v>
      </c>
      <c r="B3385">
        <v>20220196</v>
      </c>
      <c r="C3385" t="s">
        <v>313</v>
      </c>
      <c r="D3385" t="s">
        <v>332</v>
      </c>
      <c r="E3385" t="s">
        <v>103</v>
      </c>
      <c r="F3385">
        <v>40700</v>
      </c>
      <c r="G3385" t="s">
        <v>784</v>
      </c>
      <c r="I3385" t="s">
        <v>130</v>
      </c>
      <c r="J3385">
        <v>2026</v>
      </c>
      <c r="K3385">
        <v>5</v>
      </c>
      <c r="L3385" t="s">
        <v>95</v>
      </c>
      <c r="M3385">
        <v>-32516.981012880013</v>
      </c>
      <c r="N3385">
        <v>1</v>
      </c>
      <c r="O3385">
        <v>-32516.981012880013</v>
      </c>
      <c r="P3385" t="s">
        <v>334</v>
      </c>
      <c r="Q3385" t="s">
        <v>97</v>
      </c>
    </row>
    <row r="3386" spans="1:17">
      <c r="A3386" t="s">
        <v>2289</v>
      </c>
      <c r="B3386">
        <v>20230227</v>
      </c>
      <c r="C3386" t="s">
        <v>313</v>
      </c>
      <c r="D3386" t="s">
        <v>332</v>
      </c>
      <c r="E3386" t="s">
        <v>103</v>
      </c>
      <c r="F3386">
        <v>40700</v>
      </c>
      <c r="G3386" t="s">
        <v>784</v>
      </c>
      <c r="I3386" t="s">
        <v>130</v>
      </c>
      <c r="J3386">
        <v>2026</v>
      </c>
      <c r="K3386">
        <v>5</v>
      </c>
      <c r="L3386" t="s">
        <v>95</v>
      </c>
      <c r="M3386">
        <v>-1184.01580008</v>
      </c>
      <c r="N3386">
        <v>1</v>
      </c>
      <c r="O3386">
        <v>-1184.01580008</v>
      </c>
      <c r="P3386" t="s">
        <v>334</v>
      </c>
      <c r="Q3386" t="s">
        <v>97</v>
      </c>
    </row>
    <row r="3387" spans="1:17">
      <c r="A3387" t="s">
        <v>2289</v>
      </c>
      <c r="B3387">
        <v>20230225</v>
      </c>
      <c r="C3387" t="s">
        <v>313</v>
      </c>
      <c r="D3387" t="s">
        <v>332</v>
      </c>
      <c r="E3387" t="s">
        <v>103</v>
      </c>
      <c r="F3387">
        <v>40700</v>
      </c>
      <c r="G3387" t="s">
        <v>784</v>
      </c>
      <c r="I3387" t="s">
        <v>130</v>
      </c>
      <c r="J3387">
        <v>2026</v>
      </c>
      <c r="K3387">
        <v>5</v>
      </c>
      <c r="L3387" t="s">
        <v>95</v>
      </c>
      <c r="M3387">
        <v>-400.29920063999998</v>
      </c>
      <c r="N3387">
        <v>1</v>
      </c>
      <c r="O3387">
        <v>-400.29920063999998</v>
      </c>
      <c r="P3387" t="s">
        <v>334</v>
      </c>
      <c r="Q3387" t="s">
        <v>97</v>
      </c>
    </row>
    <row r="3388" spans="1:17">
      <c r="A3388" t="s">
        <v>2438</v>
      </c>
      <c r="B3388" t="s">
        <v>593</v>
      </c>
      <c r="C3388" t="s">
        <v>296</v>
      </c>
      <c r="D3388" t="s">
        <v>332</v>
      </c>
      <c r="E3388" t="s">
        <v>103</v>
      </c>
      <c r="F3388">
        <v>40700</v>
      </c>
      <c r="G3388" t="s">
        <v>784</v>
      </c>
      <c r="I3388" t="s">
        <v>130</v>
      </c>
      <c r="J3388">
        <v>2026</v>
      </c>
      <c r="K3388">
        <v>5</v>
      </c>
      <c r="L3388" t="s">
        <v>95</v>
      </c>
      <c r="M3388">
        <v>-91.179905759999997</v>
      </c>
      <c r="N3388">
        <v>1</v>
      </c>
      <c r="O3388">
        <v>-91.179905759999997</v>
      </c>
      <c r="P3388" t="s">
        <v>334</v>
      </c>
      <c r="Q3388" t="s">
        <v>97</v>
      </c>
    </row>
    <row r="3389" spans="1:17">
      <c r="A3389" t="s">
        <v>2621</v>
      </c>
      <c r="B3389" t="s">
        <v>594</v>
      </c>
      <c r="C3389" t="s">
        <v>370</v>
      </c>
      <c r="D3389" t="s">
        <v>332</v>
      </c>
      <c r="E3389" t="s">
        <v>103</v>
      </c>
      <c r="F3389">
        <v>40700</v>
      </c>
      <c r="G3389" t="s">
        <v>784</v>
      </c>
      <c r="I3389" t="s">
        <v>130</v>
      </c>
      <c r="J3389">
        <v>2026</v>
      </c>
      <c r="K3389">
        <v>5</v>
      </c>
      <c r="L3389" t="s">
        <v>95</v>
      </c>
      <c r="M3389">
        <v>-11.85771456</v>
      </c>
      <c r="N3389">
        <v>1</v>
      </c>
      <c r="O3389">
        <v>-11.85771456</v>
      </c>
      <c r="P3389" t="s">
        <v>334</v>
      </c>
      <c r="Q3389" t="s">
        <v>97</v>
      </c>
    </row>
    <row r="3390" spans="1:17">
      <c r="A3390" t="s">
        <v>2295</v>
      </c>
      <c r="B3390" t="s">
        <v>377</v>
      </c>
      <c r="C3390" t="s">
        <v>378</v>
      </c>
      <c r="D3390" t="s">
        <v>332</v>
      </c>
      <c r="E3390" t="s">
        <v>103</v>
      </c>
      <c r="F3390">
        <v>40700</v>
      </c>
      <c r="G3390" t="s">
        <v>784</v>
      </c>
      <c r="I3390" t="s">
        <v>130</v>
      </c>
      <c r="J3390">
        <v>2026</v>
      </c>
      <c r="K3390">
        <v>5</v>
      </c>
      <c r="L3390" t="s">
        <v>95</v>
      </c>
      <c r="M3390">
        <v>-1850.0125737600001</v>
      </c>
      <c r="N3390">
        <v>1</v>
      </c>
      <c r="O3390">
        <v>-1850.0125737600001</v>
      </c>
      <c r="P3390" t="s">
        <v>334</v>
      </c>
      <c r="Q3390" t="s">
        <v>97</v>
      </c>
    </row>
    <row r="3391" spans="1:17">
      <c r="A3391" t="s">
        <v>2553</v>
      </c>
      <c r="B3391" t="s">
        <v>595</v>
      </c>
      <c r="C3391" t="s">
        <v>431</v>
      </c>
      <c r="D3391" t="s">
        <v>332</v>
      </c>
      <c r="E3391" t="s">
        <v>103</v>
      </c>
      <c r="F3391">
        <v>40700</v>
      </c>
      <c r="G3391" t="s">
        <v>784</v>
      </c>
      <c r="I3391" t="s">
        <v>120</v>
      </c>
      <c r="J3391">
        <v>2026</v>
      </c>
      <c r="K3391">
        <v>5</v>
      </c>
      <c r="L3391" t="s">
        <v>95</v>
      </c>
      <c r="M3391">
        <v>-416.04943679999997</v>
      </c>
      <c r="N3391">
        <v>1</v>
      </c>
      <c r="O3391">
        <v>-416.04943679999997</v>
      </c>
      <c r="P3391" t="s">
        <v>334</v>
      </c>
      <c r="Q3391" t="s">
        <v>97</v>
      </c>
    </row>
    <row r="3392" spans="1:17">
      <c r="A3392" t="s">
        <v>2295</v>
      </c>
      <c r="B3392" t="s">
        <v>379</v>
      </c>
      <c r="C3392" t="s">
        <v>380</v>
      </c>
      <c r="D3392" t="s">
        <v>332</v>
      </c>
      <c r="E3392" t="s">
        <v>103</v>
      </c>
      <c r="F3392">
        <v>40700</v>
      </c>
      <c r="G3392" t="s">
        <v>784</v>
      </c>
      <c r="I3392" t="s">
        <v>130</v>
      </c>
      <c r="J3392">
        <v>2026</v>
      </c>
      <c r="K3392">
        <v>5</v>
      </c>
      <c r="L3392" t="s">
        <v>95</v>
      </c>
      <c r="M3392">
        <v>-1.73152872</v>
      </c>
      <c r="N3392">
        <v>1</v>
      </c>
      <c r="O3392">
        <v>-1.73152872</v>
      </c>
      <c r="P3392" t="s">
        <v>334</v>
      </c>
      <c r="Q3392" t="s">
        <v>97</v>
      </c>
    </row>
    <row r="3393" spans="1:17">
      <c r="A3393" t="s">
        <v>2295</v>
      </c>
      <c r="B3393" t="s">
        <v>596</v>
      </c>
      <c r="C3393" t="s">
        <v>597</v>
      </c>
      <c r="D3393" t="s">
        <v>332</v>
      </c>
      <c r="E3393" t="s">
        <v>103</v>
      </c>
      <c r="F3393">
        <v>40700</v>
      </c>
      <c r="G3393" t="s">
        <v>784</v>
      </c>
      <c r="I3393" t="s">
        <v>130</v>
      </c>
      <c r="J3393">
        <v>2026</v>
      </c>
      <c r="K3393">
        <v>5</v>
      </c>
      <c r="L3393" t="s">
        <v>95</v>
      </c>
      <c r="M3393">
        <v>-117.62492544</v>
      </c>
      <c r="N3393">
        <v>1</v>
      </c>
      <c r="O3393">
        <v>-117.62492544</v>
      </c>
      <c r="P3393" t="s">
        <v>334</v>
      </c>
      <c r="Q3393" t="s">
        <v>97</v>
      </c>
    </row>
    <row r="3394" spans="1:17">
      <c r="A3394" t="s">
        <v>2295</v>
      </c>
      <c r="B3394" t="s">
        <v>598</v>
      </c>
      <c r="C3394" t="s">
        <v>599</v>
      </c>
      <c r="D3394" t="s">
        <v>332</v>
      </c>
      <c r="E3394" t="s">
        <v>103</v>
      </c>
      <c r="F3394">
        <v>40700</v>
      </c>
      <c r="G3394" t="s">
        <v>784</v>
      </c>
      <c r="I3394" t="s">
        <v>130</v>
      </c>
      <c r="J3394">
        <v>2026</v>
      </c>
      <c r="K3394">
        <v>5</v>
      </c>
      <c r="L3394" t="s">
        <v>95</v>
      </c>
      <c r="M3394">
        <v>-506.76449184000006</v>
      </c>
      <c r="N3394">
        <v>1</v>
      </c>
      <c r="O3394">
        <v>-506.76449184000006</v>
      </c>
      <c r="P3394" t="s">
        <v>334</v>
      </c>
      <c r="Q3394" t="s">
        <v>97</v>
      </c>
    </row>
    <row r="3395" spans="1:17">
      <c r="A3395" t="s">
        <v>2295</v>
      </c>
      <c r="B3395" t="s">
        <v>600</v>
      </c>
      <c r="C3395" t="s">
        <v>601</v>
      </c>
      <c r="D3395" t="s">
        <v>332</v>
      </c>
      <c r="E3395" t="s">
        <v>103</v>
      </c>
      <c r="F3395">
        <v>40700</v>
      </c>
      <c r="G3395" t="s">
        <v>784</v>
      </c>
      <c r="I3395" t="s">
        <v>130</v>
      </c>
      <c r="J3395">
        <v>2026</v>
      </c>
      <c r="K3395">
        <v>5</v>
      </c>
      <c r="L3395" t="s">
        <v>95</v>
      </c>
      <c r="M3395">
        <v>-67.388878080000012</v>
      </c>
      <c r="N3395">
        <v>1</v>
      </c>
      <c r="O3395">
        <v>-67.388878080000012</v>
      </c>
      <c r="P3395" t="s">
        <v>334</v>
      </c>
      <c r="Q3395" t="s">
        <v>97</v>
      </c>
    </row>
    <row r="3396" spans="1:17">
      <c r="A3396" t="s">
        <v>2295</v>
      </c>
      <c r="B3396" t="s">
        <v>602</v>
      </c>
      <c r="C3396" t="s">
        <v>603</v>
      </c>
      <c r="D3396" t="s">
        <v>332</v>
      </c>
      <c r="E3396" t="s">
        <v>103</v>
      </c>
      <c r="F3396">
        <v>40700</v>
      </c>
      <c r="G3396" t="s">
        <v>784</v>
      </c>
      <c r="I3396" t="s">
        <v>130</v>
      </c>
      <c r="J3396">
        <v>2026</v>
      </c>
      <c r="K3396">
        <v>5</v>
      </c>
      <c r="L3396" t="s">
        <v>95</v>
      </c>
      <c r="M3396">
        <v>-290.48746679999999</v>
      </c>
      <c r="N3396">
        <v>1</v>
      </c>
      <c r="O3396">
        <v>-290.48746679999999</v>
      </c>
      <c r="P3396" t="s">
        <v>334</v>
      </c>
      <c r="Q3396" t="s">
        <v>97</v>
      </c>
    </row>
    <row r="3397" spans="1:17">
      <c r="A3397" t="s">
        <v>2295</v>
      </c>
      <c r="B3397" t="s">
        <v>381</v>
      </c>
      <c r="C3397" t="s">
        <v>382</v>
      </c>
      <c r="D3397" t="s">
        <v>332</v>
      </c>
      <c r="E3397" t="s">
        <v>103</v>
      </c>
      <c r="F3397">
        <v>40700</v>
      </c>
      <c r="G3397" t="s">
        <v>784</v>
      </c>
      <c r="I3397" t="s">
        <v>130</v>
      </c>
      <c r="J3397">
        <v>2026</v>
      </c>
      <c r="K3397">
        <v>5</v>
      </c>
      <c r="L3397" t="s">
        <v>95</v>
      </c>
      <c r="M3397">
        <v>-112.67080704</v>
      </c>
      <c r="N3397">
        <v>1</v>
      </c>
      <c r="O3397">
        <v>-112.67080704</v>
      </c>
      <c r="P3397" t="s">
        <v>334</v>
      </c>
      <c r="Q3397" t="s">
        <v>97</v>
      </c>
    </row>
    <row r="3398" spans="1:17">
      <c r="A3398" t="s">
        <v>2295</v>
      </c>
      <c r="B3398" t="s">
        <v>604</v>
      </c>
      <c r="C3398" t="s">
        <v>382</v>
      </c>
      <c r="D3398" t="s">
        <v>332</v>
      </c>
      <c r="E3398" t="s">
        <v>103</v>
      </c>
      <c r="F3398">
        <v>40700</v>
      </c>
      <c r="G3398" t="s">
        <v>784</v>
      </c>
      <c r="I3398" t="s">
        <v>130</v>
      </c>
      <c r="J3398">
        <v>2026</v>
      </c>
      <c r="K3398">
        <v>5</v>
      </c>
      <c r="L3398" t="s">
        <v>95</v>
      </c>
      <c r="M3398">
        <v>-21.232740239999998</v>
      </c>
      <c r="N3398">
        <v>1</v>
      </c>
      <c r="O3398">
        <v>-21.232740239999998</v>
      </c>
      <c r="P3398" t="s">
        <v>334</v>
      </c>
      <c r="Q3398" t="s">
        <v>97</v>
      </c>
    </row>
    <row r="3399" spans="1:17">
      <c r="A3399" t="s">
        <v>2295</v>
      </c>
      <c r="B3399" t="s">
        <v>383</v>
      </c>
      <c r="C3399" t="s">
        <v>382</v>
      </c>
      <c r="D3399" t="s">
        <v>332</v>
      </c>
      <c r="E3399" t="s">
        <v>103</v>
      </c>
      <c r="F3399">
        <v>40700</v>
      </c>
      <c r="G3399" t="s">
        <v>784</v>
      </c>
      <c r="I3399" t="s">
        <v>130</v>
      </c>
      <c r="J3399">
        <v>2026</v>
      </c>
      <c r="K3399">
        <v>5</v>
      </c>
      <c r="L3399" t="s">
        <v>95</v>
      </c>
      <c r="M3399">
        <v>-74.458951920000004</v>
      </c>
      <c r="N3399">
        <v>1</v>
      </c>
      <c r="O3399">
        <v>-74.458951920000004</v>
      </c>
      <c r="P3399" t="s">
        <v>334</v>
      </c>
      <c r="Q3399" t="s">
        <v>97</v>
      </c>
    </row>
    <row r="3400" spans="1:17">
      <c r="A3400" t="s">
        <v>2295</v>
      </c>
      <c r="B3400" t="s">
        <v>605</v>
      </c>
      <c r="C3400" t="s">
        <v>606</v>
      </c>
      <c r="D3400" t="s">
        <v>332</v>
      </c>
      <c r="E3400" t="s">
        <v>103</v>
      </c>
      <c r="F3400">
        <v>40700</v>
      </c>
      <c r="G3400" t="s">
        <v>784</v>
      </c>
      <c r="I3400" t="s">
        <v>130</v>
      </c>
      <c r="J3400">
        <v>2026</v>
      </c>
      <c r="K3400">
        <v>5</v>
      </c>
      <c r="L3400" t="s">
        <v>95</v>
      </c>
      <c r="M3400">
        <v>-2311.5208723200003</v>
      </c>
      <c r="N3400">
        <v>1</v>
      </c>
      <c r="O3400">
        <v>-2311.5208723200003</v>
      </c>
      <c r="P3400" t="s">
        <v>334</v>
      </c>
      <c r="Q3400" t="s">
        <v>97</v>
      </c>
    </row>
    <row r="3401" spans="1:17">
      <c r="A3401" t="s">
        <v>2305</v>
      </c>
      <c r="B3401" t="s">
        <v>607</v>
      </c>
      <c r="C3401" t="s">
        <v>108</v>
      </c>
      <c r="D3401" t="s">
        <v>332</v>
      </c>
      <c r="E3401" t="s">
        <v>103</v>
      </c>
      <c r="F3401">
        <v>40700</v>
      </c>
      <c r="G3401" t="s">
        <v>784</v>
      </c>
      <c r="I3401" t="s">
        <v>130</v>
      </c>
      <c r="J3401">
        <v>2026</v>
      </c>
      <c r="K3401">
        <v>5</v>
      </c>
      <c r="L3401" t="s">
        <v>95</v>
      </c>
      <c r="M3401">
        <v>-2429.0581356000002</v>
      </c>
      <c r="N3401">
        <v>1</v>
      </c>
      <c r="O3401">
        <v>-2429.0581356000002</v>
      </c>
      <c r="P3401" t="s">
        <v>334</v>
      </c>
      <c r="Q3401" t="s">
        <v>97</v>
      </c>
    </row>
    <row r="3402" spans="1:17">
      <c r="A3402" t="s">
        <v>2305</v>
      </c>
      <c r="B3402" t="s">
        <v>608</v>
      </c>
      <c r="C3402" t="s">
        <v>108</v>
      </c>
      <c r="D3402" t="s">
        <v>332</v>
      </c>
      <c r="E3402" t="s">
        <v>103</v>
      </c>
      <c r="F3402">
        <v>40700</v>
      </c>
      <c r="G3402" t="s">
        <v>784</v>
      </c>
      <c r="I3402" t="s">
        <v>130</v>
      </c>
      <c r="J3402">
        <v>2026</v>
      </c>
      <c r="K3402">
        <v>5</v>
      </c>
      <c r="L3402" t="s">
        <v>95</v>
      </c>
      <c r="M3402">
        <v>-140.68489896000003</v>
      </c>
      <c r="N3402">
        <v>1</v>
      </c>
      <c r="O3402">
        <v>-140.68489896000003</v>
      </c>
      <c r="P3402" t="s">
        <v>334</v>
      </c>
      <c r="Q3402" t="s">
        <v>97</v>
      </c>
    </row>
    <row r="3403" spans="1:17">
      <c r="A3403" t="s">
        <v>879</v>
      </c>
      <c r="B3403" t="s">
        <v>609</v>
      </c>
      <c r="C3403" t="s">
        <v>133</v>
      </c>
      <c r="D3403" t="s">
        <v>332</v>
      </c>
      <c r="E3403" t="s">
        <v>103</v>
      </c>
      <c r="F3403">
        <v>40700</v>
      </c>
      <c r="G3403" t="s">
        <v>784</v>
      </c>
      <c r="I3403" t="s">
        <v>130</v>
      </c>
      <c r="J3403">
        <v>2026</v>
      </c>
      <c r="K3403">
        <v>5</v>
      </c>
      <c r="L3403" t="s">
        <v>95</v>
      </c>
      <c r="M3403">
        <v>-3.9045851999999996</v>
      </c>
      <c r="N3403">
        <v>1</v>
      </c>
      <c r="O3403">
        <v>-3.9045851999999996</v>
      </c>
      <c r="P3403" t="s">
        <v>334</v>
      </c>
      <c r="Q3403" t="s">
        <v>97</v>
      </c>
    </row>
    <row r="3404" spans="1:17">
      <c r="A3404" t="s">
        <v>879</v>
      </c>
      <c r="B3404" t="s">
        <v>610</v>
      </c>
      <c r="C3404" t="s">
        <v>133</v>
      </c>
      <c r="D3404" t="s">
        <v>332</v>
      </c>
      <c r="E3404" t="s">
        <v>103</v>
      </c>
      <c r="F3404">
        <v>40700</v>
      </c>
      <c r="G3404" t="s">
        <v>784</v>
      </c>
      <c r="I3404" t="s">
        <v>130</v>
      </c>
      <c r="J3404">
        <v>2026</v>
      </c>
      <c r="K3404">
        <v>5</v>
      </c>
      <c r="L3404" t="s">
        <v>95</v>
      </c>
      <c r="M3404">
        <v>-2.43925992</v>
      </c>
      <c r="N3404">
        <v>1</v>
      </c>
      <c r="O3404">
        <v>-2.43925992</v>
      </c>
      <c r="P3404" t="s">
        <v>334</v>
      </c>
      <c r="Q3404" t="s">
        <v>97</v>
      </c>
    </row>
    <row r="3405" spans="1:17">
      <c r="A3405" t="s">
        <v>879</v>
      </c>
      <c r="B3405" t="s">
        <v>199</v>
      </c>
      <c r="C3405" t="s">
        <v>133</v>
      </c>
      <c r="D3405" t="s">
        <v>332</v>
      </c>
      <c r="E3405" t="s">
        <v>103</v>
      </c>
      <c r="F3405">
        <v>40700</v>
      </c>
      <c r="G3405" t="s">
        <v>784</v>
      </c>
      <c r="I3405" t="s">
        <v>130</v>
      </c>
      <c r="J3405">
        <v>2026</v>
      </c>
      <c r="K3405">
        <v>5</v>
      </c>
      <c r="L3405" t="s">
        <v>95</v>
      </c>
      <c r="M3405">
        <v>-1.9953194400000003</v>
      </c>
      <c r="N3405">
        <v>1</v>
      </c>
      <c r="O3405">
        <v>-1.9953194400000003</v>
      </c>
      <c r="P3405" t="s">
        <v>334</v>
      </c>
      <c r="Q3405" t="s">
        <v>97</v>
      </c>
    </row>
    <row r="3406" spans="1:17">
      <c r="A3406" t="s">
        <v>879</v>
      </c>
      <c r="B3406" t="s">
        <v>611</v>
      </c>
      <c r="C3406" t="s">
        <v>133</v>
      </c>
      <c r="D3406" t="s">
        <v>332</v>
      </c>
      <c r="E3406" t="s">
        <v>103</v>
      </c>
      <c r="F3406">
        <v>40700</v>
      </c>
      <c r="G3406" t="s">
        <v>784</v>
      </c>
      <c r="I3406" t="s">
        <v>120</v>
      </c>
      <c r="J3406">
        <v>2026</v>
      </c>
      <c r="K3406">
        <v>5</v>
      </c>
      <c r="L3406" t="s">
        <v>95</v>
      </c>
      <c r="M3406">
        <v>-1.0463162400000001</v>
      </c>
      <c r="N3406">
        <v>1</v>
      </c>
      <c r="O3406">
        <v>-1.0463162400000001</v>
      </c>
      <c r="P3406" t="s">
        <v>334</v>
      </c>
      <c r="Q3406" t="s">
        <v>97</v>
      </c>
    </row>
    <row r="3407" spans="1:17">
      <c r="A3407" t="s">
        <v>879</v>
      </c>
      <c r="B3407" t="s">
        <v>214</v>
      </c>
      <c r="C3407" t="s">
        <v>133</v>
      </c>
      <c r="D3407" t="s">
        <v>332</v>
      </c>
      <c r="E3407" t="s">
        <v>103</v>
      </c>
      <c r="F3407">
        <v>40700</v>
      </c>
      <c r="G3407" t="s">
        <v>784</v>
      </c>
      <c r="I3407" t="s">
        <v>130</v>
      </c>
      <c r="J3407">
        <v>2026</v>
      </c>
      <c r="K3407">
        <v>5</v>
      </c>
      <c r="L3407" t="s">
        <v>95</v>
      </c>
      <c r="M3407">
        <v>-6.8601671999999994</v>
      </c>
      <c r="N3407">
        <v>1</v>
      </c>
      <c r="O3407">
        <v>-6.8601671999999994</v>
      </c>
      <c r="P3407" t="s">
        <v>334</v>
      </c>
      <c r="Q3407" t="s">
        <v>97</v>
      </c>
    </row>
    <row r="3408" spans="1:17">
      <c r="A3408" t="s">
        <v>879</v>
      </c>
      <c r="B3408" t="s">
        <v>222</v>
      </c>
      <c r="C3408" t="s">
        <v>133</v>
      </c>
      <c r="D3408" t="s">
        <v>332</v>
      </c>
      <c r="E3408" t="s">
        <v>103</v>
      </c>
      <c r="F3408">
        <v>40700</v>
      </c>
      <c r="G3408" t="s">
        <v>784</v>
      </c>
      <c r="I3408" t="s">
        <v>130</v>
      </c>
      <c r="J3408">
        <v>2026</v>
      </c>
      <c r="K3408">
        <v>5</v>
      </c>
      <c r="L3408" t="s">
        <v>95</v>
      </c>
      <c r="M3408">
        <v>-177.59790648000001</v>
      </c>
      <c r="N3408">
        <v>1</v>
      </c>
      <c r="O3408">
        <v>-177.59790648000001</v>
      </c>
      <c r="P3408" t="s">
        <v>334</v>
      </c>
      <c r="Q3408" t="s">
        <v>97</v>
      </c>
    </row>
    <row r="3409" spans="1:17">
      <c r="A3409" t="s">
        <v>879</v>
      </c>
      <c r="B3409" t="s">
        <v>223</v>
      </c>
      <c r="C3409" t="s">
        <v>133</v>
      </c>
      <c r="D3409" t="s">
        <v>332</v>
      </c>
      <c r="E3409" t="s">
        <v>103</v>
      </c>
      <c r="F3409">
        <v>40700</v>
      </c>
      <c r="G3409" t="s">
        <v>784</v>
      </c>
      <c r="I3409" t="s">
        <v>130</v>
      </c>
      <c r="J3409">
        <v>2026</v>
      </c>
      <c r="K3409">
        <v>5</v>
      </c>
      <c r="L3409" t="s">
        <v>95</v>
      </c>
      <c r="M3409">
        <v>-24.365255040000005</v>
      </c>
      <c r="N3409">
        <v>1</v>
      </c>
      <c r="O3409">
        <v>-24.365255040000005</v>
      </c>
      <c r="P3409" t="s">
        <v>334</v>
      </c>
      <c r="Q3409" t="s">
        <v>97</v>
      </c>
    </row>
    <row r="3410" spans="1:17">
      <c r="A3410" t="s">
        <v>879</v>
      </c>
      <c r="B3410" t="s">
        <v>230</v>
      </c>
      <c r="C3410" t="s">
        <v>133</v>
      </c>
      <c r="D3410" t="s">
        <v>332</v>
      </c>
      <c r="E3410" t="s">
        <v>103</v>
      </c>
      <c r="F3410">
        <v>40700</v>
      </c>
      <c r="G3410" t="s">
        <v>784</v>
      </c>
      <c r="I3410" t="s">
        <v>130</v>
      </c>
      <c r="J3410">
        <v>2026</v>
      </c>
      <c r="K3410">
        <v>5</v>
      </c>
      <c r="L3410" t="s">
        <v>95</v>
      </c>
      <c r="M3410">
        <v>-29.822023439999999</v>
      </c>
      <c r="N3410">
        <v>1</v>
      </c>
      <c r="O3410">
        <v>-29.822023439999999</v>
      </c>
      <c r="P3410" t="s">
        <v>334</v>
      </c>
      <c r="Q3410" t="s">
        <v>97</v>
      </c>
    </row>
    <row r="3411" spans="1:17">
      <c r="A3411" t="s">
        <v>879</v>
      </c>
      <c r="B3411" t="s">
        <v>239</v>
      </c>
      <c r="C3411" t="s">
        <v>133</v>
      </c>
      <c r="D3411" t="s">
        <v>332</v>
      </c>
      <c r="E3411" t="s">
        <v>103</v>
      </c>
      <c r="F3411">
        <v>40700</v>
      </c>
      <c r="G3411" t="s">
        <v>784</v>
      </c>
      <c r="I3411" t="s">
        <v>130</v>
      </c>
      <c r="J3411">
        <v>2026</v>
      </c>
      <c r="K3411">
        <v>5</v>
      </c>
      <c r="L3411" t="s">
        <v>95</v>
      </c>
      <c r="M3411">
        <v>-615.7743984</v>
      </c>
      <c r="N3411">
        <v>1</v>
      </c>
      <c r="O3411">
        <v>-615.7743984</v>
      </c>
      <c r="P3411" t="s">
        <v>334</v>
      </c>
      <c r="Q3411" t="s">
        <v>97</v>
      </c>
    </row>
    <row r="3412" spans="1:17">
      <c r="A3412" t="s">
        <v>879</v>
      </c>
      <c r="B3412" t="s">
        <v>241</v>
      </c>
      <c r="C3412" t="s">
        <v>133</v>
      </c>
      <c r="D3412" t="s">
        <v>332</v>
      </c>
      <c r="E3412" t="s">
        <v>103</v>
      </c>
      <c r="F3412">
        <v>40700</v>
      </c>
      <c r="G3412" t="s">
        <v>784</v>
      </c>
      <c r="I3412" t="s">
        <v>130</v>
      </c>
      <c r="J3412">
        <v>2026</v>
      </c>
      <c r="K3412">
        <v>5</v>
      </c>
      <c r="L3412" t="s">
        <v>95</v>
      </c>
      <c r="M3412">
        <v>-264.92871960000002</v>
      </c>
      <c r="N3412">
        <v>1</v>
      </c>
      <c r="O3412">
        <v>-264.92871960000002</v>
      </c>
      <c r="P3412" t="s">
        <v>334</v>
      </c>
      <c r="Q3412" t="s">
        <v>97</v>
      </c>
    </row>
    <row r="3413" spans="1:17">
      <c r="A3413" t="s">
        <v>879</v>
      </c>
      <c r="B3413" t="s">
        <v>247</v>
      </c>
      <c r="C3413" t="s">
        <v>133</v>
      </c>
      <c r="D3413" t="s">
        <v>332</v>
      </c>
      <c r="E3413" t="s">
        <v>103</v>
      </c>
      <c r="F3413">
        <v>40700</v>
      </c>
      <c r="G3413" t="s">
        <v>784</v>
      </c>
      <c r="I3413" t="s">
        <v>130</v>
      </c>
      <c r="J3413">
        <v>2026</v>
      </c>
      <c r="K3413">
        <v>5</v>
      </c>
      <c r="L3413" t="s">
        <v>95</v>
      </c>
      <c r="M3413">
        <v>-689.9309560800001</v>
      </c>
      <c r="N3413">
        <v>1</v>
      </c>
      <c r="O3413">
        <v>-689.9309560800001</v>
      </c>
      <c r="P3413" t="s">
        <v>334</v>
      </c>
      <c r="Q3413" t="s">
        <v>97</v>
      </c>
    </row>
    <row r="3414" spans="1:17">
      <c r="A3414" t="s">
        <v>879</v>
      </c>
      <c r="B3414" t="s">
        <v>248</v>
      </c>
      <c r="C3414" t="s">
        <v>133</v>
      </c>
      <c r="D3414" t="s">
        <v>332</v>
      </c>
      <c r="E3414" t="s">
        <v>103</v>
      </c>
      <c r="F3414">
        <v>40700</v>
      </c>
      <c r="G3414" t="s">
        <v>784</v>
      </c>
      <c r="I3414" t="s">
        <v>130</v>
      </c>
      <c r="J3414">
        <v>2026</v>
      </c>
      <c r="K3414">
        <v>5</v>
      </c>
      <c r="L3414" t="s">
        <v>95</v>
      </c>
      <c r="M3414">
        <v>-46.679698080000001</v>
      </c>
      <c r="N3414">
        <v>1</v>
      </c>
      <c r="O3414">
        <v>-46.679698080000001</v>
      </c>
      <c r="P3414" t="s">
        <v>334</v>
      </c>
      <c r="Q3414" t="s">
        <v>97</v>
      </c>
    </row>
    <row r="3415" spans="1:17">
      <c r="A3415" t="s">
        <v>2295</v>
      </c>
      <c r="B3415" t="s">
        <v>612</v>
      </c>
      <c r="C3415" t="s">
        <v>613</v>
      </c>
      <c r="D3415" t="s">
        <v>332</v>
      </c>
      <c r="E3415" t="s">
        <v>103</v>
      </c>
      <c r="F3415">
        <v>40700</v>
      </c>
      <c r="G3415" t="s">
        <v>784</v>
      </c>
      <c r="I3415" t="s">
        <v>130</v>
      </c>
      <c r="J3415">
        <v>2026</v>
      </c>
      <c r="K3415">
        <v>5</v>
      </c>
      <c r="L3415" t="s">
        <v>95</v>
      </c>
      <c r="M3415">
        <v>-2637.2565698400003</v>
      </c>
      <c r="N3415">
        <v>1</v>
      </c>
      <c r="O3415">
        <v>-2637.2565698400003</v>
      </c>
      <c r="P3415" t="s">
        <v>334</v>
      </c>
      <c r="Q3415" t="s">
        <v>97</v>
      </c>
    </row>
    <row r="3416" spans="1:17" s="8" customFormat="1">
      <c r="A3416" s="8" t="s">
        <v>2295</v>
      </c>
      <c r="B3416" s="8" t="s">
        <v>314</v>
      </c>
      <c r="C3416" s="8" t="s">
        <v>314</v>
      </c>
      <c r="D3416" t="s">
        <v>332</v>
      </c>
      <c r="E3416" s="8" t="s">
        <v>104</v>
      </c>
      <c r="F3416">
        <v>40701</v>
      </c>
      <c r="G3416" t="s">
        <v>784</v>
      </c>
      <c r="I3416" s="8" t="s">
        <v>3046</v>
      </c>
      <c r="J3416">
        <v>2026</v>
      </c>
      <c r="K3416">
        <v>5</v>
      </c>
      <c r="L3416" t="s">
        <v>95</v>
      </c>
      <c r="M3416" s="8">
        <v>-972.54800000001705</v>
      </c>
      <c r="N3416">
        <v>1</v>
      </c>
      <c r="O3416" s="8">
        <v>-972.54800000001705</v>
      </c>
      <c r="P3416" t="s">
        <v>3047</v>
      </c>
      <c r="Q3416" t="s">
        <v>97</v>
      </c>
    </row>
    <row r="3417" spans="1:17" s="8" customFormat="1">
      <c r="A3417" s="8" t="s">
        <v>2295</v>
      </c>
      <c r="B3417" s="8" t="s">
        <v>314</v>
      </c>
      <c r="C3417" s="8" t="s">
        <v>314</v>
      </c>
      <c r="D3417" t="s">
        <v>332</v>
      </c>
      <c r="E3417" s="8" t="s">
        <v>103</v>
      </c>
      <c r="F3417">
        <v>40702</v>
      </c>
      <c r="G3417" t="s">
        <v>784</v>
      </c>
      <c r="I3417" s="8" t="s">
        <v>3046</v>
      </c>
      <c r="J3417">
        <v>2026</v>
      </c>
      <c r="K3417">
        <v>5</v>
      </c>
      <c r="L3417" t="s">
        <v>95</v>
      </c>
      <c r="M3417" s="8">
        <v>-3257.1000719889998</v>
      </c>
      <c r="N3417">
        <v>1</v>
      </c>
      <c r="O3417" s="8">
        <v>-3257.1000719889998</v>
      </c>
      <c r="P3417" t="s">
        <v>3047</v>
      </c>
      <c r="Q3417" t="s">
        <v>97</v>
      </c>
    </row>
    <row r="3418" spans="1:17" s="8" customFormat="1">
      <c r="A3418" s="8" t="s">
        <v>2295</v>
      </c>
      <c r="B3418" s="8" t="s">
        <v>314</v>
      </c>
      <c r="C3418" s="8" t="s">
        <v>314</v>
      </c>
      <c r="D3418" t="s">
        <v>332</v>
      </c>
      <c r="E3418" s="8" t="s">
        <v>105</v>
      </c>
      <c r="F3418">
        <v>40703</v>
      </c>
      <c r="G3418" t="s">
        <v>784</v>
      </c>
      <c r="I3418" s="8" t="s">
        <v>3046</v>
      </c>
      <c r="J3418">
        <v>2026</v>
      </c>
      <c r="K3418">
        <v>5</v>
      </c>
      <c r="L3418" t="s">
        <v>95</v>
      </c>
      <c r="M3418" s="8">
        <v>4230.0419999998412</v>
      </c>
      <c r="N3418">
        <v>1</v>
      </c>
      <c r="O3418" s="8">
        <v>4230.0419999998412</v>
      </c>
      <c r="P3418" t="s">
        <v>3047</v>
      </c>
      <c r="Q3418" t="s">
        <v>97</v>
      </c>
    </row>
    <row r="3421" spans="1:17">
      <c r="E3421" s="86" t="s">
        <v>98</v>
      </c>
      <c r="F3421" t="s">
        <v>702</v>
      </c>
    </row>
    <row r="3422" spans="1:17">
      <c r="E3422" s="61" t="s">
        <v>96</v>
      </c>
      <c r="F3422">
        <v>-1246904.9400000013</v>
      </c>
    </row>
    <row r="3423" spans="1:17">
      <c r="E3423" s="61" t="s">
        <v>334</v>
      </c>
      <c r="F3423">
        <v>-1347746.6956730401</v>
      </c>
    </row>
    <row r="3424" spans="1:17">
      <c r="E3424" s="61" t="s">
        <v>614</v>
      </c>
      <c r="F3424">
        <v>-404243.27607199794</v>
      </c>
    </row>
    <row r="3425" spans="5:6">
      <c r="E3425" s="61" t="s">
        <v>2111</v>
      </c>
      <c r="F3425">
        <v>312381.96383000037</v>
      </c>
    </row>
    <row r="3426" spans="5:6">
      <c r="E3426" s="61" t="s">
        <v>2190</v>
      </c>
      <c r="F3426">
        <v>403054.00000000012</v>
      </c>
    </row>
    <row r="3427" spans="5:6">
      <c r="E3427" s="61" t="s">
        <v>704</v>
      </c>
      <c r="F3427">
        <v>1093565.5499999996</v>
      </c>
    </row>
    <row r="3428" spans="5:6">
      <c r="E3428" s="61" t="s">
        <v>2255</v>
      </c>
      <c r="F3428">
        <v>240293.20000000013</v>
      </c>
    </row>
    <row r="3429" spans="5:6">
      <c r="E3429" s="61" t="s">
        <v>113</v>
      </c>
      <c r="F3429">
        <v>-949600.19791503926</v>
      </c>
    </row>
    <row r="3432" spans="5:6">
      <c r="E3432" s="86" t="s">
        <v>98</v>
      </c>
      <c r="F3432" t="s">
        <v>702</v>
      </c>
    </row>
    <row r="3433" spans="5:6">
      <c r="E3433" s="61" t="s">
        <v>2320</v>
      </c>
      <c r="F3433">
        <v>1067704.3245999999</v>
      </c>
    </row>
    <row r="3434" spans="5:6">
      <c r="E3434" s="61" t="s">
        <v>92</v>
      </c>
      <c r="F3434">
        <v>760860.37859999225</v>
      </c>
    </row>
    <row r="3435" spans="5:6">
      <c r="E3435" s="61" t="s">
        <v>102</v>
      </c>
      <c r="F3435">
        <v>-3090235.2860450414</v>
      </c>
    </row>
    <row r="3436" spans="5:6">
      <c r="E3436" s="61" t="s">
        <v>103</v>
      </c>
      <c r="F3436">
        <v>-342211.46729999036</v>
      </c>
    </row>
    <row r="3437" spans="5:6">
      <c r="E3437" s="61" t="s">
        <v>2350</v>
      </c>
      <c r="F3437">
        <v>0</v>
      </c>
    </row>
    <row r="3438" spans="5:6">
      <c r="E3438" s="61" t="s">
        <v>104</v>
      </c>
      <c r="F3438">
        <v>24453.819999999989</v>
      </c>
    </row>
    <row r="3439" spans="5:6">
      <c r="E3439" s="61" t="s">
        <v>105</v>
      </c>
      <c r="F3439">
        <v>100707.66243000003</v>
      </c>
    </row>
    <row r="3440" spans="5:6">
      <c r="E3440" s="61" t="s">
        <v>106</v>
      </c>
      <c r="F3440">
        <v>529120.3698000029</v>
      </c>
    </row>
    <row r="3441" spans="5:6">
      <c r="E3441" s="61" t="s">
        <v>113</v>
      </c>
      <c r="F3441">
        <v>-949600.19791503658</v>
      </c>
    </row>
  </sheetData>
  <autoFilter ref="A1:Z3516" xr:uid="{259CCADC-4094-48D8-9CF1-52DF2B6F287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59460D1B88742987B9051AD1FDECF" ma:contentTypeVersion="23" ma:contentTypeDescription="Create a new document." ma:contentTypeScope="" ma:versionID="1e141386822838ae34068aaa0811836e">
  <xsd:schema xmlns:xsd="http://www.w3.org/2001/XMLSchema" xmlns:xs="http://www.w3.org/2001/XMLSchema" xmlns:p="http://schemas.microsoft.com/office/2006/metadata/properties" xmlns:ns2="b76eab6e-cfc6-4072-a0c5-69f17d7436f2" xmlns:ns3="42712a63-a74b-4cec-92a6-5aa51a027555" targetNamespace="http://schemas.microsoft.com/office/2006/metadata/properties" ma:root="true" ma:fieldsID="81e459755f2e61f62266ba23cde5cdaf" ns2:_="" ns3:_="">
    <xsd:import namespace="b76eab6e-cfc6-4072-a0c5-69f17d7436f2"/>
    <xsd:import namespace="42712a63-a74b-4cec-92a6-5aa51a0275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Ruta" minOccurs="0"/>
                <xsd:element ref="ns2:83f0b257-f8e1-48fa-9760-8083d68d6008CountryOrRegion" minOccurs="0"/>
                <xsd:element ref="ns2:83f0b257-f8e1-48fa-9760-8083d68d6008State" minOccurs="0"/>
                <xsd:element ref="ns2:83f0b257-f8e1-48fa-9760-8083d68d6008City" minOccurs="0"/>
                <xsd:element ref="ns2:83f0b257-f8e1-48fa-9760-8083d68d6008PostalCode" minOccurs="0"/>
                <xsd:element ref="ns2:83f0b257-f8e1-48fa-9760-8083d68d6008Street" minOccurs="0"/>
                <xsd:element ref="ns2:83f0b257-f8e1-48fa-9760-8083d68d6008GeoLoc" minOccurs="0"/>
                <xsd:element ref="ns2:83f0b257-f8e1-48fa-9760-8083d68d6008Disp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eab6e-cfc6-4072-a0c5-69f17d743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uta" ma:index="23" nillable="true" ma:displayName="Ruta" ma:format="Dropdown" ma:internalName="Ruta">
      <xsd:simpleType>
        <xsd:restriction base="dms:Unknown"/>
      </xsd:simpleType>
    </xsd:element>
    <xsd:element name="83f0b257-f8e1-48fa-9760-8083d68d6008CountryOrRegion" ma:index="24" nillable="true" ma:displayName="Ruta: Country/Region" ma:internalName="CountryOrRegion" ma:readOnly="true">
      <xsd:simpleType>
        <xsd:restriction base="dms:Text"/>
      </xsd:simpleType>
    </xsd:element>
    <xsd:element name="83f0b257-f8e1-48fa-9760-8083d68d6008State" ma:index="25" nillable="true" ma:displayName="Ruta: State" ma:internalName="State" ma:readOnly="true">
      <xsd:simpleType>
        <xsd:restriction base="dms:Text"/>
      </xsd:simpleType>
    </xsd:element>
    <xsd:element name="83f0b257-f8e1-48fa-9760-8083d68d6008City" ma:index="26" nillable="true" ma:displayName="Ruta: City" ma:internalName="City" ma:readOnly="true">
      <xsd:simpleType>
        <xsd:restriction base="dms:Text"/>
      </xsd:simpleType>
    </xsd:element>
    <xsd:element name="83f0b257-f8e1-48fa-9760-8083d68d6008PostalCode" ma:index="27" nillable="true" ma:displayName="Ruta: Postal Code" ma:internalName="PostalCode" ma:readOnly="true">
      <xsd:simpleType>
        <xsd:restriction base="dms:Text"/>
      </xsd:simpleType>
    </xsd:element>
    <xsd:element name="83f0b257-f8e1-48fa-9760-8083d68d6008Street" ma:index="28" nillable="true" ma:displayName="Ruta: Street" ma:internalName="Street" ma:readOnly="true">
      <xsd:simpleType>
        <xsd:restriction base="dms:Text"/>
      </xsd:simpleType>
    </xsd:element>
    <xsd:element name="83f0b257-f8e1-48fa-9760-8083d68d6008GeoLoc" ma:index="29" nillable="true" ma:displayName="Ruta: Coordinates" ma:internalName="GeoLoc" ma:readOnly="true">
      <xsd:simpleType>
        <xsd:restriction base="dms:Unknown"/>
      </xsd:simpleType>
    </xsd:element>
    <xsd:element name="83f0b257-f8e1-48fa-9760-8083d68d6008DispName" ma:index="30" nillable="true" ma:displayName="Ruta: Name" ma:internalName="DispNa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12a63-a74b-4cec-92a6-5aa51a02755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ff3b8e-fe63-4e4e-a1c7-d3ab53a9ecfa}" ma:internalName="TaxCatchAll" ma:showField="CatchAllData" ma:web="42712a63-a74b-4cec-92a6-5aa51a0275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712a63-a74b-4cec-92a6-5aa51a027555" xsi:nil="true"/>
    <lcf76f155ced4ddcb4097134ff3c332f xmlns="b76eab6e-cfc6-4072-a0c5-69f17d7436f2">
      <Terms xmlns="http://schemas.microsoft.com/office/infopath/2007/PartnerControls"/>
    </lcf76f155ced4ddcb4097134ff3c332f>
    <SharedWithUsers xmlns="42712a63-a74b-4cec-92a6-5aa51a027555">
      <UserInfo>
        <DisplayName>Juárez, Andy</DisplayName>
        <AccountId>34</AccountId>
        <AccountType/>
      </UserInfo>
      <UserInfo>
        <DisplayName>TRIPP, JESUS ANTONIO</DisplayName>
        <AccountId>37</AccountId>
        <AccountType/>
      </UserInfo>
      <UserInfo>
        <DisplayName>Cortes, Catalina</DisplayName>
        <AccountId>20</AccountId>
        <AccountType/>
      </UserInfo>
      <UserInfo>
        <DisplayName>Palavecino, Luciano</DisplayName>
        <AccountId>30</AccountId>
        <AccountType/>
      </UserInfo>
      <UserInfo>
        <DisplayName>Arévalo, Paola</DisplayName>
        <AccountId>29</AccountId>
        <AccountType/>
      </UserInfo>
      <UserInfo>
        <DisplayName>Ribeiro, Flavia A.</DisplayName>
        <AccountId>36</AccountId>
        <AccountType/>
      </UserInfo>
      <UserInfo>
        <DisplayName>Ruiz, Bruno</DisplayName>
        <AccountId>33</AccountId>
        <AccountType/>
      </UserInfo>
      <UserInfo>
        <DisplayName>Reis, Gustavo</DisplayName>
        <AccountId>40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55354F6-353B-40F0-A4B4-93EF3DC8C936}"/>
</file>

<file path=customXml/itemProps2.xml><?xml version="1.0" encoding="utf-8"?>
<ds:datastoreItem xmlns:ds="http://schemas.openxmlformats.org/officeDocument/2006/customXml" ds:itemID="{77280366-8209-4CF0-AFF6-37C253173266}"/>
</file>

<file path=customXml/itemProps3.xml><?xml version="1.0" encoding="utf-8"?>
<ds:datastoreItem xmlns:ds="http://schemas.openxmlformats.org/officeDocument/2006/customXml" ds:itemID="{ED4FEAB2-594C-488C-926D-8A197BA8F835}"/>
</file>

<file path=docMetadata/LabelInfo.xml><?xml version="1.0" encoding="utf-8"?>
<clbl:labelList xmlns:clbl="http://schemas.microsoft.com/office/2020/mipLabelMetadata">
  <clbl:label id="{b67d722d-aa8a-4777-a169-ebeb7a6a3b67}" enabled="0" method="" siteId="{b67d722d-aa8a-4777-a169-ebeb7a6a3b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Thermo Fisher Scientific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Cortes, Catalina</dc:creator>
  <cp:keywords/>
  <dc:description/>
  <cp:lastModifiedBy>Palani, Nivedha</cp:lastModifiedBy>
  <cp:revision/>
  <dcterms:created xsi:type="dcterms:W3CDTF">2024-02-01T14:51:37Z</dcterms:created>
  <dcterms:modified xsi:type="dcterms:W3CDTF">2026-07-24T12:51:05Z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0x010100B2A59460D1B88742987B9051AD1FDECF</vt:lpwstr>
  </property>
  <property fmtid="{D5CDD505-2E9C-101B-9397-08002B2CF9AE}" pid="5" name="MediaServiceImageTags">
    <vt:lpwstr/>
  </property>
</Properties>
</file>